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C:\Users\Bryn\Downloads\"/>
    </mc:Choice>
  </mc:AlternateContent>
  <xr:revisionPtr revIDLastSave="0" documentId="13_ncr:1_{ABEC4822-52C3-48CE-8D8C-7345A650B48D}" xr6:coauthVersionLast="46" xr6:coauthVersionMax="47" xr10:uidLastSave="{00000000-0000-0000-0000-000000000000}"/>
  <bookViews>
    <workbookView xWindow="-28920" yWindow="-2835" windowWidth="29040" windowHeight="15840" firstSheet="1" activeTab="3" xr2:uid="{00000000-000D-0000-FFFF-FFFF00000000}"/>
  </bookViews>
  <sheets>
    <sheet name="Notes_Nov_30" sheetId="12" r:id="rId1"/>
    <sheet name="CHSA" sheetId="1" r:id="rId2"/>
    <sheet name="LHA" sheetId="2" r:id="rId3"/>
    <sheet name="HA" sheetId="9" r:id="rId4"/>
    <sheet name="Demog" sheetId="5" r:id="rId5"/>
    <sheet name="Demog-HA" sheetId="10" r:id="rId6"/>
    <sheet name="LHA Demog pivot" sheetId="6" r:id="rId7"/>
    <sheet name="Notes_Nov_16" sheetId="11" r:id="rId8"/>
    <sheet name="Notes_Sep_24" sheetId="8" r:id="rId9"/>
  </sheets>
  <definedNames>
    <definedName name="_xlnm._FilterDatabase" localSheetId="1" hidden="1">CHSA!$A$1:$R$1829</definedName>
    <definedName name="_xlnm._FilterDatabase" localSheetId="2" hidden="1">LHA!$A$1:$R$1306</definedName>
  </definedNames>
  <calcPr calcId="191028"/>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700" i="2" l="1"/>
  <c r="T4701" i="2"/>
  <c r="T4702" i="2"/>
  <c r="T4703" i="2"/>
  <c r="T4704" i="2"/>
  <c r="T4705" i="2"/>
  <c r="T4706" i="2"/>
  <c r="T4707" i="2"/>
  <c r="U4707" i="2" s="1"/>
  <c r="T4708" i="2"/>
  <c r="T4709" i="2"/>
  <c r="T4710" i="2"/>
  <c r="T4711" i="2"/>
  <c r="T4712" i="2"/>
  <c r="T4713" i="2"/>
  <c r="T4714" i="2"/>
  <c r="T4715" i="2"/>
  <c r="U4715" i="2" s="1"/>
  <c r="T4716" i="2"/>
  <c r="T4717" i="2"/>
  <c r="T4718" i="2"/>
  <c r="T4719" i="2"/>
  <c r="T4720" i="2"/>
  <c r="T4721" i="2"/>
  <c r="T4722" i="2"/>
  <c r="T4723" i="2"/>
  <c r="U4723" i="2" s="1"/>
  <c r="T4724" i="2"/>
  <c r="T4725" i="2"/>
  <c r="T4726" i="2"/>
  <c r="T4727" i="2"/>
  <c r="T4728" i="2"/>
  <c r="T4729" i="2"/>
  <c r="T4730" i="2"/>
  <c r="T4731" i="2"/>
  <c r="U4731" i="2" s="1"/>
  <c r="T4732" i="2"/>
  <c r="T4733" i="2"/>
  <c r="T4734" i="2"/>
  <c r="T4735" i="2"/>
  <c r="T4736" i="2"/>
  <c r="T4737" i="2"/>
  <c r="T4738" i="2"/>
  <c r="T4739" i="2"/>
  <c r="U4739" i="2" s="1"/>
  <c r="T4740" i="2"/>
  <c r="T4741" i="2"/>
  <c r="T4742" i="2"/>
  <c r="T4743" i="2"/>
  <c r="T4744" i="2"/>
  <c r="T4745" i="2"/>
  <c r="T4746" i="2"/>
  <c r="T4747" i="2"/>
  <c r="U4747" i="2" s="1"/>
  <c r="T4748" i="2"/>
  <c r="T4749" i="2"/>
  <c r="T4750" i="2"/>
  <c r="T4751" i="2"/>
  <c r="T4752" i="2"/>
  <c r="T4753" i="2"/>
  <c r="T4754" i="2"/>
  <c r="T4755" i="2"/>
  <c r="U4755" i="2" s="1"/>
  <c r="T4756" i="2"/>
  <c r="T4757" i="2"/>
  <c r="T4758" i="2"/>
  <c r="T4759" i="2"/>
  <c r="T4760" i="2"/>
  <c r="T4761" i="2"/>
  <c r="T4762" i="2"/>
  <c r="T4763" i="2"/>
  <c r="U4763" i="2" s="1"/>
  <c r="T4764" i="2"/>
  <c r="T4765" i="2"/>
  <c r="T4766" i="2"/>
  <c r="T4767" i="2"/>
  <c r="T4768" i="2"/>
  <c r="T4769" i="2"/>
  <c r="T4770" i="2"/>
  <c r="T4771" i="2"/>
  <c r="U4771" i="2" s="1"/>
  <c r="T4772" i="2"/>
  <c r="T4773" i="2"/>
  <c r="T4774" i="2"/>
  <c r="U4774" i="2" s="1"/>
  <c r="T4775" i="2"/>
  <c r="T4776" i="2"/>
  <c r="T4777" i="2"/>
  <c r="T4778" i="2"/>
  <c r="T4779" i="2"/>
  <c r="U4779" i="2" s="1"/>
  <c r="T4780" i="2"/>
  <c r="T4781" i="2"/>
  <c r="T4782" i="2"/>
  <c r="U4782" i="2" s="1"/>
  <c r="T4783" i="2"/>
  <c r="T4784" i="2"/>
  <c r="T4785" i="2"/>
  <c r="T4786" i="2"/>
  <c r="U4700" i="2"/>
  <c r="U4701" i="2"/>
  <c r="U4702" i="2"/>
  <c r="U4703" i="2"/>
  <c r="U4704" i="2"/>
  <c r="U4705" i="2"/>
  <c r="U4706" i="2"/>
  <c r="U4708" i="2"/>
  <c r="U4709" i="2"/>
  <c r="U4710" i="2"/>
  <c r="U4711" i="2"/>
  <c r="U4712" i="2"/>
  <c r="U4713" i="2"/>
  <c r="U4714" i="2"/>
  <c r="U4716" i="2"/>
  <c r="U4717" i="2"/>
  <c r="U4718" i="2"/>
  <c r="U4719" i="2"/>
  <c r="U4720" i="2"/>
  <c r="U4721" i="2"/>
  <c r="U4722" i="2"/>
  <c r="U4724" i="2"/>
  <c r="U4725" i="2"/>
  <c r="U4726" i="2"/>
  <c r="U4727" i="2"/>
  <c r="U4728" i="2"/>
  <c r="U4729" i="2"/>
  <c r="U4730" i="2"/>
  <c r="U4732" i="2"/>
  <c r="U4733" i="2"/>
  <c r="U4734" i="2"/>
  <c r="U4735" i="2"/>
  <c r="U4736" i="2"/>
  <c r="U4737" i="2"/>
  <c r="U4738" i="2"/>
  <c r="U4740" i="2"/>
  <c r="U4741" i="2"/>
  <c r="U4742" i="2"/>
  <c r="U4743" i="2"/>
  <c r="U4744" i="2"/>
  <c r="U4745" i="2"/>
  <c r="U4746" i="2"/>
  <c r="U4748" i="2"/>
  <c r="U4749" i="2"/>
  <c r="U4750" i="2"/>
  <c r="U4751" i="2"/>
  <c r="U4752" i="2"/>
  <c r="U4753" i="2"/>
  <c r="U4754" i="2"/>
  <c r="U4756" i="2"/>
  <c r="U4757" i="2"/>
  <c r="U4758" i="2"/>
  <c r="U4759" i="2"/>
  <c r="U4760" i="2"/>
  <c r="U4761" i="2"/>
  <c r="U4762" i="2"/>
  <c r="U4764" i="2"/>
  <c r="U4765" i="2"/>
  <c r="U4766" i="2"/>
  <c r="U4767" i="2"/>
  <c r="U4768" i="2"/>
  <c r="U4769" i="2"/>
  <c r="U4770" i="2"/>
  <c r="U4772" i="2"/>
  <c r="U4773" i="2"/>
  <c r="U4775" i="2"/>
  <c r="U4776" i="2"/>
  <c r="U4777" i="2"/>
  <c r="U4778" i="2"/>
  <c r="U4780" i="2"/>
  <c r="U4781" i="2"/>
  <c r="U4783" i="2"/>
  <c r="U4784" i="2"/>
  <c r="U4785" i="2"/>
  <c r="U4786" i="2"/>
  <c r="T6687" i="1"/>
  <c r="T6688" i="1"/>
  <c r="T6689" i="1"/>
  <c r="T6690" i="1"/>
  <c r="T6691" i="1"/>
  <c r="T6692" i="1"/>
  <c r="T6693" i="1"/>
  <c r="T6694" i="1"/>
  <c r="U6694" i="1" s="1"/>
  <c r="T6695" i="1"/>
  <c r="T6696" i="1"/>
  <c r="T6697" i="1"/>
  <c r="T6698" i="1"/>
  <c r="T6699" i="1"/>
  <c r="T6700" i="1"/>
  <c r="T6701" i="1"/>
  <c r="T6702" i="1"/>
  <c r="U6702" i="1" s="1"/>
  <c r="T6703" i="1"/>
  <c r="T6704" i="1"/>
  <c r="T6705" i="1"/>
  <c r="T6706" i="1"/>
  <c r="T6707" i="1"/>
  <c r="T6708" i="1"/>
  <c r="T6709" i="1"/>
  <c r="T6710" i="1"/>
  <c r="U6710" i="1" s="1"/>
  <c r="T6711" i="1"/>
  <c r="T6712" i="1"/>
  <c r="T6713" i="1"/>
  <c r="T6714" i="1"/>
  <c r="T6715" i="1"/>
  <c r="T6716" i="1"/>
  <c r="T6717" i="1"/>
  <c r="T6718" i="1"/>
  <c r="U6718" i="1" s="1"/>
  <c r="T6719" i="1"/>
  <c r="T6720" i="1"/>
  <c r="T6721" i="1"/>
  <c r="T6722" i="1"/>
  <c r="T6723" i="1"/>
  <c r="T6724" i="1"/>
  <c r="T6725" i="1"/>
  <c r="T6726" i="1"/>
  <c r="U6726" i="1" s="1"/>
  <c r="T6727" i="1"/>
  <c r="T6728" i="1"/>
  <c r="T6729" i="1"/>
  <c r="T6730" i="1"/>
  <c r="T6731" i="1"/>
  <c r="T6732" i="1"/>
  <c r="T6733" i="1"/>
  <c r="T6734" i="1"/>
  <c r="U6734" i="1" s="1"/>
  <c r="T6735" i="1"/>
  <c r="T6736" i="1"/>
  <c r="T6737" i="1"/>
  <c r="T6738" i="1"/>
  <c r="T6739" i="1"/>
  <c r="T6740" i="1"/>
  <c r="T6741" i="1"/>
  <c r="T6742" i="1"/>
  <c r="U6742" i="1" s="1"/>
  <c r="T6743" i="1"/>
  <c r="T6744" i="1"/>
  <c r="T6745" i="1"/>
  <c r="T6746" i="1"/>
  <c r="T6747" i="1"/>
  <c r="T6748" i="1"/>
  <c r="T6749" i="1"/>
  <c r="T6750" i="1"/>
  <c r="U6750" i="1" s="1"/>
  <c r="T6751" i="1"/>
  <c r="T6752" i="1"/>
  <c r="T6753" i="1"/>
  <c r="T6754" i="1"/>
  <c r="T6755" i="1"/>
  <c r="T6756" i="1"/>
  <c r="T6757" i="1"/>
  <c r="T6758" i="1"/>
  <c r="U6758" i="1" s="1"/>
  <c r="T6759" i="1"/>
  <c r="T6760" i="1"/>
  <c r="T6761" i="1"/>
  <c r="T6762" i="1"/>
  <c r="T6763" i="1"/>
  <c r="T6764" i="1"/>
  <c r="T6765" i="1"/>
  <c r="T6766" i="1"/>
  <c r="U6766" i="1" s="1"/>
  <c r="T6767" i="1"/>
  <c r="T6768" i="1"/>
  <c r="T6769" i="1"/>
  <c r="T6770" i="1"/>
  <c r="T6771" i="1"/>
  <c r="T6772" i="1"/>
  <c r="T6773" i="1"/>
  <c r="T6774" i="1"/>
  <c r="U6774" i="1" s="1"/>
  <c r="T6775" i="1"/>
  <c r="T6776" i="1"/>
  <c r="T6777" i="1"/>
  <c r="T6778" i="1"/>
  <c r="T6779" i="1"/>
  <c r="T6780" i="1"/>
  <c r="T6781" i="1"/>
  <c r="T6782" i="1"/>
  <c r="U6782" i="1" s="1"/>
  <c r="T6783" i="1"/>
  <c r="T6784" i="1"/>
  <c r="T6785" i="1"/>
  <c r="T6786" i="1"/>
  <c r="T6787" i="1"/>
  <c r="T6788" i="1"/>
  <c r="T6789" i="1"/>
  <c r="T6790" i="1"/>
  <c r="U6790" i="1" s="1"/>
  <c r="T6791" i="1"/>
  <c r="T6792" i="1"/>
  <c r="T6793" i="1"/>
  <c r="T6794" i="1"/>
  <c r="T6795" i="1"/>
  <c r="T6796" i="1"/>
  <c r="T6797" i="1"/>
  <c r="T6798" i="1"/>
  <c r="U6798" i="1" s="1"/>
  <c r="T6799" i="1"/>
  <c r="T6800" i="1"/>
  <c r="T6801" i="1"/>
  <c r="T6802" i="1"/>
  <c r="T6803" i="1"/>
  <c r="T6804" i="1"/>
  <c r="T6805" i="1"/>
  <c r="T6806" i="1"/>
  <c r="U6806" i="1" s="1"/>
  <c r="T6807" i="1"/>
  <c r="T6808" i="1"/>
  <c r="T6809" i="1"/>
  <c r="T6810" i="1"/>
  <c r="T6811" i="1"/>
  <c r="T6812" i="1"/>
  <c r="T6813" i="1"/>
  <c r="T6814" i="1"/>
  <c r="U6814" i="1" s="1"/>
  <c r="T6815" i="1"/>
  <c r="T6816" i="1"/>
  <c r="T6817" i="1"/>
  <c r="T6818" i="1"/>
  <c r="T6819" i="1"/>
  <c r="U6687" i="1"/>
  <c r="U6688" i="1"/>
  <c r="U6689" i="1"/>
  <c r="U6690" i="1"/>
  <c r="U6691" i="1"/>
  <c r="U6692" i="1"/>
  <c r="U6693" i="1"/>
  <c r="U6695" i="1"/>
  <c r="U6696" i="1"/>
  <c r="U6697" i="1"/>
  <c r="U6698" i="1"/>
  <c r="U6699" i="1"/>
  <c r="U6700" i="1"/>
  <c r="U6701" i="1"/>
  <c r="U6703" i="1"/>
  <c r="U6704" i="1"/>
  <c r="U6705" i="1"/>
  <c r="U6706" i="1"/>
  <c r="U6707" i="1"/>
  <c r="U6708" i="1"/>
  <c r="U6709" i="1"/>
  <c r="U6711" i="1"/>
  <c r="U6712" i="1"/>
  <c r="U6713" i="1"/>
  <c r="U6714" i="1"/>
  <c r="U6715" i="1"/>
  <c r="U6716" i="1"/>
  <c r="U6717" i="1"/>
  <c r="U6719" i="1"/>
  <c r="U6720" i="1"/>
  <c r="U6721" i="1"/>
  <c r="U6722" i="1"/>
  <c r="U6723" i="1"/>
  <c r="U6724" i="1"/>
  <c r="U6725" i="1"/>
  <c r="U6727" i="1"/>
  <c r="U6728" i="1"/>
  <c r="U6729" i="1"/>
  <c r="U6730" i="1"/>
  <c r="U6731" i="1"/>
  <c r="U6732" i="1"/>
  <c r="U6733" i="1"/>
  <c r="U6735" i="1"/>
  <c r="U6736" i="1"/>
  <c r="U6737" i="1"/>
  <c r="U6738" i="1"/>
  <c r="U6739" i="1"/>
  <c r="U6740" i="1"/>
  <c r="U6741" i="1"/>
  <c r="U6743" i="1"/>
  <c r="U6744" i="1"/>
  <c r="U6745" i="1"/>
  <c r="U6746" i="1"/>
  <c r="U6747" i="1"/>
  <c r="U6748" i="1"/>
  <c r="U6749" i="1"/>
  <c r="U6751" i="1"/>
  <c r="U6752" i="1"/>
  <c r="U6753" i="1"/>
  <c r="U6754" i="1"/>
  <c r="U6755" i="1"/>
  <c r="U6756" i="1"/>
  <c r="U6757" i="1"/>
  <c r="U6759" i="1"/>
  <c r="U6760" i="1"/>
  <c r="U6761" i="1"/>
  <c r="U6762" i="1"/>
  <c r="U6763" i="1"/>
  <c r="U6764" i="1"/>
  <c r="U6765" i="1"/>
  <c r="U6767" i="1"/>
  <c r="U6768" i="1"/>
  <c r="U6769" i="1"/>
  <c r="U6770" i="1"/>
  <c r="U6771" i="1"/>
  <c r="U6772" i="1"/>
  <c r="U6773" i="1"/>
  <c r="U6775" i="1"/>
  <c r="U6776" i="1"/>
  <c r="U6777" i="1"/>
  <c r="U6778" i="1"/>
  <c r="U6779" i="1"/>
  <c r="U6780" i="1"/>
  <c r="U6781" i="1"/>
  <c r="U6783" i="1"/>
  <c r="U6784" i="1"/>
  <c r="U6785" i="1"/>
  <c r="U6786" i="1"/>
  <c r="U6787" i="1"/>
  <c r="U6788" i="1"/>
  <c r="U6789" i="1"/>
  <c r="U6791" i="1"/>
  <c r="U6792" i="1"/>
  <c r="U6793" i="1"/>
  <c r="U6794" i="1"/>
  <c r="U6795" i="1"/>
  <c r="U6796" i="1"/>
  <c r="U6797" i="1"/>
  <c r="U6799" i="1"/>
  <c r="U6800" i="1"/>
  <c r="U6801" i="1"/>
  <c r="U6802" i="1"/>
  <c r="U6803" i="1"/>
  <c r="U6804" i="1"/>
  <c r="U6805" i="1"/>
  <c r="U6807" i="1"/>
  <c r="U6808" i="1"/>
  <c r="U6809" i="1"/>
  <c r="U6810" i="1"/>
  <c r="U6811" i="1"/>
  <c r="U6812" i="1"/>
  <c r="U6813" i="1"/>
  <c r="U6815" i="1"/>
  <c r="U6816" i="1"/>
  <c r="U6817" i="1"/>
  <c r="U6818" i="1"/>
  <c r="U6819"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T4613" i="2"/>
  <c r="T4614" i="2"/>
  <c r="T4615" i="2"/>
  <c r="U4615" i="2" s="1"/>
  <c r="T4616" i="2"/>
  <c r="T4617" i="2"/>
  <c r="T4618" i="2"/>
  <c r="T4619" i="2"/>
  <c r="T4620" i="2"/>
  <c r="U4620" i="2" s="1"/>
  <c r="T4621" i="2"/>
  <c r="T4622" i="2"/>
  <c r="T4623" i="2"/>
  <c r="U4623" i="2" s="1"/>
  <c r="T4624" i="2"/>
  <c r="T4625" i="2"/>
  <c r="T4626" i="2"/>
  <c r="T4627" i="2"/>
  <c r="T4628" i="2"/>
  <c r="U4628" i="2" s="1"/>
  <c r="T4629" i="2"/>
  <c r="T4630" i="2"/>
  <c r="T4631" i="2"/>
  <c r="U4631" i="2" s="1"/>
  <c r="T4632" i="2"/>
  <c r="T4633" i="2"/>
  <c r="T4634" i="2"/>
  <c r="T4635" i="2"/>
  <c r="T4636" i="2"/>
  <c r="U4636" i="2" s="1"/>
  <c r="T4637" i="2"/>
  <c r="T4638" i="2"/>
  <c r="T4639" i="2"/>
  <c r="U4639" i="2" s="1"/>
  <c r="T4640" i="2"/>
  <c r="T4641" i="2"/>
  <c r="T4642" i="2"/>
  <c r="T4643" i="2"/>
  <c r="T4644" i="2"/>
  <c r="U4644" i="2" s="1"/>
  <c r="T4645" i="2"/>
  <c r="T4646" i="2"/>
  <c r="T4647" i="2"/>
  <c r="U4647" i="2" s="1"/>
  <c r="T4648" i="2"/>
  <c r="T4649" i="2"/>
  <c r="T4650" i="2"/>
  <c r="T4651" i="2"/>
  <c r="T4652" i="2"/>
  <c r="U4652" i="2" s="1"/>
  <c r="T4653" i="2"/>
  <c r="T4654" i="2"/>
  <c r="T4655" i="2"/>
  <c r="U4655" i="2" s="1"/>
  <c r="T4656" i="2"/>
  <c r="T4657" i="2"/>
  <c r="T4658" i="2"/>
  <c r="T4659" i="2"/>
  <c r="T4660" i="2"/>
  <c r="U4660" i="2" s="1"/>
  <c r="T4661" i="2"/>
  <c r="T4662" i="2"/>
  <c r="T4663" i="2"/>
  <c r="U4663" i="2" s="1"/>
  <c r="T4664" i="2"/>
  <c r="T4665" i="2"/>
  <c r="T4666" i="2"/>
  <c r="T4667" i="2"/>
  <c r="T4668" i="2"/>
  <c r="U4668" i="2" s="1"/>
  <c r="T4669" i="2"/>
  <c r="T4670" i="2"/>
  <c r="T4671" i="2"/>
  <c r="T4672" i="2"/>
  <c r="T4673" i="2"/>
  <c r="T4674" i="2"/>
  <c r="T4675" i="2"/>
  <c r="T4676" i="2"/>
  <c r="U4676" i="2" s="1"/>
  <c r="T4677" i="2"/>
  <c r="T4678" i="2"/>
  <c r="T4679" i="2"/>
  <c r="U4679" i="2" s="1"/>
  <c r="T4680" i="2"/>
  <c r="T4681" i="2"/>
  <c r="T4682" i="2"/>
  <c r="U4682" i="2" s="1"/>
  <c r="T4683" i="2"/>
  <c r="T4684" i="2"/>
  <c r="U4684" i="2" s="1"/>
  <c r="T4685" i="2"/>
  <c r="T4686" i="2"/>
  <c r="T4687" i="2"/>
  <c r="U4687" i="2" s="1"/>
  <c r="T4688" i="2"/>
  <c r="T4689" i="2"/>
  <c r="U4689" i="2" s="1"/>
  <c r="T4690" i="2"/>
  <c r="U4690" i="2" s="1"/>
  <c r="T4691" i="2"/>
  <c r="T4692" i="2"/>
  <c r="U4692" i="2" s="1"/>
  <c r="T4693" i="2"/>
  <c r="T4694" i="2"/>
  <c r="T4695" i="2"/>
  <c r="U4695" i="2" s="1"/>
  <c r="T4696" i="2"/>
  <c r="T4697" i="2"/>
  <c r="T4698" i="2"/>
  <c r="T4699" i="2"/>
  <c r="U4699" i="2" s="1"/>
  <c r="U4613" i="2"/>
  <c r="U4614" i="2"/>
  <c r="U4616" i="2"/>
  <c r="U4617" i="2"/>
  <c r="U4618" i="2"/>
  <c r="U4619" i="2"/>
  <c r="U4621" i="2"/>
  <c r="U4622" i="2"/>
  <c r="U4624" i="2"/>
  <c r="U4625" i="2"/>
  <c r="U4626" i="2"/>
  <c r="U4627" i="2"/>
  <c r="U4629" i="2"/>
  <c r="U4630" i="2"/>
  <c r="U4632" i="2"/>
  <c r="U4633" i="2"/>
  <c r="U4634" i="2"/>
  <c r="U4635" i="2"/>
  <c r="U4637" i="2"/>
  <c r="U4638" i="2"/>
  <c r="U4640" i="2"/>
  <c r="U4641" i="2"/>
  <c r="U4642" i="2"/>
  <c r="U4643" i="2"/>
  <c r="U4645" i="2"/>
  <c r="U4646" i="2"/>
  <c r="U4648" i="2"/>
  <c r="U4649" i="2"/>
  <c r="U4650" i="2"/>
  <c r="U4651" i="2"/>
  <c r="U4653" i="2"/>
  <c r="U4654" i="2"/>
  <c r="U4656" i="2"/>
  <c r="U4657" i="2"/>
  <c r="U4658" i="2"/>
  <c r="U4659" i="2"/>
  <c r="U4661" i="2"/>
  <c r="U4662" i="2"/>
  <c r="U4664" i="2"/>
  <c r="U4665" i="2"/>
  <c r="U4666" i="2"/>
  <c r="U4667" i="2"/>
  <c r="U4669" i="2"/>
  <c r="U4670" i="2"/>
  <c r="U4671" i="2"/>
  <c r="U4672" i="2"/>
  <c r="U4673" i="2"/>
  <c r="U4674" i="2"/>
  <c r="U4675" i="2"/>
  <c r="U4677" i="2"/>
  <c r="U4678" i="2"/>
  <c r="U4680" i="2"/>
  <c r="U4681" i="2"/>
  <c r="U4683" i="2"/>
  <c r="U4685" i="2"/>
  <c r="U4686" i="2"/>
  <c r="U4688" i="2"/>
  <c r="U4691" i="2"/>
  <c r="U4693" i="2"/>
  <c r="U4694" i="2"/>
  <c r="U4696" i="2"/>
  <c r="U4697" i="2"/>
  <c r="U4698"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T6554" i="1"/>
  <c r="U6554" i="1" s="1"/>
  <c r="T6555" i="1"/>
  <c r="T6556" i="1"/>
  <c r="T6557" i="1"/>
  <c r="T6558" i="1"/>
  <c r="U6558" i="1" s="1"/>
  <c r="T6559" i="1"/>
  <c r="U6559" i="1" s="1"/>
  <c r="T6560" i="1"/>
  <c r="T6561" i="1"/>
  <c r="U6561" i="1" s="1"/>
  <c r="T6562" i="1"/>
  <c r="U6562" i="1" s="1"/>
  <c r="T6563" i="1"/>
  <c r="T6564" i="1"/>
  <c r="T6565" i="1"/>
  <c r="T6566" i="1"/>
  <c r="U6566" i="1" s="1"/>
  <c r="T6567" i="1"/>
  <c r="U6567" i="1" s="1"/>
  <c r="T6568" i="1"/>
  <c r="T6569" i="1"/>
  <c r="U6569" i="1" s="1"/>
  <c r="T6570" i="1"/>
  <c r="U6570" i="1" s="1"/>
  <c r="T6571" i="1"/>
  <c r="T6572" i="1"/>
  <c r="T6573" i="1"/>
  <c r="T6574" i="1"/>
  <c r="U6574" i="1" s="1"/>
  <c r="T6575" i="1"/>
  <c r="U6575" i="1" s="1"/>
  <c r="T6576" i="1"/>
  <c r="T6577" i="1"/>
  <c r="U6577" i="1" s="1"/>
  <c r="T6578" i="1"/>
  <c r="U6578" i="1" s="1"/>
  <c r="T6579" i="1"/>
  <c r="T6580" i="1"/>
  <c r="T6581" i="1"/>
  <c r="T6582" i="1"/>
  <c r="U6582" i="1" s="1"/>
  <c r="T6583" i="1"/>
  <c r="U6583" i="1" s="1"/>
  <c r="T6584" i="1"/>
  <c r="T6585" i="1"/>
  <c r="U6585" i="1" s="1"/>
  <c r="T6586" i="1"/>
  <c r="U6586" i="1" s="1"/>
  <c r="T6587" i="1"/>
  <c r="T6588" i="1"/>
  <c r="T6589" i="1"/>
  <c r="T6590" i="1"/>
  <c r="U6590" i="1" s="1"/>
  <c r="T6591" i="1"/>
  <c r="U6591" i="1" s="1"/>
  <c r="T6592" i="1"/>
  <c r="T6593" i="1"/>
  <c r="U6593" i="1" s="1"/>
  <c r="T6594" i="1"/>
  <c r="U6594" i="1" s="1"/>
  <c r="T6595" i="1"/>
  <c r="T6596" i="1"/>
  <c r="T6597" i="1"/>
  <c r="T6598" i="1"/>
  <c r="U6598" i="1" s="1"/>
  <c r="T6599" i="1"/>
  <c r="U6599" i="1" s="1"/>
  <c r="T6600" i="1"/>
  <c r="T6601" i="1"/>
  <c r="U6601" i="1" s="1"/>
  <c r="T6602" i="1"/>
  <c r="U6602" i="1" s="1"/>
  <c r="T6603" i="1"/>
  <c r="T6604" i="1"/>
  <c r="T6605" i="1"/>
  <c r="T6606" i="1"/>
  <c r="U6606" i="1" s="1"/>
  <c r="T6607" i="1"/>
  <c r="U6607" i="1" s="1"/>
  <c r="T6608" i="1"/>
  <c r="T6609" i="1"/>
  <c r="U6609" i="1" s="1"/>
  <c r="T6610" i="1"/>
  <c r="T6611" i="1"/>
  <c r="T6612" i="1"/>
  <c r="T6613" i="1"/>
  <c r="T6614" i="1"/>
  <c r="U6614" i="1" s="1"/>
  <c r="T6615" i="1"/>
  <c r="U6615" i="1" s="1"/>
  <c r="T6616" i="1"/>
  <c r="T6617" i="1"/>
  <c r="U6617" i="1" s="1"/>
  <c r="T6618" i="1"/>
  <c r="U6618" i="1" s="1"/>
  <c r="T6619" i="1"/>
  <c r="T6620" i="1"/>
  <c r="T6621" i="1"/>
  <c r="T6622" i="1"/>
  <c r="U6622" i="1" s="1"/>
  <c r="T6623" i="1"/>
  <c r="U6623" i="1" s="1"/>
  <c r="T6624" i="1"/>
  <c r="T6625" i="1"/>
  <c r="U6625" i="1" s="1"/>
  <c r="T6626" i="1"/>
  <c r="U6626" i="1" s="1"/>
  <c r="T6627" i="1"/>
  <c r="T6628" i="1"/>
  <c r="T6629" i="1"/>
  <c r="T6630" i="1"/>
  <c r="U6630" i="1" s="1"/>
  <c r="T6631" i="1"/>
  <c r="U6631" i="1" s="1"/>
  <c r="T6632" i="1"/>
  <c r="T6633" i="1"/>
  <c r="U6633" i="1" s="1"/>
  <c r="T6634" i="1"/>
  <c r="U6634" i="1" s="1"/>
  <c r="T6635" i="1"/>
  <c r="T6636" i="1"/>
  <c r="T6637" i="1"/>
  <c r="T6638" i="1"/>
  <c r="U6638" i="1" s="1"/>
  <c r="T6639" i="1"/>
  <c r="U6639" i="1" s="1"/>
  <c r="T6640" i="1"/>
  <c r="T6641" i="1"/>
  <c r="U6641" i="1" s="1"/>
  <c r="T6642" i="1"/>
  <c r="U6642" i="1" s="1"/>
  <c r="T6643" i="1"/>
  <c r="T6644" i="1"/>
  <c r="T6645" i="1"/>
  <c r="T6646" i="1"/>
  <c r="U6646" i="1" s="1"/>
  <c r="T6647" i="1"/>
  <c r="U6647" i="1" s="1"/>
  <c r="T6648" i="1"/>
  <c r="T6649" i="1"/>
  <c r="U6649" i="1" s="1"/>
  <c r="T6650" i="1"/>
  <c r="T6651" i="1"/>
  <c r="T6652" i="1"/>
  <c r="T6653" i="1"/>
  <c r="T6654" i="1"/>
  <c r="U6654" i="1" s="1"/>
  <c r="T6655" i="1"/>
  <c r="U6655" i="1" s="1"/>
  <c r="T6656" i="1"/>
  <c r="T6657" i="1"/>
  <c r="U6657" i="1" s="1"/>
  <c r="T6658" i="1"/>
  <c r="U6658" i="1" s="1"/>
  <c r="T6659" i="1"/>
  <c r="T6660" i="1"/>
  <c r="T6661" i="1"/>
  <c r="T6662" i="1"/>
  <c r="U6662" i="1" s="1"/>
  <c r="T6663" i="1"/>
  <c r="U6663" i="1" s="1"/>
  <c r="T6664" i="1"/>
  <c r="T6665" i="1"/>
  <c r="U6665" i="1" s="1"/>
  <c r="T6666" i="1"/>
  <c r="U6666" i="1" s="1"/>
  <c r="T6667" i="1"/>
  <c r="T6668" i="1"/>
  <c r="T6669" i="1"/>
  <c r="T6670" i="1"/>
  <c r="U6670" i="1" s="1"/>
  <c r="T6671" i="1"/>
  <c r="U6671" i="1" s="1"/>
  <c r="T6672" i="1"/>
  <c r="T6673" i="1"/>
  <c r="U6673" i="1" s="1"/>
  <c r="T6674" i="1"/>
  <c r="T6675" i="1"/>
  <c r="T6676" i="1"/>
  <c r="T6677" i="1"/>
  <c r="T6678" i="1"/>
  <c r="U6678" i="1" s="1"/>
  <c r="T6679" i="1"/>
  <c r="U6679" i="1" s="1"/>
  <c r="T6680" i="1"/>
  <c r="T6681" i="1"/>
  <c r="U6681" i="1" s="1"/>
  <c r="T6682" i="1"/>
  <c r="U6682" i="1" s="1"/>
  <c r="T6683" i="1"/>
  <c r="T6684" i="1"/>
  <c r="T6685" i="1"/>
  <c r="T6686" i="1"/>
  <c r="U6686" i="1" s="1"/>
  <c r="U6555" i="1"/>
  <c r="U6556" i="1"/>
  <c r="U6557" i="1"/>
  <c r="U6560" i="1"/>
  <c r="U6563" i="1"/>
  <c r="U6564" i="1"/>
  <c r="U6565" i="1"/>
  <c r="U6568" i="1"/>
  <c r="U6571" i="1"/>
  <c r="U6572" i="1"/>
  <c r="U6573" i="1"/>
  <c r="U6576" i="1"/>
  <c r="U6579" i="1"/>
  <c r="U6580" i="1"/>
  <c r="U6581" i="1"/>
  <c r="U6584" i="1"/>
  <c r="U6587" i="1"/>
  <c r="U6588" i="1"/>
  <c r="U6589" i="1"/>
  <c r="U6592" i="1"/>
  <c r="U6595" i="1"/>
  <c r="U6596" i="1"/>
  <c r="U6597" i="1"/>
  <c r="U6600" i="1"/>
  <c r="U6603" i="1"/>
  <c r="U6604" i="1"/>
  <c r="U6605" i="1"/>
  <c r="U6608" i="1"/>
  <c r="U6610" i="1"/>
  <c r="U6611" i="1"/>
  <c r="U6612" i="1"/>
  <c r="U6613" i="1"/>
  <c r="U6616" i="1"/>
  <c r="U6619" i="1"/>
  <c r="U6620" i="1"/>
  <c r="U6621" i="1"/>
  <c r="U6624" i="1"/>
  <c r="U6627" i="1"/>
  <c r="U6628" i="1"/>
  <c r="U6629" i="1"/>
  <c r="U6632" i="1"/>
  <c r="U6635" i="1"/>
  <c r="U6636" i="1"/>
  <c r="U6637" i="1"/>
  <c r="U6640" i="1"/>
  <c r="U6643" i="1"/>
  <c r="U6644" i="1"/>
  <c r="U6645" i="1"/>
  <c r="U6648" i="1"/>
  <c r="U6650" i="1"/>
  <c r="U6651" i="1"/>
  <c r="U6652" i="1"/>
  <c r="U6653" i="1"/>
  <c r="U6656" i="1"/>
  <c r="U6659" i="1"/>
  <c r="U6660" i="1"/>
  <c r="U6661" i="1"/>
  <c r="U6664" i="1"/>
  <c r="U6667" i="1"/>
  <c r="U6668" i="1"/>
  <c r="U6669" i="1"/>
  <c r="U6672" i="1"/>
  <c r="U6674" i="1"/>
  <c r="U6675" i="1"/>
  <c r="U6676" i="1"/>
  <c r="U6677" i="1"/>
  <c r="U6680" i="1"/>
  <c r="U6683" i="1"/>
  <c r="U6684" i="1"/>
  <c r="U6685"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T4526" i="2"/>
  <c r="T4527" i="2"/>
  <c r="T4528" i="2"/>
  <c r="U4528" i="2" s="1"/>
  <c r="T4529" i="2"/>
  <c r="T4530" i="2"/>
  <c r="U4530" i="2" s="1"/>
  <c r="T4531" i="2"/>
  <c r="T4532" i="2"/>
  <c r="T4533" i="2"/>
  <c r="T4534" i="2"/>
  <c r="T4535" i="2"/>
  <c r="T4536" i="2"/>
  <c r="U4536" i="2" s="1"/>
  <c r="T4537" i="2"/>
  <c r="T4538" i="2"/>
  <c r="U4538" i="2" s="1"/>
  <c r="T4539" i="2"/>
  <c r="T4540" i="2"/>
  <c r="T4541" i="2"/>
  <c r="T4542" i="2"/>
  <c r="T4543" i="2"/>
  <c r="T4544" i="2"/>
  <c r="U4544" i="2" s="1"/>
  <c r="T4545" i="2"/>
  <c r="T4546" i="2"/>
  <c r="U4546" i="2" s="1"/>
  <c r="T4547" i="2"/>
  <c r="U4547" i="2" s="1"/>
  <c r="T4548" i="2"/>
  <c r="T4549" i="2"/>
  <c r="T4550" i="2"/>
  <c r="T4551" i="2"/>
  <c r="T4552" i="2"/>
  <c r="U4552" i="2" s="1"/>
  <c r="T4553" i="2"/>
  <c r="T4554" i="2"/>
  <c r="U4554" i="2" s="1"/>
  <c r="T4555" i="2"/>
  <c r="U4555" i="2" s="1"/>
  <c r="T4556" i="2"/>
  <c r="T4557" i="2"/>
  <c r="T4558" i="2"/>
  <c r="T4559" i="2"/>
  <c r="T4560" i="2"/>
  <c r="U4560" i="2" s="1"/>
  <c r="T4561" i="2"/>
  <c r="T4562" i="2"/>
  <c r="U4562" i="2" s="1"/>
  <c r="T4563" i="2"/>
  <c r="T4564" i="2"/>
  <c r="T4565" i="2"/>
  <c r="U4565" i="2" s="1"/>
  <c r="T4566" i="2"/>
  <c r="T4567" i="2"/>
  <c r="T4568" i="2"/>
  <c r="U4568" i="2" s="1"/>
  <c r="T4569" i="2"/>
  <c r="T4570" i="2"/>
  <c r="U4570" i="2" s="1"/>
  <c r="T4571" i="2"/>
  <c r="T4572" i="2"/>
  <c r="T4573" i="2"/>
  <c r="U4573" i="2" s="1"/>
  <c r="T4574" i="2"/>
  <c r="T4575" i="2"/>
  <c r="T4576" i="2"/>
  <c r="T4577" i="2"/>
  <c r="T4578" i="2"/>
  <c r="U4578" i="2" s="1"/>
  <c r="T4579" i="2"/>
  <c r="T4580" i="2"/>
  <c r="T4581" i="2"/>
  <c r="U4581" i="2" s="1"/>
  <c r="T4582" i="2"/>
  <c r="T4583" i="2"/>
  <c r="T4584" i="2"/>
  <c r="U4584" i="2" s="1"/>
  <c r="T4585" i="2"/>
  <c r="T4586" i="2"/>
  <c r="U4586" i="2" s="1"/>
  <c r="T4587" i="2"/>
  <c r="U4587" i="2" s="1"/>
  <c r="T4588" i="2"/>
  <c r="T4589" i="2"/>
  <c r="T4590" i="2"/>
  <c r="T4591" i="2"/>
  <c r="T4592" i="2"/>
  <c r="U4592" i="2" s="1"/>
  <c r="T4593" i="2"/>
  <c r="T4594" i="2"/>
  <c r="U4594" i="2" s="1"/>
  <c r="T4595" i="2"/>
  <c r="U4595" i="2" s="1"/>
  <c r="T4596" i="2"/>
  <c r="T4597" i="2"/>
  <c r="U4597" i="2" s="1"/>
  <c r="T4598" i="2"/>
  <c r="T4599" i="2"/>
  <c r="T4600" i="2"/>
  <c r="U4600" i="2" s="1"/>
  <c r="T4601" i="2"/>
  <c r="T4602" i="2"/>
  <c r="U4602" i="2" s="1"/>
  <c r="T4603" i="2"/>
  <c r="T4604" i="2"/>
  <c r="U4604" i="2" s="1"/>
  <c r="T4605" i="2"/>
  <c r="U4605" i="2" s="1"/>
  <c r="T4606" i="2"/>
  <c r="T4607" i="2"/>
  <c r="T4608" i="2"/>
  <c r="U4608" i="2" s="1"/>
  <c r="T4609" i="2"/>
  <c r="T4610" i="2"/>
  <c r="U4610" i="2" s="1"/>
  <c r="T4611" i="2"/>
  <c r="U4611" i="2" s="1"/>
  <c r="T4612" i="2"/>
  <c r="U4526" i="2"/>
  <c r="U4527" i="2"/>
  <c r="U4529" i="2"/>
  <c r="U4531" i="2"/>
  <c r="U4532" i="2"/>
  <c r="U4533" i="2"/>
  <c r="U4534" i="2"/>
  <c r="U4535" i="2"/>
  <c r="U4537" i="2"/>
  <c r="U4539" i="2"/>
  <c r="U4540" i="2"/>
  <c r="U4541" i="2"/>
  <c r="U4542" i="2"/>
  <c r="U4543" i="2"/>
  <c r="U4545" i="2"/>
  <c r="U4548" i="2"/>
  <c r="U4549" i="2"/>
  <c r="U4550" i="2"/>
  <c r="U4551" i="2"/>
  <c r="U4553" i="2"/>
  <c r="U4556" i="2"/>
  <c r="U4557" i="2"/>
  <c r="U4558" i="2"/>
  <c r="U4559" i="2"/>
  <c r="U4561" i="2"/>
  <c r="U4563" i="2"/>
  <c r="U4564" i="2"/>
  <c r="U4566" i="2"/>
  <c r="U4567" i="2"/>
  <c r="U4569" i="2"/>
  <c r="U4571" i="2"/>
  <c r="U4572" i="2"/>
  <c r="U4574" i="2"/>
  <c r="U4575" i="2"/>
  <c r="U4576" i="2"/>
  <c r="U4577" i="2"/>
  <c r="U4579" i="2"/>
  <c r="U4580" i="2"/>
  <c r="U4582" i="2"/>
  <c r="U4583" i="2"/>
  <c r="U4585" i="2"/>
  <c r="U4588" i="2"/>
  <c r="U4589" i="2"/>
  <c r="U4590" i="2"/>
  <c r="U4591" i="2"/>
  <c r="U4593" i="2"/>
  <c r="U4596" i="2"/>
  <c r="U4598" i="2"/>
  <c r="U4599" i="2"/>
  <c r="U4601" i="2"/>
  <c r="U4603" i="2"/>
  <c r="U4606" i="2"/>
  <c r="U4607" i="2"/>
  <c r="U4609" i="2"/>
  <c r="U4612"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T6421" i="1"/>
  <c r="U6421" i="1" s="1"/>
  <c r="T6422" i="1"/>
  <c r="U6422" i="1" s="1"/>
  <c r="T6423" i="1"/>
  <c r="T6424" i="1"/>
  <c r="T6425" i="1"/>
  <c r="U6425" i="1" s="1"/>
  <c r="T6426" i="1"/>
  <c r="U6426" i="1" s="1"/>
  <c r="T6427" i="1"/>
  <c r="T6428" i="1"/>
  <c r="U6428" i="1" s="1"/>
  <c r="T6429" i="1"/>
  <c r="U6429" i="1" s="1"/>
  <c r="T6430" i="1"/>
  <c r="U6430" i="1" s="1"/>
  <c r="T6431" i="1"/>
  <c r="T6432" i="1"/>
  <c r="T6433" i="1"/>
  <c r="U6433" i="1" s="1"/>
  <c r="T6434" i="1"/>
  <c r="U6434" i="1" s="1"/>
  <c r="T6435" i="1"/>
  <c r="T6436" i="1"/>
  <c r="U6436" i="1" s="1"/>
  <c r="T6437" i="1"/>
  <c r="U6437" i="1" s="1"/>
  <c r="T6438" i="1"/>
  <c r="U6438" i="1" s="1"/>
  <c r="T6439" i="1"/>
  <c r="T6440" i="1"/>
  <c r="T6441" i="1"/>
  <c r="U6441" i="1" s="1"/>
  <c r="T6442" i="1"/>
  <c r="U6442" i="1" s="1"/>
  <c r="T6443" i="1"/>
  <c r="T6444" i="1"/>
  <c r="U6444" i="1" s="1"/>
  <c r="T6445" i="1"/>
  <c r="U6445" i="1" s="1"/>
  <c r="T6446" i="1"/>
  <c r="U6446" i="1" s="1"/>
  <c r="T6447" i="1"/>
  <c r="T6448" i="1"/>
  <c r="T6449" i="1"/>
  <c r="U6449" i="1" s="1"/>
  <c r="T6450" i="1"/>
  <c r="U6450" i="1" s="1"/>
  <c r="T6451" i="1"/>
  <c r="T6452" i="1"/>
  <c r="U6452" i="1" s="1"/>
  <c r="T6453" i="1"/>
  <c r="U6453" i="1" s="1"/>
  <c r="T6454" i="1"/>
  <c r="U6454" i="1" s="1"/>
  <c r="T6455" i="1"/>
  <c r="T6456" i="1"/>
  <c r="T6457" i="1"/>
  <c r="U6457" i="1" s="1"/>
  <c r="T6458" i="1"/>
  <c r="U6458" i="1" s="1"/>
  <c r="T6459" i="1"/>
  <c r="T6460" i="1"/>
  <c r="U6460" i="1" s="1"/>
  <c r="T6461" i="1"/>
  <c r="U6461" i="1" s="1"/>
  <c r="T6462" i="1"/>
  <c r="U6462" i="1" s="1"/>
  <c r="T6463" i="1"/>
  <c r="T6464" i="1"/>
  <c r="T6465" i="1"/>
  <c r="U6465" i="1" s="1"/>
  <c r="T6466" i="1"/>
  <c r="U6466" i="1" s="1"/>
  <c r="T6467" i="1"/>
  <c r="T6468" i="1"/>
  <c r="U6468" i="1" s="1"/>
  <c r="T6469" i="1"/>
  <c r="U6469" i="1" s="1"/>
  <c r="T6470" i="1"/>
  <c r="U6470" i="1" s="1"/>
  <c r="T6471" i="1"/>
  <c r="T6472" i="1"/>
  <c r="T6473" i="1"/>
  <c r="T6474" i="1"/>
  <c r="U6474" i="1" s="1"/>
  <c r="T6475" i="1"/>
  <c r="T6476" i="1"/>
  <c r="U6476" i="1" s="1"/>
  <c r="T6477" i="1"/>
  <c r="U6477" i="1" s="1"/>
  <c r="T6478" i="1"/>
  <c r="U6478" i="1" s="1"/>
  <c r="T6479" i="1"/>
  <c r="T6480" i="1"/>
  <c r="T6481" i="1"/>
  <c r="U6481" i="1" s="1"/>
  <c r="T6482" i="1"/>
  <c r="U6482" i="1" s="1"/>
  <c r="T6483" i="1"/>
  <c r="T6484" i="1"/>
  <c r="U6484" i="1" s="1"/>
  <c r="T6485" i="1"/>
  <c r="U6485" i="1" s="1"/>
  <c r="T6486" i="1"/>
  <c r="U6486" i="1" s="1"/>
  <c r="T6487" i="1"/>
  <c r="T6488" i="1"/>
  <c r="T6489" i="1"/>
  <c r="T6490" i="1"/>
  <c r="U6490" i="1" s="1"/>
  <c r="T6491" i="1"/>
  <c r="T6492" i="1"/>
  <c r="U6492" i="1" s="1"/>
  <c r="T6493" i="1"/>
  <c r="U6493" i="1" s="1"/>
  <c r="T6494" i="1"/>
  <c r="U6494" i="1" s="1"/>
  <c r="T6495" i="1"/>
  <c r="T6496" i="1"/>
  <c r="T6497" i="1"/>
  <c r="U6497" i="1" s="1"/>
  <c r="T6498" i="1"/>
  <c r="U6498" i="1" s="1"/>
  <c r="T6499" i="1"/>
  <c r="T6500" i="1"/>
  <c r="U6500" i="1" s="1"/>
  <c r="T6501" i="1"/>
  <c r="U6501" i="1" s="1"/>
  <c r="T6502" i="1"/>
  <c r="U6502" i="1" s="1"/>
  <c r="T6503" i="1"/>
  <c r="T6504" i="1"/>
  <c r="T6505" i="1"/>
  <c r="U6505" i="1" s="1"/>
  <c r="T6506" i="1"/>
  <c r="U6506" i="1" s="1"/>
  <c r="T6507" i="1"/>
  <c r="T6508" i="1"/>
  <c r="U6508" i="1" s="1"/>
  <c r="T6509" i="1"/>
  <c r="U6509" i="1" s="1"/>
  <c r="T6510" i="1"/>
  <c r="U6510" i="1" s="1"/>
  <c r="T6511" i="1"/>
  <c r="T6512" i="1"/>
  <c r="T6513" i="1"/>
  <c r="U6513" i="1" s="1"/>
  <c r="T6514" i="1"/>
  <c r="U6514" i="1" s="1"/>
  <c r="T6515" i="1"/>
  <c r="T6516" i="1"/>
  <c r="U6516" i="1" s="1"/>
  <c r="T6517" i="1"/>
  <c r="U6517" i="1" s="1"/>
  <c r="T6518" i="1"/>
  <c r="U6518" i="1" s="1"/>
  <c r="T6519" i="1"/>
  <c r="T6520" i="1"/>
  <c r="T6521" i="1"/>
  <c r="U6521" i="1" s="1"/>
  <c r="T6522" i="1"/>
  <c r="U6522" i="1" s="1"/>
  <c r="T6523" i="1"/>
  <c r="T6524" i="1"/>
  <c r="U6524" i="1" s="1"/>
  <c r="T6525" i="1"/>
  <c r="U6525" i="1" s="1"/>
  <c r="T6526" i="1"/>
  <c r="U6526" i="1" s="1"/>
  <c r="T6527" i="1"/>
  <c r="T6528" i="1"/>
  <c r="T6529" i="1"/>
  <c r="U6529" i="1" s="1"/>
  <c r="T6530" i="1"/>
  <c r="U6530" i="1" s="1"/>
  <c r="T6531" i="1"/>
  <c r="T6532" i="1"/>
  <c r="U6532" i="1" s="1"/>
  <c r="T6533" i="1"/>
  <c r="U6533" i="1" s="1"/>
  <c r="T6534" i="1"/>
  <c r="U6534" i="1" s="1"/>
  <c r="T6535" i="1"/>
  <c r="T6536" i="1"/>
  <c r="T6537" i="1"/>
  <c r="U6537" i="1" s="1"/>
  <c r="T6538" i="1"/>
  <c r="U6538" i="1" s="1"/>
  <c r="T6539" i="1"/>
  <c r="T6540" i="1"/>
  <c r="U6540" i="1" s="1"/>
  <c r="T6541" i="1"/>
  <c r="U6541" i="1" s="1"/>
  <c r="T6542" i="1"/>
  <c r="U6542" i="1" s="1"/>
  <c r="T6543" i="1"/>
  <c r="T6544" i="1"/>
  <c r="T6545" i="1"/>
  <c r="U6545" i="1" s="1"/>
  <c r="T6546" i="1"/>
  <c r="U6546" i="1" s="1"/>
  <c r="T6547" i="1"/>
  <c r="T6548" i="1"/>
  <c r="U6548" i="1" s="1"/>
  <c r="T6549" i="1"/>
  <c r="U6549" i="1" s="1"/>
  <c r="T6550" i="1"/>
  <c r="U6550" i="1" s="1"/>
  <c r="T6551" i="1"/>
  <c r="T6552" i="1"/>
  <c r="T6553" i="1"/>
  <c r="U6553" i="1" s="1"/>
  <c r="U6423" i="1"/>
  <c r="U6424" i="1"/>
  <c r="U6427" i="1"/>
  <c r="U6431" i="1"/>
  <c r="U6432" i="1"/>
  <c r="U6435" i="1"/>
  <c r="U6439" i="1"/>
  <c r="U6440" i="1"/>
  <c r="U6443" i="1"/>
  <c r="U6447" i="1"/>
  <c r="U6448" i="1"/>
  <c r="U6451" i="1"/>
  <c r="U6455" i="1"/>
  <c r="U6456" i="1"/>
  <c r="U6459" i="1"/>
  <c r="U6463" i="1"/>
  <c r="U6464" i="1"/>
  <c r="U6467" i="1"/>
  <c r="U6471" i="1"/>
  <c r="U6472" i="1"/>
  <c r="U6473" i="1"/>
  <c r="U6475" i="1"/>
  <c r="U6479" i="1"/>
  <c r="U6480" i="1"/>
  <c r="U6483" i="1"/>
  <c r="U6487" i="1"/>
  <c r="U6488" i="1"/>
  <c r="U6489" i="1"/>
  <c r="U6491" i="1"/>
  <c r="U6495" i="1"/>
  <c r="U6496" i="1"/>
  <c r="U6499" i="1"/>
  <c r="U6503" i="1"/>
  <c r="U6504" i="1"/>
  <c r="U6507" i="1"/>
  <c r="U6511" i="1"/>
  <c r="U6512" i="1"/>
  <c r="U6515" i="1"/>
  <c r="U6519" i="1"/>
  <c r="U6520" i="1"/>
  <c r="U6523" i="1"/>
  <c r="U6527" i="1"/>
  <c r="U6528" i="1"/>
  <c r="U6531" i="1"/>
  <c r="U6535" i="1"/>
  <c r="U6536" i="1"/>
  <c r="U6539" i="1"/>
  <c r="U6543" i="1"/>
  <c r="U6544" i="1"/>
  <c r="U6547" i="1"/>
  <c r="U6551" i="1"/>
  <c r="U6552"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T4439" i="2"/>
  <c r="U4439" i="2" s="1"/>
  <c r="T4440" i="2"/>
  <c r="U4440" i="2" s="1"/>
  <c r="T4441" i="2"/>
  <c r="T4442" i="2"/>
  <c r="U4442" i="2" s="1"/>
  <c r="T4443" i="2"/>
  <c r="T4444" i="2"/>
  <c r="T4445" i="2"/>
  <c r="U4445" i="2" s="1"/>
  <c r="T4446" i="2"/>
  <c r="U4446" i="2" s="1"/>
  <c r="T4447" i="2"/>
  <c r="U4447" i="2" s="1"/>
  <c r="T4448" i="2"/>
  <c r="U4448" i="2" s="1"/>
  <c r="T4449" i="2"/>
  <c r="U4449" i="2" s="1"/>
  <c r="T4450" i="2"/>
  <c r="U4450" i="2" s="1"/>
  <c r="T4451" i="2"/>
  <c r="T4452" i="2"/>
  <c r="T4453" i="2"/>
  <c r="U4453" i="2" s="1"/>
  <c r="T4454" i="2"/>
  <c r="U4454" i="2" s="1"/>
  <c r="T4455" i="2"/>
  <c r="U4455" i="2" s="1"/>
  <c r="T4456" i="2"/>
  <c r="U4456" i="2" s="1"/>
  <c r="T4457" i="2"/>
  <c r="U4457" i="2" s="1"/>
  <c r="T4458" i="2"/>
  <c r="U4458" i="2" s="1"/>
  <c r="T4459" i="2"/>
  <c r="T4460" i="2"/>
  <c r="T4461" i="2"/>
  <c r="U4461" i="2" s="1"/>
  <c r="T4462" i="2"/>
  <c r="U4462" i="2" s="1"/>
  <c r="T4463" i="2"/>
  <c r="U4463" i="2" s="1"/>
  <c r="T4464" i="2"/>
  <c r="U4464" i="2" s="1"/>
  <c r="T4465" i="2"/>
  <c r="T4466" i="2"/>
  <c r="T4467" i="2"/>
  <c r="T4468" i="2"/>
  <c r="T4469" i="2"/>
  <c r="U4469" i="2" s="1"/>
  <c r="T4470" i="2"/>
  <c r="U4470" i="2" s="1"/>
  <c r="T4471" i="2"/>
  <c r="U4471" i="2" s="1"/>
  <c r="T4472" i="2"/>
  <c r="U4472" i="2" s="1"/>
  <c r="T4473" i="2"/>
  <c r="T4474" i="2"/>
  <c r="U4474" i="2" s="1"/>
  <c r="T4475" i="2"/>
  <c r="T4476" i="2"/>
  <c r="T4477" i="2"/>
  <c r="U4477" i="2" s="1"/>
  <c r="T4478" i="2"/>
  <c r="U4478" i="2" s="1"/>
  <c r="T4479" i="2"/>
  <c r="U4479" i="2" s="1"/>
  <c r="T4480" i="2"/>
  <c r="U4480" i="2" s="1"/>
  <c r="T4481" i="2"/>
  <c r="U4481" i="2" s="1"/>
  <c r="T4482" i="2"/>
  <c r="U4482" i="2" s="1"/>
  <c r="T4483" i="2"/>
  <c r="T4484" i="2"/>
  <c r="T4485" i="2"/>
  <c r="U4485" i="2" s="1"/>
  <c r="T4486" i="2"/>
  <c r="U4486" i="2" s="1"/>
  <c r="T4487" i="2"/>
  <c r="U4487" i="2" s="1"/>
  <c r="T4488" i="2"/>
  <c r="U4488" i="2" s="1"/>
  <c r="T4489" i="2"/>
  <c r="U4489" i="2" s="1"/>
  <c r="T4490" i="2"/>
  <c r="U4490" i="2" s="1"/>
  <c r="T4491" i="2"/>
  <c r="T4492" i="2"/>
  <c r="T4493" i="2"/>
  <c r="U4493" i="2" s="1"/>
  <c r="T4494" i="2"/>
  <c r="U4494" i="2" s="1"/>
  <c r="T4495" i="2"/>
  <c r="U4495" i="2" s="1"/>
  <c r="T4496" i="2"/>
  <c r="U4496" i="2" s="1"/>
  <c r="T4497" i="2"/>
  <c r="T4498" i="2"/>
  <c r="T4499" i="2"/>
  <c r="T4500" i="2"/>
  <c r="T4501" i="2"/>
  <c r="U4501" i="2" s="1"/>
  <c r="T4502" i="2"/>
  <c r="U4502" i="2" s="1"/>
  <c r="T4503" i="2"/>
  <c r="U4503" i="2" s="1"/>
  <c r="T4504" i="2"/>
  <c r="U4504" i="2" s="1"/>
  <c r="T4505" i="2"/>
  <c r="U4505" i="2" s="1"/>
  <c r="T4506" i="2"/>
  <c r="U4506" i="2" s="1"/>
  <c r="T4507" i="2"/>
  <c r="T4508" i="2"/>
  <c r="T4509" i="2"/>
  <c r="U4509" i="2" s="1"/>
  <c r="T4510" i="2"/>
  <c r="U4510" i="2" s="1"/>
  <c r="T4511" i="2"/>
  <c r="U4511" i="2" s="1"/>
  <c r="T4512" i="2"/>
  <c r="U4512" i="2" s="1"/>
  <c r="T4513" i="2"/>
  <c r="U4513" i="2" s="1"/>
  <c r="T4514" i="2"/>
  <c r="U4514" i="2" s="1"/>
  <c r="T4515" i="2"/>
  <c r="T4516" i="2"/>
  <c r="T4517" i="2"/>
  <c r="U4517" i="2" s="1"/>
  <c r="T4518" i="2"/>
  <c r="U4518" i="2" s="1"/>
  <c r="T4519" i="2"/>
  <c r="U4519" i="2" s="1"/>
  <c r="T4520" i="2"/>
  <c r="U4520" i="2" s="1"/>
  <c r="T4521" i="2"/>
  <c r="U4521" i="2" s="1"/>
  <c r="T4522" i="2"/>
  <c r="U4522" i="2" s="1"/>
  <c r="T4523" i="2"/>
  <c r="U4523" i="2" s="1"/>
  <c r="T4524" i="2"/>
  <c r="U4524" i="2" s="1"/>
  <c r="T4525" i="2"/>
  <c r="U4525" i="2" s="1"/>
  <c r="U4441" i="2"/>
  <c r="U4443" i="2"/>
  <c r="U4444" i="2"/>
  <c r="U4451" i="2"/>
  <c r="U4452" i="2"/>
  <c r="U4459" i="2"/>
  <c r="U4460" i="2"/>
  <c r="U4465" i="2"/>
  <c r="U4466" i="2"/>
  <c r="U4467" i="2"/>
  <c r="U4468" i="2"/>
  <c r="U4473" i="2"/>
  <c r="U4475" i="2"/>
  <c r="U4476" i="2"/>
  <c r="U4483" i="2"/>
  <c r="U4484" i="2"/>
  <c r="U4491" i="2"/>
  <c r="U4492" i="2"/>
  <c r="U4497" i="2"/>
  <c r="U4498" i="2"/>
  <c r="U4499" i="2"/>
  <c r="U4500" i="2"/>
  <c r="U4507" i="2"/>
  <c r="U4508" i="2"/>
  <c r="U4515" i="2"/>
  <c r="U4516"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T6288" i="1"/>
  <c r="U6288" i="1" s="1"/>
  <c r="T6289" i="1"/>
  <c r="U6289" i="1" s="1"/>
  <c r="T6290" i="1"/>
  <c r="U6290" i="1" s="1"/>
  <c r="T6291" i="1"/>
  <c r="U6291" i="1" s="1"/>
  <c r="T6292" i="1"/>
  <c r="U6292" i="1" s="1"/>
  <c r="T6293" i="1"/>
  <c r="U6293" i="1" s="1"/>
  <c r="T6294" i="1"/>
  <c r="U6294" i="1" s="1"/>
  <c r="T6295" i="1"/>
  <c r="U6295" i="1" s="1"/>
  <c r="T6296" i="1"/>
  <c r="U6296" i="1" s="1"/>
  <c r="T6297" i="1"/>
  <c r="T6298" i="1"/>
  <c r="U6298" i="1" s="1"/>
  <c r="T6299" i="1"/>
  <c r="U6299" i="1" s="1"/>
  <c r="T6300" i="1"/>
  <c r="U6300" i="1" s="1"/>
  <c r="T6301" i="1"/>
  <c r="U6301" i="1" s="1"/>
  <c r="T6302" i="1"/>
  <c r="T6303" i="1"/>
  <c r="U6303" i="1" s="1"/>
  <c r="T6304" i="1"/>
  <c r="U6304" i="1" s="1"/>
  <c r="T6305" i="1"/>
  <c r="U6305" i="1" s="1"/>
  <c r="T6306" i="1"/>
  <c r="U6306" i="1" s="1"/>
  <c r="T6307" i="1"/>
  <c r="U6307" i="1" s="1"/>
  <c r="T6308" i="1"/>
  <c r="U6308" i="1" s="1"/>
  <c r="T6309" i="1"/>
  <c r="U6309" i="1" s="1"/>
  <c r="T6310" i="1"/>
  <c r="U6310" i="1" s="1"/>
  <c r="T6311" i="1"/>
  <c r="U6311" i="1" s="1"/>
  <c r="T6312" i="1"/>
  <c r="U6312" i="1" s="1"/>
  <c r="T6313" i="1"/>
  <c r="U6313" i="1" s="1"/>
  <c r="T6314" i="1"/>
  <c r="U6314" i="1" s="1"/>
  <c r="T6315" i="1"/>
  <c r="U6315" i="1" s="1"/>
  <c r="T6316" i="1"/>
  <c r="U6316" i="1" s="1"/>
  <c r="T6317" i="1"/>
  <c r="U6317" i="1" s="1"/>
  <c r="T6318" i="1"/>
  <c r="T6319" i="1"/>
  <c r="U6319" i="1" s="1"/>
  <c r="T6320" i="1"/>
  <c r="U6320" i="1" s="1"/>
  <c r="T6321" i="1"/>
  <c r="U6321" i="1" s="1"/>
  <c r="T6322" i="1"/>
  <c r="U6322" i="1" s="1"/>
  <c r="T6323" i="1"/>
  <c r="U6323" i="1" s="1"/>
  <c r="T6324" i="1"/>
  <c r="U6324" i="1" s="1"/>
  <c r="T6325" i="1"/>
  <c r="U6325" i="1" s="1"/>
  <c r="T6326" i="1"/>
  <c r="T6327" i="1"/>
  <c r="U6327" i="1" s="1"/>
  <c r="T6328" i="1"/>
  <c r="U6328" i="1" s="1"/>
  <c r="T6329" i="1"/>
  <c r="U6329" i="1" s="1"/>
  <c r="T6330" i="1"/>
  <c r="T6331" i="1"/>
  <c r="U6331" i="1" s="1"/>
  <c r="T6332" i="1"/>
  <c r="U6332" i="1" s="1"/>
  <c r="T6333" i="1"/>
  <c r="U6333" i="1" s="1"/>
  <c r="T6334" i="1"/>
  <c r="U6334" i="1" s="1"/>
  <c r="T6335" i="1"/>
  <c r="U6335" i="1" s="1"/>
  <c r="T6336" i="1"/>
  <c r="U6336" i="1" s="1"/>
  <c r="T6337" i="1"/>
  <c r="U6337" i="1" s="1"/>
  <c r="T6338" i="1"/>
  <c r="U6338" i="1" s="1"/>
  <c r="T6339" i="1"/>
  <c r="U6339" i="1" s="1"/>
  <c r="T6340" i="1"/>
  <c r="U6340" i="1" s="1"/>
  <c r="T6341" i="1"/>
  <c r="T6342" i="1"/>
  <c r="U6342" i="1" s="1"/>
  <c r="T6343" i="1"/>
  <c r="U6343" i="1" s="1"/>
  <c r="T6344" i="1"/>
  <c r="U6344" i="1" s="1"/>
  <c r="T6345" i="1"/>
  <c r="U6345" i="1" s="1"/>
  <c r="T6346" i="1"/>
  <c r="U6346" i="1" s="1"/>
  <c r="T6347" i="1"/>
  <c r="U6347" i="1" s="1"/>
  <c r="T6348" i="1"/>
  <c r="U6348" i="1" s="1"/>
  <c r="T6349" i="1"/>
  <c r="U6349" i="1" s="1"/>
  <c r="T6350" i="1"/>
  <c r="U6350" i="1" s="1"/>
  <c r="T6351" i="1"/>
  <c r="U6351" i="1" s="1"/>
  <c r="T6352" i="1"/>
  <c r="U6352" i="1" s="1"/>
  <c r="T6353" i="1"/>
  <c r="U6353" i="1" s="1"/>
  <c r="T6354" i="1"/>
  <c r="U6354" i="1" s="1"/>
  <c r="T6355" i="1"/>
  <c r="U6355" i="1" s="1"/>
  <c r="T6356" i="1"/>
  <c r="U6356" i="1" s="1"/>
  <c r="T6357" i="1"/>
  <c r="U6357" i="1" s="1"/>
  <c r="T6358" i="1"/>
  <c r="U6358" i="1" s="1"/>
  <c r="T6359" i="1"/>
  <c r="U6359" i="1" s="1"/>
  <c r="T6360" i="1"/>
  <c r="U6360" i="1" s="1"/>
  <c r="T6361" i="1"/>
  <c r="U6361" i="1" s="1"/>
  <c r="T6362" i="1"/>
  <c r="U6362" i="1" s="1"/>
  <c r="T6363" i="1"/>
  <c r="U6363" i="1" s="1"/>
  <c r="T6364" i="1"/>
  <c r="U6364" i="1" s="1"/>
  <c r="T6365" i="1"/>
  <c r="U6365" i="1" s="1"/>
  <c r="T6366" i="1"/>
  <c r="T6367" i="1"/>
  <c r="T6368" i="1"/>
  <c r="U6368" i="1" s="1"/>
  <c r="T6369" i="1"/>
  <c r="U6369" i="1" s="1"/>
  <c r="T6370" i="1"/>
  <c r="U6370" i="1" s="1"/>
  <c r="T6371" i="1"/>
  <c r="U6371" i="1" s="1"/>
  <c r="T6372" i="1"/>
  <c r="U6372" i="1" s="1"/>
  <c r="T6373" i="1"/>
  <c r="U6373" i="1" s="1"/>
  <c r="T6374" i="1"/>
  <c r="U6374" i="1" s="1"/>
  <c r="T6375" i="1"/>
  <c r="U6375" i="1" s="1"/>
  <c r="T6376" i="1"/>
  <c r="U6376" i="1" s="1"/>
  <c r="T6377" i="1"/>
  <c r="U6377" i="1" s="1"/>
  <c r="T6378" i="1"/>
  <c r="U6378" i="1" s="1"/>
  <c r="T6379" i="1"/>
  <c r="U6379" i="1" s="1"/>
  <c r="T6380" i="1"/>
  <c r="U6380" i="1" s="1"/>
  <c r="T6381" i="1"/>
  <c r="U6381" i="1" s="1"/>
  <c r="T6382" i="1"/>
  <c r="U6382" i="1" s="1"/>
  <c r="T6383" i="1"/>
  <c r="U6383" i="1" s="1"/>
  <c r="T6384" i="1"/>
  <c r="U6384" i="1" s="1"/>
  <c r="T6385" i="1"/>
  <c r="U6385" i="1" s="1"/>
  <c r="T6386" i="1"/>
  <c r="U6386" i="1" s="1"/>
  <c r="T6387" i="1"/>
  <c r="U6387" i="1" s="1"/>
  <c r="T6388" i="1"/>
  <c r="U6388" i="1" s="1"/>
  <c r="T6389" i="1"/>
  <c r="U6389" i="1" s="1"/>
  <c r="T6390" i="1"/>
  <c r="U6390" i="1" s="1"/>
  <c r="T6391" i="1"/>
  <c r="U6391" i="1" s="1"/>
  <c r="T6392" i="1"/>
  <c r="U6392" i="1" s="1"/>
  <c r="T6393" i="1"/>
  <c r="U6393" i="1" s="1"/>
  <c r="T6394" i="1"/>
  <c r="U6394" i="1" s="1"/>
  <c r="T6395" i="1"/>
  <c r="U6395" i="1" s="1"/>
  <c r="T6396" i="1"/>
  <c r="U6396" i="1" s="1"/>
  <c r="T6397" i="1"/>
  <c r="U6397" i="1" s="1"/>
  <c r="T6398" i="1"/>
  <c r="U6398" i="1" s="1"/>
  <c r="T6399" i="1"/>
  <c r="T6400" i="1"/>
  <c r="U6400" i="1" s="1"/>
  <c r="T6401" i="1"/>
  <c r="U6401" i="1" s="1"/>
  <c r="T6402" i="1"/>
  <c r="U6402" i="1" s="1"/>
  <c r="T6403" i="1"/>
  <c r="U6403" i="1" s="1"/>
  <c r="T6404" i="1"/>
  <c r="U6404" i="1" s="1"/>
  <c r="T6405" i="1"/>
  <c r="T6406" i="1"/>
  <c r="U6406" i="1" s="1"/>
  <c r="T6407" i="1"/>
  <c r="U6407" i="1" s="1"/>
  <c r="T6408" i="1"/>
  <c r="U6408" i="1" s="1"/>
  <c r="T6409" i="1"/>
  <c r="U6409" i="1" s="1"/>
  <c r="T6410" i="1"/>
  <c r="U6410" i="1" s="1"/>
  <c r="T6411" i="1"/>
  <c r="U6411" i="1" s="1"/>
  <c r="T6412" i="1"/>
  <c r="U6412" i="1" s="1"/>
  <c r="T6413" i="1"/>
  <c r="U6413" i="1" s="1"/>
  <c r="T6414" i="1"/>
  <c r="U6414" i="1" s="1"/>
  <c r="T6415" i="1"/>
  <c r="U6415" i="1" s="1"/>
  <c r="T6416" i="1"/>
  <c r="U6416" i="1" s="1"/>
  <c r="T6417" i="1"/>
  <c r="U6417" i="1" s="1"/>
  <c r="T6418" i="1"/>
  <c r="U6418" i="1" s="1"/>
  <c r="T6419" i="1"/>
  <c r="U6419" i="1" s="1"/>
  <c r="T6420" i="1"/>
  <c r="U6420" i="1" s="1"/>
  <c r="U6297" i="1"/>
  <c r="U6302" i="1"/>
  <c r="U6318" i="1"/>
  <c r="U6326" i="1"/>
  <c r="U6330" i="1"/>
  <c r="U6341" i="1"/>
  <c r="U6366" i="1"/>
  <c r="U6367" i="1"/>
  <c r="U6399" i="1"/>
  <c r="U6405"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T4352" i="2"/>
  <c r="U4352" i="2" s="1"/>
  <c r="T4353" i="2"/>
  <c r="U4353" i="2" s="1"/>
  <c r="T4354" i="2"/>
  <c r="U4354" i="2" s="1"/>
  <c r="T4355" i="2"/>
  <c r="U4355" i="2" s="1"/>
  <c r="T4356" i="2"/>
  <c r="U4356" i="2" s="1"/>
  <c r="T4357" i="2"/>
  <c r="T4358" i="2"/>
  <c r="U4358" i="2" s="1"/>
  <c r="T4359" i="2"/>
  <c r="U4359" i="2" s="1"/>
  <c r="T4360" i="2"/>
  <c r="U4360" i="2" s="1"/>
  <c r="T4361" i="2"/>
  <c r="U4361" i="2" s="1"/>
  <c r="T4362" i="2"/>
  <c r="U4362" i="2" s="1"/>
  <c r="T4363" i="2"/>
  <c r="U4363" i="2" s="1"/>
  <c r="T4364" i="2"/>
  <c r="U4364" i="2" s="1"/>
  <c r="T4365" i="2"/>
  <c r="U4365" i="2" s="1"/>
  <c r="T4366" i="2"/>
  <c r="U4366" i="2" s="1"/>
  <c r="T4367" i="2"/>
  <c r="U4367" i="2" s="1"/>
  <c r="T4368" i="2"/>
  <c r="U4368" i="2" s="1"/>
  <c r="T4369" i="2"/>
  <c r="U4369" i="2" s="1"/>
  <c r="T4370" i="2"/>
  <c r="U4370" i="2" s="1"/>
  <c r="T4371" i="2"/>
  <c r="U4371" i="2" s="1"/>
  <c r="T4372" i="2"/>
  <c r="U4372" i="2" s="1"/>
  <c r="T4373" i="2"/>
  <c r="T4374" i="2"/>
  <c r="U4374" i="2" s="1"/>
  <c r="T4375" i="2"/>
  <c r="U4375" i="2" s="1"/>
  <c r="T4376" i="2"/>
  <c r="U4376" i="2" s="1"/>
  <c r="T4377" i="2"/>
  <c r="U4377" i="2" s="1"/>
  <c r="T4378" i="2"/>
  <c r="U4378" i="2" s="1"/>
  <c r="T4379" i="2"/>
  <c r="U4379" i="2" s="1"/>
  <c r="T4380" i="2"/>
  <c r="U4380" i="2" s="1"/>
  <c r="T4381" i="2"/>
  <c r="U4381" i="2" s="1"/>
  <c r="T4382" i="2"/>
  <c r="T4383" i="2"/>
  <c r="U4383" i="2" s="1"/>
  <c r="T4384" i="2"/>
  <c r="U4384" i="2" s="1"/>
  <c r="T4385" i="2"/>
  <c r="U4385" i="2" s="1"/>
  <c r="T4386" i="2"/>
  <c r="U4386" i="2" s="1"/>
  <c r="T4387" i="2"/>
  <c r="U4387" i="2" s="1"/>
  <c r="T4388" i="2"/>
  <c r="U4388" i="2" s="1"/>
  <c r="T4389" i="2"/>
  <c r="T4390" i="2"/>
  <c r="U4390" i="2" s="1"/>
  <c r="T4391" i="2"/>
  <c r="U4391" i="2" s="1"/>
  <c r="T4392" i="2"/>
  <c r="U4392" i="2" s="1"/>
  <c r="T4393" i="2"/>
  <c r="U4393" i="2" s="1"/>
  <c r="T4394" i="2"/>
  <c r="U4394" i="2" s="1"/>
  <c r="T4395" i="2"/>
  <c r="U4395" i="2" s="1"/>
  <c r="T4396" i="2"/>
  <c r="U4396" i="2" s="1"/>
  <c r="T4397" i="2"/>
  <c r="U4397" i="2" s="1"/>
  <c r="T4398" i="2"/>
  <c r="U4398" i="2" s="1"/>
  <c r="T4399" i="2"/>
  <c r="U4399" i="2" s="1"/>
  <c r="T4400" i="2"/>
  <c r="U4400" i="2" s="1"/>
  <c r="T4401" i="2"/>
  <c r="U4401" i="2" s="1"/>
  <c r="T4402" i="2"/>
  <c r="U4402" i="2" s="1"/>
  <c r="T4403" i="2"/>
  <c r="U4403" i="2" s="1"/>
  <c r="T4404" i="2"/>
  <c r="U4404" i="2" s="1"/>
  <c r="T4405" i="2"/>
  <c r="U4405" i="2" s="1"/>
  <c r="T4406" i="2"/>
  <c r="U4406" i="2" s="1"/>
  <c r="T4407" i="2"/>
  <c r="U4407" i="2" s="1"/>
  <c r="T4408" i="2"/>
  <c r="U4408" i="2" s="1"/>
  <c r="T4409" i="2"/>
  <c r="U4409" i="2" s="1"/>
  <c r="T4410" i="2"/>
  <c r="U4410" i="2" s="1"/>
  <c r="T4411" i="2"/>
  <c r="U4411" i="2" s="1"/>
  <c r="T4412" i="2"/>
  <c r="T4413" i="2"/>
  <c r="T4414" i="2"/>
  <c r="T4415" i="2"/>
  <c r="U4415" i="2" s="1"/>
  <c r="T4416" i="2"/>
  <c r="U4416" i="2" s="1"/>
  <c r="T4417" i="2"/>
  <c r="U4417" i="2" s="1"/>
  <c r="T4418" i="2"/>
  <c r="U4418" i="2" s="1"/>
  <c r="T4419" i="2"/>
  <c r="U4419" i="2" s="1"/>
  <c r="T4420" i="2"/>
  <c r="U4420" i="2" s="1"/>
  <c r="T4421" i="2"/>
  <c r="U4421" i="2" s="1"/>
  <c r="T4422" i="2"/>
  <c r="U4422" i="2" s="1"/>
  <c r="T4423" i="2"/>
  <c r="U4423" i="2" s="1"/>
  <c r="T4424" i="2"/>
  <c r="T4425" i="2"/>
  <c r="U4425" i="2" s="1"/>
  <c r="T4426" i="2"/>
  <c r="U4426" i="2" s="1"/>
  <c r="T4427" i="2"/>
  <c r="U4427" i="2" s="1"/>
  <c r="T4428" i="2"/>
  <c r="U4428" i="2" s="1"/>
  <c r="T4429" i="2"/>
  <c r="U4429" i="2" s="1"/>
  <c r="T4430" i="2"/>
  <c r="U4430" i="2" s="1"/>
  <c r="T4431" i="2"/>
  <c r="U4431" i="2" s="1"/>
  <c r="T4432" i="2"/>
  <c r="U4432" i="2" s="1"/>
  <c r="T4433" i="2"/>
  <c r="U4433" i="2" s="1"/>
  <c r="T4434" i="2"/>
  <c r="U4434" i="2" s="1"/>
  <c r="T4435" i="2"/>
  <c r="U4435" i="2" s="1"/>
  <c r="T4436" i="2"/>
  <c r="U4436" i="2" s="1"/>
  <c r="T4437" i="2"/>
  <c r="U4437" i="2" s="1"/>
  <c r="T4438" i="2"/>
  <c r="U4438" i="2" s="1"/>
  <c r="U4357" i="2"/>
  <c r="U4373" i="2"/>
  <c r="U4382" i="2"/>
  <c r="U4389" i="2"/>
  <c r="U4412" i="2"/>
  <c r="U4413" i="2"/>
  <c r="U4414" i="2"/>
  <c r="U4424"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T6155" i="1"/>
  <c r="U6155" i="1" s="1"/>
  <c r="T6156" i="1"/>
  <c r="U6156" i="1" s="1"/>
  <c r="T6157" i="1"/>
  <c r="U6157" i="1" s="1"/>
  <c r="T6158" i="1"/>
  <c r="U6158" i="1" s="1"/>
  <c r="T6159" i="1"/>
  <c r="U6159" i="1" s="1"/>
  <c r="T6160" i="1"/>
  <c r="U6160" i="1" s="1"/>
  <c r="T6161" i="1"/>
  <c r="U6161" i="1" s="1"/>
  <c r="T6162" i="1"/>
  <c r="U6162" i="1" s="1"/>
  <c r="T6163" i="1"/>
  <c r="U6163" i="1" s="1"/>
  <c r="T6164" i="1"/>
  <c r="U6164" i="1" s="1"/>
  <c r="T6165" i="1"/>
  <c r="U6165" i="1" s="1"/>
  <c r="T6166" i="1"/>
  <c r="T6167" i="1"/>
  <c r="T6168" i="1"/>
  <c r="U6168" i="1" s="1"/>
  <c r="T6169" i="1"/>
  <c r="U6169" i="1" s="1"/>
  <c r="T6170" i="1"/>
  <c r="U6170" i="1" s="1"/>
  <c r="T6171" i="1"/>
  <c r="U6171" i="1" s="1"/>
  <c r="T6172" i="1"/>
  <c r="U6172" i="1" s="1"/>
  <c r="T6173" i="1"/>
  <c r="U6173" i="1" s="1"/>
  <c r="T6174" i="1"/>
  <c r="U6174" i="1" s="1"/>
  <c r="T6175" i="1"/>
  <c r="U6175" i="1" s="1"/>
  <c r="T6176" i="1"/>
  <c r="U6176" i="1" s="1"/>
  <c r="T6177" i="1"/>
  <c r="U6177" i="1" s="1"/>
  <c r="T6178" i="1"/>
  <c r="U6178" i="1" s="1"/>
  <c r="T6179" i="1"/>
  <c r="U6179" i="1" s="1"/>
  <c r="T6180" i="1"/>
  <c r="U6180" i="1" s="1"/>
  <c r="T6181" i="1"/>
  <c r="U6181" i="1" s="1"/>
  <c r="T6182" i="1"/>
  <c r="U6182" i="1" s="1"/>
  <c r="T6183" i="1"/>
  <c r="T6184" i="1"/>
  <c r="U6184" i="1" s="1"/>
  <c r="T6185" i="1"/>
  <c r="U6185" i="1" s="1"/>
  <c r="T6186" i="1"/>
  <c r="U6186" i="1" s="1"/>
  <c r="T6187" i="1"/>
  <c r="T6188" i="1"/>
  <c r="U6188" i="1" s="1"/>
  <c r="T6189" i="1"/>
  <c r="U6189" i="1" s="1"/>
  <c r="T6190" i="1"/>
  <c r="U6190" i="1" s="1"/>
  <c r="T6191" i="1"/>
  <c r="U6191" i="1" s="1"/>
  <c r="T6192" i="1"/>
  <c r="U6192" i="1" s="1"/>
  <c r="T6193" i="1"/>
  <c r="U6193" i="1" s="1"/>
  <c r="T6194" i="1"/>
  <c r="U6194" i="1" s="1"/>
  <c r="T6195" i="1"/>
  <c r="U6195" i="1" s="1"/>
  <c r="T6196" i="1"/>
  <c r="U6196" i="1" s="1"/>
  <c r="T6197" i="1"/>
  <c r="U6197" i="1" s="1"/>
  <c r="T6198" i="1"/>
  <c r="U6198" i="1" s="1"/>
  <c r="T6199" i="1"/>
  <c r="T6200" i="1"/>
  <c r="U6200" i="1" s="1"/>
  <c r="T6201" i="1"/>
  <c r="U6201" i="1" s="1"/>
  <c r="T6202" i="1"/>
  <c r="T6203" i="1"/>
  <c r="U6203" i="1" s="1"/>
  <c r="T6204" i="1"/>
  <c r="U6204" i="1" s="1"/>
  <c r="T6205" i="1"/>
  <c r="U6205" i="1" s="1"/>
  <c r="T6206" i="1"/>
  <c r="U6206" i="1" s="1"/>
  <c r="T6207" i="1"/>
  <c r="U6207" i="1" s="1"/>
  <c r="T6208" i="1"/>
  <c r="U6208" i="1" s="1"/>
  <c r="T6209" i="1"/>
  <c r="U6209" i="1" s="1"/>
  <c r="T6210" i="1"/>
  <c r="U6210" i="1" s="1"/>
  <c r="T6211" i="1"/>
  <c r="U6211" i="1" s="1"/>
  <c r="T6212" i="1"/>
  <c r="U6212" i="1" s="1"/>
  <c r="T6213" i="1"/>
  <c r="U6213" i="1" s="1"/>
  <c r="T6214" i="1"/>
  <c r="U6214" i="1" s="1"/>
  <c r="T6215" i="1"/>
  <c r="U6215" i="1" s="1"/>
  <c r="T6216" i="1"/>
  <c r="U6216" i="1" s="1"/>
  <c r="T6217" i="1"/>
  <c r="U6217" i="1" s="1"/>
  <c r="T6218" i="1"/>
  <c r="U6218" i="1" s="1"/>
  <c r="T6219" i="1"/>
  <c r="U6219" i="1" s="1"/>
  <c r="T6220" i="1"/>
  <c r="U6220" i="1" s="1"/>
  <c r="T6221" i="1"/>
  <c r="U6221" i="1" s="1"/>
  <c r="T6222" i="1"/>
  <c r="U6222" i="1" s="1"/>
  <c r="T6223" i="1"/>
  <c r="U6223" i="1" s="1"/>
  <c r="T6224" i="1"/>
  <c r="U6224" i="1" s="1"/>
  <c r="T6225" i="1"/>
  <c r="U6225" i="1" s="1"/>
  <c r="T6226" i="1"/>
  <c r="U6226" i="1" s="1"/>
  <c r="T6227" i="1"/>
  <c r="U6227" i="1" s="1"/>
  <c r="T6228" i="1"/>
  <c r="U6228" i="1" s="1"/>
  <c r="T6229" i="1"/>
  <c r="U6229" i="1" s="1"/>
  <c r="T6230" i="1"/>
  <c r="U6230" i="1" s="1"/>
  <c r="T6231" i="1"/>
  <c r="U6231" i="1" s="1"/>
  <c r="T6232" i="1"/>
  <c r="U6232" i="1" s="1"/>
  <c r="T6233" i="1"/>
  <c r="U6233" i="1" s="1"/>
  <c r="T6234" i="1"/>
  <c r="U6234" i="1" s="1"/>
  <c r="T6235" i="1"/>
  <c r="U6235" i="1" s="1"/>
  <c r="T6236" i="1"/>
  <c r="U6236" i="1" s="1"/>
  <c r="T6237" i="1"/>
  <c r="U6237" i="1" s="1"/>
  <c r="T6238" i="1"/>
  <c r="U6238" i="1" s="1"/>
  <c r="T6239" i="1"/>
  <c r="T6240" i="1"/>
  <c r="U6240" i="1" s="1"/>
  <c r="T6241" i="1"/>
  <c r="U6241" i="1" s="1"/>
  <c r="T6242" i="1"/>
  <c r="U6242" i="1" s="1"/>
  <c r="T6243" i="1"/>
  <c r="U6243" i="1" s="1"/>
  <c r="T6244" i="1"/>
  <c r="U6244" i="1" s="1"/>
  <c r="T6245" i="1"/>
  <c r="U6245" i="1" s="1"/>
  <c r="T6246" i="1"/>
  <c r="U6246" i="1" s="1"/>
  <c r="T6247" i="1"/>
  <c r="U6247" i="1" s="1"/>
  <c r="T6248" i="1"/>
  <c r="U6248" i="1" s="1"/>
  <c r="T6249" i="1"/>
  <c r="U6249" i="1" s="1"/>
  <c r="T6250" i="1"/>
  <c r="U6250" i="1" s="1"/>
  <c r="T6251" i="1"/>
  <c r="U6251" i="1" s="1"/>
  <c r="T6252" i="1"/>
  <c r="U6252" i="1" s="1"/>
  <c r="T6253" i="1"/>
  <c r="U6253" i="1" s="1"/>
  <c r="T6254" i="1"/>
  <c r="U6254" i="1" s="1"/>
  <c r="T6255" i="1"/>
  <c r="U6255" i="1" s="1"/>
  <c r="T6256" i="1"/>
  <c r="U6256" i="1" s="1"/>
  <c r="T6257" i="1"/>
  <c r="U6257" i="1" s="1"/>
  <c r="T6258" i="1"/>
  <c r="U6258" i="1" s="1"/>
  <c r="T6259" i="1"/>
  <c r="U6259" i="1" s="1"/>
  <c r="T6260" i="1"/>
  <c r="U6260" i="1" s="1"/>
  <c r="T6261" i="1"/>
  <c r="U6261" i="1" s="1"/>
  <c r="T6262" i="1"/>
  <c r="U6262" i="1" s="1"/>
  <c r="T6263" i="1"/>
  <c r="T6264" i="1"/>
  <c r="U6264" i="1" s="1"/>
  <c r="T6265" i="1"/>
  <c r="U6265" i="1" s="1"/>
  <c r="T6266" i="1"/>
  <c r="T6267" i="1"/>
  <c r="U6267" i="1" s="1"/>
  <c r="T6268" i="1"/>
  <c r="U6268" i="1" s="1"/>
  <c r="T6269" i="1"/>
  <c r="U6269" i="1" s="1"/>
  <c r="T6270" i="1"/>
  <c r="U6270" i="1" s="1"/>
  <c r="T6271" i="1"/>
  <c r="U6271" i="1" s="1"/>
  <c r="T6272" i="1"/>
  <c r="U6272" i="1" s="1"/>
  <c r="T6273" i="1"/>
  <c r="U6273" i="1" s="1"/>
  <c r="T6274" i="1"/>
  <c r="U6274" i="1" s="1"/>
  <c r="T6275" i="1"/>
  <c r="U6275" i="1" s="1"/>
  <c r="T6276" i="1"/>
  <c r="U6276" i="1" s="1"/>
  <c r="T6277" i="1"/>
  <c r="U6277" i="1" s="1"/>
  <c r="T6278" i="1"/>
  <c r="U6278" i="1" s="1"/>
  <c r="T6279" i="1"/>
  <c r="U6279" i="1" s="1"/>
  <c r="T6280" i="1"/>
  <c r="U6280" i="1" s="1"/>
  <c r="T6281" i="1"/>
  <c r="U6281" i="1" s="1"/>
  <c r="T6282" i="1"/>
  <c r="U6282" i="1" s="1"/>
  <c r="T6283" i="1"/>
  <c r="U6283" i="1" s="1"/>
  <c r="T6284" i="1"/>
  <c r="U6284" i="1" s="1"/>
  <c r="T6285" i="1"/>
  <c r="U6285" i="1" s="1"/>
  <c r="T6286" i="1"/>
  <c r="U6286" i="1" s="1"/>
  <c r="T6287" i="1"/>
  <c r="U6287" i="1" s="1"/>
  <c r="U6166" i="1"/>
  <c r="U6167" i="1"/>
  <c r="U6183" i="1"/>
  <c r="U6187" i="1"/>
  <c r="U6199" i="1"/>
  <c r="U6202" i="1"/>
  <c r="U6239" i="1"/>
  <c r="U6263" i="1"/>
  <c r="U6266"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T4265" i="2"/>
  <c r="T4266" i="2"/>
  <c r="U4266" i="2" s="1"/>
  <c r="T4267" i="2"/>
  <c r="T4268" i="2"/>
  <c r="U4268" i="2" s="1"/>
  <c r="T4269" i="2"/>
  <c r="U4269" i="2" s="1"/>
  <c r="T4270" i="2"/>
  <c r="U4270" i="2" s="1"/>
  <c r="T4271" i="2"/>
  <c r="T4272" i="2"/>
  <c r="U4272" i="2" s="1"/>
  <c r="T4273" i="2"/>
  <c r="U4273" i="2" s="1"/>
  <c r="T4274" i="2"/>
  <c r="U4274" i="2" s="1"/>
  <c r="T4275" i="2"/>
  <c r="U4275" i="2" s="1"/>
  <c r="T4276" i="2"/>
  <c r="U4276" i="2" s="1"/>
  <c r="T4277" i="2"/>
  <c r="U4277" i="2" s="1"/>
  <c r="T4278" i="2"/>
  <c r="U4278" i="2" s="1"/>
  <c r="T4279" i="2"/>
  <c r="T4280" i="2"/>
  <c r="U4280" i="2" s="1"/>
  <c r="T4281" i="2"/>
  <c r="U4281" i="2" s="1"/>
  <c r="T4282" i="2"/>
  <c r="U4282" i="2" s="1"/>
  <c r="T4283" i="2"/>
  <c r="T4284" i="2"/>
  <c r="U4284" i="2" s="1"/>
  <c r="T4285" i="2"/>
  <c r="U4285" i="2" s="1"/>
  <c r="T4286" i="2"/>
  <c r="U4286" i="2" s="1"/>
  <c r="T4287" i="2"/>
  <c r="T4288" i="2"/>
  <c r="U4288" i="2" s="1"/>
  <c r="T4289" i="2"/>
  <c r="U4289" i="2" s="1"/>
  <c r="T4290" i="2"/>
  <c r="U4290" i="2" s="1"/>
  <c r="T4291" i="2"/>
  <c r="T4292" i="2"/>
  <c r="U4292" i="2" s="1"/>
  <c r="T4293" i="2"/>
  <c r="U4293" i="2" s="1"/>
  <c r="T4294" i="2"/>
  <c r="U4294" i="2" s="1"/>
  <c r="T4295" i="2"/>
  <c r="T4296" i="2"/>
  <c r="U4296" i="2" s="1"/>
  <c r="T4297" i="2"/>
  <c r="U4297" i="2" s="1"/>
  <c r="T4298" i="2"/>
  <c r="U4298" i="2" s="1"/>
  <c r="T4299" i="2"/>
  <c r="U4299" i="2" s="1"/>
  <c r="T4300" i="2"/>
  <c r="U4300" i="2" s="1"/>
  <c r="T4301" i="2"/>
  <c r="U4301" i="2" s="1"/>
  <c r="T4302" i="2"/>
  <c r="U4302" i="2" s="1"/>
  <c r="T4303" i="2"/>
  <c r="U4303" i="2" s="1"/>
  <c r="T4304" i="2"/>
  <c r="U4304" i="2" s="1"/>
  <c r="T4305" i="2"/>
  <c r="U4305" i="2" s="1"/>
  <c r="T4306" i="2"/>
  <c r="U4306" i="2" s="1"/>
  <c r="T4307" i="2"/>
  <c r="U4307" i="2" s="1"/>
  <c r="T4308" i="2"/>
  <c r="U4308" i="2" s="1"/>
  <c r="T4309" i="2"/>
  <c r="U4309" i="2" s="1"/>
  <c r="T4310" i="2"/>
  <c r="U4310" i="2" s="1"/>
  <c r="T4311" i="2"/>
  <c r="T4312" i="2"/>
  <c r="U4312" i="2" s="1"/>
  <c r="T4313" i="2"/>
  <c r="U4313" i="2" s="1"/>
  <c r="T4314" i="2"/>
  <c r="U4314" i="2" s="1"/>
  <c r="T4315" i="2"/>
  <c r="U4315" i="2" s="1"/>
  <c r="T4316" i="2"/>
  <c r="U4316" i="2" s="1"/>
  <c r="T4317" i="2"/>
  <c r="U4317" i="2" s="1"/>
  <c r="T4318" i="2"/>
  <c r="U4318" i="2" s="1"/>
  <c r="T4319" i="2"/>
  <c r="T4320" i="2"/>
  <c r="U4320" i="2" s="1"/>
  <c r="T4321" i="2"/>
  <c r="U4321" i="2" s="1"/>
  <c r="T4322" i="2"/>
  <c r="U4322" i="2" s="1"/>
  <c r="T4323" i="2"/>
  <c r="U4323" i="2" s="1"/>
  <c r="T4324" i="2"/>
  <c r="U4324" i="2" s="1"/>
  <c r="T4325" i="2"/>
  <c r="U4325" i="2" s="1"/>
  <c r="T4326" i="2"/>
  <c r="T4327" i="2"/>
  <c r="T4328" i="2"/>
  <c r="U4328" i="2" s="1"/>
  <c r="T4329" i="2"/>
  <c r="U4329" i="2" s="1"/>
  <c r="T4330" i="2"/>
  <c r="U4330" i="2" s="1"/>
  <c r="T4331" i="2"/>
  <c r="U4331" i="2" s="1"/>
  <c r="T4332" i="2"/>
  <c r="U4332" i="2" s="1"/>
  <c r="T4333" i="2"/>
  <c r="U4333" i="2" s="1"/>
  <c r="T4334" i="2"/>
  <c r="U4334" i="2" s="1"/>
  <c r="T4335" i="2"/>
  <c r="U4335" i="2" s="1"/>
  <c r="T4336" i="2"/>
  <c r="U4336" i="2" s="1"/>
  <c r="T4337" i="2"/>
  <c r="U4337" i="2" s="1"/>
  <c r="T4338" i="2"/>
  <c r="U4338" i="2" s="1"/>
  <c r="T4339" i="2"/>
  <c r="U4339" i="2" s="1"/>
  <c r="T4340" i="2"/>
  <c r="U4340" i="2" s="1"/>
  <c r="T4341" i="2"/>
  <c r="U4341" i="2" s="1"/>
  <c r="T4342" i="2"/>
  <c r="U4342" i="2" s="1"/>
  <c r="T4343" i="2"/>
  <c r="U4343" i="2" s="1"/>
  <c r="T4344" i="2"/>
  <c r="U4344" i="2" s="1"/>
  <c r="T4345" i="2"/>
  <c r="U4345" i="2" s="1"/>
  <c r="T4346" i="2"/>
  <c r="U4346" i="2" s="1"/>
  <c r="T4347" i="2"/>
  <c r="U4347" i="2" s="1"/>
  <c r="T4348" i="2"/>
  <c r="U4348" i="2" s="1"/>
  <c r="T4349" i="2"/>
  <c r="U4349" i="2" s="1"/>
  <c r="T4350" i="2"/>
  <c r="U4350" i="2" s="1"/>
  <c r="T4351" i="2"/>
  <c r="U4351" i="2" s="1"/>
  <c r="U4265" i="2"/>
  <c r="U4267" i="2"/>
  <c r="U4271" i="2"/>
  <c r="U4279" i="2"/>
  <c r="U4283" i="2"/>
  <c r="U4287" i="2"/>
  <c r="U4291" i="2"/>
  <c r="U4295" i="2"/>
  <c r="U4311" i="2"/>
  <c r="U4319" i="2"/>
  <c r="U4326" i="2"/>
  <c r="U4327"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T6022" i="1"/>
  <c r="T6023" i="1"/>
  <c r="U6023" i="1" s="1"/>
  <c r="T6024" i="1"/>
  <c r="U6024" i="1" s="1"/>
  <c r="T6025" i="1"/>
  <c r="T6026" i="1"/>
  <c r="U6026" i="1" s="1"/>
  <c r="T6027" i="1"/>
  <c r="U6027" i="1" s="1"/>
  <c r="T6028" i="1"/>
  <c r="U6028" i="1" s="1"/>
  <c r="T6029" i="1"/>
  <c r="U6029" i="1" s="1"/>
  <c r="T6030" i="1"/>
  <c r="T6031" i="1"/>
  <c r="U6031" i="1" s="1"/>
  <c r="T6032" i="1"/>
  <c r="U6032" i="1" s="1"/>
  <c r="T6033" i="1"/>
  <c r="T6034" i="1"/>
  <c r="U6034" i="1" s="1"/>
  <c r="T6035" i="1"/>
  <c r="U6035" i="1" s="1"/>
  <c r="T6036" i="1"/>
  <c r="U6036" i="1" s="1"/>
  <c r="T6037" i="1"/>
  <c r="U6037" i="1" s="1"/>
  <c r="T6038" i="1"/>
  <c r="U6038" i="1" s="1"/>
  <c r="T6039" i="1"/>
  <c r="U6039" i="1" s="1"/>
  <c r="T6040" i="1"/>
  <c r="U6040" i="1" s="1"/>
  <c r="T6041" i="1"/>
  <c r="T6042" i="1"/>
  <c r="U6042" i="1" s="1"/>
  <c r="T6043" i="1"/>
  <c r="U6043" i="1" s="1"/>
  <c r="T6044" i="1"/>
  <c r="T6045" i="1"/>
  <c r="U6045" i="1" s="1"/>
  <c r="T6046" i="1"/>
  <c r="T6047" i="1"/>
  <c r="U6047" i="1" s="1"/>
  <c r="T6048" i="1"/>
  <c r="T6049" i="1"/>
  <c r="T6050" i="1"/>
  <c r="U6050" i="1" s="1"/>
  <c r="T6051" i="1"/>
  <c r="U6051" i="1" s="1"/>
  <c r="T6052" i="1"/>
  <c r="U6052" i="1" s="1"/>
  <c r="T6053" i="1"/>
  <c r="U6053" i="1" s="1"/>
  <c r="T6054" i="1"/>
  <c r="U6054" i="1" s="1"/>
  <c r="T6055" i="1"/>
  <c r="U6055" i="1" s="1"/>
  <c r="T6056" i="1"/>
  <c r="T6057" i="1"/>
  <c r="T6058" i="1"/>
  <c r="U6058" i="1" s="1"/>
  <c r="T6059" i="1"/>
  <c r="U6059" i="1" s="1"/>
  <c r="T6060" i="1"/>
  <c r="T6061" i="1"/>
  <c r="U6061" i="1" s="1"/>
  <c r="T6062" i="1"/>
  <c r="T6063" i="1"/>
  <c r="U6063" i="1" s="1"/>
  <c r="T6064" i="1"/>
  <c r="U6064" i="1" s="1"/>
  <c r="T6065" i="1"/>
  <c r="T6066" i="1"/>
  <c r="U6066" i="1" s="1"/>
  <c r="T6067" i="1"/>
  <c r="U6067" i="1" s="1"/>
  <c r="T6068" i="1"/>
  <c r="U6068" i="1" s="1"/>
  <c r="T6069" i="1"/>
  <c r="U6069" i="1" s="1"/>
  <c r="T6070" i="1"/>
  <c r="U6070" i="1" s="1"/>
  <c r="T6071" i="1"/>
  <c r="U6071" i="1" s="1"/>
  <c r="T6072" i="1"/>
  <c r="U6072" i="1" s="1"/>
  <c r="T6073" i="1"/>
  <c r="T6074" i="1"/>
  <c r="U6074" i="1" s="1"/>
  <c r="T6075" i="1"/>
  <c r="U6075" i="1" s="1"/>
  <c r="T6076" i="1"/>
  <c r="U6076" i="1" s="1"/>
  <c r="T6077" i="1"/>
  <c r="U6077" i="1" s="1"/>
  <c r="T6078" i="1"/>
  <c r="T6079" i="1"/>
  <c r="U6079" i="1" s="1"/>
  <c r="T6080" i="1"/>
  <c r="U6080" i="1" s="1"/>
  <c r="T6081" i="1"/>
  <c r="T6082" i="1"/>
  <c r="U6082" i="1" s="1"/>
  <c r="T6083" i="1"/>
  <c r="U6083" i="1" s="1"/>
  <c r="T6084" i="1"/>
  <c r="U6084" i="1" s="1"/>
  <c r="T6085" i="1"/>
  <c r="U6085" i="1" s="1"/>
  <c r="T6086" i="1"/>
  <c r="T6087" i="1"/>
  <c r="U6087" i="1" s="1"/>
  <c r="T6088" i="1"/>
  <c r="U6088" i="1" s="1"/>
  <c r="T6089" i="1"/>
  <c r="T6090" i="1"/>
  <c r="U6090" i="1" s="1"/>
  <c r="T6091" i="1"/>
  <c r="U6091" i="1" s="1"/>
  <c r="T6092" i="1"/>
  <c r="U6092" i="1" s="1"/>
  <c r="T6093" i="1"/>
  <c r="U6093" i="1" s="1"/>
  <c r="T6094" i="1"/>
  <c r="U6094" i="1" s="1"/>
  <c r="T6095" i="1"/>
  <c r="U6095" i="1" s="1"/>
  <c r="T6096" i="1"/>
  <c r="U6096" i="1" s="1"/>
  <c r="T6097" i="1"/>
  <c r="T6098" i="1"/>
  <c r="U6098" i="1" s="1"/>
  <c r="T6099" i="1"/>
  <c r="U6099" i="1" s="1"/>
  <c r="T6100" i="1"/>
  <c r="T6101" i="1"/>
  <c r="U6101" i="1" s="1"/>
  <c r="T6102" i="1"/>
  <c r="T6103" i="1"/>
  <c r="U6103" i="1" s="1"/>
  <c r="T6104" i="1"/>
  <c r="U6104" i="1" s="1"/>
  <c r="T6105" i="1"/>
  <c r="T6106" i="1"/>
  <c r="U6106" i="1" s="1"/>
  <c r="T6107" i="1"/>
  <c r="U6107" i="1" s="1"/>
  <c r="T6108" i="1"/>
  <c r="U6108" i="1" s="1"/>
  <c r="T6109" i="1"/>
  <c r="U6109" i="1" s="1"/>
  <c r="T6110" i="1"/>
  <c r="U6110" i="1" s="1"/>
  <c r="T6111" i="1"/>
  <c r="U6111" i="1" s="1"/>
  <c r="T6112" i="1"/>
  <c r="U6112" i="1" s="1"/>
  <c r="T6113" i="1"/>
  <c r="T6114" i="1"/>
  <c r="U6114" i="1" s="1"/>
  <c r="T6115" i="1"/>
  <c r="U6115" i="1" s="1"/>
  <c r="T6116" i="1"/>
  <c r="T6117" i="1"/>
  <c r="U6117" i="1" s="1"/>
  <c r="T6118" i="1"/>
  <c r="T6119" i="1"/>
  <c r="U6119" i="1" s="1"/>
  <c r="T6120" i="1"/>
  <c r="T6121" i="1"/>
  <c r="T6122" i="1"/>
  <c r="U6122" i="1" s="1"/>
  <c r="T6123" i="1"/>
  <c r="U6123" i="1" s="1"/>
  <c r="T6124" i="1"/>
  <c r="U6124" i="1" s="1"/>
  <c r="T6125" i="1"/>
  <c r="U6125" i="1" s="1"/>
  <c r="T6126" i="1"/>
  <c r="U6126" i="1" s="1"/>
  <c r="T6127" i="1"/>
  <c r="U6127" i="1" s="1"/>
  <c r="T6128" i="1"/>
  <c r="U6128" i="1" s="1"/>
  <c r="T6129" i="1"/>
  <c r="T6130" i="1"/>
  <c r="U6130" i="1" s="1"/>
  <c r="T6131" i="1"/>
  <c r="U6131" i="1" s="1"/>
  <c r="T6132" i="1"/>
  <c r="U6132" i="1" s="1"/>
  <c r="T6133" i="1"/>
  <c r="U6133" i="1" s="1"/>
  <c r="T6134" i="1"/>
  <c r="U6134" i="1" s="1"/>
  <c r="T6135" i="1"/>
  <c r="U6135" i="1" s="1"/>
  <c r="T6136" i="1"/>
  <c r="U6136" i="1" s="1"/>
  <c r="T6137" i="1"/>
  <c r="T6138" i="1"/>
  <c r="U6138" i="1" s="1"/>
  <c r="T6139" i="1"/>
  <c r="U6139" i="1" s="1"/>
  <c r="T6140" i="1"/>
  <c r="U6140" i="1" s="1"/>
  <c r="T6141" i="1"/>
  <c r="U6141" i="1" s="1"/>
  <c r="T6142" i="1"/>
  <c r="U6142" i="1" s="1"/>
  <c r="T6143" i="1"/>
  <c r="U6143" i="1" s="1"/>
  <c r="T6144" i="1"/>
  <c r="U6144" i="1" s="1"/>
  <c r="T6145" i="1"/>
  <c r="T6146" i="1"/>
  <c r="U6146" i="1" s="1"/>
  <c r="T6147" i="1"/>
  <c r="U6147" i="1" s="1"/>
  <c r="T6148" i="1"/>
  <c r="U6148" i="1" s="1"/>
  <c r="T6149" i="1"/>
  <c r="U6149" i="1" s="1"/>
  <c r="T6150" i="1"/>
  <c r="U6150" i="1" s="1"/>
  <c r="T6151" i="1"/>
  <c r="U6151" i="1" s="1"/>
  <c r="T6152" i="1"/>
  <c r="U6152" i="1" s="1"/>
  <c r="T6153" i="1"/>
  <c r="T6154" i="1"/>
  <c r="U6154" i="1" s="1"/>
  <c r="U6022" i="1"/>
  <c r="U6025" i="1"/>
  <c r="U6030" i="1"/>
  <c r="U6033" i="1"/>
  <c r="U6041" i="1"/>
  <c r="U6044" i="1"/>
  <c r="U6046" i="1"/>
  <c r="U6048" i="1"/>
  <c r="U6049" i="1"/>
  <c r="U6056" i="1"/>
  <c r="U6057" i="1"/>
  <c r="U6060" i="1"/>
  <c r="U6062" i="1"/>
  <c r="U6065" i="1"/>
  <c r="U6073" i="1"/>
  <c r="U6078" i="1"/>
  <c r="U6081" i="1"/>
  <c r="U6086" i="1"/>
  <c r="U6089" i="1"/>
  <c r="U6097" i="1"/>
  <c r="U6100" i="1"/>
  <c r="U6102" i="1"/>
  <c r="U6105" i="1"/>
  <c r="U6113" i="1"/>
  <c r="U6116" i="1"/>
  <c r="U6118" i="1"/>
  <c r="U6120" i="1"/>
  <c r="U6121" i="1"/>
  <c r="U6129" i="1"/>
  <c r="U6137" i="1"/>
  <c r="U6145" i="1"/>
  <c r="U6153"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T4178" i="2"/>
  <c r="U4178" i="2" s="1"/>
  <c r="T4179" i="2"/>
  <c r="U4179" i="2" s="1"/>
  <c r="T4180" i="2"/>
  <c r="T4181" i="2"/>
  <c r="U4181" i="2" s="1"/>
  <c r="T4182" i="2"/>
  <c r="U4182" i="2" s="1"/>
  <c r="T4183" i="2"/>
  <c r="U4183" i="2" s="1"/>
  <c r="T4184" i="2"/>
  <c r="U4184" i="2" s="1"/>
  <c r="T4185" i="2"/>
  <c r="U4185" i="2" s="1"/>
  <c r="T4186" i="2"/>
  <c r="U4186" i="2" s="1"/>
  <c r="T4187" i="2"/>
  <c r="U4187" i="2" s="1"/>
  <c r="T4188" i="2"/>
  <c r="U4188" i="2" s="1"/>
  <c r="T4189" i="2"/>
  <c r="U4189" i="2" s="1"/>
  <c r="T4190" i="2"/>
  <c r="U4190" i="2" s="1"/>
  <c r="T4191" i="2"/>
  <c r="U4191" i="2" s="1"/>
  <c r="T4192" i="2"/>
  <c r="T4193" i="2"/>
  <c r="U4193" i="2" s="1"/>
  <c r="T4194" i="2"/>
  <c r="U4194" i="2" s="1"/>
  <c r="T4195" i="2"/>
  <c r="T4196" i="2"/>
  <c r="T4197" i="2"/>
  <c r="U4197" i="2" s="1"/>
  <c r="T4198" i="2"/>
  <c r="U4198" i="2" s="1"/>
  <c r="T4199" i="2"/>
  <c r="U4199" i="2" s="1"/>
  <c r="T4200" i="2"/>
  <c r="U4200" i="2" s="1"/>
  <c r="T4201" i="2"/>
  <c r="U4201" i="2" s="1"/>
  <c r="T4202" i="2"/>
  <c r="U4202" i="2" s="1"/>
  <c r="T4203" i="2"/>
  <c r="U4203" i="2" s="1"/>
  <c r="T4204" i="2"/>
  <c r="U4204" i="2" s="1"/>
  <c r="T4205" i="2"/>
  <c r="U4205" i="2" s="1"/>
  <c r="T4206" i="2"/>
  <c r="U4206" i="2" s="1"/>
  <c r="T4207" i="2"/>
  <c r="T4208" i="2"/>
  <c r="T4209" i="2"/>
  <c r="U4209" i="2" s="1"/>
  <c r="T4210" i="2"/>
  <c r="U4210" i="2" s="1"/>
  <c r="T4211" i="2"/>
  <c r="U4211" i="2" s="1"/>
  <c r="T4212" i="2"/>
  <c r="U4212" i="2" s="1"/>
  <c r="T4213" i="2"/>
  <c r="U4213" i="2" s="1"/>
  <c r="T4214" i="2"/>
  <c r="U4214" i="2" s="1"/>
  <c r="T4215" i="2"/>
  <c r="U4215" i="2" s="1"/>
  <c r="T4216" i="2"/>
  <c r="U4216" i="2" s="1"/>
  <c r="T4217" i="2"/>
  <c r="U4217" i="2" s="1"/>
  <c r="T4218" i="2"/>
  <c r="T4219" i="2"/>
  <c r="U4219" i="2" s="1"/>
  <c r="T4220" i="2"/>
  <c r="U4220" i="2" s="1"/>
  <c r="T4221" i="2"/>
  <c r="U4221" i="2" s="1"/>
  <c r="T4222" i="2"/>
  <c r="U4222" i="2" s="1"/>
  <c r="T4223" i="2"/>
  <c r="U4223" i="2" s="1"/>
  <c r="T4224" i="2"/>
  <c r="U4224" i="2" s="1"/>
  <c r="T4225" i="2"/>
  <c r="U4225" i="2" s="1"/>
  <c r="T4226" i="2"/>
  <c r="U4226" i="2" s="1"/>
  <c r="T4227" i="2"/>
  <c r="U4227" i="2" s="1"/>
  <c r="T4228" i="2"/>
  <c r="U4228" i="2" s="1"/>
  <c r="T4229" i="2"/>
  <c r="U4229" i="2" s="1"/>
  <c r="T4230" i="2"/>
  <c r="U4230" i="2" s="1"/>
  <c r="T4231" i="2"/>
  <c r="U4231" i="2" s="1"/>
  <c r="T4232" i="2"/>
  <c r="T4233" i="2"/>
  <c r="U4233" i="2" s="1"/>
  <c r="T4234" i="2"/>
  <c r="U4234" i="2" s="1"/>
  <c r="T4235" i="2"/>
  <c r="U4235" i="2" s="1"/>
  <c r="T4236" i="2"/>
  <c r="U4236" i="2" s="1"/>
  <c r="T4237" i="2"/>
  <c r="U4237" i="2" s="1"/>
  <c r="T4238" i="2"/>
  <c r="U4238" i="2" s="1"/>
  <c r="T4239" i="2"/>
  <c r="U4239" i="2" s="1"/>
  <c r="T4240" i="2"/>
  <c r="U4240" i="2" s="1"/>
  <c r="T4241" i="2"/>
  <c r="U4241" i="2" s="1"/>
  <c r="T4242" i="2"/>
  <c r="U4242" i="2" s="1"/>
  <c r="T4243" i="2"/>
  <c r="U4243" i="2" s="1"/>
  <c r="T4244" i="2"/>
  <c r="U4244" i="2" s="1"/>
  <c r="T4245" i="2"/>
  <c r="U4245" i="2" s="1"/>
  <c r="T4246" i="2"/>
  <c r="U4246" i="2" s="1"/>
  <c r="T4247" i="2"/>
  <c r="U4247" i="2" s="1"/>
  <c r="T4248" i="2"/>
  <c r="U4248" i="2" s="1"/>
  <c r="T4249" i="2"/>
  <c r="U4249" i="2" s="1"/>
  <c r="T4250" i="2"/>
  <c r="U4250" i="2" s="1"/>
  <c r="T4251" i="2"/>
  <c r="U4251" i="2" s="1"/>
  <c r="T4252" i="2"/>
  <c r="U4252" i="2" s="1"/>
  <c r="T4253" i="2"/>
  <c r="U4253" i="2" s="1"/>
  <c r="T4254" i="2"/>
  <c r="U4254" i="2" s="1"/>
  <c r="T4255" i="2"/>
  <c r="U4255" i="2" s="1"/>
  <c r="T4256" i="2"/>
  <c r="U4256" i="2" s="1"/>
  <c r="T4257" i="2"/>
  <c r="U4257" i="2" s="1"/>
  <c r="T4258" i="2"/>
  <c r="U4258" i="2" s="1"/>
  <c r="T4259" i="2"/>
  <c r="U4259" i="2" s="1"/>
  <c r="T4260" i="2"/>
  <c r="U4260" i="2" s="1"/>
  <c r="T4261" i="2"/>
  <c r="U4261" i="2" s="1"/>
  <c r="T4262" i="2"/>
  <c r="U4262" i="2" s="1"/>
  <c r="T4263" i="2"/>
  <c r="U4263" i="2" s="1"/>
  <c r="T4264" i="2"/>
  <c r="U4264" i="2" s="1"/>
  <c r="U4180" i="2"/>
  <c r="U4192" i="2"/>
  <c r="U4195" i="2"/>
  <c r="U4196" i="2"/>
  <c r="U4207" i="2"/>
  <c r="U4208" i="2"/>
  <c r="U4218" i="2"/>
  <c r="U4232"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T5889" i="1"/>
  <c r="U5889" i="1" s="1"/>
  <c r="T5890" i="1"/>
  <c r="U5890" i="1" s="1"/>
  <c r="T5891" i="1"/>
  <c r="U5891" i="1" s="1"/>
  <c r="T5892" i="1"/>
  <c r="U5892" i="1" s="1"/>
  <c r="T5893" i="1"/>
  <c r="U5893" i="1" s="1"/>
  <c r="T5894" i="1"/>
  <c r="U5894" i="1" s="1"/>
  <c r="T5895" i="1"/>
  <c r="U5895" i="1" s="1"/>
  <c r="T5896" i="1"/>
  <c r="U5896" i="1" s="1"/>
  <c r="T5897" i="1"/>
  <c r="U5897" i="1" s="1"/>
  <c r="T5898" i="1"/>
  <c r="U5898" i="1" s="1"/>
  <c r="T5899" i="1"/>
  <c r="U5899" i="1" s="1"/>
  <c r="T5900" i="1"/>
  <c r="U5900" i="1" s="1"/>
  <c r="T5901" i="1"/>
  <c r="U5901" i="1" s="1"/>
  <c r="T5902" i="1"/>
  <c r="U5902" i="1" s="1"/>
  <c r="T5903" i="1"/>
  <c r="U5903" i="1" s="1"/>
  <c r="T5904" i="1"/>
  <c r="U5904" i="1" s="1"/>
  <c r="T5905" i="1"/>
  <c r="U5905" i="1" s="1"/>
  <c r="T5906" i="1"/>
  <c r="U5906" i="1" s="1"/>
  <c r="T5907" i="1"/>
  <c r="U5907" i="1" s="1"/>
  <c r="T5908" i="1"/>
  <c r="U5908" i="1" s="1"/>
  <c r="T5909" i="1"/>
  <c r="U5909" i="1" s="1"/>
  <c r="T5910" i="1"/>
  <c r="U5910" i="1" s="1"/>
  <c r="T5911" i="1"/>
  <c r="U5911" i="1" s="1"/>
  <c r="T5912" i="1"/>
  <c r="U5912" i="1" s="1"/>
  <c r="T5913" i="1"/>
  <c r="U5913" i="1" s="1"/>
  <c r="T5914" i="1"/>
  <c r="U5914" i="1" s="1"/>
  <c r="T5915" i="1"/>
  <c r="U5915" i="1" s="1"/>
  <c r="T5916" i="1"/>
  <c r="U5916" i="1" s="1"/>
  <c r="T5917" i="1"/>
  <c r="U5917" i="1" s="1"/>
  <c r="T5918" i="1"/>
  <c r="U5918" i="1" s="1"/>
  <c r="T5919" i="1"/>
  <c r="U5919" i="1" s="1"/>
  <c r="T5920" i="1"/>
  <c r="U5920" i="1" s="1"/>
  <c r="T5921" i="1"/>
  <c r="U5921" i="1" s="1"/>
  <c r="T5922" i="1"/>
  <c r="U5922" i="1" s="1"/>
  <c r="T5923" i="1"/>
  <c r="U5923" i="1" s="1"/>
  <c r="T5924" i="1"/>
  <c r="U5924" i="1" s="1"/>
  <c r="T5925" i="1"/>
  <c r="U5925" i="1" s="1"/>
  <c r="T5926" i="1"/>
  <c r="U5926" i="1" s="1"/>
  <c r="T5927" i="1"/>
  <c r="U5927" i="1" s="1"/>
  <c r="T5928" i="1"/>
  <c r="U5928" i="1" s="1"/>
  <c r="T5929" i="1"/>
  <c r="U5929" i="1" s="1"/>
  <c r="T5930" i="1"/>
  <c r="U5930" i="1" s="1"/>
  <c r="T5931" i="1"/>
  <c r="U5931" i="1" s="1"/>
  <c r="T5932" i="1"/>
  <c r="U5932" i="1" s="1"/>
  <c r="T5933" i="1"/>
  <c r="U5933" i="1" s="1"/>
  <c r="T5934" i="1"/>
  <c r="U5934" i="1" s="1"/>
  <c r="T5935" i="1"/>
  <c r="U5935" i="1" s="1"/>
  <c r="T5936" i="1"/>
  <c r="T5937" i="1"/>
  <c r="T5938" i="1"/>
  <c r="U5938" i="1" s="1"/>
  <c r="T5939" i="1"/>
  <c r="U5939" i="1" s="1"/>
  <c r="T5940" i="1"/>
  <c r="U5940" i="1" s="1"/>
  <c r="T5941" i="1"/>
  <c r="U5941" i="1" s="1"/>
  <c r="T5942" i="1"/>
  <c r="U5942" i="1" s="1"/>
  <c r="T5943" i="1"/>
  <c r="U5943" i="1" s="1"/>
  <c r="T5944" i="1"/>
  <c r="U5944" i="1" s="1"/>
  <c r="T5945" i="1"/>
  <c r="U5945" i="1" s="1"/>
  <c r="T5946" i="1"/>
  <c r="U5946" i="1" s="1"/>
  <c r="T5947" i="1"/>
  <c r="U5947" i="1" s="1"/>
  <c r="T5948" i="1"/>
  <c r="T5949" i="1"/>
  <c r="U5949" i="1" s="1"/>
  <c r="T5950" i="1"/>
  <c r="U5950" i="1" s="1"/>
  <c r="T5951" i="1"/>
  <c r="U5951" i="1" s="1"/>
  <c r="T5952" i="1"/>
  <c r="T5953" i="1"/>
  <c r="T5954" i="1"/>
  <c r="U5954" i="1" s="1"/>
  <c r="T5955" i="1"/>
  <c r="U5955" i="1" s="1"/>
  <c r="T5956" i="1"/>
  <c r="U5956" i="1" s="1"/>
  <c r="T5957" i="1"/>
  <c r="U5957" i="1" s="1"/>
  <c r="T5958" i="1"/>
  <c r="U5958" i="1" s="1"/>
  <c r="T5959" i="1"/>
  <c r="U5959" i="1" s="1"/>
  <c r="T5960" i="1"/>
  <c r="U5960" i="1" s="1"/>
  <c r="T5961" i="1"/>
  <c r="U5961" i="1" s="1"/>
  <c r="T5962" i="1"/>
  <c r="U5962" i="1" s="1"/>
  <c r="T5963" i="1"/>
  <c r="U5963" i="1" s="1"/>
  <c r="T5964" i="1"/>
  <c r="U5964" i="1" s="1"/>
  <c r="T5965" i="1"/>
  <c r="U5965" i="1" s="1"/>
  <c r="T5966" i="1"/>
  <c r="U5966" i="1" s="1"/>
  <c r="T5967" i="1"/>
  <c r="U5967" i="1" s="1"/>
  <c r="T5968" i="1"/>
  <c r="T5969" i="1"/>
  <c r="T5970" i="1"/>
  <c r="U5970" i="1" s="1"/>
  <c r="T5971" i="1"/>
  <c r="U5971" i="1" s="1"/>
  <c r="T5972" i="1"/>
  <c r="U5972" i="1" s="1"/>
  <c r="T5973" i="1"/>
  <c r="U5973" i="1" s="1"/>
  <c r="T5974" i="1"/>
  <c r="U5974" i="1" s="1"/>
  <c r="T5975" i="1"/>
  <c r="U5975" i="1" s="1"/>
  <c r="T5976" i="1"/>
  <c r="U5976" i="1" s="1"/>
  <c r="T5977" i="1"/>
  <c r="U5977" i="1" s="1"/>
  <c r="T5978" i="1"/>
  <c r="U5978" i="1" s="1"/>
  <c r="T5979" i="1"/>
  <c r="U5979" i="1" s="1"/>
  <c r="T5980" i="1"/>
  <c r="U5980" i="1" s="1"/>
  <c r="T5981" i="1"/>
  <c r="U5981" i="1" s="1"/>
  <c r="T5982" i="1"/>
  <c r="U5982" i="1" s="1"/>
  <c r="T5983" i="1"/>
  <c r="U5983" i="1" s="1"/>
  <c r="T5984" i="1"/>
  <c r="T5985" i="1"/>
  <c r="T5986" i="1"/>
  <c r="T5987" i="1"/>
  <c r="U5987" i="1" s="1"/>
  <c r="T5988" i="1"/>
  <c r="U5988" i="1" s="1"/>
  <c r="T5989" i="1"/>
  <c r="U5989" i="1" s="1"/>
  <c r="T5990" i="1"/>
  <c r="U5990" i="1" s="1"/>
  <c r="T5991" i="1"/>
  <c r="U5991" i="1" s="1"/>
  <c r="T5992" i="1"/>
  <c r="U5992" i="1" s="1"/>
  <c r="T5993" i="1"/>
  <c r="U5993" i="1" s="1"/>
  <c r="T5994" i="1"/>
  <c r="U5994" i="1" s="1"/>
  <c r="T5995" i="1"/>
  <c r="U5995" i="1" s="1"/>
  <c r="T5996" i="1"/>
  <c r="U5996" i="1" s="1"/>
  <c r="T5997" i="1"/>
  <c r="U5997" i="1" s="1"/>
  <c r="T5998" i="1"/>
  <c r="U5998" i="1" s="1"/>
  <c r="T5999" i="1"/>
  <c r="U5999" i="1" s="1"/>
  <c r="T6000" i="1"/>
  <c r="U6000" i="1" s="1"/>
  <c r="T6001" i="1"/>
  <c r="U6001" i="1" s="1"/>
  <c r="T6002" i="1"/>
  <c r="U6002" i="1" s="1"/>
  <c r="T6003" i="1"/>
  <c r="U6003" i="1" s="1"/>
  <c r="T6004" i="1"/>
  <c r="U6004" i="1" s="1"/>
  <c r="T6005" i="1"/>
  <c r="U6005" i="1" s="1"/>
  <c r="T6006" i="1"/>
  <c r="U6006" i="1" s="1"/>
  <c r="T6007" i="1"/>
  <c r="U6007" i="1" s="1"/>
  <c r="T6008" i="1"/>
  <c r="U6008" i="1" s="1"/>
  <c r="T6009" i="1"/>
  <c r="U6009" i="1" s="1"/>
  <c r="T6010" i="1"/>
  <c r="U6010" i="1" s="1"/>
  <c r="T6011" i="1"/>
  <c r="U6011" i="1" s="1"/>
  <c r="T6012" i="1"/>
  <c r="T6013" i="1"/>
  <c r="U6013" i="1" s="1"/>
  <c r="T6014" i="1"/>
  <c r="U6014" i="1" s="1"/>
  <c r="T6015" i="1"/>
  <c r="U6015" i="1" s="1"/>
  <c r="T6016" i="1"/>
  <c r="U6016" i="1" s="1"/>
  <c r="T6017" i="1"/>
  <c r="U6017" i="1" s="1"/>
  <c r="T6018" i="1"/>
  <c r="U6018" i="1" s="1"/>
  <c r="T6019" i="1"/>
  <c r="U6019" i="1" s="1"/>
  <c r="T6020" i="1"/>
  <c r="U6020" i="1" s="1"/>
  <c r="T6021" i="1"/>
  <c r="U6021" i="1" s="1"/>
  <c r="U5936" i="1"/>
  <c r="U5937" i="1"/>
  <c r="U5948" i="1"/>
  <c r="U5952" i="1"/>
  <c r="U5953" i="1"/>
  <c r="U5968" i="1"/>
  <c r="U5969" i="1"/>
  <c r="U5984" i="1"/>
  <c r="U5985" i="1"/>
  <c r="U5986" i="1"/>
  <c r="U6012"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T4091" i="2"/>
  <c r="T4092" i="2"/>
  <c r="U4092" i="2" s="1"/>
  <c r="T4093" i="2"/>
  <c r="U4093" i="2" s="1"/>
  <c r="T4094" i="2"/>
  <c r="U4094" i="2" s="1"/>
  <c r="T4095" i="2"/>
  <c r="U4095" i="2" s="1"/>
  <c r="T4096" i="2"/>
  <c r="U4096" i="2" s="1"/>
  <c r="T4097" i="2"/>
  <c r="U4097" i="2" s="1"/>
  <c r="T4098" i="2"/>
  <c r="U4098" i="2" s="1"/>
  <c r="T4099" i="2"/>
  <c r="U4099" i="2" s="1"/>
  <c r="T4100" i="2"/>
  <c r="U4100" i="2" s="1"/>
  <c r="T4101" i="2"/>
  <c r="U4101" i="2" s="1"/>
  <c r="T4102" i="2"/>
  <c r="U4102" i="2" s="1"/>
  <c r="T4103" i="2"/>
  <c r="U4103" i="2" s="1"/>
  <c r="T4104" i="2"/>
  <c r="U4104" i="2" s="1"/>
  <c r="T4105" i="2"/>
  <c r="U4105" i="2" s="1"/>
  <c r="T4106" i="2"/>
  <c r="U4106" i="2" s="1"/>
  <c r="T4107" i="2"/>
  <c r="U4107" i="2" s="1"/>
  <c r="T4108" i="2"/>
  <c r="U4108" i="2" s="1"/>
  <c r="T4109" i="2"/>
  <c r="U4109" i="2" s="1"/>
  <c r="T4110" i="2"/>
  <c r="U4110" i="2" s="1"/>
  <c r="T4111" i="2"/>
  <c r="U4111" i="2" s="1"/>
  <c r="T4112" i="2"/>
  <c r="U4112" i="2" s="1"/>
  <c r="T4113" i="2"/>
  <c r="U4113" i="2" s="1"/>
  <c r="T4114" i="2"/>
  <c r="U4114" i="2" s="1"/>
  <c r="T4115" i="2"/>
  <c r="T4116" i="2"/>
  <c r="U4116" i="2" s="1"/>
  <c r="T4117" i="2"/>
  <c r="U4117" i="2" s="1"/>
  <c r="T4118" i="2"/>
  <c r="U4118" i="2" s="1"/>
  <c r="T4119" i="2"/>
  <c r="U4119" i="2" s="1"/>
  <c r="T4120" i="2"/>
  <c r="U4120" i="2" s="1"/>
  <c r="T4121" i="2"/>
  <c r="U4121" i="2" s="1"/>
  <c r="T4122" i="2"/>
  <c r="U4122" i="2" s="1"/>
  <c r="T4123" i="2"/>
  <c r="U4123" i="2" s="1"/>
  <c r="T4124" i="2"/>
  <c r="U4124" i="2" s="1"/>
  <c r="T4125" i="2"/>
  <c r="U4125" i="2" s="1"/>
  <c r="T4126" i="2"/>
  <c r="U4126" i="2" s="1"/>
  <c r="T4127" i="2"/>
  <c r="U4127" i="2" s="1"/>
  <c r="T4128" i="2"/>
  <c r="U4128" i="2" s="1"/>
  <c r="T4129" i="2"/>
  <c r="U4129" i="2" s="1"/>
  <c r="T4130" i="2"/>
  <c r="U4130" i="2" s="1"/>
  <c r="T4131" i="2"/>
  <c r="T4132" i="2"/>
  <c r="U4132" i="2" s="1"/>
  <c r="T4133" i="2"/>
  <c r="U4133" i="2" s="1"/>
  <c r="T4134" i="2"/>
  <c r="U4134" i="2" s="1"/>
  <c r="T4135" i="2"/>
  <c r="U4135" i="2" s="1"/>
  <c r="T4136" i="2"/>
  <c r="U4136" i="2" s="1"/>
  <c r="T4137" i="2"/>
  <c r="U4137" i="2" s="1"/>
  <c r="T4138" i="2"/>
  <c r="U4138" i="2" s="1"/>
  <c r="T4139" i="2"/>
  <c r="T4140" i="2"/>
  <c r="U4140" i="2" s="1"/>
  <c r="T4141" i="2"/>
  <c r="U4141" i="2" s="1"/>
  <c r="T4142" i="2"/>
  <c r="U4142" i="2" s="1"/>
  <c r="T4143" i="2"/>
  <c r="U4143" i="2" s="1"/>
  <c r="T4144" i="2"/>
  <c r="U4144" i="2" s="1"/>
  <c r="T4145" i="2"/>
  <c r="U4145" i="2" s="1"/>
  <c r="T4146" i="2"/>
  <c r="U4146" i="2" s="1"/>
  <c r="T4147" i="2"/>
  <c r="U4147" i="2" s="1"/>
  <c r="T4148" i="2"/>
  <c r="U4148" i="2" s="1"/>
  <c r="T4149" i="2"/>
  <c r="U4149" i="2" s="1"/>
  <c r="T4150" i="2"/>
  <c r="U4150" i="2" s="1"/>
  <c r="T4151" i="2"/>
  <c r="U4151" i="2" s="1"/>
  <c r="T4152" i="2"/>
  <c r="U4152" i="2" s="1"/>
  <c r="T4153" i="2"/>
  <c r="U4153" i="2" s="1"/>
  <c r="T4154" i="2"/>
  <c r="U4154" i="2" s="1"/>
  <c r="T4155" i="2"/>
  <c r="U4155" i="2" s="1"/>
  <c r="T4156" i="2"/>
  <c r="U4156" i="2" s="1"/>
  <c r="T4157" i="2"/>
  <c r="U4157" i="2" s="1"/>
  <c r="T4158" i="2"/>
  <c r="U4158" i="2" s="1"/>
  <c r="T4159" i="2"/>
  <c r="U4159" i="2" s="1"/>
  <c r="T4160" i="2"/>
  <c r="U4160" i="2" s="1"/>
  <c r="T4161" i="2"/>
  <c r="U4161" i="2" s="1"/>
  <c r="T4162" i="2"/>
  <c r="U4162" i="2" s="1"/>
  <c r="T4163" i="2"/>
  <c r="U4163" i="2" s="1"/>
  <c r="T4164" i="2"/>
  <c r="U4164" i="2" s="1"/>
  <c r="T4165" i="2"/>
  <c r="U4165" i="2" s="1"/>
  <c r="T4166" i="2"/>
  <c r="U4166" i="2" s="1"/>
  <c r="T4167" i="2"/>
  <c r="U4167" i="2" s="1"/>
  <c r="T4168" i="2"/>
  <c r="U4168" i="2" s="1"/>
  <c r="T4169" i="2"/>
  <c r="U4169" i="2" s="1"/>
  <c r="T4170" i="2"/>
  <c r="U4170" i="2" s="1"/>
  <c r="T4171" i="2"/>
  <c r="U4171" i="2" s="1"/>
  <c r="T4172" i="2"/>
  <c r="U4172" i="2" s="1"/>
  <c r="T4173" i="2"/>
  <c r="U4173" i="2" s="1"/>
  <c r="T4174" i="2"/>
  <c r="U4174" i="2" s="1"/>
  <c r="T4175" i="2"/>
  <c r="U4175" i="2" s="1"/>
  <c r="T4176" i="2"/>
  <c r="U4176" i="2" s="1"/>
  <c r="T4177" i="2"/>
  <c r="U4177" i="2" s="1"/>
  <c r="U4091" i="2"/>
  <c r="U4115" i="2"/>
  <c r="U4131" i="2"/>
  <c r="U4139"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T5756" i="1"/>
  <c r="U5756" i="1" s="1"/>
  <c r="T5757" i="1"/>
  <c r="U5757" i="1" s="1"/>
  <c r="T5758" i="1"/>
  <c r="U5758" i="1" s="1"/>
  <c r="T5759" i="1"/>
  <c r="U5759" i="1" s="1"/>
  <c r="T5760" i="1"/>
  <c r="U5760" i="1" s="1"/>
  <c r="T5761" i="1"/>
  <c r="U5761" i="1" s="1"/>
  <c r="T5762" i="1"/>
  <c r="U5762" i="1" s="1"/>
  <c r="T5763" i="1"/>
  <c r="U5763" i="1" s="1"/>
  <c r="T5764" i="1"/>
  <c r="U5764" i="1" s="1"/>
  <c r="T5765" i="1"/>
  <c r="U5765" i="1" s="1"/>
  <c r="T5766" i="1"/>
  <c r="U5766" i="1" s="1"/>
  <c r="T5767" i="1"/>
  <c r="T5768" i="1"/>
  <c r="U5768" i="1" s="1"/>
  <c r="T5769" i="1"/>
  <c r="U5769" i="1" s="1"/>
  <c r="T5770" i="1"/>
  <c r="U5770" i="1" s="1"/>
  <c r="T5771" i="1"/>
  <c r="T5772" i="1"/>
  <c r="U5772" i="1" s="1"/>
  <c r="T5773" i="1"/>
  <c r="U5773" i="1" s="1"/>
  <c r="T5774" i="1"/>
  <c r="U5774" i="1" s="1"/>
  <c r="T5775" i="1"/>
  <c r="T5776" i="1"/>
  <c r="U5776" i="1" s="1"/>
  <c r="T5777" i="1"/>
  <c r="U5777" i="1" s="1"/>
  <c r="T5778" i="1"/>
  <c r="U5778" i="1" s="1"/>
  <c r="T5779" i="1"/>
  <c r="U5779" i="1" s="1"/>
  <c r="T5780" i="1"/>
  <c r="U5780" i="1" s="1"/>
  <c r="T5781" i="1"/>
  <c r="U5781" i="1" s="1"/>
  <c r="T5782" i="1"/>
  <c r="U5782" i="1" s="1"/>
  <c r="T5783" i="1"/>
  <c r="T5784" i="1"/>
  <c r="U5784" i="1" s="1"/>
  <c r="T5785" i="1"/>
  <c r="U5785" i="1" s="1"/>
  <c r="T5786" i="1"/>
  <c r="U5786" i="1" s="1"/>
  <c r="T5787" i="1"/>
  <c r="U5787" i="1" s="1"/>
  <c r="T5788" i="1"/>
  <c r="U5788" i="1" s="1"/>
  <c r="T5789" i="1"/>
  <c r="U5789" i="1" s="1"/>
  <c r="T5790" i="1"/>
  <c r="U5790" i="1" s="1"/>
  <c r="T5791" i="1"/>
  <c r="T5792" i="1"/>
  <c r="U5792" i="1" s="1"/>
  <c r="T5793" i="1"/>
  <c r="U5793" i="1" s="1"/>
  <c r="T5794" i="1"/>
  <c r="U5794" i="1" s="1"/>
  <c r="T5795" i="1"/>
  <c r="U5795" i="1" s="1"/>
  <c r="T5796" i="1"/>
  <c r="U5796" i="1" s="1"/>
  <c r="T5797" i="1"/>
  <c r="U5797" i="1" s="1"/>
  <c r="T5798" i="1"/>
  <c r="U5798" i="1" s="1"/>
  <c r="T5799" i="1"/>
  <c r="T5800" i="1"/>
  <c r="U5800" i="1" s="1"/>
  <c r="T5801" i="1"/>
  <c r="U5801" i="1" s="1"/>
  <c r="T5802" i="1"/>
  <c r="U5802" i="1" s="1"/>
  <c r="T5803" i="1"/>
  <c r="U5803" i="1" s="1"/>
  <c r="T5804" i="1"/>
  <c r="U5804" i="1" s="1"/>
  <c r="T5805" i="1"/>
  <c r="U5805" i="1" s="1"/>
  <c r="T5806" i="1"/>
  <c r="U5806" i="1" s="1"/>
  <c r="T5807" i="1"/>
  <c r="T5808" i="1"/>
  <c r="U5808" i="1" s="1"/>
  <c r="T5809" i="1"/>
  <c r="U5809" i="1" s="1"/>
  <c r="T5810" i="1"/>
  <c r="U5810" i="1" s="1"/>
  <c r="T5811" i="1"/>
  <c r="U5811" i="1" s="1"/>
  <c r="T5812" i="1"/>
  <c r="U5812" i="1" s="1"/>
  <c r="T5813" i="1"/>
  <c r="U5813" i="1" s="1"/>
  <c r="T5814" i="1"/>
  <c r="U5814" i="1" s="1"/>
  <c r="T5815" i="1"/>
  <c r="T5816" i="1"/>
  <c r="U5816" i="1" s="1"/>
  <c r="T5817" i="1"/>
  <c r="U5817" i="1" s="1"/>
  <c r="T5818" i="1"/>
  <c r="U5818" i="1" s="1"/>
  <c r="T5819" i="1"/>
  <c r="U5819" i="1" s="1"/>
  <c r="T5820" i="1"/>
  <c r="U5820" i="1" s="1"/>
  <c r="T5821" i="1"/>
  <c r="U5821" i="1" s="1"/>
  <c r="T5822" i="1"/>
  <c r="U5822" i="1" s="1"/>
  <c r="T5823" i="1"/>
  <c r="T5824" i="1"/>
  <c r="U5824" i="1" s="1"/>
  <c r="T5825" i="1"/>
  <c r="U5825" i="1" s="1"/>
  <c r="T5826" i="1"/>
  <c r="U5826" i="1" s="1"/>
  <c r="T5827" i="1"/>
  <c r="U5827" i="1" s="1"/>
  <c r="T5828" i="1"/>
  <c r="U5828" i="1" s="1"/>
  <c r="T5829" i="1"/>
  <c r="U5829" i="1" s="1"/>
  <c r="T5830" i="1"/>
  <c r="U5830" i="1" s="1"/>
  <c r="T5831" i="1"/>
  <c r="U5831" i="1" s="1"/>
  <c r="T5832" i="1"/>
  <c r="U5832" i="1" s="1"/>
  <c r="T5833" i="1"/>
  <c r="U5833" i="1" s="1"/>
  <c r="T5834" i="1"/>
  <c r="U5834" i="1" s="1"/>
  <c r="T5835" i="1"/>
  <c r="U5835" i="1" s="1"/>
  <c r="T5836" i="1"/>
  <c r="U5836" i="1" s="1"/>
  <c r="T5837" i="1"/>
  <c r="U5837" i="1" s="1"/>
  <c r="T5838" i="1"/>
  <c r="U5838" i="1" s="1"/>
  <c r="T5839" i="1"/>
  <c r="T5840" i="1"/>
  <c r="U5840" i="1" s="1"/>
  <c r="T5841" i="1"/>
  <c r="U5841" i="1" s="1"/>
  <c r="T5842" i="1"/>
  <c r="U5842" i="1" s="1"/>
  <c r="T5843" i="1"/>
  <c r="U5843" i="1" s="1"/>
  <c r="T5844" i="1"/>
  <c r="U5844" i="1" s="1"/>
  <c r="T5845" i="1"/>
  <c r="U5845" i="1" s="1"/>
  <c r="T5846" i="1"/>
  <c r="U5846" i="1" s="1"/>
  <c r="T5847" i="1"/>
  <c r="U5847" i="1" s="1"/>
  <c r="T5848" i="1"/>
  <c r="U5848" i="1" s="1"/>
  <c r="T5849" i="1"/>
  <c r="U5849" i="1" s="1"/>
  <c r="T5850" i="1"/>
  <c r="U5850" i="1" s="1"/>
  <c r="T5851" i="1"/>
  <c r="T5852" i="1"/>
  <c r="U5852" i="1" s="1"/>
  <c r="T5853" i="1"/>
  <c r="U5853" i="1" s="1"/>
  <c r="T5854" i="1"/>
  <c r="U5854" i="1" s="1"/>
  <c r="T5855" i="1"/>
  <c r="T5856" i="1"/>
  <c r="U5856" i="1" s="1"/>
  <c r="T5857" i="1"/>
  <c r="U5857" i="1" s="1"/>
  <c r="T5858" i="1"/>
  <c r="U5858" i="1" s="1"/>
  <c r="T5859" i="1"/>
  <c r="U5859" i="1" s="1"/>
  <c r="T5860" i="1"/>
  <c r="U5860" i="1" s="1"/>
  <c r="T5861" i="1"/>
  <c r="U5861" i="1" s="1"/>
  <c r="T5862" i="1"/>
  <c r="U5862" i="1" s="1"/>
  <c r="T5863" i="1"/>
  <c r="T5864" i="1"/>
  <c r="U5864" i="1" s="1"/>
  <c r="T5865" i="1"/>
  <c r="U5865" i="1" s="1"/>
  <c r="T5866" i="1"/>
  <c r="U5866" i="1" s="1"/>
  <c r="T5867" i="1"/>
  <c r="U5867" i="1" s="1"/>
  <c r="T5868" i="1"/>
  <c r="U5868" i="1" s="1"/>
  <c r="T5869" i="1"/>
  <c r="U5869" i="1" s="1"/>
  <c r="T5870" i="1"/>
  <c r="U5870" i="1" s="1"/>
  <c r="T5871" i="1"/>
  <c r="U5871" i="1" s="1"/>
  <c r="T5872" i="1"/>
  <c r="U5872" i="1" s="1"/>
  <c r="T5873" i="1"/>
  <c r="U5873" i="1" s="1"/>
  <c r="T5874" i="1"/>
  <c r="U5874" i="1" s="1"/>
  <c r="T5875" i="1"/>
  <c r="U5875" i="1" s="1"/>
  <c r="T5876" i="1"/>
  <c r="U5876" i="1" s="1"/>
  <c r="T5877" i="1"/>
  <c r="U5877" i="1" s="1"/>
  <c r="T5878" i="1"/>
  <c r="U5878" i="1" s="1"/>
  <c r="T5879" i="1"/>
  <c r="U5879" i="1" s="1"/>
  <c r="T5880" i="1"/>
  <c r="U5880" i="1" s="1"/>
  <c r="T5881" i="1"/>
  <c r="U5881" i="1" s="1"/>
  <c r="T5882" i="1"/>
  <c r="U5882" i="1" s="1"/>
  <c r="T5883" i="1"/>
  <c r="U5883" i="1" s="1"/>
  <c r="T5884" i="1"/>
  <c r="U5884" i="1" s="1"/>
  <c r="T5885" i="1"/>
  <c r="U5885" i="1" s="1"/>
  <c r="T5886" i="1"/>
  <c r="U5886" i="1" s="1"/>
  <c r="T5887" i="1"/>
  <c r="T5888" i="1"/>
  <c r="U5888" i="1" s="1"/>
  <c r="U5767" i="1"/>
  <c r="U5771" i="1"/>
  <c r="U5775" i="1"/>
  <c r="U5783" i="1"/>
  <c r="U5791" i="1"/>
  <c r="U5799" i="1"/>
  <c r="U5807" i="1"/>
  <c r="U5815" i="1"/>
  <c r="U5823" i="1"/>
  <c r="U5839" i="1"/>
  <c r="U5851" i="1"/>
  <c r="U5855" i="1"/>
  <c r="U5863" i="1"/>
  <c r="U5887" i="1"/>
  <c r="V5728" i="1"/>
  <c r="T4004" i="2"/>
  <c r="U4004" i="2" s="1"/>
  <c r="T4005" i="2"/>
  <c r="U4005" i="2" s="1"/>
  <c r="T4006" i="2"/>
  <c r="U4006" i="2" s="1"/>
  <c r="T4007" i="2"/>
  <c r="U4007" i="2" s="1"/>
  <c r="T4008" i="2"/>
  <c r="U4008" i="2" s="1"/>
  <c r="T4009" i="2"/>
  <c r="U4009" i="2" s="1"/>
  <c r="T4010" i="2"/>
  <c r="U4010" i="2" s="1"/>
  <c r="T4011" i="2"/>
  <c r="U4011" i="2" s="1"/>
  <c r="T4012" i="2"/>
  <c r="T4013" i="2"/>
  <c r="U4013" i="2" s="1"/>
  <c r="T4014" i="2"/>
  <c r="U4014" i="2" s="1"/>
  <c r="T4015" i="2"/>
  <c r="U4015" i="2" s="1"/>
  <c r="T4016" i="2"/>
  <c r="U4016" i="2" s="1"/>
  <c r="T4017" i="2"/>
  <c r="U4017" i="2" s="1"/>
  <c r="T4018" i="2"/>
  <c r="U4018" i="2" s="1"/>
  <c r="T4019" i="2"/>
  <c r="U4019" i="2" s="1"/>
  <c r="T4020" i="2"/>
  <c r="U4020" i="2" s="1"/>
  <c r="T4021" i="2"/>
  <c r="U4021" i="2" s="1"/>
  <c r="T4022" i="2"/>
  <c r="U4022" i="2" s="1"/>
  <c r="T4023" i="2"/>
  <c r="U4023" i="2" s="1"/>
  <c r="T4024" i="2"/>
  <c r="U4024" i="2" s="1"/>
  <c r="T4025" i="2"/>
  <c r="U4025" i="2" s="1"/>
  <c r="T4026" i="2"/>
  <c r="U4026" i="2" s="1"/>
  <c r="T4027" i="2"/>
  <c r="U4027" i="2" s="1"/>
  <c r="T4028" i="2"/>
  <c r="U4028" i="2" s="1"/>
  <c r="T4029" i="2"/>
  <c r="U4029" i="2" s="1"/>
  <c r="T4030" i="2"/>
  <c r="U4030" i="2" s="1"/>
  <c r="T4031" i="2"/>
  <c r="U4031" i="2" s="1"/>
  <c r="T4032" i="2"/>
  <c r="U4032" i="2" s="1"/>
  <c r="T4033" i="2"/>
  <c r="U4033" i="2" s="1"/>
  <c r="T4034" i="2"/>
  <c r="U4034" i="2" s="1"/>
  <c r="T4035" i="2"/>
  <c r="U4035" i="2" s="1"/>
  <c r="T4036" i="2"/>
  <c r="U4036" i="2" s="1"/>
  <c r="T4037" i="2"/>
  <c r="U4037" i="2" s="1"/>
  <c r="T4038" i="2"/>
  <c r="U4038" i="2" s="1"/>
  <c r="T4039" i="2"/>
  <c r="U4039" i="2" s="1"/>
  <c r="T4040" i="2"/>
  <c r="U4040" i="2" s="1"/>
  <c r="T4041" i="2"/>
  <c r="U4041" i="2" s="1"/>
  <c r="T4042" i="2"/>
  <c r="U4042" i="2" s="1"/>
  <c r="T4043" i="2"/>
  <c r="U4043" i="2" s="1"/>
  <c r="T4044" i="2"/>
  <c r="U4044" i="2" s="1"/>
  <c r="T4045" i="2"/>
  <c r="U4045" i="2" s="1"/>
  <c r="T4046" i="2"/>
  <c r="U4046" i="2" s="1"/>
  <c r="T4047" i="2"/>
  <c r="U4047" i="2" s="1"/>
  <c r="T4048" i="2"/>
  <c r="U4048" i="2" s="1"/>
  <c r="T4049" i="2"/>
  <c r="U4049" i="2" s="1"/>
  <c r="T4050" i="2"/>
  <c r="U4050" i="2" s="1"/>
  <c r="T4051" i="2"/>
  <c r="U4051" i="2" s="1"/>
  <c r="T4052" i="2"/>
  <c r="U4052" i="2" s="1"/>
  <c r="T4053" i="2"/>
  <c r="U4053" i="2" s="1"/>
  <c r="T4054" i="2"/>
  <c r="U4054" i="2" s="1"/>
  <c r="T4055" i="2"/>
  <c r="U4055" i="2" s="1"/>
  <c r="T4056" i="2"/>
  <c r="U4056" i="2" s="1"/>
  <c r="T4057" i="2"/>
  <c r="U4057" i="2" s="1"/>
  <c r="T4058" i="2"/>
  <c r="U4058" i="2" s="1"/>
  <c r="T4059" i="2"/>
  <c r="U4059" i="2" s="1"/>
  <c r="T4060" i="2"/>
  <c r="U4060" i="2" s="1"/>
  <c r="T4061" i="2"/>
  <c r="U4061" i="2" s="1"/>
  <c r="T4062" i="2"/>
  <c r="U4062" i="2" s="1"/>
  <c r="T4063" i="2"/>
  <c r="U4063" i="2" s="1"/>
  <c r="T4064" i="2"/>
  <c r="U4064" i="2" s="1"/>
  <c r="T4065" i="2"/>
  <c r="U4065" i="2" s="1"/>
  <c r="T4066" i="2"/>
  <c r="U4066" i="2" s="1"/>
  <c r="T4067" i="2"/>
  <c r="U4067" i="2" s="1"/>
  <c r="T4068" i="2"/>
  <c r="U4068" i="2" s="1"/>
  <c r="T4069" i="2"/>
  <c r="U4069" i="2" s="1"/>
  <c r="T4070" i="2"/>
  <c r="U4070" i="2" s="1"/>
  <c r="T4071" i="2"/>
  <c r="U4071" i="2" s="1"/>
  <c r="T4072" i="2"/>
  <c r="U4072" i="2" s="1"/>
  <c r="T4073" i="2"/>
  <c r="U4073" i="2" s="1"/>
  <c r="T4074" i="2"/>
  <c r="U4074" i="2" s="1"/>
  <c r="T4075" i="2"/>
  <c r="U4075" i="2" s="1"/>
  <c r="T4076" i="2"/>
  <c r="U4076" i="2" s="1"/>
  <c r="T4077" i="2"/>
  <c r="U4077" i="2" s="1"/>
  <c r="T4078" i="2"/>
  <c r="U4078" i="2" s="1"/>
  <c r="T4079" i="2"/>
  <c r="U4079" i="2" s="1"/>
  <c r="T4080" i="2"/>
  <c r="U4080" i="2" s="1"/>
  <c r="T4081" i="2"/>
  <c r="U4081" i="2" s="1"/>
  <c r="T4082" i="2"/>
  <c r="U4082" i="2" s="1"/>
  <c r="T4083" i="2"/>
  <c r="U4083" i="2" s="1"/>
  <c r="T4084" i="2"/>
  <c r="U4084" i="2" s="1"/>
  <c r="T4085" i="2"/>
  <c r="U4085" i="2" s="1"/>
  <c r="T4086" i="2"/>
  <c r="U4086" i="2" s="1"/>
  <c r="T4087" i="2"/>
  <c r="U4087" i="2" s="1"/>
  <c r="T4088" i="2"/>
  <c r="U4088" i="2" s="1"/>
  <c r="T4089" i="2"/>
  <c r="U4089" i="2" s="1"/>
  <c r="T4090" i="2"/>
  <c r="U4090" i="2" s="1"/>
  <c r="U4012"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T5623" i="1"/>
  <c r="U5623" i="1" s="1"/>
  <c r="T5624" i="1"/>
  <c r="U5624" i="1" s="1"/>
  <c r="T5625" i="1"/>
  <c r="U5625" i="1" s="1"/>
  <c r="T5626" i="1"/>
  <c r="U5626" i="1" s="1"/>
  <c r="T5627" i="1"/>
  <c r="U5627" i="1" s="1"/>
  <c r="T5628" i="1"/>
  <c r="U5628" i="1" s="1"/>
  <c r="T5629" i="1"/>
  <c r="U5629" i="1" s="1"/>
  <c r="T5630" i="1"/>
  <c r="U5630" i="1" s="1"/>
  <c r="T5631" i="1"/>
  <c r="U5631" i="1" s="1"/>
  <c r="T5632" i="1"/>
  <c r="U5632" i="1" s="1"/>
  <c r="T5633" i="1"/>
  <c r="U5633" i="1" s="1"/>
  <c r="T5634" i="1"/>
  <c r="U5634" i="1" s="1"/>
  <c r="T5635" i="1"/>
  <c r="U5635" i="1" s="1"/>
  <c r="T5636" i="1"/>
  <c r="U5636" i="1" s="1"/>
  <c r="T5637" i="1"/>
  <c r="U5637" i="1" s="1"/>
  <c r="T5638" i="1"/>
  <c r="U5638" i="1" s="1"/>
  <c r="T5639" i="1"/>
  <c r="U5639" i="1" s="1"/>
  <c r="T5640" i="1"/>
  <c r="U5640" i="1" s="1"/>
  <c r="T5641" i="1"/>
  <c r="U5641" i="1" s="1"/>
  <c r="T5642" i="1"/>
  <c r="U5642" i="1" s="1"/>
  <c r="T5643" i="1"/>
  <c r="U5643" i="1" s="1"/>
  <c r="T5644" i="1"/>
  <c r="U5644" i="1" s="1"/>
  <c r="T5645" i="1"/>
  <c r="U5645" i="1" s="1"/>
  <c r="T5646" i="1"/>
  <c r="U5646" i="1" s="1"/>
  <c r="T5647" i="1"/>
  <c r="U5647" i="1" s="1"/>
  <c r="T5648" i="1"/>
  <c r="U5648" i="1" s="1"/>
  <c r="T5649" i="1"/>
  <c r="U5649" i="1" s="1"/>
  <c r="T5650" i="1"/>
  <c r="U5650" i="1" s="1"/>
  <c r="T5651" i="1"/>
  <c r="U5651" i="1" s="1"/>
  <c r="T5652" i="1"/>
  <c r="U5652" i="1" s="1"/>
  <c r="T5653" i="1"/>
  <c r="U5653" i="1" s="1"/>
  <c r="T5654" i="1"/>
  <c r="U5654" i="1" s="1"/>
  <c r="T5655" i="1"/>
  <c r="U5655" i="1" s="1"/>
  <c r="T5656" i="1"/>
  <c r="U5656" i="1" s="1"/>
  <c r="T5657" i="1"/>
  <c r="U5657" i="1" s="1"/>
  <c r="T5658" i="1"/>
  <c r="U5658" i="1" s="1"/>
  <c r="T5659" i="1"/>
  <c r="U5659" i="1" s="1"/>
  <c r="T5660" i="1"/>
  <c r="U5660" i="1" s="1"/>
  <c r="T5661" i="1"/>
  <c r="U5661" i="1" s="1"/>
  <c r="T5662" i="1"/>
  <c r="U5662" i="1" s="1"/>
  <c r="T5663" i="1"/>
  <c r="T5664" i="1"/>
  <c r="U5664" i="1" s="1"/>
  <c r="T5665" i="1"/>
  <c r="U5665" i="1" s="1"/>
  <c r="T5666" i="1"/>
  <c r="U5666" i="1" s="1"/>
  <c r="T5667" i="1"/>
  <c r="U5667" i="1" s="1"/>
  <c r="T5668" i="1"/>
  <c r="U5668" i="1" s="1"/>
  <c r="T5669" i="1"/>
  <c r="U5669" i="1" s="1"/>
  <c r="T5670" i="1"/>
  <c r="U5670" i="1" s="1"/>
  <c r="T5671" i="1"/>
  <c r="U5671" i="1" s="1"/>
  <c r="T5672" i="1"/>
  <c r="U5672" i="1" s="1"/>
  <c r="T5673" i="1"/>
  <c r="U5673" i="1" s="1"/>
  <c r="T5674" i="1"/>
  <c r="U5674" i="1" s="1"/>
  <c r="T5675" i="1"/>
  <c r="U5675" i="1" s="1"/>
  <c r="T5676" i="1"/>
  <c r="U5676" i="1" s="1"/>
  <c r="T5677" i="1"/>
  <c r="U5677" i="1" s="1"/>
  <c r="T5678" i="1"/>
  <c r="U5678" i="1" s="1"/>
  <c r="T5679" i="1"/>
  <c r="U5679" i="1" s="1"/>
  <c r="T5680" i="1"/>
  <c r="U5680" i="1" s="1"/>
  <c r="T5681" i="1"/>
  <c r="U5681" i="1" s="1"/>
  <c r="T5682" i="1"/>
  <c r="U5682" i="1" s="1"/>
  <c r="T5683" i="1"/>
  <c r="U5683" i="1" s="1"/>
  <c r="T5684" i="1"/>
  <c r="U5684" i="1" s="1"/>
  <c r="T5685" i="1"/>
  <c r="U5685" i="1" s="1"/>
  <c r="T5686" i="1"/>
  <c r="U5686" i="1" s="1"/>
  <c r="T5687" i="1"/>
  <c r="U5687" i="1" s="1"/>
  <c r="T5688" i="1"/>
  <c r="U5688" i="1" s="1"/>
  <c r="T5689" i="1"/>
  <c r="U5689" i="1" s="1"/>
  <c r="T5690" i="1"/>
  <c r="U5690" i="1" s="1"/>
  <c r="T5691" i="1"/>
  <c r="U5691" i="1" s="1"/>
  <c r="T5692" i="1"/>
  <c r="U5692" i="1" s="1"/>
  <c r="T5693" i="1"/>
  <c r="U5693" i="1" s="1"/>
  <c r="T5694" i="1"/>
  <c r="U5694" i="1" s="1"/>
  <c r="T5695" i="1"/>
  <c r="U5695" i="1" s="1"/>
  <c r="T5696" i="1"/>
  <c r="U5696" i="1" s="1"/>
  <c r="T5697" i="1"/>
  <c r="U5697" i="1" s="1"/>
  <c r="T5698" i="1"/>
  <c r="U5698" i="1" s="1"/>
  <c r="T5699" i="1"/>
  <c r="U5699" i="1" s="1"/>
  <c r="T5700" i="1"/>
  <c r="U5700" i="1" s="1"/>
  <c r="T5701" i="1"/>
  <c r="U5701" i="1" s="1"/>
  <c r="T5702" i="1"/>
  <c r="U5702" i="1" s="1"/>
  <c r="T5703" i="1"/>
  <c r="U5703" i="1" s="1"/>
  <c r="T5704" i="1"/>
  <c r="U5704" i="1" s="1"/>
  <c r="T5705" i="1"/>
  <c r="U5705" i="1" s="1"/>
  <c r="T5706" i="1"/>
  <c r="U5706" i="1" s="1"/>
  <c r="T5707" i="1"/>
  <c r="U5707" i="1" s="1"/>
  <c r="T5708" i="1"/>
  <c r="U5708" i="1" s="1"/>
  <c r="T5709" i="1"/>
  <c r="U5709" i="1" s="1"/>
  <c r="T5710" i="1"/>
  <c r="U5710" i="1" s="1"/>
  <c r="T5711" i="1"/>
  <c r="U5711" i="1" s="1"/>
  <c r="T5712" i="1"/>
  <c r="U5712" i="1" s="1"/>
  <c r="T5713" i="1"/>
  <c r="U5713" i="1" s="1"/>
  <c r="T5714" i="1"/>
  <c r="U5714" i="1" s="1"/>
  <c r="T5715" i="1"/>
  <c r="U5715" i="1" s="1"/>
  <c r="T5716" i="1"/>
  <c r="U5716" i="1" s="1"/>
  <c r="T5717" i="1"/>
  <c r="U5717" i="1" s="1"/>
  <c r="T5718" i="1"/>
  <c r="U5718" i="1" s="1"/>
  <c r="T5719" i="1"/>
  <c r="U5719" i="1" s="1"/>
  <c r="T5720" i="1"/>
  <c r="U5720" i="1" s="1"/>
  <c r="T5721" i="1"/>
  <c r="U5721" i="1" s="1"/>
  <c r="T5722" i="1"/>
  <c r="U5722" i="1" s="1"/>
  <c r="T5723" i="1"/>
  <c r="U5723" i="1" s="1"/>
  <c r="T5724" i="1"/>
  <c r="U5724" i="1" s="1"/>
  <c r="T5725" i="1"/>
  <c r="U5725" i="1" s="1"/>
  <c r="T5726" i="1"/>
  <c r="U5726" i="1" s="1"/>
  <c r="T5727" i="1"/>
  <c r="U5727" i="1" s="1"/>
  <c r="T5728" i="1"/>
  <c r="U5728" i="1" s="1"/>
  <c r="T5729" i="1"/>
  <c r="U5729" i="1" s="1"/>
  <c r="T5730" i="1"/>
  <c r="U5730" i="1" s="1"/>
  <c r="T5731" i="1"/>
  <c r="U5731" i="1" s="1"/>
  <c r="T5732" i="1"/>
  <c r="U5732" i="1" s="1"/>
  <c r="T5733" i="1"/>
  <c r="U5733" i="1" s="1"/>
  <c r="T5734" i="1"/>
  <c r="U5734" i="1" s="1"/>
  <c r="T5735" i="1"/>
  <c r="U5735" i="1" s="1"/>
  <c r="T5736" i="1"/>
  <c r="U5736" i="1" s="1"/>
  <c r="T5737" i="1"/>
  <c r="U5737" i="1" s="1"/>
  <c r="T5738" i="1"/>
  <c r="U5738" i="1" s="1"/>
  <c r="T5739" i="1"/>
  <c r="U5739" i="1" s="1"/>
  <c r="T5740" i="1"/>
  <c r="U5740" i="1" s="1"/>
  <c r="T5741" i="1"/>
  <c r="U5741" i="1" s="1"/>
  <c r="T5742" i="1"/>
  <c r="U5742" i="1" s="1"/>
  <c r="T5743" i="1"/>
  <c r="U5743" i="1" s="1"/>
  <c r="T5744" i="1"/>
  <c r="U5744" i="1" s="1"/>
  <c r="T5745" i="1"/>
  <c r="U5745" i="1" s="1"/>
  <c r="T5746" i="1"/>
  <c r="U5746" i="1" s="1"/>
  <c r="T5747" i="1"/>
  <c r="U5747" i="1" s="1"/>
  <c r="T5748" i="1"/>
  <c r="U5748" i="1" s="1"/>
  <c r="T5749" i="1"/>
  <c r="U5749" i="1" s="1"/>
  <c r="T5750" i="1"/>
  <c r="U5750" i="1" s="1"/>
  <c r="T5751" i="1"/>
  <c r="U5751" i="1" s="1"/>
  <c r="T5752" i="1"/>
  <c r="U5752" i="1" s="1"/>
  <c r="T5753" i="1"/>
  <c r="U5753" i="1" s="1"/>
  <c r="T5754" i="1"/>
  <c r="U5754" i="1" s="1"/>
  <c r="T5755" i="1"/>
  <c r="U5755" i="1" s="1"/>
  <c r="U5663"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T3917" i="2"/>
  <c r="U3917" i="2" s="1"/>
  <c r="T3918" i="2"/>
  <c r="U3918" i="2" s="1"/>
  <c r="T3919" i="2"/>
  <c r="U3919" i="2" s="1"/>
  <c r="T3920" i="2"/>
  <c r="U3920" i="2" s="1"/>
  <c r="T3921" i="2"/>
  <c r="U3921" i="2" s="1"/>
  <c r="T3922" i="2"/>
  <c r="U3922" i="2" s="1"/>
  <c r="T3923" i="2"/>
  <c r="U3923" i="2" s="1"/>
  <c r="T3924" i="2"/>
  <c r="U3924" i="2" s="1"/>
  <c r="T3925" i="2"/>
  <c r="U3925" i="2" s="1"/>
  <c r="T3926" i="2"/>
  <c r="U3926" i="2" s="1"/>
  <c r="T3927" i="2"/>
  <c r="U3927" i="2" s="1"/>
  <c r="T3928" i="2"/>
  <c r="U3928" i="2" s="1"/>
  <c r="T3929" i="2"/>
  <c r="U3929" i="2" s="1"/>
  <c r="T3930" i="2"/>
  <c r="U3930" i="2" s="1"/>
  <c r="T3931" i="2"/>
  <c r="U3931" i="2" s="1"/>
  <c r="T3932" i="2"/>
  <c r="U3932" i="2" s="1"/>
  <c r="T3933" i="2"/>
  <c r="U3933" i="2" s="1"/>
  <c r="T3934" i="2"/>
  <c r="U3934" i="2" s="1"/>
  <c r="T3935" i="2"/>
  <c r="U3935" i="2" s="1"/>
  <c r="T3936" i="2"/>
  <c r="U3936" i="2" s="1"/>
  <c r="T3937" i="2"/>
  <c r="U3937" i="2" s="1"/>
  <c r="T3938" i="2"/>
  <c r="U3938" i="2" s="1"/>
  <c r="T3939" i="2"/>
  <c r="U3939" i="2" s="1"/>
  <c r="T3940" i="2"/>
  <c r="U3940" i="2" s="1"/>
  <c r="T3941" i="2"/>
  <c r="U3941" i="2" s="1"/>
  <c r="T3942" i="2"/>
  <c r="U3942" i="2" s="1"/>
  <c r="T3943" i="2"/>
  <c r="U3943" i="2" s="1"/>
  <c r="T3944" i="2"/>
  <c r="U3944" i="2" s="1"/>
  <c r="T3945" i="2"/>
  <c r="U3945" i="2" s="1"/>
  <c r="T3946" i="2"/>
  <c r="U3946" i="2" s="1"/>
  <c r="T3947" i="2"/>
  <c r="U3947" i="2" s="1"/>
  <c r="T3948" i="2"/>
  <c r="U3948" i="2" s="1"/>
  <c r="T3949" i="2"/>
  <c r="U3949" i="2" s="1"/>
  <c r="T3950" i="2"/>
  <c r="U3950" i="2" s="1"/>
  <c r="T3951" i="2"/>
  <c r="U3951" i="2" s="1"/>
  <c r="T3952" i="2"/>
  <c r="U3952" i="2" s="1"/>
  <c r="T3953" i="2"/>
  <c r="U3953" i="2" s="1"/>
  <c r="T3954" i="2"/>
  <c r="U3954" i="2" s="1"/>
  <c r="T3955" i="2"/>
  <c r="U3955" i="2" s="1"/>
  <c r="T3956" i="2"/>
  <c r="U3956" i="2" s="1"/>
  <c r="T3957" i="2"/>
  <c r="U3957" i="2" s="1"/>
  <c r="T3958" i="2"/>
  <c r="U3958" i="2" s="1"/>
  <c r="T3959" i="2"/>
  <c r="U3959" i="2" s="1"/>
  <c r="T3960" i="2"/>
  <c r="U3960" i="2" s="1"/>
  <c r="T3961" i="2"/>
  <c r="U3961" i="2" s="1"/>
  <c r="T3962" i="2"/>
  <c r="U3962" i="2" s="1"/>
  <c r="T3963" i="2"/>
  <c r="U3963" i="2" s="1"/>
  <c r="T3964" i="2"/>
  <c r="U3964" i="2" s="1"/>
  <c r="T3965" i="2"/>
  <c r="U3965" i="2" s="1"/>
  <c r="T3966" i="2"/>
  <c r="U3966" i="2" s="1"/>
  <c r="T3967" i="2"/>
  <c r="U3967" i="2" s="1"/>
  <c r="T3968" i="2"/>
  <c r="U3968" i="2" s="1"/>
  <c r="T3969" i="2"/>
  <c r="U3969" i="2" s="1"/>
  <c r="T3970" i="2"/>
  <c r="U3970" i="2" s="1"/>
  <c r="T3971" i="2"/>
  <c r="U3971" i="2" s="1"/>
  <c r="T3972" i="2"/>
  <c r="U3972" i="2" s="1"/>
  <c r="T3973" i="2"/>
  <c r="U3973" i="2" s="1"/>
  <c r="T3974" i="2"/>
  <c r="U3974" i="2" s="1"/>
  <c r="T3975" i="2"/>
  <c r="U3975" i="2" s="1"/>
  <c r="T3976" i="2"/>
  <c r="U3976" i="2" s="1"/>
  <c r="T3977" i="2"/>
  <c r="U3977" i="2" s="1"/>
  <c r="T3978" i="2"/>
  <c r="U3978" i="2" s="1"/>
  <c r="T3979" i="2"/>
  <c r="U3979" i="2" s="1"/>
  <c r="T3980" i="2"/>
  <c r="U3980" i="2" s="1"/>
  <c r="T3981" i="2"/>
  <c r="U3981" i="2" s="1"/>
  <c r="T3982" i="2"/>
  <c r="U3982" i="2" s="1"/>
  <c r="T3983" i="2"/>
  <c r="U3983" i="2" s="1"/>
  <c r="T3984" i="2"/>
  <c r="U3984" i="2" s="1"/>
  <c r="T3985" i="2"/>
  <c r="U3985" i="2" s="1"/>
  <c r="T3986" i="2"/>
  <c r="U3986" i="2" s="1"/>
  <c r="T3987" i="2"/>
  <c r="U3987" i="2" s="1"/>
  <c r="T3988" i="2"/>
  <c r="U3988" i="2" s="1"/>
  <c r="T3989" i="2"/>
  <c r="U3989" i="2" s="1"/>
  <c r="T3990" i="2"/>
  <c r="U3990" i="2" s="1"/>
  <c r="T3991" i="2"/>
  <c r="U3991" i="2" s="1"/>
  <c r="T3992" i="2"/>
  <c r="U3992" i="2" s="1"/>
  <c r="T3993" i="2"/>
  <c r="U3993" i="2" s="1"/>
  <c r="T3994" i="2"/>
  <c r="U3994" i="2" s="1"/>
  <c r="T3995" i="2"/>
  <c r="U3995" i="2" s="1"/>
  <c r="T3996" i="2"/>
  <c r="U3996" i="2" s="1"/>
  <c r="T3997" i="2"/>
  <c r="U3997" i="2" s="1"/>
  <c r="T3998" i="2"/>
  <c r="U3998" i="2" s="1"/>
  <c r="T3999" i="2"/>
  <c r="U3999" i="2" s="1"/>
  <c r="T4000" i="2"/>
  <c r="U4000" i="2" s="1"/>
  <c r="T4001" i="2"/>
  <c r="U4001" i="2" s="1"/>
  <c r="T4002" i="2"/>
  <c r="U4002" i="2" s="1"/>
  <c r="T4003" i="2"/>
  <c r="U4003" i="2" s="1"/>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T5490" i="1"/>
  <c r="U5490" i="1" s="1"/>
  <c r="T5491" i="1"/>
  <c r="U5491" i="1" s="1"/>
  <c r="T5492" i="1"/>
  <c r="U5492" i="1" s="1"/>
  <c r="T5493" i="1"/>
  <c r="U5493" i="1" s="1"/>
  <c r="T5494" i="1"/>
  <c r="U5494" i="1" s="1"/>
  <c r="T5495" i="1"/>
  <c r="T5496" i="1"/>
  <c r="U5496" i="1" s="1"/>
  <c r="T5497" i="1"/>
  <c r="U5497" i="1" s="1"/>
  <c r="T5498" i="1"/>
  <c r="U5498" i="1" s="1"/>
  <c r="T5499" i="1"/>
  <c r="U5499" i="1" s="1"/>
  <c r="T5500" i="1"/>
  <c r="U5500" i="1" s="1"/>
  <c r="T5501" i="1"/>
  <c r="U5501" i="1" s="1"/>
  <c r="T5502" i="1"/>
  <c r="U5502" i="1" s="1"/>
  <c r="T5503" i="1"/>
  <c r="U5503" i="1" s="1"/>
  <c r="T5504" i="1"/>
  <c r="U5504" i="1" s="1"/>
  <c r="T5505" i="1"/>
  <c r="U5505" i="1" s="1"/>
  <c r="T5506" i="1"/>
  <c r="U5506" i="1" s="1"/>
  <c r="T5507" i="1"/>
  <c r="U5507" i="1" s="1"/>
  <c r="T5508" i="1"/>
  <c r="U5508" i="1" s="1"/>
  <c r="T5509" i="1"/>
  <c r="U5509" i="1" s="1"/>
  <c r="T5510" i="1"/>
  <c r="U5510" i="1" s="1"/>
  <c r="T5511" i="1"/>
  <c r="U5511" i="1" s="1"/>
  <c r="T5512" i="1"/>
  <c r="U5512" i="1" s="1"/>
  <c r="T5513" i="1"/>
  <c r="U5513" i="1" s="1"/>
  <c r="T5514" i="1"/>
  <c r="U5514" i="1" s="1"/>
  <c r="T5515" i="1"/>
  <c r="U5515" i="1" s="1"/>
  <c r="T5516" i="1"/>
  <c r="U5516" i="1" s="1"/>
  <c r="T5517" i="1"/>
  <c r="U5517" i="1" s="1"/>
  <c r="T5518" i="1"/>
  <c r="U5518" i="1" s="1"/>
  <c r="T5519" i="1"/>
  <c r="U5519" i="1" s="1"/>
  <c r="T5520" i="1"/>
  <c r="U5520" i="1" s="1"/>
  <c r="T5521" i="1"/>
  <c r="U5521" i="1" s="1"/>
  <c r="T5522" i="1"/>
  <c r="U5522" i="1" s="1"/>
  <c r="T5523" i="1"/>
  <c r="U5523" i="1" s="1"/>
  <c r="T5524" i="1"/>
  <c r="U5524" i="1" s="1"/>
  <c r="T5525" i="1"/>
  <c r="U5525" i="1" s="1"/>
  <c r="T5526" i="1"/>
  <c r="U5526" i="1" s="1"/>
  <c r="T5527" i="1"/>
  <c r="U5527" i="1" s="1"/>
  <c r="T5528" i="1"/>
  <c r="U5528" i="1" s="1"/>
  <c r="T5529" i="1"/>
  <c r="U5529" i="1" s="1"/>
  <c r="T5530" i="1"/>
  <c r="U5530" i="1" s="1"/>
  <c r="T5531" i="1"/>
  <c r="U5531" i="1" s="1"/>
  <c r="T5532" i="1"/>
  <c r="U5532" i="1" s="1"/>
  <c r="T5533" i="1"/>
  <c r="U5533" i="1" s="1"/>
  <c r="T5534" i="1"/>
  <c r="U5534" i="1" s="1"/>
  <c r="T5535" i="1"/>
  <c r="U5535" i="1" s="1"/>
  <c r="T5536" i="1"/>
  <c r="U5536" i="1" s="1"/>
  <c r="T5537" i="1"/>
  <c r="U5537" i="1" s="1"/>
  <c r="T5538" i="1"/>
  <c r="U5538" i="1" s="1"/>
  <c r="T5539" i="1"/>
  <c r="U5539" i="1" s="1"/>
  <c r="T5540" i="1"/>
  <c r="U5540" i="1" s="1"/>
  <c r="T5541" i="1"/>
  <c r="U5541" i="1" s="1"/>
  <c r="T5542" i="1"/>
  <c r="U5542" i="1" s="1"/>
  <c r="T5543" i="1"/>
  <c r="U5543" i="1" s="1"/>
  <c r="T5544" i="1"/>
  <c r="U5544" i="1" s="1"/>
  <c r="T5545" i="1"/>
  <c r="U5545" i="1" s="1"/>
  <c r="T5546" i="1"/>
  <c r="U5546" i="1" s="1"/>
  <c r="T5547" i="1"/>
  <c r="U5547" i="1" s="1"/>
  <c r="T5548" i="1"/>
  <c r="U5548" i="1" s="1"/>
  <c r="T5549" i="1"/>
  <c r="U5549" i="1" s="1"/>
  <c r="T5550" i="1"/>
  <c r="U5550" i="1" s="1"/>
  <c r="T5551" i="1"/>
  <c r="U5551" i="1" s="1"/>
  <c r="T5552" i="1"/>
  <c r="U5552" i="1" s="1"/>
  <c r="T5553" i="1"/>
  <c r="U5553" i="1" s="1"/>
  <c r="T5554" i="1"/>
  <c r="U5554" i="1" s="1"/>
  <c r="T5555" i="1"/>
  <c r="U5555" i="1" s="1"/>
  <c r="T5556" i="1"/>
  <c r="U5556" i="1" s="1"/>
  <c r="T5557" i="1"/>
  <c r="U5557" i="1" s="1"/>
  <c r="T5558" i="1"/>
  <c r="U5558" i="1" s="1"/>
  <c r="T5559" i="1"/>
  <c r="U5559" i="1" s="1"/>
  <c r="T5560" i="1"/>
  <c r="U5560" i="1" s="1"/>
  <c r="T5561" i="1"/>
  <c r="U5561" i="1" s="1"/>
  <c r="T5562" i="1"/>
  <c r="U5562" i="1" s="1"/>
  <c r="T5563" i="1"/>
  <c r="U5563" i="1" s="1"/>
  <c r="T5564" i="1"/>
  <c r="U5564" i="1" s="1"/>
  <c r="T5565" i="1"/>
  <c r="U5565" i="1" s="1"/>
  <c r="T5566" i="1"/>
  <c r="U5566" i="1" s="1"/>
  <c r="T5567" i="1"/>
  <c r="U5567" i="1" s="1"/>
  <c r="T5568" i="1"/>
  <c r="U5568" i="1" s="1"/>
  <c r="T5569" i="1"/>
  <c r="U5569" i="1" s="1"/>
  <c r="T5570" i="1"/>
  <c r="U5570" i="1" s="1"/>
  <c r="T5571" i="1"/>
  <c r="U5571" i="1" s="1"/>
  <c r="T5572" i="1"/>
  <c r="U5572" i="1" s="1"/>
  <c r="T5573" i="1"/>
  <c r="U5573" i="1" s="1"/>
  <c r="T5574" i="1"/>
  <c r="U5574" i="1" s="1"/>
  <c r="T5575" i="1"/>
  <c r="U5575" i="1" s="1"/>
  <c r="T5576" i="1"/>
  <c r="U5576" i="1" s="1"/>
  <c r="T5577" i="1"/>
  <c r="U5577" i="1" s="1"/>
  <c r="T5578" i="1"/>
  <c r="U5578" i="1" s="1"/>
  <c r="T5579" i="1"/>
  <c r="U5579" i="1" s="1"/>
  <c r="T5580" i="1"/>
  <c r="U5580" i="1" s="1"/>
  <c r="T5581" i="1"/>
  <c r="U5581" i="1" s="1"/>
  <c r="T5582" i="1"/>
  <c r="U5582" i="1" s="1"/>
  <c r="T5583" i="1"/>
  <c r="U5583" i="1" s="1"/>
  <c r="T5584" i="1"/>
  <c r="U5584" i="1" s="1"/>
  <c r="T5585" i="1"/>
  <c r="U5585" i="1" s="1"/>
  <c r="T5586" i="1"/>
  <c r="U5586" i="1" s="1"/>
  <c r="T5587" i="1"/>
  <c r="U5587" i="1" s="1"/>
  <c r="T5588" i="1"/>
  <c r="U5588" i="1" s="1"/>
  <c r="T5589" i="1"/>
  <c r="U5589" i="1" s="1"/>
  <c r="T5590" i="1"/>
  <c r="U5590" i="1" s="1"/>
  <c r="T5591" i="1"/>
  <c r="U5591" i="1" s="1"/>
  <c r="T5592" i="1"/>
  <c r="U5592" i="1" s="1"/>
  <c r="T5593" i="1"/>
  <c r="U5593" i="1" s="1"/>
  <c r="T5594" i="1"/>
  <c r="U5594" i="1" s="1"/>
  <c r="T5595" i="1"/>
  <c r="U5595" i="1" s="1"/>
  <c r="T5596" i="1"/>
  <c r="U5596" i="1" s="1"/>
  <c r="T5597" i="1"/>
  <c r="U5597" i="1" s="1"/>
  <c r="T5598" i="1"/>
  <c r="U5598" i="1" s="1"/>
  <c r="T5599" i="1"/>
  <c r="U5599" i="1" s="1"/>
  <c r="T5600" i="1"/>
  <c r="U5600" i="1" s="1"/>
  <c r="T5601" i="1"/>
  <c r="U5601" i="1" s="1"/>
  <c r="T5602" i="1"/>
  <c r="U5602" i="1" s="1"/>
  <c r="T5603" i="1"/>
  <c r="U5603" i="1" s="1"/>
  <c r="T5604" i="1"/>
  <c r="U5604" i="1" s="1"/>
  <c r="T5605" i="1"/>
  <c r="U5605" i="1" s="1"/>
  <c r="T5606" i="1"/>
  <c r="U5606" i="1" s="1"/>
  <c r="T5607" i="1"/>
  <c r="U5607" i="1" s="1"/>
  <c r="T5608" i="1"/>
  <c r="U5608" i="1" s="1"/>
  <c r="T5609" i="1"/>
  <c r="U5609" i="1" s="1"/>
  <c r="T5610" i="1"/>
  <c r="U5610" i="1" s="1"/>
  <c r="T5611" i="1"/>
  <c r="U5611" i="1" s="1"/>
  <c r="T5612" i="1"/>
  <c r="U5612" i="1" s="1"/>
  <c r="T5613" i="1"/>
  <c r="U5613" i="1" s="1"/>
  <c r="T5614" i="1"/>
  <c r="U5614" i="1" s="1"/>
  <c r="T5615" i="1"/>
  <c r="U5615" i="1" s="1"/>
  <c r="T5616" i="1"/>
  <c r="U5616" i="1" s="1"/>
  <c r="T5617" i="1"/>
  <c r="U5617" i="1" s="1"/>
  <c r="T5618" i="1"/>
  <c r="U5618" i="1" s="1"/>
  <c r="T5619" i="1"/>
  <c r="U5619" i="1" s="1"/>
  <c r="T5620" i="1"/>
  <c r="U5620" i="1" s="1"/>
  <c r="T5621" i="1"/>
  <c r="U5621" i="1" s="1"/>
  <c r="T5622" i="1"/>
  <c r="U5622" i="1" s="1"/>
  <c r="U5495"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T3830" i="2"/>
  <c r="U3830" i="2" s="1"/>
  <c r="T3831" i="2"/>
  <c r="U3831" i="2" s="1"/>
  <c r="T3832" i="2"/>
  <c r="U3832" i="2" s="1"/>
  <c r="T3833" i="2"/>
  <c r="T3834" i="2"/>
  <c r="U3834" i="2" s="1"/>
  <c r="T3835" i="2"/>
  <c r="U3835" i="2" s="1"/>
  <c r="T3836" i="2"/>
  <c r="U3836" i="2" s="1"/>
  <c r="T3837" i="2"/>
  <c r="U3837" i="2" s="1"/>
  <c r="T3838" i="2"/>
  <c r="U3838" i="2" s="1"/>
  <c r="T3839" i="2"/>
  <c r="U3839" i="2" s="1"/>
  <c r="T3840" i="2"/>
  <c r="U3840" i="2" s="1"/>
  <c r="T3841" i="2"/>
  <c r="U3841" i="2" s="1"/>
  <c r="T3842" i="2"/>
  <c r="U3842" i="2" s="1"/>
  <c r="T3843" i="2"/>
  <c r="T3844" i="2"/>
  <c r="U3844" i="2" s="1"/>
  <c r="T3845" i="2"/>
  <c r="U3845" i="2" s="1"/>
  <c r="T3846" i="2"/>
  <c r="U3846" i="2" s="1"/>
  <c r="T3847" i="2"/>
  <c r="U3847" i="2" s="1"/>
  <c r="T3848" i="2"/>
  <c r="U3848" i="2" s="1"/>
  <c r="T3849" i="2"/>
  <c r="T3850" i="2"/>
  <c r="U3850" i="2" s="1"/>
  <c r="T3851" i="2"/>
  <c r="U3851" i="2" s="1"/>
  <c r="T3852" i="2"/>
  <c r="U3852" i="2" s="1"/>
  <c r="T3853" i="2"/>
  <c r="U3853" i="2" s="1"/>
  <c r="T3854" i="2"/>
  <c r="U3854" i="2" s="1"/>
  <c r="T3855" i="2"/>
  <c r="U3855" i="2" s="1"/>
  <c r="T3856" i="2"/>
  <c r="U3856" i="2" s="1"/>
  <c r="T3857" i="2"/>
  <c r="T3858" i="2"/>
  <c r="U3858" i="2" s="1"/>
  <c r="T3859" i="2"/>
  <c r="U3859" i="2" s="1"/>
  <c r="T3860" i="2"/>
  <c r="U3860" i="2" s="1"/>
  <c r="T3861" i="2"/>
  <c r="U3861" i="2" s="1"/>
  <c r="T3862" i="2"/>
  <c r="U3862" i="2" s="1"/>
  <c r="T3863" i="2"/>
  <c r="U3863" i="2" s="1"/>
  <c r="T3864" i="2"/>
  <c r="U3864" i="2" s="1"/>
  <c r="T3865" i="2"/>
  <c r="T3866" i="2"/>
  <c r="U3866" i="2" s="1"/>
  <c r="T3867" i="2"/>
  <c r="T3868" i="2"/>
  <c r="U3868" i="2" s="1"/>
  <c r="T3869" i="2"/>
  <c r="U3869" i="2" s="1"/>
  <c r="T3870" i="2"/>
  <c r="U3870" i="2" s="1"/>
  <c r="T3871" i="2"/>
  <c r="U3871" i="2" s="1"/>
  <c r="T3872" i="2"/>
  <c r="U3872" i="2" s="1"/>
  <c r="T3873" i="2"/>
  <c r="T3874" i="2"/>
  <c r="U3874" i="2" s="1"/>
  <c r="T3875" i="2"/>
  <c r="U3875" i="2" s="1"/>
  <c r="T3876" i="2"/>
  <c r="U3876" i="2" s="1"/>
  <c r="T3877" i="2"/>
  <c r="U3877" i="2" s="1"/>
  <c r="T3878" i="2"/>
  <c r="U3878" i="2" s="1"/>
  <c r="T3879" i="2"/>
  <c r="U3879" i="2" s="1"/>
  <c r="T3880" i="2"/>
  <c r="U3880" i="2" s="1"/>
  <c r="T3881" i="2"/>
  <c r="U3881" i="2" s="1"/>
  <c r="T3882" i="2"/>
  <c r="U3882" i="2" s="1"/>
  <c r="T3883" i="2"/>
  <c r="U3883" i="2" s="1"/>
  <c r="T3884" i="2"/>
  <c r="U3884" i="2" s="1"/>
  <c r="T3885" i="2"/>
  <c r="U3885" i="2" s="1"/>
  <c r="T3886" i="2"/>
  <c r="U3886" i="2" s="1"/>
  <c r="T3887" i="2"/>
  <c r="U3887" i="2" s="1"/>
  <c r="T3888" i="2"/>
  <c r="U3888" i="2" s="1"/>
  <c r="T3889" i="2"/>
  <c r="U3889" i="2" s="1"/>
  <c r="T3890" i="2"/>
  <c r="U3890" i="2" s="1"/>
  <c r="T3891" i="2"/>
  <c r="U3891" i="2" s="1"/>
  <c r="T3892" i="2"/>
  <c r="U3892" i="2" s="1"/>
  <c r="T3893" i="2"/>
  <c r="U3893" i="2" s="1"/>
  <c r="T3894" i="2"/>
  <c r="U3894" i="2" s="1"/>
  <c r="T3895" i="2"/>
  <c r="U3895" i="2" s="1"/>
  <c r="T3896" i="2"/>
  <c r="U3896" i="2" s="1"/>
  <c r="T3897" i="2"/>
  <c r="T3898" i="2"/>
  <c r="U3898" i="2" s="1"/>
  <c r="T3899" i="2"/>
  <c r="U3899" i="2" s="1"/>
  <c r="T3900" i="2"/>
  <c r="U3900" i="2" s="1"/>
  <c r="T3901" i="2"/>
  <c r="U3901" i="2" s="1"/>
  <c r="T3902" i="2"/>
  <c r="U3902" i="2" s="1"/>
  <c r="T3903" i="2"/>
  <c r="U3903" i="2" s="1"/>
  <c r="T3904" i="2"/>
  <c r="U3904" i="2" s="1"/>
  <c r="T3905" i="2"/>
  <c r="U3905" i="2" s="1"/>
  <c r="T3906" i="2"/>
  <c r="U3906" i="2" s="1"/>
  <c r="T3907" i="2"/>
  <c r="U3907" i="2" s="1"/>
  <c r="T3908" i="2"/>
  <c r="U3908" i="2" s="1"/>
  <c r="T3909" i="2"/>
  <c r="U3909" i="2" s="1"/>
  <c r="T3910" i="2"/>
  <c r="U3910" i="2" s="1"/>
  <c r="T3911" i="2"/>
  <c r="U3911" i="2" s="1"/>
  <c r="T3912" i="2"/>
  <c r="U3912" i="2" s="1"/>
  <c r="T3913" i="2"/>
  <c r="T3914" i="2"/>
  <c r="U3914" i="2" s="1"/>
  <c r="T3915" i="2"/>
  <c r="U3915" i="2" s="1"/>
  <c r="T3916" i="2"/>
  <c r="U3916" i="2" s="1"/>
  <c r="U3833" i="2"/>
  <c r="U3843" i="2"/>
  <c r="U3849" i="2"/>
  <c r="U3857" i="2"/>
  <c r="U3865" i="2"/>
  <c r="U3867" i="2"/>
  <c r="U3873" i="2"/>
  <c r="U3897" i="2"/>
  <c r="U3913"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T5368" i="1"/>
  <c r="U5368" i="1" s="1"/>
  <c r="T5369" i="1"/>
  <c r="U5369" i="1" s="1"/>
  <c r="T5370" i="1"/>
  <c r="U5370" i="1" s="1"/>
  <c r="T5371" i="1"/>
  <c r="U5371" i="1" s="1"/>
  <c r="T5372" i="1"/>
  <c r="U5372" i="1" s="1"/>
  <c r="T5373" i="1"/>
  <c r="U5373" i="1" s="1"/>
  <c r="T5374" i="1"/>
  <c r="U5374" i="1" s="1"/>
  <c r="T5375" i="1"/>
  <c r="U5375" i="1" s="1"/>
  <c r="T5376" i="1"/>
  <c r="U5376" i="1" s="1"/>
  <c r="T5377" i="1"/>
  <c r="U5377" i="1" s="1"/>
  <c r="T5378" i="1"/>
  <c r="U5378" i="1" s="1"/>
  <c r="T5379" i="1"/>
  <c r="U5379" i="1" s="1"/>
  <c r="T5380" i="1"/>
  <c r="U5380" i="1" s="1"/>
  <c r="T5381" i="1"/>
  <c r="U5381" i="1" s="1"/>
  <c r="T5382" i="1"/>
  <c r="U5382" i="1" s="1"/>
  <c r="T5383" i="1"/>
  <c r="U5383" i="1" s="1"/>
  <c r="T5384" i="1"/>
  <c r="U5384" i="1" s="1"/>
  <c r="T5385" i="1"/>
  <c r="U5385" i="1" s="1"/>
  <c r="T5386" i="1"/>
  <c r="U5386" i="1" s="1"/>
  <c r="T5387" i="1"/>
  <c r="T5388" i="1"/>
  <c r="U5388" i="1" s="1"/>
  <c r="T5389" i="1"/>
  <c r="U5389" i="1" s="1"/>
  <c r="T5390" i="1"/>
  <c r="U5390" i="1" s="1"/>
  <c r="T5391" i="1"/>
  <c r="U5391" i="1" s="1"/>
  <c r="T5392" i="1"/>
  <c r="U5392" i="1" s="1"/>
  <c r="T5393" i="1"/>
  <c r="U5393" i="1" s="1"/>
  <c r="T5394" i="1"/>
  <c r="U5394" i="1" s="1"/>
  <c r="T5395" i="1"/>
  <c r="U5395" i="1" s="1"/>
  <c r="T5396" i="1"/>
  <c r="U5396" i="1" s="1"/>
  <c r="T5397" i="1"/>
  <c r="U5397" i="1" s="1"/>
  <c r="T5398" i="1"/>
  <c r="U5398" i="1" s="1"/>
  <c r="T5399" i="1"/>
  <c r="U5399" i="1" s="1"/>
  <c r="T5400" i="1"/>
  <c r="U5400" i="1" s="1"/>
  <c r="T5401" i="1"/>
  <c r="U5401" i="1" s="1"/>
  <c r="T5402" i="1"/>
  <c r="U5402" i="1" s="1"/>
  <c r="T5403" i="1"/>
  <c r="U5403" i="1" s="1"/>
  <c r="T5404" i="1"/>
  <c r="U5404" i="1" s="1"/>
  <c r="T5405" i="1"/>
  <c r="U5405" i="1" s="1"/>
  <c r="T5406" i="1"/>
  <c r="U5406" i="1" s="1"/>
  <c r="T5407" i="1"/>
  <c r="U5407" i="1" s="1"/>
  <c r="T5408" i="1"/>
  <c r="U5408" i="1" s="1"/>
  <c r="T5409" i="1"/>
  <c r="U5409" i="1" s="1"/>
  <c r="T5410" i="1"/>
  <c r="U5410" i="1" s="1"/>
  <c r="T5411" i="1"/>
  <c r="U5411" i="1" s="1"/>
  <c r="T5412" i="1"/>
  <c r="U5412" i="1" s="1"/>
  <c r="T5413" i="1"/>
  <c r="U5413" i="1" s="1"/>
  <c r="T5414" i="1"/>
  <c r="U5414" i="1" s="1"/>
  <c r="T5415" i="1"/>
  <c r="U5415" i="1" s="1"/>
  <c r="T5416" i="1"/>
  <c r="U5416" i="1" s="1"/>
  <c r="T5417" i="1"/>
  <c r="U5417" i="1" s="1"/>
  <c r="T5418" i="1"/>
  <c r="U5418" i="1" s="1"/>
  <c r="T5419" i="1"/>
  <c r="U5419" i="1" s="1"/>
  <c r="T5420" i="1"/>
  <c r="U5420" i="1" s="1"/>
  <c r="T5421" i="1"/>
  <c r="U5421" i="1" s="1"/>
  <c r="T5422" i="1"/>
  <c r="U5422" i="1" s="1"/>
  <c r="T5423" i="1"/>
  <c r="U5423" i="1" s="1"/>
  <c r="T5424" i="1"/>
  <c r="U5424" i="1" s="1"/>
  <c r="T5425" i="1"/>
  <c r="U5425" i="1" s="1"/>
  <c r="T5426" i="1"/>
  <c r="U5426" i="1" s="1"/>
  <c r="T5427" i="1"/>
  <c r="U5427" i="1" s="1"/>
  <c r="T5428" i="1"/>
  <c r="U5428" i="1" s="1"/>
  <c r="T5429" i="1"/>
  <c r="U5429" i="1" s="1"/>
  <c r="T5430" i="1"/>
  <c r="U5430" i="1" s="1"/>
  <c r="T5431" i="1"/>
  <c r="U5431" i="1" s="1"/>
  <c r="T5432" i="1"/>
  <c r="U5432" i="1" s="1"/>
  <c r="T5433" i="1"/>
  <c r="U5433" i="1" s="1"/>
  <c r="T5434" i="1"/>
  <c r="U5434" i="1" s="1"/>
  <c r="T5435" i="1"/>
  <c r="U5435" i="1" s="1"/>
  <c r="T5436" i="1"/>
  <c r="U5436" i="1" s="1"/>
  <c r="T5437" i="1"/>
  <c r="U5437" i="1" s="1"/>
  <c r="T5438" i="1"/>
  <c r="U5438" i="1" s="1"/>
  <c r="T5439" i="1"/>
  <c r="U5439" i="1" s="1"/>
  <c r="T5440" i="1"/>
  <c r="U5440" i="1" s="1"/>
  <c r="T5441" i="1"/>
  <c r="U5441" i="1" s="1"/>
  <c r="T5442" i="1"/>
  <c r="U5442" i="1" s="1"/>
  <c r="T5443" i="1"/>
  <c r="U5443" i="1" s="1"/>
  <c r="T5444" i="1"/>
  <c r="U5444" i="1" s="1"/>
  <c r="T5445" i="1"/>
  <c r="U5445" i="1" s="1"/>
  <c r="T5446" i="1"/>
  <c r="U5446" i="1" s="1"/>
  <c r="T5447" i="1"/>
  <c r="U5447" i="1" s="1"/>
  <c r="T5448" i="1"/>
  <c r="U5448" i="1" s="1"/>
  <c r="T5449" i="1"/>
  <c r="U5449" i="1" s="1"/>
  <c r="T5450" i="1"/>
  <c r="U5450" i="1" s="1"/>
  <c r="T5451" i="1"/>
  <c r="U5451" i="1" s="1"/>
  <c r="T5452" i="1"/>
  <c r="U5452" i="1" s="1"/>
  <c r="T5453" i="1"/>
  <c r="U5453" i="1" s="1"/>
  <c r="T5454" i="1"/>
  <c r="U5454" i="1" s="1"/>
  <c r="T5455" i="1"/>
  <c r="U5455" i="1" s="1"/>
  <c r="T5456" i="1"/>
  <c r="U5456" i="1" s="1"/>
  <c r="T5457" i="1"/>
  <c r="U5457" i="1" s="1"/>
  <c r="T5458" i="1"/>
  <c r="U5458" i="1" s="1"/>
  <c r="T5459" i="1"/>
  <c r="U5459" i="1" s="1"/>
  <c r="T5460" i="1"/>
  <c r="U5460" i="1" s="1"/>
  <c r="T5461" i="1"/>
  <c r="U5461" i="1" s="1"/>
  <c r="T5462" i="1"/>
  <c r="U5462" i="1" s="1"/>
  <c r="T5463" i="1"/>
  <c r="U5463" i="1" s="1"/>
  <c r="T5464" i="1"/>
  <c r="U5464" i="1" s="1"/>
  <c r="T5465" i="1"/>
  <c r="U5465" i="1" s="1"/>
  <c r="T5466" i="1"/>
  <c r="U5466" i="1" s="1"/>
  <c r="T5467" i="1"/>
  <c r="U5467" i="1" s="1"/>
  <c r="T5468" i="1"/>
  <c r="U5468" i="1" s="1"/>
  <c r="T5469" i="1"/>
  <c r="U5469" i="1" s="1"/>
  <c r="T5470" i="1"/>
  <c r="U5470" i="1" s="1"/>
  <c r="T5471" i="1"/>
  <c r="U5471" i="1" s="1"/>
  <c r="T5472" i="1"/>
  <c r="U5472" i="1" s="1"/>
  <c r="T5473" i="1"/>
  <c r="U5473" i="1" s="1"/>
  <c r="T5474" i="1"/>
  <c r="U5474" i="1" s="1"/>
  <c r="T5475" i="1"/>
  <c r="U5475" i="1" s="1"/>
  <c r="T5476" i="1"/>
  <c r="U5476" i="1" s="1"/>
  <c r="T5477" i="1"/>
  <c r="U5477" i="1" s="1"/>
  <c r="T5478" i="1"/>
  <c r="U5478" i="1" s="1"/>
  <c r="T5479" i="1"/>
  <c r="U5479" i="1" s="1"/>
  <c r="T5480" i="1"/>
  <c r="U5480" i="1" s="1"/>
  <c r="T5481" i="1"/>
  <c r="U5481" i="1" s="1"/>
  <c r="T5482" i="1"/>
  <c r="U5482" i="1" s="1"/>
  <c r="T5483" i="1"/>
  <c r="U5483" i="1" s="1"/>
  <c r="T5484" i="1"/>
  <c r="U5484" i="1" s="1"/>
  <c r="T5485" i="1"/>
  <c r="U5485" i="1" s="1"/>
  <c r="T5486" i="1"/>
  <c r="U5486" i="1" s="1"/>
  <c r="T5487" i="1"/>
  <c r="U5487" i="1" s="1"/>
  <c r="T5488" i="1"/>
  <c r="U5488" i="1" s="1"/>
  <c r="T5489" i="1"/>
  <c r="U5489" i="1" s="1"/>
  <c r="U538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T3743" i="2"/>
  <c r="U3743" i="2" s="1"/>
  <c r="T3744" i="2"/>
  <c r="U3744" i="2" s="1"/>
  <c r="T3745" i="2"/>
  <c r="U3745" i="2" s="1"/>
  <c r="T3746" i="2"/>
  <c r="U3746" i="2" s="1"/>
  <c r="T3747" i="2"/>
  <c r="U3747" i="2" s="1"/>
  <c r="T3748" i="2"/>
  <c r="U3748" i="2" s="1"/>
  <c r="T3749" i="2"/>
  <c r="U3749" i="2" s="1"/>
  <c r="T3750" i="2"/>
  <c r="U3750" i="2" s="1"/>
  <c r="T3751" i="2"/>
  <c r="U3751" i="2" s="1"/>
  <c r="T3752" i="2"/>
  <c r="U3752" i="2" s="1"/>
  <c r="T3753" i="2"/>
  <c r="U3753" i="2" s="1"/>
  <c r="T3754" i="2"/>
  <c r="U3754" i="2" s="1"/>
  <c r="T3755" i="2"/>
  <c r="U3755" i="2" s="1"/>
  <c r="T3756" i="2"/>
  <c r="U3756" i="2" s="1"/>
  <c r="T3757" i="2"/>
  <c r="U3757" i="2" s="1"/>
  <c r="T3758" i="2"/>
  <c r="U3758" i="2" s="1"/>
  <c r="T3759" i="2"/>
  <c r="U3759" i="2" s="1"/>
  <c r="T3760" i="2"/>
  <c r="U3760" i="2" s="1"/>
  <c r="T3761" i="2"/>
  <c r="U3761" i="2" s="1"/>
  <c r="T3762" i="2"/>
  <c r="U3762" i="2" s="1"/>
  <c r="T3763" i="2"/>
  <c r="U3763" i="2" s="1"/>
  <c r="T3764" i="2"/>
  <c r="U3764" i="2" s="1"/>
  <c r="T3765" i="2"/>
  <c r="U3765" i="2" s="1"/>
  <c r="T3766" i="2"/>
  <c r="U3766" i="2" s="1"/>
  <c r="T3767" i="2"/>
  <c r="U3767" i="2" s="1"/>
  <c r="T3768" i="2"/>
  <c r="U3768" i="2" s="1"/>
  <c r="T3769" i="2"/>
  <c r="U3769" i="2" s="1"/>
  <c r="T3770" i="2"/>
  <c r="U3770" i="2" s="1"/>
  <c r="T3771" i="2"/>
  <c r="U3771" i="2" s="1"/>
  <c r="T3772" i="2"/>
  <c r="U3772" i="2" s="1"/>
  <c r="T3773" i="2"/>
  <c r="U3773" i="2" s="1"/>
  <c r="T3774" i="2"/>
  <c r="U3774" i="2" s="1"/>
  <c r="T3775" i="2"/>
  <c r="U3775" i="2" s="1"/>
  <c r="T3776" i="2"/>
  <c r="U3776" i="2" s="1"/>
  <c r="T3777" i="2"/>
  <c r="U3777" i="2" s="1"/>
  <c r="T3778" i="2"/>
  <c r="U3778" i="2" s="1"/>
  <c r="T3779" i="2"/>
  <c r="U3779" i="2" s="1"/>
  <c r="T3780" i="2"/>
  <c r="U3780" i="2" s="1"/>
  <c r="T3781" i="2"/>
  <c r="U3781" i="2" s="1"/>
  <c r="T3782" i="2"/>
  <c r="U3782" i="2" s="1"/>
  <c r="T3783" i="2"/>
  <c r="U3783" i="2" s="1"/>
  <c r="T3784" i="2"/>
  <c r="U3784" i="2" s="1"/>
  <c r="T3785" i="2"/>
  <c r="U3785" i="2" s="1"/>
  <c r="T3786" i="2"/>
  <c r="U3786" i="2" s="1"/>
  <c r="T3787" i="2"/>
  <c r="U3787" i="2" s="1"/>
  <c r="T3788" i="2"/>
  <c r="U3788" i="2" s="1"/>
  <c r="T3789" i="2"/>
  <c r="U3789" i="2" s="1"/>
  <c r="T3790" i="2"/>
  <c r="U3790" i="2" s="1"/>
  <c r="T3791" i="2"/>
  <c r="U3791" i="2" s="1"/>
  <c r="T3792" i="2"/>
  <c r="U3792" i="2" s="1"/>
  <c r="T3793" i="2"/>
  <c r="U3793" i="2" s="1"/>
  <c r="T3794" i="2"/>
  <c r="U3794" i="2" s="1"/>
  <c r="T3795" i="2"/>
  <c r="U3795" i="2" s="1"/>
  <c r="T3796" i="2"/>
  <c r="U3796" i="2" s="1"/>
  <c r="T3797" i="2"/>
  <c r="U3797" i="2" s="1"/>
  <c r="T3798" i="2"/>
  <c r="U3798" i="2" s="1"/>
  <c r="T3799" i="2"/>
  <c r="U3799" i="2" s="1"/>
  <c r="T3800" i="2"/>
  <c r="U3800" i="2" s="1"/>
  <c r="T3801" i="2"/>
  <c r="U3801" i="2" s="1"/>
  <c r="T3802" i="2"/>
  <c r="U3802" i="2" s="1"/>
  <c r="T3803" i="2"/>
  <c r="U3803" i="2" s="1"/>
  <c r="T3804" i="2"/>
  <c r="U3804" i="2" s="1"/>
  <c r="T3805" i="2"/>
  <c r="U3805" i="2" s="1"/>
  <c r="T3806" i="2"/>
  <c r="U3806" i="2" s="1"/>
  <c r="T3807" i="2"/>
  <c r="U3807" i="2" s="1"/>
  <c r="T3808" i="2"/>
  <c r="U3808" i="2" s="1"/>
  <c r="T3809" i="2"/>
  <c r="U3809" i="2" s="1"/>
  <c r="T3810" i="2"/>
  <c r="U3810" i="2" s="1"/>
  <c r="T3811" i="2"/>
  <c r="U3811" i="2" s="1"/>
  <c r="T3812" i="2"/>
  <c r="U3812" i="2" s="1"/>
  <c r="T3813" i="2"/>
  <c r="U3813" i="2" s="1"/>
  <c r="T3814" i="2"/>
  <c r="U3814" i="2" s="1"/>
  <c r="T3815" i="2"/>
  <c r="U3815" i="2" s="1"/>
  <c r="T3816" i="2"/>
  <c r="U3816" i="2" s="1"/>
  <c r="T3817" i="2"/>
  <c r="U3817" i="2" s="1"/>
  <c r="T3818" i="2"/>
  <c r="U3818" i="2" s="1"/>
  <c r="T3819" i="2"/>
  <c r="U3819" i="2" s="1"/>
  <c r="T3820" i="2"/>
  <c r="U3820" i="2" s="1"/>
  <c r="T3821" i="2"/>
  <c r="U3821" i="2" s="1"/>
  <c r="T3822" i="2"/>
  <c r="U3822" i="2" s="1"/>
  <c r="T3823" i="2"/>
  <c r="U3823" i="2" s="1"/>
  <c r="T3824" i="2"/>
  <c r="U3824" i="2" s="1"/>
  <c r="T3825" i="2"/>
  <c r="U3825" i="2" s="1"/>
  <c r="T3826" i="2"/>
  <c r="U3826" i="2" s="1"/>
  <c r="T3827" i="2"/>
  <c r="U3827" i="2" s="1"/>
  <c r="T3828" i="2"/>
  <c r="U3828" i="2" s="1"/>
  <c r="T3829" i="2"/>
  <c r="U3829" i="2" s="1"/>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T5246" i="1"/>
  <c r="U5246" i="1" s="1"/>
  <c r="T5247" i="1"/>
  <c r="U5247" i="1" s="1"/>
  <c r="T5248" i="1"/>
  <c r="U5248" i="1" s="1"/>
  <c r="T5249" i="1"/>
  <c r="U5249" i="1" s="1"/>
  <c r="T5250" i="1"/>
  <c r="U5250" i="1" s="1"/>
  <c r="T5251" i="1"/>
  <c r="U5251" i="1" s="1"/>
  <c r="T5252" i="1"/>
  <c r="U5252" i="1" s="1"/>
  <c r="T5253" i="1"/>
  <c r="U5253" i="1" s="1"/>
  <c r="T5254" i="1"/>
  <c r="U5254" i="1" s="1"/>
  <c r="T5255" i="1"/>
  <c r="U5255" i="1" s="1"/>
  <c r="T5256" i="1"/>
  <c r="U5256" i="1" s="1"/>
  <c r="T5257" i="1"/>
  <c r="U5257" i="1" s="1"/>
  <c r="T5258" i="1"/>
  <c r="U5258" i="1" s="1"/>
  <c r="T5259" i="1"/>
  <c r="U5259" i="1" s="1"/>
  <c r="T5260" i="1"/>
  <c r="U5260" i="1" s="1"/>
  <c r="T5261" i="1"/>
  <c r="U5261" i="1" s="1"/>
  <c r="T5262" i="1"/>
  <c r="U5262" i="1" s="1"/>
  <c r="T5263" i="1"/>
  <c r="U5263" i="1" s="1"/>
  <c r="T5264" i="1"/>
  <c r="U5264" i="1" s="1"/>
  <c r="T5265" i="1"/>
  <c r="U5265" i="1" s="1"/>
  <c r="T5266" i="1"/>
  <c r="U5266" i="1" s="1"/>
  <c r="T5267" i="1"/>
  <c r="U5267" i="1" s="1"/>
  <c r="T5268" i="1"/>
  <c r="U5268" i="1" s="1"/>
  <c r="T5269" i="1"/>
  <c r="U5269" i="1" s="1"/>
  <c r="T5270" i="1"/>
  <c r="U5270" i="1" s="1"/>
  <c r="T5271" i="1"/>
  <c r="U5271" i="1" s="1"/>
  <c r="T5272" i="1"/>
  <c r="U5272" i="1" s="1"/>
  <c r="T5273" i="1"/>
  <c r="U5273" i="1" s="1"/>
  <c r="T5274" i="1"/>
  <c r="U5274" i="1" s="1"/>
  <c r="T5275" i="1"/>
  <c r="U5275" i="1" s="1"/>
  <c r="T5276" i="1"/>
  <c r="U5276" i="1" s="1"/>
  <c r="T5277" i="1"/>
  <c r="U5277" i="1" s="1"/>
  <c r="T5278" i="1"/>
  <c r="U5278" i="1" s="1"/>
  <c r="T5279" i="1"/>
  <c r="U5279" i="1" s="1"/>
  <c r="T5280" i="1"/>
  <c r="U5280" i="1" s="1"/>
  <c r="T5281" i="1"/>
  <c r="U5281" i="1" s="1"/>
  <c r="T5282" i="1"/>
  <c r="U5282" i="1" s="1"/>
  <c r="T5283" i="1"/>
  <c r="U5283" i="1" s="1"/>
  <c r="T5284" i="1"/>
  <c r="U5284" i="1" s="1"/>
  <c r="T5285" i="1"/>
  <c r="U5285" i="1" s="1"/>
  <c r="T5286" i="1"/>
  <c r="U5286" i="1" s="1"/>
  <c r="T5287" i="1"/>
  <c r="U5287" i="1" s="1"/>
  <c r="T5288" i="1"/>
  <c r="U5288" i="1" s="1"/>
  <c r="T5289" i="1"/>
  <c r="U5289" i="1" s="1"/>
  <c r="T5290" i="1"/>
  <c r="U5290" i="1" s="1"/>
  <c r="T5291" i="1"/>
  <c r="U5291" i="1" s="1"/>
  <c r="T5292" i="1"/>
  <c r="U5292" i="1" s="1"/>
  <c r="T5293" i="1"/>
  <c r="U5293" i="1" s="1"/>
  <c r="T5294" i="1"/>
  <c r="U5294" i="1" s="1"/>
  <c r="T5295" i="1"/>
  <c r="U5295" i="1" s="1"/>
  <c r="T5296" i="1"/>
  <c r="U5296" i="1" s="1"/>
  <c r="T5297" i="1"/>
  <c r="U5297" i="1" s="1"/>
  <c r="T5298" i="1"/>
  <c r="U5298" i="1" s="1"/>
  <c r="T5299" i="1"/>
  <c r="U5299" i="1" s="1"/>
  <c r="T5300" i="1"/>
  <c r="U5300" i="1" s="1"/>
  <c r="T5301" i="1"/>
  <c r="U5301" i="1" s="1"/>
  <c r="T5302" i="1"/>
  <c r="U5302" i="1" s="1"/>
  <c r="T5303" i="1"/>
  <c r="U5303" i="1" s="1"/>
  <c r="T5304" i="1"/>
  <c r="U5304" i="1" s="1"/>
  <c r="T5305" i="1"/>
  <c r="U5305" i="1" s="1"/>
  <c r="T5306" i="1"/>
  <c r="U5306" i="1" s="1"/>
  <c r="T5307" i="1"/>
  <c r="U5307" i="1" s="1"/>
  <c r="T5308" i="1"/>
  <c r="U5308" i="1" s="1"/>
  <c r="T5309" i="1"/>
  <c r="U5309" i="1" s="1"/>
  <c r="T5310" i="1"/>
  <c r="U5310" i="1" s="1"/>
  <c r="T5311" i="1"/>
  <c r="U5311" i="1" s="1"/>
  <c r="T5312" i="1"/>
  <c r="U5312" i="1" s="1"/>
  <c r="T5313" i="1"/>
  <c r="U5313" i="1" s="1"/>
  <c r="T5314" i="1"/>
  <c r="U5314" i="1" s="1"/>
  <c r="T5315" i="1"/>
  <c r="U5315" i="1" s="1"/>
  <c r="T5316" i="1"/>
  <c r="U5316" i="1" s="1"/>
  <c r="T5317" i="1"/>
  <c r="U5317" i="1" s="1"/>
  <c r="T5318" i="1"/>
  <c r="U5318" i="1" s="1"/>
  <c r="T5319" i="1"/>
  <c r="U5319" i="1" s="1"/>
  <c r="T5320" i="1"/>
  <c r="U5320" i="1" s="1"/>
  <c r="T5321" i="1"/>
  <c r="U5321" i="1" s="1"/>
  <c r="T5322" i="1"/>
  <c r="U5322" i="1" s="1"/>
  <c r="T5323" i="1"/>
  <c r="U5323" i="1" s="1"/>
  <c r="T5324" i="1"/>
  <c r="U5324" i="1" s="1"/>
  <c r="T5325" i="1"/>
  <c r="U5325" i="1" s="1"/>
  <c r="T5326" i="1"/>
  <c r="U5326" i="1" s="1"/>
  <c r="T5327" i="1"/>
  <c r="U5327" i="1" s="1"/>
  <c r="T5328" i="1"/>
  <c r="U5328" i="1" s="1"/>
  <c r="T5329" i="1"/>
  <c r="U5329" i="1" s="1"/>
  <c r="T5330" i="1"/>
  <c r="U5330" i="1" s="1"/>
  <c r="T5331" i="1"/>
  <c r="U5331" i="1" s="1"/>
  <c r="T5332" i="1"/>
  <c r="U5332" i="1" s="1"/>
  <c r="T5333" i="1"/>
  <c r="U5333" i="1" s="1"/>
  <c r="T5334" i="1"/>
  <c r="U5334" i="1" s="1"/>
  <c r="T5335" i="1"/>
  <c r="U5335" i="1" s="1"/>
  <c r="T5336" i="1"/>
  <c r="U5336" i="1" s="1"/>
  <c r="T5337" i="1"/>
  <c r="U5337" i="1" s="1"/>
  <c r="T5338" i="1"/>
  <c r="U5338" i="1" s="1"/>
  <c r="T5339" i="1"/>
  <c r="U5339" i="1" s="1"/>
  <c r="T5340" i="1"/>
  <c r="U5340" i="1" s="1"/>
  <c r="T5341" i="1"/>
  <c r="U5341" i="1" s="1"/>
  <c r="T5342" i="1"/>
  <c r="U5342" i="1" s="1"/>
  <c r="T5343" i="1"/>
  <c r="U5343" i="1" s="1"/>
  <c r="T5344" i="1"/>
  <c r="U5344" i="1" s="1"/>
  <c r="T5345" i="1"/>
  <c r="U5345" i="1" s="1"/>
  <c r="T5346" i="1"/>
  <c r="U5346" i="1" s="1"/>
  <c r="T5347" i="1"/>
  <c r="U5347" i="1" s="1"/>
  <c r="T5348" i="1"/>
  <c r="U5348" i="1" s="1"/>
  <c r="T5349" i="1"/>
  <c r="U5349" i="1" s="1"/>
  <c r="T5350" i="1"/>
  <c r="U5350" i="1" s="1"/>
  <c r="T5351" i="1"/>
  <c r="U5351" i="1" s="1"/>
  <c r="T5352" i="1"/>
  <c r="U5352" i="1" s="1"/>
  <c r="T5353" i="1"/>
  <c r="U5353" i="1" s="1"/>
  <c r="T5354" i="1"/>
  <c r="U5354" i="1" s="1"/>
  <c r="T5355" i="1"/>
  <c r="U5355" i="1" s="1"/>
  <c r="T5356" i="1"/>
  <c r="U5356" i="1" s="1"/>
  <c r="T5357" i="1"/>
  <c r="U5357" i="1" s="1"/>
  <c r="T5358" i="1"/>
  <c r="U5358" i="1" s="1"/>
  <c r="T5359" i="1"/>
  <c r="U5359" i="1" s="1"/>
  <c r="T5360" i="1"/>
  <c r="U5360" i="1" s="1"/>
  <c r="T5361" i="1"/>
  <c r="U5361" i="1" s="1"/>
  <c r="T5362" i="1"/>
  <c r="U5362" i="1" s="1"/>
  <c r="T5363" i="1"/>
  <c r="U5363" i="1" s="1"/>
  <c r="T5364" i="1"/>
  <c r="U5364" i="1" s="1"/>
  <c r="T5365" i="1"/>
  <c r="U5365" i="1" s="1"/>
  <c r="T5366" i="1"/>
  <c r="U5366" i="1" s="1"/>
  <c r="T5367" i="1"/>
  <c r="U5367" i="1" s="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T3656" i="2"/>
  <c r="U3656" i="2" s="1"/>
  <c r="T3657" i="2"/>
  <c r="U3657" i="2" s="1"/>
  <c r="T3658" i="2"/>
  <c r="U3658" i="2" s="1"/>
  <c r="T3659" i="2"/>
  <c r="U3659" i="2" s="1"/>
  <c r="T3660" i="2"/>
  <c r="U3660" i="2" s="1"/>
  <c r="T3661" i="2"/>
  <c r="U3661" i="2" s="1"/>
  <c r="T3662" i="2"/>
  <c r="U3662" i="2" s="1"/>
  <c r="T3663" i="2"/>
  <c r="U3663" i="2" s="1"/>
  <c r="T3664" i="2"/>
  <c r="U3664" i="2" s="1"/>
  <c r="T3665" i="2"/>
  <c r="U3665" i="2" s="1"/>
  <c r="T3666" i="2"/>
  <c r="U3666" i="2" s="1"/>
  <c r="T3667" i="2"/>
  <c r="U3667" i="2" s="1"/>
  <c r="T3668" i="2"/>
  <c r="U3668" i="2" s="1"/>
  <c r="T3669" i="2"/>
  <c r="U3669" i="2" s="1"/>
  <c r="T3670" i="2"/>
  <c r="U3670" i="2" s="1"/>
  <c r="T3671" i="2"/>
  <c r="U3671" i="2" s="1"/>
  <c r="T3672" i="2"/>
  <c r="U3672" i="2" s="1"/>
  <c r="T3673" i="2"/>
  <c r="U3673" i="2" s="1"/>
  <c r="T3674" i="2"/>
  <c r="U3674" i="2" s="1"/>
  <c r="T3675" i="2"/>
  <c r="U3675" i="2" s="1"/>
  <c r="T3676" i="2"/>
  <c r="U3676" i="2" s="1"/>
  <c r="T3677" i="2"/>
  <c r="U3677" i="2" s="1"/>
  <c r="T3678" i="2"/>
  <c r="U3678" i="2" s="1"/>
  <c r="T3679" i="2"/>
  <c r="U3679" i="2" s="1"/>
  <c r="T3680" i="2"/>
  <c r="U3680" i="2" s="1"/>
  <c r="T3681" i="2"/>
  <c r="U3681" i="2" s="1"/>
  <c r="T3682" i="2"/>
  <c r="U3682" i="2" s="1"/>
  <c r="T3683" i="2"/>
  <c r="U3683" i="2" s="1"/>
  <c r="T3684" i="2"/>
  <c r="U3684" i="2" s="1"/>
  <c r="T3685" i="2"/>
  <c r="U3685" i="2" s="1"/>
  <c r="T3686" i="2"/>
  <c r="U3686" i="2" s="1"/>
  <c r="T3687" i="2"/>
  <c r="U3687" i="2" s="1"/>
  <c r="T3688" i="2"/>
  <c r="U3688" i="2" s="1"/>
  <c r="T3689" i="2"/>
  <c r="U3689" i="2" s="1"/>
  <c r="T3690" i="2"/>
  <c r="U3690" i="2" s="1"/>
  <c r="T3691" i="2"/>
  <c r="U3691" i="2" s="1"/>
  <c r="T3692" i="2"/>
  <c r="U3692" i="2" s="1"/>
  <c r="T3693" i="2"/>
  <c r="U3693" i="2" s="1"/>
  <c r="T3694" i="2"/>
  <c r="U3694" i="2" s="1"/>
  <c r="T3695" i="2"/>
  <c r="U3695" i="2" s="1"/>
  <c r="T3696" i="2"/>
  <c r="U3696" i="2" s="1"/>
  <c r="T3697" i="2"/>
  <c r="U3697" i="2" s="1"/>
  <c r="T3698" i="2"/>
  <c r="U3698" i="2" s="1"/>
  <c r="T3699" i="2"/>
  <c r="U3699" i="2" s="1"/>
  <c r="T3700" i="2"/>
  <c r="U3700" i="2" s="1"/>
  <c r="T3701" i="2"/>
  <c r="U3701" i="2" s="1"/>
  <c r="T3702" i="2"/>
  <c r="U3702" i="2" s="1"/>
  <c r="T3703" i="2"/>
  <c r="U3703" i="2" s="1"/>
  <c r="T3704" i="2"/>
  <c r="U3704" i="2" s="1"/>
  <c r="T3705" i="2"/>
  <c r="U3705" i="2" s="1"/>
  <c r="T3706" i="2"/>
  <c r="U3706" i="2" s="1"/>
  <c r="T3707" i="2"/>
  <c r="U3707" i="2" s="1"/>
  <c r="T3708" i="2"/>
  <c r="U3708" i="2" s="1"/>
  <c r="T3709" i="2"/>
  <c r="U3709" i="2" s="1"/>
  <c r="T3710" i="2"/>
  <c r="U3710" i="2" s="1"/>
  <c r="T3711" i="2"/>
  <c r="U3711" i="2" s="1"/>
  <c r="T3712" i="2"/>
  <c r="U3712" i="2" s="1"/>
  <c r="T3713" i="2"/>
  <c r="U3713" i="2" s="1"/>
  <c r="T3714" i="2"/>
  <c r="U3714" i="2" s="1"/>
  <c r="T3715" i="2"/>
  <c r="U3715" i="2" s="1"/>
  <c r="T3716" i="2"/>
  <c r="U3716" i="2" s="1"/>
  <c r="T3717" i="2"/>
  <c r="U3717" i="2" s="1"/>
  <c r="T3718" i="2"/>
  <c r="U3718" i="2" s="1"/>
  <c r="T3719" i="2"/>
  <c r="U3719" i="2" s="1"/>
  <c r="T3720" i="2"/>
  <c r="U3720" i="2" s="1"/>
  <c r="T3721" i="2"/>
  <c r="U3721" i="2" s="1"/>
  <c r="T3722" i="2"/>
  <c r="U3722" i="2" s="1"/>
  <c r="T3723" i="2"/>
  <c r="U3723" i="2" s="1"/>
  <c r="T3724" i="2"/>
  <c r="U3724" i="2" s="1"/>
  <c r="T3725" i="2"/>
  <c r="U3725" i="2" s="1"/>
  <c r="T3726" i="2"/>
  <c r="U3726" i="2" s="1"/>
  <c r="T3727" i="2"/>
  <c r="U3727" i="2" s="1"/>
  <c r="T3728" i="2"/>
  <c r="U3728" i="2" s="1"/>
  <c r="T3729" i="2"/>
  <c r="U3729" i="2" s="1"/>
  <c r="T3730" i="2"/>
  <c r="U3730" i="2" s="1"/>
  <c r="T3731" i="2"/>
  <c r="U3731" i="2" s="1"/>
  <c r="T3732" i="2"/>
  <c r="U3732" i="2" s="1"/>
  <c r="T3733" i="2"/>
  <c r="U3733" i="2" s="1"/>
  <c r="T3734" i="2"/>
  <c r="U3734" i="2" s="1"/>
  <c r="T3735" i="2"/>
  <c r="U3735" i="2" s="1"/>
  <c r="T3736" i="2"/>
  <c r="U3736" i="2" s="1"/>
  <c r="T3737" i="2"/>
  <c r="U3737" i="2" s="1"/>
  <c r="T3738" i="2"/>
  <c r="U3738" i="2" s="1"/>
  <c r="T3739" i="2"/>
  <c r="U3739" i="2" s="1"/>
  <c r="T3740" i="2"/>
  <c r="U3740" i="2" s="1"/>
  <c r="T3741" i="2"/>
  <c r="U3741" i="2" s="1"/>
  <c r="T3742" i="2"/>
  <c r="U3742" i="2" s="1"/>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T5124" i="1"/>
  <c r="U5124" i="1" s="1"/>
  <c r="T5125" i="1"/>
  <c r="U5125" i="1" s="1"/>
  <c r="T5126" i="1"/>
  <c r="T5127" i="1"/>
  <c r="U5127" i="1" s="1"/>
  <c r="T5128" i="1"/>
  <c r="U5128" i="1" s="1"/>
  <c r="T5129" i="1"/>
  <c r="U5129" i="1" s="1"/>
  <c r="T5130" i="1"/>
  <c r="U5130" i="1" s="1"/>
  <c r="T5131" i="1"/>
  <c r="U5131" i="1" s="1"/>
  <c r="T5132" i="1"/>
  <c r="U5132" i="1" s="1"/>
  <c r="T5133" i="1"/>
  <c r="U5133" i="1" s="1"/>
  <c r="T5134" i="1"/>
  <c r="U5134" i="1" s="1"/>
  <c r="T5135" i="1"/>
  <c r="U5135" i="1" s="1"/>
  <c r="T5136" i="1"/>
  <c r="U5136" i="1" s="1"/>
  <c r="T5137" i="1"/>
  <c r="U5137" i="1" s="1"/>
  <c r="T5138" i="1"/>
  <c r="U5138" i="1" s="1"/>
  <c r="T5139" i="1"/>
  <c r="U5139" i="1" s="1"/>
  <c r="T5140" i="1"/>
  <c r="U5140" i="1" s="1"/>
  <c r="T5141" i="1"/>
  <c r="U5141" i="1" s="1"/>
  <c r="T5142" i="1"/>
  <c r="U5142" i="1" s="1"/>
  <c r="T5143" i="1"/>
  <c r="U5143" i="1" s="1"/>
  <c r="T5144" i="1"/>
  <c r="U5144" i="1" s="1"/>
  <c r="T5145" i="1"/>
  <c r="U5145" i="1" s="1"/>
  <c r="T5146" i="1"/>
  <c r="U5146" i="1" s="1"/>
  <c r="T5147" i="1"/>
  <c r="U5147" i="1" s="1"/>
  <c r="T5148" i="1"/>
  <c r="U5148" i="1" s="1"/>
  <c r="T5149" i="1"/>
  <c r="U5149" i="1" s="1"/>
  <c r="T5150" i="1"/>
  <c r="U5150" i="1" s="1"/>
  <c r="T5151" i="1"/>
  <c r="T5152" i="1"/>
  <c r="U5152" i="1" s="1"/>
  <c r="T5153" i="1"/>
  <c r="U5153" i="1" s="1"/>
  <c r="T5154" i="1"/>
  <c r="U5154" i="1" s="1"/>
  <c r="T5155" i="1"/>
  <c r="U5155" i="1" s="1"/>
  <c r="T5156" i="1"/>
  <c r="U5156" i="1" s="1"/>
  <c r="T5157" i="1"/>
  <c r="U5157" i="1" s="1"/>
  <c r="T5158" i="1"/>
  <c r="U5158" i="1" s="1"/>
  <c r="T5159" i="1"/>
  <c r="U5159" i="1" s="1"/>
  <c r="T5160" i="1"/>
  <c r="U5160" i="1" s="1"/>
  <c r="T5161" i="1"/>
  <c r="U5161" i="1" s="1"/>
  <c r="T5162" i="1"/>
  <c r="U5162" i="1" s="1"/>
  <c r="T5163" i="1"/>
  <c r="U5163" i="1" s="1"/>
  <c r="T5164" i="1"/>
  <c r="U5164" i="1" s="1"/>
  <c r="T5165" i="1"/>
  <c r="U5165" i="1" s="1"/>
  <c r="T5166" i="1"/>
  <c r="U5166" i="1" s="1"/>
  <c r="T5167" i="1"/>
  <c r="U5167" i="1" s="1"/>
  <c r="T5168" i="1"/>
  <c r="U5168" i="1" s="1"/>
  <c r="T5169" i="1"/>
  <c r="U5169" i="1" s="1"/>
  <c r="T5170" i="1"/>
  <c r="U5170" i="1" s="1"/>
  <c r="T5171" i="1"/>
  <c r="U5171" i="1" s="1"/>
  <c r="T5172" i="1"/>
  <c r="U5172" i="1" s="1"/>
  <c r="T5173" i="1"/>
  <c r="U5173" i="1" s="1"/>
  <c r="T5174" i="1"/>
  <c r="U5174" i="1" s="1"/>
  <c r="T5175" i="1"/>
  <c r="U5175" i="1" s="1"/>
  <c r="T5176" i="1"/>
  <c r="U5176" i="1" s="1"/>
  <c r="T5177" i="1"/>
  <c r="U5177" i="1" s="1"/>
  <c r="T5178" i="1"/>
  <c r="U5178" i="1" s="1"/>
  <c r="T5179" i="1"/>
  <c r="U5179" i="1" s="1"/>
  <c r="T5180" i="1"/>
  <c r="U5180" i="1" s="1"/>
  <c r="T5181" i="1"/>
  <c r="U5181" i="1" s="1"/>
  <c r="T5182" i="1"/>
  <c r="U5182" i="1" s="1"/>
  <c r="T5183" i="1"/>
  <c r="U5183" i="1" s="1"/>
  <c r="T5184" i="1"/>
  <c r="U5184" i="1" s="1"/>
  <c r="T5185" i="1"/>
  <c r="U5185" i="1" s="1"/>
  <c r="T5186" i="1"/>
  <c r="U5186" i="1" s="1"/>
  <c r="T5187" i="1"/>
  <c r="U5187" i="1" s="1"/>
  <c r="T5188" i="1"/>
  <c r="U5188" i="1" s="1"/>
  <c r="T5189" i="1"/>
  <c r="U5189" i="1" s="1"/>
  <c r="T5190" i="1"/>
  <c r="U5190" i="1" s="1"/>
  <c r="T5191" i="1"/>
  <c r="U5191" i="1" s="1"/>
  <c r="T5192" i="1"/>
  <c r="U5192" i="1" s="1"/>
  <c r="T5193" i="1"/>
  <c r="U5193" i="1" s="1"/>
  <c r="T5194" i="1"/>
  <c r="U5194" i="1" s="1"/>
  <c r="T5195" i="1"/>
  <c r="U5195" i="1" s="1"/>
  <c r="T5196" i="1"/>
  <c r="U5196" i="1" s="1"/>
  <c r="T5197" i="1"/>
  <c r="U5197" i="1" s="1"/>
  <c r="T5198" i="1"/>
  <c r="U5198" i="1" s="1"/>
  <c r="T5199" i="1"/>
  <c r="U5199" i="1" s="1"/>
  <c r="T5200" i="1"/>
  <c r="U5200" i="1" s="1"/>
  <c r="T5201" i="1"/>
  <c r="U5201" i="1" s="1"/>
  <c r="T5202" i="1"/>
  <c r="U5202" i="1" s="1"/>
  <c r="T5203" i="1"/>
  <c r="U5203" i="1" s="1"/>
  <c r="T5204" i="1"/>
  <c r="U5204" i="1" s="1"/>
  <c r="T5205" i="1"/>
  <c r="U5205" i="1" s="1"/>
  <c r="T5206" i="1"/>
  <c r="U5206" i="1" s="1"/>
  <c r="T5207" i="1"/>
  <c r="U5207" i="1" s="1"/>
  <c r="T5208" i="1"/>
  <c r="U5208" i="1" s="1"/>
  <c r="T5209" i="1"/>
  <c r="U5209" i="1" s="1"/>
  <c r="T5210" i="1"/>
  <c r="U5210" i="1" s="1"/>
  <c r="T5211" i="1"/>
  <c r="U5211" i="1" s="1"/>
  <c r="T5212" i="1"/>
  <c r="U5212" i="1" s="1"/>
  <c r="T5213" i="1"/>
  <c r="U5213" i="1" s="1"/>
  <c r="T5214" i="1"/>
  <c r="U5214" i="1" s="1"/>
  <c r="T5215" i="1"/>
  <c r="U5215" i="1" s="1"/>
  <c r="T5216" i="1"/>
  <c r="U5216" i="1" s="1"/>
  <c r="T5217" i="1"/>
  <c r="U5217" i="1" s="1"/>
  <c r="T5218" i="1"/>
  <c r="U5218" i="1" s="1"/>
  <c r="T5219" i="1"/>
  <c r="U5219" i="1" s="1"/>
  <c r="T5220" i="1"/>
  <c r="U5220" i="1" s="1"/>
  <c r="T5221" i="1"/>
  <c r="U5221" i="1" s="1"/>
  <c r="T5222" i="1"/>
  <c r="U5222" i="1" s="1"/>
  <c r="T5223" i="1"/>
  <c r="U5223" i="1" s="1"/>
  <c r="T5224" i="1"/>
  <c r="U5224" i="1" s="1"/>
  <c r="T5225" i="1"/>
  <c r="U5225" i="1" s="1"/>
  <c r="T5226" i="1"/>
  <c r="U5226" i="1" s="1"/>
  <c r="T5227" i="1"/>
  <c r="U5227" i="1" s="1"/>
  <c r="T5228" i="1"/>
  <c r="U5228" i="1" s="1"/>
  <c r="T5229" i="1"/>
  <c r="U5229" i="1" s="1"/>
  <c r="T5230" i="1"/>
  <c r="U5230" i="1" s="1"/>
  <c r="T5231" i="1"/>
  <c r="U5231" i="1" s="1"/>
  <c r="T5232" i="1"/>
  <c r="U5232" i="1" s="1"/>
  <c r="T5233" i="1"/>
  <c r="U5233" i="1" s="1"/>
  <c r="T5234" i="1"/>
  <c r="U5234" i="1" s="1"/>
  <c r="T5235" i="1"/>
  <c r="U5235" i="1" s="1"/>
  <c r="T5236" i="1"/>
  <c r="U5236" i="1" s="1"/>
  <c r="T5237" i="1"/>
  <c r="U5237" i="1" s="1"/>
  <c r="T5238" i="1"/>
  <c r="U5238" i="1" s="1"/>
  <c r="T5239" i="1"/>
  <c r="U5239" i="1" s="1"/>
  <c r="T5240" i="1"/>
  <c r="U5240" i="1" s="1"/>
  <c r="T5241" i="1"/>
  <c r="U5241" i="1" s="1"/>
  <c r="T5242" i="1"/>
  <c r="U5242" i="1" s="1"/>
  <c r="T5243" i="1"/>
  <c r="U5243" i="1" s="1"/>
  <c r="T5244" i="1"/>
  <c r="U5244" i="1" s="1"/>
  <c r="T5245" i="1"/>
  <c r="U5245" i="1" s="1"/>
  <c r="U5126" i="1"/>
  <c r="U5151"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T3569" i="2"/>
  <c r="U3569" i="2" s="1"/>
  <c r="T3570" i="2"/>
  <c r="U3570" i="2" s="1"/>
  <c r="T3571" i="2"/>
  <c r="U3571" i="2" s="1"/>
  <c r="T3572" i="2"/>
  <c r="U3572" i="2" s="1"/>
  <c r="T3573" i="2"/>
  <c r="U3573" i="2" s="1"/>
  <c r="T3574" i="2"/>
  <c r="U3574" i="2" s="1"/>
  <c r="T3575" i="2"/>
  <c r="U3575" i="2" s="1"/>
  <c r="T3576" i="2"/>
  <c r="U3576" i="2" s="1"/>
  <c r="T3577" i="2"/>
  <c r="U3577" i="2" s="1"/>
  <c r="T3578" i="2"/>
  <c r="U3578" i="2" s="1"/>
  <c r="T3579" i="2"/>
  <c r="U3579" i="2" s="1"/>
  <c r="T3580" i="2"/>
  <c r="U3580" i="2" s="1"/>
  <c r="T3581" i="2"/>
  <c r="U3581" i="2" s="1"/>
  <c r="T3582" i="2"/>
  <c r="U3582" i="2" s="1"/>
  <c r="T3583" i="2"/>
  <c r="U3583" i="2" s="1"/>
  <c r="T3584" i="2"/>
  <c r="U3584" i="2" s="1"/>
  <c r="T3585" i="2"/>
  <c r="U3585" i="2" s="1"/>
  <c r="T3586" i="2"/>
  <c r="U3586" i="2" s="1"/>
  <c r="T3587" i="2"/>
  <c r="U3587" i="2" s="1"/>
  <c r="T3588" i="2"/>
  <c r="U3588" i="2" s="1"/>
  <c r="T3589" i="2"/>
  <c r="U3589" i="2" s="1"/>
  <c r="T3590" i="2"/>
  <c r="U3590" i="2" s="1"/>
  <c r="T3591" i="2"/>
  <c r="U3591" i="2" s="1"/>
  <c r="T3592" i="2"/>
  <c r="U3592" i="2" s="1"/>
  <c r="T3593" i="2"/>
  <c r="U3593" i="2" s="1"/>
  <c r="T3594" i="2"/>
  <c r="U3594" i="2" s="1"/>
  <c r="T3595" i="2"/>
  <c r="U3595" i="2" s="1"/>
  <c r="T3596" i="2"/>
  <c r="U3596" i="2" s="1"/>
  <c r="T3597" i="2"/>
  <c r="U3597" i="2" s="1"/>
  <c r="T3598" i="2"/>
  <c r="U3598" i="2" s="1"/>
  <c r="T3599" i="2"/>
  <c r="U3599" i="2" s="1"/>
  <c r="T3600" i="2"/>
  <c r="U3600" i="2" s="1"/>
  <c r="T3601" i="2"/>
  <c r="U3601" i="2" s="1"/>
  <c r="T3602" i="2"/>
  <c r="U3602" i="2" s="1"/>
  <c r="T3603" i="2"/>
  <c r="U3603" i="2" s="1"/>
  <c r="T3604" i="2"/>
  <c r="U3604" i="2" s="1"/>
  <c r="T3605" i="2"/>
  <c r="U3605" i="2" s="1"/>
  <c r="T3606" i="2"/>
  <c r="U3606" i="2" s="1"/>
  <c r="T3607" i="2"/>
  <c r="U3607" i="2" s="1"/>
  <c r="T3608" i="2"/>
  <c r="U3608" i="2" s="1"/>
  <c r="T3609" i="2"/>
  <c r="U3609" i="2" s="1"/>
  <c r="T3610" i="2"/>
  <c r="U3610" i="2" s="1"/>
  <c r="T3611" i="2"/>
  <c r="U3611" i="2" s="1"/>
  <c r="T3612" i="2"/>
  <c r="U3612" i="2" s="1"/>
  <c r="T3613" i="2"/>
  <c r="U3613" i="2" s="1"/>
  <c r="T3614" i="2"/>
  <c r="U3614" i="2" s="1"/>
  <c r="T3615" i="2"/>
  <c r="U3615" i="2" s="1"/>
  <c r="T3616" i="2"/>
  <c r="U3616" i="2" s="1"/>
  <c r="T3617" i="2"/>
  <c r="T3618" i="2"/>
  <c r="U3618" i="2" s="1"/>
  <c r="T3619" i="2"/>
  <c r="U3619" i="2" s="1"/>
  <c r="T3620" i="2"/>
  <c r="U3620" i="2" s="1"/>
  <c r="T3621" i="2"/>
  <c r="U3621" i="2" s="1"/>
  <c r="T3622" i="2"/>
  <c r="U3622" i="2" s="1"/>
  <c r="T3623" i="2"/>
  <c r="U3623" i="2" s="1"/>
  <c r="T3624" i="2"/>
  <c r="U3624" i="2" s="1"/>
  <c r="T3625" i="2"/>
  <c r="U3625" i="2" s="1"/>
  <c r="T3626" i="2"/>
  <c r="U3626" i="2" s="1"/>
  <c r="T3627" i="2"/>
  <c r="U3627" i="2" s="1"/>
  <c r="T3628" i="2"/>
  <c r="U3628" i="2" s="1"/>
  <c r="T3629" i="2"/>
  <c r="U3629" i="2" s="1"/>
  <c r="T3630" i="2"/>
  <c r="U3630" i="2" s="1"/>
  <c r="T3631" i="2"/>
  <c r="U3631" i="2" s="1"/>
  <c r="T3632" i="2"/>
  <c r="U3632" i="2" s="1"/>
  <c r="T3633" i="2"/>
  <c r="U3633" i="2" s="1"/>
  <c r="T3634" i="2"/>
  <c r="U3634" i="2" s="1"/>
  <c r="T3635" i="2"/>
  <c r="U3635" i="2" s="1"/>
  <c r="T3636" i="2"/>
  <c r="U3636" i="2" s="1"/>
  <c r="T3637" i="2"/>
  <c r="U3637" i="2" s="1"/>
  <c r="T3638" i="2"/>
  <c r="U3638" i="2" s="1"/>
  <c r="T3639" i="2"/>
  <c r="U3639" i="2" s="1"/>
  <c r="T3640" i="2"/>
  <c r="U3640" i="2" s="1"/>
  <c r="T3641" i="2"/>
  <c r="U3641" i="2" s="1"/>
  <c r="T3642" i="2"/>
  <c r="U3642" i="2" s="1"/>
  <c r="T3643" i="2"/>
  <c r="U3643" i="2" s="1"/>
  <c r="T3644" i="2"/>
  <c r="U3644" i="2" s="1"/>
  <c r="T3645" i="2"/>
  <c r="U3645" i="2" s="1"/>
  <c r="T3646" i="2"/>
  <c r="U3646" i="2" s="1"/>
  <c r="T3647" i="2"/>
  <c r="U3647" i="2" s="1"/>
  <c r="T3648" i="2"/>
  <c r="U3648" i="2" s="1"/>
  <c r="T3649" i="2"/>
  <c r="U3649" i="2" s="1"/>
  <c r="T3650" i="2"/>
  <c r="U3650" i="2" s="1"/>
  <c r="T3651" i="2"/>
  <c r="U3651" i="2" s="1"/>
  <c r="T3652" i="2"/>
  <c r="U3652" i="2" s="1"/>
  <c r="T3653" i="2"/>
  <c r="U3653" i="2" s="1"/>
  <c r="T3654" i="2"/>
  <c r="U3654" i="2" s="1"/>
  <c r="T3655" i="2"/>
  <c r="U3655" i="2" s="1"/>
  <c r="U3617"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T5002" i="1"/>
  <c r="U5002" i="1" s="1"/>
  <c r="T5003" i="1"/>
  <c r="U5003" i="1" s="1"/>
  <c r="T5004" i="1"/>
  <c r="U5004" i="1" s="1"/>
  <c r="T5005" i="1"/>
  <c r="U5005" i="1" s="1"/>
  <c r="T5006" i="1"/>
  <c r="U5006" i="1" s="1"/>
  <c r="T5007" i="1"/>
  <c r="U5007" i="1" s="1"/>
  <c r="T5008" i="1"/>
  <c r="U5008" i="1" s="1"/>
  <c r="T5009" i="1"/>
  <c r="U5009" i="1" s="1"/>
  <c r="T5010" i="1"/>
  <c r="U5010" i="1" s="1"/>
  <c r="T5011" i="1"/>
  <c r="U5011" i="1" s="1"/>
  <c r="T5012" i="1"/>
  <c r="U5012" i="1" s="1"/>
  <c r="T5013" i="1"/>
  <c r="U5013" i="1" s="1"/>
  <c r="T5014" i="1"/>
  <c r="U5014" i="1" s="1"/>
  <c r="T5015" i="1"/>
  <c r="U5015" i="1" s="1"/>
  <c r="T5016" i="1"/>
  <c r="U5016" i="1" s="1"/>
  <c r="T5017" i="1"/>
  <c r="U5017" i="1" s="1"/>
  <c r="T5018" i="1"/>
  <c r="U5018" i="1" s="1"/>
  <c r="T5019" i="1"/>
  <c r="U5019" i="1" s="1"/>
  <c r="T5020" i="1"/>
  <c r="U5020" i="1" s="1"/>
  <c r="T5021" i="1"/>
  <c r="U5021" i="1" s="1"/>
  <c r="T5022" i="1"/>
  <c r="U5022" i="1" s="1"/>
  <c r="T5023" i="1"/>
  <c r="U5023" i="1" s="1"/>
  <c r="T5024" i="1"/>
  <c r="U5024" i="1" s="1"/>
  <c r="T5025" i="1"/>
  <c r="U5025" i="1" s="1"/>
  <c r="T5026" i="1"/>
  <c r="U5026" i="1" s="1"/>
  <c r="T5027" i="1"/>
  <c r="U5027" i="1" s="1"/>
  <c r="T5028" i="1"/>
  <c r="U5028" i="1" s="1"/>
  <c r="T5029" i="1"/>
  <c r="U5029" i="1" s="1"/>
  <c r="T5030" i="1"/>
  <c r="U5030" i="1" s="1"/>
  <c r="T5031" i="1"/>
  <c r="U5031" i="1" s="1"/>
  <c r="T5032" i="1"/>
  <c r="U5032" i="1" s="1"/>
  <c r="T5033" i="1"/>
  <c r="U5033" i="1" s="1"/>
  <c r="T5034" i="1"/>
  <c r="U5034" i="1" s="1"/>
  <c r="T5035" i="1"/>
  <c r="U5035" i="1" s="1"/>
  <c r="T5036" i="1"/>
  <c r="U5036" i="1" s="1"/>
  <c r="T5037" i="1"/>
  <c r="U5037" i="1" s="1"/>
  <c r="T5038" i="1"/>
  <c r="U5038" i="1" s="1"/>
  <c r="T5039" i="1"/>
  <c r="U5039" i="1" s="1"/>
  <c r="T5040" i="1"/>
  <c r="U5040" i="1" s="1"/>
  <c r="T5041" i="1"/>
  <c r="U5041" i="1" s="1"/>
  <c r="T5042" i="1"/>
  <c r="U5042" i="1" s="1"/>
  <c r="T5043" i="1"/>
  <c r="U5043" i="1" s="1"/>
  <c r="T5044" i="1"/>
  <c r="U5044" i="1" s="1"/>
  <c r="T5045" i="1"/>
  <c r="U5045" i="1" s="1"/>
  <c r="T5046" i="1"/>
  <c r="U5046" i="1" s="1"/>
  <c r="T5047" i="1"/>
  <c r="U5047" i="1" s="1"/>
  <c r="T5048" i="1"/>
  <c r="U5048" i="1" s="1"/>
  <c r="T5049" i="1"/>
  <c r="U5049" i="1" s="1"/>
  <c r="T5050" i="1"/>
  <c r="U5050" i="1" s="1"/>
  <c r="T5051" i="1"/>
  <c r="U5051" i="1" s="1"/>
  <c r="T5052" i="1"/>
  <c r="U5052" i="1" s="1"/>
  <c r="T5053" i="1"/>
  <c r="U5053" i="1" s="1"/>
  <c r="T5054" i="1"/>
  <c r="U5054" i="1" s="1"/>
  <c r="T5055" i="1"/>
  <c r="U5055" i="1" s="1"/>
  <c r="T5056" i="1"/>
  <c r="U5056" i="1" s="1"/>
  <c r="T5057" i="1"/>
  <c r="U5057" i="1" s="1"/>
  <c r="T5058" i="1"/>
  <c r="U5058" i="1" s="1"/>
  <c r="T5059" i="1"/>
  <c r="U5059" i="1" s="1"/>
  <c r="T5060" i="1"/>
  <c r="U5060" i="1" s="1"/>
  <c r="T5061" i="1"/>
  <c r="U5061" i="1" s="1"/>
  <c r="T5062" i="1"/>
  <c r="U5062" i="1" s="1"/>
  <c r="T5063" i="1"/>
  <c r="U5063" i="1" s="1"/>
  <c r="T5064" i="1"/>
  <c r="U5064" i="1" s="1"/>
  <c r="T5065" i="1"/>
  <c r="U5065" i="1" s="1"/>
  <c r="T5066" i="1"/>
  <c r="U5066" i="1" s="1"/>
  <c r="T5067" i="1"/>
  <c r="U5067" i="1" s="1"/>
  <c r="T5068" i="1"/>
  <c r="U5068" i="1" s="1"/>
  <c r="T5069" i="1"/>
  <c r="U5069" i="1" s="1"/>
  <c r="T5070" i="1"/>
  <c r="U5070" i="1" s="1"/>
  <c r="T5071" i="1"/>
  <c r="U5071" i="1" s="1"/>
  <c r="T5072" i="1"/>
  <c r="U5072" i="1" s="1"/>
  <c r="T5073" i="1"/>
  <c r="U5073" i="1" s="1"/>
  <c r="T5074" i="1"/>
  <c r="U5074" i="1" s="1"/>
  <c r="T5075" i="1"/>
  <c r="U5075" i="1" s="1"/>
  <c r="T5076" i="1"/>
  <c r="U5076" i="1" s="1"/>
  <c r="T5077" i="1"/>
  <c r="U5077" i="1" s="1"/>
  <c r="T5078" i="1"/>
  <c r="U5078" i="1" s="1"/>
  <c r="T5079" i="1"/>
  <c r="U5079" i="1" s="1"/>
  <c r="T5080" i="1"/>
  <c r="U5080" i="1" s="1"/>
  <c r="T5081" i="1"/>
  <c r="U5081" i="1" s="1"/>
  <c r="T5082" i="1"/>
  <c r="U5082" i="1" s="1"/>
  <c r="T5083" i="1"/>
  <c r="U5083" i="1" s="1"/>
  <c r="T5084" i="1"/>
  <c r="U5084" i="1" s="1"/>
  <c r="T5085" i="1"/>
  <c r="U5085" i="1" s="1"/>
  <c r="T5086" i="1"/>
  <c r="U5086" i="1" s="1"/>
  <c r="T5087" i="1"/>
  <c r="U5087" i="1" s="1"/>
  <c r="T5088" i="1"/>
  <c r="U5088" i="1" s="1"/>
  <c r="T5089" i="1"/>
  <c r="U5089" i="1" s="1"/>
  <c r="T5090" i="1"/>
  <c r="U5090" i="1" s="1"/>
  <c r="T5091" i="1"/>
  <c r="U5091" i="1" s="1"/>
  <c r="T5092" i="1"/>
  <c r="U5092" i="1" s="1"/>
  <c r="T5093" i="1"/>
  <c r="U5093" i="1" s="1"/>
  <c r="T5094" i="1"/>
  <c r="U5094" i="1" s="1"/>
  <c r="T5095" i="1"/>
  <c r="U5095" i="1" s="1"/>
  <c r="T5096" i="1"/>
  <c r="U5096" i="1" s="1"/>
  <c r="T5097" i="1"/>
  <c r="U5097" i="1" s="1"/>
  <c r="T5098" i="1"/>
  <c r="U5098" i="1" s="1"/>
  <c r="T5099" i="1"/>
  <c r="U5099" i="1" s="1"/>
  <c r="T5100" i="1"/>
  <c r="U5100" i="1" s="1"/>
  <c r="T5101" i="1"/>
  <c r="U5101" i="1" s="1"/>
  <c r="T5102" i="1"/>
  <c r="U5102" i="1" s="1"/>
  <c r="T5103" i="1"/>
  <c r="U5103" i="1" s="1"/>
  <c r="T5104" i="1"/>
  <c r="U5104" i="1" s="1"/>
  <c r="T5105" i="1"/>
  <c r="U5105" i="1" s="1"/>
  <c r="T5106" i="1"/>
  <c r="U5106" i="1" s="1"/>
  <c r="T5107" i="1"/>
  <c r="U5107" i="1" s="1"/>
  <c r="T5108" i="1"/>
  <c r="U5108" i="1" s="1"/>
  <c r="T5109" i="1"/>
  <c r="U5109" i="1" s="1"/>
  <c r="T5110" i="1"/>
  <c r="U5110" i="1" s="1"/>
  <c r="T5111" i="1"/>
  <c r="U5111" i="1" s="1"/>
  <c r="T5112" i="1"/>
  <c r="U5112" i="1" s="1"/>
  <c r="T5113" i="1"/>
  <c r="U5113" i="1" s="1"/>
  <c r="T5114" i="1"/>
  <c r="U5114" i="1" s="1"/>
  <c r="T5115" i="1"/>
  <c r="U5115" i="1" s="1"/>
  <c r="T5116" i="1"/>
  <c r="U5116" i="1" s="1"/>
  <c r="T5117" i="1"/>
  <c r="U5117" i="1" s="1"/>
  <c r="T5118" i="1"/>
  <c r="U5118" i="1" s="1"/>
  <c r="T5119" i="1"/>
  <c r="U5119" i="1" s="1"/>
  <c r="T5120" i="1"/>
  <c r="U5120" i="1" s="1"/>
  <c r="T5121" i="1"/>
  <c r="U5121" i="1" s="1"/>
  <c r="T5122" i="1"/>
  <c r="U5122" i="1" s="1"/>
  <c r="T5123" i="1"/>
  <c r="U5123" i="1" s="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T3482" i="2"/>
  <c r="U3482" i="2" s="1"/>
  <c r="T3483" i="2"/>
  <c r="U3483" i="2" s="1"/>
  <c r="T3484" i="2"/>
  <c r="U3484" i="2" s="1"/>
  <c r="T3485" i="2"/>
  <c r="U3485" i="2" s="1"/>
  <c r="T3486" i="2"/>
  <c r="U3486" i="2" s="1"/>
  <c r="T3487" i="2"/>
  <c r="U3487" i="2" s="1"/>
  <c r="T3488" i="2"/>
  <c r="U3488" i="2" s="1"/>
  <c r="T3489" i="2"/>
  <c r="U3489" i="2" s="1"/>
  <c r="T3490" i="2"/>
  <c r="U3490" i="2" s="1"/>
  <c r="T3491" i="2"/>
  <c r="U3491" i="2" s="1"/>
  <c r="T3492" i="2"/>
  <c r="U3492" i="2" s="1"/>
  <c r="T3493" i="2"/>
  <c r="U3493" i="2" s="1"/>
  <c r="T3494" i="2"/>
  <c r="U3494" i="2" s="1"/>
  <c r="T3495" i="2"/>
  <c r="U3495" i="2" s="1"/>
  <c r="T3496" i="2"/>
  <c r="U3496" i="2" s="1"/>
  <c r="T3497" i="2"/>
  <c r="U3497" i="2" s="1"/>
  <c r="T3498" i="2"/>
  <c r="U3498" i="2" s="1"/>
  <c r="T3499" i="2"/>
  <c r="U3499" i="2" s="1"/>
  <c r="T3500" i="2"/>
  <c r="U3500" i="2" s="1"/>
  <c r="T3501" i="2"/>
  <c r="U3501" i="2" s="1"/>
  <c r="T3502" i="2"/>
  <c r="U3502" i="2" s="1"/>
  <c r="T3503" i="2"/>
  <c r="U3503" i="2" s="1"/>
  <c r="T3504" i="2"/>
  <c r="U3504" i="2" s="1"/>
  <c r="T3505" i="2"/>
  <c r="U3505" i="2" s="1"/>
  <c r="T3506" i="2"/>
  <c r="U3506" i="2" s="1"/>
  <c r="T3507" i="2"/>
  <c r="U3507" i="2" s="1"/>
  <c r="T3508" i="2"/>
  <c r="U3508" i="2" s="1"/>
  <c r="T3509" i="2"/>
  <c r="U3509" i="2" s="1"/>
  <c r="T3510" i="2"/>
  <c r="U3510" i="2" s="1"/>
  <c r="T3511" i="2"/>
  <c r="U3511" i="2" s="1"/>
  <c r="T3512" i="2"/>
  <c r="U3512" i="2" s="1"/>
  <c r="T3513" i="2"/>
  <c r="U3513" i="2" s="1"/>
  <c r="T3514" i="2"/>
  <c r="U3514" i="2" s="1"/>
  <c r="T3515" i="2"/>
  <c r="U3515" i="2" s="1"/>
  <c r="T3516" i="2"/>
  <c r="U3516" i="2" s="1"/>
  <c r="T3517" i="2"/>
  <c r="U3517" i="2" s="1"/>
  <c r="T3518" i="2"/>
  <c r="U3518" i="2" s="1"/>
  <c r="T3519" i="2"/>
  <c r="U3519" i="2" s="1"/>
  <c r="T3520" i="2"/>
  <c r="U3520" i="2" s="1"/>
  <c r="T3521" i="2"/>
  <c r="U3521" i="2" s="1"/>
  <c r="T3522" i="2"/>
  <c r="U3522" i="2" s="1"/>
  <c r="T3523" i="2"/>
  <c r="U3523" i="2" s="1"/>
  <c r="T3524" i="2"/>
  <c r="U3524" i="2" s="1"/>
  <c r="T3525" i="2"/>
  <c r="U3525" i="2" s="1"/>
  <c r="T3526" i="2"/>
  <c r="U3526" i="2" s="1"/>
  <c r="T3527" i="2"/>
  <c r="U3527" i="2" s="1"/>
  <c r="T3528" i="2"/>
  <c r="U3528" i="2" s="1"/>
  <c r="T3529" i="2"/>
  <c r="U3529" i="2" s="1"/>
  <c r="T3530" i="2"/>
  <c r="U3530" i="2" s="1"/>
  <c r="T3531" i="2"/>
  <c r="U3531" i="2" s="1"/>
  <c r="T3532" i="2"/>
  <c r="U3532" i="2" s="1"/>
  <c r="T3533" i="2"/>
  <c r="U3533" i="2" s="1"/>
  <c r="T3534" i="2"/>
  <c r="U3534" i="2" s="1"/>
  <c r="T3535" i="2"/>
  <c r="U3535" i="2" s="1"/>
  <c r="T3536" i="2"/>
  <c r="U3536" i="2" s="1"/>
  <c r="T3537" i="2"/>
  <c r="U3537" i="2" s="1"/>
  <c r="T3538" i="2"/>
  <c r="U3538" i="2" s="1"/>
  <c r="T3539" i="2"/>
  <c r="U3539" i="2" s="1"/>
  <c r="T3540" i="2"/>
  <c r="U3540" i="2" s="1"/>
  <c r="T3541" i="2"/>
  <c r="U3541" i="2" s="1"/>
  <c r="T3542" i="2"/>
  <c r="U3542" i="2" s="1"/>
  <c r="T3543" i="2"/>
  <c r="U3543" i="2" s="1"/>
  <c r="T3544" i="2"/>
  <c r="U3544" i="2" s="1"/>
  <c r="T3545" i="2"/>
  <c r="U3545" i="2" s="1"/>
  <c r="T3546" i="2"/>
  <c r="U3546" i="2" s="1"/>
  <c r="T3547" i="2"/>
  <c r="U3547" i="2" s="1"/>
  <c r="T3548" i="2"/>
  <c r="U3548" i="2" s="1"/>
  <c r="T3549" i="2"/>
  <c r="U3549" i="2" s="1"/>
  <c r="T3550" i="2"/>
  <c r="U3550" i="2" s="1"/>
  <c r="T3551" i="2"/>
  <c r="U3551" i="2" s="1"/>
  <c r="T3552" i="2"/>
  <c r="U3552" i="2" s="1"/>
  <c r="T3553" i="2"/>
  <c r="U3553" i="2" s="1"/>
  <c r="T3554" i="2"/>
  <c r="U3554" i="2" s="1"/>
  <c r="T3555" i="2"/>
  <c r="U3555" i="2" s="1"/>
  <c r="T3556" i="2"/>
  <c r="U3556" i="2" s="1"/>
  <c r="T3557" i="2"/>
  <c r="U3557" i="2" s="1"/>
  <c r="T3558" i="2"/>
  <c r="U3558" i="2" s="1"/>
  <c r="T3559" i="2"/>
  <c r="U3559" i="2" s="1"/>
  <c r="T3560" i="2"/>
  <c r="U3560" i="2" s="1"/>
  <c r="T3561" i="2"/>
  <c r="U3561" i="2" s="1"/>
  <c r="T3562" i="2"/>
  <c r="U3562" i="2" s="1"/>
  <c r="T3563" i="2"/>
  <c r="U3563" i="2" s="1"/>
  <c r="T3564" i="2"/>
  <c r="U3564" i="2" s="1"/>
  <c r="T3565" i="2"/>
  <c r="U3565" i="2" s="1"/>
  <c r="T3566" i="2"/>
  <c r="U3566" i="2" s="1"/>
  <c r="T3567" i="2"/>
  <c r="U3567" i="2" s="1"/>
  <c r="T3568" i="2"/>
  <c r="U3568" i="2" s="1"/>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T4880" i="1"/>
  <c r="U4880" i="1" s="1"/>
  <c r="T4881" i="1"/>
  <c r="U4881" i="1" s="1"/>
  <c r="T4882" i="1"/>
  <c r="U4882" i="1" s="1"/>
  <c r="T4883" i="1"/>
  <c r="U4883" i="1" s="1"/>
  <c r="T4884" i="1"/>
  <c r="U4884" i="1" s="1"/>
  <c r="T4885" i="1"/>
  <c r="U4885" i="1" s="1"/>
  <c r="T4886" i="1"/>
  <c r="U4886" i="1" s="1"/>
  <c r="T4887" i="1"/>
  <c r="U4887" i="1" s="1"/>
  <c r="T4888" i="1"/>
  <c r="U4888" i="1" s="1"/>
  <c r="T4889" i="1"/>
  <c r="U4889" i="1" s="1"/>
  <c r="T4890" i="1"/>
  <c r="U4890" i="1" s="1"/>
  <c r="T4891" i="1"/>
  <c r="U4891" i="1" s="1"/>
  <c r="T4892" i="1"/>
  <c r="U4892" i="1" s="1"/>
  <c r="T4893" i="1"/>
  <c r="U4893" i="1" s="1"/>
  <c r="T4894" i="1"/>
  <c r="U4894" i="1" s="1"/>
  <c r="T4895" i="1"/>
  <c r="U4895" i="1" s="1"/>
  <c r="T4896" i="1"/>
  <c r="U4896" i="1" s="1"/>
  <c r="T4897" i="1"/>
  <c r="U4897" i="1" s="1"/>
  <c r="T4898" i="1"/>
  <c r="U4898" i="1" s="1"/>
  <c r="T4899" i="1"/>
  <c r="U4899" i="1" s="1"/>
  <c r="T4900" i="1"/>
  <c r="U4900" i="1" s="1"/>
  <c r="T4901" i="1"/>
  <c r="U4901" i="1" s="1"/>
  <c r="T4902" i="1"/>
  <c r="U4902" i="1" s="1"/>
  <c r="T4903" i="1"/>
  <c r="U4903" i="1" s="1"/>
  <c r="T4904" i="1"/>
  <c r="U4904" i="1" s="1"/>
  <c r="T4905" i="1"/>
  <c r="U4905" i="1" s="1"/>
  <c r="T4906" i="1"/>
  <c r="U4906" i="1" s="1"/>
  <c r="T4907" i="1"/>
  <c r="U4907" i="1" s="1"/>
  <c r="T4908" i="1"/>
  <c r="U4908" i="1" s="1"/>
  <c r="T4909" i="1"/>
  <c r="U4909" i="1" s="1"/>
  <c r="T4910" i="1"/>
  <c r="U4910" i="1" s="1"/>
  <c r="T4911" i="1"/>
  <c r="U4911" i="1" s="1"/>
  <c r="T4912" i="1"/>
  <c r="U4912" i="1" s="1"/>
  <c r="T4913" i="1"/>
  <c r="U4913" i="1" s="1"/>
  <c r="T4914" i="1"/>
  <c r="U4914" i="1" s="1"/>
  <c r="T4915" i="1"/>
  <c r="U4915" i="1" s="1"/>
  <c r="T4916" i="1"/>
  <c r="U4916" i="1" s="1"/>
  <c r="T4917" i="1"/>
  <c r="U4917" i="1" s="1"/>
  <c r="T4918" i="1"/>
  <c r="U4918" i="1" s="1"/>
  <c r="T4919" i="1"/>
  <c r="U4919" i="1" s="1"/>
  <c r="T4920" i="1"/>
  <c r="U4920" i="1" s="1"/>
  <c r="T4921" i="1"/>
  <c r="U4921" i="1" s="1"/>
  <c r="T4922" i="1"/>
  <c r="U4922" i="1" s="1"/>
  <c r="T4923" i="1"/>
  <c r="U4923" i="1" s="1"/>
  <c r="T4924" i="1"/>
  <c r="U4924" i="1" s="1"/>
  <c r="T4925" i="1"/>
  <c r="U4925" i="1" s="1"/>
  <c r="T4926" i="1"/>
  <c r="U4926" i="1" s="1"/>
  <c r="T4927" i="1"/>
  <c r="U4927" i="1" s="1"/>
  <c r="T4928" i="1"/>
  <c r="U4928" i="1" s="1"/>
  <c r="T4929" i="1"/>
  <c r="U4929" i="1" s="1"/>
  <c r="T4930" i="1"/>
  <c r="U4930" i="1" s="1"/>
  <c r="T4931" i="1"/>
  <c r="U4931" i="1" s="1"/>
  <c r="T4932" i="1"/>
  <c r="U4932" i="1" s="1"/>
  <c r="T4933" i="1"/>
  <c r="U4933" i="1" s="1"/>
  <c r="T4934" i="1"/>
  <c r="U4934" i="1" s="1"/>
  <c r="T4935" i="1"/>
  <c r="U4935" i="1" s="1"/>
  <c r="T4936" i="1"/>
  <c r="U4936" i="1" s="1"/>
  <c r="T4937" i="1"/>
  <c r="U4937" i="1" s="1"/>
  <c r="T4938" i="1"/>
  <c r="U4938" i="1" s="1"/>
  <c r="T4939" i="1"/>
  <c r="U4939" i="1" s="1"/>
  <c r="T4940" i="1"/>
  <c r="U4940" i="1" s="1"/>
  <c r="T4941" i="1"/>
  <c r="U4941" i="1" s="1"/>
  <c r="T4942" i="1"/>
  <c r="U4942" i="1" s="1"/>
  <c r="T4943" i="1"/>
  <c r="U4943" i="1" s="1"/>
  <c r="T4944" i="1"/>
  <c r="U4944" i="1" s="1"/>
  <c r="T4945" i="1"/>
  <c r="U4945" i="1" s="1"/>
  <c r="T4946" i="1"/>
  <c r="U4946" i="1" s="1"/>
  <c r="T4947" i="1"/>
  <c r="U4947" i="1" s="1"/>
  <c r="T4948" i="1"/>
  <c r="U4948" i="1" s="1"/>
  <c r="T4949" i="1"/>
  <c r="U4949" i="1" s="1"/>
  <c r="T4950" i="1"/>
  <c r="U4950" i="1" s="1"/>
  <c r="T4951" i="1"/>
  <c r="U4951" i="1" s="1"/>
  <c r="T4952" i="1"/>
  <c r="U4952" i="1" s="1"/>
  <c r="T4953" i="1"/>
  <c r="U4953" i="1" s="1"/>
  <c r="T4954" i="1"/>
  <c r="U4954" i="1" s="1"/>
  <c r="T4955" i="1"/>
  <c r="U4955" i="1" s="1"/>
  <c r="T4956" i="1"/>
  <c r="U4956" i="1" s="1"/>
  <c r="T4957" i="1"/>
  <c r="U4957" i="1" s="1"/>
  <c r="T4958" i="1"/>
  <c r="U4958" i="1" s="1"/>
  <c r="T4959" i="1"/>
  <c r="U4959" i="1" s="1"/>
  <c r="T4960" i="1"/>
  <c r="U4960" i="1" s="1"/>
  <c r="T4961" i="1"/>
  <c r="U4961" i="1" s="1"/>
  <c r="T4962" i="1"/>
  <c r="U4962" i="1" s="1"/>
  <c r="T4963" i="1"/>
  <c r="U4963" i="1" s="1"/>
  <c r="T4964" i="1"/>
  <c r="U4964" i="1" s="1"/>
  <c r="T4965" i="1"/>
  <c r="U4965" i="1" s="1"/>
  <c r="T4966" i="1"/>
  <c r="U4966" i="1" s="1"/>
  <c r="T4967" i="1"/>
  <c r="U4967" i="1" s="1"/>
  <c r="T4968" i="1"/>
  <c r="U4968" i="1" s="1"/>
  <c r="T4969" i="1"/>
  <c r="U4969" i="1" s="1"/>
  <c r="T4970" i="1"/>
  <c r="U4970" i="1" s="1"/>
  <c r="T4971" i="1"/>
  <c r="U4971" i="1" s="1"/>
  <c r="T4972" i="1"/>
  <c r="U4972" i="1" s="1"/>
  <c r="T4973" i="1"/>
  <c r="U4973" i="1" s="1"/>
  <c r="T4974" i="1"/>
  <c r="U4974" i="1" s="1"/>
  <c r="T4975" i="1"/>
  <c r="U4975" i="1" s="1"/>
  <c r="T4976" i="1"/>
  <c r="U4976" i="1" s="1"/>
  <c r="T4977" i="1"/>
  <c r="U4977" i="1" s="1"/>
  <c r="T4978" i="1"/>
  <c r="U4978" i="1" s="1"/>
  <c r="T4979" i="1"/>
  <c r="U4979" i="1" s="1"/>
  <c r="T4980" i="1"/>
  <c r="U4980" i="1" s="1"/>
  <c r="T4981" i="1"/>
  <c r="U4981" i="1" s="1"/>
  <c r="T4982" i="1"/>
  <c r="U4982" i="1" s="1"/>
  <c r="T4983" i="1"/>
  <c r="U4983" i="1" s="1"/>
  <c r="T4984" i="1"/>
  <c r="U4984" i="1" s="1"/>
  <c r="T4985" i="1"/>
  <c r="U4985" i="1" s="1"/>
  <c r="T4986" i="1"/>
  <c r="U4986" i="1" s="1"/>
  <c r="T4987" i="1"/>
  <c r="U4987" i="1" s="1"/>
  <c r="T4988" i="1"/>
  <c r="U4988" i="1" s="1"/>
  <c r="T4989" i="1"/>
  <c r="U4989" i="1" s="1"/>
  <c r="T4990" i="1"/>
  <c r="U4990" i="1" s="1"/>
  <c r="T4991" i="1"/>
  <c r="U4991" i="1" s="1"/>
  <c r="T4992" i="1"/>
  <c r="U4992" i="1" s="1"/>
  <c r="T4993" i="1"/>
  <c r="U4993" i="1" s="1"/>
  <c r="T4994" i="1"/>
  <c r="U4994" i="1" s="1"/>
  <c r="T4995" i="1"/>
  <c r="U4995" i="1" s="1"/>
  <c r="T4996" i="1"/>
  <c r="U4996" i="1" s="1"/>
  <c r="T4997" i="1"/>
  <c r="U4997" i="1" s="1"/>
  <c r="T4998" i="1"/>
  <c r="U4998" i="1" s="1"/>
  <c r="T4999" i="1"/>
  <c r="U4999" i="1" s="1"/>
  <c r="T5000" i="1"/>
  <c r="U5000" i="1" s="1"/>
  <c r="T5001" i="1"/>
  <c r="U5001" i="1" s="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T3395" i="2"/>
  <c r="U3395" i="2" s="1"/>
  <c r="T3396" i="2"/>
  <c r="U3396" i="2" s="1"/>
  <c r="T3397" i="2"/>
  <c r="U3397" i="2" s="1"/>
  <c r="T3398" i="2"/>
  <c r="U3398" i="2" s="1"/>
  <c r="T3399" i="2"/>
  <c r="U3399" i="2" s="1"/>
  <c r="T3400" i="2"/>
  <c r="U3400" i="2" s="1"/>
  <c r="T3401" i="2"/>
  <c r="U3401" i="2" s="1"/>
  <c r="T3402" i="2"/>
  <c r="U3402" i="2" s="1"/>
  <c r="T3403" i="2"/>
  <c r="U3403" i="2" s="1"/>
  <c r="T3404" i="2"/>
  <c r="U3404" i="2" s="1"/>
  <c r="T3405" i="2"/>
  <c r="U3405" i="2" s="1"/>
  <c r="T3406" i="2"/>
  <c r="U3406" i="2" s="1"/>
  <c r="T3407" i="2"/>
  <c r="U3407" i="2" s="1"/>
  <c r="T3408" i="2"/>
  <c r="U3408" i="2" s="1"/>
  <c r="T3409" i="2"/>
  <c r="U3409" i="2" s="1"/>
  <c r="T3410" i="2"/>
  <c r="U3410" i="2" s="1"/>
  <c r="T3411" i="2"/>
  <c r="U3411" i="2" s="1"/>
  <c r="T3412" i="2"/>
  <c r="U3412" i="2" s="1"/>
  <c r="T3413" i="2"/>
  <c r="U3413" i="2" s="1"/>
  <c r="T3414" i="2"/>
  <c r="U3414" i="2" s="1"/>
  <c r="T3415" i="2"/>
  <c r="U3415" i="2" s="1"/>
  <c r="T3416" i="2"/>
  <c r="U3416" i="2" s="1"/>
  <c r="T3417" i="2"/>
  <c r="U3417" i="2" s="1"/>
  <c r="T3418" i="2"/>
  <c r="U3418" i="2" s="1"/>
  <c r="T3419" i="2"/>
  <c r="U3419" i="2" s="1"/>
  <c r="T3420" i="2"/>
  <c r="U3420" i="2" s="1"/>
  <c r="T3421" i="2"/>
  <c r="U3421" i="2" s="1"/>
  <c r="T3422" i="2"/>
  <c r="U3422" i="2" s="1"/>
  <c r="T3423" i="2"/>
  <c r="U3423" i="2" s="1"/>
  <c r="T3424" i="2"/>
  <c r="U3424" i="2" s="1"/>
  <c r="T3425" i="2"/>
  <c r="U3425" i="2" s="1"/>
  <c r="T3426" i="2"/>
  <c r="U3426" i="2" s="1"/>
  <c r="T3427" i="2"/>
  <c r="U3427" i="2" s="1"/>
  <c r="T3428" i="2"/>
  <c r="U3428" i="2" s="1"/>
  <c r="T3429" i="2"/>
  <c r="U3429" i="2" s="1"/>
  <c r="T3430" i="2"/>
  <c r="U3430" i="2" s="1"/>
  <c r="T3431" i="2"/>
  <c r="U3431" i="2" s="1"/>
  <c r="T3432" i="2"/>
  <c r="U3432" i="2" s="1"/>
  <c r="T3433" i="2"/>
  <c r="U3433" i="2" s="1"/>
  <c r="T3434" i="2"/>
  <c r="U3434" i="2" s="1"/>
  <c r="T3435" i="2"/>
  <c r="U3435" i="2" s="1"/>
  <c r="T3436" i="2"/>
  <c r="U3436" i="2" s="1"/>
  <c r="T3437" i="2"/>
  <c r="U3437" i="2" s="1"/>
  <c r="T3438" i="2"/>
  <c r="U3438" i="2" s="1"/>
  <c r="T3439" i="2"/>
  <c r="U3439" i="2" s="1"/>
  <c r="T3440" i="2"/>
  <c r="U3440" i="2" s="1"/>
  <c r="T3441" i="2"/>
  <c r="U3441" i="2" s="1"/>
  <c r="T3442" i="2"/>
  <c r="U3442" i="2" s="1"/>
  <c r="T3443" i="2"/>
  <c r="U3443" i="2" s="1"/>
  <c r="T3444" i="2"/>
  <c r="U3444" i="2" s="1"/>
  <c r="T3445" i="2"/>
  <c r="U3445" i="2" s="1"/>
  <c r="T3446" i="2"/>
  <c r="U3446" i="2" s="1"/>
  <c r="T3447" i="2"/>
  <c r="U3447" i="2" s="1"/>
  <c r="T3448" i="2"/>
  <c r="U3448" i="2" s="1"/>
  <c r="T3449" i="2"/>
  <c r="U3449" i="2" s="1"/>
  <c r="T3450" i="2"/>
  <c r="U3450" i="2" s="1"/>
  <c r="T3451" i="2"/>
  <c r="U3451" i="2" s="1"/>
  <c r="T3452" i="2"/>
  <c r="U3452" i="2" s="1"/>
  <c r="T3453" i="2"/>
  <c r="U3453" i="2" s="1"/>
  <c r="T3454" i="2"/>
  <c r="U3454" i="2" s="1"/>
  <c r="T3455" i="2"/>
  <c r="U3455" i="2" s="1"/>
  <c r="T3456" i="2"/>
  <c r="U3456" i="2" s="1"/>
  <c r="T3457" i="2"/>
  <c r="U3457" i="2" s="1"/>
  <c r="T3458" i="2"/>
  <c r="U3458" i="2" s="1"/>
  <c r="T3459" i="2"/>
  <c r="U3459" i="2" s="1"/>
  <c r="T3460" i="2"/>
  <c r="U3460" i="2" s="1"/>
  <c r="T3461" i="2"/>
  <c r="U3461" i="2" s="1"/>
  <c r="T3462" i="2"/>
  <c r="U3462" i="2" s="1"/>
  <c r="T3463" i="2"/>
  <c r="U3463" i="2" s="1"/>
  <c r="T3464" i="2"/>
  <c r="U3464" i="2" s="1"/>
  <c r="T3465" i="2"/>
  <c r="U3465" i="2" s="1"/>
  <c r="T3466" i="2"/>
  <c r="U3466" i="2" s="1"/>
  <c r="T3467" i="2"/>
  <c r="U3467" i="2" s="1"/>
  <c r="T3468" i="2"/>
  <c r="U3468" i="2" s="1"/>
  <c r="T3469" i="2"/>
  <c r="U3469" i="2" s="1"/>
  <c r="T3470" i="2"/>
  <c r="U3470" i="2" s="1"/>
  <c r="T3471" i="2"/>
  <c r="U3471" i="2" s="1"/>
  <c r="T3472" i="2"/>
  <c r="U3472" i="2" s="1"/>
  <c r="T3473" i="2"/>
  <c r="U3473" i="2" s="1"/>
  <c r="T3474" i="2"/>
  <c r="U3474" i="2" s="1"/>
  <c r="T3475" i="2"/>
  <c r="U3475" i="2" s="1"/>
  <c r="T3476" i="2"/>
  <c r="U3476" i="2" s="1"/>
  <c r="T3477" i="2"/>
  <c r="U3477" i="2" s="1"/>
  <c r="T3478" i="2"/>
  <c r="U3478" i="2" s="1"/>
  <c r="T3479" i="2"/>
  <c r="U3479" i="2" s="1"/>
  <c r="T3480" i="2"/>
  <c r="U3480" i="2" s="1"/>
  <c r="T3481" i="2"/>
  <c r="U3481" i="2" s="1"/>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T4758" i="1"/>
  <c r="U4758" i="1" s="1"/>
  <c r="T4759" i="1"/>
  <c r="U4759" i="1" s="1"/>
  <c r="T4760" i="1"/>
  <c r="T4761" i="1"/>
  <c r="T4762" i="1"/>
  <c r="T4763" i="1"/>
  <c r="U4763" i="1" s="1"/>
  <c r="T4764" i="1"/>
  <c r="U4764" i="1" s="1"/>
  <c r="T4765" i="1"/>
  <c r="U4765" i="1" s="1"/>
  <c r="T4766" i="1"/>
  <c r="U4766" i="1" s="1"/>
  <c r="T4767" i="1"/>
  <c r="U4767" i="1" s="1"/>
  <c r="T4768" i="1"/>
  <c r="U4768" i="1" s="1"/>
  <c r="T4769" i="1"/>
  <c r="U4769" i="1" s="1"/>
  <c r="T4770" i="1"/>
  <c r="U4770" i="1" s="1"/>
  <c r="T4771" i="1"/>
  <c r="U4771" i="1" s="1"/>
  <c r="T4772" i="1"/>
  <c r="U4772" i="1" s="1"/>
  <c r="T4773" i="1"/>
  <c r="U4773" i="1" s="1"/>
  <c r="T4774" i="1"/>
  <c r="U4774" i="1" s="1"/>
  <c r="T4775" i="1"/>
  <c r="U4775" i="1" s="1"/>
  <c r="T4776" i="1"/>
  <c r="U4776" i="1" s="1"/>
  <c r="T4777" i="1"/>
  <c r="U4777" i="1" s="1"/>
  <c r="T4778" i="1"/>
  <c r="U4778" i="1" s="1"/>
  <c r="T4779" i="1"/>
  <c r="U4779" i="1" s="1"/>
  <c r="T4780" i="1"/>
  <c r="U4780" i="1" s="1"/>
  <c r="T4781" i="1"/>
  <c r="U4781" i="1" s="1"/>
  <c r="T4782" i="1"/>
  <c r="U4782" i="1" s="1"/>
  <c r="T4783" i="1"/>
  <c r="U4783" i="1" s="1"/>
  <c r="T4784" i="1"/>
  <c r="U4784" i="1" s="1"/>
  <c r="T4785" i="1"/>
  <c r="U4785" i="1" s="1"/>
  <c r="T4786" i="1"/>
  <c r="U4786" i="1" s="1"/>
  <c r="T4787" i="1"/>
  <c r="U4787" i="1" s="1"/>
  <c r="T4788" i="1"/>
  <c r="U4788" i="1" s="1"/>
  <c r="T4789" i="1"/>
  <c r="U4789" i="1" s="1"/>
  <c r="T4790" i="1"/>
  <c r="U4790" i="1" s="1"/>
  <c r="T4791" i="1"/>
  <c r="U4791" i="1" s="1"/>
  <c r="T4792" i="1"/>
  <c r="U4792" i="1" s="1"/>
  <c r="T4793" i="1"/>
  <c r="U4793" i="1" s="1"/>
  <c r="T4794" i="1"/>
  <c r="U4794" i="1" s="1"/>
  <c r="T4795" i="1"/>
  <c r="U4795" i="1" s="1"/>
  <c r="T4796" i="1"/>
  <c r="U4796" i="1" s="1"/>
  <c r="T4797" i="1"/>
  <c r="U4797" i="1" s="1"/>
  <c r="T4798" i="1"/>
  <c r="U4798" i="1" s="1"/>
  <c r="T4799" i="1"/>
  <c r="U4799" i="1" s="1"/>
  <c r="T4800" i="1"/>
  <c r="U4800" i="1" s="1"/>
  <c r="T4801" i="1"/>
  <c r="U4801" i="1" s="1"/>
  <c r="T4802" i="1"/>
  <c r="U4802" i="1" s="1"/>
  <c r="T4803" i="1"/>
  <c r="U4803" i="1" s="1"/>
  <c r="T4804" i="1"/>
  <c r="U4804" i="1" s="1"/>
  <c r="T4805" i="1"/>
  <c r="U4805" i="1" s="1"/>
  <c r="T4806" i="1"/>
  <c r="U4806" i="1" s="1"/>
  <c r="T4807" i="1"/>
  <c r="U4807" i="1" s="1"/>
  <c r="T4808" i="1"/>
  <c r="U4808" i="1" s="1"/>
  <c r="T4809" i="1"/>
  <c r="U4809" i="1" s="1"/>
  <c r="T4810" i="1"/>
  <c r="U4810" i="1" s="1"/>
  <c r="T4811" i="1"/>
  <c r="U4811" i="1" s="1"/>
  <c r="T4812" i="1"/>
  <c r="U4812" i="1" s="1"/>
  <c r="T4813" i="1"/>
  <c r="U4813" i="1" s="1"/>
  <c r="T4814" i="1"/>
  <c r="U4814" i="1" s="1"/>
  <c r="T4815" i="1"/>
  <c r="U4815" i="1" s="1"/>
  <c r="T4816" i="1"/>
  <c r="U4816" i="1" s="1"/>
  <c r="T4817" i="1"/>
  <c r="U4817" i="1" s="1"/>
  <c r="T4818" i="1"/>
  <c r="U4818" i="1" s="1"/>
  <c r="T4819" i="1"/>
  <c r="U4819" i="1" s="1"/>
  <c r="T4820" i="1"/>
  <c r="U4820" i="1" s="1"/>
  <c r="T4821" i="1"/>
  <c r="U4821" i="1" s="1"/>
  <c r="T4822" i="1"/>
  <c r="U4822" i="1" s="1"/>
  <c r="T4823" i="1"/>
  <c r="U4823" i="1" s="1"/>
  <c r="T4824" i="1"/>
  <c r="U4824" i="1" s="1"/>
  <c r="T4825" i="1"/>
  <c r="U4825" i="1" s="1"/>
  <c r="T4826" i="1"/>
  <c r="U4826" i="1" s="1"/>
  <c r="T4827" i="1"/>
  <c r="U4827" i="1" s="1"/>
  <c r="T4828" i="1"/>
  <c r="U4828" i="1" s="1"/>
  <c r="T4829" i="1"/>
  <c r="U4829" i="1" s="1"/>
  <c r="T4830" i="1"/>
  <c r="U4830" i="1" s="1"/>
  <c r="T4831" i="1"/>
  <c r="U4831" i="1" s="1"/>
  <c r="T4832" i="1"/>
  <c r="U4832" i="1" s="1"/>
  <c r="T4833" i="1"/>
  <c r="U4833" i="1" s="1"/>
  <c r="T4834" i="1"/>
  <c r="U4834" i="1" s="1"/>
  <c r="T4835" i="1"/>
  <c r="U4835" i="1" s="1"/>
  <c r="T4836" i="1"/>
  <c r="U4836" i="1" s="1"/>
  <c r="T4837" i="1"/>
  <c r="U4837" i="1" s="1"/>
  <c r="T4838" i="1"/>
  <c r="U4838" i="1" s="1"/>
  <c r="T4839" i="1"/>
  <c r="U4839" i="1" s="1"/>
  <c r="T4840" i="1"/>
  <c r="U4840" i="1" s="1"/>
  <c r="T4841" i="1"/>
  <c r="U4841" i="1" s="1"/>
  <c r="T4842" i="1"/>
  <c r="U4842" i="1" s="1"/>
  <c r="T4843" i="1"/>
  <c r="U4843" i="1" s="1"/>
  <c r="T4844" i="1"/>
  <c r="U4844" i="1" s="1"/>
  <c r="T4845" i="1"/>
  <c r="U4845" i="1" s="1"/>
  <c r="T4846" i="1"/>
  <c r="U4846" i="1" s="1"/>
  <c r="T4847" i="1"/>
  <c r="U4847" i="1" s="1"/>
  <c r="T4848" i="1"/>
  <c r="U4848" i="1" s="1"/>
  <c r="T4849" i="1"/>
  <c r="U4849" i="1" s="1"/>
  <c r="T4850" i="1"/>
  <c r="U4850" i="1" s="1"/>
  <c r="T4851" i="1"/>
  <c r="U4851" i="1" s="1"/>
  <c r="T4852" i="1"/>
  <c r="U4852" i="1" s="1"/>
  <c r="T4853" i="1"/>
  <c r="U4853" i="1" s="1"/>
  <c r="T4854" i="1"/>
  <c r="U4854" i="1" s="1"/>
  <c r="T4855" i="1"/>
  <c r="U4855" i="1" s="1"/>
  <c r="T4856" i="1"/>
  <c r="U4856" i="1" s="1"/>
  <c r="T4857" i="1"/>
  <c r="U4857" i="1" s="1"/>
  <c r="T4858" i="1"/>
  <c r="U4858" i="1" s="1"/>
  <c r="T4859" i="1"/>
  <c r="U4859" i="1" s="1"/>
  <c r="T4860" i="1"/>
  <c r="U4860" i="1" s="1"/>
  <c r="T4861" i="1"/>
  <c r="U4861" i="1" s="1"/>
  <c r="T4862" i="1"/>
  <c r="U4862" i="1" s="1"/>
  <c r="T4863" i="1"/>
  <c r="U4863" i="1" s="1"/>
  <c r="T4864" i="1"/>
  <c r="U4864" i="1" s="1"/>
  <c r="T4865" i="1"/>
  <c r="U4865" i="1" s="1"/>
  <c r="T4866" i="1"/>
  <c r="U4866" i="1" s="1"/>
  <c r="T4867" i="1"/>
  <c r="U4867" i="1" s="1"/>
  <c r="T4868" i="1"/>
  <c r="U4868" i="1" s="1"/>
  <c r="T4869" i="1"/>
  <c r="U4869" i="1" s="1"/>
  <c r="T4870" i="1"/>
  <c r="U4870" i="1" s="1"/>
  <c r="T4871" i="1"/>
  <c r="U4871" i="1" s="1"/>
  <c r="T4872" i="1"/>
  <c r="U4872" i="1" s="1"/>
  <c r="T4873" i="1"/>
  <c r="U4873" i="1" s="1"/>
  <c r="T4874" i="1"/>
  <c r="U4874" i="1" s="1"/>
  <c r="T4875" i="1"/>
  <c r="U4875" i="1" s="1"/>
  <c r="T4876" i="1"/>
  <c r="U4876" i="1" s="1"/>
  <c r="T4877" i="1"/>
  <c r="U4877" i="1" s="1"/>
  <c r="T4878" i="1"/>
  <c r="U4878" i="1" s="1"/>
  <c r="T4879" i="1"/>
  <c r="U4879" i="1" s="1"/>
  <c r="U4760" i="1"/>
  <c r="U4761" i="1"/>
  <c r="U4762"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T3308" i="2"/>
  <c r="U3308" i="2" s="1"/>
  <c r="T3309" i="2"/>
  <c r="U3309" i="2" s="1"/>
  <c r="T3310" i="2"/>
  <c r="U3310" i="2" s="1"/>
  <c r="T3311" i="2"/>
  <c r="U3311" i="2" s="1"/>
  <c r="T3312" i="2"/>
  <c r="U3312" i="2" s="1"/>
  <c r="T3313" i="2"/>
  <c r="U3313" i="2" s="1"/>
  <c r="T3314" i="2"/>
  <c r="U3314" i="2" s="1"/>
  <c r="T3315" i="2"/>
  <c r="U3315" i="2" s="1"/>
  <c r="T3316" i="2"/>
  <c r="U3316" i="2" s="1"/>
  <c r="T3317" i="2"/>
  <c r="U3317" i="2" s="1"/>
  <c r="T3318" i="2"/>
  <c r="U3318" i="2" s="1"/>
  <c r="T3319" i="2"/>
  <c r="U3319" i="2" s="1"/>
  <c r="T3320" i="2"/>
  <c r="U3320" i="2" s="1"/>
  <c r="T3321" i="2"/>
  <c r="U3321" i="2" s="1"/>
  <c r="T3322" i="2"/>
  <c r="U3322" i="2" s="1"/>
  <c r="T3323" i="2"/>
  <c r="U3323" i="2" s="1"/>
  <c r="T3324" i="2"/>
  <c r="U3324" i="2" s="1"/>
  <c r="T3325" i="2"/>
  <c r="U3325" i="2" s="1"/>
  <c r="T3326" i="2"/>
  <c r="U3326" i="2" s="1"/>
  <c r="T3327" i="2"/>
  <c r="U3327" i="2" s="1"/>
  <c r="T3328" i="2"/>
  <c r="U3328" i="2" s="1"/>
  <c r="T3329" i="2"/>
  <c r="U3329" i="2" s="1"/>
  <c r="T3330" i="2"/>
  <c r="U3330" i="2" s="1"/>
  <c r="T3331" i="2"/>
  <c r="U3331" i="2" s="1"/>
  <c r="T3332" i="2"/>
  <c r="U3332" i="2" s="1"/>
  <c r="T3333" i="2"/>
  <c r="U3333" i="2" s="1"/>
  <c r="T3334" i="2"/>
  <c r="U3334" i="2" s="1"/>
  <c r="T3335" i="2"/>
  <c r="U3335" i="2" s="1"/>
  <c r="T3336" i="2"/>
  <c r="U3336" i="2" s="1"/>
  <c r="T3337" i="2"/>
  <c r="U3337" i="2" s="1"/>
  <c r="T3338" i="2"/>
  <c r="U3338" i="2" s="1"/>
  <c r="T3339" i="2"/>
  <c r="U3339" i="2" s="1"/>
  <c r="T3340" i="2"/>
  <c r="U3340" i="2" s="1"/>
  <c r="T3341" i="2"/>
  <c r="U3341" i="2" s="1"/>
  <c r="T3342" i="2"/>
  <c r="U3342" i="2" s="1"/>
  <c r="T3343" i="2"/>
  <c r="U3343" i="2" s="1"/>
  <c r="T3344" i="2"/>
  <c r="U3344" i="2" s="1"/>
  <c r="T3345" i="2"/>
  <c r="U3345" i="2" s="1"/>
  <c r="T3346" i="2"/>
  <c r="U3346" i="2" s="1"/>
  <c r="T3347" i="2"/>
  <c r="U3347" i="2" s="1"/>
  <c r="T3348" i="2"/>
  <c r="U3348" i="2" s="1"/>
  <c r="T3349" i="2"/>
  <c r="U3349" i="2" s="1"/>
  <c r="T3350" i="2"/>
  <c r="U3350" i="2" s="1"/>
  <c r="T3351" i="2"/>
  <c r="U3351" i="2" s="1"/>
  <c r="T3352" i="2"/>
  <c r="U3352" i="2" s="1"/>
  <c r="T3353" i="2"/>
  <c r="U3353" i="2" s="1"/>
  <c r="T3354" i="2"/>
  <c r="U3354" i="2" s="1"/>
  <c r="T3355" i="2"/>
  <c r="U3355" i="2" s="1"/>
  <c r="T3356" i="2"/>
  <c r="U3356" i="2" s="1"/>
  <c r="T3357" i="2"/>
  <c r="U3357" i="2" s="1"/>
  <c r="T3358" i="2"/>
  <c r="U3358" i="2" s="1"/>
  <c r="T3359" i="2"/>
  <c r="U3359" i="2" s="1"/>
  <c r="T3360" i="2"/>
  <c r="U3360" i="2" s="1"/>
  <c r="T3361" i="2"/>
  <c r="U3361" i="2" s="1"/>
  <c r="T3362" i="2"/>
  <c r="U3362" i="2" s="1"/>
  <c r="T3363" i="2"/>
  <c r="U3363" i="2" s="1"/>
  <c r="T3364" i="2"/>
  <c r="U3364" i="2" s="1"/>
  <c r="T3365" i="2"/>
  <c r="U3365" i="2" s="1"/>
  <c r="T3366" i="2"/>
  <c r="U3366" i="2" s="1"/>
  <c r="T3367" i="2"/>
  <c r="U3367" i="2" s="1"/>
  <c r="T3368" i="2"/>
  <c r="U3368" i="2" s="1"/>
  <c r="T3369" i="2"/>
  <c r="U3369" i="2" s="1"/>
  <c r="T3370" i="2"/>
  <c r="U3370" i="2" s="1"/>
  <c r="T3371" i="2"/>
  <c r="U3371" i="2" s="1"/>
  <c r="T3372" i="2"/>
  <c r="U3372" i="2" s="1"/>
  <c r="T3373" i="2"/>
  <c r="U3373" i="2" s="1"/>
  <c r="T3374" i="2"/>
  <c r="U3374" i="2" s="1"/>
  <c r="T3375" i="2"/>
  <c r="U3375" i="2" s="1"/>
  <c r="T3376" i="2"/>
  <c r="U3376" i="2" s="1"/>
  <c r="T3377" i="2"/>
  <c r="U3377" i="2" s="1"/>
  <c r="T3378" i="2"/>
  <c r="U3378" i="2" s="1"/>
  <c r="T3379" i="2"/>
  <c r="U3379" i="2" s="1"/>
  <c r="T3380" i="2"/>
  <c r="U3380" i="2" s="1"/>
  <c r="T3381" i="2"/>
  <c r="U3381" i="2" s="1"/>
  <c r="T3382" i="2"/>
  <c r="U3382" i="2" s="1"/>
  <c r="T3383" i="2"/>
  <c r="U3383" i="2" s="1"/>
  <c r="T3384" i="2"/>
  <c r="U3384" i="2" s="1"/>
  <c r="T3385" i="2"/>
  <c r="U3385" i="2" s="1"/>
  <c r="T3386" i="2"/>
  <c r="U3386" i="2" s="1"/>
  <c r="T3387" i="2"/>
  <c r="U3387" i="2" s="1"/>
  <c r="T3388" i="2"/>
  <c r="U3388" i="2" s="1"/>
  <c r="T3389" i="2"/>
  <c r="U3389" i="2" s="1"/>
  <c r="T3390" i="2"/>
  <c r="U3390" i="2" s="1"/>
  <c r="T3391" i="2"/>
  <c r="U3391" i="2" s="1"/>
  <c r="T3392" i="2"/>
  <c r="U3392" i="2" s="1"/>
  <c r="T3393" i="2"/>
  <c r="U3393" i="2" s="1"/>
  <c r="T3394" i="2"/>
  <c r="U3394" i="2" s="1"/>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T4636" i="1"/>
  <c r="U4636" i="1" s="1"/>
  <c r="T4637" i="1"/>
  <c r="U4637" i="1" s="1"/>
  <c r="T4638" i="1"/>
  <c r="U4638" i="1" s="1"/>
  <c r="T4639" i="1"/>
  <c r="U4639" i="1" s="1"/>
  <c r="T4640" i="1"/>
  <c r="U4640" i="1" s="1"/>
  <c r="T4641" i="1"/>
  <c r="U4641" i="1" s="1"/>
  <c r="T4642" i="1"/>
  <c r="U4642" i="1" s="1"/>
  <c r="T4643" i="1"/>
  <c r="U4643" i="1" s="1"/>
  <c r="T4644" i="1"/>
  <c r="U4644" i="1" s="1"/>
  <c r="T4645" i="1"/>
  <c r="U4645" i="1" s="1"/>
  <c r="T4646" i="1"/>
  <c r="U4646" i="1" s="1"/>
  <c r="T4647" i="1"/>
  <c r="U4647" i="1" s="1"/>
  <c r="T4648" i="1"/>
  <c r="U4648" i="1" s="1"/>
  <c r="T4649" i="1"/>
  <c r="U4649" i="1" s="1"/>
  <c r="T4650" i="1"/>
  <c r="U4650" i="1" s="1"/>
  <c r="T4651" i="1"/>
  <c r="U4651" i="1" s="1"/>
  <c r="T4652" i="1"/>
  <c r="U4652" i="1" s="1"/>
  <c r="T4653" i="1"/>
  <c r="U4653" i="1" s="1"/>
  <c r="T4654" i="1"/>
  <c r="U4654" i="1" s="1"/>
  <c r="T4655" i="1"/>
  <c r="U4655" i="1" s="1"/>
  <c r="T4656" i="1"/>
  <c r="U4656" i="1" s="1"/>
  <c r="T4657" i="1"/>
  <c r="U4657" i="1" s="1"/>
  <c r="T4658" i="1"/>
  <c r="U4658" i="1" s="1"/>
  <c r="T4659" i="1"/>
  <c r="U4659" i="1" s="1"/>
  <c r="T4660" i="1"/>
  <c r="U4660" i="1" s="1"/>
  <c r="T4661" i="1"/>
  <c r="U4661" i="1" s="1"/>
  <c r="T4662" i="1"/>
  <c r="U4662" i="1" s="1"/>
  <c r="T4663" i="1"/>
  <c r="U4663" i="1" s="1"/>
  <c r="T4664" i="1"/>
  <c r="U4664" i="1" s="1"/>
  <c r="T4665" i="1"/>
  <c r="U4665" i="1" s="1"/>
  <c r="T4666" i="1"/>
  <c r="U4666" i="1" s="1"/>
  <c r="T4667" i="1"/>
  <c r="U4667" i="1" s="1"/>
  <c r="T4668" i="1"/>
  <c r="U4668" i="1" s="1"/>
  <c r="T4669" i="1"/>
  <c r="U4669" i="1" s="1"/>
  <c r="T4670" i="1"/>
  <c r="U4670" i="1" s="1"/>
  <c r="T4671" i="1"/>
  <c r="U4671" i="1" s="1"/>
  <c r="T4672" i="1"/>
  <c r="U4672" i="1" s="1"/>
  <c r="T4673" i="1"/>
  <c r="U4673" i="1" s="1"/>
  <c r="T4674" i="1"/>
  <c r="U4674" i="1" s="1"/>
  <c r="T4675" i="1"/>
  <c r="U4675" i="1" s="1"/>
  <c r="T4676" i="1"/>
  <c r="U4676" i="1" s="1"/>
  <c r="T4677" i="1"/>
  <c r="U4677" i="1" s="1"/>
  <c r="T4678" i="1"/>
  <c r="U4678" i="1" s="1"/>
  <c r="T4679" i="1"/>
  <c r="U4679" i="1" s="1"/>
  <c r="T4680" i="1"/>
  <c r="U4680" i="1" s="1"/>
  <c r="T4681" i="1"/>
  <c r="U4681" i="1" s="1"/>
  <c r="T4682" i="1"/>
  <c r="U4682" i="1" s="1"/>
  <c r="T4683" i="1"/>
  <c r="U4683" i="1" s="1"/>
  <c r="T4684" i="1"/>
  <c r="U4684" i="1" s="1"/>
  <c r="T4685" i="1"/>
  <c r="U4685" i="1" s="1"/>
  <c r="T4686" i="1"/>
  <c r="U4686" i="1" s="1"/>
  <c r="T4687" i="1"/>
  <c r="U4687" i="1" s="1"/>
  <c r="T4688" i="1"/>
  <c r="U4688" i="1" s="1"/>
  <c r="T4689" i="1"/>
  <c r="U4689" i="1" s="1"/>
  <c r="T4690" i="1"/>
  <c r="U4690" i="1" s="1"/>
  <c r="T4691" i="1"/>
  <c r="U4691" i="1" s="1"/>
  <c r="T4692" i="1"/>
  <c r="U4692" i="1" s="1"/>
  <c r="T4693" i="1"/>
  <c r="U4693" i="1" s="1"/>
  <c r="T4694" i="1"/>
  <c r="U4694" i="1" s="1"/>
  <c r="T4695" i="1"/>
  <c r="U4695" i="1" s="1"/>
  <c r="T4696" i="1"/>
  <c r="U4696" i="1" s="1"/>
  <c r="T4697" i="1"/>
  <c r="U4697" i="1" s="1"/>
  <c r="T4698" i="1"/>
  <c r="U4698" i="1" s="1"/>
  <c r="T4699" i="1"/>
  <c r="U4699" i="1" s="1"/>
  <c r="T4700" i="1"/>
  <c r="U4700" i="1" s="1"/>
  <c r="T4701" i="1"/>
  <c r="U4701" i="1" s="1"/>
  <c r="T4702" i="1"/>
  <c r="U4702" i="1" s="1"/>
  <c r="T4703" i="1"/>
  <c r="U4703" i="1" s="1"/>
  <c r="T4704" i="1"/>
  <c r="U4704" i="1" s="1"/>
  <c r="T4705" i="1"/>
  <c r="U4705" i="1" s="1"/>
  <c r="T4706" i="1"/>
  <c r="U4706" i="1" s="1"/>
  <c r="T4707" i="1"/>
  <c r="U4707" i="1" s="1"/>
  <c r="T4708" i="1"/>
  <c r="U4708" i="1" s="1"/>
  <c r="T4709" i="1"/>
  <c r="U4709" i="1" s="1"/>
  <c r="T4710" i="1"/>
  <c r="U4710" i="1" s="1"/>
  <c r="T4711" i="1"/>
  <c r="U4711" i="1" s="1"/>
  <c r="T4712" i="1"/>
  <c r="U4712" i="1" s="1"/>
  <c r="T4713" i="1"/>
  <c r="U4713" i="1" s="1"/>
  <c r="T4714" i="1"/>
  <c r="U4714" i="1" s="1"/>
  <c r="T4715" i="1"/>
  <c r="U4715" i="1" s="1"/>
  <c r="T4716" i="1"/>
  <c r="U4716" i="1" s="1"/>
  <c r="T4717" i="1"/>
  <c r="U4717" i="1" s="1"/>
  <c r="T4718" i="1"/>
  <c r="U4718" i="1" s="1"/>
  <c r="T4719" i="1"/>
  <c r="U4719" i="1" s="1"/>
  <c r="T4720" i="1"/>
  <c r="U4720" i="1" s="1"/>
  <c r="T4721" i="1"/>
  <c r="U4721" i="1" s="1"/>
  <c r="T4722" i="1"/>
  <c r="U4722" i="1" s="1"/>
  <c r="T4723" i="1"/>
  <c r="U4723" i="1" s="1"/>
  <c r="T4724" i="1"/>
  <c r="U4724" i="1" s="1"/>
  <c r="T4725" i="1"/>
  <c r="U4725" i="1" s="1"/>
  <c r="T4726" i="1"/>
  <c r="U4726" i="1" s="1"/>
  <c r="T4727" i="1"/>
  <c r="U4727" i="1" s="1"/>
  <c r="T4728" i="1"/>
  <c r="U4728" i="1" s="1"/>
  <c r="T4729" i="1"/>
  <c r="U4729" i="1" s="1"/>
  <c r="T4730" i="1"/>
  <c r="U4730" i="1" s="1"/>
  <c r="T4731" i="1"/>
  <c r="U4731" i="1" s="1"/>
  <c r="T4732" i="1"/>
  <c r="U4732" i="1" s="1"/>
  <c r="T4733" i="1"/>
  <c r="U4733" i="1" s="1"/>
  <c r="T4734" i="1"/>
  <c r="U4734" i="1" s="1"/>
  <c r="T4735" i="1"/>
  <c r="U4735" i="1" s="1"/>
  <c r="T4736" i="1"/>
  <c r="U4736" i="1" s="1"/>
  <c r="T4737" i="1"/>
  <c r="U4737" i="1" s="1"/>
  <c r="T4738" i="1"/>
  <c r="U4738" i="1" s="1"/>
  <c r="T4739" i="1"/>
  <c r="U4739" i="1" s="1"/>
  <c r="T4740" i="1"/>
  <c r="U4740" i="1" s="1"/>
  <c r="T4741" i="1"/>
  <c r="U4741" i="1" s="1"/>
  <c r="T4742" i="1"/>
  <c r="U4742" i="1" s="1"/>
  <c r="T4743" i="1"/>
  <c r="U4743" i="1" s="1"/>
  <c r="T4744" i="1"/>
  <c r="U4744" i="1" s="1"/>
  <c r="T4745" i="1"/>
  <c r="U4745" i="1" s="1"/>
  <c r="T4746" i="1"/>
  <c r="U4746" i="1" s="1"/>
  <c r="T4747" i="1"/>
  <c r="U4747" i="1" s="1"/>
  <c r="T4748" i="1"/>
  <c r="U4748" i="1" s="1"/>
  <c r="T4749" i="1"/>
  <c r="U4749" i="1" s="1"/>
  <c r="T4750" i="1"/>
  <c r="U4750" i="1" s="1"/>
  <c r="T4751" i="1"/>
  <c r="U4751" i="1" s="1"/>
  <c r="T4752" i="1"/>
  <c r="U4752" i="1" s="1"/>
  <c r="T4753" i="1"/>
  <c r="U4753" i="1" s="1"/>
  <c r="T4754" i="1"/>
  <c r="U4754" i="1" s="1"/>
  <c r="T4755" i="1"/>
  <c r="U4755" i="1" s="1"/>
  <c r="T4756" i="1"/>
  <c r="U4756" i="1" s="1"/>
  <c r="T4757" i="1"/>
  <c r="U4757" i="1" s="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T3221" i="2"/>
  <c r="U3221" i="2" s="1"/>
  <c r="T3222" i="2"/>
  <c r="U3222" i="2" s="1"/>
  <c r="T3223" i="2"/>
  <c r="U3223" i="2" s="1"/>
  <c r="T3224" i="2"/>
  <c r="U3224" i="2" s="1"/>
  <c r="T3225" i="2"/>
  <c r="U3225" i="2" s="1"/>
  <c r="T3226" i="2"/>
  <c r="U3226" i="2" s="1"/>
  <c r="T3227" i="2"/>
  <c r="U3227" i="2" s="1"/>
  <c r="T3228" i="2"/>
  <c r="U3228" i="2" s="1"/>
  <c r="T3229" i="2"/>
  <c r="U3229" i="2" s="1"/>
  <c r="T3230" i="2"/>
  <c r="U3230" i="2" s="1"/>
  <c r="T3231" i="2"/>
  <c r="U3231" i="2" s="1"/>
  <c r="T3232" i="2"/>
  <c r="U3232" i="2" s="1"/>
  <c r="T3233" i="2"/>
  <c r="U3233" i="2" s="1"/>
  <c r="T3234" i="2"/>
  <c r="U3234" i="2" s="1"/>
  <c r="T3235" i="2"/>
  <c r="U3235" i="2" s="1"/>
  <c r="T3236" i="2"/>
  <c r="U3236" i="2" s="1"/>
  <c r="T3237" i="2"/>
  <c r="U3237" i="2" s="1"/>
  <c r="T3238" i="2"/>
  <c r="U3238" i="2" s="1"/>
  <c r="T3239" i="2"/>
  <c r="U3239" i="2" s="1"/>
  <c r="T3240" i="2"/>
  <c r="U3240" i="2" s="1"/>
  <c r="T3241" i="2"/>
  <c r="U3241" i="2" s="1"/>
  <c r="T3242" i="2"/>
  <c r="U3242" i="2" s="1"/>
  <c r="T3243" i="2"/>
  <c r="U3243" i="2" s="1"/>
  <c r="T3244" i="2"/>
  <c r="U3244" i="2" s="1"/>
  <c r="T3245" i="2"/>
  <c r="U3245" i="2" s="1"/>
  <c r="T3246" i="2"/>
  <c r="U3246" i="2" s="1"/>
  <c r="T3247" i="2"/>
  <c r="U3247" i="2" s="1"/>
  <c r="T3248" i="2"/>
  <c r="U3248" i="2" s="1"/>
  <c r="T3249" i="2"/>
  <c r="U3249" i="2" s="1"/>
  <c r="T3250" i="2"/>
  <c r="U3250" i="2" s="1"/>
  <c r="T3251" i="2"/>
  <c r="U3251" i="2" s="1"/>
  <c r="T3252" i="2"/>
  <c r="U3252" i="2" s="1"/>
  <c r="T3253" i="2"/>
  <c r="U3253" i="2" s="1"/>
  <c r="T3254" i="2"/>
  <c r="U3254" i="2" s="1"/>
  <c r="T3255" i="2"/>
  <c r="U3255" i="2" s="1"/>
  <c r="T3256" i="2"/>
  <c r="U3256" i="2" s="1"/>
  <c r="T3257" i="2"/>
  <c r="U3257" i="2" s="1"/>
  <c r="T3258" i="2"/>
  <c r="U3258" i="2" s="1"/>
  <c r="T3259" i="2"/>
  <c r="U3259" i="2" s="1"/>
  <c r="T3260" i="2"/>
  <c r="U3260" i="2" s="1"/>
  <c r="T3261" i="2"/>
  <c r="U3261" i="2" s="1"/>
  <c r="T3262" i="2"/>
  <c r="U3262" i="2" s="1"/>
  <c r="T3263" i="2"/>
  <c r="U3263" i="2" s="1"/>
  <c r="T3264" i="2"/>
  <c r="U3264" i="2" s="1"/>
  <c r="T3265" i="2"/>
  <c r="U3265" i="2" s="1"/>
  <c r="T3266" i="2"/>
  <c r="U3266" i="2" s="1"/>
  <c r="T3267" i="2"/>
  <c r="U3267" i="2" s="1"/>
  <c r="T3268" i="2"/>
  <c r="U3268" i="2" s="1"/>
  <c r="T3269" i="2"/>
  <c r="U3269" i="2" s="1"/>
  <c r="T3270" i="2"/>
  <c r="U3270" i="2" s="1"/>
  <c r="T3271" i="2"/>
  <c r="U3271" i="2" s="1"/>
  <c r="T3272" i="2"/>
  <c r="U3272" i="2" s="1"/>
  <c r="T3273" i="2"/>
  <c r="U3273" i="2" s="1"/>
  <c r="T3274" i="2"/>
  <c r="U3274" i="2" s="1"/>
  <c r="T3275" i="2"/>
  <c r="U3275" i="2" s="1"/>
  <c r="T3276" i="2"/>
  <c r="U3276" i="2" s="1"/>
  <c r="T3277" i="2"/>
  <c r="U3277" i="2" s="1"/>
  <c r="T3278" i="2"/>
  <c r="U3278" i="2" s="1"/>
  <c r="T3279" i="2"/>
  <c r="U3279" i="2" s="1"/>
  <c r="T3280" i="2"/>
  <c r="U3280" i="2" s="1"/>
  <c r="T3281" i="2"/>
  <c r="U3281" i="2" s="1"/>
  <c r="T3282" i="2"/>
  <c r="U3282" i="2" s="1"/>
  <c r="T3283" i="2"/>
  <c r="U3283" i="2" s="1"/>
  <c r="T3284" i="2"/>
  <c r="U3284" i="2" s="1"/>
  <c r="T3285" i="2"/>
  <c r="U3285" i="2" s="1"/>
  <c r="T3286" i="2"/>
  <c r="U3286" i="2" s="1"/>
  <c r="T3287" i="2"/>
  <c r="U3287" i="2" s="1"/>
  <c r="T3288" i="2"/>
  <c r="U3288" i="2" s="1"/>
  <c r="T3289" i="2"/>
  <c r="U3289" i="2" s="1"/>
  <c r="T3290" i="2"/>
  <c r="U3290" i="2" s="1"/>
  <c r="T3291" i="2"/>
  <c r="U3291" i="2" s="1"/>
  <c r="T3292" i="2"/>
  <c r="U3292" i="2" s="1"/>
  <c r="T3293" i="2"/>
  <c r="U3293" i="2" s="1"/>
  <c r="T3294" i="2"/>
  <c r="U3294" i="2" s="1"/>
  <c r="T3295" i="2"/>
  <c r="U3295" i="2" s="1"/>
  <c r="T3296" i="2"/>
  <c r="U3296" i="2" s="1"/>
  <c r="T3297" i="2"/>
  <c r="U3297" i="2" s="1"/>
  <c r="T3298" i="2"/>
  <c r="U3298" i="2" s="1"/>
  <c r="T3299" i="2"/>
  <c r="U3299" i="2" s="1"/>
  <c r="T3300" i="2"/>
  <c r="U3300" i="2" s="1"/>
  <c r="T3301" i="2"/>
  <c r="U3301" i="2" s="1"/>
  <c r="T3302" i="2"/>
  <c r="U3302" i="2" s="1"/>
  <c r="T3303" i="2"/>
  <c r="U3303" i="2" s="1"/>
  <c r="T3304" i="2"/>
  <c r="U3304" i="2" s="1"/>
  <c r="T3305" i="2"/>
  <c r="U3305" i="2" s="1"/>
  <c r="T3306" i="2"/>
  <c r="U3306" i="2" s="1"/>
  <c r="T3307" i="2"/>
  <c r="U3307" i="2" s="1"/>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T4514" i="1"/>
  <c r="U4514" i="1" s="1"/>
  <c r="T4515" i="1"/>
  <c r="U4515" i="1" s="1"/>
  <c r="T4516" i="1"/>
  <c r="U4516" i="1" s="1"/>
  <c r="T4517" i="1"/>
  <c r="U4517" i="1" s="1"/>
  <c r="T4518" i="1"/>
  <c r="U4518" i="1" s="1"/>
  <c r="T4519" i="1"/>
  <c r="U4519" i="1" s="1"/>
  <c r="T4520" i="1"/>
  <c r="U4520" i="1" s="1"/>
  <c r="T4521" i="1"/>
  <c r="U4521" i="1" s="1"/>
  <c r="T4522" i="1"/>
  <c r="U4522" i="1" s="1"/>
  <c r="T4523" i="1"/>
  <c r="U4523" i="1" s="1"/>
  <c r="T4524" i="1"/>
  <c r="U4524" i="1" s="1"/>
  <c r="T4525" i="1"/>
  <c r="U4525" i="1" s="1"/>
  <c r="T4526" i="1"/>
  <c r="U4526" i="1" s="1"/>
  <c r="T4527" i="1"/>
  <c r="U4527" i="1" s="1"/>
  <c r="T4528" i="1"/>
  <c r="U4528" i="1" s="1"/>
  <c r="T4529" i="1"/>
  <c r="U4529" i="1" s="1"/>
  <c r="T4530" i="1"/>
  <c r="U4530" i="1" s="1"/>
  <c r="T4531" i="1"/>
  <c r="U4531" i="1" s="1"/>
  <c r="T4532" i="1"/>
  <c r="T4533" i="1"/>
  <c r="U4533" i="1" s="1"/>
  <c r="T4534" i="1"/>
  <c r="U4534" i="1" s="1"/>
  <c r="T4535" i="1"/>
  <c r="U4535" i="1" s="1"/>
  <c r="T4536" i="1"/>
  <c r="U4536" i="1" s="1"/>
  <c r="T4537" i="1"/>
  <c r="U4537" i="1" s="1"/>
  <c r="T4538" i="1"/>
  <c r="U4538" i="1" s="1"/>
  <c r="T4539" i="1"/>
  <c r="U4539" i="1" s="1"/>
  <c r="T4540" i="1"/>
  <c r="U4540" i="1" s="1"/>
  <c r="T4541" i="1"/>
  <c r="U4541" i="1" s="1"/>
  <c r="T4542" i="1"/>
  <c r="U4542" i="1" s="1"/>
  <c r="T4543" i="1"/>
  <c r="U4543" i="1" s="1"/>
  <c r="T4544" i="1"/>
  <c r="U4544" i="1" s="1"/>
  <c r="T4545" i="1"/>
  <c r="U4545" i="1" s="1"/>
  <c r="T4546" i="1"/>
  <c r="U4546" i="1" s="1"/>
  <c r="T4547" i="1"/>
  <c r="U4547" i="1" s="1"/>
  <c r="T4548" i="1"/>
  <c r="U4548" i="1" s="1"/>
  <c r="T4549" i="1"/>
  <c r="U4549" i="1" s="1"/>
  <c r="T4550" i="1"/>
  <c r="U4550" i="1" s="1"/>
  <c r="T4551" i="1"/>
  <c r="U4551" i="1" s="1"/>
  <c r="T4552" i="1"/>
  <c r="U4552" i="1" s="1"/>
  <c r="T4553" i="1"/>
  <c r="U4553" i="1" s="1"/>
  <c r="T4554" i="1"/>
  <c r="U4554" i="1" s="1"/>
  <c r="T4555" i="1"/>
  <c r="U4555" i="1" s="1"/>
  <c r="T4556" i="1"/>
  <c r="U4556" i="1" s="1"/>
  <c r="T4557" i="1"/>
  <c r="U4557" i="1" s="1"/>
  <c r="T4558" i="1"/>
  <c r="U4558" i="1" s="1"/>
  <c r="T4559" i="1"/>
  <c r="U4559" i="1" s="1"/>
  <c r="T4560" i="1"/>
  <c r="U4560" i="1" s="1"/>
  <c r="T4561" i="1"/>
  <c r="U4561" i="1" s="1"/>
  <c r="T4562" i="1"/>
  <c r="U4562" i="1" s="1"/>
  <c r="T4563" i="1"/>
  <c r="U4563" i="1" s="1"/>
  <c r="T4564" i="1"/>
  <c r="U4564" i="1" s="1"/>
  <c r="T4565" i="1"/>
  <c r="U4565" i="1" s="1"/>
  <c r="T4566" i="1"/>
  <c r="U4566" i="1" s="1"/>
  <c r="T4567" i="1"/>
  <c r="U4567" i="1" s="1"/>
  <c r="T4568" i="1"/>
  <c r="U4568" i="1" s="1"/>
  <c r="T4569" i="1"/>
  <c r="U4569" i="1" s="1"/>
  <c r="T4570" i="1"/>
  <c r="U4570" i="1" s="1"/>
  <c r="T4571" i="1"/>
  <c r="U4571" i="1" s="1"/>
  <c r="T4572" i="1"/>
  <c r="U4572" i="1" s="1"/>
  <c r="T4573" i="1"/>
  <c r="U4573" i="1" s="1"/>
  <c r="T4574" i="1"/>
  <c r="U4574" i="1" s="1"/>
  <c r="T4575" i="1"/>
  <c r="U4575" i="1" s="1"/>
  <c r="T4576" i="1"/>
  <c r="U4576" i="1" s="1"/>
  <c r="T4577" i="1"/>
  <c r="U4577" i="1" s="1"/>
  <c r="T4578" i="1"/>
  <c r="U4578" i="1" s="1"/>
  <c r="T4579" i="1"/>
  <c r="U4579" i="1" s="1"/>
  <c r="T4580" i="1"/>
  <c r="U4580" i="1" s="1"/>
  <c r="T4581" i="1"/>
  <c r="U4581" i="1" s="1"/>
  <c r="T4582" i="1"/>
  <c r="U4582" i="1" s="1"/>
  <c r="T4583" i="1"/>
  <c r="U4583" i="1" s="1"/>
  <c r="T4584" i="1"/>
  <c r="U4584" i="1" s="1"/>
  <c r="T4585" i="1"/>
  <c r="U4585" i="1" s="1"/>
  <c r="T4586" i="1"/>
  <c r="U4586" i="1" s="1"/>
  <c r="T4587" i="1"/>
  <c r="U4587" i="1" s="1"/>
  <c r="T4588" i="1"/>
  <c r="U4588" i="1" s="1"/>
  <c r="T4589" i="1"/>
  <c r="U4589" i="1" s="1"/>
  <c r="T4590" i="1"/>
  <c r="U4590" i="1" s="1"/>
  <c r="T4591" i="1"/>
  <c r="U4591" i="1" s="1"/>
  <c r="T4592" i="1"/>
  <c r="U4592" i="1" s="1"/>
  <c r="T4593" i="1"/>
  <c r="U4593" i="1" s="1"/>
  <c r="T4594" i="1"/>
  <c r="U4594" i="1" s="1"/>
  <c r="T4595" i="1"/>
  <c r="U4595" i="1" s="1"/>
  <c r="T4596" i="1"/>
  <c r="U4596" i="1" s="1"/>
  <c r="T4597" i="1"/>
  <c r="U4597" i="1" s="1"/>
  <c r="T4598" i="1"/>
  <c r="U4598" i="1" s="1"/>
  <c r="T4599" i="1"/>
  <c r="U4599" i="1" s="1"/>
  <c r="T4600" i="1"/>
  <c r="U4600" i="1" s="1"/>
  <c r="T4601" i="1"/>
  <c r="U4601" i="1" s="1"/>
  <c r="T4602" i="1"/>
  <c r="U4602" i="1" s="1"/>
  <c r="T4603" i="1"/>
  <c r="U4603" i="1" s="1"/>
  <c r="T4604" i="1"/>
  <c r="U4604" i="1" s="1"/>
  <c r="T4605" i="1"/>
  <c r="U4605" i="1" s="1"/>
  <c r="T4606" i="1"/>
  <c r="U4606" i="1" s="1"/>
  <c r="T4607" i="1"/>
  <c r="U4607" i="1" s="1"/>
  <c r="T4608" i="1"/>
  <c r="U4608" i="1" s="1"/>
  <c r="T4609" i="1"/>
  <c r="U4609" i="1" s="1"/>
  <c r="T4610" i="1"/>
  <c r="U4610" i="1" s="1"/>
  <c r="T4611" i="1"/>
  <c r="U4611" i="1" s="1"/>
  <c r="T4612" i="1"/>
  <c r="U4612" i="1" s="1"/>
  <c r="T4613" i="1"/>
  <c r="U4613" i="1" s="1"/>
  <c r="T4614" i="1"/>
  <c r="U4614" i="1" s="1"/>
  <c r="T4615" i="1"/>
  <c r="U4615" i="1" s="1"/>
  <c r="T4616" i="1"/>
  <c r="U4616" i="1" s="1"/>
  <c r="T4617" i="1"/>
  <c r="U4617" i="1" s="1"/>
  <c r="T4618" i="1"/>
  <c r="U4618" i="1" s="1"/>
  <c r="T4619" i="1"/>
  <c r="U4619" i="1" s="1"/>
  <c r="T4620" i="1"/>
  <c r="U4620" i="1" s="1"/>
  <c r="T4621" i="1"/>
  <c r="U4621" i="1" s="1"/>
  <c r="T4622" i="1"/>
  <c r="U4622" i="1" s="1"/>
  <c r="T4623" i="1"/>
  <c r="U4623" i="1" s="1"/>
  <c r="T4624" i="1"/>
  <c r="U4624" i="1" s="1"/>
  <c r="T4625" i="1"/>
  <c r="U4625" i="1" s="1"/>
  <c r="T4626" i="1"/>
  <c r="U4626" i="1" s="1"/>
  <c r="T4627" i="1"/>
  <c r="U4627" i="1" s="1"/>
  <c r="T4628" i="1"/>
  <c r="U4628" i="1" s="1"/>
  <c r="T4629" i="1"/>
  <c r="U4629" i="1" s="1"/>
  <c r="T4630" i="1"/>
  <c r="U4630" i="1" s="1"/>
  <c r="T4631" i="1"/>
  <c r="U4631" i="1" s="1"/>
  <c r="T4632" i="1"/>
  <c r="U4632" i="1" s="1"/>
  <c r="T4633" i="1"/>
  <c r="U4633" i="1" s="1"/>
  <c r="T4634" i="1"/>
  <c r="U4634" i="1" s="1"/>
  <c r="T4635" i="1"/>
  <c r="U4635" i="1" s="1"/>
  <c r="U4532"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T3134" i="2"/>
  <c r="U3134" i="2" s="1"/>
  <c r="T3135" i="2"/>
  <c r="U3135" i="2" s="1"/>
  <c r="T3136" i="2"/>
  <c r="U3136" i="2" s="1"/>
  <c r="T3137" i="2"/>
  <c r="U3137" i="2" s="1"/>
  <c r="T3138" i="2"/>
  <c r="U3138" i="2" s="1"/>
  <c r="T3139" i="2"/>
  <c r="U3139" i="2" s="1"/>
  <c r="T3140" i="2"/>
  <c r="U3140" i="2" s="1"/>
  <c r="T3141" i="2"/>
  <c r="U3141" i="2" s="1"/>
  <c r="T3142" i="2"/>
  <c r="U3142" i="2" s="1"/>
  <c r="T3143" i="2"/>
  <c r="U3143" i="2" s="1"/>
  <c r="T3144" i="2"/>
  <c r="U3144" i="2" s="1"/>
  <c r="T3145" i="2"/>
  <c r="U3145" i="2" s="1"/>
  <c r="T3146" i="2"/>
  <c r="U3146" i="2" s="1"/>
  <c r="T3147" i="2"/>
  <c r="U3147" i="2" s="1"/>
  <c r="T3148" i="2"/>
  <c r="U3148" i="2" s="1"/>
  <c r="T3149" i="2"/>
  <c r="U3149" i="2" s="1"/>
  <c r="T3150" i="2"/>
  <c r="U3150" i="2" s="1"/>
  <c r="T3151" i="2"/>
  <c r="U3151" i="2" s="1"/>
  <c r="T3152" i="2"/>
  <c r="U3152" i="2" s="1"/>
  <c r="T3153" i="2"/>
  <c r="U3153" i="2" s="1"/>
  <c r="T3154" i="2"/>
  <c r="U3154" i="2" s="1"/>
  <c r="T3155" i="2"/>
  <c r="U3155" i="2" s="1"/>
  <c r="T3156" i="2"/>
  <c r="U3156" i="2" s="1"/>
  <c r="T3157" i="2"/>
  <c r="U3157" i="2" s="1"/>
  <c r="T3158" i="2"/>
  <c r="U3158" i="2" s="1"/>
  <c r="T3159" i="2"/>
  <c r="U3159" i="2" s="1"/>
  <c r="T3160" i="2"/>
  <c r="U3160" i="2" s="1"/>
  <c r="T3161" i="2"/>
  <c r="U3161" i="2" s="1"/>
  <c r="T3162" i="2"/>
  <c r="U3162" i="2" s="1"/>
  <c r="T3163" i="2"/>
  <c r="U3163" i="2" s="1"/>
  <c r="T3164" i="2"/>
  <c r="U3164" i="2" s="1"/>
  <c r="T3165" i="2"/>
  <c r="U3165" i="2" s="1"/>
  <c r="T3166" i="2"/>
  <c r="U3166" i="2" s="1"/>
  <c r="T3167" i="2"/>
  <c r="U3167" i="2" s="1"/>
  <c r="T3168" i="2"/>
  <c r="U3168" i="2" s="1"/>
  <c r="T3169" i="2"/>
  <c r="U3169" i="2" s="1"/>
  <c r="T3170" i="2"/>
  <c r="U3170" i="2" s="1"/>
  <c r="T3171" i="2"/>
  <c r="U3171" i="2" s="1"/>
  <c r="T3172" i="2"/>
  <c r="U3172" i="2" s="1"/>
  <c r="T3173" i="2"/>
  <c r="U3173" i="2" s="1"/>
  <c r="T3174" i="2"/>
  <c r="U3174" i="2" s="1"/>
  <c r="T3175" i="2"/>
  <c r="U3175" i="2" s="1"/>
  <c r="T3176" i="2"/>
  <c r="U3176" i="2" s="1"/>
  <c r="T3177" i="2"/>
  <c r="U3177" i="2" s="1"/>
  <c r="T3178" i="2"/>
  <c r="U3178" i="2" s="1"/>
  <c r="T3179" i="2"/>
  <c r="U3179" i="2" s="1"/>
  <c r="T3180" i="2"/>
  <c r="U3180" i="2" s="1"/>
  <c r="T3181" i="2"/>
  <c r="U3181" i="2" s="1"/>
  <c r="T3182" i="2"/>
  <c r="U3182" i="2" s="1"/>
  <c r="T3183" i="2"/>
  <c r="U3183" i="2" s="1"/>
  <c r="T3184" i="2"/>
  <c r="U3184" i="2" s="1"/>
  <c r="T3185" i="2"/>
  <c r="U3185" i="2" s="1"/>
  <c r="T3186" i="2"/>
  <c r="U3186" i="2" s="1"/>
  <c r="T3187" i="2"/>
  <c r="U3187" i="2" s="1"/>
  <c r="T3188" i="2"/>
  <c r="U3188" i="2" s="1"/>
  <c r="T3189" i="2"/>
  <c r="U3189" i="2" s="1"/>
  <c r="T3190" i="2"/>
  <c r="U3190" i="2" s="1"/>
  <c r="T3191" i="2"/>
  <c r="U3191" i="2" s="1"/>
  <c r="T3192" i="2"/>
  <c r="U3192" i="2" s="1"/>
  <c r="T3193" i="2"/>
  <c r="U3193" i="2" s="1"/>
  <c r="T3194" i="2"/>
  <c r="U3194" i="2" s="1"/>
  <c r="T3195" i="2"/>
  <c r="U3195" i="2" s="1"/>
  <c r="T3196" i="2"/>
  <c r="U3196" i="2" s="1"/>
  <c r="T3197" i="2"/>
  <c r="U3197" i="2" s="1"/>
  <c r="T3198" i="2"/>
  <c r="U3198" i="2" s="1"/>
  <c r="T3199" i="2"/>
  <c r="U3199" i="2" s="1"/>
  <c r="T3200" i="2"/>
  <c r="U3200" i="2" s="1"/>
  <c r="T3201" i="2"/>
  <c r="U3201" i="2" s="1"/>
  <c r="T3202" i="2"/>
  <c r="U3202" i="2" s="1"/>
  <c r="T3203" i="2"/>
  <c r="U3203" i="2" s="1"/>
  <c r="T3204" i="2"/>
  <c r="U3204" i="2" s="1"/>
  <c r="T3205" i="2"/>
  <c r="U3205" i="2" s="1"/>
  <c r="T3206" i="2"/>
  <c r="U3206" i="2" s="1"/>
  <c r="T3207" i="2"/>
  <c r="U3207" i="2" s="1"/>
  <c r="T3208" i="2"/>
  <c r="U3208" i="2" s="1"/>
  <c r="T3209" i="2"/>
  <c r="U3209" i="2" s="1"/>
  <c r="T3210" i="2"/>
  <c r="U3210" i="2" s="1"/>
  <c r="T3211" i="2"/>
  <c r="U3211" i="2" s="1"/>
  <c r="T3212" i="2"/>
  <c r="U3212" i="2" s="1"/>
  <c r="T3213" i="2"/>
  <c r="U3213" i="2" s="1"/>
  <c r="T3214" i="2"/>
  <c r="U3214" i="2" s="1"/>
  <c r="T3215" i="2"/>
  <c r="U3215" i="2" s="1"/>
  <c r="T3216" i="2"/>
  <c r="U3216" i="2" s="1"/>
  <c r="T3217" i="2"/>
  <c r="U3217" i="2" s="1"/>
  <c r="T3218" i="2"/>
  <c r="U3218" i="2" s="1"/>
  <c r="T3219" i="2"/>
  <c r="U3219" i="2" s="1"/>
  <c r="T3220" i="2"/>
  <c r="U3220" i="2" s="1"/>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T4392" i="1"/>
  <c r="U4392" i="1" s="1"/>
  <c r="T4393" i="1"/>
  <c r="U4393" i="1" s="1"/>
  <c r="T4394" i="1"/>
  <c r="U4394" i="1" s="1"/>
  <c r="T4395" i="1"/>
  <c r="U4395" i="1" s="1"/>
  <c r="T4396" i="1"/>
  <c r="U4396" i="1" s="1"/>
  <c r="T4397" i="1"/>
  <c r="U4397" i="1" s="1"/>
  <c r="T4398" i="1"/>
  <c r="U4398" i="1" s="1"/>
  <c r="T4399" i="1"/>
  <c r="U4399" i="1" s="1"/>
  <c r="T4400" i="1"/>
  <c r="U4400" i="1" s="1"/>
  <c r="T4401" i="1"/>
  <c r="U4401" i="1" s="1"/>
  <c r="T4402" i="1"/>
  <c r="U4402" i="1" s="1"/>
  <c r="T4403" i="1"/>
  <c r="U4403" i="1" s="1"/>
  <c r="T4404" i="1"/>
  <c r="U4404" i="1" s="1"/>
  <c r="T4405" i="1"/>
  <c r="U4405" i="1" s="1"/>
  <c r="T4406" i="1"/>
  <c r="U4406" i="1" s="1"/>
  <c r="T4407" i="1"/>
  <c r="U4407" i="1" s="1"/>
  <c r="T4408" i="1"/>
  <c r="U4408" i="1" s="1"/>
  <c r="T4409" i="1"/>
  <c r="U4409" i="1" s="1"/>
  <c r="T4410" i="1"/>
  <c r="U4410" i="1" s="1"/>
  <c r="T4411" i="1"/>
  <c r="U4411" i="1" s="1"/>
  <c r="T4412" i="1"/>
  <c r="U4412" i="1" s="1"/>
  <c r="T4413" i="1"/>
  <c r="U4413" i="1" s="1"/>
  <c r="T4414" i="1"/>
  <c r="U4414" i="1" s="1"/>
  <c r="T4415" i="1"/>
  <c r="U4415" i="1" s="1"/>
  <c r="T4416" i="1"/>
  <c r="U4416" i="1" s="1"/>
  <c r="T4417" i="1"/>
  <c r="U4417" i="1" s="1"/>
  <c r="T4418" i="1"/>
  <c r="U4418" i="1" s="1"/>
  <c r="T4419" i="1"/>
  <c r="U4419" i="1" s="1"/>
  <c r="T4420" i="1"/>
  <c r="U4420" i="1" s="1"/>
  <c r="T4421" i="1"/>
  <c r="U4421" i="1" s="1"/>
  <c r="T4422" i="1"/>
  <c r="U4422" i="1" s="1"/>
  <c r="T4423" i="1"/>
  <c r="U4423" i="1" s="1"/>
  <c r="T4424" i="1"/>
  <c r="U4424" i="1" s="1"/>
  <c r="T4425" i="1"/>
  <c r="U4425" i="1" s="1"/>
  <c r="T4426" i="1"/>
  <c r="U4426" i="1" s="1"/>
  <c r="T4427" i="1"/>
  <c r="U4427" i="1" s="1"/>
  <c r="T4428" i="1"/>
  <c r="U4428" i="1" s="1"/>
  <c r="T4429" i="1"/>
  <c r="U4429" i="1" s="1"/>
  <c r="T4430" i="1"/>
  <c r="U4430" i="1" s="1"/>
  <c r="T4431" i="1"/>
  <c r="U4431" i="1" s="1"/>
  <c r="T4432" i="1"/>
  <c r="U4432" i="1" s="1"/>
  <c r="T4433" i="1"/>
  <c r="U4433" i="1" s="1"/>
  <c r="T4434" i="1"/>
  <c r="U4434" i="1" s="1"/>
  <c r="T4435" i="1"/>
  <c r="U4435" i="1" s="1"/>
  <c r="T4436" i="1"/>
  <c r="U4436" i="1" s="1"/>
  <c r="T4437" i="1"/>
  <c r="U4437" i="1" s="1"/>
  <c r="T4438" i="1"/>
  <c r="U4438" i="1" s="1"/>
  <c r="T4439" i="1"/>
  <c r="U4439" i="1" s="1"/>
  <c r="T4440" i="1"/>
  <c r="U4440" i="1" s="1"/>
  <c r="T4441" i="1"/>
  <c r="U4441" i="1" s="1"/>
  <c r="T4442" i="1"/>
  <c r="U4442" i="1" s="1"/>
  <c r="T4443" i="1"/>
  <c r="U4443" i="1" s="1"/>
  <c r="T4444" i="1"/>
  <c r="U4444" i="1" s="1"/>
  <c r="T4445" i="1"/>
  <c r="U4445" i="1" s="1"/>
  <c r="T4446" i="1"/>
  <c r="U4446" i="1" s="1"/>
  <c r="T4447" i="1"/>
  <c r="U4447" i="1" s="1"/>
  <c r="T4448" i="1"/>
  <c r="U4448" i="1" s="1"/>
  <c r="T4449" i="1"/>
  <c r="U4449" i="1" s="1"/>
  <c r="T4450" i="1"/>
  <c r="U4450" i="1" s="1"/>
  <c r="T4451" i="1"/>
  <c r="U4451" i="1" s="1"/>
  <c r="T4452" i="1"/>
  <c r="U4452" i="1" s="1"/>
  <c r="T4453" i="1"/>
  <c r="U4453" i="1" s="1"/>
  <c r="T4454" i="1"/>
  <c r="U4454" i="1" s="1"/>
  <c r="T4455" i="1"/>
  <c r="U4455" i="1" s="1"/>
  <c r="T4456" i="1"/>
  <c r="U4456" i="1" s="1"/>
  <c r="T4457" i="1"/>
  <c r="U4457" i="1" s="1"/>
  <c r="T4458" i="1"/>
  <c r="U4458" i="1" s="1"/>
  <c r="T4459" i="1"/>
  <c r="U4459" i="1" s="1"/>
  <c r="T4460" i="1"/>
  <c r="U4460" i="1" s="1"/>
  <c r="T4461" i="1"/>
  <c r="U4461" i="1" s="1"/>
  <c r="T4462" i="1"/>
  <c r="U4462" i="1" s="1"/>
  <c r="T4463" i="1"/>
  <c r="U4463" i="1" s="1"/>
  <c r="T4464" i="1"/>
  <c r="U4464" i="1" s="1"/>
  <c r="T4465" i="1"/>
  <c r="U4465" i="1" s="1"/>
  <c r="T4466" i="1"/>
  <c r="U4466" i="1" s="1"/>
  <c r="T4467" i="1"/>
  <c r="U4467" i="1" s="1"/>
  <c r="T4468" i="1"/>
  <c r="U4468" i="1" s="1"/>
  <c r="T4469" i="1"/>
  <c r="U4469" i="1" s="1"/>
  <c r="T4470" i="1"/>
  <c r="U4470" i="1" s="1"/>
  <c r="T4471" i="1"/>
  <c r="U4471" i="1" s="1"/>
  <c r="T4472" i="1"/>
  <c r="U4472" i="1" s="1"/>
  <c r="T4473" i="1"/>
  <c r="U4473" i="1" s="1"/>
  <c r="T4474" i="1"/>
  <c r="U4474" i="1" s="1"/>
  <c r="T4475" i="1"/>
  <c r="U4475" i="1" s="1"/>
  <c r="T4476" i="1"/>
  <c r="U4476" i="1" s="1"/>
  <c r="T4477" i="1"/>
  <c r="U4477" i="1" s="1"/>
  <c r="T4478" i="1"/>
  <c r="U4478" i="1" s="1"/>
  <c r="T4479" i="1"/>
  <c r="U4479" i="1" s="1"/>
  <c r="T4480" i="1"/>
  <c r="U4480" i="1" s="1"/>
  <c r="T4481" i="1"/>
  <c r="U4481" i="1" s="1"/>
  <c r="T4482" i="1"/>
  <c r="U4482" i="1" s="1"/>
  <c r="T4483" i="1"/>
  <c r="U4483" i="1" s="1"/>
  <c r="T4484" i="1"/>
  <c r="U4484" i="1" s="1"/>
  <c r="T4485" i="1"/>
  <c r="U4485" i="1" s="1"/>
  <c r="T4486" i="1"/>
  <c r="U4486" i="1" s="1"/>
  <c r="T4487" i="1"/>
  <c r="U4487" i="1" s="1"/>
  <c r="T4488" i="1"/>
  <c r="U4488" i="1" s="1"/>
  <c r="T4489" i="1"/>
  <c r="U4489" i="1" s="1"/>
  <c r="T4490" i="1"/>
  <c r="U4490" i="1" s="1"/>
  <c r="T4491" i="1"/>
  <c r="U4491" i="1" s="1"/>
  <c r="T4492" i="1"/>
  <c r="U4492" i="1" s="1"/>
  <c r="T4493" i="1"/>
  <c r="U4493" i="1" s="1"/>
  <c r="T4494" i="1"/>
  <c r="U4494" i="1" s="1"/>
  <c r="T4495" i="1"/>
  <c r="U4495" i="1" s="1"/>
  <c r="T4496" i="1"/>
  <c r="U4496" i="1" s="1"/>
  <c r="T4497" i="1"/>
  <c r="U4497" i="1" s="1"/>
  <c r="T4498" i="1"/>
  <c r="U4498" i="1" s="1"/>
  <c r="T4499" i="1"/>
  <c r="U4499" i="1" s="1"/>
  <c r="T4500" i="1"/>
  <c r="U4500" i="1" s="1"/>
  <c r="T4501" i="1"/>
  <c r="U4501" i="1" s="1"/>
  <c r="T4502" i="1"/>
  <c r="U4502" i="1" s="1"/>
  <c r="T4503" i="1"/>
  <c r="U4503" i="1" s="1"/>
  <c r="T4504" i="1"/>
  <c r="U4504" i="1" s="1"/>
  <c r="T4505" i="1"/>
  <c r="U4505" i="1" s="1"/>
  <c r="T4506" i="1"/>
  <c r="U4506" i="1" s="1"/>
  <c r="T4507" i="1"/>
  <c r="U4507" i="1" s="1"/>
  <c r="T4508" i="1"/>
  <c r="U4508" i="1" s="1"/>
  <c r="T4509" i="1"/>
  <c r="U4509" i="1" s="1"/>
  <c r="T4510" i="1"/>
  <c r="U4510" i="1" s="1"/>
  <c r="T4511" i="1"/>
  <c r="U4511" i="1" s="1"/>
  <c r="T4512" i="1"/>
  <c r="U4512" i="1" s="1"/>
  <c r="T4513" i="1"/>
  <c r="U4513" i="1" s="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T3047" i="2"/>
  <c r="U3047" i="2" s="1"/>
  <c r="T3048" i="2"/>
  <c r="U3048" i="2" s="1"/>
  <c r="T3049" i="2"/>
  <c r="U3049" i="2" s="1"/>
  <c r="T3050" i="2"/>
  <c r="U3050" i="2" s="1"/>
  <c r="T3051" i="2"/>
  <c r="U3051" i="2" s="1"/>
  <c r="T3052" i="2"/>
  <c r="U3052" i="2" s="1"/>
  <c r="T3053" i="2"/>
  <c r="U3053" i="2" s="1"/>
  <c r="T3054" i="2"/>
  <c r="U3054" i="2" s="1"/>
  <c r="T3055" i="2"/>
  <c r="U3055" i="2" s="1"/>
  <c r="T3056" i="2"/>
  <c r="U3056" i="2" s="1"/>
  <c r="T3057" i="2"/>
  <c r="U3057" i="2" s="1"/>
  <c r="T3058" i="2"/>
  <c r="U3058" i="2" s="1"/>
  <c r="T3059" i="2"/>
  <c r="U3059" i="2" s="1"/>
  <c r="T3060" i="2"/>
  <c r="U3060" i="2" s="1"/>
  <c r="T3061" i="2"/>
  <c r="U3061" i="2" s="1"/>
  <c r="T3062" i="2"/>
  <c r="U3062" i="2" s="1"/>
  <c r="T3063" i="2"/>
  <c r="U3063" i="2" s="1"/>
  <c r="T3064" i="2"/>
  <c r="U3064" i="2" s="1"/>
  <c r="T3065" i="2"/>
  <c r="U3065" i="2" s="1"/>
  <c r="T3066" i="2"/>
  <c r="U3066" i="2" s="1"/>
  <c r="T3067" i="2"/>
  <c r="U3067" i="2" s="1"/>
  <c r="T3068" i="2"/>
  <c r="U3068" i="2" s="1"/>
  <c r="T3069" i="2"/>
  <c r="U3069" i="2" s="1"/>
  <c r="T3070" i="2"/>
  <c r="U3070" i="2" s="1"/>
  <c r="T3071" i="2"/>
  <c r="U3071" i="2" s="1"/>
  <c r="T3072" i="2"/>
  <c r="U3072" i="2" s="1"/>
  <c r="T3073" i="2"/>
  <c r="U3073" i="2" s="1"/>
  <c r="T3074" i="2"/>
  <c r="U3074" i="2" s="1"/>
  <c r="T3075" i="2"/>
  <c r="U3075" i="2" s="1"/>
  <c r="T3076" i="2"/>
  <c r="U3076" i="2" s="1"/>
  <c r="T3077" i="2"/>
  <c r="U3077" i="2" s="1"/>
  <c r="T3078" i="2"/>
  <c r="U3078" i="2" s="1"/>
  <c r="T3079" i="2"/>
  <c r="U3079" i="2" s="1"/>
  <c r="T3080" i="2"/>
  <c r="U3080" i="2" s="1"/>
  <c r="T3081" i="2"/>
  <c r="U3081" i="2" s="1"/>
  <c r="T3082" i="2"/>
  <c r="U3082" i="2" s="1"/>
  <c r="T3083" i="2"/>
  <c r="U3083" i="2" s="1"/>
  <c r="T3084" i="2"/>
  <c r="U3084" i="2" s="1"/>
  <c r="T3085" i="2"/>
  <c r="U3085" i="2" s="1"/>
  <c r="T3086" i="2"/>
  <c r="U3086" i="2" s="1"/>
  <c r="T3087" i="2"/>
  <c r="U3087" i="2" s="1"/>
  <c r="T3088" i="2"/>
  <c r="U3088" i="2" s="1"/>
  <c r="T3089" i="2"/>
  <c r="U3089" i="2" s="1"/>
  <c r="T3090" i="2"/>
  <c r="U3090" i="2" s="1"/>
  <c r="T3091" i="2"/>
  <c r="U3091" i="2" s="1"/>
  <c r="T3092" i="2"/>
  <c r="U3092" i="2" s="1"/>
  <c r="T3093" i="2"/>
  <c r="U3093" i="2" s="1"/>
  <c r="T3094" i="2"/>
  <c r="U3094" i="2" s="1"/>
  <c r="T3095" i="2"/>
  <c r="U3095" i="2" s="1"/>
  <c r="T3096" i="2"/>
  <c r="U3096" i="2" s="1"/>
  <c r="T3097" i="2"/>
  <c r="U3097" i="2" s="1"/>
  <c r="T3098" i="2"/>
  <c r="U3098" i="2" s="1"/>
  <c r="T3099" i="2"/>
  <c r="U3099" i="2" s="1"/>
  <c r="T3100" i="2"/>
  <c r="U3100" i="2" s="1"/>
  <c r="T3101" i="2"/>
  <c r="U3101" i="2" s="1"/>
  <c r="T3102" i="2"/>
  <c r="U3102" i="2" s="1"/>
  <c r="T3103" i="2"/>
  <c r="U3103" i="2" s="1"/>
  <c r="T3104" i="2"/>
  <c r="U3104" i="2" s="1"/>
  <c r="T3105" i="2"/>
  <c r="U3105" i="2" s="1"/>
  <c r="T3106" i="2"/>
  <c r="U3106" i="2" s="1"/>
  <c r="T3107" i="2"/>
  <c r="U3107" i="2" s="1"/>
  <c r="T3108" i="2"/>
  <c r="U3108" i="2" s="1"/>
  <c r="T3109" i="2"/>
  <c r="U3109" i="2" s="1"/>
  <c r="T3110" i="2"/>
  <c r="U3110" i="2" s="1"/>
  <c r="T3111" i="2"/>
  <c r="U3111" i="2" s="1"/>
  <c r="T3112" i="2"/>
  <c r="U3112" i="2" s="1"/>
  <c r="T3113" i="2"/>
  <c r="U3113" i="2" s="1"/>
  <c r="T3114" i="2"/>
  <c r="U3114" i="2" s="1"/>
  <c r="T3115" i="2"/>
  <c r="U3115" i="2" s="1"/>
  <c r="T3116" i="2"/>
  <c r="U3116" i="2" s="1"/>
  <c r="T3117" i="2"/>
  <c r="U3117" i="2" s="1"/>
  <c r="T3118" i="2"/>
  <c r="U3118" i="2" s="1"/>
  <c r="T3119" i="2"/>
  <c r="U3119" i="2" s="1"/>
  <c r="T3120" i="2"/>
  <c r="U3120" i="2" s="1"/>
  <c r="T3121" i="2"/>
  <c r="U3121" i="2" s="1"/>
  <c r="T3122" i="2"/>
  <c r="U3122" i="2" s="1"/>
  <c r="T3123" i="2"/>
  <c r="U3123" i="2" s="1"/>
  <c r="T3124" i="2"/>
  <c r="U3124" i="2" s="1"/>
  <c r="T3125" i="2"/>
  <c r="U3125" i="2" s="1"/>
  <c r="T3126" i="2"/>
  <c r="U3126" i="2" s="1"/>
  <c r="T3127" i="2"/>
  <c r="U3127" i="2" s="1"/>
  <c r="T3128" i="2"/>
  <c r="U3128" i="2" s="1"/>
  <c r="T3129" i="2"/>
  <c r="U3129" i="2" s="1"/>
  <c r="T3130" i="2"/>
  <c r="U3130" i="2" s="1"/>
  <c r="T3131" i="2"/>
  <c r="U3131" i="2" s="1"/>
  <c r="T3132" i="2"/>
  <c r="U3132" i="2" s="1"/>
  <c r="T3133" i="2"/>
  <c r="U3133" i="2" s="1"/>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T4270" i="1"/>
  <c r="U4270" i="1" s="1"/>
  <c r="T4271" i="1"/>
  <c r="U4271" i="1" s="1"/>
  <c r="T4272" i="1"/>
  <c r="U4272" i="1" s="1"/>
  <c r="T4273" i="1"/>
  <c r="U4273" i="1" s="1"/>
  <c r="T4274" i="1"/>
  <c r="U4274" i="1" s="1"/>
  <c r="T4275" i="1"/>
  <c r="U4275" i="1" s="1"/>
  <c r="T4276" i="1"/>
  <c r="U4276" i="1" s="1"/>
  <c r="T4277" i="1"/>
  <c r="U4277" i="1" s="1"/>
  <c r="T4278" i="1"/>
  <c r="U4278" i="1" s="1"/>
  <c r="T4279" i="1"/>
  <c r="U4279" i="1" s="1"/>
  <c r="T4280" i="1"/>
  <c r="U4280" i="1" s="1"/>
  <c r="T4281" i="1"/>
  <c r="U4281" i="1" s="1"/>
  <c r="T4282" i="1"/>
  <c r="U4282" i="1" s="1"/>
  <c r="T4283" i="1"/>
  <c r="U4283" i="1" s="1"/>
  <c r="T4284" i="1"/>
  <c r="U4284" i="1" s="1"/>
  <c r="T4285" i="1"/>
  <c r="U4285" i="1" s="1"/>
  <c r="T4286" i="1"/>
  <c r="U4286" i="1" s="1"/>
  <c r="T4287" i="1"/>
  <c r="U4287" i="1" s="1"/>
  <c r="T4288" i="1"/>
  <c r="U4288" i="1" s="1"/>
  <c r="T4289" i="1"/>
  <c r="U4289" i="1" s="1"/>
  <c r="T4290" i="1"/>
  <c r="U4290" i="1" s="1"/>
  <c r="T4291" i="1"/>
  <c r="U4291" i="1" s="1"/>
  <c r="T4292" i="1"/>
  <c r="U4292" i="1" s="1"/>
  <c r="T4293" i="1"/>
  <c r="U4293" i="1" s="1"/>
  <c r="T4294" i="1"/>
  <c r="U4294" i="1" s="1"/>
  <c r="T4295" i="1"/>
  <c r="U4295" i="1" s="1"/>
  <c r="T4296" i="1"/>
  <c r="U4296" i="1" s="1"/>
  <c r="T4297" i="1"/>
  <c r="U4297" i="1" s="1"/>
  <c r="T4298" i="1"/>
  <c r="U4298" i="1" s="1"/>
  <c r="T4299" i="1"/>
  <c r="U4299" i="1" s="1"/>
  <c r="T4300" i="1"/>
  <c r="U4300" i="1" s="1"/>
  <c r="T4301" i="1"/>
  <c r="U4301" i="1" s="1"/>
  <c r="T4302" i="1"/>
  <c r="U4302" i="1" s="1"/>
  <c r="T4303" i="1"/>
  <c r="U4303" i="1" s="1"/>
  <c r="T4304" i="1"/>
  <c r="U4304" i="1" s="1"/>
  <c r="T4305" i="1"/>
  <c r="U4305" i="1" s="1"/>
  <c r="T4306" i="1"/>
  <c r="U4306" i="1" s="1"/>
  <c r="T4307" i="1"/>
  <c r="U4307" i="1" s="1"/>
  <c r="T4308" i="1"/>
  <c r="U4308" i="1" s="1"/>
  <c r="T4309" i="1"/>
  <c r="U4309" i="1" s="1"/>
  <c r="T4310" i="1"/>
  <c r="U4310" i="1" s="1"/>
  <c r="T4311" i="1"/>
  <c r="U4311" i="1" s="1"/>
  <c r="T4312" i="1"/>
  <c r="U4312" i="1" s="1"/>
  <c r="T4313" i="1"/>
  <c r="U4313" i="1" s="1"/>
  <c r="T4314" i="1"/>
  <c r="U4314" i="1" s="1"/>
  <c r="T4315" i="1"/>
  <c r="U4315" i="1" s="1"/>
  <c r="T4316" i="1"/>
  <c r="U4316" i="1" s="1"/>
  <c r="T4317" i="1"/>
  <c r="U4317" i="1" s="1"/>
  <c r="T4318" i="1"/>
  <c r="U4318" i="1" s="1"/>
  <c r="T4319" i="1"/>
  <c r="U4319" i="1" s="1"/>
  <c r="T4320" i="1"/>
  <c r="U4320" i="1" s="1"/>
  <c r="T4321" i="1"/>
  <c r="U4321" i="1" s="1"/>
  <c r="T4322" i="1"/>
  <c r="U4322" i="1" s="1"/>
  <c r="T4323" i="1"/>
  <c r="U4323" i="1" s="1"/>
  <c r="T4324" i="1"/>
  <c r="U4324" i="1" s="1"/>
  <c r="T4325" i="1"/>
  <c r="U4325" i="1" s="1"/>
  <c r="T4326" i="1"/>
  <c r="U4326" i="1" s="1"/>
  <c r="T4327" i="1"/>
  <c r="U4327" i="1" s="1"/>
  <c r="T4328" i="1"/>
  <c r="U4328" i="1" s="1"/>
  <c r="T4329" i="1"/>
  <c r="U4329" i="1" s="1"/>
  <c r="T4330" i="1"/>
  <c r="U4330" i="1" s="1"/>
  <c r="T4331" i="1"/>
  <c r="U4331" i="1" s="1"/>
  <c r="T4332" i="1"/>
  <c r="U4332" i="1" s="1"/>
  <c r="T4333" i="1"/>
  <c r="U4333" i="1" s="1"/>
  <c r="T4334" i="1"/>
  <c r="U4334" i="1" s="1"/>
  <c r="T4335" i="1"/>
  <c r="U4335" i="1" s="1"/>
  <c r="T4336" i="1"/>
  <c r="U4336" i="1" s="1"/>
  <c r="T4337" i="1"/>
  <c r="U4337" i="1" s="1"/>
  <c r="T4338" i="1"/>
  <c r="U4338" i="1" s="1"/>
  <c r="T4339" i="1"/>
  <c r="U4339" i="1" s="1"/>
  <c r="T4340" i="1"/>
  <c r="U4340" i="1" s="1"/>
  <c r="T4341" i="1"/>
  <c r="U4341" i="1" s="1"/>
  <c r="T4342" i="1"/>
  <c r="U4342" i="1" s="1"/>
  <c r="T4343" i="1"/>
  <c r="U4343" i="1" s="1"/>
  <c r="T4344" i="1"/>
  <c r="U4344" i="1" s="1"/>
  <c r="T4345" i="1"/>
  <c r="U4345" i="1" s="1"/>
  <c r="T4346" i="1"/>
  <c r="U4346" i="1" s="1"/>
  <c r="T4347" i="1"/>
  <c r="U4347" i="1" s="1"/>
  <c r="T4348" i="1"/>
  <c r="U4348" i="1" s="1"/>
  <c r="T4349" i="1"/>
  <c r="U4349" i="1" s="1"/>
  <c r="T4350" i="1"/>
  <c r="U4350" i="1" s="1"/>
  <c r="T4351" i="1"/>
  <c r="U4351" i="1" s="1"/>
  <c r="T4352" i="1"/>
  <c r="U4352" i="1" s="1"/>
  <c r="T4353" i="1"/>
  <c r="U4353" i="1" s="1"/>
  <c r="T4354" i="1"/>
  <c r="U4354" i="1" s="1"/>
  <c r="T4355" i="1"/>
  <c r="U4355" i="1" s="1"/>
  <c r="T4356" i="1"/>
  <c r="U4356" i="1" s="1"/>
  <c r="T4357" i="1"/>
  <c r="U4357" i="1" s="1"/>
  <c r="T4358" i="1"/>
  <c r="U4358" i="1" s="1"/>
  <c r="T4359" i="1"/>
  <c r="U4359" i="1" s="1"/>
  <c r="T4360" i="1"/>
  <c r="U4360" i="1" s="1"/>
  <c r="T4361" i="1"/>
  <c r="U4361" i="1" s="1"/>
  <c r="T4362" i="1"/>
  <c r="U4362" i="1" s="1"/>
  <c r="T4363" i="1"/>
  <c r="U4363" i="1" s="1"/>
  <c r="T4364" i="1"/>
  <c r="U4364" i="1" s="1"/>
  <c r="T4365" i="1"/>
  <c r="U4365" i="1" s="1"/>
  <c r="T4366" i="1"/>
  <c r="U4366" i="1" s="1"/>
  <c r="T4367" i="1"/>
  <c r="U4367" i="1" s="1"/>
  <c r="T4368" i="1"/>
  <c r="U4368" i="1" s="1"/>
  <c r="T4369" i="1"/>
  <c r="U4369" i="1" s="1"/>
  <c r="T4370" i="1"/>
  <c r="U4370" i="1" s="1"/>
  <c r="T4371" i="1"/>
  <c r="U4371" i="1" s="1"/>
  <c r="T4372" i="1"/>
  <c r="U4372" i="1" s="1"/>
  <c r="T4373" i="1"/>
  <c r="U4373" i="1" s="1"/>
  <c r="T4374" i="1"/>
  <c r="U4374" i="1" s="1"/>
  <c r="T4375" i="1"/>
  <c r="U4375" i="1" s="1"/>
  <c r="T4376" i="1"/>
  <c r="U4376" i="1" s="1"/>
  <c r="T4377" i="1"/>
  <c r="U4377" i="1" s="1"/>
  <c r="T4378" i="1"/>
  <c r="U4378" i="1" s="1"/>
  <c r="T4379" i="1"/>
  <c r="U4379" i="1" s="1"/>
  <c r="T4380" i="1"/>
  <c r="U4380" i="1" s="1"/>
  <c r="T4381" i="1"/>
  <c r="U4381" i="1" s="1"/>
  <c r="T4382" i="1"/>
  <c r="U4382" i="1" s="1"/>
  <c r="T4383" i="1"/>
  <c r="U4383" i="1" s="1"/>
  <c r="T4384" i="1"/>
  <c r="U4384" i="1" s="1"/>
  <c r="T4385" i="1"/>
  <c r="U4385" i="1" s="1"/>
  <c r="T4386" i="1"/>
  <c r="U4386" i="1" s="1"/>
  <c r="T4387" i="1"/>
  <c r="U4387" i="1" s="1"/>
  <c r="T4388" i="1"/>
  <c r="U4388" i="1" s="1"/>
  <c r="T4389" i="1"/>
  <c r="U4389" i="1" s="1"/>
  <c r="T4390" i="1"/>
  <c r="U4390" i="1" s="1"/>
  <c r="T4391" i="1"/>
  <c r="U4391" i="1" s="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T2960" i="2"/>
  <c r="U2960" i="2" s="1"/>
  <c r="T2961" i="2"/>
  <c r="U2961" i="2" s="1"/>
  <c r="T2962" i="2"/>
  <c r="U2962" i="2" s="1"/>
  <c r="T2963" i="2"/>
  <c r="U2963" i="2" s="1"/>
  <c r="T2964" i="2"/>
  <c r="U2964" i="2" s="1"/>
  <c r="T2965" i="2"/>
  <c r="U2965" i="2" s="1"/>
  <c r="T2966" i="2"/>
  <c r="U2966" i="2" s="1"/>
  <c r="T2967" i="2"/>
  <c r="U2967" i="2" s="1"/>
  <c r="T2968" i="2"/>
  <c r="U2968" i="2" s="1"/>
  <c r="T2969" i="2"/>
  <c r="U2969" i="2" s="1"/>
  <c r="T2970" i="2"/>
  <c r="U2970" i="2" s="1"/>
  <c r="T2971" i="2"/>
  <c r="U2971" i="2" s="1"/>
  <c r="T2972" i="2"/>
  <c r="U2972" i="2" s="1"/>
  <c r="T2973" i="2"/>
  <c r="U2973" i="2" s="1"/>
  <c r="T2974" i="2"/>
  <c r="U2974" i="2" s="1"/>
  <c r="T2975" i="2"/>
  <c r="U2975" i="2" s="1"/>
  <c r="T2976" i="2"/>
  <c r="U2976" i="2" s="1"/>
  <c r="T2977" i="2"/>
  <c r="U2977" i="2" s="1"/>
  <c r="T2978" i="2"/>
  <c r="U2978" i="2" s="1"/>
  <c r="T2979" i="2"/>
  <c r="U2979" i="2" s="1"/>
  <c r="T2980" i="2"/>
  <c r="U2980" i="2" s="1"/>
  <c r="T2981" i="2"/>
  <c r="U2981" i="2" s="1"/>
  <c r="T2982" i="2"/>
  <c r="U2982" i="2" s="1"/>
  <c r="T2983" i="2"/>
  <c r="U2983" i="2" s="1"/>
  <c r="T2984" i="2"/>
  <c r="U2984" i="2" s="1"/>
  <c r="T2985" i="2"/>
  <c r="U2985" i="2" s="1"/>
  <c r="T2986" i="2"/>
  <c r="U2986" i="2" s="1"/>
  <c r="T2987" i="2"/>
  <c r="U2987" i="2" s="1"/>
  <c r="T2988" i="2"/>
  <c r="U2988" i="2" s="1"/>
  <c r="T2989" i="2"/>
  <c r="U2989" i="2" s="1"/>
  <c r="T2990" i="2"/>
  <c r="U2990" i="2" s="1"/>
  <c r="T2991" i="2"/>
  <c r="U2991" i="2" s="1"/>
  <c r="T2992" i="2"/>
  <c r="U2992" i="2" s="1"/>
  <c r="T2993" i="2"/>
  <c r="U2993" i="2" s="1"/>
  <c r="T2994" i="2"/>
  <c r="U2994" i="2" s="1"/>
  <c r="T2995" i="2"/>
  <c r="U2995" i="2" s="1"/>
  <c r="T2996" i="2"/>
  <c r="U2996" i="2" s="1"/>
  <c r="T2997" i="2"/>
  <c r="U2997" i="2" s="1"/>
  <c r="T2998" i="2"/>
  <c r="U2998" i="2" s="1"/>
  <c r="T2999" i="2"/>
  <c r="U2999" i="2" s="1"/>
  <c r="T3000" i="2"/>
  <c r="U3000" i="2" s="1"/>
  <c r="T3001" i="2"/>
  <c r="U3001" i="2" s="1"/>
  <c r="T3002" i="2"/>
  <c r="U3002" i="2" s="1"/>
  <c r="T3003" i="2"/>
  <c r="U3003" i="2" s="1"/>
  <c r="T3004" i="2"/>
  <c r="U3004" i="2" s="1"/>
  <c r="T3005" i="2"/>
  <c r="U3005" i="2" s="1"/>
  <c r="T3006" i="2"/>
  <c r="U3006" i="2" s="1"/>
  <c r="T3007" i="2"/>
  <c r="U3007" i="2" s="1"/>
  <c r="T3008" i="2"/>
  <c r="U3008" i="2" s="1"/>
  <c r="T3009" i="2"/>
  <c r="U3009" i="2" s="1"/>
  <c r="T3010" i="2"/>
  <c r="U3010" i="2" s="1"/>
  <c r="T3011" i="2"/>
  <c r="U3011" i="2" s="1"/>
  <c r="T3012" i="2"/>
  <c r="U3012" i="2" s="1"/>
  <c r="T3013" i="2"/>
  <c r="U3013" i="2" s="1"/>
  <c r="T3014" i="2"/>
  <c r="U3014" i="2" s="1"/>
  <c r="T3015" i="2"/>
  <c r="U3015" i="2" s="1"/>
  <c r="T3016" i="2"/>
  <c r="U3016" i="2" s="1"/>
  <c r="T3017" i="2"/>
  <c r="U3017" i="2" s="1"/>
  <c r="T3018" i="2"/>
  <c r="U3018" i="2" s="1"/>
  <c r="T3019" i="2"/>
  <c r="U3019" i="2" s="1"/>
  <c r="T3020" i="2"/>
  <c r="U3020" i="2" s="1"/>
  <c r="T3021" i="2"/>
  <c r="U3021" i="2" s="1"/>
  <c r="T3022" i="2"/>
  <c r="U3022" i="2" s="1"/>
  <c r="T3023" i="2"/>
  <c r="U3023" i="2" s="1"/>
  <c r="T3024" i="2"/>
  <c r="U3024" i="2" s="1"/>
  <c r="T3025" i="2"/>
  <c r="U3025" i="2" s="1"/>
  <c r="T3026" i="2"/>
  <c r="U3026" i="2" s="1"/>
  <c r="T3027" i="2"/>
  <c r="U3027" i="2" s="1"/>
  <c r="T3028" i="2"/>
  <c r="U3028" i="2" s="1"/>
  <c r="T3029" i="2"/>
  <c r="U3029" i="2" s="1"/>
  <c r="T3030" i="2"/>
  <c r="U3030" i="2" s="1"/>
  <c r="T3031" i="2"/>
  <c r="U3031" i="2" s="1"/>
  <c r="T3032" i="2"/>
  <c r="U3032" i="2" s="1"/>
  <c r="T3033" i="2"/>
  <c r="U3033" i="2" s="1"/>
  <c r="T3034" i="2"/>
  <c r="U3034" i="2" s="1"/>
  <c r="T3035" i="2"/>
  <c r="U3035" i="2" s="1"/>
  <c r="T3036" i="2"/>
  <c r="U3036" i="2" s="1"/>
  <c r="T3037" i="2"/>
  <c r="U3037" i="2" s="1"/>
  <c r="T3038" i="2"/>
  <c r="U3038" i="2" s="1"/>
  <c r="T3039" i="2"/>
  <c r="U3039" i="2" s="1"/>
  <c r="T3040" i="2"/>
  <c r="U3040" i="2" s="1"/>
  <c r="T3041" i="2"/>
  <c r="U3041" i="2" s="1"/>
  <c r="T3042" i="2"/>
  <c r="U3042" i="2" s="1"/>
  <c r="T3043" i="2"/>
  <c r="U3043" i="2" s="1"/>
  <c r="T3044" i="2"/>
  <c r="U3044" i="2" s="1"/>
  <c r="T3045" i="2"/>
  <c r="U3045" i="2" s="1"/>
  <c r="T3046" i="2"/>
  <c r="U3046" i="2" s="1"/>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T4148" i="1"/>
  <c r="U4148" i="1" s="1"/>
  <c r="T4149" i="1"/>
  <c r="U4149" i="1" s="1"/>
  <c r="T4150" i="1"/>
  <c r="T4151" i="1"/>
  <c r="T4152" i="1"/>
  <c r="T4153" i="1"/>
  <c r="U4153" i="1" s="1"/>
  <c r="T4154" i="1"/>
  <c r="U4154" i="1" s="1"/>
  <c r="T4155" i="1"/>
  <c r="U4155" i="1" s="1"/>
  <c r="T4156" i="1"/>
  <c r="U4156" i="1" s="1"/>
  <c r="T4157" i="1"/>
  <c r="U4157" i="1" s="1"/>
  <c r="T4158" i="1"/>
  <c r="U4158" i="1" s="1"/>
  <c r="T4159" i="1"/>
  <c r="U4159" i="1" s="1"/>
  <c r="T4160" i="1"/>
  <c r="U4160" i="1" s="1"/>
  <c r="T4161" i="1"/>
  <c r="U4161" i="1" s="1"/>
  <c r="T4162" i="1"/>
  <c r="U4162" i="1" s="1"/>
  <c r="T4163" i="1"/>
  <c r="U4163" i="1" s="1"/>
  <c r="T4164" i="1"/>
  <c r="U4164" i="1" s="1"/>
  <c r="T4165" i="1"/>
  <c r="U4165" i="1" s="1"/>
  <c r="T4166" i="1"/>
  <c r="U4166" i="1" s="1"/>
  <c r="T4167" i="1"/>
  <c r="U4167" i="1" s="1"/>
  <c r="T4168" i="1"/>
  <c r="U4168" i="1" s="1"/>
  <c r="T4169" i="1"/>
  <c r="U4169" i="1" s="1"/>
  <c r="T4170" i="1"/>
  <c r="U4170" i="1" s="1"/>
  <c r="T4171" i="1"/>
  <c r="U4171" i="1" s="1"/>
  <c r="T4172" i="1"/>
  <c r="U4172" i="1" s="1"/>
  <c r="T4173" i="1"/>
  <c r="U4173" i="1" s="1"/>
  <c r="T4174" i="1"/>
  <c r="U4174" i="1" s="1"/>
  <c r="T4175" i="1"/>
  <c r="U4175" i="1" s="1"/>
  <c r="T4176" i="1"/>
  <c r="U4176" i="1" s="1"/>
  <c r="T4177" i="1"/>
  <c r="U4177" i="1" s="1"/>
  <c r="T4178" i="1"/>
  <c r="U4178" i="1" s="1"/>
  <c r="T4179" i="1"/>
  <c r="U4179" i="1" s="1"/>
  <c r="T4180" i="1"/>
  <c r="U4180" i="1" s="1"/>
  <c r="T4181" i="1"/>
  <c r="U4181" i="1" s="1"/>
  <c r="T4182" i="1"/>
  <c r="U4182" i="1" s="1"/>
  <c r="T4183" i="1"/>
  <c r="U4183" i="1" s="1"/>
  <c r="T4184" i="1"/>
  <c r="U4184" i="1" s="1"/>
  <c r="T4185" i="1"/>
  <c r="U4185" i="1" s="1"/>
  <c r="T4186" i="1"/>
  <c r="U4186" i="1" s="1"/>
  <c r="T4187" i="1"/>
  <c r="U4187" i="1" s="1"/>
  <c r="T4188" i="1"/>
  <c r="U4188" i="1" s="1"/>
  <c r="T4189" i="1"/>
  <c r="U4189" i="1" s="1"/>
  <c r="T4190" i="1"/>
  <c r="U4190" i="1" s="1"/>
  <c r="T4191" i="1"/>
  <c r="U4191" i="1" s="1"/>
  <c r="T4192" i="1"/>
  <c r="U4192" i="1" s="1"/>
  <c r="T4193" i="1"/>
  <c r="U4193" i="1" s="1"/>
  <c r="T4194" i="1"/>
  <c r="U4194" i="1" s="1"/>
  <c r="T4195" i="1"/>
  <c r="U4195" i="1" s="1"/>
  <c r="T4196" i="1"/>
  <c r="U4196" i="1" s="1"/>
  <c r="T4197" i="1"/>
  <c r="U4197" i="1" s="1"/>
  <c r="T4198" i="1"/>
  <c r="U4198" i="1" s="1"/>
  <c r="T4199" i="1"/>
  <c r="U4199" i="1" s="1"/>
  <c r="T4200" i="1"/>
  <c r="U4200" i="1" s="1"/>
  <c r="T4201" i="1"/>
  <c r="U4201" i="1" s="1"/>
  <c r="T4202" i="1"/>
  <c r="U4202" i="1" s="1"/>
  <c r="T4203" i="1"/>
  <c r="U4203" i="1" s="1"/>
  <c r="T4204" i="1"/>
  <c r="U4204" i="1" s="1"/>
  <c r="T4205" i="1"/>
  <c r="U4205" i="1" s="1"/>
  <c r="T4206" i="1"/>
  <c r="U4206" i="1" s="1"/>
  <c r="T4207" i="1"/>
  <c r="U4207" i="1" s="1"/>
  <c r="T4208" i="1"/>
  <c r="U4208" i="1" s="1"/>
  <c r="T4209" i="1"/>
  <c r="U4209" i="1" s="1"/>
  <c r="T4210" i="1"/>
  <c r="U4210" i="1" s="1"/>
  <c r="T4211" i="1"/>
  <c r="U4211" i="1" s="1"/>
  <c r="T4212" i="1"/>
  <c r="U4212" i="1" s="1"/>
  <c r="T4213" i="1"/>
  <c r="U4213" i="1" s="1"/>
  <c r="T4214" i="1"/>
  <c r="U4214" i="1" s="1"/>
  <c r="T4215" i="1"/>
  <c r="U4215" i="1" s="1"/>
  <c r="T4216" i="1"/>
  <c r="U4216" i="1" s="1"/>
  <c r="T4217" i="1"/>
  <c r="U4217" i="1" s="1"/>
  <c r="T4218" i="1"/>
  <c r="U4218" i="1" s="1"/>
  <c r="T4219" i="1"/>
  <c r="U4219" i="1" s="1"/>
  <c r="T4220" i="1"/>
  <c r="U4220" i="1" s="1"/>
  <c r="T4221" i="1"/>
  <c r="U4221" i="1" s="1"/>
  <c r="T4222" i="1"/>
  <c r="U4222" i="1" s="1"/>
  <c r="T4223" i="1"/>
  <c r="U4223" i="1" s="1"/>
  <c r="T4224" i="1"/>
  <c r="U4224" i="1" s="1"/>
  <c r="T4225" i="1"/>
  <c r="U4225" i="1" s="1"/>
  <c r="T4226" i="1"/>
  <c r="U4226" i="1" s="1"/>
  <c r="T4227" i="1"/>
  <c r="U4227" i="1" s="1"/>
  <c r="T4228" i="1"/>
  <c r="U4228" i="1" s="1"/>
  <c r="T4229" i="1"/>
  <c r="U4229" i="1" s="1"/>
  <c r="T4230" i="1"/>
  <c r="U4230" i="1" s="1"/>
  <c r="T4231" i="1"/>
  <c r="U4231" i="1" s="1"/>
  <c r="T4232" i="1"/>
  <c r="U4232" i="1" s="1"/>
  <c r="T4233" i="1"/>
  <c r="U4233" i="1" s="1"/>
  <c r="T4234" i="1"/>
  <c r="U4234" i="1" s="1"/>
  <c r="T4235" i="1"/>
  <c r="U4235" i="1" s="1"/>
  <c r="T4236" i="1"/>
  <c r="U4236" i="1" s="1"/>
  <c r="T4237" i="1"/>
  <c r="U4237" i="1" s="1"/>
  <c r="T4238" i="1"/>
  <c r="U4238" i="1" s="1"/>
  <c r="T4239" i="1"/>
  <c r="U4239" i="1" s="1"/>
  <c r="T4240" i="1"/>
  <c r="U4240" i="1" s="1"/>
  <c r="T4241" i="1"/>
  <c r="U4241" i="1" s="1"/>
  <c r="T4242" i="1"/>
  <c r="U4242" i="1" s="1"/>
  <c r="T4243" i="1"/>
  <c r="U4243" i="1" s="1"/>
  <c r="T4244" i="1"/>
  <c r="U4244" i="1" s="1"/>
  <c r="T4245" i="1"/>
  <c r="U4245" i="1" s="1"/>
  <c r="T4246" i="1"/>
  <c r="U4246" i="1" s="1"/>
  <c r="T4247" i="1"/>
  <c r="U4247" i="1" s="1"/>
  <c r="T4248" i="1"/>
  <c r="U4248" i="1" s="1"/>
  <c r="T4249" i="1"/>
  <c r="U4249" i="1" s="1"/>
  <c r="T4250" i="1"/>
  <c r="U4250" i="1" s="1"/>
  <c r="T4251" i="1"/>
  <c r="U4251" i="1" s="1"/>
  <c r="T4252" i="1"/>
  <c r="U4252" i="1" s="1"/>
  <c r="T4253" i="1"/>
  <c r="U4253" i="1" s="1"/>
  <c r="T4254" i="1"/>
  <c r="U4254" i="1" s="1"/>
  <c r="T4255" i="1"/>
  <c r="U4255" i="1" s="1"/>
  <c r="T4256" i="1"/>
  <c r="U4256" i="1" s="1"/>
  <c r="T4257" i="1"/>
  <c r="U4257" i="1" s="1"/>
  <c r="T4258" i="1"/>
  <c r="U4258" i="1" s="1"/>
  <c r="T4259" i="1"/>
  <c r="U4259" i="1" s="1"/>
  <c r="T4260" i="1"/>
  <c r="U4260" i="1" s="1"/>
  <c r="T4261" i="1"/>
  <c r="U4261" i="1" s="1"/>
  <c r="T4262" i="1"/>
  <c r="U4262" i="1" s="1"/>
  <c r="T4263" i="1"/>
  <c r="U4263" i="1" s="1"/>
  <c r="T4264" i="1"/>
  <c r="U4264" i="1" s="1"/>
  <c r="T4265" i="1"/>
  <c r="U4265" i="1" s="1"/>
  <c r="T4266" i="1"/>
  <c r="U4266" i="1" s="1"/>
  <c r="T4267" i="1"/>
  <c r="U4267" i="1" s="1"/>
  <c r="T4268" i="1"/>
  <c r="U4268" i="1" s="1"/>
  <c r="T4269" i="1"/>
  <c r="U4269" i="1" s="1"/>
  <c r="U4150" i="1"/>
  <c r="U4151" i="1"/>
  <c r="U4152"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T2873" i="2"/>
  <c r="U2873" i="2" s="1"/>
  <c r="T2874" i="2"/>
  <c r="U2874" i="2" s="1"/>
  <c r="T2875" i="2"/>
  <c r="U2875" i="2" s="1"/>
  <c r="T2876" i="2"/>
  <c r="U2876" i="2" s="1"/>
  <c r="T2877" i="2"/>
  <c r="U2877" i="2" s="1"/>
  <c r="T2878" i="2"/>
  <c r="U2878" i="2" s="1"/>
  <c r="T2879" i="2"/>
  <c r="U2879" i="2" s="1"/>
  <c r="T2880" i="2"/>
  <c r="U2880" i="2" s="1"/>
  <c r="T2881" i="2"/>
  <c r="U2881" i="2" s="1"/>
  <c r="T2882" i="2"/>
  <c r="U2882" i="2" s="1"/>
  <c r="T2883" i="2"/>
  <c r="U2883" i="2" s="1"/>
  <c r="T2884" i="2"/>
  <c r="U2884" i="2" s="1"/>
  <c r="T2885" i="2"/>
  <c r="U2885" i="2" s="1"/>
  <c r="T2886" i="2"/>
  <c r="U2886" i="2" s="1"/>
  <c r="T2887" i="2"/>
  <c r="U2887" i="2" s="1"/>
  <c r="T2888" i="2"/>
  <c r="U2888" i="2" s="1"/>
  <c r="T2889" i="2"/>
  <c r="U2889" i="2" s="1"/>
  <c r="T2890" i="2"/>
  <c r="U2890" i="2" s="1"/>
  <c r="T2891" i="2"/>
  <c r="U2891" i="2" s="1"/>
  <c r="T2892" i="2"/>
  <c r="U2892" i="2" s="1"/>
  <c r="T2893" i="2"/>
  <c r="U2893" i="2" s="1"/>
  <c r="T2894" i="2"/>
  <c r="U2894" i="2" s="1"/>
  <c r="T2895" i="2"/>
  <c r="U2895" i="2" s="1"/>
  <c r="T2896" i="2"/>
  <c r="U2896" i="2" s="1"/>
  <c r="T2897" i="2"/>
  <c r="U2897" i="2" s="1"/>
  <c r="T2898" i="2"/>
  <c r="U2898" i="2" s="1"/>
  <c r="T2899" i="2"/>
  <c r="U2899" i="2" s="1"/>
  <c r="T2900" i="2"/>
  <c r="U2900" i="2" s="1"/>
  <c r="T2901" i="2"/>
  <c r="U2901" i="2" s="1"/>
  <c r="T2902" i="2"/>
  <c r="U2902" i="2" s="1"/>
  <c r="T2903" i="2"/>
  <c r="U2903" i="2" s="1"/>
  <c r="T2904" i="2"/>
  <c r="U2904" i="2" s="1"/>
  <c r="T2905" i="2"/>
  <c r="U2905" i="2" s="1"/>
  <c r="T2906" i="2"/>
  <c r="U2906" i="2" s="1"/>
  <c r="T2907" i="2"/>
  <c r="U2907" i="2" s="1"/>
  <c r="T2908" i="2"/>
  <c r="U2908" i="2" s="1"/>
  <c r="T2909" i="2"/>
  <c r="U2909" i="2" s="1"/>
  <c r="T2910" i="2"/>
  <c r="U2910" i="2" s="1"/>
  <c r="T2911" i="2"/>
  <c r="U2911" i="2" s="1"/>
  <c r="T2912" i="2"/>
  <c r="U2912" i="2" s="1"/>
  <c r="T2913" i="2"/>
  <c r="U2913" i="2" s="1"/>
  <c r="T2914" i="2"/>
  <c r="U2914" i="2" s="1"/>
  <c r="T2915" i="2"/>
  <c r="U2915" i="2" s="1"/>
  <c r="T2916" i="2"/>
  <c r="U2916" i="2" s="1"/>
  <c r="T2917" i="2"/>
  <c r="U2917" i="2" s="1"/>
  <c r="T2918" i="2"/>
  <c r="U2918" i="2" s="1"/>
  <c r="T2919" i="2"/>
  <c r="U2919" i="2" s="1"/>
  <c r="T2920" i="2"/>
  <c r="U2920" i="2" s="1"/>
  <c r="T2921" i="2"/>
  <c r="U2921" i="2" s="1"/>
  <c r="T2922" i="2"/>
  <c r="U2922" i="2" s="1"/>
  <c r="T2923" i="2"/>
  <c r="U2923" i="2" s="1"/>
  <c r="T2924" i="2"/>
  <c r="U2924" i="2" s="1"/>
  <c r="T2925" i="2"/>
  <c r="U2925" i="2" s="1"/>
  <c r="T2926" i="2"/>
  <c r="U2926" i="2" s="1"/>
  <c r="T2927" i="2"/>
  <c r="U2927" i="2" s="1"/>
  <c r="T2928" i="2"/>
  <c r="U2928" i="2" s="1"/>
  <c r="T2929" i="2"/>
  <c r="U2929" i="2" s="1"/>
  <c r="T2930" i="2"/>
  <c r="U2930" i="2" s="1"/>
  <c r="T2931" i="2"/>
  <c r="U2931" i="2" s="1"/>
  <c r="T2932" i="2"/>
  <c r="U2932" i="2" s="1"/>
  <c r="T2933" i="2"/>
  <c r="U2933" i="2" s="1"/>
  <c r="T2934" i="2"/>
  <c r="U2934" i="2" s="1"/>
  <c r="T2935" i="2"/>
  <c r="U2935" i="2" s="1"/>
  <c r="T2936" i="2"/>
  <c r="U2936" i="2" s="1"/>
  <c r="T2937" i="2"/>
  <c r="U2937" i="2" s="1"/>
  <c r="T2938" i="2"/>
  <c r="U2938" i="2" s="1"/>
  <c r="T2939" i="2"/>
  <c r="U2939" i="2" s="1"/>
  <c r="T2940" i="2"/>
  <c r="U2940" i="2" s="1"/>
  <c r="T2941" i="2"/>
  <c r="U2941" i="2" s="1"/>
  <c r="T2942" i="2"/>
  <c r="U2942" i="2" s="1"/>
  <c r="T2943" i="2"/>
  <c r="U2943" i="2" s="1"/>
  <c r="T2944" i="2"/>
  <c r="U2944" i="2" s="1"/>
  <c r="T2945" i="2"/>
  <c r="U2945" i="2" s="1"/>
  <c r="T2946" i="2"/>
  <c r="U2946" i="2" s="1"/>
  <c r="T2947" i="2"/>
  <c r="U2947" i="2" s="1"/>
  <c r="T2948" i="2"/>
  <c r="U2948" i="2" s="1"/>
  <c r="T2949" i="2"/>
  <c r="U2949" i="2" s="1"/>
  <c r="T2950" i="2"/>
  <c r="U2950" i="2" s="1"/>
  <c r="T2951" i="2"/>
  <c r="U2951" i="2" s="1"/>
  <c r="T2952" i="2"/>
  <c r="U2952" i="2" s="1"/>
  <c r="T2953" i="2"/>
  <c r="U2953" i="2" s="1"/>
  <c r="T2954" i="2"/>
  <c r="U2954" i="2" s="1"/>
  <c r="T2955" i="2"/>
  <c r="U2955" i="2" s="1"/>
  <c r="T2956" i="2"/>
  <c r="U2956" i="2" s="1"/>
  <c r="T2957" i="2"/>
  <c r="U2957" i="2" s="1"/>
  <c r="T2958" i="2"/>
  <c r="U2958" i="2" s="1"/>
  <c r="T2959" i="2"/>
  <c r="U2959" i="2" s="1"/>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T4026" i="1"/>
  <c r="U4026" i="1" s="1"/>
  <c r="T4027" i="1"/>
  <c r="U4027" i="1" s="1"/>
  <c r="T4028" i="1"/>
  <c r="T4029" i="1"/>
  <c r="U4029" i="1" s="1"/>
  <c r="T4030" i="1"/>
  <c r="U4030" i="1" s="1"/>
  <c r="T4031" i="1"/>
  <c r="U4031" i="1" s="1"/>
  <c r="T4032" i="1"/>
  <c r="U4032" i="1" s="1"/>
  <c r="T4033" i="1"/>
  <c r="U4033" i="1" s="1"/>
  <c r="T4034" i="1"/>
  <c r="U4034" i="1" s="1"/>
  <c r="T4035" i="1"/>
  <c r="U4035" i="1" s="1"/>
  <c r="T4036" i="1"/>
  <c r="U4036" i="1" s="1"/>
  <c r="T4037" i="1"/>
  <c r="U4037" i="1" s="1"/>
  <c r="T4038" i="1"/>
  <c r="U4038" i="1" s="1"/>
  <c r="T4039" i="1"/>
  <c r="U4039" i="1" s="1"/>
  <c r="T4040" i="1"/>
  <c r="U4040" i="1" s="1"/>
  <c r="T4041" i="1"/>
  <c r="U4041" i="1" s="1"/>
  <c r="T4042" i="1"/>
  <c r="U4042" i="1" s="1"/>
  <c r="T4043" i="1"/>
  <c r="U4043" i="1" s="1"/>
  <c r="T4044" i="1"/>
  <c r="U4044" i="1" s="1"/>
  <c r="T4045" i="1"/>
  <c r="U4045" i="1" s="1"/>
  <c r="T4046" i="1"/>
  <c r="U4046" i="1" s="1"/>
  <c r="T4047" i="1"/>
  <c r="U4047" i="1" s="1"/>
  <c r="T4048" i="1"/>
  <c r="U4048" i="1" s="1"/>
  <c r="T4049" i="1"/>
  <c r="U4049" i="1" s="1"/>
  <c r="T4050" i="1"/>
  <c r="U4050" i="1" s="1"/>
  <c r="T4051" i="1"/>
  <c r="U4051" i="1" s="1"/>
  <c r="T4052" i="1"/>
  <c r="U4052" i="1" s="1"/>
  <c r="T4053" i="1"/>
  <c r="U4053" i="1" s="1"/>
  <c r="T4054" i="1"/>
  <c r="U4054" i="1" s="1"/>
  <c r="T4055" i="1"/>
  <c r="U4055" i="1" s="1"/>
  <c r="T4056" i="1"/>
  <c r="U4056" i="1" s="1"/>
  <c r="T4057" i="1"/>
  <c r="U4057" i="1" s="1"/>
  <c r="T4058" i="1"/>
  <c r="U4058" i="1" s="1"/>
  <c r="T4059" i="1"/>
  <c r="U4059" i="1" s="1"/>
  <c r="T4060" i="1"/>
  <c r="U4060" i="1" s="1"/>
  <c r="T4061" i="1"/>
  <c r="U4061" i="1" s="1"/>
  <c r="T4062" i="1"/>
  <c r="U4062" i="1" s="1"/>
  <c r="T4063" i="1"/>
  <c r="U4063" i="1" s="1"/>
  <c r="T4064" i="1"/>
  <c r="U4064" i="1" s="1"/>
  <c r="T4065" i="1"/>
  <c r="U4065" i="1" s="1"/>
  <c r="T4066" i="1"/>
  <c r="U4066" i="1" s="1"/>
  <c r="T4067" i="1"/>
  <c r="U4067" i="1" s="1"/>
  <c r="T4068" i="1"/>
  <c r="U4068" i="1" s="1"/>
  <c r="T4069" i="1"/>
  <c r="U4069" i="1" s="1"/>
  <c r="T4070" i="1"/>
  <c r="U4070" i="1" s="1"/>
  <c r="T4071" i="1"/>
  <c r="U4071" i="1" s="1"/>
  <c r="T4072" i="1"/>
  <c r="U4072" i="1" s="1"/>
  <c r="T4073" i="1"/>
  <c r="U4073" i="1" s="1"/>
  <c r="T4074" i="1"/>
  <c r="U4074" i="1" s="1"/>
  <c r="T4075" i="1"/>
  <c r="U4075" i="1" s="1"/>
  <c r="T4076" i="1"/>
  <c r="U4076" i="1" s="1"/>
  <c r="T4077" i="1"/>
  <c r="U4077" i="1" s="1"/>
  <c r="T4078" i="1"/>
  <c r="U4078" i="1" s="1"/>
  <c r="T4079" i="1"/>
  <c r="U4079" i="1" s="1"/>
  <c r="T4080" i="1"/>
  <c r="U4080" i="1" s="1"/>
  <c r="T4081" i="1"/>
  <c r="U4081" i="1" s="1"/>
  <c r="T4082" i="1"/>
  <c r="U4082" i="1" s="1"/>
  <c r="T4083" i="1"/>
  <c r="U4083" i="1" s="1"/>
  <c r="T4084" i="1"/>
  <c r="U4084" i="1" s="1"/>
  <c r="T4085" i="1"/>
  <c r="U4085" i="1" s="1"/>
  <c r="T4086" i="1"/>
  <c r="U4086" i="1" s="1"/>
  <c r="T4087" i="1"/>
  <c r="U4087" i="1" s="1"/>
  <c r="T4088" i="1"/>
  <c r="U4088" i="1" s="1"/>
  <c r="T4089" i="1"/>
  <c r="U4089" i="1" s="1"/>
  <c r="T4090" i="1"/>
  <c r="U4090" i="1" s="1"/>
  <c r="T4091" i="1"/>
  <c r="U4091" i="1" s="1"/>
  <c r="T4092" i="1"/>
  <c r="U4092" i="1" s="1"/>
  <c r="T4093" i="1"/>
  <c r="U4093" i="1" s="1"/>
  <c r="T4094" i="1"/>
  <c r="U4094" i="1" s="1"/>
  <c r="T4095" i="1"/>
  <c r="U4095" i="1" s="1"/>
  <c r="T4096" i="1"/>
  <c r="U4096" i="1" s="1"/>
  <c r="T4097" i="1"/>
  <c r="U4097" i="1" s="1"/>
  <c r="T4098" i="1"/>
  <c r="U4098" i="1" s="1"/>
  <c r="T4099" i="1"/>
  <c r="U4099" i="1" s="1"/>
  <c r="T4100" i="1"/>
  <c r="U4100" i="1" s="1"/>
  <c r="T4101" i="1"/>
  <c r="U4101" i="1" s="1"/>
  <c r="T4102" i="1"/>
  <c r="U4102" i="1" s="1"/>
  <c r="T4103" i="1"/>
  <c r="U4103" i="1" s="1"/>
  <c r="T4104" i="1"/>
  <c r="U4104" i="1" s="1"/>
  <c r="T4105" i="1"/>
  <c r="U4105" i="1" s="1"/>
  <c r="T4106" i="1"/>
  <c r="U4106" i="1" s="1"/>
  <c r="T4107" i="1"/>
  <c r="U4107" i="1" s="1"/>
  <c r="T4108" i="1"/>
  <c r="U4108" i="1" s="1"/>
  <c r="T4109" i="1"/>
  <c r="U4109" i="1" s="1"/>
  <c r="T4110" i="1"/>
  <c r="U4110" i="1" s="1"/>
  <c r="T4111" i="1"/>
  <c r="U4111" i="1" s="1"/>
  <c r="T4112" i="1"/>
  <c r="U4112" i="1" s="1"/>
  <c r="T4113" i="1"/>
  <c r="U4113" i="1" s="1"/>
  <c r="T4114" i="1"/>
  <c r="U4114" i="1" s="1"/>
  <c r="T4115" i="1"/>
  <c r="U4115" i="1" s="1"/>
  <c r="T4116" i="1"/>
  <c r="U4116" i="1" s="1"/>
  <c r="T4117" i="1"/>
  <c r="U4117" i="1" s="1"/>
  <c r="T4118" i="1"/>
  <c r="U4118" i="1" s="1"/>
  <c r="T4119" i="1"/>
  <c r="U4119" i="1" s="1"/>
  <c r="T4120" i="1"/>
  <c r="U4120" i="1" s="1"/>
  <c r="T4121" i="1"/>
  <c r="U4121" i="1" s="1"/>
  <c r="T4122" i="1"/>
  <c r="U4122" i="1" s="1"/>
  <c r="T4123" i="1"/>
  <c r="U4123" i="1" s="1"/>
  <c r="T4124" i="1"/>
  <c r="U4124" i="1" s="1"/>
  <c r="T4125" i="1"/>
  <c r="U4125" i="1" s="1"/>
  <c r="T4126" i="1"/>
  <c r="U4126" i="1" s="1"/>
  <c r="T4127" i="1"/>
  <c r="U4127" i="1" s="1"/>
  <c r="T4128" i="1"/>
  <c r="U4128" i="1" s="1"/>
  <c r="T4129" i="1"/>
  <c r="U4129" i="1" s="1"/>
  <c r="T4130" i="1"/>
  <c r="U4130" i="1" s="1"/>
  <c r="T4131" i="1"/>
  <c r="U4131" i="1" s="1"/>
  <c r="T4132" i="1"/>
  <c r="U4132" i="1" s="1"/>
  <c r="T4133" i="1"/>
  <c r="U4133" i="1" s="1"/>
  <c r="T4134" i="1"/>
  <c r="U4134" i="1" s="1"/>
  <c r="T4135" i="1"/>
  <c r="U4135" i="1" s="1"/>
  <c r="T4136" i="1"/>
  <c r="U4136" i="1" s="1"/>
  <c r="T4137" i="1"/>
  <c r="U4137" i="1" s="1"/>
  <c r="T4138" i="1"/>
  <c r="U4138" i="1" s="1"/>
  <c r="T4139" i="1"/>
  <c r="U4139" i="1" s="1"/>
  <c r="T4140" i="1"/>
  <c r="U4140" i="1" s="1"/>
  <c r="T4141" i="1"/>
  <c r="U4141" i="1" s="1"/>
  <c r="T4142" i="1"/>
  <c r="U4142" i="1" s="1"/>
  <c r="T4143" i="1"/>
  <c r="U4143" i="1" s="1"/>
  <c r="T4144" i="1"/>
  <c r="U4144" i="1" s="1"/>
  <c r="T4145" i="1"/>
  <c r="U4145" i="1" s="1"/>
  <c r="T4146" i="1"/>
  <c r="U4146" i="1" s="1"/>
  <c r="T4147" i="1"/>
  <c r="U4147" i="1" s="1"/>
  <c r="U4028"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T2786" i="2"/>
  <c r="U2786" i="2" s="1"/>
  <c r="T2787" i="2"/>
  <c r="U2787" i="2" s="1"/>
  <c r="T2788" i="2"/>
  <c r="U2788" i="2" s="1"/>
  <c r="T2789" i="2"/>
  <c r="U2789" i="2" s="1"/>
  <c r="T2790" i="2"/>
  <c r="U2790" i="2" s="1"/>
  <c r="T2791" i="2"/>
  <c r="U2791" i="2" s="1"/>
  <c r="T2792" i="2"/>
  <c r="U2792" i="2" s="1"/>
  <c r="T2793" i="2"/>
  <c r="U2793" i="2" s="1"/>
  <c r="T2794" i="2"/>
  <c r="U2794" i="2" s="1"/>
  <c r="T2795" i="2"/>
  <c r="U2795" i="2" s="1"/>
  <c r="T2796" i="2"/>
  <c r="U2796" i="2" s="1"/>
  <c r="T2797" i="2"/>
  <c r="U2797" i="2" s="1"/>
  <c r="T2798" i="2"/>
  <c r="U2798" i="2" s="1"/>
  <c r="T2799" i="2"/>
  <c r="U2799" i="2" s="1"/>
  <c r="T2800" i="2"/>
  <c r="U2800" i="2" s="1"/>
  <c r="T2801" i="2"/>
  <c r="U2801" i="2" s="1"/>
  <c r="T2802" i="2"/>
  <c r="U2802" i="2" s="1"/>
  <c r="T2803" i="2"/>
  <c r="U2803" i="2" s="1"/>
  <c r="T2804" i="2"/>
  <c r="U2804" i="2" s="1"/>
  <c r="T2805" i="2"/>
  <c r="U2805" i="2" s="1"/>
  <c r="T2806" i="2"/>
  <c r="U2806" i="2" s="1"/>
  <c r="T2807" i="2"/>
  <c r="U2807" i="2" s="1"/>
  <c r="T2808" i="2"/>
  <c r="U2808" i="2" s="1"/>
  <c r="T2809" i="2"/>
  <c r="U2809" i="2" s="1"/>
  <c r="T2810" i="2"/>
  <c r="U2810" i="2" s="1"/>
  <c r="T2811" i="2"/>
  <c r="U2811" i="2" s="1"/>
  <c r="T2812" i="2"/>
  <c r="U2812" i="2" s="1"/>
  <c r="T2813" i="2"/>
  <c r="U2813" i="2" s="1"/>
  <c r="T2814" i="2"/>
  <c r="U2814" i="2" s="1"/>
  <c r="T2815" i="2"/>
  <c r="U2815" i="2" s="1"/>
  <c r="T2816" i="2"/>
  <c r="U2816" i="2" s="1"/>
  <c r="T2817" i="2"/>
  <c r="U2817" i="2" s="1"/>
  <c r="T2818" i="2"/>
  <c r="U2818" i="2" s="1"/>
  <c r="T2819" i="2"/>
  <c r="U2819" i="2" s="1"/>
  <c r="T2820" i="2"/>
  <c r="U2820" i="2" s="1"/>
  <c r="T2821" i="2"/>
  <c r="U2821" i="2" s="1"/>
  <c r="T2822" i="2"/>
  <c r="U2822" i="2" s="1"/>
  <c r="T2823" i="2"/>
  <c r="U2823" i="2" s="1"/>
  <c r="T2824" i="2"/>
  <c r="U2824" i="2" s="1"/>
  <c r="T2825" i="2"/>
  <c r="U2825" i="2" s="1"/>
  <c r="T2826" i="2"/>
  <c r="U2826" i="2" s="1"/>
  <c r="T2827" i="2"/>
  <c r="U2827" i="2" s="1"/>
  <c r="T2828" i="2"/>
  <c r="U2828" i="2" s="1"/>
  <c r="T2829" i="2"/>
  <c r="U2829" i="2" s="1"/>
  <c r="T2830" i="2"/>
  <c r="U2830" i="2" s="1"/>
  <c r="T2831" i="2"/>
  <c r="U2831" i="2" s="1"/>
  <c r="T2832" i="2"/>
  <c r="U2832" i="2" s="1"/>
  <c r="T2833" i="2"/>
  <c r="U2833" i="2" s="1"/>
  <c r="T2834" i="2"/>
  <c r="U2834" i="2" s="1"/>
  <c r="T2835" i="2"/>
  <c r="U2835" i="2" s="1"/>
  <c r="T2836" i="2"/>
  <c r="U2836" i="2" s="1"/>
  <c r="T2837" i="2"/>
  <c r="U2837" i="2" s="1"/>
  <c r="T2838" i="2"/>
  <c r="U2838" i="2" s="1"/>
  <c r="T2839" i="2"/>
  <c r="U2839" i="2" s="1"/>
  <c r="T2840" i="2"/>
  <c r="U2840" i="2" s="1"/>
  <c r="T2841" i="2"/>
  <c r="U2841" i="2" s="1"/>
  <c r="T2842" i="2"/>
  <c r="U2842" i="2" s="1"/>
  <c r="T2843" i="2"/>
  <c r="U2843" i="2" s="1"/>
  <c r="T2844" i="2"/>
  <c r="U2844" i="2" s="1"/>
  <c r="T2845" i="2"/>
  <c r="U2845" i="2" s="1"/>
  <c r="T2846" i="2"/>
  <c r="U2846" i="2" s="1"/>
  <c r="T2847" i="2"/>
  <c r="U2847" i="2" s="1"/>
  <c r="T2848" i="2"/>
  <c r="U2848" i="2" s="1"/>
  <c r="T2849" i="2"/>
  <c r="U2849" i="2" s="1"/>
  <c r="T2850" i="2"/>
  <c r="U2850" i="2" s="1"/>
  <c r="T2851" i="2"/>
  <c r="U2851" i="2" s="1"/>
  <c r="T2852" i="2"/>
  <c r="U2852" i="2" s="1"/>
  <c r="T2853" i="2"/>
  <c r="U2853" i="2" s="1"/>
  <c r="T2854" i="2"/>
  <c r="U2854" i="2" s="1"/>
  <c r="T2855" i="2"/>
  <c r="U2855" i="2" s="1"/>
  <c r="T2856" i="2"/>
  <c r="U2856" i="2" s="1"/>
  <c r="T2857" i="2"/>
  <c r="U2857" i="2" s="1"/>
  <c r="T2858" i="2"/>
  <c r="U2858" i="2" s="1"/>
  <c r="T2859" i="2"/>
  <c r="U2859" i="2" s="1"/>
  <c r="T2860" i="2"/>
  <c r="U2860" i="2" s="1"/>
  <c r="T2861" i="2"/>
  <c r="U2861" i="2" s="1"/>
  <c r="T2862" i="2"/>
  <c r="U2862" i="2" s="1"/>
  <c r="T2863" i="2"/>
  <c r="U2863" i="2" s="1"/>
  <c r="T2864" i="2"/>
  <c r="U2864" i="2" s="1"/>
  <c r="T2865" i="2"/>
  <c r="U2865" i="2" s="1"/>
  <c r="T2866" i="2"/>
  <c r="U2866" i="2" s="1"/>
  <c r="T2867" i="2"/>
  <c r="U2867" i="2" s="1"/>
  <c r="T2868" i="2"/>
  <c r="U2868" i="2" s="1"/>
  <c r="T2869" i="2"/>
  <c r="U2869" i="2" s="1"/>
  <c r="T2870" i="2"/>
  <c r="U2870" i="2" s="1"/>
  <c r="T2871" i="2"/>
  <c r="U2871" i="2" s="1"/>
  <c r="T2872" i="2"/>
  <c r="U2872" i="2" s="1"/>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T3904" i="1"/>
  <c r="U3904" i="1" s="1"/>
  <c r="T3905" i="1"/>
  <c r="U3905" i="1" s="1"/>
  <c r="T3906" i="1"/>
  <c r="U3906" i="1" s="1"/>
  <c r="T3907" i="1"/>
  <c r="U3907" i="1" s="1"/>
  <c r="T3908" i="1"/>
  <c r="U3908" i="1" s="1"/>
  <c r="T3909" i="1"/>
  <c r="U3909" i="1" s="1"/>
  <c r="T3910" i="1"/>
  <c r="U3910" i="1" s="1"/>
  <c r="T3911" i="1"/>
  <c r="U3911" i="1" s="1"/>
  <c r="T3912" i="1"/>
  <c r="U3912" i="1" s="1"/>
  <c r="T3913" i="1"/>
  <c r="U3913" i="1" s="1"/>
  <c r="T3914" i="1"/>
  <c r="U3914" i="1" s="1"/>
  <c r="T3915" i="1"/>
  <c r="U3915" i="1" s="1"/>
  <c r="T3916" i="1"/>
  <c r="U3916" i="1" s="1"/>
  <c r="T3917" i="1"/>
  <c r="U3917" i="1" s="1"/>
  <c r="T3918" i="1"/>
  <c r="U3918" i="1" s="1"/>
  <c r="T3919" i="1"/>
  <c r="U3919" i="1" s="1"/>
  <c r="T3920" i="1"/>
  <c r="U3920" i="1" s="1"/>
  <c r="T3921" i="1"/>
  <c r="U3921" i="1" s="1"/>
  <c r="T3922" i="1"/>
  <c r="U3922" i="1" s="1"/>
  <c r="T3923" i="1"/>
  <c r="U3923" i="1" s="1"/>
  <c r="T3924" i="1"/>
  <c r="U3924" i="1" s="1"/>
  <c r="T3925" i="1"/>
  <c r="U3925" i="1" s="1"/>
  <c r="T3926" i="1"/>
  <c r="U3926" i="1" s="1"/>
  <c r="T3927" i="1"/>
  <c r="U3927" i="1" s="1"/>
  <c r="T3928" i="1"/>
  <c r="U3928" i="1" s="1"/>
  <c r="T3929" i="1"/>
  <c r="U3929" i="1" s="1"/>
  <c r="T3930" i="1"/>
  <c r="T3931" i="1"/>
  <c r="T3932" i="1"/>
  <c r="T3933" i="1"/>
  <c r="U3933" i="1" s="1"/>
  <c r="T3934" i="1"/>
  <c r="U3934" i="1" s="1"/>
  <c r="T3935" i="1"/>
  <c r="U3935" i="1" s="1"/>
  <c r="T3936" i="1"/>
  <c r="U3936" i="1" s="1"/>
  <c r="T3937" i="1"/>
  <c r="U3937" i="1" s="1"/>
  <c r="T3938" i="1"/>
  <c r="U3938" i="1" s="1"/>
  <c r="T3939" i="1"/>
  <c r="U3939" i="1" s="1"/>
  <c r="T3940" i="1"/>
  <c r="U3940" i="1" s="1"/>
  <c r="T3941" i="1"/>
  <c r="U3941" i="1" s="1"/>
  <c r="T3942" i="1"/>
  <c r="U3942" i="1" s="1"/>
  <c r="T3943" i="1"/>
  <c r="U3943" i="1" s="1"/>
  <c r="T3944" i="1"/>
  <c r="U3944" i="1" s="1"/>
  <c r="T3945" i="1"/>
  <c r="U3945" i="1" s="1"/>
  <c r="T3946" i="1"/>
  <c r="U3946" i="1" s="1"/>
  <c r="T3947" i="1"/>
  <c r="U3947" i="1" s="1"/>
  <c r="T3948" i="1"/>
  <c r="U3948" i="1" s="1"/>
  <c r="T3949" i="1"/>
  <c r="U3949" i="1" s="1"/>
  <c r="T3950" i="1"/>
  <c r="U3950" i="1" s="1"/>
  <c r="T3951" i="1"/>
  <c r="U3951" i="1" s="1"/>
  <c r="T3952" i="1"/>
  <c r="U3952" i="1" s="1"/>
  <c r="T3953" i="1"/>
  <c r="U3953" i="1" s="1"/>
  <c r="T3954" i="1"/>
  <c r="U3954" i="1" s="1"/>
  <c r="T3955" i="1"/>
  <c r="U3955" i="1" s="1"/>
  <c r="T3956" i="1"/>
  <c r="U3956" i="1" s="1"/>
  <c r="T3957" i="1"/>
  <c r="U3957" i="1" s="1"/>
  <c r="T3958" i="1"/>
  <c r="U3958" i="1" s="1"/>
  <c r="T3959" i="1"/>
  <c r="U3959" i="1" s="1"/>
  <c r="T3960" i="1"/>
  <c r="U3960" i="1" s="1"/>
  <c r="T3961" i="1"/>
  <c r="U3961" i="1" s="1"/>
  <c r="T3962" i="1"/>
  <c r="U3962" i="1" s="1"/>
  <c r="T3963" i="1"/>
  <c r="U3963" i="1" s="1"/>
  <c r="T3964" i="1"/>
  <c r="U3964" i="1" s="1"/>
  <c r="T3965" i="1"/>
  <c r="U3965" i="1" s="1"/>
  <c r="T3966" i="1"/>
  <c r="U3966" i="1" s="1"/>
  <c r="T3967" i="1"/>
  <c r="U3967" i="1" s="1"/>
  <c r="T3968" i="1"/>
  <c r="U3968" i="1" s="1"/>
  <c r="T3969" i="1"/>
  <c r="U3969" i="1" s="1"/>
  <c r="T3970" i="1"/>
  <c r="U3970" i="1" s="1"/>
  <c r="T3971" i="1"/>
  <c r="U3971" i="1" s="1"/>
  <c r="T3972" i="1"/>
  <c r="U3972" i="1" s="1"/>
  <c r="T3973" i="1"/>
  <c r="U3973" i="1" s="1"/>
  <c r="T3974" i="1"/>
  <c r="U3974" i="1" s="1"/>
  <c r="T3975" i="1"/>
  <c r="U3975" i="1" s="1"/>
  <c r="T3976" i="1"/>
  <c r="U3976" i="1" s="1"/>
  <c r="T3977" i="1"/>
  <c r="U3977" i="1" s="1"/>
  <c r="T3978" i="1"/>
  <c r="U3978" i="1" s="1"/>
  <c r="T3979" i="1"/>
  <c r="U3979" i="1" s="1"/>
  <c r="T3980" i="1"/>
  <c r="U3980" i="1" s="1"/>
  <c r="T3981" i="1"/>
  <c r="U3981" i="1" s="1"/>
  <c r="T3982" i="1"/>
  <c r="U3982" i="1" s="1"/>
  <c r="T3983" i="1"/>
  <c r="U3983" i="1" s="1"/>
  <c r="T3984" i="1"/>
  <c r="U3984" i="1" s="1"/>
  <c r="T3985" i="1"/>
  <c r="U3985" i="1" s="1"/>
  <c r="T3986" i="1"/>
  <c r="U3986" i="1" s="1"/>
  <c r="T3987" i="1"/>
  <c r="U3987" i="1" s="1"/>
  <c r="T3988" i="1"/>
  <c r="U3988" i="1" s="1"/>
  <c r="T3989" i="1"/>
  <c r="U3989" i="1" s="1"/>
  <c r="T3990" i="1"/>
  <c r="U3990" i="1" s="1"/>
  <c r="T3991" i="1"/>
  <c r="U3991" i="1" s="1"/>
  <c r="T3992" i="1"/>
  <c r="U3992" i="1" s="1"/>
  <c r="T3993" i="1"/>
  <c r="U3993" i="1" s="1"/>
  <c r="T3994" i="1"/>
  <c r="U3994" i="1" s="1"/>
  <c r="T3995" i="1"/>
  <c r="U3995" i="1" s="1"/>
  <c r="T3996" i="1"/>
  <c r="U3996" i="1" s="1"/>
  <c r="T3997" i="1"/>
  <c r="U3997" i="1" s="1"/>
  <c r="T3998" i="1"/>
  <c r="U3998" i="1" s="1"/>
  <c r="T3999" i="1"/>
  <c r="U3999" i="1" s="1"/>
  <c r="T4000" i="1"/>
  <c r="U4000" i="1" s="1"/>
  <c r="T4001" i="1"/>
  <c r="U4001" i="1" s="1"/>
  <c r="T4002" i="1"/>
  <c r="U4002" i="1" s="1"/>
  <c r="T4003" i="1"/>
  <c r="U4003" i="1" s="1"/>
  <c r="T4004" i="1"/>
  <c r="U4004" i="1" s="1"/>
  <c r="T4005" i="1"/>
  <c r="U4005" i="1" s="1"/>
  <c r="T4006" i="1"/>
  <c r="U4006" i="1" s="1"/>
  <c r="T4007" i="1"/>
  <c r="U4007" i="1" s="1"/>
  <c r="T4008" i="1"/>
  <c r="U4008" i="1" s="1"/>
  <c r="T4009" i="1"/>
  <c r="U4009" i="1" s="1"/>
  <c r="T4010" i="1"/>
  <c r="U4010" i="1" s="1"/>
  <c r="T4011" i="1"/>
  <c r="U4011" i="1" s="1"/>
  <c r="T4012" i="1"/>
  <c r="U4012" i="1" s="1"/>
  <c r="T4013" i="1"/>
  <c r="U4013" i="1" s="1"/>
  <c r="T4014" i="1"/>
  <c r="U4014" i="1" s="1"/>
  <c r="T4015" i="1"/>
  <c r="U4015" i="1" s="1"/>
  <c r="T4016" i="1"/>
  <c r="U4016" i="1" s="1"/>
  <c r="T4017" i="1"/>
  <c r="U4017" i="1" s="1"/>
  <c r="T4018" i="1"/>
  <c r="U4018" i="1" s="1"/>
  <c r="T4019" i="1"/>
  <c r="U4019" i="1" s="1"/>
  <c r="T4020" i="1"/>
  <c r="U4020" i="1" s="1"/>
  <c r="T4021" i="1"/>
  <c r="U4021" i="1" s="1"/>
  <c r="T4022" i="1"/>
  <c r="U4022" i="1" s="1"/>
  <c r="T4023" i="1"/>
  <c r="U4023" i="1" s="1"/>
  <c r="T4024" i="1"/>
  <c r="U4024" i="1" s="1"/>
  <c r="T4025" i="1"/>
  <c r="U4025" i="1" s="1"/>
  <c r="U3930" i="1"/>
  <c r="U3931" i="1"/>
  <c r="U3932"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T2699" i="2"/>
  <c r="U2699" i="2" s="1"/>
  <c r="T2700" i="2"/>
  <c r="U2700" i="2" s="1"/>
  <c r="T2701" i="2"/>
  <c r="U2701" i="2" s="1"/>
  <c r="T2702" i="2"/>
  <c r="U2702" i="2" s="1"/>
  <c r="T2703" i="2"/>
  <c r="U2703" i="2" s="1"/>
  <c r="T2704" i="2"/>
  <c r="U2704" i="2" s="1"/>
  <c r="T2705" i="2"/>
  <c r="U2705" i="2" s="1"/>
  <c r="T2706" i="2"/>
  <c r="U2706" i="2" s="1"/>
  <c r="T2707" i="2"/>
  <c r="U2707" i="2" s="1"/>
  <c r="T2708" i="2"/>
  <c r="U2708" i="2" s="1"/>
  <c r="T2709" i="2"/>
  <c r="U2709" i="2" s="1"/>
  <c r="T2710" i="2"/>
  <c r="U2710" i="2" s="1"/>
  <c r="T2711" i="2"/>
  <c r="U2711" i="2" s="1"/>
  <c r="T2712" i="2"/>
  <c r="U2712" i="2" s="1"/>
  <c r="T2713" i="2"/>
  <c r="U2713" i="2" s="1"/>
  <c r="T2714" i="2"/>
  <c r="U2714" i="2" s="1"/>
  <c r="T2715" i="2"/>
  <c r="U2715" i="2" s="1"/>
  <c r="T2716" i="2"/>
  <c r="U2716" i="2" s="1"/>
  <c r="T2717" i="2"/>
  <c r="U2717" i="2" s="1"/>
  <c r="T2718" i="2"/>
  <c r="U2718" i="2" s="1"/>
  <c r="T2719" i="2"/>
  <c r="U2719" i="2" s="1"/>
  <c r="T2720" i="2"/>
  <c r="U2720" i="2" s="1"/>
  <c r="T2721" i="2"/>
  <c r="U2721" i="2" s="1"/>
  <c r="T2722" i="2"/>
  <c r="U2722" i="2" s="1"/>
  <c r="T2723" i="2"/>
  <c r="U2723" i="2" s="1"/>
  <c r="T2724" i="2"/>
  <c r="U2724" i="2" s="1"/>
  <c r="T2725" i="2"/>
  <c r="U2725" i="2" s="1"/>
  <c r="T2726" i="2"/>
  <c r="U2726" i="2" s="1"/>
  <c r="T2727" i="2"/>
  <c r="U2727" i="2" s="1"/>
  <c r="T2728" i="2"/>
  <c r="U2728" i="2" s="1"/>
  <c r="T2729" i="2"/>
  <c r="U2729" i="2" s="1"/>
  <c r="T2730" i="2"/>
  <c r="U2730" i="2" s="1"/>
  <c r="T2731" i="2"/>
  <c r="U2731" i="2" s="1"/>
  <c r="T2732" i="2"/>
  <c r="U2732" i="2" s="1"/>
  <c r="T2733" i="2"/>
  <c r="U2733" i="2" s="1"/>
  <c r="T2734" i="2"/>
  <c r="U2734" i="2" s="1"/>
  <c r="T2735" i="2"/>
  <c r="U2735" i="2" s="1"/>
  <c r="T2736" i="2"/>
  <c r="U2736" i="2" s="1"/>
  <c r="T2737" i="2"/>
  <c r="U2737" i="2" s="1"/>
  <c r="T2738" i="2"/>
  <c r="U2738" i="2" s="1"/>
  <c r="T2739" i="2"/>
  <c r="U2739" i="2" s="1"/>
  <c r="T2740" i="2"/>
  <c r="U2740" i="2" s="1"/>
  <c r="T2741" i="2"/>
  <c r="U2741" i="2" s="1"/>
  <c r="T2742" i="2"/>
  <c r="U2742" i="2" s="1"/>
  <c r="T2743" i="2"/>
  <c r="U2743" i="2" s="1"/>
  <c r="T2744" i="2"/>
  <c r="U2744" i="2" s="1"/>
  <c r="T2745" i="2"/>
  <c r="U2745" i="2" s="1"/>
  <c r="T2746" i="2"/>
  <c r="U2746" i="2" s="1"/>
  <c r="T2747" i="2"/>
  <c r="U2747" i="2" s="1"/>
  <c r="T2748" i="2"/>
  <c r="U2748" i="2" s="1"/>
  <c r="T2749" i="2"/>
  <c r="U2749" i="2" s="1"/>
  <c r="T2750" i="2"/>
  <c r="U2750" i="2" s="1"/>
  <c r="T2751" i="2"/>
  <c r="U2751" i="2" s="1"/>
  <c r="T2752" i="2"/>
  <c r="U2752" i="2" s="1"/>
  <c r="T2753" i="2"/>
  <c r="U2753" i="2" s="1"/>
  <c r="T2754" i="2"/>
  <c r="U2754" i="2" s="1"/>
  <c r="T2755" i="2"/>
  <c r="U2755" i="2" s="1"/>
  <c r="T2756" i="2"/>
  <c r="U2756" i="2" s="1"/>
  <c r="T2757" i="2"/>
  <c r="U2757" i="2" s="1"/>
  <c r="T2758" i="2"/>
  <c r="U2758" i="2" s="1"/>
  <c r="T2759" i="2"/>
  <c r="U2759" i="2" s="1"/>
  <c r="T2760" i="2"/>
  <c r="U2760" i="2" s="1"/>
  <c r="T2761" i="2"/>
  <c r="U2761" i="2" s="1"/>
  <c r="T2762" i="2"/>
  <c r="U2762" i="2" s="1"/>
  <c r="T2763" i="2"/>
  <c r="U2763" i="2" s="1"/>
  <c r="T2764" i="2"/>
  <c r="U2764" i="2" s="1"/>
  <c r="T2765" i="2"/>
  <c r="U2765" i="2" s="1"/>
  <c r="T2766" i="2"/>
  <c r="U2766" i="2" s="1"/>
  <c r="T2767" i="2"/>
  <c r="U2767" i="2" s="1"/>
  <c r="T2768" i="2"/>
  <c r="U2768" i="2" s="1"/>
  <c r="T2769" i="2"/>
  <c r="U2769" i="2" s="1"/>
  <c r="T2770" i="2"/>
  <c r="U2770" i="2" s="1"/>
  <c r="T2771" i="2"/>
  <c r="U2771" i="2" s="1"/>
  <c r="T2772" i="2"/>
  <c r="U2772" i="2" s="1"/>
  <c r="T2773" i="2"/>
  <c r="U2773" i="2" s="1"/>
  <c r="T2774" i="2"/>
  <c r="U2774" i="2" s="1"/>
  <c r="T2775" i="2"/>
  <c r="U2775" i="2" s="1"/>
  <c r="T2776" i="2"/>
  <c r="U2776" i="2" s="1"/>
  <c r="T2777" i="2"/>
  <c r="U2777" i="2" s="1"/>
  <c r="T2778" i="2"/>
  <c r="U2778" i="2" s="1"/>
  <c r="T2779" i="2"/>
  <c r="U2779" i="2" s="1"/>
  <c r="T2780" i="2"/>
  <c r="U2780" i="2" s="1"/>
  <c r="T2781" i="2"/>
  <c r="U2781" i="2" s="1"/>
  <c r="T2782" i="2"/>
  <c r="U2782" i="2" s="1"/>
  <c r="T2783" i="2"/>
  <c r="U2783" i="2" s="1"/>
  <c r="T2784" i="2"/>
  <c r="U2784" i="2" s="1"/>
  <c r="T2785" i="2"/>
  <c r="U2785" i="2" s="1"/>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T3782" i="1"/>
  <c r="U3782" i="1" s="1"/>
  <c r="T3783" i="1"/>
  <c r="U3783" i="1" s="1"/>
  <c r="T3784" i="1"/>
  <c r="U3784" i="1" s="1"/>
  <c r="T3785" i="1"/>
  <c r="U3785" i="1" s="1"/>
  <c r="T3786" i="1"/>
  <c r="U3786" i="1" s="1"/>
  <c r="T3787" i="1"/>
  <c r="U3787" i="1" s="1"/>
  <c r="T3788" i="1"/>
  <c r="U3788" i="1" s="1"/>
  <c r="T3789" i="1"/>
  <c r="U3789" i="1" s="1"/>
  <c r="T3790" i="1"/>
  <c r="U3790" i="1" s="1"/>
  <c r="T3791" i="1"/>
  <c r="U3791" i="1" s="1"/>
  <c r="T3792" i="1"/>
  <c r="U3792" i="1" s="1"/>
  <c r="T3793" i="1"/>
  <c r="U3793" i="1" s="1"/>
  <c r="T3794" i="1"/>
  <c r="U3794" i="1" s="1"/>
  <c r="T3795" i="1"/>
  <c r="U3795" i="1" s="1"/>
  <c r="T3796" i="1"/>
  <c r="U3796" i="1" s="1"/>
  <c r="T3797" i="1"/>
  <c r="U3797" i="1" s="1"/>
  <c r="T3798" i="1"/>
  <c r="U3798" i="1" s="1"/>
  <c r="T3799" i="1"/>
  <c r="U3799" i="1" s="1"/>
  <c r="T3800" i="1"/>
  <c r="U3800" i="1" s="1"/>
  <c r="T3801" i="1"/>
  <c r="U3801" i="1" s="1"/>
  <c r="T3802" i="1"/>
  <c r="U3802" i="1" s="1"/>
  <c r="T3803" i="1"/>
  <c r="U3803" i="1" s="1"/>
  <c r="T3804" i="1"/>
  <c r="U3804" i="1" s="1"/>
  <c r="T3805" i="1"/>
  <c r="U3805" i="1" s="1"/>
  <c r="T3806" i="1"/>
  <c r="U3806" i="1" s="1"/>
  <c r="T3807" i="1"/>
  <c r="U3807" i="1" s="1"/>
  <c r="T3808" i="1"/>
  <c r="T3809" i="1"/>
  <c r="U3809" i="1" s="1"/>
  <c r="T3810" i="1"/>
  <c r="U3810" i="1" s="1"/>
  <c r="T3811" i="1"/>
  <c r="U3811" i="1" s="1"/>
  <c r="T3812" i="1"/>
  <c r="U3812" i="1" s="1"/>
  <c r="T3813" i="1"/>
  <c r="U3813" i="1" s="1"/>
  <c r="T3814" i="1"/>
  <c r="U3814" i="1" s="1"/>
  <c r="T3815" i="1"/>
  <c r="U3815" i="1" s="1"/>
  <c r="T3816" i="1"/>
  <c r="U3816" i="1" s="1"/>
  <c r="T3817" i="1"/>
  <c r="U3817" i="1" s="1"/>
  <c r="T3818" i="1"/>
  <c r="U3818" i="1" s="1"/>
  <c r="T3819" i="1"/>
  <c r="U3819" i="1" s="1"/>
  <c r="T3820" i="1"/>
  <c r="U3820" i="1" s="1"/>
  <c r="T3821" i="1"/>
  <c r="U3821" i="1" s="1"/>
  <c r="T3822" i="1"/>
  <c r="U3822" i="1" s="1"/>
  <c r="T3823" i="1"/>
  <c r="U3823" i="1" s="1"/>
  <c r="T3824" i="1"/>
  <c r="U3824" i="1" s="1"/>
  <c r="T3825" i="1"/>
  <c r="U3825" i="1" s="1"/>
  <c r="T3826" i="1"/>
  <c r="U3826" i="1" s="1"/>
  <c r="T3827" i="1"/>
  <c r="U3827" i="1" s="1"/>
  <c r="T3828" i="1"/>
  <c r="U3828" i="1" s="1"/>
  <c r="T3829" i="1"/>
  <c r="U3829" i="1" s="1"/>
  <c r="T3830" i="1"/>
  <c r="U3830" i="1" s="1"/>
  <c r="T3831" i="1"/>
  <c r="U3831" i="1" s="1"/>
  <c r="T3832" i="1"/>
  <c r="U3832" i="1" s="1"/>
  <c r="T3833" i="1"/>
  <c r="U3833" i="1" s="1"/>
  <c r="T3834" i="1"/>
  <c r="U3834" i="1" s="1"/>
  <c r="T3835" i="1"/>
  <c r="U3835" i="1" s="1"/>
  <c r="T3836" i="1"/>
  <c r="U3836" i="1" s="1"/>
  <c r="T3837" i="1"/>
  <c r="U3837" i="1" s="1"/>
  <c r="T3838" i="1"/>
  <c r="U3838" i="1" s="1"/>
  <c r="T3839" i="1"/>
  <c r="U3839" i="1" s="1"/>
  <c r="T3840" i="1"/>
  <c r="U3840" i="1" s="1"/>
  <c r="T3841" i="1"/>
  <c r="U3841" i="1" s="1"/>
  <c r="T3842" i="1"/>
  <c r="U3842" i="1" s="1"/>
  <c r="T3843" i="1"/>
  <c r="U3843" i="1" s="1"/>
  <c r="T3844" i="1"/>
  <c r="U3844" i="1" s="1"/>
  <c r="T3845" i="1"/>
  <c r="U3845" i="1" s="1"/>
  <c r="T3846" i="1"/>
  <c r="U3846" i="1" s="1"/>
  <c r="T3847" i="1"/>
  <c r="U3847" i="1" s="1"/>
  <c r="T3848" i="1"/>
  <c r="U3848" i="1" s="1"/>
  <c r="T3849" i="1"/>
  <c r="U3849" i="1" s="1"/>
  <c r="T3850" i="1"/>
  <c r="U3850" i="1" s="1"/>
  <c r="T3851" i="1"/>
  <c r="U3851" i="1" s="1"/>
  <c r="T3852" i="1"/>
  <c r="U3852" i="1" s="1"/>
  <c r="T3853" i="1"/>
  <c r="U3853" i="1" s="1"/>
  <c r="T3854" i="1"/>
  <c r="U3854" i="1" s="1"/>
  <c r="T3855" i="1"/>
  <c r="U3855" i="1" s="1"/>
  <c r="T3856" i="1"/>
  <c r="U3856" i="1" s="1"/>
  <c r="T3857" i="1"/>
  <c r="U3857" i="1" s="1"/>
  <c r="T3858" i="1"/>
  <c r="U3858" i="1" s="1"/>
  <c r="T3859" i="1"/>
  <c r="U3859" i="1" s="1"/>
  <c r="T3860" i="1"/>
  <c r="U3860" i="1" s="1"/>
  <c r="T3861" i="1"/>
  <c r="U3861" i="1" s="1"/>
  <c r="T3862" i="1"/>
  <c r="U3862" i="1" s="1"/>
  <c r="T3863" i="1"/>
  <c r="U3863" i="1" s="1"/>
  <c r="T3864" i="1"/>
  <c r="U3864" i="1" s="1"/>
  <c r="T3865" i="1"/>
  <c r="U3865" i="1" s="1"/>
  <c r="T3866" i="1"/>
  <c r="U3866" i="1" s="1"/>
  <c r="T3867" i="1"/>
  <c r="U3867" i="1" s="1"/>
  <c r="T3868" i="1"/>
  <c r="U3868" i="1" s="1"/>
  <c r="T3869" i="1"/>
  <c r="U3869" i="1" s="1"/>
  <c r="T3870" i="1"/>
  <c r="U3870" i="1" s="1"/>
  <c r="T3871" i="1"/>
  <c r="U3871" i="1" s="1"/>
  <c r="T3872" i="1"/>
  <c r="U3872" i="1" s="1"/>
  <c r="T3873" i="1"/>
  <c r="U3873" i="1" s="1"/>
  <c r="T3874" i="1"/>
  <c r="U3874" i="1" s="1"/>
  <c r="T3875" i="1"/>
  <c r="U3875" i="1" s="1"/>
  <c r="T3876" i="1"/>
  <c r="U3876" i="1" s="1"/>
  <c r="T3877" i="1"/>
  <c r="U3877" i="1" s="1"/>
  <c r="T3878" i="1"/>
  <c r="U3878" i="1" s="1"/>
  <c r="T3879" i="1"/>
  <c r="U3879" i="1" s="1"/>
  <c r="T3880" i="1"/>
  <c r="U3880" i="1" s="1"/>
  <c r="T3881" i="1"/>
  <c r="U3881" i="1" s="1"/>
  <c r="T3882" i="1"/>
  <c r="U3882" i="1" s="1"/>
  <c r="T3883" i="1"/>
  <c r="U3883" i="1" s="1"/>
  <c r="T3884" i="1"/>
  <c r="U3884" i="1" s="1"/>
  <c r="T3885" i="1"/>
  <c r="U3885" i="1" s="1"/>
  <c r="T3886" i="1"/>
  <c r="U3886" i="1" s="1"/>
  <c r="T3887" i="1"/>
  <c r="U3887" i="1" s="1"/>
  <c r="T3888" i="1"/>
  <c r="U3888" i="1" s="1"/>
  <c r="T3889" i="1"/>
  <c r="U3889" i="1" s="1"/>
  <c r="T3890" i="1"/>
  <c r="U3890" i="1" s="1"/>
  <c r="T3891" i="1"/>
  <c r="U3891" i="1" s="1"/>
  <c r="T3892" i="1"/>
  <c r="U3892" i="1" s="1"/>
  <c r="T3893" i="1"/>
  <c r="U3893" i="1" s="1"/>
  <c r="T3894" i="1"/>
  <c r="U3894" i="1" s="1"/>
  <c r="T3895" i="1"/>
  <c r="U3895" i="1" s="1"/>
  <c r="T3896" i="1"/>
  <c r="U3896" i="1" s="1"/>
  <c r="T3897" i="1"/>
  <c r="U3897" i="1" s="1"/>
  <c r="T3898" i="1"/>
  <c r="U3898" i="1" s="1"/>
  <c r="T3899" i="1"/>
  <c r="U3899" i="1" s="1"/>
  <c r="T3900" i="1"/>
  <c r="U3900" i="1" s="1"/>
  <c r="T3901" i="1"/>
  <c r="U3901" i="1" s="1"/>
  <c r="T3902" i="1"/>
  <c r="U3902" i="1" s="1"/>
  <c r="T3903" i="1"/>
  <c r="U3903" i="1" s="1"/>
  <c r="U3808"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T2612" i="2"/>
  <c r="U2612" i="2" s="1"/>
  <c r="T2613" i="2"/>
  <c r="U2613" i="2" s="1"/>
  <c r="T2614" i="2"/>
  <c r="U2614" i="2" s="1"/>
  <c r="T2615" i="2"/>
  <c r="U2615" i="2" s="1"/>
  <c r="T2616" i="2"/>
  <c r="U2616" i="2" s="1"/>
  <c r="T2617" i="2"/>
  <c r="U2617" i="2" s="1"/>
  <c r="T2618" i="2"/>
  <c r="U2618" i="2" s="1"/>
  <c r="T2619" i="2"/>
  <c r="U2619" i="2" s="1"/>
  <c r="T2620" i="2"/>
  <c r="U2620" i="2" s="1"/>
  <c r="T2621" i="2"/>
  <c r="U2621" i="2" s="1"/>
  <c r="T2622" i="2"/>
  <c r="U2622" i="2" s="1"/>
  <c r="T2623" i="2"/>
  <c r="U2623" i="2" s="1"/>
  <c r="T2624" i="2"/>
  <c r="U2624" i="2" s="1"/>
  <c r="T2625" i="2"/>
  <c r="U2625" i="2" s="1"/>
  <c r="T2626" i="2"/>
  <c r="U2626" i="2" s="1"/>
  <c r="T2627" i="2"/>
  <c r="U2627" i="2" s="1"/>
  <c r="T2628" i="2"/>
  <c r="U2628" i="2" s="1"/>
  <c r="T2629" i="2"/>
  <c r="U2629" i="2" s="1"/>
  <c r="T2630" i="2"/>
  <c r="U2630" i="2" s="1"/>
  <c r="T2631" i="2"/>
  <c r="U2631" i="2" s="1"/>
  <c r="T2632" i="2"/>
  <c r="U2632" i="2" s="1"/>
  <c r="T2633" i="2"/>
  <c r="U2633" i="2" s="1"/>
  <c r="T2634" i="2"/>
  <c r="U2634" i="2" s="1"/>
  <c r="T2635" i="2"/>
  <c r="U2635" i="2" s="1"/>
  <c r="T2636" i="2"/>
  <c r="U2636" i="2" s="1"/>
  <c r="T2637" i="2"/>
  <c r="U2637" i="2" s="1"/>
  <c r="T2638" i="2"/>
  <c r="U2638" i="2" s="1"/>
  <c r="T2639" i="2"/>
  <c r="U2639" i="2" s="1"/>
  <c r="T2640" i="2"/>
  <c r="U2640" i="2" s="1"/>
  <c r="T2641" i="2"/>
  <c r="U2641" i="2" s="1"/>
  <c r="T2642" i="2"/>
  <c r="U2642" i="2" s="1"/>
  <c r="T2643" i="2"/>
  <c r="U2643" i="2" s="1"/>
  <c r="T2644" i="2"/>
  <c r="U2644" i="2" s="1"/>
  <c r="T2645" i="2"/>
  <c r="U2645" i="2" s="1"/>
  <c r="T2646" i="2"/>
  <c r="U2646" i="2" s="1"/>
  <c r="T2647" i="2"/>
  <c r="U2647" i="2" s="1"/>
  <c r="T2648" i="2"/>
  <c r="U2648" i="2" s="1"/>
  <c r="T2649" i="2"/>
  <c r="U2649" i="2" s="1"/>
  <c r="T2650" i="2"/>
  <c r="U2650" i="2" s="1"/>
  <c r="T2651" i="2"/>
  <c r="U2651" i="2" s="1"/>
  <c r="T2652" i="2"/>
  <c r="U2652" i="2" s="1"/>
  <c r="T2653" i="2"/>
  <c r="U2653" i="2" s="1"/>
  <c r="T2654" i="2"/>
  <c r="U2654" i="2" s="1"/>
  <c r="T2655" i="2"/>
  <c r="U2655" i="2" s="1"/>
  <c r="T2656" i="2"/>
  <c r="U2656" i="2" s="1"/>
  <c r="T2657" i="2"/>
  <c r="U2657" i="2" s="1"/>
  <c r="T2658" i="2"/>
  <c r="U2658" i="2" s="1"/>
  <c r="T2659" i="2"/>
  <c r="U2659" i="2" s="1"/>
  <c r="T2660" i="2"/>
  <c r="U2660" i="2" s="1"/>
  <c r="T2661" i="2"/>
  <c r="U2661" i="2" s="1"/>
  <c r="T2662" i="2"/>
  <c r="U2662" i="2" s="1"/>
  <c r="T2663" i="2"/>
  <c r="U2663" i="2" s="1"/>
  <c r="T2664" i="2"/>
  <c r="U2664" i="2" s="1"/>
  <c r="T2665" i="2"/>
  <c r="U2665" i="2" s="1"/>
  <c r="T2666" i="2"/>
  <c r="U2666" i="2" s="1"/>
  <c r="T2667" i="2"/>
  <c r="U2667" i="2" s="1"/>
  <c r="T2668" i="2"/>
  <c r="U2668" i="2" s="1"/>
  <c r="T2669" i="2"/>
  <c r="U2669" i="2" s="1"/>
  <c r="T2670" i="2"/>
  <c r="U2670" i="2" s="1"/>
  <c r="T2671" i="2"/>
  <c r="U2671" i="2" s="1"/>
  <c r="T2672" i="2"/>
  <c r="U2672" i="2" s="1"/>
  <c r="T2673" i="2"/>
  <c r="U2673" i="2" s="1"/>
  <c r="T2674" i="2"/>
  <c r="U2674" i="2" s="1"/>
  <c r="T2675" i="2"/>
  <c r="U2675" i="2" s="1"/>
  <c r="T2676" i="2"/>
  <c r="U2676" i="2" s="1"/>
  <c r="T2677" i="2"/>
  <c r="U2677" i="2" s="1"/>
  <c r="T2678" i="2"/>
  <c r="U2678" i="2" s="1"/>
  <c r="T2679" i="2"/>
  <c r="U2679" i="2" s="1"/>
  <c r="T2680" i="2"/>
  <c r="U2680" i="2" s="1"/>
  <c r="T2681" i="2"/>
  <c r="U2681" i="2" s="1"/>
  <c r="T2682" i="2"/>
  <c r="U2682" i="2" s="1"/>
  <c r="T2683" i="2"/>
  <c r="U2683" i="2" s="1"/>
  <c r="T2684" i="2"/>
  <c r="U2684" i="2" s="1"/>
  <c r="T2685" i="2"/>
  <c r="U2685" i="2" s="1"/>
  <c r="T2686" i="2"/>
  <c r="U2686" i="2" s="1"/>
  <c r="T2687" i="2"/>
  <c r="U2687" i="2" s="1"/>
  <c r="T2688" i="2"/>
  <c r="U2688" i="2" s="1"/>
  <c r="T2689" i="2"/>
  <c r="U2689" i="2" s="1"/>
  <c r="T2690" i="2"/>
  <c r="U2690" i="2" s="1"/>
  <c r="T2691" i="2"/>
  <c r="U2691" i="2" s="1"/>
  <c r="T2692" i="2"/>
  <c r="U2692" i="2" s="1"/>
  <c r="T2693" i="2"/>
  <c r="U2693" i="2" s="1"/>
  <c r="T2694" i="2"/>
  <c r="U2694" i="2" s="1"/>
  <c r="T2695" i="2"/>
  <c r="U2695" i="2" s="1"/>
  <c r="T2696" i="2"/>
  <c r="U2696" i="2" s="1"/>
  <c r="T2697" i="2"/>
  <c r="U2697" i="2" s="1"/>
  <c r="T2698" i="2"/>
  <c r="U2698" i="2" s="1"/>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T3660" i="1"/>
  <c r="U3660" i="1" s="1"/>
  <c r="T3661" i="1"/>
  <c r="U3661" i="1" s="1"/>
  <c r="T3662" i="1"/>
  <c r="U3662" i="1" s="1"/>
  <c r="T3663" i="1"/>
  <c r="U3663" i="1" s="1"/>
  <c r="T3664" i="1"/>
  <c r="U3664" i="1" s="1"/>
  <c r="T3665" i="1"/>
  <c r="U3665" i="1" s="1"/>
  <c r="T3666" i="1"/>
  <c r="U3666" i="1" s="1"/>
  <c r="T3667" i="1"/>
  <c r="U3667" i="1" s="1"/>
  <c r="T3668" i="1"/>
  <c r="U3668" i="1" s="1"/>
  <c r="T3669" i="1"/>
  <c r="U3669" i="1" s="1"/>
  <c r="T3670" i="1"/>
  <c r="U3670" i="1" s="1"/>
  <c r="T3671" i="1"/>
  <c r="U3671" i="1" s="1"/>
  <c r="T3672" i="1"/>
  <c r="U3672" i="1" s="1"/>
  <c r="T3673" i="1"/>
  <c r="U3673" i="1" s="1"/>
  <c r="T3674" i="1"/>
  <c r="U3674" i="1" s="1"/>
  <c r="T3675" i="1"/>
  <c r="U3675" i="1" s="1"/>
  <c r="T3676" i="1"/>
  <c r="U3676" i="1" s="1"/>
  <c r="T3677" i="1"/>
  <c r="U3677" i="1" s="1"/>
  <c r="T3678" i="1"/>
  <c r="U3678" i="1" s="1"/>
  <c r="T3679" i="1"/>
  <c r="U3679" i="1" s="1"/>
  <c r="T3680" i="1"/>
  <c r="U3680" i="1" s="1"/>
  <c r="T3681" i="1"/>
  <c r="U3681" i="1" s="1"/>
  <c r="T3682" i="1"/>
  <c r="U3682" i="1" s="1"/>
  <c r="T3683" i="1"/>
  <c r="U3683" i="1" s="1"/>
  <c r="T3684" i="1"/>
  <c r="U3684" i="1" s="1"/>
  <c r="T3685" i="1"/>
  <c r="U3685" i="1" s="1"/>
  <c r="T3686" i="1"/>
  <c r="U3686" i="1" s="1"/>
  <c r="T3687" i="1"/>
  <c r="U3687" i="1" s="1"/>
  <c r="T3688" i="1"/>
  <c r="U3688" i="1" s="1"/>
  <c r="T3689" i="1"/>
  <c r="U3689" i="1" s="1"/>
  <c r="T3690" i="1"/>
  <c r="U3690" i="1" s="1"/>
  <c r="T3691" i="1"/>
  <c r="U3691" i="1" s="1"/>
  <c r="T3692" i="1"/>
  <c r="U3692" i="1" s="1"/>
  <c r="T3693" i="1"/>
  <c r="U3693" i="1" s="1"/>
  <c r="T3694" i="1"/>
  <c r="U3694" i="1" s="1"/>
  <c r="T3695" i="1"/>
  <c r="U3695" i="1" s="1"/>
  <c r="T3696" i="1"/>
  <c r="U3696" i="1" s="1"/>
  <c r="T3697" i="1"/>
  <c r="U3697" i="1" s="1"/>
  <c r="T3698" i="1"/>
  <c r="U3698" i="1" s="1"/>
  <c r="T3699" i="1"/>
  <c r="U3699" i="1" s="1"/>
  <c r="T3700" i="1"/>
  <c r="U3700" i="1" s="1"/>
  <c r="T3701" i="1"/>
  <c r="U3701" i="1" s="1"/>
  <c r="T3702" i="1"/>
  <c r="U3702" i="1" s="1"/>
  <c r="T3703" i="1"/>
  <c r="U3703" i="1" s="1"/>
  <c r="T3704" i="1"/>
  <c r="U3704" i="1" s="1"/>
  <c r="T3705" i="1"/>
  <c r="U3705" i="1" s="1"/>
  <c r="T3706" i="1"/>
  <c r="U3706" i="1" s="1"/>
  <c r="T3707" i="1"/>
  <c r="U3707" i="1" s="1"/>
  <c r="T3708" i="1"/>
  <c r="U3708" i="1" s="1"/>
  <c r="T3709" i="1"/>
  <c r="U3709" i="1" s="1"/>
  <c r="T3710" i="1"/>
  <c r="U3710" i="1" s="1"/>
  <c r="T3711" i="1"/>
  <c r="U3711" i="1" s="1"/>
  <c r="T3712" i="1"/>
  <c r="U3712" i="1" s="1"/>
  <c r="T3713" i="1"/>
  <c r="U3713" i="1" s="1"/>
  <c r="T3714" i="1"/>
  <c r="U3714" i="1" s="1"/>
  <c r="T3715" i="1"/>
  <c r="U3715" i="1" s="1"/>
  <c r="T3716" i="1"/>
  <c r="U3716" i="1" s="1"/>
  <c r="T3717" i="1"/>
  <c r="U3717" i="1" s="1"/>
  <c r="T3718" i="1"/>
  <c r="U3718" i="1" s="1"/>
  <c r="T3719" i="1"/>
  <c r="U3719" i="1" s="1"/>
  <c r="T3720" i="1"/>
  <c r="U3720" i="1" s="1"/>
  <c r="T3721" i="1"/>
  <c r="U3721" i="1" s="1"/>
  <c r="T3722" i="1"/>
  <c r="U3722" i="1" s="1"/>
  <c r="T3723" i="1"/>
  <c r="U3723" i="1" s="1"/>
  <c r="T3724" i="1"/>
  <c r="U3724" i="1" s="1"/>
  <c r="T3725" i="1"/>
  <c r="U3725" i="1" s="1"/>
  <c r="T3726" i="1"/>
  <c r="U3726" i="1" s="1"/>
  <c r="T3727" i="1"/>
  <c r="U3727" i="1" s="1"/>
  <c r="T3728" i="1"/>
  <c r="U3728" i="1" s="1"/>
  <c r="T3729" i="1"/>
  <c r="U3729" i="1" s="1"/>
  <c r="T3730" i="1"/>
  <c r="U3730" i="1" s="1"/>
  <c r="T3731" i="1"/>
  <c r="U3731" i="1" s="1"/>
  <c r="T3732" i="1"/>
  <c r="U3732" i="1" s="1"/>
  <c r="T3733" i="1"/>
  <c r="U3733" i="1" s="1"/>
  <c r="T3734" i="1"/>
  <c r="U3734" i="1" s="1"/>
  <c r="T3735" i="1"/>
  <c r="U3735" i="1" s="1"/>
  <c r="T3736" i="1"/>
  <c r="U3736" i="1" s="1"/>
  <c r="T3737" i="1"/>
  <c r="U3737" i="1" s="1"/>
  <c r="T3738" i="1"/>
  <c r="U3738" i="1" s="1"/>
  <c r="T3739" i="1"/>
  <c r="U3739" i="1" s="1"/>
  <c r="T3740" i="1"/>
  <c r="U3740" i="1" s="1"/>
  <c r="T3741" i="1"/>
  <c r="U3741" i="1" s="1"/>
  <c r="T3742" i="1"/>
  <c r="U3742" i="1" s="1"/>
  <c r="T3743" i="1"/>
  <c r="U3743" i="1" s="1"/>
  <c r="T3744" i="1"/>
  <c r="U3744" i="1" s="1"/>
  <c r="T3745" i="1"/>
  <c r="U3745" i="1" s="1"/>
  <c r="T3746" i="1"/>
  <c r="U3746" i="1" s="1"/>
  <c r="T3747" i="1"/>
  <c r="U3747" i="1" s="1"/>
  <c r="T3748" i="1"/>
  <c r="U3748" i="1" s="1"/>
  <c r="T3749" i="1"/>
  <c r="U3749" i="1" s="1"/>
  <c r="T3750" i="1"/>
  <c r="U3750" i="1" s="1"/>
  <c r="T3751" i="1"/>
  <c r="U3751" i="1" s="1"/>
  <c r="T3752" i="1"/>
  <c r="U3752" i="1" s="1"/>
  <c r="T3753" i="1"/>
  <c r="U3753" i="1" s="1"/>
  <c r="T3754" i="1"/>
  <c r="U3754" i="1" s="1"/>
  <c r="T3755" i="1"/>
  <c r="U3755" i="1" s="1"/>
  <c r="T3756" i="1"/>
  <c r="U3756" i="1" s="1"/>
  <c r="T3757" i="1"/>
  <c r="U3757" i="1" s="1"/>
  <c r="T3758" i="1"/>
  <c r="U3758" i="1" s="1"/>
  <c r="T3759" i="1"/>
  <c r="U3759" i="1" s="1"/>
  <c r="T3760" i="1"/>
  <c r="U3760" i="1" s="1"/>
  <c r="T3761" i="1"/>
  <c r="U3761" i="1" s="1"/>
  <c r="T3762" i="1"/>
  <c r="U3762" i="1" s="1"/>
  <c r="T3763" i="1"/>
  <c r="U3763" i="1" s="1"/>
  <c r="T3764" i="1"/>
  <c r="U3764" i="1" s="1"/>
  <c r="T3765" i="1"/>
  <c r="U3765" i="1" s="1"/>
  <c r="T3766" i="1"/>
  <c r="U3766" i="1" s="1"/>
  <c r="T3767" i="1"/>
  <c r="U3767" i="1" s="1"/>
  <c r="T3768" i="1"/>
  <c r="U3768" i="1" s="1"/>
  <c r="T3769" i="1"/>
  <c r="U3769" i="1" s="1"/>
  <c r="T3770" i="1"/>
  <c r="U3770" i="1" s="1"/>
  <c r="T3771" i="1"/>
  <c r="U3771" i="1" s="1"/>
  <c r="T3772" i="1"/>
  <c r="U3772" i="1" s="1"/>
  <c r="T3773" i="1"/>
  <c r="U3773" i="1" s="1"/>
  <c r="T3774" i="1"/>
  <c r="U3774" i="1" s="1"/>
  <c r="T3775" i="1"/>
  <c r="U3775" i="1" s="1"/>
  <c r="T3776" i="1"/>
  <c r="U3776" i="1" s="1"/>
  <c r="T3777" i="1"/>
  <c r="U3777" i="1" s="1"/>
  <c r="T3778" i="1"/>
  <c r="U3778" i="1" s="1"/>
  <c r="T3779" i="1"/>
  <c r="U3779" i="1" s="1"/>
  <c r="T3780" i="1"/>
  <c r="U3780" i="1" s="1"/>
  <c r="T3781" i="1"/>
  <c r="U3781" i="1" s="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T2525" i="2"/>
  <c r="U2525" i="2" s="1"/>
  <c r="T2526" i="2"/>
  <c r="U2526" i="2" s="1"/>
  <c r="T2527" i="2"/>
  <c r="U2527" i="2" s="1"/>
  <c r="T2528" i="2"/>
  <c r="U2528" i="2" s="1"/>
  <c r="T2529" i="2"/>
  <c r="U2529" i="2" s="1"/>
  <c r="T2530" i="2"/>
  <c r="U2530" i="2" s="1"/>
  <c r="T2531" i="2"/>
  <c r="U2531" i="2" s="1"/>
  <c r="T2532" i="2"/>
  <c r="U2532" i="2" s="1"/>
  <c r="T2533" i="2"/>
  <c r="U2533" i="2" s="1"/>
  <c r="T2534" i="2"/>
  <c r="U2534" i="2" s="1"/>
  <c r="T2535" i="2"/>
  <c r="U2535" i="2" s="1"/>
  <c r="T2536" i="2"/>
  <c r="U2536" i="2" s="1"/>
  <c r="T2537" i="2"/>
  <c r="U2537" i="2" s="1"/>
  <c r="T2538" i="2"/>
  <c r="U2538" i="2" s="1"/>
  <c r="T2539" i="2"/>
  <c r="U2539" i="2" s="1"/>
  <c r="T2540" i="2"/>
  <c r="U2540" i="2" s="1"/>
  <c r="T2541" i="2"/>
  <c r="U2541" i="2" s="1"/>
  <c r="T2542" i="2"/>
  <c r="U2542" i="2" s="1"/>
  <c r="T2543" i="2"/>
  <c r="U2543" i="2" s="1"/>
  <c r="T2544" i="2"/>
  <c r="U2544" i="2" s="1"/>
  <c r="T2545" i="2"/>
  <c r="U2545" i="2" s="1"/>
  <c r="T2546" i="2"/>
  <c r="U2546" i="2" s="1"/>
  <c r="T2547" i="2"/>
  <c r="U2547" i="2" s="1"/>
  <c r="T2548" i="2"/>
  <c r="U2548" i="2" s="1"/>
  <c r="T2549" i="2"/>
  <c r="U2549" i="2" s="1"/>
  <c r="T2550" i="2"/>
  <c r="U2550" i="2" s="1"/>
  <c r="T2551" i="2"/>
  <c r="U2551" i="2" s="1"/>
  <c r="T2552" i="2"/>
  <c r="U2552" i="2" s="1"/>
  <c r="T2553" i="2"/>
  <c r="U2553" i="2" s="1"/>
  <c r="T2554" i="2"/>
  <c r="U2554" i="2" s="1"/>
  <c r="T2555" i="2"/>
  <c r="U2555" i="2" s="1"/>
  <c r="T2556" i="2"/>
  <c r="U2556" i="2" s="1"/>
  <c r="T2557" i="2"/>
  <c r="U2557" i="2" s="1"/>
  <c r="T2558" i="2"/>
  <c r="U2558" i="2" s="1"/>
  <c r="T2559" i="2"/>
  <c r="U2559" i="2" s="1"/>
  <c r="T2560" i="2"/>
  <c r="U2560" i="2" s="1"/>
  <c r="T2561" i="2"/>
  <c r="U2561" i="2" s="1"/>
  <c r="T2562" i="2"/>
  <c r="U2562" i="2" s="1"/>
  <c r="T2563" i="2"/>
  <c r="U2563" i="2" s="1"/>
  <c r="T2564" i="2"/>
  <c r="U2564" i="2" s="1"/>
  <c r="T2565" i="2"/>
  <c r="U2565" i="2" s="1"/>
  <c r="T2566" i="2"/>
  <c r="U2566" i="2" s="1"/>
  <c r="T2567" i="2"/>
  <c r="U2567" i="2" s="1"/>
  <c r="T2568" i="2"/>
  <c r="U2568" i="2" s="1"/>
  <c r="T2569" i="2"/>
  <c r="U2569" i="2" s="1"/>
  <c r="T2570" i="2"/>
  <c r="U2570" i="2" s="1"/>
  <c r="T2571" i="2"/>
  <c r="U2571" i="2" s="1"/>
  <c r="T2572" i="2"/>
  <c r="U2572" i="2" s="1"/>
  <c r="T2573" i="2"/>
  <c r="U2573" i="2" s="1"/>
  <c r="T2574" i="2"/>
  <c r="U2574" i="2" s="1"/>
  <c r="T2575" i="2"/>
  <c r="U2575" i="2" s="1"/>
  <c r="T2576" i="2"/>
  <c r="U2576" i="2" s="1"/>
  <c r="T2577" i="2"/>
  <c r="U2577" i="2" s="1"/>
  <c r="T2578" i="2"/>
  <c r="U2578" i="2" s="1"/>
  <c r="T2579" i="2"/>
  <c r="U2579" i="2" s="1"/>
  <c r="T2580" i="2"/>
  <c r="U2580" i="2" s="1"/>
  <c r="T2581" i="2"/>
  <c r="U2581" i="2" s="1"/>
  <c r="T2582" i="2"/>
  <c r="U2582" i="2" s="1"/>
  <c r="T2583" i="2"/>
  <c r="U2583" i="2" s="1"/>
  <c r="T2584" i="2"/>
  <c r="U2584" i="2" s="1"/>
  <c r="T2585" i="2"/>
  <c r="U2585" i="2" s="1"/>
  <c r="T2586" i="2"/>
  <c r="U2586" i="2" s="1"/>
  <c r="T2587" i="2"/>
  <c r="U2587" i="2" s="1"/>
  <c r="T2588" i="2"/>
  <c r="U2588" i="2" s="1"/>
  <c r="T2589" i="2"/>
  <c r="U2589" i="2" s="1"/>
  <c r="T2590" i="2"/>
  <c r="U2590" i="2" s="1"/>
  <c r="T2591" i="2"/>
  <c r="U2591" i="2" s="1"/>
  <c r="T2592" i="2"/>
  <c r="U2592" i="2" s="1"/>
  <c r="T2593" i="2"/>
  <c r="U2593" i="2" s="1"/>
  <c r="T2594" i="2"/>
  <c r="U2594" i="2" s="1"/>
  <c r="T2595" i="2"/>
  <c r="U2595" i="2" s="1"/>
  <c r="T2596" i="2"/>
  <c r="U2596" i="2" s="1"/>
  <c r="T2597" i="2"/>
  <c r="U2597" i="2" s="1"/>
  <c r="T2598" i="2"/>
  <c r="U2598" i="2" s="1"/>
  <c r="T2599" i="2"/>
  <c r="U2599" i="2" s="1"/>
  <c r="T2600" i="2"/>
  <c r="U2600" i="2" s="1"/>
  <c r="T2601" i="2"/>
  <c r="U2601" i="2" s="1"/>
  <c r="T2602" i="2"/>
  <c r="U2602" i="2" s="1"/>
  <c r="T2603" i="2"/>
  <c r="U2603" i="2" s="1"/>
  <c r="T2604" i="2"/>
  <c r="U2604" i="2" s="1"/>
  <c r="T2605" i="2"/>
  <c r="U2605" i="2" s="1"/>
  <c r="T2606" i="2"/>
  <c r="U2606" i="2" s="1"/>
  <c r="T2607" i="2"/>
  <c r="U2607" i="2" s="1"/>
  <c r="T2608" i="2"/>
  <c r="U2608" i="2" s="1"/>
  <c r="T2609" i="2"/>
  <c r="U2609" i="2" s="1"/>
  <c r="T2610" i="2"/>
  <c r="U2610" i="2" s="1"/>
  <c r="T2611" i="2"/>
  <c r="U2611" i="2" s="1"/>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T3538" i="1"/>
  <c r="U3538" i="1" s="1"/>
  <c r="T3539" i="1"/>
  <c r="U3539" i="1" s="1"/>
  <c r="T3540" i="1"/>
  <c r="U3540" i="1" s="1"/>
  <c r="T3541" i="1"/>
  <c r="U3541" i="1" s="1"/>
  <c r="T3542" i="1"/>
  <c r="U3542" i="1" s="1"/>
  <c r="T3543" i="1"/>
  <c r="U3543" i="1" s="1"/>
  <c r="T3544" i="1"/>
  <c r="U3544" i="1" s="1"/>
  <c r="T3545" i="1"/>
  <c r="U3545" i="1" s="1"/>
  <c r="T3546" i="1"/>
  <c r="U3546" i="1" s="1"/>
  <c r="T3547" i="1"/>
  <c r="U3547" i="1" s="1"/>
  <c r="T3548" i="1"/>
  <c r="U3548" i="1" s="1"/>
  <c r="T3549" i="1"/>
  <c r="U3549" i="1" s="1"/>
  <c r="T3550" i="1"/>
  <c r="U3550" i="1" s="1"/>
  <c r="T3551" i="1"/>
  <c r="U3551" i="1" s="1"/>
  <c r="T3552" i="1"/>
  <c r="U3552" i="1" s="1"/>
  <c r="T3553" i="1"/>
  <c r="U3553" i="1" s="1"/>
  <c r="T3554" i="1"/>
  <c r="U3554" i="1" s="1"/>
  <c r="T3555" i="1"/>
  <c r="U3555" i="1" s="1"/>
  <c r="T3556" i="1"/>
  <c r="U3556" i="1" s="1"/>
  <c r="T3557" i="1"/>
  <c r="U3557" i="1" s="1"/>
  <c r="T3558" i="1"/>
  <c r="U3558" i="1" s="1"/>
  <c r="T3559" i="1"/>
  <c r="U3559" i="1" s="1"/>
  <c r="T3560" i="1"/>
  <c r="U3560" i="1" s="1"/>
  <c r="T3561" i="1"/>
  <c r="U3561" i="1" s="1"/>
  <c r="T3562" i="1"/>
  <c r="U3562" i="1" s="1"/>
  <c r="T3563" i="1"/>
  <c r="U3563" i="1" s="1"/>
  <c r="T3564" i="1"/>
  <c r="U3564" i="1" s="1"/>
  <c r="T3565" i="1"/>
  <c r="U3565" i="1" s="1"/>
  <c r="T3566" i="1"/>
  <c r="U3566" i="1" s="1"/>
  <c r="T3567" i="1"/>
  <c r="U3567" i="1" s="1"/>
  <c r="T3568" i="1"/>
  <c r="U3568" i="1" s="1"/>
  <c r="T3569" i="1"/>
  <c r="U3569" i="1" s="1"/>
  <c r="T3570" i="1"/>
  <c r="U3570" i="1" s="1"/>
  <c r="T3571" i="1"/>
  <c r="U3571" i="1" s="1"/>
  <c r="T3572" i="1"/>
  <c r="U3572" i="1" s="1"/>
  <c r="T3573" i="1"/>
  <c r="U3573" i="1" s="1"/>
  <c r="T3574" i="1"/>
  <c r="U3574" i="1" s="1"/>
  <c r="T3575" i="1"/>
  <c r="U3575" i="1" s="1"/>
  <c r="T3576" i="1"/>
  <c r="U3576" i="1" s="1"/>
  <c r="T3577" i="1"/>
  <c r="U3577" i="1" s="1"/>
  <c r="T3578" i="1"/>
  <c r="U3578" i="1" s="1"/>
  <c r="T3579" i="1"/>
  <c r="U3579" i="1" s="1"/>
  <c r="T3580" i="1"/>
  <c r="U3580" i="1" s="1"/>
  <c r="T3581" i="1"/>
  <c r="U3581" i="1" s="1"/>
  <c r="T3582" i="1"/>
  <c r="U3582" i="1" s="1"/>
  <c r="T3583" i="1"/>
  <c r="U3583" i="1" s="1"/>
  <c r="T3584" i="1"/>
  <c r="U3584" i="1" s="1"/>
  <c r="T3585" i="1"/>
  <c r="U3585" i="1" s="1"/>
  <c r="T3586" i="1"/>
  <c r="U3586" i="1" s="1"/>
  <c r="T3587" i="1"/>
  <c r="U3587" i="1" s="1"/>
  <c r="T3588" i="1"/>
  <c r="U3588" i="1" s="1"/>
  <c r="T3589" i="1"/>
  <c r="U3589" i="1" s="1"/>
  <c r="T3590" i="1"/>
  <c r="U3590" i="1" s="1"/>
  <c r="T3591" i="1"/>
  <c r="U3591" i="1" s="1"/>
  <c r="T3592" i="1"/>
  <c r="U3592" i="1" s="1"/>
  <c r="T3593" i="1"/>
  <c r="U3593" i="1" s="1"/>
  <c r="T3594" i="1"/>
  <c r="U3594" i="1" s="1"/>
  <c r="T3595" i="1"/>
  <c r="U3595" i="1" s="1"/>
  <c r="T3596" i="1"/>
  <c r="U3596" i="1" s="1"/>
  <c r="T3597" i="1"/>
  <c r="U3597" i="1" s="1"/>
  <c r="T3598" i="1"/>
  <c r="U3598" i="1" s="1"/>
  <c r="T3599" i="1"/>
  <c r="U3599" i="1" s="1"/>
  <c r="T3600" i="1"/>
  <c r="U3600" i="1" s="1"/>
  <c r="T3601" i="1"/>
  <c r="U3601" i="1" s="1"/>
  <c r="T3602" i="1"/>
  <c r="U3602" i="1" s="1"/>
  <c r="T3603" i="1"/>
  <c r="U3603" i="1" s="1"/>
  <c r="T3604" i="1"/>
  <c r="U3604" i="1" s="1"/>
  <c r="T3605" i="1"/>
  <c r="U3605" i="1" s="1"/>
  <c r="T3606" i="1"/>
  <c r="U3606" i="1" s="1"/>
  <c r="T3607" i="1"/>
  <c r="U3607" i="1" s="1"/>
  <c r="T3608" i="1"/>
  <c r="U3608" i="1" s="1"/>
  <c r="T3609" i="1"/>
  <c r="U3609" i="1" s="1"/>
  <c r="T3610" i="1"/>
  <c r="U3610" i="1" s="1"/>
  <c r="T3611" i="1"/>
  <c r="U3611" i="1" s="1"/>
  <c r="T3612" i="1"/>
  <c r="U3612" i="1" s="1"/>
  <c r="T3613" i="1"/>
  <c r="U3613" i="1" s="1"/>
  <c r="T3614" i="1"/>
  <c r="U3614" i="1" s="1"/>
  <c r="T3615" i="1"/>
  <c r="U3615" i="1" s="1"/>
  <c r="T3616" i="1"/>
  <c r="U3616" i="1" s="1"/>
  <c r="T3617" i="1"/>
  <c r="U3617" i="1" s="1"/>
  <c r="T3618" i="1"/>
  <c r="U3618" i="1" s="1"/>
  <c r="T3619" i="1"/>
  <c r="U3619" i="1" s="1"/>
  <c r="T3620" i="1"/>
  <c r="U3620" i="1" s="1"/>
  <c r="T3621" i="1"/>
  <c r="U3621" i="1" s="1"/>
  <c r="T3622" i="1"/>
  <c r="U3622" i="1" s="1"/>
  <c r="T3623" i="1"/>
  <c r="U3623" i="1" s="1"/>
  <c r="T3624" i="1"/>
  <c r="U3624" i="1" s="1"/>
  <c r="T3625" i="1"/>
  <c r="U3625" i="1" s="1"/>
  <c r="T3626" i="1"/>
  <c r="U3626" i="1" s="1"/>
  <c r="T3627" i="1"/>
  <c r="U3627" i="1" s="1"/>
  <c r="T3628" i="1"/>
  <c r="U3628" i="1" s="1"/>
  <c r="T3629" i="1"/>
  <c r="U3629" i="1" s="1"/>
  <c r="T3630" i="1"/>
  <c r="U3630" i="1" s="1"/>
  <c r="T3631" i="1"/>
  <c r="U3631" i="1" s="1"/>
  <c r="T3632" i="1"/>
  <c r="U3632" i="1" s="1"/>
  <c r="T3633" i="1"/>
  <c r="U3633" i="1" s="1"/>
  <c r="T3634" i="1"/>
  <c r="U3634" i="1" s="1"/>
  <c r="T3635" i="1"/>
  <c r="U3635" i="1" s="1"/>
  <c r="T3636" i="1"/>
  <c r="U3636" i="1" s="1"/>
  <c r="T3637" i="1"/>
  <c r="U3637" i="1" s="1"/>
  <c r="T3638" i="1"/>
  <c r="U3638" i="1" s="1"/>
  <c r="T3639" i="1"/>
  <c r="U3639" i="1" s="1"/>
  <c r="T3640" i="1"/>
  <c r="U3640" i="1" s="1"/>
  <c r="T3641" i="1"/>
  <c r="U3641" i="1" s="1"/>
  <c r="T3642" i="1"/>
  <c r="U3642" i="1" s="1"/>
  <c r="T3643" i="1"/>
  <c r="U3643" i="1" s="1"/>
  <c r="T3644" i="1"/>
  <c r="U3644" i="1" s="1"/>
  <c r="T3645" i="1"/>
  <c r="U3645" i="1" s="1"/>
  <c r="T3646" i="1"/>
  <c r="U3646" i="1" s="1"/>
  <c r="T3647" i="1"/>
  <c r="U3647" i="1" s="1"/>
  <c r="T3648" i="1"/>
  <c r="U3648" i="1" s="1"/>
  <c r="T3649" i="1"/>
  <c r="U3649" i="1" s="1"/>
  <c r="T3650" i="1"/>
  <c r="U3650" i="1" s="1"/>
  <c r="T3651" i="1"/>
  <c r="U3651" i="1" s="1"/>
  <c r="T3652" i="1"/>
  <c r="U3652" i="1" s="1"/>
  <c r="T3653" i="1"/>
  <c r="U3653" i="1" s="1"/>
  <c r="T3654" i="1"/>
  <c r="U3654" i="1" s="1"/>
  <c r="T3655" i="1"/>
  <c r="U3655" i="1" s="1"/>
  <c r="T3656" i="1"/>
  <c r="U3656" i="1" s="1"/>
  <c r="T3657" i="1"/>
  <c r="U3657" i="1" s="1"/>
  <c r="T3658" i="1"/>
  <c r="U3658" i="1" s="1"/>
  <c r="T3659" i="1"/>
  <c r="U3659" i="1" s="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D7" i="10"/>
  <c r="C7" i="10"/>
  <c r="T2438" i="2"/>
  <c r="U2438" i="2" s="1"/>
  <c r="T2439" i="2"/>
  <c r="U2439" i="2" s="1"/>
  <c r="T2440" i="2"/>
  <c r="U2440" i="2" s="1"/>
  <c r="T2441" i="2"/>
  <c r="U2441" i="2" s="1"/>
  <c r="T2442" i="2"/>
  <c r="U2442" i="2" s="1"/>
  <c r="T2443" i="2"/>
  <c r="U2443" i="2" s="1"/>
  <c r="T2444" i="2"/>
  <c r="U2444" i="2" s="1"/>
  <c r="T2445" i="2"/>
  <c r="U2445" i="2" s="1"/>
  <c r="T2446" i="2"/>
  <c r="U2446" i="2" s="1"/>
  <c r="T2447" i="2"/>
  <c r="U2447" i="2" s="1"/>
  <c r="T2448" i="2"/>
  <c r="U2448" i="2" s="1"/>
  <c r="T2449" i="2"/>
  <c r="U2449" i="2" s="1"/>
  <c r="T2450" i="2"/>
  <c r="U2450" i="2" s="1"/>
  <c r="T2451" i="2"/>
  <c r="U2451" i="2" s="1"/>
  <c r="T2452" i="2"/>
  <c r="U2452" i="2" s="1"/>
  <c r="T2453" i="2"/>
  <c r="U2453" i="2" s="1"/>
  <c r="T2454" i="2"/>
  <c r="U2454" i="2" s="1"/>
  <c r="T2455" i="2"/>
  <c r="U2455" i="2" s="1"/>
  <c r="T2456" i="2"/>
  <c r="U2456" i="2" s="1"/>
  <c r="T2457" i="2"/>
  <c r="U2457" i="2" s="1"/>
  <c r="T2458" i="2"/>
  <c r="U2458" i="2" s="1"/>
  <c r="T2459" i="2"/>
  <c r="U2459" i="2" s="1"/>
  <c r="T2460" i="2"/>
  <c r="U2460" i="2" s="1"/>
  <c r="T2461" i="2"/>
  <c r="U2461" i="2" s="1"/>
  <c r="T2462" i="2"/>
  <c r="U2462" i="2" s="1"/>
  <c r="T2463" i="2"/>
  <c r="U2463" i="2" s="1"/>
  <c r="T2464" i="2"/>
  <c r="U2464" i="2" s="1"/>
  <c r="T2465" i="2"/>
  <c r="U2465" i="2" s="1"/>
  <c r="T2466" i="2"/>
  <c r="U2466" i="2" s="1"/>
  <c r="T2467" i="2"/>
  <c r="U2467" i="2" s="1"/>
  <c r="T2468" i="2"/>
  <c r="U2468" i="2" s="1"/>
  <c r="T2469" i="2"/>
  <c r="U2469" i="2" s="1"/>
  <c r="T2470" i="2"/>
  <c r="U2470" i="2" s="1"/>
  <c r="T2471" i="2"/>
  <c r="U2471" i="2" s="1"/>
  <c r="T2472" i="2"/>
  <c r="U2472" i="2" s="1"/>
  <c r="T2473" i="2"/>
  <c r="U2473" i="2" s="1"/>
  <c r="T2474" i="2"/>
  <c r="U2474" i="2" s="1"/>
  <c r="T2475" i="2"/>
  <c r="U2475" i="2" s="1"/>
  <c r="T2476" i="2"/>
  <c r="U2476" i="2" s="1"/>
  <c r="T2477" i="2"/>
  <c r="U2477" i="2" s="1"/>
  <c r="T2478" i="2"/>
  <c r="U2478" i="2" s="1"/>
  <c r="T2479" i="2"/>
  <c r="U2479" i="2" s="1"/>
  <c r="T2480" i="2"/>
  <c r="U2480" i="2" s="1"/>
  <c r="T2481" i="2"/>
  <c r="U2481" i="2" s="1"/>
  <c r="T2482" i="2"/>
  <c r="U2482" i="2" s="1"/>
  <c r="T2483" i="2"/>
  <c r="U2483" i="2" s="1"/>
  <c r="T2484" i="2"/>
  <c r="U2484" i="2" s="1"/>
  <c r="T2485" i="2"/>
  <c r="U2485" i="2" s="1"/>
  <c r="T2486" i="2"/>
  <c r="U2486" i="2" s="1"/>
  <c r="T2487" i="2"/>
  <c r="U2487" i="2" s="1"/>
  <c r="T2488" i="2"/>
  <c r="U2488" i="2" s="1"/>
  <c r="T2489" i="2"/>
  <c r="U2489" i="2" s="1"/>
  <c r="T2490" i="2"/>
  <c r="U2490" i="2" s="1"/>
  <c r="T2491" i="2"/>
  <c r="U2491" i="2" s="1"/>
  <c r="T2492" i="2"/>
  <c r="U2492" i="2" s="1"/>
  <c r="T2493" i="2"/>
  <c r="U2493" i="2" s="1"/>
  <c r="T2494" i="2"/>
  <c r="U2494" i="2" s="1"/>
  <c r="T2495" i="2"/>
  <c r="U2495" i="2" s="1"/>
  <c r="T2496" i="2"/>
  <c r="U2496" i="2" s="1"/>
  <c r="T2497" i="2"/>
  <c r="U2497" i="2" s="1"/>
  <c r="T2498" i="2"/>
  <c r="U2498" i="2" s="1"/>
  <c r="T2499" i="2"/>
  <c r="U2499" i="2" s="1"/>
  <c r="T2500" i="2"/>
  <c r="U2500" i="2" s="1"/>
  <c r="T2501" i="2"/>
  <c r="U2501" i="2" s="1"/>
  <c r="T2502" i="2"/>
  <c r="U2502" i="2" s="1"/>
  <c r="T2503" i="2"/>
  <c r="U2503" i="2" s="1"/>
  <c r="T2504" i="2"/>
  <c r="U2504" i="2" s="1"/>
  <c r="T2505" i="2"/>
  <c r="U2505" i="2" s="1"/>
  <c r="T2506" i="2"/>
  <c r="U2506" i="2" s="1"/>
  <c r="T2507" i="2"/>
  <c r="U2507" i="2" s="1"/>
  <c r="T2508" i="2"/>
  <c r="U2508" i="2" s="1"/>
  <c r="T2509" i="2"/>
  <c r="U2509" i="2" s="1"/>
  <c r="T2510" i="2"/>
  <c r="U2510" i="2" s="1"/>
  <c r="T2511" i="2"/>
  <c r="U2511" i="2" s="1"/>
  <c r="T2512" i="2"/>
  <c r="U2512" i="2" s="1"/>
  <c r="T2513" i="2"/>
  <c r="U2513" i="2" s="1"/>
  <c r="T2514" i="2"/>
  <c r="U2514" i="2" s="1"/>
  <c r="T2515" i="2"/>
  <c r="U2515" i="2" s="1"/>
  <c r="T2516" i="2"/>
  <c r="U2516" i="2" s="1"/>
  <c r="T2517" i="2"/>
  <c r="U2517" i="2" s="1"/>
  <c r="T2518" i="2"/>
  <c r="U2518" i="2" s="1"/>
  <c r="T2519" i="2"/>
  <c r="U2519" i="2" s="1"/>
  <c r="T2520" i="2"/>
  <c r="U2520" i="2" s="1"/>
  <c r="T2521" i="2"/>
  <c r="U2521" i="2" s="1"/>
  <c r="T2522" i="2"/>
  <c r="U2522" i="2" s="1"/>
  <c r="T2523" i="2"/>
  <c r="U2523" i="2" s="1"/>
  <c r="T2524" i="2"/>
  <c r="U2524" i="2" s="1"/>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T3416" i="1"/>
  <c r="U3416" i="1" s="1"/>
  <c r="T3417" i="1"/>
  <c r="U3417" i="1" s="1"/>
  <c r="T3418" i="1"/>
  <c r="T3419" i="1"/>
  <c r="U3419" i="1" s="1"/>
  <c r="T3420" i="1"/>
  <c r="U3420" i="1" s="1"/>
  <c r="T3421" i="1"/>
  <c r="U3421" i="1" s="1"/>
  <c r="T3422" i="1"/>
  <c r="U3422" i="1" s="1"/>
  <c r="T3423" i="1"/>
  <c r="U3423" i="1" s="1"/>
  <c r="T3424" i="1"/>
  <c r="U3424" i="1" s="1"/>
  <c r="T3425" i="1"/>
  <c r="U3425" i="1" s="1"/>
  <c r="T3426" i="1"/>
  <c r="U3426" i="1" s="1"/>
  <c r="T3427" i="1"/>
  <c r="U3427" i="1" s="1"/>
  <c r="T3428" i="1"/>
  <c r="U3428" i="1" s="1"/>
  <c r="T3429" i="1"/>
  <c r="U3429" i="1" s="1"/>
  <c r="T3430" i="1"/>
  <c r="U3430" i="1" s="1"/>
  <c r="T3431" i="1"/>
  <c r="U3431" i="1" s="1"/>
  <c r="T3432" i="1"/>
  <c r="U3432" i="1" s="1"/>
  <c r="T3433" i="1"/>
  <c r="U3433" i="1" s="1"/>
  <c r="T3434" i="1"/>
  <c r="U3434" i="1" s="1"/>
  <c r="T3435" i="1"/>
  <c r="U3435" i="1" s="1"/>
  <c r="T3436" i="1"/>
  <c r="U3436" i="1" s="1"/>
  <c r="T3437" i="1"/>
  <c r="U3437" i="1" s="1"/>
  <c r="T3438" i="1"/>
  <c r="U3438" i="1" s="1"/>
  <c r="T3439" i="1"/>
  <c r="U3439" i="1" s="1"/>
  <c r="T3440" i="1"/>
  <c r="U3440" i="1" s="1"/>
  <c r="T3441" i="1"/>
  <c r="U3441" i="1" s="1"/>
  <c r="T3442" i="1"/>
  <c r="U3442" i="1" s="1"/>
  <c r="T3443" i="1"/>
  <c r="U3443" i="1" s="1"/>
  <c r="T3444" i="1"/>
  <c r="U3444" i="1" s="1"/>
  <c r="T3445" i="1"/>
  <c r="U3445" i="1" s="1"/>
  <c r="T3446" i="1"/>
  <c r="U3446" i="1" s="1"/>
  <c r="T3447" i="1"/>
  <c r="U3447" i="1" s="1"/>
  <c r="T3448" i="1"/>
  <c r="U3448" i="1" s="1"/>
  <c r="T3449" i="1"/>
  <c r="U3449" i="1" s="1"/>
  <c r="T3450" i="1"/>
  <c r="U3450" i="1" s="1"/>
  <c r="T3451" i="1"/>
  <c r="U3451" i="1" s="1"/>
  <c r="T3452" i="1"/>
  <c r="U3452" i="1" s="1"/>
  <c r="T3453" i="1"/>
  <c r="U3453" i="1" s="1"/>
  <c r="T3454" i="1"/>
  <c r="U3454" i="1" s="1"/>
  <c r="T3455" i="1"/>
  <c r="U3455" i="1" s="1"/>
  <c r="T3456" i="1"/>
  <c r="U3456" i="1" s="1"/>
  <c r="T3457" i="1"/>
  <c r="U3457" i="1" s="1"/>
  <c r="T3458" i="1"/>
  <c r="U3458" i="1" s="1"/>
  <c r="T3459" i="1"/>
  <c r="U3459" i="1" s="1"/>
  <c r="T3460" i="1"/>
  <c r="U3460" i="1" s="1"/>
  <c r="T3461" i="1"/>
  <c r="U3461" i="1" s="1"/>
  <c r="T3462" i="1"/>
  <c r="U3462" i="1" s="1"/>
  <c r="T3463" i="1"/>
  <c r="U3463" i="1" s="1"/>
  <c r="T3464" i="1"/>
  <c r="U3464" i="1" s="1"/>
  <c r="T3465" i="1"/>
  <c r="U3465" i="1" s="1"/>
  <c r="T3466" i="1"/>
  <c r="U3466" i="1" s="1"/>
  <c r="T3467" i="1"/>
  <c r="U3467" i="1" s="1"/>
  <c r="T3468" i="1"/>
  <c r="U3468" i="1" s="1"/>
  <c r="T3469" i="1"/>
  <c r="U3469" i="1" s="1"/>
  <c r="T3470" i="1"/>
  <c r="U3470" i="1" s="1"/>
  <c r="T3471" i="1"/>
  <c r="U3471" i="1" s="1"/>
  <c r="T3472" i="1"/>
  <c r="U3472" i="1" s="1"/>
  <c r="T3473" i="1"/>
  <c r="U3473" i="1" s="1"/>
  <c r="T3474" i="1"/>
  <c r="U3474" i="1" s="1"/>
  <c r="T3475" i="1"/>
  <c r="U3475" i="1" s="1"/>
  <c r="T3476" i="1"/>
  <c r="U3476" i="1" s="1"/>
  <c r="T3477" i="1"/>
  <c r="U3477" i="1" s="1"/>
  <c r="T3478" i="1"/>
  <c r="U3478" i="1" s="1"/>
  <c r="T3479" i="1"/>
  <c r="U3479" i="1" s="1"/>
  <c r="T3480" i="1"/>
  <c r="U3480" i="1" s="1"/>
  <c r="T3481" i="1"/>
  <c r="U3481" i="1" s="1"/>
  <c r="T3482" i="1"/>
  <c r="U3482" i="1" s="1"/>
  <c r="T3483" i="1"/>
  <c r="U3483" i="1" s="1"/>
  <c r="T3484" i="1"/>
  <c r="U3484" i="1" s="1"/>
  <c r="T3485" i="1"/>
  <c r="U3485" i="1" s="1"/>
  <c r="T3486" i="1"/>
  <c r="U3486" i="1" s="1"/>
  <c r="T3487" i="1"/>
  <c r="U3487" i="1" s="1"/>
  <c r="T3488" i="1"/>
  <c r="U3488" i="1" s="1"/>
  <c r="T3489" i="1"/>
  <c r="U3489" i="1" s="1"/>
  <c r="T3490" i="1"/>
  <c r="U3490" i="1" s="1"/>
  <c r="T3491" i="1"/>
  <c r="U3491" i="1" s="1"/>
  <c r="T3492" i="1"/>
  <c r="U3492" i="1" s="1"/>
  <c r="T3493" i="1"/>
  <c r="U3493" i="1" s="1"/>
  <c r="T3494" i="1"/>
  <c r="U3494" i="1" s="1"/>
  <c r="T3495" i="1"/>
  <c r="U3495" i="1" s="1"/>
  <c r="T3496" i="1"/>
  <c r="U3496" i="1" s="1"/>
  <c r="T3497" i="1"/>
  <c r="U3497" i="1" s="1"/>
  <c r="T3498" i="1"/>
  <c r="U3498" i="1" s="1"/>
  <c r="T3499" i="1"/>
  <c r="U3499" i="1" s="1"/>
  <c r="T3500" i="1"/>
  <c r="U3500" i="1" s="1"/>
  <c r="T3501" i="1"/>
  <c r="U3501" i="1" s="1"/>
  <c r="T3502" i="1"/>
  <c r="U3502" i="1" s="1"/>
  <c r="T3503" i="1"/>
  <c r="U3503" i="1" s="1"/>
  <c r="T3504" i="1"/>
  <c r="U3504" i="1" s="1"/>
  <c r="T3505" i="1"/>
  <c r="U3505" i="1" s="1"/>
  <c r="T3506" i="1"/>
  <c r="U3506" i="1" s="1"/>
  <c r="T3507" i="1"/>
  <c r="U3507" i="1" s="1"/>
  <c r="T3508" i="1"/>
  <c r="U3508" i="1" s="1"/>
  <c r="T3509" i="1"/>
  <c r="U3509" i="1" s="1"/>
  <c r="T3510" i="1"/>
  <c r="U3510" i="1" s="1"/>
  <c r="T3511" i="1"/>
  <c r="U3511" i="1" s="1"/>
  <c r="T3512" i="1"/>
  <c r="U3512" i="1" s="1"/>
  <c r="T3513" i="1"/>
  <c r="U3513" i="1" s="1"/>
  <c r="T3514" i="1"/>
  <c r="U3514" i="1" s="1"/>
  <c r="T3515" i="1"/>
  <c r="U3515" i="1" s="1"/>
  <c r="T3516" i="1"/>
  <c r="U3516" i="1" s="1"/>
  <c r="T3517" i="1"/>
  <c r="U3517" i="1" s="1"/>
  <c r="T3518" i="1"/>
  <c r="U3518" i="1" s="1"/>
  <c r="T3519" i="1"/>
  <c r="U3519" i="1" s="1"/>
  <c r="T3520" i="1"/>
  <c r="U3520" i="1" s="1"/>
  <c r="T3521" i="1"/>
  <c r="U3521" i="1" s="1"/>
  <c r="T3522" i="1"/>
  <c r="U3522" i="1" s="1"/>
  <c r="T3523" i="1"/>
  <c r="U3523" i="1" s="1"/>
  <c r="T3524" i="1"/>
  <c r="U3524" i="1" s="1"/>
  <c r="T3525" i="1"/>
  <c r="U3525" i="1" s="1"/>
  <c r="T3526" i="1"/>
  <c r="U3526" i="1" s="1"/>
  <c r="T3527" i="1"/>
  <c r="U3527" i="1" s="1"/>
  <c r="T3528" i="1"/>
  <c r="U3528" i="1" s="1"/>
  <c r="T3529" i="1"/>
  <c r="U3529" i="1" s="1"/>
  <c r="T3530" i="1"/>
  <c r="U3530" i="1" s="1"/>
  <c r="T3531" i="1"/>
  <c r="U3531" i="1" s="1"/>
  <c r="T3532" i="1"/>
  <c r="U3532" i="1" s="1"/>
  <c r="T3533" i="1"/>
  <c r="U3533" i="1" s="1"/>
  <c r="T3534" i="1"/>
  <c r="U3534" i="1" s="1"/>
  <c r="T3535" i="1"/>
  <c r="U3535" i="1" s="1"/>
  <c r="T3536" i="1"/>
  <c r="U3536" i="1" s="1"/>
  <c r="T3537" i="1"/>
  <c r="U3537" i="1" s="1"/>
  <c r="U3418"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T2351" i="2"/>
  <c r="U2351" i="2" s="1"/>
  <c r="T2352" i="2"/>
  <c r="U2352" i="2" s="1"/>
  <c r="T2353" i="2"/>
  <c r="U2353" i="2" s="1"/>
  <c r="T2354" i="2"/>
  <c r="U2354" i="2" s="1"/>
  <c r="T2355" i="2"/>
  <c r="U2355" i="2" s="1"/>
  <c r="T2356" i="2"/>
  <c r="U2356" i="2" s="1"/>
  <c r="T2357" i="2"/>
  <c r="U2357" i="2" s="1"/>
  <c r="T2358" i="2"/>
  <c r="U2358" i="2" s="1"/>
  <c r="T2359" i="2"/>
  <c r="U2359" i="2" s="1"/>
  <c r="T2360" i="2"/>
  <c r="U2360" i="2" s="1"/>
  <c r="T2361" i="2"/>
  <c r="U2361" i="2" s="1"/>
  <c r="T2362" i="2"/>
  <c r="U2362" i="2" s="1"/>
  <c r="T2363" i="2"/>
  <c r="U2363" i="2" s="1"/>
  <c r="T2364" i="2"/>
  <c r="U2364" i="2" s="1"/>
  <c r="T2365" i="2"/>
  <c r="U2365" i="2" s="1"/>
  <c r="T2366" i="2"/>
  <c r="U2366" i="2" s="1"/>
  <c r="T2367" i="2"/>
  <c r="U2367" i="2" s="1"/>
  <c r="T2368" i="2"/>
  <c r="U2368" i="2" s="1"/>
  <c r="T2369" i="2"/>
  <c r="U2369" i="2" s="1"/>
  <c r="T2370" i="2"/>
  <c r="U2370" i="2" s="1"/>
  <c r="T2371" i="2"/>
  <c r="U2371" i="2" s="1"/>
  <c r="T2372" i="2"/>
  <c r="U2372" i="2" s="1"/>
  <c r="T2373" i="2"/>
  <c r="U2373" i="2" s="1"/>
  <c r="T2374" i="2"/>
  <c r="U2374" i="2" s="1"/>
  <c r="T2375" i="2"/>
  <c r="U2375" i="2" s="1"/>
  <c r="T2376" i="2"/>
  <c r="U2376" i="2" s="1"/>
  <c r="T2377" i="2"/>
  <c r="U2377" i="2" s="1"/>
  <c r="T2378" i="2"/>
  <c r="U2378" i="2" s="1"/>
  <c r="T2379" i="2"/>
  <c r="U2379" i="2" s="1"/>
  <c r="T2380" i="2"/>
  <c r="U2380" i="2" s="1"/>
  <c r="T2381" i="2"/>
  <c r="U2381" i="2" s="1"/>
  <c r="T2382" i="2"/>
  <c r="U2382" i="2" s="1"/>
  <c r="T2383" i="2"/>
  <c r="U2383" i="2" s="1"/>
  <c r="T2384" i="2"/>
  <c r="U2384" i="2" s="1"/>
  <c r="T2385" i="2"/>
  <c r="U2385" i="2" s="1"/>
  <c r="T2386" i="2"/>
  <c r="U2386" i="2" s="1"/>
  <c r="T2387" i="2"/>
  <c r="U2387" i="2" s="1"/>
  <c r="T2388" i="2"/>
  <c r="U2388" i="2" s="1"/>
  <c r="T2389" i="2"/>
  <c r="U2389" i="2" s="1"/>
  <c r="T2390" i="2"/>
  <c r="U2390" i="2" s="1"/>
  <c r="T2391" i="2"/>
  <c r="U2391" i="2" s="1"/>
  <c r="T2392" i="2"/>
  <c r="U2392" i="2" s="1"/>
  <c r="T2393" i="2"/>
  <c r="U2393" i="2" s="1"/>
  <c r="T2394" i="2"/>
  <c r="U2394" i="2" s="1"/>
  <c r="T2395" i="2"/>
  <c r="U2395" i="2" s="1"/>
  <c r="T2396" i="2"/>
  <c r="U2396" i="2" s="1"/>
  <c r="T2397" i="2"/>
  <c r="U2397" i="2" s="1"/>
  <c r="T2398" i="2"/>
  <c r="U2398" i="2" s="1"/>
  <c r="T2399" i="2"/>
  <c r="U2399" i="2" s="1"/>
  <c r="T2400" i="2"/>
  <c r="U2400" i="2" s="1"/>
  <c r="T2401" i="2"/>
  <c r="U2401" i="2" s="1"/>
  <c r="T2402" i="2"/>
  <c r="U2402" i="2" s="1"/>
  <c r="T2403" i="2"/>
  <c r="U2403" i="2" s="1"/>
  <c r="T2404" i="2"/>
  <c r="U2404" i="2" s="1"/>
  <c r="T2405" i="2"/>
  <c r="U2405" i="2" s="1"/>
  <c r="T2406" i="2"/>
  <c r="U2406" i="2" s="1"/>
  <c r="T2407" i="2"/>
  <c r="U2407" i="2" s="1"/>
  <c r="T2408" i="2"/>
  <c r="U2408" i="2" s="1"/>
  <c r="T2409" i="2"/>
  <c r="U2409" i="2" s="1"/>
  <c r="T2410" i="2"/>
  <c r="U2410" i="2" s="1"/>
  <c r="T2411" i="2"/>
  <c r="U2411" i="2" s="1"/>
  <c r="T2412" i="2"/>
  <c r="U2412" i="2" s="1"/>
  <c r="T2413" i="2"/>
  <c r="U2413" i="2" s="1"/>
  <c r="T2414" i="2"/>
  <c r="U2414" i="2" s="1"/>
  <c r="T2415" i="2"/>
  <c r="U2415" i="2" s="1"/>
  <c r="T2416" i="2"/>
  <c r="U2416" i="2" s="1"/>
  <c r="T2417" i="2"/>
  <c r="U2417" i="2" s="1"/>
  <c r="T2418" i="2"/>
  <c r="U2418" i="2" s="1"/>
  <c r="T2419" i="2"/>
  <c r="U2419" i="2" s="1"/>
  <c r="T2420" i="2"/>
  <c r="U2420" i="2" s="1"/>
  <c r="T2421" i="2"/>
  <c r="U2421" i="2" s="1"/>
  <c r="T2422" i="2"/>
  <c r="U2422" i="2" s="1"/>
  <c r="T2423" i="2"/>
  <c r="U2423" i="2" s="1"/>
  <c r="T2424" i="2"/>
  <c r="U2424" i="2" s="1"/>
  <c r="T2425" i="2"/>
  <c r="U2425" i="2" s="1"/>
  <c r="T2426" i="2"/>
  <c r="U2426" i="2" s="1"/>
  <c r="T2427" i="2"/>
  <c r="U2427" i="2" s="1"/>
  <c r="T2428" i="2"/>
  <c r="U2428" i="2" s="1"/>
  <c r="T2429" i="2"/>
  <c r="U2429" i="2" s="1"/>
  <c r="T2430" i="2"/>
  <c r="U2430" i="2" s="1"/>
  <c r="T2431" i="2"/>
  <c r="U2431" i="2" s="1"/>
  <c r="T2432" i="2"/>
  <c r="U2432" i="2" s="1"/>
  <c r="T2433" i="2"/>
  <c r="U2433" i="2" s="1"/>
  <c r="T2434" i="2"/>
  <c r="U2434" i="2" s="1"/>
  <c r="T2435" i="2"/>
  <c r="U2435" i="2" s="1"/>
  <c r="T2436" i="2"/>
  <c r="U2436" i="2" s="1"/>
  <c r="T2437" i="2"/>
  <c r="U2437" i="2" s="1"/>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T3294" i="1"/>
  <c r="U3294" i="1" s="1"/>
  <c r="T3295" i="1"/>
  <c r="U3295" i="1" s="1"/>
  <c r="T3296" i="1"/>
  <c r="U3296" i="1" s="1"/>
  <c r="T3297" i="1"/>
  <c r="U3297" i="1" s="1"/>
  <c r="T3298" i="1"/>
  <c r="U3298" i="1" s="1"/>
  <c r="T3299" i="1"/>
  <c r="U3299" i="1" s="1"/>
  <c r="T3300" i="1"/>
  <c r="U3300" i="1" s="1"/>
  <c r="T3301" i="1"/>
  <c r="U3301" i="1" s="1"/>
  <c r="T3302" i="1"/>
  <c r="U3302" i="1" s="1"/>
  <c r="T3303" i="1"/>
  <c r="U3303" i="1" s="1"/>
  <c r="T3304" i="1"/>
  <c r="U3304" i="1" s="1"/>
  <c r="T3305" i="1"/>
  <c r="U3305" i="1" s="1"/>
  <c r="T3306" i="1"/>
  <c r="U3306" i="1" s="1"/>
  <c r="T3307" i="1"/>
  <c r="U3307" i="1" s="1"/>
  <c r="T3308" i="1"/>
  <c r="U3308" i="1" s="1"/>
  <c r="T3309" i="1"/>
  <c r="U3309" i="1" s="1"/>
  <c r="T3310" i="1"/>
  <c r="U3310" i="1" s="1"/>
  <c r="T3311" i="1"/>
  <c r="U3311" i="1" s="1"/>
  <c r="T3312" i="1"/>
  <c r="U3312" i="1" s="1"/>
  <c r="T3313" i="1"/>
  <c r="U3313" i="1" s="1"/>
  <c r="T3314" i="1"/>
  <c r="U3314" i="1" s="1"/>
  <c r="T3315" i="1"/>
  <c r="U3315" i="1" s="1"/>
  <c r="T3316" i="1"/>
  <c r="U3316" i="1" s="1"/>
  <c r="T3317" i="1"/>
  <c r="U3317" i="1" s="1"/>
  <c r="T3318" i="1"/>
  <c r="U3318" i="1" s="1"/>
  <c r="T3319" i="1"/>
  <c r="U3319" i="1" s="1"/>
  <c r="T3320" i="1"/>
  <c r="U3320" i="1" s="1"/>
  <c r="T3321" i="1"/>
  <c r="U3321" i="1" s="1"/>
  <c r="T3322" i="1"/>
  <c r="U3322" i="1" s="1"/>
  <c r="T3323" i="1"/>
  <c r="U3323" i="1" s="1"/>
  <c r="T3324" i="1"/>
  <c r="U3324" i="1" s="1"/>
  <c r="T3325" i="1"/>
  <c r="U3325" i="1" s="1"/>
  <c r="T3326" i="1"/>
  <c r="U3326" i="1" s="1"/>
  <c r="T3327" i="1"/>
  <c r="U3327" i="1" s="1"/>
  <c r="T3328" i="1"/>
  <c r="U3328" i="1" s="1"/>
  <c r="T3329" i="1"/>
  <c r="U3329" i="1" s="1"/>
  <c r="T3330" i="1"/>
  <c r="U3330" i="1" s="1"/>
  <c r="T3331" i="1"/>
  <c r="U3331" i="1" s="1"/>
  <c r="T3332" i="1"/>
  <c r="U3332" i="1" s="1"/>
  <c r="T3333" i="1"/>
  <c r="U3333" i="1" s="1"/>
  <c r="T3334" i="1"/>
  <c r="U3334" i="1" s="1"/>
  <c r="T3335" i="1"/>
  <c r="U3335" i="1" s="1"/>
  <c r="T3336" i="1"/>
  <c r="U3336" i="1" s="1"/>
  <c r="T3337" i="1"/>
  <c r="U3337" i="1" s="1"/>
  <c r="T3338" i="1"/>
  <c r="U3338" i="1" s="1"/>
  <c r="T3339" i="1"/>
  <c r="U3339" i="1" s="1"/>
  <c r="T3340" i="1"/>
  <c r="U3340" i="1" s="1"/>
  <c r="T3341" i="1"/>
  <c r="U3341" i="1" s="1"/>
  <c r="T3342" i="1"/>
  <c r="U3342" i="1" s="1"/>
  <c r="T3343" i="1"/>
  <c r="U3343" i="1" s="1"/>
  <c r="T3344" i="1"/>
  <c r="U3344" i="1" s="1"/>
  <c r="T3345" i="1"/>
  <c r="U3345" i="1" s="1"/>
  <c r="T3346" i="1"/>
  <c r="U3346" i="1" s="1"/>
  <c r="T3347" i="1"/>
  <c r="U3347" i="1" s="1"/>
  <c r="T3348" i="1"/>
  <c r="U3348" i="1" s="1"/>
  <c r="T3349" i="1"/>
  <c r="U3349" i="1" s="1"/>
  <c r="T3350" i="1"/>
  <c r="U3350" i="1" s="1"/>
  <c r="T3351" i="1"/>
  <c r="U3351" i="1" s="1"/>
  <c r="T3352" i="1"/>
  <c r="U3352" i="1" s="1"/>
  <c r="T3353" i="1"/>
  <c r="U3353" i="1" s="1"/>
  <c r="T3354" i="1"/>
  <c r="U3354" i="1" s="1"/>
  <c r="T3355" i="1"/>
  <c r="U3355" i="1" s="1"/>
  <c r="T3356" i="1"/>
  <c r="U3356" i="1" s="1"/>
  <c r="T3357" i="1"/>
  <c r="U3357" i="1" s="1"/>
  <c r="T3358" i="1"/>
  <c r="U3358" i="1" s="1"/>
  <c r="T3359" i="1"/>
  <c r="U3359" i="1" s="1"/>
  <c r="T3360" i="1"/>
  <c r="U3360" i="1" s="1"/>
  <c r="T3361" i="1"/>
  <c r="U3361" i="1" s="1"/>
  <c r="T3362" i="1"/>
  <c r="U3362" i="1" s="1"/>
  <c r="T3363" i="1"/>
  <c r="U3363" i="1" s="1"/>
  <c r="T3364" i="1"/>
  <c r="U3364" i="1" s="1"/>
  <c r="T3365" i="1"/>
  <c r="U3365" i="1" s="1"/>
  <c r="T3366" i="1"/>
  <c r="U3366" i="1" s="1"/>
  <c r="T3367" i="1"/>
  <c r="U3367" i="1" s="1"/>
  <c r="T3368" i="1"/>
  <c r="U3368" i="1" s="1"/>
  <c r="T3369" i="1"/>
  <c r="U3369" i="1" s="1"/>
  <c r="T3370" i="1"/>
  <c r="U3370" i="1" s="1"/>
  <c r="T3371" i="1"/>
  <c r="U3371" i="1" s="1"/>
  <c r="T3372" i="1"/>
  <c r="U3372" i="1" s="1"/>
  <c r="T3373" i="1"/>
  <c r="U3373" i="1" s="1"/>
  <c r="T3374" i="1"/>
  <c r="U3374" i="1" s="1"/>
  <c r="T3375" i="1"/>
  <c r="U3375" i="1" s="1"/>
  <c r="T3376" i="1"/>
  <c r="U3376" i="1" s="1"/>
  <c r="T3377" i="1"/>
  <c r="U3377" i="1" s="1"/>
  <c r="T3378" i="1"/>
  <c r="U3378" i="1" s="1"/>
  <c r="T3379" i="1"/>
  <c r="U3379" i="1" s="1"/>
  <c r="T3380" i="1"/>
  <c r="U3380" i="1" s="1"/>
  <c r="T3381" i="1"/>
  <c r="U3381" i="1" s="1"/>
  <c r="T3382" i="1"/>
  <c r="U3382" i="1" s="1"/>
  <c r="T3383" i="1"/>
  <c r="U3383" i="1" s="1"/>
  <c r="T3384" i="1"/>
  <c r="U3384" i="1" s="1"/>
  <c r="T3385" i="1"/>
  <c r="U3385" i="1" s="1"/>
  <c r="T3386" i="1"/>
  <c r="U3386" i="1" s="1"/>
  <c r="T3387" i="1"/>
  <c r="U3387" i="1" s="1"/>
  <c r="T3388" i="1"/>
  <c r="U3388" i="1" s="1"/>
  <c r="T3389" i="1"/>
  <c r="U3389" i="1" s="1"/>
  <c r="T3390" i="1"/>
  <c r="U3390" i="1" s="1"/>
  <c r="T3391" i="1"/>
  <c r="U3391" i="1" s="1"/>
  <c r="T3392" i="1"/>
  <c r="U3392" i="1" s="1"/>
  <c r="T3393" i="1"/>
  <c r="U3393" i="1" s="1"/>
  <c r="T3394" i="1"/>
  <c r="U3394" i="1" s="1"/>
  <c r="T3395" i="1"/>
  <c r="U3395" i="1" s="1"/>
  <c r="T3396" i="1"/>
  <c r="U3396" i="1" s="1"/>
  <c r="T3397" i="1"/>
  <c r="U3397" i="1" s="1"/>
  <c r="T3398" i="1"/>
  <c r="U3398" i="1" s="1"/>
  <c r="T3399" i="1"/>
  <c r="U3399" i="1" s="1"/>
  <c r="T3400" i="1"/>
  <c r="U3400" i="1" s="1"/>
  <c r="T3401" i="1"/>
  <c r="U3401" i="1" s="1"/>
  <c r="T3402" i="1"/>
  <c r="U3402" i="1" s="1"/>
  <c r="T3403" i="1"/>
  <c r="U3403" i="1" s="1"/>
  <c r="T3404" i="1"/>
  <c r="U3404" i="1" s="1"/>
  <c r="T3405" i="1"/>
  <c r="U3405" i="1" s="1"/>
  <c r="T3406" i="1"/>
  <c r="U3406" i="1" s="1"/>
  <c r="T3407" i="1"/>
  <c r="U3407" i="1" s="1"/>
  <c r="T3408" i="1"/>
  <c r="U3408" i="1" s="1"/>
  <c r="T3409" i="1"/>
  <c r="U3409" i="1" s="1"/>
  <c r="T3410" i="1"/>
  <c r="U3410" i="1" s="1"/>
  <c r="T3411" i="1"/>
  <c r="U3411" i="1" s="1"/>
  <c r="T3412" i="1"/>
  <c r="U3412" i="1" s="1"/>
  <c r="T3413" i="1"/>
  <c r="U3413" i="1" s="1"/>
  <c r="T3414" i="1"/>
  <c r="U3414" i="1" s="1"/>
  <c r="T3415" i="1"/>
  <c r="U3415" i="1" s="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T2264" i="2"/>
  <c r="U2264" i="2" s="1"/>
  <c r="T2265" i="2"/>
  <c r="U2265" i="2" s="1"/>
  <c r="T2266" i="2"/>
  <c r="U2266" i="2" s="1"/>
  <c r="T2267" i="2"/>
  <c r="U2267" i="2" s="1"/>
  <c r="T2268" i="2"/>
  <c r="U2268" i="2" s="1"/>
  <c r="T2269" i="2"/>
  <c r="U2269" i="2" s="1"/>
  <c r="T2270" i="2"/>
  <c r="U2270" i="2" s="1"/>
  <c r="T2271" i="2"/>
  <c r="U2271" i="2" s="1"/>
  <c r="T2272" i="2"/>
  <c r="U2272" i="2" s="1"/>
  <c r="T2273" i="2"/>
  <c r="U2273" i="2" s="1"/>
  <c r="T2274" i="2"/>
  <c r="U2274" i="2" s="1"/>
  <c r="T2275" i="2"/>
  <c r="U2275" i="2" s="1"/>
  <c r="T2276" i="2"/>
  <c r="U2276" i="2" s="1"/>
  <c r="T2277" i="2"/>
  <c r="U2277" i="2" s="1"/>
  <c r="T2278" i="2"/>
  <c r="U2278" i="2" s="1"/>
  <c r="T2279" i="2"/>
  <c r="U2279" i="2" s="1"/>
  <c r="T2280" i="2"/>
  <c r="U2280" i="2" s="1"/>
  <c r="T2281" i="2"/>
  <c r="U2281" i="2" s="1"/>
  <c r="T2282" i="2"/>
  <c r="U2282" i="2" s="1"/>
  <c r="T2283" i="2"/>
  <c r="U2283" i="2" s="1"/>
  <c r="T2284" i="2"/>
  <c r="U2284" i="2" s="1"/>
  <c r="T2285" i="2"/>
  <c r="U2285" i="2" s="1"/>
  <c r="T2286" i="2"/>
  <c r="U2286" i="2" s="1"/>
  <c r="T2287" i="2"/>
  <c r="U2287" i="2" s="1"/>
  <c r="T2288" i="2"/>
  <c r="U2288" i="2" s="1"/>
  <c r="T2289" i="2"/>
  <c r="U2289" i="2" s="1"/>
  <c r="T2290" i="2"/>
  <c r="U2290" i="2" s="1"/>
  <c r="T2291" i="2"/>
  <c r="U2291" i="2" s="1"/>
  <c r="T2292" i="2"/>
  <c r="U2292" i="2" s="1"/>
  <c r="T2293" i="2"/>
  <c r="U2293" i="2" s="1"/>
  <c r="T2294" i="2"/>
  <c r="U2294" i="2" s="1"/>
  <c r="T2295" i="2"/>
  <c r="U2295" i="2" s="1"/>
  <c r="T2296" i="2"/>
  <c r="U2296" i="2" s="1"/>
  <c r="T2297" i="2"/>
  <c r="U2297" i="2" s="1"/>
  <c r="T2298" i="2"/>
  <c r="U2298" i="2" s="1"/>
  <c r="T2299" i="2"/>
  <c r="U2299" i="2" s="1"/>
  <c r="T2300" i="2"/>
  <c r="U2300" i="2" s="1"/>
  <c r="T2301" i="2"/>
  <c r="U2301" i="2" s="1"/>
  <c r="T2302" i="2"/>
  <c r="U2302" i="2" s="1"/>
  <c r="T2303" i="2"/>
  <c r="U2303" i="2" s="1"/>
  <c r="T2304" i="2"/>
  <c r="U2304" i="2" s="1"/>
  <c r="T2305" i="2"/>
  <c r="U2305" i="2" s="1"/>
  <c r="T2306" i="2"/>
  <c r="U2306" i="2" s="1"/>
  <c r="T2307" i="2"/>
  <c r="U2307" i="2" s="1"/>
  <c r="T2308" i="2"/>
  <c r="U2308" i="2" s="1"/>
  <c r="T2309" i="2"/>
  <c r="U2309" i="2" s="1"/>
  <c r="T2310" i="2"/>
  <c r="U2310" i="2" s="1"/>
  <c r="T2311" i="2"/>
  <c r="U2311" i="2" s="1"/>
  <c r="T2312" i="2"/>
  <c r="U2312" i="2" s="1"/>
  <c r="T2313" i="2"/>
  <c r="U2313" i="2" s="1"/>
  <c r="T2314" i="2"/>
  <c r="U2314" i="2" s="1"/>
  <c r="T2315" i="2"/>
  <c r="U2315" i="2" s="1"/>
  <c r="T2316" i="2"/>
  <c r="U2316" i="2" s="1"/>
  <c r="T2317" i="2"/>
  <c r="U2317" i="2" s="1"/>
  <c r="T2318" i="2"/>
  <c r="U2318" i="2" s="1"/>
  <c r="T2319" i="2"/>
  <c r="U2319" i="2" s="1"/>
  <c r="T2320" i="2"/>
  <c r="U2320" i="2" s="1"/>
  <c r="T2321" i="2"/>
  <c r="U2321" i="2" s="1"/>
  <c r="T2322" i="2"/>
  <c r="U2322" i="2" s="1"/>
  <c r="T2323" i="2"/>
  <c r="U2323" i="2" s="1"/>
  <c r="T2324" i="2"/>
  <c r="U2324" i="2" s="1"/>
  <c r="T2325" i="2"/>
  <c r="U2325" i="2" s="1"/>
  <c r="T2326" i="2"/>
  <c r="U2326" i="2" s="1"/>
  <c r="T2327" i="2"/>
  <c r="U2327" i="2" s="1"/>
  <c r="T2328" i="2"/>
  <c r="U2328" i="2" s="1"/>
  <c r="T2329" i="2"/>
  <c r="U2329" i="2" s="1"/>
  <c r="T2330" i="2"/>
  <c r="U2330" i="2" s="1"/>
  <c r="T2331" i="2"/>
  <c r="U2331" i="2" s="1"/>
  <c r="T2332" i="2"/>
  <c r="U2332" i="2" s="1"/>
  <c r="T2333" i="2"/>
  <c r="U2333" i="2" s="1"/>
  <c r="T2334" i="2"/>
  <c r="U2334" i="2" s="1"/>
  <c r="T2335" i="2"/>
  <c r="U2335" i="2" s="1"/>
  <c r="T2336" i="2"/>
  <c r="U2336" i="2" s="1"/>
  <c r="T2337" i="2"/>
  <c r="U2337" i="2" s="1"/>
  <c r="T2338" i="2"/>
  <c r="U2338" i="2" s="1"/>
  <c r="T2339" i="2"/>
  <c r="U2339" i="2" s="1"/>
  <c r="T2340" i="2"/>
  <c r="U2340" i="2" s="1"/>
  <c r="T2341" i="2"/>
  <c r="U2341" i="2" s="1"/>
  <c r="T2342" i="2"/>
  <c r="U2342" i="2" s="1"/>
  <c r="T2343" i="2"/>
  <c r="U2343" i="2" s="1"/>
  <c r="T2344" i="2"/>
  <c r="U2344" i="2" s="1"/>
  <c r="T2345" i="2"/>
  <c r="U2345" i="2" s="1"/>
  <c r="T2346" i="2"/>
  <c r="U2346" i="2" s="1"/>
  <c r="T2347" i="2"/>
  <c r="U2347" i="2" s="1"/>
  <c r="T2348" i="2"/>
  <c r="U2348" i="2" s="1"/>
  <c r="T2349" i="2"/>
  <c r="U2349" i="2" s="1"/>
  <c r="T2350" i="2"/>
  <c r="U2350" i="2" s="1"/>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T3172" i="1"/>
  <c r="U3172" i="1" s="1"/>
  <c r="T3173" i="1"/>
  <c r="U3173" i="1" s="1"/>
  <c r="T3174" i="1"/>
  <c r="U3174" i="1" s="1"/>
  <c r="T3175" i="1"/>
  <c r="U3175" i="1" s="1"/>
  <c r="T3176" i="1"/>
  <c r="U3176" i="1" s="1"/>
  <c r="T3177" i="1"/>
  <c r="U3177" i="1" s="1"/>
  <c r="T3178" i="1"/>
  <c r="U3178" i="1" s="1"/>
  <c r="T3179" i="1"/>
  <c r="U3179" i="1" s="1"/>
  <c r="T3180" i="1"/>
  <c r="U3180" i="1" s="1"/>
  <c r="T3181" i="1"/>
  <c r="U3181" i="1" s="1"/>
  <c r="T3182" i="1"/>
  <c r="U3182" i="1" s="1"/>
  <c r="T3183" i="1"/>
  <c r="U3183" i="1" s="1"/>
  <c r="T3184" i="1"/>
  <c r="U3184" i="1" s="1"/>
  <c r="T3185" i="1"/>
  <c r="U3185" i="1" s="1"/>
  <c r="T3186" i="1"/>
  <c r="U3186" i="1" s="1"/>
  <c r="T3187" i="1"/>
  <c r="U3187" i="1" s="1"/>
  <c r="T3188" i="1"/>
  <c r="U3188" i="1" s="1"/>
  <c r="T3189" i="1"/>
  <c r="U3189" i="1" s="1"/>
  <c r="T3190" i="1"/>
  <c r="U3190" i="1" s="1"/>
  <c r="T3191" i="1"/>
  <c r="U3191" i="1" s="1"/>
  <c r="T3192" i="1"/>
  <c r="U3192" i="1" s="1"/>
  <c r="T3193" i="1"/>
  <c r="U3193" i="1" s="1"/>
  <c r="T3194" i="1"/>
  <c r="U3194" i="1" s="1"/>
  <c r="T3195" i="1"/>
  <c r="U3195" i="1" s="1"/>
  <c r="T3196" i="1"/>
  <c r="U3196" i="1" s="1"/>
  <c r="T3197" i="1"/>
  <c r="U3197" i="1" s="1"/>
  <c r="T3198" i="1"/>
  <c r="U3198" i="1" s="1"/>
  <c r="T3199" i="1"/>
  <c r="U3199" i="1" s="1"/>
  <c r="T3200" i="1"/>
  <c r="U3200" i="1" s="1"/>
  <c r="T3201" i="1"/>
  <c r="U3201" i="1" s="1"/>
  <c r="T3202" i="1"/>
  <c r="U3202" i="1" s="1"/>
  <c r="T3203" i="1"/>
  <c r="U3203" i="1" s="1"/>
  <c r="T3204" i="1"/>
  <c r="U3204" i="1" s="1"/>
  <c r="T3205" i="1"/>
  <c r="U3205" i="1" s="1"/>
  <c r="T3206" i="1"/>
  <c r="U3206" i="1" s="1"/>
  <c r="T3207" i="1"/>
  <c r="U3207" i="1" s="1"/>
  <c r="T3208" i="1"/>
  <c r="U3208" i="1" s="1"/>
  <c r="T3209" i="1"/>
  <c r="U3209" i="1" s="1"/>
  <c r="T3210" i="1"/>
  <c r="U3210" i="1" s="1"/>
  <c r="T3211" i="1"/>
  <c r="U3211" i="1" s="1"/>
  <c r="T3212" i="1"/>
  <c r="U3212" i="1" s="1"/>
  <c r="T3213" i="1"/>
  <c r="U3213" i="1" s="1"/>
  <c r="T3214" i="1"/>
  <c r="U3214" i="1" s="1"/>
  <c r="T3215" i="1"/>
  <c r="U3215" i="1" s="1"/>
  <c r="T3216" i="1"/>
  <c r="U3216" i="1" s="1"/>
  <c r="T3217" i="1"/>
  <c r="U3217" i="1" s="1"/>
  <c r="T3218" i="1"/>
  <c r="U3218" i="1" s="1"/>
  <c r="T3219" i="1"/>
  <c r="U3219" i="1" s="1"/>
  <c r="T3220" i="1"/>
  <c r="U3220" i="1" s="1"/>
  <c r="T3221" i="1"/>
  <c r="U3221" i="1" s="1"/>
  <c r="T3222" i="1"/>
  <c r="U3222" i="1" s="1"/>
  <c r="T3223" i="1"/>
  <c r="U3223" i="1" s="1"/>
  <c r="T3224" i="1"/>
  <c r="U3224" i="1" s="1"/>
  <c r="T3225" i="1"/>
  <c r="U3225" i="1" s="1"/>
  <c r="T3226" i="1"/>
  <c r="U3226" i="1" s="1"/>
  <c r="T3227" i="1"/>
  <c r="U3227" i="1" s="1"/>
  <c r="T3228" i="1"/>
  <c r="U3228" i="1" s="1"/>
  <c r="T3229" i="1"/>
  <c r="U3229" i="1" s="1"/>
  <c r="T3230" i="1"/>
  <c r="U3230" i="1" s="1"/>
  <c r="T3231" i="1"/>
  <c r="U3231" i="1" s="1"/>
  <c r="T3232" i="1"/>
  <c r="U3232" i="1" s="1"/>
  <c r="T3233" i="1"/>
  <c r="U3233" i="1" s="1"/>
  <c r="T3234" i="1"/>
  <c r="U3234" i="1" s="1"/>
  <c r="T3235" i="1"/>
  <c r="U3235" i="1" s="1"/>
  <c r="T3236" i="1"/>
  <c r="U3236" i="1" s="1"/>
  <c r="T3237" i="1"/>
  <c r="U3237" i="1" s="1"/>
  <c r="T3238" i="1"/>
  <c r="U3238" i="1" s="1"/>
  <c r="T3239" i="1"/>
  <c r="U3239" i="1" s="1"/>
  <c r="T3240" i="1"/>
  <c r="U3240" i="1" s="1"/>
  <c r="T3241" i="1"/>
  <c r="U3241" i="1" s="1"/>
  <c r="T3242" i="1"/>
  <c r="U3242" i="1" s="1"/>
  <c r="T3243" i="1"/>
  <c r="U3243" i="1" s="1"/>
  <c r="T3244" i="1"/>
  <c r="U3244" i="1" s="1"/>
  <c r="T3245" i="1"/>
  <c r="U3245" i="1" s="1"/>
  <c r="T3246" i="1"/>
  <c r="U3246" i="1" s="1"/>
  <c r="T3247" i="1"/>
  <c r="U3247" i="1" s="1"/>
  <c r="T3248" i="1"/>
  <c r="U3248" i="1" s="1"/>
  <c r="T3249" i="1"/>
  <c r="U3249" i="1" s="1"/>
  <c r="T3250" i="1"/>
  <c r="U3250" i="1" s="1"/>
  <c r="T3251" i="1"/>
  <c r="U3251" i="1" s="1"/>
  <c r="T3252" i="1"/>
  <c r="U3252" i="1" s="1"/>
  <c r="T3253" i="1"/>
  <c r="U3253" i="1" s="1"/>
  <c r="T3254" i="1"/>
  <c r="U3254" i="1" s="1"/>
  <c r="T3255" i="1"/>
  <c r="U3255" i="1" s="1"/>
  <c r="T3256" i="1"/>
  <c r="U3256" i="1" s="1"/>
  <c r="T3257" i="1"/>
  <c r="U3257" i="1" s="1"/>
  <c r="T3258" i="1"/>
  <c r="U3258" i="1" s="1"/>
  <c r="T3259" i="1"/>
  <c r="U3259" i="1" s="1"/>
  <c r="T3260" i="1"/>
  <c r="U3260" i="1" s="1"/>
  <c r="T3261" i="1"/>
  <c r="U3261" i="1" s="1"/>
  <c r="T3262" i="1"/>
  <c r="U3262" i="1" s="1"/>
  <c r="T3263" i="1"/>
  <c r="U3263" i="1" s="1"/>
  <c r="T3264" i="1"/>
  <c r="U3264" i="1" s="1"/>
  <c r="T3265" i="1"/>
  <c r="U3265" i="1" s="1"/>
  <c r="T3266" i="1"/>
  <c r="U3266" i="1" s="1"/>
  <c r="T3267" i="1"/>
  <c r="U3267" i="1" s="1"/>
  <c r="T3268" i="1"/>
  <c r="U3268" i="1" s="1"/>
  <c r="T3269" i="1"/>
  <c r="U3269" i="1" s="1"/>
  <c r="T3270" i="1"/>
  <c r="U3270" i="1" s="1"/>
  <c r="T3271" i="1"/>
  <c r="U3271" i="1" s="1"/>
  <c r="T3272" i="1"/>
  <c r="U3272" i="1" s="1"/>
  <c r="T3273" i="1"/>
  <c r="U3273" i="1" s="1"/>
  <c r="T3274" i="1"/>
  <c r="U3274" i="1" s="1"/>
  <c r="T3275" i="1"/>
  <c r="U3275" i="1" s="1"/>
  <c r="T3276" i="1"/>
  <c r="U3276" i="1" s="1"/>
  <c r="T3277" i="1"/>
  <c r="U3277" i="1" s="1"/>
  <c r="T3278" i="1"/>
  <c r="U3278" i="1" s="1"/>
  <c r="T3279" i="1"/>
  <c r="U3279" i="1" s="1"/>
  <c r="T3280" i="1"/>
  <c r="U3280" i="1" s="1"/>
  <c r="T3281" i="1"/>
  <c r="U3281" i="1" s="1"/>
  <c r="T3282" i="1"/>
  <c r="U3282" i="1" s="1"/>
  <c r="T3283" i="1"/>
  <c r="U3283" i="1" s="1"/>
  <c r="T3284" i="1"/>
  <c r="U3284" i="1" s="1"/>
  <c r="T3285" i="1"/>
  <c r="U3285" i="1" s="1"/>
  <c r="T3286" i="1"/>
  <c r="U3286" i="1" s="1"/>
  <c r="T3287" i="1"/>
  <c r="U3287" i="1" s="1"/>
  <c r="T3288" i="1"/>
  <c r="U3288" i="1" s="1"/>
  <c r="T3289" i="1"/>
  <c r="U3289" i="1" s="1"/>
  <c r="T3290" i="1"/>
  <c r="U3290" i="1" s="1"/>
  <c r="T3291" i="1"/>
  <c r="U3291" i="1" s="1"/>
  <c r="T3292" i="1"/>
  <c r="U3292" i="1" s="1"/>
  <c r="T3293" i="1"/>
  <c r="U3293" i="1" s="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T2177" i="2"/>
  <c r="U2177" i="2" s="1"/>
  <c r="T2178" i="2"/>
  <c r="U2178" i="2" s="1"/>
  <c r="T2179" i="2"/>
  <c r="U2179" i="2" s="1"/>
  <c r="T2180" i="2"/>
  <c r="U2180" i="2" s="1"/>
  <c r="T2181" i="2"/>
  <c r="U2181" i="2" s="1"/>
  <c r="T2182" i="2"/>
  <c r="U2182" i="2" s="1"/>
  <c r="T2183" i="2"/>
  <c r="U2183" i="2" s="1"/>
  <c r="T2184" i="2"/>
  <c r="U2184" i="2" s="1"/>
  <c r="T2185" i="2"/>
  <c r="U2185" i="2" s="1"/>
  <c r="T2186" i="2"/>
  <c r="U2186" i="2" s="1"/>
  <c r="T2187" i="2"/>
  <c r="U2187" i="2" s="1"/>
  <c r="T2188" i="2"/>
  <c r="U2188" i="2" s="1"/>
  <c r="T2189" i="2"/>
  <c r="U2189" i="2" s="1"/>
  <c r="T2190" i="2"/>
  <c r="U2190" i="2" s="1"/>
  <c r="T2191" i="2"/>
  <c r="U2191" i="2" s="1"/>
  <c r="T2192" i="2"/>
  <c r="U2192" i="2" s="1"/>
  <c r="T2193" i="2"/>
  <c r="U2193" i="2" s="1"/>
  <c r="T2194" i="2"/>
  <c r="U2194" i="2" s="1"/>
  <c r="T2195" i="2"/>
  <c r="U2195" i="2" s="1"/>
  <c r="T2196" i="2"/>
  <c r="U2196" i="2" s="1"/>
  <c r="T2197" i="2"/>
  <c r="U2197" i="2" s="1"/>
  <c r="T2198" i="2"/>
  <c r="U2198" i="2" s="1"/>
  <c r="T2199" i="2"/>
  <c r="U2199" i="2" s="1"/>
  <c r="T2200" i="2"/>
  <c r="U2200" i="2" s="1"/>
  <c r="T2201" i="2"/>
  <c r="U2201" i="2" s="1"/>
  <c r="T2202" i="2"/>
  <c r="U2202" i="2" s="1"/>
  <c r="T2203" i="2"/>
  <c r="U2203" i="2" s="1"/>
  <c r="T2204" i="2"/>
  <c r="U2204" i="2" s="1"/>
  <c r="T2205" i="2"/>
  <c r="U2205" i="2" s="1"/>
  <c r="T2206" i="2"/>
  <c r="U2206" i="2" s="1"/>
  <c r="T2207" i="2"/>
  <c r="U2207" i="2" s="1"/>
  <c r="T2208" i="2"/>
  <c r="U2208" i="2" s="1"/>
  <c r="T2209" i="2"/>
  <c r="U2209" i="2" s="1"/>
  <c r="T2210" i="2"/>
  <c r="U2210" i="2" s="1"/>
  <c r="T2211" i="2"/>
  <c r="U2211" i="2" s="1"/>
  <c r="T2212" i="2"/>
  <c r="U2212" i="2" s="1"/>
  <c r="T2213" i="2"/>
  <c r="U2213" i="2" s="1"/>
  <c r="T2214" i="2"/>
  <c r="U2214" i="2" s="1"/>
  <c r="T2215" i="2"/>
  <c r="U2215" i="2" s="1"/>
  <c r="T2216" i="2"/>
  <c r="U2216" i="2" s="1"/>
  <c r="T2217" i="2"/>
  <c r="U2217" i="2" s="1"/>
  <c r="T2218" i="2"/>
  <c r="U2218" i="2" s="1"/>
  <c r="T2219" i="2"/>
  <c r="U2219" i="2" s="1"/>
  <c r="T2220" i="2"/>
  <c r="U2220" i="2" s="1"/>
  <c r="T2221" i="2"/>
  <c r="U2221" i="2" s="1"/>
  <c r="T2222" i="2"/>
  <c r="U2222" i="2" s="1"/>
  <c r="T2223" i="2"/>
  <c r="U2223" i="2" s="1"/>
  <c r="T2224" i="2"/>
  <c r="U2224" i="2" s="1"/>
  <c r="T2225" i="2"/>
  <c r="U2225" i="2" s="1"/>
  <c r="T2226" i="2"/>
  <c r="U2226" i="2" s="1"/>
  <c r="T2227" i="2"/>
  <c r="U2227" i="2" s="1"/>
  <c r="T2228" i="2"/>
  <c r="U2228" i="2" s="1"/>
  <c r="T2229" i="2"/>
  <c r="U2229" i="2" s="1"/>
  <c r="T2230" i="2"/>
  <c r="U2230" i="2" s="1"/>
  <c r="T2231" i="2"/>
  <c r="U2231" i="2" s="1"/>
  <c r="T2232" i="2"/>
  <c r="U2232" i="2" s="1"/>
  <c r="T2233" i="2"/>
  <c r="U2233" i="2" s="1"/>
  <c r="T2234" i="2"/>
  <c r="U2234" i="2" s="1"/>
  <c r="T2235" i="2"/>
  <c r="U2235" i="2" s="1"/>
  <c r="T2236" i="2"/>
  <c r="U2236" i="2" s="1"/>
  <c r="T2237" i="2"/>
  <c r="U2237" i="2" s="1"/>
  <c r="T2238" i="2"/>
  <c r="U2238" i="2" s="1"/>
  <c r="T2239" i="2"/>
  <c r="U2239" i="2" s="1"/>
  <c r="T2240" i="2"/>
  <c r="U2240" i="2" s="1"/>
  <c r="T2241" i="2"/>
  <c r="U2241" i="2" s="1"/>
  <c r="T2242" i="2"/>
  <c r="U2242" i="2" s="1"/>
  <c r="T2243" i="2"/>
  <c r="U2243" i="2" s="1"/>
  <c r="T2244" i="2"/>
  <c r="U2244" i="2" s="1"/>
  <c r="T2245" i="2"/>
  <c r="U2245" i="2" s="1"/>
  <c r="T2246" i="2"/>
  <c r="U2246" i="2" s="1"/>
  <c r="T2247" i="2"/>
  <c r="U2247" i="2" s="1"/>
  <c r="T2248" i="2"/>
  <c r="U2248" i="2" s="1"/>
  <c r="T2249" i="2"/>
  <c r="U2249" i="2" s="1"/>
  <c r="T2250" i="2"/>
  <c r="U2250" i="2" s="1"/>
  <c r="T2251" i="2"/>
  <c r="U2251" i="2" s="1"/>
  <c r="T2252" i="2"/>
  <c r="U2252" i="2" s="1"/>
  <c r="T2253" i="2"/>
  <c r="U2253" i="2" s="1"/>
  <c r="T2254" i="2"/>
  <c r="U2254" i="2" s="1"/>
  <c r="T2255" i="2"/>
  <c r="U2255" i="2" s="1"/>
  <c r="T2256" i="2"/>
  <c r="U2256" i="2" s="1"/>
  <c r="T2257" i="2"/>
  <c r="U2257" i="2" s="1"/>
  <c r="T2258" i="2"/>
  <c r="U2258" i="2" s="1"/>
  <c r="T2259" i="2"/>
  <c r="U2259" i="2" s="1"/>
  <c r="T2260" i="2"/>
  <c r="U2260" i="2" s="1"/>
  <c r="T2261" i="2"/>
  <c r="U2261" i="2" s="1"/>
  <c r="T2262" i="2"/>
  <c r="U2262" i="2" s="1"/>
  <c r="T2263" i="2"/>
  <c r="U2263" i="2" s="1"/>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T3050" i="1"/>
  <c r="U3050" i="1" s="1"/>
  <c r="T3051" i="1"/>
  <c r="U3051" i="1" s="1"/>
  <c r="T3052" i="1"/>
  <c r="T3053" i="1"/>
  <c r="U3053" i="1" s="1"/>
  <c r="T3054" i="1"/>
  <c r="U3054" i="1" s="1"/>
  <c r="T3055" i="1"/>
  <c r="U3055" i="1" s="1"/>
  <c r="T3056" i="1"/>
  <c r="U3056" i="1" s="1"/>
  <c r="T3057" i="1"/>
  <c r="U3057" i="1" s="1"/>
  <c r="T3058" i="1"/>
  <c r="U3058" i="1" s="1"/>
  <c r="T3059" i="1"/>
  <c r="U3059" i="1" s="1"/>
  <c r="T3060" i="1"/>
  <c r="U3060" i="1" s="1"/>
  <c r="T3061" i="1"/>
  <c r="U3061" i="1" s="1"/>
  <c r="T3062" i="1"/>
  <c r="U3062" i="1" s="1"/>
  <c r="T3063" i="1"/>
  <c r="U3063" i="1" s="1"/>
  <c r="T3064" i="1"/>
  <c r="U3064" i="1" s="1"/>
  <c r="T3065" i="1"/>
  <c r="U3065" i="1" s="1"/>
  <c r="T3066" i="1"/>
  <c r="U3066" i="1" s="1"/>
  <c r="T3067" i="1"/>
  <c r="U3067" i="1" s="1"/>
  <c r="T3068" i="1"/>
  <c r="U3068" i="1" s="1"/>
  <c r="T3069" i="1"/>
  <c r="U3069" i="1" s="1"/>
  <c r="T3070" i="1"/>
  <c r="U3070" i="1" s="1"/>
  <c r="T3071" i="1"/>
  <c r="U3071" i="1" s="1"/>
  <c r="T3072" i="1"/>
  <c r="U3072" i="1" s="1"/>
  <c r="T3073" i="1"/>
  <c r="U3073" i="1" s="1"/>
  <c r="T3074" i="1"/>
  <c r="U3074" i="1" s="1"/>
  <c r="T3075" i="1"/>
  <c r="U3075" i="1" s="1"/>
  <c r="T3076" i="1"/>
  <c r="U3076" i="1" s="1"/>
  <c r="T3077" i="1"/>
  <c r="U3077" i="1" s="1"/>
  <c r="T3078" i="1"/>
  <c r="U3078" i="1" s="1"/>
  <c r="T3079" i="1"/>
  <c r="U3079" i="1" s="1"/>
  <c r="T3080" i="1"/>
  <c r="U3080" i="1" s="1"/>
  <c r="T3081" i="1"/>
  <c r="U3081" i="1" s="1"/>
  <c r="T3082" i="1"/>
  <c r="U3082" i="1" s="1"/>
  <c r="T3083" i="1"/>
  <c r="U3083" i="1" s="1"/>
  <c r="T3084" i="1"/>
  <c r="U3084" i="1" s="1"/>
  <c r="T3085" i="1"/>
  <c r="U3085" i="1" s="1"/>
  <c r="T3086" i="1"/>
  <c r="U3086" i="1" s="1"/>
  <c r="T3087" i="1"/>
  <c r="U3087" i="1" s="1"/>
  <c r="T3088" i="1"/>
  <c r="U3088" i="1" s="1"/>
  <c r="T3089" i="1"/>
  <c r="U3089" i="1" s="1"/>
  <c r="T3090" i="1"/>
  <c r="U3090" i="1" s="1"/>
  <c r="T3091" i="1"/>
  <c r="U3091" i="1" s="1"/>
  <c r="T3092" i="1"/>
  <c r="U3092" i="1" s="1"/>
  <c r="T3093" i="1"/>
  <c r="U3093" i="1" s="1"/>
  <c r="T3094" i="1"/>
  <c r="U3094" i="1" s="1"/>
  <c r="T3095" i="1"/>
  <c r="U3095" i="1" s="1"/>
  <c r="T3096" i="1"/>
  <c r="U3096" i="1" s="1"/>
  <c r="T3097" i="1"/>
  <c r="U3097" i="1" s="1"/>
  <c r="T3098" i="1"/>
  <c r="U3098" i="1" s="1"/>
  <c r="T3099" i="1"/>
  <c r="U3099" i="1" s="1"/>
  <c r="T3100" i="1"/>
  <c r="U3100" i="1" s="1"/>
  <c r="T3101" i="1"/>
  <c r="U3101" i="1" s="1"/>
  <c r="T3102" i="1"/>
  <c r="U3102" i="1" s="1"/>
  <c r="T3103" i="1"/>
  <c r="U3103" i="1" s="1"/>
  <c r="T3104" i="1"/>
  <c r="U3104" i="1" s="1"/>
  <c r="T3105" i="1"/>
  <c r="U3105" i="1" s="1"/>
  <c r="T3106" i="1"/>
  <c r="U3106" i="1" s="1"/>
  <c r="T3107" i="1"/>
  <c r="U3107" i="1" s="1"/>
  <c r="T3108" i="1"/>
  <c r="U3108" i="1" s="1"/>
  <c r="T3109" i="1"/>
  <c r="U3109" i="1" s="1"/>
  <c r="T3110" i="1"/>
  <c r="U3110" i="1" s="1"/>
  <c r="T3111" i="1"/>
  <c r="U3111" i="1" s="1"/>
  <c r="T3112" i="1"/>
  <c r="U3112" i="1" s="1"/>
  <c r="T3113" i="1"/>
  <c r="U3113" i="1" s="1"/>
  <c r="T3114" i="1"/>
  <c r="U3114" i="1" s="1"/>
  <c r="T3115" i="1"/>
  <c r="U3115" i="1" s="1"/>
  <c r="T3116" i="1"/>
  <c r="U3116" i="1" s="1"/>
  <c r="T3117" i="1"/>
  <c r="U3117" i="1" s="1"/>
  <c r="T3118" i="1"/>
  <c r="U3118" i="1" s="1"/>
  <c r="T3119" i="1"/>
  <c r="U3119" i="1" s="1"/>
  <c r="T3120" i="1"/>
  <c r="U3120" i="1" s="1"/>
  <c r="T3121" i="1"/>
  <c r="U3121" i="1" s="1"/>
  <c r="T3122" i="1"/>
  <c r="U3122" i="1" s="1"/>
  <c r="T3123" i="1"/>
  <c r="U3123" i="1" s="1"/>
  <c r="T3124" i="1"/>
  <c r="U3124" i="1" s="1"/>
  <c r="T3125" i="1"/>
  <c r="U3125" i="1" s="1"/>
  <c r="T3126" i="1"/>
  <c r="U3126" i="1" s="1"/>
  <c r="T3127" i="1"/>
  <c r="U3127" i="1" s="1"/>
  <c r="T3128" i="1"/>
  <c r="U3128" i="1" s="1"/>
  <c r="T3129" i="1"/>
  <c r="U3129" i="1" s="1"/>
  <c r="T3130" i="1"/>
  <c r="U3130" i="1" s="1"/>
  <c r="T3131" i="1"/>
  <c r="U3131" i="1" s="1"/>
  <c r="T3132" i="1"/>
  <c r="U3132" i="1" s="1"/>
  <c r="T3133" i="1"/>
  <c r="U3133" i="1" s="1"/>
  <c r="T3134" i="1"/>
  <c r="U3134" i="1" s="1"/>
  <c r="T3135" i="1"/>
  <c r="U3135" i="1" s="1"/>
  <c r="T3136" i="1"/>
  <c r="U3136" i="1" s="1"/>
  <c r="T3137" i="1"/>
  <c r="U3137" i="1" s="1"/>
  <c r="T3138" i="1"/>
  <c r="U3138" i="1" s="1"/>
  <c r="T3139" i="1"/>
  <c r="U3139" i="1" s="1"/>
  <c r="T3140" i="1"/>
  <c r="U3140" i="1" s="1"/>
  <c r="T3141" i="1"/>
  <c r="U3141" i="1" s="1"/>
  <c r="T3142" i="1"/>
  <c r="U3142" i="1" s="1"/>
  <c r="T3143" i="1"/>
  <c r="U3143" i="1" s="1"/>
  <c r="T3144" i="1"/>
  <c r="U3144" i="1" s="1"/>
  <c r="T3145" i="1"/>
  <c r="U3145" i="1" s="1"/>
  <c r="T3146" i="1"/>
  <c r="U3146" i="1" s="1"/>
  <c r="T3147" i="1"/>
  <c r="U3147" i="1" s="1"/>
  <c r="T3148" i="1"/>
  <c r="U3148" i="1" s="1"/>
  <c r="T3149" i="1"/>
  <c r="U3149" i="1" s="1"/>
  <c r="T3150" i="1"/>
  <c r="U3150" i="1" s="1"/>
  <c r="T3151" i="1"/>
  <c r="U3151" i="1" s="1"/>
  <c r="T3152" i="1"/>
  <c r="U3152" i="1" s="1"/>
  <c r="T3153" i="1"/>
  <c r="U3153" i="1" s="1"/>
  <c r="T3154" i="1"/>
  <c r="U3154" i="1" s="1"/>
  <c r="T3155" i="1"/>
  <c r="U3155" i="1" s="1"/>
  <c r="T3156" i="1"/>
  <c r="U3156" i="1" s="1"/>
  <c r="T3157" i="1"/>
  <c r="U3157" i="1" s="1"/>
  <c r="T3158" i="1"/>
  <c r="U3158" i="1" s="1"/>
  <c r="T3159" i="1"/>
  <c r="U3159" i="1" s="1"/>
  <c r="T3160" i="1"/>
  <c r="U3160" i="1" s="1"/>
  <c r="T3161" i="1"/>
  <c r="U3161" i="1" s="1"/>
  <c r="T3162" i="1"/>
  <c r="U3162" i="1" s="1"/>
  <c r="T3163" i="1"/>
  <c r="U3163" i="1" s="1"/>
  <c r="T3164" i="1"/>
  <c r="U3164" i="1" s="1"/>
  <c r="T3165" i="1"/>
  <c r="U3165" i="1" s="1"/>
  <c r="T3166" i="1"/>
  <c r="U3166" i="1" s="1"/>
  <c r="T3167" i="1"/>
  <c r="U3167" i="1" s="1"/>
  <c r="T3168" i="1"/>
  <c r="U3168" i="1" s="1"/>
  <c r="T3169" i="1"/>
  <c r="U3169" i="1" s="1"/>
  <c r="T3170" i="1"/>
  <c r="U3170" i="1" s="1"/>
  <c r="T3171" i="1"/>
  <c r="U3171" i="1" s="1"/>
  <c r="U3052"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T2090" i="2"/>
  <c r="U2090" i="2" s="1"/>
  <c r="T2091" i="2"/>
  <c r="U2091" i="2" s="1"/>
  <c r="T2092" i="2"/>
  <c r="U2092" i="2" s="1"/>
  <c r="T2093" i="2"/>
  <c r="U2093" i="2" s="1"/>
  <c r="T2094" i="2"/>
  <c r="U2094" i="2" s="1"/>
  <c r="T2095" i="2"/>
  <c r="U2095" i="2" s="1"/>
  <c r="T2096" i="2"/>
  <c r="U2096" i="2" s="1"/>
  <c r="T2097" i="2"/>
  <c r="U2097" i="2" s="1"/>
  <c r="T2098" i="2"/>
  <c r="U2098" i="2" s="1"/>
  <c r="T2099" i="2"/>
  <c r="U2099" i="2" s="1"/>
  <c r="T2100" i="2"/>
  <c r="U2100" i="2" s="1"/>
  <c r="T2101" i="2"/>
  <c r="U2101" i="2" s="1"/>
  <c r="T2102" i="2"/>
  <c r="U2102" i="2" s="1"/>
  <c r="T2103" i="2"/>
  <c r="U2103" i="2" s="1"/>
  <c r="T2104" i="2"/>
  <c r="U2104" i="2" s="1"/>
  <c r="T2105" i="2"/>
  <c r="U2105" i="2" s="1"/>
  <c r="T2106" i="2"/>
  <c r="U2106" i="2" s="1"/>
  <c r="T2107" i="2"/>
  <c r="U2107" i="2" s="1"/>
  <c r="T2108" i="2"/>
  <c r="U2108" i="2" s="1"/>
  <c r="T2109" i="2"/>
  <c r="U2109" i="2" s="1"/>
  <c r="T2110" i="2"/>
  <c r="U2110" i="2" s="1"/>
  <c r="T2111" i="2"/>
  <c r="U2111" i="2" s="1"/>
  <c r="T2112" i="2"/>
  <c r="U2112" i="2" s="1"/>
  <c r="T2113" i="2"/>
  <c r="U2113" i="2" s="1"/>
  <c r="T2114" i="2"/>
  <c r="U2114" i="2" s="1"/>
  <c r="T2115" i="2"/>
  <c r="U2115" i="2" s="1"/>
  <c r="T2116" i="2"/>
  <c r="U2116" i="2" s="1"/>
  <c r="T2117" i="2"/>
  <c r="U2117" i="2" s="1"/>
  <c r="T2118" i="2"/>
  <c r="U2118" i="2" s="1"/>
  <c r="T2119" i="2"/>
  <c r="U2119" i="2" s="1"/>
  <c r="T2120" i="2"/>
  <c r="U2120" i="2" s="1"/>
  <c r="T2121" i="2"/>
  <c r="U2121" i="2" s="1"/>
  <c r="T2122" i="2"/>
  <c r="U2122" i="2" s="1"/>
  <c r="T2123" i="2"/>
  <c r="U2123" i="2" s="1"/>
  <c r="T2124" i="2"/>
  <c r="U2124" i="2" s="1"/>
  <c r="T2125" i="2"/>
  <c r="U2125" i="2" s="1"/>
  <c r="T2126" i="2"/>
  <c r="U2126" i="2" s="1"/>
  <c r="T2127" i="2"/>
  <c r="U2127" i="2" s="1"/>
  <c r="T2128" i="2"/>
  <c r="U2128" i="2" s="1"/>
  <c r="T2129" i="2"/>
  <c r="U2129" i="2" s="1"/>
  <c r="T2130" i="2"/>
  <c r="U2130" i="2" s="1"/>
  <c r="T2131" i="2"/>
  <c r="U2131" i="2" s="1"/>
  <c r="T2132" i="2"/>
  <c r="U2132" i="2" s="1"/>
  <c r="T2133" i="2"/>
  <c r="U2133" i="2" s="1"/>
  <c r="T2134" i="2"/>
  <c r="U2134" i="2" s="1"/>
  <c r="T2135" i="2"/>
  <c r="U2135" i="2" s="1"/>
  <c r="T2136" i="2"/>
  <c r="U2136" i="2" s="1"/>
  <c r="T2137" i="2"/>
  <c r="U2137" i="2" s="1"/>
  <c r="T2138" i="2"/>
  <c r="U2138" i="2" s="1"/>
  <c r="T2139" i="2"/>
  <c r="U2139" i="2" s="1"/>
  <c r="T2140" i="2"/>
  <c r="U2140" i="2" s="1"/>
  <c r="T2141" i="2"/>
  <c r="U2141" i="2" s="1"/>
  <c r="T2142" i="2"/>
  <c r="U2142" i="2" s="1"/>
  <c r="T2143" i="2"/>
  <c r="U2143" i="2" s="1"/>
  <c r="T2144" i="2"/>
  <c r="U2144" i="2" s="1"/>
  <c r="T2145" i="2"/>
  <c r="U2145" i="2" s="1"/>
  <c r="T2146" i="2"/>
  <c r="U2146" i="2" s="1"/>
  <c r="T2147" i="2"/>
  <c r="U2147" i="2" s="1"/>
  <c r="T2148" i="2"/>
  <c r="U2148" i="2" s="1"/>
  <c r="T2149" i="2"/>
  <c r="U2149" i="2" s="1"/>
  <c r="T2150" i="2"/>
  <c r="U2150" i="2" s="1"/>
  <c r="T2151" i="2"/>
  <c r="U2151" i="2" s="1"/>
  <c r="T2152" i="2"/>
  <c r="U2152" i="2" s="1"/>
  <c r="T2153" i="2"/>
  <c r="U2153" i="2" s="1"/>
  <c r="T2154" i="2"/>
  <c r="U2154" i="2" s="1"/>
  <c r="T2155" i="2"/>
  <c r="U2155" i="2" s="1"/>
  <c r="T2156" i="2"/>
  <c r="U2156" i="2" s="1"/>
  <c r="T2157" i="2"/>
  <c r="U2157" i="2" s="1"/>
  <c r="T2158" i="2"/>
  <c r="U2158" i="2" s="1"/>
  <c r="T2159" i="2"/>
  <c r="U2159" i="2" s="1"/>
  <c r="T2160" i="2"/>
  <c r="U2160" i="2" s="1"/>
  <c r="T2161" i="2"/>
  <c r="U2161" i="2" s="1"/>
  <c r="T2162" i="2"/>
  <c r="U2162" i="2" s="1"/>
  <c r="T2163" i="2"/>
  <c r="U2163" i="2" s="1"/>
  <c r="T2164" i="2"/>
  <c r="U2164" i="2" s="1"/>
  <c r="T2165" i="2"/>
  <c r="U2165" i="2" s="1"/>
  <c r="T2166" i="2"/>
  <c r="U2166" i="2" s="1"/>
  <c r="T2167" i="2"/>
  <c r="U2167" i="2" s="1"/>
  <c r="T2168" i="2"/>
  <c r="U2168" i="2" s="1"/>
  <c r="T2169" i="2"/>
  <c r="U2169" i="2" s="1"/>
  <c r="T2170" i="2"/>
  <c r="U2170" i="2" s="1"/>
  <c r="T2171" i="2"/>
  <c r="U2171" i="2" s="1"/>
  <c r="T2172" i="2"/>
  <c r="U2172" i="2" s="1"/>
  <c r="T2173" i="2"/>
  <c r="U2173" i="2" s="1"/>
  <c r="T2174" i="2"/>
  <c r="U2174" i="2" s="1"/>
  <c r="T2175" i="2"/>
  <c r="U2175" i="2" s="1"/>
  <c r="T2176" i="2"/>
  <c r="U2176" i="2" s="1"/>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T2928" i="1"/>
  <c r="U2928" i="1" s="1"/>
  <c r="T2929" i="1"/>
  <c r="U2929" i="1" s="1"/>
  <c r="T2930" i="1"/>
  <c r="T2931" i="1"/>
  <c r="T2932" i="1"/>
  <c r="U2932" i="1" s="1"/>
  <c r="T2933" i="1"/>
  <c r="U2933" i="1" s="1"/>
  <c r="T2934" i="1"/>
  <c r="U2934" i="1" s="1"/>
  <c r="T2935" i="1"/>
  <c r="U2935" i="1" s="1"/>
  <c r="T2936" i="1"/>
  <c r="U2936" i="1" s="1"/>
  <c r="T2937" i="1"/>
  <c r="U2937" i="1" s="1"/>
  <c r="T2938" i="1"/>
  <c r="U2938" i="1" s="1"/>
  <c r="T2939" i="1"/>
  <c r="U2939" i="1" s="1"/>
  <c r="T2940" i="1"/>
  <c r="U2940" i="1" s="1"/>
  <c r="T2941" i="1"/>
  <c r="U2941" i="1" s="1"/>
  <c r="T2942" i="1"/>
  <c r="U2942" i="1" s="1"/>
  <c r="T2943" i="1"/>
  <c r="U2943" i="1" s="1"/>
  <c r="T2944" i="1"/>
  <c r="U2944" i="1" s="1"/>
  <c r="T2945" i="1"/>
  <c r="U2945" i="1" s="1"/>
  <c r="T2946" i="1"/>
  <c r="U2946" i="1" s="1"/>
  <c r="T2947" i="1"/>
  <c r="U2947" i="1" s="1"/>
  <c r="T2948" i="1"/>
  <c r="U2948" i="1" s="1"/>
  <c r="T2949" i="1"/>
  <c r="U2949" i="1" s="1"/>
  <c r="T2950" i="1"/>
  <c r="U2950" i="1" s="1"/>
  <c r="T2951" i="1"/>
  <c r="U2951" i="1" s="1"/>
  <c r="T2952" i="1"/>
  <c r="U2952" i="1" s="1"/>
  <c r="T2953" i="1"/>
  <c r="U2953" i="1" s="1"/>
  <c r="T2954" i="1"/>
  <c r="U2954" i="1" s="1"/>
  <c r="T2955" i="1"/>
  <c r="U2955" i="1" s="1"/>
  <c r="T2956" i="1"/>
  <c r="U2956" i="1" s="1"/>
  <c r="T2957" i="1"/>
  <c r="U2957" i="1" s="1"/>
  <c r="T2958" i="1"/>
  <c r="U2958" i="1" s="1"/>
  <c r="T2959" i="1"/>
  <c r="U2959" i="1" s="1"/>
  <c r="T2960" i="1"/>
  <c r="U2960" i="1" s="1"/>
  <c r="T2961" i="1"/>
  <c r="U2961" i="1" s="1"/>
  <c r="T2962" i="1"/>
  <c r="U2962" i="1" s="1"/>
  <c r="T2963" i="1"/>
  <c r="U2963" i="1" s="1"/>
  <c r="T2964" i="1"/>
  <c r="U2964" i="1" s="1"/>
  <c r="T2965" i="1"/>
  <c r="U2965" i="1" s="1"/>
  <c r="T2966" i="1"/>
  <c r="U2966" i="1" s="1"/>
  <c r="T2967" i="1"/>
  <c r="U2967" i="1" s="1"/>
  <c r="T2968" i="1"/>
  <c r="U2968" i="1" s="1"/>
  <c r="T2969" i="1"/>
  <c r="U2969" i="1" s="1"/>
  <c r="T2970" i="1"/>
  <c r="U2970" i="1" s="1"/>
  <c r="T2971" i="1"/>
  <c r="U2971" i="1" s="1"/>
  <c r="T2972" i="1"/>
  <c r="U2972" i="1" s="1"/>
  <c r="T2973" i="1"/>
  <c r="U2973" i="1" s="1"/>
  <c r="T2974" i="1"/>
  <c r="U2974" i="1" s="1"/>
  <c r="T2975" i="1"/>
  <c r="U2975" i="1" s="1"/>
  <c r="T2976" i="1"/>
  <c r="U2976" i="1" s="1"/>
  <c r="T2977" i="1"/>
  <c r="U2977" i="1" s="1"/>
  <c r="T2978" i="1"/>
  <c r="U2978" i="1" s="1"/>
  <c r="T2979" i="1"/>
  <c r="U2979" i="1" s="1"/>
  <c r="T2980" i="1"/>
  <c r="U2980" i="1" s="1"/>
  <c r="T2981" i="1"/>
  <c r="U2981" i="1" s="1"/>
  <c r="T2982" i="1"/>
  <c r="U2982" i="1" s="1"/>
  <c r="T2983" i="1"/>
  <c r="U2983" i="1" s="1"/>
  <c r="T2984" i="1"/>
  <c r="U2984" i="1" s="1"/>
  <c r="T2985" i="1"/>
  <c r="U2985" i="1" s="1"/>
  <c r="T2986" i="1"/>
  <c r="U2986" i="1" s="1"/>
  <c r="T2987" i="1"/>
  <c r="U2987" i="1" s="1"/>
  <c r="T2988" i="1"/>
  <c r="U2988" i="1" s="1"/>
  <c r="T2989" i="1"/>
  <c r="U2989" i="1" s="1"/>
  <c r="T2990" i="1"/>
  <c r="U2990" i="1" s="1"/>
  <c r="T2991" i="1"/>
  <c r="U2991" i="1" s="1"/>
  <c r="T2992" i="1"/>
  <c r="U2992" i="1" s="1"/>
  <c r="T2993" i="1"/>
  <c r="U2993" i="1" s="1"/>
  <c r="T2994" i="1"/>
  <c r="U2994" i="1" s="1"/>
  <c r="T2995" i="1"/>
  <c r="U2995" i="1" s="1"/>
  <c r="T2996" i="1"/>
  <c r="U2996" i="1" s="1"/>
  <c r="T2997" i="1"/>
  <c r="U2997" i="1" s="1"/>
  <c r="T2998" i="1"/>
  <c r="U2998" i="1" s="1"/>
  <c r="T2999" i="1"/>
  <c r="U2999" i="1" s="1"/>
  <c r="T3000" i="1"/>
  <c r="U3000" i="1" s="1"/>
  <c r="T3001" i="1"/>
  <c r="U3001" i="1" s="1"/>
  <c r="T3002" i="1"/>
  <c r="U3002" i="1" s="1"/>
  <c r="T3003" i="1"/>
  <c r="U3003" i="1" s="1"/>
  <c r="T3004" i="1"/>
  <c r="U3004" i="1" s="1"/>
  <c r="T3005" i="1"/>
  <c r="U3005" i="1" s="1"/>
  <c r="T3006" i="1"/>
  <c r="U3006" i="1" s="1"/>
  <c r="T3007" i="1"/>
  <c r="U3007" i="1" s="1"/>
  <c r="T3008" i="1"/>
  <c r="U3008" i="1" s="1"/>
  <c r="T3009" i="1"/>
  <c r="U3009" i="1" s="1"/>
  <c r="T3010" i="1"/>
  <c r="U3010" i="1" s="1"/>
  <c r="T3011" i="1"/>
  <c r="U3011" i="1" s="1"/>
  <c r="T3012" i="1"/>
  <c r="U3012" i="1" s="1"/>
  <c r="T3013" i="1"/>
  <c r="U3013" i="1" s="1"/>
  <c r="T3014" i="1"/>
  <c r="U3014" i="1" s="1"/>
  <c r="T3015" i="1"/>
  <c r="U3015" i="1" s="1"/>
  <c r="T3016" i="1"/>
  <c r="U3016" i="1" s="1"/>
  <c r="T3017" i="1"/>
  <c r="U3017" i="1" s="1"/>
  <c r="T3018" i="1"/>
  <c r="U3018" i="1" s="1"/>
  <c r="T3019" i="1"/>
  <c r="U3019" i="1" s="1"/>
  <c r="T3020" i="1"/>
  <c r="U3020" i="1" s="1"/>
  <c r="T3021" i="1"/>
  <c r="U3021" i="1" s="1"/>
  <c r="T3022" i="1"/>
  <c r="U3022" i="1" s="1"/>
  <c r="T3023" i="1"/>
  <c r="U3023" i="1" s="1"/>
  <c r="T3024" i="1"/>
  <c r="U3024" i="1" s="1"/>
  <c r="T3025" i="1"/>
  <c r="U3025" i="1" s="1"/>
  <c r="T3026" i="1"/>
  <c r="U3026" i="1" s="1"/>
  <c r="T3027" i="1"/>
  <c r="U3027" i="1" s="1"/>
  <c r="T3028" i="1"/>
  <c r="U3028" i="1" s="1"/>
  <c r="T3029" i="1"/>
  <c r="U3029" i="1" s="1"/>
  <c r="T3030" i="1"/>
  <c r="U3030" i="1" s="1"/>
  <c r="T3031" i="1"/>
  <c r="U3031" i="1" s="1"/>
  <c r="T3032" i="1"/>
  <c r="U3032" i="1" s="1"/>
  <c r="T3033" i="1"/>
  <c r="U3033" i="1" s="1"/>
  <c r="T3034" i="1"/>
  <c r="U3034" i="1" s="1"/>
  <c r="T3035" i="1"/>
  <c r="U3035" i="1" s="1"/>
  <c r="T3036" i="1"/>
  <c r="U3036" i="1" s="1"/>
  <c r="T3037" i="1"/>
  <c r="U3037" i="1" s="1"/>
  <c r="T3038" i="1"/>
  <c r="U3038" i="1" s="1"/>
  <c r="T3039" i="1"/>
  <c r="U3039" i="1" s="1"/>
  <c r="T3040" i="1"/>
  <c r="U3040" i="1" s="1"/>
  <c r="T3041" i="1"/>
  <c r="U3041" i="1" s="1"/>
  <c r="T3042" i="1"/>
  <c r="U3042" i="1" s="1"/>
  <c r="T3043" i="1"/>
  <c r="U3043" i="1" s="1"/>
  <c r="T3044" i="1"/>
  <c r="U3044" i="1" s="1"/>
  <c r="T3045" i="1"/>
  <c r="U3045" i="1" s="1"/>
  <c r="T3046" i="1"/>
  <c r="U3046" i="1" s="1"/>
  <c r="T3047" i="1"/>
  <c r="U3047" i="1" s="1"/>
  <c r="T3048" i="1"/>
  <c r="U3048" i="1" s="1"/>
  <c r="T3049" i="1"/>
  <c r="U3049" i="1" s="1"/>
  <c r="U2930" i="1"/>
  <c r="U2931"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T2003" i="2"/>
  <c r="U2003" i="2" s="1"/>
  <c r="T2004" i="2"/>
  <c r="U2004" i="2" s="1"/>
  <c r="T2005" i="2"/>
  <c r="U2005" i="2" s="1"/>
  <c r="T2006" i="2"/>
  <c r="U2006" i="2" s="1"/>
  <c r="T2007" i="2"/>
  <c r="U2007" i="2" s="1"/>
  <c r="T2008" i="2"/>
  <c r="U2008" i="2" s="1"/>
  <c r="T2009" i="2"/>
  <c r="U2009" i="2" s="1"/>
  <c r="T2010" i="2"/>
  <c r="U2010" i="2" s="1"/>
  <c r="T2011" i="2"/>
  <c r="U2011" i="2" s="1"/>
  <c r="T2012" i="2"/>
  <c r="U2012" i="2" s="1"/>
  <c r="T2013" i="2"/>
  <c r="U2013" i="2" s="1"/>
  <c r="T2014" i="2"/>
  <c r="U2014" i="2" s="1"/>
  <c r="T2015" i="2"/>
  <c r="U2015" i="2" s="1"/>
  <c r="T2016" i="2"/>
  <c r="U2016" i="2" s="1"/>
  <c r="T2017" i="2"/>
  <c r="U2017" i="2" s="1"/>
  <c r="T2018" i="2"/>
  <c r="U2018" i="2" s="1"/>
  <c r="T2019" i="2"/>
  <c r="U2019" i="2" s="1"/>
  <c r="T2020" i="2"/>
  <c r="U2020" i="2" s="1"/>
  <c r="T2021" i="2"/>
  <c r="U2021" i="2" s="1"/>
  <c r="T2022" i="2"/>
  <c r="U2022" i="2" s="1"/>
  <c r="T2023" i="2"/>
  <c r="U2023" i="2" s="1"/>
  <c r="T2024" i="2"/>
  <c r="U2024" i="2" s="1"/>
  <c r="T2025" i="2"/>
  <c r="U2025" i="2" s="1"/>
  <c r="T2026" i="2"/>
  <c r="U2026" i="2" s="1"/>
  <c r="T2027" i="2"/>
  <c r="U2027" i="2" s="1"/>
  <c r="T2028" i="2"/>
  <c r="U2028" i="2" s="1"/>
  <c r="T2029" i="2"/>
  <c r="U2029" i="2" s="1"/>
  <c r="T2030" i="2"/>
  <c r="U2030" i="2" s="1"/>
  <c r="T2031" i="2"/>
  <c r="U2031" i="2" s="1"/>
  <c r="T2032" i="2"/>
  <c r="U2032" i="2" s="1"/>
  <c r="T2033" i="2"/>
  <c r="U2033" i="2" s="1"/>
  <c r="T2034" i="2"/>
  <c r="U2034" i="2" s="1"/>
  <c r="T2035" i="2"/>
  <c r="U2035" i="2" s="1"/>
  <c r="T2036" i="2"/>
  <c r="U2036" i="2" s="1"/>
  <c r="T2037" i="2"/>
  <c r="U2037" i="2" s="1"/>
  <c r="T2038" i="2"/>
  <c r="U2038" i="2" s="1"/>
  <c r="T2039" i="2"/>
  <c r="U2039" i="2" s="1"/>
  <c r="T2040" i="2"/>
  <c r="U2040" i="2" s="1"/>
  <c r="T2041" i="2"/>
  <c r="U2041" i="2" s="1"/>
  <c r="T2042" i="2"/>
  <c r="U2042" i="2" s="1"/>
  <c r="T2043" i="2"/>
  <c r="U2043" i="2" s="1"/>
  <c r="T2044" i="2"/>
  <c r="U2044" i="2" s="1"/>
  <c r="T2045" i="2"/>
  <c r="U2045" i="2" s="1"/>
  <c r="T2046" i="2"/>
  <c r="U2046" i="2" s="1"/>
  <c r="T2047" i="2"/>
  <c r="U2047" i="2" s="1"/>
  <c r="T2048" i="2"/>
  <c r="U2048" i="2" s="1"/>
  <c r="T2049" i="2"/>
  <c r="U2049" i="2" s="1"/>
  <c r="T2050" i="2"/>
  <c r="U2050" i="2" s="1"/>
  <c r="T2051" i="2"/>
  <c r="U2051" i="2" s="1"/>
  <c r="T2052" i="2"/>
  <c r="U2052" i="2" s="1"/>
  <c r="T2053" i="2"/>
  <c r="U2053" i="2" s="1"/>
  <c r="T2054" i="2"/>
  <c r="U2054" i="2" s="1"/>
  <c r="T2055" i="2"/>
  <c r="U2055" i="2" s="1"/>
  <c r="T2056" i="2"/>
  <c r="U2056" i="2" s="1"/>
  <c r="T2057" i="2"/>
  <c r="U2057" i="2" s="1"/>
  <c r="T2058" i="2"/>
  <c r="U2058" i="2" s="1"/>
  <c r="T2059" i="2"/>
  <c r="U2059" i="2" s="1"/>
  <c r="T2060" i="2"/>
  <c r="U2060" i="2" s="1"/>
  <c r="T2061" i="2"/>
  <c r="U2061" i="2" s="1"/>
  <c r="T2062" i="2"/>
  <c r="U2062" i="2" s="1"/>
  <c r="T2063" i="2"/>
  <c r="U2063" i="2" s="1"/>
  <c r="T2064" i="2"/>
  <c r="U2064" i="2" s="1"/>
  <c r="T2065" i="2"/>
  <c r="U2065" i="2" s="1"/>
  <c r="T2066" i="2"/>
  <c r="U2066" i="2" s="1"/>
  <c r="T2067" i="2"/>
  <c r="U2067" i="2" s="1"/>
  <c r="T2068" i="2"/>
  <c r="U2068" i="2" s="1"/>
  <c r="T2069" i="2"/>
  <c r="U2069" i="2" s="1"/>
  <c r="T2070" i="2"/>
  <c r="U2070" i="2" s="1"/>
  <c r="T2071" i="2"/>
  <c r="U2071" i="2" s="1"/>
  <c r="T2072" i="2"/>
  <c r="U2072" i="2" s="1"/>
  <c r="T2073" i="2"/>
  <c r="U2073" i="2" s="1"/>
  <c r="T2074" i="2"/>
  <c r="U2074" i="2" s="1"/>
  <c r="T2075" i="2"/>
  <c r="U2075" i="2" s="1"/>
  <c r="T2076" i="2"/>
  <c r="U2076" i="2" s="1"/>
  <c r="T2077" i="2"/>
  <c r="U2077" i="2" s="1"/>
  <c r="T2078" i="2"/>
  <c r="U2078" i="2" s="1"/>
  <c r="T2079" i="2"/>
  <c r="U2079" i="2" s="1"/>
  <c r="T2080" i="2"/>
  <c r="U2080" i="2" s="1"/>
  <c r="T2081" i="2"/>
  <c r="U2081" i="2" s="1"/>
  <c r="T2082" i="2"/>
  <c r="U2082" i="2" s="1"/>
  <c r="T2083" i="2"/>
  <c r="U2083" i="2" s="1"/>
  <c r="T2084" i="2"/>
  <c r="U2084" i="2" s="1"/>
  <c r="T2085" i="2"/>
  <c r="U2085" i="2" s="1"/>
  <c r="T2086" i="2"/>
  <c r="U2086" i="2" s="1"/>
  <c r="T2087" i="2"/>
  <c r="U2087" i="2" s="1"/>
  <c r="T2088" i="2"/>
  <c r="U2088" i="2" s="1"/>
  <c r="T2089" i="2"/>
  <c r="U2089" i="2" s="1"/>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T2806" i="1"/>
  <c r="U2806" i="1" s="1"/>
  <c r="T2807" i="1"/>
  <c r="U2807" i="1" s="1"/>
  <c r="T2808" i="1"/>
  <c r="T2809" i="1"/>
  <c r="T2810" i="1"/>
  <c r="U2810" i="1" s="1"/>
  <c r="T2811" i="1"/>
  <c r="U2811" i="1" s="1"/>
  <c r="T2812" i="1"/>
  <c r="U2812" i="1" s="1"/>
  <c r="T2813" i="1"/>
  <c r="U2813" i="1" s="1"/>
  <c r="T2814" i="1"/>
  <c r="U2814" i="1" s="1"/>
  <c r="T2815" i="1"/>
  <c r="U2815" i="1" s="1"/>
  <c r="T2816" i="1"/>
  <c r="U2816" i="1" s="1"/>
  <c r="T2817" i="1"/>
  <c r="U2817" i="1" s="1"/>
  <c r="T2818" i="1"/>
  <c r="U2818" i="1" s="1"/>
  <c r="T2819" i="1"/>
  <c r="U2819" i="1" s="1"/>
  <c r="T2820" i="1"/>
  <c r="U2820" i="1" s="1"/>
  <c r="T2821" i="1"/>
  <c r="U2821" i="1" s="1"/>
  <c r="T2822" i="1"/>
  <c r="U2822" i="1" s="1"/>
  <c r="T2823" i="1"/>
  <c r="U2823" i="1" s="1"/>
  <c r="T2824" i="1"/>
  <c r="U2824" i="1" s="1"/>
  <c r="T2825" i="1"/>
  <c r="U2825" i="1" s="1"/>
  <c r="T2826" i="1"/>
  <c r="U2826" i="1" s="1"/>
  <c r="T2827" i="1"/>
  <c r="U2827" i="1" s="1"/>
  <c r="T2828" i="1"/>
  <c r="U2828" i="1" s="1"/>
  <c r="T2829" i="1"/>
  <c r="U2829" i="1" s="1"/>
  <c r="T2830" i="1"/>
  <c r="U2830" i="1" s="1"/>
  <c r="T2831" i="1"/>
  <c r="U2831" i="1" s="1"/>
  <c r="T2832" i="1"/>
  <c r="U2832" i="1" s="1"/>
  <c r="T2833" i="1"/>
  <c r="U2833" i="1" s="1"/>
  <c r="T2834" i="1"/>
  <c r="U2834" i="1" s="1"/>
  <c r="T2835" i="1"/>
  <c r="U2835" i="1" s="1"/>
  <c r="T2836" i="1"/>
  <c r="U2836" i="1" s="1"/>
  <c r="T2837" i="1"/>
  <c r="U2837" i="1" s="1"/>
  <c r="T2838" i="1"/>
  <c r="U2838" i="1" s="1"/>
  <c r="T2839" i="1"/>
  <c r="U2839" i="1" s="1"/>
  <c r="T2840" i="1"/>
  <c r="U2840" i="1" s="1"/>
  <c r="T2841" i="1"/>
  <c r="U2841" i="1" s="1"/>
  <c r="T2842" i="1"/>
  <c r="U2842" i="1" s="1"/>
  <c r="T2843" i="1"/>
  <c r="U2843" i="1" s="1"/>
  <c r="T2844" i="1"/>
  <c r="U2844" i="1" s="1"/>
  <c r="T2845" i="1"/>
  <c r="U2845" i="1" s="1"/>
  <c r="T2846" i="1"/>
  <c r="U2846" i="1" s="1"/>
  <c r="T2847" i="1"/>
  <c r="U2847" i="1" s="1"/>
  <c r="T2848" i="1"/>
  <c r="U2848" i="1" s="1"/>
  <c r="T2849" i="1"/>
  <c r="U2849" i="1" s="1"/>
  <c r="T2850" i="1"/>
  <c r="U2850" i="1" s="1"/>
  <c r="T2851" i="1"/>
  <c r="U2851" i="1" s="1"/>
  <c r="T2852" i="1"/>
  <c r="U2852" i="1" s="1"/>
  <c r="T2853" i="1"/>
  <c r="U2853" i="1" s="1"/>
  <c r="T2854" i="1"/>
  <c r="U2854" i="1" s="1"/>
  <c r="T2855" i="1"/>
  <c r="U2855" i="1" s="1"/>
  <c r="T2856" i="1"/>
  <c r="U2856" i="1" s="1"/>
  <c r="T2857" i="1"/>
  <c r="U2857" i="1" s="1"/>
  <c r="T2858" i="1"/>
  <c r="U2858" i="1" s="1"/>
  <c r="T2859" i="1"/>
  <c r="U2859" i="1" s="1"/>
  <c r="T2860" i="1"/>
  <c r="U2860" i="1" s="1"/>
  <c r="T2861" i="1"/>
  <c r="U2861" i="1" s="1"/>
  <c r="T2862" i="1"/>
  <c r="U2862" i="1" s="1"/>
  <c r="T2863" i="1"/>
  <c r="U2863" i="1" s="1"/>
  <c r="T2864" i="1"/>
  <c r="U2864" i="1" s="1"/>
  <c r="T2865" i="1"/>
  <c r="U2865" i="1" s="1"/>
  <c r="T2866" i="1"/>
  <c r="U2866" i="1" s="1"/>
  <c r="T2867" i="1"/>
  <c r="U2867" i="1" s="1"/>
  <c r="T2868" i="1"/>
  <c r="U2868" i="1" s="1"/>
  <c r="T2869" i="1"/>
  <c r="U2869" i="1" s="1"/>
  <c r="T2870" i="1"/>
  <c r="U2870" i="1" s="1"/>
  <c r="T2871" i="1"/>
  <c r="U2871" i="1" s="1"/>
  <c r="T2872" i="1"/>
  <c r="U2872" i="1" s="1"/>
  <c r="T2873" i="1"/>
  <c r="U2873" i="1" s="1"/>
  <c r="T2874" i="1"/>
  <c r="U2874" i="1" s="1"/>
  <c r="T2875" i="1"/>
  <c r="U2875" i="1" s="1"/>
  <c r="T2876" i="1"/>
  <c r="U2876" i="1" s="1"/>
  <c r="T2877" i="1"/>
  <c r="U2877" i="1" s="1"/>
  <c r="T2878" i="1"/>
  <c r="U2878" i="1" s="1"/>
  <c r="T2879" i="1"/>
  <c r="U2879" i="1" s="1"/>
  <c r="T2880" i="1"/>
  <c r="U2880" i="1" s="1"/>
  <c r="T2881" i="1"/>
  <c r="U2881" i="1" s="1"/>
  <c r="T2882" i="1"/>
  <c r="U2882" i="1" s="1"/>
  <c r="T2883" i="1"/>
  <c r="U2883" i="1" s="1"/>
  <c r="T2884" i="1"/>
  <c r="U2884" i="1" s="1"/>
  <c r="T2885" i="1"/>
  <c r="U2885" i="1" s="1"/>
  <c r="T2886" i="1"/>
  <c r="U2886" i="1" s="1"/>
  <c r="T2887" i="1"/>
  <c r="U2887" i="1" s="1"/>
  <c r="T2888" i="1"/>
  <c r="U2888" i="1" s="1"/>
  <c r="T2889" i="1"/>
  <c r="U2889" i="1" s="1"/>
  <c r="T2890" i="1"/>
  <c r="U2890" i="1" s="1"/>
  <c r="T2891" i="1"/>
  <c r="U2891" i="1" s="1"/>
  <c r="T2892" i="1"/>
  <c r="U2892" i="1" s="1"/>
  <c r="T2893" i="1"/>
  <c r="U2893" i="1" s="1"/>
  <c r="T2894" i="1"/>
  <c r="U2894" i="1" s="1"/>
  <c r="T2895" i="1"/>
  <c r="U2895" i="1" s="1"/>
  <c r="T2896" i="1"/>
  <c r="U2896" i="1" s="1"/>
  <c r="T2897" i="1"/>
  <c r="U2897" i="1" s="1"/>
  <c r="T2898" i="1"/>
  <c r="U2898" i="1" s="1"/>
  <c r="T2899" i="1"/>
  <c r="U2899" i="1" s="1"/>
  <c r="T2900" i="1"/>
  <c r="U2900" i="1" s="1"/>
  <c r="T2901" i="1"/>
  <c r="U2901" i="1" s="1"/>
  <c r="T2902" i="1"/>
  <c r="U2902" i="1" s="1"/>
  <c r="T2903" i="1"/>
  <c r="U2903" i="1" s="1"/>
  <c r="T2904" i="1"/>
  <c r="U2904" i="1" s="1"/>
  <c r="T2905" i="1"/>
  <c r="U2905" i="1" s="1"/>
  <c r="T2906" i="1"/>
  <c r="U2906" i="1" s="1"/>
  <c r="T2907" i="1"/>
  <c r="U2907" i="1" s="1"/>
  <c r="T2908" i="1"/>
  <c r="U2908" i="1" s="1"/>
  <c r="T2909" i="1"/>
  <c r="U2909" i="1" s="1"/>
  <c r="T2910" i="1"/>
  <c r="U2910" i="1" s="1"/>
  <c r="T2911" i="1"/>
  <c r="U2911" i="1" s="1"/>
  <c r="T2912" i="1"/>
  <c r="U2912" i="1" s="1"/>
  <c r="T2913" i="1"/>
  <c r="U2913" i="1" s="1"/>
  <c r="T2914" i="1"/>
  <c r="U2914" i="1" s="1"/>
  <c r="T2915" i="1"/>
  <c r="U2915" i="1" s="1"/>
  <c r="T2916" i="1"/>
  <c r="U2916" i="1" s="1"/>
  <c r="T2917" i="1"/>
  <c r="U2917" i="1" s="1"/>
  <c r="T2918" i="1"/>
  <c r="U2918" i="1" s="1"/>
  <c r="T2919" i="1"/>
  <c r="U2919" i="1" s="1"/>
  <c r="T2920" i="1"/>
  <c r="U2920" i="1" s="1"/>
  <c r="T2921" i="1"/>
  <c r="U2921" i="1" s="1"/>
  <c r="T2922" i="1"/>
  <c r="U2922" i="1" s="1"/>
  <c r="T2923" i="1"/>
  <c r="U2923" i="1" s="1"/>
  <c r="T2924" i="1"/>
  <c r="U2924" i="1" s="1"/>
  <c r="T2925" i="1"/>
  <c r="U2925" i="1" s="1"/>
  <c r="T2926" i="1"/>
  <c r="U2926" i="1" s="1"/>
  <c r="T2927" i="1"/>
  <c r="U2927" i="1" s="1"/>
  <c r="U2808" i="1"/>
  <c r="U2809"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T1916" i="2"/>
  <c r="U1916" i="2" s="1"/>
  <c r="T1917" i="2"/>
  <c r="U1917" i="2" s="1"/>
  <c r="T1918" i="2"/>
  <c r="U1918" i="2" s="1"/>
  <c r="T1919" i="2"/>
  <c r="U1919" i="2" s="1"/>
  <c r="T1920" i="2"/>
  <c r="U1920" i="2" s="1"/>
  <c r="T1921" i="2"/>
  <c r="U1921" i="2" s="1"/>
  <c r="T1922" i="2"/>
  <c r="U1922" i="2" s="1"/>
  <c r="T1923" i="2"/>
  <c r="U1923" i="2" s="1"/>
  <c r="T1924" i="2"/>
  <c r="U1924" i="2" s="1"/>
  <c r="T1925" i="2"/>
  <c r="U1925" i="2" s="1"/>
  <c r="T1926" i="2"/>
  <c r="U1926" i="2" s="1"/>
  <c r="T1927" i="2"/>
  <c r="U1927" i="2" s="1"/>
  <c r="T1928" i="2"/>
  <c r="U1928" i="2" s="1"/>
  <c r="T1929" i="2"/>
  <c r="U1929" i="2" s="1"/>
  <c r="T1930" i="2"/>
  <c r="U1930" i="2" s="1"/>
  <c r="T1931" i="2"/>
  <c r="U1931" i="2" s="1"/>
  <c r="T1932" i="2"/>
  <c r="U1932" i="2" s="1"/>
  <c r="T1933" i="2"/>
  <c r="U1933" i="2" s="1"/>
  <c r="T1934" i="2"/>
  <c r="U1934" i="2" s="1"/>
  <c r="T1935" i="2"/>
  <c r="U1935" i="2" s="1"/>
  <c r="T1936" i="2"/>
  <c r="U1936" i="2" s="1"/>
  <c r="T1937" i="2"/>
  <c r="U1937" i="2" s="1"/>
  <c r="T1938" i="2"/>
  <c r="U1938" i="2" s="1"/>
  <c r="T1939" i="2"/>
  <c r="U1939" i="2" s="1"/>
  <c r="T1940" i="2"/>
  <c r="U1940" i="2" s="1"/>
  <c r="T1941" i="2"/>
  <c r="U1941" i="2" s="1"/>
  <c r="T1942" i="2"/>
  <c r="U1942" i="2" s="1"/>
  <c r="T1943" i="2"/>
  <c r="U1943" i="2" s="1"/>
  <c r="T1944" i="2"/>
  <c r="U1944" i="2" s="1"/>
  <c r="T1945" i="2"/>
  <c r="U1945" i="2" s="1"/>
  <c r="T1946" i="2"/>
  <c r="U1946" i="2" s="1"/>
  <c r="T1947" i="2"/>
  <c r="U1947" i="2" s="1"/>
  <c r="T1948" i="2"/>
  <c r="U1948" i="2" s="1"/>
  <c r="T1949" i="2"/>
  <c r="U1949" i="2" s="1"/>
  <c r="T1950" i="2"/>
  <c r="U1950" i="2" s="1"/>
  <c r="T1951" i="2"/>
  <c r="U1951" i="2" s="1"/>
  <c r="T1952" i="2"/>
  <c r="U1952" i="2" s="1"/>
  <c r="T1953" i="2"/>
  <c r="U1953" i="2" s="1"/>
  <c r="T1954" i="2"/>
  <c r="U1954" i="2" s="1"/>
  <c r="T1955" i="2"/>
  <c r="U1955" i="2" s="1"/>
  <c r="T1956" i="2"/>
  <c r="U1956" i="2" s="1"/>
  <c r="T1957" i="2"/>
  <c r="U1957" i="2" s="1"/>
  <c r="T1958" i="2"/>
  <c r="U1958" i="2" s="1"/>
  <c r="T1959" i="2"/>
  <c r="U1959" i="2" s="1"/>
  <c r="T1960" i="2"/>
  <c r="U1960" i="2" s="1"/>
  <c r="T1961" i="2"/>
  <c r="U1961" i="2" s="1"/>
  <c r="T1962" i="2"/>
  <c r="U1962" i="2" s="1"/>
  <c r="T1963" i="2"/>
  <c r="U1963" i="2" s="1"/>
  <c r="T1964" i="2"/>
  <c r="U1964" i="2" s="1"/>
  <c r="T1965" i="2"/>
  <c r="U1965" i="2" s="1"/>
  <c r="T1966" i="2"/>
  <c r="U1966" i="2" s="1"/>
  <c r="T1967" i="2"/>
  <c r="U1967" i="2" s="1"/>
  <c r="T1968" i="2"/>
  <c r="U1968" i="2" s="1"/>
  <c r="T1969" i="2"/>
  <c r="U1969" i="2" s="1"/>
  <c r="T1970" i="2"/>
  <c r="U1970" i="2" s="1"/>
  <c r="T1971" i="2"/>
  <c r="U1971" i="2" s="1"/>
  <c r="T1972" i="2"/>
  <c r="U1972" i="2" s="1"/>
  <c r="T1973" i="2"/>
  <c r="U1973" i="2" s="1"/>
  <c r="T1974" i="2"/>
  <c r="U1974" i="2" s="1"/>
  <c r="T1975" i="2"/>
  <c r="U1975" i="2" s="1"/>
  <c r="T1976" i="2"/>
  <c r="U1976" i="2" s="1"/>
  <c r="T1977" i="2"/>
  <c r="U1977" i="2" s="1"/>
  <c r="T1978" i="2"/>
  <c r="U1978" i="2" s="1"/>
  <c r="T1979" i="2"/>
  <c r="U1979" i="2" s="1"/>
  <c r="T1980" i="2"/>
  <c r="U1980" i="2" s="1"/>
  <c r="T1981" i="2"/>
  <c r="U1981" i="2" s="1"/>
  <c r="T1982" i="2"/>
  <c r="U1982" i="2" s="1"/>
  <c r="T1983" i="2"/>
  <c r="U1983" i="2" s="1"/>
  <c r="T1984" i="2"/>
  <c r="U1984" i="2" s="1"/>
  <c r="T1985" i="2"/>
  <c r="U1985" i="2" s="1"/>
  <c r="T1986" i="2"/>
  <c r="U1986" i="2" s="1"/>
  <c r="T1987" i="2"/>
  <c r="U1987" i="2" s="1"/>
  <c r="T1988" i="2"/>
  <c r="U1988" i="2" s="1"/>
  <c r="T1989" i="2"/>
  <c r="U1989" i="2" s="1"/>
  <c r="T1990" i="2"/>
  <c r="U1990" i="2" s="1"/>
  <c r="T1991" i="2"/>
  <c r="U1991" i="2" s="1"/>
  <c r="T1992" i="2"/>
  <c r="U1992" i="2" s="1"/>
  <c r="T1993" i="2"/>
  <c r="U1993" i="2" s="1"/>
  <c r="T1994" i="2"/>
  <c r="U1994" i="2" s="1"/>
  <c r="T1995" i="2"/>
  <c r="U1995" i="2" s="1"/>
  <c r="T1996" i="2"/>
  <c r="U1996" i="2" s="1"/>
  <c r="T1997" i="2"/>
  <c r="U1997" i="2" s="1"/>
  <c r="T1998" i="2"/>
  <c r="U1998" i="2" s="1"/>
  <c r="T1999" i="2"/>
  <c r="U1999" i="2" s="1"/>
  <c r="T2000" i="2"/>
  <c r="U2000" i="2" s="1"/>
  <c r="T2001" i="2"/>
  <c r="U2001" i="2" s="1"/>
  <c r="T2002" i="2"/>
  <c r="U2002" i="2" s="1"/>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T2684" i="1"/>
  <c r="U2684" i="1" s="1"/>
  <c r="T2685" i="1"/>
  <c r="U2685" i="1" s="1"/>
  <c r="T2686" i="1"/>
  <c r="U2686" i="1" s="1"/>
  <c r="T2687" i="1"/>
  <c r="U2687" i="1" s="1"/>
  <c r="T2688" i="1"/>
  <c r="U2688" i="1" s="1"/>
  <c r="T2689" i="1"/>
  <c r="U2689" i="1" s="1"/>
  <c r="T2690" i="1"/>
  <c r="U2690" i="1" s="1"/>
  <c r="T2691" i="1"/>
  <c r="U2691" i="1" s="1"/>
  <c r="T2692" i="1"/>
  <c r="U2692" i="1" s="1"/>
  <c r="T2693" i="1"/>
  <c r="U2693" i="1" s="1"/>
  <c r="T2694" i="1"/>
  <c r="U2694" i="1" s="1"/>
  <c r="T2695" i="1"/>
  <c r="U2695" i="1" s="1"/>
  <c r="T2696" i="1"/>
  <c r="U2696" i="1" s="1"/>
  <c r="T2697" i="1"/>
  <c r="U2697" i="1" s="1"/>
  <c r="T2698" i="1"/>
  <c r="U2698" i="1" s="1"/>
  <c r="T2699" i="1"/>
  <c r="U2699" i="1" s="1"/>
  <c r="T2700" i="1"/>
  <c r="U2700" i="1" s="1"/>
  <c r="T2701" i="1"/>
  <c r="U2701" i="1" s="1"/>
  <c r="T2702" i="1"/>
  <c r="U2702" i="1" s="1"/>
  <c r="T2703" i="1"/>
  <c r="U2703" i="1" s="1"/>
  <c r="T2704" i="1"/>
  <c r="U2704" i="1" s="1"/>
  <c r="T2705" i="1"/>
  <c r="U2705" i="1" s="1"/>
  <c r="T2706" i="1"/>
  <c r="U2706" i="1" s="1"/>
  <c r="T2707" i="1"/>
  <c r="U2707" i="1" s="1"/>
  <c r="T2708" i="1"/>
  <c r="U2708" i="1" s="1"/>
  <c r="T2709" i="1"/>
  <c r="U2709" i="1" s="1"/>
  <c r="T2710" i="1"/>
  <c r="U2710" i="1" s="1"/>
  <c r="T2711" i="1"/>
  <c r="U2711" i="1" s="1"/>
  <c r="T2712" i="1"/>
  <c r="U2712" i="1" s="1"/>
  <c r="T2713" i="1"/>
  <c r="U2713" i="1" s="1"/>
  <c r="T2714" i="1"/>
  <c r="U2714" i="1" s="1"/>
  <c r="T2715" i="1"/>
  <c r="U2715" i="1" s="1"/>
  <c r="T2716" i="1"/>
  <c r="U2716" i="1" s="1"/>
  <c r="T2717" i="1"/>
  <c r="U2717" i="1" s="1"/>
  <c r="T2718" i="1"/>
  <c r="U2718" i="1" s="1"/>
  <c r="T2719" i="1"/>
  <c r="U2719" i="1" s="1"/>
  <c r="T2720" i="1"/>
  <c r="U2720" i="1" s="1"/>
  <c r="T2721" i="1"/>
  <c r="U2721" i="1" s="1"/>
  <c r="T2722" i="1"/>
  <c r="U2722" i="1" s="1"/>
  <c r="T2723" i="1"/>
  <c r="U2723" i="1" s="1"/>
  <c r="T2724" i="1"/>
  <c r="U2724" i="1" s="1"/>
  <c r="T2725" i="1"/>
  <c r="U2725" i="1" s="1"/>
  <c r="T2726" i="1"/>
  <c r="U2726" i="1" s="1"/>
  <c r="T2727" i="1"/>
  <c r="U2727" i="1" s="1"/>
  <c r="T2728" i="1"/>
  <c r="U2728" i="1" s="1"/>
  <c r="T2729" i="1"/>
  <c r="U2729" i="1" s="1"/>
  <c r="T2730" i="1"/>
  <c r="U2730" i="1" s="1"/>
  <c r="T2731" i="1"/>
  <c r="U2731" i="1" s="1"/>
  <c r="T2732" i="1"/>
  <c r="U2732" i="1" s="1"/>
  <c r="T2733" i="1"/>
  <c r="U2733" i="1" s="1"/>
  <c r="T2734" i="1"/>
  <c r="U2734" i="1" s="1"/>
  <c r="T2735" i="1"/>
  <c r="U2735" i="1" s="1"/>
  <c r="T2736" i="1"/>
  <c r="U2736" i="1" s="1"/>
  <c r="T2737" i="1"/>
  <c r="U2737" i="1" s="1"/>
  <c r="T2738" i="1"/>
  <c r="U2738" i="1" s="1"/>
  <c r="T2739" i="1"/>
  <c r="U2739" i="1" s="1"/>
  <c r="T2740" i="1"/>
  <c r="U2740" i="1" s="1"/>
  <c r="T2741" i="1"/>
  <c r="U2741" i="1" s="1"/>
  <c r="T2742" i="1"/>
  <c r="U2742" i="1" s="1"/>
  <c r="T2743" i="1"/>
  <c r="U2743" i="1" s="1"/>
  <c r="T2744" i="1"/>
  <c r="U2744" i="1" s="1"/>
  <c r="T2745" i="1"/>
  <c r="U2745" i="1" s="1"/>
  <c r="T2746" i="1"/>
  <c r="U2746" i="1" s="1"/>
  <c r="T2747" i="1"/>
  <c r="U2747" i="1" s="1"/>
  <c r="T2748" i="1"/>
  <c r="U2748" i="1" s="1"/>
  <c r="T2749" i="1"/>
  <c r="U2749" i="1" s="1"/>
  <c r="T2750" i="1"/>
  <c r="U2750" i="1" s="1"/>
  <c r="T2751" i="1"/>
  <c r="U2751" i="1" s="1"/>
  <c r="T2752" i="1"/>
  <c r="U2752" i="1" s="1"/>
  <c r="T2753" i="1"/>
  <c r="U2753" i="1" s="1"/>
  <c r="T2754" i="1"/>
  <c r="U2754" i="1" s="1"/>
  <c r="T2755" i="1"/>
  <c r="U2755" i="1" s="1"/>
  <c r="T2756" i="1"/>
  <c r="U2756" i="1" s="1"/>
  <c r="T2757" i="1"/>
  <c r="U2757" i="1" s="1"/>
  <c r="T2758" i="1"/>
  <c r="U2758" i="1" s="1"/>
  <c r="T2759" i="1"/>
  <c r="U2759" i="1" s="1"/>
  <c r="T2760" i="1"/>
  <c r="U2760" i="1" s="1"/>
  <c r="T2761" i="1"/>
  <c r="U2761" i="1" s="1"/>
  <c r="T2762" i="1"/>
  <c r="U2762" i="1" s="1"/>
  <c r="T2763" i="1"/>
  <c r="U2763" i="1" s="1"/>
  <c r="T2764" i="1"/>
  <c r="U2764" i="1" s="1"/>
  <c r="T2765" i="1"/>
  <c r="U2765" i="1" s="1"/>
  <c r="T2766" i="1"/>
  <c r="U2766" i="1" s="1"/>
  <c r="T2767" i="1"/>
  <c r="U2767" i="1" s="1"/>
  <c r="T2768" i="1"/>
  <c r="U2768" i="1" s="1"/>
  <c r="T2769" i="1"/>
  <c r="U2769" i="1" s="1"/>
  <c r="T2770" i="1"/>
  <c r="U2770" i="1" s="1"/>
  <c r="T2771" i="1"/>
  <c r="U2771" i="1" s="1"/>
  <c r="T2772" i="1"/>
  <c r="U2772" i="1" s="1"/>
  <c r="T2773" i="1"/>
  <c r="U2773" i="1" s="1"/>
  <c r="T2774" i="1"/>
  <c r="U2774" i="1" s="1"/>
  <c r="T2775" i="1"/>
  <c r="U2775" i="1" s="1"/>
  <c r="T2776" i="1"/>
  <c r="U2776" i="1" s="1"/>
  <c r="T2777" i="1"/>
  <c r="U2777" i="1" s="1"/>
  <c r="T2778" i="1"/>
  <c r="U2778" i="1" s="1"/>
  <c r="T2779" i="1"/>
  <c r="U2779" i="1" s="1"/>
  <c r="T2780" i="1"/>
  <c r="U2780" i="1" s="1"/>
  <c r="T2781" i="1"/>
  <c r="U2781" i="1" s="1"/>
  <c r="T2782" i="1"/>
  <c r="U2782" i="1" s="1"/>
  <c r="T2783" i="1"/>
  <c r="U2783" i="1" s="1"/>
  <c r="T2784" i="1"/>
  <c r="U2784" i="1" s="1"/>
  <c r="T2785" i="1"/>
  <c r="U2785" i="1" s="1"/>
  <c r="T2786" i="1"/>
  <c r="U2786" i="1" s="1"/>
  <c r="T2787" i="1"/>
  <c r="U2787" i="1" s="1"/>
  <c r="T2788" i="1"/>
  <c r="U2788" i="1" s="1"/>
  <c r="T2789" i="1"/>
  <c r="U2789" i="1" s="1"/>
  <c r="T2790" i="1"/>
  <c r="U2790" i="1" s="1"/>
  <c r="T2791" i="1"/>
  <c r="U2791" i="1" s="1"/>
  <c r="T2792" i="1"/>
  <c r="U2792" i="1" s="1"/>
  <c r="T2793" i="1"/>
  <c r="U2793" i="1" s="1"/>
  <c r="T2794" i="1"/>
  <c r="U2794" i="1" s="1"/>
  <c r="T2795" i="1"/>
  <c r="U2795" i="1" s="1"/>
  <c r="T2796" i="1"/>
  <c r="U2796" i="1" s="1"/>
  <c r="T2797" i="1"/>
  <c r="U2797" i="1" s="1"/>
  <c r="T2798" i="1"/>
  <c r="U2798" i="1" s="1"/>
  <c r="T2799" i="1"/>
  <c r="U2799" i="1" s="1"/>
  <c r="T2800" i="1"/>
  <c r="U2800" i="1" s="1"/>
  <c r="T2801" i="1"/>
  <c r="U2801" i="1" s="1"/>
  <c r="T2802" i="1"/>
  <c r="U2802" i="1" s="1"/>
  <c r="T2803" i="1"/>
  <c r="U2803" i="1" s="1"/>
  <c r="T2804" i="1"/>
  <c r="U2804" i="1" s="1"/>
  <c r="T2805" i="1"/>
  <c r="U2805" i="1" s="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T2562" i="1"/>
  <c r="U2562" i="1" s="1"/>
  <c r="T2563" i="1"/>
  <c r="U2563" i="1" s="1"/>
  <c r="T2564" i="1"/>
  <c r="U2564" i="1" s="1"/>
  <c r="T2565" i="1"/>
  <c r="U2565" i="1" s="1"/>
  <c r="T2566" i="1"/>
  <c r="U2566" i="1" s="1"/>
  <c r="T2567" i="1"/>
  <c r="U2567" i="1" s="1"/>
  <c r="T2568" i="1"/>
  <c r="U2568" i="1" s="1"/>
  <c r="T2569" i="1"/>
  <c r="U2569" i="1" s="1"/>
  <c r="T2570" i="1"/>
  <c r="U2570" i="1" s="1"/>
  <c r="T2571" i="1"/>
  <c r="U2571" i="1" s="1"/>
  <c r="T2572" i="1"/>
  <c r="U2572" i="1" s="1"/>
  <c r="T2573" i="1"/>
  <c r="U2573" i="1" s="1"/>
  <c r="T2574" i="1"/>
  <c r="U2574" i="1" s="1"/>
  <c r="T2575" i="1"/>
  <c r="U2575" i="1" s="1"/>
  <c r="T2576" i="1"/>
  <c r="U2576" i="1" s="1"/>
  <c r="T2577" i="1"/>
  <c r="U2577" i="1" s="1"/>
  <c r="T2578" i="1"/>
  <c r="U2578" i="1" s="1"/>
  <c r="T2579" i="1"/>
  <c r="U2579" i="1" s="1"/>
  <c r="T2580" i="1"/>
  <c r="U2580" i="1" s="1"/>
  <c r="T2581" i="1"/>
  <c r="U2581" i="1" s="1"/>
  <c r="T2582" i="1"/>
  <c r="U2582" i="1" s="1"/>
  <c r="T2583" i="1"/>
  <c r="U2583" i="1" s="1"/>
  <c r="T2584" i="1"/>
  <c r="U2584" i="1" s="1"/>
  <c r="T2585" i="1"/>
  <c r="U2585" i="1" s="1"/>
  <c r="T2586" i="1"/>
  <c r="U2586" i="1" s="1"/>
  <c r="T2587" i="1"/>
  <c r="U2587" i="1" s="1"/>
  <c r="T2588" i="1"/>
  <c r="U2588" i="1" s="1"/>
  <c r="T2589" i="1"/>
  <c r="U2589" i="1" s="1"/>
  <c r="T2590" i="1"/>
  <c r="U2590" i="1" s="1"/>
  <c r="T2591" i="1"/>
  <c r="U2591" i="1" s="1"/>
  <c r="T2592" i="1"/>
  <c r="U2592" i="1" s="1"/>
  <c r="T2593" i="1"/>
  <c r="U2593" i="1" s="1"/>
  <c r="T2594" i="1"/>
  <c r="U2594" i="1" s="1"/>
  <c r="T2595" i="1"/>
  <c r="U2595" i="1" s="1"/>
  <c r="T2596" i="1"/>
  <c r="U2596" i="1" s="1"/>
  <c r="T2597" i="1"/>
  <c r="U2597" i="1" s="1"/>
  <c r="T2598" i="1"/>
  <c r="U2598" i="1" s="1"/>
  <c r="T2599" i="1"/>
  <c r="U2599" i="1" s="1"/>
  <c r="T2600" i="1"/>
  <c r="U2600" i="1" s="1"/>
  <c r="T2601" i="1"/>
  <c r="U2601" i="1" s="1"/>
  <c r="T2602" i="1"/>
  <c r="U2602" i="1" s="1"/>
  <c r="T2603" i="1"/>
  <c r="U2603" i="1" s="1"/>
  <c r="T2604" i="1"/>
  <c r="U2604" i="1" s="1"/>
  <c r="T2605" i="1"/>
  <c r="U2605" i="1" s="1"/>
  <c r="T2606" i="1"/>
  <c r="U2606" i="1" s="1"/>
  <c r="T2607" i="1"/>
  <c r="U2607" i="1" s="1"/>
  <c r="T2608" i="1"/>
  <c r="U2608" i="1" s="1"/>
  <c r="T2609" i="1"/>
  <c r="U2609" i="1" s="1"/>
  <c r="T2610" i="1"/>
  <c r="U2610" i="1" s="1"/>
  <c r="T2611" i="1"/>
  <c r="U2611" i="1" s="1"/>
  <c r="T2612" i="1"/>
  <c r="U2612" i="1" s="1"/>
  <c r="T2613" i="1"/>
  <c r="U2613" i="1" s="1"/>
  <c r="T2614" i="1"/>
  <c r="U2614" i="1" s="1"/>
  <c r="T2615" i="1"/>
  <c r="U2615" i="1" s="1"/>
  <c r="T2616" i="1"/>
  <c r="U2616" i="1" s="1"/>
  <c r="T2617" i="1"/>
  <c r="U2617" i="1" s="1"/>
  <c r="T2618" i="1"/>
  <c r="U2618" i="1" s="1"/>
  <c r="T2619" i="1"/>
  <c r="U2619" i="1" s="1"/>
  <c r="T2620" i="1"/>
  <c r="U2620" i="1" s="1"/>
  <c r="T2621" i="1"/>
  <c r="U2621" i="1" s="1"/>
  <c r="T2622" i="1"/>
  <c r="U2622" i="1" s="1"/>
  <c r="T2623" i="1"/>
  <c r="U2623" i="1" s="1"/>
  <c r="T2624" i="1"/>
  <c r="U2624" i="1" s="1"/>
  <c r="T2625" i="1"/>
  <c r="U2625" i="1" s="1"/>
  <c r="T2626" i="1"/>
  <c r="U2626" i="1" s="1"/>
  <c r="T2627" i="1"/>
  <c r="U2627" i="1" s="1"/>
  <c r="T2628" i="1"/>
  <c r="U2628" i="1" s="1"/>
  <c r="T2629" i="1"/>
  <c r="U2629" i="1" s="1"/>
  <c r="T2630" i="1"/>
  <c r="U2630" i="1" s="1"/>
  <c r="T2631" i="1"/>
  <c r="U2631" i="1" s="1"/>
  <c r="T2632" i="1"/>
  <c r="U2632" i="1" s="1"/>
  <c r="T2633" i="1"/>
  <c r="U2633" i="1" s="1"/>
  <c r="T2634" i="1"/>
  <c r="U2634" i="1" s="1"/>
  <c r="T2635" i="1"/>
  <c r="U2635" i="1" s="1"/>
  <c r="T2636" i="1"/>
  <c r="U2636" i="1" s="1"/>
  <c r="T2637" i="1"/>
  <c r="U2637" i="1" s="1"/>
  <c r="T2638" i="1"/>
  <c r="U2638" i="1" s="1"/>
  <c r="T2639" i="1"/>
  <c r="U2639" i="1" s="1"/>
  <c r="T2640" i="1"/>
  <c r="U2640" i="1" s="1"/>
  <c r="T2641" i="1"/>
  <c r="U2641" i="1" s="1"/>
  <c r="T2642" i="1"/>
  <c r="U2642" i="1" s="1"/>
  <c r="T2643" i="1"/>
  <c r="U2643" i="1" s="1"/>
  <c r="T2644" i="1"/>
  <c r="U2644" i="1" s="1"/>
  <c r="T2645" i="1"/>
  <c r="U2645" i="1" s="1"/>
  <c r="T2646" i="1"/>
  <c r="U2646" i="1" s="1"/>
  <c r="T2647" i="1"/>
  <c r="U2647" i="1" s="1"/>
  <c r="T2648" i="1"/>
  <c r="U2648" i="1" s="1"/>
  <c r="T2649" i="1"/>
  <c r="U2649" i="1" s="1"/>
  <c r="T2650" i="1"/>
  <c r="U2650" i="1" s="1"/>
  <c r="T2651" i="1"/>
  <c r="U2651" i="1" s="1"/>
  <c r="T2652" i="1"/>
  <c r="U2652" i="1" s="1"/>
  <c r="T2653" i="1"/>
  <c r="U2653" i="1" s="1"/>
  <c r="T2654" i="1"/>
  <c r="U2654" i="1" s="1"/>
  <c r="T2655" i="1"/>
  <c r="U2655" i="1" s="1"/>
  <c r="T2656" i="1"/>
  <c r="U2656" i="1" s="1"/>
  <c r="T2657" i="1"/>
  <c r="U2657" i="1" s="1"/>
  <c r="T2658" i="1"/>
  <c r="U2658" i="1" s="1"/>
  <c r="T2659" i="1"/>
  <c r="U2659" i="1" s="1"/>
  <c r="T2660" i="1"/>
  <c r="U2660" i="1" s="1"/>
  <c r="T2661" i="1"/>
  <c r="U2661" i="1" s="1"/>
  <c r="T2662" i="1"/>
  <c r="U2662" i="1" s="1"/>
  <c r="T2663" i="1"/>
  <c r="U2663" i="1" s="1"/>
  <c r="T2664" i="1"/>
  <c r="U2664" i="1" s="1"/>
  <c r="T2665" i="1"/>
  <c r="U2665" i="1" s="1"/>
  <c r="T2666" i="1"/>
  <c r="U2666" i="1" s="1"/>
  <c r="T2667" i="1"/>
  <c r="U2667" i="1" s="1"/>
  <c r="T2668" i="1"/>
  <c r="U2668" i="1" s="1"/>
  <c r="T2669" i="1"/>
  <c r="U2669" i="1" s="1"/>
  <c r="T2670" i="1"/>
  <c r="U2670" i="1" s="1"/>
  <c r="T2671" i="1"/>
  <c r="U2671" i="1" s="1"/>
  <c r="T2672" i="1"/>
  <c r="U2672" i="1" s="1"/>
  <c r="T2673" i="1"/>
  <c r="U2673" i="1" s="1"/>
  <c r="T2674" i="1"/>
  <c r="U2674" i="1" s="1"/>
  <c r="T2675" i="1"/>
  <c r="U2675" i="1" s="1"/>
  <c r="T2676" i="1"/>
  <c r="U2676" i="1" s="1"/>
  <c r="T2677" i="1"/>
  <c r="U2677" i="1" s="1"/>
  <c r="T2678" i="1"/>
  <c r="U2678" i="1" s="1"/>
  <c r="T2679" i="1"/>
  <c r="U2679" i="1" s="1"/>
  <c r="T2680" i="1"/>
  <c r="U2680" i="1" s="1"/>
  <c r="T2681" i="1"/>
  <c r="U2681" i="1" s="1"/>
  <c r="T2682" i="1"/>
  <c r="U2682" i="1" s="1"/>
  <c r="T2683" i="1"/>
  <c r="U2683" i="1" s="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T1829" i="2"/>
  <c r="U1829" i="2" s="1"/>
  <c r="T1830" i="2"/>
  <c r="U1830" i="2" s="1"/>
  <c r="T1831" i="2"/>
  <c r="U1831" i="2" s="1"/>
  <c r="T1832" i="2"/>
  <c r="U1832" i="2" s="1"/>
  <c r="T1833" i="2"/>
  <c r="U1833" i="2" s="1"/>
  <c r="T1834" i="2"/>
  <c r="U1834" i="2" s="1"/>
  <c r="T1835" i="2"/>
  <c r="U1835" i="2" s="1"/>
  <c r="T1836" i="2"/>
  <c r="U1836" i="2" s="1"/>
  <c r="T1837" i="2"/>
  <c r="U1837" i="2" s="1"/>
  <c r="T1838" i="2"/>
  <c r="U1838" i="2" s="1"/>
  <c r="T1839" i="2"/>
  <c r="U1839" i="2" s="1"/>
  <c r="T1840" i="2"/>
  <c r="U1840" i="2" s="1"/>
  <c r="T1841" i="2"/>
  <c r="U1841" i="2" s="1"/>
  <c r="T1842" i="2"/>
  <c r="U1842" i="2" s="1"/>
  <c r="T1843" i="2"/>
  <c r="U1843" i="2" s="1"/>
  <c r="T1844" i="2"/>
  <c r="U1844" i="2" s="1"/>
  <c r="T1845" i="2"/>
  <c r="U1845" i="2" s="1"/>
  <c r="T1846" i="2"/>
  <c r="U1846" i="2" s="1"/>
  <c r="T1847" i="2"/>
  <c r="U1847" i="2" s="1"/>
  <c r="T1848" i="2"/>
  <c r="U1848" i="2" s="1"/>
  <c r="T1849" i="2"/>
  <c r="U1849" i="2" s="1"/>
  <c r="T1850" i="2"/>
  <c r="U1850" i="2" s="1"/>
  <c r="T1851" i="2"/>
  <c r="U1851" i="2" s="1"/>
  <c r="T1852" i="2"/>
  <c r="U1852" i="2" s="1"/>
  <c r="T1853" i="2"/>
  <c r="U1853" i="2" s="1"/>
  <c r="T1854" i="2"/>
  <c r="U1854" i="2" s="1"/>
  <c r="T1855" i="2"/>
  <c r="U1855" i="2" s="1"/>
  <c r="T1856" i="2"/>
  <c r="U1856" i="2" s="1"/>
  <c r="T1857" i="2"/>
  <c r="U1857" i="2" s="1"/>
  <c r="T1858" i="2"/>
  <c r="U1858" i="2" s="1"/>
  <c r="T1859" i="2"/>
  <c r="U1859" i="2" s="1"/>
  <c r="T1860" i="2"/>
  <c r="U1860" i="2" s="1"/>
  <c r="T1861" i="2"/>
  <c r="U1861" i="2" s="1"/>
  <c r="T1862" i="2"/>
  <c r="U1862" i="2" s="1"/>
  <c r="T1863" i="2"/>
  <c r="U1863" i="2" s="1"/>
  <c r="T1864" i="2"/>
  <c r="U1864" i="2" s="1"/>
  <c r="T1865" i="2"/>
  <c r="U1865" i="2" s="1"/>
  <c r="T1866" i="2"/>
  <c r="U1866" i="2" s="1"/>
  <c r="T1867" i="2"/>
  <c r="U1867" i="2" s="1"/>
  <c r="T1868" i="2"/>
  <c r="U1868" i="2" s="1"/>
  <c r="T1869" i="2"/>
  <c r="U1869" i="2" s="1"/>
  <c r="T1870" i="2"/>
  <c r="U1870" i="2" s="1"/>
  <c r="T1871" i="2"/>
  <c r="U1871" i="2" s="1"/>
  <c r="T1872" i="2"/>
  <c r="U1872" i="2" s="1"/>
  <c r="T1873" i="2"/>
  <c r="U1873" i="2" s="1"/>
  <c r="T1874" i="2"/>
  <c r="U1874" i="2" s="1"/>
  <c r="T1875" i="2"/>
  <c r="U1875" i="2" s="1"/>
  <c r="T1876" i="2"/>
  <c r="U1876" i="2" s="1"/>
  <c r="T1877" i="2"/>
  <c r="U1877" i="2" s="1"/>
  <c r="T1878" i="2"/>
  <c r="U1878" i="2" s="1"/>
  <c r="T1879" i="2"/>
  <c r="U1879" i="2" s="1"/>
  <c r="T1880" i="2"/>
  <c r="U1880" i="2" s="1"/>
  <c r="T1881" i="2"/>
  <c r="U1881" i="2" s="1"/>
  <c r="T1882" i="2"/>
  <c r="U1882" i="2" s="1"/>
  <c r="T1883" i="2"/>
  <c r="U1883" i="2" s="1"/>
  <c r="T1884" i="2"/>
  <c r="U1884" i="2" s="1"/>
  <c r="T1885" i="2"/>
  <c r="U1885" i="2" s="1"/>
  <c r="T1886" i="2"/>
  <c r="U1886" i="2" s="1"/>
  <c r="T1887" i="2"/>
  <c r="U1887" i="2" s="1"/>
  <c r="T1888" i="2"/>
  <c r="U1888" i="2" s="1"/>
  <c r="T1889" i="2"/>
  <c r="U1889" i="2" s="1"/>
  <c r="T1890" i="2"/>
  <c r="U1890" i="2" s="1"/>
  <c r="T1891" i="2"/>
  <c r="U1891" i="2" s="1"/>
  <c r="T1892" i="2"/>
  <c r="U1892" i="2" s="1"/>
  <c r="T1893" i="2"/>
  <c r="U1893" i="2" s="1"/>
  <c r="T1894" i="2"/>
  <c r="U1894" i="2" s="1"/>
  <c r="T1895" i="2"/>
  <c r="U1895" i="2" s="1"/>
  <c r="T1896" i="2"/>
  <c r="U1896" i="2" s="1"/>
  <c r="T1897" i="2"/>
  <c r="U1897" i="2" s="1"/>
  <c r="T1898" i="2"/>
  <c r="U1898" i="2" s="1"/>
  <c r="T1899" i="2"/>
  <c r="U1899" i="2" s="1"/>
  <c r="T1900" i="2"/>
  <c r="U1900" i="2" s="1"/>
  <c r="T1901" i="2"/>
  <c r="U1901" i="2" s="1"/>
  <c r="T1902" i="2"/>
  <c r="U1902" i="2" s="1"/>
  <c r="T1903" i="2"/>
  <c r="U1903" i="2" s="1"/>
  <c r="T1904" i="2"/>
  <c r="U1904" i="2" s="1"/>
  <c r="T1905" i="2"/>
  <c r="U1905" i="2" s="1"/>
  <c r="T1906" i="2"/>
  <c r="U1906" i="2" s="1"/>
  <c r="T1907" i="2"/>
  <c r="U1907" i="2" s="1"/>
  <c r="T1908" i="2"/>
  <c r="U1908" i="2" s="1"/>
  <c r="T1909" i="2"/>
  <c r="U1909" i="2" s="1"/>
  <c r="T1910" i="2"/>
  <c r="U1910" i="2" s="1"/>
  <c r="T1911" i="2"/>
  <c r="U1911" i="2" s="1"/>
  <c r="T1912" i="2"/>
  <c r="U1912" i="2" s="1"/>
  <c r="T1913" i="2"/>
  <c r="U1913" i="2" s="1"/>
  <c r="T1914" i="2"/>
  <c r="U1914" i="2" s="1"/>
  <c r="T1915" i="2"/>
  <c r="U1915" i="2" s="1"/>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T2" i="2"/>
  <c r="U2" i="2" s="1"/>
  <c r="T3" i="2"/>
  <c r="U3" i="2" s="1"/>
  <c r="T4" i="2"/>
  <c r="U4" i="2" s="1"/>
  <c r="T5" i="2"/>
  <c r="U5" i="2" s="1"/>
  <c r="T6" i="2"/>
  <c r="U6" i="2" s="1"/>
  <c r="T7" i="2"/>
  <c r="U7" i="2" s="1"/>
  <c r="T8" i="2"/>
  <c r="U8" i="2" s="1"/>
  <c r="T9" i="2"/>
  <c r="U9" i="2" s="1"/>
  <c r="T10" i="2"/>
  <c r="U10" i="2" s="1"/>
  <c r="T11" i="2"/>
  <c r="U11" i="2" s="1"/>
  <c r="T12" i="2"/>
  <c r="U12" i="2" s="1"/>
  <c r="T13" i="2"/>
  <c r="U13" i="2" s="1"/>
  <c r="T14" i="2"/>
  <c r="U14" i="2" s="1"/>
  <c r="T15" i="2"/>
  <c r="U15" i="2" s="1"/>
  <c r="T16" i="2"/>
  <c r="U16" i="2" s="1"/>
  <c r="T17" i="2"/>
  <c r="U17" i="2" s="1"/>
  <c r="T18" i="2"/>
  <c r="U18" i="2" s="1"/>
  <c r="T19" i="2"/>
  <c r="U19" i="2" s="1"/>
  <c r="T20" i="2"/>
  <c r="T21" i="2"/>
  <c r="U21" i="2" s="1"/>
  <c r="T22" i="2"/>
  <c r="U22" i="2" s="1"/>
  <c r="T23" i="2"/>
  <c r="U23" i="2" s="1"/>
  <c r="T24" i="2"/>
  <c r="U24" i="2" s="1"/>
  <c r="T25" i="2"/>
  <c r="U25" i="2" s="1"/>
  <c r="T26" i="2"/>
  <c r="U26" i="2" s="1"/>
  <c r="T27" i="2"/>
  <c r="U27" i="2" s="1"/>
  <c r="T28" i="2"/>
  <c r="U28" i="2" s="1"/>
  <c r="T29" i="2"/>
  <c r="U29" i="2" s="1"/>
  <c r="T30" i="2"/>
  <c r="U30" i="2" s="1"/>
  <c r="T31" i="2"/>
  <c r="U31" i="2" s="1"/>
  <c r="T32" i="2"/>
  <c r="U32" i="2" s="1"/>
  <c r="T33" i="2"/>
  <c r="U33" i="2" s="1"/>
  <c r="T34" i="2"/>
  <c r="U34" i="2" s="1"/>
  <c r="T35" i="2"/>
  <c r="U35" i="2" s="1"/>
  <c r="T36" i="2"/>
  <c r="U36" i="2" s="1"/>
  <c r="T37" i="2"/>
  <c r="U37" i="2" s="1"/>
  <c r="T38" i="2"/>
  <c r="U38" i="2" s="1"/>
  <c r="T39" i="2"/>
  <c r="U39" i="2" s="1"/>
  <c r="T40" i="2"/>
  <c r="U40" i="2" s="1"/>
  <c r="T41" i="2"/>
  <c r="U41" i="2" s="1"/>
  <c r="T42" i="2"/>
  <c r="U42" i="2" s="1"/>
  <c r="T43" i="2"/>
  <c r="U43" i="2" s="1"/>
  <c r="T44" i="2"/>
  <c r="U44" i="2" s="1"/>
  <c r="T45" i="2"/>
  <c r="U45" i="2" s="1"/>
  <c r="T46" i="2"/>
  <c r="U46" i="2" s="1"/>
  <c r="T47" i="2"/>
  <c r="U47" i="2" s="1"/>
  <c r="T48" i="2"/>
  <c r="U48" i="2" s="1"/>
  <c r="T49" i="2"/>
  <c r="U49" i="2" s="1"/>
  <c r="T50" i="2"/>
  <c r="U50" i="2" s="1"/>
  <c r="T51" i="2"/>
  <c r="U51" i="2" s="1"/>
  <c r="T52" i="2"/>
  <c r="U52" i="2" s="1"/>
  <c r="T53" i="2"/>
  <c r="U53" i="2" s="1"/>
  <c r="T54" i="2"/>
  <c r="U54" i="2" s="1"/>
  <c r="T55" i="2"/>
  <c r="U55" i="2" s="1"/>
  <c r="T56" i="2"/>
  <c r="U56" i="2" s="1"/>
  <c r="T57" i="2"/>
  <c r="U57" i="2" s="1"/>
  <c r="T58" i="2"/>
  <c r="U58" i="2" s="1"/>
  <c r="T59" i="2"/>
  <c r="U59" i="2" s="1"/>
  <c r="T60" i="2"/>
  <c r="T61" i="2"/>
  <c r="U61" i="2" s="1"/>
  <c r="T62" i="2"/>
  <c r="U62" i="2" s="1"/>
  <c r="T63" i="2"/>
  <c r="U63" i="2" s="1"/>
  <c r="T64" i="2"/>
  <c r="U64" i="2" s="1"/>
  <c r="T65" i="2"/>
  <c r="U65" i="2" s="1"/>
  <c r="T66" i="2"/>
  <c r="U66" i="2" s="1"/>
  <c r="T67" i="2"/>
  <c r="U67" i="2" s="1"/>
  <c r="T68" i="2"/>
  <c r="U68" i="2" s="1"/>
  <c r="T69" i="2"/>
  <c r="U69" i="2" s="1"/>
  <c r="T70" i="2"/>
  <c r="U70" i="2" s="1"/>
  <c r="T71" i="2"/>
  <c r="U71" i="2" s="1"/>
  <c r="T72" i="2"/>
  <c r="U72" i="2" s="1"/>
  <c r="T73" i="2"/>
  <c r="U73" i="2" s="1"/>
  <c r="T74" i="2"/>
  <c r="U74" i="2" s="1"/>
  <c r="T75" i="2"/>
  <c r="U75" i="2" s="1"/>
  <c r="T76" i="2"/>
  <c r="U76" i="2" s="1"/>
  <c r="T77" i="2"/>
  <c r="U77" i="2" s="1"/>
  <c r="T78" i="2"/>
  <c r="U78" i="2" s="1"/>
  <c r="T79" i="2"/>
  <c r="U79" i="2" s="1"/>
  <c r="T80" i="2"/>
  <c r="U80" i="2" s="1"/>
  <c r="T81" i="2"/>
  <c r="U81" i="2" s="1"/>
  <c r="T82" i="2"/>
  <c r="U82" i="2" s="1"/>
  <c r="T83" i="2"/>
  <c r="U83" i="2" s="1"/>
  <c r="T84" i="2"/>
  <c r="U84" i="2" s="1"/>
  <c r="T85" i="2"/>
  <c r="U85" i="2" s="1"/>
  <c r="T86" i="2"/>
  <c r="U86" i="2" s="1"/>
  <c r="T87" i="2"/>
  <c r="U87" i="2" s="1"/>
  <c r="T88" i="2"/>
  <c r="U88" i="2" s="1"/>
  <c r="T89" i="2"/>
  <c r="U89" i="2" s="1"/>
  <c r="T90" i="2"/>
  <c r="U90" i="2" s="1"/>
  <c r="T91" i="2"/>
  <c r="U91" i="2" s="1"/>
  <c r="T92" i="2"/>
  <c r="U92" i="2" s="1"/>
  <c r="T93" i="2"/>
  <c r="U93" i="2" s="1"/>
  <c r="T94" i="2"/>
  <c r="U94" i="2" s="1"/>
  <c r="T95" i="2"/>
  <c r="U95" i="2" s="1"/>
  <c r="T96" i="2"/>
  <c r="U96" i="2" s="1"/>
  <c r="T97" i="2"/>
  <c r="U97" i="2" s="1"/>
  <c r="T98" i="2"/>
  <c r="U98" i="2" s="1"/>
  <c r="T99" i="2"/>
  <c r="U99" i="2" s="1"/>
  <c r="T100" i="2"/>
  <c r="U100" i="2" s="1"/>
  <c r="T101" i="2"/>
  <c r="U101" i="2" s="1"/>
  <c r="T102" i="2"/>
  <c r="U102" i="2" s="1"/>
  <c r="T103" i="2"/>
  <c r="U103" i="2" s="1"/>
  <c r="T104" i="2"/>
  <c r="U104" i="2" s="1"/>
  <c r="T105" i="2"/>
  <c r="U105" i="2" s="1"/>
  <c r="T106" i="2"/>
  <c r="U106" i="2" s="1"/>
  <c r="T107" i="2"/>
  <c r="U107" i="2" s="1"/>
  <c r="T108" i="2"/>
  <c r="U108" i="2" s="1"/>
  <c r="T109" i="2"/>
  <c r="U109" i="2" s="1"/>
  <c r="T110" i="2"/>
  <c r="U110" i="2" s="1"/>
  <c r="T111" i="2"/>
  <c r="U111" i="2" s="1"/>
  <c r="T112" i="2"/>
  <c r="U112" i="2" s="1"/>
  <c r="T113" i="2"/>
  <c r="U113" i="2" s="1"/>
  <c r="T114" i="2"/>
  <c r="U114" i="2" s="1"/>
  <c r="T115" i="2"/>
  <c r="U115" i="2" s="1"/>
  <c r="T116" i="2"/>
  <c r="U116" i="2" s="1"/>
  <c r="T117" i="2"/>
  <c r="U117" i="2" s="1"/>
  <c r="T118" i="2"/>
  <c r="U118" i="2" s="1"/>
  <c r="T119" i="2"/>
  <c r="U119" i="2" s="1"/>
  <c r="T120" i="2"/>
  <c r="U120" i="2" s="1"/>
  <c r="T121" i="2"/>
  <c r="U121" i="2" s="1"/>
  <c r="T122" i="2"/>
  <c r="U122" i="2" s="1"/>
  <c r="T123" i="2"/>
  <c r="U123" i="2" s="1"/>
  <c r="T124" i="2"/>
  <c r="U124" i="2" s="1"/>
  <c r="T125" i="2"/>
  <c r="U125" i="2" s="1"/>
  <c r="T126" i="2"/>
  <c r="U126" i="2" s="1"/>
  <c r="T127" i="2"/>
  <c r="U127" i="2" s="1"/>
  <c r="T128" i="2"/>
  <c r="U128" i="2" s="1"/>
  <c r="T129" i="2"/>
  <c r="U129" i="2" s="1"/>
  <c r="T130" i="2"/>
  <c r="U130" i="2" s="1"/>
  <c r="T131" i="2"/>
  <c r="U131" i="2" s="1"/>
  <c r="T132" i="2"/>
  <c r="U132" i="2" s="1"/>
  <c r="T133" i="2"/>
  <c r="U133" i="2" s="1"/>
  <c r="T134" i="2"/>
  <c r="U134" i="2" s="1"/>
  <c r="T135" i="2"/>
  <c r="U135" i="2" s="1"/>
  <c r="T136" i="2"/>
  <c r="U136" i="2" s="1"/>
  <c r="T137" i="2"/>
  <c r="U137" i="2" s="1"/>
  <c r="T138" i="2"/>
  <c r="U138" i="2" s="1"/>
  <c r="T139" i="2"/>
  <c r="U139" i="2" s="1"/>
  <c r="T140" i="2"/>
  <c r="U140" i="2" s="1"/>
  <c r="T141" i="2"/>
  <c r="U141" i="2" s="1"/>
  <c r="T142" i="2"/>
  <c r="U142" i="2" s="1"/>
  <c r="T143" i="2"/>
  <c r="U143" i="2" s="1"/>
  <c r="T144" i="2"/>
  <c r="U144" i="2" s="1"/>
  <c r="T145" i="2"/>
  <c r="U145" i="2" s="1"/>
  <c r="T146" i="2"/>
  <c r="U146" i="2" s="1"/>
  <c r="T147" i="2"/>
  <c r="U147" i="2" s="1"/>
  <c r="T148" i="2"/>
  <c r="U148" i="2" s="1"/>
  <c r="T149" i="2"/>
  <c r="U149" i="2" s="1"/>
  <c r="T150" i="2"/>
  <c r="U150" i="2" s="1"/>
  <c r="T151" i="2"/>
  <c r="U151" i="2" s="1"/>
  <c r="T152" i="2"/>
  <c r="U152" i="2" s="1"/>
  <c r="T153" i="2"/>
  <c r="U153" i="2" s="1"/>
  <c r="T154" i="2"/>
  <c r="U154" i="2" s="1"/>
  <c r="T155" i="2"/>
  <c r="U155" i="2" s="1"/>
  <c r="T156" i="2"/>
  <c r="U156" i="2" s="1"/>
  <c r="T157" i="2"/>
  <c r="U157" i="2" s="1"/>
  <c r="T158" i="2"/>
  <c r="U158" i="2" s="1"/>
  <c r="T159" i="2"/>
  <c r="U159" i="2" s="1"/>
  <c r="T160" i="2"/>
  <c r="U160" i="2" s="1"/>
  <c r="T161" i="2"/>
  <c r="U161" i="2" s="1"/>
  <c r="T162" i="2"/>
  <c r="U162" i="2" s="1"/>
  <c r="T163" i="2"/>
  <c r="U163" i="2" s="1"/>
  <c r="T164" i="2"/>
  <c r="U164" i="2" s="1"/>
  <c r="T165" i="2"/>
  <c r="U165" i="2" s="1"/>
  <c r="T166" i="2"/>
  <c r="U166" i="2" s="1"/>
  <c r="T167" i="2"/>
  <c r="U167" i="2" s="1"/>
  <c r="T168" i="2"/>
  <c r="U168" i="2" s="1"/>
  <c r="T169" i="2"/>
  <c r="U169" i="2" s="1"/>
  <c r="T170" i="2"/>
  <c r="U170" i="2" s="1"/>
  <c r="T171" i="2"/>
  <c r="U171" i="2" s="1"/>
  <c r="T172" i="2"/>
  <c r="U172" i="2" s="1"/>
  <c r="T173" i="2"/>
  <c r="U173" i="2" s="1"/>
  <c r="T174" i="2"/>
  <c r="U174" i="2" s="1"/>
  <c r="T175" i="2"/>
  <c r="U175" i="2" s="1"/>
  <c r="T176" i="2"/>
  <c r="U176" i="2" s="1"/>
  <c r="T177" i="2"/>
  <c r="U177" i="2" s="1"/>
  <c r="T178" i="2"/>
  <c r="U178" i="2" s="1"/>
  <c r="T179" i="2"/>
  <c r="U179" i="2" s="1"/>
  <c r="T180" i="2"/>
  <c r="U180" i="2" s="1"/>
  <c r="T181" i="2"/>
  <c r="U181" i="2" s="1"/>
  <c r="T182" i="2"/>
  <c r="U182" i="2" s="1"/>
  <c r="T183" i="2"/>
  <c r="U183" i="2" s="1"/>
  <c r="T184" i="2"/>
  <c r="U184" i="2" s="1"/>
  <c r="T185" i="2"/>
  <c r="U185" i="2" s="1"/>
  <c r="T186" i="2"/>
  <c r="U186" i="2" s="1"/>
  <c r="T187" i="2"/>
  <c r="U187" i="2" s="1"/>
  <c r="T188" i="2"/>
  <c r="U188" i="2" s="1"/>
  <c r="T189" i="2"/>
  <c r="U189" i="2" s="1"/>
  <c r="T190" i="2"/>
  <c r="U190" i="2" s="1"/>
  <c r="T191" i="2"/>
  <c r="U191" i="2" s="1"/>
  <c r="T192" i="2"/>
  <c r="U192" i="2" s="1"/>
  <c r="T193" i="2"/>
  <c r="U193" i="2" s="1"/>
  <c r="T194" i="2"/>
  <c r="U194" i="2" s="1"/>
  <c r="T195" i="2"/>
  <c r="U195" i="2" s="1"/>
  <c r="T196" i="2"/>
  <c r="U196" i="2" s="1"/>
  <c r="T197" i="2"/>
  <c r="U197" i="2" s="1"/>
  <c r="T198" i="2"/>
  <c r="U198" i="2" s="1"/>
  <c r="T199" i="2"/>
  <c r="U199" i="2" s="1"/>
  <c r="T200" i="2"/>
  <c r="U200" i="2" s="1"/>
  <c r="T201" i="2"/>
  <c r="U201" i="2" s="1"/>
  <c r="T202" i="2"/>
  <c r="U202" i="2" s="1"/>
  <c r="T203" i="2"/>
  <c r="U203" i="2" s="1"/>
  <c r="T204" i="2"/>
  <c r="U204" i="2" s="1"/>
  <c r="T205" i="2"/>
  <c r="U205" i="2" s="1"/>
  <c r="T206" i="2"/>
  <c r="U206" i="2" s="1"/>
  <c r="T207" i="2"/>
  <c r="U207" i="2" s="1"/>
  <c r="T208" i="2"/>
  <c r="U208" i="2" s="1"/>
  <c r="T209" i="2"/>
  <c r="U209" i="2" s="1"/>
  <c r="T210" i="2"/>
  <c r="U210" i="2" s="1"/>
  <c r="T211" i="2"/>
  <c r="U211" i="2" s="1"/>
  <c r="T212" i="2"/>
  <c r="U212" i="2" s="1"/>
  <c r="T213" i="2"/>
  <c r="U213" i="2" s="1"/>
  <c r="T214" i="2"/>
  <c r="U214" i="2" s="1"/>
  <c r="T215" i="2"/>
  <c r="U215" i="2" s="1"/>
  <c r="T216" i="2"/>
  <c r="U216" i="2" s="1"/>
  <c r="T217" i="2"/>
  <c r="U217" i="2" s="1"/>
  <c r="T218" i="2"/>
  <c r="U218" i="2" s="1"/>
  <c r="T219" i="2"/>
  <c r="U219" i="2" s="1"/>
  <c r="T220" i="2"/>
  <c r="U220" i="2" s="1"/>
  <c r="T221" i="2"/>
  <c r="U221" i="2" s="1"/>
  <c r="T222" i="2"/>
  <c r="U222" i="2" s="1"/>
  <c r="T223" i="2"/>
  <c r="U223" i="2" s="1"/>
  <c r="T224" i="2"/>
  <c r="U224" i="2" s="1"/>
  <c r="T225" i="2"/>
  <c r="U225" i="2" s="1"/>
  <c r="T226" i="2"/>
  <c r="U226" i="2" s="1"/>
  <c r="T227" i="2"/>
  <c r="U227" i="2" s="1"/>
  <c r="T228" i="2"/>
  <c r="U228" i="2" s="1"/>
  <c r="T229" i="2"/>
  <c r="U229" i="2" s="1"/>
  <c r="T230" i="2"/>
  <c r="U230" i="2" s="1"/>
  <c r="T231" i="2"/>
  <c r="U231" i="2" s="1"/>
  <c r="T232" i="2"/>
  <c r="U232" i="2" s="1"/>
  <c r="T233" i="2"/>
  <c r="U233" i="2" s="1"/>
  <c r="T234" i="2"/>
  <c r="U234" i="2" s="1"/>
  <c r="T235" i="2"/>
  <c r="U235" i="2" s="1"/>
  <c r="T236" i="2"/>
  <c r="U236" i="2" s="1"/>
  <c r="T237" i="2"/>
  <c r="U237" i="2" s="1"/>
  <c r="T238" i="2"/>
  <c r="U238" i="2" s="1"/>
  <c r="T239" i="2"/>
  <c r="U239" i="2" s="1"/>
  <c r="T240" i="2"/>
  <c r="U240" i="2" s="1"/>
  <c r="T241" i="2"/>
  <c r="U241" i="2" s="1"/>
  <c r="T242" i="2"/>
  <c r="U242" i="2" s="1"/>
  <c r="T243" i="2"/>
  <c r="U243" i="2" s="1"/>
  <c r="T244" i="2"/>
  <c r="U244" i="2" s="1"/>
  <c r="T245" i="2"/>
  <c r="U245" i="2" s="1"/>
  <c r="T246" i="2"/>
  <c r="U246" i="2" s="1"/>
  <c r="T247" i="2"/>
  <c r="U247" i="2" s="1"/>
  <c r="T248" i="2"/>
  <c r="U248" i="2" s="1"/>
  <c r="T249" i="2"/>
  <c r="U249" i="2" s="1"/>
  <c r="T250" i="2"/>
  <c r="U250" i="2" s="1"/>
  <c r="T251" i="2"/>
  <c r="U251" i="2" s="1"/>
  <c r="T252" i="2"/>
  <c r="U252" i="2" s="1"/>
  <c r="T253" i="2"/>
  <c r="U253" i="2" s="1"/>
  <c r="T254" i="2"/>
  <c r="U254" i="2" s="1"/>
  <c r="T255" i="2"/>
  <c r="U255" i="2" s="1"/>
  <c r="T256" i="2"/>
  <c r="U256" i="2" s="1"/>
  <c r="T257" i="2"/>
  <c r="U257" i="2" s="1"/>
  <c r="T258" i="2"/>
  <c r="U258" i="2" s="1"/>
  <c r="T259" i="2"/>
  <c r="U259" i="2" s="1"/>
  <c r="T260" i="2"/>
  <c r="U260" i="2" s="1"/>
  <c r="T261" i="2"/>
  <c r="U261" i="2" s="1"/>
  <c r="T262" i="2"/>
  <c r="U262" i="2" s="1"/>
  <c r="T263" i="2"/>
  <c r="U263" i="2" s="1"/>
  <c r="T264" i="2"/>
  <c r="U264" i="2" s="1"/>
  <c r="T265" i="2"/>
  <c r="U265" i="2" s="1"/>
  <c r="T266" i="2"/>
  <c r="U266" i="2" s="1"/>
  <c r="T267" i="2"/>
  <c r="U267" i="2" s="1"/>
  <c r="T268" i="2"/>
  <c r="T269" i="2"/>
  <c r="U269" i="2" s="1"/>
  <c r="T270" i="2"/>
  <c r="U270" i="2" s="1"/>
  <c r="T271" i="2"/>
  <c r="U271" i="2" s="1"/>
  <c r="T272" i="2"/>
  <c r="U272" i="2" s="1"/>
  <c r="T273" i="2"/>
  <c r="U273" i="2" s="1"/>
  <c r="T274" i="2"/>
  <c r="U274" i="2" s="1"/>
  <c r="T275" i="2"/>
  <c r="U275" i="2" s="1"/>
  <c r="T276" i="2"/>
  <c r="U276" i="2" s="1"/>
  <c r="T277" i="2"/>
  <c r="U277" i="2" s="1"/>
  <c r="T278" i="2"/>
  <c r="U278" i="2" s="1"/>
  <c r="T279" i="2"/>
  <c r="U279" i="2" s="1"/>
  <c r="T280" i="2"/>
  <c r="U280" i="2" s="1"/>
  <c r="T281" i="2"/>
  <c r="U281" i="2" s="1"/>
  <c r="T282" i="2"/>
  <c r="U282" i="2" s="1"/>
  <c r="T283" i="2"/>
  <c r="U283" i="2" s="1"/>
  <c r="T284" i="2"/>
  <c r="U284" i="2" s="1"/>
  <c r="T285" i="2"/>
  <c r="U285" i="2" s="1"/>
  <c r="T286" i="2"/>
  <c r="U286" i="2" s="1"/>
  <c r="T287" i="2"/>
  <c r="U287" i="2" s="1"/>
  <c r="T288" i="2"/>
  <c r="U288" i="2" s="1"/>
  <c r="T289" i="2"/>
  <c r="U289" i="2" s="1"/>
  <c r="T290" i="2"/>
  <c r="U290" i="2" s="1"/>
  <c r="T291" i="2"/>
  <c r="U291" i="2" s="1"/>
  <c r="T292" i="2"/>
  <c r="U292" i="2" s="1"/>
  <c r="T293" i="2"/>
  <c r="U293" i="2" s="1"/>
  <c r="T294" i="2"/>
  <c r="U294" i="2" s="1"/>
  <c r="T295" i="2"/>
  <c r="U295" i="2" s="1"/>
  <c r="T296" i="2"/>
  <c r="U296" i="2" s="1"/>
  <c r="T297" i="2"/>
  <c r="U297" i="2" s="1"/>
  <c r="T298" i="2"/>
  <c r="U298" i="2" s="1"/>
  <c r="T299" i="2"/>
  <c r="U299" i="2" s="1"/>
  <c r="T300" i="2"/>
  <c r="U300" i="2" s="1"/>
  <c r="T301" i="2"/>
  <c r="U301" i="2" s="1"/>
  <c r="T302" i="2"/>
  <c r="U302" i="2" s="1"/>
  <c r="T303" i="2"/>
  <c r="U303" i="2" s="1"/>
  <c r="T304" i="2"/>
  <c r="U304" i="2" s="1"/>
  <c r="T305" i="2"/>
  <c r="U305" i="2" s="1"/>
  <c r="T306" i="2"/>
  <c r="U306" i="2" s="1"/>
  <c r="T307" i="2"/>
  <c r="U307" i="2" s="1"/>
  <c r="T308" i="2"/>
  <c r="U308" i="2" s="1"/>
  <c r="T309" i="2"/>
  <c r="U309" i="2" s="1"/>
  <c r="T310" i="2"/>
  <c r="U310" i="2" s="1"/>
  <c r="T311" i="2"/>
  <c r="U311" i="2" s="1"/>
  <c r="T312" i="2"/>
  <c r="U312" i="2" s="1"/>
  <c r="T313" i="2"/>
  <c r="U313" i="2" s="1"/>
  <c r="T314" i="2"/>
  <c r="U314" i="2" s="1"/>
  <c r="T315" i="2"/>
  <c r="U315" i="2" s="1"/>
  <c r="T316" i="2"/>
  <c r="U316" i="2" s="1"/>
  <c r="T317" i="2"/>
  <c r="U317" i="2" s="1"/>
  <c r="T318" i="2"/>
  <c r="U318" i="2" s="1"/>
  <c r="T319" i="2"/>
  <c r="U319" i="2" s="1"/>
  <c r="T320" i="2"/>
  <c r="U320" i="2" s="1"/>
  <c r="T321" i="2"/>
  <c r="U321" i="2" s="1"/>
  <c r="T322" i="2"/>
  <c r="U322" i="2" s="1"/>
  <c r="T323" i="2"/>
  <c r="U323" i="2" s="1"/>
  <c r="T324" i="2"/>
  <c r="U324" i="2" s="1"/>
  <c r="T325" i="2"/>
  <c r="U325" i="2" s="1"/>
  <c r="T326" i="2"/>
  <c r="U326" i="2" s="1"/>
  <c r="T327" i="2"/>
  <c r="U327" i="2" s="1"/>
  <c r="T328" i="2"/>
  <c r="U328" i="2" s="1"/>
  <c r="T329" i="2"/>
  <c r="U329" i="2" s="1"/>
  <c r="T330" i="2"/>
  <c r="U330" i="2" s="1"/>
  <c r="T331" i="2"/>
  <c r="U331" i="2" s="1"/>
  <c r="T332" i="2"/>
  <c r="U332" i="2" s="1"/>
  <c r="T333" i="2"/>
  <c r="U333" i="2" s="1"/>
  <c r="T334" i="2"/>
  <c r="U334" i="2" s="1"/>
  <c r="T335" i="2"/>
  <c r="U335" i="2" s="1"/>
  <c r="T336" i="2"/>
  <c r="U336" i="2" s="1"/>
  <c r="T337" i="2"/>
  <c r="U337" i="2" s="1"/>
  <c r="T338" i="2"/>
  <c r="U338" i="2" s="1"/>
  <c r="T339" i="2"/>
  <c r="U339" i="2" s="1"/>
  <c r="T340" i="2"/>
  <c r="U340" i="2" s="1"/>
  <c r="T341" i="2"/>
  <c r="U341" i="2" s="1"/>
  <c r="T342" i="2"/>
  <c r="U342" i="2" s="1"/>
  <c r="T343" i="2"/>
  <c r="U343" i="2" s="1"/>
  <c r="T344" i="2"/>
  <c r="U344" i="2" s="1"/>
  <c r="T345" i="2"/>
  <c r="U345" i="2" s="1"/>
  <c r="T346" i="2"/>
  <c r="U346" i="2" s="1"/>
  <c r="T347" i="2"/>
  <c r="U347" i="2" s="1"/>
  <c r="T348" i="2"/>
  <c r="U348" i="2" s="1"/>
  <c r="T349" i="2"/>
  <c r="U349" i="2" s="1"/>
  <c r="T350" i="2"/>
  <c r="U350" i="2" s="1"/>
  <c r="T351" i="2"/>
  <c r="U351" i="2" s="1"/>
  <c r="T352" i="2"/>
  <c r="U352" i="2" s="1"/>
  <c r="T353" i="2"/>
  <c r="U353" i="2" s="1"/>
  <c r="T354" i="2"/>
  <c r="U354" i="2" s="1"/>
  <c r="T355" i="2"/>
  <c r="U355" i="2" s="1"/>
  <c r="T356" i="2"/>
  <c r="U356" i="2" s="1"/>
  <c r="T357" i="2"/>
  <c r="U357" i="2" s="1"/>
  <c r="T358" i="2"/>
  <c r="U358" i="2" s="1"/>
  <c r="T359" i="2"/>
  <c r="U359" i="2" s="1"/>
  <c r="T360" i="2"/>
  <c r="U360" i="2" s="1"/>
  <c r="T361" i="2"/>
  <c r="U361" i="2" s="1"/>
  <c r="T362" i="2"/>
  <c r="U362" i="2" s="1"/>
  <c r="T363" i="2"/>
  <c r="U363" i="2" s="1"/>
  <c r="T364" i="2"/>
  <c r="U364" i="2" s="1"/>
  <c r="T365" i="2"/>
  <c r="U365" i="2" s="1"/>
  <c r="T366" i="2"/>
  <c r="U366" i="2" s="1"/>
  <c r="T367" i="2"/>
  <c r="U367" i="2" s="1"/>
  <c r="T368" i="2"/>
  <c r="U368" i="2" s="1"/>
  <c r="T369" i="2"/>
  <c r="U369" i="2" s="1"/>
  <c r="T370" i="2"/>
  <c r="U370" i="2" s="1"/>
  <c r="T371" i="2"/>
  <c r="U371" i="2" s="1"/>
  <c r="T372" i="2"/>
  <c r="U372" i="2" s="1"/>
  <c r="T373" i="2"/>
  <c r="U373" i="2" s="1"/>
  <c r="T374" i="2"/>
  <c r="U374" i="2" s="1"/>
  <c r="T375" i="2"/>
  <c r="U375" i="2" s="1"/>
  <c r="T376" i="2"/>
  <c r="U376" i="2" s="1"/>
  <c r="T377" i="2"/>
  <c r="U377" i="2" s="1"/>
  <c r="T378" i="2"/>
  <c r="U378" i="2" s="1"/>
  <c r="T379" i="2"/>
  <c r="U379" i="2" s="1"/>
  <c r="T380" i="2"/>
  <c r="U380" i="2" s="1"/>
  <c r="T381" i="2"/>
  <c r="U381" i="2" s="1"/>
  <c r="T382" i="2"/>
  <c r="U382" i="2" s="1"/>
  <c r="T383" i="2"/>
  <c r="U383" i="2" s="1"/>
  <c r="T384" i="2"/>
  <c r="U384" i="2" s="1"/>
  <c r="T385" i="2"/>
  <c r="U385" i="2" s="1"/>
  <c r="T386" i="2"/>
  <c r="U386" i="2" s="1"/>
  <c r="T387" i="2"/>
  <c r="U387" i="2" s="1"/>
  <c r="T388" i="2"/>
  <c r="U388" i="2" s="1"/>
  <c r="T389" i="2"/>
  <c r="U389" i="2" s="1"/>
  <c r="T390" i="2"/>
  <c r="U390" i="2" s="1"/>
  <c r="T391" i="2"/>
  <c r="U391" i="2" s="1"/>
  <c r="T392" i="2"/>
  <c r="U392" i="2" s="1"/>
  <c r="T393" i="2"/>
  <c r="U393" i="2" s="1"/>
  <c r="T394" i="2"/>
  <c r="U394" i="2" s="1"/>
  <c r="T395" i="2"/>
  <c r="U395" i="2" s="1"/>
  <c r="T396" i="2"/>
  <c r="U396" i="2" s="1"/>
  <c r="T397" i="2"/>
  <c r="U397" i="2" s="1"/>
  <c r="T398" i="2"/>
  <c r="U398" i="2" s="1"/>
  <c r="T399" i="2"/>
  <c r="U399" i="2" s="1"/>
  <c r="T400" i="2"/>
  <c r="U400" i="2" s="1"/>
  <c r="T401" i="2"/>
  <c r="U401" i="2" s="1"/>
  <c r="T402" i="2"/>
  <c r="U402" i="2" s="1"/>
  <c r="T403" i="2"/>
  <c r="U403" i="2" s="1"/>
  <c r="T404" i="2"/>
  <c r="U404" i="2" s="1"/>
  <c r="T405" i="2"/>
  <c r="U405" i="2" s="1"/>
  <c r="T406" i="2"/>
  <c r="U406" i="2" s="1"/>
  <c r="T407" i="2"/>
  <c r="U407" i="2" s="1"/>
  <c r="T408" i="2"/>
  <c r="U408" i="2" s="1"/>
  <c r="T409" i="2"/>
  <c r="U409" i="2" s="1"/>
  <c r="T410" i="2"/>
  <c r="U410" i="2" s="1"/>
  <c r="T411" i="2"/>
  <c r="U411" i="2" s="1"/>
  <c r="T412" i="2"/>
  <c r="U412" i="2" s="1"/>
  <c r="T413" i="2"/>
  <c r="U413" i="2" s="1"/>
  <c r="T414" i="2"/>
  <c r="U414" i="2" s="1"/>
  <c r="T415" i="2"/>
  <c r="U415" i="2" s="1"/>
  <c r="T416" i="2"/>
  <c r="U416" i="2" s="1"/>
  <c r="T417" i="2"/>
  <c r="U417" i="2" s="1"/>
  <c r="T418" i="2"/>
  <c r="U418" i="2" s="1"/>
  <c r="T419" i="2"/>
  <c r="U419" i="2" s="1"/>
  <c r="T420" i="2"/>
  <c r="U420" i="2" s="1"/>
  <c r="T421" i="2"/>
  <c r="U421" i="2" s="1"/>
  <c r="T422" i="2"/>
  <c r="U422" i="2" s="1"/>
  <c r="T423" i="2"/>
  <c r="U423" i="2" s="1"/>
  <c r="T424" i="2"/>
  <c r="U424" i="2" s="1"/>
  <c r="T425" i="2"/>
  <c r="U425" i="2" s="1"/>
  <c r="T426" i="2"/>
  <c r="U426" i="2" s="1"/>
  <c r="T427" i="2"/>
  <c r="U427" i="2" s="1"/>
  <c r="T428" i="2"/>
  <c r="U428" i="2" s="1"/>
  <c r="T429" i="2"/>
  <c r="U429" i="2" s="1"/>
  <c r="T430" i="2"/>
  <c r="U430" i="2" s="1"/>
  <c r="T431" i="2"/>
  <c r="U431" i="2" s="1"/>
  <c r="T432" i="2"/>
  <c r="U432" i="2" s="1"/>
  <c r="T433" i="2"/>
  <c r="U433" i="2" s="1"/>
  <c r="T434" i="2"/>
  <c r="U434" i="2" s="1"/>
  <c r="T435" i="2"/>
  <c r="U435" i="2" s="1"/>
  <c r="T436" i="2"/>
  <c r="U436" i="2" s="1"/>
  <c r="T437" i="2"/>
  <c r="U437" i="2" s="1"/>
  <c r="T438" i="2"/>
  <c r="U438" i="2" s="1"/>
  <c r="T439" i="2"/>
  <c r="U439" i="2" s="1"/>
  <c r="T440" i="2"/>
  <c r="U440" i="2" s="1"/>
  <c r="T441" i="2"/>
  <c r="U441" i="2" s="1"/>
  <c r="T442" i="2"/>
  <c r="U442" i="2" s="1"/>
  <c r="T443" i="2"/>
  <c r="U443" i="2" s="1"/>
  <c r="T444" i="2"/>
  <c r="U444" i="2" s="1"/>
  <c r="T445" i="2"/>
  <c r="U445" i="2" s="1"/>
  <c r="T446" i="2"/>
  <c r="U446" i="2" s="1"/>
  <c r="T447" i="2"/>
  <c r="U447" i="2" s="1"/>
  <c r="T448" i="2"/>
  <c r="U448" i="2" s="1"/>
  <c r="T449" i="2"/>
  <c r="U449" i="2" s="1"/>
  <c r="T450" i="2"/>
  <c r="U450" i="2" s="1"/>
  <c r="T451" i="2"/>
  <c r="U451" i="2" s="1"/>
  <c r="T452" i="2"/>
  <c r="U452" i="2" s="1"/>
  <c r="T453" i="2"/>
  <c r="U453" i="2" s="1"/>
  <c r="T454" i="2"/>
  <c r="U454" i="2" s="1"/>
  <c r="T455" i="2"/>
  <c r="U455" i="2" s="1"/>
  <c r="T456" i="2"/>
  <c r="U456" i="2" s="1"/>
  <c r="T457" i="2"/>
  <c r="U457" i="2" s="1"/>
  <c r="T458" i="2"/>
  <c r="U458" i="2" s="1"/>
  <c r="T459" i="2"/>
  <c r="U459" i="2" s="1"/>
  <c r="T460" i="2"/>
  <c r="U460" i="2" s="1"/>
  <c r="T461" i="2"/>
  <c r="U461" i="2" s="1"/>
  <c r="T462" i="2"/>
  <c r="U462" i="2" s="1"/>
  <c r="T463" i="2"/>
  <c r="U463" i="2" s="1"/>
  <c r="T464" i="2"/>
  <c r="U464" i="2" s="1"/>
  <c r="T465" i="2"/>
  <c r="U465" i="2" s="1"/>
  <c r="T466" i="2"/>
  <c r="U466" i="2" s="1"/>
  <c r="T467" i="2"/>
  <c r="U467" i="2" s="1"/>
  <c r="T468" i="2"/>
  <c r="U468" i="2" s="1"/>
  <c r="T469" i="2"/>
  <c r="U469" i="2" s="1"/>
  <c r="T470" i="2"/>
  <c r="U470" i="2" s="1"/>
  <c r="T471" i="2"/>
  <c r="U471" i="2" s="1"/>
  <c r="T472" i="2"/>
  <c r="U472" i="2" s="1"/>
  <c r="T473" i="2"/>
  <c r="U473" i="2" s="1"/>
  <c r="T474" i="2"/>
  <c r="U474" i="2" s="1"/>
  <c r="T475" i="2"/>
  <c r="U475" i="2" s="1"/>
  <c r="T476" i="2"/>
  <c r="U476" i="2" s="1"/>
  <c r="T477" i="2"/>
  <c r="U477" i="2" s="1"/>
  <c r="T478" i="2"/>
  <c r="U478" i="2" s="1"/>
  <c r="T479" i="2"/>
  <c r="U479" i="2" s="1"/>
  <c r="T480" i="2"/>
  <c r="U480" i="2" s="1"/>
  <c r="T481" i="2"/>
  <c r="U481" i="2" s="1"/>
  <c r="T482" i="2"/>
  <c r="U482" i="2" s="1"/>
  <c r="T483" i="2"/>
  <c r="U483" i="2" s="1"/>
  <c r="T484" i="2"/>
  <c r="U484" i="2" s="1"/>
  <c r="T485" i="2"/>
  <c r="U485" i="2" s="1"/>
  <c r="T486" i="2"/>
  <c r="U486" i="2" s="1"/>
  <c r="T487" i="2"/>
  <c r="U487" i="2" s="1"/>
  <c r="T488" i="2"/>
  <c r="U488" i="2" s="1"/>
  <c r="T489" i="2"/>
  <c r="U489" i="2" s="1"/>
  <c r="T490" i="2"/>
  <c r="U490" i="2" s="1"/>
  <c r="T491" i="2"/>
  <c r="U491" i="2" s="1"/>
  <c r="T492" i="2"/>
  <c r="U492" i="2" s="1"/>
  <c r="T493" i="2"/>
  <c r="U493" i="2" s="1"/>
  <c r="T494" i="2"/>
  <c r="U494" i="2" s="1"/>
  <c r="T495" i="2"/>
  <c r="U495" i="2" s="1"/>
  <c r="T496" i="2"/>
  <c r="U496" i="2" s="1"/>
  <c r="T497" i="2"/>
  <c r="U497" i="2" s="1"/>
  <c r="T498" i="2"/>
  <c r="U498" i="2" s="1"/>
  <c r="T499" i="2"/>
  <c r="U499" i="2" s="1"/>
  <c r="T500" i="2"/>
  <c r="U500" i="2" s="1"/>
  <c r="T501" i="2"/>
  <c r="U501" i="2" s="1"/>
  <c r="T502" i="2"/>
  <c r="U502" i="2" s="1"/>
  <c r="T503" i="2"/>
  <c r="U503" i="2" s="1"/>
  <c r="T504" i="2"/>
  <c r="U504" i="2" s="1"/>
  <c r="T505" i="2"/>
  <c r="U505" i="2" s="1"/>
  <c r="T506" i="2"/>
  <c r="U506" i="2" s="1"/>
  <c r="T507" i="2"/>
  <c r="U507" i="2" s="1"/>
  <c r="T508" i="2"/>
  <c r="U508" i="2" s="1"/>
  <c r="T509" i="2"/>
  <c r="U509" i="2" s="1"/>
  <c r="T510" i="2"/>
  <c r="U510" i="2" s="1"/>
  <c r="T511" i="2"/>
  <c r="U511" i="2" s="1"/>
  <c r="T512" i="2"/>
  <c r="U512" i="2" s="1"/>
  <c r="T513" i="2"/>
  <c r="U513" i="2" s="1"/>
  <c r="T514" i="2"/>
  <c r="U514" i="2" s="1"/>
  <c r="T515" i="2"/>
  <c r="U515" i="2" s="1"/>
  <c r="T516" i="2"/>
  <c r="U516" i="2" s="1"/>
  <c r="T517" i="2"/>
  <c r="U517" i="2" s="1"/>
  <c r="T518" i="2"/>
  <c r="U518" i="2" s="1"/>
  <c r="T519" i="2"/>
  <c r="U519" i="2" s="1"/>
  <c r="T520" i="2"/>
  <c r="U520" i="2" s="1"/>
  <c r="T521" i="2"/>
  <c r="U521" i="2" s="1"/>
  <c r="T522" i="2"/>
  <c r="U522" i="2" s="1"/>
  <c r="T523" i="2"/>
  <c r="U523" i="2" s="1"/>
  <c r="T524" i="2"/>
  <c r="U524" i="2" s="1"/>
  <c r="T525" i="2"/>
  <c r="U525" i="2" s="1"/>
  <c r="T526" i="2"/>
  <c r="U526" i="2" s="1"/>
  <c r="T527" i="2"/>
  <c r="U527" i="2" s="1"/>
  <c r="T528" i="2"/>
  <c r="U528" i="2" s="1"/>
  <c r="T529" i="2"/>
  <c r="U529" i="2" s="1"/>
  <c r="T530" i="2"/>
  <c r="U530" i="2" s="1"/>
  <c r="T531" i="2"/>
  <c r="U531" i="2" s="1"/>
  <c r="T532" i="2"/>
  <c r="U532" i="2" s="1"/>
  <c r="T533" i="2"/>
  <c r="U533" i="2" s="1"/>
  <c r="T534" i="2"/>
  <c r="U534" i="2" s="1"/>
  <c r="T535" i="2"/>
  <c r="U535" i="2" s="1"/>
  <c r="T536" i="2"/>
  <c r="U536" i="2" s="1"/>
  <c r="T537" i="2"/>
  <c r="U537" i="2" s="1"/>
  <c r="T538" i="2"/>
  <c r="U538" i="2" s="1"/>
  <c r="T539" i="2"/>
  <c r="U539" i="2" s="1"/>
  <c r="T540" i="2"/>
  <c r="U540" i="2" s="1"/>
  <c r="T541" i="2"/>
  <c r="U541" i="2" s="1"/>
  <c r="T542" i="2"/>
  <c r="U542" i="2" s="1"/>
  <c r="T543" i="2"/>
  <c r="U543" i="2" s="1"/>
  <c r="T544" i="2"/>
  <c r="U544" i="2" s="1"/>
  <c r="T545" i="2"/>
  <c r="U545" i="2" s="1"/>
  <c r="T546" i="2"/>
  <c r="U546" i="2" s="1"/>
  <c r="T547" i="2"/>
  <c r="U547" i="2" s="1"/>
  <c r="T548" i="2"/>
  <c r="U548" i="2" s="1"/>
  <c r="T549" i="2"/>
  <c r="U549" i="2" s="1"/>
  <c r="T550" i="2"/>
  <c r="U550" i="2" s="1"/>
  <c r="T551" i="2"/>
  <c r="U551" i="2" s="1"/>
  <c r="T552" i="2"/>
  <c r="U552" i="2" s="1"/>
  <c r="T553" i="2"/>
  <c r="U553" i="2" s="1"/>
  <c r="T554" i="2"/>
  <c r="U554" i="2" s="1"/>
  <c r="T555" i="2"/>
  <c r="U555" i="2" s="1"/>
  <c r="T556" i="2"/>
  <c r="U556" i="2" s="1"/>
  <c r="T557" i="2"/>
  <c r="U557" i="2" s="1"/>
  <c r="T558" i="2"/>
  <c r="U558" i="2" s="1"/>
  <c r="T559" i="2"/>
  <c r="U559" i="2" s="1"/>
  <c r="T560" i="2"/>
  <c r="U560" i="2" s="1"/>
  <c r="T561" i="2"/>
  <c r="U561" i="2" s="1"/>
  <c r="T562" i="2"/>
  <c r="U562" i="2" s="1"/>
  <c r="T563" i="2"/>
  <c r="U563" i="2" s="1"/>
  <c r="T564" i="2"/>
  <c r="U564" i="2" s="1"/>
  <c r="T565" i="2"/>
  <c r="U565" i="2" s="1"/>
  <c r="T566" i="2"/>
  <c r="U566" i="2" s="1"/>
  <c r="T567" i="2"/>
  <c r="U567" i="2" s="1"/>
  <c r="T568" i="2"/>
  <c r="U568" i="2" s="1"/>
  <c r="T569" i="2"/>
  <c r="U569" i="2" s="1"/>
  <c r="T570" i="2"/>
  <c r="U570" i="2" s="1"/>
  <c r="T571" i="2"/>
  <c r="U571" i="2" s="1"/>
  <c r="T572" i="2"/>
  <c r="U572" i="2" s="1"/>
  <c r="T573" i="2"/>
  <c r="U573" i="2" s="1"/>
  <c r="T574" i="2"/>
  <c r="U574" i="2" s="1"/>
  <c r="T575" i="2"/>
  <c r="U575" i="2" s="1"/>
  <c r="T576" i="2"/>
  <c r="U576" i="2" s="1"/>
  <c r="T577" i="2"/>
  <c r="U577" i="2" s="1"/>
  <c r="T578" i="2"/>
  <c r="U578" i="2" s="1"/>
  <c r="T579" i="2"/>
  <c r="U579" i="2" s="1"/>
  <c r="T580" i="2"/>
  <c r="U580" i="2" s="1"/>
  <c r="T581" i="2"/>
  <c r="U581" i="2" s="1"/>
  <c r="T582" i="2"/>
  <c r="U582" i="2" s="1"/>
  <c r="T583" i="2"/>
  <c r="U583" i="2" s="1"/>
  <c r="T584" i="2"/>
  <c r="U584" i="2" s="1"/>
  <c r="T585" i="2"/>
  <c r="U585" i="2" s="1"/>
  <c r="T586" i="2"/>
  <c r="U586" i="2" s="1"/>
  <c r="T587" i="2"/>
  <c r="U587" i="2" s="1"/>
  <c r="T588" i="2"/>
  <c r="U588" i="2" s="1"/>
  <c r="T589" i="2"/>
  <c r="U589" i="2" s="1"/>
  <c r="T590" i="2"/>
  <c r="U590" i="2" s="1"/>
  <c r="T591" i="2"/>
  <c r="U591" i="2" s="1"/>
  <c r="T592" i="2"/>
  <c r="U592" i="2" s="1"/>
  <c r="T593" i="2"/>
  <c r="U593" i="2" s="1"/>
  <c r="T594" i="2"/>
  <c r="U594" i="2" s="1"/>
  <c r="T595" i="2"/>
  <c r="U595" i="2" s="1"/>
  <c r="T596" i="2"/>
  <c r="U596" i="2" s="1"/>
  <c r="T597" i="2"/>
  <c r="U597" i="2" s="1"/>
  <c r="T598" i="2"/>
  <c r="U598" i="2" s="1"/>
  <c r="T599" i="2"/>
  <c r="U599" i="2" s="1"/>
  <c r="T600" i="2"/>
  <c r="U600" i="2" s="1"/>
  <c r="T601" i="2"/>
  <c r="U601" i="2" s="1"/>
  <c r="T602" i="2"/>
  <c r="U602" i="2" s="1"/>
  <c r="T603" i="2"/>
  <c r="U603" i="2" s="1"/>
  <c r="T604" i="2"/>
  <c r="U604" i="2" s="1"/>
  <c r="T605" i="2"/>
  <c r="U605" i="2" s="1"/>
  <c r="T606" i="2"/>
  <c r="U606" i="2" s="1"/>
  <c r="T607" i="2"/>
  <c r="U607" i="2" s="1"/>
  <c r="T608" i="2"/>
  <c r="U608" i="2" s="1"/>
  <c r="T609" i="2"/>
  <c r="U609" i="2" s="1"/>
  <c r="T610" i="2"/>
  <c r="U610" i="2" s="1"/>
  <c r="T611" i="2"/>
  <c r="U611" i="2" s="1"/>
  <c r="T612" i="2"/>
  <c r="U612" i="2" s="1"/>
  <c r="T613" i="2"/>
  <c r="U613" i="2" s="1"/>
  <c r="T614" i="2"/>
  <c r="U614" i="2" s="1"/>
  <c r="T615" i="2"/>
  <c r="U615" i="2" s="1"/>
  <c r="T616" i="2"/>
  <c r="U616" i="2" s="1"/>
  <c r="T617" i="2"/>
  <c r="U617" i="2" s="1"/>
  <c r="T618" i="2"/>
  <c r="U618" i="2" s="1"/>
  <c r="T619" i="2"/>
  <c r="U619" i="2" s="1"/>
  <c r="T620" i="2"/>
  <c r="U620" i="2" s="1"/>
  <c r="T621" i="2"/>
  <c r="U621" i="2" s="1"/>
  <c r="T622" i="2"/>
  <c r="U622" i="2" s="1"/>
  <c r="T623" i="2"/>
  <c r="U623" i="2" s="1"/>
  <c r="T624" i="2"/>
  <c r="U624" i="2" s="1"/>
  <c r="T625" i="2"/>
  <c r="U625" i="2" s="1"/>
  <c r="T626" i="2"/>
  <c r="U626" i="2" s="1"/>
  <c r="T627" i="2"/>
  <c r="U627" i="2" s="1"/>
  <c r="T628" i="2"/>
  <c r="U628" i="2" s="1"/>
  <c r="T629" i="2"/>
  <c r="U629" i="2" s="1"/>
  <c r="T630" i="2"/>
  <c r="U630" i="2" s="1"/>
  <c r="T631" i="2"/>
  <c r="U631" i="2" s="1"/>
  <c r="T632" i="2"/>
  <c r="U632" i="2" s="1"/>
  <c r="T633" i="2"/>
  <c r="U633" i="2" s="1"/>
  <c r="T634" i="2"/>
  <c r="U634" i="2" s="1"/>
  <c r="T635" i="2"/>
  <c r="U635" i="2" s="1"/>
  <c r="T636" i="2"/>
  <c r="U636" i="2" s="1"/>
  <c r="T637" i="2"/>
  <c r="U637" i="2" s="1"/>
  <c r="T638" i="2"/>
  <c r="U638" i="2" s="1"/>
  <c r="T639" i="2"/>
  <c r="U639" i="2" s="1"/>
  <c r="T640" i="2"/>
  <c r="U640" i="2" s="1"/>
  <c r="T641" i="2"/>
  <c r="U641" i="2" s="1"/>
  <c r="T642" i="2"/>
  <c r="U642" i="2" s="1"/>
  <c r="T643" i="2"/>
  <c r="U643" i="2" s="1"/>
  <c r="T644" i="2"/>
  <c r="U644" i="2" s="1"/>
  <c r="T645" i="2"/>
  <c r="U645" i="2" s="1"/>
  <c r="T646" i="2"/>
  <c r="U646" i="2" s="1"/>
  <c r="T647" i="2"/>
  <c r="U647" i="2" s="1"/>
  <c r="T648" i="2"/>
  <c r="U648" i="2" s="1"/>
  <c r="T649" i="2"/>
  <c r="U649" i="2" s="1"/>
  <c r="T650" i="2"/>
  <c r="U650" i="2" s="1"/>
  <c r="T651" i="2"/>
  <c r="U651" i="2" s="1"/>
  <c r="T652" i="2"/>
  <c r="U652" i="2" s="1"/>
  <c r="T653" i="2"/>
  <c r="U653" i="2" s="1"/>
  <c r="T654" i="2"/>
  <c r="U654" i="2" s="1"/>
  <c r="T655" i="2"/>
  <c r="U655" i="2" s="1"/>
  <c r="T656" i="2"/>
  <c r="U656" i="2" s="1"/>
  <c r="T657" i="2"/>
  <c r="U657" i="2" s="1"/>
  <c r="T658" i="2"/>
  <c r="U658" i="2" s="1"/>
  <c r="T659" i="2"/>
  <c r="U659" i="2" s="1"/>
  <c r="T660" i="2"/>
  <c r="U660" i="2" s="1"/>
  <c r="T661" i="2"/>
  <c r="U661" i="2" s="1"/>
  <c r="T662" i="2"/>
  <c r="U662" i="2" s="1"/>
  <c r="T663" i="2"/>
  <c r="U663" i="2" s="1"/>
  <c r="T664" i="2"/>
  <c r="U664" i="2" s="1"/>
  <c r="T665" i="2"/>
  <c r="U665" i="2" s="1"/>
  <c r="T666" i="2"/>
  <c r="U666" i="2" s="1"/>
  <c r="T667" i="2"/>
  <c r="U667" i="2" s="1"/>
  <c r="T668" i="2"/>
  <c r="U668" i="2" s="1"/>
  <c r="T669" i="2"/>
  <c r="U669" i="2" s="1"/>
  <c r="T670" i="2"/>
  <c r="U670" i="2" s="1"/>
  <c r="T671" i="2"/>
  <c r="U671" i="2" s="1"/>
  <c r="T672" i="2"/>
  <c r="U672" i="2" s="1"/>
  <c r="T673" i="2"/>
  <c r="U673" i="2" s="1"/>
  <c r="T674" i="2"/>
  <c r="U674" i="2" s="1"/>
  <c r="T675" i="2"/>
  <c r="U675" i="2" s="1"/>
  <c r="T676" i="2"/>
  <c r="U676" i="2" s="1"/>
  <c r="T677" i="2"/>
  <c r="U677" i="2" s="1"/>
  <c r="T678" i="2"/>
  <c r="U678" i="2" s="1"/>
  <c r="T679" i="2"/>
  <c r="U679" i="2" s="1"/>
  <c r="T680" i="2"/>
  <c r="U680" i="2" s="1"/>
  <c r="T681" i="2"/>
  <c r="U681" i="2" s="1"/>
  <c r="T682" i="2"/>
  <c r="U682" i="2" s="1"/>
  <c r="T683" i="2"/>
  <c r="U683" i="2" s="1"/>
  <c r="T684" i="2"/>
  <c r="U684" i="2" s="1"/>
  <c r="T685" i="2"/>
  <c r="U685" i="2" s="1"/>
  <c r="T686" i="2"/>
  <c r="U686" i="2" s="1"/>
  <c r="T687" i="2"/>
  <c r="U687" i="2" s="1"/>
  <c r="T688" i="2"/>
  <c r="U688" i="2" s="1"/>
  <c r="T689" i="2"/>
  <c r="U689" i="2" s="1"/>
  <c r="T690" i="2"/>
  <c r="U690" i="2" s="1"/>
  <c r="T691" i="2"/>
  <c r="U691" i="2" s="1"/>
  <c r="T692" i="2"/>
  <c r="U692" i="2" s="1"/>
  <c r="T693" i="2"/>
  <c r="U693" i="2" s="1"/>
  <c r="T694" i="2"/>
  <c r="U694" i="2" s="1"/>
  <c r="T695" i="2"/>
  <c r="U695" i="2" s="1"/>
  <c r="T696" i="2"/>
  <c r="U696" i="2" s="1"/>
  <c r="T697" i="2"/>
  <c r="U697" i="2" s="1"/>
  <c r="T698" i="2"/>
  <c r="U698" i="2" s="1"/>
  <c r="T699" i="2"/>
  <c r="U699" i="2" s="1"/>
  <c r="T700" i="2"/>
  <c r="U700" i="2" s="1"/>
  <c r="T701" i="2"/>
  <c r="U701" i="2" s="1"/>
  <c r="T702" i="2"/>
  <c r="U702" i="2" s="1"/>
  <c r="T703" i="2"/>
  <c r="U703" i="2" s="1"/>
  <c r="T704" i="2"/>
  <c r="U704" i="2" s="1"/>
  <c r="T705" i="2"/>
  <c r="U705" i="2" s="1"/>
  <c r="T706" i="2"/>
  <c r="U706" i="2" s="1"/>
  <c r="T707" i="2"/>
  <c r="U707" i="2" s="1"/>
  <c r="T708" i="2"/>
  <c r="U708" i="2" s="1"/>
  <c r="T709" i="2"/>
  <c r="U709" i="2" s="1"/>
  <c r="T710" i="2"/>
  <c r="U710" i="2" s="1"/>
  <c r="T711" i="2"/>
  <c r="U711" i="2" s="1"/>
  <c r="T712" i="2"/>
  <c r="U712" i="2" s="1"/>
  <c r="T713" i="2"/>
  <c r="U713" i="2" s="1"/>
  <c r="T714" i="2"/>
  <c r="U714" i="2" s="1"/>
  <c r="T715" i="2"/>
  <c r="U715" i="2" s="1"/>
  <c r="T716" i="2"/>
  <c r="U716" i="2" s="1"/>
  <c r="T717" i="2"/>
  <c r="U717" i="2" s="1"/>
  <c r="T718" i="2"/>
  <c r="U718" i="2" s="1"/>
  <c r="T719" i="2"/>
  <c r="U719" i="2" s="1"/>
  <c r="T720" i="2"/>
  <c r="U720" i="2" s="1"/>
  <c r="T721" i="2"/>
  <c r="U721" i="2" s="1"/>
  <c r="T722" i="2"/>
  <c r="U722" i="2" s="1"/>
  <c r="T723" i="2"/>
  <c r="U723" i="2" s="1"/>
  <c r="T724" i="2"/>
  <c r="U724" i="2" s="1"/>
  <c r="T725" i="2"/>
  <c r="U725" i="2" s="1"/>
  <c r="T726" i="2"/>
  <c r="U726" i="2" s="1"/>
  <c r="T727" i="2"/>
  <c r="U727" i="2" s="1"/>
  <c r="T728" i="2"/>
  <c r="U728" i="2" s="1"/>
  <c r="T729" i="2"/>
  <c r="U729" i="2" s="1"/>
  <c r="T730" i="2"/>
  <c r="U730" i="2" s="1"/>
  <c r="T731" i="2"/>
  <c r="U731" i="2" s="1"/>
  <c r="T732" i="2"/>
  <c r="U732" i="2" s="1"/>
  <c r="T733" i="2"/>
  <c r="U733" i="2" s="1"/>
  <c r="T734" i="2"/>
  <c r="U734" i="2" s="1"/>
  <c r="T735" i="2"/>
  <c r="U735" i="2" s="1"/>
  <c r="T736" i="2"/>
  <c r="U736" i="2" s="1"/>
  <c r="T737" i="2"/>
  <c r="U737" i="2" s="1"/>
  <c r="T738" i="2"/>
  <c r="U738" i="2" s="1"/>
  <c r="T739" i="2"/>
  <c r="U739" i="2" s="1"/>
  <c r="T740" i="2"/>
  <c r="U740" i="2" s="1"/>
  <c r="T741" i="2"/>
  <c r="U741" i="2" s="1"/>
  <c r="T742" i="2"/>
  <c r="U742" i="2" s="1"/>
  <c r="T743" i="2"/>
  <c r="U743" i="2" s="1"/>
  <c r="T744" i="2"/>
  <c r="U744" i="2" s="1"/>
  <c r="T745" i="2"/>
  <c r="U745" i="2" s="1"/>
  <c r="T746" i="2"/>
  <c r="U746" i="2" s="1"/>
  <c r="T747" i="2"/>
  <c r="U747" i="2" s="1"/>
  <c r="T748" i="2"/>
  <c r="U748" i="2" s="1"/>
  <c r="T749" i="2"/>
  <c r="U749" i="2" s="1"/>
  <c r="T750" i="2"/>
  <c r="U750" i="2" s="1"/>
  <c r="T751" i="2"/>
  <c r="U751" i="2" s="1"/>
  <c r="T752" i="2"/>
  <c r="U752" i="2" s="1"/>
  <c r="T753" i="2"/>
  <c r="U753" i="2" s="1"/>
  <c r="T754" i="2"/>
  <c r="U754" i="2" s="1"/>
  <c r="T755" i="2"/>
  <c r="U755" i="2" s="1"/>
  <c r="T756" i="2"/>
  <c r="U756" i="2" s="1"/>
  <c r="T757" i="2"/>
  <c r="U757" i="2" s="1"/>
  <c r="T758" i="2"/>
  <c r="U758" i="2" s="1"/>
  <c r="T759" i="2"/>
  <c r="U759" i="2" s="1"/>
  <c r="T760" i="2"/>
  <c r="U760" i="2" s="1"/>
  <c r="T761" i="2"/>
  <c r="U761" i="2" s="1"/>
  <c r="T762" i="2"/>
  <c r="U762" i="2" s="1"/>
  <c r="T763" i="2"/>
  <c r="U763" i="2" s="1"/>
  <c r="T764" i="2"/>
  <c r="U764" i="2" s="1"/>
  <c r="T765" i="2"/>
  <c r="U765" i="2" s="1"/>
  <c r="T766" i="2"/>
  <c r="U766" i="2" s="1"/>
  <c r="T767" i="2"/>
  <c r="U767" i="2" s="1"/>
  <c r="T768" i="2"/>
  <c r="U768" i="2" s="1"/>
  <c r="T769" i="2"/>
  <c r="U769" i="2" s="1"/>
  <c r="T770" i="2"/>
  <c r="U770" i="2" s="1"/>
  <c r="T771" i="2"/>
  <c r="U771" i="2" s="1"/>
  <c r="T772" i="2"/>
  <c r="U772" i="2" s="1"/>
  <c r="T773" i="2"/>
  <c r="U773" i="2" s="1"/>
  <c r="T774" i="2"/>
  <c r="U774" i="2" s="1"/>
  <c r="T775" i="2"/>
  <c r="U775" i="2" s="1"/>
  <c r="T776" i="2"/>
  <c r="U776" i="2" s="1"/>
  <c r="T777" i="2"/>
  <c r="U777" i="2" s="1"/>
  <c r="T778" i="2"/>
  <c r="U778" i="2" s="1"/>
  <c r="T779" i="2"/>
  <c r="U779" i="2" s="1"/>
  <c r="T780" i="2"/>
  <c r="U780" i="2" s="1"/>
  <c r="T781" i="2"/>
  <c r="U781" i="2" s="1"/>
  <c r="T782" i="2"/>
  <c r="U782" i="2" s="1"/>
  <c r="T783" i="2"/>
  <c r="U783" i="2" s="1"/>
  <c r="T784" i="2"/>
  <c r="U784" i="2" s="1"/>
  <c r="T785" i="2"/>
  <c r="U785" i="2" s="1"/>
  <c r="T786" i="2"/>
  <c r="U786" i="2" s="1"/>
  <c r="T787" i="2"/>
  <c r="U787" i="2" s="1"/>
  <c r="T788" i="2"/>
  <c r="U788" i="2" s="1"/>
  <c r="T789" i="2"/>
  <c r="U789" i="2" s="1"/>
  <c r="T790" i="2"/>
  <c r="U790" i="2" s="1"/>
  <c r="T791" i="2"/>
  <c r="U791" i="2" s="1"/>
  <c r="T792" i="2"/>
  <c r="U792" i="2" s="1"/>
  <c r="T793" i="2"/>
  <c r="U793" i="2" s="1"/>
  <c r="T794" i="2"/>
  <c r="U794" i="2" s="1"/>
  <c r="T795" i="2"/>
  <c r="U795" i="2" s="1"/>
  <c r="T796" i="2"/>
  <c r="U796" i="2" s="1"/>
  <c r="T797" i="2"/>
  <c r="U797" i="2" s="1"/>
  <c r="T798" i="2"/>
  <c r="U798" i="2" s="1"/>
  <c r="T799" i="2"/>
  <c r="U799" i="2" s="1"/>
  <c r="T800" i="2"/>
  <c r="U800" i="2" s="1"/>
  <c r="T801" i="2"/>
  <c r="U801" i="2" s="1"/>
  <c r="T802" i="2"/>
  <c r="U802" i="2" s="1"/>
  <c r="T803" i="2"/>
  <c r="U803" i="2" s="1"/>
  <c r="T804" i="2"/>
  <c r="U804" i="2" s="1"/>
  <c r="T805" i="2"/>
  <c r="U805" i="2" s="1"/>
  <c r="T806" i="2"/>
  <c r="U806" i="2" s="1"/>
  <c r="T807" i="2"/>
  <c r="U807" i="2" s="1"/>
  <c r="T808" i="2"/>
  <c r="U808" i="2" s="1"/>
  <c r="T809" i="2"/>
  <c r="U809" i="2" s="1"/>
  <c r="T810" i="2"/>
  <c r="U810" i="2" s="1"/>
  <c r="T811" i="2"/>
  <c r="U811" i="2" s="1"/>
  <c r="T812" i="2"/>
  <c r="U812" i="2" s="1"/>
  <c r="T813" i="2"/>
  <c r="U813" i="2" s="1"/>
  <c r="T814" i="2"/>
  <c r="U814" i="2" s="1"/>
  <c r="T815" i="2"/>
  <c r="U815" i="2" s="1"/>
  <c r="T816" i="2"/>
  <c r="U816" i="2" s="1"/>
  <c r="T817" i="2"/>
  <c r="U817" i="2" s="1"/>
  <c r="T818" i="2"/>
  <c r="U818" i="2" s="1"/>
  <c r="T819" i="2"/>
  <c r="U819" i="2" s="1"/>
  <c r="T820" i="2"/>
  <c r="U820" i="2" s="1"/>
  <c r="T821" i="2"/>
  <c r="U821" i="2" s="1"/>
  <c r="T822" i="2"/>
  <c r="U822" i="2" s="1"/>
  <c r="T823" i="2"/>
  <c r="U823" i="2" s="1"/>
  <c r="T824" i="2"/>
  <c r="U824" i="2" s="1"/>
  <c r="T825" i="2"/>
  <c r="U825" i="2" s="1"/>
  <c r="T826" i="2"/>
  <c r="U826" i="2" s="1"/>
  <c r="T827" i="2"/>
  <c r="U827" i="2" s="1"/>
  <c r="T828" i="2"/>
  <c r="U828" i="2" s="1"/>
  <c r="T829" i="2"/>
  <c r="U829" i="2" s="1"/>
  <c r="T830" i="2"/>
  <c r="U830" i="2" s="1"/>
  <c r="T831" i="2"/>
  <c r="U831" i="2" s="1"/>
  <c r="T832" i="2"/>
  <c r="U832" i="2" s="1"/>
  <c r="T833" i="2"/>
  <c r="U833" i="2" s="1"/>
  <c r="T834" i="2"/>
  <c r="U834" i="2" s="1"/>
  <c r="T835" i="2"/>
  <c r="U835" i="2" s="1"/>
  <c r="T836" i="2"/>
  <c r="U836" i="2" s="1"/>
  <c r="T837" i="2"/>
  <c r="U837" i="2" s="1"/>
  <c r="T838" i="2"/>
  <c r="U838" i="2" s="1"/>
  <c r="T839" i="2"/>
  <c r="U839" i="2" s="1"/>
  <c r="T840" i="2"/>
  <c r="U840" i="2" s="1"/>
  <c r="T841" i="2"/>
  <c r="U841" i="2" s="1"/>
  <c r="T842" i="2"/>
  <c r="U842" i="2" s="1"/>
  <c r="T843" i="2"/>
  <c r="U843" i="2" s="1"/>
  <c r="T844" i="2"/>
  <c r="U844" i="2" s="1"/>
  <c r="T845" i="2"/>
  <c r="U845" i="2" s="1"/>
  <c r="T846" i="2"/>
  <c r="U846" i="2" s="1"/>
  <c r="T847" i="2"/>
  <c r="U847" i="2" s="1"/>
  <c r="T848" i="2"/>
  <c r="U848" i="2" s="1"/>
  <c r="T849" i="2"/>
  <c r="U849" i="2" s="1"/>
  <c r="T850" i="2"/>
  <c r="U850" i="2" s="1"/>
  <c r="T851" i="2"/>
  <c r="U851" i="2" s="1"/>
  <c r="T852" i="2"/>
  <c r="U852" i="2" s="1"/>
  <c r="T853" i="2"/>
  <c r="U853" i="2" s="1"/>
  <c r="T854" i="2"/>
  <c r="U854" i="2" s="1"/>
  <c r="T855" i="2"/>
  <c r="U855" i="2" s="1"/>
  <c r="T856" i="2"/>
  <c r="U856" i="2" s="1"/>
  <c r="T857" i="2"/>
  <c r="U857" i="2" s="1"/>
  <c r="T858" i="2"/>
  <c r="U858" i="2" s="1"/>
  <c r="T859" i="2"/>
  <c r="U859" i="2" s="1"/>
  <c r="T860" i="2"/>
  <c r="U860" i="2" s="1"/>
  <c r="T861" i="2"/>
  <c r="U861" i="2" s="1"/>
  <c r="T862" i="2"/>
  <c r="U862" i="2" s="1"/>
  <c r="T863" i="2"/>
  <c r="U863" i="2" s="1"/>
  <c r="T864" i="2"/>
  <c r="U864" i="2" s="1"/>
  <c r="T865" i="2"/>
  <c r="U865" i="2" s="1"/>
  <c r="T866" i="2"/>
  <c r="U866" i="2" s="1"/>
  <c r="T867" i="2"/>
  <c r="U867" i="2" s="1"/>
  <c r="T868" i="2"/>
  <c r="U868" i="2" s="1"/>
  <c r="T869" i="2"/>
  <c r="U869" i="2" s="1"/>
  <c r="T870" i="2"/>
  <c r="U870" i="2" s="1"/>
  <c r="T871" i="2"/>
  <c r="U871" i="2" s="1"/>
  <c r="T872" i="2"/>
  <c r="U872" i="2" s="1"/>
  <c r="T873" i="2"/>
  <c r="U873" i="2" s="1"/>
  <c r="T874" i="2"/>
  <c r="U874" i="2" s="1"/>
  <c r="T875" i="2"/>
  <c r="U875" i="2" s="1"/>
  <c r="T876" i="2"/>
  <c r="U876" i="2" s="1"/>
  <c r="T877" i="2"/>
  <c r="U877" i="2" s="1"/>
  <c r="T878" i="2"/>
  <c r="U878" i="2" s="1"/>
  <c r="T879" i="2"/>
  <c r="U879" i="2" s="1"/>
  <c r="T880" i="2"/>
  <c r="U880" i="2" s="1"/>
  <c r="T881" i="2"/>
  <c r="U881" i="2" s="1"/>
  <c r="T882" i="2"/>
  <c r="U882" i="2" s="1"/>
  <c r="T883" i="2"/>
  <c r="U883" i="2" s="1"/>
  <c r="T884" i="2"/>
  <c r="T885" i="2"/>
  <c r="U885" i="2" s="1"/>
  <c r="T886" i="2"/>
  <c r="U886" i="2" s="1"/>
  <c r="T887" i="2"/>
  <c r="U887" i="2" s="1"/>
  <c r="T888" i="2"/>
  <c r="U888" i="2" s="1"/>
  <c r="T889" i="2"/>
  <c r="U889" i="2" s="1"/>
  <c r="T890" i="2"/>
  <c r="U890" i="2" s="1"/>
  <c r="T891" i="2"/>
  <c r="U891" i="2" s="1"/>
  <c r="T892" i="2"/>
  <c r="U892" i="2" s="1"/>
  <c r="T893" i="2"/>
  <c r="U893" i="2" s="1"/>
  <c r="T894" i="2"/>
  <c r="U894" i="2" s="1"/>
  <c r="T895" i="2"/>
  <c r="U895" i="2" s="1"/>
  <c r="T896" i="2"/>
  <c r="U896" i="2" s="1"/>
  <c r="T897" i="2"/>
  <c r="U897" i="2" s="1"/>
  <c r="T898" i="2"/>
  <c r="U898" i="2" s="1"/>
  <c r="T899" i="2"/>
  <c r="U899" i="2" s="1"/>
  <c r="T900" i="2"/>
  <c r="U900" i="2" s="1"/>
  <c r="T901" i="2"/>
  <c r="U901" i="2" s="1"/>
  <c r="T902" i="2"/>
  <c r="U902" i="2" s="1"/>
  <c r="T903" i="2"/>
  <c r="U903" i="2" s="1"/>
  <c r="T904" i="2"/>
  <c r="U904" i="2" s="1"/>
  <c r="T905" i="2"/>
  <c r="U905" i="2" s="1"/>
  <c r="T906" i="2"/>
  <c r="U906" i="2" s="1"/>
  <c r="T907" i="2"/>
  <c r="U907" i="2" s="1"/>
  <c r="T908" i="2"/>
  <c r="U908" i="2" s="1"/>
  <c r="T909" i="2"/>
  <c r="U909" i="2" s="1"/>
  <c r="T910" i="2"/>
  <c r="U910" i="2" s="1"/>
  <c r="T911" i="2"/>
  <c r="U911" i="2" s="1"/>
  <c r="T912" i="2"/>
  <c r="U912" i="2" s="1"/>
  <c r="T913" i="2"/>
  <c r="U913" i="2" s="1"/>
  <c r="T914" i="2"/>
  <c r="U914" i="2" s="1"/>
  <c r="T915" i="2"/>
  <c r="U915" i="2" s="1"/>
  <c r="T916" i="2"/>
  <c r="U916" i="2" s="1"/>
  <c r="T917" i="2"/>
  <c r="U917" i="2" s="1"/>
  <c r="T918" i="2"/>
  <c r="U918" i="2" s="1"/>
  <c r="T919" i="2"/>
  <c r="U919" i="2" s="1"/>
  <c r="T920" i="2"/>
  <c r="U920" i="2" s="1"/>
  <c r="T921" i="2"/>
  <c r="U921" i="2" s="1"/>
  <c r="T922" i="2"/>
  <c r="U922" i="2" s="1"/>
  <c r="T923" i="2"/>
  <c r="U923" i="2" s="1"/>
  <c r="T924" i="2"/>
  <c r="U924" i="2" s="1"/>
  <c r="T925" i="2"/>
  <c r="U925" i="2" s="1"/>
  <c r="T926" i="2"/>
  <c r="U926" i="2" s="1"/>
  <c r="T927" i="2"/>
  <c r="U927" i="2" s="1"/>
  <c r="T928" i="2"/>
  <c r="U928" i="2" s="1"/>
  <c r="T929" i="2"/>
  <c r="U929" i="2" s="1"/>
  <c r="T930" i="2"/>
  <c r="U930" i="2" s="1"/>
  <c r="T931" i="2"/>
  <c r="U931" i="2" s="1"/>
  <c r="T932" i="2"/>
  <c r="U932" i="2" s="1"/>
  <c r="T933" i="2"/>
  <c r="U933" i="2" s="1"/>
  <c r="T934" i="2"/>
  <c r="U934" i="2" s="1"/>
  <c r="T935" i="2"/>
  <c r="U935" i="2" s="1"/>
  <c r="T936" i="2"/>
  <c r="U936" i="2" s="1"/>
  <c r="T937" i="2"/>
  <c r="U937" i="2" s="1"/>
  <c r="T938" i="2"/>
  <c r="U938" i="2" s="1"/>
  <c r="T939" i="2"/>
  <c r="U939" i="2" s="1"/>
  <c r="T940" i="2"/>
  <c r="U940" i="2" s="1"/>
  <c r="T941" i="2"/>
  <c r="U941" i="2" s="1"/>
  <c r="T942" i="2"/>
  <c r="U942" i="2" s="1"/>
  <c r="T943" i="2"/>
  <c r="U943" i="2" s="1"/>
  <c r="T944" i="2"/>
  <c r="U944" i="2" s="1"/>
  <c r="T945" i="2"/>
  <c r="U945" i="2" s="1"/>
  <c r="T946" i="2"/>
  <c r="U946" i="2" s="1"/>
  <c r="T947" i="2"/>
  <c r="U947" i="2" s="1"/>
  <c r="T948" i="2"/>
  <c r="U948" i="2" s="1"/>
  <c r="T949" i="2"/>
  <c r="U949" i="2" s="1"/>
  <c r="T950" i="2"/>
  <c r="U950" i="2" s="1"/>
  <c r="T951" i="2"/>
  <c r="U951" i="2" s="1"/>
  <c r="T952" i="2"/>
  <c r="U952" i="2" s="1"/>
  <c r="T953" i="2"/>
  <c r="U953" i="2" s="1"/>
  <c r="T954" i="2"/>
  <c r="U954" i="2" s="1"/>
  <c r="T955" i="2"/>
  <c r="U955" i="2" s="1"/>
  <c r="T956" i="2"/>
  <c r="U956" i="2" s="1"/>
  <c r="T957" i="2"/>
  <c r="U957" i="2" s="1"/>
  <c r="T958" i="2"/>
  <c r="U958" i="2" s="1"/>
  <c r="T959" i="2"/>
  <c r="U959" i="2" s="1"/>
  <c r="T960" i="2"/>
  <c r="U960" i="2" s="1"/>
  <c r="T961" i="2"/>
  <c r="U961" i="2" s="1"/>
  <c r="T962" i="2"/>
  <c r="U962" i="2" s="1"/>
  <c r="T963" i="2"/>
  <c r="U963" i="2" s="1"/>
  <c r="T964" i="2"/>
  <c r="U964" i="2" s="1"/>
  <c r="T965" i="2"/>
  <c r="U965" i="2" s="1"/>
  <c r="T966" i="2"/>
  <c r="U966" i="2" s="1"/>
  <c r="T967" i="2"/>
  <c r="U967" i="2" s="1"/>
  <c r="T968" i="2"/>
  <c r="U968" i="2" s="1"/>
  <c r="T969" i="2"/>
  <c r="U969" i="2" s="1"/>
  <c r="T970" i="2"/>
  <c r="U970" i="2" s="1"/>
  <c r="T971" i="2"/>
  <c r="U971" i="2" s="1"/>
  <c r="T972" i="2"/>
  <c r="U972" i="2" s="1"/>
  <c r="T973" i="2"/>
  <c r="U973" i="2" s="1"/>
  <c r="T974" i="2"/>
  <c r="U974" i="2" s="1"/>
  <c r="T975" i="2"/>
  <c r="U975" i="2" s="1"/>
  <c r="T976" i="2"/>
  <c r="U976" i="2" s="1"/>
  <c r="T977" i="2"/>
  <c r="U977" i="2" s="1"/>
  <c r="T978" i="2"/>
  <c r="U978" i="2" s="1"/>
  <c r="T979" i="2"/>
  <c r="U979" i="2" s="1"/>
  <c r="T980" i="2"/>
  <c r="U980" i="2" s="1"/>
  <c r="T981" i="2"/>
  <c r="U981" i="2" s="1"/>
  <c r="T982" i="2"/>
  <c r="U982" i="2" s="1"/>
  <c r="T983" i="2"/>
  <c r="U983" i="2" s="1"/>
  <c r="T984" i="2"/>
  <c r="U984" i="2" s="1"/>
  <c r="T985" i="2"/>
  <c r="U985" i="2" s="1"/>
  <c r="T986" i="2"/>
  <c r="U986" i="2" s="1"/>
  <c r="T987" i="2"/>
  <c r="U987" i="2" s="1"/>
  <c r="T988" i="2"/>
  <c r="U988" i="2" s="1"/>
  <c r="T989" i="2"/>
  <c r="U989" i="2" s="1"/>
  <c r="T990" i="2"/>
  <c r="U990" i="2" s="1"/>
  <c r="T991" i="2"/>
  <c r="U991" i="2" s="1"/>
  <c r="T992" i="2"/>
  <c r="U992" i="2" s="1"/>
  <c r="T993" i="2"/>
  <c r="U993" i="2" s="1"/>
  <c r="T994" i="2"/>
  <c r="U994" i="2" s="1"/>
  <c r="T995" i="2"/>
  <c r="U995" i="2" s="1"/>
  <c r="T996" i="2"/>
  <c r="U996" i="2" s="1"/>
  <c r="T997" i="2"/>
  <c r="U997" i="2" s="1"/>
  <c r="T998" i="2"/>
  <c r="U998" i="2" s="1"/>
  <c r="T999" i="2"/>
  <c r="U999" i="2" s="1"/>
  <c r="T1000" i="2"/>
  <c r="U1000" i="2" s="1"/>
  <c r="T1001" i="2"/>
  <c r="U1001" i="2" s="1"/>
  <c r="T1002" i="2"/>
  <c r="U1002" i="2" s="1"/>
  <c r="T1003" i="2"/>
  <c r="U1003" i="2" s="1"/>
  <c r="T1004" i="2"/>
  <c r="U1004" i="2" s="1"/>
  <c r="T1005" i="2"/>
  <c r="U1005" i="2" s="1"/>
  <c r="T1006" i="2"/>
  <c r="U1006" i="2" s="1"/>
  <c r="T1007" i="2"/>
  <c r="U1007" i="2" s="1"/>
  <c r="T1008" i="2"/>
  <c r="U1008" i="2" s="1"/>
  <c r="T1009" i="2"/>
  <c r="U1009" i="2" s="1"/>
  <c r="T1010" i="2"/>
  <c r="U1010" i="2" s="1"/>
  <c r="T1011" i="2"/>
  <c r="U1011" i="2" s="1"/>
  <c r="T1012" i="2"/>
  <c r="U1012" i="2" s="1"/>
  <c r="T1013" i="2"/>
  <c r="U1013" i="2" s="1"/>
  <c r="T1014" i="2"/>
  <c r="U1014" i="2" s="1"/>
  <c r="T1015" i="2"/>
  <c r="U1015" i="2" s="1"/>
  <c r="T1016" i="2"/>
  <c r="U1016" i="2" s="1"/>
  <c r="T1017" i="2"/>
  <c r="U1017" i="2" s="1"/>
  <c r="T1018" i="2"/>
  <c r="U1018" i="2" s="1"/>
  <c r="T1019" i="2"/>
  <c r="U1019" i="2" s="1"/>
  <c r="T1020" i="2"/>
  <c r="U1020" i="2" s="1"/>
  <c r="T1021" i="2"/>
  <c r="U1021" i="2" s="1"/>
  <c r="T1022" i="2"/>
  <c r="U1022" i="2" s="1"/>
  <c r="T1023" i="2"/>
  <c r="U1023" i="2" s="1"/>
  <c r="T1024" i="2"/>
  <c r="U1024" i="2" s="1"/>
  <c r="T1025" i="2"/>
  <c r="U1025" i="2" s="1"/>
  <c r="T1026" i="2"/>
  <c r="U1026" i="2" s="1"/>
  <c r="T1027" i="2"/>
  <c r="U1027" i="2" s="1"/>
  <c r="T1028" i="2"/>
  <c r="U1028" i="2" s="1"/>
  <c r="T1029" i="2"/>
  <c r="U1029" i="2" s="1"/>
  <c r="T1030" i="2"/>
  <c r="U1030" i="2" s="1"/>
  <c r="T1031" i="2"/>
  <c r="U1031" i="2" s="1"/>
  <c r="T1032" i="2"/>
  <c r="U1032" i="2" s="1"/>
  <c r="T1033" i="2"/>
  <c r="U1033" i="2" s="1"/>
  <c r="T1034" i="2"/>
  <c r="U1034" i="2" s="1"/>
  <c r="T1035" i="2"/>
  <c r="U1035" i="2" s="1"/>
  <c r="T1036" i="2"/>
  <c r="U1036" i="2" s="1"/>
  <c r="T1037" i="2"/>
  <c r="U1037" i="2" s="1"/>
  <c r="T1038" i="2"/>
  <c r="U1038" i="2" s="1"/>
  <c r="T1039" i="2"/>
  <c r="U1039" i="2" s="1"/>
  <c r="T1040" i="2"/>
  <c r="U1040" i="2" s="1"/>
  <c r="T1041" i="2"/>
  <c r="U1041" i="2" s="1"/>
  <c r="T1042" i="2"/>
  <c r="U1042" i="2" s="1"/>
  <c r="T1043" i="2"/>
  <c r="U1043" i="2" s="1"/>
  <c r="T1044" i="2"/>
  <c r="U1044" i="2" s="1"/>
  <c r="T1045" i="2"/>
  <c r="U1045" i="2" s="1"/>
  <c r="T1046" i="2"/>
  <c r="U1046" i="2" s="1"/>
  <c r="T1047" i="2"/>
  <c r="U1047" i="2" s="1"/>
  <c r="T1048" i="2"/>
  <c r="U1048" i="2" s="1"/>
  <c r="T1049" i="2"/>
  <c r="U1049" i="2" s="1"/>
  <c r="T1050" i="2"/>
  <c r="U1050" i="2" s="1"/>
  <c r="T1051" i="2"/>
  <c r="U1051" i="2" s="1"/>
  <c r="T1052" i="2"/>
  <c r="U1052" i="2" s="1"/>
  <c r="T1053" i="2"/>
  <c r="U1053" i="2" s="1"/>
  <c r="T1054" i="2"/>
  <c r="U1054" i="2" s="1"/>
  <c r="T1055" i="2"/>
  <c r="U1055" i="2" s="1"/>
  <c r="T1056" i="2"/>
  <c r="U1056" i="2" s="1"/>
  <c r="T1057" i="2"/>
  <c r="U1057" i="2" s="1"/>
  <c r="T1058" i="2"/>
  <c r="U1058" i="2" s="1"/>
  <c r="T1059" i="2"/>
  <c r="U1059" i="2" s="1"/>
  <c r="T1060" i="2"/>
  <c r="U1060" i="2" s="1"/>
  <c r="T1061" i="2"/>
  <c r="U1061" i="2" s="1"/>
  <c r="T1062" i="2"/>
  <c r="U1062" i="2" s="1"/>
  <c r="T1063" i="2"/>
  <c r="U1063" i="2" s="1"/>
  <c r="T1064" i="2"/>
  <c r="U1064" i="2" s="1"/>
  <c r="T1065" i="2"/>
  <c r="U1065" i="2" s="1"/>
  <c r="T1066" i="2"/>
  <c r="U1066" i="2" s="1"/>
  <c r="T1067" i="2"/>
  <c r="U1067" i="2" s="1"/>
  <c r="T1068" i="2"/>
  <c r="U1068" i="2" s="1"/>
  <c r="T1069" i="2"/>
  <c r="U1069" i="2" s="1"/>
  <c r="T1070" i="2"/>
  <c r="U1070" i="2" s="1"/>
  <c r="T1071" i="2"/>
  <c r="U1071" i="2" s="1"/>
  <c r="T1072" i="2"/>
  <c r="U1072" i="2" s="1"/>
  <c r="T1073" i="2"/>
  <c r="U1073" i="2" s="1"/>
  <c r="T1074" i="2"/>
  <c r="U1074" i="2" s="1"/>
  <c r="T1075" i="2"/>
  <c r="U1075" i="2" s="1"/>
  <c r="T1076" i="2"/>
  <c r="U1076" i="2" s="1"/>
  <c r="T1077" i="2"/>
  <c r="U1077" i="2" s="1"/>
  <c r="T1078" i="2"/>
  <c r="U1078" i="2" s="1"/>
  <c r="T1079" i="2"/>
  <c r="U1079" i="2" s="1"/>
  <c r="T1080" i="2"/>
  <c r="U1080" i="2" s="1"/>
  <c r="T1081" i="2"/>
  <c r="U1081" i="2" s="1"/>
  <c r="T1082" i="2"/>
  <c r="U1082" i="2" s="1"/>
  <c r="T1083" i="2"/>
  <c r="U1083" i="2" s="1"/>
  <c r="T1084" i="2"/>
  <c r="U1084" i="2" s="1"/>
  <c r="T1085" i="2"/>
  <c r="U1085" i="2" s="1"/>
  <c r="T1086" i="2"/>
  <c r="U1086" i="2" s="1"/>
  <c r="T1087" i="2"/>
  <c r="U1087" i="2" s="1"/>
  <c r="T1088" i="2"/>
  <c r="U1088" i="2" s="1"/>
  <c r="T1089" i="2"/>
  <c r="U1089" i="2" s="1"/>
  <c r="T1090" i="2"/>
  <c r="U1090" i="2" s="1"/>
  <c r="T1091" i="2"/>
  <c r="U1091" i="2" s="1"/>
  <c r="T1092" i="2"/>
  <c r="U1092" i="2" s="1"/>
  <c r="T1093" i="2"/>
  <c r="U1093" i="2" s="1"/>
  <c r="T1094" i="2"/>
  <c r="U1094" i="2" s="1"/>
  <c r="T1095" i="2"/>
  <c r="U1095" i="2" s="1"/>
  <c r="T1096" i="2"/>
  <c r="U1096" i="2" s="1"/>
  <c r="T1097" i="2"/>
  <c r="U1097" i="2" s="1"/>
  <c r="T1098" i="2"/>
  <c r="U1098" i="2" s="1"/>
  <c r="T1099" i="2"/>
  <c r="U1099" i="2" s="1"/>
  <c r="T1100" i="2"/>
  <c r="U1100" i="2" s="1"/>
  <c r="T1101" i="2"/>
  <c r="U1101" i="2" s="1"/>
  <c r="T1102" i="2"/>
  <c r="U1102" i="2" s="1"/>
  <c r="T1103" i="2"/>
  <c r="U1103" i="2" s="1"/>
  <c r="T1104" i="2"/>
  <c r="U1104" i="2" s="1"/>
  <c r="T1105" i="2"/>
  <c r="U1105" i="2" s="1"/>
  <c r="T1106" i="2"/>
  <c r="U1106" i="2" s="1"/>
  <c r="T1107" i="2"/>
  <c r="U1107" i="2" s="1"/>
  <c r="T1108" i="2"/>
  <c r="U1108" i="2" s="1"/>
  <c r="T1109" i="2"/>
  <c r="U1109" i="2" s="1"/>
  <c r="T1110" i="2"/>
  <c r="U1110" i="2" s="1"/>
  <c r="T1111" i="2"/>
  <c r="U1111" i="2" s="1"/>
  <c r="T1112" i="2"/>
  <c r="U1112" i="2" s="1"/>
  <c r="T1113" i="2"/>
  <c r="U1113" i="2" s="1"/>
  <c r="T1114" i="2"/>
  <c r="U1114" i="2" s="1"/>
  <c r="T1115" i="2"/>
  <c r="U1115" i="2" s="1"/>
  <c r="T1116" i="2"/>
  <c r="U1116" i="2" s="1"/>
  <c r="T1117" i="2"/>
  <c r="U1117" i="2" s="1"/>
  <c r="T1118" i="2"/>
  <c r="U1118" i="2" s="1"/>
  <c r="T1119" i="2"/>
  <c r="U1119" i="2" s="1"/>
  <c r="T1120" i="2"/>
  <c r="U1120" i="2" s="1"/>
  <c r="T1121" i="2"/>
  <c r="U1121" i="2" s="1"/>
  <c r="T1122" i="2"/>
  <c r="U1122" i="2" s="1"/>
  <c r="T1123" i="2"/>
  <c r="U1123" i="2" s="1"/>
  <c r="T1124" i="2"/>
  <c r="U1124" i="2" s="1"/>
  <c r="T1125" i="2"/>
  <c r="U1125" i="2" s="1"/>
  <c r="T1126" i="2"/>
  <c r="U1126" i="2" s="1"/>
  <c r="T1127" i="2"/>
  <c r="U1127" i="2" s="1"/>
  <c r="T1128" i="2"/>
  <c r="U1128" i="2" s="1"/>
  <c r="T1129" i="2"/>
  <c r="U1129" i="2" s="1"/>
  <c r="T1130" i="2"/>
  <c r="U1130" i="2" s="1"/>
  <c r="T1131" i="2"/>
  <c r="U1131" i="2" s="1"/>
  <c r="T1132" i="2"/>
  <c r="U1132" i="2" s="1"/>
  <c r="T1133" i="2"/>
  <c r="U1133" i="2" s="1"/>
  <c r="T1134" i="2"/>
  <c r="U1134" i="2" s="1"/>
  <c r="T1135" i="2"/>
  <c r="U1135" i="2" s="1"/>
  <c r="T1136" i="2"/>
  <c r="U1136" i="2" s="1"/>
  <c r="T1137" i="2"/>
  <c r="U1137" i="2" s="1"/>
  <c r="T1138" i="2"/>
  <c r="U1138" i="2" s="1"/>
  <c r="T1139" i="2"/>
  <c r="U1139" i="2" s="1"/>
  <c r="T1140" i="2"/>
  <c r="U1140" i="2" s="1"/>
  <c r="T1141" i="2"/>
  <c r="U1141" i="2" s="1"/>
  <c r="T1142" i="2"/>
  <c r="U1142" i="2" s="1"/>
  <c r="T1143" i="2"/>
  <c r="U1143" i="2" s="1"/>
  <c r="T1144" i="2"/>
  <c r="U1144" i="2" s="1"/>
  <c r="T1145" i="2"/>
  <c r="U1145" i="2" s="1"/>
  <c r="T1146" i="2"/>
  <c r="U1146" i="2" s="1"/>
  <c r="T1147" i="2"/>
  <c r="U1147" i="2" s="1"/>
  <c r="T1148" i="2"/>
  <c r="U1148" i="2" s="1"/>
  <c r="T1149" i="2"/>
  <c r="U1149" i="2" s="1"/>
  <c r="T1150" i="2"/>
  <c r="U1150" i="2" s="1"/>
  <c r="T1151" i="2"/>
  <c r="U1151" i="2" s="1"/>
  <c r="T1152" i="2"/>
  <c r="U1152" i="2" s="1"/>
  <c r="T1153" i="2"/>
  <c r="U1153" i="2" s="1"/>
  <c r="T1154" i="2"/>
  <c r="U1154" i="2" s="1"/>
  <c r="T1155" i="2"/>
  <c r="U1155" i="2" s="1"/>
  <c r="T1156" i="2"/>
  <c r="U1156" i="2" s="1"/>
  <c r="T1157" i="2"/>
  <c r="U1157" i="2" s="1"/>
  <c r="T1158" i="2"/>
  <c r="U1158" i="2" s="1"/>
  <c r="T1159" i="2"/>
  <c r="U1159" i="2" s="1"/>
  <c r="T1160" i="2"/>
  <c r="U1160" i="2" s="1"/>
  <c r="T1161" i="2"/>
  <c r="U1161" i="2" s="1"/>
  <c r="T1162" i="2"/>
  <c r="U1162" i="2" s="1"/>
  <c r="T1163" i="2"/>
  <c r="U1163" i="2" s="1"/>
  <c r="T1164" i="2"/>
  <c r="U1164" i="2" s="1"/>
  <c r="T1165" i="2"/>
  <c r="U1165" i="2" s="1"/>
  <c r="T1166" i="2"/>
  <c r="U1166" i="2" s="1"/>
  <c r="T1167" i="2"/>
  <c r="U1167" i="2" s="1"/>
  <c r="T1168" i="2"/>
  <c r="U1168" i="2" s="1"/>
  <c r="T1169" i="2"/>
  <c r="U1169" i="2" s="1"/>
  <c r="T1170" i="2"/>
  <c r="U1170" i="2" s="1"/>
  <c r="T1171" i="2"/>
  <c r="U1171" i="2" s="1"/>
  <c r="T1172" i="2"/>
  <c r="U1172" i="2" s="1"/>
  <c r="T1173" i="2"/>
  <c r="U1173" i="2" s="1"/>
  <c r="T1174" i="2"/>
  <c r="U1174" i="2" s="1"/>
  <c r="T1175" i="2"/>
  <c r="U1175" i="2" s="1"/>
  <c r="T1176" i="2"/>
  <c r="U1176" i="2" s="1"/>
  <c r="T1177" i="2"/>
  <c r="U1177" i="2" s="1"/>
  <c r="T1178" i="2"/>
  <c r="U1178" i="2" s="1"/>
  <c r="T1179" i="2"/>
  <c r="U1179" i="2" s="1"/>
  <c r="T1180" i="2"/>
  <c r="U1180" i="2" s="1"/>
  <c r="T1181" i="2"/>
  <c r="U1181" i="2" s="1"/>
  <c r="T1182" i="2"/>
  <c r="U1182" i="2" s="1"/>
  <c r="T1183" i="2"/>
  <c r="U1183" i="2" s="1"/>
  <c r="T1184" i="2"/>
  <c r="U1184" i="2" s="1"/>
  <c r="T1185" i="2"/>
  <c r="U1185" i="2" s="1"/>
  <c r="T1186" i="2"/>
  <c r="U1186" i="2" s="1"/>
  <c r="T1187" i="2"/>
  <c r="U1187" i="2" s="1"/>
  <c r="T1188" i="2"/>
  <c r="U1188" i="2" s="1"/>
  <c r="T1189" i="2"/>
  <c r="U1189" i="2" s="1"/>
  <c r="T1190" i="2"/>
  <c r="U1190" i="2" s="1"/>
  <c r="T1191" i="2"/>
  <c r="U1191" i="2" s="1"/>
  <c r="T1192" i="2"/>
  <c r="U1192" i="2" s="1"/>
  <c r="T1193" i="2"/>
  <c r="U1193" i="2" s="1"/>
  <c r="T1194" i="2"/>
  <c r="U1194" i="2" s="1"/>
  <c r="T1195" i="2"/>
  <c r="U1195" i="2" s="1"/>
  <c r="T1196" i="2"/>
  <c r="U1196" i="2" s="1"/>
  <c r="T1197" i="2"/>
  <c r="U1197" i="2" s="1"/>
  <c r="T1198" i="2"/>
  <c r="U1198" i="2" s="1"/>
  <c r="T1199" i="2"/>
  <c r="U1199" i="2" s="1"/>
  <c r="T1200" i="2"/>
  <c r="U1200" i="2" s="1"/>
  <c r="T1201" i="2"/>
  <c r="U1201" i="2" s="1"/>
  <c r="T1202" i="2"/>
  <c r="U1202" i="2" s="1"/>
  <c r="T1203" i="2"/>
  <c r="U1203" i="2" s="1"/>
  <c r="T1204" i="2"/>
  <c r="U1204" i="2" s="1"/>
  <c r="T1205" i="2"/>
  <c r="U1205" i="2" s="1"/>
  <c r="T1206" i="2"/>
  <c r="U1206" i="2" s="1"/>
  <c r="T1207" i="2"/>
  <c r="U1207" i="2" s="1"/>
  <c r="T1208" i="2"/>
  <c r="U1208" i="2" s="1"/>
  <c r="T1209" i="2"/>
  <c r="U1209" i="2" s="1"/>
  <c r="T1210" i="2"/>
  <c r="U1210" i="2" s="1"/>
  <c r="T1211" i="2"/>
  <c r="U1211" i="2" s="1"/>
  <c r="T1212" i="2"/>
  <c r="U1212" i="2" s="1"/>
  <c r="T1213" i="2"/>
  <c r="U1213" i="2" s="1"/>
  <c r="T1214" i="2"/>
  <c r="U1214" i="2" s="1"/>
  <c r="T1215" i="2"/>
  <c r="U1215" i="2" s="1"/>
  <c r="T1216" i="2"/>
  <c r="U1216" i="2" s="1"/>
  <c r="T1217" i="2"/>
  <c r="U1217" i="2" s="1"/>
  <c r="T1218" i="2"/>
  <c r="U1218" i="2" s="1"/>
  <c r="T1219" i="2"/>
  <c r="U1219" i="2" s="1"/>
  <c r="T1220" i="2"/>
  <c r="U1220" i="2" s="1"/>
  <c r="T1221" i="2"/>
  <c r="U1221" i="2" s="1"/>
  <c r="T1222" i="2"/>
  <c r="U1222" i="2" s="1"/>
  <c r="T1223" i="2"/>
  <c r="U1223" i="2" s="1"/>
  <c r="T1224" i="2"/>
  <c r="U1224" i="2" s="1"/>
  <c r="T1225" i="2"/>
  <c r="U1225" i="2" s="1"/>
  <c r="T1226" i="2"/>
  <c r="U1226" i="2" s="1"/>
  <c r="T1227" i="2"/>
  <c r="U1227" i="2" s="1"/>
  <c r="T1228" i="2"/>
  <c r="U1228" i="2" s="1"/>
  <c r="T1229" i="2"/>
  <c r="U1229" i="2" s="1"/>
  <c r="T1230" i="2"/>
  <c r="U1230" i="2" s="1"/>
  <c r="T1231" i="2"/>
  <c r="U1231" i="2" s="1"/>
  <c r="T1232" i="2"/>
  <c r="U1232" i="2" s="1"/>
  <c r="T1233" i="2"/>
  <c r="U1233" i="2" s="1"/>
  <c r="T1234" i="2"/>
  <c r="U1234" i="2" s="1"/>
  <c r="T1235" i="2"/>
  <c r="U1235" i="2" s="1"/>
  <c r="T1236" i="2"/>
  <c r="U1236" i="2" s="1"/>
  <c r="T1237" i="2"/>
  <c r="U1237" i="2" s="1"/>
  <c r="T1238" i="2"/>
  <c r="U1238" i="2" s="1"/>
  <c r="T1239" i="2"/>
  <c r="U1239" i="2" s="1"/>
  <c r="T1240" i="2"/>
  <c r="U1240" i="2" s="1"/>
  <c r="T1241" i="2"/>
  <c r="U1241" i="2" s="1"/>
  <c r="T1242" i="2"/>
  <c r="U1242" i="2" s="1"/>
  <c r="T1243" i="2"/>
  <c r="U1243" i="2" s="1"/>
  <c r="T1244" i="2"/>
  <c r="U1244" i="2" s="1"/>
  <c r="T1245" i="2"/>
  <c r="U1245" i="2" s="1"/>
  <c r="T1246" i="2"/>
  <c r="U1246" i="2" s="1"/>
  <c r="T1247" i="2"/>
  <c r="U1247" i="2" s="1"/>
  <c r="T1248" i="2"/>
  <c r="U1248" i="2" s="1"/>
  <c r="T1249" i="2"/>
  <c r="U1249" i="2" s="1"/>
  <c r="T1250" i="2"/>
  <c r="U1250" i="2" s="1"/>
  <c r="T1251" i="2"/>
  <c r="U1251" i="2" s="1"/>
  <c r="T1252" i="2"/>
  <c r="U1252" i="2" s="1"/>
  <c r="T1253" i="2"/>
  <c r="U1253" i="2" s="1"/>
  <c r="T1254" i="2"/>
  <c r="U1254" i="2" s="1"/>
  <c r="T1255" i="2"/>
  <c r="U1255" i="2" s="1"/>
  <c r="T1256" i="2"/>
  <c r="U1256" i="2" s="1"/>
  <c r="T1257" i="2"/>
  <c r="U1257" i="2" s="1"/>
  <c r="T1258" i="2"/>
  <c r="U1258" i="2" s="1"/>
  <c r="T1259" i="2"/>
  <c r="U1259" i="2" s="1"/>
  <c r="T1260" i="2"/>
  <c r="U1260" i="2" s="1"/>
  <c r="T1261" i="2"/>
  <c r="U1261" i="2" s="1"/>
  <c r="T1262" i="2"/>
  <c r="U1262" i="2" s="1"/>
  <c r="T1263" i="2"/>
  <c r="U1263" i="2" s="1"/>
  <c r="T1264" i="2"/>
  <c r="U1264" i="2" s="1"/>
  <c r="T1265" i="2"/>
  <c r="U1265" i="2" s="1"/>
  <c r="T1266" i="2"/>
  <c r="U1266" i="2" s="1"/>
  <c r="T1267" i="2"/>
  <c r="U1267" i="2" s="1"/>
  <c r="T1268" i="2"/>
  <c r="U1268" i="2" s="1"/>
  <c r="T1269" i="2"/>
  <c r="U1269" i="2" s="1"/>
  <c r="T1270" i="2"/>
  <c r="U1270" i="2" s="1"/>
  <c r="T1271" i="2"/>
  <c r="U1271" i="2" s="1"/>
  <c r="T1272" i="2"/>
  <c r="U1272" i="2" s="1"/>
  <c r="T1273" i="2"/>
  <c r="U1273" i="2" s="1"/>
  <c r="T1274" i="2"/>
  <c r="U1274" i="2" s="1"/>
  <c r="T1275" i="2"/>
  <c r="U1275" i="2" s="1"/>
  <c r="T1276" i="2"/>
  <c r="U1276" i="2" s="1"/>
  <c r="T1277" i="2"/>
  <c r="U1277" i="2" s="1"/>
  <c r="T1278" i="2"/>
  <c r="U1278" i="2" s="1"/>
  <c r="T1279" i="2"/>
  <c r="U1279" i="2" s="1"/>
  <c r="T1280" i="2"/>
  <c r="U1280" i="2" s="1"/>
  <c r="T1281" i="2"/>
  <c r="U1281" i="2" s="1"/>
  <c r="T1282" i="2"/>
  <c r="U1282" i="2" s="1"/>
  <c r="T1283" i="2"/>
  <c r="U1283" i="2" s="1"/>
  <c r="T1284" i="2"/>
  <c r="U1284" i="2" s="1"/>
  <c r="T1285" i="2"/>
  <c r="U1285" i="2" s="1"/>
  <c r="T1286" i="2"/>
  <c r="U1286" i="2" s="1"/>
  <c r="T1287" i="2"/>
  <c r="U1287" i="2" s="1"/>
  <c r="T1288" i="2"/>
  <c r="U1288" i="2" s="1"/>
  <c r="T1289" i="2"/>
  <c r="U1289" i="2" s="1"/>
  <c r="T1290" i="2"/>
  <c r="U1290" i="2" s="1"/>
  <c r="T1291" i="2"/>
  <c r="U1291" i="2" s="1"/>
  <c r="T1292" i="2"/>
  <c r="U1292" i="2" s="1"/>
  <c r="T1293" i="2"/>
  <c r="U1293" i="2" s="1"/>
  <c r="T1294" i="2"/>
  <c r="U1294" i="2" s="1"/>
  <c r="T1295" i="2"/>
  <c r="U1295" i="2" s="1"/>
  <c r="T1296" i="2"/>
  <c r="U1296" i="2" s="1"/>
  <c r="T1297" i="2"/>
  <c r="U1297" i="2" s="1"/>
  <c r="T1298" i="2"/>
  <c r="U1298" i="2" s="1"/>
  <c r="T1299" i="2"/>
  <c r="U1299" i="2" s="1"/>
  <c r="T1300" i="2"/>
  <c r="U1300" i="2" s="1"/>
  <c r="T1301" i="2"/>
  <c r="U1301" i="2" s="1"/>
  <c r="T1302" i="2"/>
  <c r="U1302" i="2" s="1"/>
  <c r="T1303" i="2"/>
  <c r="U1303" i="2" s="1"/>
  <c r="T1304" i="2"/>
  <c r="U1304" i="2" s="1"/>
  <c r="T1305" i="2"/>
  <c r="U1305" i="2" s="1"/>
  <c r="T1306" i="2"/>
  <c r="U1306" i="2" s="1"/>
  <c r="T1307" i="2"/>
  <c r="U1307" i="2" s="1"/>
  <c r="T1308" i="2"/>
  <c r="U1308" i="2" s="1"/>
  <c r="T1309" i="2"/>
  <c r="U1309" i="2" s="1"/>
  <c r="T1310" i="2"/>
  <c r="U1310" i="2" s="1"/>
  <c r="T1311" i="2"/>
  <c r="U1311" i="2" s="1"/>
  <c r="T1312" i="2"/>
  <c r="U1312" i="2" s="1"/>
  <c r="T1313" i="2"/>
  <c r="U1313" i="2" s="1"/>
  <c r="T1314" i="2"/>
  <c r="U1314" i="2" s="1"/>
  <c r="T1315" i="2"/>
  <c r="U1315" i="2" s="1"/>
  <c r="T1316" i="2"/>
  <c r="U1316" i="2" s="1"/>
  <c r="T1317" i="2"/>
  <c r="U1317" i="2" s="1"/>
  <c r="T1318" i="2"/>
  <c r="U1318" i="2" s="1"/>
  <c r="T1319" i="2"/>
  <c r="U1319" i="2" s="1"/>
  <c r="T1320" i="2"/>
  <c r="U1320" i="2" s="1"/>
  <c r="T1321" i="2"/>
  <c r="U1321" i="2" s="1"/>
  <c r="T1322" i="2"/>
  <c r="U1322" i="2" s="1"/>
  <c r="T1323" i="2"/>
  <c r="U1323" i="2" s="1"/>
  <c r="T1324" i="2"/>
  <c r="U1324" i="2" s="1"/>
  <c r="T1325" i="2"/>
  <c r="U1325" i="2" s="1"/>
  <c r="T1326" i="2"/>
  <c r="U1326" i="2" s="1"/>
  <c r="T1327" i="2"/>
  <c r="U1327" i="2" s="1"/>
  <c r="T1328" i="2"/>
  <c r="U1328" i="2" s="1"/>
  <c r="T1329" i="2"/>
  <c r="U1329" i="2" s="1"/>
  <c r="T1330" i="2"/>
  <c r="U1330" i="2" s="1"/>
  <c r="T1331" i="2"/>
  <c r="U1331" i="2" s="1"/>
  <c r="T1332" i="2"/>
  <c r="U1332" i="2" s="1"/>
  <c r="T1333" i="2"/>
  <c r="U1333" i="2" s="1"/>
  <c r="T1334" i="2"/>
  <c r="U1334" i="2" s="1"/>
  <c r="T1335" i="2"/>
  <c r="U1335" i="2" s="1"/>
  <c r="T1336" i="2"/>
  <c r="U1336" i="2" s="1"/>
  <c r="T1337" i="2"/>
  <c r="U1337" i="2" s="1"/>
  <c r="T1338" i="2"/>
  <c r="U1338" i="2" s="1"/>
  <c r="T1339" i="2"/>
  <c r="U1339" i="2" s="1"/>
  <c r="T1340" i="2"/>
  <c r="U1340" i="2" s="1"/>
  <c r="T1341" i="2"/>
  <c r="U1341" i="2" s="1"/>
  <c r="T1342" i="2"/>
  <c r="U1342" i="2" s="1"/>
  <c r="T1343" i="2"/>
  <c r="U1343" i="2" s="1"/>
  <c r="T1344" i="2"/>
  <c r="U1344" i="2" s="1"/>
  <c r="T1345" i="2"/>
  <c r="U1345" i="2" s="1"/>
  <c r="T1346" i="2"/>
  <c r="U1346" i="2" s="1"/>
  <c r="T1347" i="2"/>
  <c r="U1347" i="2" s="1"/>
  <c r="T1348" i="2"/>
  <c r="U1348" i="2" s="1"/>
  <c r="T1349" i="2"/>
  <c r="U1349" i="2" s="1"/>
  <c r="T1350" i="2"/>
  <c r="U1350" i="2" s="1"/>
  <c r="T1351" i="2"/>
  <c r="U1351" i="2" s="1"/>
  <c r="T1352" i="2"/>
  <c r="U1352" i="2" s="1"/>
  <c r="T1353" i="2"/>
  <c r="U1353" i="2" s="1"/>
  <c r="T1354" i="2"/>
  <c r="U1354" i="2" s="1"/>
  <c r="T1355" i="2"/>
  <c r="U1355" i="2" s="1"/>
  <c r="T1356" i="2"/>
  <c r="U1356" i="2" s="1"/>
  <c r="T1357" i="2"/>
  <c r="U1357" i="2" s="1"/>
  <c r="T1358" i="2"/>
  <c r="U1358" i="2" s="1"/>
  <c r="T1359" i="2"/>
  <c r="U1359" i="2" s="1"/>
  <c r="T1360" i="2"/>
  <c r="U1360" i="2" s="1"/>
  <c r="T1361" i="2"/>
  <c r="U1361" i="2" s="1"/>
  <c r="T1362" i="2"/>
  <c r="U1362" i="2" s="1"/>
  <c r="T1363" i="2"/>
  <c r="U1363" i="2" s="1"/>
  <c r="T1364" i="2"/>
  <c r="U1364" i="2" s="1"/>
  <c r="T1365" i="2"/>
  <c r="U1365" i="2" s="1"/>
  <c r="T1366" i="2"/>
  <c r="U1366" i="2" s="1"/>
  <c r="T1367" i="2"/>
  <c r="U1367" i="2" s="1"/>
  <c r="T1368" i="2"/>
  <c r="U1368" i="2" s="1"/>
  <c r="T1369" i="2"/>
  <c r="U1369" i="2" s="1"/>
  <c r="T1370" i="2"/>
  <c r="U1370" i="2" s="1"/>
  <c r="T1371" i="2"/>
  <c r="U1371" i="2" s="1"/>
  <c r="T1372" i="2"/>
  <c r="U1372" i="2" s="1"/>
  <c r="T1373" i="2"/>
  <c r="U1373" i="2" s="1"/>
  <c r="T1374" i="2"/>
  <c r="U1374" i="2" s="1"/>
  <c r="T1375" i="2"/>
  <c r="U1375" i="2" s="1"/>
  <c r="T1376" i="2"/>
  <c r="U1376" i="2" s="1"/>
  <c r="T1377" i="2"/>
  <c r="U1377" i="2" s="1"/>
  <c r="T1378" i="2"/>
  <c r="U1378" i="2" s="1"/>
  <c r="T1379" i="2"/>
  <c r="U1379" i="2" s="1"/>
  <c r="T1380" i="2"/>
  <c r="U1380" i="2" s="1"/>
  <c r="T1381" i="2"/>
  <c r="U1381" i="2" s="1"/>
  <c r="T1382" i="2"/>
  <c r="U1382" i="2" s="1"/>
  <c r="T1383" i="2"/>
  <c r="U1383" i="2" s="1"/>
  <c r="T1384" i="2"/>
  <c r="U1384" i="2" s="1"/>
  <c r="T1385" i="2"/>
  <c r="U1385" i="2" s="1"/>
  <c r="T1386" i="2"/>
  <c r="U1386" i="2" s="1"/>
  <c r="T1387" i="2"/>
  <c r="U1387" i="2" s="1"/>
  <c r="T1388" i="2"/>
  <c r="U1388" i="2" s="1"/>
  <c r="T1389" i="2"/>
  <c r="U1389" i="2" s="1"/>
  <c r="T1390" i="2"/>
  <c r="U1390" i="2" s="1"/>
  <c r="T1391" i="2"/>
  <c r="U1391" i="2" s="1"/>
  <c r="T1392" i="2"/>
  <c r="U1392" i="2" s="1"/>
  <c r="T1393" i="2"/>
  <c r="U1393" i="2" s="1"/>
  <c r="T1394" i="2"/>
  <c r="U1394" i="2" s="1"/>
  <c r="T1395" i="2"/>
  <c r="U1395" i="2" s="1"/>
  <c r="T1396" i="2"/>
  <c r="U1396" i="2" s="1"/>
  <c r="T1397" i="2"/>
  <c r="U1397" i="2" s="1"/>
  <c r="T1398" i="2"/>
  <c r="U1398" i="2" s="1"/>
  <c r="T1399" i="2"/>
  <c r="U1399" i="2" s="1"/>
  <c r="T1400" i="2"/>
  <c r="U1400" i="2" s="1"/>
  <c r="T1401" i="2"/>
  <c r="U1401" i="2" s="1"/>
  <c r="T1402" i="2"/>
  <c r="U1402" i="2" s="1"/>
  <c r="T1403" i="2"/>
  <c r="U1403" i="2" s="1"/>
  <c r="T1404" i="2"/>
  <c r="U1404" i="2" s="1"/>
  <c r="T1405" i="2"/>
  <c r="U1405" i="2" s="1"/>
  <c r="T1406" i="2"/>
  <c r="U1406" i="2" s="1"/>
  <c r="T1407" i="2"/>
  <c r="U1407" i="2" s="1"/>
  <c r="T1408" i="2"/>
  <c r="U1408" i="2" s="1"/>
  <c r="T1409" i="2"/>
  <c r="U1409" i="2" s="1"/>
  <c r="T1410" i="2"/>
  <c r="U1410" i="2" s="1"/>
  <c r="T1411" i="2"/>
  <c r="U1411" i="2" s="1"/>
  <c r="T1412" i="2"/>
  <c r="U1412" i="2" s="1"/>
  <c r="T1413" i="2"/>
  <c r="U1413" i="2" s="1"/>
  <c r="T1414" i="2"/>
  <c r="U1414" i="2" s="1"/>
  <c r="T1415" i="2"/>
  <c r="U1415" i="2" s="1"/>
  <c r="T1416" i="2"/>
  <c r="U1416" i="2" s="1"/>
  <c r="T1417" i="2"/>
  <c r="U1417" i="2" s="1"/>
  <c r="T1418" i="2"/>
  <c r="U1418" i="2" s="1"/>
  <c r="T1419" i="2"/>
  <c r="U1419" i="2" s="1"/>
  <c r="T1420" i="2"/>
  <c r="U1420" i="2" s="1"/>
  <c r="T1421" i="2"/>
  <c r="U1421" i="2" s="1"/>
  <c r="T1422" i="2"/>
  <c r="U1422" i="2" s="1"/>
  <c r="T1423" i="2"/>
  <c r="U1423" i="2" s="1"/>
  <c r="T1424" i="2"/>
  <c r="U1424" i="2" s="1"/>
  <c r="T1425" i="2"/>
  <c r="U1425" i="2" s="1"/>
  <c r="T1426" i="2"/>
  <c r="U1426" i="2" s="1"/>
  <c r="T1427" i="2"/>
  <c r="U1427" i="2" s="1"/>
  <c r="T1428" i="2"/>
  <c r="U1428" i="2" s="1"/>
  <c r="T1429" i="2"/>
  <c r="U1429" i="2" s="1"/>
  <c r="T1430" i="2"/>
  <c r="U1430" i="2" s="1"/>
  <c r="T1431" i="2"/>
  <c r="U1431" i="2" s="1"/>
  <c r="T1432" i="2"/>
  <c r="U1432" i="2" s="1"/>
  <c r="T1433" i="2"/>
  <c r="U1433" i="2" s="1"/>
  <c r="T1434" i="2"/>
  <c r="U1434" i="2" s="1"/>
  <c r="T1435" i="2"/>
  <c r="U1435" i="2" s="1"/>
  <c r="T1436" i="2"/>
  <c r="U1436" i="2" s="1"/>
  <c r="T1437" i="2"/>
  <c r="U1437" i="2" s="1"/>
  <c r="T1438" i="2"/>
  <c r="U1438" i="2" s="1"/>
  <c r="T1439" i="2"/>
  <c r="U1439" i="2" s="1"/>
  <c r="T1440" i="2"/>
  <c r="U1440" i="2" s="1"/>
  <c r="T1441" i="2"/>
  <c r="U1441" i="2" s="1"/>
  <c r="T1442" i="2"/>
  <c r="U1442" i="2" s="1"/>
  <c r="T1443" i="2"/>
  <c r="U1443" i="2" s="1"/>
  <c r="T1444" i="2"/>
  <c r="U1444" i="2" s="1"/>
  <c r="T1445" i="2"/>
  <c r="U1445" i="2" s="1"/>
  <c r="T1446" i="2"/>
  <c r="U1446" i="2" s="1"/>
  <c r="T1447" i="2"/>
  <c r="U1447" i="2" s="1"/>
  <c r="T1448" i="2"/>
  <c r="U1448" i="2" s="1"/>
  <c r="T1449" i="2"/>
  <c r="U1449" i="2" s="1"/>
  <c r="T1450" i="2"/>
  <c r="U1450" i="2" s="1"/>
  <c r="T1451" i="2"/>
  <c r="U1451" i="2" s="1"/>
  <c r="T1452" i="2"/>
  <c r="U1452" i="2" s="1"/>
  <c r="T1453" i="2"/>
  <c r="U1453" i="2" s="1"/>
  <c r="T1454" i="2"/>
  <c r="U1454" i="2" s="1"/>
  <c r="T1455" i="2"/>
  <c r="U1455" i="2" s="1"/>
  <c r="T1456" i="2"/>
  <c r="U1456" i="2" s="1"/>
  <c r="T1457" i="2"/>
  <c r="U1457" i="2" s="1"/>
  <c r="T1458" i="2"/>
  <c r="U1458" i="2" s="1"/>
  <c r="T1459" i="2"/>
  <c r="U1459" i="2" s="1"/>
  <c r="T1460" i="2"/>
  <c r="U1460" i="2" s="1"/>
  <c r="T1461" i="2"/>
  <c r="U1461" i="2" s="1"/>
  <c r="T1462" i="2"/>
  <c r="U1462" i="2" s="1"/>
  <c r="T1463" i="2"/>
  <c r="U1463" i="2" s="1"/>
  <c r="T1464" i="2"/>
  <c r="U1464" i="2" s="1"/>
  <c r="T1465" i="2"/>
  <c r="U1465" i="2" s="1"/>
  <c r="T1466" i="2"/>
  <c r="U1466" i="2" s="1"/>
  <c r="T1467" i="2"/>
  <c r="U1467" i="2" s="1"/>
  <c r="T1468" i="2"/>
  <c r="U1468" i="2" s="1"/>
  <c r="T1469" i="2"/>
  <c r="U1469" i="2" s="1"/>
  <c r="T1470" i="2"/>
  <c r="U1470" i="2" s="1"/>
  <c r="T1471" i="2"/>
  <c r="U1471" i="2" s="1"/>
  <c r="T1472" i="2"/>
  <c r="U1472" i="2" s="1"/>
  <c r="T1473" i="2"/>
  <c r="U1473" i="2" s="1"/>
  <c r="T1474" i="2"/>
  <c r="U1474" i="2" s="1"/>
  <c r="T1475" i="2"/>
  <c r="U1475" i="2" s="1"/>
  <c r="T1476" i="2"/>
  <c r="U1476" i="2" s="1"/>
  <c r="T1477" i="2"/>
  <c r="U1477" i="2" s="1"/>
  <c r="T1478" i="2"/>
  <c r="U1478" i="2" s="1"/>
  <c r="T1479" i="2"/>
  <c r="U1479" i="2" s="1"/>
  <c r="T1480" i="2"/>
  <c r="U1480" i="2" s="1"/>
  <c r="T1481" i="2"/>
  <c r="U1481" i="2" s="1"/>
  <c r="T1482" i="2"/>
  <c r="U1482" i="2" s="1"/>
  <c r="T1483" i="2"/>
  <c r="U1483" i="2" s="1"/>
  <c r="T1484" i="2"/>
  <c r="U1484" i="2" s="1"/>
  <c r="T1485" i="2"/>
  <c r="U1485" i="2" s="1"/>
  <c r="T1486" i="2"/>
  <c r="U1486" i="2" s="1"/>
  <c r="T1487" i="2"/>
  <c r="U1487" i="2" s="1"/>
  <c r="T1488" i="2"/>
  <c r="U1488" i="2" s="1"/>
  <c r="T1489" i="2"/>
  <c r="U1489" i="2" s="1"/>
  <c r="T1490" i="2"/>
  <c r="U1490" i="2" s="1"/>
  <c r="T1491" i="2"/>
  <c r="U1491" i="2" s="1"/>
  <c r="T1492" i="2"/>
  <c r="U1492" i="2" s="1"/>
  <c r="T1493" i="2"/>
  <c r="U1493" i="2" s="1"/>
  <c r="T1494" i="2"/>
  <c r="U1494" i="2" s="1"/>
  <c r="T1495" i="2"/>
  <c r="U1495" i="2" s="1"/>
  <c r="T1496" i="2"/>
  <c r="U1496" i="2" s="1"/>
  <c r="T1497" i="2"/>
  <c r="U1497" i="2" s="1"/>
  <c r="T1498" i="2"/>
  <c r="U1498" i="2" s="1"/>
  <c r="T1499" i="2"/>
  <c r="U1499" i="2" s="1"/>
  <c r="T1500" i="2"/>
  <c r="U1500" i="2" s="1"/>
  <c r="T1501" i="2"/>
  <c r="U1501" i="2" s="1"/>
  <c r="T1502" i="2"/>
  <c r="U1502" i="2" s="1"/>
  <c r="T1503" i="2"/>
  <c r="U1503" i="2" s="1"/>
  <c r="T1504" i="2"/>
  <c r="U1504" i="2" s="1"/>
  <c r="T1505" i="2"/>
  <c r="U1505" i="2" s="1"/>
  <c r="T1506" i="2"/>
  <c r="U1506" i="2" s="1"/>
  <c r="T1507" i="2"/>
  <c r="U1507" i="2" s="1"/>
  <c r="T1508" i="2"/>
  <c r="U1508" i="2" s="1"/>
  <c r="T1509" i="2"/>
  <c r="U1509" i="2" s="1"/>
  <c r="T1510" i="2"/>
  <c r="U1510" i="2" s="1"/>
  <c r="T1511" i="2"/>
  <c r="U1511" i="2" s="1"/>
  <c r="T1512" i="2"/>
  <c r="U1512" i="2" s="1"/>
  <c r="T1513" i="2"/>
  <c r="U1513" i="2" s="1"/>
  <c r="T1514" i="2"/>
  <c r="U1514" i="2" s="1"/>
  <c r="T1515" i="2"/>
  <c r="U1515" i="2" s="1"/>
  <c r="T1516" i="2"/>
  <c r="U1516" i="2" s="1"/>
  <c r="T1517" i="2"/>
  <c r="U1517" i="2" s="1"/>
  <c r="T1518" i="2"/>
  <c r="U1518" i="2" s="1"/>
  <c r="T1519" i="2"/>
  <c r="U1519" i="2" s="1"/>
  <c r="T1520" i="2"/>
  <c r="U1520" i="2" s="1"/>
  <c r="T1521" i="2"/>
  <c r="U1521" i="2" s="1"/>
  <c r="T1522" i="2"/>
  <c r="U1522" i="2" s="1"/>
  <c r="T1523" i="2"/>
  <c r="U1523" i="2" s="1"/>
  <c r="T1524" i="2"/>
  <c r="U1524" i="2" s="1"/>
  <c r="T1525" i="2"/>
  <c r="U1525" i="2" s="1"/>
  <c r="T1526" i="2"/>
  <c r="U1526" i="2" s="1"/>
  <c r="T1527" i="2"/>
  <c r="U1527" i="2" s="1"/>
  <c r="T1528" i="2"/>
  <c r="U1528" i="2" s="1"/>
  <c r="T1529" i="2"/>
  <c r="U1529" i="2" s="1"/>
  <c r="T1530" i="2"/>
  <c r="U1530" i="2" s="1"/>
  <c r="T1531" i="2"/>
  <c r="U1531" i="2" s="1"/>
  <c r="T1532" i="2"/>
  <c r="U1532" i="2" s="1"/>
  <c r="T1533" i="2"/>
  <c r="U1533" i="2" s="1"/>
  <c r="T1534" i="2"/>
  <c r="U1534" i="2" s="1"/>
  <c r="T1535" i="2"/>
  <c r="U1535" i="2" s="1"/>
  <c r="T1536" i="2"/>
  <c r="U1536" i="2" s="1"/>
  <c r="T1537" i="2"/>
  <c r="U1537" i="2" s="1"/>
  <c r="T1538" i="2"/>
  <c r="U1538" i="2" s="1"/>
  <c r="T1539" i="2"/>
  <c r="U1539" i="2" s="1"/>
  <c r="T1540" i="2"/>
  <c r="U1540" i="2" s="1"/>
  <c r="T1541" i="2"/>
  <c r="U1541" i="2" s="1"/>
  <c r="T1542" i="2"/>
  <c r="U1542" i="2" s="1"/>
  <c r="T1543" i="2"/>
  <c r="U1543" i="2" s="1"/>
  <c r="T1544" i="2"/>
  <c r="U1544" i="2" s="1"/>
  <c r="T1545" i="2"/>
  <c r="U1545" i="2" s="1"/>
  <c r="T1546" i="2"/>
  <c r="U1546" i="2" s="1"/>
  <c r="T1547" i="2"/>
  <c r="U1547" i="2" s="1"/>
  <c r="T1548" i="2"/>
  <c r="U1548" i="2" s="1"/>
  <c r="T1549" i="2"/>
  <c r="U1549" i="2" s="1"/>
  <c r="T1550" i="2"/>
  <c r="U1550" i="2" s="1"/>
  <c r="T1551" i="2"/>
  <c r="U1551" i="2" s="1"/>
  <c r="T1552" i="2"/>
  <c r="U1552" i="2" s="1"/>
  <c r="T1553" i="2"/>
  <c r="U1553" i="2" s="1"/>
  <c r="T1554" i="2"/>
  <c r="U1554" i="2" s="1"/>
  <c r="T1555" i="2"/>
  <c r="U1555" i="2" s="1"/>
  <c r="T1556" i="2"/>
  <c r="U1556" i="2" s="1"/>
  <c r="T1557" i="2"/>
  <c r="U1557" i="2" s="1"/>
  <c r="T1558" i="2"/>
  <c r="U1558" i="2" s="1"/>
  <c r="T1559" i="2"/>
  <c r="U1559" i="2" s="1"/>
  <c r="T1560" i="2"/>
  <c r="U1560" i="2" s="1"/>
  <c r="T1561" i="2"/>
  <c r="U1561" i="2" s="1"/>
  <c r="T1562" i="2"/>
  <c r="U1562" i="2" s="1"/>
  <c r="T1563" i="2"/>
  <c r="U1563" i="2" s="1"/>
  <c r="T1564" i="2"/>
  <c r="U1564" i="2" s="1"/>
  <c r="T1565" i="2"/>
  <c r="U1565" i="2" s="1"/>
  <c r="T1566" i="2"/>
  <c r="U1566" i="2" s="1"/>
  <c r="T1567" i="2"/>
  <c r="U1567" i="2" s="1"/>
  <c r="T1568" i="2"/>
  <c r="U1568" i="2" s="1"/>
  <c r="T1569" i="2"/>
  <c r="U1569" i="2" s="1"/>
  <c r="T1570" i="2"/>
  <c r="U1570" i="2" s="1"/>
  <c r="T1571" i="2"/>
  <c r="U1571" i="2" s="1"/>
  <c r="T1572" i="2"/>
  <c r="U1572" i="2" s="1"/>
  <c r="T1573" i="2"/>
  <c r="U1573" i="2" s="1"/>
  <c r="T1574" i="2"/>
  <c r="U1574" i="2" s="1"/>
  <c r="T1575" i="2"/>
  <c r="U1575" i="2" s="1"/>
  <c r="T1576" i="2"/>
  <c r="U1576" i="2" s="1"/>
  <c r="T1577" i="2"/>
  <c r="U1577" i="2" s="1"/>
  <c r="T1578" i="2"/>
  <c r="U1578" i="2" s="1"/>
  <c r="T1579" i="2"/>
  <c r="U1579" i="2" s="1"/>
  <c r="T1580" i="2"/>
  <c r="U1580" i="2" s="1"/>
  <c r="T1581" i="2"/>
  <c r="U1581" i="2" s="1"/>
  <c r="T1582" i="2"/>
  <c r="U1582" i="2" s="1"/>
  <c r="T1583" i="2"/>
  <c r="U1583" i="2" s="1"/>
  <c r="T1584" i="2"/>
  <c r="U1584" i="2" s="1"/>
  <c r="T1585" i="2"/>
  <c r="U1585" i="2" s="1"/>
  <c r="T1586" i="2"/>
  <c r="U1586" i="2" s="1"/>
  <c r="T1587" i="2"/>
  <c r="U1587" i="2" s="1"/>
  <c r="T1588" i="2"/>
  <c r="U1588" i="2" s="1"/>
  <c r="T1589" i="2"/>
  <c r="U1589" i="2" s="1"/>
  <c r="T1590" i="2"/>
  <c r="U1590" i="2" s="1"/>
  <c r="T1591" i="2"/>
  <c r="U1591" i="2" s="1"/>
  <c r="T1592" i="2"/>
  <c r="U1592" i="2" s="1"/>
  <c r="T1593" i="2"/>
  <c r="U1593" i="2" s="1"/>
  <c r="T1594" i="2"/>
  <c r="U1594" i="2" s="1"/>
  <c r="T1595" i="2"/>
  <c r="U1595" i="2" s="1"/>
  <c r="T1596" i="2"/>
  <c r="U1596" i="2" s="1"/>
  <c r="T1597" i="2"/>
  <c r="U1597" i="2" s="1"/>
  <c r="T1598" i="2"/>
  <c r="U1598" i="2" s="1"/>
  <c r="T1599" i="2"/>
  <c r="U1599" i="2" s="1"/>
  <c r="T1600" i="2"/>
  <c r="U1600" i="2" s="1"/>
  <c r="T1601" i="2"/>
  <c r="U1601" i="2" s="1"/>
  <c r="T1602" i="2"/>
  <c r="U1602" i="2" s="1"/>
  <c r="T1603" i="2"/>
  <c r="U1603" i="2" s="1"/>
  <c r="T1604" i="2"/>
  <c r="U1604" i="2" s="1"/>
  <c r="T1605" i="2"/>
  <c r="U1605" i="2" s="1"/>
  <c r="T1606" i="2"/>
  <c r="U1606" i="2" s="1"/>
  <c r="T1607" i="2"/>
  <c r="U1607" i="2" s="1"/>
  <c r="T1608" i="2"/>
  <c r="U1608" i="2" s="1"/>
  <c r="T1609" i="2"/>
  <c r="U1609" i="2" s="1"/>
  <c r="T1610" i="2"/>
  <c r="U1610" i="2" s="1"/>
  <c r="T1611" i="2"/>
  <c r="U1611" i="2" s="1"/>
  <c r="T1612" i="2"/>
  <c r="U1612" i="2" s="1"/>
  <c r="T1613" i="2"/>
  <c r="U1613" i="2" s="1"/>
  <c r="T1614" i="2"/>
  <c r="U1614" i="2" s="1"/>
  <c r="T1615" i="2"/>
  <c r="U1615" i="2" s="1"/>
  <c r="T1616" i="2"/>
  <c r="U1616" i="2" s="1"/>
  <c r="T1617" i="2"/>
  <c r="U1617" i="2" s="1"/>
  <c r="T1618" i="2"/>
  <c r="U1618" i="2" s="1"/>
  <c r="T1619" i="2"/>
  <c r="U1619" i="2" s="1"/>
  <c r="T1620" i="2"/>
  <c r="U1620" i="2" s="1"/>
  <c r="T1621" i="2"/>
  <c r="U1621" i="2" s="1"/>
  <c r="T1622" i="2"/>
  <c r="U1622" i="2" s="1"/>
  <c r="T1623" i="2"/>
  <c r="U1623" i="2" s="1"/>
  <c r="T1624" i="2"/>
  <c r="U1624" i="2" s="1"/>
  <c r="T1625" i="2"/>
  <c r="U1625" i="2" s="1"/>
  <c r="T1626" i="2"/>
  <c r="U1626" i="2" s="1"/>
  <c r="T1627" i="2"/>
  <c r="U1627" i="2" s="1"/>
  <c r="T1628" i="2"/>
  <c r="U1628" i="2" s="1"/>
  <c r="T1629" i="2"/>
  <c r="U1629" i="2" s="1"/>
  <c r="T1630" i="2"/>
  <c r="U1630" i="2" s="1"/>
  <c r="T1631" i="2"/>
  <c r="U1631" i="2" s="1"/>
  <c r="T1632" i="2"/>
  <c r="U1632" i="2" s="1"/>
  <c r="T1633" i="2"/>
  <c r="U1633" i="2" s="1"/>
  <c r="T1634" i="2"/>
  <c r="U1634" i="2" s="1"/>
  <c r="T1635" i="2"/>
  <c r="U1635" i="2" s="1"/>
  <c r="T1636" i="2"/>
  <c r="U1636" i="2" s="1"/>
  <c r="T1637" i="2"/>
  <c r="U1637" i="2" s="1"/>
  <c r="T1638" i="2"/>
  <c r="U1638" i="2" s="1"/>
  <c r="T1639" i="2"/>
  <c r="U1639" i="2" s="1"/>
  <c r="T1640" i="2"/>
  <c r="U1640" i="2" s="1"/>
  <c r="T1641" i="2"/>
  <c r="U1641" i="2" s="1"/>
  <c r="T1642" i="2"/>
  <c r="U1642" i="2" s="1"/>
  <c r="T1643" i="2"/>
  <c r="U1643" i="2" s="1"/>
  <c r="T1644" i="2"/>
  <c r="U1644" i="2" s="1"/>
  <c r="T1645" i="2"/>
  <c r="U1645" i="2" s="1"/>
  <c r="T1646" i="2"/>
  <c r="U1646" i="2" s="1"/>
  <c r="T1647" i="2"/>
  <c r="U1647" i="2" s="1"/>
  <c r="T1648" i="2"/>
  <c r="U1648" i="2" s="1"/>
  <c r="T1649" i="2"/>
  <c r="U1649" i="2" s="1"/>
  <c r="T1650" i="2"/>
  <c r="U1650" i="2" s="1"/>
  <c r="T1651" i="2"/>
  <c r="U1651" i="2" s="1"/>
  <c r="T1652" i="2"/>
  <c r="U1652" i="2" s="1"/>
  <c r="T1653" i="2"/>
  <c r="U1653" i="2" s="1"/>
  <c r="T1654" i="2"/>
  <c r="U1654" i="2" s="1"/>
  <c r="T1655" i="2"/>
  <c r="U1655" i="2" s="1"/>
  <c r="T1656" i="2"/>
  <c r="U1656" i="2" s="1"/>
  <c r="T1657" i="2"/>
  <c r="U1657" i="2" s="1"/>
  <c r="T1658" i="2"/>
  <c r="U1658" i="2" s="1"/>
  <c r="T1659" i="2"/>
  <c r="U1659" i="2" s="1"/>
  <c r="T1660" i="2"/>
  <c r="U1660" i="2" s="1"/>
  <c r="T1661" i="2"/>
  <c r="U1661" i="2" s="1"/>
  <c r="T1662" i="2"/>
  <c r="U1662" i="2" s="1"/>
  <c r="T1663" i="2"/>
  <c r="U1663" i="2" s="1"/>
  <c r="T1664" i="2"/>
  <c r="U1664" i="2" s="1"/>
  <c r="T1665" i="2"/>
  <c r="U1665" i="2" s="1"/>
  <c r="T1666" i="2"/>
  <c r="U1666" i="2" s="1"/>
  <c r="T1667" i="2"/>
  <c r="U1667" i="2" s="1"/>
  <c r="T1668" i="2"/>
  <c r="U1668" i="2" s="1"/>
  <c r="T1669" i="2"/>
  <c r="U1669" i="2" s="1"/>
  <c r="T1670" i="2"/>
  <c r="U1670" i="2" s="1"/>
  <c r="T1671" i="2"/>
  <c r="U1671" i="2" s="1"/>
  <c r="T1672" i="2"/>
  <c r="U1672" i="2" s="1"/>
  <c r="T1673" i="2"/>
  <c r="U1673" i="2" s="1"/>
  <c r="T1674" i="2"/>
  <c r="U1674" i="2" s="1"/>
  <c r="T1675" i="2"/>
  <c r="U1675" i="2" s="1"/>
  <c r="T1676" i="2"/>
  <c r="U1676" i="2" s="1"/>
  <c r="T1677" i="2"/>
  <c r="U1677" i="2" s="1"/>
  <c r="T1678" i="2"/>
  <c r="U1678" i="2" s="1"/>
  <c r="T1679" i="2"/>
  <c r="U1679" i="2" s="1"/>
  <c r="T1680" i="2"/>
  <c r="U1680" i="2" s="1"/>
  <c r="T1681" i="2"/>
  <c r="U1681" i="2" s="1"/>
  <c r="T1682" i="2"/>
  <c r="U1682" i="2" s="1"/>
  <c r="T1683" i="2"/>
  <c r="U1683" i="2" s="1"/>
  <c r="T1684" i="2"/>
  <c r="U1684" i="2" s="1"/>
  <c r="T1685" i="2"/>
  <c r="U1685" i="2" s="1"/>
  <c r="T1686" i="2"/>
  <c r="U1686" i="2" s="1"/>
  <c r="T1687" i="2"/>
  <c r="U1687" i="2" s="1"/>
  <c r="T1688" i="2"/>
  <c r="U1688" i="2" s="1"/>
  <c r="T1689" i="2"/>
  <c r="U1689" i="2" s="1"/>
  <c r="T1690" i="2"/>
  <c r="U1690" i="2" s="1"/>
  <c r="T1691" i="2"/>
  <c r="U1691" i="2" s="1"/>
  <c r="T1692" i="2"/>
  <c r="U1692" i="2" s="1"/>
  <c r="T1693" i="2"/>
  <c r="U1693" i="2" s="1"/>
  <c r="T1694" i="2"/>
  <c r="U1694" i="2" s="1"/>
  <c r="T1695" i="2"/>
  <c r="U1695" i="2" s="1"/>
  <c r="T1696" i="2"/>
  <c r="U1696" i="2" s="1"/>
  <c r="T1697" i="2"/>
  <c r="U1697" i="2" s="1"/>
  <c r="T1698" i="2"/>
  <c r="U1698" i="2" s="1"/>
  <c r="T1699" i="2"/>
  <c r="U1699" i="2" s="1"/>
  <c r="T1700" i="2"/>
  <c r="U1700" i="2" s="1"/>
  <c r="T1701" i="2"/>
  <c r="U1701" i="2" s="1"/>
  <c r="T1702" i="2"/>
  <c r="U1702" i="2" s="1"/>
  <c r="T1703" i="2"/>
  <c r="U1703" i="2" s="1"/>
  <c r="T1704" i="2"/>
  <c r="U1704" i="2" s="1"/>
  <c r="T1705" i="2"/>
  <c r="U1705" i="2" s="1"/>
  <c r="T1706" i="2"/>
  <c r="U1706" i="2" s="1"/>
  <c r="T1707" i="2"/>
  <c r="U1707" i="2" s="1"/>
  <c r="T1708" i="2"/>
  <c r="U1708" i="2" s="1"/>
  <c r="T1709" i="2"/>
  <c r="U1709" i="2" s="1"/>
  <c r="T1710" i="2"/>
  <c r="U1710" i="2" s="1"/>
  <c r="T1711" i="2"/>
  <c r="U1711" i="2" s="1"/>
  <c r="T1712" i="2"/>
  <c r="U1712" i="2" s="1"/>
  <c r="T1713" i="2"/>
  <c r="U1713" i="2" s="1"/>
  <c r="T1714" i="2"/>
  <c r="U1714" i="2" s="1"/>
  <c r="T1715" i="2"/>
  <c r="U1715" i="2" s="1"/>
  <c r="T1716" i="2"/>
  <c r="U1716" i="2" s="1"/>
  <c r="T1717" i="2"/>
  <c r="U1717" i="2" s="1"/>
  <c r="T1718" i="2"/>
  <c r="U1718" i="2" s="1"/>
  <c r="T1719" i="2"/>
  <c r="U1719" i="2" s="1"/>
  <c r="T1720" i="2"/>
  <c r="U1720" i="2" s="1"/>
  <c r="T1721" i="2"/>
  <c r="U1721" i="2" s="1"/>
  <c r="T1722" i="2"/>
  <c r="U1722" i="2" s="1"/>
  <c r="T1723" i="2"/>
  <c r="U1723" i="2" s="1"/>
  <c r="T1724" i="2"/>
  <c r="U1724" i="2" s="1"/>
  <c r="T1725" i="2"/>
  <c r="U1725" i="2" s="1"/>
  <c r="T1726" i="2"/>
  <c r="U1726" i="2" s="1"/>
  <c r="T1727" i="2"/>
  <c r="U1727" i="2" s="1"/>
  <c r="T1728" i="2"/>
  <c r="U1728" i="2" s="1"/>
  <c r="T1729" i="2"/>
  <c r="U1729" i="2" s="1"/>
  <c r="T1730" i="2"/>
  <c r="U1730" i="2" s="1"/>
  <c r="T1731" i="2"/>
  <c r="U1731" i="2" s="1"/>
  <c r="T1732" i="2"/>
  <c r="U1732" i="2" s="1"/>
  <c r="T1733" i="2"/>
  <c r="U1733" i="2" s="1"/>
  <c r="T1734" i="2"/>
  <c r="U1734" i="2" s="1"/>
  <c r="T1735" i="2"/>
  <c r="U1735" i="2" s="1"/>
  <c r="T1736" i="2"/>
  <c r="U1736" i="2" s="1"/>
  <c r="T1737" i="2"/>
  <c r="U1737" i="2" s="1"/>
  <c r="T1738" i="2"/>
  <c r="U1738" i="2" s="1"/>
  <c r="T1739" i="2"/>
  <c r="U1739" i="2" s="1"/>
  <c r="T1740" i="2"/>
  <c r="U1740" i="2" s="1"/>
  <c r="T1741" i="2"/>
  <c r="U1741" i="2" s="1"/>
  <c r="T1742" i="2"/>
  <c r="U1742" i="2" s="1"/>
  <c r="T1743" i="2"/>
  <c r="U1743" i="2" s="1"/>
  <c r="T1744" i="2"/>
  <c r="U1744" i="2" s="1"/>
  <c r="T1745" i="2"/>
  <c r="U1745" i="2" s="1"/>
  <c r="T1746" i="2"/>
  <c r="U1746" i="2" s="1"/>
  <c r="T1747" i="2"/>
  <c r="U1747" i="2" s="1"/>
  <c r="T1748" i="2"/>
  <c r="U1748" i="2" s="1"/>
  <c r="T1749" i="2"/>
  <c r="T1750" i="2"/>
  <c r="U1750" i="2" s="1"/>
  <c r="T1751" i="2"/>
  <c r="U1751" i="2" s="1"/>
  <c r="T1752" i="2"/>
  <c r="U1752" i="2" s="1"/>
  <c r="T1753" i="2"/>
  <c r="U1753" i="2" s="1"/>
  <c r="T1754" i="2"/>
  <c r="U1754" i="2" s="1"/>
  <c r="T1755" i="2"/>
  <c r="U1755" i="2" s="1"/>
  <c r="T1756" i="2"/>
  <c r="U1756" i="2" s="1"/>
  <c r="T1757" i="2"/>
  <c r="U1757" i="2" s="1"/>
  <c r="T1758" i="2"/>
  <c r="U1758" i="2" s="1"/>
  <c r="T1759" i="2"/>
  <c r="U1759" i="2" s="1"/>
  <c r="T1760" i="2"/>
  <c r="U1760" i="2" s="1"/>
  <c r="T1761" i="2"/>
  <c r="U1761" i="2" s="1"/>
  <c r="T1762" i="2"/>
  <c r="U1762" i="2" s="1"/>
  <c r="T1763" i="2"/>
  <c r="U1763" i="2" s="1"/>
  <c r="T1764" i="2"/>
  <c r="U1764" i="2" s="1"/>
  <c r="T1765" i="2"/>
  <c r="U1765" i="2" s="1"/>
  <c r="T1766" i="2"/>
  <c r="U1766" i="2" s="1"/>
  <c r="T1767" i="2"/>
  <c r="U1767" i="2" s="1"/>
  <c r="T1768" i="2"/>
  <c r="U1768" i="2" s="1"/>
  <c r="T1769" i="2"/>
  <c r="U1769" i="2" s="1"/>
  <c r="T1770" i="2"/>
  <c r="U1770" i="2" s="1"/>
  <c r="T1771" i="2"/>
  <c r="U1771" i="2" s="1"/>
  <c r="T1772" i="2"/>
  <c r="U1772" i="2" s="1"/>
  <c r="T1773" i="2"/>
  <c r="U1773" i="2" s="1"/>
  <c r="T1774" i="2"/>
  <c r="U1774" i="2" s="1"/>
  <c r="T1775" i="2"/>
  <c r="U1775" i="2" s="1"/>
  <c r="T1776" i="2"/>
  <c r="U1776" i="2" s="1"/>
  <c r="T1777" i="2"/>
  <c r="U1777" i="2" s="1"/>
  <c r="T1778" i="2"/>
  <c r="U1778" i="2" s="1"/>
  <c r="T1779" i="2"/>
  <c r="U1779" i="2" s="1"/>
  <c r="T1780" i="2"/>
  <c r="U1780" i="2" s="1"/>
  <c r="T1781" i="2"/>
  <c r="U1781" i="2" s="1"/>
  <c r="T1782" i="2"/>
  <c r="U1782" i="2" s="1"/>
  <c r="T1783" i="2"/>
  <c r="U1783" i="2" s="1"/>
  <c r="T1784" i="2"/>
  <c r="U1784" i="2" s="1"/>
  <c r="T1785" i="2"/>
  <c r="U1785" i="2" s="1"/>
  <c r="T1786" i="2"/>
  <c r="U1786" i="2" s="1"/>
  <c r="T1787" i="2"/>
  <c r="U1787" i="2" s="1"/>
  <c r="T1788" i="2"/>
  <c r="U1788" i="2" s="1"/>
  <c r="T1789" i="2"/>
  <c r="U1789" i="2" s="1"/>
  <c r="T1790" i="2"/>
  <c r="U1790" i="2" s="1"/>
  <c r="T1791" i="2"/>
  <c r="U1791" i="2" s="1"/>
  <c r="T1792" i="2"/>
  <c r="U1792" i="2" s="1"/>
  <c r="T1793" i="2"/>
  <c r="U1793" i="2" s="1"/>
  <c r="T1794" i="2"/>
  <c r="U1794" i="2" s="1"/>
  <c r="T1795" i="2"/>
  <c r="U1795" i="2" s="1"/>
  <c r="T1796" i="2"/>
  <c r="U1796" i="2" s="1"/>
  <c r="T1797" i="2"/>
  <c r="U1797" i="2" s="1"/>
  <c r="T1798" i="2"/>
  <c r="U1798" i="2" s="1"/>
  <c r="T1799" i="2"/>
  <c r="U1799" i="2" s="1"/>
  <c r="T1800" i="2"/>
  <c r="U1800" i="2" s="1"/>
  <c r="T1801" i="2"/>
  <c r="U1801" i="2" s="1"/>
  <c r="T1802" i="2"/>
  <c r="U1802" i="2" s="1"/>
  <c r="T1803" i="2"/>
  <c r="U1803" i="2" s="1"/>
  <c r="T1804" i="2"/>
  <c r="U1804" i="2" s="1"/>
  <c r="T1805" i="2"/>
  <c r="U1805" i="2" s="1"/>
  <c r="T1806" i="2"/>
  <c r="U1806" i="2" s="1"/>
  <c r="T1807" i="2"/>
  <c r="U1807" i="2" s="1"/>
  <c r="T1808" i="2"/>
  <c r="U1808" i="2" s="1"/>
  <c r="T1809" i="2"/>
  <c r="U1809" i="2" s="1"/>
  <c r="T1810" i="2"/>
  <c r="U1810" i="2" s="1"/>
  <c r="T1811" i="2"/>
  <c r="U1811" i="2" s="1"/>
  <c r="T1812" i="2"/>
  <c r="U1812" i="2" s="1"/>
  <c r="T1813" i="2"/>
  <c r="U1813" i="2" s="1"/>
  <c r="T1814" i="2"/>
  <c r="U1814" i="2" s="1"/>
  <c r="T1815" i="2"/>
  <c r="U1815" i="2" s="1"/>
  <c r="T1816" i="2"/>
  <c r="U1816" i="2" s="1"/>
  <c r="T1817" i="2"/>
  <c r="U1817" i="2" s="1"/>
  <c r="T1818" i="2"/>
  <c r="U1818" i="2" s="1"/>
  <c r="T1819" i="2"/>
  <c r="U1819" i="2" s="1"/>
  <c r="T1820" i="2"/>
  <c r="U1820" i="2" s="1"/>
  <c r="T1821" i="2"/>
  <c r="U1821" i="2" s="1"/>
  <c r="T1822" i="2"/>
  <c r="U1822" i="2" s="1"/>
  <c r="T1823" i="2"/>
  <c r="U1823" i="2" s="1"/>
  <c r="T1824" i="2"/>
  <c r="U1824" i="2" s="1"/>
  <c r="T1825" i="2"/>
  <c r="U1825" i="2" s="1"/>
  <c r="T1826" i="2"/>
  <c r="U1826" i="2" s="1"/>
  <c r="T1827" i="2"/>
  <c r="U1827" i="2" s="1"/>
  <c r="T1828" i="2"/>
  <c r="U1828" i="2" s="1"/>
  <c r="U1749"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T2440" i="1"/>
  <c r="U2440" i="1" s="1"/>
  <c r="T2441" i="1"/>
  <c r="U2441" i="1" s="1"/>
  <c r="T2442" i="1"/>
  <c r="U2442" i="1" s="1"/>
  <c r="T2443" i="1"/>
  <c r="U2443" i="1" s="1"/>
  <c r="T2444" i="1"/>
  <c r="U2444" i="1" s="1"/>
  <c r="T2445" i="1"/>
  <c r="U2445" i="1" s="1"/>
  <c r="T2446" i="1"/>
  <c r="U2446" i="1" s="1"/>
  <c r="T2447" i="1"/>
  <c r="U2447" i="1" s="1"/>
  <c r="T2448" i="1"/>
  <c r="U2448" i="1" s="1"/>
  <c r="T2449" i="1"/>
  <c r="U2449" i="1" s="1"/>
  <c r="T2450" i="1"/>
  <c r="U2450" i="1" s="1"/>
  <c r="T2451" i="1"/>
  <c r="U2451" i="1" s="1"/>
  <c r="T2452" i="1"/>
  <c r="U2452" i="1" s="1"/>
  <c r="T2453" i="1"/>
  <c r="U2453" i="1" s="1"/>
  <c r="T2454" i="1"/>
  <c r="U2454" i="1" s="1"/>
  <c r="T2455" i="1"/>
  <c r="U2455" i="1" s="1"/>
  <c r="T2456" i="1"/>
  <c r="U2456" i="1" s="1"/>
  <c r="T2457" i="1"/>
  <c r="U2457" i="1" s="1"/>
  <c r="T2458" i="1"/>
  <c r="U2458" i="1" s="1"/>
  <c r="T2459" i="1"/>
  <c r="U2459" i="1" s="1"/>
  <c r="T2460" i="1"/>
  <c r="U2460" i="1" s="1"/>
  <c r="T2461" i="1"/>
  <c r="U2461" i="1" s="1"/>
  <c r="T2462" i="1"/>
  <c r="U2462" i="1" s="1"/>
  <c r="T2463" i="1"/>
  <c r="U2463" i="1" s="1"/>
  <c r="T2464" i="1"/>
  <c r="U2464" i="1" s="1"/>
  <c r="T2465" i="1"/>
  <c r="U2465" i="1" s="1"/>
  <c r="T2466" i="1"/>
  <c r="U2466" i="1" s="1"/>
  <c r="T2467" i="1"/>
  <c r="U2467" i="1" s="1"/>
  <c r="T2468" i="1"/>
  <c r="U2468" i="1" s="1"/>
  <c r="T2469" i="1"/>
  <c r="U2469" i="1" s="1"/>
  <c r="T2470" i="1"/>
  <c r="U2470" i="1" s="1"/>
  <c r="T2471" i="1"/>
  <c r="U2471" i="1" s="1"/>
  <c r="T2472" i="1"/>
  <c r="U2472" i="1" s="1"/>
  <c r="T2473" i="1"/>
  <c r="U2473" i="1" s="1"/>
  <c r="T2474" i="1"/>
  <c r="U2474" i="1" s="1"/>
  <c r="T2475" i="1"/>
  <c r="U2475" i="1" s="1"/>
  <c r="T2476" i="1"/>
  <c r="U2476" i="1" s="1"/>
  <c r="T2477" i="1"/>
  <c r="U2477" i="1" s="1"/>
  <c r="T2478" i="1"/>
  <c r="U2478" i="1" s="1"/>
  <c r="T2479" i="1"/>
  <c r="U2479" i="1" s="1"/>
  <c r="T2480" i="1"/>
  <c r="U2480" i="1" s="1"/>
  <c r="T2481" i="1"/>
  <c r="U2481" i="1" s="1"/>
  <c r="T2482" i="1"/>
  <c r="U2482" i="1" s="1"/>
  <c r="T2483" i="1"/>
  <c r="U2483" i="1" s="1"/>
  <c r="T2484" i="1"/>
  <c r="U2484" i="1" s="1"/>
  <c r="T2485" i="1"/>
  <c r="U2485" i="1" s="1"/>
  <c r="T2486" i="1"/>
  <c r="U2486" i="1" s="1"/>
  <c r="T2487" i="1"/>
  <c r="U2487" i="1" s="1"/>
  <c r="T2488" i="1"/>
  <c r="U2488" i="1" s="1"/>
  <c r="T2489" i="1"/>
  <c r="U2489" i="1" s="1"/>
  <c r="T2490" i="1"/>
  <c r="U2490" i="1" s="1"/>
  <c r="T2491" i="1"/>
  <c r="U2491" i="1" s="1"/>
  <c r="T2492" i="1"/>
  <c r="U2492" i="1" s="1"/>
  <c r="T2493" i="1"/>
  <c r="U2493" i="1" s="1"/>
  <c r="T2494" i="1"/>
  <c r="U2494" i="1" s="1"/>
  <c r="T2495" i="1"/>
  <c r="U2495" i="1" s="1"/>
  <c r="T2496" i="1"/>
  <c r="U2496" i="1" s="1"/>
  <c r="T2497" i="1"/>
  <c r="U2497" i="1" s="1"/>
  <c r="T2498" i="1"/>
  <c r="U2498" i="1" s="1"/>
  <c r="T2499" i="1"/>
  <c r="U2499" i="1" s="1"/>
  <c r="T2500" i="1"/>
  <c r="U2500" i="1" s="1"/>
  <c r="T2501" i="1"/>
  <c r="U2501" i="1" s="1"/>
  <c r="T2502" i="1"/>
  <c r="U2502" i="1" s="1"/>
  <c r="T2503" i="1"/>
  <c r="U2503" i="1" s="1"/>
  <c r="T2504" i="1"/>
  <c r="U2504" i="1" s="1"/>
  <c r="T2505" i="1"/>
  <c r="U2505" i="1" s="1"/>
  <c r="T2506" i="1"/>
  <c r="U2506" i="1" s="1"/>
  <c r="T2507" i="1"/>
  <c r="U2507" i="1" s="1"/>
  <c r="T2508" i="1"/>
  <c r="U2508" i="1" s="1"/>
  <c r="T2509" i="1"/>
  <c r="U2509" i="1" s="1"/>
  <c r="T2510" i="1"/>
  <c r="U2510" i="1" s="1"/>
  <c r="T2511" i="1"/>
  <c r="U2511" i="1" s="1"/>
  <c r="T2512" i="1"/>
  <c r="U2512" i="1" s="1"/>
  <c r="T2513" i="1"/>
  <c r="U2513" i="1" s="1"/>
  <c r="T2514" i="1"/>
  <c r="U2514" i="1" s="1"/>
  <c r="T2515" i="1"/>
  <c r="U2515" i="1" s="1"/>
  <c r="T2516" i="1"/>
  <c r="U2516" i="1" s="1"/>
  <c r="T2517" i="1"/>
  <c r="U2517" i="1" s="1"/>
  <c r="T2518" i="1"/>
  <c r="U2518" i="1" s="1"/>
  <c r="T2519" i="1"/>
  <c r="U2519" i="1" s="1"/>
  <c r="T2520" i="1"/>
  <c r="U2520" i="1" s="1"/>
  <c r="T2521" i="1"/>
  <c r="U2521" i="1" s="1"/>
  <c r="T2522" i="1"/>
  <c r="U2522" i="1" s="1"/>
  <c r="T2523" i="1"/>
  <c r="U2523" i="1" s="1"/>
  <c r="T2524" i="1"/>
  <c r="U2524" i="1" s="1"/>
  <c r="T2525" i="1"/>
  <c r="U2525" i="1" s="1"/>
  <c r="T2526" i="1"/>
  <c r="U2526" i="1" s="1"/>
  <c r="T2527" i="1"/>
  <c r="U2527" i="1" s="1"/>
  <c r="T2528" i="1"/>
  <c r="U2528" i="1" s="1"/>
  <c r="T2529" i="1"/>
  <c r="U2529" i="1" s="1"/>
  <c r="T2530" i="1"/>
  <c r="U2530" i="1" s="1"/>
  <c r="T2531" i="1"/>
  <c r="U2531" i="1" s="1"/>
  <c r="T2532" i="1"/>
  <c r="U2532" i="1" s="1"/>
  <c r="T2533" i="1"/>
  <c r="U2533" i="1" s="1"/>
  <c r="T2534" i="1"/>
  <c r="U2534" i="1" s="1"/>
  <c r="T2535" i="1"/>
  <c r="U2535" i="1" s="1"/>
  <c r="T2536" i="1"/>
  <c r="U2536" i="1" s="1"/>
  <c r="T2537" i="1"/>
  <c r="U2537" i="1" s="1"/>
  <c r="T2538" i="1"/>
  <c r="U2538" i="1" s="1"/>
  <c r="T2539" i="1"/>
  <c r="U2539" i="1" s="1"/>
  <c r="T2540" i="1"/>
  <c r="U2540" i="1" s="1"/>
  <c r="T2541" i="1"/>
  <c r="U2541" i="1" s="1"/>
  <c r="T2542" i="1"/>
  <c r="U2542" i="1" s="1"/>
  <c r="T2543" i="1"/>
  <c r="U2543" i="1" s="1"/>
  <c r="T2544" i="1"/>
  <c r="U2544" i="1" s="1"/>
  <c r="T2545" i="1"/>
  <c r="U2545" i="1" s="1"/>
  <c r="T2546" i="1"/>
  <c r="U2546" i="1" s="1"/>
  <c r="T2547" i="1"/>
  <c r="U2547" i="1" s="1"/>
  <c r="T2548" i="1"/>
  <c r="U2548" i="1" s="1"/>
  <c r="T2549" i="1"/>
  <c r="U2549" i="1" s="1"/>
  <c r="T2550" i="1"/>
  <c r="U2550" i="1" s="1"/>
  <c r="T2551" i="1"/>
  <c r="U2551" i="1" s="1"/>
  <c r="T2552" i="1"/>
  <c r="U2552" i="1" s="1"/>
  <c r="T2553" i="1"/>
  <c r="U2553" i="1" s="1"/>
  <c r="T2554" i="1"/>
  <c r="U2554" i="1" s="1"/>
  <c r="T2555" i="1"/>
  <c r="U2555" i="1" s="1"/>
  <c r="T2556" i="1"/>
  <c r="U2556" i="1" s="1"/>
  <c r="T2557" i="1"/>
  <c r="U2557" i="1" s="1"/>
  <c r="T2558" i="1"/>
  <c r="U2558" i="1" s="1"/>
  <c r="T2559" i="1"/>
  <c r="U2559" i="1" s="1"/>
  <c r="T2560" i="1"/>
  <c r="U2560" i="1" s="1"/>
  <c r="T2561" i="1"/>
  <c r="U2561" i="1" s="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AC20" i="1"/>
  <c r="AC19" i="1"/>
  <c r="AC18" i="1"/>
  <c r="AC17" i="1"/>
  <c r="AC16" i="1"/>
  <c r="AC15" i="1"/>
  <c r="AC14" i="1"/>
  <c r="AC13" i="1"/>
  <c r="AC12" i="1"/>
  <c r="AC11" i="1"/>
  <c r="AC10" i="1"/>
  <c r="AC9" i="1"/>
  <c r="AC8" i="1"/>
  <c r="AC7"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T2318" i="1"/>
  <c r="U2318" i="1" s="1"/>
  <c r="T2319" i="1"/>
  <c r="U2319" i="1" s="1"/>
  <c r="T2320" i="1"/>
  <c r="U2320" i="1" s="1"/>
  <c r="T2321" i="1"/>
  <c r="U2321" i="1" s="1"/>
  <c r="T2322" i="1"/>
  <c r="U2322" i="1" s="1"/>
  <c r="T2323" i="1"/>
  <c r="U2323" i="1" s="1"/>
  <c r="T2324" i="1"/>
  <c r="U2324" i="1" s="1"/>
  <c r="T2325" i="1"/>
  <c r="U2325" i="1" s="1"/>
  <c r="T2326" i="1"/>
  <c r="U2326" i="1" s="1"/>
  <c r="T2327" i="1"/>
  <c r="U2327" i="1" s="1"/>
  <c r="T2328" i="1"/>
  <c r="U2328" i="1" s="1"/>
  <c r="T2329" i="1"/>
  <c r="U2329" i="1" s="1"/>
  <c r="T2330" i="1"/>
  <c r="U2330" i="1" s="1"/>
  <c r="T2331" i="1"/>
  <c r="U2331" i="1" s="1"/>
  <c r="T2332" i="1"/>
  <c r="U2332" i="1" s="1"/>
  <c r="T2333" i="1"/>
  <c r="U2333" i="1" s="1"/>
  <c r="T2334" i="1"/>
  <c r="U2334" i="1" s="1"/>
  <c r="T2335" i="1"/>
  <c r="U2335" i="1" s="1"/>
  <c r="T2336" i="1"/>
  <c r="U2336" i="1" s="1"/>
  <c r="T2337" i="1"/>
  <c r="U2337" i="1" s="1"/>
  <c r="T2338" i="1"/>
  <c r="U2338" i="1" s="1"/>
  <c r="T2339" i="1"/>
  <c r="U2339" i="1" s="1"/>
  <c r="T2340" i="1"/>
  <c r="U2340" i="1" s="1"/>
  <c r="T2341" i="1"/>
  <c r="U2341" i="1" s="1"/>
  <c r="T2342" i="1"/>
  <c r="U2342" i="1" s="1"/>
  <c r="T2343" i="1"/>
  <c r="U2343" i="1" s="1"/>
  <c r="T2344" i="1"/>
  <c r="U2344" i="1" s="1"/>
  <c r="T2345" i="1"/>
  <c r="U2345" i="1" s="1"/>
  <c r="T2346" i="1"/>
  <c r="U2346" i="1" s="1"/>
  <c r="T2347" i="1"/>
  <c r="U2347" i="1" s="1"/>
  <c r="T2348" i="1"/>
  <c r="U2348" i="1" s="1"/>
  <c r="T2349" i="1"/>
  <c r="U2349" i="1" s="1"/>
  <c r="T2350" i="1"/>
  <c r="U2350" i="1" s="1"/>
  <c r="T2351" i="1"/>
  <c r="U2351" i="1" s="1"/>
  <c r="T2352" i="1"/>
  <c r="U2352" i="1" s="1"/>
  <c r="T2353" i="1"/>
  <c r="U2353" i="1" s="1"/>
  <c r="T2354" i="1"/>
  <c r="U2354" i="1" s="1"/>
  <c r="T2355" i="1"/>
  <c r="U2355" i="1" s="1"/>
  <c r="T2356" i="1"/>
  <c r="U2356" i="1" s="1"/>
  <c r="T2357" i="1"/>
  <c r="U2357" i="1" s="1"/>
  <c r="T2358" i="1"/>
  <c r="U2358" i="1" s="1"/>
  <c r="T2359" i="1"/>
  <c r="U2359" i="1" s="1"/>
  <c r="T2360" i="1"/>
  <c r="U2360" i="1" s="1"/>
  <c r="T2361" i="1"/>
  <c r="U2361" i="1" s="1"/>
  <c r="T2362" i="1"/>
  <c r="U2362" i="1" s="1"/>
  <c r="T2363" i="1"/>
  <c r="U2363" i="1" s="1"/>
  <c r="T2364" i="1"/>
  <c r="U2364" i="1" s="1"/>
  <c r="T2365" i="1"/>
  <c r="U2365" i="1" s="1"/>
  <c r="T2366" i="1"/>
  <c r="U2366" i="1" s="1"/>
  <c r="T2367" i="1"/>
  <c r="U2367" i="1" s="1"/>
  <c r="T2368" i="1"/>
  <c r="U2368" i="1" s="1"/>
  <c r="T2369" i="1"/>
  <c r="U2369" i="1" s="1"/>
  <c r="T2370" i="1"/>
  <c r="U2370" i="1" s="1"/>
  <c r="T2371" i="1"/>
  <c r="U2371" i="1" s="1"/>
  <c r="T2372" i="1"/>
  <c r="U2372" i="1" s="1"/>
  <c r="T2373" i="1"/>
  <c r="U2373" i="1" s="1"/>
  <c r="T2374" i="1"/>
  <c r="U2374" i="1" s="1"/>
  <c r="T2375" i="1"/>
  <c r="U2375" i="1" s="1"/>
  <c r="T2376" i="1"/>
  <c r="U2376" i="1" s="1"/>
  <c r="T2377" i="1"/>
  <c r="U2377" i="1" s="1"/>
  <c r="T2378" i="1"/>
  <c r="U2378" i="1" s="1"/>
  <c r="T2379" i="1"/>
  <c r="U2379" i="1" s="1"/>
  <c r="T2380" i="1"/>
  <c r="U2380" i="1" s="1"/>
  <c r="T2381" i="1"/>
  <c r="U2381" i="1" s="1"/>
  <c r="T2382" i="1"/>
  <c r="U2382" i="1" s="1"/>
  <c r="T2383" i="1"/>
  <c r="U2383" i="1" s="1"/>
  <c r="T2384" i="1"/>
  <c r="U2384" i="1" s="1"/>
  <c r="T2385" i="1"/>
  <c r="U2385" i="1" s="1"/>
  <c r="T2386" i="1"/>
  <c r="U2386" i="1" s="1"/>
  <c r="T2387" i="1"/>
  <c r="U2387" i="1" s="1"/>
  <c r="T2388" i="1"/>
  <c r="U2388" i="1" s="1"/>
  <c r="T2389" i="1"/>
  <c r="U2389" i="1" s="1"/>
  <c r="T2390" i="1"/>
  <c r="U2390" i="1" s="1"/>
  <c r="T2391" i="1"/>
  <c r="U2391" i="1" s="1"/>
  <c r="T2392" i="1"/>
  <c r="U2392" i="1" s="1"/>
  <c r="T2393" i="1"/>
  <c r="U2393" i="1" s="1"/>
  <c r="T2394" i="1"/>
  <c r="U2394" i="1" s="1"/>
  <c r="T2395" i="1"/>
  <c r="U2395" i="1" s="1"/>
  <c r="T2396" i="1"/>
  <c r="U2396" i="1" s="1"/>
  <c r="T2397" i="1"/>
  <c r="U2397" i="1" s="1"/>
  <c r="T2398" i="1"/>
  <c r="U2398" i="1" s="1"/>
  <c r="T2399" i="1"/>
  <c r="U2399" i="1" s="1"/>
  <c r="T2400" i="1"/>
  <c r="U2400" i="1" s="1"/>
  <c r="T2401" i="1"/>
  <c r="U2401" i="1" s="1"/>
  <c r="T2402" i="1"/>
  <c r="U2402" i="1" s="1"/>
  <c r="T2403" i="1"/>
  <c r="U2403" i="1" s="1"/>
  <c r="T2404" i="1"/>
  <c r="U2404" i="1" s="1"/>
  <c r="T2405" i="1"/>
  <c r="U2405" i="1" s="1"/>
  <c r="T2406" i="1"/>
  <c r="U2406" i="1" s="1"/>
  <c r="T2407" i="1"/>
  <c r="U2407" i="1" s="1"/>
  <c r="T2408" i="1"/>
  <c r="U2408" i="1" s="1"/>
  <c r="T2409" i="1"/>
  <c r="U2409" i="1" s="1"/>
  <c r="T2410" i="1"/>
  <c r="U2410" i="1" s="1"/>
  <c r="T2411" i="1"/>
  <c r="U2411" i="1" s="1"/>
  <c r="T2412" i="1"/>
  <c r="U2412" i="1" s="1"/>
  <c r="T2413" i="1"/>
  <c r="U2413" i="1" s="1"/>
  <c r="T2414" i="1"/>
  <c r="U2414" i="1" s="1"/>
  <c r="T2415" i="1"/>
  <c r="U2415" i="1" s="1"/>
  <c r="T2416" i="1"/>
  <c r="U2416" i="1" s="1"/>
  <c r="T2417" i="1"/>
  <c r="U2417" i="1" s="1"/>
  <c r="T2418" i="1"/>
  <c r="U2418" i="1" s="1"/>
  <c r="T2419" i="1"/>
  <c r="U2419" i="1" s="1"/>
  <c r="T2420" i="1"/>
  <c r="U2420" i="1" s="1"/>
  <c r="T2421" i="1"/>
  <c r="U2421" i="1" s="1"/>
  <c r="T2422" i="1"/>
  <c r="U2422" i="1" s="1"/>
  <c r="T2423" i="1"/>
  <c r="U2423" i="1" s="1"/>
  <c r="T2424" i="1"/>
  <c r="U2424" i="1" s="1"/>
  <c r="T2425" i="1"/>
  <c r="U2425" i="1" s="1"/>
  <c r="T2426" i="1"/>
  <c r="U2426" i="1" s="1"/>
  <c r="T2427" i="1"/>
  <c r="U2427" i="1" s="1"/>
  <c r="T2428" i="1"/>
  <c r="U2428" i="1" s="1"/>
  <c r="T2429" i="1"/>
  <c r="U2429" i="1" s="1"/>
  <c r="T2430" i="1"/>
  <c r="U2430" i="1" s="1"/>
  <c r="T2431" i="1"/>
  <c r="U2431" i="1" s="1"/>
  <c r="T2432" i="1"/>
  <c r="U2432" i="1" s="1"/>
  <c r="T2433" i="1"/>
  <c r="U2433" i="1" s="1"/>
  <c r="T2434" i="1"/>
  <c r="U2434" i="1" s="1"/>
  <c r="T2435" i="1"/>
  <c r="U2435" i="1" s="1"/>
  <c r="T2436" i="1"/>
  <c r="U2436" i="1" s="1"/>
  <c r="T2437" i="1"/>
  <c r="U2437" i="1" s="1"/>
  <c r="T2438" i="1"/>
  <c r="U2438" i="1" s="1"/>
  <c r="T2439" i="1"/>
  <c r="U2439" i="1" s="1"/>
  <c r="T2196" i="1"/>
  <c r="U2196" i="1" s="1"/>
  <c r="T2197" i="1"/>
  <c r="U2197" i="1" s="1"/>
  <c r="T2198" i="1"/>
  <c r="U2198" i="1" s="1"/>
  <c r="T2199" i="1"/>
  <c r="U2199" i="1" s="1"/>
  <c r="T2200" i="1"/>
  <c r="U2200" i="1" s="1"/>
  <c r="T2201" i="1"/>
  <c r="U2201" i="1" s="1"/>
  <c r="T2202" i="1"/>
  <c r="U2202" i="1" s="1"/>
  <c r="T2203" i="1"/>
  <c r="U2203" i="1" s="1"/>
  <c r="T2204" i="1"/>
  <c r="U2204" i="1" s="1"/>
  <c r="T2205" i="1"/>
  <c r="U2205" i="1" s="1"/>
  <c r="T2206" i="1"/>
  <c r="U2206" i="1" s="1"/>
  <c r="T2207" i="1"/>
  <c r="U2207" i="1" s="1"/>
  <c r="T2208" i="1"/>
  <c r="U2208" i="1" s="1"/>
  <c r="T2209" i="1"/>
  <c r="U2209" i="1" s="1"/>
  <c r="T2210" i="1"/>
  <c r="U2210" i="1" s="1"/>
  <c r="T2211" i="1"/>
  <c r="U2211" i="1" s="1"/>
  <c r="T2212" i="1"/>
  <c r="U2212" i="1" s="1"/>
  <c r="T2213" i="1"/>
  <c r="U2213" i="1" s="1"/>
  <c r="T2214" i="1"/>
  <c r="U2214" i="1" s="1"/>
  <c r="T2215" i="1"/>
  <c r="U2215" i="1" s="1"/>
  <c r="T2216" i="1"/>
  <c r="U2216" i="1" s="1"/>
  <c r="T2217" i="1"/>
  <c r="U2217" i="1" s="1"/>
  <c r="T2218" i="1"/>
  <c r="U2218" i="1" s="1"/>
  <c r="T2219" i="1"/>
  <c r="U2219" i="1" s="1"/>
  <c r="T2220" i="1"/>
  <c r="U2220" i="1" s="1"/>
  <c r="T2221" i="1"/>
  <c r="U2221" i="1" s="1"/>
  <c r="T2222" i="1"/>
  <c r="U2222" i="1" s="1"/>
  <c r="T2223" i="1"/>
  <c r="U2223" i="1" s="1"/>
  <c r="T2224" i="1"/>
  <c r="U2224" i="1" s="1"/>
  <c r="T2225" i="1"/>
  <c r="U2225" i="1" s="1"/>
  <c r="T2226" i="1"/>
  <c r="U2226" i="1" s="1"/>
  <c r="T2227" i="1"/>
  <c r="U2227" i="1" s="1"/>
  <c r="T2228" i="1"/>
  <c r="U2228" i="1" s="1"/>
  <c r="T2229" i="1"/>
  <c r="U2229" i="1" s="1"/>
  <c r="T2230" i="1"/>
  <c r="U2230" i="1" s="1"/>
  <c r="T2231" i="1"/>
  <c r="U2231" i="1" s="1"/>
  <c r="T2232" i="1"/>
  <c r="U2232" i="1" s="1"/>
  <c r="T2233" i="1"/>
  <c r="U2233" i="1" s="1"/>
  <c r="T2234" i="1"/>
  <c r="U2234" i="1" s="1"/>
  <c r="T2235" i="1"/>
  <c r="U2235" i="1" s="1"/>
  <c r="T2236" i="1"/>
  <c r="U2236" i="1" s="1"/>
  <c r="T2237" i="1"/>
  <c r="U2237" i="1" s="1"/>
  <c r="T2238" i="1"/>
  <c r="U2238" i="1" s="1"/>
  <c r="T2239" i="1"/>
  <c r="U2239" i="1" s="1"/>
  <c r="T2240" i="1"/>
  <c r="U2240" i="1" s="1"/>
  <c r="T2241" i="1"/>
  <c r="U2241" i="1" s="1"/>
  <c r="T2242" i="1"/>
  <c r="U2242" i="1" s="1"/>
  <c r="T2243" i="1"/>
  <c r="U2243" i="1" s="1"/>
  <c r="T2244" i="1"/>
  <c r="U2244" i="1" s="1"/>
  <c r="T2245" i="1"/>
  <c r="U2245" i="1" s="1"/>
  <c r="T2246" i="1"/>
  <c r="U2246" i="1" s="1"/>
  <c r="T2247" i="1"/>
  <c r="U2247" i="1" s="1"/>
  <c r="T2248" i="1"/>
  <c r="U2248" i="1" s="1"/>
  <c r="T2249" i="1"/>
  <c r="U2249" i="1" s="1"/>
  <c r="T2250" i="1"/>
  <c r="U2250" i="1" s="1"/>
  <c r="T2251" i="1"/>
  <c r="U2251" i="1" s="1"/>
  <c r="T2252" i="1"/>
  <c r="U2252" i="1" s="1"/>
  <c r="T2253" i="1"/>
  <c r="U2253" i="1" s="1"/>
  <c r="T2254" i="1"/>
  <c r="U2254" i="1" s="1"/>
  <c r="T2255" i="1"/>
  <c r="U2255" i="1" s="1"/>
  <c r="T2256" i="1"/>
  <c r="U2256" i="1" s="1"/>
  <c r="T2257" i="1"/>
  <c r="U2257" i="1" s="1"/>
  <c r="T2258" i="1"/>
  <c r="U2258" i="1" s="1"/>
  <c r="T2259" i="1"/>
  <c r="U2259" i="1" s="1"/>
  <c r="T2260" i="1"/>
  <c r="U2260" i="1" s="1"/>
  <c r="T2261" i="1"/>
  <c r="U2261" i="1" s="1"/>
  <c r="T2262" i="1"/>
  <c r="U2262" i="1" s="1"/>
  <c r="T2263" i="1"/>
  <c r="U2263" i="1" s="1"/>
  <c r="T2264" i="1"/>
  <c r="U2264" i="1" s="1"/>
  <c r="T2265" i="1"/>
  <c r="U2265" i="1" s="1"/>
  <c r="T2266" i="1"/>
  <c r="U2266" i="1" s="1"/>
  <c r="T2267" i="1"/>
  <c r="U2267" i="1" s="1"/>
  <c r="T2268" i="1"/>
  <c r="U2268" i="1" s="1"/>
  <c r="T2269" i="1"/>
  <c r="U2269" i="1" s="1"/>
  <c r="T2270" i="1"/>
  <c r="U2270" i="1" s="1"/>
  <c r="T2271" i="1"/>
  <c r="U2271" i="1" s="1"/>
  <c r="T2272" i="1"/>
  <c r="U2272" i="1" s="1"/>
  <c r="T2273" i="1"/>
  <c r="U2273" i="1" s="1"/>
  <c r="T2274" i="1"/>
  <c r="U2274" i="1" s="1"/>
  <c r="T2275" i="1"/>
  <c r="U2275" i="1" s="1"/>
  <c r="T2276" i="1"/>
  <c r="U2276" i="1" s="1"/>
  <c r="T2277" i="1"/>
  <c r="U2277" i="1" s="1"/>
  <c r="T2278" i="1"/>
  <c r="U2278" i="1" s="1"/>
  <c r="T2279" i="1"/>
  <c r="U2279" i="1" s="1"/>
  <c r="T2280" i="1"/>
  <c r="U2280" i="1" s="1"/>
  <c r="T2281" i="1"/>
  <c r="U2281" i="1" s="1"/>
  <c r="T2282" i="1"/>
  <c r="U2282" i="1" s="1"/>
  <c r="T2283" i="1"/>
  <c r="U2283" i="1" s="1"/>
  <c r="T2284" i="1"/>
  <c r="U2284" i="1" s="1"/>
  <c r="T2285" i="1"/>
  <c r="U2285" i="1" s="1"/>
  <c r="T2286" i="1"/>
  <c r="U2286" i="1" s="1"/>
  <c r="T2287" i="1"/>
  <c r="U2287" i="1" s="1"/>
  <c r="T2288" i="1"/>
  <c r="U2288" i="1" s="1"/>
  <c r="T2289" i="1"/>
  <c r="U2289" i="1" s="1"/>
  <c r="T2290" i="1"/>
  <c r="U2290" i="1" s="1"/>
  <c r="T2291" i="1"/>
  <c r="U2291" i="1" s="1"/>
  <c r="T2292" i="1"/>
  <c r="U2292" i="1" s="1"/>
  <c r="T2293" i="1"/>
  <c r="U2293" i="1" s="1"/>
  <c r="T2294" i="1"/>
  <c r="U2294" i="1" s="1"/>
  <c r="T2295" i="1"/>
  <c r="U2295" i="1" s="1"/>
  <c r="T2296" i="1"/>
  <c r="U2296" i="1" s="1"/>
  <c r="T2297" i="1"/>
  <c r="U2297" i="1" s="1"/>
  <c r="T2298" i="1"/>
  <c r="U2298" i="1" s="1"/>
  <c r="T2299" i="1"/>
  <c r="U2299" i="1" s="1"/>
  <c r="T2300" i="1"/>
  <c r="U2300" i="1" s="1"/>
  <c r="T2301" i="1"/>
  <c r="U2301" i="1" s="1"/>
  <c r="T2302" i="1"/>
  <c r="U2302" i="1" s="1"/>
  <c r="T2303" i="1"/>
  <c r="U2303" i="1" s="1"/>
  <c r="T2304" i="1"/>
  <c r="U2304" i="1" s="1"/>
  <c r="T2305" i="1"/>
  <c r="U2305" i="1" s="1"/>
  <c r="T2306" i="1"/>
  <c r="U2306" i="1" s="1"/>
  <c r="T2307" i="1"/>
  <c r="U2307" i="1" s="1"/>
  <c r="T2308" i="1"/>
  <c r="U2308" i="1" s="1"/>
  <c r="T2309" i="1"/>
  <c r="U2309" i="1" s="1"/>
  <c r="T2310" i="1"/>
  <c r="U2310" i="1" s="1"/>
  <c r="T2311" i="1"/>
  <c r="U2311" i="1" s="1"/>
  <c r="T2312" i="1"/>
  <c r="U2312" i="1" s="1"/>
  <c r="T2313" i="1"/>
  <c r="U2313" i="1" s="1"/>
  <c r="T2314" i="1"/>
  <c r="U2314" i="1" s="1"/>
  <c r="T2315" i="1"/>
  <c r="U2315" i="1" s="1"/>
  <c r="T2316" i="1"/>
  <c r="U2316" i="1" s="1"/>
  <c r="T2317" i="1"/>
  <c r="U2317" i="1" s="1"/>
  <c r="T2074" i="1"/>
  <c r="U2074" i="1" s="1"/>
  <c r="T2075" i="1"/>
  <c r="U2075" i="1" s="1"/>
  <c r="T2076" i="1"/>
  <c r="U2076" i="1" s="1"/>
  <c r="T2077" i="1"/>
  <c r="U2077" i="1" s="1"/>
  <c r="T2078" i="1"/>
  <c r="U2078" i="1" s="1"/>
  <c r="T2079" i="1"/>
  <c r="U2079" i="1" s="1"/>
  <c r="T2080" i="1"/>
  <c r="U2080" i="1" s="1"/>
  <c r="T2081" i="1"/>
  <c r="U2081" i="1" s="1"/>
  <c r="T2082" i="1"/>
  <c r="U2082" i="1" s="1"/>
  <c r="T2083" i="1"/>
  <c r="U2083" i="1" s="1"/>
  <c r="T2084" i="1"/>
  <c r="U2084" i="1" s="1"/>
  <c r="T2085" i="1"/>
  <c r="U2085" i="1" s="1"/>
  <c r="T2086" i="1"/>
  <c r="U2086" i="1" s="1"/>
  <c r="T2087" i="1"/>
  <c r="U2087" i="1" s="1"/>
  <c r="T2088" i="1"/>
  <c r="U2088" i="1" s="1"/>
  <c r="T2089" i="1"/>
  <c r="U2089" i="1" s="1"/>
  <c r="T2090" i="1"/>
  <c r="U2090" i="1" s="1"/>
  <c r="T2091" i="1"/>
  <c r="U2091" i="1" s="1"/>
  <c r="T2092" i="1"/>
  <c r="U2092" i="1" s="1"/>
  <c r="T2093" i="1"/>
  <c r="U2093" i="1" s="1"/>
  <c r="T2094" i="1"/>
  <c r="U2094" i="1" s="1"/>
  <c r="T2095" i="1"/>
  <c r="U2095" i="1" s="1"/>
  <c r="T2096" i="1"/>
  <c r="U2096" i="1" s="1"/>
  <c r="T2097" i="1"/>
  <c r="U2097" i="1" s="1"/>
  <c r="T2098" i="1"/>
  <c r="U2098" i="1" s="1"/>
  <c r="T2099" i="1"/>
  <c r="U2099" i="1" s="1"/>
  <c r="T2100" i="1"/>
  <c r="U2100" i="1" s="1"/>
  <c r="T2101" i="1"/>
  <c r="U2101" i="1" s="1"/>
  <c r="T2102" i="1"/>
  <c r="U2102" i="1" s="1"/>
  <c r="T2103" i="1"/>
  <c r="U2103" i="1" s="1"/>
  <c r="T2104" i="1"/>
  <c r="U2104" i="1" s="1"/>
  <c r="T2105" i="1"/>
  <c r="U2105" i="1" s="1"/>
  <c r="T2106" i="1"/>
  <c r="U2106" i="1" s="1"/>
  <c r="T2107" i="1"/>
  <c r="U2107" i="1" s="1"/>
  <c r="T2108" i="1"/>
  <c r="U2108" i="1" s="1"/>
  <c r="T2109" i="1"/>
  <c r="U2109" i="1" s="1"/>
  <c r="T2110" i="1"/>
  <c r="U2110" i="1" s="1"/>
  <c r="T2111" i="1"/>
  <c r="U2111" i="1" s="1"/>
  <c r="T2112" i="1"/>
  <c r="U2112" i="1" s="1"/>
  <c r="T2113" i="1"/>
  <c r="U2113" i="1" s="1"/>
  <c r="T2114" i="1"/>
  <c r="U2114" i="1" s="1"/>
  <c r="T2115" i="1"/>
  <c r="U2115" i="1" s="1"/>
  <c r="T2116" i="1"/>
  <c r="U2116" i="1" s="1"/>
  <c r="T2117" i="1"/>
  <c r="U2117" i="1" s="1"/>
  <c r="T2118" i="1"/>
  <c r="U2118" i="1" s="1"/>
  <c r="T2119" i="1"/>
  <c r="U2119" i="1" s="1"/>
  <c r="T2120" i="1"/>
  <c r="U2120" i="1" s="1"/>
  <c r="T2121" i="1"/>
  <c r="U2121" i="1" s="1"/>
  <c r="T2122" i="1"/>
  <c r="U2122" i="1" s="1"/>
  <c r="T2123" i="1"/>
  <c r="U2123" i="1" s="1"/>
  <c r="T2124" i="1"/>
  <c r="U2124" i="1" s="1"/>
  <c r="T2125" i="1"/>
  <c r="U2125" i="1" s="1"/>
  <c r="T2126" i="1"/>
  <c r="U2126" i="1" s="1"/>
  <c r="T2127" i="1"/>
  <c r="U2127" i="1" s="1"/>
  <c r="T2128" i="1"/>
  <c r="U2128" i="1" s="1"/>
  <c r="T2129" i="1"/>
  <c r="U2129" i="1" s="1"/>
  <c r="T2130" i="1"/>
  <c r="U2130" i="1" s="1"/>
  <c r="T2131" i="1"/>
  <c r="U2131" i="1" s="1"/>
  <c r="T2132" i="1"/>
  <c r="U2132" i="1" s="1"/>
  <c r="T2133" i="1"/>
  <c r="U2133" i="1" s="1"/>
  <c r="T2134" i="1"/>
  <c r="U2134" i="1" s="1"/>
  <c r="T2135" i="1"/>
  <c r="U2135" i="1" s="1"/>
  <c r="T2136" i="1"/>
  <c r="U2136" i="1" s="1"/>
  <c r="T2137" i="1"/>
  <c r="U2137" i="1" s="1"/>
  <c r="T2138" i="1"/>
  <c r="U2138" i="1" s="1"/>
  <c r="T2139" i="1"/>
  <c r="U2139" i="1" s="1"/>
  <c r="T2140" i="1"/>
  <c r="U2140" i="1" s="1"/>
  <c r="T2141" i="1"/>
  <c r="U2141" i="1" s="1"/>
  <c r="T2142" i="1"/>
  <c r="U2142" i="1" s="1"/>
  <c r="T2143" i="1"/>
  <c r="U2143" i="1" s="1"/>
  <c r="T2144" i="1"/>
  <c r="U2144" i="1" s="1"/>
  <c r="T2145" i="1"/>
  <c r="U2145" i="1" s="1"/>
  <c r="T2146" i="1"/>
  <c r="U2146" i="1" s="1"/>
  <c r="T2147" i="1"/>
  <c r="U2147" i="1" s="1"/>
  <c r="T2148" i="1"/>
  <c r="U2148" i="1" s="1"/>
  <c r="T2149" i="1"/>
  <c r="U2149" i="1" s="1"/>
  <c r="T2150" i="1"/>
  <c r="U2150" i="1" s="1"/>
  <c r="T2151" i="1"/>
  <c r="U2151" i="1" s="1"/>
  <c r="T2152" i="1"/>
  <c r="U2152" i="1" s="1"/>
  <c r="T2153" i="1"/>
  <c r="U2153" i="1" s="1"/>
  <c r="T2154" i="1"/>
  <c r="U2154" i="1" s="1"/>
  <c r="T2155" i="1"/>
  <c r="U2155" i="1" s="1"/>
  <c r="T2156" i="1"/>
  <c r="U2156" i="1" s="1"/>
  <c r="T2157" i="1"/>
  <c r="U2157" i="1" s="1"/>
  <c r="T2158" i="1"/>
  <c r="U2158" i="1" s="1"/>
  <c r="T2159" i="1"/>
  <c r="U2159" i="1" s="1"/>
  <c r="T2160" i="1"/>
  <c r="U2160" i="1" s="1"/>
  <c r="T2161" i="1"/>
  <c r="U2161" i="1" s="1"/>
  <c r="T2162" i="1"/>
  <c r="U2162" i="1" s="1"/>
  <c r="T2163" i="1"/>
  <c r="U2163" i="1" s="1"/>
  <c r="T2164" i="1"/>
  <c r="U2164" i="1" s="1"/>
  <c r="T2165" i="1"/>
  <c r="U2165" i="1" s="1"/>
  <c r="T2166" i="1"/>
  <c r="U2166" i="1" s="1"/>
  <c r="T2167" i="1"/>
  <c r="U2167" i="1" s="1"/>
  <c r="T2168" i="1"/>
  <c r="U2168" i="1" s="1"/>
  <c r="T2169" i="1"/>
  <c r="U2169" i="1" s="1"/>
  <c r="T2170" i="1"/>
  <c r="U2170" i="1" s="1"/>
  <c r="T2171" i="1"/>
  <c r="U2171" i="1" s="1"/>
  <c r="T2172" i="1"/>
  <c r="U2172" i="1" s="1"/>
  <c r="T2173" i="1"/>
  <c r="U2173" i="1" s="1"/>
  <c r="T2174" i="1"/>
  <c r="U2174" i="1" s="1"/>
  <c r="T2175" i="1"/>
  <c r="U2175" i="1" s="1"/>
  <c r="T2176" i="1"/>
  <c r="U2176" i="1" s="1"/>
  <c r="T2177" i="1"/>
  <c r="U2177" i="1" s="1"/>
  <c r="T2178" i="1"/>
  <c r="U2178" i="1" s="1"/>
  <c r="T2179" i="1"/>
  <c r="U2179" i="1" s="1"/>
  <c r="T2180" i="1"/>
  <c r="U2180" i="1" s="1"/>
  <c r="T2181" i="1"/>
  <c r="U2181" i="1" s="1"/>
  <c r="T2182" i="1"/>
  <c r="U2182" i="1" s="1"/>
  <c r="T2183" i="1"/>
  <c r="U2183" i="1" s="1"/>
  <c r="T2184" i="1"/>
  <c r="U2184" i="1" s="1"/>
  <c r="T2185" i="1"/>
  <c r="U2185" i="1" s="1"/>
  <c r="T2186" i="1"/>
  <c r="U2186" i="1" s="1"/>
  <c r="T2187" i="1"/>
  <c r="U2187" i="1" s="1"/>
  <c r="T2188" i="1"/>
  <c r="U2188" i="1" s="1"/>
  <c r="T2189" i="1"/>
  <c r="U2189" i="1" s="1"/>
  <c r="T2190" i="1"/>
  <c r="U2190" i="1" s="1"/>
  <c r="T2191" i="1"/>
  <c r="U2191" i="1" s="1"/>
  <c r="T2192" i="1"/>
  <c r="U2192" i="1" s="1"/>
  <c r="T2193" i="1"/>
  <c r="U2193" i="1" s="1"/>
  <c r="T2194" i="1"/>
  <c r="U2194" i="1" s="1"/>
  <c r="T2195" i="1"/>
  <c r="U2195" i="1" s="1"/>
  <c r="U20" i="2"/>
  <c r="U60" i="2"/>
  <c r="U268" i="2"/>
  <c r="U884" i="2"/>
  <c r="T3" i="1"/>
  <c r="U3" i="1" s="1"/>
  <c r="T4" i="1"/>
  <c r="U4" i="1" s="1"/>
  <c r="T5" i="1"/>
  <c r="U5" i="1" s="1"/>
  <c r="T6" i="1"/>
  <c r="U6" i="1" s="1"/>
  <c r="T7" i="1"/>
  <c r="U7" i="1" s="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U428" i="1" s="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U460" i="1" s="1"/>
  <c r="T461" i="1"/>
  <c r="U461" i="1" s="1"/>
  <c r="T462" i="1"/>
  <c r="U462" i="1" s="1"/>
  <c r="T463" i="1"/>
  <c r="U463" i="1" s="1"/>
  <c r="T464" i="1"/>
  <c r="U464" i="1" s="1"/>
  <c r="T465" i="1"/>
  <c r="U465" i="1" s="1"/>
  <c r="T466" i="1"/>
  <c r="U466" i="1" s="1"/>
  <c r="T467" i="1"/>
  <c r="U467" i="1" s="1"/>
  <c r="T468" i="1"/>
  <c r="U468" i="1" s="1"/>
  <c r="T469" i="1"/>
  <c r="U469" i="1" s="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U492" i="1" s="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U558" i="1" s="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U588" i="1" s="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U620" i="1" s="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U668" i="1" s="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U695" i="1" s="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U709" i="1" s="1"/>
  <c r="T710" i="1"/>
  <c r="U710" i="1" s="1"/>
  <c r="T711" i="1"/>
  <c r="U711" i="1" s="1"/>
  <c r="T712" i="1"/>
  <c r="U712" i="1" s="1"/>
  <c r="T713" i="1"/>
  <c r="U713" i="1" s="1"/>
  <c r="T714" i="1"/>
  <c r="U714" i="1" s="1"/>
  <c r="T715" i="1"/>
  <c r="U715" i="1" s="1"/>
  <c r="T716" i="1"/>
  <c r="U716" i="1" s="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U766" i="1" s="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U782" i="1" s="1"/>
  <c r="T783" i="1"/>
  <c r="U783" i="1" s="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U812" i="1" s="1"/>
  <c r="T813" i="1"/>
  <c r="U813" i="1" s="1"/>
  <c r="T814" i="1"/>
  <c r="U814" i="1" s="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U828" i="1" s="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U844" i="1" s="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U876" i="1" s="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U891" i="1" s="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U907" i="1" s="1"/>
  <c r="T908" i="1"/>
  <c r="U908" i="1" s="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U927" i="1" s="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U959" i="1" s="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U972" i="1" s="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U988" i="1" s="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T1002" i="1"/>
  <c r="U1002" i="1" s="1"/>
  <c r="T1003" i="1"/>
  <c r="U1003" i="1" s="1"/>
  <c r="T1004" i="1"/>
  <c r="U1004" i="1" s="1"/>
  <c r="T1005" i="1"/>
  <c r="U1005" i="1" s="1"/>
  <c r="T1006" i="1"/>
  <c r="U1006" i="1" s="1"/>
  <c r="T1007" i="1"/>
  <c r="U1007" i="1" s="1"/>
  <c r="T1008" i="1"/>
  <c r="U1008" i="1" s="1"/>
  <c r="T1009" i="1"/>
  <c r="U1009" i="1" s="1"/>
  <c r="T1010" i="1"/>
  <c r="U1010" i="1" s="1"/>
  <c r="T1011" i="1"/>
  <c r="U1011" i="1" s="1"/>
  <c r="T1012" i="1"/>
  <c r="U1012" i="1" s="1"/>
  <c r="T1013" i="1"/>
  <c r="U1013" i="1" s="1"/>
  <c r="T1014" i="1"/>
  <c r="U1014" i="1" s="1"/>
  <c r="T1015" i="1"/>
  <c r="U1015" i="1" s="1"/>
  <c r="T1016" i="1"/>
  <c r="U1016" i="1" s="1"/>
  <c r="T1017" i="1"/>
  <c r="U1017" i="1" s="1"/>
  <c r="T1018" i="1"/>
  <c r="U1018" i="1" s="1"/>
  <c r="T1019" i="1"/>
  <c r="U1019" i="1" s="1"/>
  <c r="T1020" i="1"/>
  <c r="U1020" i="1" s="1"/>
  <c r="T1021" i="1"/>
  <c r="U1021" i="1" s="1"/>
  <c r="T1022" i="1"/>
  <c r="U1022" i="1" s="1"/>
  <c r="T1023" i="1"/>
  <c r="U1023" i="1" s="1"/>
  <c r="T1024" i="1"/>
  <c r="U1024" i="1" s="1"/>
  <c r="T1025" i="1"/>
  <c r="U1025" i="1" s="1"/>
  <c r="T1026" i="1"/>
  <c r="U1026" i="1" s="1"/>
  <c r="T1027" i="1"/>
  <c r="U1027" i="1" s="1"/>
  <c r="T1028" i="1"/>
  <c r="U1028" i="1" s="1"/>
  <c r="T1029" i="1"/>
  <c r="U1029" i="1" s="1"/>
  <c r="T1030" i="1"/>
  <c r="U1030" i="1" s="1"/>
  <c r="T1031" i="1"/>
  <c r="U1031" i="1" s="1"/>
  <c r="T1032" i="1"/>
  <c r="U1032" i="1" s="1"/>
  <c r="T1033" i="1"/>
  <c r="U1033" i="1" s="1"/>
  <c r="T1034" i="1"/>
  <c r="U1034" i="1" s="1"/>
  <c r="T1035" i="1"/>
  <c r="U1035" i="1" s="1"/>
  <c r="T1036" i="1"/>
  <c r="U1036" i="1" s="1"/>
  <c r="T1037" i="1"/>
  <c r="U1037" i="1" s="1"/>
  <c r="T1038" i="1"/>
  <c r="U1038" i="1" s="1"/>
  <c r="T1039" i="1"/>
  <c r="U1039" i="1" s="1"/>
  <c r="T1040" i="1"/>
  <c r="U1040" i="1" s="1"/>
  <c r="T1041" i="1"/>
  <c r="U1041" i="1" s="1"/>
  <c r="T1042" i="1"/>
  <c r="U1042" i="1" s="1"/>
  <c r="T1043" i="1"/>
  <c r="U1043" i="1" s="1"/>
  <c r="T1044" i="1"/>
  <c r="U1044" i="1" s="1"/>
  <c r="T1045" i="1"/>
  <c r="U1045" i="1" s="1"/>
  <c r="T1046" i="1"/>
  <c r="U1046" i="1" s="1"/>
  <c r="T1047" i="1"/>
  <c r="U1047" i="1" s="1"/>
  <c r="T1048" i="1"/>
  <c r="U1048" i="1" s="1"/>
  <c r="T1049" i="1"/>
  <c r="U1049" i="1" s="1"/>
  <c r="T1050" i="1"/>
  <c r="U1050" i="1" s="1"/>
  <c r="T1051" i="1"/>
  <c r="U1051" i="1" s="1"/>
  <c r="T1052" i="1"/>
  <c r="U1052" i="1" s="1"/>
  <c r="T1053" i="1"/>
  <c r="U1053" i="1" s="1"/>
  <c r="T1054" i="1"/>
  <c r="U1054" i="1" s="1"/>
  <c r="T1055" i="1"/>
  <c r="U1055" i="1" s="1"/>
  <c r="T1056" i="1"/>
  <c r="U1056" i="1" s="1"/>
  <c r="T1057" i="1"/>
  <c r="U1057" i="1" s="1"/>
  <c r="T1058" i="1"/>
  <c r="U1058" i="1" s="1"/>
  <c r="T1059" i="1"/>
  <c r="U1059" i="1" s="1"/>
  <c r="T1060" i="1"/>
  <c r="U1060" i="1" s="1"/>
  <c r="T1061" i="1"/>
  <c r="U1061" i="1" s="1"/>
  <c r="T1062" i="1"/>
  <c r="U1062" i="1" s="1"/>
  <c r="T1063" i="1"/>
  <c r="U1063" i="1" s="1"/>
  <c r="T1064" i="1"/>
  <c r="U1064" i="1" s="1"/>
  <c r="T1065" i="1"/>
  <c r="U1065" i="1" s="1"/>
  <c r="T1066" i="1"/>
  <c r="U1066" i="1" s="1"/>
  <c r="T1067" i="1"/>
  <c r="U1067" i="1" s="1"/>
  <c r="T1068" i="1"/>
  <c r="U1068" i="1" s="1"/>
  <c r="T1069" i="1"/>
  <c r="U1069" i="1" s="1"/>
  <c r="T1070" i="1"/>
  <c r="U1070" i="1" s="1"/>
  <c r="T1071" i="1"/>
  <c r="U1071" i="1" s="1"/>
  <c r="T1072" i="1"/>
  <c r="U1072" i="1" s="1"/>
  <c r="T1073" i="1"/>
  <c r="U1073" i="1" s="1"/>
  <c r="T1074" i="1"/>
  <c r="U1074" i="1" s="1"/>
  <c r="T1075" i="1"/>
  <c r="U1075" i="1" s="1"/>
  <c r="T1076" i="1"/>
  <c r="U1076" i="1" s="1"/>
  <c r="T1077" i="1"/>
  <c r="U1077" i="1" s="1"/>
  <c r="T1078" i="1"/>
  <c r="U1078" i="1" s="1"/>
  <c r="T1079" i="1"/>
  <c r="U1079" i="1" s="1"/>
  <c r="T1080" i="1"/>
  <c r="U1080" i="1" s="1"/>
  <c r="T1081" i="1"/>
  <c r="U1081" i="1" s="1"/>
  <c r="T1082" i="1"/>
  <c r="U1082" i="1" s="1"/>
  <c r="T1083" i="1"/>
  <c r="U1083" i="1" s="1"/>
  <c r="T1084" i="1"/>
  <c r="U1084" i="1" s="1"/>
  <c r="T1085" i="1"/>
  <c r="U1085" i="1" s="1"/>
  <c r="T1086" i="1"/>
  <c r="U1086" i="1" s="1"/>
  <c r="T1087" i="1"/>
  <c r="U1087" i="1" s="1"/>
  <c r="T1088" i="1"/>
  <c r="U1088" i="1" s="1"/>
  <c r="T1089" i="1"/>
  <c r="U1089" i="1" s="1"/>
  <c r="T1090" i="1"/>
  <c r="U1090" i="1" s="1"/>
  <c r="T1091" i="1"/>
  <c r="U1091" i="1" s="1"/>
  <c r="T1092" i="1"/>
  <c r="U1092" i="1" s="1"/>
  <c r="T1093" i="1"/>
  <c r="U1093" i="1" s="1"/>
  <c r="T1094" i="1"/>
  <c r="U1094" i="1" s="1"/>
  <c r="T1095" i="1"/>
  <c r="U1095" i="1" s="1"/>
  <c r="T1096" i="1"/>
  <c r="U1096" i="1" s="1"/>
  <c r="T1097" i="1"/>
  <c r="U1097" i="1" s="1"/>
  <c r="T1098" i="1"/>
  <c r="U1098" i="1" s="1"/>
  <c r="T1099" i="1"/>
  <c r="U1099" i="1" s="1"/>
  <c r="T1100" i="1"/>
  <c r="U1100" i="1" s="1"/>
  <c r="T1101" i="1"/>
  <c r="U1101" i="1" s="1"/>
  <c r="T1102" i="1"/>
  <c r="U1102" i="1" s="1"/>
  <c r="T1103" i="1"/>
  <c r="U1103" i="1" s="1"/>
  <c r="T1104" i="1"/>
  <c r="U1104" i="1" s="1"/>
  <c r="T1105" i="1"/>
  <c r="U1105" i="1" s="1"/>
  <c r="T1106" i="1"/>
  <c r="U1106" i="1" s="1"/>
  <c r="T1107" i="1"/>
  <c r="U1107" i="1" s="1"/>
  <c r="T1108" i="1"/>
  <c r="U1108" i="1" s="1"/>
  <c r="T1109" i="1"/>
  <c r="U1109" i="1" s="1"/>
  <c r="T1110" i="1"/>
  <c r="U1110" i="1" s="1"/>
  <c r="T1111" i="1"/>
  <c r="U1111" i="1" s="1"/>
  <c r="T1112" i="1"/>
  <c r="U1112" i="1" s="1"/>
  <c r="T1113" i="1"/>
  <c r="U1113" i="1" s="1"/>
  <c r="T1114" i="1"/>
  <c r="U1114" i="1" s="1"/>
  <c r="T1115" i="1"/>
  <c r="U1115" i="1" s="1"/>
  <c r="T1116" i="1"/>
  <c r="U1116" i="1" s="1"/>
  <c r="T1117" i="1"/>
  <c r="U1117" i="1" s="1"/>
  <c r="T1118" i="1"/>
  <c r="U1118" i="1" s="1"/>
  <c r="T1119" i="1"/>
  <c r="U1119" i="1" s="1"/>
  <c r="T1120" i="1"/>
  <c r="U1120" i="1" s="1"/>
  <c r="T1121" i="1"/>
  <c r="U1121" i="1" s="1"/>
  <c r="T1122" i="1"/>
  <c r="U1122" i="1" s="1"/>
  <c r="T1123" i="1"/>
  <c r="U1123" i="1" s="1"/>
  <c r="T1124" i="1"/>
  <c r="U1124" i="1" s="1"/>
  <c r="T1125" i="1"/>
  <c r="U1125" i="1" s="1"/>
  <c r="T1126" i="1"/>
  <c r="U1126" i="1" s="1"/>
  <c r="T1127" i="1"/>
  <c r="U1127" i="1" s="1"/>
  <c r="T1128" i="1"/>
  <c r="U1128" i="1" s="1"/>
  <c r="T1129" i="1"/>
  <c r="U1129" i="1" s="1"/>
  <c r="T1130" i="1"/>
  <c r="U1130" i="1" s="1"/>
  <c r="T1131" i="1"/>
  <c r="U1131" i="1" s="1"/>
  <c r="T1132" i="1"/>
  <c r="U1132" i="1" s="1"/>
  <c r="T1133" i="1"/>
  <c r="U1133" i="1" s="1"/>
  <c r="T1134" i="1"/>
  <c r="U1134" i="1" s="1"/>
  <c r="T1135" i="1"/>
  <c r="U1135" i="1" s="1"/>
  <c r="T1136" i="1"/>
  <c r="U1136" i="1" s="1"/>
  <c r="T1137" i="1"/>
  <c r="U1137" i="1" s="1"/>
  <c r="T1138" i="1"/>
  <c r="U1138" i="1" s="1"/>
  <c r="T1139" i="1"/>
  <c r="U1139" i="1" s="1"/>
  <c r="T1140" i="1"/>
  <c r="U1140" i="1" s="1"/>
  <c r="T1141" i="1"/>
  <c r="U1141" i="1" s="1"/>
  <c r="T1142" i="1"/>
  <c r="U1142" i="1" s="1"/>
  <c r="T1143" i="1"/>
  <c r="U1143" i="1" s="1"/>
  <c r="T1144" i="1"/>
  <c r="U1144" i="1" s="1"/>
  <c r="T1145" i="1"/>
  <c r="U1145" i="1" s="1"/>
  <c r="T1146" i="1"/>
  <c r="U1146" i="1" s="1"/>
  <c r="T1147" i="1"/>
  <c r="U1147" i="1" s="1"/>
  <c r="T1148" i="1"/>
  <c r="U1148" i="1" s="1"/>
  <c r="T1149" i="1"/>
  <c r="U1149" i="1" s="1"/>
  <c r="T1150" i="1"/>
  <c r="U1150" i="1" s="1"/>
  <c r="T1151" i="1"/>
  <c r="U1151" i="1" s="1"/>
  <c r="T1152" i="1"/>
  <c r="U1152" i="1" s="1"/>
  <c r="T1153" i="1"/>
  <c r="U1153" i="1" s="1"/>
  <c r="T1154" i="1"/>
  <c r="U1154" i="1" s="1"/>
  <c r="T1155" i="1"/>
  <c r="U1155" i="1" s="1"/>
  <c r="T1156" i="1"/>
  <c r="U1156" i="1" s="1"/>
  <c r="T1157" i="1"/>
  <c r="U1157" i="1" s="1"/>
  <c r="T1158" i="1"/>
  <c r="U1158" i="1" s="1"/>
  <c r="T1159" i="1"/>
  <c r="U1159" i="1" s="1"/>
  <c r="T1160" i="1"/>
  <c r="U1160" i="1" s="1"/>
  <c r="T1161" i="1"/>
  <c r="U1161" i="1" s="1"/>
  <c r="T1162" i="1"/>
  <c r="U1162" i="1" s="1"/>
  <c r="T1163" i="1"/>
  <c r="U1163" i="1" s="1"/>
  <c r="T1164" i="1"/>
  <c r="U1164" i="1" s="1"/>
  <c r="T1165" i="1"/>
  <c r="U1165" i="1" s="1"/>
  <c r="T1166" i="1"/>
  <c r="U1166" i="1" s="1"/>
  <c r="T1167" i="1"/>
  <c r="U1167" i="1" s="1"/>
  <c r="T1168" i="1"/>
  <c r="U1168" i="1" s="1"/>
  <c r="T1169" i="1"/>
  <c r="U1169" i="1" s="1"/>
  <c r="T1170" i="1"/>
  <c r="U1170" i="1" s="1"/>
  <c r="T1171" i="1"/>
  <c r="U1171" i="1" s="1"/>
  <c r="T1172" i="1"/>
  <c r="U1172" i="1" s="1"/>
  <c r="T1173" i="1"/>
  <c r="U1173" i="1" s="1"/>
  <c r="T1174" i="1"/>
  <c r="U1174" i="1" s="1"/>
  <c r="T1175" i="1"/>
  <c r="U1175" i="1" s="1"/>
  <c r="T1176" i="1"/>
  <c r="U1176" i="1" s="1"/>
  <c r="T1177" i="1"/>
  <c r="U1177" i="1" s="1"/>
  <c r="T1178" i="1"/>
  <c r="U1178" i="1" s="1"/>
  <c r="T1179" i="1"/>
  <c r="U1179" i="1" s="1"/>
  <c r="T1180" i="1"/>
  <c r="U1180" i="1" s="1"/>
  <c r="T1181" i="1"/>
  <c r="U1181" i="1" s="1"/>
  <c r="T1182" i="1"/>
  <c r="U1182" i="1" s="1"/>
  <c r="T1183" i="1"/>
  <c r="U1183" i="1" s="1"/>
  <c r="T1184" i="1"/>
  <c r="U1184" i="1" s="1"/>
  <c r="T1185" i="1"/>
  <c r="U1185" i="1" s="1"/>
  <c r="T1186" i="1"/>
  <c r="U1186" i="1" s="1"/>
  <c r="T1187" i="1"/>
  <c r="U1187" i="1" s="1"/>
  <c r="T1188" i="1"/>
  <c r="U1188" i="1" s="1"/>
  <c r="T1189" i="1"/>
  <c r="U1189" i="1" s="1"/>
  <c r="T1190" i="1"/>
  <c r="U1190" i="1" s="1"/>
  <c r="T1191" i="1"/>
  <c r="U1191" i="1" s="1"/>
  <c r="T1192" i="1"/>
  <c r="U1192" i="1" s="1"/>
  <c r="T1193" i="1"/>
  <c r="U1193" i="1" s="1"/>
  <c r="T1194" i="1"/>
  <c r="U1194" i="1" s="1"/>
  <c r="T1195" i="1"/>
  <c r="U1195" i="1" s="1"/>
  <c r="T1196" i="1"/>
  <c r="U1196" i="1" s="1"/>
  <c r="T1197" i="1"/>
  <c r="U1197" i="1" s="1"/>
  <c r="T1198" i="1"/>
  <c r="U1198" i="1" s="1"/>
  <c r="T1199" i="1"/>
  <c r="U1199" i="1" s="1"/>
  <c r="T1200" i="1"/>
  <c r="U1200" i="1" s="1"/>
  <c r="T1201" i="1"/>
  <c r="U1201" i="1" s="1"/>
  <c r="T1202" i="1"/>
  <c r="U1202" i="1" s="1"/>
  <c r="T1203" i="1"/>
  <c r="U1203" i="1" s="1"/>
  <c r="T1204" i="1"/>
  <c r="U1204" i="1" s="1"/>
  <c r="T1205" i="1"/>
  <c r="U1205" i="1" s="1"/>
  <c r="T1206" i="1"/>
  <c r="U1206" i="1" s="1"/>
  <c r="T1207" i="1"/>
  <c r="U1207" i="1" s="1"/>
  <c r="T1208" i="1"/>
  <c r="U1208" i="1" s="1"/>
  <c r="T1209" i="1"/>
  <c r="U1209" i="1" s="1"/>
  <c r="T1210" i="1"/>
  <c r="U1210" i="1" s="1"/>
  <c r="T1211" i="1"/>
  <c r="U1211" i="1" s="1"/>
  <c r="T1212" i="1"/>
  <c r="U1212" i="1" s="1"/>
  <c r="T1213" i="1"/>
  <c r="U1213" i="1" s="1"/>
  <c r="T1214" i="1"/>
  <c r="U1214" i="1" s="1"/>
  <c r="T1215" i="1"/>
  <c r="U1215" i="1" s="1"/>
  <c r="T1216" i="1"/>
  <c r="U1216" i="1" s="1"/>
  <c r="T1217" i="1"/>
  <c r="U1217" i="1" s="1"/>
  <c r="T1218" i="1"/>
  <c r="U1218" i="1" s="1"/>
  <c r="T1219" i="1"/>
  <c r="U1219" i="1" s="1"/>
  <c r="T1220" i="1"/>
  <c r="U1220" i="1" s="1"/>
  <c r="T1221" i="1"/>
  <c r="U1221" i="1" s="1"/>
  <c r="T1222" i="1"/>
  <c r="U1222" i="1" s="1"/>
  <c r="T1223" i="1"/>
  <c r="U1223" i="1" s="1"/>
  <c r="T1224" i="1"/>
  <c r="U1224" i="1" s="1"/>
  <c r="T1225" i="1"/>
  <c r="U1225" i="1" s="1"/>
  <c r="T1226" i="1"/>
  <c r="U1226" i="1" s="1"/>
  <c r="T1227" i="1"/>
  <c r="U1227" i="1" s="1"/>
  <c r="T1228" i="1"/>
  <c r="U1228" i="1" s="1"/>
  <c r="T1229" i="1"/>
  <c r="U1229" i="1" s="1"/>
  <c r="T1230" i="1"/>
  <c r="U1230" i="1" s="1"/>
  <c r="T1231" i="1"/>
  <c r="U1231" i="1" s="1"/>
  <c r="T1232" i="1"/>
  <c r="U1232" i="1" s="1"/>
  <c r="T1233" i="1"/>
  <c r="U1233" i="1" s="1"/>
  <c r="T1234" i="1"/>
  <c r="U1234" i="1" s="1"/>
  <c r="T1235" i="1"/>
  <c r="U1235" i="1" s="1"/>
  <c r="T1236" i="1"/>
  <c r="U1236" i="1" s="1"/>
  <c r="T1237" i="1"/>
  <c r="U1237" i="1" s="1"/>
  <c r="T1238" i="1"/>
  <c r="U1238" i="1" s="1"/>
  <c r="T1239" i="1"/>
  <c r="U1239" i="1" s="1"/>
  <c r="T1240" i="1"/>
  <c r="U1240" i="1" s="1"/>
  <c r="T1241" i="1"/>
  <c r="U1241" i="1" s="1"/>
  <c r="T1242" i="1"/>
  <c r="U1242" i="1" s="1"/>
  <c r="T1243" i="1"/>
  <c r="U1243" i="1" s="1"/>
  <c r="T1244" i="1"/>
  <c r="U1244" i="1" s="1"/>
  <c r="T1245" i="1"/>
  <c r="U1245" i="1" s="1"/>
  <c r="T1246" i="1"/>
  <c r="U1246" i="1" s="1"/>
  <c r="T1247" i="1"/>
  <c r="U1247" i="1" s="1"/>
  <c r="T1248" i="1"/>
  <c r="U1248" i="1" s="1"/>
  <c r="T1249" i="1"/>
  <c r="U1249" i="1" s="1"/>
  <c r="T1250" i="1"/>
  <c r="U1250" i="1" s="1"/>
  <c r="T1251" i="1"/>
  <c r="U1251" i="1" s="1"/>
  <c r="T1252" i="1"/>
  <c r="U1252" i="1" s="1"/>
  <c r="T1253" i="1"/>
  <c r="U1253" i="1" s="1"/>
  <c r="T1254" i="1"/>
  <c r="U1254" i="1" s="1"/>
  <c r="T1255" i="1"/>
  <c r="U1255" i="1" s="1"/>
  <c r="T1256" i="1"/>
  <c r="U1256" i="1" s="1"/>
  <c r="T1257" i="1"/>
  <c r="U1257" i="1" s="1"/>
  <c r="T1258" i="1"/>
  <c r="U1258" i="1" s="1"/>
  <c r="T1259" i="1"/>
  <c r="U1259" i="1" s="1"/>
  <c r="T1260" i="1"/>
  <c r="U1260" i="1" s="1"/>
  <c r="T1261" i="1"/>
  <c r="U1261" i="1" s="1"/>
  <c r="T1262" i="1"/>
  <c r="U1262" i="1" s="1"/>
  <c r="T1263" i="1"/>
  <c r="U1263" i="1" s="1"/>
  <c r="T1264" i="1"/>
  <c r="U1264" i="1" s="1"/>
  <c r="T1265" i="1"/>
  <c r="U1265" i="1" s="1"/>
  <c r="T1266" i="1"/>
  <c r="U1266" i="1" s="1"/>
  <c r="T1267" i="1"/>
  <c r="U1267" i="1" s="1"/>
  <c r="T1268" i="1"/>
  <c r="U1268" i="1" s="1"/>
  <c r="T1269" i="1"/>
  <c r="U1269" i="1" s="1"/>
  <c r="T1270" i="1"/>
  <c r="U1270" i="1" s="1"/>
  <c r="T1271" i="1"/>
  <c r="U1271" i="1" s="1"/>
  <c r="T1272" i="1"/>
  <c r="U1272" i="1" s="1"/>
  <c r="T1273" i="1"/>
  <c r="U1273" i="1" s="1"/>
  <c r="T1274" i="1"/>
  <c r="U1274" i="1" s="1"/>
  <c r="T1275" i="1"/>
  <c r="U1275" i="1" s="1"/>
  <c r="T1276" i="1"/>
  <c r="U1276" i="1" s="1"/>
  <c r="T1277" i="1"/>
  <c r="U1277" i="1" s="1"/>
  <c r="T1278" i="1"/>
  <c r="U1278" i="1" s="1"/>
  <c r="T1279" i="1"/>
  <c r="U1279" i="1" s="1"/>
  <c r="T1280" i="1"/>
  <c r="U1280" i="1" s="1"/>
  <c r="T1281" i="1"/>
  <c r="U1281" i="1" s="1"/>
  <c r="T1282" i="1"/>
  <c r="U1282" i="1" s="1"/>
  <c r="T1283" i="1"/>
  <c r="U1283" i="1" s="1"/>
  <c r="T1284" i="1"/>
  <c r="U1284" i="1" s="1"/>
  <c r="T1285" i="1"/>
  <c r="U1285" i="1" s="1"/>
  <c r="T1286" i="1"/>
  <c r="U1286" i="1" s="1"/>
  <c r="T1287" i="1"/>
  <c r="U1287" i="1" s="1"/>
  <c r="T1288" i="1"/>
  <c r="U1288" i="1" s="1"/>
  <c r="T1289" i="1"/>
  <c r="U1289" i="1" s="1"/>
  <c r="T1290" i="1"/>
  <c r="U1290" i="1" s="1"/>
  <c r="T1291" i="1"/>
  <c r="U1291" i="1" s="1"/>
  <c r="T1292" i="1"/>
  <c r="U1292" i="1" s="1"/>
  <c r="T1293" i="1"/>
  <c r="U1293" i="1" s="1"/>
  <c r="T1294" i="1"/>
  <c r="U1294" i="1" s="1"/>
  <c r="T1295" i="1"/>
  <c r="U1295" i="1" s="1"/>
  <c r="T1296" i="1"/>
  <c r="U1296" i="1" s="1"/>
  <c r="T1297" i="1"/>
  <c r="U1297" i="1" s="1"/>
  <c r="T1298" i="1"/>
  <c r="U1298" i="1" s="1"/>
  <c r="T1299" i="1"/>
  <c r="U1299" i="1" s="1"/>
  <c r="T1300" i="1"/>
  <c r="U1300" i="1" s="1"/>
  <c r="T1301" i="1"/>
  <c r="U1301" i="1" s="1"/>
  <c r="T1302" i="1"/>
  <c r="U1302" i="1" s="1"/>
  <c r="T1303" i="1"/>
  <c r="U1303" i="1" s="1"/>
  <c r="T1304" i="1"/>
  <c r="U1304" i="1" s="1"/>
  <c r="T1305" i="1"/>
  <c r="U1305" i="1" s="1"/>
  <c r="T1306" i="1"/>
  <c r="U1306" i="1" s="1"/>
  <c r="T1307" i="1"/>
  <c r="U1307" i="1" s="1"/>
  <c r="T1308" i="1"/>
  <c r="U1308" i="1" s="1"/>
  <c r="T1309" i="1"/>
  <c r="U1309" i="1" s="1"/>
  <c r="T1310" i="1"/>
  <c r="U1310" i="1" s="1"/>
  <c r="T1311" i="1"/>
  <c r="U1311" i="1" s="1"/>
  <c r="T1312" i="1"/>
  <c r="U1312" i="1" s="1"/>
  <c r="T1313" i="1"/>
  <c r="U1313" i="1" s="1"/>
  <c r="T1314" i="1"/>
  <c r="U1314" i="1" s="1"/>
  <c r="T1315" i="1"/>
  <c r="U1315" i="1" s="1"/>
  <c r="T1316" i="1"/>
  <c r="U1316" i="1" s="1"/>
  <c r="T1317" i="1"/>
  <c r="U1317" i="1" s="1"/>
  <c r="T1318" i="1"/>
  <c r="U1318" i="1" s="1"/>
  <c r="T1319" i="1"/>
  <c r="U1319" i="1" s="1"/>
  <c r="T1320" i="1"/>
  <c r="U1320" i="1" s="1"/>
  <c r="T1321" i="1"/>
  <c r="U1321" i="1" s="1"/>
  <c r="T1322" i="1"/>
  <c r="U1322" i="1" s="1"/>
  <c r="T1323" i="1"/>
  <c r="U1323" i="1" s="1"/>
  <c r="T1324" i="1"/>
  <c r="U1324" i="1" s="1"/>
  <c r="T1325" i="1"/>
  <c r="U1325" i="1" s="1"/>
  <c r="T1326" i="1"/>
  <c r="U1326" i="1" s="1"/>
  <c r="T1327" i="1"/>
  <c r="U1327" i="1" s="1"/>
  <c r="T1328" i="1"/>
  <c r="U1328" i="1" s="1"/>
  <c r="T1329" i="1"/>
  <c r="U1329" i="1" s="1"/>
  <c r="T1330" i="1"/>
  <c r="U1330" i="1" s="1"/>
  <c r="T1331" i="1"/>
  <c r="U1331" i="1" s="1"/>
  <c r="T1332" i="1"/>
  <c r="U1332" i="1" s="1"/>
  <c r="T1333" i="1"/>
  <c r="U1333" i="1" s="1"/>
  <c r="T1334" i="1"/>
  <c r="U1334" i="1" s="1"/>
  <c r="T1335" i="1"/>
  <c r="U1335" i="1" s="1"/>
  <c r="T1336" i="1"/>
  <c r="U1336" i="1" s="1"/>
  <c r="T1337" i="1"/>
  <c r="U1337" i="1" s="1"/>
  <c r="T1338" i="1"/>
  <c r="U1338" i="1" s="1"/>
  <c r="T1339" i="1"/>
  <c r="U1339" i="1" s="1"/>
  <c r="T1340" i="1"/>
  <c r="U1340" i="1" s="1"/>
  <c r="T1341" i="1"/>
  <c r="U1341" i="1" s="1"/>
  <c r="T1342" i="1"/>
  <c r="U1342" i="1" s="1"/>
  <c r="T1343" i="1"/>
  <c r="U1343" i="1" s="1"/>
  <c r="T1344" i="1"/>
  <c r="U1344" i="1" s="1"/>
  <c r="T1345" i="1"/>
  <c r="U1345" i="1" s="1"/>
  <c r="T1346" i="1"/>
  <c r="U1346" i="1" s="1"/>
  <c r="T1347" i="1"/>
  <c r="U1347" i="1" s="1"/>
  <c r="T1348" i="1"/>
  <c r="U1348" i="1" s="1"/>
  <c r="T1349" i="1"/>
  <c r="U1349" i="1" s="1"/>
  <c r="T1350" i="1"/>
  <c r="U1350" i="1" s="1"/>
  <c r="T1351" i="1"/>
  <c r="U1351" i="1" s="1"/>
  <c r="T1352" i="1"/>
  <c r="U1352" i="1" s="1"/>
  <c r="T1353" i="1"/>
  <c r="U1353" i="1" s="1"/>
  <c r="T1354" i="1"/>
  <c r="U1354" i="1" s="1"/>
  <c r="T1355" i="1"/>
  <c r="U1355" i="1" s="1"/>
  <c r="T1356" i="1"/>
  <c r="U1356" i="1" s="1"/>
  <c r="T1357" i="1"/>
  <c r="U1357" i="1" s="1"/>
  <c r="T1358" i="1"/>
  <c r="U1358" i="1" s="1"/>
  <c r="T1359" i="1"/>
  <c r="U1359" i="1" s="1"/>
  <c r="T1360" i="1"/>
  <c r="U1360" i="1" s="1"/>
  <c r="T1361" i="1"/>
  <c r="U1361" i="1" s="1"/>
  <c r="T1362" i="1"/>
  <c r="U1362" i="1" s="1"/>
  <c r="T1363" i="1"/>
  <c r="U1363" i="1" s="1"/>
  <c r="T1364" i="1"/>
  <c r="U1364" i="1" s="1"/>
  <c r="T1365" i="1"/>
  <c r="U1365" i="1" s="1"/>
  <c r="T1366" i="1"/>
  <c r="U1366" i="1" s="1"/>
  <c r="T1367" i="1"/>
  <c r="U1367" i="1" s="1"/>
  <c r="T1368" i="1"/>
  <c r="U1368" i="1" s="1"/>
  <c r="T1369" i="1"/>
  <c r="U1369" i="1" s="1"/>
  <c r="T1370" i="1"/>
  <c r="U1370" i="1" s="1"/>
  <c r="T1371" i="1"/>
  <c r="U1371" i="1" s="1"/>
  <c r="T1372" i="1"/>
  <c r="U1372" i="1" s="1"/>
  <c r="T1373" i="1"/>
  <c r="U1373" i="1" s="1"/>
  <c r="T1374" i="1"/>
  <c r="U1374" i="1" s="1"/>
  <c r="T1375" i="1"/>
  <c r="U1375" i="1" s="1"/>
  <c r="T1376" i="1"/>
  <c r="U1376" i="1" s="1"/>
  <c r="T1377" i="1"/>
  <c r="U1377" i="1" s="1"/>
  <c r="T1378" i="1"/>
  <c r="U1378" i="1" s="1"/>
  <c r="T1379" i="1"/>
  <c r="U1379" i="1" s="1"/>
  <c r="T1380" i="1"/>
  <c r="U1380" i="1" s="1"/>
  <c r="T1381" i="1"/>
  <c r="U1381" i="1" s="1"/>
  <c r="T1382" i="1"/>
  <c r="U1382" i="1" s="1"/>
  <c r="T1383" i="1"/>
  <c r="U1383" i="1" s="1"/>
  <c r="T1384" i="1"/>
  <c r="U1384" i="1" s="1"/>
  <c r="T1385" i="1"/>
  <c r="U1385" i="1" s="1"/>
  <c r="T1386" i="1"/>
  <c r="U1386" i="1" s="1"/>
  <c r="T1387" i="1"/>
  <c r="U1387" i="1" s="1"/>
  <c r="T1388" i="1"/>
  <c r="U1388" i="1" s="1"/>
  <c r="T1389" i="1"/>
  <c r="U1389" i="1" s="1"/>
  <c r="T1390" i="1"/>
  <c r="U1390" i="1" s="1"/>
  <c r="T1391" i="1"/>
  <c r="U1391" i="1" s="1"/>
  <c r="T1392" i="1"/>
  <c r="U1392" i="1" s="1"/>
  <c r="T1393" i="1"/>
  <c r="U1393" i="1" s="1"/>
  <c r="T1394" i="1"/>
  <c r="U1394" i="1" s="1"/>
  <c r="T1395" i="1"/>
  <c r="U1395" i="1" s="1"/>
  <c r="T1396" i="1"/>
  <c r="U1396" i="1" s="1"/>
  <c r="T1397" i="1"/>
  <c r="U1397" i="1" s="1"/>
  <c r="T1398" i="1"/>
  <c r="U1398" i="1" s="1"/>
  <c r="T1399" i="1"/>
  <c r="U1399" i="1" s="1"/>
  <c r="T1400" i="1"/>
  <c r="U1400" i="1" s="1"/>
  <c r="T1401" i="1"/>
  <c r="U1401" i="1" s="1"/>
  <c r="T1402" i="1"/>
  <c r="U1402" i="1" s="1"/>
  <c r="T1403" i="1"/>
  <c r="U1403" i="1" s="1"/>
  <c r="T1404" i="1"/>
  <c r="U1404" i="1" s="1"/>
  <c r="T1405" i="1"/>
  <c r="U1405" i="1" s="1"/>
  <c r="T1406" i="1"/>
  <c r="U1406" i="1" s="1"/>
  <c r="T1407" i="1"/>
  <c r="U1407" i="1" s="1"/>
  <c r="T1408" i="1"/>
  <c r="U1408" i="1" s="1"/>
  <c r="T1409" i="1"/>
  <c r="U1409" i="1" s="1"/>
  <c r="T1410" i="1"/>
  <c r="U1410" i="1" s="1"/>
  <c r="T1411" i="1"/>
  <c r="U1411" i="1" s="1"/>
  <c r="T1412" i="1"/>
  <c r="U1412" i="1" s="1"/>
  <c r="T1413" i="1"/>
  <c r="U1413" i="1" s="1"/>
  <c r="T1414" i="1"/>
  <c r="U1414" i="1" s="1"/>
  <c r="T1415" i="1"/>
  <c r="U1415" i="1" s="1"/>
  <c r="T1416" i="1"/>
  <c r="U1416" i="1" s="1"/>
  <c r="T1417" i="1"/>
  <c r="U1417" i="1" s="1"/>
  <c r="T1418" i="1"/>
  <c r="U1418" i="1" s="1"/>
  <c r="T1419" i="1"/>
  <c r="U1419" i="1" s="1"/>
  <c r="T1420" i="1"/>
  <c r="U1420" i="1" s="1"/>
  <c r="T1421" i="1"/>
  <c r="U1421" i="1" s="1"/>
  <c r="T1422" i="1"/>
  <c r="U1422" i="1" s="1"/>
  <c r="T1423" i="1"/>
  <c r="U1423" i="1" s="1"/>
  <c r="T1424" i="1"/>
  <c r="U1424" i="1" s="1"/>
  <c r="T1425" i="1"/>
  <c r="U1425" i="1" s="1"/>
  <c r="T1426" i="1"/>
  <c r="U1426" i="1" s="1"/>
  <c r="T1427" i="1"/>
  <c r="U1427" i="1" s="1"/>
  <c r="T1428" i="1"/>
  <c r="U1428" i="1" s="1"/>
  <c r="T1429" i="1"/>
  <c r="U1429" i="1" s="1"/>
  <c r="T1430" i="1"/>
  <c r="U1430" i="1" s="1"/>
  <c r="T1431" i="1"/>
  <c r="U1431" i="1" s="1"/>
  <c r="T1432" i="1"/>
  <c r="U1432" i="1" s="1"/>
  <c r="T1433" i="1"/>
  <c r="U1433" i="1" s="1"/>
  <c r="T1434" i="1"/>
  <c r="U1434" i="1" s="1"/>
  <c r="T1435" i="1"/>
  <c r="U1435" i="1" s="1"/>
  <c r="T1436" i="1"/>
  <c r="U1436" i="1" s="1"/>
  <c r="T1437" i="1"/>
  <c r="U1437" i="1" s="1"/>
  <c r="T1438" i="1"/>
  <c r="U1438" i="1" s="1"/>
  <c r="T1439" i="1"/>
  <c r="U1439" i="1" s="1"/>
  <c r="T1440" i="1"/>
  <c r="U1440" i="1" s="1"/>
  <c r="T1441" i="1"/>
  <c r="U1441" i="1" s="1"/>
  <c r="T1442" i="1"/>
  <c r="U1442" i="1" s="1"/>
  <c r="T1443" i="1"/>
  <c r="U1443" i="1" s="1"/>
  <c r="T1444" i="1"/>
  <c r="U1444" i="1" s="1"/>
  <c r="T1445" i="1"/>
  <c r="U1445" i="1" s="1"/>
  <c r="T1446" i="1"/>
  <c r="U1446" i="1" s="1"/>
  <c r="T1447" i="1"/>
  <c r="U1447" i="1" s="1"/>
  <c r="T1448" i="1"/>
  <c r="U1448" i="1" s="1"/>
  <c r="T1449" i="1"/>
  <c r="U1449" i="1" s="1"/>
  <c r="T1450" i="1"/>
  <c r="U1450" i="1" s="1"/>
  <c r="T1451" i="1"/>
  <c r="U1451" i="1" s="1"/>
  <c r="T1452" i="1"/>
  <c r="U1452" i="1" s="1"/>
  <c r="T1453" i="1"/>
  <c r="U1453" i="1" s="1"/>
  <c r="T1454" i="1"/>
  <c r="U1454" i="1" s="1"/>
  <c r="T1455" i="1"/>
  <c r="U1455" i="1" s="1"/>
  <c r="T1456" i="1"/>
  <c r="U1456" i="1" s="1"/>
  <c r="T1457" i="1"/>
  <c r="U1457" i="1" s="1"/>
  <c r="T1458" i="1"/>
  <c r="U1458" i="1" s="1"/>
  <c r="T1459" i="1"/>
  <c r="U1459" i="1" s="1"/>
  <c r="T1460" i="1"/>
  <c r="U1460" i="1" s="1"/>
  <c r="T1461" i="1"/>
  <c r="U1461" i="1" s="1"/>
  <c r="T1462" i="1"/>
  <c r="U1462" i="1" s="1"/>
  <c r="T1463" i="1"/>
  <c r="U1463" i="1" s="1"/>
  <c r="T1464" i="1"/>
  <c r="U1464" i="1" s="1"/>
  <c r="T1465" i="1"/>
  <c r="U1465" i="1" s="1"/>
  <c r="T1466" i="1"/>
  <c r="U1466" i="1" s="1"/>
  <c r="T1467" i="1"/>
  <c r="U1467" i="1" s="1"/>
  <c r="T1468" i="1"/>
  <c r="U1468" i="1" s="1"/>
  <c r="T1469" i="1"/>
  <c r="U1469" i="1" s="1"/>
  <c r="T1470" i="1"/>
  <c r="U1470" i="1" s="1"/>
  <c r="T1471" i="1"/>
  <c r="U1471" i="1" s="1"/>
  <c r="T1472" i="1"/>
  <c r="U1472" i="1" s="1"/>
  <c r="T1473" i="1"/>
  <c r="U1473" i="1" s="1"/>
  <c r="T1474" i="1"/>
  <c r="U1474" i="1" s="1"/>
  <c r="T1475" i="1"/>
  <c r="U1475" i="1" s="1"/>
  <c r="T1476" i="1"/>
  <c r="U1476" i="1" s="1"/>
  <c r="T1477" i="1"/>
  <c r="U1477" i="1" s="1"/>
  <c r="T1478" i="1"/>
  <c r="U1478" i="1" s="1"/>
  <c r="T1479" i="1"/>
  <c r="U1479" i="1" s="1"/>
  <c r="T1480" i="1"/>
  <c r="U1480" i="1" s="1"/>
  <c r="T1481" i="1"/>
  <c r="U1481" i="1" s="1"/>
  <c r="T1482" i="1"/>
  <c r="U1482" i="1" s="1"/>
  <c r="T1483" i="1"/>
  <c r="U1483" i="1" s="1"/>
  <c r="T1484" i="1"/>
  <c r="U1484" i="1" s="1"/>
  <c r="T1485" i="1"/>
  <c r="U1485" i="1" s="1"/>
  <c r="T1486" i="1"/>
  <c r="U1486" i="1" s="1"/>
  <c r="T1487" i="1"/>
  <c r="U1487" i="1" s="1"/>
  <c r="T1488" i="1"/>
  <c r="U1488" i="1" s="1"/>
  <c r="T1489" i="1"/>
  <c r="U1489" i="1" s="1"/>
  <c r="T1490" i="1"/>
  <c r="U1490" i="1" s="1"/>
  <c r="T1491" i="1"/>
  <c r="U1491" i="1" s="1"/>
  <c r="T1492" i="1"/>
  <c r="U1492" i="1" s="1"/>
  <c r="T1493" i="1"/>
  <c r="U1493" i="1" s="1"/>
  <c r="T1494" i="1"/>
  <c r="U1494" i="1" s="1"/>
  <c r="T1495" i="1"/>
  <c r="U1495" i="1" s="1"/>
  <c r="T1496" i="1"/>
  <c r="U1496" i="1" s="1"/>
  <c r="T1497" i="1"/>
  <c r="U1497" i="1" s="1"/>
  <c r="T1498" i="1"/>
  <c r="U1498" i="1" s="1"/>
  <c r="T1499" i="1"/>
  <c r="U1499" i="1" s="1"/>
  <c r="T1500" i="1"/>
  <c r="U1500" i="1" s="1"/>
  <c r="T1501" i="1"/>
  <c r="U1501" i="1" s="1"/>
  <c r="T1502" i="1"/>
  <c r="U1502" i="1" s="1"/>
  <c r="T1503" i="1"/>
  <c r="U1503" i="1" s="1"/>
  <c r="T1504" i="1"/>
  <c r="U1504" i="1" s="1"/>
  <c r="T1505" i="1"/>
  <c r="U1505" i="1" s="1"/>
  <c r="T1506" i="1"/>
  <c r="U1506" i="1" s="1"/>
  <c r="T1507" i="1"/>
  <c r="U1507" i="1" s="1"/>
  <c r="T1508" i="1"/>
  <c r="U1508" i="1" s="1"/>
  <c r="T1509" i="1"/>
  <c r="U1509" i="1" s="1"/>
  <c r="T1510" i="1"/>
  <c r="U1510" i="1" s="1"/>
  <c r="T1511" i="1"/>
  <c r="U1511" i="1" s="1"/>
  <c r="T1512" i="1"/>
  <c r="U1512" i="1" s="1"/>
  <c r="T1513" i="1"/>
  <c r="U1513" i="1" s="1"/>
  <c r="T1514" i="1"/>
  <c r="U1514" i="1" s="1"/>
  <c r="T1515" i="1"/>
  <c r="U1515" i="1" s="1"/>
  <c r="T1516" i="1"/>
  <c r="U1516" i="1" s="1"/>
  <c r="T1517" i="1"/>
  <c r="U1517" i="1" s="1"/>
  <c r="T1518" i="1"/>
  <c r="U1518" i="1" s="1"/>
  <c r="T1519" i="1"/>
  <c r="U1519" i="1" s="1"/>
  <c r="T1520" i="1"/>
  <c r="U1520" i="1" s="1"/>
  <c r="T1521" i="1"/>
  <c r="U1521" i="1" s="1"/>
  <c r="T1522" i="1"/>
  <c r="U1522" i="1" s="1"/>
  <c r="T1523" i="1"/>
  <c r="U1523" i="1" s="1"/>
  <c r="T1524" i="1"/>
  <c r="U1524" i="1" s="1"/>
  <c r="T1525" i="1"/>
  <c r="U1525" i="1" s="1"/>
  <c r="T1526" i="1"/>
  <c r="U1526" i="1" s="1"/>
  <c r="T1527" i="1"/>
  <c r="U1527" i="1" s="1"/>
  <c r="T1528" i="1"/>
  <c r="U1528" i="1" s="1"/>
  <c r="T1529" i="1"/>
  <c r="U1529" i="1" s="1"/>
  <c r="T1530" i="1"/>
  <c r="U1530" i="1" s="1"/>
  <c r="T1531" i="1"/>
  <c r="U1531" i="1" s="1"/>
  <c r="T1532" i="1"/>
  <c r="U1532" i="1" s="1"/>
  <c r="T1533" i="1"/>
  <c r="U1533" i="1" s="1"/>
  <c r="T1534" i="1"/>
  <c r="U1534" i="1" s="1"/>
  <c r="T1535" i="1"/>
  <c r="U1535" i="1" s="1"/>
  <c r="T1536" i="1"/>
  <c r="U1536" i="1" s="1"/>
  <c r="T1537" i="1"/>
  <c r="U1537" i="1" s="1"/>
  <c r="T1538" i="1"/>
  <c r="U1538" i="1" s="1"/>
  <c r="T1539" i="1"/>
  <c r="U1539" i="1" s="1"/>
  <c r="T1540" i="1"/>
  <c r="U1540" i="1" s="1"/>
  <c r="T1541" i="1"/>
  <c r="U1541" i="1" s="1"/>
  <c r="T1542" i="1"/>
  <c r="U1542" i="1" s="1"/>
  <c r="T1543" i="1"/>
  <c r="U1543" i="1" s="1"/>
  <c r="T1544" i="1"/>
  <c r="U1544" i="1" s="1"/>
  <c r="T1545" i="1"/>
  <c r="U1545" i="1" s="1"/>
  <c r="T1546" i="1"/>
  <c r="U1546" i="1" s="1"/>
  <c r="T1547" i="1"/>
  <c r="U1547" i="1" s="1"/>
  <c r="T1548" i="1"/>
  <c r="U1548" i="1" s="1"/>
  <c r="T1549" i="1"/>
  <c r="U1549" i="1" s="1"/>
  <c r="T1550" i="1"/>
  <c r="U1550" i="1" s="1"/>
  <c r="T1551" i="1"/>
  <c r="U1551" i="1" s="1"/>
  <c r="T1552" i="1"/>
  <c r="U1552" i="1" s="1"/>
  <c r="T1553" i="1"/>
  <c r="U1553" i="1" s="1"/>
  <c r="T1554" i="1"/>
  <c r="U1554" i="1" s="1"/>
  <c r="T1555" i="1"/>
  <c r="U1555" i="1" s="1"/>
  <c r="T1556" i="1"/>
  <c r="U1556" i="1" s="1"/>
  <c r="T1557" i="1"/>
  <c r="U1557" i="1" s="1"/>
  <c r="T1558" i="1"/>
  <c r="U1558" i="1" s="1"/>
  <c r="T1559" i="1"/>
  <c r="U1559" i="1" s="1"/>
  <c r="T1560" i="1"/>
  <c r="U1560" i="1" s="1"/>
  <c r="T1561" i="1"/>
  <c r="U1561" i="1" s="1"/>
  <c r="T1562" i="1"/>
  <c r="U1562" i="1" s="1"/>
  <c r="T1563" i="1"/>
  <c r="U1563" i="1" s="1"/>
  <c r="T1564" i="1"/>
  <c r="U1564" i="1" s="1"/>
  <c r="T1565" i="1"/>
  <c r="U1565" i="1" s="1"/>
  <c r="T1566" i="1"/>
  <c r="U1566" i="1" s="1"/>
  <c r="T1567" i="1"/>
  <c r="U1567" i="1" s="1"/>
  <c r="T1568" i="1"/>
  <c r="U1568" i="1" s="1"/>
  <c r="T1569" i="1"/>
  <c r="U1569" i="1" s="1"/>
  <c r="T1570" i="1"/>
  <c r="U1570" i="1" s="1"/>
  <c r="T1571" i="1"/>
  <c r="U1571" i="1" s="1"/>
  <c r="T1572" i="1"/>
  <c r="U1572" i="1" s="1"/>
  <c r="T1573" i="1"/>
  <c r="U1573" i="1" s="1"/>
  <c r="T1574" i="1"/>
  <c r="U1574" i="1" s="1"/>
  <c r="T1575" i="1"/>
  <c r="U1575" i="1" s="1"/>
  <c r="T1576" i="1"/>
  <c r="U1576" i="1" s="1"/>
  <c r="T1577" i="1"/>
  <c r="U1577" i="1" s="1"/>
  <c r="T1578" i="1"/>
  <c r="U1578" i="1" s="1"/>
  <c r="T1579" i="1"/>
  <c r="U1579" i="1" s="1"/>
  <c r="T1580" i="1"/>
  <c r="U1580" i="1" s="1"/>
  <c r="T1581" i="1"/>
  <c r="U1581" i="1" s="1"/>
  <c r="T1582" i="1"/>
  <c r="U1582" i="1" s="1"/>
  <c r="T1583" i="1"/>
  <c r="U1583" i="1" s="1"/>
  <c r="T1584" i="1"/>
  <c r="U1584" i="1" s="1"/>
  <c r="T1585" i="1"/>
  <c r="U1585" i="1" s="1"/>
  <c r="T1586" i="1"/>
  <c r="U1586" i="1" s="1"/>
  <c r="T1587" i="1"/>
  <c r="U1587" i="1" s="1"/>
  <c r="T1588" i="1"/>
  <c r="U1588" i="1" s="1"/>
  <c r="T1589" i="1"/>
  <c r="U1589" i="1" s="1"/>
  <c r="T1590" i="1"/>
  <c r="U1590" i="1" s="1"/>
  <c r="T1591" i="1"/>
  <c r="U1591" i="1" s="1"/>
  <c r="T1592" i="1"/>
  <c r="U1592" i="1" s="1"/>
  <c r="T1593" i="1"/>
  <c r="U1593" i="1" s="1"/>
  <c r="T1594" i="1"/>
  <c r="U1594" i="1" s="1"/>
  <c r="T1595" i="1"/>
  <c r="U1595" i="1" s="1"/>
  <c r="T1596" i="1"/>
  <c r="U1596" i="1" s="1"/>
  <c r="T1597" i="1"/>
  <c r="U1597" i="1" s="1"/>
  <c r="T1598" i="1"/>
  <c r="U1598" i="1" s="1"/>
  <c r="T1599" i="1"/>
  <c r="U1599" i="1" s="1"/>
  <c r="T1600" i="1"/>
  <c r="U1600" i="1" s="1"/>
  <c r="T1601" i="1"/>
  <c r="U1601" i="1" s="1"/>
  <c r="T1602" i="1"/>
  <c r="U1602" i="1" s="1"/>
  <c r="T1603" i="1"/>
  <c r="U1603" i="1" s="1"/>
  <c r="T1604" i="1"/>
  <c r="U1604" i="1" s="1"/>
  <c r="T1605" i="1"/>
  <c r="U1605" i="1" s="1"/>
  <c r="T1606" i="1"/>
  <c r="U1606" i="1" s="1"/>
  <c r="T1607" i="1"/>
  <c r="U1607" i="1" s="1"/>
  <c r="T1608" i="1"/>
  <c r="U1608" i="1" s="1"/>
  <c r="T1609" i="1"/>
  <c r="U1609" i="1" s="1"/>
  <c r="T1610" i="1"/>
  <c r="U1610" i="1" s="1"/>
  <c r="T1611" i="1"/>
  <c r="U1611" i="1" s="1"/>
  <c r="T1612" i="1"/>
  <c r="U1612" i="1" s="1"/>
  <c r="T1613" i="1"/>
  <c r="U1613" i="1" s="1"/>
  <c r="T1614" i="1"/>
  <c r="U1614" i="1" s="1"/>
  <c r="T1615" i="1"/>
  <c r="U1615" i="1" s="1"/>
  <c r="T1616" i="1"/>
  <c r="U1616" i="1" s="1"/>
  <c r="T1617" i="1"/>
  <c r="U1617" i="1" s="1"/>
  <c r="T1618" i="1"/>
  <c r="U1618" i="1" s="1"/>
  <c r="T1619" i="1"/>
  <c r="U1619" i="1" s="1"/>
  <c r="T1620" i="1"/>
  <c r="U1620" i="1" s="1"/>
  <c r="T1621" i="1"/>
  <c r="U1621" i="1" s="1"/>
  <c r="T1622" i="1"/>
  <c r="U1622" i="1" s="1"/>
  <c r="T1623" i="1"/>
  <c r="U1623" i="1" s="1"/>
  <c r="T1624" i="1"/>
  <c r="U1624" i="1" s="1"/>
  <c r="T1625" i="1"/>
  <c r="U1625" i="1" s="1"/>
  <c r="T1626" i="1"/>
  <c r="U1626" i="1" s="1"/>
  <c r="T1627" i="1"/>
  <c r="U1627" i="1" s="1"/>
  <c r="T1628" i="1"/>
  <c r="U1628" i="1" s="1"/>
  <c r="T1629" i="1"/>
  <c r="U1629" i="1" s="1"/>
  <c r="T1630" i="1"/>
  <c r="U1630" i="1" s="1"/>
  <c r="T1631" i="1"/>
  <c r="U1631" i="1" s="1"/>
  <c r="T1632" i="1"/>
  <c r="U1632" i="1" s="1"/>
  <c r="T1633" i="1"/>
  <c r="U1633" i="1" s="1"/>
  <c r="T1634" i="1"/>
  <c r="U1634" i="1" s="1"/>
  <c r="T1635" i="1"/>
  <c r="U1635" i="1" s="1"/>
  <c r="T1636" i="1"/>
  <c r="U1636" i="1" s="1"/>
  <c r="T1637" i="1"/>
  <c r="U1637" i="1" s="1"/>
  <c r="T1638" i="1"/>
  <c r="U1638" i="1" s="1"/>
  <c r="T1639" i="1"/>
  <c r="U1639" i="1" s="1"/>
  <c r="T1640" i="1"/>
  <c r="U1640" i="1" s="1"/>
  <c r="T1641" i="1"/>
  <c r="U1641" i="1" s="1"/>
  <c r="T1642" i="1"/>
  <c r="U1642" i="1" s="1"/>
  <c r="T1643" i="1"/>
  <c r="U1643" i="1" s="1"/>
  <c r="T1644" i="1"/>
  <c r="U1644" i="1" s="1"/>
  <c r="T1645" i="1"/>
  <c r="U1645" i="1" s="1"/>
  <c r="T1646" i="1"/>
  <c r="U1646" i="1" s="1"/>
  <c r="T1647" i="1"/>
  <c r="U1647" i="1" s="1"/>
  <c r="T1648" i="1"/>
  <c r="U1648" i="1" s="1"/>
  <c r="T1649" i="1"/>
  <c r="U1649" i="1" s="1"/>
  <c r="T1650" i="1"/>
  <c r="U1650" i="1" s="1"/>
  <c r="T1651" i="1"/>
  <c r="U1651" i="1" s="1"/>
  <c r="T1652" i="1"/>
  <c r="U1652" i="1" s="1"/>
  <c r="T1653" i="1"/>
  <c r="U1653" i="1" s="1"/>
  <c r="T1654" i="1"/>
  <c r="U1654" i="1" s="1"/>
  <c r="T1655" i="1"/>
  <c r="U1655" i="1" s="1"/>
  <c r="T1656" i="1"/>
  <c r="U1656" i="1" s="1"/>
  <c r="T1657" i="1"/>
  <c r="U1657" i="1" s="1"/>
  <c r="T1658" i="1"/>
  <c r="U1658" i="1" s="1"/>
  <c r="T1659" i="1"/>
  <c r="U1659" i="1" s="1"/>
  <c r="T1660" i="1"/>
  <c r="U1660" i="1" s="1"/>
  <c r="T1661" i="1"/>
  <c r="U1661" i="1" s="1"/>
  <c r="T1662" i="1"/>
  <c r="U1662" i="1" s="1"/>
  <c r="T1663" i="1"/>
  <c r="U1663" i="1" s="1"/>
  <c r="T1664" i="1"/>
  <c r="U1664" i="1" s="1"/>
  <c r="T1665" i="1"/>
  <c r="U1665" i="1" s="1"/>
  <c r="T1666" i="1"/>
  <c r="U1666" i="1" s="1"/>
  <c r="T1667" i="1"/>
  <c r="U1667" i="1" s="1"/>
  <c r="T1668" i="1"/>
  <c r="U1668" i="1" s="1"/>
  <c r="T1669" i="1"/>
  <c r="U1669" i="1" s="1"/>
  <c r="T1670" i="1"/>
  <c r="U1670" i="1" s="1"/>
  <c r="T1671" i="1"/>
  <c r="U1671" i="1" s="1"/>
  <c r="T1672" i="1"/>
  <c r="U1672" i="1" s="1"/>
  <c r="T1673" i="1"/>
  <c r="U1673" i="1" s="1"/>
  <c r="T1674" i="1"/>
  <c r="U1674" i="1" s="1"/>
  <c r="T1675" i="1"/>
  <c r="U1675" i="1" s="1"/>
  <c r="T1676" i="1"/>
  <c r="U1676" i="1" s="1"/>
  <c r="T1677" i="1"/>
  <c r="U1677" i="1" s="1"/>
  <c r="T1678" i="1"/>
  <c r="U1678" i="1" s="1"/>
  <c r="T1679" i="1"/>
  <c r="U1679" i="1" s="1"/>
  <c r="T1680" i="1"/>
  <c r="U1680" i="1" s="1"/>
  <c r="T1681" i="1"/>
  <c r="U1681" i="1" s="1"/>
  <c r="T1682" i="1"/>
  <c r="U1682" i="1" s="1"/>
  <c r="T1683" i="1"/>
  <c r="U1683" i="1" s="1"/>
  <c r="T1684" i="1"/>
  <c r="U1684" i="1" s="1"/>
  <c r="T1685" i="1"/>
  <c r="U1685" i="1" s="1"/>
  <c r="T1686" i="1"/>
  <c r="U1686" i="1" s="1"/>
  <c r="T1687" i="1"/>
  <c r="U1687" i="1" s="1"/>
  <c r="T1688" i="1"/>
  <c r="U1688" i="1" s="1"/>
  <c r="T1689" i="1"/>
  <c r="U1689" i="1" s="1"/>
  <c r="T1690" i="1"/>
  <c r="U1690" i="1" s="1"/>
  <c r="T1691" i="1"/>
  <c r="U1691" i="1" s="1"/>
  <c r="T1692" i="1"/>
  <c r="U1692" i="1" s="1"/>
  <c r="T1693" i="1"/>
  <c r="U1693" i="1" s="1"/>
  <c r="T1694" i="1"/>
  <c r="U1694" i="1" s="1"/>
  <c r="T1695" i="1"/>
  <c r="U1695" i="1" s="1"/>
  <c r="T1696" i="1"/>
  <c r="U1696" i="1" s="1"/>
  <c r="T1697" i="1"/>
  <c r="U1697" i="1" s="1"/>
  <c r="T1698" i="1"/>
  <c r="U1698" i="1" s="1"/>
  <c r="T1699" i="1"/>
  <c r="U1699" i="1" s="1"/>
  <c r="T1700" i="1"/>
  <c r="U1700" i="1" s="1"/>
  <c r="T1701" i="1"/>
  <c r="U1701" i="1" s="1"/>
  <c r="T1702" i="1"/>
  <c r="U1702" i="1" s="1"/>
  <c r="T1703" i="1"/>
  <c r="U1703" i="1" s="1"/>
  <c r="T1704" i="1"/>
  <c r="U1704" i="1" s="1"/>
  <c r="T1705" i="1"/>
  <c r="U1705" i="1" s="1"/>
  <c r="T1706" i="1"/>
  <c r="U1706" i="1" s="1"/>
  <c r="T1707" i="1"/>
  <c r="U1707" i="1" s="1"/>
  <c r="T1708" i="1"/>
  <c r="U1708" i="1" s="1"/>
  <c r="T1709" i="1"/>
  <c r="U1709" i="1" s="1"/>
  <c r="T1710" i="1"/>
  <c r="U1710" i="1" s="1"/>
  <c r="T1711" i="1"/>
  <c r="U1711" i="1" s="1"/>
  <c r="T1712" i="1"/>
  <c r="U1712" i="1" s="1"/>
  <c r="T1713" i="1"/>
  <c r="U1713" i="1" s="1"/>
  <c r="T1714" i="1"/>
  <c r="U1714" i="1" s="1"/>
  <c r="T1715" i="1"/>
  <c r="U1715" i="1" s="1"/>
  <c r="T1716" i="1"/>
  <c r="U1716" i="1" s="1"/>
  <c r="T1717" i="1"/>
  <c r="U1717" i="1" s="1"/>
  <c r="T1718" i="1"/>
  <c r="U1718" i="1" s="1"/>
  <c r="T1719" i="1"/>
  <c r="U1719" i="1" s="1"/>
  <c r="T1720" i="1"/>
  <c r="U1720" i="1" s="1"/>
  <c r="T1721" i="1"/>
  <c r="U1721" i="1" s="1"/>
  <c r="T1722" i="1"/>
  <c r="U1722" i="1" s="1"/>
  <c r="T1723" i="1"/>
  <c r="U1723" i="1" s="1"/>
  <c r="T1724" i="1"/>
  <c r="U1724" i="1" s="1"/>
  <c r="T1725" i="1"/>
  <c r="U1725" i="1" s="1"/>
  <c r="T1726" i="1"/>
  <c r="U1726" i="1" s="1"/>
  <c r="T1727" i="1"/>
  <c r="U1727" i="1" s="1"/>
  <c r="T1728" i="1"/>
  <c r="U1728" i="1" s="1"/>
  <c r="T1729" i="1"/>
  <c r="U1729" i="1" s="1"/>
  <c r="T1730" i="1"/>
  <c r="U1730" i="1" s="1"/>
  <c r="T1731" i="1"/>
  <c r="U1731" i="1" s="1"/>
  <c r="T1732" i="1"/>
  <c r="U1732" i="1" s="1"/>
  <c r="T1733" i="1"/>
  <c r="U1733" i="1" s="1"/>
  <c r="T1734" i="1"/>
  <c r="U1734" i="1" s="1"/>
  <c r="T1735" i="1"/>
  <c r="U1735" i="1" s="1"/>
  <c r="T1736" i="1"/>
  <c r="U1736" i="1" s="1"/>
  <c r="T1737" i="1"/>
  <c r="U1737" i="1" s="1"/>
  <c r="T1738" i="1"/>
  <c r="U1738" i="1" s="1"/>
  <c r="T1739" i="1"/>
  <c r="U1739" i="1" s="1"/>
  <c r="T1740" i="1"/>
  <c r="U1740" i="1" s="1"/>
  <c r="T1741" i="1"/>
  <c r="U1741" i="1" s="1"/>
  <c r="T1742" i="1"/>
  <c r="U1742" i="1" s="1"/>
  <c r="T1743" i="1"/>
  <c r="U1743" i="1" s="1"/>
  <c r="T1744" i="1"/>
  <c r="U1744" i="1" s="1"/>
  <c r="T1745" i="1"/>
  <c r="U1745" i="1" s="1"/>
  <c r="T1746" i="1"/>
  <c r="U1746" i="1" s="1"/>
  <c r="T1747" i="1"/>
  <c r="U1747" i="1" s="1"/>
  <c r="T1748" i="1"/>
  <c r="U1748" i="1" s="1"/>
  <c r="T1749" i="1"/>
  <c r="U1749" i="1" s="1"/>
  <c r="T1750" i="1"/>
  <c r="U1750" i="1" s="1"/>
  <c r="T1751" i="1"/>
  <c r="U1751" i="1" s="1"/>
  <c r="T1752" i="1"/>
  <c r="U1752" i="1" s="1"/>
  <c r="T1753" i="1"/>
  <c r="U1753" i="1" s="1"/>
  <c r="T1754" i="1"/>
  <c r="U1754" i="1" s="1"/>
  <c r="T1755" i="1"/>
  <c r="U1755" i="1" s="1"/>
  <c r="T1756" i="1"/>
  <c r="U1756" i="1" s="1"/>
  <c r="T1757" i="1"/>
  <c r="U1757" i="1" s="1"/>
  <c r="T1758" i="1"/>
  <c r="U1758" i="1" s="1"/>
  <c r="T1759" i="1"/>
  <c r="U1759" i="1" s="1"/>
  <c r="T1760" i="1"/>
  <c r="U1760" i="1" s="1"/>
  <c r="T1761" i="1"/>
  <c r="U1761" i="1" s="1"/>
  <c r="T1762" i="1"/>
  <c r="U1762" i="1" s="1"/>
  <c r="T1763" i="1"/>
  <c r="U1763" i="1" s="1"/>
  <c r="T1764" i="1"/>
  <c r="U1764" i="1" s="1"/>
  <c r="T1765" i="1"/>
  <c r="U1765" i="1" s="1"/>
  <c r="T1766" i="1"/>
  <c r="U1766" i="1" s="1"/>
  <c r="T1767" i="1"/>
  <c r="U1767" i="1" s="1"/>
  <c r="T1768" i="1"/>
  <c r="U1768" i="1" s="1"/>
  <c r="T1769" i="1"/>
  <c r="U1769" i="1" s="1"/>
  <c r="T1770" i="1"/>
  <c r="U1770" i="1" s="1"/>
  <c r="T1771" i="1"/>
  <c r="U1771" i="1" s="1"/>
  <c r="T1772" i="1"/>
  <c r="U1772" i="1" s="1"/>
  <c r="T1773" i="1"/>
  <c r="U1773" i="1" s="1"/>
  <c r="T1774" i="1"/>
  <c r="U1774" i="1" s="1"/>
  <c r="T1775" i="1"/>
  <c r="U1775" i="1" s="1"/>
  <c r="T1776" i="1"/>
  <c r="U1776" i="1" s="1"/>
  <c r="T1777" i="1"/>
  <c r="U1777" i="1" s="1"/>
  <c r="T1778" i="1"/>
  <c r="U1778" i="1" s="1"/>
  <c r="T1779" i="1"/>
  <c r="U1779" i="1" s="1"/>
  <c r="T1780" i="1"/>
  <c r="U1780" i="1" s="1"/>
  <c r="T1781" i="1"/>
  <c r="U1781" i="1" s="1"/>
  <c r="T1782" i="1"/>
  <c r="U1782" i="1" s="1"/>
  <c r="T1783" i="1"/>
  <c r="U1783" i="1" s="1"/>
  <c r="T1784" i="1"/>
  <c r="U1784" i="1" s="1"/>
  <c r="T1785" i="1"/>
  <c r="U1785" i="1" s="1"/>
  <c r="T1786" i="1"/>
  <c r="U1786" i="1" s="1"/>
  <c r="T1787" i="1"/>
  <c r="U1787" i="1" s="1"/>
  <c r="T1788" i="1"/>
  <c r="U1788" i="1" s="1"/>
  <c r="T1789" i="1"/>
  <c r="U1789" i="1" s="1"/>
  <c r="T1790" i="1"/>
  <c r="U1790" i="1" s="1"/>
  <c r="T1791" i="1"/>
  <c r="U1791" i="1" s="1"/>
  <c r="T1792" i="1"/>
  <c r="U1792" i="1" s="1"/>
  <c r="T1793" i="1"/>
  <c r="U1793" i="1" s="1"/>
  <c r="T1794" i="1"/>
  <c r="U1794" i="1" s="1"/>
  <c r="T1795" i="1"/>
  <c r="U1795" i="1" s="1"/>
  <c r="T1796" i="1"/>
  <c r="U1796" i="1" s="1"/>
  <c r="T1797" i="1"/>
  <c r="U1797" i="1" s="1"/>
  <c r="T1798" i="1"/>
  <c r="U1798" i="1" s="1"/>
  <c r="T1799" i="1"/>
  <c r="U1799" i="1" s="1"/>
  <c r="T1800" i="1"/>
  <c r="U1800" i="1" s="1"/>
  <c r="T1801" i="1"/>
  <c r="U1801" i="1" s="1"/>
  <c r="T1802" i="1"/>
  <c r="U1802" i="1" s="1"/>
  <c r="T1803" i="1"/>
  <c r="U1803" i="1" s="1"/>
  <c r="T1804" i="1"/>
  <c r="U1804" i="1" s="1"/>
  <c r="T1805" i="1"/>
  <c r="U1805" i="1" s="1"/>
  <c r="T1806" i="1"/>
  <c r="U1806" i="1" s="1"/>
  <c r="T1807" i="1"/>
  <c r="U1807" i="1" s="1"/>
  <c r="T1808" i="1"/>
  <c r="U1808" i="1" s="1"/>
  <c r="T1809" i="1"/>
  <c r="U1809" i="1" s="1"/>
  <c r="T1810" i="1"/>
  <c r="U1810" i="1" s="1"/>
  <c r="T1811" i="1"/>
  <c r="U1811" i="1" s="1"/>
  <c r="T1812" i="1"/>
  <c r="U1812" i="1" s="1"/>
  <c r="T1813" i="1"/>
  <c r="U1813" i="1" s="1"/>
  <c r="T1814" i="1"/>
  <c r="U1814" i="1" s="1"/>
  <c r="T1815" i="1"/>
  <c r="U1815" i="1" s="1"/>
  <c r="T1816" i="1"/>
  <c r="U1816" i="1" s="1"/>
  <c r="T1817" i="1"/>
  <c r="U1817" i="1" s="1"/>
  <c r="T1818" i="1"/>
  <c r="U1818" i="1" s="1"/>
  <c r="T1819" i="1"/>
  <c r="U1819" i="1" s="1"/>
  <c r="T1820" i="1"/>
  <c r="U1820" i="1" s="1"/>
  <c r="T1821" i="1"/>
  <c r="U1821" i="1" s="1"/>
  <c r="T1822" i="1"/>
  <c r="U1822" i="1" s="1"/>
  <c r="T1823" i="1"/>
  <c r="U1823" i="1" s="1"/>
  <c r="T1824" i="1"/>
  <c r="U1824" i="1" s="1"/>
  <c r="T1825" i="1"/>
  <c r="U1825" i="1" s="1"/>
  <c r="T1826" i="1"/>
  <c r="U1826" i="1" s="1"/>
  <c r="T1827" i="1"/>
  <c r="U1827" i="1" s="1"/>
  <c r="T1828" i="1"/>
  <c r="U1828" i="1" s="1"/>
  <c r="T1829" i="1"/>
  <c r="U1829" i="1" s="1"/>
  <c r="T1830" i="1"/>
  <c r="U1830" i="1" s="1"/>
  <c r="T1831" i="1"/>
  <c r="U1831" i="1" s="1"/>
  <c r="T1832" i="1"/>
  <c r="U1832" i="1" s="1"/>
  <c r="T1833" i="1"/>
  <c r="U1833" i="1" s="1"/>
  <c r="T1834" i="1"/>
  <c r="U1834" i="1" s="1"/>
  <c r="T1835" i="1"/>
  <c r="U1835" i="1" s="1"/>
  <c r="T1836" i="1"/>
  <c r="U1836" i="1" s="1"/>
  <c r="T1837" i="1"/>
  <c r="U1837" i="1" s="1"/>
  <c r="T1838" i="1"/>
  <c r="U1838" i="1" s="1"/>
  <c r="T1839" i="1"/>
  <c r="U1839" i="1" s="1"/>
  <c r="T1840" i="1"/>
  <c r="U1840" i="1" s="1"/>
  <c r="T1841" i="1"/>
  <c r="U1841" i="1" s="1"/>
  <c r="T1842" i="1"/>
  <c r="U1842" i="1" s="1"/>
  <c r="T1843" i="1"/>
  <c r="U1843" i="1" s="1"/>
  <c r="T1844" i="1"/>
  <c r="U1844" i="1" s="1"/>
  <c r="T1845" i="1"/>
  <c r="U1845" i="1" s="1"/>
  <c r="T1846" i="1"/>
  <c r="U1846" i="1" s="1"/>
  <c r="T1847" i="1"/>
  <c r="U1847" i="1" s="1"/>
  <c r="T1848" i="1"/>
  <c r="U1848" i="1" s="1"/>
  <c r="T1849" i="1"/>
  <c r="U1849" i="1" s="1"/>
  <c r="T1850" i="1"/>
  <c r="U1850" i="1" s="1"/>
  <c r="T1851" i="1"/>
  <c r="U1851" i="1" s="1"/>
  <c r="T1852" i="1"/>
  <c r="U1852" i="1" s="1"/>
  <c r="T1853" i="1"/>
  <c r="U1853" i="1" s="1"/>
  <c r="T1854" i="1"/>
  <c r="U1854" i="1" s="1"/>
  <c r="T1855" i="1"/>
  <c r="U1855" i="1" s="1"/>
  <c r="T1856" i="1"/>
  <c r="U1856" i="1" s="1"/>
  <c r="T1857" i="1"/>
  <c r="U1857" i="1" s="1"/>
  <c r="T1858" i="1"/>
  <c r="U1858" i="1" s="1"/>
  <c r="T1859" i="1"/>
  <c r="U1859" i="1" s="1"/>
  <c r="T1860" i="1"/>
  <c r="U1860" i="1" s="1"/>
  <c r="T1861" i="1"/>
  <c r="U1861" i="1" s="1"/>
  <c r="T1862" i="1"/>
  <c r="U1862" i="1" s="1"/>
  <c r="T1863" i="1"/>
  <c r="U1863" i="1" s="1"/>
  <c r="T1864" i="1"/>
  <c r="U1864" i="1" s="1"/>
  <c r="T1865" i="1"/>
  <c r="U1865" i="1" s="1"/>
  <c r="T1866" i="1"/>
  <c r="U1866" i="1" s="1"/>
  <c r="T1867" i="1"/>
  <c r="U1867" i="1" s="1"/>
  <c r="T1868" i="1"/>
  <c r="U1868" i="1" s="1"/>
  <c r="T1869" i="1"/>
  <c r="U1869" i="1" s="1"/>
  <c r="T1870" i="1"/>
  <c r="U1870" i="1" s="1"/>
  <c r="T1871" i="1"/>
  <c r="U1871" i="1" s="1"/>
  <c r="T1872" i="1"/>
  <c r="U1872" i="1" s="1"/>
  <c r="T1873" i="1"/>
  <c r="U1873" i="1" s="1"/>
  <c r="T1874" i="1"/>
  <c r="U1874" i="1" s="1"/>
  <c r="T1875" i="1"/>
  <c r="U1875" i="1" s="1"/>
  <c r="T1876" i="1"/>
  <c r="U1876" i="1" s="1"/>
  <c r="T1877" i="1"/>
  <c r="U1877" i="1" s="1"/>
  <c r="T1878" i="1"/>
  <c r="U1878" i="1" s="1"/>
  <c r="T1879" i="1"/>
  <c r="U1879" i="1" s="1"/>
  <c r="T1880" i="1"/>
  <c r="U1880" i="1" s="1"/>
  <c r="T1881" i="1"/>
  <c r="U1881" i="1" s="1"/>
  <c r="T1882" i="1"/>
  <c r="U1882" i="1" s="1"/>
  <c r="T1883" i="1"/>
  <c r="U1883" i="1" s="1"/>
  <c r="T1884" i="1"/>
  <c r="U1884" i="1" s="1"/>
  <c r="T1885" i="1"/>
  <c r="U1885" i="1" s="1"/>
  <c r="T1886" i="1"/>
  <c r="U1886" i="1" s="1"/>
  <c r="T1887" i="1"/>
  <c r="U1887" i="1" s="1"/>
  <c r="T1888" i="1"/>
  <c r="U1888" i="1" s="1"/>
  <c r="T1889" i="1"/>
  <c r="U1889" i="1" s="1"/>
  <c r="T1890" i="1"/>
  <c r="U1890" i="1" s="1"/>
  <c r="T1891" i="1"/>
  <c r="U1891" i="1" s="1"/>
  <c r="T1892" i="1"/>
  <c r="U1892" i="1" s="1"/>
  <c r="T1893" i="1"/>
  <c r="U1893" i="1" s="1"/>
  <c r="T1894" i="1"/>
  <c r="U1894" i="1" s="1"/>
  <c r="T1895" i="1"/>
  <c r="U1895" i="1" s="1"/>
  <c r="T1896" i="1"/>
  <c r="U1896" i="1" s="1"/>
  <c r="T1897" i="1"/>
  <c r="U1897" i="1" s="1"/>
  <c r="T1898" i="1"/>
  <c r="U1898" i="1" s="1"/>
  <c r="T1899" i="1"/>
  <c r="U1899" i="1" s="1"/>
  <c r="T1900" i="1"/>
  <c r="U1900" i="1" s="1"/>
  <c r="T1901" i="1"/>
  <c r="U1901" i="1" s="1"/>
  <c r="T1902" i="1"/>
  <c r="U1902" i="1" s="1"/>
  <c r="T1903" i="1"/>
  <c r="U1903" i="1" s="1"/>
  <c r="T1904" i="1"/>
  <c r="U1904" i="1" s="1"/>
  <c r="T1905" i="1"/>
  <c r="U1905" i="1" s="1"/>
  <c r="T1906" i="1"/>
  <c r="U1906" i="1" s="1"/>
  <c r="T1907" i="1"/>
  <c r="U1907" i="1" s="1"/>
  <c r="T1908" i="1"/>
  <c r="U1908" i="1" s="1"/>
  <c r="T1909" i="1"/>
  <c r="U1909" i="1" s="1"/>
  <c r="T1910" i="1"/>
  <c r="U1910" i="1" s="1"/>
  <c r="T1911" i="1"/>
  <c r="U1911" i="1" s="1"/>
  <c r="T1912" i="1"/>
  <c r="U1912" i="1" s="1"/>
  <c r="T1913" i="1"/>
  <c r="U1913" i="1" s="1"/>
  <c r="T1914" i="1"/>
  <c r="U1914" i="1" s="1"/>
  <c r="T1915" i="1"/>
  <c r="U1915" i="1" s="1"/>
  <c r="T1916" i="1"/>
  <c r="U1916" i="1" s="1"/>
  <c r="T1917" i="1"/>
  <c r="U1917" i="1" s="1"/>
  <c r="T1918" i="1"/>
  <c r="U1918" i="1" s="1"/>
  <c r="T1919" i="1"/>
  <c r="U1919" i="1" s="1"/>
  <c r="T1920" i="1"/>
  <c r="U1920" i="1" s="1"/>
  <c r="T1921" i="1"/>
  <c r="U1921" i="1" s="1"/>
  <c r="T1922" i="1"/>
  <c r="U1922" i="1" s="1"/>
  <c r="T1923" i="1"/>
  <c r="U1923" i="1" s="1"/>
  <c r="T1924" i="1"/>
  <c r="U1924" i="1" s="1"/>
  <c r="T1925" i="1"/>
  <c r="U1925" i="1" s="1"/>
  <c r="T1926" i="1"/>
  <c r="U1926" i="1" s="1"/>
  <c r="T1927" i="1"/>
  <c r="U1927" i="1" s="1"/>
  <c r="T1928" i="1"/>
  <c r="U1928" i="1" s="1"/>
  <c r="T1929" i="1"/>
  <c r="U1929" i="1" s="1"/>
  <c r="T1930" i="1"/>
  <c r="U1930" i="1" s="1"/>
  <c r="T1931" i="1"/>
  <c r="U1931" i="1" s="1"/>
  <c r="T1932" i="1"/>
  <c r="U1932" i="1" s="1"/>
  <c r="T1933" i="1"/>
  <c r="U1933" i="1" s="1"/>
  <c r="T1934" i="1"/>
  <c r="U1934" i="1" s="1"/>
  <c r="T1935" i="1"/>
  <c r="U1935" i="1" s="1"/>
  <c r="T1936" i="1"/>
  <c r="U1936" i="1" s="1"/>
  <c r="T1937" i="1"/>
  <c r="U1937" i="1" s="1"/>
  <c r="T1938" i="1"/>
  <c r="U1938" i="1" s="1"/>
  <c r="T1939" i="1"/>
  <c r="U1939" i="1" s="1"/>
  <c r="T1940" i="1"/>
  <c r="U1940" i="1" s="1"/>
  <c r="T1941" i="1"/>
  <c r="U1941" i="1" s="1"/>
  <c r="T1942" i="1"/>
  <c r="U1942" i="1" s="1"/>
  <c r="T1943" i="1"/>
  <c r="U1943" i="1" s="1"/>
  <c r="T1944" i="1"/>
  <c r="U1944" i="1" s="1"/>
  <c r="T1945" i="1"/>
  <c r="U1945" i="1" s="1"/>
  <c r="T1946" i="1"/>
  <c r="U1946" i="1" s="1"/>
  <c r="T1947" i="1"/>
  <c r="U1947" i="1" s="1"/>
  <c r="T1948" i="1"/>
  <c r="U1948" i="1" s="1"/>
  <c r="T1949" i="1"/>
  <c r="U1949" i="1" s="1"/>
  <c r="T1950" i="1"/>
  <c r="U1950" i="1" s="1"/>
  <c r="T1951" i="1"/>
  <c r="U1951" i="1" s="1"/>
  <c r="T1952" i="1"/>
  <c r="U1952" i="1" s="1"/>
  <c r="T1953" i="1"/>
  <c r="U1953" i="1" s="1"/>
  <c r="T1954" i="1"/>
  <c r="U1954" i="1" s="1"/>
  <c r="T1955" i="1"/>
  <c r="U1955" i="1" s="1"/>
  <c r="T1956" i="1"/>
  <c r="U1956" i="1" s="1"/>
  <c r="T1957" i="1"/>
  <c r="U1957" i="1" s="1"/>
  <c r="T1958" i="1"/>
  <c r="U1958" i="1" s="1"/>
  <c r="T1959" i="1"/>
  <c r="U1959" i="1" s="1"/>
  <c r="T1960" i="1"/>
  <c r="U1960" i="1" s="1"/>
  <c r="T1961" i="1"/>
  <c r="U1961" i="1" s="1"/>
  <c r="T1962" i="1"/>
  <c r="U1962" i="1" s="1"/>
  <c r="T1963" i="1"/>
  <c r="U1963" i="1" s="1"/>
  <c r="T1964" i="1"/>
  <c r="U1964" i="1" s="1"/>
  <c r="T1965" i="1"/>
  <c r="U1965" i="1" s="1"/>
  <c r="T1966" i="1"/>
  <c r="U1966" i="1" s="1"/>
  <c r="T1967" i="1"/>
  <c r="U1967" i="1" s="1"/>
  <c r="T1968" i="1"/>
  <c r="U1968" i="1" s="1"/>
  <c r="T1969" i="1"/>
  <c r="U1969" i="1" s="1"/>
  <c r="T1970" i="1"/>
  <c r="U1970" i="1" s="1"/>
  <c r="T1971" i="1"/>
  <c r="U1971" i="1" s="1"/>
  <c r="T1972" i="1"/>
  <c r="U1972" i="1" s="1"/>
  <c r="T1973" i="1"/>
  <c r="U1973" i="1" s="1"/>
  <c r="T1974" i="1"/>
  <c r="U1974" i="1" s="1"/>
  <c r="T1975" i="1"/>
  <c r="U1975" i="1" s="1"/>
  <c r="T1976" i="1"/>
  <c r="U1976" i="1" s="1"/>
  <c r="T1977" i="1"/>
  <c r="U1977" i="1" s="1"/>
  <c r="T1978" i="1"/>
  <c r="U1978" i="1" s="1"/>
  <c r="T1979" i="1"/>
  <c r="U1979" i="1" s="1"/>
  <c r="T1980" i="1"/>
  <c r="U1980" i="1" s="1"/>
  <c r="T1981" i="1"/>
  <c r="U1981" i="1" s="1"/>
  <c r="T1982" i="1"/>
  <c r="U1982" i="1" s="1"/>
  <c r="T1983" i="1"/>
  <c r="U1983" i="1" s="1"/>
  <c r="T1984" i="1"/>
  <c r="U1984" i="1" s="1"/>
  <c r="T1985" i="1"/>
  <c r="U1985" i="1" s="1"/>
  <c r="T1986" i="1"/>
  <c r="U1986" i="1" s="1"/>
  <c r="T1987" i="1"/>
  <c r="U1987" i="1" s="1"/>
  <c r="T1988" i="1"/>
  <c r="U1988" i="1" s="1"/>
  <c r="T1989" i="1"/>
  <c r="U1989" i="1" s="1"/>
  <c r="T1990" i="1"/>
  <c r="U1990" i="1" s="1"/>
  <c r="T1991" i="1"/>
  <c r="U1991" i="1" s="1"/>
  <c r="T1992" i="1"/>
  <c r="U1992" i="1" s="1"/>
  <c r="T1993" i="1"/>
  <c r="U1993" i="1" s="1"/>
  <c r="T1994" i="1"/>
  <c r="U1994" i="1" s="1"/>
  <c r="T1995" i="1"/>
  <c r="U1995" i="1" s="1"/>
  <c r="T1996" i="1"/>
  <c r="U1996" i="1" s="1"/>
  <c r="T1997" i="1"/>
  <c r="U1997" i="1" s="1"/>
  <c r="T1998" i="1"/>
  <c r="U1998" i="1" s="1"/>
  <c r="T1999" i="1"/>
  <c r="U1999" i="1" s="1"/>
  <c r="T2000" i="1"/>
  <c r="U2000" i="1" s="1"/>
  <c r="T2001" i="1"/>
  <c r="U2001" i="1" s="1"/>
  <c r="T2002" i="1"/>
  <c r="U2002" i="1" s="1"/>
  <c r="T2003" i="1"/>
  <c r="U2003" i="1" s="1"/>
  <c r="T2004" i="1"/>
  <c r="U2004" i="1" s="1"/>
  <c r="T2005" i="1"/>
  <c r="U2005" i="1" s="1"/>
  <c r="T2006" i="1"/>
  <c r="U2006" i="1" s="1"/>
  <c r="T2007" i="1"/>
  <c r="U2007" i="1" s="1"/>
  <c r="T2008" i="1"/>
  <c r="U2008" i="1" s="1"/>
  <c r="T2009" i="1"/>
  <c r="U2009" i="1" s="1"/>
  <c r="T2010" i="1"/>
  <c r="U2010" i="1" s="1"/>
  <c r="T2011" i="1"/>
  <c r="U2011" i="1" s="1"/>
  <c r="T2012" i="1"/>
  <c r="U2012" i="1" s="1"/>
  <c r="T2013" i="1"/>
  <c r="U2013" i="1" s="1"/>
  <c r="T2014" i="1"/>
  <c r="U2014" i="1" s="1"/>
  <c r="T2015" i="1"/>
  <c r="U2015" i="1" s="1"/>
  <c r="T2016" i="1"/>
  <c r="U2016" i="1" s="1"/>
  <c r="T2017" i="1"/>
  <c r="U2017" i="1" s="1"/>
  <c r="T2018" i="1"/>
  <c r="U2018" i="1" s="1"/>
  <c r="T2019" i="1"/>
  <c r="U2019" i="1" s="1"/>
  <c r="T2020" i="1"/>
  <c r="U2020" i="1" s="1"/>
  <c r="T2021" i="1"/>
  <c r="U2021" i="1" s="1"/>
  <c r="T2022" i="1"/>
  <c r="U2022" i="1" s="1"/>
  <c r="T2023" i="1"/>
  <c r="U2023" i="1" s="1"/>
  <c r="T2024" i="1"/>
  <c r="U2024" i="1" s="1"/>
  <c r="T2025" i="1"/>
  <c r="U2025" i="1" s="1"/>
  <c r="T2026" i="1"/>
  <c r="U2026" i="1" s="1"/>
  <c r="T2027" i="1"/>
  <c r="U2027" i="1" s="1"/>
  <c r="T2028" i="1"/>
  <c r="U2028" i="1" s="1"/>
  <c r="T2029" i="1"/>
  <c r="U2029" i="1" s="1"/>
  <c r="T2030" i="1"/>
  <c r="U2030" i="1" s="1"/>
  <c r="T2031" i="1"/>
  <c r="U2031" i="1" s="1"/>
  <c r="T2032" i="1"/>
  <c r="U2032" i="1" s="1"/>
  <c r="T2033" i="1"/>
  <c r="U2033" i="1" s="1"/>
  <c r="T2034" i="1"/>
  <c r="U2034" i="1" s="1"/>
  <c r="T2035" i="1"/>
  <c r="U2035" i="1" s="1"/>
  <c r="T2036" i="1"/>
  <c r="U2036" i="1" s="1"/>
  <c r="T2037" i="1"/>
  <c r="U2037" i="1" s="1"/>
  <c r="T2038" i="1"/>
  <c r="U2038" i="1" s="1"/>
  <c r="T2039" i="1"/>
  <c r="U2039" i="1" s="1"/>
  <c r="T2040" i="1"/>
  <c r="U2040" i="1" s="1"/>
  <c r="T2041" i="1"/>
  <c r="U2041" i="1" s="1"/>
  <c r="T2042" i="1"/>
  <c r="U2042" i="1" s="1"/>
  <c r="T2043" i="1"/>
  <c r="U2043" i="1" s="1"/>
  <c r="T2044" i="1"/>
  <c r="U2044" i="1" s="1"/>
  <c r="T2045" i="1"/>
  <c r="U2045" i="1" s="1"/>
  <c r="T2046" i="1"/>
  <c r="U2046" i="1" s="1"/>
  <c r="T2047" i="1"/>
  <c r="U2047" i="1" s="1"/>
  <c r="T2048" i="1"/>
  <c r="U2048" i="1" s="1"/>
  <c r="T2049" i="1"/>
  <c r="U2049" i="1" s="1"/>
  <c r="T2050" i="1"/>
  <c r="U2050" i="1" s="1"/>
  <c r="T2051" i="1"/>
  <c r="U2051" i="1" s="1"/>
  <c r="T2052" i="1"/>
  <c r="U2052" i="1" s="1"/>
  <c r="T2053" i="1"/>
  <c r="U2053" i="1" s="1"/>
  <c r="T2054" i="1"/>
  <c r="U2054" i="1" s="1"/>
  <c r="T2055" i="1"/>
  <c r="U2055" i="1" s="1"/>
  <c r="T2056" i="1"/>
  <c r="U2056" i="1" s="1"/>
  <c r="T2057" i="1"/>
  <c r="U2057" i="1" s="1"/>
  <c r="T2058" i="1"/>
  <c r="U2058" i="1" s="1"/>
  <c r="T2059" i="1"/>
  <c r="U2059" i="1" s="1"/>
  <c r="T2060" i="1"/>
  <c r="U2060" i="1" s="1"/>
  <c r="T2061" i="1"/>
  <c r="U2061" i="1" s="1"/>
  <c r="T2062" i="1"/>
  <c r="U2062" i="1" s="1"/>
  <c r="T2063" i="1"/>
  <c r="U2063" i="1" s="1"/>
  <c r="T2064" i="1"/>
  <c r="U2064" i="1" s="1"/>
  <c r="T2065" i="1"/>
  <c r="U2065" i="1" s="1"/>
  <c r="T2066" i="1"/>
  <c r="U2066" i="1" s="1"/>
  <c r="T2067" i="1"/>
  <c r="U2067" i="1" s="1"/>
  <c r="T2068" i="1"/>
  <c r="U2068" i="1" s="1"/>
  <c r="T2069" i="1"/>
  <c r="U2069" i="1" s="1"/>
  <c r="T2070" i="1"/>
  <c r="U2070" i="1" s="1"/>
  <c r="T2071" i="1"/>
  <c r="U2071" i="1" s="1"/>
  <c r="T2072" i="1"/>
  <c r="U2072" i="1" s="1"/>
  <c r="T2073" i="1"/>
  <c r="U2073" i="1" s="1"/>
  <c r="T2" i="1"/>
  <c r="U2" i="1" s="1"/>
  <c r="AC23" i="1" l="1"/>
  <c r="AC22" i="1"/>
  <c r="AC21" i="1"/>
</calcChain>
</file>

<file path=xl/sharedStrings.xml><?xml version="1.0" encoding="utf-8"?>
<sst xmlns="http://schemas.openxmlformats.org/spreadsheetml/2006/main" count="17782" uniqueCount="841">
  <si>
    <t>Prepared for public release by British Columbia Centre for Disease Control on November 30, 2021</t>
  </si>
  <si>
    <r>
      <t>Definitions, data sources, and interpretation</t>
    </r>
    <r>
      <rPr>
        <sz val="11"/>
        <color rgb="FF000000"/>
        <rFont val="Calibri"/>
        <family val="2"/>
        <scheme val="minor"/>
      </rPr>
      <t xml:space="preserve"> </t>
    </r>
  </si>
  <si>
    <t xml:space="preserve">COVID-19 Case counts and rates </t>
  </si>
  <si>
    <r>
      <t>Data source</t>
    </r>
    <r>
      <rPr>
        <sz val="11"/>
        <color rgb="FF000000"/>
        <rFont val="Calibri"/>
        <family val="2"/>
        <scheme val="minor"/>
      </rPr>
      <t xml:space="preserve"> – BCCDC Public Health Reporting Data Warehouse (PHRDW) integrated COVID dataset.</t>
    </r>
  </si>
  <si>
    <r>
      <t xml:space="preserve">Numerator </t>
    </r>
    <r>
      <rPr>
        <sz val="11"/>
        <color rgb="FF000000"/>
        <rFont val="Calibri"/>
        <family val="2"/>
        <scheme val="minor"/>
      </rPr>
      <t xml:space="preserve">– Average daily value for either number of cases or rate per 100,000 population over the last 7 days, by surveillance date. Surveillance date: the date case was reported to public health date for epi-linked cases; otherwise it is the lab result date for all non epi-linked cases and if the lab result date is not available, then it is the date case was reported to public health date. Location of residence is assigned by BCCDC based on postal code and/or city of residence. </t>
    </r>
  </si>
  <si>
    <r>
      <t xml:space="preserve">Denominator </t>
    </r>
    <r>
      <rPr>
        <sz val="11"/>
        <color rgb="FF000000"/>
        <rFont val="Calibri"/>
        <family val="2"/>
        <scheme val="minor"/>
      </rPr>
      <t>– BC Stats PEOPLE2021 population estimate for the year 2021. BC Stats periodically updates this data for improved accuracy. As of 26 October 2021, PEOPLE2021 is used for year 2021 in all visualizations on this dashboard. Updates to this denominator may cause some small changes in rates in certain geographies and/or age groups, especially when there are few events and/or small denominators.</t>
    </r>
  </si>
  <si>
    <r>
      <t>Case incidence rate</t>
    </r>
    <r>
      <rPr>
        <sz val="11"/>
        <color rgb="FF000000"/>
        <rFont val="Calibri"/>
        <family val="2"/>
        <scheme val="minor"/>
      </rPr>
      <t xml:space="preserve"> = average daily rate of case incidence per 100,000 population during the past 7 days. Calculation: [7 day case count] / [population] * 100,000 / 7 days</t>
    </r>
  </si>
  <si>
    <t xml:space="preserve">  </t>
  </si>
  <si>
    <r>
      <t>Vaccine Coverage</t>
    </r>
    <r>
      <rPr>
        <sz val="11"/>
        <color rgb="FF005F7C"/>
        <rFont val="Calibri"/>
        <family val="2"/>
        <scheme val="minor"/>
      </rPr>
      <t xml:space="preserve"> </t>
    </r>
  </si>
  <si>
    <r>
      <t>Data Source</t>
    </r>
    <r>
      <rPr>
        <sz val="11"/>
        <color rgb="FF000000"/>
        <rFont val="Calibri"/>
        <family val="2"/>
        <scheme val="minor"/>
      </rPr>
      <t xml:space="preserve"> – Data extract from BC Ministry of Health, Health Sector Information, Analysis, and Reporting (HSIAR) team .</t>
    </r>
  </si>
  <si>
    <r>
      <t>Numerator</t>
    </r>
    <r>
      <rPr>
        <sz val="11"/>
        <color rgb="FF000000"/>
        <rFont val="Calibri"/>
        <family val="2"/>
        <scheme val="minor"/>
      </rPr>
      <t xml:space="preserve"> – First/second dose vaccines administered based on Public Immunization Registry at the Provincial Health Services Authority (PHSA). Location is assigned based on Client Roster address of residence.</t>
    </r>
  </si>
  <si>
    <r>
      <t>Denominator</t>
    </r>
    <r>
      <rPr>
        <sz val="11"/>
        <color rgb="FF000000"/>
        <rFont val="Calibri"/>
        <family val="2"/>
        <scheme val="minor"/>
      </rPr>
      <t xml:space="preserve"> – Client Roster maintained by the BC Ministry of Health. Client Roster population data are sourced from a list of all residents registered with Medical Services Plan as of March 12, 2021.​ Since this date, people may have moved, permanently or temporarily, and have been vaccinated or reported their vaccination status. As a result, there are areas in BC where there will be more people vaccinated than there were living in that area in March 2021. The Client Roster likely underrepresents new arrivals into a region such as young adults relocating to attend post-secondary institutes and workers at major construction project areas. An alternative denominator would be based on projections derived from Census 2016 which is also not representative of the current BC population.</t>
    </r>
  </si>
  <si>
    <t>Note:  Out-of-town university students who were immunized in the Vancouver Coastal Health region increased the vaccine coverage estimate in the 18-29 age group. The dose 1 vaccine coverage estimate for 12+ for CHSA 3243 (UBC) was adjusted slightly to limit the influence of age-specific variation on the overall figure. Vaccine coverage estimates for the CHSA region that surrounds UBC is not representative of the vaccination coverage among UBC students and staff.</t>
  </si>
  <si>
    <r>
      <t>Test Positivity</t>
    </r>
    <r>
      <rPr>
        <sz val="11"/>
        <color rgb="FF005F7C"/>
        <rFont val="Calibri"/>
        <family val="2"/>
        <scheme val="minor"/>
      </rPr>
      <t xml:space="preserve"> </t>
    </r>
  </si>
  <si>
    <r>
      <t>Data source</t>
    </r>
    <r>
      <rPr>
        <sz val="11"/>
        <color rgb="FF000000"/>
        <rFont val="Calibri"/>
        <family val="2"/>
        <scheme val="minor"/>
      </rPr>
      <t xml:space="preserve"> – BCCDC Public Health Laboratory PLOVER system.</t>
    </r>
  </si>
  <si>
    <r>
      <t xml:space="preserve">Numerator </t>
    </r>
    <r>
      <rPr>
        <sz val="11"/>
        <color rgb="FF000000"/>
        <rFont val="Calibri"/>
        <family val="2"/>
        <scheme val="minor"/>
      </rPr>
      <t xml:space="preserve">– 7-day rolling average of number of positive specimen results from public testing. Data are by testing date. Location is based on patient or physician’s address as captured in the BCCDC Public Health Lab PLOVER system.  </t>
    </r>
  </si>
  <si>
    <r>
      <t xml:space="preserve">Denominator </t>
    </r>
    <r>
      <rPr>
        <sz val="11"/>
        <color rgb="FF000000"/>
        <rFont val="Calibri"/>
        <family val="2"/>
        <scheme val="minor"/>
      </rPr>
      <t xml:space="preserve">– 7-day rolling average of total number of public tests performed. </t>
    </r>
  </si>
  <si>
    <r>
      <t>Test positivity</t>
    </r>
    <r>
      <rPr>
        <sz val="11"/>
        <color rgb="FF000000"/>
        <rFont val="Calibri"/>
        <family val="2"/>
        <scheme val="minor"/>
      </rPr>
      <t xml:space="preserve"> = ratio of 7-day rolling average of number of positive specimens to 7-day rolling average of the total number specimens tested (positive, negative, and indeterminate). Calculation: [7-day positive specimen count] / [7-day total number of tests performed] </t>
    </r>
  </si>
  <si>
    <t>As of November 30, 2021 the information on all tests has been removed from the dashboard.</t>
  </si>
  <si>
    <r>
      <t>Interpretation</t>
    </r>
    <r>
      <rPr>
        <sz val="11"/>
        <color rgb="FF005F7C"/>
        <rFont val="Calibri"/>
        <family val="2"/>
        <scheme val="minor"/>
      </rPr>
      <t xml:space="preserve"> </t>
    </r>
  </si>
  <si>
    <r>
      <t>Case rates</t>
    </r>
    <r>
      <rPr>
        <sz val="11"/>
        <color rgb="FF000000"/>
        <rFont val="Calibri"/>
        <family val="2"/>
        <scheme val="minor"/>
      </rPr>
      <t xml:space="preserve"> </t>
    </r>
  </si>
  <si>
    <t xml:space="preserve">Please note that case rates may be unstable in smaller communities and tend to fluctuate substantially because of low numbers. It is important to consider the time trend and absolute number of cases when interpreting data for smaller communities. </t>
  </si>
  <si>
    <r>
      <t>Maps</t>
    </r>
    <r>
      <rPr>
        <sz val="11"/>
        <color rgb="FF000000"/>
        <rFont val="Calibri"/>
        <family val="2"/>
        <scheme val="minor"/>
      </rPr>
      <t xml:space="preserve"> </t>
    </r>
  </si>
  <si>
    <t xml:space="preserve">The map illustrates the geographic distribution of reported cases for the most recent 7 day period. Areas with higher rates are illustrated in darker colour shading. </t>
  </si>
  <si>
    <t xml:space="preserve">This is a composite map where high population density areas are shown at the Community Health Service Area (CHSA) geographical unit, and lower population density areas are shown at the Local Health Area (LHA) level. CHSA insets were selected for Greater Vancouver, Greater Victoria and Okanagan Valley because of the greater urban population density. The LHA level was used for reporting data for other regions based on agreements with Northern Health and First Nations Health Authority on re-identification risks for communities they serve. </t>
  </si>
  <si>
    <t xml:space="preserve">Cases are mapped by location of residence; cases with unknown residence and from out of province are not mapped. LHA assignment is based on postal code and/or city of residence; CHSA assignment is based on postal code of residence (resulting in higher number of unassigned cases/tests by CHSA due to missing postal code information); excludes out-of-country resident cases. </t>
  </si>
  <si>
    <t xml:space="preserve">Note that the number of reported cases in the geographical area may not represent the location of exposure (e.g. people who acquired disease while traveling or working elsewhere), and that not all COVID-19 infected individuals are tested and reported; the virus may be circulating undetected in the community, including in areas where no cases have been identified by public health. </t>
  </si>
  <si>
    <t>For more information on BC Health Geographies, please see https://governmentofbc.maps.arcgis.com/apps/MapSeries/index.html?appid=9b626376507e4e84baeaac94ba614b4b</t>
  </si>
  <si>
    <r>
      <t>Retroactive changes</t>
    </r>
    <r>
      <rPr>
        <sz val="11"/>
        <color rgb="FF000000"/>
        <rFont val="Calibri"/>
        <family val="2"/>
        <scheme val="minor"/>
      </rPr>
      <t xml:space="preserve"> </t>
    </r>
  </si>
  <si>
    <t xml:space="preserve">The BCCDC, regional Health Authorities, BCCDC Public Health Laboratory, and BC Ministry of Health operate in a live database environment. Information is updated as it becomes available, and data are corrected over time as additional data flow into the system. Specific values may therefore fluctuate in response to underlying system changes. As such, case, testing and vaccination counts and rates may not be directly comparable to previously published reports. </t>
  </si>
  <si>
    <r>
      <rPr>
        <b/>
        <sz val="11"/>
        <color rgb="FF005F7C"/>
        <rFont val="Calibri"/>
        <family val="2"/>
        <scheme val="minor"/>
      </rPr>
      <t>Frequency of Updates</t>
    </r>
    <r>
      <rPr>
        <sz val="11"/>
        <color rgb="FF005F7C"/>
        <rFont val="Calibri"/>
        <family val="2"/>
        <scheme val="minor"/>
      </rPr>
      <t xml:space="preserve"> </t>
    </r>
  </si>
  <si>
    <t>This dashboard will be updated twice a week, on Tuesday and Friday afternoons for the maps, vertical plots and weekly change tab. The trends by LHA tab will be updated once a week on Tuesdays because it shows weekly data by epi week, unlike the other tabs, which illustrate the last 7 days.</t>
  </si>
  <si>
    <t>Field definitions</t>
  </si>
  <si>
    <t>Update periods</t>
  </si>
  <si>
    <t>CHSA | LHA18 | HA_Code : Community Health Service Area | Local Health Area | Health Authority ID number</t>
  </si>
  <si>
    <t>NA</t>
  </si>
  <si>
    <t>CHSA | LHA18 | HA_Name : Community Health Service Area | Local Health Area | Health Authority name</t>
  </si>
  <si>
    <t>C_ADR_7day : Average daily rate per 100,000 population of COVID-19 cases reported during past 7 days</t>
  </si>
  <si>
    <t>November 23 to 29, 2021</t>
  </si>
  <si>
    <t>C_ADR_8_14day : Average daily rate per 100,000 population of COVID-19 cases reported 8 to 14 days ago</t>
  </si>
  <si>
    <t>November 16 to 22, 2021</t>
  </si>
  <si>
    <t>C_ADR_7day_change : Absolute change in average daily rate compared to prior 7 day period</t>
  </si>
  <si>
    <t>November 16 to 29, 2021</t>
  </si>
  <si>
    <t>7d_positivity_public : Testing positivity rate (%) of publicly funded COVID-19 tests during past 7 days</t>
  </si>
  <si>
    <t>D1_12_coverage : COVID-19 vaccine coverage (%) among persons aged 12+ years receiving 1st dose</t>
  </si>
  <si>
    <t>November 29, 2021</t>
  </si>
  <si>
    <t>D1_5_11_coverage : COVID-19 vaccine coverage (%) among persons aged 5 to 11 years receiving 1st dose</t>
  </si>
  <si>
    <t>D1_12_17_coverage : COVID-19 vaccine coverage (%) among persons aged 12 to 17 years receiving 1st dose</t>
  </si>
  <si>
    <t>D1_18_coverage : COVID-19 vaccine coverage (%) among persons aged 18+ years receiving 1st dose</t>
  </si>
  <si>
    <t>D1_18_49_coverage : COVID-19 vaccine coverage (%) among persons aged 18 to 49 years receiving 1st dose</t>
  </si>
  <si>
    <t>D1_50_coverage : COVID-19 vaccine coverage (%) among persons aged 50+ years receiving 1st dose</t>
  </si>
  <si>
    <t>D2_12_coverage : COVID-19 vaccine coverage (%) among persons aged 12+ years receiving 2nd dose</t>
  </si>
  <si>
    <t>D2_12_coverage : COVID-19 vaccine coverage (%) among persons aged 12 to 17 years receiving 2nd dose</t>
  </si>
  <si>
    <t>D2_18_coverage : COVID-19 vaccine coverage (%) among persons aged 18+ years receiving 2nd dose</t>
  </si>
  <si>
    <t>D2_18_49_coverage : COVID-19 vaccine coverage (%) among persons aged 18 to 49 years receiving 2nd dose</t>
  </si>
  <si>
    <t>D2_50_coverage : COVID-19 vaccine coverage (%) among persons aged 50+ years receiving 2nd dose</t>
  </si>
  <si>
    <t>D3_70_coverage : COVID-19 vaccine coverage (%) among persons aged 70+ years receiving 3rd dose</t>
  </si>
  <si>
    <t>D1_coverage : COVID-19 vaccine coverage (%) among persons receiving 1st dose (HA table only)</t>
  </si>
  <si>
    <t>D2_coverage : COVID-19 vaccine coverage (%) among persons receiving 2nd dose (HA table only)</t>
  </si>
  <si>
    <t>Age_group : Age group of population strata (HA table only)</t>
  </si>
  <si>
    <t>Date</t>
  </si>
  <si>
    <t>CHSA18_Code</t>
  </si>
  <si>
    <t>CHSA18_Name</t>
  </si>
  <si>
    <t>C_ADR_7day</t>
  </si>
  <si>
    <t>C_ADR_8_14day</t>
  </si>
  <si>
    <t>C_ADR_7day_change</t>
  </si>
  <si>
    <t>7d_positivity_public</t>
  </si>
  <si>
    <t>D1_12_coverage</t>
  </si>
  <si>
    <t>D1_5_11_coverage</t>
  </si>
  <si>
    <t>D1_12_17_coverage</t>
  </si>
  <si>
    <t>D1_18_coverage</t>
  </si>
  <si>
    <t>D1_18_49_coverage</t>
  </si>
  <si>
    <t>D1_50_coverage</t>
  </si>
  <si>
    <t>D2_12_coverage</t>
  </si>
  <si>
    <t>D2_12_17_coverage</t>
  </si>
  <si>
    <t>D2_18_coverage</t>
  </si>
  <si>
    <t>D2_18_49_coverage</t>
  </si>
  <si>
    <t>D2_50_coverage</t>
  </si>
  <si>
    <t>D3_70_coverage</t>
  </si>
  <si>
    <t>Population_2016</t>
  </si>
  <si>
    <t>C_ADR_7Day_Actuals</t>
  </si>
  <si>
    <t>Percent_tests_private</t>
  </si>
  <si>
    <t>7d_positivity_all</t>
  </si>
  <si>
    <t>Grand Forks</t>
  </si>
  <si>
    <t>Kettle Valley</t>
  </si>
  <si>
    <t>A</t>
  </si>
  <si>
    <t>CORREL:</t>
  </si>
  <si>
    <t>Southern Okanagan</t>
  </si>
  <si>
    <t>B</t>
  </si>
  <si>
    <t>Penticton</t>
  </si>
  <si>
    <t>C</t>
  </si>
  <si>
    <t>Keremeos</t>
  </si>
  <si>
    <t>D</t>
  </si>
  <si>
    <t>Princeton</t>
  </si>
  <si>
    <t>E</t>
  </si>
  <si>
    <t>Armstrong/Spallumcheen</t>
  </si>
  <si>
    <t>F</t>
  </si>
  <si>
    <t>Vernon Centre/Coldstream</t>
  </si>
  <si>
    <t>G</t>
  </si>
  <si>
    <t>North Okanagan/Lumby</t>
  </si>
  <si>
    <t>H</t>
  </si>
  <si>
    <t>Central Okanagan Rural</t>
  </si>
  <si>
    <t>I</t>
  </si>
  <si>
    <t>West Kelowna</t>
  </si>
  <si>
    <t>J</t>
  </si>
  <si>
    <t>&lt;- new data, minimal coverage</t>
  </si>
  <si>
    <t>Lake Country</t>
  </si>
  <si>
    <t>K</t>
  </si>
  <si>
    <t>Glenmore</t>
  </si>
  <si>
    <t>L</t>
  </si>
  <si>
    <t>Downtown Kelowna</t>
  </si>
  <si>
    <t>M</t>
  </si>
  <si>
    <t>Rutland</t>
  </si>
  <si>
    <t>N</t>
  </si>
  <si>
    <t>Okanagan Mission</t>
  </si>
  <si>
    <t>O</t>
  </si>
  <si>
    <t>Summerland</t>
  </si>
  <si>
    <t>P</t>
  </si>
  <si>
    <t>Enderby</t>
  </si>
  <si>
    <t>Q</t>
  </si>
  <si>
    <t>Salmon Arm</t>
  </si>
  <si>
    <t>R</t>
  </si>
  <si>
    <t>Lower Thompson</t>
  </si>
  <si>
    <t>S</t>
  </si>
  <si>
    <t>Merritt</t>
  </si>
  <si>
    <t>T</t>
  </si>
  <si>
    <t>South Chilliwack</t>
  </si>
  <si>
    <t>U</t>
  </si>
  <si>
    <t>North Chilliwack</t>
  </si>
  <si>
    <t>Central Abbotsford</t>
  </si>
  <si>
    <t>East Abbotsford</t>
  </si>
  <si>
    <t>West Abbotsford</t>
  </si>
  <si>
    <t>Abbotsford Rural</t>
  </si>
  <si>
    <t>South Mission</t>
  </si>
  <si>
    <t>North Mission</t>
  </si>
  <si>
    <t>Agassiz/Harrison</t>
  </si>
  <si>
    <t>New Westminster</t>
  </si>
  <si>
    <t>Burnaby Northwest</t>
  </si>
  <si>
    <t>Burnaby Northeast</t>
  </si>
  <si>
    <t>Burnaby Southwest</t>
  </si>
  <si>
    <t>Burnaby Southeast</t>
  </si>
  <si>
    <t>Haney</t>
  </si>
  <si>
    <t>Pitt Meadows</t>
  </si>
  <si>
    <t>Maple Ridge Rural</t>
  </si>
  <si>
    <t>North Coquitlam</t>
  </si>
  <si>
    <t>Southwest Coquitlam</t>
  </si>
  <si>
    <t>Southeast Coquitlam</t>
  </si>
  <si>
    <t>Port Coquitlam</t>
  </si>
  <si>
    <t>Port Moody/Anmore/Belcarra</t>
  </si>
  <si>
    <t>City of Langley</t>
  </si>
  <si>
    <t>Walnut Grove/Fort Langley</t>
  </si>
  <si>
    <t>Willoughby</t>
  </si>
  <si>
    <t>Brookswood/Murrayville</t>
  </si>
  <si>
    <t>Aldergrove/Otter</t>
  </si>
  <si>
    <t>North Langley Township</t>
  </si>
  <si>
    <t>South Langley Township</t>
  </si>
  <si>
    <t>North Delta</t>
  </si>
  <si>
    <t>Ladner</t>
  </si>
  <si>
    <t>Tsawwassen</t>
  </si>
  <si>
    <t>Whalley</t>
  </si>
  <si>
    <t>North Surrey</t>
  </si>
  <si>
    <t>Cloverdale</t>
  </si>
  <si>
    <t>Panorama</t>
  </si>
  <si>
    <t>East Newton</t>
  </si>
  <si>
    <t>Fleetwood</t>
  </si>
  <si>
    <t>Guildford</t>
  </si>
  <si>
    <t>West Newton</t>
  </si>
  <si>
    <t>South Surrey</t>
  </si>
  <si>
    <t>White Rock</t>
  </si>
  <si>
    <t>Richmond City Centre</t>
  </si>
  <si>
    <t>Blundell</t>
  </si>
  <si>
    <t>Broadmoor</t>
  </si>
  <si>
    <t>Thompson/Seafair</t>
  </si>
  <si>
    <t>Steveston</t>
  </si>
  <si>
    <t>East and West Cambie/Bridgeport</t>
  </si>
  <si>
    <t>Gilmore/Shellmont/East/Hamilton</t>
  </si>
  <si>
    <t>Downtown Vancouver</t>
  </si>
  <si>
    <t>West End</t>
  </si>
  <si>
    <t>Fairview</t>
  </si>
  <si>
    <t>Downtown Eastside</t>
  </si>
  <si>
    <t>Northeast False Creek</t>
  </si>
  <si>
    <t>Grandview-Woodland</t>
  </si>
  <si>
    <t>Cedar Cottage</t>
  </si>
  <si>
    <t>Hastings-Sunrise</t>
  </si>
  <si>
    <t>Renfrew-Collingwood</t>
  </si>
  <si>
    <t>Shaughnessy/Arbutus Ridge/Kerrisdale</t>
  </si>
  <si>
    <t>West Point Grey/Dunbar-Southlands</t>
  </si>
  <si>
    <t>University of British Columbia</t>
  </si>
  <si>
    <t>Kitsilano</t>
  </si>
  <si>
    <t>Kensington</t>
  </si>
  <si>
    <t>Mount Pleasant</t>
  </si>
  <si>
    <t>South Cambie/Riley Park</t>
  </si>
  <si>
    <t>Killarney</t>
  </si>
  <si>
    <t>Oakridge/Marpole</t>
  </si>
  <si>
    <t>Sunset</t>
  </si>
  <si>
    <t>Victoria-Fraserview</t>
  </si>
  <si>
    <t>North Vancouver City - East</t>
  </si>
  <si>
    <t>North Vancouver City - West</t>
  </si>
  <si>
    <t>North Vancouver DM - Central</t>
  </si>
  <si>
    <t>North Vancouver DM - East</t>
  </si>
  <si>
    <t>North Vancouver DM - West</t>
  </si>
  <si>
    <t>West Vancouver - Lower</t>
  </si>
  <si>
    <t>West Vancouver - Upper</t>
  </si>
  <si>
    <t>Bowen Island/Lions Bay</t>
  </si>
  <si>
    <t>Downtown Victoria/Vic West</t>
  </si>
  <si>
    <t>James Bay/Fairfield</t>
  </si>
  <si>
    <t>Oaklands/Fernwood</t>
  </si>
  <si>
    <t>Oak Bay</t>
  </si>
  <si>
    <t>Gordon Head/Shelbourne</t>
  </si>
  <si>
    <t>Quadra/Swan Lake</t>
  </si>
  <si>
    <t>Interurban/Tillicum</t>
  </si>
  <si>
    <t>View Royal</t>
  </si>
  <si>
    <t>Esquimalt</t>
  </si>
  <si>
    <t>Colwood</t>
  </si>
  <si>
    <t>Metchosin</t>
  </si>
  <si>
    <t>Langford/Highlands</t>
  </si>
  <si>
    <t>Sooke</t>
  </si>
  <si>
    <t>Juan de Fuca Coast</t>
  </si>
  <si>
    <t>Royal Oak/Cordova Bay/Prospect</t>
  </si>
  <si>
    <t>Central Saanich</t>
  </si>
  <si>
    <t>North Saanich</t>
  </si>
  <si>
    <t>Sidney</t>
  </si>
  <si>
    <t>Salt Spring Island</t>
  </si>
  <si>
    <t>Pender/Galiano/Saturna/Mayne</t>
  </si>
  <si>
    <t>South Cowichan</t>
  </si>
  <si>
    <t>Central Cowichan</t>
  </si>
  <si>
    <t>Kamloops Centre North</t>
  </si>
  <si>
    <t>Kamloops Centre South</t>
  </si>
  <si>
    <t>Downtown Nanaimo</t>
  </si>
  <si>
    <t>Departure Bay</t>
  </si>
  <si>
    <t>Nanaimo North/Lantzville</t>
  </si>
  <si>
    <t>Nanaimo South</t>
  </si>
  <si>
    <t>Nanaimo West/Rural</t>
  </si>
  <si>
    <t>Cedar/Wellington</t>
  </si>
  <si>
    <t>Prince George City - North</t>
  </si>
  <si>
    <t>Prince George City - Central</t>
  </si>
  <si>
    <t>Prince George City - Southwest</t>
  </si>
  <si>
    <t>Prince George Southwest Rural</t>
  </si>
  <si>
    <t>Prince George North Fraser Rural</t>
  </si>
  <si>
    <t>LHA18_Code</t>
  </si>
  <si>
    <t>LHA18_Name</t>
  </si>
  <si>
    <t>LHA_Pop_2016</t>
  </si>
  <si>
    <t>Fernie</t>
  </si>
  <si>
    <t>Cranbrook</t>
  </si>
  <si>
    <t>Kimberley</t>
  </si>
  <si>
    <t>Windermere</t>
  </si>
  <si>
    <t>Creston</t>
  </si>
  <si>
    <t>Golden</t>
  </si>
  <si>
    <t>Kootenay Lake</t>
  </si>
  <si>
    <t>Nelson</t>
  </si>
  <si>
    <t>Castlegar</t>
  </si>
  <si>
    <t>Arrow Lakes</t>
  </si>
  <si>
    <t>Trail</t>
  </si>
  <si>
    <t>Vernon</t>
  </si>
  <si>
    <t>Central Okanagan</t>
  </si>
  <si>
    <t>Revelstoke</t>
  </si>
  <si>
    <t>Kamloops</t>
  </si>
  <si>
    <t>100 Mile House</t>
  </si>
  <si>
    <t>North Thompson</t>
  </si>
  <si>
    <t>Cariboo/Chilcotin</t>
  </si>
  <si>
    <t>Lillooet</t>
  </si>
  <si>
    <t>South Cariboo</t>
  </si>
  <si>
    <t>Hope</t>
  </si>
  <si>
    <t>Chilliwack</t>
  </si>
  <si>
    <t>Abbotsford</t>
  </si>
  <si>
    <t>Mission</t>
  </si>
  <si>
    <t>Burnaby</t>
  </si>
  <si>
    <t>Maple Ridge/Pitt Meadows</t>
  </si>
  <si>
    <t>Tri-Cities</t>
  </si>
  <si>
    <t>Langley</t>
  </si>
  <si>
    <t>Delta</t>
  </si>
  <si>
    <t>Surrey</t>
  </si>
  <si>
    <t>South Surrey/White Rock</t>
  </si>
  <si>
    <t>Richmond</t>
  </si>
  <si>
    <t>Vancouver - City Centre</t>
  </si>
  <si>
    <t>Vancouver - Centre North</t>
  </si>
  <si>
    <t>Vancouver - Northeast</t>
  </si>
  <si>
    <t>Vancouver - Westside</t>
  </si>
  <si>
    <t>Vancouver - Midtown</t>
  </si>
  <si>
    <t>Vancouver - South</t>
  </si>
  <si>
    <t>North Vancouver</t>
  </si>
  <si>
    <t>West Vancouver/Bowen Island</t>
  </si>
  <si>
    <t>Sunshine Coast</t>
  </si>
  <si>
    <t>Powell River</t>
  </si>
  <si>
    <t>Howe Sound</t>
  </si>
  <si>
    <t>Bella Coola Valley</t>
  </si>
  <si>
    <t>Central Coast</t>
  </si>
  <si>
    <t>Greater Victoria</t>
  </si>
  <si>
    <t>Western Communities</t>
  </si>
  <si>
    <t>Saanich Peninsula</t>
  </si>
  <si>
    <t>Southern Gulf Islands</t>
  </si>
  <si>
    <t>Cowichan Valley South</t>
  </si>
  <si>
    <t>Cowichan Valley West</t>
  </si>
  <si>
    <t>Cowichan Valley North</t>
  </si>
  <si>
    <t>Greater Nanaimo</t>
  </si>
  <si>
    <t>Oceanside</t>
  </si>
  <si>
    <t>Alberni/Clayoquot</t>
  </si>
  <si>
    <t>Comox Valley</t>
  </si>
  <si>
    <t>Greater Campbell River</t>
  </si>
  <si>
    <t>Vancouver Island West</t>
  </si>
  <si>
    <t>Vancouver Island North</t>
  </si>
  <si>
    <t>Haida Gwaii</t>
  </si>
  <si>
    <t>511-516-519</t>
  </si>
  <si>
    <t>Snow Country - Stikine - Telegraph Creek Aggregate</t>
  </si>
  <si>
    <t>Prince Rupert</t>
  </si>
  <si>
    <t>Upper Skeena</t>
  </si>
  <si>
    <t>Smithers</t>
  </si>
  <si>
    <t>Kitimat</t>
  </si>
  <si>
    <t>Terrace</t>
  </si>
  <si>
    <t>Nisga'a</t>
  </si>
  <si>
    <t>Quesnel</t>
  </si>
  <si>
    <t>Burns Lake</t>
  </si>
  <si>
    <t>Nechako</t>
  </si>
  <si>
    <t>Prince George</t>
  </si>
  <si>
    <t>Peace River South</t>
  </si>
  <si>
    <t>Peace River North</t>
  </si>
  <si>
    <t>Fort Nelson</t>
  </si>
  <si>
    <t>Snow Country - Stikine - Telegraph Creek</t>
  </si>
  <si>
    <t>HA_Code</t>
  </si>
  <si>
    <t>HA_Name</t>
  </si>
  <si>
    <t>Age_group</t>
  </si>
  <si>
    <t>D1_coverage</t>
  </si>
  <si>
    <t>D2_coverage</t>
  </si>
  <si>
    <t>D3_coverage</t>
  </si>
  <si>
    <t>BC</t>
  </si>
  <si>
    <t>12-17 Years</t>
  </si>
  <si>
    <t>12+ Years</t>
  </si>
  <si>
    <t>18-29 Years</t>
  </si>
  <si>
    <t>30-39 Years</t>
  </si>
  <si>
    <t>40-49 Years</t>
  </si>
  <si>
    <t>50-59 Years</t>
  </si>
  <si>
    <t>60-69 Years</t>
  </si>
  <si>
    <t>70-79 Years</t>
  </si>
  <si>
    <t>80+ Years</t>
  </si>
  <si>
    <t>All Ages</t>
  </si>
  <si>
    <t>Interior</t>
  </si>
  <si>
    <t>Fraser</t>
  </si>
  <si>
    <t>Vancouver Coastal</t>
  </si>
  <si>
    <t>Vancouver Island</t>
  </si>
  <si>
    <t>Northern</t>
  </si>
  <si>
    <t>5-11 Years</t>
  </si>
  <si>
    <t>70+ Years</t>
  </si>
  <si>
    <t>CHSA_CD</t>
  </si>
  <si>
    <t>CHSA_Name</t>
  </si>
  <si>
    <t>CHSA_Title</t>
  </si>
  <si>
    <t>LHA_CD</t>
  </si>
  <si>
    <t>LHA_Name</t>
  </si>
  <si>
    <t>LHA_Title</t>
  </si>
  <si>
    <t>HSDA_CD</t>
  </si>
  <si>
    <t>HSDA_ID</t>
  </si>
  <si>
    <t>HSDA_Name</t>
  </si>
  <si>
    <t>HSDA_Title</t>
  </si>
  <si>
    <t>HA_CD</t>
  </si>
  <si>
    <t>HA_ID</t>
  </si>
  <si>
    <t>HA_Title</t>
  </si>
  <si>
    <t>CHSA_UR_Class</t>
  </si>
  <si>
    <t>CHSA_Pop2016</t>
  </si>
  <si>
    <t>CHSA_AreaKm2</t>
  </si>
  <si>
    <t>CHSA_Density</t>
  </si>
  <si>
    <t>CHSA_IR</t>
  </si>
  <si>
    <t>1110 Fernie</t>
  </si>
  <si>
    <t>111 Fernie</t>
  </si>
  <si>
    <t>11 EK</t>
  </si>
  <si>
    <t>East Kootenay</t>
  </si>
  <si>
    <t>11 East Kootenay</t>
  </si>
  <si>
    <t>1 IHA</t>
  </si>
  <si>
    <t>1 Interior</t>
  </si>
  <si>
    <t>5 Rural Hub</t>
  </si>
  <si>
    <t>1120 Cranbrook</t>
  </si>
  <si>
    <t>112 Cranbrook</t>
  </si>
  <si>
    <t>4 Small Urban</t>
  </si>
  <si>
    <t>1130 Kimberley</t>
  </si>
  <si>
    <t>113 Kimberley</t>
  </si>
  <si>
    <t>6 Rural</t>
  </si>
  <si>
    <t>1140 Windermere</t>
  </si>
  <si>
    <t>114 Windermere</t>
  </si>
  <si>
    <t>1150 Creston</t>
  </si>
  <si>
    <t>115 Creston</t>
  </si>
  <si>
    <t>1160 Golden</t>
  </si>
  <si>
    <t>116 Golden</t>
  </si>
  <si>
    <t>1210 Kootenay Lake</t>
  </si>
  <si>
    <t>121 Kootenay Lake</t>
  </si>
  <si>
    <t>12 KB</t>
  </si>
  <si>
    <t>Kootenay Boundary</t>
  </si>
  <si>
    <t>12 Kootenay Boundary</t>
  </si>
  <si>
    <t>1220 Nelson</t>
  </si>
  <si>
    <t>122 Nelson</t>
  </si>
  <si>
    <t>1230 Castlegar</t>
  </si>
  <si>
    <t>123 Castlegar</t>
  </si>
  <si>
    <t>1240 Arrow Lakes</t>
  </si>
  <si>
    <t>124 Arrow Lakes</t>
  </si>
  <si>
    <t>1250 Trail</t>
  </si>
  <si>
    <t>125 Trail</t>
  </si>
  <si>
    <t>1260 Grand Forks</t>
  </si>
  <si>
    <t>126 Grand Forks</t>
  </si>
  <si>
    <t>1270 Kettle Valley</t>
  </si>
  <si>
    <t>127 Kettle Valley</t>
  </si>
  <si>
    <t>1310 Southern Okanagan</t>
  </si>
  <si>
    <t>131 Southern Okanagan</t>
  </si>
  <si>
    <t>13 OK</t>
  </si>
  <si>
    <t>Okanagan</t>
  </si>
  <si>
    <t>13 Okanagan</t>
  </si>
  <si>
    <t>1320 Penticton</t>
  </si>
  <si>
    <t>132 Penticton</t>
  </si>
  <si>
    <t>3 Medium Urban</t>
  </si>
  <si>
    <t>1330 Keremeos</t>
  </si>
  <si>
    <t>133 Keremeos</t>
  </si>
  <si>
    <t>1340 Princeton</t>
  </si>
  <si>
    <t>134 Princeton</t>
  </si>
  <si>
    <t>1350 Armstrong/Spallumcheen</t>
  </si>
  <si>
    <t>135 Armstrong/Spallumcheen</t>
  </si>
  <si>
    <t>1361 Vernon Centre/Coldstream</t>
  </si>
  <si>
    <t>136 Vernon</t>
  </si>
  <si>
    <t>1362 North Okanagan/Lumby</t>
  </si>
  <si>
    <t>1371 Central Okanagan Rural</t>
  </si>
  <si>
    <t>137 Central Okanagan</t>
  </si>
  <si>
    <t>1372 West Kelowna</t>
  </si>
  <si>
    <t>2 Large Urban</t>
  </si>
  <si>
    <t>1373 Lake Country</t>
  </si>
  <si>
    <t>1374 Glenmore</t>
  </si>
  <si>
    <t>1375 Downtown Kelowna</t>
  </si>
  <si>
    <t>1376 Rutland</t>
  </si>
  <si>
    <t>1377 Okanagan Mission</t>
  </si>
  <si>
    <t>1380 Summerland</t>
  </si>
  <si>
    <t>138 Summerland</t>
  </si>
  <si>
    <t>1390 Enderby</t>
  </si>
  <si>
    <t>139 Enderby</t>
  </si>
  <si>
    <t>1410 Revelstoke</t>
  </si>
  <si>
    <t>141 Revelstoke</t>
  </si>
  <si>
    <t>14 TC</t>
  </si>
  <si>
    <t>Thompson Cariboo Shuswap</t>
  </si>
  <si>
    <t>14 Thompson Cariboo Shuswap</t>
  </si>
  <si>
    <t>1420 Salmon Arm</t>
  </si>
  <si>
    <t>142 Salmon Arm</t>
  </si>
  <si>
    <t>1431 Kamloops Centre North</t>
  </si>
  <si>
    <t>143 Kamloops</t>
  </si>
  <si>
    <t>1432 Kamloops Centre South</t>
  </si>
  <si>
    <t>1433 Lower Thompson</t>
  </si>
  <si>
    <t>1440 100 Mile House</t>
  </si>
  <si>
    <t>144 100 Mile House</t>
  </si>
  <si>
    <t>1450 North Thompson</t>
  </si>
  <si>
    <t>145 North Thompson</t>
  </si>
  <si>
    <t>West Cariboo</t>
  </si>
  <si>
    <t>1461 West Cariboo</t>
  </si>
  <si>
    <t>146 Cariboo/Chilcotin</t>
  </si>
  <si>
    <t>7 Remote</t>
  </si>
  <si>
    <t>Williams Lake/East Cariboo</t>
  </si>
  <si>
    <t>1462 Williams Lake/East Cariboo</t>
  </si>
  <si>
    <t>1470 Lillooet</t>
  </si>
  <si>
    <t>147 Lillooet</t>
  </si>
  <si>
    <t>1480 South Cariboo</t>
  </si>
  <si>
    <t>148 South Cariboo</t>
  </si>
  <si>
    <t>1490 Merritt</t>
  </si>
  <si>
    <t>149 Merritt</t>
  </si>
  <si>
    <t>2110 Hope</t>
  </si>
  <si>
    <t>211 Hope</t>
  </si>
  <si>
    <t>21 FE</t>
  </si>
  <si>
    <t>Fraser East</t>
  </si>
  <si>
    <t>21 Fraser East</t>
  </si>
  <si>
    <t>2 FHA</t>
  </si>
  <si>
    <t>2 Fraser</t>
  </si>
  <si>
    <t>2121 South Chilliwack</t>
  </si>
  <si>
    <t>212 Chilliwack</t>
  </si>
  <si>
    <t>2122 North Chilliwack</t>
  </si>
  <si>
    <t>2131 Central Abbotsford</t>
  </si>
  <si>
    <t>213 Abbotsford</t>
  </si>
  <si>
    <t>2132 East Abbotsford</t>
  </si>
  <si>
    <t>2133 West Abbotsford</t>
  </si>
  <si>
    <t>2134 Abbotsford Rural</t>
  </si>
  <si>
    <t>2141 South Mission</t>
  </si>
  <si>
    <t>214 Mission</t>
  </si>
  <si>
    <t>2142 North Mission</t>
  </si>
  <si>
    <t>2150 Agassiz/Harrison</t>
  </si>
  <si>
    <t>215 Agassiz/Harrison</t>
  </si>
  <si>
    <t>2210 New Westminster</t>
  </si>
  <si>
    <t>221 New Westminster</t>
  </si>
  <si>
    <t>22 FN</t>
  </si>
  <si>
    <t>Fraser North</t>
  </si>
  <si>
    <t>22 Fraser North</t>
  </si>
  <si>
    <t>1 Metropolitan</t>
  </si>
  <si>
    <t>2221 Burnaby Northwest</t>
  </si>
  <si>
    <t>222 Burnaby</t>
  </si>
  <si>
    <t>2222 Burnaby Northeast</t>
  </si>
  <si>
    <t>2223 Burnaby Southwest</t>
  </si>
  <si>
    <t>2224 Burnaby Southeast</t>
  </si>
  <si>
    <t>2231 Haney</t>
  </si>
  <si>
    <t>223 Maple Ridge/Pitt Meadows</t>
  </si>
  <si>
    <t>2232 Pitt Meadows</t>
  </si>
  <si>
    <t>2233 Maple Ridge Rural</t>
  </si>
  <si>
    <t>2241 North Coquitlam</t>
  </si>
  <si>
    <t>224 Tri-Cities</t>
  </si>
  <si>
    <t>2242 Southwest Coquitlam</t>
  </si>
  <si>
    <t>2243 Southeast Coquitlam</t>
  </si>
  <si>
    <t>2244 Port Coquitlam</t>
  </si>
  <si>
    <t>2245 Port Moody/Anmore/Belcarra</t>
  </si>
  <si>
    <t>2311 City of Langley</t>
  </si>
  <si>
    <t>231 Langley</t>
  </si>
  <si>
    <t>23 FS</t>
  </si>
  <si>
    <t>Fraser South</t>
  </si>
  <si>
    <t>23 Fraser South</t>
  </si>
  <si>
    <t>2312 Walnut Grove/Fort Langley</t>
  </si>
  <si>
    <t>2313 Willoughby</t>
  </si>
  <si>
    <t>2314 Brookswood/Murrayville</t>
  </si>
  <si>
    <t>2315 Aldergrove/Otter</t>
  </si>
  <si>
    <t>2316 North Langley Township</t>
  </si>
  <si>
    <t>2317 South Langley Township</t>
  </si>
  <si>
    <t>2321 North Delta</t>
  </si>
  <si>
    <t>232 Delta</t>
  </si>
  <si>
    <t>2322 Ladner</t>
  </si>
  <si>
    <t>2323 Tsawwassen</t>
  </si>
  <si>
    <t>2331 Whalley</t>
  </si>
  <si>
    <t>233 Surrey</t>
  </si>
  <si>
    <t>2332 North Surrey</t>
  </si>
  <si>
    <t>2333 Cloverdale</t>
  </si>
  <si>
    <t>2334 Panorama</t>
  </si>
  <si>
    <t>2335 East Newton</t>
  </si>
  <si>
    <t>2336 Fleetwood</t>
  </si>
  <si>
    <t>2337 Guildford</t>
  </si>
  <si>
    <t>2338 West Newton</t>
  </si>
  <si>
    <t>2341 South Surrey</t>
  </si>
  <si>
    <t>234 South Surrey/White Rock</t>
  </si>
  <si>
    <t>2342 White Rock</t>
  </si>
  <si>
    <t>3111 Richmond City Centre</t>
  </si>
  <si>
    <t>311 Richmond</t>
  </si>
  <si>
    <t>31 RICH</t>
  </si>
  <si>
    <t>31 Richmond</t>
  </si>
  <si>
    <t>3 VCHA</t>
  </si>
  <si>
    <t>3 Vancouver Coastal</t>
  </si>
  <si>
    <t>3112 Blundell</t>
  </si>
  <si>
    <t>3113 Broadmoor</t>
  </si>
  <si>
    <t>3114 Thompson/Seafair</t>
  </si>
  <si>
    <t>3115 Steveston</t>
  </si>
  <si>
    <t>3116 East and West Cambie/Bridgeport</t>
  </si>
  <si>
    <t>3117 Gilmore/Shellmont/East/Hamilton</t>
  </si>
  <si>
    <t>3211 Downtown Vancouver</t>
  </si>
  <si>
    <t>321 Vancouver - City Centre</t>
  </si>
  <si>
    <t>32 VAN</t>
  </si>
  <si>
    <t>Vancouver</t>
  </si>
  <si>
    <t>32 Vancouver</t>
  </si>
  <si>
    <t>3212 West End</t>
  </si>
  <si>
    <t>3213 Fairview</t>
  </si>
  <si>
    <t>3221 Downtown Eastside</t>
  </si>
  <si>
    <t>322 Vancouver - Centre North</t>
  </si>
  <si>
    <t>3222 Northeast False Creek</t>
  </si>
  <si>
    <t>3223 Grandview-Woodland</t>
  </si>
  <si>
    <t>3231 Cedar Cottage</t>
  </si>
  <si>
    <t>323 Vancouver - Northeast</t>
  </si>
  <si>
    <t>3232 Hastings-Sunrise</t>
  </si>
  <si>
    <t>3233 Renfrew-Collingwood</t>
  </si>
  <si>
    <t>3241 Shaughnessy/Arbutus Ridge/Kerrisdale</t>
  </si>
  <si>
    <t>324 Vancouver - Westside</t>
  </si>
  <si>
    <t>3242 West Point Grey/Dunbar-Southlands</t>
  </si>
  <si>
    <t>3243 University of British Columbia</t>
  </si>
  <si>
    <t>3244 Kitsilano</t>
  </si>
  <si>
    <t>3251 Kensington</t>
  </si>
  <si>
    <t>325 Vancouver - Midtown</t>
  </si>
  <si>
    <t>3252 Mount Pleasant</t>
  </si>
  <si>
    <t>3253 South Cambie/Riley Park</t>
  </si>
  <si>
    <t>3261 Killarney</t>
  </si>
  <si>
    <t>326 Vancouver - South</t>
  </si>
  <si>
    <t>3262 Oakridge/Marpole</t>
  </si>
  <si>
    <t>3263 Sunset</t>
  </si>
  <si>
    <t>3264 Victoria-Fraserview</t>
  </si>
  <si>
    <t>3311 North Vancouver City - East</t>
  </si>
  <si>
    <t>331 North Vancouver</t>
  </si>
  <si>
    <t>33 NSCG</t>
  </si>
  <si>
    <t>North Shore/Coast Garibaldi</t>
  </si>
  <si>
    <t>33 North Shore/Coast Garibaldi</t>
  </si>
  <si>
    <t>3312 North Vancouver City - West</t>
  </si>
  <si>
    <t>3313 North Vancouver DM - Central</t>
  </si>
  <si>
    <t>3314 North Vancouver DM - East</t>
  </si>
  <si>
    <t>3315 North Vancouver DM - West</t>
  </si>
  <si>
    <t>3321 West Vancouver - Lower</t>
  </si>
  <si>
    <t>332 West Vancouver/Bowen Island</t>
  </si>
  <si>
    <t>3322 West Vancouver - Upper</t>
  </si>
  <si>
    <t>3323 Bowen Island/Lions Bay</t>
  </si>
  <si>
    <t>Gibsons</t>
  </si>
  <si>
    <t>3331 Gibsons</t>
  </si>
  <si>
    <t>333 Sunshine Coast</t>
  </si>
  <si>
    <t>Sechelt</t>
  </si>
  <si>
    <t>3332 Sechelt</t>
  </si>
  <si>
    <t>Sunshine Coast Rural</t>
  </si>
  <si>
    <t>3333 Sunshine Coast Rural</t>
  </si>
  <si>
    <t>Powell River City</t>
  </si>
  <si>
    <t>3341 Powell River City</t>
  </si>
  <si>
    <t>334 Powell River</t>
  </si>
  <si>
    <t>qathet Rural</t>
  </si>
  <si>
    <t>3342 qathet Rural</t>
  </si>
  <si>
    <t>Squamish</t>
  </si>
  <si>
    <t>3351 Squamish</t>
  </si>
  <si>
    <t>335 Howe Sound</t>
  </si>
  <si>
    <t>Whistler</t>
  </si>
  <si>
    <t>3352 Whistler</t>
  </si>
  <si>
    <t>Howe Sound Rural</t>
  </si>
  <si>
    <t>3353 Howe Sound Rural</t>
  </si>
  <si>
    <t>3360 Bella Coola Valley</t>
  </si>
  <si>
    <t>336 Bella Coola Valley</t>
  </si>
  <si>
    <t>3370 Central Coast</t>
  </si>
  <si>
    <t>337 Central Coast</t>
  </si>
  <si>
    <t>4111 Downtown Victoria/Vic West</t>
  </si>
  <si>
    <t>411 Greater Victoria</t>
  </si>
  <si>
    <t>41 SVI</t>
  </si>
  <si>
    <t>South Vancouver Island</t>
  </si>
  <si>
    <t>41 South Vancouver Island</t>
  </si>
  <si>
    <t>4 VIHA</t>
  </si>
  <si>
    <t>4 Vancouver Island</t>
  </si>
  <si>
    <t>4112 James Bay/Fairfield</t>
  </si>
  <si>
    <t>4113 Oaklands/Fernwood</t>
  </si>
  <si>
    <t>4114 Oak Bay</t>
  </si>
  <si>
    <t>4115 Gordon Head/Shelbourne</t>
  </si>
  <si>
    <t>4116 Quadra/Swan Lake</t>
  </si>
  <si>
    <t>4117 Interurban/Tillicum</t>
  </si>
  <si>
    <t>4118 View Royal</t>
  </si>
  <si>
    <t>4119 Esquimalt</t>
  </si>
  <si>
    <t>4121 Colwood</t>
  </si>
  <si>
    <t>412 Western Communities</t>
  </si>
  <si>
    <t>4122 Metchosin</t>
  </si>
  <si>
    <t>4123 Langford/Highlands</t>
  </si>
  <si>
    <t>4124 Sooke</t>
  </si>
  <si>
    <t>4125 Juan de Fuca Coast</t>
  </si>
  <si>
    <t>4131 Royal Oak/Cordova Bay/Prospect</t>
  </si>
  <si>
    <t>413 Saanich Peninsula</t>
  </si>
  <si>
    <t>4132 Central Saanich</t>
  </si>
  <si>
    <t>4133 North Saanich</t>
  </si>
  <si>
    <t>4134 Sidney</t>
  </si>
  <si>
    <t>4141 Salt Spring Island</t>
  </si>
  <si>
    <t>414 Southern Gulf Islands</t>
  </si>
  <si>
    <t>4142 Pender/Galiano/Saturna/Mayne</t>
  </si>
  <si>
    <t>4211 South Cowichan</t>
  </si>
  <si>
    <t>421 Cowichan Valley South</t>
  </si>
  <si>
    <t>42 CVI</t>
  </si>
  <si>
    <t>Central Vancouver Island</t>
  </si>
  <si>
    <t>42 Central Vancouver Island</t>
  </si>
  <si>
    <t>4212 Central Cowichan</t>
  </si>
  <si>
    <t>4 Small urban</t>
  </si>
  <si>
    <t>4220 Cowichan Valley West</t>
  </si>
  <si>
    <t>422 Cowichan Valley West</t>
  </si>
  <si>
    <t>Ladysmith</t>
  </si>
  <si>
    <t>4231 Ladysmith</t>
  </si>
  <si>
    <t>423 Cowichan Valley North</t>
  </si>
  <si>
    <t>Ladysmith Rural</t>
  </si>
  <si>
    <t>4232 Ladysmith Rural</t>
  </si>
  <si>
    <t>Chemainus</t>
  </si>
  <si>
    <t>4233 Chemainus</t>
  </si>
  <si>
    <t>Penelakut and Thetis Islands</t>
  </si>
  <si>
    <t>4234 Penelakut and Thetis Islands</t>
  </si>
  <si>
    <t>4241 Downtown Nanaimo</t>
  </si>
  <si>
    <t>424 Greater Nanaimo</t>
  </si>
  <si>
    <t>4242 Departure Bay</t>
  </si>
  <si>
    <t>4243 Nanaimo North/Lantzville</t>
  </si>
  <si>
    <t>4244 Nanaimo South</t>
  </si>
  <si>
    <t>4245 Nanaimo West/Rural</t>
  </si>
  <si>
    <t>4246 Cedar/Wellington</t>
  </si>
  <si>
    <t>Gabriola Island</t>
  </si>
  <si>
    <t>4247 Gabriola Island</t>
  </si>
  <si>
    <t>Parksville</t>
  </si>
  <si>
    <t>4251 Parksville</t>
  </si>
  <si>
    <t>425 Oceanside</t>
  </si>
  <si>
    <t>Qualicum Beach</t>
  </si>
  <si>
    <t>4252 Qualicum Beach</t>
  </si>
  <si>
    <t>Oceanside Rural</t>
  </si>
  <si>
    <t>4253 Oceanside Rural</t>
  </si>
  <si>
    <t>Port Alberni</t>
  </si>
  <si>
    <t>4261 Port Alberni</t>
  </si>
  <si>
    <t>426 Alberni/Clayoquot</t>
  </si>
  <si>
    <t>Alberni Valley/Bamfield</t>
  </si>
  <si>
    <t>4262 Alberni Valley/Bamfield</t>
  </si>
  <si>
    <t>West Coast</t>
  </si>
  <si>
    <t>4263 West Coast</t>
  </si>
  <si>
    <t>Comox</t>
  </si>
  <si>
    <t>4311 Comox</t>
  </si>
  <si>
    <t>431 Comox Valley</t>
  </si>
  <si>
    <t>43 NVI</t>
  </si>
  <si>
    <t>North Vancouver Island</t>
  </si>
  <si>
    <t>43 North Vancouver Island</t>
  </si>
  <si>
    <t>Comox Valley Rural</t>
  </si>
  <si>
    <t>4312 Comox Valley Rural</t>
  </si>
  <si>
    <t>Courtenay</t>
  </si>
  <si>
    <t>4313 Courtenay</t>
  </si>
  <si>
    <t>Campbell River</t>
  </si>
  <si>
    <t>4321 Campbell River</t>
  </si>
  <si>
    <t>432 Greater Campbell River</t>
  </si>
  <si>
    <t>Campbell River Rural</t>
  </si>
  <si>
    <t>4322 Campbell River Rural</t>
  </si>
  <si>
    <t>4330 Vancouver Island West</t>
  </si>
  <si>
    <t>433 Vancouver Island West</t>
  </si>
  <si>
    <t>Port Hardy/Port Alice</t>
  </si>
  <si>
    <t>4341 Port Hardy/Port Alice</t>
  </si>
  <si>
    <t>434 Vancouver Island North</t>
  </si>
  <si>
    <t>Port McNeill/Sointula</t>
  </si>
  <si>
    <t>4342 Port McNeill/Sointula</t>
  </si>
  <si>
    <t>Vancouver Island North Remote</t>
  </si>
  <si>
    <t>4343 Vancouver Island North Remote</t>
  </si>
  <si>
    <t>Haida Gwaii South</t>
  </si>
  <si>
    <t>5101 Haida Gwaii South</t>
  </si>
  <si>
    <t>510 Haida Gwaii</t>
  </si>
  <si>
    <t>51 NW</t>
  </si>
  <si>
    <t>Northwest</t>
  </si>
  <si>
    <t>51 Northwest</t>
  </si>
  <si>
    <t>5 NHA</t>
  </si>
  <si>
    <t>5 Northern</t>
  </si>
  <si>
    <t>Haida Gwaii North</t>
  </si>
  <si>
    <t>5102 Haida Gwaii North</t>
  </si>
  <si>
    <t>Snow Country</t>
  </si>
  <si>
    <t>5110 Snow Country</t>
  </si>
  <si>
    <t>511 Snow Country</t>
  </si>
  <si>
    <t>Prince Rupert City Centre</t>
  </si>
  <si>
    <t>5121 Prince Rupert City Centre</t>
  </si>
  <si>
    <t>512 Prince Rupert</t>
  </si>
  <si>
    <t>Prince Rupert Rural</t>
  </si>
  <si>
    <t>5122 Prince Rupert Rural</t>
  </si>
  <si>
    <t>5130 Upper Skeena</t>
  </si>
  <si>
    <t>513 Upper Skeena</t>
  </si>
  <si>
    <t>Smithers Town Centre</t>
  </si>
  <si>
    <t>5141 Smithers Town Centre</t>
  </si>
  <si>
    <t>514 Smithers</t>
  </si>
  <si>
    <t>Smithers Rural</t>
  </si>
  <si>
    <t>5142 Smithers Rural</t>
  </si>
  <si>
    <t>Houston</t>
  </si>
  <si>
    <t>5143 Houston</t>
  </si>
  <si>
    <t>5150 Kitimat</t>
  </si>
  <si>
    <t>515 Kitimat</t>
  </si>
  <si>
    <t>Stikine</t>
  </si>
  <si>
    <t>5160 Stikine</t>
  </si>
  <si>
    <t>516 Stikine</t>
  </si>
  <si>
    <t>Terrace City Centre</t>
  </si>
  <si>
    <t>5171 Terrace City Centre</t>
  </si>
  <si>
    <t>517 Terrace</t>
  </si>
  <si>
    <t>Terrace Rural</t>
  </si>
  <si>
    <t>5172 Terrace Rural</t>
  </si>
  <si>
    <t>5180 Nisga'a</t>
  </si>
  <si>
    <t>518 Nisga'a</t>
  </si>
  <si>
    <t>Telegraph Creek</t>
  </si>
  <si>
    <t>5190 Telegraph Creek</t>
  </si>
  <si>
    <t>519 Telegraph Creek</t>
  </si>
  <si>
    <t>Quesnel City Centre</t>
  </si>
  <si>
    <t>5211 Quesnel City Centre</t>
  </si>
  <si>
    <t>521 Quesnel</t>
  </si>
  <si>
    <t>52 NI</t>
  </si>
  <si>
    <t>Northern Interior</t>
  </si>
  <si>
    <t>52 Northern Interior</t>
  </si>
  <si>
    <t>Quesnel Rural</t>
  </si>
  <si>
    <t>5212 Quesnel Rural</t>
  </si>
  <si>
    <t>Burns Lake Town Centre</t>
  </si>
  <si>
    <t>5221 Burns Lake Town Centre</t>
  </si>
  <si>
    <t>522 Burns Lake</t>
  </si>
  <si>
    <t>Burns Lake South</t>
  </si>
  <si>
    <t>5222 Burns Lake South</t>
  </si>
  <si>
    <t>Burns Lake North</t>
  </si>
  <si>
    <t>5223 Burns Lake North</t>
  </si>
  <si>
    <t>Vanderhoof</t>
  </si>
  <si>
    <t>5231 Vanderhoof</t>
  </si>
  <si>
    <t>523 Nechako</t>
  </si>
  <si>
    <t>Vanderhoof Rural</t>
  </si>
  <si>
    <t>5232 Vanderhoof Rural</t>
  </si>
  <si>
    <t>Fort St. James North</t>
  </si>
  <si>
    <t>5233 Fort St. James North</t>
  </si>
  <si>
    <t>Fraser Lake</t>
  </si>
  <si>
    <t>5234 Fraser Lake</t>
  </si>
  <si>
    <t>5241 Prince George City - North</t>
  </si>
  <si>
    <t>524 Prince George</t>
  </si>
  <si>
    <t>5242 Prince George City - Central</t>
  </si>
  <si>
    <t>5243 Prince George City - Southwest</t>
  </si>
  <si>
    <t>5244 Prince George Southwest Rural</t>
  </si>
  <si>
    <t>5245 Prince George North Fraser Rural</t>
  </si>
  <si>
    <t>McBride/Valemount</t>
  </si>
  <si>
    <t>5246 McBride/Valemount</t>
  </si>
  <si>
    <t>Mackenzie</t>
  </si>
  <si>
    <t>5247 Mackenzie</t>
  </si>
  <si>
    <t>Dawson Creek</t>
  </si>
  <si>
    <t>5311 Dawson Creek</t>
  </si>
  <si>
    <t>531 Peace River South</t>
  </si>
  <si>
    <t>53 NE</t>
  </si>
  <si>
    <t>Northeast</t>
  </si>
  <si>
    <t>53 Northeast</t>
  </si>
  <si>
    <t>Chetwynd</t>
  </si>
  <si>
    <t>5312 Chetwynd</t>
  </si>
  <si>
    <t>Tumbler Ridge</t>
  </si>
  <si>
    <t>5313 Tumbler Ridge</t>
  </si>
  <si>
    <t>Peace River South Rural</t>
  </si>
  <si>
    <t>5314 Peace River South Rural</t>
  </si>
  <si>
    <t>Fort St John</t>
  </si>
  <si>
    <t>5321 Fort St John</t>
  </si>
  <si>
    <t>532 Peace River North</t>
  </si>
  <si>
    <t>Hudson's Hope</t>
  </si>
  <si>
    <t>5322 Hudson's Hope</t>
  </si>
  <si>
    <t>Peace River North Rural</t>
  </si>
  <si>
    <t>5323 Peace River North Rural</t>
  </si>
  <si>
    <t>Fort Nelson Population Centre</t>
  </si>
  <si>
    <t>5331 Fort Nelson Population Centre</t>
  </si>
  <si>
    <t>533 Fort Nelson</t>
  </si>
  <si>
    <t>Northern Boreal</t>
  </si>
  <si>
    <t>5332 Northern Boreal</t>
  </si>
  <si>
    <t>5551 Snow Country - Stikine - Telegraph Creek</t>
  </si>
  <si>
    <t>555 Snow Country - Stikine - Telegraph Creek</t>
  </si>
  <si>
    <t>55 NW</t>
  </si>
  <si>
    <t>55 Northwest</t>
  </si>
  <si>
    <t>HA</t>
  </si>
  <si>
    <t>Pop_Rounded</t>
  </si>
  <si>
    <t>Population_2019</t>
  </si>
  <si>
    <t>Year</t>
  </si>
  <si>
    <t>Row Labels</t>
  </si>
  <si>
    <t>Max of LHA_CD</t>
  </si>
  <si>
    <t>Sum of CHSA_Pop2016</t>
  </si>
  <si>
    <t>Prepared for public release by British Columbia Centre for Disease Control on November 16, 2021</t>
  </si>
  <si>
    <r>
      <t xml:space="preserve">Numerator </t>
    </r>
    <r>
      <rPr>
        <sz val="11"/>
        <color rgb="FF000000"/>
        <rFont val="Calibri"/>
        <family val="2"/>
        <scheme val="minor"/>
      </rPr>
      <t xml:space="preserve">– 7-day rolling average of number of positive specimen results. Data are by testing date. Location is based on patient or physician’s address as captured in the BCCDC Public Health Lab PLOVER system.  </t>
    </r>
  </si>
  <si>
    <r>
      <t xml:space="preserve">Denominator </t>
    </r>
    <r>
      <rPr>
        <sz val="11"/>
        <color rgb="FF000000"/>
        <rFont val="Calibri"/>
        <family val="2"/>
        <scheme val="minor"/>
      </rPr>
      <t xml:space="preserve">– 7-day rolling average of total number of tests performed. </t>
    </r>
  </si>
  <si>
    <t>Current results are for all tests. Information on public test positivity only will be included soon.</t>
  </si>
  <si>
    <t>November 9 to 15, 2021</t>
  </si>
  <si>
    <t>November 2 to 8, 2021</t>
  </si>
  <si>
    <t>November 2 to 15, 2021</t>
  </si>
  <si>
    <t>7d_positivity_all : Testing positivity rate (%) of all COVID-19 tests during past 7 days</t>
  </si>
  <si>
    <t>November 15, 2021</t>
  </si>
  <si>
    <t>Prepared for public release by British Columbia Centre for Disease Control on September 21, 2021</t>
  </si>
  <si>
    <r>
      <t>Data source</t>
    </r>
    <r>
      <rPr>
        <sz val="11"/>
        <color rgb="FF000000"/>
        <rFont val="Calibri"/>
        <family val="2"/>
        <scheme val="minor"/>
      </rPr>
      <t xml:space="preserve"> – BCCDC Public Health Reporting Data Warehouse (PHRDW) integrated COVID dataset </t>
    </r>
  </si>
  <si>
    <r>
      <t xml:space="preserve">Denominator </t>
    </r>
    <r>
      <rPr>
        <sz val="11"/>
        <color rgb="FF000000"/>
        <rFont val="Calibri"/>
        <family val="2"/>
        <scheme val="minor"/>
      </rPr>
      <t xml:space="preserve">– BC Stats PEOPLE2020 population estimate for the year 2021 </t>
    </r>
  </si>
  <si>
    <r>
      <t>Data Source</t>
    </r>
    <r>
      <rPr>
        <sz val="11"/>
        <color rgb="FF000000"/>
        <rFont val="Calibri"/>
        <family val="2"/>
        <scheme val="minor"/>
      </rPr>
      <t xml:space="preserve"> – Data extract from BC Ministry of Health, Health Sector Information, Analysis, and Reporting (HSIAR) team </t>
    </r>
  </si>
  <si>
    <r>
      <t>Numerator</t>
    </r>
    <r>
      <rPr>
        <sz val="11"/>
        <color rgb="FF000000"/>
        <rFont val="Calibri"/>
        <family val="2"/>
        <scheme val="minor"/>
      </rPr>
      <t xml:space="preserve"> – First/second dose vaccines administered based on Public Immunization Registry at the Provincial Health Services Authority (PHSA). Location is assigned based on Client Roster address of residence.   </t>
    </r>
  </si>
  <si>
    <r>
      <t>Denominator</t>
    </r>
    <r>
      <rPr>
        <sz val="11"/>
        <color rgb="FF000000"/>
        <rFont val="Calibri"/>
        <family val="2"/>
        <scheme val="minor"/>
      </rPr>
      <t xml:space="preserve"> – Client Roster maintained by the BC Ministry of Health. Client Roster population data are sourced from a list of all residents registered with Medical Services Plan as of March 12, 2021 and may be updated to address in and out migration and deaths.​ </t>
    </r>
  </si>
  <si>
    <r>
      <t>Data source</t>
    </r>
    <r>
      <rPr>
        <sz val="11"/>
        <color rgb="FF000000"/>
        <rFont val="Calibri"/>
        <family val="2"/>
        <scheme val="minor"/>
      </rPr>
      <t xml:space="preserve"> – BCCDC Public Health Laboratory PLOVER system </t>
    </r>
  </si>
  <si>
    <t>CHSA | LHA18_Code : Community Health Service Area | Local Health Area ID number</t>
  </si>
  <si>
    <t>CHSA | LHA18_Name : Community Health Service Area | Local Health Area name</t>
  </si>
  <si>
    <t>C_ADR_7day : Average daily rate per 100,000 population of COVID-19 cases reported during past 7 days (September 13 to 19, 2021)</t>
  </si>
  <si>
    <t>C_ADR_8_14day : Average daily rate per 100,000 population of COVID-19 cases reported 8 to 14 days ago (September 6 to 12, 2021)</t>
  </si>
  <si>
    <t>7d_positivity_all : Testing positivity rate (%) of all COVID-19 tests during past 7 days (September 13 to 19, 2021)</t>
  </si>
  <si>
    <t>7d_positivity_public : Testing positivity rate (%) of publicly funded COVID-19 tests during past 7 days (September 13 to 19, 2021)</t>
  </si>
  <si>
    <t>D1_12_coverage : COVID-19 vaccine coverage (%) among persons aged 12+ years receiving 1st dose (up to end of September 20, 2021)</t>
  </si>
  <si>
    <t>D1_12_17_coverage : COVID-19 vaccine coverage (%) among persons aged 12 to 17 years receiving 1st dose (up to end of September 20, 2021)</t>
  </si>
  <si>
    <t>D1_18_coverage : COVID-19 vaccine coverage (%) among persons aged 18+ years receiving 1st dose (up to end of September 20, 2021)</t>
  </si>
  <si>
    <t>D1_18_49_coverage : COVID-19 vaccine coverage (%) among persons aged 18 to 49 years receiving 1st dose (up to end of September 20, 2021)</t>
  </si>
  <si>
    <t>D1_50_coverage : COVID-19 vaccine coverage (%) among persons aged 50+ years receiving 1st dose (up to end of September 20, 2021)</t>
  </si>
  <si>
    <t>D2_12_coverage : COVID-19 vaccine coverage (%) among persons aged 12+ years receiving 2nd dose (up to end of September 20, 2021)</t>
  </si>
  <si>
    <t>D2_12_coverage : COVID-19 vaccine coverage (%) among persons aged 12 to 17 years receiving 2nd dose (up to end of September 20, 2021)</t>
  </si>
  <si>
    <t>D2_18_coverage : COVID-19 vaccine coverage (%) among persons aged 18+ years receiving 2nd dose (up to end of September 20, 2021)</t>
  </si>
  <si>
    <t>D2_18_49_coverage : COVID-19 vaccine coverage (%) among persons aged 18 to 49 years receiving 2nd dose (up to end of September 20, 2021)</t>
  </si>
  <si>
    <t>D2_50_coverage : COVID-19 vaccine coverage (%) among persons aged 50+ years receiving 2nd dose (up to end of September 20, 2021)</t>
  </si>
  <si>
    <t>HA_Code : Health Authority ID number</t>
  </si>
  <si>
    <t>HA_Name : Health Authority name</t>
  </si>
  <si>
    <t>Age_group : Age group of population strata</t>
  </si>
  <si>
    <t>D1_coverage : COVID-19 vaccine coverage (%) among persons receiving 1st dose (up to end of September 20, 2021)</t>
  </si>
  <si>
    <t>D2_coverage : COVID-19 vaccine coverage (%) among persons receiving 2nd dose (up to end of September 20,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</si>
</sst>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_-* #,##0_-;\-* #,##0_-;_-* &quot;-&quot;??_-;_-@_-"/>
    <numFmt numFmtId="166" formatCode="_-* #,##0.0_-;\-* #,##0.0_-;_-* &quot;-&quot;??_-;_-@_-"/>
    <numFmt numFmtId="167" formatCode="0.0000"/>
  </numFmts>
  <fonts count="12"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rgb="FF005F7C"/>
      <name val="Calibri"/>
      <family val="2"/>
      <scheme val="minor"/>
    </font>
    <font>
      <sz val="11"/>
      <color rgb="FF005F7C"/>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b/>
      <sz val="11"/>
      <color theme="4" tint="-0.249977111117893"/>
      <name val="Calibri"/>
      <family val="2"/>
      <scheme val="minor"/>
    </font>
    <font>
      <sz val="11"/>
      <color theme="1"/>
      <name val="Garamond"/>
      <family val="1"/>
    </font>
    <font>
      <i/>
      <sz val="11"/>
      <color rgb="FF00000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style="thin">
        <color theme="4"/>
      </top>
      <bottom style="thin">
        <color theme="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3">
    <xf numFmtId="0" fontId="0" fillId="0" borderId="0"/>
    <xf numFmtId="9" fontId="6" fillId="0" borderId="0" applyFont="0" applyFill="0" applyBorder="0" applyAlignment="0" applyProtection="0"/>
    <xf numFmtId="43" fontId="6" fillId="0" borderId="0" applyFont="0" applyFill="0" applyBorder="0" applyAlignment="0" applyProtection="0"/>
  </cellStyleXfs>
  <cellXfs count="66">
    <xf numFmtId="0" fontId="0" fillId="0" borderId="0" xfId="0"/>
    <xf numFmtId="0" fontId="3" fillId="0" borderId="0" xfId="0" applyFont="1" applyAlignment="1">
      <alignment horizontal="center" vertical="center" wrapText="1"/>
    </xf>
    <xf numFmtId="0" fontId="4"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5" fillId="0" borderId="0" xfId="0" applyFont="1" applyAlignment="1">
      <alignment vertical="center" wrapText="1"/>
    </xf>
    <xf numFmtId="0" fontId="1" fillId="0" borderId="0" xfId="0" applyFont="1"/>
    <xf numFmtId="0" fontId="2" fillId="0" borderId="0" xfId="0" applyFont="1" applyAlignment="1">
      <alignment horizontal="left" vertical="center" wrapText="1"/>
    </xf>
    <xf numFmtId="0" fontId="1" fillId="0" borderId="0" xfId="0" applyFont="1" applyAlignment="1">
      <alignment horizontal="center"/>
    </xf>
    <xf numFmtId="0" fontId="1" fillId="0" borderId="0" xfId="0" applyFont="1" applyAlignment="1">
      <alignment horizontal="left"/>
    </xf>
    <xf numFmtId="14" fontId="0" fillId="0" borderId="0" xfId="0" applyNumberFormat="1"/>
    <xf numFmtId="14" fontId="1" fillId="0" borderId="0" xfId="0" applyNumberFormat="1" applyFont="1"/>
    <xf numFmtId="164" fontId="0" fillId="0" borderId="0" xfId="0" applyNumberFormat="1"/>
    <xf numFmtId="9" fontId="0" fillId="0" borderId="0" xfId="1" applyFont="1"/>
    <xf numFmtId="1" fontId="0" fillId="0" borderId="0" xfId="0" applyNumberFormat="1"/>
    <xf numFmtId="164" fontId="0" fillId="0" borderId="0" xfId="1" applyNumberFormat="1" applyFont="1"/>
    <xf numFmtId="0" fontId="7" fillId="2" borderId="1" xfId="0" applyFont="1" applyFill="1" applyBorder="1"/>
    <xf numFmtId="43" fontId="7" fillId="2" borderId="1" xfId="2" applyFont="1" applyFill="1" applyBorder="1"/>
    <xf numFmtId="0" fontId="8" fillId="0" borderId="1" xfId="0" applyFont="1" applyBorder="1"/>
    <xf numFmtId="49" fontId="8" fillId="0" borderId="1" xfId="0" applyNumberFormat="1" applyFont="1" applyBorder="1"/>
    <xf numFmtId="165" fontId="8" fillId="0" borderId="1" xfId="2" applyNumberFormat="1" applyFont="1" applyFill="1" applyBorder="1"/>
    <xf numFmtId="166" fontId="8" fillId="3" borderId="1" xfId="2" applyNumberFormat="1" applyFont="1" applyFill="1" applyBorder="1"/>
    <xf numFmtId="43" fontId="8" fillId="0" borderId="1" xfId="2" applyFont="1" applyBorder="1"/>
    <xf numFmtId="167" fontId="0" fillId="0" borderId="1" xfId="0" applyNumberFormat="1" applyBorder="1"/>
    <xf numFmtId="0" fontId="7" fillId="2" borderId="0" xfId="0" applyFont="1" applyFill="1"/>
    <xf numFmtId="0" fontId="8" fillId="0" borderId="0" xfId="0" applyFont="1"/>
    <xf numFmtId="165" fontId="8" fillId="0" borderId="0" xfId="2" applyNumberFormat="1" applyFont="1" applyFill="1"/>
    <xf numFmtId="43" fontId="8" fillId="3" borderId="0" xfId="2" applyFont="1" applyFill="1"/>
    <xf numFmtId="43" fontId="8" fillId="0" borderId="0" xfId="2" applyFont="1"/>
    <xf numFmtId="0" fontId="0" fillId="0" borderId="0" xfId="0" pivotButton="1"/>
    <xf numFmtId="0" fontId="0" fillId="0" borderId="0" xfId="0" applyAlignment="1">
      <alignment horizontal="left"/>
    </xf>
    <xf numFmtId="2" fontId="7" fillId="2" borderId="1" xfId="0" applyNumberFormat="1" applyFont="1" applyFill="1" applyBorder="1"/>
    <xf numFmtId="2" fontId="8" fillId="0" borderId="0" xfId="0" applyNumberFormat="1" applyFont="1"/>
    <xf numFmtId="0" fontId="8" fillId="0" borderId="1" xfId="0" quotePrefix="1" applyFont="1" applyBorder="1"/>
    <xf numFmtId="165" fontId="0" fillId="0" borderId="0" xfId="2" applyNumberFormat="1" applyFont="1"/>
    <xf numFmtId="165" fontId="1" fillId="0" borderId="0" xfId="2" applyNumberFormat="1" applyFont="1"/>
    <xf numFmtId="166" fontId="0" fillId="0" borderId="0" xfId="0" applyNumberFormat="1"/>
    <xf numFmtId="14" fontId="9" fillId="0" borderId="2" xfId="0" applyNumberFormat="1" applyFont="1" applyBorder="1"/>
    <xf numFmtId="0" fontId="9" fillId="0" borderId="2" xfId="0" applyFont="1" applyBorder="1" applyAlignment="1">
      <alignment horizontal="left"/>
    </xf>
    <xf numFmtId="0" fontId="9" fillId="0" borderId="2" xfId="0" applyFont="1" applyBorder="1" applyAlignment="1">
      <alignment horizontal="center"/>
    </xf>
    <xf numFmtId="165" fontId="9" fillId="0" borderId="2" xfId="2" applyNumberFormat="1" applyFont="1" applyBorder="1"/>
    <xf numFmtId="14" fontId="0" fillId="0" borderId="0" xfId="0" applyNumberFormat="1" applyAlignment="1">
      <alignment horizontal="left"/>
    </xf>
    <xf numFmtId="0" fontId="10" fillId="0" borderId="3" xfId="0" applyFont="1" applyBorder="1" applyAlignment="1">
      <alignment wrapText="1"/>
    </xf>
    <xf numFmtId="0" fontId="0" fillId="0" borderId="0" xfId="0" applyAlignment="1">
      <alignment horizontal="center"/>
    </xf>
    <xf numFmtId="0" fontId="10" fillId="0" borderId="3" xfId="0" applyFont="1" applyBorder="1" applyAlignment="1">
      <alignment horizontal="center" wrapText="1"/>
    </xf>
    <xf numFmtId="0" fontId="0" fillId="0" borderId="0" xfId="0" applyAlignment="1">
      <alignment wrapText="1"/>
    </xf>
    <xf numFmtId="0" fontId="11" fillId="0" borderId="0" xfId="0" applyFont="1" applyAlignment="1">
      <alignment vertical="center" wrapText="1"/>
    </xf>
    <xf numFmtId="0" fontId="3" fillId="0" borderId="4" xfId="0" applyFont="1" applyBorder="1" applyAlignment="1">
      <alignment vertical="center" wrapText="1"/>
    </xf>
    <xf numFmtId="0" fontId="3" fillId="0" borderId="5" xfId="0" applyFont="1" applyBorder="1" applyAlignment="1">
      <alignment vertical="center" wrapText="1"/>
    </xf>
    <xf numFmtId="0" fontId="3" fillId="0" borderId="6" xfId="0" applyFont="1" applyBorder="1" applyAlignment="1">
      <alignment vertical="center" wrapText="1"/>
    </xf>
    <xf numFmtId="0" fontId="0" fillId="0" borderId="1" xfId="0" applyBorder="1"/>
    <xf numFmtId="0" fontId="3" fillId="0" borderId="7" xfId="0" applyFont="1" applyBorder="1" applyAlignment="1">
      <alignment vertical="center" wrapText="1"/>
    </xf>
    <xf numFmtId="0" fontId="3" fillId="0" borderId="8" xfId="0" applyFont="1" applyBorder="1" applyAlignment="1">
      <alignment vertical="center" wrapText="1"/>
    </xf>
    <xf numFmtId="15" fontId="0" fillId="0" borderId="0" xfId="0" applyNumberFormat="1"/>
    <xf numFmtId="0" fontId="3" fillId="0" borderId="10" xfId="0" applyFont="1" applyBorder="1" applyAlignment="1">
      <alignment vertical="center" wrapText="1"/>
    </xf>
    <xf numFmtId="0" fontId="0" fillId="0" borderId="10" xfId="0" applyBorder="1"/>
    <xf numFmtId="0" fontId="0" fillId="0" borderId="5" xfId="0" applyBorder="1"/>
    <xf numFmtId="0" fontId="0" fillId="0" borderId="13" xfId="0" applyBorder="1"/>
    <xf numFmtId="0" fontId="0" fillId="0" borderId="4" xfId="0" applyBorder="1"/>
    <xf numFmtId="0" fontId="0" fillId="0" borderId="1" xfId="0" applyBorder="1" applyAlignment="1">
      <alignment horizontal="left" vertical="center"/>
    </xf>
    <xf numFmtId="15" fontId="0" fillId="0" borderId="4" xfId="0" quotePrefix="1" applyNumberFormat="1" applyBorder="1" applyAlignment="1">
      <alignment horizontal="left" vertical="center"/>
    </xf>
    <xf numFmtId="15" fontId="0" fillId="0" borderId="10" xfId="0" quotePrefix="1" applyNumberFormat="1" applyBorder="1" applyAlignment="1">
      <alignment horizontal="left" vertical="center"/>
    </xf>
    <xf numFmtId="15" fontId="0" fillId="0" borderId="5" xfId="0" quotePrefix="1" applyNumberFormat="1" applyBorder="1" applyAlignment="1">
      <alignment horizontal="left" vertical="center"/>
    </xf>
    <xf numFmtId="15" fontId="0" fillId="0" borderId="9" xfId="0" quotePrefix="1" applyNumberFormat="1" applyBorder="1" applyAlignment="1">
      <alignment horizontal="left" vertical="center"/>
    </xf>
    <xf numFmtId="0" fontId="0" fillId="0" borderId="11" xfId="0" quotePrefix="1" applyBorder="1" applyAlignment="1">
      <alignment horizontal="left" vertical="center"/>
    </xf>
    <xf numFmtId="0" fontId="0" fillId="0" borderId="12" xfId="0" quotePrefix="1" applyBorder="1" applyAlignment="1">
      <alignment horizontal="left" vertical="center"/>
    </xf>
  </cellXfs>
  <cellStyles count="3">
    <cellStyle name="Comma" xfId="2" builtinId="3"/>
    <cellStyle name="Normal" xfId="0" builtinId="0"/>
    <cellStyle name="Percent" xfId="1" builtinId="5"/>
  </cellStyles>
  <dxfs count="13">
    <dxf>
      <numFmt numFmtId="19" formatCode="yyyy/mm/dd"/>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3" formatCode="0%"/>
    </dxf>
    <dxf>
      <numFmt numFmtId="13" formatCode="0%"/>
    </dxf>
    <dxf>
      <numFmt numFmtId="166" formatCode="_-* #,##0.0_-;\-* #,##0.0_-;_-* &quot;-&quot;??_-;_-@_-"/>
    </dxf>
    <dxf>
      <numFmt numFmtId="165" formatCode="_-* #,##0_-;\-* #,##0_-;_-* &quot;-&quot;??_-;_-@_-"/>
    </dxf>
    <dxf>
      <numFmt numFmtId="19" formatCode="yyyy/mm/dd"/>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_-* #,##0_-;\-* #,##0_-;_-* &quot;-&quot;??_-;_-@_-"/>
    </dxf>
    <dxf>
      <font>
        <b val="0"/>
        <i val="0"/>
        <strike val="0"/>
        <condense val="0"/>
        <extend val="0"/>
        <outline val="0"/>
        <shadow val="0"/>
        <u val="none"/>
        <vertAlign val="baseline"/>
        <sz val="11"/>
        <color theme="1"/>
        <name val="Calibri"/>
        <family val="2"/>
        <scheme val="minor"/>
      </font>
      <numFmt numFmtId="165" formatCode="_-* #,##0_-;\-* #,##0_-;_-* &quot;-&quot;??_-;_-@_-"/>
    </dxf>
    <dxf>
      <numFmt numFmtId="19" formatCode="yyyy/mm/dd"/>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DuMont" refreshedDate="44436.364574652776" createdVersion="7" refreshedVersion="7" minRefreshableVersion="3" recordCount="219" xr:uid="{307B6054-8829-4BA5-A934-2A21F5AD6AE3}">
  <cacheSource type="worksheet">
    <worksheetSource ref="A1:S220" sheet="Demog"/>
  </cacheSource>
  <cacheFields count="19">
    <cacheField name="CHSA_CD" numFmtId="0">
      <sharedItems containsSemiMixedTypes="0" containsString="0" containsNumber="1" containsInteger="1" minValue="1110" maxValue="5551"/>
    </cacheField>
    <cacheField name="CHSA_Name" numFmtId="0">
      <sharedItems/>
    </cacheField>
    <cacheField name="CHSA_Title" numFmtId="0">
      <sharedItems/>
    </cacheField>
    <cacheField name="LHA_CD" numFmtId="0">
      <sharedItems containsSemiMixedTypes="0" containsString="0" containsNumber="1" containsInteger="1" minValue="111" maxValue="555"/>
    </cacheField>
    <cacheField name="LHA_Name" numFmtId="0">
      <sharedItems count="90">
        <s v="Fernie"/>
        <s v="Cranbrook"/>
        <s v="Kimberley"/>
        <s v="Windermere"/>
        <s v="Creston"/>
        <s v="Golden"/>
        <s v="Kootenay Lake"/>
        <s v="Nelson"/>
        <s v="Castlegar"/>
        <s v="Arrow Lakes"/>
        <s v="Trail"/>
        <s v="Grand Forks"/>
        <s v="Kettle Valley"/>
        <s v="Southern Okanagan"/>
        <s v="Penticton"/>
        <s v="Keremeos"/>
        <s v="Princeton"/>
        <s v="Armstrong/Spallumcheen"/>
        <s v="Vernon"/>
        <s v="Central Okanagan"/>
        <s v="Summerland"/>
        <s v="Enderby"/>
        <s v="Revelstoke"/>
        <s v="Salmon Arm"/>
        <s v="Kamloops"/>
        <s v="100 Mile House"/>
        <s v="North Thompson"/>
        <s v="Cariboo/Chilcotin"/>
        <s v="Lillooet"/>
        <s v="South Cariboo"/>
        <s v="Merritt"/>
        <s v="Hope"/>
        <s v="Chilliwack"/>
        <s v="Abbotsford"/>
        <s v="Mission"/>
        <s v="Agassiz/Harrison"/>
        <s v="New Westminster"/>
        <s v="Burnaby"/>
        <s v="Maple Ridge/Pitt Meadows"/>
        <s v="Tri-Cities"/>
        <s v="Langley"/>
        <s v="Delta"/>
        <s v="Surrey"/>
        <s v="South Surrey/White Rock"/>
        <s v="Richmond"/>
        <s v="Vancouver - City Centre"/>
        <s v="Vancouver - Centre North"/>
        <s v="Vancouver - Northeast"/>
        <s v="Vancouver - Westside"/>
        <s v="Vancouver - Midtown"/>
        <s v="Vancouver - South"/>
        <s v="North Vancouver"/>
        <s v="West Vancouver/Bowen Island"/>
        <s v="Sunshine Coast"/>
        <s v="Powell River"/>
        <s v="Howe Sound"/>
        <s v="Bella Coola Valley"/>
        <s v="Central Coast"/>
        <s v="Greater Victoria"/>
        <s v="Western Communities"/>
        <s v="Saanich Peninsula"/>
        <s v="Southern Gulf Islands"/>
        <s v="Cowichan Valley South"/>
        <s v="Cowichan Valley West"/>
        <s v="Cowichan Valley North"/>
        <s v="Greater Nanaimo"/>
        <s v="Oceanside"/>
        <s v="Alberni/Clayoquot"/>
        <s v="Comox Valley"/>
        <s v="Greater Campbell River"/>
        <s v="Vancouver Island West"/>
        <s v="Vancouver Island North"/>
        <s v="Haida Gwaii"/>
        <s v="Snow Country"/>
        <s v="Prince Rupert"/>
        <s v="Upper Skeena"/>
        <s v="Smithers"/>
        <s v="Kitimat"/>
        <s v="Stikine"/>
        <s v="Terrace"/>
        <s v="Nisga'a"/>
        <s v="Telegraph Creek"/>
        <s v="Quesnel"/>
        <s v="Burns Lake"/>
        <s v="Nechako"/>
        <s v="Prince George"/>
        <s v="Peace River South"/>
        <s v="Peace River North"/>
        <s v="Fort Nelson"/>
        <s v="Snow Country - Stikine - Telegraph Creek"/>
      </sharedItems>
    </cacheField>
    <cacheField name="LHA_Title" numFmtId="0">
      <sharedItems/>
    </cacheField>
    <cacheField name="HSDA_CD" numFmtId="0">
      <sharedItems containsSemiMixedTypes="0" containsString="0" containsNumber="1" containsInteger="1" minValue="11" maxValue="55"/>
    </cacheField>
    <cacheField name="HSDA_ID" numFmtId="0">
      <sharedItems/>
    </cacheField>
    <cacheField name="HSDA_Name" numFmtId="0">
      <sharedItems/>
    </cacheField>
    <cacheField name="HSDA_Title" numFmtId="0">
      <sharedItems/>
    </cacheField>
    <cacheField name="HA_CD" numFmtId="0">
      <sharedItems containsSemiMixedTypes="0" containsString="0" containsNumber="1" containsInteger="1" minValue="1" maxValue="5"/>
    </cacheField>
    <cacheField name="HA_ID" numFmtId="0">
      <sharedItems/>
    </cacheField>
    <cacheField name="HA_Name" numFmtId="0">
      <sharedItems/>
    </cacheField>
    <cacheField name="HA_Title" numFmtId="0">
      <sharedItems/>
    </cacheField>
    <cacheField name="CHSA_UR_Class" numFmtId="49">
      <sharedItems/>
    </cacheField>
    <cacheField name="CHSA_Pop2016" numFmtId="165">
      <sharedItems containsSemiMixedTypes="0" containsString="0" containsNumber="1" containsInteger="1" minValue="421" maxValue="81414"/>
    </cacheField>
    <cacheField name="CHSA_AreaKm2" numFmtId="166">
      <sharedItems containsSemiMixedTypes="0" containsString="0" containsNumber="1" minValue="0.92" maxValue="183761.68"/>
    </cacheField>
    <cacheField name="CHSA_Density" numFmtId="43">
      <sharedItems containsString="0" containsBlank="1" containsNumber="1" minValue="7.8115198971813425E-3" maxValue="18804.484304932736"/>
    </cacheField>
    <cacheField name="CHSA_IR" numFmtId="167">
      <sharedItems containsString="0" containsBlank="1" containsNumber="1" minValue="6.54E-2" maxValue="0.718369454817027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
  <r>
    <n v="1110"/>
    <s v="Fernie"/>
    <s v="1110 Fernie"/>
    <n v="111"/>
    <x v="0"/>
    <s v="111 Fernie"/>
    <n v="11"/>
    <s v="11 EK"/>
    <s v="East Kootenay"/>
    <s v="11 East Kootenay"/>
    <n v="1"/>
    <s v="1 IHA"/>
    <s v="Interior"/>
    <s v="1 Interior"/>
    <s v="5 Rural Hub"/>
    <n v="15531"/>
    <n v="8043.8"/>
    <n v="1.930803848927124"/>
    <n v="0.39023328826218601"/>
  </r>
  <r>
    <n v="1120"/>
    <s v="Cranbrook"/>
    <s v="1120 Cranbrook"/>
    <n v="112"/>
    <x v="1"/>
    <s v="112 Cranbrook"/>
    <n v="11"/>
    <s v="11 EK"/>
    <s v="East Kootenay"/>
    <s v="11 East Kootenay"/>
    <n v="1"/>
    <s v="1 IHA"/>
    <s v="Interior"/>
    <s v="1 Interior"/>
    <s v="4 Small Urban"/>
    <n v="26248"/>
    <n v="4473.71"/>
    <n v="5.8671661775126234"/>
    <n v="0.37899740551661099"/>
  </r>
  <r>
    <n v="1130"/>
    <s v="Kimberley"/>
    <s v="1130 Kimberley"/>
    <n v="113"/>
    <x v="2"/>
    <s v="113 Kimberley"/>
    <n v="11"/>
    <s v="11 EK"/>
    <s v="East Kootenay"/>
    <s v="11 East Kootenay"/>
    <n v="1"/>
    <s v="1 IHA"/>
    <s v="Interior"/>
    <s v="1 Interior"/>
    <s v="6 Rural"/>
    <n v="9178"/>
    <n v="4345.66"/>
    <n v="2.1119921945113056"/>
    <n v="0.41428870124210099"/>
  </r>
  <r>
    <n v="1140"/>
    <s v="Windermere"/>
    <s v="1140 Windermere"/>
    <n v="114"/>
    <x v="3"/>
    <s v="114 Windermere"/>
    <n v="11"/>
    <s v="11 EK"/>
    <s v="East Kootenay"/>
    <s v="11 East Kootenay"/>
    <n v="1"/>
    <s v="1 IHA"/>
    <s v="Interior"/>
    <s v="1 Interior"/>
    <s v="6 Rural"/>
    <n v="9487"/>
    <n v="10980.52"/>
    <n v="0.8639845836080623"/>
    <n v="0.44958853167492302"/>
  </r>
  <r>
    <n v="1150"/>
    <s v="Creston"/>
    <s v="1150 Creston"/>
    <n v="115"/>
    <x v="4"/>
    <s v="115 Creston"/>
    <n v="11"/>
    <s v="11 EK"/>
    <s v="East Kootenay"/>
    <s v="11 East Kootenay"/>
    <n v="1"/>
    <s v="1 IHA"/>
    <s v="Interior"/>
    <s v="1 Interior"/>
    <s v="6 Rural"/>
    <n v="12634"/>
    <n v="3793.89"/>
    <n v="3.3300912783449177"/>
    <n v="0.41549507677695102"/>
  </r>
  <r>
    <n v="1160"/>
    <s v="Golden"/>
    <s v="1160 Golden"/>
    <n v="116"/>
    <x v="5"/>
    <s v="116 Golden"/>
    <n v="11"/>
    <s v="11 EK"/>
    <s v="East Kootenay"/>
    <s v="11 East Kootenay"/>
    <n v="1"/>
    <s v="1 IHA"/>
    <s v="Interior"/>
    <s v="1 Interior"/>
    <s v="6 Rural"/>
    <n v="6851"/>
    <n v="13347.11"/>
    <n v="0.51329463831496103"/>
    <n v="0.46796701211502001"/>
  </r>
  <r>
    <n v="1210"/>
    <s v="Kootenay Lake"/>
    <s v="1210 Kootenay Lake"/>
    <n v="121"/>
    <x v="6"/>
    <s v="121 Kootenay Lake"/>
    <n v="12"/>
    <s v="12 KB"/>
    <s v="Kootenay Boundary"/>
    <s v="12 Kootenay Boundary"/>
    <n v="1"/>
    <s v="1 IHA"/>
    <s v="Interior"/>
    <s v="1 Interior"/>
    <s v="6 Rural"/>
    <n v="3209"/>
    <n v="6543.23"/>
    <n v="0.49043056716636896"/>
    <n v="0.455498909317545"/>
  </r>
  <r>
    <n v="1220"/>
    <s v="Nelson"/>
    <s v="1220 Nelson"/>
    <n v="122"/>
    <x v="7"/>
    <s v="122 Nelson"/>
    <n v="12"/>
    <s v="12 KB"/>
    <s v="Kootenay Boundary"/>
    <s v="12 Kootenay Boundary"/>
    <n v="1"/>
    <s v="1 IHA"/>
    <s v="Interior"/>
    <s v="1 Interior"/>
    <s v="6 Rural"/>
    <n v="25523"/>
    <n v="4809.42"/>
    <n v="5.3068769207097732"/>
    <n v="0.39757021118207098"/>
  </r>
  <r>
    <n v="1230"/>
    <s v="Castlegar"/>
    <s v="1230 Castlegar"/>
    <n v="123"/>
    <x v="8"/>
    <s v="123 Castlegar"/>
    <n v="12"/>
    <s v="12 KB"/>
    <s v="Kootenay Boundary"/>
    <s v="12 Kootenay Boundary"/>
    <n v="1"/>
    <s v="1 IHA"/>
    <s v="Interior"/>
    <s v="1 Interior"/>
    <s v="5 Rural Hub"/>
    <n v="13710"/>
    <n v="1942.58"/>
    <n v="7.0576243964212546"/>
    <n v="0.38560016776075901"/>
  </r>
  <r>
    <n v="1240"/>
    <s v="Arrow Lakes"/>
    <s v="1240 Arrow Lakes"/>
    <n v="124"/>
    <x v="9"/>
    <s v="124 Arrow Lakes"/>
    <n v="12"/>
    <s v="12 KB"/>
    <s v="Kootenay Boundary"/>
    <s v="12 Kootenay Boundary"/>
    <n v="1"/>
    <s v="1 IHA"/>
    <s v="Interior"/>
    <s v="1 Interior"/>
    <s v="6 Rural"/>
    <n v="4501"/>
    <n v="7391.98"/>
    <n v="0.60890316261678201"/>
    <n v="0.46683385914241399"/>
  </r>
  <r>
    <n v="1250"/>
    <s v="Trail"/>
    <s v="1250 Trail"/>
    <n v="125"/>
    <x v="10"/>
    <s v="125 Trail"/>
    <n v="12"/>
    <s v="12 KB"/>
    <s v="Kootenay Boundary"/>
    <s v="12 Kootenay Boundary"/>
    <n v="1"/>
    <s v="1 IHA"/>
    <s v="Interior"/>
    <s v="1 Interior"/>
    <s v="4 Small Urban"/>
    <n v="19367"/>
    <n v="1131.23"/>
    <n v="17.120302679384388"/>
    <n v="0.38219875561522199"/>
  </r>
  <r>
    <n v="1260"/>
    <s v="Grand Forks"/>
    <s v="1260 Grand Forks"/>
    <n v="126"/>
    <x v="11"/>
    <s v="126 Grand Forks"/>
    <n v="12"/>
    <s v="12 KB"/>
    <s v="Kootenay Boundary"/>
    <s v="12 Kootenay Boundary"/>
    <n v="1"/>
    <s v="1 IHA"/>
    <s v="Interior"/>
    <s v="1 Interior"/>
    <s v="6 Rural"/>
    <n v="8611"/>
    <n v="2691.95"/>
    <n v="3.1987964115232455"/>
    <n v="0.42153898501916098"/>
  </r>
  <r>
    <n v="1270"/>
    <s v="Kettle Valley"/>
    <s v="1270 Kettle Valley"/>
    <n v="127"/>
    <x v="12"/>
    <s v="127 Kettle Valley"/>
    <n v="12"/>
    <s v="12 KB"/>
    <s v="Kootenay Boundary"/>
    <s v="12 Kootenay Boundary"/>
    <n v="1"/>
    <s v="1 IHA"/>
    <s v="Interior"/>
    <s v="1 Interior"/>
    <s v="6 Rural"/>
    <n v="3469"/>
    <n v="4347.28"/>
    <n v="0.7979702250602676"/>
    <n v="0.37123162294609302"/>
  </r>
  <r>
    <n v="1310"/>
    <s v="Southern Okanagan"/>
    <s v="1310 Southern Okanagan"/>
    <n v="131"/>
    <x v="13"/>
    <s v="131 Southern Okanagan"/>
    <n v="13"/>
    <s v="13 OK"/>
    <s v="Okanagan"/>
    <s v="13 Okanagan"/>
    <n v="1"/>
    <s v="1 IHA"/>
    <s v="Interior"/>
    <s v="1 Interior"/>
    <s v="5 Rural Hub"/>
    <n v="19231"/>
    <n v="1304.3399999999999"/>
    <n v="14.743855129797446"/>
    <n v="0.324071722739327"/>
  </r>
  <r>
    <n v="1320"/>
    <s v="Penticton"/>
    <s v="1320 Penticton"/>
    <n v="132"/>
    <x v="14"/>
    <s v="132 Penticton"/>
    <n v="13"/>
    <s v="13 OK"/>
    <s v="Okanagan"/>
    <s v="13 Okanagan"/>
    <n v="1"/>
    <s v="1 IHA"/>
    <s v="Interior"/>
    <s v="1 Interior"/>
    <s v="3 Medium Urban"/>
    <n v="41799"/>
    <n v="1562.86"/>
    <n v="26.745197906402367"/>
    <n v="0.29492642407713099"/>
  </r>
  <r>
    <n v="1330"/>
    <s v="Keremeos"/>
    <s v="1330 Keremeos"/>
    <n v="133"/>
    <x v="15"/>
    <s v="133 Keremeos"/>
    <n v="13"/>
    <s v="13 OK"/>
    <s v="Okanagan"/>
    <s v="13 Okanagan"/>
    <n v="1"/>
    <s v="1 IHA"/>
    <s v="Interior"/>
    <s v="1 Interior"/>
    <s v="6 Rural"/>
    <n v="5101"/>
    <n v="2479.9299999999998"/>
    <n v="2.0569128967349886"/>
    <n v="0.33551052734757902"/>
  </r>
  <r>
    <n v="1340"/>
    <s v="Princeton"/>
    <s v="1340 Princeton"/>
    <n v="134"/>
    <x v="16"/>
    <s v="134 Princeton"/>
    <n v="13"/>
    <s v="13 OK"/>
    <s v="Okanagan"/>
    <s v="13 Okanagan"/>
    <n v="1"/>
    <s v="1 IHA"/>
    <s v="Interior"/>
    <s v="1 Interior"/>
    <s v="5 Rural Hub"/>
    <n v="4781"/>
    <n v="4826.04"/>
    <n v="0.99066729658270547"/>
    <n v="0.32933235724743798"/>
  </r>
  <r>
    <n v="1350"/>
    <s v="Armstrong/Spallumcheen"/>
    <s v="1350 Armstrong/Spallumcheen"/>
    <n v="135"/>
    <x v="17"/>
    <s v="135 Armstrong/Spallumcheen"/>
    <n v="13"/>
    <s v="13 OK"/>
    <s v="Okanagan"/>
    <s v="13 Okanagan"/>
    <n v="1"/>
    <s v="1 IHA"/>
    <s v="Interior"/>
    <s v="1 Interior"/>
    <s v="5 Rural Hub"/>
    <n v="10220"/>
    <n v="263.75"/>
    <n v="38.748815165876778"/>
    <n v="0.28704777886497101"/>
  </r>
  <r>
    <n v="1361"/>
    <s v="Vernon Centre/Coldstream"/>
    <s v="1361 Vernon Centre/Coldstream"/>
    <n v="136"/>
    <x v="18"/>
    <s v="136 Vernon"/>
    <n v="13"/>
    <s v="13 OK"/>
    <s v="Okanagan"/>
    <s v="13 Okanagan"/>
    <n v="1"/>
    <s v="1 IHA"/>
    <s v="Interior"/>
    <s v="1 Interior"/>
    <s v="3 Medium Urban"/>
    <n v="53266"/>
    <n v="190.64"/>
    <n v="279.4062106588334"/>
    <n v="0.27161180865843099"/>
  </r>
  <r>
    <n v="1362"/>
    <s v="North Okanagan/Lumby"/>
    <s v="1362 North Okanagan/Lumby"/>
    <n v="136"/>
    <x v="18"/>
    <s v="136 Vernon"/>
    <n v="13"/>
    <s v="13 OK"/>
    <s v="Okanagan"/>
    <s v="13 Okanagan"/>
    <n v="1"/>
    <s v="1 IHA"/>
    <s v="Interior"/>
    <s v="1 Interior"/>
    <s v="6 Rural"/>
    <n v="13583"/>
    <n v="5394.88"/>
    <n v="2.5177575775550149"/>
    <n v="0.29166642862401598"/>
  </r>
  <r>
    <n v="1371"/>
    <s v="Central Okanagan Rural"/>
    <s v="1371 Central Okanagan Rural"/>
    <n v="137"/>
    <x v="19"/>
    <s v="137 Central Okanagan"/>
    <n v="13"/>
    <s v="13 OK"/>
    <s v="Okanagan"/>
    <s v="13 Okanagan"/>
    <n v="1"/>
    <s v="1 IHA"/>
    <s v="Interior"/>
    <s v="1 Interior"/>
    <s v="5 Rural Hub"/>
    <n v="8720"/>
    <n v="2324.37"/>
    <n v="3.7515541845747453"/>
    <n v="0.27699865825688103"/>
  </r>
  <r>
    <n v="1372"/>
    <s v="West Kelowna"/>
    <s v="1372 West Kelowna"/>
    <n v="137"/>
    <x v="19"/>
    <s v="137 Central Okanagan"/>
    <n v="13"/>
    <s v="13 OK"/>
    <s v="Okanagan"/>
    <s v="13 Okanagan"/>
    <n v="1"/>
    <s v="1 IHA"/>
    <s v="Interior"/>
    <s v="1 Interior"/>
    <s v="2 Large Urban"/>
    <n v="41482"/>
    <n v="127.39"/>
    <n v="325.62995525551457"/>
    <n v="0.25217185285184002"/>
  </r>
  <r>
    <n v="1373"/>
    <s v="Lake Country"/>
    <s v="1373 Lake Country"/>
    <n v="137"/>
    <x v="19"/>
    <s v="137 Central Okanagan"/>
    <n v="13"/>
    <s v="13 OK"/>
    <s v="Okanagan"/>
    <s v="13 Okanagan"/>
    <n v="1"/>
    <s v="1 IHA"/>
    <s v="Interior"/>
    <s v="1 Interior"/>
    <s v="6 Rural"/>
    <n v="12922"/>
    <n v="162.37"/>
    <n v="79.583666933546837"/>
    <n v="0.28339999999999999"/>
  </r>
  <r>
    <n v="1374"/>
    <s v="Glenmore"/>
    <s v="1374 Glenmore"/>
    <n v="137"/>
    <x v="19"/>
    <s v="137 Central Okanagan"/>
    <n v="13"/>
    <s v="13 OK"/>
    <s v="Okanagan"/>
    <s v="13 Okanagan"/>
    <n v="1"/>
    <s v="1 IHA"/>
    <s v="Interior"/>
    <s v="1 Interior"/>
    <s v="2 Large Urban"/>
    <n v="33401"/>
    <n v="125.72"/>
    <n v="265.67769646834233"/>
    <n v="0.24095731864315401"/>
  </r>
  <r>
    <n v="1375"/>
    <s v="Downtown Kelowna"/>
    <s v="1375 Downtown Kelowna"/>
    <n v="137"/>
    <x v="19"/>
    <s v="137 Central Okanagan"/>
    <n v="13"/>
    <s v="13 OK"/>
    <s v="Okanagan"/>
    <s v="13 Okanagan"/>
    <n v="1"/>
    <s v="1 IHA"/>
    <s v="Interior"/>
    <s v="1 Interior"/>
    <s v="2 Large Urban"/>
    <n v="38661"/>
    <n v="38.17"/>
    <n v="1012.86350537071"/>
    <n v="0.23719999999999999"/>
  </r>
  <r>
    <n v="1376"/>
    <s v="Rutland"/>
    <s v="1376 Rutland"/>
    <n v="137"/>
    <x v="19"/>
    <s v="137 Central Okanagan"/>
    <n v="13"/>
    <s v="13 OK"/>
    <s v="Okanagan"/>
    <s v="13 Okanagan"/>
    <n v="1"/>
    <s v="1 IHA"/>
    <s v="Interior"/>
    <s v="1 Interior"/>
    <s v="2 Large Urban"/>
    <n v="34796"/>
    <n v="42"/>
    <n v="828.47619047619048"/>
    <n v="0.23719999999999999"/>
  </r>
  <r>
    <n v="1377"/>
    <s v="Okanagan Mission"/>
    <s v="1377 Okanagan Mission"/>
    <n v="137"/>
    <x v="19"/>
    <s v="137 Central Okanagan"/>
    <n v="13"/>
    <s v="13 OK"/>
    <s v="Okanagan"/>
    <s v="13 Okanagan"/>
    <n v="1"/>
    <s v="1 IHA"/>
    <s v="Interior"/>
    <s v="1 Interior"/>
    <s v="2 Large Urban"/>
    <n v="24900"/>
    <n v="90.75"/>
    <n v="274.38016528925618"/>
    <n v="0.23719999999999999"/>
  </r>
  <r>
    <n v="1380"/>
    <s v="Summerland"/>
    <s v="1380 Summerland"/>
    <n v="138"/>
    <x v="20"/>
    <s v="138 Summerland"/>
    <n v="13"/>
    <s v="13 OK"/>
    <s v="Okanagan"/>
    <s v="13 Okanagan"/>
    <n v="1"/>
    <s v="1 IHA"/>
    <s v="Interior"/>
    <s v="1 Interior"/>
    <s v="5 Rural Hub"/>
    <n v="12110"/>
    <n v="615.74"/>
    <n v="19.667392081073181"/>
    <n v="0.29026032204789398"/>
  </r>
  <r>
    <n v="1390"/>
    <s v="Enderby"/>
    <s v="1390 Enderby"/>
    <n v="139"/>
    <x v="21"/>
    <s v="139 Enderby"/>
    <n v="13"/>
    <s v="13 OK"/>
    <s v="Okanagan"/>
    <s v="13 Okanagan"/>
    <n v="1"/>
    <s v="1 IHA"/>
    <s v="Interior"/>
    <s v="1 Interior"/>
    <s v="6 Rural"/>
    <n v="7285"/>
    <n v="1865.96"/>
    <n v="3.9041565735599906"/>
    <n v="0.29468693205216201"/>
  </r>
  <r>
    <n v="1410"/>
    <s v="Revelstoke"/>
    <s v="1410 Revelstoke"/>
    <n v="141"/>
    <x v="22"/>
    <s v="141 Revelstoke"/>
    <n v="14"/>
    <s v="14 TC"/>
    <s v="Thompson Cariboo Shuswap"/>
    <s v="14 Thompson Cariboo Shuswap"/>
    <n v="1"/>
    <s v="1 IHA"/>
    <s v="Interior"/>
    <s v="1 Interior"/>
    <s v="5 Rural Hub"/>
    <n v="8085"/>
    <n v="9320.32"/>
    <n v="0.86745948636956671"/>
    <n v="0.39995341991341998"/>
  </r>
  <r>
    <n v="1420"/>
    <s v="Salmon Arm"/>
    <s v="1420 Salmon Arm"/>
    <n v="142"/>
    <x v="23"/>
    <s v="142 Salmon Arm"/>
    <n v="14"/>
    <s v="14 TC"/>
    <s v="Thompson Cariboo Shuswap"/>
    <s v="14 Thompson Cariboo Shuswap"/>
    <n v="1"/>
    <s v="1 IHA"/>
    <s v="Interior"/>
    <s v="1 Interior"/>
    <s v="4 Small Urban"/>
    <n v="33648"/>
    <n v="3155.97"/>
    <n v="10.661698305116969"/>
    <n v="0.31054279006181601"/>
  </r>
  <r>
    <n v="1431"/>
    <s v="Kamloops Centre North"/>
    <s v="1431 Kamloops Centre North"/>
    <n v="143"/>
    <x v="24"/>
    <s v="143 Kamloops"/>
    <n v="14"/>
    <s v="14 TC"/>
    <s v="Thompson Cariboo Shuswap"/>
    <s v="14 Thompson Cariboo Shuswap"/>
    <n v="1"/>
    <s v="1 IHA"/>
    <s v="Interior"/>
    <s v="1 Interior"/>
    <s v="3 Medium Urban"/>
    <n v="44714"/>
    <n v="252.48"/>
    <n v="177.09917617237011"/>
    <n v="0.274927060875788"/>
  </r>
  <r>
    <n v="1432"/>
    <s v="Kamloops Centre South"/>
    <s v="1432 Kamloops Centre South"/>
    <n v="143"/>
    <x v="24"/>
    <s v="143 Kamloops"/>
    <n v="14"/>
    <s v="14 TC"/>
    <s v="Thompson Cariboo Shuswap"/>
    <s v="14 Thompson Cariboo Shuswap"/>
    <n v="1"/>
    <s v="1 IHA"/>
    <s v="Interior"/>
    <s v="1 Interior"/>
    <s v="3 Medium Urban"/>
    <n v="48587"/>
    <n v="204.49"/>
    <n v="237.60086067778374"/>
    <n v="0.27539999999999998"/>
  </r>
  <r>
    <n v="1433"/>
    <s v="Lower Thompson"/>
    <s v="1433 Lower Thompson"/>
    <n v="143"/>
    <x v="24"/>
    <s v="143 Kamloops"/>
    <n v="14"/>
    <s v="14 TC"/>
    <s v="Thompson Cariboo Shuswap"/>
    <s v="14 Thompson Cariboo Shuswap"/>
    <n v="1"/>
    <s v="1 IHA"/>
    <s v="Interior"/>
    <s v="1 Interior"/>
    <s v="6 Rural"/>
    <n v="19986"/>
    <n v="16047.76"/>
    <n v="1.245407458735674"/>
    <n v="0.33414031321925303"/>
  </r>
  <r>
    <n v="1440"/>
    <s v="100 Mile House"/>
    <s v="1440 100 Mile House"/>
    <n v="144"/>
    <x v="25"/>
    <s v="144 100 Mile House"/>
    <n v="14"/>
    <s v="14 TC"/>
    <s v="Thompson Cariboo Shuswap"/>
    <s v="14 Thompson Cariboo Shuswap"/>
    <n v="1"/>
    <s v="1 IHA"/>
    <s v="Interior"/>
    <s v="1 Interior"/>
    <s v="6 Rural"/>
    <n v="14112"/>
    <n v="10958.62"/>
    <n v="1.2877533850065062"/>
    <n v="0.45842327097505697"/>
  </r>
  <r>
    <n v="1450"/>
    <s v="North Thompson"/>
    <s v="1450 North Thompson"/>
    <n v="145"/>
    <x v="26"/>
    <s v="145 North Thompson"/>
    <n v="14"/>
    <s v="14 TC"/>
    <s v="Thompson Cariboo Shuswap"/>
    <s v="14 Thompson Cariboo Shuswap"/>
    <n v="1"/>
    <s v="1 IHA"/>
    <s v="Interior"/>
    <s v="1 Interior"/>
    <s v="6 Rural"/>
    <n v="4050"/>
    <n v="12521.05"/>
    <n v="0.32345530127265687"/>
    <n v="0.41946281481481501"/>
  </r>
  <r>
    <n v="1461"/>
    <s v="West Cariboo"/>
    <s v="1461 West Cariboo"/>
    <n v="146"/>
    <x v="27"/>
    <s v="146 Cariboo/Chilcotin"/>
    <n v="14"/>
    <s v="14 TC"/>
    <s v="Thompson Cariboo Shuswap"/>
    <s v="14 Thompson Cariboo Shuswap"/>
    <n v="1"/>
    <s v="1 IHA"/>
    <s v="Interior"/>
    <s v="1 Interior"/>
    <s v="7 Remote"/>
    <n v="2650"/>
    <n v="32371.360000000001"/>
    <n v="8.1862485851691119E-2"/>
    <n v="0.54435626415094296"/>
  </r>
  <r>
    <n v="1462"/>
    <s v="Williams Lake/East Cariboo"/>
    <s v="1462 Williams Lake/East Cariboo"/>
    <n v="146"/>
    <x v="27"/>
    <s v="146 Cariboo/Chilcotin"/>
    <n v="14"/>
    <s v="14 TC"/>
    <s v="Thompson Cariboo Shuswap"/>
    <s v="14 Thompson Cariboo Shuswap"/>
    <n v="1"/>
    <s v="1 IHA"/>
    <s v="Interior"/>
    <s v="1 Interior"/>
    <s v="6 Rural"/>
    <n v="22165"/>
    <n v="12026.69"/>
    <n v="1.8429842292434575"/>
    <n v="0.43021246559891702"/>
  </r>
  <r>
    <n v="1470"/>
    <s v="Lillooet"/>
    <s v="1470 Lillooet"/>
    <n v="147"/>
    <x v="28"/>
    <s v="147 Lillooet"/>
    <n v="14"/>
    <s v="14 TC"/>
    <s v="Thompson Cariboo Shuswap"/>
    <s v="14 Thompson Cariboo Shuswap"/>
    <n v="1"/>
    <s v="1 IHA"/>
    <s v="Interior"/>
    <s v="1 Interior"/>
    <s v="6 Rural"/>
    <n v="4012"/>
    <n v="7422.41"/>
    <n v="0.54052524719060258"/>
    <n v="0.48371949152542398"/>
  </r>
  <r>
    <n v="1480"/>
    <s v="South Cariboo"/>
    <s v="1480 South Cariboo"/>
    <n v="148"/>
    <x v="29"/>
    <s v="148 South Cariboo"/>
    <n v="14"/>
    <s v="14 TC"/>
    <s v="Thompson Cariboo Shuswap"/>
    <s v="14 Thompson Cariboo Shuswap"/>
    <n v="1"/>
    <s v="1 IHA"/>
    <s v="Interior"/>
    <s v="1 Interior"/>
    <s v="6 Rural"/>
    <n v="6548"/>
    <n v="9317.3799999999992"/>
    <n v="0.7027726678529802"/>
    <n v="0.37445105375687299"/>
  </r>
  <r>
    <n v="1490"/>
    <s v="Merritt"/>
    <s v="1490 Merritt"/>
    <n v="149"/>
    <x v="30"/>
    <s v="149 Merritt"/>
    <n v="14"/>
    <s v="14 TC"/>
    <s v="Thompson Cariboo Shuswap"/>
    <s v="14 Thompson Cariboo Shuswap"/>
    <n v="1"/>
    <s v="1 IHA"/>
    <s v="Interior"/>
    <s v="1 Interior"/>
    <s v="6 Rural"/>
    <n v="10855"/>
    <n v="6557.64"/>
    <n v="1.6553211216230228"/>
    <n v="0.28799207738369398"/>
  </r>
  <r>
    <n v="2110"/>
    <s v="Hope"/>
    <s v="2110 Hope"/>
    <n v="211"/>
    <x v="31"/>
    <s v="211 Hope"/>
    <n v="21"/>
    <s v="21 FE"/>
    <s v="Fraser East"/>
    <s v="21 Fraser East"/>
    <n v="2"/>
    <s v="2 FHA"/>
    <s v="Fraser"/>
    <s v="2 Fraser"/>
    <s v="5 Rural Hub"/>
    <n v="8129"/>
    <n v="5292.47"/>
    <n v="1.5359558013555106"/>
    <n v="0.180506852011318"/>
  </r>
  <r>
    <n v="2121"/>
    <s v="South Chilliwack"/>
    <s v="2121 South Chilliwack"/>
    <n v="212"/>
    <x v="32"/>
    <s v="212 Chilliwack"/>
    <n v="21"/>
    <s v="21 FE"/>
    <s v="Fraser East"/>
    <s v="21 Fraser East"/>
    <n v="2"/>
    <s v="2 FHA"/>
    <s v="Fraser"/>
    <s v="2 Fraser"/>
    <s v="3 Medium Urban"/>
    <n v="51241"/>
    <n v="1143.94"/>
    <n v="44.793433222022131"/>
    <n v="0.15387694619542899"/>
  </r>
  <r>
    <n v="2122"/>
    <s v="North Chilliwack"/>
    <s v="2122 North Chilliwack"/>
    <n v="212"/>
    <x v="32"/>
    <s v="212 Chilliwack"/>
    <n v="21"/>
    <s v="21 FE"/>
    <s v="Fraser East"/>
    <s v="21 Fraser East"/>
    <n v="2"/>
    <s v="2 FHA"/>
    <s v="Fraser"/>
    <s v="2 Fraser"/>
    <s v="3 Medium Urban"/>
    <n v="41936"/>
    <n v="164.6"/>
    <n v="254.77521263669502"/>
    <n v="0.15294855971003399"/>
  </r>
  <r>
    <n v="2131"/>
    <s v="Central Abbotsford"/>
    <s v="2131 Central Abbotsford"/>
    <n v="213"/>
    <x v="33"/>
    <s v="213 Abbotsford"/>
    <n v="21"/>
    <s v="21 FE"/>
    <s v="Fraser East"/>
    <s v="21 Fraser East"/>
    <n v="2"/>
    <s v="2 FHA"/>
    <s v="Fraser"/>
    <s v="2 Fraser"/>
    <s v="2 Large Urban"/>
    <n v="22754"/>
    <n v="8.81"/>
    <n v="2582.7468785471056"/>
    <n v="0.13150000000000001"/>
  </r>
  <r>
    <n v="2132"/>
    <s v="East Abbotsford"/>
    <s v="2132 East Abbotsford"/>
    <n v="213"/>
    <x v="33"/>
    <s v="213 Abbotsford"/>
    <n v="21"/>
    <s v="21 FE"/>
    <s v="Fraser East"/>
    <s v="21 Fraser East"/>
    <n v="2"/>
    <s v="2 FHA"/>
    <s v="Fraser"/>
    <s v="2 Fraser"/>
    <s v="2 Large Urban"/>
    <n v="35584"/>
    <n v="83.15"/>
    <n v="427.94948887552613"/>
    <n v="0.13152451101618701"/>
  </r>
  <r>
    <n v="2133"/>
    <s v="West Abbotsford"/>
    <s v="2133 West Abbotsford"/>
    <n v="213"/>
    <x v="33"/>
    <s v="213 Abbotsford"/>
    <n v="21"/>
    <s v="21 FE"/>
    <s v="Fraser East"/>
    <s v="21 Fraser East"/>
    <n v="2"/>
    <s v="2 FHA"/>
    <s v="Fraser"/>
    <s v="2 Fraser"/>
    <s v="2 Large Urban"/>
    <n v="58511"/>
    <n v="20.170000000000002"/>
    <n v="2900.8924144769458"/>
    <n v="0.13150000000000001"/>
  </r>
  <r>
    <n v="2134"/>
    <s v="Abbotsford Rural"/>
    <s v="2134 Abbotsford Rural"/>
    <n v="213"/>
    <x v="33"/>
    <s v="213 Abbotsford"/>
    <n v="21"/>
    <s v="21 FE"/>
    <s v="Fraser East"/>
    <s v="21 Fraser East"/>
    <n v="2"/>
    <s v="2 FHA"/>
    <s v="Fraser"/>
    <s v="2 Fraser"/>
    <s v="6 Rural"/>
    <n v="24836"/>
    <n v="299.72000000000003"/>
    <n v="82.864006405978913"/>
    <n v="0.13150044290546001"/>
  </r>
  <r>
    <n v="2141"/>
    <s v="South Mission"/>
    <s v="2141 South Mission"/>
    <n v="214"/>
    <x v="34"/>
    <s v="214 Mission"/>
    <n v="21"/>
    <s v="21 FE"/>
    <s v="Fraser East"/>
    <s v="21 Fraser East"/>
    <n v="2"/>
    <s v="2 FHA"/>
    <s v="Fraser"/>
    <s v="2 Fraser"/>
    <s v="3 Medium Urban"/>
    <n v="26303"/>
    <n v="28.67"/>
    <n v="917.43983257760715"/>
    <n v="0.151"/>
  </r>
  <r>
    <n v="2142"/>
    <s v="North Mission"/>
    <s v="2142 North Mission"/>
    <n v="214"/>
    <x v="34"/>
    <s v="214 Mission"/>
    <n v="21"/>
    <s v="21 FE"/>
    <s v="Fraser East"/>
    <s v="21 Fraser East"/>
    <n v="2"/>
    <s v="2 FHA"/>
    <s v="Fraser"/>
    <s v="2 Fraser"/>
    <s v="6 Rural"/>
    <n v="16854"/>
    <n v="1425.94"/>
    <n v="11.819571650981107"/>
    <n v="0.154166755666311"/>
  </r>
  <r>
    <n v="2150"/>
    <s v="Agassiz/Harrison"/>
    <s v="2150 Agassiz/Harrison"/>
    <n v="215"/>
    <x v="35"/>
    <s v="215 Agassiz/Harrison"/>
    <n v="21"/>
    <s v="21 FE"/>
    <s v="Fraser East"/>
    <s v="21 Fraser East"/>
    <n v="2"/>
    <s v="2 FHA"/>
    <s v="Fraser"/>
    <s v="2 Fraser"/>
    <s v="5 Rural Hub"/>
    <n v="9696"/>
    <n v="4111.8599999999997"/>
    <n v="2.3580569377362073"/>
    <n v="0.178553094059406"/>
  </r>
  <r>
    <n v="2210"/>
    <s v="New Westminster"/>
    <s v="2210 New Westminster"/>
    <n v="221"/>
    <x v="36"/>
    <s v="221 New Westminster"/>
    <n v="22"/>
    <s v="22 FN"/>
    <s v="Fraser North"/>
    <s v="22 Fraser North"/>
    <n v="2"/>
    <s v="2 FHA"/>
    <s v="Fraser"/>
    <s v="2 Fraser"/>
    <s v="1 Metropolitan"/>
    <n v="70996"/>
    <n v="18.59"/>
    <n v="3819.0424959655729"/>
    <n v="6.54E-2"/>
  </r>
  <r>
    <n v="2221"/>
    <s v="Burnaby Northwest"/>
    <s v="2221 Burnaby Northwest"/>
    <n v="222"/>
    <x v="37"/>
    <s v="222 Burnaby"/>
    <n v="22"/>
    <s v="22 FN"/>
    <s v="Fraser North"/>
    <s v="22 Fraser North"/>
    <n v="2"/>
    <s v="2 FHA"/>
    <s v="Fraser"/>
    <s v="2 Fraser"/>
    <s v="1 Metropolitan"/>
    <n v="47161"/>
    <n v="16.2"/>
    <n v="2911.1728395061727"/>
    <n v="6.5500000000000003E-2"/>
  </r>
  <r>
    <n v="2222"/>
    <s v="Burnaby Northeast"/>
    <s v="2222 Burnaby Northeast"/>
    <n v="222"/>
    <x v="37"/>
    <s v="222 Burnaby"/>
    <n v="22"/>
    <s v="22 FN"/>
    <s v="Fraser North"/>
    <s v="22 Fraser North"/>
    <n v="2"/>
    <s v="2 FHA"/>
    <s v="Fraser"/>
    <s v="2 Fraser"/>
    <s v="1 Metropolitan"/>
    <n v="45434"/>
    <n v="29.84"/>
    <n v="1522.5871313672922"/>
    <n v="6.5500000000000003E-2"/>
  </r>
  <r>
    <n v="2223"/>
    <s v="Burnaby Southwest"/>
    <s v="2223 Burnaby Southwest"/>
    <n v="222"/>
    <x v="37"/>
    <s v="222 Burnaby"/>
    <n v="22"/>
    <s v="22 FN"/>
    <s v="Fraser North"/>
    <s v="22 Fraser North"/>
    <n v="2"/>
    <s v="2 FHA"/>
    <s v="Fraser"/>
    <s v="2 Fraser"/>
    <s v="1 Metropolitan"/>
    <n v="81414"/>
    <n v="31.03"/>
    <n v="2623.71898163068"/>
    <n v="6.5500000000000003E-2"/>
  </r>
  <r>
    <n v="2224"/>
    <s v="Burnaby Southeast"/>
    <s v="2224 Burnaby Southeast"/>
    <n v="222"/>
    <x v="37"/>
    <s v="222 Burnaby"/>
    <n v="22"/>
    <s v="22 FN"/>
    <s v="Fraser North"/>
    <s v="22 Fraser North"/>
    <n v="2"/>
    <s v="2 FHA"/>
    <s v="Fraser"/>
    <s v="2 Fraser"/>
    <s v="1 Metropolitan"/>
    <n v="58746"/>
    <n v="14.89"/>
    <n v="3945.3324378777702"/>
    <n v="6.5499719916484206E-2"/>
  </r>
  <r>
    <n v="2231"/>
    <s v="Haney"/>
    <s v="2231 Haney"/>
    <n v="223"/>
    <x v="38"/>
    <s v="223 Maple Ridge/Pitt Meadows"/>
    <n v="22"/>
    <s v="22 FN"/>
    <s v="Fraser North"/>
    <s v="22 Fraser North"/>
    <n v="2"/>
    <s v="2 FHA"/>
    <s v="Fraser"/>
    <s v="2 Fraser"/>
    <s v="1 Metropolitan"/>
    <n v="30824"/>
    <n v="13.46"/>
    <n v="2290.0445765230311"/>
    <n v="0.1188"/>
  </r>
  <r>
    <n v="2232"/>
    <s v="Pitt Meadows"/>
    <s v="2232 Pitt Meadows"/>
    <n v="223"/>
    <x v="38"/>
    <s v="223 Maple Ridge/Pitt Meadows"/>
    <n v="22"/>
    <s v="22 FN"/>
    <s v="Fraser North"/>
    <s v="22 Fraser North"/>
    <n v="2"/>
    <s v="2 FHA"/>
    <s v="Fraser"/>
    <s v="2 Fraser"/>
    <s v="1 Metropolitan"/>
    <n v="18835"/>
    <n v="96.4"/>
    <n v="195.38381742738588"/>
    <n v="0.10992519246084401"/>
  </r>
  <r>
    <n v="2233"/>
    <s v="Maple Ridge Rural"/>
    <s v="2233 Maple Ridge Rural"/>
    <n v="223"/>
    <x v="38"/>
    <s v="223 Maple Ridge/Pitt Meadows"/>
    <n v="22"/>
    <s v="22 FN"/>
    <s v="Fraser North"/>
    <s v="22 Fraser North"/>
    <n v="2"/>
    <s v="2 FHA"/>
    <s v="Fraser"/>
    <s v="2 Fraser"/>
    <s v="1 Metropolitan"/>
    <n v="51442"/>
    <n v="1350.62"/>
    <n v="38.087693059483797"/>
    <n v="0.118809253139458"/>
  </r>
  <r>
    <n v="2241"/>
    <s v="North Coquitlam"/>
    <s v="2241 North Coquitlam"/>
    <n v="224"/>
    <x v="39"/>
    <s v="224 Tri-Cities"/>
    <n v="22"/>
    <s v="22 FN"/>
    <s v="Fraser North"/>
    <s v="22 Fraser North"/>
    <n v="2"/>
    <s v="2 FHA"/>
    <s v="Fraser"/>
    <s v="2 Fraser"/>
    <s v="1 Metropolitan"/>
    <n v="40842"/>
    <n v="606.63"/>
    <n v="67.326047178675637"/>
    <n v="9.89292199206699E-2"/>
  </r>
  <r>
    <n v="2242"/>
    <s v="Southwest Coquitlam"/>
    <s v="2242 Southwest Coquitlam"/>
    <n v="224"/>
    <x v="39"/>
    <s v="224 Tri-Cities"/>
    <n v="22"/>
    <s v="22 FN"/>
    <s v="Fraser North"/>
    <s v="22 Fraser North"/>
    <n v="2"/>
    <s v="2 FHA"/>
    <s v="Fraser"/>
    <s v="2 Fraser"/>
    <s v="1 Metropolitan"/>
    <n v="70406"/>
    <n v="24.63"/>
    <n v="2858.5464880227364"/>
    <n v="9.8900000000000002E-2"/>
  </r>
  <r>
    <n v="2243"/>
    <s v="Southeast Coquitlam"/>
    <s v="2243 Southeast Coquitlam"/>
    <n v="224"/>
    <x v="39"/>
    <s v="224 Tri-Cities"/>
    <n v="22"/>
    <s v="22 FN"/>
    <s v="Fraser North"/>
    <s v="22 Fraser North"/>
    <n v="2"/>
    <s v="2 FHA"/>
    <s v="Fraser"/>
    <s v="2 Fraser"/>
    <s v="1 Metropolitan"/>
    <n v="28129"/>
    <n v="18.850000000000001"/>
    <n v="1492.2546419098142"/>
    <n v="9.8871971986206397E-2"/>
  </r>
  <r>
    <n v="2244"/>
    <s v="Port Coquitlam"/>
    <s v="2244 Port Coquitlam"/>
    <n v="224"/>
    <x v="39"/>
    <s v="224 Tri-Cities"/>
    <n v="22"/>
    <s v="22 FN"/>
    <s v="Fraser North"/>
    <s v="22 Fraser North"/>
    <n v="2"/>
    <s v="2 FHA"/>
    <s v="Fraser"/>
    <s v="2 Fraser"/>
    <s v="1 Metropolitan"/>
    <n v="58612"/>
    <n v="34.54"/>
    <n v="1696.9310943833236"/>
    <n v="9.8699999999999996E-2"/>
  </r>
  <r>
    <n v="2245"/>
    <s v="Port Moody/Anmore/Belcarra"/>
    <s v="2245 Port Moody/Anmore/Belcarra"/>
    <n v="224"/>
    <x v="39"/>
    <s v="224 Tri-Cities"/>
    <n v="22"/>
    <s v="22 FN"/>
    <s v="Fraser North"/>
    <s v="22 Fraser North"/>
    <n v="2"/>
    <s v="2 FHA"/>
    <s v="Fraser"/>
    <s v="2 Fraser"/>
    <s v="1 Metropolitan"/>
    <n v="36404"/>
    <n v="61.14"/>
    <n v="595.42034674517504"/>
    <n v="0.100983117239864"/>
  </r>
  <r>
    <n v="2311"/>
    <s v="City of Langley"/>
    <s v="2311 City of Langley"/>
    <n v="231"/>
    <x v="40"/>
    <s v="231 Langley"/>
    <n v="23"/>
    <s v="23 FS"/>
    <s v="Fraser South"/>
    <s v="23 Fraser South"/>
    <n v="2"/>
    <s v="2 FHA"/>
    <s v="Fraser"/>
    <s v="2 Fraser"/>
    <s v="1 Metropolitan"/>
    <n v="25888"/>
    <n v="10.220000000000001"/>
    <n v="2533.0724070450096"/>
    <n v="0.1246"/>
  </r>
  <r>
    <n v="2312"/>
    <s v="Walnut Grove/Fort Langley"/>
    <s v="2312 Walnut Grove/Fort Langley"/>
    <n v="231"/>
    <x v="40"/>
    <s v="231 Langley"/>
    <n v="23"/>
    <s v="23 FS"/>
    <s v="Fraser South"/>
    <s v="23 Fraser South"/>
    <n v="2"/>
    <s v="2 FHA"/>
    <s v="Fraser"/>
    <s v="2 Fraser"/>
    <s v="1 Metropolitan"/>
    <n v="29587"/>
    <n v="43.59"/>
    <n v="678.75659554943786"/>
    <n v="0.124272454118363"/>
  </r>
  <r>
    <n v="2313"/>
    <s v="Willoughby"/>
    <s v="2313 Willoughby"/>
    <n v="231"/>
    <x v="40"/>
    <s v="231 Langley"/>
    <n v="23"/>
    <s v="23 FS"/>
    <s v="Fraser South"/>
    <s v="23 Fraser South"/>
    <n v="2"/>
    <s v="2 FHA"/>
    <s v="Fraser"/>
    <s v="2 Fraser"/>
    <s v="1 Metropolitan"/>
    <n v="31567"/>
    <n v="21.91"/>
    <n v="1440.7576449109995"/>
    <n v="0.12429999999999999"/>
  </r>
  <r>
    <n v="2314"/>
    <s v="Brookswood/Murrayville"/>
    <s v="2314 Brookswood/Murrayville"/>
    <n v="231"/>
    <x v="40"/>
    <s v="231 Langley"/>
    <n v="23"/>
    <s v="23 FS"/>
    <s v="Fraser South"/>
    <s v="23 Fraser South"/>
    <n v="2"/>
    <s v="2 FHA"/>
    <s v="Fraser"/>
    <s v="2 Fraser"/>
    <s v="1 Metropolitan"/>
    <n v="22090"/>
    <n v="23.45"/>
    <n v="942.0042643923241"/>
    <n v="0.12429999999999999"/>
  </r>
  <r>
    <n v="2315"/>
    <s v="Aldergrove/Otter"/>
    <s v="2315 Aldergrove/Otter"/>
    <n v="231"/>
    <x v="40"/>
    <s v="231 Langley"/>
    <n v="23"/>
    <s v="23 FS"/>
    <s v="Fraser South"/>
    <s v="23 Fraser South"/>
    <n v="2"/>
    <s v="2 FHA"/>
    <s v="Fraser"/>
    <s v="2 Fraser"/>
    <s v="4 Small Urban"/>
    <n v="13204"/>
    <n v="16.399999999999999"/>
    <n v="805.12195121951231"/>
    <n v="0.12429999999999999"/>
  </r>
  <r>
    <n v="2316"/>
    <s v="North Langley Township"/>
    <s v="2316 North Langley Township"/>
    <n v="231"/>
    <x v="40"/>
    <s v="231 Langley"/>
    <n v="23"/>
    <s v="23 FS"/>
    <s v="Fraser South"/>
    <s v="23 Fraser South"/>
    <n v="2"/>
    <s v="2 FHA"/>
    <s v="Fraser"/>
    <s v="2 Fraser"/>
    <s v="6 Rural"/>
    <n v="12653"/>
    <n v="109.7"/>
    <n v="115.34184138559708"/>
    <n v="0.12429999999999999"/>
  </r>
  <r>
    <n v="2317"/>
    <s v="South Langley Township"/>
    <s v="2317 South Langley Township"/>
    <n v="231"/>
    <x v="40"/>
    <s v="231 Langley"/>
    <n v="23"/>
    <s v="23 FS"/>
    <s v="Fraser South"/>
    <s v="23 Fraser South"/>
    <n v="2"/>
    <s v="2 FHA"/>
    <s v="Fraser"/>
    <s v="2 Fraser"/>
    <s v="6 Rural"/>
    <n v="8789"/>
    <n v="102.09"/>
    <n v="86.090704280536784"/>
    <n v="0.12490556377289801"/>
  </r>
  <r>
    <n v="2321"/>
    <s v="North Delta"/>
    <s v="2321 North Delta"/>
    <n v="232"/>
    <x v="41"/>
    <s v="232 Delta"/>
    <n v="23"/>
    <s v="23 FS"/>
    <s v="Fraser South"/>
    <s v="23 Fraser South"/>
    <n v="2"/>
    <s v="2 FHA"/>
    <s v="Fraser"/>
    <s v="2 Fraser"/>
    <s v="1 Metropolitan"/>
    <n v="56017"/>
    <n v="21.1"/>
    <n v="2654.8341232227485"/>
    <n v="0.1085"/>
  </r>
  <r>
    <n v="2322"/>
    <s v="Ladner"/>
    <s v="2322 Ladner"/>
    <n v="232"/>
    <x v="41"/>
    <s v="232 Delta"/>
    <n v="23"/>
    <s v="23 FS"/>
    <s v="Fraser South"/>
    <s v="23 Fraser South"/>
    <n v="2"/>
    <s v="2 FHA"/>
    <s v="Fraser"/>
    <s v="2 Fraser"/>
    <s v="4 Small Urban"/>
    <n v="24822"/>
    <n v="158.55000000000001"/>
    <n v="156.55629139072846"/>
    <n v="0.108507493352671"/>
  </r>
  <r>
    <n v="2323"/>
    <s v="Tsawwassen"/>
    <s v="2323 Tsawwassen"/>
    <n v="232"/>
    <x v="41"/>
    <s v="232 Delta"/>
    <n v="23"/>
    <s v="23 FS"/>
    <s v="Fraser South"/>
    <s v="23 Fraser South"/>
    <n v="2"/>
    <s v="2 FHA"/>
    <s v="Fraser"/>
    <s v="2 Fraser"/>
    <s v="4 Small Urban"/>
    <n v="22225"/>
    <n v="20.32"/>
    <n v="1093.75"/>
    <n v="0.108793723284589"/>
  </r>
  <r>
    <n v="2331"/>
    <s v="Whalley"/>
    <s v="2331 Whalley"/>
    <n v="233"/>
    <x v="42"/>
    <s v="233 Surrey"/>
    <n v="23"/>
    <s v="23 FS"/>
    <s v="Fraser South"/>
    <s v="23 Fraser South"/>
    <n v="2"/>
    <s v="2 FHA"/>
    <s v="Fraser"/>
    <s v="2 Fraser"/>
    <s v="1 Metropolitan"/>
    <n v="53402"/>
    <n v="22.34"/>
    <n v="2390.4207699194271"/>
    <n v="8.3299999999999902E-2"/>
  </r>
  <r>
    <n v="2332"/>
    <s v="North Surrey"/>
    <s v="2332 North Surrey"/>
    <n v="233"/>
    <x v="42"/>
    <s v="233 Surrey"/>
    <n v="23"/>
    <s v="23 FS"/>
    <s v="Fraser South"/>
    <s v="23 Fraser South"/>
    <n v="2"/>
    <s v="2 FHA"/>
    <s v="Fraser"/>
    <s v="2 Fraser"/>
    <s v="1 Metropolitan"/>
    <n v="51161"/>
    <n v="18.64"/>
    <n v="2744.6888412017165"/>
    <n v="8.3299999999999999E-2"/>
  </r>
  <r>
    <n v="2333"/>
    <s v="Cloverdale"/>
    <s v="2333 Cloverdale"/>
    <n v="233"/>
    <x v="42"/>
    <s v="233 Surrey"/>
    <n v="23"/>
    <s v="23 FS"/>
    <s v="Fraser South"/>
    <s v="23 Fraser South"/>
    <n v="2"/>
    <s v="2 FHA"/>
    <s v="Fraser"/>
    <s v="2 Fraser"/>
    <s v="1 Metropolitan"/>
    <n v="69963"/>
    <n v="71.48"/>
    <n v="978.77728035814209"/>
    <n v="8.3299999999999999E-2"/>
  </r>
  <r>
    <n v="2334"/>
    <s v="Panorama"/>
    <s v="2334 Panorama"/>
    <n v="233"/>
    <x v="42"/>
    <s v="233 Surrey"/>
    <n v="23"/>
    <s v="23 FS"/>
    <s v="Fraser South"/>
    <s v="23 Fraser South"/>
    <n v="2"/>
    <s v="2 FHA"/>
    <s v="Fraser"/>
    <s v="2 Fraser"/>
    <s v="1 Metropolitan"/>
    <n v="45391"/>
    <n v="39.4"/>
    <n v="1152.0558375634519"/>
    <n v="8.3299999999999999E-2"/>
  </r>
  <r>
    <n v="2335"/>
    <s v="East Newton"/>
    <s v="2335 East Newton"/>
    <n v="233"/>
    <x v="42"/>
    <s v="233 Surrey"/>
    <n v="23"/>
    <s v="23 FS"/>
    <s v="Fraser South"/>
    <s v="23 Fraser South"/>
    <n v="2"/>
    <s v="2 FHA"/>
    <s v="Fraser"/>
    <s v="2 Fraser"/>
    <s v="1 Metropolitan"/>
    <n v="62748"/>
    <n v="21.9"/>
    <n v="2865.205479452055"/>
    <n v="8.3299999999999999E-2"/>
  </r>
  <r>
    <n v="2336"/>
    <s v="Fleetwood"/>
    <s v="2336 Fleetwood"/>
    <n v="233"/>
    <x v="42"/>
    <s v="233 Surrey"/>
    <n v="23"/>
    <s v="23 FS"/>
    <s v="Fraser South"/>
    <s v="23 Fraser South"/>
    <n v="2"/>
    <s v="2 FHA"/>
    <s v="Fraser"/>
    <s v="2 Fraser"/>
    <s v="1 Metropolitan"/>
    <n v="58701"/>
    <n v="15.83"/>
    <n v="3708.2122552116234"/>
    <n v="8.3300000000000096E-2"/>
  </r>
  <r>
    <n v="2337"/>
    <s v="Guildford"/>
    <s v="2337 Guildford"/>
    <n v="233"/>
    <x v="42"/>
    <s v="233 Surrey"/>
    <n v="23"/>
    <s v="23 FS"/>
    <s v="Fraser South"/>
    <s v="23 Fraser South"/>
    <n v="2"/>
    <s v="2 FHA"/>
    <s v="Fraser"/>
    <s v="2 Fraser"/>
    <s v="1 Metropolitan"/>
    <n v="60538"/>
    <n v="53"/>
    <n v="1142.2264150943397"/>
    <n v="8.3445728302884103E-2"/>
  </r>
  <r>
    <n v="2338"/>
    <s v="West Newton"/>
    <s v="2338 West Newton"/>
    <n v="233"/>
    <x v="42"/>
    <s v="233 Surrey"/>
    <n v="23"/>
    <s v="23 FS"/>
    <s v="Fraser South"/>
    <s v="23 Fraser South"/>
    <n v="2"/>
    <s v="2 FHA"/>
    <s v="Fraser"/>
    <s v="2 Fraser"/>
    <s v="1 Metropolitan"/>
    <n v="41463"/>
    <n v="9.81"/>
    <n v="4226.6055045871553"/>
    <n v="8.3299999999999999E-2"/>
  </r>
  <r>
    <n v="2341"/>
    <s v="South Surrey"/>
    <s v="2341 South Surrey"/>
    <n v="234"/>
    <x v="43"/>
    <s v="234 South Surrey/White Rock"/>
    <n v="23"/>
    <s v="23 FS"/>
    <s v="Fraser South"/>
    <s v="23 Fraser South"/>
    <n v="2"/>
    <s v="2 FHA"/>
    <s v="Fraser"/>
    <s v="2 Fraser"/>
    <s v="3 Medium Urban"/>
    <n v="74816"/>
    <n v="81.27"/>
    <n v="920.58570198105087"/>
    <n v="8.3337692472198494E-2"/>
  </r>
  <r>
    <n v="2342"/>
    <s v="White Rock"/>
    <s v="2342 White Rock"/>
    <n v="234"/>
    <x v="43"/>
    <s v="234 South Surrey/White Rock"/>
    <n v="23"/>
    <s v="23 FS"/>
    <s v="Fraser South"/>
    <s v="23 Fraser South"/>
    <n v="2"/>
    <s v="2 FHA"/>
    <s v="Fraser"/>
    <s v="2 Fraser"/>
    <s v="3 Medium Urban"/>
    <n v="19952"/>
    <n v="5.12"/>
    <n v="3896.875"/>
    <n v="0.1071"/>
  </r>
  <r>
    <n v="3111"/>
    <s v="Richmond City Centre"/>
    <s v="3111 Richmond City Centre"/>
    <n v="311"/>
    <x v="44"/>
    <s v="311 Richmond"/>
    <n v="31"/>
    <s v="31 RICH"/>
    <s v="Richmond"/>
    <s v="31 Richmond"/>
    <n v="3"/>
    <s v="3 VCHA"/>
    <s v="Vancouver Coastal"/>
    <s v="3 Vancouver Coastal"/>
    <s v="1 Metropolitan"/>
    <n v="54587"/>
    <n v="9.8000000000000007"/>
    <n v="5570.1020408163258"/>
    <n v="9.8100000000000104E-2"/>
  </r>
  <r>
    <n v="3112"/>
    <s v="Blundell"/>
    <s v="3112 Blundell"/>
    <n v="311"/>
    <x v="44"/>
    <s v="311 Richmond"/>
    <n v="31"/>
    <s v="31 RICH"/>
    <s v="Richmond"/>
    <s v="31 Richmond"/>
    <n v="3"/>
    <s v="3 VCHA"/>
    <s v="Vancouver Coastal"/>
    <s v="3 Vancouver Coastal"/>
    <s v="1 Metropolitan"/>
    <n v="17729"/>
    <n v="4.5999999999999996"/>
    <n v="3854.130434782609"/>
    <n v="9.8100000000000007E-2"/>
  </r>
  <r>
    <n v="3113"/>
    <s v="Broadmoor"/>
    <s v="3113 Broadmoor"/>
    <n v="311"/>
    <x v="44"/>
    <s v="311 Richmond"/>
    <n v="31"/>
    <s v="31 RICH"/>
    <s v="Richmond"/>
    <s v="31 Richmond"/>
    <n v="3"/>
    <s v="3 VCHA"/>
    <s v="Vancouver Coastal"/>
    <s v="3 Vancouver Coastal"/>
    <s v="1 Metropolitan"/>
    <n v="23478"/>
    <n v="6.02"/>
    <n v="3900.0000000000005"/>
    <n v="9.8100000000000007E-2"/>
  </r>
  <r>
    <n v="3114"/>
    <s v="Thompson/Seafair"/>
    <s v="3114 Thompson/Seafair"/>
    <n v="311"/>
    <x v="44"/>
    <s v="311 Richmond"/>
    <n v="31"/>
    <s v="31 RICH"/>
    <s v="Richmond"/>
    <s v="31 Richmond"/>
    <n v="3"/>
    <s v="3 VCHA"/>
    <s v="Vancouver Coastal"/>
    <s v="3 Vancouver Coastal"/>
    <s v="1 Metropolitan"/>
    <n v="32171"/>
    <n v="30.07"/>
    <n v="1069.8703026272033"/>
    <n v="9.8100000000000007E-2"/>
  </r>
  <r>
    <n v="3115"/>
    <s v="Steveston"/>
    <s v="3115 Steveston"/>
    <n v="311"/>
    <x v="44"/>
    <s v="311 Richmond"/>
    <n v="31"/>
    <s v="31 RICH"/>
    <s v="Richmond"/>
    <s v="31 Richmond"/>
    <n v="3"/>
    <s v="3 VCHA"/>
    <s v="Vancouver Coastal"/>
    <s v="3 Vancouver Coastal"/>
    <s v="1 Metropolitan"/>
    <n v="24774"/>
    <n v="7.7"/>
    <n v="3217.4025974025972"/>
    <n v="9.8100000000000104E-2"/>
  </r>
  <r>
    <n v="3116"/>
    <s v="East and West Cambie/Bridgeport"/>
    <s v="3116 East and West Cambie/Bridgeport"/>
    <n v="311"/>
    <x v="44"/>
    <s v="311 Richmond"/>
    <n v="31"/>
    <s v="31 RICH"/>
    <s v="Richmond"/>
    <s v="31 Richmond"/>
    <n v="3"/>
    <s v="3 VCHA"/>
    <s v="Vancouver Coastal"/>
    <s v="3 Vancouver Coastal"/>
    <s v="1 Metropolitan"/>
    <n v="24621"/>
    <n v="18.18"/>
    <n v="1354.2904290429044"/>
    <n v="9.8100000000000007E-2"/>
  </r>
  <r>
    <n v="3117"/>
    <s v="Gilmore/Shellmont/East/Hamilton"/>
    <s v="3117 Gilmore/Shellmont/East/Hamilton"/>
    <n v="311"/>
    <x v="44"/>
    <s v="311 Richmond"/>
    <n v="31"/>
    <s v="31 RICH"/>
    <s v="Richmond"/>
    <s v="31 Richmond"/>
    <n v="3"/>
    <s v="3 VCHA"/>
    <s v="Vancouver Coastal"/>
    <s v="3 Vancouver Coastal"/>
    <s v="1 Metropolitan"/>
    <n v="20949"/>
    <n v="75.349999999999994"/>
    <n v="278.02256138022562"/>
    <n v="9.8100000000000007E-2"/>
  </r>
  <r>
    <n v="3211"/>
    <s v="Downtown Vancouver"/>
    <s v="3211 Downtown Vancouver"/>
    <n v="321"/>
    <x v="45"/>
    <s v="321 Vancouver - City Centre"/>
    <n v="32"/>
    <s v="32 VAN"/>
    <s v="Vancouver"/>
    <s v="32 Vancouver"/>
    <n v="3"/>
    <s v="3 VCHA"/>
    <s v="Vancouver Coastal"/>
    <s v="3 Vancouver Coastal"/>
    <s v="1 Metropolitan"/>
    <n v="41934"/>
    <n v="2.23"/>
    <n v="18804.484304932736"/>
    <n v="0.1203"/>
  </r>
  <r>
    <n v="3212"/>
    <s v="West End"/>
    <s v="3212 West End"/>
    <n v="321"/>
    <x v="45"/>
    <s v="321 Vancouver - City Centre"/>
    <n v="32"/>
    <s v="32 VAN"/>
    <s v="Vancouver"/>
    <s v="32 Vancouver"/>
    <n v="3"/>
    <s v="3 VCHA"/>
    <s v="Vancouver Coastal"/>
    <s v="3 Vancouver Coastal"/>
    <s v="1 Metropolitan"/>
    <n v="47203"/>
    <n v="6.08"/>
    <n v="7763.6513157894733"/>
    <n v="0.1203"/>
  </r>
  <r>
    <n v="3213"/>
    <s v="Fairview"/>
    <s v="3213 Fairview"/>
    <n v="321"/>
    <x v="45"/>
    <s v="321 Vancouver - City Centre"/>
    <n v="32"/>
    <s v="32 VAN"/>
    <s v="Vancouver"/>
    <s v="32 Vancouver"/>
    <n v="3"/>
    <s v="3 VCHA"/>
    <s v="Vancouver Coastal"/>
    <s v="3 Vancouver Coastal"/>
    <s v="1 Metropolitan"/>
    <n v="32904"/>
    <n v="3.27"/>
    <n v="10062.385321100917"/>
    <n v="0.1203"/>
  </r>
  <r>
    <n v="3221"/>
    <s v="Downtown Eastside"/>
    <s v="3221 Downtown Eastside"/>
    <n v="322"/>
    <x v="46"/>
    <s v="322 Vancouver - Centre North"/>
    <n v="32"/>
    <s v="32 VAN"/>
    <s v="Vancouver"/>
    <s v="32 Vancouver"/>
    <n v="3"/>
    <s v="3 VCHA"/>
    <s v="Vancouver Coastal"/>
    <s v="3 Vancouver Coastal"/>
    <s v="1 Metropolitan"/>
    <n v="19960"/>
    <n v="3.51"/>
    <n v="5686.6096866096868"/>
    <n v="0.1203"/>
  </r>
  <r>
    <n v="3222"/>
    <s v="Northeast False Creek"/>
    <s v="3222 Northeast False Creek"/>
    <n v="322"/>
    <x v="46"/>
    <s v="322 Vancouver - Centre North"/>
    <n v="32"/>
    <s v="32 VAN"/>
    <s v="Vancouver"/>
    <s v="32 Vancouver"/>
    <n v="3"/>
    <s v="3 VCHA"/>
    <s v="Vancouver Coastal"/>
    <s v="3 Vancouver Coastal"/>
    <s v="1 Metropolitan"/>
    <n v="12392"/>
    <n v="0.92"/>
    <n v="13469.565217391304"/>
    <n v="0.1203"/>
  </r>
  <r>
    <n v="3223"/>
    <s v="Grandview-Woodland"/>
    <s v="3223 Grandview-Woodland"/>
    <n v="322"/>
    <x v="46"/>
    <s v="322 Vancouver - Centre North"/>
    <n v="32"/>
    <s v="32 VAN"/>
    <s v="Vancouver"/>
    <s v="32 Vancouver"/>
    <n v="3"/>
    <s v="3 VCHA"/>
    <s v="Vancouver Coastal"/>
    <s v="3 Vancouver Coastal"/>
    <s v="1 Metropolitan"/>
    <n v="29180"/>
    <n v="4.5599999999999996"/>
    <n v="6399.1228070175448"/>
    <n v="0.1203"/>
  </r>
  <r>
    <n v="3231"/>
    <s v="Cedar Cottage"/>
    <s v="3231 Cedar Cottage"/>
    <n v="323"/>
    <x v="47"/>
    <s v="323 Vancouver - Northeast"/>
    <n v="32"/>
    <s v="32 VAN"/>
    <s v="Vancouver"/>
    <s v="32 Vancouver"/>
    <n v="3"/>
    <s v="3 VCHA"/>
    <s v="Vancouver Coastal"/>
    <s v="3 Vancouver Coastal"/>
    <s v="1 Metropolitan"/>
    <n v="18027"/>
    <n v="3.05"/>
    <n v="5910.4918032786891"/>
    <n v="0.1203"/>
  </r>
  <r>
    <n v="3232"/>
    <s v="Hastings-Sunrise"/>
    <s v="3232 Hastings-Sunrise"/>
    <n v="323"/>
    <x v="47"/>
    <s v="323 Vancouver - Northeast"/>
    <n v="32"/>
    <s v="32 VAN"/>
    <s v="Vancouver"/>
    <s v="32 Vancouver"/>
    <n v="3"/>
    <s v="3 VCHA"/>
    <s v="Vancouver Coastal"/>
    <s v="3 Vancouver Coastal"/>
    <s v="1 Metropolitan"/>
    <n v="34575"/>
    <n v="7.95"/>
    <n v="4349.0566037735844"/>
    <n v="0.1203"/>
  </r>
  <r>
    <n v="3233"/>
    <s v="Renfrew-Collingwood"/>
    <s v="3233 Renfrew-Collingwood"/>
    <n v="323"/>
    <x v="47"/>
    <s v="323 Vancouver - Northeast"/>
    <n v="32"/>
    <s v="32 VAN"/>
    <s v="Vancouver"/>
    <s v="32 Vancouver"/>
    <n v="3"/>
    <s v="3 VCHA"/>
    <s v="Vancouver Coastal"/>
    <s v="3 Vancouver Coastal"/>
    <s v="1 Metropolitan"/>
    <n v="51292"/>
    <n v="8.09"/>
    <n v="6340.1730531520398"/>
    <n v="0.1203"/>
  </r>
  <r>
    <n v="3241"/>
    <s v="Shaughnessy/Arbutus Ridge/Kerrisdale"/>
    <s v="3241 Shaughnessy/Arbutus Ridge/Kerrisdale"/>
    <n v="324"/>
    <x v="48"/>
    <s v="324 Vancouver - Westside"/>
    <n v="32"/>
    <s v="32 VAN"/>
    <s v="Vancouver"/>
    <s v="32 Vancouver"/>
    <n v="3"/>
    <s v="3 VCHA"/>
    <s v="Vancouver Coastal"/>
    <s v="3 Vancouver Coastal"/>
    <s v="1 Metropolitan"/>
    <n v="37993"/>
    <n v="15.78"/>
    <n v="2407.6679340937899"/>
    <n v="0.1203"/>
  </r>
  <r>
    <n v="3242"/>
    <s v="West Point Grey/Dunbar-Southlands"/>
    <s v="3242 West Point Grey/Dunbar-Southlands"/>
    <n v="324"/>
    <x v="48"/>
    <s v="324 Vancouver - Westside"/>
    <n v="32"/>
    <s v="32 VAN"/>
    <s v="Vancouver"/>
    <s v="32 Vancouver"/>
    <n v="3"/>
    <s v="3 VCHA"/>
    <s v="Vancouver Coastal"/>
    <s v="3 Vancouver Coastal"/>
    <s v="1 Metropolitan"/>
    <n v="34483"/>
    <n v="12.5"/>
    <n v="2758.64"/>
    <n v="0.120323953832323"/>
  </r>
  <r>
    <n v="3243"/>
    <s v="University of British Columbia"/>
    <s v="3243 University of British Columbia"/>
    <n v="324"/>
    <x v="48"/>
    <s v="324 Vancouver - Westside"/>
    <n v="32"/>
    <s v="32 VAN"/>
    <s v="Vancouver"/>
    <s v="32 Vancouver"/>
    <n v="3"/>
    <s v="3 VCHA"/>
    <s v="Vancouver Coastal"/>
    <s v="3 Vancouver Coastal"/>
    <s v="1 Metropolitan"/>
    <n v="15890"/>
    <n v="14.59"/>
    <n v="1089.1021247429746"/>
    <n v="0.1295"/>
  </r>
  <r>
    <n v="3244"/>
    <s v="Kitsilano"/>
    <s v="3244 Kitsilano"/>
    <n v="324"/>
    <x v="48"/>
    <s v="324 Vancouver - Westside"/>
    <n v="32"/>
    <s v="32 VAN"/>
    <s v="Vancouver"/>
    <s v="32 Vancouver"/>
    <n v="3"/>
    <s v="3 VCHA"/>
    <s v="Vancouver Coastal"/>
    <s v="3 Vancouver Coastal"/>
    <s v="1 Metropolitan"/>
    <n v="42812"/>
    <n v="5.5"/>
    <n v="7784"/>
    <n v="0.1203"/>
  </r>
  <r>
    <n v="3251"/>
    <s v="Kensington"/>
    <s v="3251 Kensington"/>
    <n v="325"/>
    <x v="49"/>
    <s v="325 Vancouver - Midtown"/>
    <n v="32"/>
    <s v="32 VAN"/>
    <s v="Vancouver"/>
    <s v="32 Vancouver"/>
    <n v="3"/>
    <s v="3 VCHA"/>
    <s v="Vancouver Coastal"/>
    <s v="3 Vancouver Coastal"/>
    <s v="1 Metropolitan"/>
    <n v="31755"/>
    <n v="4.2699999999999996"/>
    <n v="7436.7681498829052"/>
    <n v="0.1203"/>
  </r>
  <r>
    <n v="3252"/>
    <s v="Mount Pleasant"/>
    <s v="3252 Mount Pleasant"/>
    <n v="325"/>
    <x v="49"/>
    <s v="325 Vancouver - Midtown"/>
    <n v="32"/>
    <s v="32 VAN"/>
    <s v="Vancouver"/>
    <s v="32 Vancouver"/>
    <n v="3"/>
    <s v="3 VCHA"/>
    <s v="Vancouver Coastal"/>
    <s v="3 Vancouver Coastal"/>
    <s v="1 Metropolitan"/>
    <n v="32807"/>
    <n v="4.47"/>
    <n v="7339.3736017897099"/>
    <n v="0.1203"/>
  </r>
  <r>
    <n v="3253"/>
    <s v="South Cambie/Riley Park"/>
    <s v="3253 South Cambie/Riley Park"/>
    <n v="325"/>
    <x v="49"/>
    <s v="325 Vancouver - Midtown"/>
    <n v="32"/>
    <s v="32 VAN"/>
    <s v="Vancouver"/>
    <s v="32 Vancouver"/>
    <n v="3"/>
    <s v="3 VCHA"/>
    <s v="Vancouver Coastal"/>
    <s v="3 Vancouver Coastal"/>
    <s v="1 Metropolitan"/>
    <n v="31246"/>
    <n v="7.13"/>
    <n v="4382.3281907433384"/>
    <n v="0.1203"/>
  </r>
  <r>
    <n v="3261"/>
    <s v="Killarney"/>
    <s v="3261 Killarney"/>
    <n v="326"/>
    <x v="50"/>
    <s v="326 Vancouver - South"/>
    <n v="32"/>
    <s v="32 VAN"/>
    <s v="Vancouver"/>
    <s v="32 Vancouver"/>
    <n v="3"/>
    <s v="3 VCHA"/>
    <s v="Vancouver Coastal"/>
    <s v="3 Vancouver Coastal"/>
    <s v="1 Metropolitan"/>
    <n v="29561"/>
    <n v="6.95"/>
    <n v="4253.3812949640287"/>
    <n v="0.1203"/>
  </r>
  <r>
    <n v="3262"/>
    <s v="Oakridge/Marpole"/>
    <s v="3262 Oakridge/Marpole"/>
    <n v="326"/>
    <x v="50"/>
    <s v="326 Vancouver - South"/>
    <n v="32"/>
    <s v="32 VAN"/>
    <s v="Vancouver"/>
    <s v="32 Vancouver"/>
    <n v="3"/>
    <s v="3 VCHA"/>
    <s v="Vancouver Coastal"/>
    <s v="3 Vancouver Coastal"/>
    <s v="1 Metropolitan"/>
    <n v="37453"/>
    <n v="10.029999999999999"/>
    <n v="3734.0977068793622"/>
    <n v="0.1203"/>
  </r>
  <r>
    <n v="3263"/>
    <s v="Sunset"/>
    <s v="3263 Sunset"/>
    <n v="326"/>
    <x v="50"/>
    <s v="326 Vancouver - South"/>
    <n v="32"/>
    <s v="32 VAN"/>
    <s v="Vancouver"/>
    <s v="32 Vancouver"/>
    <n v="3"/>
    <s v="3 VCHA"/>
    <s v="Vancouver Coastal"/>
    <s v="3 Vancouver Coastal"/>
    <s v="1 Metropolitan"/>
    <n v="36496"/>
    <n v="6.35"/>
    <n v="5747.4015748031497"/>
    <n v="0.1203"/>
  </r>
  <r>
    <n v="3264"/>
    <s v="Victoria-Fraserview"/>
    <s v="3264 Victoria-Fraserview"/>
    <n v="326"/>
    <x v="50"/>
    <s v="326 Vancouver - South"/>
    <n v="32"/>
    <s v="32 VAN"/>
    <s v="Vancouver"/>
    <s v="32 Vancouver"/>
    <n v="3"/>
    <s v="3 VCHA"/>
    <s v="Vancouver Coastal"/>
    <s v="3 Vancouver Coastal"/>
    <s v="1 Metropolitan"/>
    <n v="31065"/>
    <n v="5.42"/>
    <n v="5731.5498154981551"/>
    <n v="0.1203"/>
  </r>
  <r>
    <n v="3311"/>
    <s v="North Vancouver City - East"/>
    <s v="3311 North Vancouver City - East"/>
    <n v="331"/>
    <x v="51"/>
    <s v="331 North Vancouver"/>
    <n v="33"/>
    <s v="33 NSCG"/>
    <s v="North Shore/Coast Garibaldi"/>
    <s v="33 North Shore/Coast Garibaldi"/>
    <n v="3"/>
    <s v="3 VCHA"/>
    <s v="Vancouver Coastal"/>
    <s v="3 Vancouver Coastal"/>
    <s v="1 Metropolitan"/>
    <n v="19230"/>
    <n v="6.3"/>
    <n v="3052.3809523809523"/>
    <n v="0.1113"/>
  </r>
  <r>
    <n v="3312"/>
    <s v="North Vancouver City - West"/>
    <s v="3312 North Vancouver City - West"/>
    <n v="331"/>
    <x v="51"/>
    <s v="331 North Vancouver"/>
    <n v="33"/>
    <s v="33 NSCG"/>
    <s v="North Shore/Coast Garibaldi"/>
    <s v="33 North Shore/Coast Garibaldi"/>
    <n v="3"/>
    <s v="3 VCHA"/>
    <s v="Vancouver Coastal"/>
    <s v="3 Vancouver Coastal"/>
    <s v="1 Metropolitan"/>
    <n v="34244"/>
    <n v="5.84"/>
    <n v="5863.6986301369861"/>
    <n v="0.1113"/>
  </r>
  <r>
    <n v="3313"/>
    <s v="North Vancouver DM - Central"/>
    <s v="3313 North Vancouver DM - Central"/>
    <n v="331"/>
    <x v="51"/>
    <s v="331 North Vancouver"/>
    <n v="33"/>
    <s v="33 NSCG"/>
    <s v="North Shore/Coast Garibaldi"/>
    <s v="33 North Shore/Coast Garibaldi"/>
    <n v="3"/>
    <s v="3 VCHA"/>
    <s v="Vancouver Coastal"/>
    <s v="3 Vancouver Coastal"/>
    <s v="1 Metropolitan"/>
    <n v="29808"/>
    <n v="28.65"/>
    <n v="1040.4188481675394"/>
    <n v="0.1113"/>
  </r>
  <r>
    <n v="3314"/>
    <s v="North Vancouver DM - East"/>
    <s v="3314 North Vancouver DM - East"/>
    <n v="331"/>
    <x v="51"/>
    <s v="331 North Vancouver"/>
    <n v="33"/>
    <s v="33 NSCG"/>
    <s v="North Shore/Coast Garibaldi"/>
    <s v="33 North Shore/Coast Garibaldi"/>
    <n v="3"/>
    <s v="3 VCHA"/>
    <s v="Vancouver Coastal"/>
    <s v="3 Vancouver Coastal"/>
    <s v="1 Metropolitan"/>
    <n v="29271"/>
    <n v="343.93"/>
    <n v="85.107434652400201"/>
    <n v="0.111239168460251"/>
  </r>
  <r>
    <n v="3315"/>
    <s v="North Vancouver DM - West"/>
    <s v="3315 North Vancouver DM - West"/>
    <n v="331"/>
    <x v="51"/>
    <s v="331 North Vancouver"/>
    <n v="33"/>
    <s v="33 NSCG"/>
    <s v="North Shore/Coast Garibaldi"/>
    <s v="33 North Shore/Coast Garibaldi"/>
    <n v="3"/>
    <s v="3 VCHA"/>
    <s v="Vancouver Coastal"/>
    <s v="3 Vancouver Coastal"/>
    <s v="1 Metropolitan"/>
    <n v="28839"/>
    <n v="32.08"/>
    <n v="898.97132169576059"/>
    <n v="0.1113"/>
  </r>
  <r>
    <n v="3321"/>
    <s v="West Vancouver - Lower"/>
    <s v="3321 West Vancouver - Lower"/>
    <n v="332"/>
    <x v="52"/>
    <s v="332 West Vancouver/Bowen Island"/>
    <n v="33"/>
    <s v="33 NSCG"/>
    <s v="North Shore/Coast Garibaldi"/>
    <s v="33 North Shore/Coast Garibaldi"/>
    <n v="3"/>
    <s v="3 VCHA"/>
    <s v="Vancouver Coastal"/>
    <s v="3 Vancouver Coastal"/>
    <s v="1 Metropolitan"/>
    <n v="19412"/>
    <n v="7.54"/>
    <n v="2574.5358090185678"/>
    <n v="0.120535890171028"/>
  </r>
  <r>
    <n v="3322"/>
    <s v="West Vancouver - Upper"/>
    <s v="3322 West Vancouver - Upper"/>
    <n v="332"/>
    <x v="52"/>
    <s v="332 West Vancouver/Bowen Island"/>
    <n v="33"/>
    <s v="33 NSCG"/>
    <s v="North Shore/Coast Garibaldi"/>
    <s v="33 North Shore/Coast Garibaldi"/>
    <n v="3"/>
    <s v="3 VCHA"/>
    <s v="Vancouver Coastal"/>
    <s v="3 Vancouver Coastal"/>
    <s v="1 Metropolitan"/>
    <n v="25992"/>
    <n v="83.01"/>
    <n v="313.11890133718828"/>
    <n v="0.12039999999999999"/>
  </r>
  <r>
    <n v="3323"/>
    <s v="Bowen Island/Lions Bay"/>
    <s v="3323 Bowen Island/Lions Bay"/>
    <n v="332"/>
    <x v="52"/>
    <s v="332 West Vancouver/Bowen Island"/>
    <n v="33"/>
    <s v="33 NSCG"/>
    <s v="North Shore/Coast Garibaldi"/>
    <s v="33 North Shore/Coast Garibaldi"/>
    <n v="3"/>
    <s v="3 VCHA"/>
    <s v="Vancouver Coastal"/>
    <s v="3 Vancouver Coastal"/>
    <s v="6 Rural"/>
    <n v="5086"/>
    <n v="130.97"/>
    <n v="38.83332060777277"/>
    <n v="0.16379107353519501"/>
  </r>
  <r>
    <n v="3331"/>
    <s v="Gibsons"/>
    <s v="3331 Gibsons"/>
    <n v="333"/>
    <x v="53"/>
    <s v="333 Sunshine Coast"/>
    <n v="33"/>
    <s v="33 NSCG"/>
    <s v="North Shore/Coast Garibaldi"/>
    <s v="33 North Shore/Coast Garibaldi"/>
    <n v="3"/>
    <s v="3 VCHA"/>
    <s v="Vancouver Coastal"/>
    <s v="3 Vancouver Coastal"/>
    <s v="5 Rural Hub"/>
    <n v="8269"/>
    <n v="26.05"/>
    <n v="317.42802303262954"/>
    <n v="0.2122"/>
  </r>
  <r>
    <n v="3332"/>
    <s v="Sechelt"/>
    <s v="3332 Sechelt"/>
    <n v="333"/>
    <x v="53"/>
    <s v="333 Sunshine Coast"/>
    <n v="33"/>
    <s v="33 NSCG"/>
    <s v="North Shore/Coast Garibaldi"/>
    <s v="33 North Shore/Coast Garibaldi"/>
    <n v="3"/>
    <s v="3 VCHA"/>
    <s v="Vancouver Coastal"/>
    <s v="3 Vancouver Coastal"/>
    <s v="5 Rural Hub"/>
    <n v="10862"/>
    <n v="42.05"/>
    <n v="258.31153388822833"/>
    <n v="0.22439999999999999"/>
  </r>
  <r>
    <n v="3333"/>
    <s v="Sunshine Coast Rural"/>
    <s v="3333 Sunshine Coast Rural"/>
    <n v="333"/>
    <x v="53"/>
    <s v="333 Sunshine Coast"/>
    <n v="33"/>
    <s v="33 NSCG"/>
    <s v="North Shore/Coast Garibaldi"/>
    <s v="33 North Shore/Coast Garibaldi"/>
    <n v="3"/>
    <s v="3 VCHA"/>
    <s v="Vancouver Coastal"/>
    <s v="3 Vancouver Coastal"/>
    <s v="6 Rural"/>
    <n v="10839"/>
    <n v="3755.32"/>
    <n v="2.8863052948883183"/>
    <n v="0.31844455208045003"/>
  </r>
  <r>
    <n v="3341"/>
    <s v="Powell River City"/>
    <s v="3341 Powell River City"/>
    <n v="334"/>
    <x v="54"/>
    <s v="334 Powell River"/>
    <n v="33"/>
    <s v="33 NSCG"/>
    <s v="North Shore/Coast Garibaldi"/>
    <s v="33 North Shore/Coast Garibaldi"/>
    <n v="3"/>
    <s v="3 VCHA"/>
    <s v="Vancouver Coastal"/>
    <s v="3 Vancouver Coastal"/>
    <s v="4 Small Urban"/>
    <n v="13157"/>
    <n v="31.12"/>
    <n v="422.78277634961438"/>
    <n v="0.39800000000000002"/>
  </r>
  <r>
    <n v="3342"/>
    <s v="qathet Rural"/>
    <s v="3342 qathet Rural"/>
    <n v="334"/>
    <x v="54"/>
    <s v="334 Powell River"/>
    <n v="33"/>
    <s v="33 NSCG"/>
    <s v="North Shore/Coast Garibaldi"/>
    <s v="33 North Shore/Coast Garibaldi"/>
    <n v="3"/>
    <s v="3 VCHA"/>
    <s v="Vancouver Coastal"/>
    <s v="3 Vancouver Coastal"/>
    <s v="6 Rural"/>
    <n v="6514"/>
    <n v="5194.26"/>
    <n v="1.2540766153407799"/>
    <n v="0.428076281854468"/>
  </r>
  <r>
    <n v="3351"/>
    <s v="Squamish"/>
    <s v="3351 Squamish"/>
    <n v="335"/>
    <x v="55"/>
    <s v="335 Howe Sound"/>
    <n v="33"/>
    <s v="33 NSCG"/>
    <s v="North Shore/Coast Garibaldi"/>
    <s v="33 North Shore/Coast Garibaldi"/>
    <n v="3"/>
    <s v="3 VCHA"/>
    <s v="Vancouver Coastal"/>
    <s v="3 Vancouver Coastal"/>
    <s v="4 Small Urban"/>
    <n v="19893"/>
    <n v="112.61"/>
    <n v="176.65393837137023"/>
    <n v="0.17331215000251299"/>
  </r>
  <r>
    <n v="3352"/>
    <s v="Whistler"/>
    <s v="3352 Whistler"/>
    <n v="335"/>
    <x v="55"/>
    <s v="335 Howe Sound"/>
    <n v="33"/>
    <s v="33 NSCG"/>
    <s v="North Shore/Coast Garibaldi"/>
    <s v="33 North Shore/Coast Garibaldi"/>
    <n v="3"/>
    <s v="3 VCHA"/>
    <s v="Vancouver Coastal"/>
    <s v="3 Vancouver Coastal"/>
    <s v="5 Rural Hub"/>
    <n v="11854"/>
    <n v="244.96"/>
    <n v="48.391574134552577"/>
    <n v="0.2024"/>
  </r>
  <r>
    <n v="3353"/>
    <s v="Howe Sound Rural"/>
    <s v="3353 Howe Sound Rural"/>
    <n v="335"/>
    <x v="55"/>
    <s v="335 Howe Sound"/>
    <n v="33"/>
    <s v="33 NSCG"/>
    <s v="North Shore/Coast Garibaldi"/>
    <s v="33 North Shore/Coast Garibaldi"/>
    <n v="3"/>
    <s v="3 VCHA"/>
    <s v="Vancouver Coastal"/>
    <s v="3 Vancouver Coastal"/>
    <s v="6 Rural"/>
    <n v="6906"/>
    <n v="8844.4500000000007"/>
    <n v="0.7808286552583823"/>
    <n v="0.22404404865334501"/>
  </r>
  <r>
    <n v="3360"/>
    <s v="Bella Coola Valley"/>
    <s v="3360 Bella Coola Valley"/>
    <n v="336"/>
    <x v="56"/>
    <s v="336 Bella Coola Valley"/>
    <n v="33"/>
    <s v="33 NSCG"/>
    <s v="North Shore/Coast Garibaldi"/>
    <s v="33 North Shore/Coast Garibaldi"/>
    <n v="3"/>
    <s v="3 VCHA"/>
    <s v="Vancouver Coastal"/>
    <s v="3 Vancouver Coastal"/>
    <s v="7 Remote"/>
    <n v="2678"/>
    <n v="25204.55"/>
    <n v="0.10625065712341621"/>
    <n v="0.71836945481702796"/>
  </r>
  <r>
    <n v="3370"/>
    <s v="Central Coast"/>
    <s v="3370 Central Coast"/>
    <n v="337"/>
    <x v="57"/>
    <s v="337 Central Coast"/>
    <n v="33"/>
    <s v="33 NSCG"/>
    <s v="North Shore/Coast Garibaldi"/>
    <s v="33 North Shore/Coast Garibaldi"/>
    <n v="3"/>
    <s v="3 VCHA"/>
    <s v="Vancouver Coastal"/>
    <s v="3 Vancouver Coastal"/>
    <s v="7 Remote"/>
    <n v="1514"/>
    <n v="10712.99"/>
    <n v="0.14132375741973063"/>
    <n v="0.66321889035667103"/>
  </r>
  <r>
    <n v="4111"/>
    <s v="Downtown Victoria/Vic West"/>
    <s v="4111 Downtown Victoria/Vic West"/>
    <n v="411"/>
    <x v="58"/>
    <s v="411 Greater Victoria"/>
    <n v="41"/>
    <s v="41 SVI"/>
    <s v="South Vancouver Island"/>
    <s v="41 South Vancouver Island"/>
    <n v="4"/>
    <s v="4 VIHA"/>
    <s v="Vancouver Island"/>
    <s v="4 Vancouver Island"/>
    <s v="2 Large Urban"/>
    <n v="31290"/>
    <n v="7.32"/>
    <n v="4274.5901639344256"/>
    <n v="0.21249999999999999"/>
  </r>
  <r>
    <n v="4112"/>
    <s v="James Bay/Fairfield"/>
    <s v="4112 James Bay/Fairfield"/>
    <n v="411"/>
    <x v="58"/>
    <s v="411 Greater Victoria"/>
    <n v="41"/>
    <s v="41 SVI"/>
    <s v="South Vancouver Island"/>
    <s v="41 South Vancouver Island"/>
    <n v="4"/>
    <s v="4 VIHA"/>
    <s v="Vancouver Island"/>
    <s v="4 Vancouver Island"/>
    <s v="2 Large Urban"/>
    <n v="32057"/>
    <n v="7.66"/>
    <n v="4184.9869451697123"/>
    <n v="0.21249999999999999"/>
  </r>
  <r>
    <n v="4113"/>
    <s v="Oaklands/Fernwood"/>
    <s v="4113 Oaklands/Fernwood"/>
    <n v="411"/>
    <x v="58"/>
    <s v="411 Greater Victoria"/>
    <n v="41"/>
    <s v="41 SVI"/>
    <s v="South Vancouver Island"/>
    <s v="41 South Vancouver Island"/>
    <n v="4"/>
    <s v="4 VIHA"/>
    <s v="Vancouver Island"/>
    <s v="4 Vancouver Island"/>
    <s v="2 Large Urban"/>
    <n v="22445"/>
    <n v="4.5"/>
    <n v="4987.7777777777774"/>
    <n v="0.21249999999999999"/>
  </r>
  <r>
    <n v="4114"/>
    <s v="Oak Bay"/>
    <s v="4114 Oak Bay"/>
    <n v="411"/>
    <x v="58"/>
    <s v="411 Greater Victoria"/>
    <n v="41"/>
    <s v="41 SVI"/>
    <s v="South Vancouver Island"/>
    <s v="41 South Vancouver Island"/>
    <n v="4"/>
    <s v="4 VIHA"/>
    <s v="Vancouver Island"/>
    <s v="4 Vancouver Island"/>
    <s v="2 Large Urban"/>
    <n v="18094"/>
    <n v="12.64"/>
    <n v="1431.4873417721519"/>
    <n v="0.22689999999999999"/>
  </r>
  <r>
    <n v="4115"/>
    <s v="Gordon Head/Shelbourne"/>
    <s v="4115 Gordon Head/Shelbourne"/>
    <n v="411"/>
    <x v="58"/>
    <s v="411 Greater Victoria"/>
    <n v="41"/>
    <s v="41 SVI"/>
    <s v="South Vancouver Island"/>
    <s v="41 South Vancouver Island"/>
    <n v="4"/>
    <s v="4 VIHA"/>
    <s v="Vancouver Island"/>
    <s v="4 Vancouver Island"/>
    <s v="2 Large Urban"/>
    <n v="38257"/>
    <n v="21.89"/>
    <n v="1747.6930105070808"/>
    <n v="0.19389999999999999"/>
  </r>
  <r>
    <n v="4116"/>
    <s v="Quadra/Swan Lake"/>
    <s v="4116 Quadra/Swan Lake"/>
    <n v="411"/>
    <x v="58"/>
    <s v="411 Greater Victoria"/>
    <n v="41"/>
    <s v="41 SVI"/>
    <s v="South Vancouver Island"/>
    <s v="41 South Vancouver Island"/>
    <n v="4"/>
    <s v="4 VIHA"/>
    <s v="Vancouver Island"/>
    <s v="4 Vancouver Island"/>
    <s v="2 Large Urban"/>
    <n v="24167"/>
    <n v="9.91"/>
    <n v="2438.6478304742682"/>
    <n v="0.19389999999999999"/>
  </r>
  <r>
    <n v="4117"/>
    <s v="Interurban/Tillicum"/>
    <s v="4117 Interurban/Tillicum"/>
    <n v="411"/>
    <x v="58"/>
    <s v="411 Greater Victoria"/>
    <n v="41"/>
    <s v="41 SVI"/>
    <s v="South Vancouver Island"/>
    <s v="41 South Vancouver Island"/>
    <n v="4"/>
    <s v="4 VIHA"/>
    <s v="Vancouver Island"/>
    <s v="4 Vancouver Island"/>
    <s v="2 Large Urban"/>
    <n v="29704"/>
    <n v="23.79"/>
    <n v="1248.5918453131569"/>
    <n v="0.19389999999999999"/>
  </r>
  <r>
    <n v="4118"/>
    <s v="View Royal"/>
    <s v="4118 View Royal"/>
    <n v="411"/>
    <x v="58"/>
    <s v="411 Greater Victoria"/>
    <n v="41"/>
    <s v="41 SVI"/>
    <s v="South Vancouver Island"/>
    <s v="41 South Vancouver Island"/>
    <n v="4"/>
    <s v="4 VIHA"/>
    <s v="Vancouver Island"/>
    <s v="4 Vancouver Island"/>
    <s v="2 Large Urban"/>
    <n v="10408"/>
    <n v="16.399999999999999"/>
    <n v="634.63414634146352"/>
    <n v="0.19339999999999999"/>
  </r>
  <r>
    <n v="4119"/>
    <s v="Esquimalt"/>
    <s v="4119 Esquimalt"/>
    <n v="411"/>
    <x v="58"/>
    <s v="411 Greater Victoria"/>
    <n v="41"/>
    <s v="41 SVI"/>
    <s v="South Vancouver Island"/>
    <s v="41 South Vancouver Island"/>
    <n v="4"/>
    <s v="4 VIHA"/>
    <s v="Vancouver Island"/>
    <s v="4 Vancouver Island"/>
    <s v="2 Large Urban"/>
    <n v="19497"/>
    <n v="7.99"/>
    <n v="2440.1752190237798"/>
    <n v="0.211752761963379"/>
  </r>
  <r>
    <n v="4121"/>
    <s v="Colwood"/>
    <s v="4121 Colwood"/>
    <n v="412"/>
    <x v="59"/>
    <s v="412 Western Communities"/>
    <n v="41"/>
    <s v="41 SVI"/>
    <s v="South Vancouver Island"/>
    <s v="41 South Vancouver Island"/>
    <n v="4"/>
    <s v="4 VIHA"/>
    <s v="Vancouver Island"/>
    <s v="4 Vancouver Island"/>
    <s v="2 Large Urban"/>
    <n v="16859"/>
    <n v="17.690000000000001"/>
    <n v="953.02430751837187"/>
    <n v="0.22409999999999999"/>
  </r>
  <r>
    <n v="4122"/>
    <s v="Metchosin"/>
    <s v="4122 Metchosin"/>
    <n v="412"/>
    <x v="59"/>
    <s v="412 Western Communities"/>
    <n v="41"/>
    <s v="41 SVI"/>
    <s v="South Vancouver Island"/>
    <s v="41 South Vancouver Island"/>
    <n v="4"/>
    <s v="4 VIHA"/>
    <s v="Vancouver Island"/>
    <s v="4 Vancouver Island"/>
    <s v="6 Rural"/>
    <n v="4837"/>
    <n v="74.72"/>
    <n v="64.735010706638121"/>
    <n v="0.24492402315484799"/>
  </r>
  <r>
    <n v="4123"/>
    <s v="Langford/Highlands"/>
    <s v="4123 Langford/Highlands"/>
    <n v="412"/>
    <x v="59"/>
    <s v="412 Western Communities"/>
    <n v="41"/>
    <s v="41 SVI"/>
    <s v="South Vancouver Island"/>
    <s v="41 South Vancouver Island"/>
    <n v="4"/>
    <s v="4 VIHA"/>
    <s v="Vancouver Island"/>
    <s v="4 Vancouver Island"/>
    <s v="2 Large Urban"/>
    <n v="37985"/>
    <n v="87.62"/>
    <n v="433.51974435060487"/>
    <n v="0.20953301829669599"/>
  </r>
  <r>
    <n v="4124"/>
    <s v="Sooke"/>
    <s v="4124 Sooke"/>
    <n v="412"/>
    <x v="59"/>
    <s v="412 Western Communities"/>
    <n v="41"/>
    <s v="41 SVI"/>
    <s v="South Vancouver Island"/>
    <s v="41 South Vancouver Island"/>
    <n v="4"/>
    <s v="4 VIHA"/>
    <s v="Vancouver Island"/>
    <s v="4 Vancouver Island"/>
    <s v="5 Rural Hub"/>
    <n v="14894"/>
    <n v="88.4"/>
    <n v="168.4841628959276"/>
    <n v="0.2536145427689"/>
  </r>
  <r>
    <n v="4125"/>
    <s v="Juan de Fuca Coast"/>
    <s v="4125 Juan de Fuca Coast"/>
    <n v="412"/>
    <x v="59"/>
    <s v="412 Western Communities"/>
    <n v="41"/>
    <s v="41 SVI"/>
    <s v="South Vancouver Island"/>
    <s v="41 South Vancouver Island"/>
    <n v="4"/>
    <s v="4 VIHA"/>
    <s v="Vancouver Island"/>
    <s v="4 Vancouver Island"/>
    <s v="6 Rural"/>
    <n v="2885"/>
    <n v="1474.55"/>
    <n v="1.956529110576108"/>
    <n v="0.23238516464471401"/>
  </r>
  <r>
    <n v="4131"/>
    <s v="Royal Oak/Cordova Bay/Prospect"/>
    <s v="4131 Royal Oak/Cordova Bay/Prospect"/>
    <n v="413"/>
    <x v="60"/>
    <s v="413 Saanich Peninsula"/>
    <n v="41"/>
    <s v="41 SVI"/>
    <s v="South Vancouver Island"/>
    <s v="41 South Vancouver Island"/>
    <n v="4"/>
    <s v="4 VIHA"/>
    <s v="Vancouver Island"/>
    <s v="4 Vancouver Island"/>
    <s v="2 Large Urban"/>
    <n v="22020"/>
    <n v="47.15"/>
    <n v="467.0201484623542"/>
    <n v="0.19389999999999999"/>
  </r>
  <r>
    <n v="4132"/>
    <s v="Central Saanich"/>
    <s v="4132 Central Saanich"/>
    <n v="413"/>
    <x v="60"/>
    <s v="413 Saanich Peninsula"/>
    <n v="41"/>
    <s v="41 SVI"/>
    <s v="South Vancouver Island"/>
    <s v="41 South Vancouver Island"/>
    <n v="4"/>
    <s v="4 VIHA"/>
    <s v="Vancouver Island"/>
    <s v="4 Vancouver Island"/>
    <s v="2 Large Urban"/>
    <n v="19325"/>
    <n v="46.15"/>
    <n v="418.74322860238357"/>
    <n v="0.194338747736093"/>
  </r>
  <r>
    <n v="4133"/>
    <s v="North Saanich"/>
    <s v="4133 North Saanich"/>
    <n v="413"/>
    <x v="60"/>
    <s v="413 Saanich Peninsula"/>
    <n v="41"/>
    <s v="41 SVI"/>
    <s v="South Vancouver Island"/>
    <s v="41 South Vancouver Island"/>
    <n v="4"/>
    <s v="4 VIHA"/>
    <s v="Vancouver Island"/>
    <s v="4 Vancouver Island"/>
    <s v="2 Large Urban"/>
    <n v="11675"/>
    <n v="40.36"/>
    <n v="289.27155599603566"/>
    <n v="0.21210412847965701"/>
  </r>
  <r>
    <n v="4134"/>
    <s v="Sidney"/>
    <s v="4134 Sidney"/>
    <n v="413"/>
    <x v="60"/>
    <s v="413 Saanich Peninsula"/>
    <n v="41"/>
    <s v="41 SVI"/>
    <s v="South Vancouver Island"/>
    <s v="41 South Vancouver Island"/>
    <n v="4"/>
    <s v="4 VIHA"/>
    <s v="Vancouver Island"/>
    <s v="4 Vancouver Island"/>
    <s v="2 Large Urban"/>
    <n v="11672"/>
    <n v="5.08"/>
    <n v="2297.6377952755906"/>
    <n v="0.2104"/>
  </r>
  <r>
    <n v="4141"/>
    <s v="Salt Spring Island"/>
    <s v="4141 Salt Spring Island"/>
    <n v="414"/>
    <x v="61"/>
    <s v="414 Southern Gulf Islands"/>
    <n v="41"/>
    <s v="41 SVI"/>
    <s v="South Vancouver Island"/>
    <s v="41 South Vancouver Island"/>
    <n v="4"/>
    <s v="4 VIHA"/>
    <s v="Vancouver Island"/>
    <s v="4 Vancouver Island"/>
    <s v="6 Rural"/>
    <n v="10557"/>
    <n v="185.66"/>
    <n v="56.862005817084992"/>
    <n v="0.1971"/>
  </r>
  <r>
    <n v="4142"/>
    <s v="Pender/Galiano/Saturna/Mayne"/>
    <s v="4142 Pender/Galiano/Saturna/Mayne"/>
    <n v="414"/>
    <x v="61"/>
    <s v="414 Southern Gulf Islands"/>
    <n v="41"/>
    <s v="41 SVI"/>
    <s v="South Vancouver Island"/>
    <s v="41 South Vancouver Island"/>
    <n v="4"/>
    <s v="4 VIHA"/>
    <s v="Vancouver Island"/>
    <s v="4 Vancouver Island"/>
    <s v="6 Rural"/>
    <n v="4732"/>
    <n v="191.03"/>
    <n v="24.770978380359107"/>
    <n v="0.35049999999999998"/>
  </r>
  <r>
    <n v="4211"/>
    <s v="South Cowichan"/>
    <s v="4211 South Cowichan"/>
    <n v="421"/>
    <x v="62"/>
    <s v="421 Cowichan Valley South"/>
    <n v="42"/>
    <s v="42 CVI"/>
    <s v="Central Vancouver Island"/>
    <s v="42 Central Vancouver Island"/>
    <n v="4"/>
    <s v="4 VIHA"/>
    <s v="Vancouver Island"/>
    <s v="4 Vancouver Island"/>
    <s v="5 Rural Hub"/>
    <n v="17780"/>
    <n v="237.7"/>
    <n v="74.800168279343708"/>
    <n v="0.24014264904386901"/>
  </r>
  <r>
    <n v="4212"/>
    <s v="Central Cowichan"/>
    <s v="4212 Central Cowichan"/>
    <n v="421"/>
    <x v="62"/>
    <s v="421 Cowichan Valley South"/>
    <n v="42"/>
    <s v="42 CVI"/>
    <s v="Central Vancouver Island"/>
    <s v="42 Central Vancouver Island"/>
    <n v="4"/>
    <s v="4 VIHA"/>
    <s v="Vancouver Island"/>
    <s v="4 Vancouver Island"/>
    <s v="4 Small Urban"/>
    <n v="40598"/>
    <n v="505.64"/>
    <n v="80.290325132505345"/>
    <n v="0.246347265875166"/>
  </r>
  <r>
    <n v="4220"/>
    <s v="Cowichan Valley West"/>
    <s v="4220 Cowichan Valley West"/>
    <n v="422"/>
    <x v="63"/>
    <s v="422 Cowichan Valley West"/>
    <n v="42"/>
    <s v="42 CVI"/>
    <s v="Central Vancouver Island"/>
    <s v="42 Central Vancouver Island"/>
    <n v="4"/>
    <s v="4 VIHA"/>
    <s v="Vancouver Island"/>
    <s v="4 Vancouver Island"/>
    <s v="6 Rural"/>
    <n v="6240"/>
    <n v="2378.13"/>
    <n v="2.623910383368445"/>
    <n v="0.27546275641025603"/>
  </r>
  <r>
    <n v="4231"/>
    <s v="Ladysmith"/>
    <s v="4231 Ladysmith"/>
    <n v="423"/>
    <x v="64"/>
    <s v="423 Cowichan Valley North"/>
    <n v="42"/>
    <s v="42 CVI"/>
    <s v="Central Vancouver Island"/>
    <s v="42 Central Vancouver Island"/>
    <n v="4"/>
    <s v="4 VIHA"/>
    <s v="Vancouver Island"/>
    <s v="4 Vancouver Island"/>
    <s v="4 Small Urban"/>
    <n v="8557"/>
    <n v="12.31"/>
    <n v="695.12591389114539"/>
    <n v="0.24810490826224199"/>
  </r>
  <r>
    <n v="4232"/>
    <s v="Ladysmith Rural"/>
    <s v="4232 Ladysmith Rural"/>
    <n v="423"/>
    <x v="64"/>
    <s v="423 Cowichan Valley North"/>
    <n v="42"/>
    <s v="42 CVI"/>
    <s v="Central Vancouver Island"/>
    <s v="42 Central Vancouver Island"/>
    <n v="4"/>
    <s v="4 VIHA"/>
    <s v="Vancouver Island"/>
    <s v="4 Vancouver Island"/>
    <s v="6 Rural"/>
    <n v="3676"/>
    <n v="358.42"/>
    <n v="10.256124100217621"/>
    <n v="0.24932184439608299"/>
  </r>
  <r>
    <n v="4233"/>
    <s v="Chemainus"/>
    <s v="4233 Chemainus"/>
    <n v="423"/>
    <x v="64"/>
    <s v="423 Cowichan Valley North"/>
    <n v="42"/>
    <s v="42 CVI"/>
    <s v="Central Vancouver Island"/>
    <s v="42 Central Vancouver Island"/>
    <n v="4"/>
    <s v="4 VIHA"/>
    <s v="Vancouver Island"/>
    <s v="4 Vancouver Island"/>
    <s v="5 Rural Hub"/>
    <n v="6037"/>
    <n v="18.489999999999998"/>
    <n v="326.50081124932399"/>
    <n v="0.24878562199768101"/>
  </r>
  <r>
    <n v="4234"/>
    <s v="Penelakut and Thetis Islands"/>
    <s v="4234 Penelakut and Thetis Islands"/>
    <n v="423"/>
    <x v="64"/>
    <s v="423 Cowichan Valley North"/>
    <n v="42"/>
    <s v="42 CVI"/>
    <s v="Central Vancouver Island"/>
    <s v="42 Central Vancouver Island"/>
    <n v="4"/>
    <s v="4 VIHA"/>
    <s v="Vancouver Island"/>
    <s v="4 Vancouver Island"/>
    <s v="6 Rural"/>
    <n v="851"/>
    <n v="48.49"/>
    <n v="17.550010311404414"/>
    <n v="0.27064888366627499"/>
  </r>
  <r>
    <n v="4241"/>
    <s v="Downtown Nanaimo"/>
    <s v="4241 Downtown Nanaimo"/>
    <n v="424"/>
    <x v="65"/>
    <s v="424 Greater Nanaimo"/>
    <n v="42"/>
    <s v="42 CVI"/>
    <s v="Central Vancouver Island"/>
    <s v="42 Central Vancouver Island"/>
    <n v="4"/>
    <s v="4 VIHA"/>
    <s v="Vancouver Island"/>
    <s v="4 Vancouver Island"/>
    <s v="3 Medium Urban"/>
    <n v="20117"/>
    <n v="14.14"/>
    <n v="1422.7015558698727"/>
    <n v="0.2379"/>
  </r>
  <r>
    <n v="4242"/>
    <s v="Departure Bay"/>
    <s v="4242 Departure Bay"/>
    <n v="424"/>
    <x v="65"/>
    <s v="424 Greater Nanaimo"/>
    <n v="42"/>
    <s v="42 CVI"/>
    <s v="Central Vancouver Island"/>
    <s v="42 Central Vancouver Island"/>
    <n v="4"/>
    <s v="4 VIHA"/>
    <s v="Vancouver Island"/>
    <s v="4 Vancouver Island"/>
    <s v="3 Medium Urban"/>
    <n v="25680"/>
    <n v="21.09"/>
    <n v="1217.6386913229019"/>
    <n v="0.2379"/>
  </r>
  <r>
    <n v="4243"/>
    <s v="Nanaimo North/Lantzville"/>
    <s v="4243 Nanaimo North/Lantzville"/>
    <n v="424"/>
    <x v="65"/>
    <s v="424 Greater Nanaimo"/>
    <n v="42"/>
    <s v="42 CVI"/>
    <s v="Central Vancouver Island"/>
    <s v="42 Central Vancouver Island"/>
    <n v="4"/>
    <s v="4 VIHA"/>
    <s v="Vancouver Island"/>
    <s v="4 Vancouver Island"/>
    <s v="3 Medium Urban"/>
    <n v="30045"/>
    <n v="48.59"/>
    <n v="618.33710640049389"/>
    <n v="0.23925683141953699"/>
  </r>
  <r>
    <n v="4244"/>
    <s v="Nanaimo South"/>
    <s v="4244 Nanaimo South"/>
    <n v="424"/>
    <x v="65"/>
    <s v="424 Greater Nanaimo"/>
    <n v="42"/>
    <s v="42 CVI"/>
    <s v="Central Vancouver Island"/>
    <s v="42 Central Vancouver Island"/>
    <n v="4"/>
    <s v="4 VIHA"/>
    <s v="Vancouver Island"/>
    <s v="4 Vancouver Island"/>
    <s v="3 Medium Urban"/>
    <n v="14529"/>
    <n v="27.65"/>
    <n v="525.46112115732376"/>
    <n v="0.23816953678849201"/>
  </r>
  <r>
    <n v="4245"/>
    <s v="Nanaimo West/Rural"/>
    <s v="4245 Nanaimo West/Rural"/>
    <n v="424"/>
    <x v="65"/>
    <s v="424 Greater Nanaimo"/>
    <n v="42"/>
    <s v="42 CVI"/>
    <s v="Central Vancouver Island"/>
    <s v="42 Central Vancouver Island"/>
    <n v="4"/>
    <s v="4 VIHA"/>
    <s v="Vancouver Island"/>
    <s v="4 Vancouver Island"/>
    <s v="6 Rural"/>
    <n v="7502"/>
    <n v="1080.07"/>
    <n v="6.945846102567427"/>
    <n v="0.23913519061583599"/>
  </r>
  <r>
    <n v="4246"/>
    <s v="Cedar/Wellington"/>
    <s v="4246 Cedar/Wellington"/>
    <n v="424"/>
    <x v="65"/>
    <s v="424 Greater Nanaimo"/>
    <n v="42"/>
    <s v="42 CVI"/>
    <s v="Central Vancouver Island"/>
    <s v="42 Central Vancouver Island"/>
    <n v="4"/>
    <s v="4 VIHA"/>
    <s v="Vancouver Island"/>
    <s v="4 Vancouver Island"/>
    <s v="6 Rural"/>
    <n v="7058"/>
    <n v="62.39"/>
    <n v="113.12710370251642"/>
    <n v="0.247"/>
  </r>
  <r>
    <n v="4247"/>
    <s v="Gabriola Island"/>
    <s v="4247 Gabriola Island"/>
    <n v="424"/>
    <x v="65"/>
    <s v="424 Greater Nanaimo"/>
    <n v="42"/>
    <s v="42 CVI"/>
    <s v="Central Vancouver Island"/>
    <s v="42 Central Vancouver Island"/>
    <n v="4"/>
    <s v="4 VIHA"/>
    <s v="Vancouver Island"/>
    <s v="4 Vancouver Island"/>
    <s v="6 Rural"/>
    <n v="4033"/>
    <n v="58.08"/>
    <n v="69.438705234159784"/>
    <n v="0.28520000000000001"/>
  </r>
  <r>
    <n v="4251"/>
    <s v="Parksville"/>
    <s v="4251 Parksville"/>
    <n v="425"/>
    <x v="66"/>
    <s v="425 Oceanside"/>
    <n v="42"/>
    <s v="42 CVI"/>
    <s v="Central Vancouver Island"/>
    <s v="42 Central Vancouver Island"/>
    <n v="4"/>
    <s v="4 VIHA"/>
    <s v="Vancouver Island"/>
    <s v="4 Vancouver Island"/>
    <s v="4 Small Urban"/>
    <n v="13260"/>
    <n v="16.809999999999999"/>
    <n v="788.8161808447353"/>
    <n v="0.26013319758672698"/>
  </r>
  <r>
    <n v="4252"/>
    <s v="Qualicum Beach"/>
    <s v="4252 Qualicum Beach"/>
    <n v="425"/>
    <x v="66"/>
    <s v="425 Oceanside"/>
    <n v="42"/>
    <s v="42 CVI"/>
    <s v="Central Vancouver Island"/>
    <s v="42 Central Vancouver Island"/>
    <n v="4"/>
    <s v="4 VIHA"/>
    <s v="Vancouver Island"/>
    <s v="4 Vancouver Island"/>
    <s v="4 Small Urban"/>
    <n v="8943"/>
    <n v="17.989999999999998"/>
    <n v="497.10950528071157"/>
    <n v="0.26190000000000002"/>
  </r>
  <r>
    <n v="4253"/>
    <s v="Oceanside Rural"/>
    <s v="4253 Oceanside Rural"/>
    <n v="425"/>
    <x v="66"/>
    <s v="425 Oceanside"/>
    <n v="42"/>
    <s v="42 CVI"/>
    <s v="Central Vancouver Island"/>
    <s v="42 Central Vancouver Island"/>
    <n v="4"/>
    <s v="4 VIHA"/>
    <s v="Vancouver Island"/>
    <s v="4 Vancouver Island"/>
    <s v="6 Rural"/>
    <n v="24930"/>
    <n v="811.24"/>
    <n v="30.730733198560227"/>
    <n v="0.26528010028078602"/>
  </r>
  <r>
    <n v="4261"/>
    <s v="Port Alberni"/>
    <s v="4261 Port Alberni"/>
    <n v="426"/>
    <x v="67"/>
    <s v="426 Alberni/Clayoquot"/>
    <n v="42"/>
    <s v="42 CVI"/>
    <s v="Central Vancouver Island"/>
    <s v="42 Central Vancouver Island"/>
    <n v="4"/>
    <s v="4 VIHA"/>
    <s v="Vancouver Island"/>
    <s v="4 Vancouver Island"/>
    <s v="4 Small Urban"/>
    <n v="21118"/>
    <n v="49.21"/>
    <n v="429.14041861410283"/>
    <n v="0.28902428733781599"/>
  </r>
  <r>
    <n v="4262"/>
    <s v="Alberni Valley/Bamfield"/>
    <s v="4262 Alberni Valley/Bamfield"/>
    <n v="426"/>
    <x v="67"/>
    <s v="426 Alberni/Clayoquot"/>
    <n v="42"/>
    <s v="42 CVI"/>
    <s v="Central Vancouver Island"/>
    <s v="42 Central Vancouver Island"/>
    <n v="4"/>
    <s v="4 VIHA"/>
    <s v="Vancouver Island"/>
    <s v="4 Vancouver Island"/>
    <s v="6 Rural"/>
    <n v="4329"/>
    <n v="3492.71"/>
    <n v="1.2394387166412326"/>
    <n v="0.32017923307923302"/>
  </r>
  <r>
    <n v="4263"/>
    <s v="West Coast"/>
    <s v="4263 West Coast"/>
    <n v="426"/>
    <x v="67"/>
    <s v="426 Alberni/Clayoquot"/>
    <n v="42"/>
    <s v="42 CVI"/>
    <s v="Central Vancouver Island"/>
    <s v="42 Central Vancouver Island"/>
    <n v="4"/>
    <s v="4 VIHA"/>
    <s v="Vancouver Island"/>
    <s v="4 Vancouver Island"/>
    <s v="7 Remote"/>
    <n v="5534"/>
    <n v="3338.82"/>
    <n v="1.657471801414871"/>
    <n v="0.536876563064691"/>
  </r>
  <r>
    <n v="4311"/>
    <s v="Comox"/>
    <s v="4311 Comox"/>
    <n v="431"/>
    <x v="68"/>
    <s v="431 Comox Valley"/>
    <n v="43"/>
    <s v="43 NVI"/>
    <s v="North Vancouver Island"/>
    <s v="43 North Vancouver Island"/>
    <n v="4"/>
    <s v="4 VIHA"/>
    <s v="Vancouver Island"/>
    <s v="4 Vancouver Island"/>
    <s v="3 Medium Urban"/>
    <n v="21744"/>
    <n v="72.27"/>
    <n v="300.87173100871735"/>
    <n v="0.29030371136865302"/>
  </r>
  <r>
    <n v="4312"/>
    <s v="Comox Valley Rural"/>
    <s v="4312 Comox Valley Rural"/>
    <n v="431"/>
    <x v="68"/>
    <s v="431 Comox Valley"/>
    <n v="43"/>
    <s v="43 NVI"/>
    <s v="North Vancouver Island"/>
    <s v="43 North Vancouver Island"/>
    <n v="4"/>
    <s v="4 VIHA"/>
    <s v="Vancouver Island"/>
    <s v="4 Vancouver Island"/>
    <s v="6 Rural"/>
    <n v="19623"/>
    <n v="1640.95"/>
    <n v="11.958316828666321"/>
    <n v="0.28761670326303401"/>
  </r>
  <r>
    <n v="4313"/>
    <s v="Courtenay"/>
    <s v="4313 Courtenay"/>
    <n v="431"/>
    <x v="68"/>
    <s v="431 Comox Valley"/>
    <n v="43"/>
    <s v="43 NVI"/>
    <s v="North Vancouver Island"/>
    <s v="43 North Vancouver Island"/>
    <n v="4"/>
    <s v="4 VIHA"/>
    <s v="Vancouver Island"/>
    <s v="4 Vancouver Island"/>
    <s v="3 Medium Urban"/>
    <n v="25160"/>
    <n v="32.9"/>
    <n v="764.741641337386"/>
    <n v="0.28520000000000001"/>
  </r>
  <r>
    <n v="4321"/>
    <s v="Campbell River"/>
    <s v="4321 Campbell River"/>
    <n v="432"/>
    <x v="69"/>
    <s v="432 Greater Campbell River"/>
    <n v="43"/>
    <s v="43 NVI"/>
    <s v="North Vancouver Island"/>
    <s v="43 North Vancouver Island"/>
    <n v="4"/>
    <s v="4 VIHA"/>
    <s v="Vancouver Island"/>
    <s v="4 Vancouver Island"/>
    <s v="3 Medium Urban"/>
    <n v="33465"/>
    <n v="150.84"/>
    <n v="221.85759745425617"/>
    <n v="0.30196989690721598"/>
  </r>
  <r>
    <n v="4322"/>
    <s v="Campbell River Rural"/>
    <s v="4322 Campbell River Rural"/>
    <n v="432"/>
    <x v="69"/>
    <s v="432 Greater Campbell River"/>
    <n v="43"/>
    <s v="43 NVI"/>
    <s v="North Vancouver Island"/>
    <s v="43 North Vancouver Island"/>
    <n v="4"/>
    <s v="4 VIHA"/>
    <s v="Vancouver Island"/>
    <s v="4 Vancouver Island"/>
    <s v="6 Rural"/>
    <n v="9105"/>
    <n v="13176.1"/>
    <n v="0.691023899332883"/>
    <n v="0.340242976386601"/>
  </r>
  <r>
    <n v="4330"/>
    <s v="Vancouver Island West"/>
    <s v="4330 Vancouver Island West"/>
    <n v="433"/>
    <x v="70"/>
    <s v="433 Vancouver Island West"/>
    <n v="43"/>
    <s v="43 NVI"/>
    <s v="North Vancouver Island"/>
    <s v="43 North Vancouver Island"/>
    <n v="4"/>
    <s v="4 VIHA"/>
    <s v="Vancouver Island"/>
    <s v="4 Vancouver Island"/>
    <s v="6 Rural"/>
    <n v="1901"/>
    <n v="5144.09"/>
    <n v="0.36955029946987705"/>
    <n v="0.46853582325092002"/>
  </r>
  <r>
    <n v="4341"/>
    <s v="Port Hardy/Port Alice"/>
    <s v="4341 Port Hardy/Port Alice"/>
    <n v="434"/>
    <x v="71"/>
    <s v="434 Vancouver Island North"/>
    <n v="43"/>
    <s v="43 NVI"/>
    <s v="North Vancouver Island"/>
    <s v="43 North Vancouver Island"/>
    <n v="4"/>
    <s v="4 VIHA"/>
    <s v="Vancouver Island"/>
    <s v="4 Vancouver Island"/>
    <s v="5 Rural Hub"/>
    <n v="6456"/>
    <n v="1609.99"/>
    <n v="4.0099627947999679"/>
    <n v="0.51320765179677796"/>
  </r>
  <r>
    <n v="4342"/>
    <s v="Port McNeill/Sointula"/>
    <s v="4342 Port McNeill/Sointula"/>
    <n v="434"/>
    <x v="71"/>
    <s v="434 Vancouver Island North"/>
    <n v="43"/>
    <s v="43 NVI"/>
    <s v="North Vancouver Island"/>
    <s v="43 North Vancouver Island"/>
    <n v="4"/>
    <s v="4 VIHA"/>
    <s v="Vancouver Island"/>
    <s v="4 Vancouver Island"/>
    <s v="5 Rural Hub"/>
    <n v="3021"/>
    <n v="89.5"/>
    <n v="33.754189944134076"/>
    <n v="0.53117169811320797"/>
  </r>
  <r>
    <n v="4343"/>
    <s v="Vancouver Island North Remote"/>
    <s v="4343 Vancouver Island North Remote"/>
    <n v="434"/>
    <x v="71"/>
    <s v="434 Vancouver Island North"/>
    <n v="43"/>
    <s v="43 NVI"/>
    <s v="North Vancouver Island"/>
    <s v="43 North Vancouver Island"/>
    <n v="4"/>
    <s v="4 VIHA"/>
    <s v="Vancouver Island"/>
    <s v="4 Vancouver Island"/>
    <s v="7 Remote"/>
    <n v="1758"/>
    <n v="19068.599999999999"/>
    <n v="9.2193448916019008E-2"/>
    <n v="0.58624124004550604"/>
  </r>
  <r>
    <n v="5101"/>
    <s v="Haida Gwaii South"/>
    <s v="5101 Haida Gwaii South"/>
    <n v="510"/>
    <x v="72"/>
    <s v="510 Haida Gwaii"/>
    <n v="51"/>
    <s v="51 NW"/>
    <s v="Northwest"/>
    <s v="51 Northwest"/>
    <n v="5"/>
    <s v="5 NHA"/>
    <s v="Northern"/>
    <s v="5 Northern"/>
    <s v="7 Remote"/>
    <n v="2323"/>
    <n v="5251.95"/>
    <n v="0.44231190319785985"/>
    <n v="0.63194192854067999"/>
  </r>
  <r>
    <n v="5102"/>
    <s v="Haida Gwaii North"/>
    <s v="5102 Haida Gwaii North"/>
    <n v="510"/>
    <x v="72"/>
    <s v="510 Haida Gwaii"/>
    <n v="51"/>
    <s v="51 NW"/>
    <s v="Northwest"/>
    <s v="51 Northwest"/>
    <n v="5"/>
    <s v="5 NHA"/>
    <s v="Northern"/>
    <s v="5 Northern"/>
    <s v="7 Remote"/>
    <n v="1875"/>
    <n v="4791.1000000000004"/>
    <n v="0.39135062929181186"/>
    <n v="0.65330975999999996"/>
  </r>
  <r>
    <n v="5110"/>
    <s v="Snow Country"/>
    <s v="5110 Snow Country"/>
    <n v="511"/>
    <x v="73"/>
    <s v="511 Snow Country"/>
    <n v="51"/>
    <s v="51 NW"/>
    <s v="Northwest"/>
    <s v="51 Northwest"/>
    <n v="5"/>
    <s v="5 NHA"/>
    <s v="Northern"/>
    <s v="5 Northern"/>
    <s v="7 Remote"/>
    <n v="421"/>
    <n v="27578.58"/>
    <n v="1.5265470520962282E-2"/>
    <n v="0.62350000000000005"/>
  </r>
  <r>
    <n v="5121"/>
    <s v="Prince Rupert City Centre"/>
    <s v="5121 Prince Rupert City Centre"/>
    <n v="512"/>
    <x v="74"/>
    <s v="512 Prince Rupert"/>
    <n v="51"/>
    <s v="51 NW"/>
    <s v="Northwest"/>
    <s v="51 Northwest"/>
    <n v="5"/>
    <s v="5 NHA"/>
    <s v="Northern"/>
    <s v="5 Northern"/>
    <s v="4 Small Urban"/>
    <n v="12220"/>
    <n v="54.97"/>
    <n v="222.3030744042205"/>
    <n v="0.42249999999999999"/>
  </r>
  <r>
    <n v="5122"/>
    <s v="Prince Rupert Rural"/>
    <s v="5122 Prince Rupert Rural"/>
    <n v="512"/>
    <x v="74"/>
    <s v="512 Prince Rupert"/>
    <n v="51"/>
    <s v="51 NW"/>
    <s v="Northwest"/>
    <s v="51 Northwest"/>
    <n v="5"/>
    <s v="5 NHA"/>
    <s v="Northern"/>
    <s v="5 Northern"/>
    <s v="7 Remote"/>
    <n v="1281"/>
    <n v="6112.4"/>
    <n v="0.20957398076042144"/>
    <n v="0.50120507416081195"/>
  </r>
  <r>
    <n v="5130"/>
    <s v="Upper Skeena"/>
    <s v="5130 Upper Skeena"/>
    <n v="513"/>
    <x v="75"/>
    <s v="513 Upper Skeena"/>
    <n v="51"/>
    <s v="51 NW"/>
    <s v="Northwest"/>
    <s v="51 Northwest"/>
    <n v="5"/>
    <s v="5 NHA"/>
    <s v="Northern"/>
    <s v="5 Northern"/>
    <s v="7 Remote"/>
    <n v="4223"/>
    <n v="4461.9799999999996"/>
    <n v="0.94644081775355349"/>
    <n v="0.51945507932749302"/>
  </r>
  <r>
    <n v="5141"/>
    <s v="Smithers Town Centre"/>
    <s v="5141 Smithers Town Centre"/>
    <n v="514"/>
    <x v="76"/>
    <s v="514 Smithers"/>
    <n v="51"/>
    <s v="51 NW"/>
    <s v="Northwest"/>
    <s v="51 Northwest"/>
    <n v="5"/>
    <s v="5 NHA"/>
    <s v="Northern"/>
    <s v="5 Northern"/>
    <s v="5 Rural Hub"/>
    <n v="6182"/>
    <n v="73.37"/>
    <n v="84.257871064467764"/>
    <n v="0.46760000000000002"/>
  </r>
  <r>
    <n v="5142"/>
    <s v="Smithers Rural"/>
    <s v="5142 Smithers Rural"/>
    <n v="514"/>
    <x v="76"/>
    <s v="514 Smithers"/>
    <n v="51"/>
    <s v="51 NW"/>
    <s v="Northwest"/>
    <s v="51 Northwest"/>
    <n v="5"/>
    <s v="5 NHA"/>
    <s v="Northern"/>
    <s v="5 Northern"/>
    <s v="6 Rural"/>
    <n v="6786"/>
    <n v="4232.63"/>
    <n v="1.6032584941277646"/>
    <n v="0.46979742116121398"/>
  </r>
  <r>
    <n v="5143"/>
    <s v="Houston"/>
    <s v="5143 Houston"/>
    <n v="514"/>
    <x v="76"/>
    <s v="514 Smithers"/>
    <n v="51"/>
    <s v="51 NW"/>
    <s v="Northwest"/>
    <s v="51 Northwest"/>
    <n v="5"/>
    <s v="5 NHA"/>
    <s v="Northern"/>
    <s v="5 Northern"/>
    <s v="5 Rural Hub"/>
    <n v="3446"/>
    <n v="5637.44"/>
    <n v="0.61127036385309652"/>
    <n v="0.49667933836332001"/>
  </r>
  <r>
    <n v="5150"/>
    <s v="Kitimat"/>
    <s v="5150 Kitimat"/>
    <n v="515"/>
    <x v="77"/>
    <s v="515 Kitimat"/>
    <n v="51"/>
    <s v="51 NW"/>
    <s v="Northwest"/>
    <s v="51 Northwest"/>
    <n v="5"/>
    <s v="5 NHA"/>
    <s v="Northern"/>
    <s v="5 Northern"/>
    <s v="5 Rural Hub"/>
    <n v="9090"/>
    <n v="19598.68"/>
    <n v="0.4638067461686195"/>
    <n v="0.46007514851485198"/>
  </r>
  <r>
    <n v="5160"/>
    <s v="Stikine"/>
    <s v="5160 Stikine"/>
    <n v="516"/>
    <x v="78"/>
    <s v="516 Stikine"/>
    <n v="51"/>
    <s v="51 NW"/>
    <s v="Northwest"/>
    <s v="51 Northwest"/>
    <n v="5"/>
    <s v="5 NHA"/>
    <s v="Northern"/>
    <s v="5 Northern"/>
    <s v="7 Remote"/>
    <n v="1033"/>
    <n v="132240.59"/>
    <n v="7.8115198971813425E-3"/>
    <n v="0.59745227492739605"/>
  </r>
  <r>
    <n v="5171"/>
    <s v="Terrace City Centre"/>
    <s v="5171 Terrace City Centre"/>
    <n v="517"/>
    <x v="79"/>
    <s v="517 Terrace"/>
    <n v="51"/>
    <s v="51 NW"/>
    <s v="Northwest"/>
    <s v="51 Northwest"/>
    <n v="5"/>
    <s v="5 NHA"/>
    <s v="Northern"/>
    <s v="5 Northern"/>
    <s v="4 Small Urban"/>
    <n v="11977"/>
    <n v="26.67"/>
    <n v="449.08136482939631"/>
    <n v="0.40979163396509999"/>
  </r>
  <r>
    <n v="5172"/>
    <s v="Terrace Rural"/>
    <s v="5172 Terrace Rural"/>
    <n v="517"/>
    <x v="79"/>
    <s v="517 Terrace"/>
    <n v="51"/>
    <s v="51 NW"/>
    <s v="Northwest"/>
    <s v="51 Northwest"/>
    <n v="5"/>
    <s v="5 NHA"/>
    <s v="Northern"/>
    <s v="5 Northern"/>
    <s v="6 Rural"/>
    <n v="8273"/>
    <n v="13200.93"/>
    <n v="0.62669827050063898"/>
    <n v="0.42937729964946197"/>
  </r>
  <r>
    <n v="5180"/>
    <s v="Nisga'a"/>
    <s v="5180 Nisga'a"/>
    <n v="518"/>
    <x v="80"/>
    <s v="518 Nisga'a"/>
    <n v="51"/>
    <s v="51 NW"/>
    <s v="Northwest"/>
    <s v="51 Northwest"/>
    <n v="5"/>
    <s v="5 NHA"/>
    <s v="Northern"/>
    <s v="5 Northern"/>
    <s v="7 Remote"/>
    <n v="1880"/>
    <n v="5037.07"/>
    <n v="0.37323285163795622"/>
    <n v="0.54530000000000001"/>
  </r>
  <r>
    <n v="5190"/>
    <s v="Telegraph Creek"/>
    <s v="5190 Telegraph Creek"/>
    <n v="519"/>
    <x v="81"/>
    <s v="519 Telegraph Creek"/>
    <n v="51"/>
    <s v="51 NW"/>
    <s v="Northwest"/>
    <s v="51 Northwest"/>
    <n v="5"/>
    <s v="5 NHA"/>
    <s v="Northern"/>
    <s v="5 Northern"/>
    <s v="7 Remote"/>
    <n v="595"/>
    <n v="23942.51"/>
    <n v="2.4851195634877046E-2"/>
    <n v="0.69815260504201704"/>
  </r>
  <r>
    <n v="5211"/>
    <s v="Quesnel City Centre"/>
    <s v="5211 Quesnel City Centre"/>
    <n v="521"/>
    <x v="82"/>
    <s v="521 Quesnel"/>
    <n v="52"/>
    <s v="52 NI"/>
    <s v="Northern Interior"/>
    <s v="52 Northern Interior"/>
    <n v="5"/>
    <s v="5 NHA"/>
    <s v="Northern"/>
    <s v="5 Northern"/>
    <s v="4 Small Urban"/>
    <n v="9987"/>
    <n v="39.51"/>
    <n v="252.7714502657555"/>
    <n v="0.38318864523881102"/>
  </r>
  <r>
    <n v="5212"/>
    <s v="Quesnel Rural"/>
    <s v="5212 Quesnel Rural"/>
    <n v="521"/>
    <x v="82"/>
    <s v="521 Quesnel"/>
    <n v="52"/>
    <s v="52 NI"/>
    <s v="Northern Interior"/>
    <s v="52 Northern Interior"/>
    <n v="5"/>
    <s v="5 NHA"/>
    <s v="Northern"/>
    <s v="5 Northern"/>
    <s v="6 Rural"/>
    <n v="13218"/>
    <n v="23686.18"/>
    <n v="0.55804692863095695"/>
    <n v="0.38920294295657398"/>
  </r>
  <r>
    <n v="5221"/>
    <s v="Burns Lake Town Centre"/>
    <s v="5221 Burns Lake Town Centre"/>
    <n v="522"/>
    <x v="83"/>
    <s v="522 Burns Lake"/>
    <n v="52"/>
    <s v="52 NI"/>
    <s v="Northern Interior"/>
    <s v="52 Northern Interior"/>
    <n v="5"/>
    <s v="5 NHA"/>
    <s v="Northern"/>
    <s v="5 Northern"/>
    <s v="5 Rural Hub"/>
    <n v="2065"/>
    <n v="6.97"/>
    <n v="296.26972740315642"/>
    <n v="0.51114087167070199"/>
  </r>
  <r>
    <n v="5222"/>
    <s v="Burns Lake South"/>
    <s v="5222 Burns Lake South"/>
    <n v="522"/>
    <x v="83"/>
    <s v="522 Burns Lake"/>
    <n v="52"/>
    <s v="52 NI"/>
    <s v="Northern Interior"/>
    <s v="52 Northern Interior"/>
    <n v="5"/>
    <s v="5 NHA"/>
    <s v="Northern"/>
    <s v="5 Northern"/>
    <s v="7 Remote"/>
    <n v="1740"/>
    <n v="18719.86"/>
    <n v="9.2949413083217497E-2"/>
    <n v="0.62725034482758601"/>
  </r>
  <r>
    <n v="5223"/>
    <s v="Burns Lake North"/>
    <s v="5223 Burns Lake North"/>
    <n v="522"/>
    <x v="83"/>
    <s v="522 Burns Lake"/>
    <n v="52"/>
    <s v="52 NI"/>
    <s v="Northern Interior"/>
    <s v="52 Northern Interior"/>
    <n v="5"/>
    <s v="5 NHA"/>
    <s v="Northern"/>
    <s v="5 Northern"/>
    <s v="6 Rural"/>
    <n v="2451"/>
    <n v="7097.16"/>
    <n v="0.34534940736858122"/>
    <n v="0.47022786617707102"/>
  </r>
  <r>
    <n v="5231"/>
    <s v="Vanderhoof"/>
    <s v="5231 Vanderhoof"/>
    <n v="523"/>
    <x v="84"/>
    <s v="523 Nechako"/>
    <n v="52"/>
    <s v="52 NI"/>
    <s v="Northern Interior"/>
    <s v="52 Northern Interior"/>
    <n v="5"/>
    <s v="5 NHA"/>
    <s v="Northern"/>
    <s v="5 Northern"/>
    <s v="6 Rural"/>
    <n v="4439"/>
    <n v="54.28"/>
    <n v="81.779661016949149"/>
    <n v="0.41170000000000001"/>
  </r>
  <r>
    <n v="5232"/>
    <s v="Vanderhoof Rural"/>
    <s v="5232 Vanderhoof Rural"/>
    <n v="523"/>
    <x v="84"/>
    <s v="523 Nechako"/>
    <n v="52"/>
    <s v="52 NI"/>
    <s v="Northern Interior"/>
    <s v="52 Northern Interior"/>
    <n v="5"/>
    <s v="5 NHA"/>
    <s v="Northern"/>
    <s v="5 Northern"/>
    <s v="6 Rural"/>
    <n v="3996"/>
    <n v="5611.19"/>
    <n v="0.71214840345809005"/>
    <n v="0.39046541541541502"/>
  </r>
  <r>
    <n v="5233"/>
    <s v="Fort St. James North"/>
    <s v="5233 Fort St. James North"/>
    <n v="523"/>
    <x v="84"/>
    <s v="523 Nechako"/>
    <n v="52"/>
    <s v="52 NI"/>
    <s v="Northern Interior"/>
    <s v="52 Northern Interior"/>
    <n v="5"/>
    <s v="5 NHA"/>
    <s v="Northern"/>
    <s v="5 Northern"/>
    <s v="6 Rural"/>
    <n v="4558"/>
    <n v="33203.19"/>
    <n v="0.13727596655622545"/>
    <n v="0.49108115401491897"/>
  </r>
  <r>
    <n v="5234"/>
    <s v="Fraser Lake"/>
    <s v="5234 Fraser Lake"/>
    <n v="523"/>
    <x v="84"/>
    <s v="523 Nechako"/>
    <n v="52"/>
    <s v="52 NI"/>
    <s v="Northern Interior"/>
    <s v="52 Northern Interior"/>
    <n v="5"/>
    <s v="5 NHA"/>
    <s v="Northern"/>
    <s v="5 Northern"/>
    <s v="6 Rural"/>
    <n v="2864"/>
    <n v="3676.43"/>
    <n v="0.77901660034326781"/>
    <n v="0.43735988128491599"/>
  </r>
  <r>
    <n v="5241"/>
    <s v="Prince George City - North"/>
    <s v="5241 Prince George City - North"/>
    <n v="524"/>
    <x v="85"/>
    <s v="524 Prince George"/>
    <n v="52"/>
    <s v="52 NI"/>
    <s v="Northern Interior"/>
    <s v="52 Northern Interior"/>
    <n v="5"/>
    <s v="5 NHA"/>
    <s v="Northern"/>
    <s v="5 Northern"/>
    <s v="3 Medium Urban"/>
    <n v="16947"/>
    <n v="183.69"/>
    <n v="92.25869671729545"/>
    <n v="0.31138934324659201"/>
  </r>
  <r>
    <n v="5242"/>
    <s v="Prince George City - Central"/>
    <s v="5242 Prince George City - Central"/>
    <n v="524"/>
    <x v="85"/>
    <s v="524 Prince George"/>
    <n v="52"/>
    <s v="52 NI"/>
    <s v="Northern Interior"/>
    <s v="52 Northern Interior"/>
    <n v="5"/>
    <s v="5 NHA"/>
    <s v="Northern"/>
    <s v="5 Northern"/>
    <s v="3 Medium Urban"/>
    <n v="41431"/>
    <n v="80.3"/>
    <n v="515.95267745952674"/>
    <n v="0.31109999999999999"/>
  </r>
  <r>
    <n v="5243"/>
    <s v="Prince George City - Southwest"/>
    <s v="5243 Prince George City - Southwest"/>
    <n v="524"/>
    <x v="85"/>
    <s v="524 Prince George"/>
    <n v="52"/>
    <s v="52 NI"/>
    <s v="Northern Interior"/>
    <s v="52 Northern Interior"/>
    <n v="5"/>
    <s v="5 NHA"/>
    <s v="Northern"/>
    <s v="5 Northern"/>
    <s v="3 Medium Urban"/>
    <n v="15730"/>
    <n v="72.13"/>
    <n v="218.0784694301955"/>
    <n v="0.31109999999999999"/>
  </r>
  <r>
    <n v="5244"/>
    <s v="Prince George Southwest Rural"/>
    <s v="5244 Prince George Southwest Rural"/>
    <n v="524"/>
    <x v="85"/>
    <s v="524 Prince George"/>
    <n v="52"/>
    <s v="52 NI"/>
    <s v="Northern Interior"/>
    <s v="52 Northern Interior"/>
    <n v="5"/>
    <s v="5 NHA"/>
    <s v="Northern"/>
    <s v="5 Northern"/>
    <s v="6 Rural"/>
    <n v="7847"/>
    <n v="4121.34"/>
    <n v="1.9039923908243435"/>
    <n v="0.32640531413279"/>
  </r>
  <r>
    <n v="5245"/>
    <s v="Prince George North Fraser Rural"/>
    <s v="5245 Prince George North Fraser Rural"/>
    <n v="524"/>
    <x v="85"/>
    <s v="524 Prince George"/>
    <n v="52"/>
    <s v="52 NI"/>
    <s v="Northern Interior"/>
    <s v="52 Northern Interior"/>
    <n v="5"/>
    <s v="5 NHA"/>
    <s v="Northern"/>
    <s v="5 Northern"/>
    <s v="6 Rural"/>
    <n v="5486"/>
    <n v="27568.87"/>
    <n v="0.19899255936133764"/>
    <n v="0.34614307327743299"/>
  </r>
  <r>
    <n v="5246"/>
    <s v="McBride/Valemount"/>
    <s v="5246 McBride/Valemount"/>
    <n v="524"/>
    <x v="85"/>
    <s v="524 Prince George"/>
    <n v="52"/>
    <s v="52 NI"/>
    <s v="Northern Interior"/>
    <s v="52 Northern Interior"/>
    <n v="5"/>
    <s v="5 NHA"/>
    <s v="Northern"/>
    <s v="5 Northern"/>
    <s v="7 Remote"/>
    <n v="3223"/>
    <n v="15221.42"/>
    <n v="0.21174108591708263"/>
    <n v="0.58945156686317102"/>
  </r>
  <r>
    <n v="5247"/>
    <s v="Mackenzie"/>
    <s v="5247 Mackenzie"/>
    <n v="524"/>
    <x v="85"/>
    <s v="524 Prince George"/>
    <n v="52"/>
    <s v="52 NI"/>
    <s v="Northern Interior"/>
    <s v="52 Northern Interior"/>
    <n v="5"/>
    <s v="5 NHA"/>
    <s v="Northern"/>
    <s v="5 Northern"/>
    <s v="5 Rural Hub"/>
    <n v="4413"/>
    <n v="28854.880000000001"/>
    <n v="0.15293773531548216"/>
    <n v="0.48325431679129799"/>
  </r>
  <r>
    <n v="5311"/>
    <s v="Dawson Creek"/>
    <s v="5311 Dawson Creek"/>
    <n v="531"/>
    <x v="86"/>
    <s v="531 Peace River South"/>
    <n v="53"/>
    <s v="53 NE"/>
    <s v="Northeast"/>
    <s v="53 Northeast"/>
    <n v="5"/>
    <s v="5 NHA"/>
    <s v="Northern"/>
    <s v="5 Northern"/>
    <s v="4 Small Urban"/>
    <n v="12198"/>
    <n v="30.87"/>
    <n v="395.14091350826044"/>
    <n v="0.370838858829316"/>
  </r>
  <r>
    <n v="5312"/>
    <s v="Chetwynd"/>
    <s v="5312 Chetwynd"/>
    <n v="531"/>
    <x v="86"/>
    <s v="531 Peace River South"/>
    <n v="53"/>
    <s v="53 NE"/>
    <s v="Northeast"/>
    <s v="53 Northeast"/>
    <n v="5"/>
    <s v="5 NHA"/>
    <s v="Northern"/>
    <s v="5 Northern"/>
    <s v="6 Rural"/>
    <n v="2503"/>
    <n v="43.46"/>
    <n v="57.593189139438564"/>
    <n v="0.48089999999999999"/>
  </r>
  <r>
    <n v="5313"/>
    <s v="Tumbler Ridge"/>
    <s v="5313 Tumbler Ridge"/>
    <n v="531"/>
    <x v="86"/>
    <s v="531 Peace River South"/>
    <n v="53"/>
    <s v="53 NE"/>
    <s v="Northeast"/>
    <s v="53 Northeast"/>
    <n v="5"/>
    <s v="5 NHA"/>
    <s v="Northern"/>
    <s v="5 Northern"/>
    <s v="5 Rural Hub"/>
    <n v="1987"/>
    <n v="1571.03"/>
    <n v="1.2647753384722125"/>
    <n v="0.48380000000000001"/>
  </r>
  <r>
    <n v="5314"/>
    <s v="Peace River South Rural"/>
    <s v="5314 Peace River South Rural"/>
    <n v="531"/>
    <x v="86"/>
    <s v="531 Peace River South"/>
    <n v="53"/>
    <s v="53 NE"/>
    <s v="Northeast"/>
    <s v="53 Northeast"/>
    <n v="5"/>
    <s v="5 NHA"/>
    <s v="Northern"/>
    <s v="5 Northern"/>
    <s v="6 Rural"/>
    <n v="10162"/>
    <n v="26166.91"/>
    <n v="0.3883530764618367"/>
    <n v="0.42301073607557599"/>
  </r>
  <r>
    <n v="5321"/>
    <s v="Fort St John"/>
    <s v="5321 Fort St John"/>
    <n v="532"/>
    <x v="87"/>
    <s v="532 Peace River North"/>
    <n v="53"/>
    <s v="53 NE"/>
    <s v="Northeast"/>
    <s v="53 Northeast"/>
    <n v="5"/>
    <s v="5 NHA"/>
    <s v="Northern"/>
    <s v="5 Northern"/>
    <s v="4 Small Urban"/>
    <n v="20155"/>
    <n v="26.27"/>
    <n v="767.22497145032355"/>
    <n v="0.36849999999999999"/>
  </r>
  <r>
    <n v="5322"/>
    <s v="Hudson's Hope"/>
    <s v="5322 Hudson's Hope"/>
    <n v="532"/>
    <x v="87"/>
    <s v="532 Peace River North"/>
    <n v="53"/>
    <s v="53 NE"/>
    <s v="Northeast"/>
    <s v="53 Northeast"/>
    <n v="5"/>
    <s v="5 NHA"/>
    <s v="Northern"/>
    <s v="5 Northern"/>
    <s v="6 Rural"/>
    <n v="1015"/>
    <n v="896.91"/>
    <n v="1.1316631546086007"/>
    <n v="0.48880000000000001"/>
  </r>
  <r>
    <n v="5323"/>
    <s v="Peace River North Rural"/>
    <s v="5323 Peace River North Rural"/>
    <n v="532"/>
    <x v="87"/>
    <s v="532 Peace River North"/>
    <n v="53"/>
    <s v="53 NE"/>
    <s v="Northeast"/>
    <s v="53 Northeast"/>
    <n v="5"/>
    <s v="5 NHA"/>
    <s v="Northern"/>
    <s v="5 Northern"/>
    <s v="6 Rural"/>
    <n v="14351"/>
    <n v="67027.009999999995"/>
    <n v="0.21410771568058909"/>
    <n v="0.41420980419483"/>
  </r>
  <r>
    <n v="5331"/>
    <s v="Fort Nelson Population Centre"/>
    <s v="5331 Fort Nelson Population Centre"/>
    <n v="533"/>
    <x v="88"/>
    <s v="533 Fort Nelson"/>
    <n v="53"/>
    <s v="53 NE"/>
    <s v="Northeast"/>
    <s v="53 Northeast"/>
    <n v="5"/>
    <s v="5 NHA"/>
    <s v="Northern"/>
    <s v="5 Northern"/>
    <s v="5 Rural Hub"/>
    <n v="3796"/>
    <n v="13.79"/>
    <n v="275.27193618564178"/>
    <n v="0.51829999999999998"/>
  </r>
  <r>
    <n v="5332"/>
    <s v="Northern Boreal"/>
    <s v="5332 Northern Boreal"/>
    <n v="533"/>
    <x v="88"/>
    <s v="533 Fort Nelson"/>
    <n v="53"/>
    <s v="53 NE"/>
    <s v="Northeast"/>
    <s v="53 Northeast"/>
    <n v="5"/>
    <s v="5 NHA"/>
    <s v="Northern"/>
    <s v="5 Northern"/>
    <s v="7 Remote"/>
    <n v="1718"/>
    <n v="89361.54"/>
    <n v="1.9225272975376208E-2"/>
    <n v="0.54196740395809095"/>
  </r>
  <r>
    <n v="5551"/>
    <s v="Snow Country - Stikine - Telegraph Creek"/>
    <s v="5551 Snow Country - Stikine - Telegraph Creek"/>
    <n v="555"/>
    <x v="89"/>
    <s v="555 Snow Country - Stikine - Telegraph Creek"/>
    <n v="55"/>
    <s v="55 NW"/>
    <s v="Northwest"/>
    <s v="55 Northwest"/>
    <n v="5"/>
    <s v="5 NHA"/>
    <s v="Northern"/>
    <s v="5 Northern"/>
    <s v="7 Remote"/>
    <n v="2049"/>
    <n v="183761.6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E62C2C-0605-46A8-BCF4-56F552B91AAA}"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C93" firstHeaderRow="0" firstDataRow="1" firstDataCol="1"/>
  <pivotFields count="19">
    <pivotField showAll="0" defaultSubtotal="0"/>
    <pivotField showAll="0" defaultSubtotal="0"/>
    <pivotField showAll="0" defaultSubtotal="0"/>
    <pivotField dataField="1" showAll="0" defaultSubtotal="0"/>
    <pivotField axis="axisRow" showAll="0" sortType="ascending" defaultSubtotal="0">
      <items count="90">
        <item x="25"/>
        <item x="33"/>
        <item x="35"/>
        <item x="67"/>
        <item x="17"/>
        <item x="9"/>
        <item x="56"/>
        <item x="37"/>
        <item x="83"/>
        <item x="27"/>
        <item x="8"/>
        <item x="57"/>
        <item x="19"/>
        <item x="32"/>
        <item x="68"/>
        <item x="64"/>
        <item x="62"/>
        <item x="63"/>
        <item x="1"/>
        <item x="4"/>
        <item x="41"/>
        <item x="21"/>
        <item x="0"/>
        <item x="88"/>
        <item x="5"/>
        <item x="11"/>
        <item x="69"/>
        <item x="65"/>
        <item x="58"/>
        <item x="72"/>
        <item x="31"/>
        <item x="55"/>
        <item x="24"/>
        <item x="15"/>
        <item x="12"/>
        <item x="2"/>
        <item x="77"/>
        <item x="6"/>
        <item x="40"/>
        <item x="28"/>
        <item x="38"/>
        <item x="30"/>
        <item x="34"/>
        <item x="84"/>
        <item x="7"/>
        <item x="36"/>
        <item x="80"/>
        <item x="26"/>
        <item x="51"/>
        <item x="66"/>
        <item x="87"/>
        <item x="86"/>
        <item x="14"/>
        <item x="54"/>
        <item x="85"/>
        <item x="74"/>
        <item x="16"/>
        <item x="82"/>
        <item x="22"/>
        <item x="44"/>
        <item x="60"/>
        <item x="23"/>
        <item x="76"/>
        <item x="73"/>
        <item x="89"/>
        <item x="29"/>
        <item x="43"/>
        <item x="61"/>
        <item x="13"/>
        <item x="78"/>
        <item x="20"/>
        <item x="53"/>
        <item x="42"/>
        <item x="81"/>
        <item x="79"/>
        <item x="10"/>
        <item x="39"/>
        <item x="75"/>
        <item x="46"/>
        <item x="45"/>
        <item x="49"/>
        <item x="47"/>
        <item x="50"/>
        <item x="48"/>
        <item x="71"/>
        <item x="70"/>
        <item x="18"/>
        <item x="52"/>
        <item x="59"/>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numFmtId="165" showAll="0" defaultSubtotal="0"/>
    <pivotField numFmtId="166" showAll="0" defaultSubtotal="0"/>
    <pivotField numFmtId="43" showAll="0" defaultSubtotal="0"/>
    <pivotField numFmtId="167" showAll="0" defaultSubtotal="0"/>
  </pivotFields>
  <rowFields count="1">
    <field x="4"/>
  </rowFields>
  <rowItems count="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rowItems>
  <colFields count="1">
    <field x="-2"/>
  </colFields>
  <colItems count="2">
    <i>
      <x/>
    </i>
    <i i="1">
      <x v="1"/>
    </i>
  </colItems>
  <dataFields count="2">
    <dataField name="Max of LHA_CD" fld="3" subtotal="max" baseField="4" baseItem="88"/>
    <dataField name="Sum of CHSA_Pop2016"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226265-F4FF-403D-9085-A845B7F9EF6E}" name="Table1" displayName="Table1" ref="A1:W6819" totalsRowShown="0" headerRowDxfId="12">
  <autoFilter ref="A1:W6819" xr:uid="{EC226265-F4FF-403D-9085-A845B7F9EF6E}"/>
  <tableColumns count="23">
    <tableColumn id="1" xr3:uid="{834FE95F-4ABE-4F0C-A013-E8C18E60A895}" name="Date" dataDxfId="11"/>
    <tableColumn id="2" xr3:uid="{E6D1E892-F0A3-4811-8362-8A4F48FAAC50}" name="CHSA18_Code"/>
    <tableColumn id="3" xr3:uid="{5E0AD335-D309-4782-903D-7D2F1B40B110}" name="CHSA18_Name"/>
    <tableColumn id="4" xr3:uid="{3EB9E887-569B-4A78-B2E8-391C2A1C9515}" name="C_ADR_7day"/>
    <tableColumn id="5" xr3:uid="{71D666D1-E1B2-472C-BF29-31F3033335A8}" name="C_ADR_8_14day"/>
    <tableColumn id="6" xr3:uid="{AD5E9C8A-C899-4112-80D7-6D964EFD5505}" name="C_ADR_7day_change"/>
    <tableColumn id="8" xr3:uid="{5DAE48E2-75F7-4538-A71E-A4EF75E0F32C}" name="7d_positivity_public"/>
    <tableColumn id="9" xr3:uid="{3B86D669-B277-44B7-A959-5B2480A15725}" name="D1_12_coverage"/>
    <tableColumn id="23" xr3:uid="{CA1B7C3B-C385-4124-AC42-FDC445C6130A}" name="D1_5_11_coverage"/>
    <tableColumn id="19" xr3:uid="{04978557-CAD7-457B-9E12-2B0EB50B5506}" name="D1_12_17_coverage"/>
    <tableColumn id="10" xr3:uid="{8DF7CD16-1C68-4CF2-83BF-E325427E90A6}" name="D1_18_coverage"/>
    <tableColumn id="11" xr3:uid="{1033EC88-442D-4471-B738-B94D946695C0}" name="D1_18_49_coverage"/>
    <tableColumn id="12" xr3:uid="{7568F747-644A-4932-8E3F-F43EAB343B8B}" name="D1_50_coverage"/>
    <tableColumn id="13" xr3:uid="{B39E8D36-F936-4E44-BEC1-A24456B80AD9}" name="D2_12_coverage"/>
    <tableColumn id="20" xr3:uid="{725630AA-D718-447C-B36A-D98DCF70C5C0}" name="D2_12_17_coverage"/>
    <tableColumn id="14" xr3:uid="{F8E898B3-9CFB-4E25-9FA1-BEA3443BF50E}" name="D2_18_coverage"/>
    <tableColumn id="15" xr3:uid="{47D6845B-68B0-4910-95CC-B0B1B7563B69}" name="D2_18_49_coverage"/>
    <tableColumn id="16" xr3:uid="{78932A2C-31F4-4FEA-9705-A199DDE4440D}" name="D2_50_coverage"/>
    <tableColumn id="22" xr3:uid="{23368B18-6ACC-4D4A-B81A-258E392EA979}" name="D3_70_coverage"/>
    <tableColumn id="17" xr3:uid="{F1BAD75D-21A2-4B28-893F-D0EA9FEEEB0F}" name="Population_2016" dataDxfId="10" dataCellStyle="Comma">
      <calculatedColumnFormula>_xlfn.XLOOKUP(B2,Demog!$A$2:$A$219,Demog!$P$2:$P$219,,,2)</calculatedColumnFormula>
    </tableColumn>
    <tableColumn id="18" xr3:uid="{61DBFF67-05CD-45DB-B37D-4367800EB7C7}" name="C_ADR_7Day_Actuals" dataDxfId="9" dataCellStyle="Comma">
      <calculatedColumnFormula>ROUND(T2*D2/100000*7,0)</calculatedColumnFormula>
    </tableColumn>
    <tableColumn id="21" xr3:uid="{53BCE55B-737D-4D1E-AA83-001C2F1E114C}" name="Percent_tests_private" dataCellStyle="Percent">
      <calculatedColumnFormula>IF(OR(Table1[[#This Row],[7d_positivity_public]]=0,ISBLANK(Table1[[#This Row],[7d_positivity_public]])),"",(Table1[[#This Row],[7d_positivity_public]]-Table1[[#This Row],[7d_positivity_all]])/Table1[[#This Row],[7d_positivity_public]])</calculatedColumnFormula>
    </tableColumn>
    <tableColumn id="7" xr3:uid="{69740314-825F-436C-AABB-9EB341F1B440}" name="7d_positivity_all" dataDxfId="8" dataCellStyle="Percent"/>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90198B-A329-4D77-A31B-E68A1FD10B66}" name="Table2" displayName="Table2" ref="A1:W4786" totalsRowShown="0" headerRowDxfId="7">
  <autoFilter ref="A1:W4786" xr:uid="{8290198B-A329-4D77-A31B-E68A1FD10B66}"/>
  <tableColumns count="23">
    <tableColumn id="1" xr3:uid="{49A70AF1-161D-4B57-BDCF-8082E0CE8E1D}" name="Date" dataDxfId="6"/>
    <tableColumn id="2" xr3:uid="{84E1B402-D449-4697-9D43-D31FFD3C8A33}" name="LHA18_Code"/>
    <tableColumn id="3" xr3:uid="{9081752B-1600-405A-94C2-450E90CB9903}" name="LHA18_Name"/>
    <tableColumn id="4" xr3:uid="{A731518C-3C87-451E-97D9-A3833D496C78}" name="C_ADR_7day"/>
    <tableColumn id="5" xr3:uid="{6CFD97A9-B1EF-47B6-BE98-8C39506ABF33}" name="C_ADR_8_14day"/>
    <tableColumn id="6" xr3:uid="{FEB31E18-42D0-4469-96D1-271416ABC466}" name="C_ADR_7day_change"/>
    <tableColumn id="8" xr3:uid="{8C6EE676-3FA7-4EDF-BBB0-A26E296DA407}" name="7d_positivity_public"/>
    <tableColumn id="9" xr3:uid="{4097B564-265A-4B16-98B1-5645B5CD867A}" name="D1_12_coverage"/>
    <tableColumn id="23" xr3:uid="{6C6B6B7E-8AFF-4A5E-910C-0D7323F42E20}" name="D1_5_11_coverage"/>
    <tableColumn id="19" xr3:uid="{B88A2130-0BA4-40B6-8E46-A3EB2696C9BD}" name="D1_12_17_coverage"/>
    <tableColumn id="10" xr3:uid="{7FCA9463-7B3B-4382-B16B-17AE9C5E141D}" name="D1_18_coverage"/>
    <tableColumn id="11" xr3:uid="{5FA029C3-7775-482E-80D8-E97ACC0BA476}" name="D1_18_49_coverage"/>
    <tableColumn id="12" xr3:uid="{9ABE34EE-5555-4A48-8C6F-258D870296FD}" name="D1_50_coverage"/>
    <tableColumn id="13" xr3:uid="{E7D56592-409B-47CE-933E-2BB6CA12D924}" name="D2_12_coverage"/>
    <tableColumn id="20" xr3:uid="{B45A6A8D-C929-482E-9AB0-9790032804ED}" name="D2_12_17_coverage"/>
    <tableColumn id="14" xr3:uid="{F7E15845-363D-4083-8539-91B849799882}" name="D2_18_coverage"/>
    <tableColumn id="15" xr3:uid="{37CFE1EB-FCD4-4767-A571-78E64E9E57ED}" name="D2_18_49_coverage"/>
    <tableColumn id="16" xr3:uid="{454D9FAA-E22E-4F3C-A1C9-2D99B13635C5}" name="D2_50_coverage"/>
    <tableColumn id="21" xr3:uid="{E08AA411-A274-462D-A6B3-3FE2D5A18DCE}" name="D3_70_coverage"/>
    <tableColumn id="17" xr3:uid="{14853CD9-D446-48BC-893D-914558B64D36}" name="LHA_Pop_2016" dataDxfId="5" dataCellStyle="Comma">
      <calculatedColumnFormula>_xlfn.XLOOKUP(B2,'LHA Demog pivot'!$B$4:$B$93,'LHA Demog pivot'!$C$4:$C$93,,,1)</calculatedColumnFormula>
    </tableColumn>
    <tableColumn id="18" xr3:uid="{24527FB4-9DEE-468F-A221-496FF8244CC5}" name="C_ADR_7Day_Actuals" dataDxfId="4">
      <calculatedColumnFormula>ROUND(Table2[[#This Row],[LHA_Pop_2016]]*Table2[[#This Row],[C_ADR_7day]]/100000*7,0)</calculatedColumnFormula>
    </tableColumn>
    <tableColumn id="22" xr3:uid="{62632A84-C725-4828-BDFD-64463DA1FE74}" name="Percent_tests_private" dataDxfId="3" dataCellStyle="Percent">
      <calculatedColumnFormula>IF(OR(Table2[[#This Row],[7d_positivity_public]]=0,ISBLANK(Table2[[#This Row],[7d_positivity_public]])),"",(Table2[[#This Row],[7d_positivity_public]]-Table2[[#This Row],[7d_positivity_all]])/Table2[[#This Row],[7d_positivity_public]])</calculatedColumnFormula>
    </tableColumn>
    <tableColumn id="7" xr3:uid="{98CB48FE-DF33-4991-8EEA-BE530B944385}" name="7d_positivity_all" dataDxfId="2" dataCellStyle="Percent"/>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F0530C-9AC5-4399-8906-2CCA3078CEB4}" name="Table3" displayName="Table3" ref="A1:G1681" totalsRowShown="0" headerRowDxfId="1">
  <autoFilter ref="A1:G1681" xr:uid="{C7F0530C-9AC5-4399-8906-2CCA3078CEB4}"/>
  <tableColumns count="7">
    <tableColumn id="2" xr3:uid="{36724725-DADB-4558-83BB-1F1BD06FCE8D}" name="HA_Code"/>
    <tableColumn id="3" xr3:uid="{54F03E9C-3486-4E8E-9316-F2F6FE531AAD}" name="HA_Name"/>
    <tableColumn id="4" xr3:uid="{5AE229FD-9156-4562-AA82-00F3004F30D7}" name="Age_group"/>
    <tableColumn id="1" xr3:uid="{9D3CD17F-607B-4132-9A58-3C1D3FB26190}" name="Date" dataDxfId="0"/>
    <tableColumn id="5" xr3:uid="{149BF2F5-EC24-43B5-9214-99CB7CC7AAA8}" name="D1_coverage"/>
    <tableColumn id="6" xr3:uid="{BAB3A602-F9D2-4B03-BA27-E687B744446F}" name="D2_coverage"/>
    <tableColumn id="7" xr3:uid="{A94AAEAA-EF6B-45B5-BBAE-DCAB6BAF171A}" name="D3_coverage"/>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91BCE-DDBF-4F66-9E2E-BEC309021759}">
  <dimension ref="A1:B61"/>
  <sheetViews>
    <sheetView workbookViewId="0"/>
  </sheetViews>
  <sheetFormatPr defaultColWidth="8.7109375" defaultRowHeight="15" x14ac:dyDescent="0.25"/>
  <cols>
    <col min="1" max="1" width="97.140625" customWidth="1"/>
    <col min="2" max="2" width="36.5703125" customWidth="1"/>
  </cols>
  <sheetData>
    <row r="1" spans="1:2" x14ac:dyDescent="0.25">
      <c r="A1" s="6" t="s">
        <v>0</v>
      </c>
    </row>
    <row r="3" spans="1:2" x14ac:dyDescent="0.25">
      <c r="A3" s="7" t="s">
        <v>1</v>
      </c>
    </row>
    <row r="4" spans="1:2" x14ac:dyDescent="0.25">
      <c r="A4" s="1"/>
    </row>
    <row r="5" spans="1:2" x14ac:dyDescent="0.25">
      <c r="A5" s="2" t="s">
        <v>2</v>
      </c>
    </row>
    <row r="6" spans="1:2" x14ac:dyDescent="0.25">
      <c r="A6" s="3" t="s">
        <v>3</v>
      </c>
    </row>
    <row r="7" spans="1:2" ht="75" x14ac:dyDescent="0.25">
      <c r="A7" s="3" t="s">
        <v>4</v>
      </c>
    </row>
    <row r="8" spans="1:2" ht="60" x14ac:dyDescent="0.25">
      <c r="A8" s="3" t="s">
        <v>5</v>
      </c>
    </row>
    <row r="9" spans="1:2" ht="30" x14ac:dyDescent="0.25">
      <c r="A9" s="3" t="s">
        <v>6</v>
      </c>
    </row>
    <row r="10" spans="1:2" x14ac:dyDescent="0.25">
      <c r="A10" s="4" t="s">
        <v>7</v>
      </c>
    </row>
    <row r="11" spans="1:2" x14ac:dyDescent="0.25">
      <c r="A11" s="2" t="s">
        <v>8</v>
      </c>
    </row>
    <row r="12" spans="1:2" ht="30" x14ac:dyDescent="0.25">
      <c r="A12" s="3" t="s">
        <v>9</v>
      </c>
    </row>
    <row r="13" spans="1:2" ht="30" customHeight="1" x14ac:dyDescent="0.25">
      <c r="A13" s="3" t="s">
        <v>10</v>
      </c>
    </row>
    <row r="14" spans="1:2" ht="120" x14ac:dyDescent="0.25">
      <c r="A14" s="3" t="s">
        <v>11</v>
      </c>
      <c r="B14" s="45"/>
    </row>
    <row r="15" spans="1:2" ht="75" x14ac:dyDescent="0.25">
      <c r="A15" s="46" t="s">
        <v>12</v>
      </c>
    </row>
    <row r="16" spans="1:2" x14ac:dyDescent="0.25">
      <c r="A16" s="4"/>
    </row>
    <row r="17" spans="1:1" x14ac:dyDescent="0.25">
      <c r="A17" s="2" t="s">
        <v>13</v>
      </c>
    </row>
    <row r="18" spans="1:1" x14ac:dyDescent="0.25">
      <c r="A18" s="3" t="s">
        <v>14</v>
      </c>
    </row>
    <row r="19" spans="1:1" ht="45" x14ac:dyDescent="0.25">
      <c r="A19" s="3" t="s">
        <v>15</v>
      </c>
    </row>
    <row r="20" spans="1:1" x14ac:dyDescent="0.25">
      <c r="A20" s="3" t="s">
        <v>16</v>
      </c>
    </row>
    <row r="21" spans="1:1" ht="45" x14ac:dyDescent="0.25">
      <c r="A21" s="3" t="s">
        <v>17</v>
      </c>
    </row>
    <row r="22" spans="1:1" x14ac:dyDescent="0.25">
      <c r="A22" s="4" t="s">
        <v>18</v>
      </c>
    </row>
    <row r="23" spans="1:1" x14ac:dyDescent="0.25">
      <c r="A23" s="4" t="s">
        <v>7</v>
      </c>
    </row>
    <row r="24" spans="1:1" x14ac:dyDescent="0.25">
      <c r="A24" s="2" t="s">
        <v>19</v>
      </c>
    </row>
    <row r="25" spans="1:1" x14ac:dyDescent="0.25">
      <c r="A25" s="3" t="s">
        <v>20</v>
      </c>
    </row>
    <row r="26" spans="1:1" ht="45" x14ac:dyDescent="0.25">
      <c r="A26" s="4" t="s">
        <v>21</v>
      </c>
    </row>
    <row r="27" spans="1:1" x14ac:dyDescent="0.25">
      <c r="A27" s="3" t="s">
        <v>22</v>
      </c>
    </row>
    <row r="28" spans="1:1" ht="30" x14ac:dyDescent="0.25">
      <c r="A28" s="4" t="s">
        <v>23</v>
      </c>
    </row>
    <row r="29" spans="1:1" ht="90" x14ac:dyDescent="0.25">
      <c r="A29" s="4" t="s">
        <v>24</v>
      </c>
    </row>
    <row r="30" spans="1:1" ht="60" x14ac:dyDescent="0.25">
      <c r="A30" s="4" t="s">
        <v>25</v>
      </c>
    </row>
    <row r="31" spans="1:1" ht="60" x14ac:dyDescent="0.25">
      <c r="A31" s="4" t="s">
        <v>26</v>
      </c>
    </row>
    <row r="32" spans="1:1" ht="45" x14ac:dyDescent="0.25">
      <c r="A32" s="4" t="s">
        <v>27</v>
      </c>
    </row>
    <row r="33" spans="1:2" x14ac:dyDescent="0.25">
      <c r="A33" s="4" t="s">
        <v>7</v>
      </c>
    </row>
    <row r="34" spans="1:2" x14ac:dyDescent="0.25">
      <c r="A34" s="3" t="s">
        <v>28</v>
      </c>
    </row>
    <row r="35" spans="1:2" ht="75" x14ac:dyDescent="0.25">
      <c r="A35" s="4" t="s">
        <v>29</v>
      </c>
    </row>
    <row r="36" spans="1:2" x14ac:dyDescent="0.25">
      <c r="A36" s="4" t="s">
        <v>7</v>
      </c>
    </row>
    <row r="37" spans="1:2" x14ac:dyDescent="0.25">
      <c r="A37" s="5" t="s">
        <v>30</v>
      </c>
    </row>
    <row r="38" spans="1:2" ht="45" x14ac:dyDescent="0.25">
      <c r="A38" s="4" t="s">
        <v>31</v>
      </c>
    </row>
    <row r="40" spans="1:2" x14ac:dyDescent="0.25">
      <c r="A40" s="3" t="s">
        <v>32</v>
      </c>
      <c r="B40" s="6" t="s">
        <v>33</v>
      </c>
    </row>
    <row r="41" spans="1:2" ht="30" x14ac:dyDescent="0.25">
      <c r="A41" s="47" t="s">
        <v>34</v>
      </c>
      <c r="B41" s="59" t="s">
        <v>35</v>
      </c>
    </row>
    <row r="42" spans="1:2" x14ac:dyDescent="0.25">
      <c r="A42" s="48" t="s">
        <v>36</v>
      </c>
      <c r="B42" s="59"/>
    </row>
    <row r="43" spans="1:2" x14ac:dyDescent="0.25">
      <c r="A43" s="49" t="s">
        <v>37</v>
      </c>
      <c r="B43" s="50" t="s">
        <v>38</v>
      </c>
    </row>
    <row r="44" spans="1:2" x14ac:dyDescent="0.25">
      <c r="A44" s="49" t="s">
        <v>39</v>
      </c>
      <c r="B44" s="50" t="s">
        <v>40</v>
      </c>
    </row>
    <row r="45" spans="1:2" x14ac:dyDescent="0.25">
      <c r="A45" s="49" t="s">
        <v>41</v>
      </c>
      <c r="B45" s="50" t="s">
        <v>42</v>
      </c>
    </row>
    <row r="46" spans="1:2" x14ac:dyDescent="0.25">
      <c r="A46" s="52" t="s">
        <v>43</v>
      </c>
      <c r="B46" s="58" t="s">
        <v>38</v>
      </c>
    </row>
    <row r="47" spans="1:2" x14ac:dyDescent="0.25">
      <c r="A47" s="47" t="s">
        <v>44</v>
      </c>
      <c r="B47" s="60" t="s">
        <v>45</v>
      </c>
    </row>
    <row r="48" spans="1:2" x14ac:dyDescent="0.25">
      <c r="A48" s="54" t="s">
        <v>46</v>
      </c>
      <c r="B48" s="61"/>
    </row>
    <row r="49" spans="1:2" x14ac:dyDescent="0.25">
      <c r="A49" s="54" t="s">
        <v>47</v>
      </c>
      <c r="B49" s="61"/>
    </row>
    <row r="50" spans="1:2" x14ac:dyDescent="0.25">
      <c r="A50" s="54" t="s">
        <v>48</v>
      </c>
      <c r="B50" s="61"/>
    </row>
    <row r="51" spans="1:2" x14ac:dyDescent="0.25">
      <c r="A51" s="54" t="s">
        <v>49</v>
      </c>
      <c r="B51" s="61"/>
    </row>
    <row r="52" spans="1:2" x14ac:dyDescent="0.25">
      <c r="A52" s="54" t="s">
        <v>50</v>
      </c>
      <c r="B52" s="61"/>
    </row>
    <row r="53" spans="1:2" x14ac:dyDescent="0.25">
      <c r="A53" s="54" t="s">
        <v>51</v>
      </c>
      <c r="B53" s="61"/>
    </row>
    <row r="54" spans="1:2" x14ac:dyDescent="0.25">
      <c r="A54" s="54" t="s">
        <v>52</v>
      </c>
      <c r="B54" s="61"/>
    </row>
    <row r="55" spans="1:2" x14ac:dyDescent="0.25">
      <c r="A55" s="54" t="s">
        <v>53</v>
      </c>
      <c r="B55" s="61"/>
    </row>
    <row r="56" spans="1:2" ht="15" customHeight="1" x14ac:dyDescent="0.25">
      <c r="A56" s="54" t="s">
        <v>54</v>
      </c>
      <c r="B56" s="61"/>
    </row>
    <row r="57" spans="1:2" x14ac:dyDescent="0.25">
      <c r="A57" s="54" t="s">
        <v>55</v>
      </c>
      <c r="B57" s="61"/>
    </row>
    <row r="58" spans="1:2" x14ac:dyDescent="0.25">
      <c r="A58" s="54" t="s">
        <v>56</v>
      </c>
      <c r="B58" s="61"/>
    </row>
    <row r="59" spans="1:2" x14ac:dyDescent="0.25">
      <c r="A59" s="55" t="s">
        <v>57</v>
      </c>
      <c r="B59" s="61"/>
    </row>
    <row r="60" spans="1:2" x14ac:dyDescent="0.25">
      <c r="A60" s="56" t="s">
        <v>58</v>
      </c>
      <c r="B60" s="62"/>
    </row>
    <row r="61" spans="1:2" x14ac:dyDescent="0.25">
      <c r="A61" s="57" t="s">
        <v>59</v>
      </c>
      <c r="B61" s="50" t="s">
        <v>35</v>
      </c>
    </row>
  </sheetData>
  <mergeCells count="2">
    <mergeCell ref="B41:B42"/>
    <mergeCell ref="B47:B60"/>
  </mergeCell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819"/>
  <sheetViews>
    <sheetView zoomScaleNormal="100" workbookViewId="0">
      <pane xSplit="3" ySplit="1" topLeftCell="D6818" activePane="bottomRight" state="frozenSplit"/>
      <selection pane="topRight" activeCell="G1" sqref="G1"/>
      <selection pane="bottomLeft" activeCell="A18" sqref="A18"/>
      <selection pane="bottomRight" activeCell="B6819" sqref="B6819"/>
    </sheetView>
  </sheetViews>
  <sheetFormatPr defaultRowHeight="15" x14ac:dyDescent="0.25"/>
  <cols>
    <col min="1" max="1" width="10.140625" style="10" bestFit="1" customWidth="1"/>
    <col min="2" max="2" width="14.5703125" customWidth="1"/>
    <col min="3" max="3" width="28.28515625" customWidth="1"/>
    <col min="4" max="4" width="13.42578125" customWidth="1"/>
    <col min="5" max="5" width="16.42578125" customWidth="1"/>
    <col min="6" max="6" width="20.42578125" customWidth="1"/>
    <col min="8" max="9" width="19.5703125" customWidth="1"/>
    <col min="10" max="12" width="16.5703125" customWidth="1"/>
    <col min="13" max="13" width="19.5703125" customWidth="1"/>
    <col min="14" max="17" width="16.5703125" customWidth="1"/>
    <col min="18" max="18" width="19.5703125" customWidth="1"/>
    <col min="19" max="20" width="16.5703125" customWidth="1"/>
    <col min="21" max="21" width="17" customWidth="1"/>
    <col min="22" max="22" width="22" style="34" customWidth="1"/>
    <col min="24" max="24" width="16.42578125" customWidth="1"/>
  </cols>
  <sheetData>
    <row r="1" spans="1:30" s="8" customFormat="1" x14ac:dyDescent="0.25">
      <c r="A1" s="11" t="s">
        <v>60</v>
      </c>
      <c r="B1" s="9" t="s">
        <v>61</v>
      </c>
      <c r="C1" s="9" t="s">
        <v>62</v>
      </c>
      <c r="D1" s="9" t="s">
        <v>63</v>
      </c>
      <c r="E1" s="9" t="s">
        <v>64</v>
      </c>
      <c r="F1" s="9" t="s">
        <v>65</v>
      </c>
      <c r="G1" s="9" t="s">
        <v>66</v>
      </c>
      <c r="H1" s="9" t="s">
        <v>67</v>
      </c>
      <c r="I1" s="6" t="s">
        <v>68</v>
      </c>
      <c r="J1" s="9" t="s">
        <v>69</v>
      </c>
      <c r="K1" s="9" t="s">
        <v>70</v>
      </c>
      <c r="L1" s="9" t="s">
        <v>71</v>
      </c>
      <c r="M1" s="9" t="s">
        <v>72</v>
      </c>
      <c r="N1" s="9" t="s">
        <v>73</v>
      </c>
      <c r="O1" s="9" t="s">
        <v>74</v>
      </c>
      <c r="P1" s="9" t="s">
        <v>75</v>
      </c>
      <c r="Q1" s="9" t="s">
        <v>76</v>
      </c>
      <c r="R1" s="9" t="s">
        <v>77</v>
      </c>
      <c r="S1" s="6" t="s">
        <v>78</v>
      </c>
      <c r="T1" s="8" t="s">
        <v>79</v>
      </c>
      <c r="U1" s="35" t="s">
        <v>80</v>
      </c>
      <c r="V1" s="9" t="s">
        <v>81</v>
      </c>
      <c r="W1" s="9" t="s">
        <v>82</v>
      </c>
    </row>
    <row r="2" spans="1:30" x14ac:dyDescent="0.25">
      <c r="A2" s="10">
        <v>44326</v>
      </c>
      <c r="B2" s="14">
        <v>1260</v>
      </c>
      <c r="C2" s="14" t="s">
        <v>83</v>
      </c>
      <c r="D2" s="12">
        <v>0</v>
      </c>
      <c r="E2">
        <v>0</v>
      </c>
      <c r="G2" s="13"/>
      <c r="H2" s="13"/>
      <c r="I2" s="13"/>
      <c r="J2" s="13"/>
      <c r="K2">
        <v>47</v>
      </c>
      <c r="M2">
        <v>69</v>
      </c>
      <c r="T2" s="34">
        <f>_xlfn.XLOOKUP(B2,Demog!$A$2:$A$219,Demog!$P$2:$P$219,,,2)</f>
        <v>8611</v>
      </c>
      <c r="U2" s="34">
        <f t="shared" ref="U2:U65" si="0">ROUND(T2*D2/100000*7,0)</f>
        <v>0</v>
      </c>
      <c r="V2" s="13" t="str">
        <f>IF(OR(Table1[[#This Row],[7d_positivity_public]]=0,ISBLANK(Table1[[#This Row],[7d_positivity_public]])),"",(Table1[[#This Row],[7d_positivity_public]]-Table1[[#This Row],[7d_positivity_all]])/Table1[[#This Row],[7d_positivity_public]])</f>
        <v/>
      </c>
      <c r="W2" s="12">
        <v>0</v>
      </c>
    </row>
    <row r="3" spans="1:30" x14ac:dyDescent="0.25">
      <c r="A3" s="10">
        <v>44326</v>
      </c>
      <c r="B3" s="14">
        <v>1270</v>
      </c>
      <c r="C3" s="14" t="s">
        <v>84</v>
      </c>
      <c r="D3" s="12">
        <v>0</v>
      </c>
      <c r="E3">
        <v>11.2</v>
      </c>
      <c r="G3" s="13"/>
      <c r="H3" s="13"/>
      <c r="I3" s="13"/>
      <c r="J3" s="13"/>
      <c r="K3">
        <v>56.999999999999993</v>
      </c>
      <c r="M3">
        <v>68</v>
      </c>
      <c r="T3" s="34">
        <f>_xlfn.XLOOKUP(B3,Demog!$A$2:$A$219,Demog!$P$2:$P$219,,,2)</f>
        <v>3469</v>
      </c>
      <c r="U3" s="34">
        <f t="shared" si="0"/>
        <v>0</v>
      </c>
      <c r="V3" s="13" t="str">
        <f>IF(OR(Table1[[#This Row],[7d_positivity_public]]=0,ISBLANK(Table1[[#This Row],[7d_positivity_public]])),"",(Table1[[#This Row],[7d_positivity_public]]-Table1[[#This Row],[7d_positivity_all]])/Table1[[#This Row],[7d_positivity_public]])</f>
        <v/>
      </c>
      <c r="W3" s="12">
        <v>0</v>
      </c>
      <c r="Z3" s="37" t="s">
        <v>60</v>
      </c>
      <c r="AB3" t="s">
        <v>85</v>
      </c>
      <c r="AC3" t="s">
        <v>86</v>
      </c>
    </row>
    <row r="4" spans="1:30" x14ac:dyDescent="0.25">
      <c r="A4" s="10">
        <v>44326</v>
      </c>
      <c r="B4" s="14">
        <v>1310</v>
      </c>
      <c r="C4" s="14" t="s">
        <v>87</v>
      </c>
      <c r="D4" s="12">
        <v>3.3</v>
      </c>
      <c r="E4">
        <v>5.1999999999999993</v>
      </c>
      <c r="G4" s="13"/>
      <c r="H4" s="13"/>
      <c r="I4" s="13"/>
      <c r="J4" s="13"/>
      <c r="K4">
        <v>53</v>
      </c>
      <c r="M4">
        <v>72</v>
      </c>
      <c r="T4" s="34">
        <f>_xlfn.XLOOKUP(B4,Demog!$A$2:$A$219,Demog!$P$2:$P$219,,,2)</f>
        <v>19231</v>
      </c>
      <c r="U4" s="34">
        <f t="shared" si="0"/>
        <v>4</v>
      </c>
      <c r="V4" s="13" t="str">
        <f>IF(OR(Table1[[#This Row],[7d_positivity_public]]=0,ISBLANK(Table1[[#This Row],[7d_positivity_public]])),"",(Table1[[#This Row],[7d_positivity_public]]-Table1[[#This Row],[7d_positivity_all]])/Table1[[#This Row],[7d_positivity_public]])</f>
        <v/>
      </c>
      <c r="W4" s="12">
        <v>4</v>
      </c>
      <c r="Z4" s="38" t="s">
        <v>61</v>
      </c>
      <c r="AB4" t="s">
        <v>88</v>
      </c>
    </row>
    <row r="5" spans="1:30" x14ac:dyDescent="0.25">
      <c r="A5" s="10">
        <v>44326</v>
      </c>
      <c r="B5" s="14">
        <v>1320</v>
      </c>
      <c r="C5" s="14" t="s">
        <v>89</v>
      </c>
      <c r="D5" s="12">
        <v>4.9000000000000004</v>
      </c>
      <c r="E5">
        <v>8.8000000000000007</v>
      </c>
      <c r="G5" s="13"/>
      <c r="H5" s="13"/>
      <c r="I5" s="13"/>
      <c r="J5" s="13"/>
      <c r="K5">
        <v>51</v>
      </c>
      <c r="M5">
        <v>72</v>
      </c>
      <c r="T5" s="34">
        <f>_xlfn.XLOOKUP(B5,Demog!$A$2:$A$219,Demog!$P$2:$P$219,,,2)</f>
        <v>41799</v>
      </c>
      <c r="U5" s="34">
        <f t="shared" si="0"/>
        <v>14</v>
      </c>
      <c r="V5" s="13" t="str">
        <f>IF(OR(Table1[[#This Row],[7d_positivity_public]]=0,ISBLANK(Table1[[#This Row],[7d_positivity_public]])),"",(Table1[[#This Row],[7d_positivity_public]]-Table1[[#This Row],[7d_positivity_all]])/Table1[[#This Row],[7d_positivity_public]])</f>
        <v/>
      </c>
      <c r="W5" s="12">
        <v>3.3000000000000003</v>
      </c>
      <c r="Z5" s="38" t="s">
        <v>62</v>
      </c>
      <c r="AB5" t="s">
        <v>90</v>
      </c>
    </row>
    <row r="6" spans="1:30" x14ac:dyDescent="0.25">
      <c r="A6" s="10">
        <v>44326</v>
      </c>
      <c r="B6" s="14">
        <v>1330</v>
      </c>
      <c r="C6" s="14" t="s">
        <v>91</v>
      </c>
      <c r="D6" s="12">
        <v>7.4</v>
      </c>
      <c r="E6">
        <v>14.7</v>
      </c>
      <c r="G6" s="13"/>
      <c r="H6" s="13"/>
      <c r="I6" s="13"/>
      <c r="J6" s="13"/>
      <c r="K6">
        <v>48</v>
      </c>
      <c r="M6">
        <v>65</v>
      </c>
      <c r="T6" s="34">
        <f>_xlfn.XLOOKUP(B6,Demog!$A$2:$A$219,Demog!$P$2:$P$219,,,2)</f>
        <v>5101</v>
      </c>
      <c r="U6" s="34">
        <f t="shared" si="0"/>
        <v>3</v>
      </c>
      <c r="V6" s="13" t="str">
        <f>IF(OR(Table1[[#This Row],[7d_positivity_public]]=0,ISBLANK(Table1[[#This Row],[7d_positivity_public]])),"",(Table1[[#This Row],[7d_positivity_public]]-Table1[[#This Row],[7d_positivity_all]])/Table1[[#This Row],[7d_positivity_public]])</f>
        <v/>
      </c>
      <c r="W6" s="12">
        <v>2.6</v>
      </c>
      <c r="Z6" s="38" t="s">
        <v>63</v>
      </c>
      <c r="AB6" t="s">
        <v>92</v>
      </c>
    </row>
    <row r="7" spans="1:30" x14ac:dyDescent="0.25">
      <c r="A7" s="10">
        <v>44326</v>
      </c>
      <c r="B7" s="14">
        <v>1340</v>
      </c>
      <c r="C7" s="14" t="s">
        <v>93</v>
      </c>
      <c r="D7" s="12">
        <v>0</v>
      </c>
      <c r="E7">
        <v>2.2999999999999998</v>
      </c>
      <c r="G7" s="13"/>
      <c r="H7" s="13"/>
      <c r="I7" s="13"/>
      <c r="J7" s="13"/>
      <c r="K7">
        <v>45</v>
      </c>
      <c r="M7">
        <v>64</v>
      </c>
      <c r="T7" s="34">
        <f>_xlfn.XLOOKUP(B7,Demog!$A$2:$A$219,Demog!$P$2:$P$219,,,2)</f>
        <v>4781</v>
      </c>
      <c r="U7" s="34">
        <f t="shared" si="0"/>
        <v>0</v>
      </c>
      <c r="V7" s="13" t="str">
        <f>IF(OR(Table1[[#This Row],[7d_positivity_public]]=0,ISBLANK(Table1[[#This Row],[7d_positivity_public]])),"",(Table1[[#This Row],[7d_positivity_public]]-Table1[[#This Row],[7d_positivity_all]])/Table1[[#This Row],[7d_positivity_public]])</f>
        <v/>
      </c>
      <c r="W7" s="12">
        <v>0</v>
      </c>
      <c r="Z7" s="38" t="s">
        <v>64</v>
      </c>
      <c r="AB7" t="s">
        <v>94</v>
      </c>
      <c r="AC7">
        <f>CORREL($D:$D, E:E)</f>
        <v>0.75027857644965557</v>
      </c>
    </row>
    <row r="8" spans="1:30" x14ac:dyDescent="0.25">
      <c r="A8" s="10">
        <v>44326</v>
      </c>
      <c r="B8" s="14">
        <v>1350</v>
      </c>
      <c r="C8" s="14" t="s">
        <v>95</v>
      </c>
      <c r="D8" s="12">
        <v>3.8</v>
      </c>
      <c r="E8">
        <v>6.3</v>
      </c>
      <c r="G8" s="13"/>
      <c r="H8" s="13"/>
      <c r="I8" s="13"/>
      <c r="J8" s="13"/>
      <c r="K8">
        <v>41</v>
      </c>
      <c r="M8">
        <v>65</v>
      </c>
      <c r="T8" s="34">
        <f>_xlfn.XLOOKUP(B8,Demog!$A$2:$A$219,Demog!$P$2:$P$219,,,2)</f>
        <v>10220</v>
      </c>
      <c r="U8" s="34">
        <f t="shared" si="0"/>
        <v>3</v>
      </c>
      <c r="V8" s="13" t="str">
        <f>IF(OR(Table1[[#This Row],[7d_positivity_public]]=0,ISBLANK(Table1[[#This Row],[7d_positivity_public]])),"",(Table1[[#This Row],[7d_positivity_public]]-Table1[[#This Row],[7d_positivity_all]])/Table1[[#This Row],[7d_positivity_public]])</f>
        <v/>
      </c>
      <c r="W8" s="12">
        <v>7.5</v>
      </c>
      <c r="Z8" s="38" t="s">
        <v>65</v>
      </c>
      <c r="AB8" t="s">
        <v>96</v>
      </c>
      <c r="AC8">
        <f>CORREL($D:$D, F:F)</f>
        <v>0.39270175146829661</v>
      </c>
    </row>
    <row r="9" spans="1:30" x14ac:dyDescent="0.25">
      <c r="A9" s="10">
        <v>44326</v>
      </c>
      <c r="B9" s="14">
        <v>1361</v>
      </c>
      <c r="C9" s="14" t="s">
        <v>97</v>
      </c>
      <c r="D9" s="12">
        <v>4.5999999999999996</v>
      </c>
      <c r="E9">
        <v>2.6999999999999997</v>
      </c>
      <c r="G9" s="13"/>
      <c r="H9" s="13"/>
      <c r="I9" s="13"/>
      <c r="J9" s="13"/>
      <c r="K9">
        <v>47</v>
      </c>
      <c r="M9">
        <v>74</v>
      </c>
      <c r="T9" s="34">
        <f>_xlfn.XLOOKUP(B9,Demog!$A$2:$A$219,Demog!$P$2:$P$219,,,2)</f>
        <v>53266</v>
      </c>
      <c r="U9" s="34">
        <f t="shared" si="0"/>
        <v>17</v>
      </c>
      <c r="V9" s="13" t="str">
        <f>IF(OR(Table1[[#This Row],[7d_positivity_public]]=0,ISBLANK(Table1[[#This Row],[7d_positivity_public]])),"",(Table1[[#This Row],[7d_positivity_public]]-Table1[[#This Row],[7d_positivity_all]])/Table1[[#This Row],[7d_positivity_public]])</f>
        <v/>
      </c>
      <c r="W9" s="12">
        <v>4.1000000000000005</v>
      </c>
      <c r="Z9" s="38" t="s">
        <v>82</v>
      </c>
      <c r="AB9" t="s">
        <v>98</v>
      </c>
      <c r="AC9" t="e">
        <f>CORREL($D:$D, X:X)</f>
        <v>#DIV/0!</v>
      </c>
    </row>
    <row r="10" spans="1:30" x14ac:dyDescent="0.25">
      <c r="A10" s="10">
        <v>44326</v>
      </c>
      <c r="B10" s="14">
        <v>1362</v>
      </c>
      <c r="C10" s="14" t="s">
        <v>99</v>
      </c>
      <c r="D10" s="12">
        <v>7.5</v>
      </c>
      <c r="E10">
        <v>8.4</v>
      </c>
      <c r="G10" s="13"/>
      <c r="H10" s="13"/>
      <c r="I10" s="13"/>
      <c r="J10" s="13"/>
      <c r="K10">
        <v>43</v>
      </c>
      <c r="M10">
        <v>65</v>
      </c>
      <c r="T10" s="34">
        <f>_xlfn.XLOOKUP(B10,Demog!$A$2:$A$219,Demog!$P$2:$P$219,,,2)</f>
        <v>13583</v>
      </c>
      <c r="U10" s="34">
        <f t="shared" si="0"/>
        <v>7</v>
      </c>
      <c r="V10" s="13" t="str">
        <f>IF(OR(Table1[[#This Row],[7d_positivity_public]]=0,ISBLANK(Table1[[#This Row],[7d_positivity_public]])),"",(Table1[[#This Row],[7d_positivity_public]]-Table1[[#This Row],[7d_positivity_all]])/Table1[[#This Row],[7d_positivity_public]])</f>
        <v/>
      </c>
      <c r="W10" s="12">
        <v>3.8</v>
      </c>
      <c r="Z10" s="38" t="s">
        <v>66</v>
      </c>
      <c r="AB10" t="s">
        <v>100</v>
      </c>
      <c r="AC10">
        <f>CORREL($D:$D, H:H)</f>
        <v>-0.16692093641742975</v>
      </c>
    </row>
    <row r="11" spans="1:30" x14ac:dyDescent="0.25">
      <c r="A11" s="10">
        <v>44326</v>
      </c>
      <c r="B11" s="14">
        <v>1371</v>
      </c>
      <c r="C11" s="14" t="s">
        <v>101</v>
      </c>
      <c r="D11" s="12">
        <v>8.4</v>
      </c>
      <c r="E11">
        <v>7</v>
      </c>
      <c r="G11" s="13"/>
      <c r="H11" s="13"/>
      <c r="I11" s="13"/>
      <c r="J11" s="13"/>
      <c r="K11">
        <v>46</v>
      </c>
      <c r="M11">
        <v>66</v>
      </c>
      <c r="T11" s="34">
        <f>_xlfn.XLOOKUP(B11,Demog!$A$2:$A$219,Demog!$P$2:$P$219,,,2)</f>
        <v>8720</v>
      </c>
      <c r="U11" s="34">
        <f t="shared" si="0"/>
        <v>5</v>
      </c>
      <c r="V11" s="13" t="str">
        <f>IF(OR(Table1[[#This Row],[7d_positivity_public]]=0,ISBLANK(Table1[[#This Row],[7d_positivity_public]])),"",(Table1[[#This Row],[7d_positivity_public]]-Table1[[#This Row],[7d_positivity_all]])/Table1[[#This Row],[7d_positivity_public]])</f>
        <v/>
      </c>
      <c r="W11" s="12">
        <v>7.0000000000000009</v>
      </c>
      <c r="Z11" s="38" t="s">
        <v>67</v>
      </c>
      <c r="AB11" t="s">
        <v>102</v>
      </c>
      <c r="AC11">
        <f>CORREL($D:$D, J:J)</f>
        <v>-0.51648746220250175</v>
      </c>
    </row>
    <row r="12" spans="1:30" x14ac:dyDescent="0.25">
      <c r="A12" s="10">
        <v>44326</v>
      </c>
      <c r="B12" s="14">
        <v>1372</v>
      </c>
      <c r="C12" s="14" t="s">
        <v>103</v>
      </c>
      <c r="D12" s="12">
        <v>5.8</v>
      </c>
      <c r="E12">
        <v>9.4</v>
      </c>
      <c r="G12" s="13"/>
      <c r="H12" s="13"/>
      <c r="I12" s="13"/>
      <c r="J12" s="13"/>
      <c r="K12">
        <v>44</v>
      </c>
      <c r="M12">
        <v>70</v>
      </c>
      <c r="T12" s="34">
        <f>_xlfn.XLOOKUP(B12,Demog!$A$2:$A$219,Demog!$P$2:$P$219,,,2)</f>
        <v>41482</v>
      </c>
      <c r="U12" s="34">
        <f t="shared" si="0"/>
        <v>17</v>
      </c>
      <c r="V12" s="13" t="str">
        <f>IF(OR(Table1[[#This Row],[7d_positivity_public]]=0,ISBLANK(Table1[[#This Row],[7d_positivity_public]])),"",(Table1[[#This Row],[7d_positivity_public]]-Table1[[#This Row],[7d_positivity_all]])/Table1[[#This Row],[7d_positivity_public]])</f>
        <v/>
      </c>
      <c r="W12" s="12">
        <v>3.4000000000000004</v>
      </c>
      <c r="Z12" s="38" t="s">
        <v>69</v>
      </c>
      <c r="AB12" t="s">
        <v>104</v>
      </c>
      <c r="AC12">
        <f>CORREL($D:$D, K:K)</f>
        <v>-0.12634778824877446</v>
      </c>
      <c r="AD12" t="s">
        <v>105</v>
      </c>
    </row>
    <row r="13" spans="1:30" x14ac:dyDescent="0.25">
      <c r="A13" s="10">
        <v>44326</v>
      </c>
      <c r="B13" s="14">
        <v>1373</v>
      </c>
      <c r="C13" s="14" t="s">
        <v>106</v>
      </c>
      <c r="D13" s="12">
        <v>16.5</v>
      </c>
      <c r="E13">
        <v>5.9</v>
      </c>
      <c r="G13" s="13"/>
      <c r="H13" s="13"/>
      <c r="I13" s="13"/>
      <c r="J13" s="13"/>
      <c r="K13">
        <v>39</v>
      </c>
      <c r="M13">
        <v>64</v>
      </c>
      <c r="T13" s="34">
        <f>_xlfn.XLOOKUP(B13,Demog!$A$2:$A$219,Demog!$P$2:$P$219,,,2)</f>
        <v>12922</v>
      </c>
      <c r="U13" s="34">
        <f t="shared" si="0"/>
        <v>15</v>
      </c>
      <c r="V13" s="13" t="str">
        <f>IF(OR(Table1[[#This Row],[7d_positivity_public]]=0,ISBLANK(Table1[[#This Row],[7d_positivity_public]])),"",(Table1[[#This Row],[7d_positivity_public]]-Table1[[#This Row],[7d_positivity_all]])/Table1[[#This Row],[7d_positivity_public]])</f>
        <v/>
      </c>
      <c r="W13" s="12">
        <v>11.3</v>
      </c>
      <c r="Z13" s="38" t="s">
        <v>70</v>
      </c>
      <c r="AB13" t="s">
        <v>107</v>
      </c>
      <c r="AC13">
        <f>CORREL($D:$D, L:L)</f>
        <v>-0.21998172737820879</v>
      </c>
    </row>
    <row r="14" spans="1:30" x14ac:dyDescent="0.25">
      <c r="A14" s="10">
        <v>44326</v>
      </c>
      <c r="B14" s="14">
        <v>1374</v>
      </c>
      <c r="C14" s="14" t="s">
        <v>108</v>
      </c>
      <c r="D14" s="12">
        <v>11.3</v>
      </c>
      <c r="E14">
        <v>6.8000000000000007</v>
      </c>
      <c r="G14" s="13"/>
      <c r="H14" s="13"/>
      <c r="I14" s="13"/>
      <c r="J14" s="13"/>
      <c r="K14">
        <v>43</v>
      </c>
      <c r="M14">
        <v>74</v>
      </c>
      <c r="T14" s="34">
        <f>_xlfn.XLOOKUP(B14,Demog!$A$2:$A$219,Demog!$P$2:$P$219,,,2)</f>
        <v>33401</v>
      </c>
      <c r="U14" s="34">
        <f t="shared" si="0"/>
        <v>26</v>
      </c>
      <c r="V14" s="13" t="str">
        <f>IF(OR(Table1[[#This Row],[7d_positivity_public]]=0,ISBLANK(Table1[[#This Row],[7d_positivity_public]])),"",(Table1[[#This Row],[7d_positivity_public]]-Table1[[#This Row],[7d_positivity_all]])/Table1[[#This Row],[7d_positivity_public]])</f>
        <v/>
      </c>
      <c r="W14" s="12">
        <v>8.3000000000000007</v>
      </c>
      <c r="Z14" s="38" t="s">
        <v>71</v>
      </c>
      <c r="AB14" t="s">
        <v>109</v>
      </c>
      <c r="AC14">
        <f>CORREL($D:$D, M:M)</f>
        <v>-0.12005787739042618</v>
      </c>
    </row>
    <row r="15" spans="1:30" x14ac:dyDescent="0.25">
      <c r="A15" s="10">
        <v>44326</v>
      </c>
      <c r="B15" s="14">
        <v>1375</v>
      </c>
      <c r="C15" s="14" t="s">
        <v>110</v>
      </c>
      <c r="D15" s="12">
        <v>13.3</v>
      </c>
      <c r="E15">
        <v>4.6000000000000014</v>
      </c>
      <c r="G15" s="13"/>
      <c r="H15" s="13"/>
      <c r="I15" s="13"/>
      <c r="J15" s="13"/>
      <c r="K15">
        <v>46</v>
      </c>
      <c r="M15">
        <v>75</v>
      </c>
      <c r="T15" s="34">
        <f>_xlfn.XLOOKUP(B15,Demog!$A$2:$A$219,Demog!$P$2:$P$219,,,2)</f>
        <v>38661</v>
      </c>
      <c r="U15" s="34">
        <f t="shared" si="0"/>
        <v>36</v>
      </c>
      <c r="V15" s="13" t="str">
        <f>IF(OR(Table1[[#This Row],[7d_positivity_public]]=0,ISBLANK(Table1[[#This Row],[7d_positivity_public]])),"",(Table1[[#This Row],[7d_positivity_public]]-Table1[[#This Row],[7d_positivity_all]])/Table1[[#This Row],[7d_positivity_public]])</f>
        <v/>
      </c>
      <c r="W15" s="12">
        <v>8.9</v>
      </c>
      <c r="Z15" s="38" t="s">
        <v>72</v>
      </c>
      <c r="AB15" t="s">
        <v>111</v>
      </c>
      <c r="AC15">
        <f>CORREL($D:$D, N:N)</f>
        <v>-0.25948122102821208</v>
      </c>
    </row>
    <row r="16" spans="1:30" x14ac:dyDescent="0.25">
      <c r="A16" s="10">
        <v>44326</v>
      </c>
      <c r="B16" s="14">
        <v>1376</v>
      </c>
      <c r="C16" s="14" t="s">
        <v>112</v>
      </c>
      <c r="D16" s="12">
        <v>18.399999999999999</v>
      </c>
      <c r="E16">
        <v>20.2</v>
      </c>
      <c r="G16" s="13"/>
      <c r="H16" s="13"/>
      <c r="I16" s="13"/>
      <c r="J16" s="13"/>
      <c r="K16">
        <v>34</v>
      </c>
      <c r="M16">
        <v>64</v>
      </c>
      <c r="T16" s="34">
        <f>_xlfn.XLOOKUP(B16,Demog!$A$2:$A$219,Demog!$P$2:$P$219,,,2)</f>
        <v>34796</v>
      </c>
      <c r="U16" s="34">
        <f t="shared" si="0"/>
        <v>45</v>
      </c>
      <c r="V16" s="13" t="str">
        <f>IF(OR(Table1[[#This Row],[7d_positivity_public]]=0,ISBLANK(Table1[[#This Row],[7d_positivity_public]])),"",(Table1[[#This Row],[7d_positivity_public]]-Table1[[#This Row],[7d_positivity_all]])/Table1[[#This Row],[7d_positivity_public]])</f>
        <v/>
      </c>
      <c r="W16" s="12">
        <v>11</v>
      </c>
      <c r="Z16" s="38" t="s">
        <v>73</v>
      </c>
      <c r="AB16" t="s">
        <v>113</v>
      </c>
      <c r="AC16">
        <f>CORREL($D:$D, O:O)</f>
        <v>-0.50693319394250613</v>
      </c>
    </row>
    <row r="17" spans="1:30" x14ac:dyDescent="0.25">
      <c r="A17" s="10">
        <v>44326</v>
      </c>
      <c r="B17" s="14">
        <v>1377</v>
      </c>
      <c r="C17" s="14" t="s">
        <v>114</v>
      </c>
      <c r="D17" s="12">
        <v>8.6</v>
      </c>
      <c r="E17">
        <v>5.6</v>
      </c>
      <c r="G17" s="13"/>
      <c r="H17" s="13"/>
      <c r="I17" s="13"/>
      <c r="J17" s="13"/>
      <c r="K17">
        <v>48</v>
      </c>
      <c r="M17">
        <v>76</v>
      </c>
      <c r="T17" s="34">
        <f>_xlfn.XLOOKUP(B17,Demog!$A$2:$A$219,Demog!$P$2:$P$219,,,2)</f>
        <v>24900</v>
      </c>
      <c r="U17" s="34">
        <f t="shared" si="0"/>
        <v>15</v>
      </c>
      <c r="V17" s="13" t="str">
        <f>IF(OR(Table1[[#This Row],[7d_positivity_public]]=0,ISBLANK(Table1[[#This Row],[7d_positivity_public]])),"",(Table1[[#This Row],[7d_positivity_public]]-Table1[[#This Row],[7d_positivity_all]])/Table1[[#This Row],[7d_positivity_public]])</f>
        <v/>
      </c>
      <c r="W17" s="12">
        <v>7.1</v>
      </c>
      <c r="Z17" s="38" t="s">
        <v>74</v>
      </c>
      <c r="AB17" t="s">
        <v>115</v>
      </c>
      <c r="AC17">
        <f>CORREL($D:$D, P:P)</f>
        <v>-0.26961284426789134</v>
      </c>
      <c r="AD17" t="s">
        <v>105</v>
      </c>
    </row>
    <row r="18" spans="1:30" x14ac:dyDescent="0.25">
      <c r="A18" s="10">
        <v>44326</v>
      </c>
      <c r="B18" s="14">
        <v>1380</v>
      </c>
      <c r="C18" s="14" t="s">
        <v>116</v>
      </c>
      <c r="D18" s="12">
        <v>1.1000000000000001</v>
      </c>
      <c r="E18">
        <v>28.8</v>
      </c>
      <c r="G18" s="13"/>
      <c r="H18" s="13"/>
      <c r="I18" s="13"/>
      <c r="J18" s="13"/>
      <c r="K18">
        <v>51</v>
      </c>
      <c r="M18">
        <v>73</v>
      </c>
      <c r="T18" s="34">
        <f>_xlfn.XLOOKUP(B18,Demog!$A$2:$A$219,Demog!$P$2:$P$219,,,2)</f>
        <v>12110</v>
      </c>
      <c r="U18" s="34">
        <f t="shared" si="0"/>
        <v>1</v>
      </c>
      <c r="V18" s="13" t="str">
        <f>IF(OR(Table1[[#This Row],[7d_positivity_public]]=0,ISBLANK(Table1[[#This Row],[7d_positivity_public]])),"",(Table1[[#This Row],[7d_positivity_public]]-Table1[[#This Row],[7d_positivity_all]])/Table1[[#This Row],[7d_positivity_public]])</f>
        <v/>
      </c>
      <c r="W18" s="12">
        <v>0</v>
      </c>
      <c r="Z18" s="38" t="s">
        <v>75</v>
      </c>
      <c r="AB18" t="s">
        <v>117</v>
      </c>
      <c r="AC18">
        <f>CORREL($D:$D, Q:Q)</f>
        <v>-0.27375380327406162</v>
      </c>
    </row>
    <row r="19" spans="1:30" x14ac:dyDescent="0.25">
      <c r="A19" s="10">
        <v>44326</v>
      </c>
      <c r="B19" s="14">
        <v>1390</v>
      </c>
      <c r="C19" s="14" t="s">
        <v>118</v>
      </c>
      <c r="D19" s="12">
        <v>0</v>
      </c>
      <c r="E19">
        <v>5.2</v>
      </c>
      <c r="G19" s="13"/>
      <c r="H19" s="13"/>
      <c r="I19" s="13"/>
      <c r="J19" s="13"/>
      <c r="K19">
        <v>45</v>
      </c>
      <c r="M19">
        <v>65</v>
      </c>
      <c r="T19" s="34">
        <f>_xlfn.XLOOKUP(B19,Demog!$A$2:$A$219,Demog!$P$2:$P$219,,,2)</f>
        <v>7285</v>
      </c>
      <c r="U19" s="34">
        <f t="shared" si="0"/>
        <v>0</v>
      </c>
      <c r="V19" s="13" t="str">
        <f>IF(OR(Table1[[#This Row],[7d_positivity_public]]=0,ISBLANK(Table1[[#This Row],[7d_positivity_public]])),"",(Table1[[#This Row],[7d_positivity_public]]-Table1[[#This Row],[7d_positivity_all]])/Table1[[#This Row],[7d_positivity_public]])</f>
        <v/>
      </c>
      <c r="W19" s="12">
        <v>0</v>
      </c>
      <c r="Z19" s="38" t="s">
        <v>76</v>
      </c>
      <c r="AB19" t="s">
        <v>119</v>
      </c>
      <c r="AC19">
        <f>CORREL($D:$D, R:R)</f>
        <v>-0.2478147344341555</v>
      </c>
    </row>
    <row r="20" spans="1:30" x14ac:dyDescent="0.25">
      <c r="A20" s="10">
        <v>44326</v>
      </c>
      <c r="B20" s="14">
        <v>1420</v>
      </c>
      <c r="C20" s="14" t="s">
        <v>120</v>
      </c>
      <c r="D20" s="12">
        <v>3.8</v>
      </c>
      <c r="E20">
        <v>1.5999999999999996</v>
      </c>
      <c r="G20" s="13"/>
      <c r="H20" s="13"/>
      <c r="I20" s="13"/>
      <c r="J20" s="13"/>
      <c r="K20">
        <v>50</v>
      </c>
      <c r="M20">
        <v>72</v>
      </c>
      <c r="T20" s="34">
        <f>_xlfn.XLOOKUP(B20,Demog!$A$2:$A$219,Demog!$P$2:$P$219,,,2)</f>
        <v>33648</v>
      </c>
      <c r="U20" s="34">
        <f t="shared" si="0"/>
        <v>9</v>
      </c>
      <c r="V20" s="13" t="str">
        <f>IF(OR(Table1[[#This Row],[7d_positivity_public]]=0,ISBLANK(Table1[[#This Row],[7d_positivity_public]])),"",(Table1[[#This Row],[7d_positivity_public]]-Table1[[#This Row],[7d_positivity_all]])/Table1[[#This Row],[7d_positivity_public]])</f>
        <v/>
      </c>
      <c r="W20" s="12">
        <v>3.1</v>
      </c>
      <c r="Z20" s="38" t="s">
        <v>77</v>
      </c>
      <c r="AB20" t="s">
        <v>121</v>
      </c>
      <c r="AC20">
        <f>CORREL($D:$D, S:S)</f>
        <v>0.33180784266297919</v>
      </c>
    </row>
    <row r="21" spans="1:30" x14ac:dyDescent="0.25">
      <c r="A21" s="10">
        <v>44326</v>
      </c>
      <c r="B21" s="14">
        <v>1433</v>
      </c>
      <c r="C21" s="14" t="s">
        <v>122</v>
      </c>
      <c r="D21" s="12">
        <v>2.5</v>
      </c>
      <c r="E21">
        <v>4.9000000000000004</v>
      </c>
      <c r="G21" s="13"/>
      <c r="H21" s="13"/>
      <c r="I21" s="13"/>
      <c r="J21" s="13"/>
      <c r="K21">
        <v>60</v>
      </c>
      <c r="M21">
        <v>76</v>
      </c>
      <c r="T21" s="34">
        <f>_xlfn.XLOOKUP(B21,Demog!$A$2:$A$219,Demog!$P$2:$P$219,,,2)</f>
        <v>19986</v>
      </c>
      <c r="U21" s="34">
        <f t="shared" si="0"/>
        <v>3</v>
      </c>
      <c r="V21" s="13" t="str">
        <f>IF(OR(Table1[[#This Row],[7d_positivity_public]]=0,ISBLANK(Table1[[#This Row],[7d_positivity_public]])),"",(Table1[[#This Row],[7d_positivity_public]]-Table1[[#This Row],[7d_positivity_all]])/Table1[[#This Row],[7d_positivity_public]])</f>
        <v/>
      </c>
      <c r="W21" s="12">
        <v>3.3000000000000003</v>
      </c>
      <c r="Z21" s="39" t="s">
        <v>79</v>
      </c>
      <c r="AB21" t="s">
        <v>123</v>
      </c>
      <c r="AC21">
        <f>CORREL($D:$D, U:U)</f>
        <v>0.75340428130156722</v>
      </c>
    </row>
    <row r="22" spans="1:30" x14ac:dyDescent="0.25">
      <c r="A22" s="10">
        <v>44326</v>
      </c>
      <c r="B22" s="14">
        <v>1490</v>
      </c>
      <c r="C22" s="14" t="s">
        <v>124</v>
      </c>
      <c r="D22" s="12">
        <v>1.1000000000000001</v>
      </c>
      <c r="E22">
        <v>1.1000000000000001</v>
      </c>
      <c r="G22" s="13"/>
      <c r="H22" s="13"/>
      <c r="I22" s="13"/>
      <c r="J22" s="13"/>
      <c r="K22">
        <v>56.000000000000007</v>
      </c>
      <c r="M22">
        <v>77</v>
      </c>
      <c r="T22" s="34">
        <f>_xlfn.XLOOKUP(B22,Demog!$A$2:$A$219,Demog!$P$2:$P$219,,,2)</f>
        <v>10855</v>
      </c>
      <c r="U22" s="34">
        <f t="shared" si="0"/>
        <v>1</v>
      </c>
      <c r="V22" s="13" t="str">
        <f>IF(OR(Table1[[#This Row],[7d_positivity_public]]=0,ISBLANK(Table1[[#This Row],[7d_positivity_public]])),"",(Table1[[#This Row],[7d_positivity_public]]-Table1[[#This Row],[7d_positivity_all]])/Table1[[#This Row],[7d_positivity_public]])</f>
        <v/>
      </c>
      <c r="W22" s="12">
        <v>0</v>
      </c>
      <c r="Z22" s="40" t="s">
        <v>80</v>
      </c>
      <c r="AB22" t="s">
        <v>125</v>
      </c>
      <c r="AC22">
        <f>CORREL($D:$D, V:V)</f>
        <v>-0.17421365938051553</v>
      </c>
    </row>
    <row r="23" spans="1:30" x14ac:dyDescent="0.25">
      <c r="A23" s="10">
        <v>44326</v>
      </c>
      <c r="B23" s="14">
        <v>2121</v>
      </c>
      <c r="C23" s="14" t="s">
        <v>126</v>
      </c>
      <c r="D23" s="12">
        <v>13.2</v>
      </c>
      <c r="E23">
        <v>14.399999999999999</v>
      </c>
      <c r="G23" s="13"/>
      <c r="H23" s="13"/>
      <c r="I23" s="13"/>
      <c r="J23" s="13"/>
      <c r="K23">
        <v>54</v>
      </c>
      <c r="M23">
        <v>81</v>
      </c>
      <c r="T23" s="34">
        <f>_xlfn.XLOOKUP(B23,Demog!$A$2:$A$219,Demog!$P$2:$P$219,,,2)</f>
        <v>51241</v>
      </c>
      <c r="U23" s="34">
        <f t="shared" si="0"/>
        <v>47</v>
      </c>
      <c r="V23" s="13" t="str">
        <f>IF(OR(Table1[[#This Row],[7d_positivity_public]]=0,ISBLANK(Table1[[#This Row],[7d_positivity_public]])),"",(Table1[[#This Row],[7d_positivity_public]]-Table1[[#This Row],[7d_positivity_all]])/Table1[[#This Row],[7d_positivity_public]])</f>
        <v/>
      </c>
      <c r="W23" s="12">
        <v>6.5</v>
      </c>
      <c r="Z23" s="38" t="s">
        <v>81</v>
      </c>
      <c r="AB23" t="s">
        <v>127</v>
      </c>
      <c r="AC23">
        <f>CORREL($D:$D, W:W)</f>
        <v>0.87924528758070963</v>
      </c>
    </row>
    <row r="24" spans="1:30" x14ac:dyDescent="0.25">
      <c r="A24" s="10">
        <v>44326</v>
      </c>
      <c r="B24" s="14">
        <v>2122</v>
      </c>
      <c r="C24" s="14" t="s">
        <v>128</v>
      </c>
      <c r="D24" s="12">
        <v>7.9</v>
      </c>
      <c r="E24">
        <v>8.7000000000000011</v>
      </c>
      <c r="G24" s="13"/>
      <c r="H24" s="13"/>
      <c r="I24" s="13"/>
      <c r="J24" s="13"/>
      <c r="K24">
        <v>47</v>
      </c>
      <c r="M24">
        <v>74</v>
      </c>
      <c r="T24" s="34">
        <f>_xlfn.XLOOKUP(B24,Demog!$A$2:$A$219,Demog!$P$2:$P$219,,,2)</f>
        <v>41936</v>
      </c>
      <c r="U24" s="34">
        <f t="shared" si="0"/>
        <v>23</v>
      </c>
      <c r="V24" s="13" t="str">
        <f>IF(OR(Table1[[#This Row],[7d_positivity_public]]=0,ISBLANK(Table1[[#This Row],[7d_positivity_public]])),"",(Table1[[#This Row],[7d_positivity_public]]-Table1[[#This Row],[7d_positivity_all]])/Table1[[#This Row],[7d_positivity_public]])</f>
        <v/>
      </c>
      <c r="W24" s="12">
        <v>4.3999999999999995</v>
      </c>
    </row>
    <row r="25" spans="1:30" x14ac:dyDescent="0.25">
      <c r="A25" s="10">
        <v>44326</v>
      </c>
      <c r="B25" s="14">
        <v>2131</v>
      </c>
      <c r="C25" s="14" t="s">
        <v>129</v>
      </c>
      <c r="D25" s="12">
        <v>19.3</v>
      </c>
      <c r="E25">
        <v>33</v>
      </c>
      <c r="G25" s="13"/>
      <c r="H25" s="13"/>
      <c r="I25" s="13"/>
      <c r="J25" s="13"/>
      <c r="K25">
        <v>46</v>
      </c>
      <c r="M25">
        <v>75</v>
      </c>
      <c r="T25" s="34">
        <f>_xlfn.XLOOKUP(B25,Demog!$A$2:$A$219,Demog!$P$2:$P$219,,,2)</f>
        <v>22754</v>
      </c>
      <c r="U25" s="34">
        <f t="shared" si="0"/>
        <v>31</v>
      </c>
      <c r="V25" s="13" t="str">
        <f>IF(OR(Table1[[#This Row],[7d_positivity_public]]=0,ISBLANK(Table1[[#This Row],[7d_positivity_public]])),"",(Table1[[#This Row],[7d_positivity_public]]-Table1[[#This Row],[7d_positivity_all]])/Table1[[#This Row],[7d_positivity_public]])</f>
        <v/>
      </c>
      <c r="W25" s="12">
        <v>5.8999999999999995</v>
      </c>
    </row>
    <row r="26" spans="1:30" x14ac:dyDescent="0.25">
      <c r="A26" s="10">
        <v>44326</v>
      </c>
      <c r="B26" s="14">
        <v>2132</v>
      </c>
      <c r="C26" s="14" t="s">
        <v>130</v>
      </c>
      <c r="D26" s="12">
        <v>28.2</v>
      </c>
      <c r="E26">
        <v>40.5</v>
      </c>
      <c r="G26" s="13"/>
      <c r="H26" s="13"/>
      <c r="I26" s="13"/>
      <c r="J26" s="13"/>
      <c r="K26">
        <v>52</v>
      </c>
      <c r="M26">
        <v>79</v>
      </c>
      <c r="T26" s="34">
        <f>_xlfn.XLOOKUP(B26,Demog!$A$2:$A$219,Demog!$P$2:$P$219,,,2)</f>
        <v>35584</v>
      </c>
      <c r="U26" s="34">
        <f t="shared" si="0"/>
        <v>70</v>
      </c>
      <c r="V26" s="13" t="str">
        <f>IF(OR(Table1[[#This Row],[7d_positivity_public]]=0,ISBLANK(Table1[[#This Row],[7d_positivity_public]])),"",(Table1[[#This Row],[7d_positivity_public]]-Table1[[#This Row],[7d_positivity_all]])/Table1[[#This Row],[7d_positivity_public]])</f>
        <v/>
      </c>
      <c r="W26" s="12">
        <v>10.9</v>
      </c>
    </row>
    <row r="27" spans="1:30" x14ac:dyDescent="0.25">
      <c r="A27" s="10">
        <v>44326</v>
      </c>
      <c r="B27" s="14">
        <v>2133</v>
      </c>
      <c r="C27" s="14" t="s">
        <v>131</v>
      </c>
      <c r="D27" s="12">
        <v>37.1</v>
      </c>
      <c r="E27">
        <v>49.900000000000006</v>
      </c>
      <c r="G27" s="13"/>
      <c r="H27" s="13"/>
      <c r="I27" s="13"/>
      <c r="J27" s="13"/>
      <c r="K27">
        <v>49</v>
      </c>
      <c r="M27">
        <v>76</v>
      </c>
      <c r="T27" s="34">
        <f>_xlfn.XLOOKUP(B27,Demog!$A$2:$A$219,Demog!$P$2:$P$219,,,2)</f>
        <v>58511</v>
      </c>
      <c r="U27" s="34">
        <f t="shared" si="0"/>
        <v>152</v>
      </c>
      <c r="V27" s="13" t="str">
        <f>IF(OR(Table1[[#This Row],[7d_positivity_public]]=0,ISBLANK(Table1[[#This Row],[7d_positivity_public]])),"",(Table1[[#This Row],[7d_positivity_public]]-Table1[[#This Row],[7d_positivity_all]])/Table1[[#This Row],[7d_positivity_public]])</f>
        <v/>
      </c>
      <c r="W27" s="12">
        <v>15.2</v>
      </c>
    </row>
    <row r="28" spans="1:30" x14ac:dyDescent="0.25">
      <c r="A28" s="10">
        <v>44326</v>
      </c>
      <c r="B28" s="14">
        <v>2134</v>
      </c>
      <c r="C28" s="14" t="s">
        <v>132</v>
      </c>
      <c r="D28" s="12">
        <v>39.4</v>
      </c>
      <c r="E28">
        <v>39.4</v>
      </c>
      <c r="G28" s="13"/>
      <c r="H28" s="13"/>
      <c r="I28" s="13"/>
      <c r="J28" s="13"/>
      <c r="K28">
        <v>46</v>
      </c>
      <c r="M28">
        <v>73</v>
      </c>
      <c r="T28" s="34">
        <f>_xlfn.XLOOKUP(B28,Demog!$A$2:$A$219,Demog!$P$2:$P$219,,,2)</f>
        <v>24836</v>
      </c>
      <c r="U28" s="34">
        <f t="shared" si="0"/>
        <v>68</v>
      </c>
      <c r="V28" s="13" t="str">
        <f>IF(OR(Table1[[#This Row],[7d_positivity_public]]=0,ISBLANK(Table1[[#This Row],[7d_positivity_public]])),"",(Table1[[#This Row],[7d_positivity_public]]-Table1[[#This Row],[7d_positivity_all]])/Table1[[#This Row],[7d_positivity_public]])</f>
        <v/>
      </c>
      <c r="W28" s="12">
        <v>14.099999999999998</v>
      </c>
    </row>
    <row r="29" spans="1:30" x14ac:dyDescent="0.25">
      <c r="A29" s="10">
        <v>44326</v>
      </c>
      <c r="B29" s="14">
        <v>2141</v>
      </c>
      <c r="C29" s="14" t="s">
        <v>133</v>
      </c>
      <c r="D29" s="12">
        <v>21.3</v>
      </c>
      <c r="E29">
        <v>23.7</v>
      </c>
      <c r="G29" s="13"/>
      <c r="H29" s="13"/>
      <c r="I29" s="13"/>
      <c r="J29" s="13"/>
      <c r="K29">
        <v>45</v>
      </c>
      <c r="M29">
        <v>75</v>
      </c>
      <c r="T29" s="34">
        <f>_xlfn.XLOOKUP(B29,Demog!$A$2:$A$219,Demog!$P$2:$P$219,,,2)</f>
        <v>26303</v>
      </c>
      <c r="U29" s="34">
        <f t="shared" si="0"/>
        <v>39</v>
      </c>
      <c r="V29" s="13" t="str">
        <f>IF(OR(Table1[[#This Row],[7d_positivity_public]]=0,ISBLANK(Table1[[#This Row],[7d_positivity_public]])),"",(Table1[[#This Row],[7d_positivity_public]]-Table1[[#This Row],[7d_positivity_all]])/Table1[[#This Row],[7d_positivity_public]])</f>
        <v/>
      </c>
      <c r="W29" s="12">
        <v>10</v>
      </c>
    </row>
    <row r="30" spans="1:30" x14ac:dyDescent="0.25">
      <c r="A30" s="10">
        <v>44326</v>
      </c>
      <c r="B30" s="14">
        <v>2142</v>
      </c>
      <c r="C30" s="14" t="s">
        <v>134</v>
      </c>
      <c r="D30" s="12">
        <v>31.7</v>
      </c>
      <c r="E30">
        <v>18.899999999999999</v>
      </c>
      <c r="G30" s="13"/>
      <c r="H30" s="13"/>
      <c r="I30" s="13"/>
      <c r="J30" s="13"/>
      <c r="K30">
        <v>44</v>
      </c>
      <c r="M30">
        <v>71</v>
      </c>
      <c r="T30" s="34">
        <f>_xlfn.XLOOKUP(B30,Demog!$A$2:$A$219,Demog!$P$2:$P$219,,,2)</f>
        <v>16854</v>
      </c>
      <c r="U30" s="34">
        <f t="shared" si="0"/>
        <v>37</v>
      </c>
      <c r="V30" s="13" t="str">
        <f>IF(OR(Table1[[#This Row],[7d_positivity_public]]=0,ISBLANK(Table1[[#This Row],[7d_positivity_public]])),"",(Table1[[#This Row],[7d_positivity_public]]-Table1[[#This Row],[7d_positivity_all]])/Table1[[#This Row],[7d_positivity_public]])</f>
        <v/>
      </c>
      <c r="W30" s="12">
        <v>11.700000000000001</v>
      </c>
    </row>
    <row r="31" spans="1:30" x14ac:dyDescent="0.25">
      <c r="A31" s="10">
        <v>44326</v>
      </c>
      <c r="B31" s="14">
        <v>2150</v>
      </c>
      <c r="C31" s="14" t="s">
        <v>135</v>
      </c>
      <c r="D31" s="12">
        <v>3.9</v>
      </c>
      <c r="E31">
        <v>11.6</v>
      </c>
      <c r="G31" s="13"/>
      <c r="H31" s="13"/>
      <c r="I31" s="13"/>
      <c r="J31" s="13"/>
      <c r="K31">
        <v>60</v>
      </c>
      <c r="M31">
        <v>80</v>
      </c>
      <c r="T31" s="34">
        <f>_xlfn.XLOOKUP(B31,Demog!$A$2:$A$219,Demog!$P$2:$P$219,,,2)</f>
        <v>9696</v>
      </c>
      <c r="U31" s="34">
        <f t="shared" si="0"/>
        <v>3</v>
      </c>
      <c r="V31" s="13" t="str">
        <f>IF(OR(Table1[[#This Row],[7d_positivity_public]]=0,ISBLANK(Table1[[#This Row],[7d_positivity_public]])),"",(Table1[[#This Row],[7d_positivity_public]]-Table1[[#This Row],[7d_positivity_all]])/Table1[[#This Row],[7d_positivity_public]])</f>
        <v/>
      </c>
      <c r="W31" s="12">
        <v>1</v>
      </c>
    </row>
    <row r="32" spans="1:30" x14ac:dyDescent="0.25">
      <c r="A32" s="10">
        <v>44326</v>
      </c>
      <c r="B32" s="14">
        <v>2210</v>
      </c>
      <c r="C32" s="14" t="s">
        <v>136</v>
      </c>
      <c r="D32" s="12">
        <v>13.2</v>
      </c>
      <c r="E32">
        <v>18</v>
      </c>
      <c r="G32" s="13"/>
      <c r="H32" s="13"/>
      <c r="I32" s="13"/>
      <c r="J32" s="13"/>
      <c r="K32">
        <v>48</v>
      </c>
      <c r="M32">
        <v>80</v>
      </c>
      <c r="T32" s="34">
        <f>_xlfn.XLOOKUP(B32,Demog!$A$2:$A$219,Demog!$P$2:$P$219,,,2)</f>
        <v>70996</v>
      </c>
      <c r="U32" s="34">
        <f t="shared" si="0"/>
        <v>66</v>
      </c>
      <c r="V32" s="13" t="str">
        <f>IF(OR(Table1[[#This Row],[7d_positivity_public]]=0,ISBLANK(Table1[[#This Row],[7d_positivity_public]])),"",(Table1[[#This Row],[7d_positivity_public]]-Table1[[#This Row],[7d_positivity_all]])/Table1[[#This Row],[7d_positivity_public]])</f>
        <v/>
      </c>
      <c r="W32" s="12">
        <v>6.9</v>
      </c>
    </row>
    <row r="33" spans="1:23" x14ac:dyDescent="0.25">
      <c r="A33" s="10">
        <v>44326</v>
      </c>
      <c r="B33" s="14">
        <v>2221</v>
      </c>
      <c r="C33" s="14" t="s">
        <v>137</v>
      </c>
      <c r="D33" s="12">
        <v>12.5</v>
      </c>
      <c r="E33">
        <v>17.2</v>
      </c>
      <c r="G33" s="13"/>
      <c r="H33" s="13"/>
      <c r="I33" s="13"/>
      <c r="J33" s="13"/>
      <c r="K33">
        <v>44</v>
      </c>
      <c r="M33">
        <v>78</v>
      </c>
      <c r="T33" s="34">
        <f>_xlfn.XLOOKUP(B33,Demog!$A$2:$A$219,Demog!$P$2:$P$219,,,2)</f>
        <v>47161</v>
      </c>
      <c r="U33" s="34">
        <f t="shared" si="0"/>
        <v>41</v>
      </c>
      <c r="V33" s="13" t="str">
        <f>IF(OR(Table1[[#This Row],[7d_positivity_public]]=0,ISBLANK(Table1[[#This Row],[7d_positivity_public]])),"",(Table1[[#This Row],[7d_positivity_public]]-Table1[[#This Row],[7d_positivity_all]])/Table1[[#This Row],[7d_positivity_public]])</f>
        <v/>
      </c>
      <c r="W33" s="12">
        <v>5.8999999999999995</v>
      </c>
    </row>
    <row r="34" spans="1:23" x14ac:dyDescent="0.25">
      <c r="A34" s="10">
        <v>44326</v>
      </c>
      <c r="B34" s="14">
        <v>2222</v>
      </c>
      <c r="C34" s="14" t="s">
        <v>138</v>
      </c>
      <c r="D34" s="12">
        <v>14.4</v>
      </c>
      <c r="E34">
        <v>13</v>
      </c>
      <c r="G34" s="13"/>
      <c r="H34" s="13"/>
      <c r="I34" s="13"/>
      <c r="J34" s="13"/>
      <c r="K34">
        <v>45</v>
      </c>
      <c r="M34">
        <v>77</v>
      </c>
      <c r="T34" s="34">
        <f>_xlfn.XLOOKUP(B34,Demog!$A$2:$A$219,Demog!$P$2:$P$219,,,2)</f>
        <v>45434</v>
      </c>
      <c r="U34" s="34">
        <f t="shared" si="0"/>
        <v>46</v>
      </c>
      <c r="V34" s="13" t="str">
        <f>IF(OR(Table1[[#This Row],[7d_positivity_public]]=0,ISBLANK(Table1[[#This Row],[7d_positivity_public]])),"",(Table1[[#This Row],[7d_positivity_public]]-Table1[[#This Row],[7d_positivity_all]])/Table1[[#This Row],[7d_positivity_public]])</f>
        <v/>
      </c>
      <c r="W34" s="12">
        <v>8</v>
      </c>
    </row>
    <row r="35" spans="1:23" x14ac:dyDescent="0.25">
      <c r="A35" s="10">
        <v>44326</v>
      </c>
      <c r="B35" s="14">
        <v>2223</v>
      </c>
      <c r="C35" s="14" t="s">
        <v>139</v>
      </c>
      <c r="D35" s="12">
        <v>15.3</v>
      </c>
      <c r="E35">
        <v>14.100000000000001</v>
      </c>
      <c r="G35" s="13"/>
      <c r="H35" s="13"/>
      <c r="I35" s="13"/>
      <c r="J35" s="13"/>
      <c r="K35">
        <v>42</v>
      </c>
      <c r="M35">
        <v>72</v>
      </c>
      <c r="T35" s="34">
        <f>_xlfn.XLOOKUP(B35,Demog!$A$2:$A$219,Demog!$P$2:$P$219,,,2)</f>
        <v>81414</v>
      </c>
      <c r="U35" s="34">
        <f t="shared" si="0"/>
        <v>87</v>
      </c>
      <c r="V35" s="13" t="str">
        <f>IF(OR(Table1[[#This Row],[7d_positivity_public]]=0,ISBLANK(Table1[[#This Row],[7d_positivity_public]])),"",(Table1[[#This Row],[7d_positivity_public]]-Table1[[#This Row],[7d_positivity_all]])/Table1[[#This Row],[7d_positivity_public]])</f>
        <v/>
      </c>
      <c r="W35" s="12">
        <v>6.2</v>
      </c>
    </row>
    <row r="36" spans="1:23" x14ac:dyDescent="0.25">
      <c r="A36" s="10">
        <v>44326</v>
      </c>
      <c r="B36" s="14">
        <v>2224</v>
      </c>
      <c r="C36" s="14" t="s">
        <v>140</v>
      </c>
      <c r="D36" s="12">
        <v>16.5</v>
      </c>
      <c r="E36">
        <v>18.899999999999999</v>
      </c>
      <c r="G36" s="13"/>
      <c r="H36" s="13"/>
      <c r="I36" s="13"/>
      <c r="J36" s="13"/>
      <c r="K36">
        <v>45</v>
      </c>
      <c r="M36">
        <v>74</v>
      </c>
      <c r="T36" s="34">
        <f>_xlfn.XLOOKUP(B36,Demog!$A$2:$A$219,Demog!$P$2:$P$219,,,2)</f>
        <v>58746</v>
      </c>
      <c r="U36" s="34">
        <f t="shared" si="0"/>
        <v>68</v>
      </c>
      <c r="V36" s="13" t="str">
        <f>IF(OR(Table1[[#This Row],[7d_positivity_public]]=0,ISBLANK(Table1[[#This Row],[7d_positivity_public]])),"",(Table1[[#This Row],[7d_positivity_public]]-Table1[[#This Row],[7d_positivity_all]])/Table1[[#This Row],[7d_positivity_public]])</f>
        <v/>
      </c>
      <c r="W36" s="12">
        <v>10.199999999999999</v>
      </c>
    </row>
    <row r="37" spans="1:23" x14ac:dyDescent="0.25">
      <c r="A37" s="10">
        <v>44326</v>
      </c>
      <c r="B37" s="14">
        <v>2231</v>
      </c>
      <c r="C37" s="14" t="s">
        <v>141</v>
      </c>
      <c r="D37" s="12">
        <v>4.4000000000000004</v>
      </c>
      <c r="E37">
        <v>10.8</v>
      </c>
      <c r="G37" s="13"/>
      <c r="H37" s="13"/>
      <c r="I37" s="13"/>
      <c r="J37" s="13"/>
      <c r="K37">
        <v>50</v>
      </c>
      <c r="M37">
        <v>81</v>
      </c>
      <c r="T37" s="34">
        <f>_xlfn.XLOOKUP(B37,Demog!$A$2:$A$219,Demog!$P$2:$P$219,,,2)</f>
        <v>30824</v>
      </c>
      <c r="U37" s="34">
        <f t="shared" si="0"/>
        <v>9</v>
      </c>
      <c r="V37" s="13" t="str">
        <f>IF(OR(Table1[[#This Row],[7d_positivity_public]]=0,ISBLANK(Table1[[#This Row],[7d_positivity_public]])),"",(Table1[[#This Row],[7d_positivity_public]]-Table1[[#This Row],[7d_positivity_all]])/Table1[[#This Row],[7d_positivity_public]])</f>
        <v/>
      </c>
      <c r="W37" s="12">
        <v>2.5</v>
      </c>
    </row>
    <row r="38" spans="1:23" x14ac:dyDescent="0.25">
      <c r="A38" s="10">
        <v>44326</v>
      </c>
      <c r="B38" s="14">
        <v>2232</v>
      </c>
      <c r="C38" s="14" t="s">
        <v>142</v>
      </c>
      <c r="D38" s="12">
        <v>14.4</v>
      </c>
      <c r="E38">
        <v>7.9</v>
      </c>
      <c r="G38" s="13"/>
      <c r="H38" s="13"/>
      <c r="I38" s="13"/>
      <c r="J38" s="13"/>
      <c r="K38">
        <v>56.000000000000007</v>
      </c>
      <c r="M38">
        <v>85</v>
      </c>
      <c r="T38" s="34">
        <f>_xlfn.XLOOKUP(B38,Demog!$A$2:$A$219,Demog!$P$2:$P$219,,,2)</f>
        <v>18835</v>
      </c>
      <c r="U38" s="34">
        <f t="shared" si="0"/>
        <v>19</v>
      </c>
      <c r="V38" s="13" t="str">
        <f>IF(OR(Table1[[#This Row],[7d_positivity_public]]=0,ISBLANK(Table1[[#This Row],[7d_positivity_public]])),"",(Table1[[#This Row],[7d_positivity_public]]-Table1[[#This Row],[7d_positivity_all]])/Table1[[#This Row],[7d_positivity_public]])</f>
        <v/>
      </c>
      <c r="W38" s="12">
        <v>6.4</v>
      </c>
    </row>
    <row r="39" spans="1:23" x14ac:dyDescent="0.25">
      <c r="A39" s="10">
        <v>44326</v>
      </c>
      <c r="B39" s="14">
        <v>2233</v>
      </c>
      <c r="C39" s="14" t="s">
        <v>143</v>
      </c>
      <c r="D39" s="12">
        <v>12.5</v>
      </c>
      <c r="E39">
        <v>15.8</v>
      </c>
      <c r="G39" s="13"/>
      <c r="H39" s="13"/>
      <c r="I39" s="13"/>
      <c r="J39" s="13"/>
      <c r="K39">
        <v>49</v>
      </c>
      <c r="M39">
        <v>80</v>
      </c>
      <c r="T39" s="34">
        <f>_xlfn.XLOOKUP(B39,Demog!$A$2:$A$219,Demog!$P$2:$P$219,,,2)</f>
        <v>51442</v>
      </c>
      <c r="U39" s="34">
        <f t="shared" si="0"/>
        <v>45</v>
      </c>
      <c r="V39" s="13" t="str">
        <f>IF(OR(Table1[[#This Row],[7d_positivity_public]]=0,ISBLANK(Table1[[#This Row],[7d_positivity_public]])),"",(Table1[[#This Row],[7d_positivity_public]]-Table1[[#This Row],[7d_positivity_all]])/Table1[[#This Row],[7d_positivity_public]])</f>
        <v/>
      </c>
      <c r="W39" s="12">
        <v>6.1</v>
      </c>
    </row>
    <row r="40" spans="1:23" x14ac:dyDescent="0.25">
      <c r="A40" s="10">
        <v>44326</v>
      </c>
      <c r="B40" s="14">
        <v>2241</v>
      </c>
      <c r="C40" s="14" t="s">
        <v>144</v>
      </c>
      <c r="D40" s="12">
        <v>9.4</v>
      </c>
      <c r="E40">
        <v>11.200000000000001</v>
      </c>
      <c r="G40" s="13"/>
      <c r="H40" s="13"/>
      <c r="I40" s="13"/>
      <c r="J40" s="13"/>
      <c r="K40">
        <v>46</v>
      </c>
      <c r="M40">
        <v>76</v>
      </c>
      <c r="T40" s="34">
        <f>_xlfn.XLOOKUP(B40,Demog!$A$2:$A$219,Demog!$P$2:$P$219,,,2)</f>
        <v>40842</v>
      </c>
      <c r="U40" s="34">
        <f t="shared" si="0"/>
        <v>27</v>
      </c>
      <c r="V40" s="13" t="str">
        <f>IF(OR(Table1[[#This Row],[7d_positivity_public]]=0,ISBLANK(Table1[[#This Row],[7d_positivity_public]])),"",(Table1[[#This Row],[7d_positivity_public]]-Table1[[#This Row],[7d_positivity_all]])/Table1[[#This Row],[7d_positivity_public]])</f>
        <v/>
      </c>
      <c r="W40" s="12">
        <v>4.5999999999999996</v>
      </c>
    </row>
    <row r="41" spans="1:23" x14ac:dyDescent="0.25">
      <c r="A41" s="10">
        <v>44326</v>
      </c>
      <c r="B41" s="14">
        <v>2242</v>
      </c>
      <c r="C41" s="14" t="s">
        <v>145</v>
      </c>
      <c r="D41" s="12">
        <v>10.9</v>
      </c>
      <c r="E41">
        <v>13.4</v>
      </c>
      <c r="G41" s="13"/>
      <c r="H41" s="13"/>
      <c r="I41" s="13"/>
      <c r="J41" s="13"/>
      <c r="K41">
        <v>48</v>
      </c>
      <c r="M41">
        <v>80</v>
      </c>
      <c r="T41" s="34">
        <f>_xlfn.XLOOKUP(B41,Demog!$A$2:$A$219,Demog!$P$2:$P$219,,,2)</f>
        <v>70406</v>
      </c>
      <c r="U41" s="34">
        <f t="shared" si="0"/>
        <v>54</v>
      </c>
      <c r="V41" s="13" t="str">
        <f>IF(OR(Table1[[#This Row],[7d_positivity_public]]=0,ISBLANK(Table1[[#This Row],[7d_positivity_public]])),"",(Table1[[#This Row],[7d_positivity_public]]-Table1[[#This Row],[7d_positivity_all]])/Table1[[#This Row],[7d_positivity_public]])</f>
        <v/>
      </c>
      <c r="W41" s="12">
        <v>5.7</v>
      </c>
    </row>
    <row r="42" spans="1:23" x14ac:dyDescent="0.25">
      <c r="A42" s="10">
        <v>44326</v>
      </c>
      <c r="B42" s="14">
        <v>2243</v>
      </c>
      <c r="C42" s="14" t="s">
        <v>146</v>
      </c>
      <c r="D42" s="12">
        <v>6.4</v>
      </c>
      <c r="E42">
        <v>17.700000000000003</v>
      </c>
      <c r="G42" s="13"/>
      <c r="H42" s="13"/>
      <c r="I42" s="13"/>
      <c r="J42" s="13"/>
      <c r="K42">
        <v>50</v>
      </c>
      <c r="M42">
        <v>79</v>
      </c>
      <c r="T42" s="34">
        <f>_xlfn.XLOOKUP(B42,Demog!$A$2:$A$219,Demog!$P$2:$P$219,,,2)</f>
        <v>28129</v>
      </c>
      <c r="U42" s="34">
        <f t="shared" si="0"/>
        <v>13</v>
      </c>
      <c r="V42" s="13" t="str">
        <f>IF(OR(Table1[[#This Row],[7d_positivity_public]]=0,ISBLANK(Table1[[#This Row],[7d_positivity_public]])),"",(Table1[[#This Row],[7d_positivity_public]]-Table1[[#This Row],[7d_positivity_all]])/Table1[[#This Row],[7d_positivity_public]])</f>
        <v/>
      </c>
      <c r="W42" s="12">
        <v>3.4000000000000004</v>
      </c>
    </row>
    <row r="43" spans="1:23" x14ac:dyDescent="0.25">
      <c r="A43" s="10">
        <v>44326</v>
      </c>
      <c r="B43" s="14">
        <v>2244</v>
      </c>
      <c r="C43" s="14" t="s">
        <v>147</v>
      </c>
      <c r="D43" s="12">
        <v>9.4</v>
      </c>
      <c r="E43">
        <v>13.9</v>
      </c>
      <c r="G43" s="13"/>
      <c r="H43" s="13"/>
      <c r="I43" s="13"/>
      <c r="J43" s="13"/>
      <c r="K43">
        <v>56.999999999999993</v>
      </c>
      <c r="M43">
        <v>81</v>
      </c>
      <c r="T43" s="34">
        <f>_xlfn.XLOOKUP(B43,Demog!$A$2:$A$219,Demog!$P$2:$P$219,,,2)</f>
        <v>58612</v>
      </c>
      <c r="U43" s="34">
        <f t="shared" si="0"/>
        <v>39</v>
      </c>
      <c r="V43" s="13" t="str">
        <f>IF(OR(Table1[[#This Row],[7d_positivity_public]]=0,ISBLANK(Table1[[#This Row],[7d_positivity_public]])),"",(Table1[[#This Row],[7d_positivity_public]]-Table1[[#This Row],[7d_positivity_all]])/Table1[[#This Row],[7d_positivity_public]])</f>
        <v/>
      </c>
      <c r="W43" s="12">
        <v>4.9000000000000004</v>
      </c>
    </row>
    <row r="44" spans="1:23" x14ac:dyDescent="0.25">
      <c r="A44" s="10">
        <v>44326</v>
      </c>
      <c r="B44" s="14">
        <v>2245</v>
      </c>
      <c r="C44" s="14" t="s">
        <v>148</v>
      </c>
      <c r="D44" s="12">
        <v>4.2</v>
      </c>
      <c r="E44">
        <v>10.8</v>
      </c>
      <c r="G44" s="13"/>
      <c r="H44" s="13"/>
      <c r="I44" s="13"/>
      <c r="J44" s="13"/>
      <c r="K44">
        <v>53</v>
      </c>
      <c r="M44">
        <v>82</v>
      </c>
      <c r="T44" s="34">
        <f>_xlfn.XLOOKUP(B44,Demog!$A$2:$A$219,Demog!$P$2:$P$219,,,2)</f>
        <v>36404</v>
      </c>
      <c r="U44" s="34">
        <f t="shared" si="0"/>
        <v>11</v>
      </c>
      <c r="V44" s="13" t="str">
        <f>IF(OR(Table1[[#This Row],[7d_positivity_public]]=0,ISBLANK(Table1[[#This Row],[7d_positivity_public]])),"",(Table1[[#This Row],[7d_positivity_public]]-Table1[[#This Row],[7d_positivity_all]])/Table1[[#This Row],[7d_positivity_public]])</f>
        <v/>
      </c>
      <c r="W44" s="12">
        <v>2.7</v>
      </c>
    </row>
    <row r="45" spans="1:23" x14ac:dyDescent="0.25">
      <c r="A45" s="10">
        <v>44326</v>
      </c>
      <c r="B45" s="14">
        <v>2311</v>
      </c>
      <c r="C45" s="14" t="s">
        <v>149</v>
      </c>
      <c r="D45" s="12">
        <v>13.6</v>
      </c>
      <c r="E45">
        <v>15.4</v>
      </c>
      <c r="G45" s="13"/>
      <c r="H45" s="13"/>
      <c r="I45" s="13"/>
      <c r="J45" s="13"/>
      <c r="K45">
        <v>48</v>
      </c>
      <c r="M45">
        <v>78</v>
      </c>
      <c r="T45" s="34">
        <f>_xlfn.XLOOKUP(B45,Demog!$A$2:$A$219,Demog!$P$2:$P$219,,,2)</f>
        <v>25888</v>
      </c>
      <c r="U45" s="34">
        <f t="shared" si="0"/>
        <v>25</v>
      </c>
      <c r="V45" s="13" t="str">
        <f>IF(OR(Table1[[#This Row],[7d_positivity_public]]=0,ISBLANK(Table1[[#This Row],[7d_positivity_public]])),"",(Table1[[#This Row],[7d_positivity_public]]-Table1[[#This Row],[7d_positivity_all]])/Table1[[#This Row],[7d_positivity_public]])</f>
        <v/>
      </c>
      <c r="W45" s="12">
        <v>6.8000000000000007</v>
      </c>
    </row>
    <row r="46" spans="1:23" x14ac:dyDescent="0.25">
      <c r="A46" s="10">
        <v>44326</v>
      </c>
      <c r="B46" s="14">
        <v>2312</v>
      </c>
      <c r="C46" s="14" t="s">
        <v>150</v>
      </c>
      <c r="D46" s="12">
        <v>7.8</v>
      </c>
      <c r="E46">
        <v>11.899999999999999</v>
      </c>
      <c r="G46" s="13"/>
      <c r="H46" s="13"/>
      <c r="I46" s="13"/>
      <c r="J46" s="13"/>
      <c r="K46">
        <v>59</v>
      </c>
      <c r="M46">
        <v>86</v>
      </c>
      <c r="T46" s="34">
        <f>_xlfn.XLOOKUP(B46,Demog!$A$2:$A$219,Demog!$P$2:$P$219,,,2)</f>
        <v>29587</v>
      </c>
      <c r="U46" s="34">
        <f t="shared" si="0"/>
        <v>16</v>
      </c>
      <c r="V46" s="13" t="str">
        <f>IF(OR(Table1[[#This Row],[7d_positivity_public]]=0,ISBLANK(Table1[[#This Row],[7d_positivity_public]])),"",(Table1[[#This Row],[7d_positivity_public]]-Table1[[#This Row],[7d_positivity_all]])/Table1[[#This Row],[7d_positivity_public]])</f>
        <v/>
      </c>
      <c r="W46" s="12">
        <v>4.9000000000000004</v>
      </c>
    </row>
    <row r="47" spans="1:23" x14ac:dyDescent="0.25">
      <c r="A47" s="10">
        <v>44326</v>
      </c>
      <c r="B47" s="14">
        <v>2313</v>
      </c>
      <c r="C47" s="14" t="s">
        <v>151</v>
      </c>
      <c r="D47" s="12">
        <v>15.8</v>
      </c>
      <c r="E47">
        <v>21.1</v>
      </c>
      <c r="G47" s="13"/>
      <c r="H47" s="13"/>
      <c r="I47" s="13"/>
      <c r="J47" s="13"/>
      <c r="K47">
        <v>48</v>
      </c>
      <c r="M47">
        <v>80</v>
      </c>
      <c r="T47" s="34">
        <f>_xlfn.XLOOKUP(B47,Demog!$A$2:$A$219,Demog!$P$2:$P$219,,,2)</f>
        <v>31567</v>
      </c>
      <c r="U47" s="34">
        <f t="shared" si="0"/>
        <v>35</v>
      </c>
      <c r="V47" s="13" t="str">
        <f>IF(OR(Table1[[#This Row],[7d_positivity_public]]=0,ISBLANK(Table1[[#This Row],[7d_positivity_public]])),"",(Table1[[#This Row],[7d_positivity_public]]-Table1[[#This Row],[7d_positivity_all]])/Table1[[#This Row],[7d_positivity_public]])</f>
        <v/>
      </c>
      <c r="W47" s="12">
        <v>7.3</v>
      </c>
    </row>
    <row r="48" spans="1:23" x14ac:dyDescent="0.25">
      <c r="A48" s="10">
        <v>44326</v>
      </c>
      <c r="B48" s="14">
        <v>2314</v>
      </c>
      <c r="C48" s="14" t="s">
        <v>152</v>
      </c>
      <c r="D48" s="12">
        <v>7.7</v>
      </c>
      <c r="E48">
        <v>13.2</v>
      </c>
      <c r="G48" s="13"/>
      <c r="H48" s="13"/>
      <c r="I48" s="13"/>
      <c r="J48" s="13"/>
      <c r="K48">
        <v>57.999999999999993</v>
      </c>
      <c r="M48">
        <v>84</v>
      </c>
      <c r="T48" s="34">
        <f>_xlfn.XLOOKUP(B48,Demog!$A$2:$A$219,Demog!$P$2:$P$219,,,2)</f>
        <v>22090</v>
      </c>
      <c r="U48" s="34">
        <f t="shared" si="0"/>
        <v>12</v>
      </c>
      <c r="V48" s="13" t="str">
        <f>IF(OR(Table1[[#This Row],[7d_positivity_public]]=0,ISBLANK(Table1[[#This Row],[7d_positivity_public]])),"",(Table1[[#This Row],[7d_positivity_public]]-Table1[[#This Row],[7d_positivity_all]])/Table1[[#This Row],[7d_positivity_public]])</f>
        <v/>
      </c>
      <c r="W48" s="12">
        <v>3.6999999999999997</v>
      </c>
    </row>
    <row r="49" spans="1:23" x14ac:dyDescent="0.25">
      <c r="A49" s="10">
        <v>44326</v>
      </c>
      <c r="B49" s="14">
        <v>2315</v>
      </c>
      <c r="C49" s="14" t="s">
        <v>153</v>
      </c>
      <c r="D49" s="12">
        <v>28.5</v>
      </c>
      <c r="E49">
        <v>18.399999999999999</v>
      </c>
      <c r="G49" s="13"/>
      <c r="H49" s="13"/>
      <c r="I49" s="13"/>
      <c r="J49" s="13"/>
      <c r="K49">
        <v>48</v>
      </c>
      <c r="M49">
        <v>77</v>
      </c>
      <c r="T49" s="34">
        <f>_xlfn.XLOOKUP(B49,Demog!$A$2:$A$219,Demog!$P$2:$P$219,,,2)</f>
        <v>13204</v>
      </c>
      <c r="U49" s="34">
        <f t="shared" si="0"/>
        <v>26</v>
      </c>
      <c r="V49" s="13" t="str">
        <f>IF(OR(Table1[[#This Row],[7d_positivity_public]]=0,ISBLANK(Table1[[#This Row],[7d_positivity_public]])),"",(Table1[[#This Row],[7d_positivity_public]]-Table1[[#This Row],[7d_positivity_all]])/Table1[[#This Row],[7d_positivity_public]])</f>
        <v/>
      </c>
      <c r="W49" s="12">
        <v>12.1</v>
      </c>
    </row>
    <row r="50" spans="1:23" x14ac:dyDescent="0.25">
      <c r="A50" s="10">
        <v>44326</v>
      </c>
      <c r="B50" s="14">
        <v>2316</v>
      </c>
      <c r="C50" s="14" t="s">
        <v>154</v>
      </c>
      <c r="D50" s="12">
        <v>9.6</v>
      </c>
      <c r="E50">
        <v>9.6</v>
      </c>
      <c r="G50" s="13"/>
      <c r="H50" s="13"/>
      <c r="I50" s="13"/>
      <c r="J50" s="13"/>
      <c r="K50">
        <v>51</v>
      </c>
      <c r="M50">
        <v>79</v>
      </c>
      <c r="T50" s="34">
        <f>_xlfn.XLOOKUP(B50,Demog!$A$2:$A$219,Demog!$P$2:$P$219,,,2)</f>
        <v>12653</v>
      </c>
      <c r="U50" s="34">
        <f t="shared" si="0"/>
        <v>9</v>
      </c>
      <c r="V50" s="13" t="str">
        <f>IF(OR(Table1[[#This Row],[7d_positivity_public]]=0,ISBLANK(Table1[[#This Row],[7d_positivity_public]])),"",(Table1[[#This Row],[7d_positivity_public]]-Table1[[#This Row],[7d_positivity_all]])/Table1[[#This Row],[7d_positivity_public]])</f>
        <v/>
      </c>
      <c r="W50" s="12">
        <v>4.3999999999999995</v>
      </c>
    </row>
    <row r="51" spans="1:23" x14ac:dyDescent="0.25">
      <c r="A51" s="10">
        <v>44326</v>
      </c>
      <c r="B51" s="14">
        <v>2317</v>
      </c>
      <c r="C51" s="14" t="s">
        <v>155</v>
      </c>
      <c r="D51" s="12">
        <v>11</v>
      </c>
      <c r="E51">
        <v>9.6999999999999993</v>
      </c>
      <c r="G51" s="13"/>
      <c r="H51" s="13"/>
      <c r="I51" s="13"/>
      <c r="J51" s="13"/>
      <c r="K51">
        <v>56.999999999999993</v>
      </c>
      <c r="M51">
        <v>79</v>
      </c>
      <c r="T51" s="34">
        <f>_xlfn.XLOOKUP(B51,Demog!$A$2:$A$219,Demog!$P$2:$P$219,,,2)</f>
        <v>8789</v>
      </c>
      <c r="U51" s="34">
        <f t="shared" si="0"/>
        <v>7</v>
      </c>
      <c r="V51" s="13" t="str">
        <f>IF(OR(Table1[[#This Row],[7d_positivity_public]]=0,ISBLANK(Table1[[#This Row],[7d_positivity_public]])),"",(Table1[[#This Row],[7d_positivity_public]]-Table1[[#This Row],[7d_positivity_all]])/Table1[[#This Row],[7d_positivity_public]])</f>
        <v/>
      </c>
      <c r="W51" s="12">
        <v>4.3</v>
      </c>
    </row>
    <row r="52" spans="1:23" x14ac:dyDescent="0.25">
      <c r="A52" s="10">
        <v>44326</v>
      </c>
      <c r="B52" s="14">
        <v>2321</v>
      </c>
      <c r="C52" s="14" t="s">
        <v>156</v>
      </c>
      <c r="D52" s="12">
        <v>33.1</v>
      </c>
      <c r="E52">
        <v>36.5</v>
      </c>
      <c r="G52" s="13"/>
      <c r="H52" s="13"/>
      <c r="I52" s="13"/>
      <c r="J52" s="13"/>
      <c r="K52">
        <v>55.000000000000007</v>
      </c>
      <c r="M52">
        <v>82</v>
      </c>
      <c r="T52" s="34">
        <f>_xlfn.XLOOKUP(B52,Demog!$A$2:$A$219,Demog!$P$2:$P$219,,,2)</f>
        <v>56017</v>
      </c>
      <c r="U52" s="34">
        <f t="shared" si="0"/>
        <v>130</v>
      </c>
      <c r="V52" s="13" t="str">
        <f>IF(OR(Table1[[#This Row],[7d_positivity_public]]=0,ISBLANK(Table1[[#This Row],[7d_positivity_public]])),"",(Table1[[#This Row],[7d_positivity_public]]-Table1[[#This Row],[7d_positivity_all]])/Table1[[#This Row],[7d_positivity_public]])</f>
        <v/>
      </c>
      <c r="W52" s="12">
        <v>14.899999999999999</v>
      </c>
    </row>
    <row r="53" spans="1:23" x14ac:dyDescent="0.25">
      <c r="A53" s="10">
        <v>44326</v>
      </c>
      <c r="B53" s="14">
        <v>2322</v>
      </c>
      <c r="C53" s="14" t="s">
        <v>157</v>
      </c>
      <c r="D53" s="12">
        <v>4.2</v>
      </c>
      <c r="E53">
        <v>15.100000000000001</v>
      </c>
      <c r="G53" s="13"/>
      <c r="H53" s="13"/>
      <c r="I53" s="13"/>
      <c r="J53" s="13"/>
      <c r="K53">
        <v>60</v>
      </c>
      <c r="M53">
        <v>86</v>
      </c>
      <c r="T53" s="34">
        <f>_xlfn.XLOOKUP(B53,Demog!$A$2:$A$219,Demog!$P$2:$P$219,,,2)</f>
        <v>24822</v>
      </c>
      <c r="U53" s="34">
        <f t="shared" si="0"/>
        <v>7</v>
      </c>
      <c r="V53" s="13" t="str">
        <f>IF(OR(Table1[[#This Row],[7d_positivity_public]]=0,ISBLANK(Table1[[#This Row],[7d_positivity_public]])),"",(Table1[[#This Row],[7d_positivity_public]]-Table1[[#This Row],[7d_positivity_all]])/Table1[[#This Row],[7d_positivity_public]])</f>
        <v/>
      </c>
      <c r="W53" s="12">
        <v>3.4000000000000004</v>
      </c>
    </row>
    <row r="54" spans="1:23" x14ac:dyDescent="0.25">
      <c r="A54" s="10">
        <v>44326</v>
      </c>
      <c r="B54" s="14">
        <v>2323</v>
      </c>
      <c r="C54" s="14" t="s">
        <v>158</v>
      </c>
      <c r="D54" s="12">
        <v>2.2999999999999998</v>
      </c>
      <c r="E54">
        <v>6.8999999999999995</v>
      </c>
      <c r="G54" s="13"/>
      <c r="H54" s="13"/>
      <c r="I54" s="13"/>
      <c r="J54" s="13"/>
      <c r="K54">
        <v>62</v>
      </c>
      <c r="M54">
        <v>85</v>
      </c>
      <c r="T54" s="34">
        <f>_xlfn.XLOOKUP(B54,Demog!$A$2:$A$219,Demog!$P$2:$P$219,,,2)</f>
        <v>22225</v>
      </c>
      <c r="U54" s="34">
        <f t="shared" si="0"/>
        <v>4</v>
      </c>
      <c r="V54" s="13" t="str">
        <f>IF(OR(Table1[[#This Row],[7d_positivity_public]]=0,ISBLANK(Table1[[#This Row],[7d_positivity_public]])),"",(Table1[[#This Row],[7d_positivity_public]]-Table1[[#This Row],[7d_positivity_all]])/Table1[[#This Row],[7d_positivity_public]])</f>
        <v/>
      </c>
      <c r="W54" s="12">
        <v>1.0999999999999999</v>
      </c>
    </row>
    <row r="55" spans="1:23" x14ac:dyDescent="0.25">
      <c r="A55" s="10">
        <v>44326</v>
      </c>
      <c r="B55" s="14">
        <v>2331</v>
      </c>
      <c r="C55" s="14" t="s">
        <v>159</v>
      </c>
      <c r="D55" s="12">
        <v>50.3</v>
      </c>
      <c r="E55">
        <v>57.099999999999994</v>
      </c>
      <c r="G55" s="13"/>
      <c r="H55" s="13"/>
      <c r="I55" s="13"/>
      <c r="J55" s="13"/>
      <c r="K55">
        <v>46</v>
      </c>
      <c r="M55">
        <v>77</v>
      </c>
      <c r="T55" s="34">
        <f>_xlfn.XLOOKUP(B55,Demog!$A$2:$A$219,Demog!$P$2:$P$219,,,2)</f>
        <v>53402</v>
      </c>
      <c r="U55" s="34">
        <f t="shared" si="0"/>
        <v>188</v>
      </c>
      <c r="V55" s="13" t="str">
        <f>IF(OR(Table1[[#This Row],[7d_positivity_public]]=0,ISBLANK(Table1[[#This Row],[7d_positivity_public]])),"",(Table1[[#This Row],[7d_positivity_public]]-Table1[[#This Row],[7d_positivity_all]])/Table1[[#This Row],[7d_positivity_public]])</f>
        <v/>
      </c>
      <c r="W55" s="12">
        <v>20.399999999999999</v>
      </c>
    </row>
    <row r="56" spans="1:23" x14ac:dyDescent="0.25">
      <c r="A56" s="10">
        <v>44326</v>
      </c>
      <c r="B56" s="14">
        <v>2332</v>
      </c>
      <c r="C56" s="14" t="s">
        <v>160</v>
      </c>
      <c r="D56" s="12">
        <v>42.2</v>
      </c>
      <c r="E56">
        <v>68.599999999999994</v>
      </c>
      <c r="G56" s="13"/>
      <c r="H56" s="13"/>
      <c r="I56" s="13"/>
      <c r="J56" s="13"/>
      <c r="K56">
        <v>43</v>
      </c>
      <c r="M56">
        <v>73</v>
      </c>
      <c r="T56" s="34">
        <f>_xlfn.XLOOKUP(B56,Demog!$A$2:$A$219,Demog!$P$2:$P$219,,,2)</f>
        <v>51161</v>
      </c>
      <c r="U56" s="34">
        <f t="shared" si="0"/>
        <v>151</v>
      </c>
      <c r="V56" s="13" t="str">
        <f>IF(OR(Table1[[#This Row],[7d_positivity_public]]=0,ISBLANK(Table1[[#This Row],[7d_positivity_public]])),"",(Table1[[#This Row],[7d_positivity_public]]-Table1[[#This Row],[7d_positivity_all]])/Table1[[#This Row],[7d_positivity_public]])</f>
        <v/>
      </c>
      <c r="W56" s="12">
        <v>15.8</v>
      </c>
    </row>
    <row r="57" spans="1:23" x14ac:dyDescent="0.25">
      <c r="A57" s="10">
        <v>44326</v>
      </c>
      <c r="B57" s="14">
        <v>2333</v>
      </c>
      <c r="C57" s="14" t="s">
        <v>161</v>
      </c>
      <c r="D57" s="12">
        <v>15.4</v>
      </c>
      <c r="E57">
        <v>26.5</v>
      </c>
      <c r="G57" s="13"/>
      <c r="H57" s="13"/>
      <c r="I57" s="13"/>
      <c r="J57" s="13"/>
      <c r="K57">
        <v>56.999999999999993</v>
      </c>
      <c r="M57">
        <v>83</v>
      </c>
      <c r="T57" s="34">
        <f>_xlfn.XLOOKUP(B57,Demog!$A$2:$A$219,Demog!$P$2:$P$219,,,2)</f>
        <v>69963</v>
      </c>
      <c r="U57" s="34">
        <f t="shared" si="0"/>
        <v>75</v>
      </c>
      <c r="V57" s="13" t="str">
        <f>IF(OR(Table1[[#This Row],[7d_positivity_public]]=0,ISBLANK(Table1[[#This Row],[7d_positivity_public]])),"",(Table1[[#This Row],[7d_positivity_public]]-Table1[[#This Row],[7d_positivity_all]])/Table1[[#This Row],[7d_positivity_public]])</f>
        <v/>
      </c>
      <c r="W57" s="12">
        <v>7.3</v>
      </c>
    </row>
    <row r="58" spans="1:23" x14ac:dyDescent="0.25">
      <c r="A58" s="10">
        <v>44326</v>
      </c>
      <c r="B58" s="14">
        <v>2334</v>
      </c>
      <c r="C58" s="14" t="s">
        <v>162</v>
      </c>
      <c r="D58" s="12">
        <v>39.299999999999997</v>
      </c>
      <c r="E58">
        <v>42.5</v>
      </c>
      <c r="G58" s="13"/>
      <c r="H58" s="13"/>
      <c r="I58" s="13"/>
      <c r="J58" s="13"/>
      <c r="K58">
        <v>55.000000000000007</v>
      </c>
      <c r="M58">
        <v>83</v>
      </c>
      <c r="T58" s="34">
        <f>_xlfn.XLOOKUP(B58,Demog!$A$2:$A$219,Demog!$P$2:$P$219,,,2)</f>
        <v>45391</v>
      </c>
      <c r="U58" s="34">
        <f t="shared" si="0"/>
        <v>125</v>
      </c>
      <c r="V58" s="13" t="str">
        <f>IF(OR(Table1[[#This Row],[7d_positivity_public]]=0,ISBLANK(Table1[[#This Row],[7d_positivity_public]])),"",(Table1[[#This Row],[7d_positivity_public]]-Table1[[#This Row],[7d_positivity_all]])/Table1[[#This Row],[7d_positivity_public]])</f>
        <v/>
      </c>
      <c r="W58" s="12">
        <v>17.599999999999998</v>
      </c>
    </row>
    <row r="59" spans="1:23" x14ac:dyDescent="0.25">
      <c r="A59" s="10">
        <v>44326</v>
      </c>
      <c r="B59" s="14">
        <v>2335</v>
      </c>
      <c r="C59" s="14" t="s">
        <v>163</v>
      </c>
      <c r="D59" s="12">
        <v>49.1</v>
      </c>
      <c r="E59">
        <v>53.300000000000004</v>
      </c>
      <c r="G59" s="13"/>
      <c r="H59" s="13"/>
      <c r="I59" s="13"/>
      <c r="J59" s="13"/>
      <c r="K59">
        <v>49</v>
      </c>
      <c r="M59">
        <v>81</v>
      </c>
      <c r="T59" s="34">
        <f>_xlfn.XLOOKUP(B59,Demog!$A$2:$A$219,Demog!$P$2:$P$219,,,2)</f>
        <v>62748</v>
      </c>
      <c r="U59" s="34">
        <f t="shared" si="0"/>
        <v>216</v>
      </c>
      <c r="V59" s="13" t="str">
        <f>IF(OR(Table1[[#This Row],[7d_positivity_public]]=0,ISBLANK(Table1[[#This Row],[7d_positivity_public]])),"",(Table1[[#This Row],[7d_positivity_public]]-Table1[[#This Row],[7d_positivity_all]])/Table1[[#This Row],[7d_positivity_public]])</f>
        <v/>
      </c>
      <c r="W59" s="12">
        <v>20.3</v>
      </c>
    </row>
    <row r="60" spans="1:23" x14ac:dyDescent="0.25">
      <c r="A60" s="10">
        <v>44326</v>
      </c>
      <c r="B60" s="14">
        <v>2336</v>
      </c>
      <c r="C60" s="14" t="s">
        <v>164</v>
      </c>
      <c r="D60" s="12">
        <v>30</v>
      </c>
      <c r="E60">
        <v>33.299999999999997</v>
      </c>
      <c r="G60" s="13"/>
      <c r="H60" s="13"/>
      <c r="I60" s="13"/>
      <c r="J60" s="13"/>
      <c r="K60">
        <v>56.000000000000007</v>
      </c>
      <c r="M60">
        <v>82</v>
      </c>
      <c r="T60" s="34">
        <f>_xlfn.XLOOKUP(B60,Demog!$A$2:$A$219,Demog!$P$2:$P$219,,,2)</f>
        <v>58701</v>
      </c>
      <c r="U60" s="34">
        <f t="shared" si="0"/>
        <v>123</v>
      </c>
      <c r="V60" s="13" t="str">
        <f>IF(OR(Table1[[#This Row],[7d_positivity_public]]=0,ISBLANK(Table1[[#This Row],[7d_positivity_public]])),"",(Table1[[#This Row],[7d_positivity_public]]-Table1[[#This Row],[7d_positivity_all]])/Table1[[#This Row],[7d_positivity_public]])</f>
        <v/>
      </c>
      <c r="W60" s="12">
        <v>14.7</v>
      </c>
    </row>
    <row r="61" spans="1:23" x14ac:dyDescent="0.25">
      <c r="A61" s="10">
        <v>44326</v>
      </c>
      <c r="B61" s="14">
        <v>2337</v>
      </c>
      <c r="C61" s="14" t="s">
        <v>165</v>
      </c>
      <c r="D61" s="12">
        <v>24.6</v>
      </c>
      <c r="E61">
        <v>29.200000000000003</v>
      </c>
      <c r="G61" s="13"/>
      <c r="H61" s="13"/>
      <c r="I61" s="13"/>
      <c r="J61" s="13"/>
      <c r="K61">
        <v>50</v>
      </c>
      <c r="M61">
        <v>75</v>
      </c>
      <c r="T61" s="34">
        <f>_xlfn.XLOOKUP(B61,Demog!$A$2:$A$219,Demog!$P$2:$P$219,,,2)</f>
        <v>60538</v>
      </c>
      <c r="U61" s="34">
        <f t="shared" si="0"/>
        <v>104</v>
      </c>
      <c r="V61" s="13" t="str">
        <f>IF(OR(Table1[[#This Row],[7d_positivity_public]]=0,ISBLANK(Table1[[#This Row],[7d_positivity_public]])),"",(Table1[[#This Row],[7d_positivity_public]]-Table1[[#This Row],[7d_positivity_all]])/Table1[[#This Row],[7d_positivity_public]])</f>
        <v/>
      </c>
      <c r="W61" s="12">
        <v>12.8</v>
      </c>
    </row>
    <row r="62" spans="1:23" x14ac:dyDescent="0.25">
      <c r="A62" s="10">
        <v>44326</v>
      </c>
      <c r="B62" s="14">
        <v>2338</v>
      </c>
      <c r="C62" s="14" t="s">
        <v>166</v>
      </c>
      <c r="D62" s="12">
        <v>60.1</v>
      </c>
      <c r="E62">
        <v>53.4</v>
      </c>
      <c r="G62" s="13"/>
      <c r="H62" s="13"/>
      <c r="I62" s="13"/>
      <c r="J62" s="13"/>
      <c r="K62">
        <v>47</v>
      </c>
      <c r="M62">
        <v>79</v>
      </c>
      <c r="T62" s="34">
        <f>_xlfn.XLOOKUP(B62,Demog!$A$2:$A$219,Demog!$P$2:$P$219,,,2)</f>
        <v>41463</v>
      </c>
      <c r="U62" s="34">
        <f t="shared" si="0"/>
        <v>174</v>
      </c>
      <c r="V62" s="13" t="str">
        <f>IF(OR(Table1[[#This Row],[7d_positivity_public]]=0,ISBLANK(Table1[[#This Row],[7d_positivity_public]])),"",(Table1[[#This Row],[7d_positivity_public]]-Table1[[#This Row],[7d_positivity_all]])/Table1[[#This Row],[7d_positivity_public]])</f>
        <v/>
      </c>
      <c r="W62" s="12">
        <v>23.9</v>
      </c>
    </row>
    <row r="63" spans="1:23" x14ac:dyDescent="0.25">
      <c r="A63" s="10">
        <v>44326</v>
      </c>
      <c r="B63" s="14">
        <v>2341</v>
      </c>
      <c r="C63" s="14" t="s">
        <v>167</v>
      </c>
      <c r="D63" s="12">
        <v>9.3000000000000007</v>
      </c>
      <c r="E63">
        <v>12.3</v>
      </c>
      <c r="G63" s="13"/>
      <c r="H63" s="13"/>
      <c r="I63" s="13"/>
      <c r="J63" s="13"/>
      <c r="K63">
        <v>56.999999999999993</v>
      </c>
      <c r="M63">
        <v>83</v>
      </c>
      <c r="T63" s="34">
        <f>_xlfn.XLOOKUP(B63,Demog!$A$2:$A$219,Demog!$P$2:$P$219,,,2)</f>
        <v>74816</v>
      </c>
      <c r="U63" s="34">
        <f t="shared" si="0"/>
        <v>49</v>
      </c>
      <c r="V63" s="13" t="str">
        <f>IF(OR(Table1[[#This Row],[7d_positivity_public]]=0,ISBLANK(Table1[[#This Row],[7d_positivity_public]])),"",(Table1[[#This Row],[7d_positivity_public]]-Table1[[#This Row],[7d_positivity_all]])/Table1[[#This Row],[7d_positivity_public]])</f>
        <v/>
      </c>
      <c r="W63" s="12">
        <v>5.5</v>
      </c>
    </row>
    <row r="64" spans="1:23" x14ac:dyDescent="0.25">
      <c r="A64" s="10">
        <v>44326</v>
      </c>
      <c r="B64" s="14">
        <v>2342</v>
      </c>
      <c r="C64" s="14" t="s">
        <v>168</v>
      </c>
      <c r="D64" s="12">
        <v>5.5</v>
      </c>
      <c r="E64">
        <v>1.9</v>
      </c>
      <c r="G64" s="13"/>
      <c r="H64" s="13"/>
      <c r="I64" s="13"/>
      <c r="J64" s="13"/>
      <c r="K64">
        <v>63</v>
      </c>
      <c r="M64">
        <v>82</v>
      </c>
      <c r="T64" s="34">
        <f>_xlfn.XLOOKUP(B64,Demog!$A$2:$A$219,Demog!$P$2:$P$219,,,2)</f>
        <v>19952</v>
      </c>
      <c r="U64" s="34">
        <f t="shared" si="0"/>
        <v>8</v>
      </c>
      <c r="V64" s="13" t="str">
        <f>IF(OR(Table1[[#This Row],[7d_positivity_public]]=0,ISBLANK(Table1[[#This Row],[7d_positivity_public]])),"",(Table1[[#This Row],[7d_positivity_public]]-Table1[[#This Row],[7d_positivity_all]])/Table1[[#This Row],[7d_positivity_public]])</f>
        <v/>
      </c>
      <c r="W64" s="12">
        <v>4.1000000000000005</v>
      </c>
    </row>
    <row r="65" spans="1:23" x14ac:dyDescent="0.25">
      <c r="A65" s="10">
        <v>44326</v>
      </c>
      <c r="B65" s="14">
        <v>3111</v>
      </c>
      <c r="C65" s="14" t="s">
        <v>169</v>
      </c>
      <c r="D65" s="12">
        <v>10.199999999999999</v>
      </c>
      <c r="E65">
        <v>10.399999999999999</v>
      </c>
      <c r="G65" s="13"/>
      <c r="H65" s="13"/>
      <c r="I65" s="13"/>
      <c r="J65" s="13"/>
      <c r="K65">
        <v>34</v>
      </c>
      <c r="M65">
        <v>63</v>
      </c>
      <c r="T65" s="34">
        <f>_xlfn.XLOOKUP(B65,Demog!$A$2:$A$219,Demog!$P$2:$P$219,,,2)</f>
        <v>54587</v>
      </c>
      <c r="U65" s="34">
        <f t="shared" si="0"/>
        <v>39</v>
      </c>
      <c r="V65" s="13" t="str">
        <f>IF(OR(Table1[[#This Row],[7d_positivity_public]]=0,ISBLANK(Table1[[#This Row],[7d_positivity_public]])),"",(Table1[[#This Row],[7d_positivity_public]]-Table1[[#This Row],[7d_positivity_all]])/Table1[[#This Row],[7d_positivity_public]])</f>
        <v/>
      </c>
      <c r="W65" s="12">
        <v>4.5999999999999996</v>
      </c>
    </row>
    <row r="66" spans="1:23" x14ac:dyDescent="0.25">
      <c r="A66" s="10">
        <v>44326</v>
      </c>
      <c r="B66" s="14">
        <v>3112</v>
      </c>
      <c r="C66" s="14" t="s">
        <v>170</v>
      </c>
      <c r="D66" s="12">
        <v>5.0999999999999996</v>
      </c>
      <c r="E66">
        <v>10.199999999999999</v>
      </c>
      <c r="G66" s="13"/>
      <c r="H66" s="13"/>
      <c r="I66" s="13"/>
      <c r="J66" s="13"/>
      <c r="K66">
        <v>39</v>
      </c>
      <c r="M66">
        <v>68</v>
      </c>
      <c r="T66" s="34">
        <f>_xlfn.XLOOKUP(B66,Demog!$A$2:$A$219,Demog!$P$2:$P$219,,,2)</f>
        <v>17729</v>
      </c>
      <c r="U66" s="34">
        <f t="shared" ref="U66:U129" si="1">ROUND(T66*D66/100000*7,0)</f>
        <v>6</v>
      </c>
      <c r="V66" s="13" t="str">
        <f>IF(OR(Table1[[#This Row],[7d_positivity_public]]=0,ISBLANK(Table1[[#This Row],[7d_positivity_public]])),"",(Table1[[#This Row],[7d_positivity_public]]-Table1[[#This Row],[7d_positivity_all]])/Table1[[#This Row],[7d_positivity_public]])</f>
        <v/>
      </c>
      <c r="W66" s="12">
        <v>5.8000000000000007</v>
      </c>
    </row>
    <row r="67" spans="1:23" x14ac:dyDescent="0.25">
      <c r="A67" s="10">
        <v>44326</v>
      </c>
      <c r="B67" s="14">
        <v>3113</v>
      </c>
      <c r="C67" s="14" t="s">
        <v>171</v>
      </c>
      <c r="D67" s="12">
        <v>5.5</v>
      </c>
      <c r="E67">
        <v>9.3000000000000007</v>
      </c>
      <c r="G67" s="13"/>
      <c r="H67" s="13"/>
      <c r="I67" s="13"/>
      <c r="J67" s="13"/>
      <c r="K67">
        <v>38</v>
      </c>
      <c r="M67">
        <v>66</v>
      </c>
      <c r="T67" s="34">
        <f>_xlfn.XLOOKUP(B67,Demog!$A$2:$A$219,Demog!$P$2:$P$219,,,2)</f>
        <v>23478</v>
      </c>
      <c r="U67" s="34">
        <f t="shared" si="1"/>
        <v>9</v>
      </c>
      <c r="V67" s="13" t="str">
        <f>IF(OR(Table1[[#This Row],[7d_positivity_public]]=0,ISBLANK(Table1[[#This Row],[7d_positivity_public]])),"",(Table1[[#This Row],[7d_positivity_public]]-Table1[[#This Row],[7d_positivity_all]])/Table1[[#This Row],[7d_positivity_public]])</f>
        <v/>
      </c>
      <c r="W67" s="12">
        <v>3.5000000000000004</v>
      </c>
    </row>
    <row r="68" spans="1:23" x14ac:dyDescent="0.25">
      <c r="A68" s="10">
        <v>44326</v>
      </c>
      <c r="B68" s="14">
        <v>3114</v>
      </c>
      <c r="C68" s="14" t="s">
        <v>172</v>
      </c>
      <c r="D68" s="12">
        <v>5.6</v>
      </c>
      <c r="E68">
        <v>7.6</v>
      </c>
      <c r="G68" s="13"/>
      <c r="H68" s="13"/>
      <c r="I68" s="13"/>
      <c r="J68" s="13"/>
      <c r="K68">
        <v>42</v>
      </c>
      <c r="M68">
        <v>70</v>
      </c>
      <c r="T68" s="34">
        <f>_xlfn.XLOOKUP(B68,Demog!$A$2:$A$219,Demog!$P$2:$P$219,,,2)</f>
        <v>32171</v>
      </c>
      <c r="U68" s="34">
        <f t="shared" si="1"/>
        <v>13</v>
      </c>
      <c r="V68" s="13" t="str">
        <f>IF(OR(Table1[[#This Row],[7d_positivity_public]]=0,ISBLANK(Table1[[#This Row],[7d_positivity_public]])),"",(Table1[[#This Row],[7d_positivity_public]]-Table1[[#This Row],[7d_positivity_all]])/Table1[[#This Row],[7d_positivity_public]])</f>
        <v/>
      </c>
      <c r="W68" s="12">
        <v>5</v>
      </c>
    </row>
    <row r="69" spans="1:23" x14ac:dyDescent="0.25">
      <c r="A69" s="10">
        <v>44326</v>
      </c>
      <c r="B69" s="14">
        <v>3115</v>
      </c>
      <c r="C69" s="14" t="s">
        <v>173</v>
      </c>
      <c r="D69" s="12">
        <v>4.2</v>
      </c>
      <c r="E69">
        <v>9.9</v>
      </c>
      <c r="G69" s="13"/>
      <c r="H69" s="13"/>
      <c r="I69" s="13"/>
      <c r="J69" s="13"/>
      <c r="K69">
        <v>53</v>
      </c>
      <c r="M69">
        <v>81</v>
      </c>
      <c r="T69" s="34">
        <f>_xlfn.XLOOKUP(B69,Demog!$A$2:$A$219,Demog!$P$2:$P$219,,,2)</f>
        <v>24774</v>
      </c>
      <c r="U69" s="34">
        <f t="shared" si="1"/>
        <v>7</v>
      </c>
      <c r="V69" s="13" t="str">
        <f>IF(OR(Table1[[#This Row],[7d_positivity_public]]=0,ISBLANK(Table1[[#This Row],[7d_positivity_public]])),"",(Table1[[#This Row],[7d_positivity_public]]-Table1[[#This Row],[7d_positivity_all]])/Table1[[#This Row],[7d_positivity_public]])</f>
        <v/>
      </c>
      <c r="W69" s="12">
        <v>4.3</v>
      </c>
    </row>
    <row r="70" spans="1:23" x14ac:dyDescent="0.25">
      <c r="A70" s="10">
        <v>44326</v>
      </c>
      <c r="B70" s="14">
        <v>3116</v>
      </c>
      <c r="C70" s="14" t="s">
        <v>174</v>
      </c>
      <c r="D70" s="12">
        <v>9</v>
      </c>
      <c r="E70">
        <v>11.6</v>
      </c>
      <c r="G70" s="13"/>
      <c r="H70" s="13"/>
      <c r="I70" s="13"/>
      <c r="J70" s="13"/>
      <c r="K70">
        <v>38</v>
      </c>
      <c r="M70">
        <v>68</v>
      </c>
      <c r="T70" s="34">
        <f>_xlfn.XLOOKUP(B70,Demog!$A$2:$A$219,Demog!$P$2:$P$219,,,2)</f>
        <v>24621</v>
      </c>
      <c r="U70" s="34">
        <f t="shared" si="1"/>
        <v>16</v>
      </c>
      <c r="V70" s="13" t="str">
        <f>IF(OR(Table1[[#This Row],[7d_positivity_public]]=0,ISBLANK(Table1[[#This Row],[7d_positivity_public]])),"",(Table1[[#This Row],[7d_positivity_public]]-Table1[[#This Row],[7d_positivity_all]])/Table1[[#This Row],[7d_positivity_public]])</f>
        <v/>
      </c>
      <c r="W70" s="12">
        <v>6.8000000000000007</v>
      </c>
    </row>
    <row r="71" spans="1:23" x14ac:dyDescent="0.25">
      <c r="A71" s="10">
        <v>44326</v>
      </c>
      <c r="B71" s="14">
        <v>3117</v>
      </c>
      <c r="C71" s="14" t="s">
        <v>175</v>
      </c>
      <c r="D71" s="12">
        <v>8.6999999999999993</v>
      </c>
      <c r="E71">
        <v>12.399999999999999</v>
      </c>
      <c r="G71" s="13"/>
      <c r="H71" s="13"/>
      <c r="I71" s="13"/>
      <c r="J71" s="13"/>
      <c r="K71">
        <v>43</v>
      </c>
      <c r="M71">
        <v>73</v>
      </c>
      <c r="T71" s="34">
        <f>_xlfn.XLOOKUP(B71,Demog!$A$2:$A$219,Demog!$P$2:$P$219,,,2)</f>
        <v>20949</v>
      </c>
      <c r="U71" s="34">
        <f t="shared" si="1"/>
        <v>13</v>
      </c>
      <c r="V71" s="13" t="str">
        <f>IF(OR(Table1[[#This Row],[7d_positivity_public]]=0,ISBLANK(Table1[[#This Row],[7d_positivity_public]])),"",(Table1[[#This Row],[7d_positivity_public]]-Table1[[#This Row],[7d_positivity_all]])/Table1[[#This Row],[7d_positivity_public]])</f>
        <v/>
      </c>
      <c r="W71" s="12">
        <v>7.0000000000000009</v>
      </c>
    </row>
    <row r="72" spans="1:23" x14ac:dyDescent="0.25">
      <c r="A72" s="10">
        <v>44326</v>
      </c>
      <c r="B72" s="14">
        <v>3211</v>
      </c>
      <c r="C72" s="14" t="s">
        <v>176</v>
      </c>
      <c r="D72" s="12">
        <v>9</v>
      </c>
      <c r="E72">
        <v>12.5</v>
      </c>
      <c r="G72" s="13"/>
      <c r="H72" s="13"/>
      <c r="I72" s="13"/>
      <c r="J72" s="13"/>
      <c r="K72">
        <v>37</v>
      </c>
      <c r="M72">
        <v>71</v>
      </c>
      <c r="T72" s="34">
        <f>_xlfn.XLOOKUP(B72,Demog!$A$2:$A$219,Demog!$P$2:$P$219,,,2)</f>
        <v>41934</v>
      </c>
      <c r="U72" s="34">
        <f t="shared" si="1"/>
        <v>26</v>
      </c>
      <c r="V72" s="13" t="str">
        <f>IF(OR(Table1[[#This Row],[7d_positivity_public]]=0,ISBLANK(Table1[[#This Row],[7d_positivity_public]])),"",(Table1[[#This Row],[7d_positivity_public]]-Table1[[#This Row],[7d_positivity_all]])/Table1[[#This Row],[7d_positivity_public]])</f>
        <v/>
      </c>
      <c r="W72" s="12">
        <v>2.7</v>
      </c>
    </row>
    <row r="73" spans="1:23" x14ac:dyDescent="0.25">
      <c r="A73" s="10">
        <v>44326</v>
      </c>
      <c r="B73" s="14">
        <v>3212</v>
      </c>
      <c r="C73" s="14" t="s">
        <v>177</v>
      </c>
      <c r="D73" s="12">
        <v>10.8</v>
      </c>
      <c r="E73">
        <v>14.4</v>
      </c>
      <c r="G73" s="13"/>
      <c r="H73" s="13"/>
      <c r="I73" s="13"/>
      <c r="J73" s="13"/>
      <c r="K73">
        <v>39</v>
      </c>
      <c r="M73">
        <v>75</v>
      </c>
      <c r="T73" s="34">
        <f>_xlfn.XLOOKUP(B73,Demog!$A$2:$A$219,Demog!$P$2:$P$219,,,2)</f>
        <v>47203</v>
      </c>
      <c r="U73" s="34">
        <f t="shared" si="1"/>
        <v>36</v>
      </c>
      <c r="V73" s="13" t="str">
        <f>IF(OR(Table1[[#This Row],[7d_positivity_public]]=0,ISBLANK(Table1[[#This Row],[7d_positivity_public]])),"",(Table1[[#This Row],[7d_positivity_public]]-Table1[[#This Row],[7d_positivity_all]])/Table1[[#This Row],[7d_positivity_public]])</f>
        <v/>
      </c>
      <c r="W73" s="12">
        <v>5</v>
      </c>
    </row>
    <row r="74" spans="1:23" x14ac:dyDescent="0.25">
      <c r="A74" s="10">
        <v>44326</v>
      </c>
      <c r="B74" s="14">
        <v>3213</v>
      </c>
      <c r="C74" s="14" t="s">
        <v>178</v>
      </c>
      <c r="D74" s="12">
        <v>6.1</v>
      </c>
      <c r="E74">
        <v>8.8999999999999986</v>
      </c>
      <c r="G74" s="13"/>
      <c r="H74" s="13"/>
      <c r="I74" s="13"/>
      <c r="J74" s="13"/>
      <c r="K74">
        <v>50</v>
      </c>
      <c r="M74">
        <v>83</v>
      </c>
      <c r="T74" s="34">
        <f>_xlfn.XLOOKUP(B74,Demog!$A$2:$A$219,Demog!$P$2:$P$219,,,2)</f>
        <v>32904</v>
      </c>
      <c r="U74" s="34">
        <f t="shared" si="1"/>
        <v>14</v>
      </c>
      <c r="V74" s="13" t="str">
        <f>IF(OR(Table1[[#This Row],[7d_positivity_public]]=0,ISBLANK(Table1[[#This Row],[7d_positivity_public]])),"",(Table1[[#This Row],[7d_positivity_public]]-Table1[[#This Row],[7d_positivity_all]])/Table1[[#This Row],[7d_positivity_public]])</f>
        <v/>
      </c>
      <c r="W74" s="12">
        <v>3.4000000000000004</v>
      </c>
    </row>
    <row r="75" spans="1:23" x14ac:dyDescent="0.25">
      <c r="A75" s="10">
        <v>44326</v>
      </c>
      <c r="B75" s="14">
        <v>3221</v>
      </c>
      <c r="C75" s="14" t="s">
        <v>179</v>
      </c>
      <c r="D75" s="12">
        <v>17.7</v>
      </c>
      <c r="E75">
        <v>18.3</v>
      </c>
      <c r="G75" s="13"/>
      <c r="H75" s="13"/>
      <c r="I75" s="13"/>
      <c r="J75" s="13"/>
      <c r="K75">
        <v>43</v>
      </c>
      <c r="M75">
        <v>65</v>
      </c>
      <c r="T75" s="34">
        <f>_xlfn.XLOOKUP(B75,Demog!$A$2:$A$219,Demog!$P$2:$P$219,,,2)</f>
        <v>19960</v>
      </c>
      <c r="U75" s="34">
        <f t="shared" si="1"/>
        <v>25</v>
      </c>
      <c r="V75" s="13" t="str">
        <f>IF(OR(Table1[[#This Row],[7d_positivity_public]]=0,ISBLANK(Table1[[#This Row],[7d_positivity_public]])),"",(Table1[[#This Row],[7d_positivity_public]]-Table1[[#This Row],[7d_positivity_all]])/Table1[[#This Row],[7d_positivity_public]])</f>
        <v/>
      </c>
      <c r="W75" s="12">
        <v>7.3</v>
      </c>
    </row>
    <row r="76" spans="1:23" x14ac:dyDescent="0.25">
      <c r="A76" s="10">
        <v>44326</v>
      </c>
      <c r="B76" s="14">
        <v>3222</v>
      </c>
      <c r="C76" s="14" t="s">
        <v>180</v>
      </c>
      <c r="D76" s="12">
        <v>10.6</v>
      </c>
      <c r="E76">
        <v>15.899999999999999</v>
      </c>
      <c r="G76" s="13"/>
      <c r="H76" s="13"/>
      <c r="I76" s="13"/>
      <c r="J76" s="13"/>
      <c r="K76">
        <v>34</v>
      </c>
      <c r="M76">
        <v>72</v>
      </c>
      <c r="T76" s="34">
        <f>_xlfn.XLOOKUP(B76,Demog!$A$2:$A$219,Demog!$P$2:$P$219,,,2)</f>
        <v>12392</v>
      </c>
      <c r="U76" s="34">
        <f t="shared" si="1"/>
        <v>9</v>
      </c>
      <c r="V76" s="13" t="str">
        <f>IF(OR(Table1[[#This Row],[7d_positivity_public]]=0,ISBLANK(Table1[[#This Row],[7d_positivity_public]])),"",(Table1[[#This Row],[7d_positivity_public]]-Table1[[#This Row],[7d_positivity_all]])/Table1[[#This Row],[7d_positivity_public]])</f>
        <v/>
      </c>
      <c r="W76" s="12">
        <v>3.8</v>
      </c>
    </row>
    <row r="77" spans="1:23" x14ac:dyDescent="0.25">
      <c r="A77" s="10">
        <v>44326</v>
      </c>
      <c r="B77" s="14">
        <v>3223</v>
      </c>
      <c r="C77" s="14" t="s">
        <v>181</v>
      </c>
      <c r="D77" s="12">
        <v>6.8</v>
      </c>
      <c r="E77">
        <v>19.8</v>
      </c>
      <c r="G77" s="13"/>
      <c r="H77" s="13"/>
      <c r="I77" s="13"/>
      <c r="J77" s="13"/>
      <c r="K77">
        <v>46</v>
      </c>
      <c r="M77">
        <v>72</v>
      </c>
      <c r="T77" s="34">
        <f>_xlfn.XLOOKUP(B77,Demog!$A$2:$A$219,Demog!$P$2:$P$219,,,2)</f>
        <v>29180</v>
      </c>
      <c r="U77" s="34">
        <f t="shared" si="1"/>
        <v>14</v>
      </c>
      <c r="V77" s="13" t="str">
        <f>IF(OR(Table1[[#This Row],[7d_positivity_public]]=0,ISBLANK(Table1[[#This Row],[7d_positivity_public]])),"",(Table1[[#This Row],[7d_positivity_public]]-Table1[[#This Row],[7d_positivity_all]])/Table1[[#This Row],[7d_positivity_public]])</f>
        <v/>
      </c>
      <c r="W77" s="12">
        <v>3.3000000000000003</v>
      </c>
    </row>
    <row r="78" spans="1:23" x14ac:dyDescent="0.25">
      <c r="A78" s="10">
        <v>44326</v>
      </c>
      <c r="B78" s="14">
        <v>3231</v>
      </c>
      <c r="C78" s="14" t="s">
        <v>182</v>
      </c>
      <c r="D78" s="12">
        <v>14.1</v>
      </c>
      <c r="E78">
        <v>20.7</v>
      </c>
      <c r="G78" s="13"/>
      <c r="H78" s="13"/>
      <c r="I78" s="13"/>
      <c r="J78" s="13"/>
      <c r="K78">
        <v>45</v>
      </c>
      <c r="M78">
        <v>74</v>
      </c>
      <c r="T78" s="34">
        <f>_xlfn.XLOOKUP(B78,Demog!$A$2:$A$219,Demog!$P$2:$P$219,,,2)</f>
        <v>18027</v>
      </c>
      <c r="U78" s="34">
        <f t="shared" si="1"/>
        <v>18</v>
      </c>
      <c r="V78" s="13" t="str">
        <f>IF(OR(Table1[[#This Row],[7d_positivity_public]]=0,ISBLANK(Table1[[#This Row],[7d_positivity_public]])),"",(Table1[[#This Row],[7d_positivity_public]]-Table1[[#This Row],[7d_positivity_all]])/Table1[[#This Row],[7d_positivity_public]])</f>
        <v/>
      </c>
      <c r="W78" s="12">
        <v>6.7</v>
      </c>
    </row>
    <row r="79" spans="1:23" x14ac:dyDescent="0.25">
      <c r="A79" s="10">
        <v>44326</v>
      </c>
      <c r="B79" s="14">
        <v>3232</v>
      </c>
      <c r="C79" s="14" t="s">
        <v>183</v>
      </c>
      <c r="D79" s="12">
        <v>17.7</v>
      </c>
      <c r="E79">
        <v>26.9</v>
      </c>
      <c r="G79" s="13"/>
      <c r="H79" s="13"/>
      <c r="I79" s="13"/>
      <c r="J79" s="13"/>
      <c r="K79">
        <v>46</v>
      </c>
      <c r="M79">
        <v>76</v>
      </c>
      <c r="T79" s="34">
        <f>_xlfn.XLOOKUP(B79,Demog!$A$2:$A$219,Demog!$P$2:$P$219,,,2)</f>
        <v>34575</v>
      </c>
      <c r="U79" s="34">
        <f t="shared" si="1"/>
        <v>43</v>
      </c>
      <c r="V79" s="13" t="str">
        <f>IF(OR(Table1[[#This Row],[7d_positivity_public]]=0,ISBLANK(Table1[[#This Row],[7d_positivity_public]])),"",(Table1[[#This Row],[7d_positivity_public]]-Table1[[#This Row],[7d_positivity_all]])/Table1[[#This Row],[7d_positivity_public]])</f>
        <v/>
      </c>
      <c r="W79" s="12">
        <v>10.9</v>
      </c>
    </row>
    <row r="80" spans="1:23" x14ac:dyDescent="0.25">
      <c r="A80" s="10">
        <v>44326</v>
      </c>
      <c r="B80" s="14">
        <v>3233</v>
      </c>
      <c r="C80" s="14" t="s">
        <v>184</v>
      </c>
      <c r="D80" s="12">
        <v>17.899999999999999</v>
      </c>
      <c r="E80">
        <v>21.799999999999997</v>
      </c>
      <c r="G80" s="13"/>
      <c r="H80" s="13"/>
      <c r="I80" s="13"/>
      <c r="J80" s="13"/>
      <c r="K80">
        <v>46</v>
      </c>
      <c r="M80">
        <v>74</v>
      </c>
      <c r="T80" s="34">
        <f>_xlfn.XLOOKUP(B80,Demog!$A$2:$A$219,Demog!$P$2:$P$219,,,2)</f>
        <v>51292</v>
      </c>
      <c r="U80" s="34">
        <f t="shared" si="1"/>
        <v>64</v>
      </c>
      <c r="V80" s="13" t="str">
        <f>IF(OR(Table1[[#This Row],[7d_positivity_public]]=0,ISBLANK(Table1[[#This Row],[7d_positivity_public]])),"",(Table1[[#This Row],[7d_positivity_public]]-Table1[[#This Row],[7d_positivity_all]])/Table1[[#This Row],[7d_positivity_public]])</f>
        <v/>
      </c>
      <c r="W80" s="12">
        <v>13.100000000000001</v>
      </c>
    </row>
    <row r="81" spans="1:23" x14ac:dyDescent="0.25">
      <c r="A81" s="10">
        <v>44326</v>
      </c>
      <c r="B81" s="14">
        <v>3241</v>
      </c>
      <c r="C81" s="14" t="s">
        <v>185</v>
      </c>
      <c r="D81" s="12">
        <v>6.7</v>
      </c>
      <c r="E81">
        <v>3.2</v>
      </c>
      <c r="G81" s="13"/>
      <c r="H81" s="13"/>
      <c r="I81" s="13"/>
      <c r="J81" s="13"/>
      <c r="K81">
        <v>45</v>
      </c>
      <c r="M81">
        <v>76</v>
      </c>
      <c r="T81" s="34">
        <f>_xlfn.XLOOKUP(B81,Demog!$A$2:$A$219,Demog!$P$2:$P$219,,,2)</f>
        <v>37993</v>
      </c>
      <c r="U81" s="34">
        <f t="shared" si="1"/>
        <v>18</v>
      </c>
      <c r="V81" s="13" t="str">
        <f>IF(OR(Table1[[#This Row],[7d_positivity_public]]=0,ISBLANK(Table1[[#This Row],[7d_positivity_public]])),"",(Table1[[#This Row],[7d_positivity_public]]-Table1[[#This Row],[7d_positivity_all]])/Table1[[#This Row],[7d_positivity_public]])</f>
        <v/>
      </c>
      <c r="W81" s="12">
        <v>4.5999999999999996</v>
      </c>
    </row>
    <row r="82" spans="1:23" x14ac:dyDescent="0.25">
      <c r="A82" s="10">
        <v>44326</v>
      </c>
      <c r="B82" s="14">
        <v>3242</v>
      </c>
      <c r="C82" s="14" t="s">
        <v>186</v>
      </c>
      <c r="D82" s="12">
        <v>3.9</v>
      </c>
      <c r="E82">
        <v>3.9</v>
      </c>
      <c r="G82" s="13"/>
      <c r="H82" s="13"/>
      <c r="I82" s="13"/>
      <c r="J82" s="13"/>
      <c r="K82">
        <v>49</v>
      </c>
      <c r="M82">
        <v>83</v>
      </c>
      <c r="T82" s="34">
        <f>_xlfn.XLOOKUP(B82,Demog!$A$2:$A$219,Demog!$P$2:$P$219,,,2)</f>
        <v>34483</v>
      </c>
      <c r="U82" s="34">
        <f t="shared" si="1"/>
        <v>9</v>
      </c>
      <c r="V82" s="13" t="str">
        <f>IF(OR(Table1[[#This Row],[7d_positivity_public]]=0,ISBLANK(Table1[[#This Row],[7d_positivity_public]])),"",(Table1[[#This Row],[7d_positivity_public]]-Table1[[#This Row],[7d_positivity_all]])/Table1[[#This Row],[7d_positivity_public]])</f>
        <v/>
      </c>
      <c r="W82" s="12">
        <v>2.5</v>
      </c>
    </row>
    <row r="83" spans="1:23" x14ac:dyDescent="0.25">
      <c r="A83" s="10">
        <v>44326</v>
      </c>
      <c r="B83" s="14">
        <v>3243</v>
      </c>
      <c r="C83" s="14" t="s">
        <v>187</v>
      </c>
      <c r="D83" s="12">
        <v>17.600000000000001</v>
      </c>
      <c r="E83">
        <v>6.8000000000000007</v>
      </c>
      <c r="G83" s="13"/>
      <c r="H83" s="13"/>
      <c r="I83" s="13"/>
      <c r="J83" s="13"/>
      <c r="K83">
        <v>24</v>
      </c>
      <c r="M83">
        <v>71</v>
      </c>
      <c r="T83" s="34">
        <f>_xlfn.XLOOKUP(B83,Demog!$A$2:$A$219,Demog!$P$2:$P$219,,,2)</f>
        <v>15890</v>
      </c>
      <c r="U83" s="34">
        <f t="shared" si="1"/>
        <v>20</v>
      </c>
      <c r="V83" s="13" t="str">
        <f>IF(OR(Table1[[#This Row],[7d_positivity_public]]=0,ISBLANK(Table1[[#This Row],[7d_positivity_public]])),"",(Table1[[#This Row],[7d_positivity_public]]-Table1[[#This Row],[7d_positivity_all]])/Table1[[#This Row],[7d_positivity_public]])</f>
        <v/>
      </c>
      <c r="W83" s="12">
        <v>6.1</v>
      </c>
    </row>
    <row r="84" spans="1:23" x14ac:dyDescent="0.25">
      <c r="A84" s="10">
        <v>44326</v>
      </c>
      <c r="B84" s="14">
        <v>3244</v>
      </c>
      <c r="C84" s="14" t="s">
        <v>188</v>
      </c>
      <c r="D84" s="12">
        <v>7.1</v>
      </c>
      <c r="E84">
        <v>5.3</v>
      </c>
      <c r="G84" s="13"/>
      <c r="H84" s="13"/>
      <c r="I84" s="13"/>
      <c r="J84" s="13"/>
      <c r="K84">
        <v>46</v>
      </c>
      <c r="M84">
        <v>82</v>
      </c>
      <c r="T84" s="34">
        <f>_xlfn.XLOOKUP(B84,Demog!$A$2:$A$219,Demog!$P$2:$P$219,,,2)</f>
        <v>42812</v>
      </c>
      <c r="U84" s="34">
        <f t="shared" si="1"/>
        <v>21</v>
      </c>
      <c r="V84" s="13" t="str">
        <f>IF(OR(Table1[[#This Row],[7d_positivity_public]]=0,ISBLANK(Table1[[#This Row],[7d_positivity_public]])),"",(Table1[[#This Row],[7d_positivity_public]]-Table1[[#This Row],[7d_positivity_all]])/Table1[[#This Row],[7d_positivity_public]])</f>
        <v/>
      </c>
      <c r="W84" s="12">
        <v>3.9</v>
      </c>
    </row>
    <row r="85" spans="1:23" x14ac:dyDescent="0.25">
      <c r="A85" s="10">
        <v>44326</v>
      </c>
      <c r="B85" s="14">
        <v>3251</v>
      </c>
      <c r="C85" s="14" t="s">
        <v>189</v>
      </c>
      <c r="D85" s="12">
        <v>24.4</v>
      </c>
      <c r="E85">
        <v>21.599999999999998</v>
      </c>
      <c r="G85" s="13"/>
      <c r="H85" s="13"/>
      <c r="I85" s="13"/>
      <c r="J85" s="13"/>
      <c r="K85">
        <v>51</v>
      </c>
      <c r="M85">
        <v>74</v>
      </c>
      <c r="T85" s="34">
        <f>_xlfn.XLOOKUP(B85,Demog!$A$2:$A$219,Demog!$P$2:$P$219,,,2)</f>
        <v>31755</v>
      </c>
      <c r="U85" s="34">
        <f t="shared" si="1"/>
        <v>54</v>
      </c>
      <c r="V85" s="13" t="str">
        <f>IF(OR(Table1[[#This Row],[7d_positivity_public]]=0,ISBLANK(Table1[[#This Row],[7d_positivity_public]])),"",(Table1[[#This Row],[7d_positivity_public]]-Table1[[#This Row],[7d_positivity_all]])/Table1[[#This Row],[7d_positivity_public]])</f>
        <v/>
      </c>
      <c r="W85" s="12">
        <v>12.1</v>
      </c>
    </row>
    <row r="86" spans="1:23" x14ac:dyDescent="0.25">
      <c r="A86" s="10">
        <v>44326</v>
      </c>
      <c r="B86" s="14">
        <v>3252</v>
      </c>
      <c r="C86" s="14" t="s">
        <v>190</v>
      </c>
      <c r="D86" s="12">
        <v>7.5</v>
      </c>
      <c r="E86">
        <v>9.8000000000000007</v>
      </c>
      <c r="G86" s="13"/>
      <c r="H86" s="13"/>
      <c r="I86" s="13"/>
      <c r="J86" s="13"/>
      <c r="K86">
        <v>42</v>
      </c>
      <c r="M86">
        <v>75</v>
      </c>
      <c r="T86" s="34">
        <f>_xlfn.XLOOKUP(B86,Demog!$A$2:$A$219,Demog!$P$2:$P$219,,,2)</f>
        <v>32807</v>
      </c>
      <c r="U86" s="34">
        <f t="shared" si="1"/>
        <v>17</v>
      </c>
      <c r="V86" s="13" t="str">
        <f>IF(OR(Table1[[#This Row],[7d_positivity_public]]=0,ISBLANK(Table1[[#This Row],[7d_positivity_public]])),"",(Table1[[#This Row],[7d_positivity_public]]-Table1[[#This Row],[7d_positivity_all]])/Table1[[#This Row],[7d_positivity_public]])</f>
        <v/>
      </c>
      <c r="W86" s="12">
        <v>3.6999999999999997</v>
      </c>
    </row>
    <row r="87" spans="1:23" x14ac:dyDescent="0.25">
      <c r="A87" s="10">
        <v>44326</v>
      </c>
      <c r="B87" s="14">
        <v>3253</v>
      </c>
      <c r="C87" s="14" t="s">
        <v>191</v>
      </c>
      <c r="D87" s="12">
        <v>8.6999999999999993</v>
      </c>
      <c r="E87">
        <v>14</v>
      </c>
      <c r="G87" s="13"/>
      <c r="H87" s="13"/>
      <c r="I87" s="13"/>
      <c r="J87" s="13"/>
      <c r="K87">
        <v>49</v>
      </c>
      <c r="M87">
        <v>80</v>
      </c>
      <c r="T87" s="34">
        <f>_xlfn.XLOOKUP(B87,Demog!$A$2:$A$219,Demog!$P$2:$P$219,,,2)</f>
        <v>31246</v>
      </c>
      <c r="U87" s="34">
        <f t="shared" si="1"/>
        <v>19</v>
      </c>
      <c r="V87" s="13" t="str">
        <f>IF(OR(Table1[[#This Row],[7d_positivity_public]]=0,ISBLANK(Table1[[#This Row],[7d_positivity_public]])),"",(Table1[[#This Row],[7d_positivity_public]]-Table1[[#This Row],[7d_positivity_all]])/Table1[[#This Row],[7d_positivity_public]])</f>
        <v/>
      </c>
      <c r="W87" s="12">
        <v>4.5999999999999996</v>
      </c>
    </row>
    <row r="88" spans="1:23" x14ac:dyDescent="0.25">
      <c r="A88" s="10">
        <v>44326</v>
      </c>
      <c r="B88" s="14">
        <v>3261</v>
      </c>
      <c r="C88" s="14" t="s">
        <v>192</v>
      </c>
      <c r="D88" s="12">
        <v>9.8000000000000007</v>
      </c>
      <c r="E88">
        <v>19.600000000000001</v>
      </c>
      <c r="G88" s="13"/>
      <c r="H88" s="13"/>
      <c r="I88" s="13"/>
      <c r="J88" s="13"/>
      <c r="K88">
        <v>47</v>
      </c>
      <c r="M88">
        <v>76</v>
      </c>
      <c r="T88" s="34">
        <f>_xlfn.XLOOKUP(B88,Demog!$A$2:$A$219,Demog!$P$2:$P$219,,,2)</f>
        <v>29561</v>
      </c>
      <c r="U88" s="34">
        <f t="shared" si="1"/>
        <v>20</v>
      </c>
      <c r="V88" s="13" t="str">
        <f>IF(OR(Table1[[#This Row],[7d_positivity_public]]=0,ISBLANK(Table1[[#This Row],[7d_positivity_public]])),"",(Table1[[#This Row],[7d_positivity_public]]-Table1[[#This Row],[7d_positivity_all]])/Table1[[#This Row],[7d_positivity_public]])</f>
        <v/>
      </c>
      <c r="W88" s="12">
        <v>5.5</v>
      </c>
    </row>
    <row r="89" spans="1:23" x14ac:dyDescent="0.25">
      <c r="A89" s="10">
        <v>44326</v>
      </c>
      <c r="B89" s="14">
        <v>3262</v>
      </c>
      <c r="C89" s="14" t="s">
        <v>193</v>
      </c>
      <c r="D89" s="12">
        <v>9.1999999999999993</v>
      </c>
      <c r="E89">
        <v>5.6999999999999993</v>
      </c>
      <c r="G89" s="13"/>
      <c r="H89" s="13"/>
      <c r="I89" s="13"/>
      <c r="J89" s="13"/>
      <c r="K89">
        <v>39</v>
      </c>
      <c r="M89">
        <v>69</v>
      </c>
      <c r="T89" s="34">
        <f>_xlfn.XLOOKUP(B89,Demog!$A$2:$A$219,Demog!$P$2:$P$219,,,2)</f>
        <v>37453</v>
      </c>
      <c r="U89" s="34">
        <f t="shared" si="1"/>
        <v>24</v>
      </c>
      <c r="V89" s="13" t="str">
        <f>IF(OR(Table1[[#This Row],[7d_positivity_public]]=0,ISBLANK(Table1[[#This Row],[7d_positivity_public]])),"",(Table1[[#This Row],[7d_positivity_public]]-Table1[[#This Row],[7d_positivity_all]])/Table1[[#This Row],[7d_positivity_public]])</f>
        <v/>
      </c>
      <c r="W89" s="12">
        <v>6</v>
      </c>
    </row>
    <row r="90" spans="1:23" x14ac:dyDescent="0.25">
      <c r="A90" s="10">
        <v>44326</v>
      </c>
      <c r="B90" s="14">
        <v>3263</v>
      </c>
      <c r="C90" s="14" t="s">
        <v>194</v>
      </c>
      <c r="D90" s="12">
        <v>21</v>
      </c>
      <c r="E90">
        <v>21.7</v>
      </c>
      <c r="G90" s="13"/>
      <c r="H90" s="13"/>
      <c r="I90" s="13"/>
      <c r="J90" s="13"/>
      <c r="K90">
        <v>45</v>
      </c>
      <c r="M90">
        <v>75</v>
      </c>
      <c r="T90" s="34">
        <f>_xlfn.XLOOKUP(B90,Demog!$A$2:$A$219,Demog!$P$2:$P$219,,,2)</f>
        <v>36496</v>
      </c>
      <c r="U90" s="34">
        <f t="shared" si="1"/>
        <v>54</v>
      </c>
      <c r="V90" s="13" t="str">
        <f>IF(OR(Table1[[#This Row],[7d_positivity_public]]=0,ISBLANK(Table1[[#This Row],[7d_positivity_public]])),"",(Table1[[#This Row],[7d_positivity_public]]-Table1[[#This Row],[7d_positivity_all]])/Table1[[#This Row],[7d_positivity_public]])</f>
        <v/>
      </c>
      <c r="W90" s="12">
        <v>11.700000000000001</v>
      </c>
    </row>
    <row r="91" spans="1:23" x14ac:dyDescent="0.25">
      <c r="A91" s="10">
        <v>44326</v>
      </c>
      <c r="B91" s="14">
        <v>3264</v>
      </c>
      <c r="C91" s="14" t="s">
        <v>195</v>
      </c>
      <c r="D91" s="12">
        <v>20</v>
      </c>
      <c r="E91">
        <v>23.8</v>
      </c>
      <c r="G91" s="13"/>
      <c r="H91" s="13"/>
      <c r="I91" s="13"/>
      <c r="J91" s="13"/>
      <c r="K91">
        <v>46</v>
      </c>
      <c r="M91">
        <v>74</v>
      </c>
      <c r="T91" s="34">
        <f>_xlfn.XLOOKUP(B91,Demog!$A$2:$A$219,Demog!$P$2:$P$219,,,2)</f>
        <v>31065</v>
      </c>
      <c r="U91" s="34">
        <f t="shared" si="1"/>
        <v>43</v>
      </c>
      <c r="V91" s="13" t="str">
        <f>IF(OR(Table1[[#This Row],[7d_positivity_public]]=0,ISBLANK(Table1[[#This Row],[7d_positivity_public]])),"",(Table1[[#This Row],[7d_positivity_public]]-Table1[[#This Row],[7d_positivity_all]])/Table1[[#This Row],[7d_positivity_public]])</f>
        <v/>
      </c>
      <c r="W91" s="12">
        <v>12.8</v>
      </c>
    </row>
    <row r="92" spans="1:23" x14ac:dyDescent="0.25">
      <c r="A92" s="10">
        <v>44326</v>
      </c>
      <c r="B92" s="14">
        <v>3311</v>
      </c>
      <c r="C92" s="14" t="s">
        <v>196</v>
      </c>
      <c r="D92" s="12">
        <v>8.4</v>
      </c>
      <c r="E92">
        <v>17.5</v>
      </c>
      <c r="G92" s="13"/>
      <c r="H92" s="13"/>
      <c r="I92" s="13"/>
      <c r="J92" s="13"/>
      <c r="K92">
        <v>51</v>
      </c>
      <c r="M92">
        <v>82</v>
      </c>
      <c r="T92" s="34">
        <f>_xlfn.XLOOKUP(B92,Demog!$A$2:$A$219,Demog!$P$2:$P$219,,,2)</f>
        <v>19230</v>
      </c>
      <c r="U92" s="34">
        <f t="shared" si="1"/>
        <v>11</v>
      </c>
      <c r="V92" s="13" t="str">
        <f>IF(OR(Table1[[#This Row],[7d_positivity_public]]=0,ISBLANK(Table1[[#This Row],[7d_positivity_public]])),"",(Table1[[#This Row],[7d_positivity_public]]-Table1[[#This Row],[7d_positivity_all]])/Table1[[#This Row],[7d_positivity_public]])</f>
        <v/>
      </c>
      <c r="W92" s="12">
        <v>5.8999999999999995</v>
      </c>
    </row>
    <row r="93" spans="1:23" x14ac:dyDescent="0.25">
      <c r="A93" s="10">
        <v>44326</v>
      </c>
      <c r="B93" s="14">
        <v>3312</v>
      </c>
      <c r="C93" s="14" t="s">
        <v>197</v>
      </c>
      <c r="D93" s="12">
        <v>9.1</v>
      </c>
      <c r="E93">
        <v>15.399999999999999</v>
      </c>
      <c r="G93" s="13"/>
      <c r="H93" s="13"/>
      <c r="I93" s="13"/>
      <c r="J93" s="13"/>
      <c r="K93">
        <v>48</v>
      </c>
      <c r="M93">
        <v>80</v>
      </c>
      <c r="T93" s="34">
        <f>_xlfn.XLOOKUP(B93,Demog!$A$2:$A$219,Demog!$P$2:$P$219,,,2)</f>
        <v>34244</v>
      </c>
      <c r="U93" s="34">
        <f t="shared" si="1"/>
        <v>22</v>
      </c>
      <c r="V93" s="13" t="str">
        <f>IF(OR(Table1[[#This Row],[7d_positivity_public]]=0,ISBLANK(Table1[[#This Row],[7d_positivity_public]])),"",(Table1[[#This Row],[7d_positivity_public]]-Table1[[#This Row],[7d_positivity_all]])/Table1[[#This Row],[7d_positivity_public]])</f>
        <v/>
      </c>
      <c r="W93" s="12">
        <v>5.3</v>
      </c>
    </row>
    <row r="94" spans="1:23" x14ac:dyDescent="0.25">
      <c r="A94" s="10">
        <v>44326</v>
      </c>
      <c r="B94" s="14">
        <v>3313</v>
      </c>
      <c r="C94" s="14" t="s">
        <v>198</v>
      </c>
      <c r="D94" s="12">
        <v>2.7</v>
      </c>
      <c r="E94">
        <v>6.3000000000000007</v>
      </c>
      <c r="G94" s="13"/>
      <c r="H94" s="13"/>
      <c r="I94" s="13"/>
      <c r="J94" s="13"/>
      <c r="K94">
        <v>56.999999999999993</v>
      </c>
      <c r="M94">
        <v>87</v>
      </c>
      <c r="T94" s="34">
        <f>_xlfn.XLOOKUP(B94,Demog!$A$2:$A$219,Demog!$P$2:$P$219,,,2)</f>
        <v>29808</v>
      </c>
      <c r="U94" s="34">
        <f t="shared" si="1"/>
        <v>6</v>
      </c>
      <c r="V94" s="13" t="str">
        <f>IF(OR(Table1[[#This Row],[7d_positivity_public]]=0,ISBLANK(Table1[[#This Row],[7d_positivity_public]])),"",(Table1[[#This Row],[7d_positivity_public]]-Table1[[#This Row],[7d_positivity_all]])/Table1[[#This Row],[7d_positivity_public]])</f>
        <v/>
      </c>
      <c r="W94" s="12">
        <v>2.5</v>
      </c>
    </row>
    <row r="95" spans="1:23" x14ac:dyDescent="0.25">
      <c r="A95" s="10">
        <v>44326</v>
      </c>
      <c r="B95" s="14">
        <v>3314</v>
      </c>
      <c r="C95" s="14" t="s">
        <v>199</v>
      </c>
      <c r="D95" s="12">
        <v>2.2999999999999998</v>
      </c>
      <c r="E95">
        <v>12.899999999999999</v>
      </c>
      <c r="G95" s="13"/>
      <c r="H95" s="13"/>
      <c r="I95" s="13"/>
      <c r="J95" s="13"/>
      <c r="K95">
        <v>56.999999999999993</v>
      </c>
      <c r="M95">
        <v>87</v>
      </c>
      <c r="T95" s="34">
        <f>_xlfn.XLOOKUP(B95,Demog!$A$2:$A$219,Demog!$P$2:$P$219,,,2)</f>
        <v>29271</v>
      </c>
      <c r="U95" s="34">
        <f t="shared" si="1"/>
        <v>5</v>
      </c>
      <c r="V95" s="13" t="str">
        <f>IF(OR(Table1[[#This Row],[7d_positivity_public]]=0,ISBLANK(Table1[[#This Row],[7d_positivity_public]])),"",(Table1[[#This Row],[7d_positivity_public]]-Table1[[#This Row],[7d_positivity_all]])/Table1[[#This Row],[7d_positivity_public]])</f>
        <v/>
      </c>
      <c r="W95" s="12">
        <v>1.4000000000000001</v>
      </c>
    </row>
    <row r="96" spans="1:23" x14ac:dyDescent="0.25">
      <c r="A96" s="10">
        <v>44326</v>
      </c>
      <c r="B96" s="14">
        <v>3315</v>
      </c>
      <c r="C96" s="14" t="s">
        <v>200</v>
      </c>
      <c r="D96" s="12">
        <v>6.1</v>
      </c>
      <c r="E96">
        <v>9.3000000000000007</v>
      </c>
      <c r="G96" s="13"/>
      <c r="H96" s="13"/>
      <c r="I96" s="13"/>
      <c r="J96" s="13"/>
      <c r="K96">
        <v>56.000000000000007</v>
      </c>
      <c r="M96">
        <v>85</v>
      </c>
      <c r="T96" s="34">
        <f>_xlfn.XLOOKUP(B96,Demog!$A$2:$A$219,Demog!$P$2:$P$219,,,2)</f>
        <v>28839</v>
      </c>
      <c r="U96" s="34">
        <f t="shared" si="1"/>
        <v>12</v>
      </c>
      <c r="V96" s="13" t="str">
        <f>IF(OR(Table1[[#This Row],[7d_positivity_public]]=0,ISBLANK(Table1[[#This Row],[7d_positivity_public]])),"",(Table1[[#This Row],[7d_positivity_public]]-Table1[[#This Row],[7d_positivity_all]])/Table1[[#This Row],[7d_positivity_public]])</f>
        <v/>
      </c>
      <c r="W96" s="12">
        <v>4.2</v>
      </c>
    </row>
    <row r="97" spans="1:23" x14ac:dyDescent="0.25">
      <c r="A97" s="10">
        <v>44326</v>
      </c>
      <c r="B97" s="14">
        <v>3321</v>
      </c>
      <c r="C97" s="14" t="s">
        <v>201</v>
      </c>
      <c r="D97" s="12">
        <v>3.4</v>
      </c>
      <c r="E97">
        <v>12.200000000000001</v>
      </c>
      <c r="G97" s="13"/>
      <c r="H97" s="13"/>
      <c r="I97" s="13"/>
      <c r="J97" s="13"/>
      <c r="K97">
        <v>61</v>
      </c>
      <c r="M97">
        <v>83</v>
      </c>
      <c r="T97" s="34">
        <f>_xlfn.XLOOKUP(B97,Demog!$A$2:$A$219,Demog!$P$2:$P$219,,,2)</f>
        <v>19412</v>
      </c>
      <c r="U97" s="34">
        <f t="shared" si="1"/>
        <v>5</v>
      </c>
      <c r="V97" s="13" t="str">
        <f>IF(OR(Table1[[#This Row],[7d_positivity_public]]=0,ISBLANK(Table1[[#This Row],[7d_positivity_public]])),"",(Table1[[#This Row],[7d_positivity_public]]-Table1[[#This Row],[7d_positivity_all]])/Table1[[#This Row],[7d_positivity_public]])</f>
        <v/>
      </c>
      <c r="W97" s="12">
        <v>2.1999999999999997</v>
      </c>
    </row>
    <row r="98" spans="1:23" x14ac:dyDescent="0.25">
      <c r="A98" s="10">
        <v>44326</v>
      </c>
      <c r="B98" s="14">
        <v>3322</v>
      </c>
      <c r="C98" s="14" t="s">
        <v>202</v>
      </c>
      <c r="D98" s="12">
        <v>12.7</v>
      </c>
      <c r="E98">
        <v>1.5</v>
      </c>
      <c r="G98" s="13"/>
      <c r="H98" s="13"/>
      <c r="I98" s="13"/>
      <c r="J98" s="13"/>
      <c r="K98">
        <v>55.000000000000007</v>
      </c>
      <c r="M98">
        <v>81</v>
      </c>
      <c r="T98" s="34">
        <f>_xlfn.XLOOKUP(B98,Demog!$A$2:$A$219,Demog!$P$2:$P$219,,,2)</f>
        <v>25992</v>
      </c>
      <c r="U98" s="34">
        <f t="shared" si="1"/>
        <v>23</v>
      </c>
      <c r="V98" s="13" t="str">
        <f>IF(OR(Table1[[#This Row],[7d_positivity_public]]=0,ISBLANK(Table1[[#This Row],[7d_positivity_public]])),"",(Table1[[#This Row],[7d_positivity_public]]-Table1[[#This Row],[7d_positivity_all]])/Table1[[#This Row],[7d_positivity_public]])</f>
        <v/>
      </c>
      <c r="W98" s="12">
        <v>6.9</v>
      </c>
    </row>
    <row r="99" spans="1:23" x14ac:dyDescent="0.25">
      <c r="A99" s="10">
        <v>44326</v>
      </c>
      <c r="B99" s="14">
        <v>3323</v>
      </c>
      <c r="C99" s="14" t="s">
        <v>203</v>
      </c>
      <c r="D99" s="12">
        <v>7.8</v>
      </c>
      <c r="E99">
        <v>5.1999999999999993</v>
      </c>
      <c r="G99" s="13"/>
      <c r="H99" s="13"/>
      <c r="I99" s="13"/>
      <c r="J99" s="13"/>
      <c r="K99">
        <v>59</v>
      </c>
      <c r="M99">
        <v>84</v>
      </c>
      <c r="T99" s="34">
        <f>_xlfn.XLOOKUP(B99,Demog!$A$2:$A$219,Demog!$P$2:$P$219,,,2)</f>
        <v>5086</v>
      </c>
      <c r="U99" s="34">
        <f t="shared" si="1"/>
        <v>3</v>
      </c>
      <c r="V99" s="13" t="str">
        <f>IF(OR(Table1[[#This Row],[7d_positivity_public]]=0,ISBLANK(Table1[[#This Row],[7d_positivity_public]])),"",(Table1[[#This Row],[7d_positivity_public]]-Table1[[#This Row],[7d_positivity_all]])/Table1[[#This Row],[7d_positivity_public]])</f>
        <v/>
      </c>
      <c r="W99" s="12">
        <v>9.6</v>
      </c>
    </row>
    <row r="100" spans="1:23" x14ac:dyDescent="0.25">
      <c r="A100" s="10">
        <v>44326</v>
      </c>
      <c r="B100" s="14">
        <v>4111</v>
      </c>
      <c r="C100" s="14" t="s">
        <v>204</v>
      </c>
      <c r="D100" s="12">
        <v>3.3</v>
      </c>
      <c r="E100">
        <v>2.0999999999999996</v>
      </c>
      <c r="G100" s="13"/>
      <c r="H100" s="13"/>
      <c r="I100" s="13"/>
      <c r="J100" s="13"/>
      <c r="K100">
        <v>41</v>
      </c>
      <c r="M100">
        <v>76</v>
      </c>
      <c r="T100" s="34">
        <f>_xlfn.XLOOKUP(B100,Demog!$A$2:$A$219,Demog!$P$2:$P$219,,,2)</f>
        <v>31290</v>
      </c>
      <c r="U100" s="34">
        <f t="shared" si="1"/>
        <v>7</v>
      </c>
      <c r="V100" s="13" t="str">
        <f>IF(OR(Table1[[#This Row],[7d_positivity_public]]=0,ISBLANK(Table1[[#This Row],[7d_positivity_public]])),"",(Table1[[#This Row],[7d_positivity_public]]-Table1[[#This Row],[7d_positivity_all]])/Table1[[#This Row],[7d_positivity_public]])</f>
        <v/>
      </c>
      <c r="W100" s="12">
        <v>2.2999999999999998</v>
      </c>
    </row>
    <row r="101" spans="1:23" x14ac:dyDescent="0.25">
      <c r="A101" s="10">
        <v>44326</v>
      </c>
      <c r="B101" s="14">
        <v>4112</v>
      </c>
      <c r="C101" s="14" t="s">
        <v>205</v>
      </c>
      <c r="D101" s="12">
        <v>2</v>
      </c>
      <c r="E101">
        <v>4.4000000000000004</v>
      </c>
      <c r="G101" s="13"/>
      <c r="H101" s="13"/>
      <c r="I101" s="13"/>
      <c r="J101" s="13"/>
      <c r="K101">
        <v>53</v>
      </c>
      <c r="M101">
        <v>83</v>
      </c>
      <c r="T101" s="34">
        <f>_xlfn.XLOOKUP(B101,Demog!$A$2:$A$219,Demog!$P$2:$P$219,,,2)</f>
        <v>32057</v>
      </c>
      <c r="U101" s="34">
        <f t="shared" si="1"/>
        <v>4</v>
      </c>
      <c r="V101" s="13" t="str">
        <f>IF(OR(Table1[[#This Row],[7d_positivity_public]]=0,ISBLANK(Table1[[#This Row],[7d_positivity_public]])),"",(Table1[[#This Row],[7d_positivity_public]]-Table1[[#This Row],[7d_positivity_all]])/Table1[[#This Row],[7d_positivity_public]])</f>
        <v/>
      </c>
      <c r="W101" s="12">
        <v>3.1</v>
      </c>
    </row>
    <row r="102" spans="1:23" x14ac:dyDescent="0.25">
      <c r="A102" s="10">
        <v>44326</v>
      </c>
      <c r="B102" s="14">
        <v>4113</v>
      </c>
      <c r="C102" s="14" t="s">
        <v>206</v>
      </c>
      <c r="D102" s="12">
        <v>2.9</v>
      </c>
      <c r="E102">
        <v>3.4</v>
      </c>
      <c r="G102" s="13"/>
      <c r="H102" s="13"/>
      <c r="I102" s="13"/>
      <c r="J102" s="13"/>
      <c r="K102">
        <v>42</v>
      </c>
      <c r="M102">
        <v>78</v>
      </c>
      <c r="T102" s="34">
        <f>_xlfn.XLOOKUP(B102,Demog!$A$2:$A$219,Demog!$P$2:$P$219,,,2)</f>
        <v>22445</v>
      </c>
      <c r="U102" s="34">
        <f t="shared" si="1"/>
        <v>5</v>
      </c>
      <c r="V102" s="13" t="str">
        <f>IF(OR(Table1[[#This Row],[7d_positivity_public]]=0,ISBLANK(Table1[[#This Row],[7d_positivity_public]])),"",(Table1[[#This Row],[7d_positivity_public]]-Table1[[#This Row],[7d_positivity_all]])/Table1[[#This Row],[7d_positivity_public]])</f>
        <v/>
      </c>
      <c r="W102" s="12">
        <v>2.1999999999999997</v>
      </c>
    </row>
    <row r="103" spans="1:23" x14ac:dyDescent="0.25">
      <c r="A103" s="10">
        <v>44326</v>
      </c>
      <c r="B103" s="14">
        <v>4114</v>
      </c>
      <c r="C103" s="14" t="s">
        <v>207</v>
      </c>
      <c r="D103" s="12">
        <v>2.1</v>
      </c>
      <c r="E103">
        <v>1.4000000000000001</v>
      </c>
      <c r="G103" s="13"/>
      <c r="H103" s="13"/>
      <c r="I103" s="13"/>
      <c r="J103" s="13"/>
      <c r="K103">
        <v>60</v>
      </c>
      <c r="M103">
        <v>88</v>
      </c>
      <c r="T103" s="34">
        <f>_xlfn.XLOOKUP(B103,Demog!$A$2:$A$219,Demog!$P$2:$P$219,,,2)</f>
        <v>18094</v>
      </c>
      <c r="U103" s="34">
        <f t="shared" si="1"/>
        <v>3</v>
      </c>
      <c r="V103" s="13" t="str">
        <f>IF(OR(Table1[[#This Row],[7d_positivity_public]]=0,ISBLANK(Table1[[#This Row],[7d_positivity_public]])),"",(Table1[[#This Row],[7d_positivity_public]]-Table1[[#This Row],[7d_positivity_all]])/Table1[[#This Row],[7d_positivity_public]])</f>
        <v/>
      </c>
      <c r="W103" s="12">
        <v>2.1</v>
      </c>
    </row>
    <row r="104" spans="1:23" x14ac:dyDescent="0.25">
      <c r="A104" s="10">
        <v>44326</v>
      </c>
      <c r="B104" s="14">
        <v>4115</v>
      </c>
      <c r="C104" s="14" t="s">
        <v>208</v>
      </c>
      <c r="D104" s="12">
        <v>2.7</v>
      </c>
      <c r="E104">
        <v>4.3000000000000007</v>
      </c>
      <c r="G104" s="13"/>
      <c r="H104" s="13"/>
      <c r="I104" s="13"/>
      <c r="J104" s="13"/>
      <c r="K104">
        <v>47</v>
      </c>
      <c r="M104">
        <v>83</v>
      </c>
      <c r="T104" s="34">
        <f>_xlfn.XLOOKUP(B104,Demog!$A$2:$A$219,Demog!$P$2:$P$219,,,2)</f>
        <v>38257</v>
      </c>
      <c r="U104" s="34">
        <f t="shared" si="1"/>
        <v>7</v>
      </c>
      <c r="V104" s="13" t="str">
        <f>IF(OR(Table1[[#This Row],[7d_positivity_public]]=0,ISBLANK(Table1[[#This Row],[7d_positivity_public]])),"",(Table1[[#This Row],[7d_positivity_public]]-Table1[[#This Row],[7d_positivity_all]])/Table1[[#This Row],[7d_positivity_public]])</f>
        <v/>
      </c>
      <c r="W104" s="12">
        <v>2.5</v>
      </c>
    </row>
    <row r="105" spans="1:23" x14ac:dyDescent="0.25">
      <c r="A105" s="10">
        <v>44326</v>
      </c>
      <c r="B105" s="14">
        <v>4116</v>
      </c>
      <c r="C105" s="14" t="s">
        <v>209</v>
      </c>
      <c r="D105" s="12">
        <v>1.6</v>
      </c>
      <c r="E105">
        <v>3.2</v>
      </c>
      <c r="G105" s="13"/>
      <c r="H105" s="13"/>
      <c r="I105" s="13"/>
      <c r="J105" s="13"/>
      <c r="K105">
        <v>45</v>
      </c>
      <c r="M105">
        <v>79</v>
      </c>
      <c r="T105" s="34">
        <f>_xlfn.XLOOKUP(B105,Demog!$A$2:$A$219,Demog!$P$2:$P$219,,,2)</f>
        <v>24167</v>
      </c>
      <c r="U105" s="34">
        <f t="shared" si="1"/>
        <v>3</v>
      </c>
      <c r="V105" s="13" t="str">
        <f>IF(OR(Table1[[#This Row],[7d_positivity_public]]=0,ISBLANK(Table1[[#This Row],[7d_positivity_public]])),"",(Table1[[#This Row],[7d_positivity_public]]-Table1[[#This Row],[7d_positivity_all]])/Table1[[#This Row],[7d_positivity_public]])</f>
        <v/>
      </c>
      <c r="W105" s="12">
        <v>0.6</v>
      </c>
    </row>
    <row r="106" spans="1:23" x14ac:dyDescent="0.25">
      <c r="A106" s="10">
        <v>44326</v>
      </c>
      <c r="B106" s="14">
        <v>4117</v>
      </c>
      <c r="C106" s="14" t="s">
        <v>210</v>
      </c>
      <c r="D106" s="12">
        <v>2.6</v>
      </c>
      <c r="E106">
        <v>5.2</v>
      </c>
      <c r="G106" s="13"/>
      <c r="H106" s="13"/>
      <c r="I106" s="13"/>
      <c r="J106" s="13"/>
      <c r="K106">
        <v>44</v>
      </c>
      <c r="M106">
        <v>79</v>
      </c>
      <c r="T106" s="34">
        <f>_xlfn.XLOOKUP(B106,Demog!$A$2:$A$219,Demog!$P$2:$P$219,,,2)</f>
        <v>29704</v>
      </c>
      <c r="U106" s="34">
        <f t="shared" si="1"/>
        <v>5</v>
      </c>
      <c r="V106" s="13" t="str">
        <f>IF(OR(Table1[[#This Row],[7d_positivity_public]]=0,ISBLANK(Table1[[#This Row],[7d_positivity_public]])),"",(Table1[[#This Row],[7d_positivity_public]]-Table1[[#This Row],[7d_positivity_all]])/Table1[[#This Row],[7d_positivity_public]])</f>
        <v/>
      </c>
      <c r="W106" s="12">
        <v>2.6</v>
      </c>
    </row>
    <row r="107" spans="1:23" x14ac:dyDescent="0.25">
      <c r="A107" s="10">
        <v>44326</v>
      </c>
      <c r="B107" s="14">
        <v>4118</v>
      </c>
      <c r="C107" s="14" t="s">
        <v>211</v>
      </c>
      <c r="D107" s="12">
        <v>2.5</v>
      </c>
      <c r="E107">
        <v>8.6</v>
      </c>
      <c r="G107" s="13"/>
      <c r="H107" s="13"/>
      <c r="I107" s="13"/>
      <c r="J107" s="13"/>
      <c r="K107">
        <v>49</v>
      </c>
      <c r="M107">
        <v>82</v>
      </c>
      <c r="T107" s="34">
        <f>_xlfn.XLOOKUP(B107,Demog!$A$2:$A$219,Demog!$P$2:$P$219,,,2)</f>
        <v>10408</v>
      </c>
      <c r="U107" s="34">
        <f t="shared" si="1"/>
        <v>2</v>
      </c>
      <c r="V107" s="13" t="str">
        <f>IF(OR(Table1[[#This Row],[7d_positivity_public]]=0,ISBLANK(Table1[[#This Row],[7d_positivity_public]])),"",(Table1[[#This Row],[7d_positivity_public]]-Table1[[#This Row],[7d_positivity_all]])/Table1[[#This Row],[7d_positivity_public]])</f>
        <v/>
      </c>
      <c r="W107" s="12">
        <v>6</v>
      </c>
    </row>
    <row r="108" spans="1:23" x14ac:dyDescent="0.25">
      <c r="A108" s="10">
        <v>44326</v>
      </c>
      <c r="B108" s="14">
        <v>4119</v>
      </c>
      <c r="C108" s="14" t="s">
        <v>212</v>
      </c>
      <c r="D108" s="12">
        <v>1.3</v>
      </c>
      <c r="E108">
        <v>0.70000000000000007</v>
      </c>
      <c r="G108" s="13"/>
      <c r="H108" s="13"/>
      <c r="I108" s="13"/>
      <c r="J108" s="13"/>
      <c r="K108">
        <v>48</v>
      </c>
      <c r="M108">
        <v>79</v>
      </c>
      <c r="T108" s="34">
        <f>_xlfn.XLOOKUP(B108,Demog!$A$2:$A$219,Demog!$P$2:$P$219,,,2)</f>
        <v>19497</v>
      </c>
      <c r="U108" s="34">
        <f t="shared" si="1"/>
        <v>2</v>
      </c>
      <c r="V108" s="13" t="str">
        <f>IF(OR(Table1[[#This Row],[7d_positivity_public]]=0,ISBLANK(Table1[[#This Row],[7d_positivity_public]])),"",(Table1[[#This Row],[7d_positivity_public]]-Table1[[#This Row],[7d_positivity_all]])/Table1[[#This Row],[7d_positivity_public]])</f>
        <v/>
      </c>
      <c r="W108" s="12">
        <v>1.7999999999999998</v>
      </c>
    </row>
    <row r="109" spans="1:23" x14ac:dyDescent="0.25">
      <c r="A109" s="10">
        <v>44326</v>
      </c>
      <c r="B109" s="14">
        <v>4121</v>
      </c>
      <c r="C109" s="14" t="s">
        <v>213</v>
      </c>
      <c r="D109" s="12">
        <v>0.7</v>
      </c>
      <c r="E109">
        <v>4.7</v>
      </c>
      <c r="G109" s="13"/>
      <c r="H109" s="13"/>
      <c r="I109" s="13"/>
      <c r="J109" s="13"/>
      <c r="K109">
        <v>47</v>
      </c>
      <c r="M109">
        <v>83</v>
      </c>
      <c r="T109" s="34">
        <f>_xlfn.XLOOKUP(B109,Demog!$A$2:$A$219,Demog!$P$2:$P$219,,,2)</f>
        <v>16859</v>
      </c>
      <c r="U109" s="34">
        <f t="shared" si="1"/>
        <v>1</v>
      </c>
      <c r="V109" s="13" t="str">
        <f>IF(OR(Table1[[#This Row],[7d_positivity_public]]=0,ISBLANK(Table1[[#This Row],[7d_positivity_public]])),"",(Table1[[#This Row],[7d_positivity_public]]-Table1[[#This Row],[7d_positivity_all]])/Table1[[#This Row],[7d_positivity_public]])</f>
        <v/>
      </c>
      <c r="W109" s="12">
        <v>1</v>
      </c>
    </row>
    <row r="110" spans="1:23" x14ac:dyDescent="0.25">
      <c r="A110" s="10">
        <v>44326</v>
      </c>
      <c r="B110" s="14">
        <v>4122</v>
      </c>
      <c r="C110" s="14" t="s">
        <v>214</v>
      </c>
      <c r="D110" s="12">
        <v>0</v>
      </c>
      <c r="E110">
        <v>0</v>
      </c>
      <c r="G110" s="13"/>
      <c r="H110" s="13"/>
      <c r="I110" s="13"/>
      <c r="J110" s="13"/>
      <c r="K110">
        <v>53</v>
      </c>
      <c r="M110">
        <v>82</v>
      </c>
      <c r="T110" s="34">
        <f>_xlfn.XLOOKUP(B110,Demog!$A$2:$A$219,Demog!$P$2:$P$219,,,2)</f>
        <v>4837</v>
      </c>
      <c r="U110" s="34">
        <f t="shared" si="1"/>
        <v>0</v>
      </c>
      <c r="V110" s="13" t="str">
        <f>IF(OR(Table1[[#This Row],[7d_positivity_public]]=0,ISBLANK(Table1[[#This Row],[7d_positivity_public]])),"",(Table1[[#This Row],[7d_positivity_public]]-Table1[[#This Row],[7d_positivity_all]])/Table1[[#This Row],[7d_positivity_public]])</f>
        <v/>
      </c>
      <c r="W110" s="12">
        <v>0</v>
      </c>
    </row>
    <row r="111" spans="1:23" x14ac:dyDescent="0.25">
      <c r="A111" s="10">
        <v>44326</v>
      </c>
      <c r="B111" s="14">
        <v>4123</v>
      </c>
      <c r="C111" s="14" t="s">
        <v>215</v>
      </c>
      <c r="D111" s="12">
        <v>2.1</v>
      </c>
      <c r="E111">
        <v>1.8</v>
      </c>
      <c r="G111" s="13"/>
      <c r="H111" s="13"/>
      <c r="I111" s="13"/>
      <c r="J111" s="13"/>
      <c r="K111">
        <v>42</v>
      </c>
      <c r="M111">
        <v>80</v>
      </c>
      <c r="T111" s="34">
        <f>_xlfn.XLOOKUP(B111,Demog!$A$2:$A$219,Demog!$P$2:$P$219,,,2)</f>
        <v>37985</v>
      </c>
      <c r="U111" s="34">
        <f t="shared" si="1"/>
        <v>6</v>
      </c>
      <c r="V111" s="13" t="str">
        <f>IF(OR(Table1[[#This Row],[7d_positivity_public]]=0,ISBLANK(Table1[[#This Row],[7d_positivity_public]])),"",(Table1[[#This Row],[7d_positivity_public]]-Table1[[#This Row],[7d_positivity_all]])/Table1[[#This Row],[7d_positivity_public]])</f>
        <v/>
      </c>
      <c r="W111" s="12">
        <v>2.1999999999999997</v>
      </c>
    </row>
    <row r="112" spans="1:23" x14ac:dyDescent="0.25">
      <c r="A112" s="10">
        <v>44326</v>
      </c>
      <c r="B112" s="14">
        <v>4124</v>
      </c>
      <c r="C112" s="14" t="s">
        <v>216</v>
      </c>
      <c r="D112" s="12">
        <v>0.8</v>
      </c>
      <c r="E112">
        <v>2.2999999999999998</v>
      </c>
      <c r="G112" s="13"/>
      <c r="H112" s="13"/>
      <c r="I112" s="13"/>
      <c r="J112" s="13"/>
      <c r="K112">
        <v>44</v>
      </c>
      <c r="M112">
        <v>75</v>
      </c>
      <c r="T112" s="34">
        <f>_xlfn.XLOOKUP(B112,Demog!$A$2:$A$219,Demog!$P$2:$P$219,,,2)</f>
        <v>14894</v>
      </c>
      <c r="U112" s="34">
        <f t="shared" si="1"/>
        <v>1</v>
      </c>
      <c r="V112" s="13" t="str">
        <f>IF(OR(Table1[[#This Row],[7d_positivity_public]]=0,ISBLANK(Table1[[#This Row],[7d_positivity_public]])),"",(Table1[[#This Row],[7d_positivity_public]]-Table1[[#This Row],[7d_positivity_all]])/Table1[[#This Row],[7d_positivity_public]])</f>
        <v/>
      </c>
      <c r="W112" s="12">
        <v>3.4000000000000004</v>
      </c>
    </row>
    <row r="113" spans="1:23" x14ac:dyDescent="0.25">
      <c r="A113" s="10">
        <v>44326</v>
      </c>
      <c r="B113" s="14">
        <v>4125</v>
      </c>
      <c r="C113" s="14" t="s">
        <v>217</v>
      </c>
      <c r="D113" s="12">
        <v>0</v>
      </c>
      <c r="E113">
        <v>0</v>
      </c>
      <c r="G113" s="13"/>
      <c r="H113" s="13"/>
      <c r="I113" s="13"/>
      <c r="J113" s="13"/>
      <c r="K113">
        <v>47</v>
      </c>
      <c r="M113">
        <v>73</v>
      </c>
      <c r="T113" s="34">
        <f>_xlfn.XLOOKUP(B113,Demog!$A$2:$A$219,Demog!$P$2:$P$219,,,2)</f>
        <v>2885</v>
      </c>
      <c r="U113" s="34">
        <f t="shared" si="1"/>
        <v>0</v>
      </c>
      <c r="V113" s="13" t="str">
        <f>IF(OR(Table1[[#This Row],[7d_positivity_public]]=0,ISBLANK(Table1[[#This Row],[7d_positivity_public]])),"",(Table1[[#This Row],[7d_positivity_public]]-Table1[[#This Row],[7d_positivity_all]])/Table1[[#This Row],[7d_positivity_public]])</f>
        <v/>
      </c>
      <c r="W113" s="12">
        <v>0</v>
      </c>
    </row>
    <row r="114" spans="1:23" x14ac:dyDescent="0.25">
      <c r="A114" s="10">
        <v>44326</v>
      </c>
      <c r="B114" s="14">
        <v>4131</v>
      </c>
      <c r="C114" s="14" t="s">
        <v>218</v>
      </c>
      <c r="D114" s="12">
        <v>0.6</v>
      </c>
      <c r="E114">
        <v>0.6</v>
      </c>
      <c r="G114" s="13"/>
      <c r="H114" s="13"/>
      <c r="I114" s="13"/>
      <c r="J114" s="13"/>
      <c r="K114">
        <v>57.999999999999993</v>
      </c>
      <c r="M114">
        <v>85</v>
      </c>
      <c r="T114" s="34">
        <f>_xlfn.XLOOKUP(B114,Demog!$A$2:$A$219,Demog!$P$2:$P$219,,,2)</f>
        <v>22020</v>
      </c>
      <c r="U114" s="34">
        <f t="shared" si="1"/>
        <v>1</v>
      </c>
      <c r="V114" s="13" t="str">
        <f>IF(OR(Table1[[#This Row],[7d_positivity_public]]=0,ISBLANK(Table1[[#This Row],[7d_positivity_public]])),"",(Table1[[#This Row],[7d_positivity_public]]-Table1[[#This Row],[7d_positivity_all]])/Table1[[#This Row],[7d_positivity_public]])</f>
        <v/>
      </c>
      <c r="W114" s="12">
        <v>0.8</v>
      </c>
    </row>
    <row r="115" spans="1:23" x14ac:dyDescent="0.25">
      <c r="A115" s="10">
        <v>44326</v>
      </c>
      <c r="B115" s="14">
        <v>4132</v>
      </c>
      <c r="C115" s="14" t="s">
        <v>219</v>
      </c>
      <c r="D115" s="12">
        <v>0</v>
      </c>
      <c r="E115">
        <v>0.6</v>
      </c>
      <c r="G115" s="13"/>
      <c r="H115" s="13"/>
      <c r="I115" s="13"/>
      <c r="J115" s="13"/>
      <c r="K115">
        <v>56.000000000000007</v>
      </c>
      <c r="M115">
        <v>83</v>
      </c>
      <c r="T115" s="34">
        <f>_xlfn.XLOOKUP(B115,Demog!$A$2:$A$219,Demog!$P$2:$P$219,,,2)</f>
        <v>19325</v>
      </c>
      <c r="U115" s="34">
        <f t="shared" si="1"/>
        <v>0</v>
      </c>
      <c r="V115" s="13" t="str">
        <f>IF(OR(Table1[[#This Row],[7d_positivity_public]]=0,ISBLANK(Table1[[#This Row],[7d_positivity_public]])),"",(Table1[[#This Row],[7d_positivity_public]]-Table1[[#This Row],[7d_positivity_all]])/Table1[[#This Row],[7d_positivity_public]])</f>
        <v/>
      </c>
      <c r="W115" s="12">
        <v>0.8</v>
      </c>
    </row>
    <row r="116" spans="1:23" x14ac:dyDescent="0.25">
      <c r="A116" s="10">
        <v>44326</v>
      </c>
      <c r="B116" s="14">
        <v>4133</v>
      </c>
      <c r="C116" s="14" t="s">
        <v>220</v>
      </c>
      <c r="D116" s="12">
        <v>4.5999999999999996</v>
      </c>
      <c r="E116">
        <v>9.9999999999999645E-2</v>
      </c>
      <c r="G116" s="13"/>
      <c r="H116" s="13"/>
      <c r="I116" s="13"/>
      <c r="J116" s="13"/>
      <c r="K116">
        <v>59</v>
      </c>
      <c r="M116">
        <v>85</v>
      </c>
      <c r="T116" s="34">
        <f>_xlfn.XLOOKUP(B116,Demog!$A$2:$A$219,Demog!$P$2:$P$219,,,2)</f>
        <v>11675</v>
      </c>
      <c r="U116" s="34">
        <f t="shared" si="1"/>
        <v>4</v>
      </c>
      <c r="V116" s="13" t="str">
        <f>IF(OR(Table1[[#This Row],[7d_positivity_public]]=0,ISBLANK(Table1[[#This Row],[7d_positivity_public]])),"",(Table1[[#This Row],[7d_positivity_public]]-Table1[[#This Row],[7d_positivity_all]])/Table1[[#This Row],[7d_positivity_public]])</f>
        <v/>
      </c>
      <c r="W116" s="12">
        <v>2.9000000000000004</v>
      </c>
    </row>
    <row r="117" spans="1:23" x14ac:dyDescent="0.25">
      <c r="A117" s="10">
        <v>44326</v>
      </c>
      <c r="B117" s="14">
        <v>4134</v>
      </c>
      <c r="C117" s="14" t="s">
        <v>221</v>
      </c>
      <c r="D117" s="12">
        <v>0</v>
      </c>
      <c r="E117">
        <v>1.1000000000000001</v>
      </c>
      <c r="G117" s="13"/>
      <c r="H117" s="13"/>
      <c r="I117" s="13"/>
      <c r="J117" s="13"/>
      <c r="K117">
        <v>65</v>
      </c>
      <c r="M117">
        <v>87</v>
      </c>
      <c r="T117" s="34">
        <f>_xlfn.XLOOKUP(B117,Demog!$A$2:$A$219,Demog!$P$2:$P$219,,,2)</f>
        <v>11672</v>
      </c>
      <c r="U117" s="34">
        <f t="shared" si="1"/>
        <v>0</v>
      </c>
      <c r="V117" s="13" t="str">
        <f>IF(OR(Table1[[#This Row],[7d_positivity_public]]=0,ISBLANK(Table1[[#This Row],[7d_positivity_public]])),"",(Table1[[#This Row],[7d_positivity_public]]-Table1[[#This Row],[7d_positivity_all]])/Table1[[#This Row],[7d_positivity_public]])</f>
        <v/>
      </c>
      <c r="W117" s="12">
        <v>0</v>
      </c>
    </row>
    <row r="118" spans="1:23" x14ac:dyDescent="0.25">
      <c r="A118" s="10">
        <v>44326</v>
      </c>
      <c r="B118" s="14">
        <v>4141</v>
      </c>
      <c r="C118" s="14" t="s">
        <v>222</v>
      </c>
      <c r="D118" s="12">
        <v>1.2</v>
      </c>
      <c r="E118">
        <v>2.2999999999999998</v>
      </c>
      <c r="G118" s="13"/>
      <c r="H118" s="13"/>
      <c r="I118" s="13"/>
      <c r="J118" s="13"/>
      <c r="K118">
        <v>48</v>
      </c>
      <c r="M118">
        <v>71</v>
      </c>
      <c r="T118" s="34">
        <f>_xlfn.XLOOKUP(B118,Demog!$A$2:$A$219,Demog!$P$2:$P$219,,,2)</f>
        <v>10557</v>
      </c>
      <c r="U118" s="34">
        <f t="shared" si="1"/>
        <v>1</v>
      </c>
      <c r="V118" s="13" t="str">
        <f>IF(OR(Table1[[#This Row],[7d_positivity_public]]=0,ISBLANK(Table1[[#This Row],[7d_positivity_public]])),"",(Table1[[#This Row],[7d_positivity_public]]-Table1[[#This Row],[7d_positivity_all]])/Table1[[#This Row],[7d_positivity_public]])</f>
        <v/>
      </c>
      <c r="W118" s="12">
        <v>1.3</v>
      </c>
    </row>
    <row r="119" spans="1:23" x14ac:dyDescent="0.25">
      <c r="A119" s="10">
        <v>44326</v>
      </c>
      <c r="B119" s="14">
        <v>4142</v>
      </c>
      <c r="C119" s="14" t="s">
        <v>223</v>
      </c>
      <c r="D119" s="12">
        <v>0</v>
      </c>
      <c r="E119">
        <v>5.2</v>
      </c>
      <c r="G119" s="13"/>
      <c r="H119" s="13"/>
      <c r="I119" s="13"/>
      <c r="J119" s="13"/>
      <c r="K119">
        <v>85</v>
      </c>
      <c r="M119">
        <v>90</v>
      </c>
      <c r="T119" s="34">
        <f>_xlfn.XLOOKUP(B119,Demog!$A$2:$A$219,Demog!$P$2:$P$219,,,2)</f>
        <v>4732</v>
      </c>
      <c r="U119" s="34">
        <f t="shared" si="1"/>
        <v>0</v>
      </c>
      <c r="V119" s="13" t="str">
        <f>IF(OR(Table1[[#This Row],[7d_positivity_public]]=0,ISBLANK(Table1[[#This Row],[7d_positivity_public]])),"",(Table1[[#This Row],[7d_positivity_public]]-Table1[[#This Row],[7d_positivity_all]])/Table1[[#This Row],[7d_positivity_public]])</f>
        <v/>
      </c>
      <c r="W119" s="12">
        <v>0</v>
      </c>
    </row>
    <row r="120" spans="1:23" x14ac:dyDescent="0.25">
      <c r="A120" s="10">
        <v>44326</v>
      </c>
      <c r="B120" s="14">
        <v>4211</v>
      </c>
      <c r="C120" s="14" t="s">
        <v>224</v>
      </c>
      <c r="D120" s="12">
        <v>2.1</v>
      </c>
      <c r="E120">
        <v>2.1</v>
      </c>
      <c r="G120" s="13"/>
      <c r="H120" s="13"/>
      <c r="I120" s="13"/>
      <c r="J120" s="13"/>
      <c r="K120">
        <v>46</v>
      </c>
      <c r="M120">
        <v>73</v>
      </c>
      <c r="T120" s="34">
        <f>_xlfn.XLOOKUP(B120,Demog!$A$2:$A$219,Demog!$P$2:$P$219,,,2)</f>
        <v>17780</v>
      </c>
      <c r="U120" s="34">
        <f t="shared" si="1"/>
        <v>3</v>
      </c>
      <c r="V120" s="13" t="str">
        <f>IF(OR(Table1[[#This Row],[7d_positivity_public]]=0,ISBLANK(Table1[[#This Row],[7d_positivity_public]])),"",(Table1[[#This Row],[7d_positivity_public]]-Table1[[#This Row],[7d_positivity_all]])/Table1[[#This Row],[7d_positivity_public]])</f>
        <v/>
      </c>
      <c r="W120" s="12">
        <v>1</v>
      </c>
    </row>
    <row r="121" spans="1:23" x14ac:dyDescent="0.25">
      <c r="A121" s="10">
        <v>44326</v>
      </c>
      <c r="B121" s="14">
        <v>4212</v>
      </c>
      <c r="C121" s="14" t="s">
        <v>225</v>
      </c>
      <c r="D121" s="12">
        <v>0.3</v>
      </c>
      <c r="E121">
        <v>0.89999999999999991</v>
      </c>
      <c r="G121" s="13"/>
      <c r="H121" s="13"/>
      <c r="I121" s="13"/>
      <c r="J121" s="13"/>
      <c r="K121">
        <v>48</v>
      </c>
      <c r="M121">
        <v>71</v>
      </c>
      <c r="T121" s="34">
        <f>_xlfn.XLOOKUP(B121,Demog!$A$2:$A$219,Demog!$P$2:$P$219,,,2)</f>
        <v>40598</v>
      </c>
      <c r="U121" s="34">
        <f t="shared" si="1"/>
        <v>1</v>
      </c>
      <c r="V121" s="13" t="str">
        <f>IF(OR(Table1[[#This Row],[7d_positivity_public]]=0,ISBLANK(Table1[[#This Row],[7d_positivity_public]])),"",(Table1[[#This Row],[7d_positivity_public]]-Table1[[#This Row],[7d_positivity_all]])/Table1[[#This Row],[7d_positivity_public]])</f>
        <v/>
      </c>
      <c r="W121" s="12">
        <v>0.5</v>
      </c>
    </row>
    <row r="122" spans="1:23" x14ac:dyDescent="0.25">
      <c r="A122" s="10">
        <v>44341</v>
      </c>
      <c r="B122">
        <v>1260</v>
      </c>
      <c r="C122" t="s">
        <v>83</v>
      </c>
      <c r="D122">
        <v>1.4</v>
      </c>
      <c r="E122">
        <v>1.4</v>
      </c>
      <c r="F122">
        <v>0</v>
      </c>
      <c r="G122">
        <v>3.1</v>
      </c>
      <c r="K122">
        <v>62</v>
      </c>
      <c r="M122">
        <v>74</v>
      </c>
      <c r="T122" s="34">
        <f>_xlfn.XLOOKUP(B122,Demog!$A$2:$A$219,Demog!$P$2:$P$219,,,2)</f>
        <v>8611</v>
      </c>
      <c r="U122" s="34">
        <f t="shared" si="1"/>
        <v>1</v>
      </c>
      <c r="V122" s="13">
        <f>IF(OR(Table1[[#This Row],[7d_positivity_public]]=0,ISBLANK(Table1[[#This Row],[7d_positivity_public]])),"",(Table1[[#This Row],[7d_positivity_public]]-Table1[[#This Row],[7d_positivity_all]])/Table1[[#This Row],[7d_positivity_public]])</f>
        <v>6.4516129032258118E-2</v>
      </c>
      <c r="W122">
        <v>2.9</v>
      </c>
    </row>
    <row r="123" spans="1:23" x14ac:dyDescent="0.25">
      <c r="A123" s="10">
        <v>44341</v>
      </c>
      <c r="B123">
        <v>1270</v>
      </c>
      <c r="C123" t="s">
        <v>84</v>
      </c>
      <c r="D123">
        <v>0</v>
      </c>
      <c r="E123">
        <v>3.8</v>
      </c>
      <c r="F123">
        <v>-3.8</v>
      </c>
      <c r="G123">
        <v>0</v>
      </c>
      <c r="K123">
        <v>59</v>
      </c>
      <c r="M123">
        <v>67</v>
      </c>
      <c r="T123" s="34">
        <f>_xlfn.XLOOKUP(B123,Demog!$A$2:$A$219,Demog!$P$2:$P$219,,,2)</f>
        <v>3469</v>
      </c>
      <c r="U123" s="34">
        <f t="shared" si="1"/>
        <v>0</v>
      </c>
      <c r="V123" s="13" t="str">
        <f>IF(OR(Table1[[#This Row],[7d_positivity_public]]=0,ISBLANK(Table1[[#This Row],[7d_positivity_public]])),"",(Table1[[#This Row],[7d_positivity_public]]-Table1[[#This Row],[7d_positivity_all]])/Table1[[#This Row],[7d_positivity_public]])</f>
        <v/>
      </c>
      <c r="W123">
        <v>0</v>
      </c>
    </row>
    <row r="124" spans="1:23" x14ac:dyDescent="0.25">
      <c r="A124" s="10">
        <v>44341</v>
      </c>
      <c r="B124">
        <v>1310</v>
      </c>
      <c r="C124" t="s">
        <v>87</v>
      </c>
      <c r="D124">
        <v>9.1</v>
      </c>
      <c r="E124">
        <v>2</v>
      </c>
      <c r="F124">
        <v>7.1</v>
      </c>
      <c r="G124">
        <v>7.2</v>
      </c>
      <c r="K124">
        <v>65</v>
      </c>
      <c r="M124">
        <v>78</v>
      </c>
      <c r="T124" s="34">
        <f>_xlfn.XLOOKUP(B124,Demog!$A$2:$A$219,Demog!$P$2:$P$219,,,2)</f>
        <v>19231</v>
      </c>
      <c r="U124" s="34">
        <f t="shared" si="1"/>
        <v>12</v>
      </c>
      <c r="V124" s="13">
        <f>IF(OR(Table1[[#This Row],[7d_positivity_public]]=0,ISBLANK(Table1[[#This Row],[7d_positivity_public]])),"",(Table1[[#This Row],[7d_positivity_public]]-Table1[[#This Row],[7d_positivity_all]])/Table1[[#This Row],[7d_positivity_public]])</f>
        <v>5.5555555555555601E-2</v>
      </c>
      <c r="W124">
        <v>6.8</v>
      </c>
    </row>
    <row r="125" spans="1:23" x14ac:dyDescent="0.25">
      <c r="A125" s="10">
        <v>44341</v>
      </c>
      <c r="B125">
        <v>1320</v>
      </c>
      <c r="C125" t="s">
        <v>89</v>
      </c>
      <c r="D125">
        <v>3.1</v>
      </c>
      <c r="E125">
        <v>4.3</v>
      </c>
      <c r="F125">
        <v>-1.2</v>
      </c>
      <c r="G125">
        <v>3.1</v>
      </c>
      <c r="K125">
        <v>67</v>
      </c>
      <c r="M125">
        <v>80</v>
      </c>
      <c r="T125" s="34">
        <f>_xlfn.XLOOKUP(B125,Demog!$A$2:$A$219,Demog!$P$2:$P$219,,,2)</f>
        <v>41799</v>
      </c>
      <c r="U125" s="34">
        <f t="shared" si="1"/>
        <v>9</v>
      </c>
      <c r="V125" s="13">
        <f>IF(OR(Table1[[#This Row],[7d_positivity_public]]=0,ISBLANK(Table1[[#This Row],[7d_positivity_public]])),"",(Table1[[#This Row],[7d_positivity_public]]-Table1[[#This Row],[7d_positivity_all]])/Table1[[#This Row],[7d_positivity_public]])</f>
        <v>3.2258064516129059E-2</v>
      </c>
      <c r="W125">
        <v>3</v>
      </c>
    </row>
    <row r="126" spans="1:23" x14ac:dyDescent="0.25">
      <c r="A126" s="10">
        <v>44341</v>
      </c>
      <c r="B126">
        <v>1330</v>
      </c>
      <c r="C126" t="s">
        <v>91</v>
      </c>
      <c r="D126">
        <v>2.5</v>
      </c>
      <c r="E126">
        <v>12.3</v>
      </c>
      <c r="F126">
        <v>-9.8000000000000007</v>
      </c>
      <c r="G126">
        <v>0</v>
      </c>
      <c r="K126">
        <v>61</v>
      </c>
      <c r="M126">
        <v>72</v>
      </c>
      <c r="T126" s="34">
        <f>_xlfn.XLOOKUP(B126,Demog!$A$2:$A$219,Demog!$P$2:$P$219,,,2)</f>
        <v>5101</v>
      </c>
      <c r="U126" s="34">
        <f t="shared" si="1"/>
        <v>1</v>
      </c>
      <c r="V126" s="13" t="str">
        <f>IF(OR(Table1[[#This Row],[7d_positivity_public]]=0,ISBLANK(Table1[[#This Row],[7d_positivity_public]])),"",(Table1[[#This Row],[7d_positivity_public]]-Table1[[#This Row],[7d_positivity_all]])/Table1[[#This Row],[7d_positivity_public]])</f>
        <v/>
      </c>
      <c r="W126">
        <v>0</v>
      </c>
    </row>
    <row r="127" spans="1:23" x14ac:dyDescent="0.25">
      <c r="A127" s="10">
        <v>44341</v>
      </c>
      <c r="B127">
        <v>1340</v>
      </c>
      <c r="C127" t="s">
        <v>93</v>
      </c>
      <c r="D127">
        <v>2.2999999999999998</v>
      </c>
      <c r="E127">
        <v>0</v>
      </c>
      <c r="F127">
        <v>2.2999999999999998</v>
      </c>
      <c r="G127">
        <v>6.5</v>
      </c>
      <c r="K127">
        <v>57</v>
      </c>
      <c r="M127">
        <v>71</v>
      </c>
      <c r="T127" s="34">
        <f>_xlfn.XLOOKUP(B127,Demog!$A$2:$A$219,Demog!$P$2:$P$219,,,2)</f>
        <v>4781</v>
      </c>
      <c r="U127" s="34">
        <f t="shared" si="1"/>
        <v>1</v>
      </c>
      <c r="V127" s="13">
        <f>IF(OR(Table1[[#This Row],[7d_positivity_public]]=0,ISBLANK(Table1[[#This Row],[7d_positivity_public]])),"",(Table1[[#This Row],[7d_positivity_public]]-Table1[[#This Row],[7d_positivity_all]])/Table1[[#This Row],[7d_positivity_public]])</f>
        <v>6.153846153846159E-2</v>
      </c>
      <c r="W127">
        <v>6.1</v>
      </c>
    </row>
    <row r="128" spans="1:23" x14ac:dyDescent="0.25">
      <c r="A128" s="10">
        <v>44341</v>
      </c>
      <c r="B128">
        <v>1350</v>
      </c>
      <c r="C128" t="s">
        <v>95</v>
      </c>
      <c r="D128">
        <v>5</v>
      </c>
      <c r="E128">
        <v>2.5</v>
      </c>
      <c r="F128">
        <v>2.5</v>
      </c>
      <c r="G128">
        <v>6.8</v>
      </c>
      <c r="K128">
        <v>54</v>
      </c>
      <c r="M128">
        <v>72</v>
      </c>
      <c r="T128" s="34">
        <f>_xlfn.XLOOKUP(B128,Demog!$A$2:$A$219,Demog!$P$2:$P$219,,,2)</f>
        <v>10220</v>
      </c>
      <c r="U128" s="34">
        <f t="shared" si="1"/>
        <v>4</v>
      </c>
      <c r="V128" s="13">
        <f>IF(OR(Table1[[#This Row],[7d_positivity_public]]=0,ISBLANK(Table1[[#This Row],[7d_positivity_public]])),"",(Table1[[#This Row],[7d_positivity_public]]-Table1[[#This Row],[7d_positivity_all]])/Table1[[#This Row],[7d_positivity_public]])</f>
        <v>4.4117647058823505E-2</v>
      </c>
      <c r="W128">
        <v>6.5</v>
      </c>
    </row>
    <row r="129" spans="1:23" x14ac:dyDescent="0.25">
      <c r="A129" s="10">
        <v>44341</v>
      </c>
      <c r="B129">
        <v>1361</v>
      </c>
      <c r="C129" t="s">
        <v>97</v>
      </c>
      <c r="D129">
        <v>4.0999999999999996</v>
      </c>
      <c r="E129">
        <v>2.6</v>
      </c>
      <c r="F129">
        <v>1.5</v>
      </c>
      <c r="G129">
        <v>4.0999999999999996</v>
      </c>
      <c r="K129">
        <v>60</v>
      </c>
      <c r="M129">
        <v>79</v>
      </c>
      <c r="T129" s="34">
        <f>_xlfn.XLOOKUP(B129,Demog!$A$2:$A$219,Demog!$P$2:$P$219,,,2)</f>
        <v>53266</v>
      </c>
      <c r="U129" s="34">
        <f t="shared" si="1"/>
        <v>15</v>
      </c>
      <c r="V129" s="13">
        <f>IF(OR(Table1[[#This Row],[7d_positivity_public]]=0,ISBLANK(Table1[[#This Row],[7d_positivity_public]])),"",(Table1[[#This Row],[7d_positivity_public]]-Table1[[#This Row],[7d_positivity_all]])/Table1[[#This Row],[7d_positivity_public]])</f>
        <v>7.3170731707317041E-2</v>
      </c>
      <c r="W129">
        <v>3.8</v>
      </c>
    </row>
    <row r="130" spans="1:23" x14ac:dyDescent="0.25">
      <c r="A130" s="10">
        <v>44341</v>
      </c>
      <c r="B130">
        <v>1362</v>
      </c>
      <c r="C130" t="s">
        <v>99</v>
      </c>
      <c r="D130">
        <v>0</v>
      </c>
      <c r="E130">
        <v>3.8</v>
      </c>
      <c r="F130">
        <v>-3.8</v>
      </c>
      <c r="G130">
        <v>1.3</v>
      </c>
      <c r="K130">
        <v>54</v>
      </c>
      <c r="M130">
        <v>71</v>
      </c>
      <c r="T130" s="34">
        <f>_xlfn.XLOOKUP(B130,Demog!$A$2:$A$219,Demog!$P$2:$P$219,,,2)</f>
        <v>13583</v>
      </c>
      <c r="U130" s="34">
        <f t="shared" ref="U130:U193" si="2">ROUND(T130*D130/100000*7,0)</f>
        <v>0</v>
      </c>
      <c r="V130" s="13">
        <f>IF(OR(Table1[[#This Row],[7d_positivity_public]]=0,ISBLANK(Table1[[#This Row],[7d_positivity_public]])),"",(Table1[[#This Row],[7d_positivity_public]]-Table1[[#This Row],[7d_positivity_all]])/Table1[[#This Row],[7d_positivity_public]])</f>
        <v>7.6923076923076983E-2</v>
      </c>
      <c r="W130">
        <v>1.2</v>
      </c>
    </row>
    <row r="131" spans="1:23" x14ac:dyDescent="0.25">
      <c r="A131" s="10">
        <v>44341</v>
      </c>
      <c r="B131">
        <v>1371</v>
      </c>
      <c r="C131" t="s">
        <v>101</v>
      </c>
      <c r="D131">
        <v>0</v>
      </c>
      <c r="E131">
        <v>1.4</v>
      </c>
      <c r="F131">
        <v>-1.4</v>
      </c>
      <c r="G131">
        <v>0</v>
      </c>
      <c r="K131">
        <v>58</v>
      </c>
      <c r="M131">
        <v>73</v>
      </c>
      <c r="T131" s="34">
        <f>_xlfn.XLOOKUP(B131,Demog!$A$2:$A$219,Demog!$P$2:$P$219,,,2)</f>
        <v>8720</v>
      </c>
      <c r="U131" s="34">
        <f t="shared" si="2"/>
        <v>0</v>
      </c>
      <c r="V131" s="13" t="str">
        <f>IF(OR(Table1[[#This Row],[7d_positivity_public]]=0,ISBLANK(Table1[[#This Row],[7d_positivity_public]])),"",(Table1[[#This Row],[7d_positivity_public]]-Table1[[#This Row],[7d_positivity_all]])/Table1[[#This Row],[7d_positivity_public]])</f>
        <v/>
      </c>
      <c r="W131">
        <v>0</v>
      </c>
    </row>
    <row r="132" spans="1:23" x14ac:dyDescent="0.25">
      <c r="A132" s="10">
        <v>44341</v>
      </c>
      <c r="B132">
        <v>1372</v>
      </c>
      <c r="C132" t="s">
        <v>103</v>
      </c>
      <c r="D132">
        <v>8.8000000000000007</v>
      </c>
      <c r="E132">
        <v>10.1</v>
      </c>
      <c r="F132">
        <v>-1.3</v>
      </c>
      <c r="G132">
        <v>8.1999999999999993</v>
      </c>
      <c r="K132">
        <v>57</v>
      </c>
      <c r="M132">
        <v>78</v>
      </c>
      <c r="T132" s="34">
        <f>_xlfn.XLOOKUP(B132,Demog!$A$2:$A$219,Demog!$P$2:$P$219,,,2)</f>
        <v>41482</v>
      </c>
      <c r="U132" s="34">
        <f t="shared" si="2"/>
        <v>26</v>
      </c>
      <c r="V132" s="13">
        <f>IF(OR(Table1[[#This Row],[7d_positivity_public]]=0,ISBLANK(Table1[[#This Row],[7d_positivity_public]])),"",(Table1[[#This Row],[7d_positivity_public]]-Table1[[#This Row],[7d_positivity_all]])/Table1[[#This Row],[7d_positivity_public]])</f>
        <v>6.0975609756097456E-2</v>
      </c>
      <c r="W132">
        <v>7.7</v>
      </c>
    </row>
    <row r="133" spans="1:23" x14ac:dyDescent="0.25">
      <c r="A133" s="10">
        <v>44341</v>
      </c>
      <c r="B133">
        <v>1373</v>
      </c>
      <c r="C133" t="s">
        <v>106</v>
      </c>
      <c r="D133">
        <v>8.6999999999999993</v>
      </c>
      <c r="E133">
        <v>12.6</v>
      </c>
      <c r="F133">
        <v>-3.9</v>
      </c>
      <c r="G133">
        <v>9.3000000000000007</v>
      </c>
      <c r="K133">
        <v>55</v>
      </c>
      <c r="M133">
        <v>73</v>
      </c>
      <c r="T133" s="34">
        <f>_xlfn.XLOOKUP(B133,Demog!$A$2:$A$219,Demog!$P$2:$P$219,,,2)</f>
        <v>12922</v>
      </c>
      <c r="U133" s="34">
        <f t="shared" si="2"/>
        <v>8</v>
      </c>
      <c r="V133" s="13">
        <f>IF(OR(Table1[[#This Row],[7d_positivity_public]]=0,ISBLANK(Table1[[#This Row],[7d_positivity_public]])),"",(Table1[[#This Row],[7d_positivity_public]]-Table1[[#This Row],[7d_positivity_all]])/Table1[[#This Row],[7d_positivity_public]])</f>
        <v>8.6021505376344162E-2</v>
      </c>
      <c r="W133">
        <v>8.5</v>
      </c>
    </row>
    <row r="134" spans="1:23" x14ac:dyDescent="0.25">
      <c r="A134" s="10">
        <v>44341</v>
      </c>
      <c r="B134">
        <v>1374</v>
      </c>
      <c r="C134" t="s">
        <v>108</v>
      </c>
      <c r="D134">
        <v>11.6</v>
      </c>
      <c r="E134">
        <v>16.100000000000001</v>
      </c>
      <c r="F134">
        <v>-4.5</v>
      </c>
      <c r="G134">
        <v>9.4</v>
      </c>
      <c r="K134">
        <v>58</v>
      </c>
      <c r="M134">
        <v>80</v>
      </c>
      <c r="T134" s="34">
        <f>_xlfn.XLOOKUP(B134,Demog!$A$2:$A$219,Demog!$P$2:$P$219,,,2)</f>
        <v>33401</v>
      </c>
      <c r="U134" s="34">
        <f t="shared" si="2"/>
        <v>27</v>
      </c>
      <c r="V134" s="13">
        <f>IF(OR(Table1[[#This Row],[7d_positivity_public]]=0,ISBLANK(Table1[[#This Row],[7d_positivity_public]])),"",(Table1[[#This Row],[7d_positivity_public]]-Table1[[#This Row],[7d_positivity_all]])/Table1[[#This Row],[7d_positivity_public]])</f>
        <v>5.3191489361702128E-2</v>
      </c>
      <c r="W134">
        <v>8.9</v>
      </c>
    </row>
    <row r="135" spans="1:23" x14ac:dyDescent="0.25">
      <c r="A135" s="10">
        <v>44341</v>
      </c>
      <c r="B135">
        <v>1375</v>
      </c>
      <c r="C135" t="s">
        <v>110</v>
      </c>
      <c r="D135">
        <v>12.3</v>
      </c>
      <c r="E135">
        <v>12.6</v>
      </c>
      <c r="F135">
        <v>-0.3</v>
      </c>
      <c r="G135">
        <v>9.6999999999999993</v>
      </c>
      <c r="K135">
        <v>57</v>
      </c>
      <c r="M135">
        <v>78</v>
      </c>
      <c r="T135" s="34">
        <f>_xlfn.XLOOKUP(B135,Demog!$A$2:$A$219,Demog!$P$2:$P$219,,,2)</f>
        <v>38661</v>
      </c>
      <c r="U135" s="34">
        <f t="shared" si="2"/>
        <v>33</v>
      </c>
      <c r="V135" s="13">
        <f>IF(OR(Table1[[#This Row],[7d_positivity_public]]=0,ISBLANK(Table1[[#This Row],[7d_positivity_public]])),"",(Table1[[#This Row],[7d_positivity_public]]-Table1[[#This Row],[7d_positivity_all]])/Table1[[#This Row],[7d_positivity_public]])</f>
        <v>5.1546391752577324E-2</v>
      </c>
      <c r="W135">
        <v>9.1999999999999993</v>
      </c>
    </row>
    <row r="136" spans="1:23" x14ac:dyDescent="0.25">
      <c r="A136" s="10">
        <v>44341</v>
      </c>
      <c r="B136">
        <v>1376</v>
      </c>
      <c r="C136" t="s">
        <v>112</v>
      </c>
      <c r="D136">
        <v>30.6</v>
      </c>
      <c r="E136">
        <v>21.2</v>
      </c>
      <c r="F136">
        <v>9.4</v>
      </c>
      <c r="G136">
        <v>19.2</v>
      </c>
      <c r="K136">
        <v>52</v>
      </c>
      <c r="M136">
        <v>71</v>
      </c>
      <c r="T136" s="34">
        <f>_xlfn.XLOOKUP(B136,Demog!$A$2:$A$219,Demog!$P$2:$P$219,,,2)</f>
        <v>34796</v>
      </c>
      <c r="U136" s="34">
        <f t="shared" si="2"/>
        <v>75</v>
      </c>
      <c r="V136" s="13">
        <f>IF(OR(Table1[[#This Row],[7d_positivity_public]]=0,ISBLANK(Table1[[#This Row],[7d_positivity_public]])),"",(Table1[[#This Row],[7d_positivity_public]]-Table1[[#This Row],[7d_positivity_all]])/Table1[[#This Row],[7d_positivity_public]])</f>
        <v>1.5625000000000038E-2</v>
      </c>
      <c r="W136">
        <v>18.899999999999999</v>
      </c>
    </row>
    <row r="137" spans="1:23" x14ac:dyDescent="0.25">
      <c r="A137" s="10">
        <v>44341</v>
      </c>
      <c r="B137">
        <v>1377</v>
      </c>
      <c r="C137" t="s">
        <v>114</v>
      </c>
      <c r="D137">
        <v>6.5</v>
      </c>
      <c r="E137">
        <v>7.5</v>
      </c>
      <c r="F137">
        <v>-1</v>
      </c>
      <c r="G137">
        <v>6.9</v>
      </c>
      <c r="K137">
        <v>64</v>
      </c>
      <c r="M137">
        <v>82</v>
      </c>
      <c r="T137" s="34">
        <f>_xlfn.XLOOKUP(B137,Demog!$A$2:$A$219,Demog!$P$2:$P$219,,,2)</f>
        <v>24900</v>
      </c>
      <c r="U137" s="34">
        <f t="shared" si="2"/>
        <v>11</v>
      </c>
      <c r="V137" s="13">
        <f>IF(OR(Table1[[#This Row],[7d_positivity_public]]=0,ISBLANK(Table1[[#This Row],[7d_positivity_public]])),"",(Table1[[#This Row],[7d_positivity_public]]-Table1[[#This Row],[7d_positivity_all]])/Table1[[#This Row],[7d_positivity_public]])</f>
        <v>8.6956521739130502E-2</v>
      </c>
      <c r="W137">
        <v>6.3</v>
      </c>
    </row>
    <row r="138" spans="1:23" x14ac:dyDescent="0.25">
      <c r="A138" s="10">
        <v>44341</v>
      </c>
      <c r="B138">
        <v>1380</v>
      </c>
      <c r="C138" t="s">
        <v>116</v>
      </c>
      <c r="D138">
        <v>6.4</v>
      </c>
      <c r="E138">
        <v>1.1000000000000001</v>
      </c>
      <c r="F138">
        <v>5.3</v>
      </c>
      <c r="G138">
        <v>6.2</v>
      </c>
      <c r="K138">
        <v>70</v>
      </c>
      <c r="M138">
        <v>81</v>
      </c>
      <c r="T138" s="34">
        <f>_xlfn.XLOOKUP(B138,Demog!$A$2:$A$219,Demog!$P$2:$P$219,,,2)</f>
        <v>12110</v>
      </c>
      <c r="U138" s="34">
        <f t="shared" si="2"/>
        <v>5</v>
      </c>
      <c r="V138" s="13">
        <f>IF(OR(Table1[[#This Row],[7d_positivity_public]]=0,ISBLANK(Table1[[#This Row],[7d_positivity_public]])),"",(Table1[[#This Row],[7d_positivity_public]]-Table1[[#This Row],[7d_positivity_all]])/Table1[[#This Row],[7d_positivity_public]])</f>
        <v>6.4516129032258118E-2</v>
      </c>
      <c r="W138">
        <v>5.8</v>
      </c>
    </row>
    <row r="139" spans="1:23" x14ac:dyDescent="0.25">
      <c r="A139" s="10">
        <v>44341</v>
      </c>
      <c r="B139">
        <v>1390</v>
      </c>
      <c r="C139" t="s">
        <v>118</v>
      </c>
      <c r="D139">
        <v>1.7</v>
      </c>
      <c r="E139">
        <v>0</v>
      </c>
      <c r="F139">
        <v>1.7</v>
      </c>
      <c r="G139">
        <v>5</v>
      </c>
      <c r="K139">
        <v>54</v>
      </c>
      <c r="M139">
        <v>69</v>
      </c>
      <c r="T139" s="34">
        <f>_xlfn.XLOOKUP(B139,Demog!$A$2:$A$219,Demog!$P$2:$P$219,,,2)</f>
        <v>7285</v>
      </c>
      <c r="U139" s="34">
        <f t="shared" si="2"/>
        <v>1</v>
      </c>
      <c r="V139" s="13">
        <f>IF(OR(Table1[[#This Row],[7d_positivity_public]]=0,ISBLANK(Table1[[#This Row],[7d_positivity_public]])),"",(Table1[[#This Row],[7d_positivity_public]]-Table1[[#This Row],[7d_positivity_all]])/Table1[[#This Row],[7d_positivity_public]])</f>
        <v>0.1</v>
      </c>
      <c r="W139">
        <v>4.5</v>
      </c>
    </row>
    <row r="140" spans="1:23" x14ac:dyDescent="0.25">
      <c r="A140" s="10">
        <v>44341</v>
      </c>
      <c r="B140">
        <v>1420</v>
      </c>
      <c r="C140" t="s">
        <v>120</v>
      </c>
      <c r="D140">
        <v>2.2999999999999998</v>
      </c>
      <c r="E140">
        <v>1.5</v>
      </c>
      <c r="F140">
        <v>0.8</v>
      </c>
      <c r="G140">
        <v>3.4</v>
      </c>
      <c r="K140">
        <v>62</v>
      </c>
      <c r="M140">
        <v>75</v>
      </c>
      <c r="T140" s="34">
        <f>_xlfn.XLOOKUP(B140,Demog!$A$2:$A$219,Demog!$P$2:$P$219,,,2)</f>
        <v>33648</v>
      </c>
      <c r="U140" s="34">
        <f t="shared" si="2"/>
        <v>5</v>
      </c>
      <c r="V140" s="13">
        <f>IF(OR(Table1[[#This Row],[7d_positivity_public]]=0,ISBLANK(Table1[[#This Row],[7d_positivity_public]])),"",(Table1[[#This Row],[7d_positivity_public]]-Table1[[#This Row],[7d_positivity_all]])/Table1[[#This Row],[7d_positivity_public]])</f>
        <v>5.8823529411764629E-2</v>
      </c>
      <c r="W140">
        <v>3.2</v>
      </c>
    </row>
    <row r="141" spans="1:23" x14ac:dyDescent="0.25">
      <c r="A141" s="10">
        <v>44341</v>
      </c>
      <c r="B141">
        <v>1431</v>
      </c>
      <c r="C141" t="s">
        <v>226</v>
      </c>
      <c r="D141">
        <v>1.7</v>
      </c>
      <c r="E141">
        <v>3.3</v>
      </c>
      <c r="F141">
        <v>-1.6</v>
      </c>
      <c r="G141">
        <v>3.1</v>
      </c>
      <c r="K141">
        <v>62</v>
      </c>
      <c r="M141">
        <v>80</v>
      </c>
      <c r="T141" s="34">
        <f>_xlfn.XLOOKUP(B141,Demog!$A$2:$A$219,Demog!$P$2:$P$219,,,2)</f>
        <v>44714</v>
      </c>
      <c r="U141" s="34">
        <f t="shared" si="2"/>
        <v>5</v>
      </c>
      <c r="V141" s="13">
        <f>IF(OR(Table1[[#This Row],[7d_positivity_public]]=0,ISBLANK(Table1[[#This Row],[7d_positivity_public]])),"",(Table1[[#This Row],[7d_positivity_public]]-Table1[[#This Row],[7d_positivity_all]])/Table1[[#This Row],[7d_positivity_public]])</f>
        <v>3.2258064516129059E-2</v>
      </c>
      <c r="W141">
        <v>3</v>
      </c>
    </row>
    <row r="142" spans="1:23" x14ac:dyDescent="0.25">
      <c r="A142" s="10">
        <v>44341</v>
      </c>
      <c r="B142">
        <v>1432</v>
      </c>
      <c r="C142" t="s">
        <v>227</v>
      </c>
      <c r="D142">
        <v>2.6</v>
      </c>
      <c r="E142">
        <v>2.8</v>
      </c>
      <c r="F142">
        <v>-0.2</v>
      </c>
      <c r="G142">
        <v>2.8</v>
      </c>
      <c r="K142">
        <v>64</v>
      </c>
      <c r="M142">
        <v>84</v>
      </c>
      <c r="T142" s="34">
        <f>_xlfn.XLOOKUP(B142,Demog!$A$2:$A$219,Demog!$P$2:$P$219,,,2)</f>
        <v>48587</v>
      </c>
      <c r="U142" s="34">
        <f t="shared" si="2"/>
        <v>9</v>
      </c>
      <c r="V142" s="13">
        <f>IF(OR(Table1[[#This Row],[7d_positivity_public]]=0,ISBLANK(Table1[[#This Row],[7d_positivity_public]])),"",(Table1[[#This Row],[7d_positivity_public]]-Table1[[#This Row],[7d_positivity_all]])/Table1[[#This Row],[7d_positivity_public]])</f>
        <v>7.1428571428571341E-2</v>
      </c>
      <c r="W142">
        <v>2.6</v>
      </c>
    </row>
    <row r="143" spans="1:23" x14ac:dyDescent="0.25">
      <c r="A143" s="10">
        <v>44341</v>
      </c>
      <c r="B143">
        <v>1433</v>
      </c>
      <c r="C143" t="s">
        <v>122</v>
      </c>
      <c r="D143">
        <v>0.6</v>
      </c>
      <c r="E143">
        <v>2.5</v>
      </c>
      <c r="F143">
        <v>-1.9</v>
      </c>
      <c r="G143">
        <v>1.2</v>
      </c>
      <c r="K143">
        <v>64</v>
      </c>
      <c r="M143">
        <v>76</v>
      </c>
      <c r="T143" s="34">
        <f>_xlfn.XLOOKUP(B143,Demog!$A$2:$A$219,Demog!$P$2:$P$219,,,2)</f>
        <v>19986</v>
      </c>
      <c r="U143" s="34">
        <f t="shared" si="2"/>
        <v>1</v>
      </c>
      <c r="V143" s="13">
        <f>IF(OR(Table1[[#This Row],[7d_positivity_public]]=0,ISBLANK(Table1[[#This Row],[7d_positivity_public]])),"",(Table1[[#This Row],[7d_positivity_public]]-Table1[[#This Row],[7d_positivity_all]])/Table1[[#This Row],[7d_positivity_public]])</f>
        <v>8.3333333333333232E-2</v>
      </c>
      <c r="W143">
        <v>1.1000000000000001</v>
      </c>
    </row>
    <row r="144" spans="1:23" x14ac:dyDescent="0.25">
      <c r="A144" s="10">
        <v>44341</v>
      </c>
      <c r="B144">
        <v>1490</v>
      </c>
      <c r="C144" t="s">
        <v>124</v>
      </c>
      <c r="D144">
        <v>2.1</v>
      </c>
      <c r="E144">
        <v>3.2</v>
      </c>
      <c r="F144">
        <v>-1.1000000000000001</v>
      </c>
      <c r="G144">
        <v>4.0999999999999996</v>
      </c>
      <c r="K144">
        <v>64</v>
      </c>
      <c r="M144">
        <v>76</v>
      </c>
      <c r="T144" s="34">
        <f>_xlfn.XLOOKUP(B144,Demog!$A$2:$A$219,Demog!$P$2:$P$219,,,2)</f>
        <v>10855</v>
      </c>
      <c r="U144" s="34">
        <f t="shared" si="2"/>
        <v>2</v>
      </c>
      <c r="V144" s="13">
        <f>IF(OR(Table1[[#This Row],[7d_positivity_public]]=0,ISBLANK(Table1[[#This Row],[7d_positivity_public]])),"",(Table1[[#This Row],[7d_positivity_public]]-Table1[[#This Row],[7d_positivity_all]])/Table1[[#This Row],[7d_positivity_public]])</f>
        <v>4.8780487804877988E-2</v>
      </c>
      <c r="W144">
        <v>3.9</v>
      </c>
    </row>
    <row r="145" spans="1:23" x14ac:dyDescent="0.25">
      <c r="A145" s="10">
        <v>44341</v>
      </c>
      <c r="B145">
        <v>2121</v>
      </c>
      <c r="C145" t="s">
        <v>126</v>
      </c>
      <c r="D145">
        <v>10.8</v>
      </c>
      <c r="E145">
        <v>11.3</v>
      </c>
      <c r="F145">
        <v>-0.5</v>
      </c>
      <c r="G145">
        <v>6.1</v>
      </c>
      <c r="K145">
        <v>66</v>
      </c>
      <c r="M145">
        <v>81</v>
      </c>
      <c r="T145" s="34">
        <f>_xlfn.XLOOKUP(B145,Demog!$A$2:$A$219,Demog!$P$2:$P$219,,,2)</f>
        <v>51241</v>
      </c>
      <c r="U145" s="34">
        <f t="shared" si="2"/>
        <v>39</v>
      </c>
      <c r="V145" s="13">
        <f>IF(OR(Table1[[#This Row],[7d_positivity_public]]=0,ISBLANK(Table1[[#This Row],[7d_positivity_public]])),"",(Table1[[#This Row],[7d_positivity_public]]-Table1[[#This Row],[7d_positivity_all]])/Table1[[#This Row],[7d_positivity_public]])</f>
        <v>3.2786885245901523E-2</v>
      </c>
      <c r="W145">
        <v>5.9</v>
      </c>
    </row>
    <row r="146" spans="1:23" x14ac:dyDescent="0.25">
      <c r="A146" s="10">
        <v>44341</v>
      </c>
      <c r="B146">
        <v>2122</v>
      </c>
      <c r="C146" t="s">
        <v>128</v>
      </c>
      <c r="D146">
        <v>8.1999999999999993</v>
      </c>
      <c r="E146">
        <v>10.3</v>
      </c>
      <c r="F146">
        <v>-2.1</v>
      </c>
      <c r="G146">
        <v>5.6</v>
      </c>
      <c r="K146">
        <v>58</v>
      </c>
      <c r="M146">
        <v>74</v>
      </c>
      <c r="T146" s="34">
        <f>_xlfn.XLOOKUP(B146,Demog!$A$2:$A$219,Demog!$P$2:$P$219,,,2)</f>
        <v>41936</v>
      </c>
      <c r="U146" s="34">
        <f t="shared" si="2"/>
        <v>24</v>
      </c>
      <c r="V146" s="13">
        <f>IF(OR(Table1[[#This Row],[7d_positivity_public]]=0,ISBLANK(Table1[[#This Row],[7d_positivity_public]])),"",(Table1[[#This Row],[7d_positivity_public]]-Table1[[#This Row],[7d_positivity_all]])/Table1[[#This Row],[7d_positivity_public]])</f>
        <v>1.7857142857142794E-2</v>
      </c>
      <c r="W146">
        <v>5.5</v>
      </c>
    </row>
    <row r="147" spans="1:23" x14ac:dyDescent="0.25">
      <c r="A147" s="10">
        <v>44341</v>
      </c>
      <c r="B147">
        <v>2131</v>
      </c>
      <c r="C147" t="s">
        <v>129</v>
      </c>
      <c r="D147">
        <v>18.2</v>
      </c>
      <c r="E147">
        <v>13.8</v>
      </c>
      <c r="F147">
        <v>4.4000000000000004</v>
      </c>
      <c r="G147">
        <v>9.3000000000000007</v>
      </c>
      <c r="K147">
        <v>60</v>
      </c>
      <c r="M147">
        <v>75</v>
      </c>
      <c r="T147" s="34">
        <f>_xlfn.XLOOKUP(B147,Demog!$A$2:$A$219,Demog!$P$2:$P$219,,,2)</f>
        <v>22754</v>
      </c>
      <c r="U147" s="34">
        <f t="shared" si="2"/>
        <v>29</v>
      </c>
      <c r="V147" s="13">
        <f>IF(OR(Table1[[#This Row],[7d_positivity_public]]=0,ISBLANK(Table1[[#This Row],[7d_positivity_public]])),"",(Table1[[#This Row],[7d_positivity_public]]-Table1[[#This Row],[7d_positivity_all]])/Table1[[#This Row],[7d_positivity_public]])</f>
        <v>3.2258064516129108E-2</v>
      </c>
      <c r="W147">
        <v>9</v>
      </c>
    </row>
    <row r="148" spans="1:23" x14ac:dyDescent="0.25">
      <c r="A148" s="10">
        <v>44341</v>
      </c>
      <c r="B148">
        <v>2132</v>
      </c>
      <c r="C148" t="s">
        <v>130</v>
      </c>
      <c r="D148">
        <v>14.8</v>
      </c>
      <c r="E148">
        <v>22.9</v>
      </c>
      <c r="F148">
        <v>-8.1</v>
      </c>
      <c r="G148">
        <v>8.4</v>
      </c>
      <c r="K148">
        <v>68</v>
      </c>
      <c r="M148">
        <v>80</v>
      </c>
      <c r="T148" s="34">
        <f>_xlfn.XLOOKUP(B148,Demog!$A$2:$A$219,Demog!$P$2:$P$219,,,2)</f>
        <v>35584</v>
      </c>
      <c r="U148" s="34">
        <f t="shared" si="2"/>
        <v>37</v>
      </c>
      <c r="V148" s="13">
        <f>IF(OR(Table1[[#This Row],[7d_positivity_public]]=0,ISBLANK(Table1[[#This Row],[7d_positivity_public]])),"",(Table1[[#This Row],[7d_positivity_public]]-Table1[[#This Row],[7d_positivity_all]])/Table1[[#This Row],[7d_positivity_public]])</f>
        <v>4.7619047619047658E-2</v>
      </c>
      <c r="W148">
        <v>8</v>
      </c>
    </row>
    <row r="149" spans="1:23" x14ac:dyDescent="0.25">
      <c r="A149" s="10">
        <v>44341</v>
      </c>
      <c r="B149">
        <v>2133</v>
      </c>
      <c r="C149" t="s">
        <v>131</v>
      </c>
      <c r="D149">
        <v>24</v>
      </c>
      <c r="E149">
        <v>33.9</v>
      </c>
      <c r="F149">
        <v>-9.9</v>
      </c>
      <c r="G149">
        <v>13.5</v>
      </c>
      <c r="K149">
        <v>63</v>
      </c>
      <c r="M149">
        <v>79</v>
      </c>
      <c r="T149" s="34">
        <f>_xlfn.XLOOKUP(B149,Demog!$A$2:$A$219,Demog!$P$2:$P$219,,,2)</f>
        <v>58511</v>
      </c>
      <c r="U149" s="34">
        <f t="shared" si="2"/>
        <v>98</v>
      </c>
      <c r="V149" s="13">
        <f>IF(OR(Table1[[#This Row],[7d_positivity_public]]=0,ISBLANK(Table1[[#This Row],[7d_positivity_public]])),"",(Table1[[#This Row],[7d_positivity_public]]-Table1[[#This Row],[7d_positivity_all]])/Table1[[#This Row],[7d_positivity_public]])</f>
        <v>4.4444444444444418E-2</v>
      </c>
      <c r="W149">
        <v>12.9</v>
      </c>
    </row>
    <row r="150" spans="1:23" x14ac:dyDescent="0.25">
      <c r="A150" s="10">
        <v>44341</v>
      </c>
      <c r="B150">
        <v>2134</v>
      </c>
      <c r="C150" t="s">
        <v>132</v>
      </c>
      <c r="D150">
        <v>15.1</v>
      </c>
      <c r="E150">
        <v>30.3</v>
      </c>
      <c r="F150">
        <v>-15.2</v>
      </c>
      <c r="G150">
        <v>9.4</v>
      </c>
      <c r="K150">
        <v>62</v>
      </c>
      <c r="M150">
        <v>75</v>
      </c>
      <c r="T150" s="34">
        <f>_xlfn.XLOOKUP(B150,Demog!$A$2:$A$219,Demog!$P$2:$P$219,,,2)</f>
        <v>24836</v>
      </c>
      <c r="U150" s="34">
        <f t="shared" si="2"/>
        <v>26</v>
      </c>
      <c r="V150" s="13">
        <f>IF(OR(Table1[[#This Row],[7d_positivity_public]]=0,ISBLANK(Table1[[#This Row],[7d_positivity_public]])),"",(Table1[[#This Row],[7d_positivity_public]]-Table1[[#This Row],[7d_positivity_all]])/Table1[[#This Row],[7d_positivity_public]])</f>
        <v>6.3829787234042507E-2</v>
      </c>
      <c r="W150">
        <v>8.8000000000000007</v>
      </c>
    </row>
    <row r="151" spans="1:23" x14ac:dyDescent="0.25">
      <c r="A151" s="10">
        <v>44341</v>
      </c>
      <c r="B151">
        <v>2141</v>
      </c>
      <c r="C151" t="s">
        <v>133</v>
      </c>
      <c r="D151">
        <v>8.1999999999999993</v>
      </c>
      <c r="E151">
        <v>21.8</v>
      </c>
      <c r="F151">
        <v>-13.6</v>
      </c>
      <c r="G151">
        <v>4.4000000000000004</v>
      </c>
      <c r="K151">
        <v>60</v>
      </c>
      <c r="M151">
        <v>76</v>
      </c>
      <c r="T151" s="34">
        <f>_xlfn.XLOOKUP(B151,Demog!$A$2:$A$219,Demog!$P$2:$P$219,,,2)</f>
        <v>26303</v>
      </c>
      <c r="U151" s="34">
        <f t="shared" si="2"/>
        <v>15</v>
      </c>
      <c r="V151" s="13">
        <f>IF(OR(Table1[[#This Row],[7d_positivity_public]]=0,ISBLANK(Table1[[#This Row],[7d_positivity_public]])),"",(Table1[[#This Row],[7d_positivity_public]]-Table1[[#This Row],[7d_positivity_all]])/Table1[[#This Row],[7d_positivity_public]])</f>
        <v>4.5454545454545491E-2</v>
      </c>
      <c r="W151">
        <v>4.2</v>
      </c>
    </row>
    <row r="152" spans="1:23" x14ac:dyDescent="0.25">
      <c r="A152" s="10">
        <v>44341</v>
      </c>
      <c r="B152">
        <v>2142</v>
      </c>
      <c r="C152" t="s">
        <v>134</v>
      </c>
      <c r="D152">
        <v>12.1</v>
      </c>
      <c r="E152">
        <v>11.3</v>
      </c>
      <c r="F152">
        <v>0.8</v>
      </c>
      <c r="G152">
        <v>12.6</v>
      </c>
      <c r="K152">
        <v>57</v>
      </c>
      <c r="M152">
        <v>73</v>
      </c>
      <c r="T152" s="34">
        <f>_xlfn.XLOOKUP(B152,Demog!$A$2:$A$219,Demog!$P$2:$P$219,,,2)</f>
        <v>16854</v>
      </c>
      <c r="U152" s="34">
        <f t="shared" si="2"/>
        <v>14</v>
      </c>
      <c r="V152" s="13">
        <f>IF(OR(Table1[[#This Row],[7d_positivity_public]]=0,ISBLANK(Table1[[#This Row],[7d_positivity_public]])),"",(Table1[[#This Row],[7d_positivity_public]]-Table1[[#This Row],[7d_positivity_all]])/Table1[[#This Row],[7d_positivity_public]])</f>
        <v>3.968253968253968E-2</v>
      </c>
      <c r="W152">
        <v>12.1</v>
      </c>
    </row>
    <row r="153" spans="1:23" x14ac:dyDescent="0.25">
      <c r="A153" s="10">
        <v>44341</v>
      </c>
      <c r="B153">
        <v>2150</v>
      </c>
      <c r="C153" t="s">
        <v>135</v>
      </c>
      <c r="D153">
        <v>3.9</v>
      </c>
      <c r="E153">
        <v>2.6</v>
      </c>
      <c r="F153">
        <v>1.3</v>
      </c>
      <c r="G153">
        <v>3.4</v>
      </c>
      <c r="K153">
        <v>67</v>
      </c>
      <c r="M153">
        <v>80</v>
      </c>
      <c r="T153" s="34">
        <f>_xlfn.XLOOKUP(B153,Demog!$A$2:$A$219,Demog!$P$2:$P$219,,,2)</f>
        <v>9696</v>
      </c>
      <c r="U153" s="34">
        <f t="shared" si="2"/>
        <v>3</v>
      </c>
      <c r="V153" s="13">
        <f>IF(OR(Table1[[#This Row],[7d_positivity_public]]=0,ISBLANK(Table1[[#This Row],[7d_positivity_public]])),"",(Table1[[#This Row],[7d_positivity_public]]-Table1[[#This Row],[7d_positivity_all]])/Table1[[#This Row],[7d_positivity_public]])</f>
        <v>5.8823529411764629E-2</v>
      </c>
      <c r="W153">
        <v>3.2</v>
      </c>
    </row>
    <row r="154" spans="1:23" x14ac:dyDescent="0.25">
      <c r="A154" s="10">
        <v>44341</v>
      </c>
      <c r="B154">
        <v>2210</v>
      </c>
      <c r="C154" t="s">
        <v>136</v>
      </c>
      <c r="D154">
        <v>7</v>
      </c>
      <c r="E154">
        <v>16</v>
      </c>
      <c r="F154">
        <v>-9</v>
      </c>
      <c r="G154">
        <v>6.4</v>
      </c>
      <c r="K154">
        <v>65</v>
      </c>
      <c r="M154">
        <v>81</v>
      </c>
      <c r="T154" s="34">
        <f>_xlfn.XLOOKUP(B154,Demog!$A$2:$A$219,Demog!$P$2:$P$219,,,2)</f>
        <v>70996</v>
      </c>
      <c r="U154" s="34">
        <f t="shared" si="2"/>
        <v>35</v>
      </c>
      <c r="V154" s="13">
        <f>IF(OR(Table1[[#This Row],[7d_positivity_public]]=0,ISBLANK(Table1[[#This Row],[7d_positivity_public]])),"",(Table1[[#This Row],[7d_positivity_public]]-Table1[[#This Row],[7d_positivity_all]])/Table1[[#This Row],[7d_positivity_public]])</f>
        <v>0.15625</v>
      </c>
      <c r="W154">
        <v>5.4</v>
      </c>
    </row>
    <row r="155" spans="1:23" x14ac:dyDescent="0.25">
      <c r="A155" s="10">
        <v>44341</v>
      </c>
      <c r="B155">
        <v>2221</v>
      </c>
      <c r="C155" t="s">
        <v>137</v>
      </c>
      <c r="D155">
        <v>9.5</v>
      </c>
      <c r="E155">
        <v>10.3</v>
      </c>
      <c r="F155">
        <v>-0.8</v>
      </c>
      <c r="G155">
        <v>5.7</v>
      </c>
      <c r="K155">
        <v>62</v>
      </c>
      <c r="M155">
        <v>80</v>
      </c>
      <c r="T155" s="34">
        <f>_xlfn.XLOOKUP(B155,Demog!$A$2:$A$219,Demog!$P$2:$P$219,,,2)</f>
        <v>47161</v>
      </c>
      <c r="U155" s="34">
        <f t="shared" si="2"/>
        <v>31</v>
      </c>
      <c r="V155" s="13">
        <f>IF(OR(Table1[[#This Row],[7d_positivity_public]]=0,ISBLANK(Table1[[#This Row],[7d_positivity_public]])),"",(Table1[[#This Row],[7d_positivity_public]]-Table1[[#This Row],[7d_positivity_all]])/Table1[[#This Row],[7d_positivity_public]])</f>
        <v>0.2105263157894737</v>
      </c>
      <c r="W155">
        <v>4.5</v>
      </c>
    </row>
    <row r="156" spans="1:23" x14ac:dyDescent="0.25">
      <c r="A156" s="10">
        <v>44341</v>
      </c>
      <c r="B156">
        <v>2222</v>
      </c>
      <c r="C156" t="s">
        <v>138</v>
      </c>
      <c r="D156">
        <v>4.2</v>
      </c>
      <c r="E156">
        <v>13.9</v>
      </c>
      <c r="F156">
        <v>-9.6999999999999993</v>
      </c>
      <c r="G156">
        <v>4.8</v>
      </c>
      <c r="K156">
        <v>62</v>
      </c>
      <c r="M156">
        <v>79</v>
      </c>
      <c r="T156" s="34">
        <f>_xlfn.XLOOKUP(B156,Demog!$A$2:$A$219,Demog!$P$2:$P$219,,,2)</f>
        <v>45434</v>
      </c>
      <c r="U156" s="34">
        <f t="shared" si="2"/>
        <v>13</v>
      </c>
      <c r="V156" s="13">
        <f>IF(OR(Table1[[#This Row],[7d_positivity_public]]=0,ISBLANK(Table1[[#This Row],[7d_positivity_public]])),"",(Table1[[#This Row],[7d_positivity_public]]-Table1[[#This Row],[7d_positivity_all]])/Table1[[#This Row],[7d_positivity_public]])</f>
        <v>0.1875</v>
      </c>
      <c r="W156">
        <v>3.9</v>
      </c>
    </row>
    <row r="157" spans="1:23" x14ac:dyDescent="0.25">
      <c r="A157" s="10">
        <v>44341</v>
      </c>
      <c r="B157">
        <v>2223</v>
      </c>
      <c r="C157" t="s">
        <v>139</v>
      </c>
      <c r="D157">
        <v>7.2</v>
      </c>
      <c r="E157">
        <v>9.6</v>
      </c>
      <c r="F157">
        <v>-2.4</v>
      </c>
      <c r="G157">
        <v>6</v>
      </c>
      <c r="K157">
        <v>64</v>
      </c>
      <c r="M157">
        <v>75</v>
      </c>
      <c r="T157" s="34">
        <f>_xlfn.XLOOKUP(B157,Demog!$A$2:$A$219,Demog!$P$2:$P$219,,,2)</f>
        <v>81414</v>
      </c>
      <c r="U157" s="34">
        <f t="shared" si="2"/>
        <v>41</v>
      </c>
      <c r="V157" s="13">
        <f>IF(OR(Table1[[#This Row],[7d_positivity_public]]=0,ISBLANK(Table1[[#This Row],[7d_positivity_public]])),"",(Table1[[#This Row],[7d_positivity_public]]-Table1[[#This Row],[7d_positivity_all]])/Table1[[#This Row],[7d_positivity_public]])</f>
        <v>0.35000000000000003</v>
      </c>
      <c r="W157">
        <v>3.9</v>
      </c>
    </row>
    <row r="158" spans="1:23" x14ac:dyDescent="0.25">
      <c r="A158" s="10">
        <v>44341</v>
      </c>
      <c r="B158">
        <v>2224</v>
      </c>
      <c r="C158" t="s">
        <v>140</v>
      </c>
      <c r="D158">
        <v>13.9</v>
      </c>
      <c r="E158">
        <v>18.100000000000001</v>
      </c>
      <c r="F158">
        <v>-4.2</v>
      </c>
      <c r="G158">
        <v>8.8000000000000007</v>
      </c>
      <c r="K158">
        <v>66</v>
      </c>
      <c r="M158">
        <v>77</v>
      </c>
      <c r="T158" s="34">
        <f>_xlfn.XLOOKUP(B158,Demog!$A$2:$A$219,Demog!$P$2:$P$219,,,2)</f>
        <v>58746</v>
      </c>
      <c r="U158" s="34">
        <f t="shared" si="2"/>
        <v>57</v>
      </c>
      <c r="V158" s="13">
        <f>IF(OR(Table1[[#This Row],[7d_positivity_public]]=0,ISBLANK(Table1[[#This Row],[7d_positivity_public]])),"",(Table1[[#This Row],[7d_positivity_public]]-Table1[[#This Row],[7d_positivity_all]])/Table1[[#This Row],[7d_positivity_public]])</f>
        <v>0.13636363636363646</v>
      </c>
      <c r="W158">
        <v>7.6</v>
      </c>
    </row>
    <row r="159" spans="1:23" x14ac:dyDescent="0.25">
      <c r="A159" s="10">
        <v>44341</v>
      </c>
      <c r="B159">
        <v>2231</v>
      </c>
      <c r="C159" t="s">
        <v>141</v>
      </c>
      <c r="D159">
        <v>6.4</v>
      </c>
      <c r="E159">
        <v>6</v>
      </c>
      <c r="F159">
        <v>0.4</v>
      </c>
      <c r="G159">
        <v>5.8</v>
      </c>
      <c r="K159">
        <v>64</v>
      </c>
      <c r="M159">
        <v>81</v>
      </c>
      <c r="T159" s="34">
        <f>_xlfn.XLOOKUP(B159,Demog!$A$2:$A$219,Demog!$P$2:$P$219,,,2)</f>
        <v>30824</v>
      </c>
      <c r="U159" s="34">
        <f t="shared" si="2"/>
        <v>14</v>
      </c>
      <c r="V159" s="13">
        <f>IF(OR(Table1[[#This Row],[7d_positivity_public]]=0,ISBLANK(Table1[[#This Row],[7d_positivity_public]])),"",(Table1[[#This Row],[7d_positivity_public]]-Table1[[#This Row],[7d_positivity_all]])/Table1[[#This Row],[7d_positivity_public]])</f>
        <v>0.10344827586206891</v>
      </c>
      <c r="W159">
        <v>5.2</v>
      </c>
    </row>
    <row r="160" spans="1:23" x14ac:dyDescent="0.25">
      <c r="A160" s="10">
        <v>44341</v>
      </c>
      <c r="B160">
        <v>2232</v>
      </c>
      <c r="C160" t="s">
        <v>142</v>
      </c>
      <c r="D160">
        <v>7.2</v>
      </c>
      <c r="E160">
        <v>11.1</v>
      </c>
      <c r="F160">
        <v>-3.9</v>
      </c>
      <c r="G160">
        <v>5.5</v>
      </c>
      <c r="K160">
        <v>71</v>
      </c>
      <c r="M160">
        <v>85</v>
      </c>
      <c r="T160" s="34">
        <f>_xlfn.XLOOKUP(B160,Demog!$A$2:$A$219,Demog!$P$2:$P$219,,,2)</f>
        <v>18835</v>
      </c>
      <c r="U160" s="34">
        <f t="shared" si="2"/>
        <v>9</v>
      </c>
      <c r="V160" s="13">
        <f>IF(OR(Table1[[#This Row],[7d_positivity_public]]=0,ISBLANK(Table1[[#This Row],[7d_positivity_public]])),"",(Table1[[#This Row],[7d_positivity_public]]-Table1[[#This Row],[7d_positivity_all]])/Table1[[#This Row],[7d_positivity_public]])</f>
        <v>9.0909090909090912E-2</v>
      </c>
      <c r="W160">
        <v>5</v>
      </c>
    </row>
    <row r="161" spans="1:23" x14ac:dyDescent="0.25">
      <c r="A161" s="10">
        <v>44341</v>
      </c>
      <c r="B161">
        <v>2233</v>
      </c>
      <c r="C161" t="s">
        <v>143</v>
      </c>
      <c r="D161">
        <v>6</v>
      </c>
      <c r="E161">
        <v>7.9</v>
      </c>
      <c r="F161">
        <v>-1.9</v>
      </c>
      <c r="G161">
        <v>5</v>
      </c>
      <c r="K161">
        <v>64</v>
      </c>
      <c r="M161">
        <v>81</v>
      </c>
      <c r="T161" s="34">
        <f>_xlfn.XLOOKUP(B161,Demog!$A$2:$A$219,Demog!$P$2:$P$219,,,2)</f>
        <v>51442</v>
      </c>
      <c r="U161" s="34">
        <f t="shared" si="2"/>
        <v>22</v>
      </c>
      <c r="V161" s="13">
        <f>IF(OR(Table1[[#This Row],[7d_positivity_public]]=0,ISBLANK(Table1[[#This Row],[7d_positivity_public]])),"",(Table1[[#This Row],[7d_positivity_public]]-Table1[[#This Row],[7d_positivity_all]])/Table1[[#This Row],[7d_positivity_public]])</f>
        <v>0.1</v>
      </c>
      <c r="W161">
        <v>4.5</v>
      </c>
    </row>
    <row r="162" spans="1:23" x14ac:dyDescent="0.25">
      <c r="A162" s="10">
        <v>44341</v>
      </c>
      <c r="B162">
        <v>2241</v>
      </c>
      <c r="C162" t="s">
        <v>144</v>
      </c>
      <c r="D162">
        <v>5.6</v>
      </c>
      <c r="E162">
        <v>4.7</v>
      </c>
      <c r="F162">
        <v>0.9</v>
      </c>
      <c r="G162">
        <v>5.4</v>
      </c>
      <c r="K162">
        <v>65</v>
      </c>
      <c r="M162">
        <v>78</v>
      </c>
      <c r="T162" s="34">
        <f>_xlfn.XLOOKUP(B162,Demog!$A$2:$A$219,Demog!$P$2:$P$219,,,2)</f>
        <v>40842</v>
      </c>
      <c r="U162" s="34">
        <f t="shared" si="2"/>
        <v>16</v>
      </c>
      <c r="V162" s="13">
        <f>IF(OR(Table1[[#This Row],[7d_positivity_public]]=0,ISBLANK(Table1[[#This Row],[7d_positivity_public]])),"",(Table1[[#This Row],[7d_positivity_public]]-Table1[[#This Row],[7d_positivity_all]])/Table1[[#This Row],[7d_positivity_public]])</f>
        <v>0.20370370370370378</v>
      </c>
      <c r="W162">
        <v>4.3</v>
      </c>
    </row>
    <row r="163" spans="1:23" x14ac:dyDescent="0.25">
      <c r="A163" s="10">
        <v>44341</v>
      </c>
      <c r="B163">
        <v>2242</v>
      </c>
      <c r="C163" t="s">
        <v>145</v>
      </c>
      <c r="D163">
        <v>8.6</v>
      </c>
      <c r="E163">
        <v>10.6</v>
      </c>
      <c r="F163">
        <v>-2</v>
      </c>
      <c r="G163">
        <v>6.7</v>
      </c>
      <c r="K163">
        <v>65</v>
      </c>
      <c r="M163">
        <v>81</v>
      </c>
      <c r="T163" s="34">
        <f>_xlfn.XLOOKUP(B163,Demog!$A$2:$A$219,Demog!$P$2:$P$219,,,2)</f>
        <v>70406</v>
      </c>
      <c r="U163" s="34">
        <f t="shared" si="2"/>
        <v>42</v>
      </c>
      <c r="V163" s="13">
        <f>IF(OR(Table1[[#This Row],[7d_positivity_public]]=0,ISBLANK(Table1[[#This Row],[7d_positivity_public]])),"",(Table1[[#This Row],[7d_positivity_public]]-Table1[[#This Row],[7d_positivity_all]])/Table1[[#This Row],[7d_positivity_public]])</f>
        <v>0.22388059701492538</v>
      </c>
      <c r="W163">
        <v>5.2</v>
      </c>
    </row>
    <row r="164" spans="1:23" x14ac:dyDescent="0.25">
      <c r="A164" s="10">
        <v>44341</v>
      </c>
      <c r="B164">
        <v>2243</v>
      </c>
      <c r="C164" t="s">
        <v>146</v>
      </c>
      <c r="D164">
        <v>6.4</v>
      </c>
      <c r="E164">
        <v>6.8</v>
      </c>
      <c r="F164">
        <v>-0.4</v>
      </c>
      <c r="G164">
        <v>5.8</v>
      </c>
      <c r="K164">
        <v>67</v>
      </c>
      <c r="M164">
        <v>81</v>
      </c>
      <c r="T164" s="34">
        <f>_xlfn.XLOOKUP(B164,Demog!$A$2:$A$219,Demog!$P$2:$P$219,,,2)</f>
        <v>28129</v>
      </c>
      <c r="U164" s="34">
        <f t="shared" si="2"/>
        <v>13</v>
      </c>
      <c r="V164" s="13">
        <f>IF(OR(Table1[[#This Row],[7d_positivity_public]]=0,ISBLANK(Table1[[#This Row],[7d_positivity_public]])),"",(Table1[[#This Row],[7d_positivity_public]]-Table1[[#This Row],[7d_positivity_all]])/Table1[[#This Row],[7d_positivity_public]])</f>
        <v>0.13793103448275859</v>
      </c>
      <c r="W164">
        <v>5</v>
      </c>
    </row>
    <row r="165" spans="1:23" x14ac:dyDescent="0.25">
      <c r="A165" s="10">
        <v>44341</v>
      </c>
      <c r="B165">
        <v>2244</v>
      </c>
      <c r="C165" t="s">
        <v>147</v>
      </c>
      <c r="D165">
        <v>10.9</v>
      </c>
      <c r="E165">
        <v>8.1</v>
      </c>
      <c r="F165">
        <v>2.8</v>
      </c>
      <c r="G165">
        <v>7</v>
      </c>
      <c r="K165">
        <v>72</v>
      </c>
      <c r="M165">
        <v>82</v>
      </c>
      <c r="T165" s="34">
        <f>_xlfn.XLOOKUP(B165,Demog!$A$2:$A$219,Demog!$P$2:$P$219,,,2)</f>
        <v>58612</v>
      </c>
      <c r="U165" s="34">
        <f t="shared" si="2"/>
        <v>45</v>
      </c>
      <c r="V165" s="13">
        <f>IF(OR(Table1[[#This Row],[7d_positivity_public]]=0,ISBLANK(Table1[[#This Row],[7d_positivity_public]])),"",(Table1[[#This Row],[7d_positivity_public]]-Table1[[#This Row],[7d_positivity_all]])/Table1[[#This Row],[7d_positivity_public]])</f>
        <v>0.11428571428571425</v>
      </c>
      <c r="W165">
        <v>6.2</v>
      </c>
    </row>
    <row r="166" spans="1:23" x14ac:dyDescent="0.25">
      <c r="A166" s="10">
        <v>44341</v>
      </c>
      <c r="B166">
        <v>2245</v>
      </c>
      <c r="C166" t="s">
        <v>148</v>
      </c>
      <c r="D166">
        <v>5.3</v>
      </c>
      <c r="E166">
        <v>3.2</v>
      </c>
      <c r="F166">
        <v>2.1</v>
      </c>
      <c r="G166">
        <v>4.7</v>
      </c>
      <c r="K166">
        <v>71</v>
      </c>
      <c r="M166">
        <v>83</v>
      </c>
      <c r="T166" s="34">
        <f>_xlfn.XLOOKUP(B166,Demog!$A$2:$A$219,Demog!$P$2:$P$219,,,2)</f>
        <v>36404</v>
      </c>
      <c r="U166" s="34">
        <f t="shared" si="2"/>
        <v>14</v>
      </c>
      <c r="V166" s="13">
        <f>IF(OR(Table1[[#This Row],[7d_positivity_public]]=0,ISBLANK(Table1[[#This Row],[7d_positivity_public]])),"",(Table1[[#This Row],[7d_positivity_public]]-Table1[[#This Row],[7d_positivity_all]])/Table1[[#This Row],[7d_positivity_public]])</f>
        <v>0.12765957446808521</v>
      </c>
      <c r="W166">
        <v>4.0999999999999996</v>
      </c>
    </row>
    <row r="167" spans="1:23" x14ac:dyDescent="0.25">
      <c r="A167" s="10">
        <v>44341</v>
      </c>
      <c r="B167">
        <v>2311</v>
      </c>
      <c r="C167" t="s">
        <v>149</v>
      </c>
      <c r="D167">
        <v>10.8</v>
      </c>
      <c r="E167">
        <v>12.2</v>
      </c>
      <c r="F167">
        <v>-1.4</v>
      </c>
      <c r="G167">
        <v>8.9</v>
      </c>
      <c r="K167">
        <v>63</v>
      </c>
      <c r="M167">
        <v>79</v>
      </c>
      <c r="T167" s="34">
        <f>_xlfn.XLOOKUP(B167,Demog!$A$2:$A$219,Demog!$P$2:$P$219,,,2)</f>
        <v>25888</v>
      </c>
      <c r="U167" s="34">
        <f t="shared" si="2"/>
        <v>20</v>
      </c>
      <c r="V167" s="13">
        <f>IF(OR(Table1[[#This Row],[7d_positivity_public]]=0,ISBLANK(Table1[[#This Row],[7d_positivity_public]])),"",(Table1[[#This Row],[7d_positivity_public]]-Table1[[#This Row],[7d_positivity_all]])/Table1[[#This Row],[7d_positivity_public]])</f>
        <v>7.865168539325855E-2</v>
      </c>
      <c r="W167">
        <v>8.1999999999999993</v>
      </c>
    </row>
    <row r="168" spans="1:23" x14ac:dyDescent="0.25">
      <c r="A168" s="10">
        <v>44341</v>
      </c>
      <c r="B168">
        <v>2312</v>
      </c>
      <c r="C168" t="s">
        <v>150</v>
      </c>
      <c r="D168">
        <v>5.3</v>
      </c>
      <c r="E168">
        <v>5.3</v>
      </c>
      <c r="F168">
        <v>0</v>
      </c>
      <c r="G168">
        <v>4.8</v>
      </c>
      <c r="K168">
        <v>74</v>
      </c>
      <c r="M168">
        <v>87</v>
      </c>
      <c r="T168" s="34">
        <f>_xlfn.XLOOKUP(B168,Demog!$A$2:$A$219,Demog!$P$2:$P$219,,,2)</f>
        <v>29587</v>
      </c>
      <c r="U168" s="34">
        <f t="shared" si="2"/>
        <v>11</v>
      </c>
      <c r="V168" s="13">
        <f>IF(OR(Table1[[#This Row],[7d_positivity_public]]=0,ISBLANK(Table1[[#This Row],[7d_positivity_public]])),"",(Table1[[#This Row],[7d_positivity_public]]-Table1[[#This Row],[7d_positivity_all]])/Table1[[#This Row],[7d_positivity_public]])</f>
        <v>0.10416666666666667</v>
      </c>
      <c r="W168">
        <v>4.3</v>
      </c>
    </row>
    <row r="169" spans="1:23" x14ac:dyDescent="0.25">
      <c r="A169" s="10">
        <v>44341</v>
      </c>
      <c r="B169">
        <v>2313</v>
      </c>
      <c r="C169" t="s">
        <v>151</v>
      </c>
      <c r="D169">
        <v>5.8</v>
      </c>
      <c r="E169">
        <v>7.3</v>
      </c>
      <c r="F169">
        <v>-1.5</v>
      </c>
      <c r="G169">
        <v>3.4</v>
      </c>
      <c r="K169">
        <v>72</v>
      </c>
      <c r="M169">
        <v>82</v>
      </c>
      <c r="T169" s="34">
        <f>_xlfn.XLOOKUP(B169,Demog!$A$2:$A$219,Demog!$P$2:$P$219,,,2)</f>
        <v>31567</v>
      </c>
      <c r="U169" s="34">
        <f t="shared" si="2"/>
        <v>13</v>
      </c>
      <c r="V169" s="13">
        <f>IF(OR(Table1[[#This Row],[7d_positivity_public]]=0,ISBLANK(Table1[[#This Row],[7d_positivity_public]])),"",(Table1[[#This Row],[7d_positivity_public]]-Table1[[#This Row],[7d_positivity_all]])/Table1[[#This Row],[7d_positivity_public]])</f>
        <v>8.8235294117647009E-2</v>
      </c>
      <c r="W169">
        <v>3.1</v>
      </c>
    </row>
    <row r="170" spans="1:23" x14ac:dyDescent="0.25">
      <c r="A170" s="10">
        <v>44341</v>
      </c>
      <c r="B170">
        <v>2314</v>
      </c>
      <c r="C170" t="s">
        <v>152</v>
      </c>
      <c r="D170">
        <v>7.7</v>
      </c>
      <c r="E170">
        <v>7.7</v>
      </c>
      <c r="F170">
        <v>0</v>
      </c>
      <c r="G170">
        <v>5.5</v>
      </c>
      <c r="K170">
        <v>69</v>
      </c>
      <c r="M170">
        <v>84</v>
      </c>
      <c r="T170" s="34">
        <f>_xlfn.XLOOKUP(B170,Demog!$A$2:$A$219,Demog!$P$2:$P$219,,,2)</f>
        <v>22090</v>
      </c>
      <c r="U170" s="34">
        <f t="shared" si="2"/>
        <v>12</v>
      </c>
      <c r="V170" s="13">
        <f>IF(OR(Table1[[#This Row],[7d_positivity_public]]=0,ISBLANK(Table1[[#This Row],[7d_positivity_public]])),"",(Table1[[#This Row],[7d_positivity_public]]-Table1[[#This Row],[7d_positivity_all]])/Table1[[#This Row],[7d_positivity_public]])</f>
        <v>3.6363636363636397E-2</v>
      </c>
      <c r="W170">
        <v>5.3</v>
      </c>
    </row>
    <row r="171" spans="1:23" x14ac:dyDescent="0.25">
      <c r="A171" s="10">
        <v>44341</v>
      </c>
      <c r="B171">
        <v>2315</v>
      </c>
      <c r="C171" t="s">
        <v>153</v>
      </c>
      <c r="D171">
        <v>18.399999999999999</v>
      </c>
      <c r="E171">
        <v>20.2</v>
      </c>
      <c r="F171">
        <v>-1.8</v>
      </c>
      <c r="G171">
        <v>11.3</v>
      </c>
      <c r="K171">
        <v>61</v>
      </c>
      <c r="M171">
        <v>78</v>
      </c>
      <c r="T171" s="34">
        <f>_xlfn.XLOOKUP(B171,Demog!$A$2:$A$219,Demog!$P$2:$P$219,,,2)</f>
        <v>13204</v>
      </c>
      <c r="U171" s="34">
        <f t="shared" si="2"/>
        <v>17</v>
      </c>
      <c r="V171" s="13">
        <f>IF(OR(Table1[[#This Row],[7d_positivity_public]]=0,ISBLANK(Table1[[#This Row],[7d_positivity_public]])),"",(Table1[[#This Row],[7d_positivity_public]]-Table1[[#This Row],[7d_positivity_all]])/Table1[[#This Row],[7d_positivity_public]])</f>
        <v>3.5398230088495602E-2</v>
      </c>
      <c r="W171">
        <v>10.9</v>
      </c>
    </row>
    <row r="172" spans="1:23" x14ac:dyDescent="0.25">
      <c r="A172" s="10">
        <v>44341</v>
      </c>
      <c r="B172">
        <v>2316</v>
      </c>
      <c r="C172" t="s">
        <v>154</v>
      </c>
      <c r="D172">
        <v>7.7</v>
      </c>
      <c r="E172">
        <v>7.7</v>
      </c>
      <c r="F172">
        <v>0</v>
      </c>
      <c r="G172">
        <v>7.3</v>
      </c>
      <c r="K172">
        <v>63</v>
      </c>
      <c r="M172">
        <v>79</v>
      </c>
      <c r="T172" s="34">
        <f>_xlfn.XLOOKUP(B172,Demog!$A$2:$A$219,Demog!$P$2:$P$219,,,2)</f>
        <v>12653</v>
      </c>
      <c r="U172" s="34">
        <f t="shared" si="2"/>
        <v>7</v>
      </c>
      <c r="V172" s="13">
        <f>IF(OR(Table1[[#This Row],[7d_positivity_public]]=0,ISBLANK(Table1[[#This Row],[7d_positivity_public]])),"",(Table1[[#This Row],[7d_positivity_public]]-Table1[[#This Row],[7d_positivity_all]])/Table1[[#This Row],[7d_positivity_public]])</f>
        <v>0.10958904109589039</v>
      </c>
      <c r="W172">
        <v>6.5</v>
      </c>
    </row>
    <row r="173" spans="1:23" x14ac:dyDescent="0.25">
      <c r="A173" s="10">
        <v>44341</v>
      </c>
      <c r="B173">
        <v>2317</v>
      </c>
      <c r="C173" t="s">
        <v>155</v>
      </c>
      <c r="D173">
        <v>1.4</v>
      </c>
      <c r="E173">
        <v>8.3000000000000007</v>
      </c>
      <c r="F173">
        <v>-6.9</v>
      </c>
      <c r="G173">
        <v>1</v>
      </c>
      <c r="K173">
        <v>67</v>
      </c>
      <c r="M173">
        <v>79</v>
      </c>
      <c r="T173" s="34">
        <f>_xlfn.XLOOKUP(B173,Demog!$A$2:$A$219,Demog!$P$2:$P$219,,,2)</f>
        <v>8789</v>
      </c>
      <c r="U173" s="34">
        <f t="shared" si="2"/>
        <v>1</v>
      </c>
      <c r="V173" s="13">
        <f>IF(OR(Table1[[#This Row],[7d_positivity_public]]=0,ISBLANK(Table1[[#This Row],[7d_positivity_public]])),"",(Table1[[#This Row],[7d_positivity_public]]-Table1[[#This Row],[7d_positivity_all]])/Table1[[#This Row],[7d_positivity_public]])</f>
        <v>9.9999999999999978E-2</v>
      </c>
      <c r="W173">
        <v>0.9</v>
      </c>
    </row>
    <row r="174" spans="1:23" x14ac:dyDescent="0.25">
      <c r="A174" s="10">
        <v>44341</v>
      </c>
      <c r="B174">
        <v>2321</v>
      </c>
      <c r="C174" t="s">
        <v>156</v>
      </c>
      <c r="D174">
        <v>18.600000000000001</v>
      </c>
      <c r="E174">
        <v>18.600000000000001</v>
      </c>
      <c r="F174">
        <v>0</v>
      </c>
      <c r="G174">
        <v>12.9</v>
      </c>
      <c r="K174">
        <v>71</v>
      </c>
      <c r="M174">
        <v>84</v>
      </c>
      <c r="T174" s="34">
        <f>_xlfn.XLOOKUP(B174,Demog!$A$2:$A$219,Demog!$P$2:$P$219,,,2)</f>
        <v>56017</v>
      </c>
      <c r="U174" s="34">
        <f t="shared" si="2"/>
        <v>73</v>
      </c>
      <c r="V174" s="13">
        <f>IF(OR(Table1[[#This Row],[7d_positivity_public]]=0,ISBLANK(Table1[[#This Row],[7d_positivity_public]])),"",(Table1[[#This Row],[7d_positivity_public]]-Table1[[#This Row],[7d_positivity_all]])/Table1[[#This Row],[7d_positivity_public]])</f>
        <v>7.7519379844961239E-2</v>
      </c>
      <c r="W174">
        <v>11.9</v>
      </c>
    </row>
    <row r="175" spans="1:23" x14ac:dyDescent="0.25">
      <c r="A175" s="10">
        <v>44341</v>
      </c>
      <c r="B175">
        <v>2322</v>
      </c>
      <c r="C175" t="s">
        <v>157</v>
      </c>
      <c r="D175">
        <v>4.7</v>
      </c>
      <c r="E175">
        <v>3.6</v>
      </c>
      <c r="F175">
        <v>1.1000000000000001</v>
      </c>
      <c r="G175">
        <v>5</v>
      </c>
      <c r="K175">
        <v>74</v>
      </c>
      <c r="M175">
        <v>87</v>
      </c>
      <c r="T175" s="34">
        <f>_xlfn.XLOOKUP(B175,Demog!$A$2:$A$219,Demog!$P$2:$P$219,,,2)</f>
        <v>24822</v>
      </c>
      <c r="U175" s="34">
        <f t="shared" si="2"/>
        <v>8</v>
      </c>
      <c r="V175" s="13">
        <f>IF(OR(Table1[[#This Row],[7d_positivity_public]]=0,ISBLANK(Table1[[#This Row],[7d_positivity_public]])),"",(Table1[[#This Row],[7d_positivity_public]]-Table1[[#This Row],[7d_positivity_all]])/Table1[[#This Row],[7d_positivity_public]])</f>
        <v>0.1</v>
      </c>
      <c r="W175">
        <v>4.5</v>
      </c>
    </row>
    <row r="176" spans="1:23" x14ac:dyDescent="0.25">
      <c r="A176" s="10">
        <v>44341</v>
      </c>
      <c r="B176">
        <v>2323</v>
      </c>
      <c r="C176" t="s">
        <v>158</v>
      </c>
      <c r="D176">
        <v>4.0999999999999996</v>
      </c>
      <c r="E176">
        <v>2.9</v>
      </c>
      <c r="F176">
        <v>1.2</v>
      </c>
      <c r="G176">
        <v>3.2</v>
      </c>
      <c r="K176">
        <v>74</v>
      </c>
      <c r="M176">
        <v>87</v>
      </c>
      <c r="T176" s="34">
        <f>_xlfn.XLOOKUP(B176,Demog!$A$2:$A$219,Demog!$P$2:$P$219,,,2)</f>
        <v>22225</v>
      </c>
      <c r="U176" s="34">
        <f t="shared" si="2"/>
        <v>6</v>
      </c>
      <c r="V176" s="13">
        <f>IF(OR(Table1[[#This Row],[7d_positivity_public]]=0,ISBLANK(Table1[[#This Row],[7d_positivity_public]])),"",(Table1[[#This Row],[7d_positivity_public]]-Table1[[#This Row],[7d_positivity_all]])/Table1[[#This Row],[7d_positivity_public]])</f>
        <v>3.1250000000000028E-2</v>
      </c>
      <c r="W176">
        <v>3.1</v>
      </c>
    </row>
    <row r="177" spans="1:23" x14ac:dyDescent="0.25">
      <c r="A177" s="10">
        <v>44341</v>
      </c>
      <c r="B177">
        <v>2331</v>
      </c>
      <c r="C177" t="s">
        <v>159</v>
      </c>
      <c r="D177">
        <v>27.9</v>
      </c>
      <c r="E177">
        <v>38.200000000000003</v>
      </c>
      <c r="F177">
        <v>-10.3</v>
      </c>
      <c r="G177">
        <v>16.3</v>
      </c>
      <c r="K177">
        <v>65</v>
      </c>
      <c r="M177">
        <v>81</v>
      </c>
      <c r="T177" s="34">
        <f>_xlfn.XLOOKUP(B177,Demog!$A$2:$A$219,Demog!$P$2:$P$219,,,2)</f>
        <v>53402</v>
      </c>
      <c r="U177" s="34">
        <f t="shared" si="2"/>
        <v>104</v>
      </c>
      <c r="V177" s="13">
        <f>IF(OR(Table1[[#This Row],[7d_positivity_public]]=0,ISBLANK(Table1[[#This Row],[7d_positivity_public]])),"",(Table1[[#This Row],[7d_positivity_public]]-Table1[[#This Row],[7d_positivity_all]])/Table1[[#This Row],[7d_positivity_public]])</f>
        <v>3.6809815950920331E-2</v>
      </c>
      <c r="W177">
        <v>15.7</v>
      </c>
    </row>
    <row r="178" spans="1:23" x14ac:dyDescent="0.25">
      <c r="A178" s="10">
        <v>44341</v>
      </c>
      <c r="B178">
        <v>2332</v>
      </c>
      <c r="C178" t="s">
        <v>160</v>
      </c>
      <c r="D178">
        <v>26.5</v>
      </c>
      <c r="E178">
        <v>31.5</v>
      </c>
      <c r="F178">
        <v>-5</v>
      </c>
      <c r="G178">
        <v>13.5</v>
      </c>
      <c r="K178">
        <v>61</v>
      </c>
      <c r="M178">
        <v>75</v>
      </c>
      <c r="T178" s="34">
        <f>_xlfn.XLOOKUP(B178,Demog!$A$2:$A$219,Demog!$P$2:$P$219,,,2)</f>
        <v>51161</v>
      </c>
      <c r="U178" s="34">
        <f t="shared" si="2"/>
        <v>95</v>
      </c>
      <c r="V178" s="13">
        <f>IF(OR(Table1[[#This Row],[7d_positivity_public]]=0,ISBLANK(Table1[[#This Row],[7d_positivity_public]])),"",(Table1[[#This Row],[7d_positivity_public]]-Table1[[#This Row],[7d_positivity_all]])/Table1[[#This Row],[7d_positivity_public]])</f>
        <v>5.925925925925931E-2</v>
      </c>
      <c r="W178">
        <v>12.7</v>
      </c>
    </row>
    <row r="179" spans="1:23" x14ac:dyDescent="0.25">
      <c r="A179" s="10">
        <v>44341</v>
      </c>
      <c r="B179">
        <v>2333</v>
      </c>
      <c r="C179" t="s">
        <v>161</v>
      </c>
      <c r="D179">
        <v>6.1</v>
      </c>
      <c r="E179">
        <v>8.6</v>
      </c>
      <c r="F179">
        <v>-2.5</v>
      </c>
      <c r="G179">
        <v>5.5</v>
      </c>
      <c r="K179">
        <v>74</v>
      </c>
      <c r="M179">
        <v>85</v>
      </c>
      <c r="T179" s="34">
        <f>_xlfn.XLOOKUP(B179,Demog!$A$2:$A$219,Demog!$P$2:$P$219,,,2)</f>
        <v>69963</v>
      </c>
      <c r="U179" s="34">
        <f t="shared" si="2"/>
        <v>30</v>
      </c>
      <c r="V179" s="13">
        <f>IF(OR(Table1[[#This Row],[7d_positivity_public]]=0,ISBLANK(Table1[[#This Row],[7d_positivity_public]])),"",(Table1[[#This Row],[7d_positivity_public]]-Table1[[#This Row],[7d_positivity_all]])/Table1[[#This Row],[7d_positivity_public]])</f>
        <v>5.4545454545454515E-2</v>
      </c>
      <c r="W179">
        <v>5.2</v>
      </c>
    </row>
    <row r="180" spans="1:23" x14ac:dyDescent="0.25">
      <c r="A180" s="10">
        <v>44341</v>
      </c>
      <c r="B180">
        <v>2334</v>
      </c>
      <c r="C180" t="s">
        <v>162</v>
      </c>
      <c r="D180">
        <v>17.5</v>
      </c>
      <c r="E180">
        <v>33.9</v>
      </c>
      <c r="F180">
        <v>-16.399999999999999</v>
      </c>
      <c r="G180">
        <v>12.9</v>
      </c>
      <c r="K180">
        <v>73</v>
      </c>
      <c r="M180">
        <v>86</v>
      </c>
      <c r="T180" s="34">
        <f>_xlfn.XLOOKUP(B180,Demog!$A$2:$A$219,Demog!$P$2:$P$219,,,2)</f>
        <v>45391</v>
      </c>
      <c r="U180" s="34">
        <f t="shared" si="2"/>
        <v>56</v>
      </c>
      <c r="V180" s="13">
        <f>IF(OR(Table1[[#This Row],[7d_positivity_public]]=0,ISBLANK(Table1[[#This Row],[7d_positivity_public]])),"",(Table1[[#This Row],[7d_positivity_public]]-Table1[[#This Row],[7d_positivity_all]])/Table1[[#This Row],[7d_positivity_public]])</f>
        <v>4.6511627906976716E-2</v>
      </c>
      <c r="W180">
        <v>12.3</v>
      </c>
    </row>
    <row r="181" spans="1:23" x14ac:dyDescent="0.25">
      <c r="A181" s="10">
        <v>44341</v>
      </c>
      <c r="B181">
        <v>2335</v>
      </c>
      <c r="C181" t="s">
        <v>163</v>
      </c>
      <c r="D181">
        <v>20.100000000000001</v>
      </c>
      <c r="E181">
        <v>31.9</v>
      </c>
      <c r="F181">
        <v>-11.8</v>
      </c>
      <c r="G181">
        <v>14.3</v>
      </c>
      <c r="K181">
        <v>68</v>
      </c>
      <c r="M181">
        <v>84</v>
      </c>
      <c r="T181" s="34">
        <f>_xlfn.XLOOKUP(B181,Demog!$A$2:$A$219,Demog!$P$2:$P$219,,,2)</f>
        <v>62748</v>
      </c>
      <c r="U181" s="34">
        <f t="shared" si="2"/>
        <v>88</v>
      </c>
      <c r="V181" s="13">
        <f>IF(OR(Table1[[#This Row],[7d_positivity_public]]=0,ISBLANK(Table1[[#This Row],[7d_positivity_public]])),"",(Table1[[#This Row],[7d_positivity_public]]-Table1[[#This Row],[7d_positivity_all]])/Table1[[#This Row],[7d_positivity_public]])</f>
        <v>3.4965034965034961E-2</v>
      </c>
      <c r="W181">
        <v>13.8</v>
      </c>
    </row>
    <row r="182" spans="1:23" x14ac:dyDescent="0.25">
      <c r="A182" s="10">
        <v>44341</v>
      </c>
      <c r="B182">
        <v>2336</v>
      </c>
      <c r="C182" t="s">
        <v>164</v>
      </c>
      <c r="D182">
        <v>11</v>
      </c>
      <c r="E182">
        <v>24.8</v>
      </c>
      <c r="F182">
        <v>-13.8</v>
      </c>
      <c r="G182">
        <v>9.6999999999999993</v>
      </c>
      <c r="K182">
        <v>73</v>
      </c>
      <c r="M182">
        <v>84</v>
      </c>
      <c r="T182" s="34">
        <f>_xlfn.XLOOKUP(B182,Demog!$A$2:$A$219,Demog!$P$2:$P$219,,,2)</f>
        <v>58701</v>
      </c>
      <c r="U182" s="34">
        <f t="shared" si="2"/>
        <v>45</v>
      </c>
      <c r="V182" s="13">
        <f>IF(OR(Table1[[#This Row],[7d_positivity_public]]=0,ISBLANK(Table1[[#This Row],[7d_positivity_public]])),"",(Table1[[#This Row],[7d_positivity_public]]-Table1[[#This Row],[7d_positivity_all]])/Table1[[#This Row],[7d_positivity_public]])</f>
        <v>8.2474226804123613E-2</v>
      </c>
      <c r="W182">
        <v>8.9</v>
      </c>
    </row>
    <row r="183" spans="1:23" x14ac:dyDescent="0.25">
      <c r="A183" s="10">
        <v>44341</v>
      </c>
      <c r="B183">
        <v>2337</v>
      </c>
      <c r="C183" t="s">
        <v>165</v>
      </c>
      <c r="D183">
        <v>12.5</v>
      </c>
      <c r="E183">
        <v>19.600000000000001</v>
      </c>
      <c r="F183">
        <v>-7.1</v>
      </c>
      <c r="G183">
        <v>10.7</v>
      </c>
      <c r="K183">
        <v>68</v>
      </c>
      <c r="M183">
        <v>78</v>
      </c>
      <c r="T183" s="34">
        <f>_xlfn.XLOOKUP(B183,Demog!$A$2:$A$219,Demog!$P$2:$P$219,,,2)</f>
        <v>60538</v>
      </c>
      <c r="U183" s="34">
        <f t="shared" si="2"/>
        <v>53</v>
      </c>
      <c r="V183" s="13">
        <f>IF(OR(Table1[[#This Row],[7d_positivity_public]]=0,ISBLANK(Table1[[#This Row],[7d_positivity_public]])),"",(Table1[[#This Row],[7d_positivity_public]]-Table1[[#This Row],[7d_positivity_all]])/Table1[[#This Row],[7d_positivity_public]])</f>
        <v>8.4112149532710151E-2</v>
      </c>
      <c r="W183">
        <v>9.8000000000000007</v>
      </c>
    </row>
    <row r="184" spans="1:23" x14ac:dyDescent="0.25">
      <c r="A184" s="10">
        <v>44341</v>
      </c>
      <c r="B184">
        <v>2338</v>
      </c>
      <c r="C184" t="s">
        <v>166</v>
      </c>
      <c r="D184">
        <v>22.4</v>
      </c>
      <c r="E184">
        <v>40.700000000000003</v>
      </c>
      <c r="F184">
        <v>-18.3</v>
      </c>
      <c r="G184">
        <v>18.5</v>
      </c>
      <c r="K184">
        <v>66</v>
      </c>
      <c r="M184">
        <v>84</v>
      </c>
      <c r="T184" s="34">
        <f>_xlfn.XLOOKUP(B184,Demog!$A$2:$A$219,Demog!$P$2:$P$219,,,2)</f>
        <v>41463</v>
      </c>
      <c r="U184" s="34">
        <f t="shared" si="2"/>
        <v>65</v>
      </c>
      <c r="V184" s="13">
        <f>IF(OR(Table1[[#This Row],[7d_positivity_public]]=0,ISBLANK(Table1[[#This Row],[7d_positivity_public]])),"",(Table1[[#This Row],[7d_positivity_public]]-Table1[[#This Row],[7d_positivity_all]])/Table1[[#This Row],[7d_positivity_public]])</f>
        <v>3.2432432432432511E-2</v>
      </c>
      <c r="W184">
        <v>17.899999999999999</v>
      </c>
    </row>
    <row r="185" spans="1:23" x14ac:dyDescent="0.25">
      <c r="A185" s="10">
        <v>44341</v>
      </c>
      <c r="B185">
        <v>2341</v>
      </c>
      <c r="C185" t="s">
        <v>167</v>
      </c>
      <c r="D185">
        <v>4.0999999999999996</v>
      </c>
      <c r="E185">
        <v>4.2</v>
      </c>
      <c r="F185">
        <v>-0.1</v>
      </c>
      <c r="G185">
        <v>2.8</v>
      </c>
      <c r="K185">
        <v>74</v>
      </c>
      <c r="M185">
        <v>84</v>
      </c>
      <c r="T185" s="34">
        <f>_xlfn.XLOOKUP(B185,Demog!$A$2:$A$219,Demog!$P$2:$P$219,,,2)</f>
        <v>74816</v>
      </c>
      <c r="U185" s="34">
        <f t="shared" si="2"/>
        <v>21</v>
      </c>
      <c r="V185" s="13">
        <f>IF(OR(Table1[[#This Row],[7d_positivity_public]]=0,ISBLANK(Table1[[#This Row],[7d_positivity_public]])),"",(Table1[[#This Row],[7d_positivity_public]]-Table1[[#This Row],[7d_positivity_all]])/Table1[[#This Row],[7d_positivity_public]])</f>
        <v>0.14285714285714282</v>
      </c>
      <c r="W185">
        <v>2.4</v>
      </c>
    </row>
    <row r="186" spans="1:23" x14ac:dyDescent="0.25">
      <c r="A186" s="10">
        <v>44341</v>
      </c>
      <c r="B186">
        <v>2342</v>
      </c>
      <c r="C186" t="s">
        <v>168</v>
      </c>
      <c r="D186">
        <v>1.8</v>
      </c>
      <c r="E186">
        <v>2.4</v>
      </c>
      <c r="F186">
        <v>-0.6</v>
      </c>
      <c r="G186">
        <v>1.1000000000000001</v>
      </c>
      <c r="K186">
        <v>74</v>
      </c>
      <c r="M186">
        <v>83</v>
      </c>
      <c r="T186" s="34">
        <f>_xlfn.XLOOKUP(B186,Demog!$A$2:$A$219,Demog!$P$2:$P$219,,,2)</f>
        <v>19952</v>
      </c>
      <c r="U186" s="34">
        <f t="shared" si="2"/>
        <v>3</v>
      </c>
      <c r="V186" s="13">
        <f>IF(OR(Table1[[#This Row],[7d_positivity_public]]=0,ISBLANK(Table1[[#This Row],[7d_positivity_public]])),"",(Table1[[#This Row],[7d_positivity_public]]-Table1[[#This Row],[7d_positivity_all]])/Table1[[#This Row],[7d_positivity_public]])</f>
        <v>0.18181818181818185</v>
      </c>
      <c r="W186">
        <v>0.9</v>
      </c>
    </row>
    <row r="187" spans="1:23" x14ac:dyDescent="0.25">
      <c r="A187" s="10">
        <v>44341</v>
      </c>
      <c r="B187">
        <v>3111</v>
      </c>
      <c r="C187" t="s">
        <v>169</v>
      </c>
      <c r="D187">
        <v>4.3</v>
      </c>
      <c r="E187">
        <v>5</v>
      </c>
      <c r="F187">
        <v>-0.7</v>
      </c>
      <c r="G187">
        <v>3.1</v>
      </c>
      <c r="K187">
        <v>49</v>
      </c>
      <c r="M187">
        <v>68</v>
      </c>
      <c r="T187" s="34">
        <f>_xlfn.XLOOKUP(B187,Demog!$A$2:$A$219,Demog!$P$2:$P$219,,,2)</f>
        <v>54587</v>
      </c>
      <c r="U187" s="34">
        <f t="shared" si="2"/>
        <v>16</v>
      </c>
      <c r="V187" s="13">
        <f>IF(OR(Table1[[#This Row],[7d_positivity_public]]=0,ISBLANK(Table1[[#This Row],[7d_positivity_public]])),"",(Table1[[#This Row],[7d_positivity_public]]-Table1[[#This Row],[7d_positivity_all]])/Table1[[#This Row],[7d_positivity_public]])</f>
        <v>0.35483870967741937</v>
      </c>
      <c r="W187">
        <v>2</v>
      </c>
    </row>
    <row r="188" spans="1:23" x14ac:dyDescent="0.25">
      <c r="A188" s="10">
        <v>44341</v>
      </c>
      <c r="B188">
        <v>3112</v>
      </c>
      <c r="C188" t="s">
        <v>170</v>
      </c>
      <c r="D188">
        <v>0.7</v>
      </c>
      <c r="E188">
        <v>4.4000000000000004</v>
      </c>
      <c r="F188">
        <v>-3.7</v>
      </c>
      <c r="G188">
        <v>1.4</v>
      </c>
      <c r="K188">
        <v>53</v>
      </c>
      <c r="M188">
        <v>72</v>
      </c>
      <c r="T188" s="34">
        <f>_xlfn.XLOOKUP(B188,Demog!$A$2:$A$219,Demog!$P$2:$P$219,,,2)</f>
        <v>17729</v>
      </c>
      <c r="U188" s="34">
        <f t="shared" si="2"/>
        <v>1</v>
      </c>
      <c r="V188" s="13">
        <f>IF(OR(Table1[[#This Row],[7d_positivity_public]]=0,ISBLANK(Table1[[#This Row],[7d_positivity_public]])),"",(Table1[[#This Row],[7d_positivity_public]]-Table1[[#This Row],[7d_positivity_all]])/Table1[[#This Row],[7d_positivity_public]])</f>
        <v>0.3571428571428571</v>
      </c>
      <c r="W188">
        <v>0.9</v>
      </c>
    </row>
    <row r="189" spans="1:23" x14ac:dyDescent="0.25">
      <c r="A189" s="10">
        <v>44341</v>
      </c>
      <c r="B189">
        <v>3113</v>
      </c>
      <c r="C189" t="s">
        <v>171</v>
      </c>
      <c r="D189">
        <v>2.8</v>
      </c>
      <c r="E189">
        <v>6.6</v>
      </c>
      <c r="F189">
        <v>-3.8</v>
      </c>
      <c r="G189">
        <v>3.7</v>
      </c>
      <c r="K189">
        <v>53</v>
      </c>
      <c r="M189">
        <v>71</v>
      </c>
      <c r="T189" s="34">
        <f>_xlfn.XLOOKUP(B189,Demog!$A$2:$A$219,Demog!$P$2:$P$219,,,2)</f>
        <v>23478</v>
      </c>
      <c r="U189" s="34">
        <f t="shared" si="2"/>
        <v>5</v>
      </c>
      <c r="V189" s="13">
        <f>IF(OR(Table1[[#This Row],[7d_positivity_public]]=0,ISBLANK(Table1[[#This Row],[7d_positivity_public]])),"",(Table1[[#This Row],[7d_positivity_public]]-Table1[[#This Row],[7d_positivity_all]])/Table1[[#This Row],[7d_positivity_public]])</f>
        <v>0.29729729729729731</v>
      </c>
      <c r="W189">
        <v>2.6</v>
      </c>
    </row>
    <row r="190" spans="1:23" x14ac:dyDescent="0.25">
      <c r="A190" s="10">
        <v>44341</v>
      </c>
      <c r="B190">
        <v>3114</v>
      </c>
      <c r="C190" t="s">
        <v>172</v>
      </c>
      <c r="D190">
        <v>4.8</v>
      </c>
      <c r="E190">
        <v>6.4</v>
      </c>
      <c r="F190">
        <v>-1.6</v>
      </c>
      <c r="G190">
        <v>8.1999999999999993</v>
      </c>
      <c r="K190">
        <v>56</v>
      </c>
      <c r="M190">
        <v>75</v>
      </c>
      <c r="T190" s="34">
        <f>_xlfn.XLOOKUP(B190,Demog!$A$2:$A$219,Demog!$P$2:$P$219,,,2)</f>
        <v>32171</v>
      </c>
      <c r="U190" s="34">
        <f t="shared" si="2"/>
        <v>11</v>
      </c>
      <c r="V190" s="13">
        <f>IF(OR(Table1[[#This Row],[7d_positivity_public]]=0,ISBLANK(Table1[[#This Row],[7d_positivity_public]])),"",(Table1[[#This Row],[7d_positivity_public]]-Table1[[#This Row],[7d_positivity_all]])/Table1[[#This Row],[7d_positivity_public]])</f>
        <v>0.35365853658536583</v>
      </c>
      <c r="W190">
        <v>5.3</v>
      </c>
    </row>
    <row r="191" spans="1:23" x14ac:dyDescent="0.25">
      <c r="A191" s="10">
        <v>44341</v>
      </c>
      <c r="B191">
        <v>3115</v>
      </c>
      <c r="C191" t="s">
        <v>173</v>
      </c>
      <c r="D191">
        <v>1</v>
      </c>
      <c r="E191">
        <v>4.7</v>
      </c>
      <c r="F191">
        <v>-3.7</v>
      </c>
      <c r="G191">
        <v>2.5</v>
      </c>
      <c r="K191">
        <v>67</v>
      </c>
      <c r="M191">
        <v>84</v>
      </c>
      <c r="T191" s="34">
        <f>_xlfn.XLOOKUP(B191,Demog!$A$2:$A$219,Demog!$P$2:$P$219,,,2)</f>
        <v>24774</v>
      </c>
      <c r="U191" s="34">
        <f t="shared" si="2"/>
        <v>2</v>
      </c>
      <c r="V191" s="13">
        <f>IF(OR(Table1[[#This Row],[7d_positivity_public]]=0,ISBLANK(Table1[[#This Row],[7d_positivity_public]])),"",(Table1[[#This Row],[7d_positivity_public]]-Table1[[#This Row],[7d_positivity_all]])/Table1[[#This Row],[7d_positivity_public]])</f>
        <v>0.2</v>
      </c>
      <c r="W191">
        <v>2</v>
      </c>
    </row>
    <row r="192" spans="1:23" x14ac:dyDescent="0.25">
      <c r="A192" s="10">
        <v>44341</v>
      </c>
      <c r="B192">
        <v>3116</v>
      </c>
      <c r="C192" t="s">
        <v>174</v>
      </c>
      <c r="D192">
        <v>2.1</v>
      </c>
      <c r="E192">
        <v>14.7</v>
      </c>
      <c r="F192">
        <v>-12.6</v>
      </c>
      <c r="G192">
        <v>3.8</v>
      </c>
      <c r="K192">
        <v>53</v>
      </c>
      <c r="M192">
        <v>75</v>
      </c>
      <c r="T192" s="34">
        <f>_xlfn.XLOOKUP(B192,Demog!$A$2:$A$219,Demog!$P$2:$P$219,,,2)</f>
        <v>24621</v>
      </c>
      <c r="U192" s="34">
        <f t="shared" si="2"/>
        <v>4</v>
      </c>
      <c r="V192" s="13">
        <f>IF(OR(Table1[[#This Row],[7d_positivity_public]]=0,ISBLANK(Table1[[#This Row],[7d_positivity_public]])),"",(Table1[[#This Row],[7d_positivity_public]]-Table1[[#This Row],[7d_positivity_all]])/Table1[[#This Row],[7d_positivity_public]])</f>
        <v>0.31578947368421045</v>
      </c>
      <c r="W192">
        <v>2.6</v>
      </c>
    </row>
    <row r="193" spans="1:23" x14ac:dyDescent="0.25">
      <c r="A193" s="10">
        <v>44341</v>
      </c>
      <c r="B193">
        <v>3117</v>
      </c>
      <c r="C193" t="s">
        <v>175</v>
      </c>
      <c r="D193">
        <v>1.9</v>
      </c>
      <c r="E193">
        <v>5</v>
      </c>
      <c r="F193">
        <v>-3.1</v>
      </c>
      <c r="G193">
        <v>2.5</v>
      </c>
      <c r="K193">
        <v>58</v>
      </c>
      <c r="M193">
        <v>78</v>
      </c>
      <c r="T193" s="34">
        <f>_xlfn.XLOOKUP(B193,Demog!$A$2:$A$219,Demog!$P$2:$P$219,,,2)</f>
        <v>20949</v>
      </c>
      <c r="U193" s="34">
        <f t="shared" si="2"/>
        <v>3</v>
      </c>
      <c r="V193" s="13">
        <f>IF(OR(Table1[[#This Row],[7d_positivity_public]]=0,ISBLANK(Table1[[#This Row],[7d_positivity_public]])),"",(Table1[[#This Row],[7d_positivity_public]]-Table1[[#This Row],[7d_positivity_all]])/Table1[[#This Row],[7d_positivity_public]])</f>
        <v>0.24000000000000005</v>
      </c>
      <c r="W193">
        <v>1.9</v>
      </c>
    </row>
    <row r="194" spans="1:23" x14ac:dyDescent="0.25">
      <c r="A194" s="10">
        <v>44341</v>
      </c>
      <c r="B194">
        <v>3211</v>
      </c>
      <c r="C194" t="s">
        <v>176</v>
      </c>
      <c r="D194">
        <v>8.3000000000000007</v>
      </c>
      <c r="E194">
        <v>12.8</v>
      </c>
      <c r="F194">
        <v>-4.5</v>
      </c>
      <c r="G194">
        <v>6.5</v>
      </c>
      <c r="K194">
        <v>52</v>
      </c>
      <c r="M194">
        <v>73</v>
      </c>
      <c r="T194" s="34">
        <f>_xlfn.XLOOKUP(B194,Demog!$A$2:$A$219,Demog!$P$2:$P$219,,,2)</f>
        <v>41934</v>
      </c>
      <c r="U194" s="34">
        <f t="shared" ref="U194:U257" si="3">ROUND(T194*D194/100000*7,0)</f>
        <v>24</v>
      </c>
      <c r="V194" s="13">
        <f>IF(OR(Table1[[#This Row],[7d_positivity_public]]=0,ISBLANK(Table1[[#This Row],[7d_positivity_public]])),"",(Table1[[#This Row],[7d_positivity_public]]-Table1[[#This Row],[7d_positivity_all]])/Table1[[#This Row],[7d_positivity_public]])</f>
        <v>0.50769230769230766</v>
      </c>
      <c r="W194">
        <v>3.2</v>
      </c>
    </row>
    <row r="195" spans="1:23" x14ac:dyDescent="0.25">
      <c r="A195" s="10">
        <v>44341</v>
      </c>
      <c r="B195">
        <v>3212</v>
      </c>
      <c r="C195" t="s">
        <v>177</v>
      </c>
      <c r="D195">
        <v>8</v>
      </c>
      <c r="E195">
        <v>10.5</v>
      </c>
      <c r="F195">
        <v>-2.5</v>
      </c>
      <c r="G195">
        <v>6.8</v>
      </c>
      <c r="K195">
        <v>54</v>
      </c>
      <c r="M195">
        <v>77</v>
      </c>
      <c r="T195" s="34">
        <f>_xlfn.XLOOKUP(B195,Demog!$A$2:$A$219,Demog!$P$2:$P$219,,,2)</f>
        <v>47203</v>
      </c>
      <c r="U195" s="34">
        <f t="shared" si="3"/>
        <v>26</v>
      </c>
      <c r="V195" s="13">
        <f>IF(OR(Table1[[#This Row],[7d_positivity_public]]=0,ISBLANK(Table1[[#This Row],[7d_positivity_public]])),"",(Table1[[#This Row],[7d_positivity_public]]-Table1[[#This Row],[7d_positivity_all]])/Table1[[#This Row],[7d_positivity_public]])</f>
        <v>0.33823529411764702</v>
      </c>
      <c r="W195">
        <v>4.5</v>
      </c>
    </row>
    <row r="196" spans="1:23" x14ac:dyDescent="0.25">
      <c r="A196" s="10">
        <v>44341</v>
      </c>
      <c r="B196">
        <v>3213</v>
      </c>
      <c r="C196" t="s">
        <v>178</v>
      </c>
      <c r="D196">
        <v>4.5</v>
      </c>
      <c r="E196">
        <v>11</v>
      </c>
      <c r="F196">
        <v>-6.5</v>
      </c>
      <c r="G196">
        <v>2.5</v>
      </c>
      <c r="K196">
        <v>64</v>
      </c>
      <c r="M196">
        <v>84</v>
      </c>
      <c r="T196" s="34">
        <f>_xlfn.XLOOKUP(B196,Demog!$A$2:$A$219,Demog!$P$2:$P$219,,,2)</f>
        <v>32904</v>
      </c>
      <c r="U196" s="34">
        <f t="shared" si="3"/>
        <v>10</v>
      </c>
      <c r="V196" s="13">
        <f>IF(OR(Table1[[#This Row],[7d_positivity_public]]=0,ISBLANK(Table1[[#This Row],[7d_positivity_public]])),"",(Table1[[#This Row],[7d_positivity_public]]-Table1[[#This Row],[7d_positivity_all]])/Table1[[#This Row],[7d_positivity_public]])</f>
        <v>0.15999999999999998</v>
      </c>
      <c r="W196">
        <v>2.1</v>
      </c>
    </row>
    <row r="197" spans="1:23" x14ac:dyDescent="0.25">
      <c r="A197" s="10">
        <v>44341</v>
      </c>
      <c r="B197">
        <v>3221</v>
      </c>
      <c r="C197" t="s">
        <v>179</v>
      </c>
      <c r="D197">
        <v>11.2</v>
      </c>
      <c r="E197">
        <v>17.7</v>
      </c>
      <c r="F197">
        <v>-6.5</v>
      </c>
      <c r="G197">
        <v>8</v>
      </c>
      <c r="K197">
        <v>53</v>
      </c>
      <c r="M197">
        <v>66</v>
      </c>
      <c r="T197" s="34">
        <f>_xlfn.XLOOKUP(B197,Demog!$A$2:$A$219,Demog!$P$2:$P$219,,,2)</f>
        <v>19960</v>
      </c>
      <c r="U197" s="34">
        <f t="shared" si="3"/>
        <v>16</v>
      </c>
      <c r="V197" s="13">
        <f>IF(OR(Table1[[#This Row],[7d_positivity_public]]=0,ISBLANK(Table1[[#This Row],[7d_positivity_public]])),"",(Table1[[#This Row],[7d_positivity_public]]-Table1[[#This Row],[7d_positivity_all]])/Table1[[#This Row],[7d_positivity_public]])</f>
        <v>0.19999999999999996</v>
      </c>
      <c r="W197">
        <v>6.4</v>
      </c>
    </row>
    <row r="198" spans="1:23" x14ac:dyDescent="0.25">
      <c r="A198" s="10">
        <v>44341</v>
      </c>
      <c r="B198">
        <v>3222</v>
      </c>
      <c r="C198" t="s">
        <v>180</v>
      </c>
      <c r="D198">
        <v>14.8</v>
      </c>
      <c r="E198">
        <v>21.2</v>
      </c>
      <c r="F198">
        <v>-6.4</v>
      </c>
      <c r="G198">
        <v>12</v>
      </c>
      <c r="K198">
        <v>51</v>
      </c>
      <c r="M198">
        <v>74</v>
      </c>
      <c r="T198" s="34">
        <f>_xlfn.XLOOKUP(B198,Demog!$A$2:$A$219,Demog!$P$2:$P$219,,,2)</f>
        <v>12392</v>
      </c>
      <c r="U198" s="34">
        <f t="shared" si="3"/>
        <v>13</v>
      </c>
      <c r="V198" s="13">
        <f>IF(OR(Table1[[#This Row],[7d_positivity_public]]=0,ISBLANK(Table1[[#This Row],[7d_positivity_public]])),"",(Table1[[#This Row],[7d_positivity_public]]-Table1[[#This Row],[7d_positivity_all]])/Table1[[#This Row],[7d_positivity_public]])</f>
        <v>0.51666666666666672</v>
      </c>
      <c r="W198">
        <v>5.8</v>
      </c>
    </row>
    <row r="199" spans="1:23" x14ac:dyDescent="0.25">
      <c r="A199" s="10">
        <v>44341</v>
      </c>
      <c r="B199">
        <v>3223</v>
      </c>
      <c r="C199" t="s">
        <v>181</v>
      </c>
      <c r="D199">
        <v>6.3</v>
      </c>
      <c r="E199">
        <v>5.4</v>
      </c>
      <c r="F199">
        <v>0.9</v>
      </c>
      <c r="G199">
        <v>6.8</v>
      </c>
      <c r="K199">
        <v>68</v>
      </c>
      <c r="M199">
        <v>75</v>
      </c>
      <c r="T199" s="34">
        <f>_xlfn.XLOOKUP(B199,Demog!$A$2:$A$219,Demog!$P$2:$P$219,,,2)</f>
        <v>29180</v>
      </c>
      <c r="U199" s="34">
        <f t="shared" si="3"/>
        <v>13</v>
      </c>
      <c r="V199" s="13">
        <f>IF(OR(Table1[[#This Row],[7d_positivity_public]]=0,ISBLANK(Table1[[#This Row],[7d_positivity_public]])),"",(Table1[[#This Row],[7d_positivity_public]]-Table1[[#This Row],[7d_positivity_all]])/Table1[[#This Row],[7d_positivity_public]])</f>
        <v>0.2794117647058823</v>
      </c>
      <c r="W199">
        <v>4.9000000000000004</v>
      </c>
    </row>
    <row r="200" spans="1:23" x14ac:dyDescent="0.25">
      <c r="A200" s="10">
        <v>44341</v>
      </c>
      <c r="B200">
        <v>3231</v>
      </c>
      <c r="C200" t="s">
        <v>182</v>
      </c>
      <c r="D200">
        <v>9.6</v>
      </c>
      <c r="E200">
        <v>8.1</v>
      </c>
      <c r="F200">
        <v>1.5</v>
      </c>
      <c r="G200">
        <v>8.1999999999999993</v>
      </c>
      <c r="K200">
        <v>68</v>
      </c>
      <c r="M200">
        <v>79</v>
      </c>
      <c r="T200" s="34">
        <f>_xlfn.XLOOKUP(B200,Demog!$A$2:$A$219,Demog!$P$2:$P$219,,,2)</f>
        <v>18027</v>
      </c>
      <c r="U200" s="34">
        <f t="shared" si="3"/>
        <v>12</v>
      </c>
      <c r="V200" s="13">
        <f>IF(OR(Table1[[#This Row],[7d_positivity_public]]=0,ISBLANK(Table1[[#This Row],[7d_positivity_public]])),"",(Table1[[#This Row],[7d_positivity_public]]-Table1[[#This Row],[7d_positivity_all]])/Table1[[#This Row],[7d_positivity_public]])</f>
        <v>0.10975609756097555</v>
      </c>
      <c r="W200">
        <v>7.3</v>
      </c>
    </row>
    <row r="201" spans="1:23" x14ac:dyDescent="0.25">
      <c r="A201" s="10">
        <v>44341</v>
      </c>
      <c r="B201">
        <v>3232</v>
      </c>
      <c r="C201" t="s">
        <v>183</v>
      </c>
      <c r="D201">
        <v>9.6</v>
      </c>
      <c r="E201">
        <v>12</v>
      </c>
      <c r="F201">
        <v>-2.4</v>
      </c>
      <c r="G201">
        <v>10.3</v>
      </c>
      <c r="K201">
        <v>67</v>
      </c>
      <c r="M201">
        <v>80</v>
      </c>
      <c r="T201" s="34">
        <f>_xlfn.XLOOKUP(B201,Demog!$A$2:$A$219,Demog!$P$2:$P$219,,,2)</f>
        <v>34575</v>
      </c>
      <c r="U201" s="34">
        <f t="shared" si="3"/>
        <v>23</v>
      </c>
      <c r="V201" s="13">
        <f>IF(OR(Table1[[#This Row],[7d_positivity_public]]=0,ISBLANK(Table1[[#This Row],[7d_positivity_public]])),"",(Table1[[#This Row],[7d_positivity_public]]-Table1[[#This Row],[7d_positivity_all]])/Table1[[#This Row],[7d_positivity_public]])</f>
        <v>0.22330097087378648</v>
      </c>
      <c r="W201">
        <v>8</v>
      </c>
    </row>
    <row r="202" spans="1:23" x14ac:dyDescent="0.25">
      <c r="A202" s="10">
        <v>44341</v>
      </c>
      <c r="B202">
        <v>3233</v>
      </c>
      <c r="C202" t="s">
        <v>184</v>
      </c>
      <c r="D202">
        <v>9.9</v>
      </c>
      <c r="E202">
        <v>13.8</v>
      </c>
      <c r="F202">
        <v>-3.9</v>
      </c>
      <c r="G202">
        <v>11</v>
      </c>
      <c r="K202">
        <v>66</v>
      </c>
      <c r="M202">
        <v>79</v>
      </c>
      <c r="T202" s="34">
        <f>_xlfn.XLOOKUP(B202,Demog!$A$2:$A$219,Demog!$P$2:$P$219,,,2)</f>
        <v>51292</v>
      </c>
      <c r="U202" s="34">
        <f t="shared" si="3"/>
        <v>36</v>
      </c>
      <c r="V202" s="13">
        <f>IF(OR(Table1[[#This Row],[7d_positivity_public]]=0,ISBLANK(Table1[[#This Row],[7d_positivity_public]])),"",(Table1[[#This Row],[7d_positivity_public]]-Table1[[#This Row],[7d_positivity_all]])/Table1[[#This Row],[7d_positivity_public]])</f>
        <v>0.16363636363636369</v>
      </c>
      <c r="W202">
        <v>9.1999999999999993</v>
      </c>
    </row>
    <row r="203" spans="1:23" x14ac:dyDescent="0.25">
      <c r="A203" s="10">
        <v>44341</v>
      </c>
      <c r="B203">
        <v>3241</v>
      </c>
      <c r="C203" t="s">
        <v>185</v>
      </c>
      <c r="D203">
        <v>1.8</v>
      </c>
      <c r="E203">
        <v>3.9</v>
      </c>
      <c r="F203">
        <v>-2.1</v>
      </c>
      <c r="G203">
        <v>2.6</v>
      </c>
      <c r="K203">
        <v>58</v>
      </c>
      <c r="M203">
        <v>77</v>
      </c>
      <c r="T203" s="34">
        <f>_xlfn.XLOOKUP(B203,Demog!$A$2:$A$219,Demog!$P$2:$P$219,,,2)</f>
        <v>37993</v>
      </c>
      <c r="U203" s="34">
        <f t="shared" si="3"/>
        <v>5</v>
      </c>
      <c r="V203" s="13">
        <f>IF(OR(Table1[[#This Row],[7d_positivity_public]]=0,ISBLANK(Table1[[#This Row],[7d_positivity_public]])),"",(Table1[[#This Row],[7d_positivity_public]]-Table1[[#This Row],[7d_positivity_all]])/Table1[[#This Row],[7d_positivity_public]])</f>
        <v>0.38461538461538458</v>
      </c>
      <c r="W203">
        <v>1.6</v>
      </c>
    </row>
    <row r="204" spans="1:23" x14ac:dyDescent="0.25">
      <c r="A204" s="10">
        <v>44341</v>
      </c>
      <c r="B204">
        <v>3242</v>
      </c>
      <c r="C204" t="s">
        <v>186</v>
      </c>
      <c r="D204">
        <v>1.9</v>
      </c>
      <c r="E204">
        <v>6.2</v>
      </c>
      <c r="F204">
        <v>-4.3</v>
      </c>
      <c r="G204">
        <v>2.2000000000000002</v>
      </c>
      <c r="K204">
        <v>62</v>
      </c>
      <c r="M204">
        <v>83</v>
      </c>
      <c r="T204" s="34">
        <f>_xlfn.XLOOKUP(B204,Demog!$A$2:$A$219,Demog!$P$2:$P$219,,,2)</f>
        <v>34483</v>
      </c>
      <c r="U204" s="34">
        <f t="shared" si="3"/>
        <v>5</v>
      </c>
      <c r="V204" s="13">
        <f>IF(OR(Table1[[#This Row],[7d_positivity_public]]=0,ISBLANK(Table1[[#This Row],[7d_positivity_public]])),"",(Table1[[#This Row],[7d_positivity_public]]-Table1[[#This Row],[7d_positivity_all]])/Table1[[#This Row],[7d_positivity_public]])</f>
        <v>0.3636363636363637</v>
      </c>
      <c r="W204">
        <v>1.4</v>
      </c>
    </row>
    <row r="205" spans="1:23" x14ac:dyDescent="0.25">
      <c r="A205" s="10">
        <v>44341</v>
      </c>
      <c r="B205">
        <v>3243</v>
      </c>
      <c r="C205" t="s">
        <v>187</v>
      </c>
      <c r="D205">
        <v>0.8</v>
      </c>
      <c r="E205">
        <v>9.1999999999999993</v>
      </c>
      <c r="F205">
        <v>-8.4</v>
      </c>
      <c r="G205">
        <v>1.8</v>
      </c>
      <c r="K205">
        <v>37</v>
      </c>
      <c r="M205">
        <v>72</v>
      </c>
      <c r="T205" s="34">
        <f>_xlfn.XLOOKUP(B205,Demog!$A$2:$A$219,Demog!$P$2:$P$219,,,2)</f>
        <v>15890</v>
      </c>
      <c r="U205" s="34">
        <f t="shared" si="3"/>
        <v>1</v>
      </c>
      <c r="V205" s="13">
        <f>IF(OR(Table1[[#This Row],[7d_positivity_public]]=0,ISBLANK(Table1[[#This Row],[7d_positivity_public]])),"",(Table1[[#This Row],[7d_positivity_public]]-Table1[[#This Row],[7d_positivity_all]])/Table1[[#This Row],[7d_positivity_public]])</f>
        <v>0.44444444444444448</v>
      </c>
      <c r="W205">
        <v>1</v>
      </c>
    </row>
    <row r="206" spans="1:23" x14ac:dyDescent="0.25">
      <c r="A206" s="10">
        <v>44341</v>
      </c>
      <c r="B206">
        <v>3244</v>
      </c>
      <c r="C206" t="s">
        <v>188</v>
      </c>
      <c r="D206">
        <v>1.6</v>
      </c>
      <c r="E206">
        <v>5.9</v>
      </c>
      <c r="F206">
        <v>-4.3</v>
      </c>
      <c r="G206">
        <v>2.2000000000000002</v>
      </c>
      <c r="K206">
        <v>61</v>
      </c>
      <c r="M206">
        <v>83</v>
      </c>
      <c r="T206" s="34">
        <f>_xlfn.XLOOKUP(B206,Demog!$A$2:$A$219,Demog!$P$2:$P$219,,,2)</f>
        <v>42812</v>
      </c>
      <c r="U206" s="34">
        <f t="shared" si="3"/>
        <v>5</v>
      </c>
      <c r="V206" s="13">
        <f>IF(OR(Table1[[#This Row],[7d_positivity_public]]=0,ISBLANK(Table1[[#This Row],[7d_positivity_public]])),"",(Table1[[#This Row],[7d_positivity_public]]-Table1[[#This Row],[7d_positivity_all]])/Table1[[#This Row],[7d_positivity_public]])</f>
        <v>0.3636363636363637</v>
      </c>
      <c r="W206">
        <v>1.4</v>
      </c>
    </row>
    <row r="207" spans="1:23" x14ac:dyDescent="0.25">
      <c r="A207" s="10">
        <v>44341</v>
      </c>
      <c r="B207">
        <v>3251</v>
      </c>
      <c r="C207" t="s">
        <v>189</v>
      </c>
      <c r="D207">
        <v>11.4</v>
      </c>
      <c r="E207">
        <v>14.2</v>
      </c>
      <c r="F207">
        <v>-2.8</v>
      </c>
      <c r="G207">
        <v>13.7</v>
      </c>
      <c r="K207">
        <v>68</v>
      </c>
      <c r="M207">
        <v>78</v>
      </c>
      <c r="T207" s="34">
        <f>_xlfn.XLOOKUP(B207,Demog!$A$2:$A$219,Demog!$P$2:$P$219,,,2)</f>
        <v>31755</v>
      </c>
      <c r="U207" s="34">
        <f t="shared" si="3"/>
        <v>25</v>
      </c>
      <c r="V207" s="13">
        <f>IF(OR(Table1[[#This Row],[7d_positivity_public]]=0,ISBLANK(Table1[[#This Row],[7d_positivity_public]])),"",(Table1[[#This Row],[7d_positivity_public]]-Table1[[#This Row],[7d_positivity_all]])/Table1[[#This Row],[7d_positivity_public]])</f>
        <v>0.21167883211678823</v>
      </c>
      <c r="W207">
        <v>10.8</v>
      </c>
    </row>
    <row r="208" spans="1:23" x14ac:dyDescent="0.25">
      <c r="A208" s="10">
        <v>44341</v>
      </c>
      <c r="B208">
        <v>3252</v>
      </c>
      <c r="C208" t="s">
        <v>190</v>
      </c>
      <c r="D208">
        <v>7.9</v>
      </c>
      <c r="E208">
        <v>11.4</v>
      </c>
      <c r="F208">
        <v>-3.5</v>
      </c>
      <c r="G208">
        <v>5.5</v>
      </c>
      <c r="K208">
        <v>59</v>
      </c>
      <c r="M208">
        <v>78</v>
      </c>
      <c r="T208" s="34">
        <f>_xlfn.XLOOKUP(B208,Demog!$A$2:$A$219,Demog!$P$2:$P$219,,,2)</f>
        <v>32807</v>
      </c>
      <c r="U208" s="34">
        <f t="shared" si="3"/>
        <v>18</v>
      </c>
      <c r="V208" s="13">
        <f>IF(OR(Table1[[#This Row],[7d_positivity_public]]=0,ISBLANK(Table1[[#This Row],[7d_positivity_public]])),"",(Table1[[#This Row],[7d_positivity_public]]-Table1[[#This Row],[7d_positivity_all]])/Table1[[#This Row],[7d_positivity_public]])</f>
        <v>0.29090909090909095</v>
      </c>
      <c r="W208">
        <v>3.9</v>
      </c>
    </row>
    <row r="209" spans="1:23" x14ac:dyDescent="0.25">
      <c r="A209" s="10">
        <v>44341</v>
      </c>
      <c r="B209">
        <v>3253</v>
      </c>
      <c r="C209" t="s">
        <v>191</v>
      </c>
      <c r="D209">
        <v>5.4</v>
      </c>
      <c r="E209">
        <v>7.9</v>
      </c>
      <c r="F209">
        <v>-2.5</v>
      </c>
      <c r="G209">
        <v>4.9000000000000004</v>
      </c>
      <c r="K209">
        <v>63</v>
      </c>
      <c r="M209">
        <v>82</v>
      </c>
      <c r="T209" s="34">
        <f>_xlfn.XLOOKUP(B209,Demog!$A$2:$A$219,Demog!$P$2:$P$219,,,2)</f>
        <v>31246</v>
      </c>
      <c r="U209" s="34">
        <f t="shared" si="3"/>
        <v>12</v>
      </c>
      <c r="V209" s="13">
        <f>IF(OR(Table1[[#This Row],[7d_positivity_public]]=0,ISBLANK(Table1[[#This Row],[7d_positivity_public]])),"",(Table1[[#This Row],[7d_positivity_public]]-Table1[[#This Row],[7d_positivity_all]])/Table1[[#This Row],[7d_positivity_public]])</f>
        <v>0.22448979591836743</v>
      </c>
      <c r="W209">
        <v>3.8</v>
      </c>
    </row>
    <row r="210" spans="1:23" x14ac:dyDescent="0.25">
      <c r="A210" s="10">
        <v>44341</v>
      </c>
      <c r="B210">
        <v>3261</v>
      </c>
      <c r="C210" t="s">
        <v>192</v>
      </c>
      <c r="D210">
        <v>5.8</v>
      </c>
      <c r="E210">
        <v>11.6</v>
      </c>
      <c r="F210">
        <v>-5.8</v>
      </c>
      <c r="G210">
        <v>6.4</v>
      </c>
      <c r="K210">
        <v>69</v>
      </c>
      <c r="M210">
        <v>80</v>
      </c>
      <c r="T210" s="34">
        <f>_xlfn.XLOOKUP(B210,Demog!$A$2:$A$219,Demog!$P$2:$P$219,,,2)</f>
        <v>29561</v>
      </c>
      <c r="U210" s="34">
        <f t="shared" si="3"/>
        <v>12</v>
      </c>
      <c r="V210" s="13">
        <f>IF(OR(Table1[[#This Row],[7d_positivity_public]]=0,ISBLANK(Table1[[#This Row],[7d_positivity_public]])),"",(Table1[[#This Row],[7d_positivity_public]]-Table1[[#This Row],[7d_positivity_all]])/Table1[[#This Row],[7d_positivity_public]])</f>
        <v>0.17187500000000008</v>
      </c>
      <c r="W210">
        <v>5.3</v>
      </c>
    </row>
    <row r="211" spans="1:23" x14ac:dyDescent="0.25">
      <c r="A211" s="10">
        <v>44341</v>
      </c>
      <c r="B211">
        <v>3262</v>
      </c>
      <c r="C211" t="s">
        <v>193</v>
      </c>
      <c r="D211">
        <v>3.9</v>
      </c>
      <c r="E211">
        <v>1.4</v>
      </c>
      <c r="F211">
        <v>2.5</v>
      </c>
      <c r="G211">
        <v>5.4</v>
      </c>
      <c r="K211">
        <v>52</v>
      </c>
      <c r="M211">
        <v>73</v>
      </c>
      <c r="T211" s="34">
        <f>_xlfn.XLOOKUP(B211,Demog!$A$2:$A$219,Demog!$P$2:$P$219,,,2)</f>
        <v>37453</v>
      </c>
      <c r="U211" s="34">
        <f t="shared" si="3"/>
        <v>10</v>
      </c>
      <c r="V211" s="13">
        <f>IF(OR(Table1[[#This Row],[7d_positivity_public]]=0,ISBLANK(Table1[[#This Row],[7d_positivity_public]])),"",(Table1[[#This Row],[7d_positivity_public]]-Table1[[#This Row],[7d_positivity_all]])/Table1[[#This Row],[7d_positivity_public]])</f>
        <v>0.29629629629629639</v>
      </c>
      <c r="W211">
        <v>3.8</v>
      </c>
    </row>
    <row r="212" spans="1:23" x14ac:dyDescent="0.25">
      <c r="A212" s="10">
        <v>44341</v>
      </c>
      <c r="B212">
        <v>3263</v>
      </c>
      <c r="C212" t="s">
        <v>194</v>
      </c>
      <c r="D212">
        <v>16.600000000000001</v>
      </c>
      <c r="E212">
        <v>18.8</v>
      </c>
      <c r="F212">
        <v>-2.2000000000000002</v>
      </c>
      <c r="G212">
        <v>15.8</v>
      </c>
      <c r="K212">
        <v>64</v>
      </c>
      <c r="M212">
        <v>80</v>
      </c>
      <c r="T212" s="34">
        <f>_xlfn.XLOOKUP(B212,Demog!$A$2:$A$219,Demog!$P$2:$P$219,,,2)</f>
        <v>36496</v>
      </c>
      <c r="U212" s="34">
        <f t="shared" si="3"/>
        <v>42</v>
      </c>
      <c r="V212" s="13">
        <f>IF(OR(Table1[[#This Row],[7d_positivity_public]]=0,ISBLANK(Table1[[#This Row],[7d_positivity_public]])),"",(Table1[[#This Row],[7d_positivity_public]]-Table1[[#This Row],[7d_positivity_all]])/Table1[[#This Row],[7d_positivity_public]])</f>
        <v>0.19620253164556969</v>
      </c>
      <c r="W212">
        <v>12.7</v>
      </c>
    </row>
    <row r="213" spans="1:23" x14ac:dyDescent="0.25">
      <c r="A213" s="10">
        <v>44341</v>
      </c>
      <c r="B213">
        <v>3264</v>
      </c>
      <c r="C213" t="s">
        <v>195</v>
      </c>
      <c r="D213">
        <v>15.7</v>
      </c>
      <c r="E213">
        <v>15.7</v>
      </c>
      <c r="F213">
        <v>0</v>
      </c>
      <c r="G213">
        <v>16.399999999999999</v>
      </c>
      <c r="K213">
        <v>66</v>
      </c>
      <c r="M213">
        <v>79</v>
      </c>
      <c r="T213" s="34">
        <f>_xlfn.XLOOKUP(B213,Demog!$A$2:$A$219,Demog!$P$2:$P$219,,,2)</f>
        <v>31065</v>
      </c>
      <c r="U213" s="34">
        <f t="shared" si="3"/>
        <v>34</v>
      </c>
      <c r="V213" s="13">
        <f>IF(OR(Table1[[#This Row],[7d_positivity_public]]=0,ISBLANK(Table1[[#This Row],[7d_positivity_public]])),"",(Table1[[#This Row],[7d_positivity_public]]-Table1[[#This Row],[7d_positivity_all]])/Table1[[#This Row],[7d_positivity_public]])</f>
        <v>0.10975609756097555</v>
      </c>
      <c r="W213">
        <v>14.6</v>
      </c>
    </row>
    <row r="214" spans="1:23" x14ac:dyDescent="0.25">
      <c r="A214" s="10">
        <v>44341</v>
      </c>
      <c r="B214">
        <v>3311</v>
      </c>
      <c r="C214" t="s">
        <v>196</v>
      </c>
      <c r="D214">
        <v>7</v>
      </c>
      <c r="E214">
        <v>5.6</v>
      </c>
      <c r="F214">
        <v>1.4</v>
      </c>
      <c r="G214">
        <v>8.6</v>
      </c>
      <c r="K214">
        <v>66</v>
      </c>
      <c r="M214">
        <v>84</v>
      </c>
      <c r="T214" s="34">
        <f>_xlfn.XLOOKUP(B214,Demog!$A$2:$A$219,Demog!$P$2:$P$219,,,2)</f>
        <v>19230</v>
      </c>
      <c r="U214" s="34">
        <f t="shared" si="3"/>
        <v>9</v>
      </c>
      <c r="V214" s="13">
        <f>IF(OR(Table1[[#This Row],[7d_positivity_public]]=0,ISBLANK(Table1[[#This Row],[7d_positivity_public]])),"",(Table1[[#This Row],[7d_positivity_public]]-Table1[[#This Row],[7d_positivity_all]])/Table1[[#This Row],[7d_positivity_public]])</f>
        <v>0.18604651162790695</v>
      </c>
      <c r="W214">
        <v>7</v>
      </c>
    </row>
    <row r="215" spans="1:23" x14ac:dyDescent="0.25">
      <c r="A215" s="10">
        <v>44341</v>
      </c>
      <c r="B215">
        <v>3312</v>
      </c>
      <c r="C215" t="s">
        <v>197</v>
      </c>
      <c r="D215">
        <v>2.4</v>
      </c>
      <c r="E215">
        <v>7.5</v>
      </c>
      <c r="F215">
        <v>-5.0999999999999996</v>
      </c>
      <c r="G215">
        <v>4.2</v>
      </c>
      <c r="K215">
        <v>64</v>
      </c>
      <c r="M215">
        <v>81</v>
      </c>
      <c r="T215" s="34">
        <f>_xlfn.XLOOKUP(B215,Demog!$A$2:$A$219,Demog!$P$2:$P$219,,,2)</f>
        <v>34244</v>
      </c>
      <c r="U215" s="34">
        <f t="shared" si="3"/>
        <v>6</v>
      </c>
      <c r="V215" s="13">
        <f>IF(OR(Table1[[#This Row],[7d_positivity_public]]=0,ISBLANK(Table1[[#This Row],[7d_positivity_public]])),"",(Table1[[#This Row],[7d_positivity_public]]-Table1[[#This Row],[7d_positivity_all]])/Table1[[#This Row],[7d_positivity_public]])</f>
        <v>0.28571428571428575</v>
      </c>
      <c r="W215">
        <v>3</v>
      </c>
    </row>
    <row r="216" spans="1:23" x14ac:dyDescent="0.25">
      <c r="A216" s="10">
        <v>44341</v>
      </c>
      <c r="B216">
        <v>3313</v>
      </c>
      <c r="C216" t="s">
        <v>198</v>
      </c>
      <c r="D216">
        <v>3.2</v>
      </c>
      <c r="E216">
        <v>3.6</v>
      </c>
      <c r="F216">
        <v>-0.4</v>
      </c>
      <c r="G216">
        <v>4.7</v>
      </c>
      <c r="K216">
        <v>72</v>
      </c>
      <c r="M216">
        <v>88</v>
      </c>
      <c r="T216" s="34">
        <f>_xlfn.XLOOKUP(B216,Demog!$A$2:$A$219,Demog!$P$2:$P$219,,,2)</f>
        <v>29808</v>
      </c>
      <c r="U216" s="34">
        <f t="shared" si="3"/>
        <v>7</v>
      </c>
      <c r="V216" s="13">
        <f>IF(OR(Table1[[#This Row],[7d_positivity_public]]=0,ISBLANK(Table1[[#This Row],[7d_positivity_public]])),"",(Table1[[#This Row],[7d_positivity_public]]-Table1[[#This Row],[7d_positivity_all]])/Table1[[#This Row],[7d_positivity_public]])</f>
        <v>0.14893617021276598</v>
      </c>
      <c r="W216">
        <v>4</v>
      </c>
    </row>
    <row r="217" spans="1:23" x14ac:dyDescent="0.25">
      <c r="A217" s="10">
        <v>44341</v>
      </c>
      <c r="B217">
        <v>3314</v>
      </c>
      <c r="C217" t="s">
        <v>199</v>
      </c>
      <c r="D217">
        <v>2.2999999999999998</v>
      </c>
      <c r="E217">
        <v>3.2</v>
      </c>
      <c r="F217">
        <v>-0.9</v>
      </c>
      <c r="G217">
        <v>2.9</v>
      </c>
      <c r="K217">
        <v>71</v>
      </c>
      <c r="M217">
        <v>88</v>
      </c>
      <c r="T217" s="34">
        <f>_xlfn.XLOOKUP(B217,Demog!$A$2:$A$219,Demog!$P$2:$P$219,,,2)</f>
        <v>29271</v>
      </c>
      <c r="U217" s="34">
        <f t="shared" si="3"/>
        <v>5</v>
      </c>
      <c r="V217" s="13">
        <f>IF(OR(Table1[[#This Row],[7d_positivity_public]]=0,ISBLANK(Table1[[#This Row],[7d_positivity_public]])),"",(Table1[[#This Row],[7d_positivity_public]]-Table1[[#This Row],[7d_positivity_all]])/Table1[[#This Row],[7d_positivity_public]])</f>
        <v>0.31034482758620685</v>
      </c>
      <c r="W217">
        <v>2</v>
      </c>
    </row>
    <row r="218" spans="1:23" x14ac:dyDescent="0.25">
      <c r="A218" s="10">
        <v>44341</v>
      </c>
      <c r="B218">
        <v>3315</v>
      </c>
      <c r="C218" t="s">
        <v>200</v>
      </c>
      <c r="D218">
        <v>6.6</v>
      </c>
      <c r="E218">
        <v>6.6</v>
      </c>
      <c r="F218">
        <v>0</v>
      </c>
      <c r="G218">
        <v>5</v>
      </c>
      <c r="K218">
        <v>70</v>
      </c>
      <c r="M218">
        <v>86</v>
      </c>
      <c r="T218" s="34">
        <f>_xlfn.XLOOKUP(B218,Demog!$A$2:$A$219,Demog!$P$2:$P$219,,,2)</f>
        <v>28839</v>
      </c>
      <c r="U218" s="34">
        <f t="shared" si="3"/>
        <v>13</v>
      </c>
      <c r="V218" s="13">
        <f>IF(OR(Table1[[#This Row],[7d_positivity_public]]=0,ISBLANK(Table1[[#This Row],[7d_positivity_public]])),"",(Table1[[#This Row],[7d_positivity_public]]-Table1[[#This Row],[7d_positivity_all]])/Table1[[#This Row],[7d_positivity_public]])</f>
        <v>0.24000000000000005</v>
      </c>
      <c r="W218">
        <v>3.8</v>
      </c>
    </row>
    <row r="219" spans="1:23" x14ac:dyDescent="0.25">
      <c r="A219" s="10">
        <v>44341</v>
      </c>
      <c r="B219">
        <v>3321</v>
      </c>
      <c r="C219" t="s">
        <v>201</v>
      </c>
      <c r="D219">
        <v>0</v>
      </c>
      <c r="E219">
        <v>2.1</v>
      </c>
      <c r="F219">
        <v>-2.1</v>
      </c>
      <c r="G219">
        <v>0</v>
      </c>
      <c r="K219">
        <v>70</v>
      </c>
      <c r="M219">
        <v>83</v>
      </c>
      <c r="T219" s="34">
        <f>_xlfn.XLOOKUP(B219,Demog!$A$2:$A$219,Demog!$P$2:$P$219,,,2)</f>
        <v>19412</v>
      </c>
      <c r="U219" s="34">
        <f t="shared" si="3"/>
        <v>0</v>
      </c>
      <c r="V219" s="13" t="str">
        <f>IF(OR(Table1[[#This Row],[7d_positivity_public]]=0,ISBLANK(Table1[[#This Row],[7d_positivity_public]])),"",(Table1[[#This Row],[7d_positivity_public]]-Table1[[#This Row],[7d_positivity_all]])/Table1[[#This Row],[7d_positivity_public]])</f>
        <v/>
      </c>
      <c r="W219">
        <v>0.6</v>
      </c>
    </row>
    <row r="220" spans="1:23" x14ac:dyDescent="0.25">
      <c r="A220" s="10">
        <v>44341</v>
      </c>
      <c r="B220">
        <v>3322</v>
      </c>
      <c r="C220" t="s">
        <v>202</v>
      </c>
      <c r="D220">
        <v>1</v>
      </c>
      <c r="E220">
        <v>3.6</v>
      </c>
      <c r="F220">
        <v>-2.6</v>
      </c>
      <c r="G220">
        <v>2.2000000000000002</v>
      </c>
      <c r="K220">
        <v>66</v>
      </c>
      <c r="M220">
        <v>81</v>
      </c>
      <c r="T220" s="34">
        <f>_xlfn.XLOOKUP(B220,Demog!$A$2:$A$219,Demog!$P$2:$P$219,,,2)</f>
        <v>25992</v>
      </c>
      <c r="U220" s="34">
        <f t="shared" si="3"/>
        <v>2</v>
      </c>
      <c r="V220" s="13">
        <f>IF(OR(Table1[[#This Row],[7d_positivity_public]]=0,ISBLANK(Table1[[#This Row],[7d_positivity_public]])),"",(Table1[[#This Row],[7d_positivity_public]]-Table1[[#This Row],[7d_positivity_all]])/Table1[[#This Row],[7d_positivity_public]])</f>
        <v>0.40909090909090912</v>
      </c>
      <c r="W220">
        <v>1.3</v>
      </c>
    </row>
    <row r="221" spans="1:23" x14ac:dyDescent="0.25">
      <c r="A221" s="10">
        <v>44341</v>
      </c>
      <c r="B221">
        <v>3323</v>
      </c>
      <c r="C221" t="s">
        <v>203</v>
      </c>
      <c r="D221">
        <v>0</v>
      </c>
      <c r="E221">
        <v>0</v>
      </c>
      <c r="F221">
        <v>0</v>
      </c>
      <c r="G221">
        <v>0</v>
      </c>
      <c r="K221">
        <v>70</v>
      </c>
      <c r="M221">
        <v>84</v>
      </c>
      <c r="T221" s="34">
        <f>_xlfn.XLOOKUP(B221,Demog!$A$2:$A$219,Demog!$P$2:$P$219,,,2)</f>
        <v>5086</v>
      </c>
      <c r="U221" s="34">
        <f t="shared" si="3"/>
        <v>0</v>
      </c>
      <c r="V221" s="13" t="str">
        <f>IF(OR(Table1[[#This Row],[7d_positivity_public]]=0,ISBLANK(Table1[[#This Row],[7d_positivity_public]])),"",(Table1[[#This Row],[7d_positivity_public]]-Table1[[#This Row],[7d_positivity_all]])/Table1[[#This Row],[7d_positivity_public]])</f>
        <v/>
      </c>
      <c r="W221">
        <v>0</v>
      </c>
    </row>
    <row r="222" spans="1:23" x14ac:dyDescent="0.25">
      <c r="A222" s="10">
        <v>44341</v>
      </c>
      <c r="B222">
        <v>4111</v>
      </c>
      <c r="C222" t="s">
        <v>204</v>
      </c>
      <c r="D222">
        <v>0.4</v>
      </c>
      <c r="E222">
        <v>1.2</v>
      </c>
      <c r="F222">
        <v>-0.8</v>
      </c>
      <c r="G222">
        <v>0.6</v>
      </c>
      <c r="K222">
        <v>58</v>
      </c>
      <c r="M222">
        <v>80</v>
      </c>
      <c r="T222" s="34">
        <f>_xlfn.XLOOKUP(B222,Demog!$A$2:$A$219,Demog!$P$2:$P$219,,,2)</f>
        <v>31290</v>
      </c>
      <c r="U222" s="34">
        <f t="shared" si="3"/>
        <v>1</v>
      </c>
      <c r="V222" s="13">
        <f>IF(OR(Table1[[#This Row],[7d_positivity_public]]=0,ISBLANK(Table1[[#This Row],[7d_positivity_public]])),"",(Table1[[#This Row],[7d_positivity_public]]-Table1[[#This Row],[7d_positivity_all]])/Table1[[#This Row],[7d_positivity_public]])</f>
        <v>0.16666666666666663</v>
      </c>
      <c r="W222">
        <v>0.5</v>
      </c>
    </row>
    <row r="223" spans="1:23" x14ac:dyDescent="0.25">
      <c r="A223" s="10">
        <v>44341</v>
      </c>
      <c r="B223">
        <v>4112</v>
      </c>
      <c r="C223" t="s">
        <v>205</v>
      </c>
      <c r="D223">
        <v>0.4</v>
      </c>
      <c r="E223">
        <v>0.8</v>
      </c>
      <c r="F223">
        <v>-0.4</v>
      </c>
      <c r="G223">
        <v>1.5</v>
      </c>
      <c r="K223">
        <v>70</v>
      </c>
      <c r="M223">
        <v>87</v>
      </c>
      <c r="T223" s="34">
        <f>_xlfn.XLOOKUP(B223,Demog!$A$2:$A$219,Demog!$P$2:$P$219,,,2)</f>
        <v>32057</v>
      </c>
      <c r="U223" s="34">
        <f t="shared" si="3"/>
        <v>1</v>
      </c>
      <c r="V223" s="13">
        <f>IF(OR(Table1[[#This Row],[7d_positivity_public]]=0,ISBLANK(Table1[[#This Row],[7d_positivity_public]])),"",(Table1[[#This Row],[7d_positivity_public]]-Table1[[#This Row],[7d_positivity_all]])/Table1[[#This Row],[7d_positivity_public]])</f>
        <v>0.1333333333333333</v>
      </c>
      <c r="W223">
        <v>1.3</v>
      </c>
    </row>
    <row r="224" spans="1:23" x14ac:dyDescent="0.25">
      <c r="A224" s="10">
        <v>44341</v>
      </c>
      <c r="B224">
        <v>4113</v>
      </c>
      <c r="C224" t="s">
        <v>206</v>
      </c>
      <c r="D224">
        <v>0</v>
      </c>
      <c r="E224">
        <v>2.2999999999999998</v>
      </c>
      <c r="F224">
        <v>-2.2999999999999998</v>
      </c>
      <c r="G224">
        <v>0</v>
      </c>
      <c r="K224">
        <v>60</v>
      </c>
      <c r="M224">
        <v>84</v>
      </c>
      <c r="T224" s="34">
        <f>_xlfn.XLOOKUP(B224,Demog!$A$2:$A$219,Demog!$P$2:$P$219,,,2)</f>
        <v>22445</v>
      </c>
      <c r="U224" s="34">
        <f t="shared" si="3"/>
        <v>0</v>
      </c>
      <c r="V224" s="13" t="str">
        <f>IF(OR(Table1[[#This Row],[7d_positivity_public]]=0,ISBLANK(Table1[[#This Row],[7d_positivity_public]])),"",(Table1[[#This Row],[7d_positivity_public]]-Table1[[#This Row],[7d_positivity_all]])/Table1[[#This Row],[7d_positivity_public]])</f>
        <v/>
      </c>
      <c r="W224">
        <v>0</v>
      </c>
    </row>
    <row r="225" spans="1:23" x14ac:dyDescent="0.25">
      <c r="A225" s="10">
        <v>44341</v>
      </c>
      <c r="B225">
        <v>4114</v>
      </c>
      <c r="C225" t="s">
        <v>207</v>
      </c>
      <c r="D225">
        <v>0</v>
      </c>
      <c r="E225">
        <v>0</v>
      </c>
      <c r="F225">
        <v>0</v>
      </c>
      <c r="G225">
        <v>0</v>
      </c>
      <c r="K225">
        <v>75</v>
      </c>
      <c r="M225">
        <v>92</v>
      </c>
      <c r="T225" s="34">
        <f>_xlfn.XLOOKUP(B225,Demog!$A$2:$A$219,Demog!$P$2:$P$219,,,2)</f>
        <v>18094</v>
      </c>
      <c r="U225" s="34">
        <f t="shared" si="3"/>
        <v>0</v>
      </c>
      <c r="V225" s="13" t="str">
        <f>IF(OR(Table1[[#This Row],[7d_positivity_public]]=0,ISBLANK(Table1[[#This Row],[7d_positivity_public]])),"",(Table1[[#This Row],[7d_positivity_public]]-Table1[[#This Row],[7d_positivity_all]])/Table1[[#This Row],[7d_positivity_public]])</f>
        <v/>
      </c>
      <c r="W225">
        <v>0</v>
      </c>
    </row>
    <row r="226" spans="1:23" x14ac:dyDescent="0.25">
      <c r="A226" s="10">
        <v>44341</v>
      </c>
      <c r="B226">
        <v>4115</v>
      </c>
      <c r="C226" t="s">
        <v>208</v>
      </c>
      <c r="D226">
        <v>1</v>
      </c>
      <c r="E226">
        <v>0.3</v>
      </c>
      <c r="F226">
        <v>0.7</v>
      </c>
      <c r="G226">
        <v>2.1</v>
      </c>
      <c r="K226">
        <v>64</v>
      </c>
      <c r="M226">
        <v>88</v>
      </c>
      <c r="T226" s="34">
        <f>_xlfn.XLOOKUP(B226,Demog!$A$2:$A$219,Demog!$P$2:$P$219,,,2)</f>
        <v>38257</v>
      </c>
      <c r="U226" s="34">
        <f t="shared" si="3"/>
        <v>3</v>
      </c>
      <c r="V226" s="13">
        <f>IF(OR(Table1[[#This Row],[7d_positivity_public]]=0,ISBLANK(Table1[[#This Row],[7d_positivity_public]])),"",(Table1[[#This Row],[7d_positivity_public]]-Table1[[#This Row],[7d_positivity_all]])/Table1[[#This Row],[7d_positivity_public]])</f>
        <v>9.5238095238095316E-2</v>
      </c>
      <c r="W226">
        <v>1.9</v>
      </c>
    </row>
    <row r="227" spans="1:23" x14ac:dyDescent="0.25">
      <c r="A227" s="10">
        <v>44341</v>
      </c>
      <c r="B227">
        <v>4116</v>
      </c>
      <c r="C227" t="s">
        <v>209</v>
      </c>
      <c r="D227">
        <v>2.1</v>
      </c>
      <c r="E227">
        <v>1.6</v>
      </c>
      <c r="F227">
        <v>0.5</v>
      </c>
      <c r="G227">
        <v>2.9</v>
      </c>
      <c r="K227">
        <v>63</v>
      </c>
      <c r="M227">
        <v>86</v>
      </c>
      <c r="T227" s="34">
        <f>_xlfn.XLOOKUP(B227,Demog!$A$2:$A$219,Demog!$P$2:$P$219,,,2)</f>
        <v>24167</v>
      </c>
      <c r="U227" s="34">
        <f t="shared" si="3"/>
        <v>4</v>
      </c>
      <c r="V227" s="13">
        <f>IF(OR(Table1[[#This Row],[7d_positivity_public]]=0,ISBLANK(Table1[[#This Row],[7d_positivity_public]])),"",(Table1[[#This Row],[7d_positivity_public]]-Table1[[#This Row],[7d_positivity_all]])/Table1[[#This Row],[7d_positivity_public]])</f>
        <v>0.10344827586206891</v>
      </c>
      <c r="W227">
        <v>2.6</v>
      </c>
    </row>
    <row r="228" spans="1:23" x14ac:dyDescent="0.25">
      <c r="A228" s="10">
        <v>44341</v>
      </c>
      <c r="B228">
        <v>4117</v>
      </c>
      <c r="C228" t="s">
        <v>210</v>
      </c>
      <c r="D228">
        <v>0.9</v>
      </c>
      <c r="E228">
        <v>0.4</v>
      </c>
      <c r="F228">
        <v>0.5</v>
      </c>
      <c r="G228">
        <v>0.8</v>
      </c>
      <c r="K228">
        <v>62</v>
      </c>
      <c r="M228">
        <v>85</v>
      </c>
      <c r="T228" s="34">
        <f>_xlfn.XLOOKUP(B228,Demog!$A$2:$A$219,Demog!$P$2:$P$219,,,2)</f>
        <v>29704</v>
      </c>
      <c r="U228" s="34">
        <f t="shared" si="3"/>
        <v>2</v>
      </c>
      <c r="V228" s="13">
        <f>IF(OR(Table1[[#This Row],[7d_positivity_public]]=0,ISBLANK(Table1[[#This Row],[7d_positivity_public]])),"",(Table1[[#This Row],[7d_positivity_public]]-Table1[[#This Row],[7d_positivity_all]])/Table1[[#This Row],[7d_positivity_public]])</f>
        <v>0.25000000000000006</v>
      </c>
      <c r="W228">
        <v>0.6</v>
      </c>
    </row>
    <row r="229" spans="1:23" x14ac:dyDescent="0.25">
      <c r="A229" s="10">
        <v>44341</v>
      </c>
      <c r="B229">
        <v>4118</v>
      </c>
      <c r="C229" t="s">
        <v>211</v>
      </c>
      <c r="D229">
        <v>0</v>
      </c>
      <c r="E229">
        <v>2.5</v>
      </c>
      <c r="F229">
        <v>-2.5</v>
      </c>
      <c r="G229">
        <v>0</v>
      </c>
      <c r="K229">
        <v>67</v>
      </c>
      <c r="M229">
        <v>86</v>
      </c>
      <c r="T229" s="34">
        <f>_xlfn.XLOOKUP(B229,Demog!$A$2:$A$219,Demog!$P$2:$P$219,,,2)</f>
        <v>10408</v>
      </c>
      <c r="U229" s="34">
        <f t="shared" si="3"/>
        <v>0</v>
      </c>
      <c r="V229" s="13" t="str">
        <f>IF(OR(Table1[[#This Row],[7d_positivity_public]]=0,ISBLANK(Table1[[#This Row],[7d_positivity_public]])),"",(Table1[[#This Row],[7d_positivity_public]]-Table1[[#This Row],[7d_positivity_all]])/Table1[[#This Row],[7d_positivity_public]])</f>
        <v/>
      </c>
      <c r="W229">
        <v>0</v>
      </c>
    </row>
    <row r="230" spans="1:23" x14ac:dyDescent="0.25">
      <c r="A230" s="10">
        <v>44341</v>
      </c>
      <c r="B230">
        <v>4119</v>
      </c>
      <c r="C230" t="s">
        <v>212</v>
      </c>
      <c r="D230">
        <v>0</v>
      </c>
      <c r="E230">
        <v>0</v>
      </c>
      <c r="F230">
        <v>0</v>
      </c>
      <c r="G230">
        <v>0.8</v>
      </c>
      <c r="K230">
        <v>63</v>
      </c>
      <c r="M230">
        <v>83</v>
      </c>
      <c r="T230" s="34">
        <f>_xlfn.XLOOKUP(B230,Demog!$A$2:$A$219,Demog!$P$2:$P$219,,,2)</f>
        <v>19497</v>
      </c>
      <c r="U230" s="34">
        <f t="shared" si="3"/>
        <v>0</v>
      </c>
      <c r="V230" s="13">
        <f>IF(OR(Table1[[#This Row],[7d_positivity_public]]=0,ISBLANK(Table1[[#This Row],[7d_positivity_public]])),"",(Table1[[#This Row],[7d_positivity_public]]-Table1[[#This Row],[7d_positivity_all]])/Table1[[#This Row],[7d_positivity_public]])</f>
        <v>0.12500000000000011</v>
      </c>
      <c r="W230">
        <v>0.7</v>
      </c>
    </row>
    <row r="231" spans="1:23" x14ac:dyDescent="0.25">
      <c r="A231" s="10">
        <v>44341</v>
      </c>
      <c r="B231">
        <v>4121</v>
      </c>
      <c r="C231" t="s">
        <v>213</v>
      </c>
      <c r="D231">
        <v>0</v>
      </c>
      <c r="E231">
        <v>0.7</v>
      </c>
      <c r="F231">
        <v>-0.7</v>
      </c>
      <c r="G231">
        <v>0</v>
      </c>
      <c r="K231">
        <v>64</v>
      </c>
      <c r="M231">
        <v>87</v>
      </c>
      <c r="T231" s="34">
        <f>_xlfn.XLOOKUP(B231,Demog!$A$2:$A$219,Demog!$P$2:$P$219,,,2)</f>
        <v>16859</v>
      </c>
      <c r="U231" s="34">
        <f t="shared" si="3"/>
        <v>0</v>
      </c>
      <c r="V231" s="13" t="str">
        <f>IF(OR(Table1[[#This Row],[7d_positivity_public]]=0,ISBLANK(Table1[[#This Row],[7d_positivity_public]])),"",(Table1[[#This Row],[7d_positivity_public]]-Table1[[#This Row],[7d_positivity_all]])/Table1[[#This Row],[7d_positivity_public]])</f>
        <v/>
      </c>
      <c r="W231">
        <v>0</v>
      </c>
    </row>
    <row r="232" spans="1:23" x14ac:dyDescent="0.25">
      <c r="A232" s="10">
        <v>44341</v>
      </c>
      <c r="B232">
        <v>4122</v>
      </c>
      <c r="C232" t="s">
        <v>214</v>
      </c>
      <c r="D232">
        <v>0</v>
      </c>
      <c r="E232">
        <v>0</v>
      </c>
      <c r="F232">
        <v>0</v>
      </c>
      <c r="G232">
        <v>0</v>
      </c>
      <c r="K232">
        <v>66</v>
      </c>
      <c r="M232">
        <v>86</v>
      </c>
      <c r="T232" s="34">
        <f>_xlfn.XLOOKUP(B232,Demog!$A$2:$A$219,Demog!$P$2:$P$219,,,2)</f>
        <v>4837</v>
      </c>
      <c r="U232" s="34">
        <f t="shared" si="3"/>
        <v>0</v>
      </c>
      <c r="V232" s="13" t="str">
        <f>IF(OR(Table1[[#This Row],[7d_positivity_public]]=0,ISBLANK(Table1[[#This Row],[7d_positivity_public]])),"",(Table1[[#This Row],[7d_positivity_public]]-Table1[[#This Row],[7d_positivity_all]])/Table1[[#This Row],[7d_positivity_public]])</f>
        <v/>
      </c>
      <c r="W232">
        <v>0</v>
      </c>
    </row>
    <row r="233" spans="1:23" x14ac:dyDescent="0.25">
      <c r="A233" s="10">
        <v>44341</v>
      </c>
      <c r="B233">
        <v>4123</v>
      </c>
      <c r="C233" t="s">
        <v>215</v>
      </c>
      <c r="D233">
        <v>1.8</v>
      </c>
      <c r="E233">
        <v>1.8</v>
      </c>
      <c r="F233">
        <v>0</v>
      </c>
      <c r="G233">
        <v>2.4</v>
      </c>
      <c r="K233">
        <v>61</v>
      </c>
      <c r="M233">
        <v>84</v>
      </c>
      <c r="T233" s="34">
        <f>_xlfn.XLOOKUP(B233,Demog!$A$2:$A$219,Demog!$P$2:$P$219,,,2)</f>
        <v>37985</v>
      </c>
      <c r="U233" s="34">
        <f t="shared" si="3"/>
        <v>5</v>
      </c>
      <c r="V233" s="13">
        <f>IF(OR(Table1[[#This Row],[7d_positivity_public]]=0,ISBLANK(Table1[[#This Row],[7d_positivity_public]])),"",(Table1[[#This Row],[7d_positivity_public]]-Table1[[#This Row],[7d_positivity_all]])/Table1[[#This Row],[7d_positivity_public]])</f>
        <v>8.3333333333333232E-2</v>
      </c>
      <c r="W233">
        <v>2.2000000000000002</v>
      </c>
    </row>
    <row r="234" spans="1:23" x14ac:dyDescent="0.25">
      <c r="A234" s="10">
        <v>44341</v>
      </c>
      <c r="B234">
        <v>4124</v>
      </c>
      <c r="C234" t="s">
        <v>216</v>
      </c>
      <c r="D234">
        <v>0</v>
      </c>
      <c r="E234">
        <v>0</v>
      </c>
      <c r="F234">
        <v>0</v>
      </c>
      <c r="G234">
        <v>1.7</v>
      </c>
      <c r="K234">
        <v>59</v>
      </c>
      <c r="M234">
        <v>81</v>
      </c>
      <c r="T234" s="34">
        <f>_xlfn.XLOOKUP(B234,Demog!$A$2:$A$219,Demog!$P$2:$P$219,,,2)</f>
        <v>14894</v>
      </c>
      <c r="U234" s="34">
        <f t="shared" si="3"/>
        <v>0</v>
      </c>
      <c r="V234" s="13">
        <f>IF(OR(Table1[[#This Row],[7d_positivity_public]]=0,ISBLANK(Table1[[#This Row],[7d_positivity_public]])),"",(Table1[[#This Row],[7d_positivity_public]]-Table1[[#This Row],[7d_positivity_all]])/Table1[[#This Row],[7d_positivity_public]])</f>
        <v>0.17647058823529416</v>
      </c>
      <c r="W234">
        <v>1.4</v>
      </c>
    </row>
    <row r="235" spans="1:23" x14ac:dyDescent="0.25">
      <c r="A235" s="10">
        <v>44341</v>
      </c>
      <c r="B235">
        <v>4125</v>
      </c>
      <c r="C235" t="s">
        <v>217</v>
      </c>
      <c r="D235">
        <v>0</v>
      </c>
      <c r="E235">
        <v>0</v>
      </c>
      <c r="F235">
        <v>0</v>
      </c>
      <c r="G235">
        <v>0</v>
      </c>
      <c r="K235">
        <v>58</v>
      </c>
      <c r="M235">
        <v>78</v>
      </c>
      <c r="T235" s="34">
        <f>_xlfn.XLOOKUP(B235,Demog!$A$2:$A$219,Demog!$P$2:$P$219,,,2)</f>
        <v>2885</v>
      </c>
      <c r="U235" s="34">
        <f t="shared" si="3"/>
        <v>0</v>
      </c>
      <c r="V235" s="13" t="str">
        <f>IF(OR(Table1[[#This Row],[7d_positivity_public]]=0,ISBLANK(Table1[[#This Row],[7d_positivity_public]])),"",(Table1[[#This Row],[7d_positivity_public]]-Table1[[#This Row],[7d_positivity_all]])/Table1[[#This Row],[7d_positivity_public]])</f>
        <v/>
      </c>
      <c r="W235">
        <v>0</v>
      </c>
    </row>
    <row r="236" spans="1:23" x14ac:dyDescent="0.25">
      <c r="A236" s="10">
        <v>44341</v>
      </c>
      <c r="B236">
        <v>4131</v>
      </c>
      <c r="C236" t="s">
        <v>218</v>
      </c>
      <c r="D236">
        <v>0.6</v>
      </c>
      <c r="E236">
        <v>0</v>
      </c>
      <c r="F236">
        <v>0.6</v>
      </c>
      <c r="G236">
        <v>1.6</v>
      </c>
      <c r="K236">
        <v>74</v>
      </c>
      <c r="M236">
        <v>90</v>
      </c>
      <c r="T236" s="34">
        <f>_xlfn.XLOOKUP(B236,Demog!$A$2:$A$219,Demog!$P$2:$P$219,,,2)</f>
        <v>22020</v>
      </c>
      <c r="U236" s="34">
        <f t="shared" si="3"/>
        <v>1</v>
      </c>
      <c r="V236" s="13">
        <f>IF(OR(Table1[[#This Row],[7d_positivity_public]]=0,ISBLANK(Table1[[#This Row],[7d_positivity_public]])),"",(Table1[[#This Row],[7d_positivity_public]]-Table1[[#This Row],[7d_positivity_all]])/Table1[[#This Row],[7d_positivity_public]])</f>
        <v>0.12500000000000011</v>
      </c>
      <c r="W236">
        <v>1.4</v>
      </c>
    </row>
    <row r="237" spans="1:23" x14ac:dyDescent="0.25">
      <c r="A237" s="10">
        <v>44341</v>
      </c>
      <c r="B237">
        <v>4132</v>
      </c>
      <c r="C237" t="s">
        <v>219</v>
      </c>
      <c r="D237">
        <v>0</v>
      </c>
      <c r="E237">
        <v>0</v>
      </c>
      <c r="F237">
        <v>0</v>
      </c>
      <c r="G237">
        <v>0</v>
      </c>
      <c r="K237">
        <v>74</v>
      </c>
      <c r="M237">
        <v>88</v>
      </c>
      <c r="T237" s="34">
        <f>_xlfn.XLOOKUP(B237,Demog!$A$2:$A$219,Demog!$P$2:$P$219,,,2)</f>
        <v>19325</v>
      </c>
      <c r="U237" s="34">
        <f t="shared" si="3"/>
        <v>0</v>
      </c>
      <c r="V237" s="13" t="str">
        <f>IF(OR(Table1[[#This Row],[7d_positivity_public]]=0,ISBLANK(Table1[[#This Row],[7d_positivity_public]])),"",(Table1[[#This Row],[7d_positivity_public]]-Table1[[#This Row],[7d_positivity_all]])/Table1[[#This Row],[7d_positivity_public]])</f>
        <v/>
      </c>
      <c r="W237">
        <v>0</v>
      </c>
    </row>
    <row r="238" spans="1:23" x14ac:dyDescent="0.25">
      <c r="A238" s="10">
        <v>44341</v>
      </c>
      <c r="B238">
        <v>4133</v>
      </c>
      <c r="C238" t="s">
        <v>220</v>
      </c>
      <c r="D238">
        <v>0</v>
      </c>
      <c r="E238">
        <v>0</v>
      </c>
      <c r="F238">
        <v>0</v>
      </c>
      <c r="G238">
        <v>0</v>
      </c>
      <c r="K238">
        <v>76</v>
      </c>
      <c r="M238">
        <v>90</v>
      </c>
      <c r="T238" s="34">
        <f>_xlfn.XLOOKUP(B238,Demog!$A$2:$A$219,Demog!$P$2:$P$219,,,2)</f>
        <v>11675</v>
      </c>
      <c r="U238" s="34">
        <f t="shared" si="3"/>
        <v>0</v>
      </c>
      <c r="V238" s="13" t="str">
        <f>IF(OR(Table1[[#This Row],[7d_positivity_public]]=0,ISBLANK(Table1[[#This Row],[7d_positivity_public]])),"",(Table1[[#This Row],[7d_positivity_public]]-Table1[[#This Row],[7d_positivity_all]])/Table1[[#This Row],[7d_positivity_public]])</f>
        <v/>
      </c>
      <c r="W238">
        <v>0</v>
      </c>
    </row>
    <row r="239" spans="1:23" x14ac:dyDescent="0.25">
      <c r="A239" s="10">
        <v>44341</v>
      </c>
      <c r="B239">
        <v>4134</v>
      </c>
      <c r="C239" t="s">
        <v>221</v>
      </c>
      <c r="D239">
        <v>0</v>
      </c>
      <c r="E239">
        <v>0</v>
      </c>
      <c r="F239">
        <v>0</v>
      </c>
      <c r="G239">
        <v>0</v>
      </c>
      <c r="K239">
        <v>79</v>
      </c>
      <c r="M239">
        <v>91</v>
      </c>
      <c r="T239" s="34">
        <f>_xlfn.XLOOKUP(B239,Demog!$A$2:$A$219,Demog!$P$2:$P$219,,,2)</f>
        <v>11672</v>
      </c>
      <c r="U239" s="34">
        <f t="shared" si="3"/>
        <v>0</v>
      </c>
      <c r="V239" s="13" t="str">
        <f>IF(OR(Table1[[#This Row],[7d_positivity_public]]=0,ISBLANK(Table1[[#This Row],[7d_positivity_public]])),"",(Table1[[#This Row],[7d_positivity_public]]-Table1[[#This Row],[7d_positivity_all]])/Table1[[#This Row],[7d_positivity_public]])</f>
        <v/>
      </c>
      <c r="W239">
        <v>0</v>
      </c>
    </row>
    <row r="240" spans="1:23" x14ac:dyDescent="0.25">
      <c r="A240" s="10">
        <v>44341</v>
      </c>
      <c r="B240">
        <v>4141</v>
      </c>
      <c r="C240" t="s">
        <v>222</v>
      </c>
      <c r="D240">
        <v>0</v>
      </c>
      <c r="E240">
        <v>0</v>
      </c>
      <c r="F240">
        <v>0</v>
      </c>
      <c r="G240">
        <v>0</v>
      </c>
      <c r="K240">
        <v>67</v>
      </c>
      <c r="M240">
        <v>80</v>
      </c>
      <c r="T240" s="34">
        <f>_xlfn.XLOOKUP(B240,Demog!$A$2:$A$219,Demog!$P$2:$P$219,,,2)</f>
        <v>10557</v>
      </c>
      <c r="U240" s="34">
        <f t="shared" si="3"/>
        <v>0</v>
      </c>
      <c r="V240" s="13" t="str">
        <f>IF(OR(Table1[[#This Row],[7d_positivity_public]]=0,ISBLANK(Table1[[#This Row],[7d_positivity_public]])),"",(Table1[[#This Row],[7d_positivity_public]]-Table1[[#This Row],[7d_positivity_all]])/Table1[[#This Row],[7d_positivity_public]])</f>
        <v/>
      </c>
      <c r="W240">
        <v>0</v>
      </c>
    </row>
    <row r="241" spans="1:23" x14ac:dyDescent="0.25">
      <c r="A241" s="10">
        <v>44341</v>
      </c>
      <c r="B241">
        <v>4142</v>
      </c>
      <c r="C241" t="s">
        <v>223</v>
      </c>
      <c r="D241">
        <v>0</v>
      </c>
      <c r="E241">
        <v>0</v>
      </c>
      <c r="F241">
        <v>0</v>
      </c>
      <c r="G241">
        <v>0</v>
      </c>
      <c r="K241">
        <v>87</v>
      </c>
      <c r="M241">
        <v>91</v>
      </c>
      <c r="T241" s="34">
        <f>_xlfn.XLOOKUP(B241,Demog!$A$2:$A$219,Demog!$P$2:$P$219,,,2)</f>
        <v>4732</v>
      </c>
      <c r="U241" s="34">
        <f t="shared" si="3"/>
        <v>0</v>
      </c>
      <c r="V241" s="13" t="str">
        <f>IF(OR(Table1[[#This Row],[7d_positivity_public]]=0,ISBLANK(Table1[[#This Row],[7d_positivity_public]])),"",(Table1[[#This Row],[7d_positivity_public]]-Table1[[#This Row],[7d_positivity_all]])/Table1[[#This Row],[7d_positivity_public]])</f>
        <v/>
      </c>
      <c r="W241">
        <v>0</v>
      </c>
    </row>
    <row r="242" spans="1:23" x14ac:dyDescent="0.25">
      <c r="A242" s="10">
        <v>44341</v>
      </c>
      <c r="B242">
        <v>4211</v>
      </c>
      <c r="C242" t="s">
        <v>224</v>
      </c>
      <c r="D242">
        <v>0</v>
      </c>
      <c r="E242">
        <v>0.7</v>
      </c>
      <c r="F242">
        <v>-0.7</v>
      </c>
      <c r="G242">
        <v>0</v>
      </c>
      <c r="K242">
        <v>64</v>
      </c>
      <c r="M242">
        <v>83</v>
      </c>
      <c r="T242" s="34">
        <f>_xlfn.XLOOKUP(B242,Demog!$A$2:$A$219,Demog!$P$2:$P$219,,,2)</f>
        <v>17780</v>
      </c>
      <c r="U242" s="34">
        <f t="shared" si="3"/>
        <v>0</v>
      </c>
      <c r="V242" s="13" t="str">
        <f>IF(OR(Table1[[#This Row],[7d_positivity_public]]=0,ISBLANK(Table1[[#This Row],[7d_positivity_public]])),"",(Table1[[#This Row],[7d_positivity_public]]-Table1[[#This Row],[7d_positivity_all]])/Table1[[#This Row],[7d_positivity_public]])</f>
        <v/>
      </c>
      <c r="W242">
        <v>0</v>
      </c>
    </row>
    <row r="243" spans="1:23" x14ac:dyDescent="0.25">
      <c r="A243" s="10">
        <v>44341</v>
      </c>
      <c r="B243">
        <v>4212</v>
      </c>
      <c r="C243" t="s">
        <v>225</v>
      </c>
      <c r="D243">
        <v>0.9</v>
      </c>
      <c r="E243">
        <v>0.9</v>
      </c>
      <c r="F243">
        <v>0</v>
      </c>
      <c r="G243">
        <v>1.4</v>
      </c>
      <c r="K243">
        <v>62</v>
      </c>
      <c r="M243">
        <v>81</v>
      </c>
      <c r="T243" s="34">
        <f>_xlfn.XLOOKUP(B243,Demog!$A$2:$A$219,Demog!$P$2:$P$219,,,2)</f>
        <v>40598</v>
      </c>
      <c r="U243" s="34">
        <f t="shared" si="3"/>
        <v>3</v>
      </c>
      <c r="V243" s="13">
        <f>IF(OR(Table1[[#This Row],[7d_positivity_public]]=0,ISBLANK(Table1[[#This Row],[7d_positivity_public]])),"",(Table1[[#This Row],[7d_positivity_public]]-Table1[[#This Row],[7d_positivity_all]])/Table1[[#This Row],[7d_positivity_public]])</f>
        <v>0.14285714285714282</v>
      </c>
      <c r="W243">
        <v>1.2</v>
      </c>
    </row>
    <row r="244" spans="1:23" x14ac:dyDescent="0.25">
      <c r="A244" s="10">
        <v>44344</v>
      </c>
      <c r="B244">
        <v>1260</v>
      </c>
      <c r="C244" t="s">
        <v>83</v>
      </c>
      <c r="D244">
        <v>0</v>
      </c>
      <c r="E244">
        <v>3</v>
      </c>
      <c r="F244">
        <v>-3</v>
      </c>
      <c r="G244">
        <v>0</v>
      </c>
      <c r="K244">
        <v>63</v>
      </c>
      <c r="M244">
        <v>75</v>
      </c>
      <c r="T244" s="34">
        <f>_xlfn.XLOOKUP(B244,Demog!$A$2:$A$219,Demog!$P$2:$P$219,,,2)</f>
        <v>8611</v>
      </c>
      <c r="U244" s="34">
        <f t="shared" si="3"/>
        <v>0</v>
      </c>
      <c r="V244" s="13" t="str">
        <f>IF(OR(Table1[[#This Row],[7d_positivity_public]]=0,ISBLANK(Table1[[#This Row],[7d_positivity_public]])),"",(Table1[[#This Row],[7d_positivity_public]]-Table1[[#This Row],[7d_positivity_all]])/Table1[[#This Row],[7d_positivity_public]])</f>
        <v/>
      </c>
      <c r="W244">
        <v>0</v>
      </c>
    </row>
    <row r="245" spans="1:23" x14ac:dyDescent="0.25">
      <c r="A245" s="10">
        <v>44344</v>
      </c>
      <c r="B245">
        <v>1270</v>
      </c>
      <c r="C245" t="s">
        <v>84</v>
      </c>
      <c r="D245">
        <v>0</v>
      </c>
      <c r="E245">
        <v>4</v>
      </c>
      <c r="F245">
        <v>-4</v>
      </c>
      <c r="G245">
        <v>0</v>
      </c>
      <c r="K245">
        <v>60</v>
      </c>
      <c r="M245">
        <v>67</v>
      </c>
      <c r="T245" s="34">
        <f>_xlfn.XLOOKUP(B245,Demog!$A$2:$A$219,Demog!$P$2:$P$219,,,2)</f>
        <v>3469</v>
      </c>
      <c r="U245" s="34">
        <f t="shared" si="3"/>
        <v>0</v>
      </c>
      <c r="V245" s="13" t="str">
        <f>IF(OR(Table1[[#This Row],[7d_positivity_public]]=0,ISBLANK(Table1[[#This Row],[7d_positivity_public]])),"",(Table1[[#This Row],[7d_positivity_public]]-Table1[[#This Row],[7d_positivity_all]])/Table1[[#This Row],[7d_positivity_public]])</f>
        <v/>
      </c>
      <c r="W245">
        <v>0</v>
      </c>
    </row>
    <row r="246" spans="1:23" x14ac:dyDescent="0.25">
      <c r="A246" s="10">
        <v>44344</v>
      </c>
      <c r="B246">
        <v>1310</v>
      </c>
      <c r="C246" t="s">
        <v>87</v>
      </c>
      <c r="D246">
        <v>5</v>
      </c>
      <c r="E246">
        <v>6</v>
      </c>
      <c r="F246">
        <v>-1</v>
      </c>
      <c r="G246">
        <v>4</v>
      </c>
      <c r="K246">
        <v>69</v>
      </c>
      <c r="M246">
        <v>80</v>
      </c>
      <c r="T246" s="34">
        <f>_xlfn.XLOOKUP(B246,Demog!$A$2:$A$219,Demog!$P$2:$P$219,,,2)</f>
        <v>19231</v>
      </c>
      <c r="U246" s="34">
        <f t="shared" si="3"/>
        <v>7</v>
      </c>
      <c r="V246" s="13">
        <f>IF(OR(Table1[[#This Row],[7d_positivity_public]]=0,ISBLANK(Table1[[#This Row],[7d_positivity_public]])),"",(Table1[[#This Row],[7d_positivity_public]]-Table1[[#This Row],[7d_positivity_all]])/Table1[[#This Row],[7d_positivity_public]])</f>
        <v>0</v>
      </c>
      <c r="W246">
        <v>4</v>
      </c>
    </row>
    <row r="247" spans="1:23" x14ac:dyDescent="0.25">
      <c r="A247" s="10">
        <v>44344</v>
      </c>
      <c r="B247">
        <v>1320</v>
      </c>
      <c r="C247" t="s">
        <v>89</v>
      </c>
      <c r="D247">
        <v>3</v>
      </c>
      <c r="E247">
        <v>4</v>
      </c>
      <c r="F247">
        <v>-1</v>
      </c>
      <c r="G247">
        <v>2</v>
      </c>
      <c r="K247">
        <v>70</v>
      </c>
      <c r="M247">
        <v>81</v>
      </c>
      <c r="T247" s="34">
        <f>_xlfn.XLOOKUP(B247,Demog!$A$2:$A$219,Demog!$P$2:$P$219,,,2)</f>
        <v>41799</v>
      </c>
      <c r="U247" s="34">
        <f t="shared" si="3"/>
        <v>9</v>
      </c>
      <c r="V247" s="13">
        <f>IF(OR(Table1[[#This Row],[7d_positivity_public]]=0,ISBLANK(Table1[[#This Row],[7d_positivity_public]])),"",(Table1[[#This Row],[7d_positivity_public]]-Table1[[#This Row],[7d_positivity_all]])/Table1[[#This Row],[7d_positivity_public]])</f>
        <v>0</v>
      </c>
      <c r="W247">
        <v>2</v>
      </c>
    </row>
    <row r="248" spans="1:23" x14ac:dyDescent="0.25">
      <c r="A248" s="10">
        <v>44344</v>
      </c>
      <c r="B248">
        <v>1330</v>
      </c>
      <c r="C248" t="s">
        <v>91</v>
      </c>
      <c r="D248">
        <v>2</v>
      </c>
      <c r="E248">
        <v>2</v>
      </c>
      <c r="F248">
        <v>0</v>
      </c>
      <c r="G248">
        <v>0</v>
      </c>
      <c r="K248">
        <v>64</v>
      </c>
      <c r="M248">
        <v>74</v>
      </c>
      <c r="T248" s="34">
        <f>_xlfn.XLOOKUP(B248,Demog!$A$2:$A$219,Demog!$P$2:$P$219,,,2)</f>
        <v>5101</v>
      </c>
      <c r="U248" s="34">
        <f t="shared" si="3"/>
        <v>1</v>
      </c>
      <c r="V248" s="13" t="str">
        <f>IF(OR(Table1[[#This Row],[7d_positivity_public]]=0,ISBLANK(Table1[[#This Row],[7d_positivity_public]])),"",(Table1[[#This Row],[7d_positivity_public]]-Table1[[#This Row],[7d_positivity_all]])/Table1[[#This Row],[7d_positivity_public]])</f>
        <v/>
      </c>
      <c r="W248">
        <v>0</v>
      </c>
    </row>
    <row r="249" spans="1:23" x14ac:dyDescent="0.25">
      <c r="A249" s="10">
        <v>44344</v>
      </c>
      <c r="B249">
        <v>1340</v>
      </c>
      <c r="C249" t="s">
        <v>93</v>
      </c>
      <c r="D249">
        <v>0</v>
      </c>
      <c r="E249">
        <v>0</v>
      </c>
      <c r="F249">
        <v>0</v>
      </c>
      <c r="G249">
        <v>10</v>
      </c>
      <c r="K249">
        <v>61</v>
      </c>
      <c r="M249">
        <v>74</v>
      </c>
      <c r="T249" s="34">
        <f>_xlfn.XLOOKUP(B249,Demog!$A$2:$A$219,Demog!$P$2:$P$219,,,2)</f>
        <v>4781</v>
      </c>
      <c r="U249" s="34">
        <f t="shared" si="3"/>
        <v>0</v>
      </c>
      <c r="V249" s="13">
        <f>IF(OR(Table1[[#This Row],[7d_positivity_public]]=0,ISBLANK(Table1[[#This Row],[7d_positivity_public]])),"",(Table1[[#This Row],[7d_positivity_public]]-Table1[[#This Row],[7d_positivity_all]])/Table1[[#This Row],[7d_positivity_public]])</f>
        <v>0.2</v>
      </c>
      <c r="W249">
        <v>8</v>
      </c>
    </row>
    <row r="250" spans="1:23" x14ac:dyDescent="0.25">
      <c r="A250" s="10">
        <v>44344</v>
      </c>
      <c r="B250">
        <v>1350</v>
      </c>
      <c r="C250" t="s">
        <v>95</v>
      </c>
      <c r="D250">
        <v>6</v>
      </c>
      <c r="E250">
        <v>1</v>
      </c>
      <c r="F250">
        <v>5</v>
      </c>
      <c r="G250">
        <v>10</v>
      </c>
      <c r="K250">
        <v>58</v>
      </c>
      <c r="M250">
        <v>74</v>
      </c>
      <c r="T250" s="34">
        <f>_xlfn.XLOOKUP(B250,Demog!$A$2:$A$219,Demog!$P$2:$P$219,,,2)</f>
        <v>10220</v>
      </c>
      <c r="U250" s="34">
        <f t="shared" si="3"/>
        <v>4</v>
      </c>
      <c r="V250" s="13">
        <f>IF(OR(Table1[[#This Row],[7d_positivity_public]]=0,ISBLANK(Table1[[#This Row],[7d_positivity_public]])),"",(Table1[[#This Row],[7d_positivity_public]]-Table1[[#This Row],[7d_positivity_all]])/Table1[[#This Row],[7d_positivity_public]])</f>
        <v>0</v>
      </c>
      <c r="W250">
        <v>10</v>
      </c>
    </row>
    <row r="251" spans="1:23" x14ac:dyDescent="0.25">
      <c r="A251" s="10">
        <v>44344</v>
      </c>
      <c r="B251">
        <v>1361</v>
      </c>
      <c r="C251" t="s">
        <v>97</v>
      </c>
      <c r="D251">
        <v>8</v>
      </c>
      <c r="E251">
        <v>4</v>
      </c>
      <c r="F251">
        <v>4</v>
      </c>
      <c r="G251">
        <v>7</v>
      </c>
      <c r="K251">
        <v>63</v>
      </c>
      <c r="M251">
        <v>79</v>
      </c>
      <c r="T251" s="34">
        <f>_xlfn.XLOOKUP(B251,Demog!$A$2:$A$219,Demog!$P$2:$P$219,,,2)</f>
        <v>53266</v>
      </c>
      <c r="U251" s="34">
        <f t="shared" si="3"/>
        <v>30</v>
      </c>
      <c r="V251" s="13">
        <f>IF(OR(Table1[[#This Row],[7d_positivity_public]]=0,ISBLANK(Table1[[#This Row],[7d_positivity_public]])),"",(Table1[[#This Row],[7d_positivity_public]]-Table1[[#This Row],[7d_positivity_all]])/Table1[[#This Row],[7d_positivity_public]])</f>
        <v>0</v>
      </c>
      <c r="W251">
        <v>7</v>
      </c>
    </row>
    <row r="252" spans="1:23" x14ac:dyDescent="0.25">
      <c r="A252" s="10">
        <v>44344</v>
      </c>
      <c r="B252">
        <v>1362</v>
      </c>
      <c r="C252" t="s">
        <v>99</v>
      </c>
      <c r="D252">
        <v>6</v>
      </c>
      <c r="E252">
        <v>2</v>
      </c>
      <c r="F252">
        <v>4</v>
      </c>
      <c r="G252">
        <v>9</v>
      </c>
      <c r="K252">
        <v>56</v>
      </c>
      <c r="M252">
        <v>72</v>
      </c>
      <c r="T252" s="34">
        <f>_xlfn.XLOOKUP(B252,Demog!$A$2:$A$219,Demog!$P$2:$P$219,,,2)</f>
        <v>13583</v>
      </c>
      <c r="U252" s="34">
        <f t="shared" si="3"/>
        <v>6</v>
      </c>
      <c r="V252" s="13">
        <f>IF(OR(Table1[[#This Row],[7d_positivity_public]]=0,ISBLANK(Table1[[#This Row],[7d_positivity_public]])),"",(Table1[[#This Row],[7d_positivity_public]]-Table1[[#This Row],[7d_positivity_all]])/Table1[[#This Row],[7d_positivity_public]])</f>
        <v>0.1111111111111111</v>
      </c>
      <c r="W252">
        <v>8</v>
      </c>
    </row>
    <row r="253" spans="1:23" x14ac:dyDescent="0.25">
      <c r="A253" s="10">
        <v>44344</v>
      </c>
      <c r="B253">
        <v>1371</v>
      </c>
      <c r="C253" t="s">
        <v>101</v>
      </c>
      <c r="D253">
        <v>0</v>
      </c>
      <c r="E253">
        <v>0</v>
      </c>
      <c r="F253">
        <v>0</v>
      </c>
      <c r="G253">
        <v>0</v>
      </c>
      <c r="K253">
        <v>60</v>
      </c>
      <c r="M253">
        <v>74</v>
      </c>
      <c r="T253" s="34">
        <f>_xlfn.XLOOKUP(B253,Demog!$A$2:$A$219,Demog!$P$2:$P$219,,,2)</f>
        <v>8720</v>
      </c>
      <c r="U253" s="34">
        <f t="shared" si="3"/>
        <v>0</v>
      </c>
      <c r="V253" s="13" t="str">
        <f>IF(OR(Table1[[#This Row],[7d_positivity_public]]=0,ISBLANK(Table1[[#This Row],[7d_positivity_public]])),"",(Table1[[#This Row],[7d_positivity_public]]-Table1[[#This Row],[7d_positivity_all]])/Table1[[#This Row],[7d_positivity_public]])</f>
        <v/>
      </c>
      <c r="W253">
        <v>0</v>
      </c>
    </row>
    <row r="254" spans="1:23" x14ac:dyDescent="0.25">
      <c r="A254" s="10">
        <v>44344</v>
      </c>
      <c r="B254">
        <v>1372</v>
      </c>
      <c r="C254" t="s">
        <v>103</v>
      </c>
      <c r="D254">
        <v>10</v>
      </c>
      <c r="E254">
        <v>12</v>
      </c>
      <c r="F254">
        <v>-2</v>
      </c>
      <c r="G254">
        <v>10</v>
      </c>
      <c r="K254">
        <v>61</v>
      </c>
      <c r="M254">
        <v>79</v>
      </c>
      <c r="T254" s="34">
        <f>_xlfn.XLOOKUP(B254,Demog!$A$2:$A$219,Demog!$P$2:$P$219,,,2)</f>
        <v>41482</v>
      </c>
      <c r="U254" s="34">
        <f t="shared" si="3"/>
        <v>29</v>
      </c>
      <c r="V254" s="13">
        <f>IF(OR(Table1[[#This Row],[7d_positivity_public]]=0,ISBLANK(Table1[[#This Row],[7d_positivity_public]])),"",(Table1[[#This Row],[7d_positivity_public]]-Table1[[#This Row],[7d_positivity_all]])/Table1[[#This Row],[7d_positivity_public]])</f>
        <v>0.1</v>
      </c>
      <c r="W254">
        <v>9</v>
      </c>
    </row>
    <row r="255" spans="1:23" x14ac:dyDescent="0.25">
      <c r="A255" s="10">
        <v>44344</v>
      </c>
      <c r="B255">
        <v>1373</v>
      </c>
      <c r="C255" t="s">
        <v>106</v>
      </c>
      <c r="D255">
        <v>11</v>
      </c>
      <c r="E255">
        <v>14</v>
      </c>
      <c r="F255">
        <v>-3</v>
      </c>
      <c r="G255">
        <v>11</v>
      </c>
      <c r="K255">
        <v>58</v>
      </c>
      <c r="M255">
        <v>74</v>
      </c>
      <c r="T255" s="34">
        <f>_xlfn.XLOOKUP(B255,Demog!$A$2:$A$219,Demog!$P$2:$P$219,,,2)</f>
        <v>12922</v>
      </c>
      <c r="U255" s="34">
        <f t="shared" si="3"/>
        <v>10</v>
      </c>
      <c r="V255" s="13">
        <f>IF(OR(Table1[[#This Row],[7d_positivity_public]]=0,ISBLANK(Table1[[#This Row],[7d_positivity_public]])),"",(Table1[[#This Row],[7d_positivity_public]]-Table1[[#This Row],[7d_positivity_all]])/Table1[[#This Row],[7d_positivity_public]])</f>
        <v>0</v>
      </c>
      <c r="W255">
        <v>11</v>
      </c>
    </row>
    <row r="256" spans="1:23" x14ac:dyDescent="0.25">
      <c r="A256" s="10">
        <v>44344</v>
      </c>
      <c r="B256">
        <v>1374</v>
      </c>
      <c r="C256" t="s">
        <v>108</v>
      </c>
      <c r="D256">
        <v>10</v>
      </c>
      <c r="E256">
        <v>14</v>
      </c>
      <c r="F256">
        <v>-4</v>
      </c>
      <c r="G256">
        <v>9</v>
      </c>
      <c r="K256">
        <v>62</v>
      </c>
      <c r="M256">
        <v>81</v>
      </c>
      <c r="T256" s="34">
        <f>_xlfn.XLOOKUP(B256,Demog!$A$2:$A$219,Demog!$P$2:$P$219,,,2)</f>
        <v>33401</v>
      </c>
      <c r="U256" s="34">
        <f t="shared" si="3"/>
        <v>23</v>
      </c>
      <c r="V256" s="13">
        <f>IF(OR(Table1[[#This Row],[7d_positivity_public]]=0,ISBLANK(Table1[[#This Row],[7d_positivity_public]])),"",(Table1[[#This Row],[7d_positivity_public]]-Table1[[#This Row],[7d_positivity_all]])/Table1[[#This Row],[7d_positivity_public]])</f>
        <v>0.1111111111111111</v>
      </c>
      <c r="W256">
        <v>8</v>
      </c>
    </row>
    <row r="257" spans="1:23" x14ac:dyDescent="0.25">
      <c r="A257" s="10">
        <v>44344</v>
      </c>
      <c r="B257">
        <v>1375</v>
      </c>
      <c r="C257" t="s">
        <v>110</v>
      </c>
      <c r="D257">
        <v>15</v>
      </c>
      <c r="E257">
        <v>12</v>
      </c>
      <c r="F257">
        <v>3</v>
      </c>
      <c r="G257">
        <v>12</v>
      </c>
      <c r="K257">
        <v>61</v>
      </c>
      <c r="M257">
        <v>79</v>
      </c>
      <c r="T257" s="34">
        <f>_xlfn.XLOOKUP(B257,Demog!$A$2:$A$219,Demog!$P$2:$P$219,,,2)</f>
        <v>38661</v>
      </c>
      <c r="U257" s="34">
        <f t="shared" si="3"/>
        <v>41</v>
      </c>
      <c r="V257" s="13">
        <f>IF(OR(Table1[[#This Row],[7d_positivity_public]]=0,ISBLANK(Table1[[#This Row],[7d_positivity_public]])),"",(Table1[[#This Row],[7d_positivity_public]]-Table1[[#This Row],[7d_positivity_all]])/Table1[[#This Row],[7d_positivity_public]])</f>
        <v>8.3333333333333329E-2</v>
      </c>
      <c r="W257">
        <v>11</v>
      </c>
    </row>
    <row r="258" spans="1:23" x14ac:dyDescent="0.25">
      <c r="A258" s="10">
        <v>44344</v>
      </c>
      <c r="B258">
        <v>1376</v>
      </c>
      <c r="C258" t="s">
        <v>112</v>
      </c>
      <c r="D258">
        <v>23</v>
      </c>
      <c r="E258">
        <v>32</v>
      </c>
      <c r="F258">
        <v>-9</v>
      </c>
      <c r="G258">
        <v>16</v>
      </c>
      <c r="K258">
        <v>56</v>
      </c>
      <c r="M258">
        <v>72</v>
      </c>
      <c r="T258" s="34">
        <f>_xlfn.XLOOKUP(B258,Demog!$A$2:$A$219,Demog!$P$2:$P$219,,,2)</f>
        <v>34796</v>
      </c>
      <c r="U258" s="34">
        <f t="shared" ref="U258:U321" si="4">ROUND(T258*D258/100000*7,0)</f>
        <v>56</v>
      </c>
      <c r="V258" s="13">
        <f>IF(OR(Table1[[#This Row],[7d_positivity_public]]=0,ISBLANK(Table1[[#This Row],[7d_positivity_public]])),"",(Table1[[#This Row],[7d_positivity_public]]-Table1[[#This Row],[7d_positivity_all]])/Table1[[#This Row],[7d_positivity_public]])</f>
        <v>0</v>
      </c>
      <c r="W258">
        <v>16</v>
      </c>
    </row>
    <row r="259" spans="1:23" x14ac:dyDescent="0.25">
      <c r="A259" s="10">
        <v>44344</v>
      </c>
      <c r="B259">
        <v>1377</v>
      </c>
      <c r="C259" t="s">
        <v>114</v>
      </c>
      <c r="D259">
        <v>5</v>
      </c>
      <c r="E259">
        <v>9</v>
      </c>
      <c r="F259">
        <v>-4</v>
      </c>
      <c r="G259">
        <v>6</v>
      </c>
      <c r="K259">
        <v>67</v>
      </c>
      <c r="M259">
        <v>82</v>
      </c>
      <c r="T259" s="34">
        <f>_xlfn.XLOOKUP(B259,Demog!$A$2:$A$219,Demog!$P$2:$P$219,,,2)</f>
        <v>24900</v>
      </c>
      <c r="U259" s="34">
        <f t="shared" si="4"/>
        <v>9</v>
      </c>
      <c r="V259" s="13">
        <f>IF(OR(Table1[[#This Row],[7d_positivity_public]]=0,ISBLANK(Table1[[#This Row],[7d_positivity_public]])),"",(Table1[[#This Row],[7d_positivity_public]]-Table1[[#This Row],[7d_positivity_all]])/Table1[[#This Row],[7d_positivity_public]])</f>
        <v>0.16666666666666666</v>
      </c>
      <c r="W259">
        <v>5</v>
      </c>
    </row>
    <row r="260" spans="1:23" x14ac:dyDescent="0.25">
      <c r="A260" s="10">
        <v>44344</v>
      </c>
      <c r="B260">
        <v>1380</v>
      </c>
      <c r="C260" t="s">
        <v>116</v>
      </c>
      <c r="D260">
        <v>6</v>
      </c>
      <c r="E260">
        <v>4</v>
      </c>
      <c r="F260">
        <v>2</v>
      </c>
      <c r="G260">
        <v>7</v>
      </c>
      <c r="K260">
        <v>72</v>
      </c>
      <c r="M260">
        <v>82</v>
      </c>
      <c r="T260" s="34">
        <f>_xlfn.XLOOKUP(B260,Demog!$A$2:$A$219,Demog!$P$2:$P$219,,,2)</f>
        <v>12110</v>
      </c>
      <c r="U260" s="34">
        <f t="shared" si="4"/>
        <v>5</v>
      </c>
      <c r="V260" s="13">
        <f>IF(OR(Table1[[#This Row],[7d_positivity_public]]=0,ISBLANK(Table1[[#This Row],[7d_positivity_public]])),"",(Table1[[#This Row],[7d_positivity_public]]-Table1[[#This Row],[7d_positivity_all]])/Table1[[#This Row],[7d_positivity_public]])</f>
        <v>0</v>
      </c>
      <c r="W260">
        <v>7</v>
      </c>
    </row>
    <row r="261" spans="1:23" x14ac:dyDescent="0.25">
      <c r="A261" s="10">
        <v>44344</v>
      </c>
      <c r="B261">
        <v>1390</v>
      </c>
      <c r="C261" t="s">
        <v>118</v>
      </c>
      <c r="D261">
        <v>3</v>
      </c>
      <c r="E261">
        <v>0</v>
      </c>
      <c r="F261">
        <v>3</v>
      </c>
      <c r="G261">
        <v>6</v>
      </c>
      <c r="K261">
        <v>55</v>
      </c>
      <c r="M261">
        <v>69</v>
      </c>
      <c r="T261" s="34">
        <f>_xlfn.XLOOKUP(B261,Demog!$A$2:$A$219,Demog!$P$2:$P$219,,,2)</f>
        <v>7285</v>
      </c>
      <c r="U261" s="34">
        <f t="shared" si="4"/>
        <v>2</v>
      </c>
      <c r="V261" s="13">
        <f>IF(OR(Table1[[#This Row],[7d_positivity_public]]=0,ISBLANK(Table1[[#This Row],[7d_positivity_public]])),"",(Table1[[#This Row],[7d_positivity_public]]-Table1[[#This Row],[7d_positivity_all]])/Table1[[#This Row],[7d_positivity_public]])</f>
        <v>0</v>
      </c>
      <c r="W261">
        <v>6</v>
      </c>
    </row>
    <row r="262" spans="1:23" x14ac:dyDescent="0.25">
      <c r="A262" s="10">
        <v>44344</v>
      </c>
      <c r="B262">
        <v>1420</v>
      </c>
      <c r="C262" t="s">
        <v>120</v>
      </c>
      <c r="D262">
        <v>2</v>
      </c>
      <c r="E262">
        <v>1</v>
      </c>
      <c r="F262">
        <v>1</v>
      </c>
      <c r="G262">
        <v>2</v>
      </c>
      <c r="K262">
        <v>63</v>
      </c>
      <c r="M262">
        <v>76</v>
      </c>
      <c r="T262" s="34">
        <f>_xlfn.XLOOKUP(B262,Demog!$A$2:$A$219,Demog!$P$2:$P$219,,,2)</f>
        <v>33648</v>
      </c>
      <c r="U262" s="34">
        <f t="shared" si="4"/>
        <v>5</v>
      </c>
      <c r="V262" s="13">
        <f>IF(OR(Table1[[#This Row],[7d_positivity_public]]=0,ISBLANK(Table1[[#This Row],[7d_positivity_public]])),"",(Table1[[#This Row],[7d_positivity_public]]-Table1[[#This Row],[7d_positivity_all]])/Table1[[#This Row],[7d_positivity_public]])</f>
        <v>0</v>
      </c>
      <c r="W262">
        <v>2</v>
      </c>
    </row>
    <row r="263" spans="1:23" x14ac:dyDescent="0.25">
      <c r="A263" s="10">
        <v>44344</v>
      </c>
      <c r="B263">
        <v>1431</v>
      </c>
      <c r="C263" t="s">
        <v>226</v>
      </c>
      <c r="D263">
        <v>2</v>
      </c>
      <c r="E263">
        <v>2</v>
      </c>
      <c r="F263">
        <v>0</v>
      </c>
      <c r="G263">
        <v>3</v>
      </c>
      <c r="K263">
        <v>65</v>
      </c>
      <c r="M263">
        <v>81</v>
      </c>
      <c r="T263" s="34">
        <f>_xlfn.XLOOKUP(B263,Demog!$A$2:$A$219,Demog!$P$2:$P$219,,,2)</f>
        <v>44714</v>
      </c>
      <c r="U263" s="34">
        <f t="shared" si="4"/>
        <v>6</v>
      </c>
      <c r="V263" s="13">
        <f>IF(OR(Table1[[#This Row],[7d_positivity_public]]=0,ISBLANK(Table1[[#This Row],[7d_positivity_public]])),"",(Table1[[#This Row],[7d_positivity_public]]-Table1[[#This Row],[7d_positivity_all]])/Table1[[#This Row],[7d_positivity_public]])</f>
        <v>0</v>
      </c>
      <c r="W263">
        <v>3</v>
      </c>
    </row>
    <row r="264" spans="1:23" x14ac:dyDescent="0.25">
      <c r="A264" s="10">
        <v>44344</v>
      </c>
      <c r="B264">
        <v>1432</v>
      </c>
      <c r="C264" t="s">
        <v>227</v>
      </c>
      <c r="D264">
        <v>1</v>
      </c>
      <c r="E264">
        <v>4</v>
      </c>
      <c r="F264">
        <v>-3</v>
      </c>
      <c r="G264">
        <v>2</v>
      </c>
      <c r="K264">
        <v>69</v>
      </c>
      <c r="M264">
        <v>85</v>
      </c>
      <c r="T264" s="34">
        <f>_xlfn.XLOOKUP(B264,Demog!$A$2:$A$219,Demog!$P$2:$P$219,,,2)</f>
        <v>48587</v>
      </c>
      <c r="U264" s="34">
        <f t="shared" si="4"/>
        <v>3</v>
      </c>
      <c r="V264" s="13">
        <f>IF(OR(Table1[[#This Row],[7d_positivity_public]]=0,ISBLANK(Table1[[#This Row],[7d_positivity_public]])),"",(Table1[[#This Row],[7d_positivity_public]]-Table1[[#This Row],[7d_positivity_all]])/Table1[[#This Row],[7d_positivity_public]])</f>
        <v>0.5</v>
      </c>
      <c r="W264">
        <v>1</v>
      </c>
    </row>
    <row r="265" spans="1:23" x14ac:dyDescent="0.25">
      <c r="A265" s="10">
        <v>44344</v>
      </c>
      <c r="B265">
        <v>1433</v>
      </c>
      <c r="C265" t="s">
        <v>122</v>
      </c>
      <c r="D265">
        <v>2</v>
      </c>
      <c r="E265">
        <v>2</v>
      </c>
      <c r="F265">
        <v>0</v>
      </c>
      <c r="G265">
        <v>4</v>
      </c>
      <c r="K265">
        <v>66</v>
      </c>
      <c r="M265">
        <v>77</v>
      </c>
      <c r="T265" s="34">
        <f>_xlfn.XLOOKUP(B265,Demog!$A$2:$A$219,Demog!$P$2:$P$219,,,2)</f>
        <v>19986</v>
      </c>
      <c r="U265" s="34">
        <f t="shared" si="4"/>
        <v>3</v>
      </c>
      <c r="V265" s="13">
        <f>IF(OR(Table1[[#This Row],[7d_positivity_public]]=0,ISBLANK(Table1[[#This Row],[7d_positivity_public]])),"",(Table1[[#This Row],[7d_positivity_public]]-Table1[[#This Row],[7d_positivity_all]])/Table1[[#This Row],[7d_positivity_public]])</f>
        <v>0.25</v>
      </c>
      <c r="W265">
        <v>3</v>
      </c>
    </row>
    <row r="266" spans="1:23" x14ac:dyDescent="0.25">
      <c r="A266" s="10">
        <v>44344</v>
      </c>
      <c r="B266">
        <v>1490</v>
      </c>
      <c r="C266" t="s">
        <v>124</v>
      </c>
      <c r="D266">
        <v>5</v>
      </c>
      <c r="E266">
        <v>2</v>
      </c>
      <c r="F266">
        <v>3</v>
      </c>
      <c r="G266">
        <v>11</v>
      </c>
      <c r="K266">
        <v>64</v>
      </c>
      <c r="M266">
        <v>77</v>
      </c>
      <c r="T266" s="34">
        <f>_xlfn.XLOOKUP(B266,Demog!$A$2:$A$219,Demog!$P$2:$P$219,,,2)</f>
        <v>10855</v>
      </c>
      <c r="U266" s="34">
        <f t="shared" si="4"/>
        <v>4</v>
      </c>
      <c r="V266" s="13">
        <f>IF(OR(Table1[[#This Row],[7d_positivity_public]]=0,ISBLANK(Table1[[#This Row],[7d_positivity_public]])),"",(Table1[[#This Row],[7d_positivity_public]]-Table1[[#This Row],[7d_positivity_all]])/Table1[[#This Row],[7d_positivity_public]])</f>
        <v>9.0909090909090912E-2</v>
      </c>
      <c r="W266">
        <v>10</v>
      </c>
    </row>
    <row r="267" spans="1:23" x14ac:dyDescent="0.25">
      <c r="A267" s="10">
        <v>44344</v>
      </c>
      <c r="B267">
        <v>2121</v>
      </c>
      <c r="C267" t="s">
        <v>126</v>
      </c>
      <c r="D267">
        <v>7</v>
      </c>
      <c r="E267">
        <v>10</v>
      </c>
      <c r="F267">
        <v>-3</v>
      </c>
      <c r="G267">
        <v>5</v>
      </c>
      <c r="K267">
        <v>68</v>
      </c>
      <c r="M267">
        <v>81</v>
      </c>
      <c r="T267" s="34">
        <f>_xlfn.XLOOKUP(B267,Demog!$A$2:$A$219,Demog!$P$2:$P$219,,,2)</f>
        <v>51241</v>
      </c>
      <c r="U267" s="34">
        <f t="shared" si="4"/>
        <v>25</v>
      </c>
      <c r="V267" s="13">
        <f>IF(OR(Table1[[#This Row],[7d_positivity_public]]=0,ISBLANK(Table1[[#This Row],[7d_positivity_public]])),"",(Table1[[#This Row],[7d_positivity_public]]-Table1[[#This Row],[7d_positivity_all]])/Table1[[#This Row],[7d_positivity_public]])</f>
        <v>0</v>
      </c>
      <c r="W267">
        <v>5</v>
      </c>
    </row>
    <row r="268" spans="1:23" x14ac:dyDescent="0.25">
      <c r="A268" s="10">
        <v>44344</v>
      </c>
      <c r="B268">
        <v>2122</v>
      </c>
      <c r="C268" t="s">
        <v>128</v>
      </c>
      <c r="D268">
        <v>7</v>
      </c>
      <c r="E268">
        <v>11</v>
      </c>
      <c r="F268">
        <v>-4</v>
      </c>
      <c r="G268">
        <v>6</v>
      </c>
      <c r="K268">
        <v>59</v>
      </c>
      <c r="M268">
        <v>74</v>
      </c>
      <c r="T268" s="34">
        <f>_xlfn.XLOOKUP(B268,Demog!$A$2:$A$219,Demog!$P$2:$P$219,,,2)</f>
        <v>41936</v>
      </c>
      <c r="U268" s="34">
        <f t="shared" si="4"/>
        <v>21</v>
      </c>
      <c r="V268" s="13">
        <f>IF(OR(Table1[[#This Row],[7d_positivity_public]]=0,ISBLANK(Table1[[#This Row],[7d_positivity_public]])),"",(Table1[[#This Row],[7d_positivity_public]]-Table1[[#This Row],[7d_positivity_all]])/Table1[[#This Row],[7d_positivity_public]])</f>
        <v>0</v>
      </c>
      <c r="W268">
        <v>6</v>
      </c>
    </row>
    <row r="269" spans="1:23" x14ac:dyDescent="0.25">
      <c r="A269" s="10">
        <v>44344</v>
      </c>
      <c r="B269">
        <v>2131</v>
      </c>
      <c r="C269" t="s">
        <v>129</v>
      </c>
      <c r="D269">
        <v>22</v>
      </c>
      <c r="E269">
        <v>12</v>
      </c>
      <c r="F269">
        <v>10</v>
      </c>
      <c r="G269">
        <v>12</v>
      </c>
      <c r="K269">
        <v>62</v>
      </c>
      <c r="M269">
        <v>76</v>
      </c>
      <c r="T269" s="34">
        <f>_xlfn.XLOOKUP(B269,Demog!$A$2:$A$219,Demog!$P$2:$P$219,,,2)</f>
        <v>22754</v>
      </c>
      <c r="U269" s="34">
        <f t="shared" si="4"/>
        <v>35</v>
      </c>
      <c r="V269" s="13">
        <f>IF(OR(Table1[[#This Row],[7d_positivity_public]]=0,ISBLANK(Table1[[#This Row],[7d_positivity_public]])),"",(Table1[[#This Row],[7d_positivity_public]]-Table1[[#This Row],[7d_positivity_all]])/Table1[[#This Row],[7d_positivity_public]])</f>
        <v>8.3333333333333329E-2</v>
      </c>
      <c r="W269">
        <v>11</v>
      </c>
    </row>
    <row r="270" spans="1:23" x14ac:dyDescent="0.25">
      <c r="A270" s="10">
        <v>44344</v>
      </c>
      <c r="B270">
        <v>2132</v>
      </c>
      <c r="C270" t="s">
        <v>130</v>
      </c>
      <c r="D270">
        <v>7</v>
      </c>
      <c r="E270">
        <v>23</v>
      </c>
      <c r="F270">
        <v>-16</v>
      </c>
      <c r="G270">
        <v>5</v>
      </c>
      <c r="K270">
        <v>70</v>
      </c>
      <c r="M270">
        <v>81</v>
      </c>
      <c r="T270" s="34">
        <f>_xlfn.XLOOKUP(B270,Demog!$A$2:$A$219,Demog!$P$2:$P$219,,,2)</f>
        <v>35584</v>
      </c>
      <c r="U270" s="34">
        <f t="shared" si="4"/>
        <v>17</v>
      </c>
      <c r="V270" s="13">
        <f>IF(OR(Table1[[#This Row],[7d_positivity_public]]=0,ISBLANK(Table1[[#This Row],[7d_positivity_public]])),"",(Table1[[#This Row],[7d_positivity_public]]-Table1[[#This Row],[7d_positivity_all]])/Table1[[#This Row],[7d_positivity_public]])</f>
        <v>0</v>
      </c>
      <c r="W270">
        <v>5</v>
      </c>
    </row>
    <row r="271" spans="1:23" x14ac:dyDescent="0.25">
      <c r="A271" s="10">
        <v>44344</v>
      </c>
      <c r="B271">
        <v>2133</v>
      </c>
      <c r="C271" t="s">
        <v>131</v>
      </c>
      <c r="D271">
        <v>16</v>
      </c>
      <c r="E271">
        <v>27</v>
      </c>
      <c r="F271">
        <v>-11</v>
      </c>
      <c r="G271">
        <v>12</v>
      </c>
      <c r="K271">
        <v>67</v>
      </c>
      <c r="M271">
        <v>80</v>
      </c>
      <c r="T271" s="34">
        <f>_xlfn.XLOOKUP(B271,Demog!$A$2:$A$219,Demog!$P$2:$P$219,,,2)</f>
        <v>58511</v>
      </c>
      <c r="U271" s="34">
        <f t="shared" si="4"/>
        <v>66</v>
      </c>
      <c r="V271" s="13">
        <f>IF(OR(Table1[[#This Row],[7d_positivity_public]]=0,ISBLANK(Table1[[#This Row],[7d_positivity_public]])),"",(Table1[[#This Row],[7d_positivity_public]]-Table1[[#This Row],[7d_positivity_all]])/Table1[[#This Row],[7d_positivity_public]])</f>
        <v>8.3333333333333329E-2</v>
      </c>
      <c r="W271">
        <v>11</v>
      </c>
    </row>
    <row r="272" spans="1:23" x14ac:dyDescent="0.25">
      <c r="A272" s="10">
        <v>44344</v>
      </c>
      <c r="B272">
        <v>2134</v>
      </c>
      <c r="C272" t="s">
        <v>132</v>
      </c>
      <c r="D272">
        <v>9</v>
      </c>
      <c r="E272">
        <v>28</v>
      </c>
      <c r="F272">
        <v>-19</v>
      </c>
      <c r="G272">
        <v>7</v>
      </c>
      <c r="K272">
        <v>64</v>
      </c>
      <c r="M272">
        <v>75</v>
      </c>
      <c r="T272" s="34">
        <f>_xlfn.XLOOKUP(B272,Demog!$A$2:$A$219,Demog!$P$2:$P$219,,,2)</f>
        <v>24836</v>
      </c>
      <c r="U272" s="34">
        <f t="shared" si="4"/>
        <v>16</v>
      </c>
      <c r="V272" s="13">
        <f>IF(OR(Table1[[#This Row],[7d_positivity_public]]=0,ISBLANK(Table1[[#This Row],[7d_positivity_public]])),"",(Table1[[#This Row],[7d_positivity_public]]-Table1[[#This Row],[7d_positivity_all]])/Table1[[#This Row],[7d_positivity_public]])</f>
        <v>0</v>
      </c>
      <c r="W272">
        <v>7</v>
      </c>
    </row>
    <row r="273" spans="1:23" x14ac:dyDescent="0.25">
      <c r="A273" s="10">
        <v>44344</v>
      </c>
      <c r="B273">
        <v>2141</v>
      </c>
      <c r="C273" t="s">
        <v>133</v>
      </c>
      <c r="D273">
        <v>7</v>
      </c>
      <c r="E273">
        <v>15</v>
      </c>
      <c r="F273">
        <v>-8</v>
      </c>
      <c r="G273">
        <v>6</v>
      </c>
      <c r="K273">
        <v>62</v>
      </c>
      <c r="M273">
        <v>77</v>
      </c>
      <c r="T273" s="34">
        <f>_xlfn.XLOOKUP(B273,Demog!$A$2:$A$219,Demog!$P$2:$P$219,,,2)</f>
        <v>26303</v>
      </c>
      <c r="U273" s="34">
        <f t="shared" si="4"/>
        <v>13</v>
      </c>
      <c r="V273" s="13">
        <f>IF(OR(Table1[[#This Row],[7d_positivity_public]]=0,ISBLANK(Table1[[#This Row],[7d_positivity_public]])),"",(Table1[[#This Row],[7d_positivity_public]]-Table1[[#This Row],[7d_positivity_all]])/Table1[[#This Row],[7d_positivity_public]])</f>
        <v>0</v>
      </c>
      <c r="W273">
        <v>6</v>
      </c>
    </row>
    <row r="274" spans="1:23" x14ac:dyDescent="0.25">
      <c r="A274" s="10">
        <v>44344</v>
      </c>
      <c r="B274">
        <v>2142</v>
      </c>
      <c r="C274" t="s">
        <v>134</v>
      </c>
      <c r="D274">
        <v>12</v>
      </c>
      <c r="E274">
        <v>8</v>
      </c>
      <c r="F274">
        <v>4</v>
      </c>
      <c r="G274">
        <v>10</v>
      </c>
      <c r="K274">
        <v>60</v>
      </c>
      <c r="M274">
        <v>74</v>
      </c>
      <c r="T274" s="34">
        <f>_xlfn.XLOOKUP(B274,Demog!$A$2:$A$219,Demog!$P$2:$P$219,,,2)</f>
        <v>16854</v>
      </c>
      <c r="U274" s="34">
        <f t="shared" si="4"/>
        <v>14</v>
      </c>
      <c r="V274" s="13">
        <f>IF(OR(Table1[[#This Row],[7d_positivity_public]]=0,ISBLANK(Table1[[#This Row],[7d_positivity_public]])),"",(Table1[[#This Row],[7d_positivity_public]]-Table1[[#This Row],[7d_positivity_all]])/Table1[[#This Row],[7d_positivity_public]])</f>
        <v>0.1</v>
      </c>
      <c r="W274">
        <v>9</v>
      </c>
    </row>
    <row r="275" spans="1:23" x14ac:dyDescent="0.25">
      <c r="A275" s="10">
        <v>44344</v>
      </c>
      <c r="B275">
        <v>2150</v>
      </c>
      <c r="C275" t="s">
        <v>135</v>
      </c>
      <c r="D275">
        <v>0</v>
      </c>
      <c r="E275">
        <v>5</v>
      </c>
      <c r="F275">
        <v>-5</v>
      </c>
      <c r="G275">
        <v>0</v>
      </c>
      <c r="K275">
        <v>68</v>
      </c>
      <c r="M275">
        <v>81</v>
      </c>
      <c r="T275" s="34">
        <f>_xlfn.XLOOKUP(B275,Demog!$A$2:$A$219,Demog!$P$2:$P$219,,,2)</f>
        <v>9696</v>
      </c>
      <c r="U275" s="34">
        <f t="shared" si="4"/>
        <v>0</v>
      </c>
      <c r="V275" s="13" t="str">
        <f>IF(OR(Table1[[#This Row],[7d_positivity_public]]=0,ISBLANK(Table1[[#This Row],[7d_positivity_public]])),"",(Table1[[#This Row],[7d_positivity_public]]-Table1[[#This Row],[7d_positivity_all]])/Table1[[#This Row],[7d_positivity_public]])</f>
        <v/>
      </c>
      <c r="W275">
        <v>0</v>
      </c>
    </row>
    <row r="276" spans="1:23" x14ac:dyDescent="0.25">
      <c r="A276" s="10">
        <v>44344</v>
      </c>
      <c r="B276">
        <v>2210</v>
      </c>
      <c r="C276" t="s">
        <v>136</v>
      </c>
      <c r="D276">
        <v>6</v>
      </c>
      <c r="E276">
        <v>13</v>
      </c>
      <c r="F276">
        <v>-7</v>
      </c>
      <c r="G276">
        <v>6</v>
      </c>
      <c r="K276">
        <v>70</v>
      </c>
      <c r="M276">
        <v>82</v>
      </c>
      <c r="T276" s="34">
        <f>_xlfn.XLOOKUP(B276,Demog!$A$2:$A$219,Demog!$P$2:$P$219,,,2)</f>
        <v>70996</v>
      </c>
      <c r="U276" s="34">
        <f t="shared" si="4"/>
        <v>30</v>
      </c>
      <c r="V276" s="13">
        <f>IF(OR(Table1[[#This Row],[7d_positivity_public]]=0,ISBLANK(Table1[[#This Row],[7d_positivity_public]])),"",(Table1[[#This Row],[7d_positivity_public]]-Table1[[#This Row],[7d_positivity_all]])/Table1[[#This Row],[7d_positivity_public]])</f>
        <v>0.16666666666666666</v>
      </c>
      <c r="W276">
        <v>5</v>
      </c>
    </row>
    <row r="277" spans="1:23" x14ac:dyDescent="0.25">
      <c r="A277" s="10">
        <v>44344</v>
      </c>
      <c r="B277">
        <v>2221</v>
      </c>
      <c r="C277" t="s">
        <v>137</v>
      </c>
      <c r="D277">
        <v>7</v>
      </c>
      <c r="E277">
        <v>13</v>
      </c>
      <c r="F277">
        <v>-6</v>
      </c>
      <c r="G277">
        <v>5</v>
      </c>
      <c r="K277">
        <v>68</v>
      </c>
      <c r="M277">
        <v>81</v>
      </c>
      <c r="T277" s="34">
        <f>_xlfn.XLOOKUP(B277,Demog!$A$2:$A$219,Demog!$P$2:$P$219,,,2)</f>
        <v>47161</v>
      </c>
      <c r="U277" s="34">
        <f t="shared" si="4"/>
        <v>23</v>
      </c>
      <c r="V277" s="13">
        <f>IF(OR(Table1[[#This Row],[7d_positivity_public]]=0,ISBLANK(Table1[[#This Row],[7d_positivity_public]])),"",(Table1[[#This Row],[7d_positivity_public]]-Table1[[#This Row],[7d_positivity_all]])/Table1[[#This Row],[7d_positivity_public]])</f>
        <v>0.2</v>
      </c>
      <c r="W277">
        <v>4</v>
      </c>
    </row>
    <row r="278" spans="1:23" x14ac:dyDescent="0.25">
      <c r="A278" s="10">
        <v>44344</v>
      </c>
      <c r="B278">
        <v>2222</v>
      </c>
      <c r="C278" t="s">
        <v>138</v>
      </c>
      <c r="D278">
        <v>5</v>
      </c>
      <c r="E278">
        <v>6</v>
      </c>
      <c r="F278">
        <v>-1</v>
      </c>
      <c r="G278">
        <v>6</v>
      </c>
      <c r="K278">
        <v>67</v>
      </c>
      <c r="M278">
        <v>79</v>
      </c>
      <c r="T278" s="34">
        <f>_xlfn.XLOOKUP(B278,Demog!$A$2:$A$219,Demog!$P$2:$P$219,,,2)</f>
        <v>45434</v>
      </c>
      <c r="U278" s="34">
        <f t="shared" si="4"/>
        <v>16</v>
      </c>
      <c r="V278" s="13">
        <f>IF(OR(Table1[[#This Row],[7d_positivity_public]]=0,ISBLANK(Table1[[#This Row],[7d_positivity_public]])),"",(Table1[[#This Row],[7d_positivity_public]]-Table1[[#This Row],[7d_positivity_all]])/Table1[[#This Row],[7d_positivity_public]])</f>
        <v>0.16666666666666666</v>
      </c>
      <c r="W278">
        <v>5</v>
      </c>
    </row>
    <row r="279" spans="1:23" x14ac:dyDescent="0.25">
      <c r="A279" s="10">
        <v>44344</v>
      </c>
      <c r="B279">
        <v>2223</v>
      </c>
      <c r="C279" t="s">
        <v>139</v>
      </c>
      <c r="D279">
        <v>7</v>
      </c>
      <c r="E279">
        <v>8</v>
      </c>
      <c r="F279">
        <v>-1</v>
      </c>
      <c r="G279">
        <v>6</v>
      </c>
      <c r="K279">
        <v>68</v>
      </c>
      <c r="M279">
        <v>76</v>
      </c>
      <c r="T279" s="34">
        <f>_xlfn.XLOOKUP(B279,Demog!$A$2:$A$219,Demog!$P$2:$P$219,,,2)</f>
        <v>81414</v>
      </c>
      <c r="U279" s="34">
        <f t="shared" si="4"/>
        <v>40</v>
      </c>
      <c r="V279" s="13">
        <f>IF(OR(Table1[[#This Row],[7d_positivity_public]]=0,ISBLANK(Table1[[#This Row],[7d_positivity_public]])),"",(Table1[[#This Row],[7d_positivity_public]]-Table1[[#This Row],[7d_positivity_all]])/Table1[[#This Row],[7d_positivity_public]])</f>
        <v>0.16666666666666666</v>
      </c>
      <c r="W279">
        <v>5</v>
      </c>
    </row>
    <row r="280" spans="1:23" x14ac:dyDescent="0.25">
      <c r="A280" s="10">
        <v>44344</v>
      </c>
      <c r="B280">
        <v>2224</v>
      </c>
      <c r="C280" t="s">
        <v>140</v>
      </c>
      <c r="D280">
        <v>9</v>
      </c>
      <c r="E280">
        <v>19</v>
      </c>
      <c r="F280">
        <v>-10</v>
      </c>
      <c r="G280">
        <v>7</v>
      </c>
      <c r="K280">
        <v>69</v>
      </c>
      <c r="M280">
        <v>78</v>
      </c>
      <c r="T280" s="34">
        <f>_xlfn.XLOOKUP(B280,Demog!$A$2:$A$219,Demog!$P$2:$P$219,,,2)</f>
        <v>58746</v>
      </c>
      <c r="U280" s="34">
        <f t="shared" si="4"/>
        <v>37</v>
      </c>
      <c r="V280" s="13">
        <f>IF(OR(Table1[[#This Row],[7d_positivity_public]]=0,ISBLANK(Table1[[#This Row],[7d_positivity_public]])),"",(Table1[[#This Row],[7d_positivity_public]]-Table1[[#This Row],[7d_positivity_all]])/Table1[[#This Row],[7d_positivity_public]])</f>
        <v>0.14285714285714285</v>
      </c>
      <c r="W280">
        <v>6</v>
      </c>
    </row>
    <row r="281" spans="1:23" x14ac:dyDescent="0.25">
      <c r="A281" s="10">
        <v>44344</v>
      </c>
      <c r="B281">
        <v>2231</v>
      </c>
      <c r="C281" t="s">
        <v>141</v>
      </c>
      <c r="D281">
        <v>6</v>
      </c>
      <c r="E281">
        <v>6</v>
      </c>
      <c r="F281">
        <v>0</v>
      </c>
      <c r="G281">
        <v>5</v>
      </c>
      <c r="K281">
        <v>68</v>
      </c>
      <c r="M281">
        <v>81</v>
      </c>
      <c r="T281" s="34">
        <f>_xlfn.XLOOKUP(B281,Demog!$A$2:$A$219,Demog!$P$2:$P$219,,,2)</f>
        <v>30824</v>
      </c>
      <c r="U281" s="34">
        <f t="shared" si="4"/>
        <v>13</v>
      </c>
      <c r="V281" s="13">
        <f>IF(OR(Table1[[#This Row],[7d_positivity_public]]=0,ISBLANK(Table1[[#This Row],[7d_positivity_public]])),"",(Table1[[#This Row],[7d_positivity_public]]-Table1[[#This Row],[7d_positivity_all]])/Table1[[#This Row],[7d_positivity_public]])</f>
        <v>0.2</v>
      </c>
      <c r="W281">
        <v>4</v>
      </c>
    </row>
    <row r="282" spans="1:23" x14ac:dyDescent="0.25">
      <c r="A282" s="10">
        <v>44344</v>
      </c>
      <c r="B282">
        <v>2232</v>
      </c>
      <c r="C282" t="s">
        <v>142</v>
      </c>
      <c r="D282">
        <v>5</v>
      </c>
      <c r="E282">
        <v>14</v>
      </c>
      <c r="F282">
        <v>-9</v>
      </c>
      <c r="G282">
        <v>5</v>
      </c>
      <c r="K282">
        <v>74</v>
      </c>
      <c r="M282">
        <v>86</v>
      </c>
      <c r="T282" s="34">
        <f>_xlfn.XLOOKUP(B282,Demog!$A$2:$A$219,Demog!$P$2:$P$219,,,2)</f>
        <v>18835</v>
      </c>
      <c r="U282" s="34">
        <f t="shared" si="4"/>
        <v>7</v>
      </c>
      <c r="V282" s="13">
        <f>IF(OR(Table1[[#This Row],[7d_positivity_public]]=0,ISBLANK(Table1[[#This Row],[7d_positivity_public]])),"",(Table1[[#This Row],[7d_positivity_public]]-Table1[[#This Row],[7d_positivity_all]])/Table1[[#This Row],[7d_positivity_public]])</f>
        <v>0.2</v>
      </c>
      <c r="W282">
        <v>4</v>
      </c>
    </row>
    <row r="283" spans="1:23" x14ac:dyDescent="0.25">
      <c r="A283" s="10">
        <v>44344</v>
      </c>
      <c r="B283">
        <v>2233</v>
      </c>
      <c r="C283" t="s">
        <v>143</v>
      </c>
      <c r="D283">
        <v>6</v>
      </c>
      <c r="E283">
        <v>5</v>
      </c>
      <c r="F283">
        <v>1</v>
      </c>
      <c r="G283">
        <v>6</v>
      </c>
      <c r="K283">
        <v>68</v>
      </c>
      <c r="M283">
        <v>82</v>
      </c>
      <c r="T283" s="34">
        <f>_xlfn.XLOOKUP(B283,Demog!$A$2:$A$219,Demog!$P$2:$P$219,,,2)</f>
        <v>51442</v>
      </c>
      <c r="U283" s="34">
        <f t="shared" si="4"/>
        <v>22</v>
      </c>
      <c r="V283" s="13">
        <f>IF(OR(Table1[[#This Row],[7d_positivity_public]]=0,ISBLANK(Table1[[#This Row],[7d_positivity_public]])),"",(Table1[[#This Row],[7d_positivity_public]]-Table1[[#This Row],[7d_positivity_all]])/Table1[[#This Row],[7d_positivity_public]])</f>
        <v>0.16666666666666666</v>
      </c>
      <c r="W283">
        <v>5</v>
      </c>
    </row>
    <row r="284" spans="1:23" x14ac:dyDescent="0.25">
      <c r="A284" s="10">
        <v>44344</v>
      </c>
      <c r="B284">
        <v>2241</v>
      </c>
      <c r="C284" t="s">
        <v>144</v>
      </c>
      <c r="D284">
        <v>7</v>
      </c>
      <c r="E284">
        <v>5</v>
      </c>
      <c r="F284">
        <v>2</v>
      </c>
      <c r="G284">
        <v>5</v>
      </c>
      <c r="K284">
        <v>70</v>
      </c>
      <c r="M284">
        <v>79</v>
      </c>
      <c r="T284" s="34">
        <f>_xlfn.XLOOKUP(B284,Demog!$A$2:$A$219,Demog!$P$2:$P$219,,,2)</f>
        <v>40842</v>
      </c>
      <c r="U284" s="34">
        <f t="shared" si="4"/>
        <v>20</v>
      </c>
      <c r="V284" s="13">
        <f>IF(OR(Table1[[#This Row],[7d_positivity_public]]=0,ISBLANK(Table1[[#This Row],[7d_positivity_public]])),"",(Table1[[#This Row],[7d_positivity_public]]-Table1[[#This Row],[7d_positivity_all]])/Table1[[#This Row],[7d_positivity_public]])</f>
        <v>0.2</v>
      </c>
      <c r="W284">
        <v>4</v>
      </c>
    </row>
    <row r="285" spans="1:23" x14ac:dyDescent="0.25">
      <c r="A285" s="10">
        <v>44344</v>
      </c>
      <c r="B285">
        <v>2242</v>
      </c>
      <c r="C285" t="s">
        <v>145</v>
      </c>
      <c r="D285">
        <v>7</v>
      </c>
      <c r="E285">
        <v>10</v>
      </c>
      <c r="F285">
        <v>-3</v>
      </c>
      <c r="G285">
        <v>5</v>
      </c>
      <c r="K285">
        <v>70</v>
      </c>
      <c r="M285">
        <v>82</v>
      </c>
      <c r="T285" s="34">
        <f>_xlfn.XLOOKUP(B285,Demog!$A$2:$A$219,Demog!$P$2:$P$219,,,2)</f>
        <v>70406</v>
      </c>
      <c r="U285" s="34">
        <f t="shared" si="4"/>
        <v>34</v>
      </c>
      <c r="V285" s="13">
        <f>IF(OR(Table1[[#This Row],[7d_positivity_public]]=0,ISBLANK(Table1[[#This Row],[7d_positivity_public]])),"",(Table1[[#This Row],[7d_positivity_public]]-Table1[[#This Row],[7d_positivity_all]])/Table1[[#This Row],[7d_positivity_public]])</f>
        <v>0.2</v>
      </c>
      <c r="W285">
        <v>4</v>
      </c>
    </row>
    <row r="286" spans="1:23" x14ac:dyDescent="0.25">
      <c r="A286" s="10">
        <v>44344</v>
      </c>
      <c r="B286">
        <v>2243</v>
      </c>
      <c r="C286" t="s">
        <v>146</v>
      </c>
      <c r="D286">
        <v>5</v>
      </c>
      <c r="E286">
        <v>5</v>
      </c>
      <c r="F286">
        <v>0</v>
      </c>
      <c r="G286">
        <v>4</v>
      </c>
      <c r="K286">
        <v>71</v>
      </c>
      <c r="M286">
        <v>82</v>
      </c>
      <c r="T286" s="34">
        <f>_xlfn.XLOOKUP(B286,Demog!$A$2:$A$219,Demog!$P$2:$P$219,,,2)</f>
        <v>28129</v>
      </c>
      <c r="U286" s="34">
        <f t="shared" si="4"/>
        <v>10</v>
      </c>
      <c r="V286" s="13">
        <f>IF(OR(Table1[[#This Row],[7d_positivity_public]]=0,ISBLANK(Table1[[#This Row],[7d_positivity_public]])),"",(Table1[[#This Row],[7d_positivity_public]]-Table1[[#This Row],[7d_positivity_all]])/Table1[[#This Row],[7d_positivity_public]])</f>
        <v>0</v>
      </c>
      <c r="W286">
        <v>4</v>
      </c>
    </row>
    <row r="287" spans="1:23" x14ac:dyDescent="0.25">
      <c r="A287" s="10">
        <v>44344</v>
      </c>
      <c r="B287">
        <v>2244</v>
      </c>
      <c r="C287" t="s">
        <v>147</v>
      </c>
      <c r="D287">
        <v>7</v>
      </c>
      <c r="E287">
        <v>11</v>
      </c>
      <c r="F287">
        <v>-4</v>
      </c>
      <c r="G287">
        <v>6</v>
      </c>
      <c r="K287">
        <v>74</v>
      </c>
      <c r="M287">
        <v>83</v>
      </c>
      <c r="T287" s="34">
        <f>_xlfn.XLOOKUP(B287,Demog!$A$2:$A$219,Demog!$P$2:$P$219,,,2)</f>
        <v>58612</v>
      </c>
      <c r="U287" s="34">
        <f t="shared" si="4"/>
        <v>29</v>
      </c>
      <c r="V287" s="13">
        <f>IF(OR(Table1[[#This Row],[7d_positivity_public]]=0,ISBLANK(Table1[[#This Row],[7d_positivity_public]])),"",(Table1[[#This Row],[7d_positivity_public]]-Table1[[#This Row],[7d_positivity_all]])/Table1[[#This Row],[7d_positivity_public]])</f>
        <v>0</v>
      </c>
      <c r="W287">
        <v>6</v>
      </c>
    </row>
    <row r="288" spans="1:23" x14ac:dyDescent="0.25">
      <c r="A288" s="10">
        <v>44344</v>
      </c>
      <c r="B288">
        <v>2245</v>
      </c>
      <c r="C288" t="s">
        <v>148</v>
      </c>
      <c r="D288">
        <v>4</v>
      </c>
      <c r="E288">
        <v>4</v>
      </c>
      <c r="F288">
        <v>0</v>
      </c>
      <c r="G288">
        <v>3</v>
      </c>
      <c r="K288">
        <v>75</v>
      </c>
      <c r="M288">
        <v>84</v>
      </c>
      <c r="T288" s="34">
        <f>_xlfn.XLOOKUP(B288,Demog!$A$2:$A$219,Demog!$P$2:$P$219,,,2)</f>
        <v>36404</v>
      </c>
      <c r="U288" s="34">
        <f t="shared" si="4"/>
        <v>10</v>
      </c>
      <c r="V288" s="13">
        <f>IF(OR(Table1[[#This Row],[7d_positivity_public]]=0,ISBLANK(Table1[[#This Row],[7d_positivity_public]])),"",(Table1[[#This Row],[7d_positivity_public]]-Table1[[#This Row],[7d_positivity_all]])/Table1[[#This Row],[7d_positivity_public]])</f>
        <v>0</v>
      </c>
      <c r="W288">
        <v>3</v>
      </c>
    </row>
    <row r="289" spans="1:23" x14ac:dyDescent="0.25">
      <c r="A289" s="10">
        <v>44344</v>
      </c>
      <c r="B289">
        <v>2311</v>
      </c>
      <c r="C289" t="s">
        <v>149</v>
      </c>
      <c r="D289">
        <v>12</v>
      </c>
      <c r="E289">
        <v>8</v>
      </c>
      <c r="F289">
        <v>4</v>
      </c>
      <c r="G289">
        <v>8</v>
      </c>
      <c r="K289">
        <v>66</v>
      </c>
      <c r="M289">
        <v>80</v>
      </c>
      <c r="T289" s="34">
        <f>_xlfn.XLOOKUP(B289,Demog!$A$2:$A$219,Demog!$P$2:$P$219,,,2)</f>
        <v>25888</v>
      </c>
      <c r="U289" s="34">
        <f t="shared" si="4"/>
        <v>22</v>
      </c>
      <c r="V289" s="13">
        <f>IF(OR(Table1[[#This Row],[7d_positivity_public]]=0,ISBLANK(Table1[[#This Row],[7d_positivity_public]])),"",(Table1[[#This Row],[7d_positivity_public]]-Table1[[#This Row],[7d_positivity_all]])/Table1[[#This Row],[7d_positivity_public]])</f>
        <v>0</v>
      </c>
      <c r="W289">
        <v>8</v>
      </c>
    </row>
    <row r="290" spans="1:23" x14ac:dyDescent="0.25">
      <c r="A290" s="10">
        <v>44344</v>
      </c>
      <c r="B290">
        <v>2312</v>
      </c>
      <c r="C290" t="s">
        <v>150</v>
      </c>
      <c r="D290">
        <v>3</v>
      </c>
      <c r="E290">
        <v>7</v>
      </c>
      <c r="F290">
        <v>-4</v>
      </c>
      <c r="G290">
        <v>2</v>
      </c>
      <c r="K290">
        <v>77</v>
      </c>
      <c r="M290">
        <v>87</v>
      </c>
      <c r="T290" s="34">
        <f>_xlfn.XLOOKUP(B290,Demog!$A$2:$A$219,Demog!$P$2:$P$219,,,2)</f>
        <v>29587</v>
      </c>
      <c r="U290" s="34">
        <f t="shared" si="4"/>
        <v>6</v>
      </c>
      <c r="V290" s="13">
        <f>IF(OR(Table1[[#This Row],[7d_positivity_public]]=0,ISBLANK(Table1[[#This Row],[7d_positivity_public]])),"",(Table1[[#This Row],[7d_positivity_public]]-Table1[[#This Row],[7d_positivity_all]])/Table1[[#This Row],[7d_positivity_public]])</f>
        <v>0</v>
      </c>
      <c r="W290">
        <v>2</v>
      </c>
    </row>
    <row r="291" spans="1:23" x14ac:dyDescent="0.25">
      <c r="A291" s="10">
        <v>44344</v>
      </c>
      <c r="B291">
        <v>2313</v>
      </c>
      <c r="C291" t="s">
        <v>151</v>
      </c>
      <c r="D291">
        <v>5</v>
      </c>
      <c r="E291">
        <v>7</v>
      </c>
      <c r="F291">
        <v>-2</v>
      </c>
      <c r="G291">
        <v>3</v>
      </c>
      <c r="K291">
        <v>74</v>
      </c>
      <c r="M291">
        <v>83</v>
      </c>
      <c r="T291" s="34">
        <f>_xlfn.XLOOKUP(B291,Demog!$A$2:$A$219,Demog!$P$2:$P$219,,,2)</f>
        <v>31567</v>
      </c>
      <c r="U291" s="34">
        <f t="shared" si="4"/>
        <v>11</v>
      </c>
      <c r="V291" s="13">
        <f>IF(OR(Table1[[#This Row],[7d_positivity_public]]=0,ISBLANK(Table1[[#This Row],[7d_positivity_public]])),"",(Table1[[#This Row],[7d_positivity_public]]-Table1[[#This Row],[7d_positivity_all]])/Table1[[#This Row],[7d_positivity_public]])</f>
        <v>0</v>
      </c>
      <c r="W291">
        <v>3</v>
      </c>
    </row>
    <row r="292" spans="1:23" x14ac:dyDescent="0.25">
      <c r="A292" s="10">
        <v>44344</v>
      </c>
      <c r="B292">
        <v>2314</v>
      </c>
      <c r="C292" t="s">
        <v>152</v>
      </c>
      <c r="D292">
        <v>4</v>
      </c>
      <c r="E292">
        <v>9</v>
      </c>
      <c r="F292">
        <v>-5</v>
      </c>
      <c r="G292">
        <v>4</v>
      </c>
      <c r="K292">
        <v>72</v>
      </c>
      <c r="M292">
        <v>84</v>
      </c>
      <c r="T292" s="34">
        <f>_xlfn.XLOOKUP(B292,Demog!$A$2:$A$219,Demog!$P$2:$P$219,,,2)</f>
        <v>22090</v>
      </c>
      <c r="U292" s="34">
        <f t="shared" si="4"/>
        <v>6</v>
      </c>
      <c r="V292" s="13">
        <f>IF(OR(Table1[[#This Row],[7d_positivity_public]]=0,ISBLANK(Table1[[#This Row],[7d_positivity_public]])),"",(Table1[[#This Row],[7d_positivity_public]]-Table1[[#This Row],[7d_positivity_all]])/Table1[[#This Row],[7d_positivity_public]])</f>
        <v>0.25</v>
      </c>
      <c r="W292">
        <v>3</v>
      </c>
    </row>
    <row r="293" spans="1:23" x14ac:dyDescent="0.25">
      <c r="A293" s="10">
        <v>44344</v>
      </c>
      <c r="B293">
        <v>2315</v>
      </c>
      <c r="C293" t="s">
        <v>153</v>
      </c>
      <c r="D293">
        <v>16</v>
      </c>
      <c r="E293">
        <v>28</v>
      </c>
      <c r="F293">
        <v>-12</v>
      </c>
      <c r="G293">
        <v>9</v>
      </c>
      <c r="K293">
        <v>64</v>
      </c>
      <c r="M293">
        <v>79</v>
      </c>
      <c r="T293" s="34">
        <f>_xlfn.XLOOKUP(B293,Demog!$A$2:$A$219,Demog!$P$2:$P$219,,,2)</f>
        <v>13204</v>
      </c>
      <c r="U293" s="34">
        <f t="shared" si="4"/>
        <v>15</v>
      </c>
      <c r="V293" s="13">
        <f>IF(OR(Table1[[#This Row],[7d_positivity_public]]=0,ISBLANK(Table1[[#This Row],[7d_positivity_public]])),"",(Table1[[#This Row],[7d_positivity_public]]-Table1[[#This Row],[7d_positivity_all]])/Table1[[#This Row],[7d_positivity_public]])</f>
        <v>0.1111111111111111</v>
      </c>
      <c r="W293">
        <v>8</v>
      </c>
    </row>
    <row r="294" spans="1:23" x14ac:dyDescent="0.25">
      <c r="A294" s="10">
        <v>44344</v>
      </c>
      <c r="B294">
        <v>2316</v>
      </c>
      <c r="C294" t="s">
        <v>154</v>
      </c>
      <c r="D294">
        <v>5</v>
      </c>
      <c r="E294">
        <v>9</v>
      </c>
      <c r="F294">
        <v>-4</v>
      </c>
      <c r="G294">
        <v>5</v>
      </c>
      <c r="K294">
        <v>66</v>
      </c>
      <c r="M294">
        <v>80</v>
      </c>
      <c r="T294" s="34">
        <f>_xlfn.XLOOKUP(B294,Demog!$A$2:$A$219,Demog!$P$2:$P$219,,,2)</f>
        <v>12653</v>
      </c>
      <c r="U294" s="34">
        <f t="shared" si="4"/>
        <v>4</v>
      </c>
      <c r="V294" s="13">
        <f>IF(OR(Table1[[#This Row],[7d_positivity_public]]=0,ISBLANK(Table1[[#This Row],[7d_positivity_public]])),"",(Table1[[#This Row],[7d_positivity_public]]-Table1[[#This Row],[7d_positivity_all]])/Table1[[#This Row],[7d_positivity_public]])</f>
        <v>0.2</v>
      </c>
      <c r="W294">
        <v>4</v>
      </c>
    </row>
    <row r="295" spans="1:23" x14ac:dyDescent="0.25">
      <c r="A295" s="10">
        <v>44344</v>
      </c>
      <c r="B295">
        <v>2317</v>
      </c>
      <c r="C295" t="s">
        <v>155</v>
      </c>
      <c r="D295">
        <v>6</v>
      </c>
      <c r="E295">
        <v>4</v>
      </c>
      <c r="F295">
        <v>2</v>
      </c>
      <c r="G295">
        <v>5</v>
      </c>
      <c r="K295">
        <v>68</v>
      </c>
      <c r="M295">
        <v>79</v>
      </c>
      <c r="T295" s="34">
        <f>_xlfn.XLOOKUP(B295,Demog!$A$2:$A$219,Demog!$P$2:$P$219,,,2)</f>
        <v>8789</v>
      </c>
      <c r="U295" s="34">
        <f t="shared" si="4"/>
        <v>4</v>
      </c>
      <c r="V295" s="13">
        <f>IF(OR(Table1[[#This Row],[7d_positivity_public]]=0,ISBLANK(Table1[[#This Row],[7d_positivity_public]])),"",(Table1[[#This Row],[7d_positivity_public]]-Table1[[#This Row],[7d_positivity_all]])/Table1[[#This Row],[7d_positivity_public]])</f>
        <v>0.2</v>
      </c>
      <c r="W295">
        <v>4</v>
      </c>
    </row>
    <row r="296" spans="1:23" x14ac:dyDescent="0.25">
      <c r="A296" s="10">
        <v>44344</v>
      </c>
      <c r="B296">
        <v>2321</v>
      </c>
      <c r="C296" t="s">
        <v>156</v>
      </c>
      <c r="D296">
        <v>12</v>
      </c>
      <c r="E296">
        <v>22</v>
      </c>
      <c r="F296">
        <v>-10</v>
      </c>
      <c r="G296">
        <v>10</v>
      </c>
      <c r="K296">
        <v>74</v>
      </c>
      <c r="M296">
        <v>85</v>
      </c>
      <c r="T296" s="34">
        <f>_xlfn.XLOOKUP(B296,Demog!$A$2:$A$219,Demog!$P$2:$P$219,,,2)</f>
        <v>56017</v>
      </c>
      <c r="U296" s="34">
        <f t="shared" si="4"/>
        <v>47</v>
      </c>
      <c r="V296" s="13">
        <f>IF(OR(Table1[[#This Row],[7d_positivity_public]]=0,ISBLANK(Table1[[#This Row],[7d_positivity_public]])),"",(Table1[[#This Row],[7d_positivity_public]]-Table1[[#This Row],[7d_positivity_all]])/Table1[[#This Row],[7d_positivity_public]])</f>
        <v>0.1</v>
      </c>
      <c r="W296">
        <v>9</v>
      </c>
    </row>
    <row r="297" spans="1:23" x14ac:dyDescent="0.25">
      <c r="A297" s="10">
        <v>44344</v>
      </c>
      <c r="B297">
        <v>2322</v>
      </c>
      <c r="C297" t="s">
        <v>157</v>
      </c>
      <c r="D297">
        <v>3</v>
      </c>
      <c r="E297">
        <v>5</v>
      </c>
      <c r="F297">
        <v>-2</v>
      </c>
      <c r="G297">
        <v>3</v>
      </c>
      <c r="K297">
        <v>77</v>
      </c>
      <c r="M297">
        <v>88</v>
      </c>
      <c r="T297" s="34">
        <f>_xlfn.XLOOKUP(B297,Demog!$A$2:$A$219,Demog!$P$2:$P$219,,,2)</f>
        <v>24822</v>
      </c>
      <c r="U297" s="34">
        <f t="shared" si="4"/>
        <v>5</v>
      </c>
      <c r="V297" s="13">
        <f>IF(OR(Table1[[#This Row],[7d_positivity_public]]=0,ISBLANK(Table1[[#This Row],[7d_positivity_public]])),"",(Table1[[#This Row],[7d_positivity_public]]-Table1[[#This Row],[7d_positivity_all]])/Table1[[#This Row],[7d_positivity_public]])</f>
        <v>0</v>
      </c>
      <c r="W297">
        <v>3</v>
      </c>
    </row>
    <row r="298" spans="1:23" x14ac:dyDescent="0.25">
      <c r="A298" s="10">
        <v>44344</v>
      </c>
      <c r="B298">
        <v>2323</v>
      </c>
      <c r="C298" t="s">
        <v>158</v>
      </c>
      <c r="D298">
        <v>8</v>
      </c>
      <c r="E298">
        <v>2</v>
      </c>
      <c r="F298">
        <v>6</v>
      </c>
      <c r="G298">
        <v>6</v>
      </c>
      <c r="K298">
        <v>77</v>
      </c>
      <c r="M298">
        <v>87</v>
      </c>
      <c r="T298" s="34">
        <f>_xlfn.XLOOKUP(B298,Demog!$A$2:$A$219,Demog!$P$2:$P$219,,,2)</f>
        <v>22225</v>
      </c>
      <c r="U298" s="34">
        <f t="shared" si="4"/>
        <v>12</v>
      </c>
      <c r="V298" s="13">
        <f>IF(OR(Table1[[#This Row],[7d_positivity_public]]=0,ISBLANK(Table1[[#This Row],[7d_positivity_public]])),"",(Table1[[#This Row],[7d_positivity_public]]-Table1[[#This Row],[7d_positivity_all]])/Table1[[#This Row],[7d_positivity_public]])</f>
        <v>0</v>
      </c>
      <c r="W298">
        <v>6</v>
      </c>
    </row>
    <row r="299" spans="1:23" x14ac:dyDescent="0.25">
      <c r="A299" s="10">
        <v>44344</v>
      </c>
      <c r="B299">
        <v>2331</v>
      </c>
      <c r="C299" t="s">
        <v>159</v>
      </c>
      <c r="D299">
        <v>25</v>
      </c>
      <c r="E299">
        <v>30</v>
      </c>
      <c r="F299">
        <v>-5</v>
      </c>
      <c r="G299">
        <v>18</v>
      </c>
      <c r="K299">
        <v>68</v>
      </c>
      <c r="M299">
        <v>82</v>
      </c>
      <c r="T299" s="34">
        <f>_xlfn.XLOOKUP(B299,Demog!$A$2:$A$219,Demog!$P$2:$P$219,,,2)</f>
        <v>53402</v>
      </c>
      <c r="U299" s="34">
        <f t="shared" si="4"/>
        <v>93</v>
      </c>
      <c r="V299" s="13">
        <f>IF(OR(Table1[[#This Row],[7d_positivity_public]]=0,ISBLANK(Table1[[#This Row],[7d_positivity_public]])),"",(Table1[[#This Row],[7d_positivity_public]]-Table1[[#This Row],[7d_positivity_all]])/Table1[[#This Row],[7d_positivity_public]])</f>
        <v>0</v>
      </c>
      <c r="W299">
        <v>18</v>
      </c>
    </row>
    <row r="300" spans="1:23" x14ac:dyDescent="0.25">
      <c r="A300" s="10">
        <v>44344</v>
      </c>
      <c r="B300">
        <v>2332</v>
      </c>
      <c r="C300" t="s">
        <v>160</v>
      </c>
      <c r="D300">
        <v>25</v>
      </c>
      <c r="E300">
        <v>32</v>
      </c>
      <c r="F300">
        <v>-7</v>
      </c>
      <c r="G300">
        <v>14</v>
      </c>
      <c r="K300">
        <v>64</v>
      </c>
      <c r="M300">
        <v>76</v>
      </c>
      <c r="T300" s="34">
        <f>_xlfn.XLOOKUP(B300,Demog!$A$2:$A$219,Demog!$P$2:$P$219,,,2)</f>
        <v>51161</v>
      </c>
      <c r="U300" s="34">
        <f t="shared" si="4"/>
        <v>90</v>
      </c>
      <c r="V300" s="13">
        <f>IF(OR(Table1[[#This Row],[7d_positivity_public]]=0,ISBLANK(Table1[[#This Row],[7d_positivity_public]])),"",(Table1[[#This Row],[7d_positivity_public]]-Table1[[#This Row],[7d_positivity_all]])/Table1[[#This Row],[7d_positivity_public]])</f>
        <v>7.1428571428571425E-2</v>
      </c>
      <c r="W300">
        <v>13</v>
      </c>
    </row>
    <row r="301" spans="1:23" x14ac:dyDescent="0.25">
      <c r="A301" s="10">
        <v>44344</v>
      </c>
      <c r="B301">
        <v>2333</v>
      </c>
      <c r="C301" t="s">
        <v>161</v>
      </c>
      <c r="D301">
        <v>5</v>
      </c>
      <c r="E301">
        <v>8</v>
      </c>
      <c r="F301">
        <v>-3</v>
      </c>
      <c r="G301">
        <v>4</v>
      </c>
      <c r="K301">
        <v>75</v>
      </c>
      <c r="M301">
        <v>85</v>
      </c>
      <c r="T301" s="34">
        <f>_xlfn.XLOOKUP(B301,Demog!$A$2:$A$219,Demog!$P$2:$P$219,,,2)</f>
        <v>69963</v>
      </c>
      <c r="U301" s="34">
        <f t="shared" si="4"/>
        <v>24</v>
      </c>
      <c r="V301" s="13">
        <f>IF(OR(Table1[[#This Row],[7d_positivity_public]]=0,ISBLANK(Table1[[#This Row],[7d_positivity_public]])),"",(Table1[[#This Row],[7d_positivity_public]]-Table1[[#This Row],[7d_positivity_all]])/Table1[[#This Row],[7d_positivity_public]])</f>
        <v>0</v>
      </c>
      <c r="W301">
        <v>4</v>
      </c>
    </row>
    <row r="302" spans="1:23" x14ac:dyDescent="0.25">
      <c r="A302" s="10">
        <v>44344</v>
      </c>
      <c r="B302">
        <v>2334</v>
      </c>
      <c r="C302" t="s">
        <v>162</v>
      </c>
      <c r="D302">
        <v>12</v>
      </c>
      <c r="E302">
        <v>29</v>
      </c>
      <c r="F302">
        <v>-17</v>
      </c>
      <c r="G302">
        <v>10</v>
      </c>
      <c r="K302">
        <v>75</v>
      </c>
      <c r="M302">
        <v>87</v>
      </c>
      <c r="T302" s="34">
        <f>_xlfn.XLOOKUP(B302,Demog!$A$2:$A$219,Demog!$P$2:$P$219,,,2)</f>
        <v>45391</v>
      </c>
      <c r="U302" s="34">
        <f t="shared" si="4"/>
        <v>38</v>
      </c>
      <c r="V302" s="13">
        <f>IF(OR(Table1[[#This Row],[7d_positivity_public]]=0,ISBLANK(Table1[[#This Row],[7d_positivity_public]])),"",(Table1[[#This Row],[7d_positivity_public]]-Table1[[#This Row],[7d_positivity_all]])/Table1[[#This Row],[7d_positivity_public]])</f>
        <v>0.1</v>
      </c>
      <c r="W302">
        <v>9</v>
      </c>
    </row>
    <row r="303" spans="1:23" x14ac:dyDescent="0.25">
      <c r="A303" s="10">
        <v>44344</v>
      </c>
      <c r="B303">
        <v>2335</v>
      </c>
      <c r="C303" t="s">
        <v>163</v>
      </c>
      <c r="D303">
        <v>15</v>
      </c>
      <c r="E303">
        <v>29</v>
      </c>
      <c r="F303">
        <v>-14</v>
      </c>
      <c r="G303">
        <v>14</v>
      </c>
      <c r="K303">
        <v>71</v>
      </c>
      <c r="M303">
        <v>86</v>
      </c>
      <c r="T303" s="34">
        <f>_xlfn.XLOOKUP(B303,Demog!$A$2:$A$219,Demog!$P$2:$P$219,,,2)</f>
        <v>62748</v>
      </c>
      <c r="U303" s="34">
        <f t="shared" si="4"/>
        <v>66</v>
      </c>
      <c r="V303" s="13">
        <f>IF(OR(Table1[[#This Row],[7d_positivity_public]]=0,ISBLANK(Table1[[#This Row],[7d_positivity_public]])),"",(Table1[[#This Row],[7d_positivity_public]]-Table1[[#This Row],[7d_positivity_all]])/Table1[[#This Row],[7d_positivity_public]])</f>
        <v>7.1428571428571425E-2</v>
      </c>
      <c r="W303">
        <v>13</v>
      </c>
    </row>
    <row r="304" spans="1:23" x14ac:dyDescent="0.25">
      <c r="A304" s="10">
        <v>44344</v>
      </c>
      <c r="B304">
        <v>2336</v>
      </c>
      <c r="C304" t="s">
        <v>164</v>
      </c>
      <c r="D304">
        <v>8</v>
      </c>
      <c r="E304">
        <v>18</v>
      </c>
      <c r="F304">
        <v>-10</v>
      </c>
      <c r="G304">
        <v>9</v>
      </c>
      <c r="K304">
        <v>75</v>
      </c>
      <c r="M304">
        <v>85</v>
      </c>
      <c r="T304" s="34">
        <f>_xlfn.XLOOKUP(B304,Demog!$A$2:$A$219,Demog!$P$2:$P$219,,,2)</f>
        <v>58701</v>
      </c>
      <c r="U304" s="34">
        <f t="shared" si="4"/>
        <v>33</v>
      </c>
      <c r="V304" s="13">
        <f>IF(OR(Table1[[#This Row],[7d_positivity_public]]=0,ISBLANK(Table1[[#This Row],[7d_positivity_public]])),"",(Table1[[#This Row],[7d_positivity_public]]-Table1[[#This Row],[7d_positivity_all]])/Table1[[#This Row],[7d_positivity_public]])</f>
        <v>0.1111111111111111</v>
      </c>
      <c r="W304">
        <v>8</v>
      </c>
    </row>
    <row r="305" spans="1:23" x14ac:dyDescent="0.25">
      <c r="A305" s="10">
        <v>44344</v>
      </c>
      <c r="B305">
        <v>2337</v>
      </c>
      <c r="C305" t="s">
        <v>165</v>
      </c>
      <c r="D305">
        <v>14</v>
      </c>
      <c r="E305">
        <v>14</v>
      </c>
      <c r="F305">
        <v>0</v>
      </c>
      <c r="G305">
        <v>13</v>
      </c>
      <c r="K305">
        <v>70</v>
      </c>
      <c r="M305">
        <v>79</v>
      </c>
      <c r="T305" s="34">
        <f>_xlfn.XLOOKUP(B305,Demog!$A$2:$A$219,Demog!$P$2:$P$219,,,2)</f>
        <v>60538</v>
      </c>
      <c r="U305" s="34">
        <f t="shared" si="4"/>
        <v>59</v>
      </c>
      <c r="V305" s="13">
        <f>IF(OR(Table1[[#This Row],[7d_positivity_public]]=0,ISBLANK(Table1[[#This Row],[7d_positivity_public]])),"",(Table1[[#This Row],[7d_positivity_public]]-Table1[[#This Row],[7d_positivity_all]])/Table1[[#This Row],[7d_positivity_public]])</f>
        <v>0.15384615384615385</v>
      </c>
      <c r="W305">
        <v>11</v>
      </c>
    </row>
    <row r="306" spans="1:23" x14ac:dyDescent="0.25">
      <c r="A306" s="10">
        <v>44344</v>
      </c>
      <c r="B306">
        <v>2338</v>
      </c>
      <c r="C306" t="s">
        <v>166</v>
      </c>
      <c r="D306">
        <v>13</v>
      </c>
      <c r="E306">
        <v>29</v>
      </c>
      <c r="F306">
        <v>-16</v>
      </c>
      <c r="G306">
        <v>13</v>
      </c>
      <c r="K306">
        <v>70</v>
      </c>
      <c r="M306">
        <v>85</v>
      </c>
      <c r="T306" s="34">
        <f>_xlfn.XLOOKUP(B306,Demog!$A$2:$A$219,Demog!$P$2:$P$219,,,2)</f>
        <v>41463</v>
      </c>
      <c r="U306" s="34">
        <f t="shared" si="4"/>
        <v>38</v>
      </c>
      <c r="V306" s="13">
        <f>IF(OR(Table1[[#This Row],[7d_positivity_public]]=0,ISBLANK(Table1[[#This Row],[7d_positivity_public]])),"",(Table1[[#This Row],[7d_positivity_public]]-Table1[[#This Row],[7d_positivity_all]])/Table1[[#This Row],[7d_positivity_public]])</f>
        <v>0</v>
      </c>
      <c r="W306">
        <v>13</v>
      </c>
    </row>
    <row r="307" spans="1:23" x14ac:dyDescent="0.25">
      <c r="A307" s="10">
        <v>44344</v>
      </c>
      <c r="B307">
        <v>2341</v>
      </c>
      <c r="C307" t="s">
        <v>167</v>
      </c>
      <c r="D307">
        <v>3</v>
      </c>
      <c r="E307">
        <v>4</v>
      </c>
      <c r="F307">
        <v>-1</v>
      </c>
      <c r="G307">
        <v>2</v>
      </c>
      <c r="K307">
        <v>76</v>
      </c>
      <c r="M307">
        <v>84</v>
      </c>
      <c r="T307" s="34">
        <f>_xlfn.XLOOKUP(B307,Demog!$A$2:$A$219,Demog!$P$2:$P$219,,,2)</f>
        <v>74816</v>
      </c>
      <c r="U307" s="34">
        <f t="shared" si="4"/>
        <v>16</v>
      </c>
      <c r="V307" s="13">
        <f>IF(OR(Table1[[#This Row],[7d_positivity_public]]=0,ISBLANK(Table1[[#This Row],[7d_positivity_public]])),"",(Table1[[#This Row],[7d_positivity_public]]-Table1[[#This Row],[7d_positivity_all]])/Table1[[#This Row],[7d_positivity_public]])</f>
        <v>0</v>
      </c>
      <c r="W307">
        <v>2</v>
      </c>
    </row>
    <row r="308" spans="1:23" x14ac:dyDescent="0.25">
      <c r="A308" s="10">
        <v>44344</v>
      </c>
      <c r="B308">
        <v>2342</v>
      </c>
      <c r="C308" t="s">
        <v>168</v>
      </c>
      <c r="D308">
        <v>2</v>
      </c>
      <c r="E308">
        <v>1</v>
      </c>
      <c r="F308">
        <v>1</v>
      </c>
      <c r="G308">
        <v>2</v>
      </c>
      <c r="K308">
        <v>75</v>
      </c>
      <c r="M308">
        <v>83</v>
      </c>
      <c r="T308" s="34">
        <f>_xlfn.XLOOKUP(B308,Demog!$A$2:$A$219,Demog!$P$2:$P$219,,,2)</f>
        <v>19952</v>
      </c>
      <c r="U308" s="34">
        <f t="shared" si="4"/>
        <v>3</v>
      </c>
      <c r="V308" s="13">
        <f>IF(OR(Table1[[#This Row],[7d_positivity_public]]=0,ISBLANK(Table1[[#This Row],[7d_positivity_public]])),"",(Table1[[#This Row],[7d_positivity_public]]-Table1[[#This Row],[7d_positivity_all]])/Table1[[#This Row],[7d_positivity_public]])</f>
        <v>0.5</v>
      </c>
      <c r="W308">
        <v>1</v>
      </c>
    </row>
    <row r="309" spans="1:23" x14ac:dyDescent="0.25">
      <c r="A309" s="10">
        <v>44344</v>
      </c>
      <c r="B309">
        <v>3111</v>
      </c>
      <c r="C309" t="s">
        <v>169</v>
      </c>
      <c r="D309">
        <v>5</v>
      </c>
      <c r="E309">
        <v>4</v>
      </c>
      <c r="F309">
        <v>1</v>
      </c>
      <c r="G309">
        <v>5</v>
      </c>
      <c r="K309">
        <v>53</v>
      </c>
      <c r="M309">
        <v>69</v>
      </c>
      <c r="T309" s="34">
        <f>_xlfn.XLOOKUP(B309,Demog!$A$2:$A$219,Demog!$P$2:$P$219,,,2)</f>
        <v>54587</v>
      </c>
      <c r="U309" s="34">
        <f t="shared" si="4"/>
        <v>19</v>
      </c>
      <c r="V309" s="13">
        <f>IF(OR(Table1[[#This Row],[7d_positivity_public]]=0,ISBLANK(Table1[[#This Row],[7d_positivity_public]])),"",(Table1[[#This Row],[7d_positivity_public]]-Table1[[#This Row],[7d_positivity_all]])/Table1[[#This Row],[7d_positivity_public]])</f>
        <v>0.6</v>
      </c>
      <c r="W309">
        <v>2</v>
      </c>
    </row>
    <row r="310" spans="1:23" x14ac:dyDescent="0.25">
      <c r="A310" s="10">
        <v>44344</v>
      </c>
      <c r="B310">
        <v>3112</v>
      </c>
      <c r="C310" t="s">
        <v>170</v>
      </c>
      <c r="D310">
        <v>2</v>
      </c>
      <c r="E310">
        <v>2</v>
      </c>
      <c r="F310">
        <v>0</v>
      </c>
      <c r="G310">
        <v>6</v>
      </c>
      <c r="K310">
        <v>57</v>
      </c>
      <c r="M310">
        <v>73</v>
      </c>
      <c r="T310" s="34">
        <f>_xlfn.XLOOKUP(B310,Demog!$A$2:$A$219,Demog!$P$2:$P$219,,,2)</f>
        <v>17729</v>
      </c>
      <c r="U310" s="34">
        <f t="shared" si="4"/>
        <v>2</v>
      </c>
      <c r="V310" s="13">
        <f>IF(OR(Table1[[#This Row],[7d_positivity_public]]=0,ISBLANK(Table1[[#This Row],[7d_positivity_public]])),"",(Table1[[#This Row],[7d_positivity_public]]-Table1[[#This Row],[7d_positivity_all]])/Table1[[#This Row],[7d_positivity_public]])</f>
        <v>0.33333333333333331</v>
      </c>
      <c r="W310">
        <v>4</v>
      </c>
    </row>
    <row r="311" spans="1:23" x14ac:dyDescent="0.25">
      <c r="A311" s="10">
        <v>44344</v>
      </c>
      <c r="B311">
        <v>3113</v>
      </c>
      <c r="C311" t="s">
        <v>171</v>
      </c>
      <c r="D311">
        <v>6</v>
      </c>
      <c r="E311">
        <v>4</v>
      </c>
      <c r="F311">
        <v>2</v>
      </c>
      <c r="G311">
        <v>9</v>
      </c>
      <c r="K311">
        <v>56</v>
      </c>
      <c r="M311">
        <v>72</v>
      </c>
      <c r="T311" s="34">
        <f>_xlfn.XLOOKUP(B311,Demog!$A$2:$A$219,Demog!$P$2:$P$219,,,2)</f>
        <v>23478</v>
      </c>
      <c r="U311" s="34">
        <f t="shared" si="4"/>
        <v>10</v>
      </c>
      <c r="V311" s="13">
        <f>IF(OR(Table1[[#This Row],[7d_positivity_public]]=0,ISBLANK(Table1[[#This Row],[7d_positivity_public]])),"",(Table1[[#This Row],[7d_positivity_public]]-Table1[[#This Row],[7d_positivity_all]])/Table1[[#This Row],[7d_positivity_public]])</f>
        <v>0.33333333333333331</v>
      </c>
      <c r="W311">
        <v>6</v>
      </c>
    </row>
    <row r="312" spans="1:23" x14ac:dyDescent="0.25">
      <c r="A312" s="10">
        <v>44344</v>
      </c>
      <c r="B312">
        <v>3114</v>
      </c>
      <c r="C312" t="s">
        <v>172</v>
      </c>
      <c r="D312">
        <v>3</v>
      </c>
      <c r="E312">
        <v>6</v>
      </c>
      <c r="F312">
        <v>-3</v>
      </c>
      <c r="G312">
        <v>4</v>
      </c>
      <c r="K312">
        <v>60</v>
      </c>
      <c r="M312">
        <v>76</v>
      </c>
      <c r="T312" s="34">
        <f>_xlfn.XLOOKUP(B312,Demog!$A$2:$A$219,Demog!$P$2:$P$219,,,2)</f>
        <v>32171</v>
      </c>
      <c r="U312" s="34">
        <f t="shared" si="4"/>
        <v>7</v>
      </c>
      <c r="V312" s="13">
        <f>IF(OR(Table1[[#This Row],[7d_positivity_public]]=0,ISBLANK(Table1[[#This Row],[7d_positivity_public]])),"",(Table1[[#This Row],[7d_positivity_public]]-Table1[[#This Row],[7d_positivity_all]])/Table1[[#This Row],[7d_positivity_public]])</f>
        <v>0.25</v>
      </c>
      <c r="W312">
        <v>3</v>
      </c>
    </row>
    <row r="313" spans="1:23" x14ac:dyDescent="0.25">
      <c r="A313" s="10">
        <v>44344</v>
      </c>
      <c r="B313">
        <v>3115</v>
      </c>
      <c r="C313" t="s">
        <v>173</v>
      </c>
      <c r="D313">
        <v>1</v>
      </c>
      <c r="E313">
        <v>1</v>
      </c>
      <c r="F313">
        <v>0</v>
      </c>
      <c r="G313">
        <v>3</v>
      </c>
      <c r="K313">
        <v>71</v>
      </c>
      <c r="M313">
        <v>84</v>
      </c>
      <c r="T313" s="34">
        <f>_xlfn.XLOOKUP(B313,Demog!$A$2:$A$219,Demog!$P$2:$P$219,,,2)</f>
        <v>24774</v>
      </c>
      <c r="U313" s="34">
        <f t="shared" si="4"/>
        <v>2</v>
      </c>
      <c r="V313" s="13">
        <f>IF(OR(Table1[[#This Row],[7d_positivity_public]]=0,ISBLANK(Table1[[#This Row],[7d_positivity_public]])),"",(Table1[[#This Row],[7d_positivity_public]]-Table1[[#This Row],[7d_positivity_all]])/Table1[[#This Row],[7d_positivity_public]])</f>
        <v>0.33333333333333331</v>
      </c>
      <c r="W313">
        <v>2</v>
      </c>
    </row>
    <row r="314" spans="1:23" x14ac:dyDescent="0.25">
      <c r="A314" s="10">
        <v>44344</v>
      </c>
      <c r="B314">
        <v>3116</v>
      </c>
      <c r="C314" t="s">
        <v>174</v>
      </c>
      <c r="D314">
        <v>4</v>
      </c>
      <c r="E314">
        <v>11</v>
      </c>
      <c r="F314">
        <v>-7</v>
      </c>
      <c r="G314">
        <v>5</v>
      </c>
      <c r="K314">
        <v>58</v>
      </c>
      <c r="M314">
        <v>76</v>
      </c>
      <c r="T314" s="34">
        <f>_xlfn.XLOOKUP(B314,Demog!$A$2:$A$219,Demog!$P$2:$P$219,,,2)</f>
        <v>24621</v>
      </c>
      <c r="U314" s="34">
        <f t="shared" si="4"/>
        <v>7</v>
      </c>
      <c r="V314" s="13">
        <f>IF(OR(Table1[[#This Row],[7d_positivity_public]]=0,ISBLANK(Table1[[#This Row],[7d_positivity_public]])),"",(Table1[[#This Row],[7d_positivity_public]]-Table1[[#This Row],[7d_positivity_all]])/Table1[[#This Row],[7d_positivity_public]])</f>
        <v>0.2</v>
      </c>
      <c r="W314">
        <v>4</v>
      </c>
    </row>
    <row r="315" spans="1:23" x14ac:dyDescent="0.25">
      <c r="A315" s="10">
        <v>44344</v>
      </c>
      <c r="B315">
        <v>3117</v>
      </c>
      <c r="C315" t="s">
        <v>175</v>
      </c>
      <c r="D315">
        <v>2</v>
      </c>
      <c r="E315">
        <v>4</v>
      </c>
      <c r="F315">
        <v>-2</v>
      </c>
      <c r="G315">
        <v>4</v>
      </c>
      <c r="K315">
        <v>62</v>
      </c>
      <c r="M315">
        <v>78</v>
      </c>
      <c r="T315" s="34">
        <f>_xlfn.XLOOKUP(B315,Demog!$A$2:$A$219,Demog!$P$2:$P$219,,,2)</f>
        <v>20949</v>
      </c>
      <c r="U315" s="34">
        <f t="shared" si="4"/>
        <v>3</v>
      </c>
      <c r="V315" s="13">
        <f>IF(OR(Table1[[#This Row],[7d_positivity_public]]=0,ISBLANK(Table1[[#This Row],[7d_positivity_public]])),"",(Table1[[#This Row],[7d_positivity_public]]-Table1[[#This Row],[7d_positivity_all]])/Table1[[#This Row],[7d_positivity_public]])</f>
        <v>0.25</v>
      </c>
      <c r="W315">
        <v>3</v>
      </c>
    </row>
    <row r="316" spans="1:23" x14ac:dyDescent="0.25">
      <c r="A316" s="10">
        <v>44344</v>
      </c>
      <c r="B316">
        <v>3211</v>
      </c>
      <c r="C316" t="s">
        <v>176</v>
      </c>
      <c r="D316">
        <v>7</v>
      </c>
      <c r="E316">
        <v>9</v>
      </c>
      <c r="F316">
        <v>-2</v>
      </c>
      <c r="G316">
        <v>5</v>
      </c>
      <c r="K316">
        <v>58</v>
      </c>
      <c r="M316">
        <v>74</v>
      </c>
      <c r="T316" s="34">
        <f>_xlfn.XLOOKUP(B316,Demog!$A$2:$A$219,Demog!$P$2:$P$219,,,2)</f>
        <v>41934</v>
      </c>
      <c r="U316" s="34">
        <f t="shared" si="4"/>
        <v>21</v>
      </c>
      <c r="V316" s="13">
        <f>IF(OR(Table1[[#This Row],[7d_positivity_public]]=0,ISBLANK(Table1[[#This Row],[7d_positivity_public]])),"",(Table1[[#This Row],[7d_positivity_public]]-Table1[[#This Row],[7d_positivity_all]])/Table1[[#This Row],[7d_positivity_public]])</f>
        <v>0.4</v>
      </c>
      <c r="W316">
        <v>3</v>
      </c>
    </row>
    <row r="317" spans="1:23" x14ac:dyDescent="0.25">
      <c r="A317" s="10">
        <v>44344</v>
      </c>
      <c r="B317">
        <v>3212</v>
      </c>
      <c r="C317" t="s">
        <v>177</v>
      </c>
      <c r="D317">
        <v>8</v>
      </c>
      <c r="E317">
        <v>8</v>
      </c>
      <c r="F317">
        <v>0</v>
      </c>
      <c r="G317">
        <v>7</v>
      </c>
      <c r="K317">
        <v>60</v>
      </c>
      <c r="M317">
        <v>78</v>
      </c>
      <c r="T317" s="34">
        <f>_xlfn.XLOOKUP(B317,Demog!$A$2:$A$219,Demog!$P$2:$P$219,,,2)</f>
        <v>47203</v>
      </c>
      <c r="U317" s="34">
        <f t="shared" si="4"/>
        <v>26</v>
      </c>
      <c r="V317" s="13">
        <f>IF(OR(Table1[[#This Row],[7d_positivity_public]]=0,ISBLANK(Table1[[#This Row],[7d_positivity_public]])),"",(Table1[[#This Row],[7d_positivity_public]]-Table1[[#This Row],[7d_positivity_all]])/Table1[[#This Row],[7d_positivity_public]])</f>
        <v>0.2857142857142857</v>
      </c>
      <c r="W317">
        <v>5</v>
      </c>
    </row>
    <row r="318" spans="1:23" x14ac:dyDescent="0.25">
      <c r="A318" s="10">
        <v>44344</v>
      </c>
      <c r="B318">
        <v>3213</v>
      </c>
      <c r="C318" t="s">
        <v>178</v>
      </c>
      <c r="D318">
        <v>4</v>
      </c>
      <c r="E318">
        <v>9</v>
      </c>
      <c r="F318">
        <v>-5</v>
      </c>
      <c r="G318">
        <v>4</v>
      </c>
      <c r="K318">
        <v>69</v>
      </c>
      <c r="M318">
        <v>84</v>
      </c>
      <c r="T318" s="34">
        <f>_xlfn.XLOOKUP(B318,Demog!$A$2:$A$219,Demog!$P$2:$P$219,,,2)</f>
        <v>32904</v>
      </c>
      <c r="U318" s="34">
        <f t="shared" si="4"/>
        <v>9</v>
      </c>
      <c r="V318" s="13">
        <f>IF(OR(Table1[[#This Row],[7d_positivity_public]]=0,ISBLANK(Table1[[#This Row],[7d_positivity_public]])),"",(Table1[[#This Row],[7d_positivity_public]]-Table1[[#This Row],[7d_positivity_all]])/Table1[[#This Row],[7d_positivity_public]])</f>
        <v>0.25</v>
      </c>
      <c r="W318">
        <v>3</v>
      </c>
    </row>
    <row r="319" spans="1:23" x14ac:dyDescent="0.25">
      <c r="A319" s="10">
        <v>44344</v>
      </c>
      <c r="B319">
        <v>3221</v>
      </c>
      <c r="C319" t="s">
        <v>179</v>
      </c>
      <c r="D319">
        <v>14</v>
      </c>
      <c r="E319">
        <v>14</v>
      </c>
      <c r="F319">
        <v>0</v>
      </c>
      <c r="G319">
        <v>9</v>
      </c>
      <c r="K319">
        <v>57</v>
      </c>
      <c r="M319">
        <v>67</v>
      </c>
      <c r="T319" s="34">
        <f>_xlfn.XLOOKUP(B319,Demog!$A$2:$A$219,Demog!$P$2:$P$219,,,2)</f>
        <v>19960</v>
      </c>
      <c r="U319" s="34">
        <f t="shared" si="4"/>
        <v>20</v>
      </c>
      <c r="V319" s="13">
        <f>IF(OR(Table1[[#This Row],[7d_positivity_public]]=0,ISBLANK(Table1[[#This Row],[7d_positivity_public]])),"",(Table1[[#This Row],[7d_positivity_public]]-Table1[[#This Row],[7d_positivity_all]])/Table1[[#This Row],[7d_positivity_public]])</f>
        <v>0.1111111111111111</v>
      </c>
      <c r="W319">
        <v>8</v>
      </c>
    </row>
    <row r="320" spans="1:23" x14ac:dyDescent="0.25">
      <c r="A320" s="10">
        <v>44344</v>
      </c>
      <c r="B320">
        <v>3222</v>
      </c>
      <c r="C320" t="s">
        <v>180</v>
      </c>
      <c r="D320">
        <v>18</v>
      </c>
      <c r="E320">
        <v>15</v>
      </c>
      <c r="F320">
        <v>3</v>
      </c>
      <c r="G320">
        <v>13</v>
      </c>
      <c r="K320">
        <v>57</v>
      </c>
      <c r="M320">
        <v>75</v>
      </c>
      <c r="T320" s="34">
        <f>_xlfn.XLOOKUP(B320,Demog!$A$2:$A$219,Demog!$P$2:$P$219,,,2)</f>
        <v>12392</v>
      </c>
      <c r="U320" s="34">
        <f t="shared" si="4"/>
        <v>16</v>
      </c>
      <c r="V320" s="13">
        <f>IF(OR(Table1[[#This Row],[7d_positivity_public]]=0,ISBLANK(Table1[[#This Row],[7d_positivity_public]])),"",(Table1[[#This Row],[7d_positivity_public]]-Table1[[#This Row],[7d_positivity_all]])/Table1[[#This Row],[7d_positivity_public]])</f>
        <v>0.38461538461538464</v>
      </c>
      <c r="W320">
        <v>8</v>
      </c>
    </row>
    <row r="321" spans="1:23" x14ac:dyDescent="0.25">
      <c r="A321" s="10">
        <v>44344</v>
      </c>
      <c r="B321">
        <v>3223</v>
      </c>
      <c r="C321" t="s">
        <v>181</v>
      </c>
      <c r="D321">
        <v>6</v>
      </c>
      <c r="E321">
        <v>5</v>
      </c>
      <c r="F321">
        <v>1</v>
      </c>
      <c r="G321">
        <v>6</v>
      </c>
      <c r="K321">
        <v>72</v>
      </c>
      <c r="M321">
        <v>76</v>
      </c>
      <c r="T321" s="34">
        <f>_xlfn.XLOOKUP(B321,Demog!$A$2:$A$219,Demog!$P$2:$P$219,,,2)</f>
        <v>29180</v>
      </c>
      <c r="U321" s="34">
        <f t="shared" si="4"/>
        <v>12</v>
      </c>
      <c r="V321" s="13">
        <f>IF(OR(Table1[[#This Row],[7d_positivity_public]]=0,ISBLANK(Table1[[#This Row],[7d_positivity_public]])),"",(Table1[[#This Row],[7d_positivity_public]]-Table1[[#This Row],[7d_positivity_all]])/Table1[[#This Row],[7d_positivity_public]])</f>
        <v>0.33333333333333331</v>
      </c>
      <c r="W321">
        <v>4</v>
      </c>
    </row>
    <row r="322" spans="1:23" x14ac:dyDescent="0.25">
      <c r="A322" s="10">
        <v>44344</v>
      </c>
      <c r="B322">
        <v>3231</v>
      </c>
      <c r="C322" t="s">
        <v>182</v>
      </c>
      <c r="D322">
        <v>13</v>
      </c>
      <c r="E322">
        <v>8</v>
      </c>
      <c r="F322">
        <v>5</v>
      </c>
      <c r="G322">
        <v>9</v>
      </c>
      <c r="K322">
        <v>72</v>
      </c>
      <c r="M322">
        <v>80</v>
      </c>
      <c r="T322" s="34">
        <f>_xlfn.XLOOKUP(B322,Demog!$A$2:$A$219,Demog!$P$2:$P$219,,,2)</f>
        <v>18027</v>
      </c>
      <c r="U322" s="34">
        <f t="shared" ref="U322:U385" si="5">ROUND(T322*D322/100000*7,0)</f>
        <v>16</v>
      </c>
      <c r="V322" s="13">
        <f>IF(OR(Table1[[#This Row],[7d_positivity_public]]=0,ISBLANK(Table1[[#This Row],[7d_positivity_public]])),"",(Table1[[#This Row],[7d_positivity_public]]-Table1[[#This Row],[7d_positivity_all]])/Table1[[#This Row],[7d_positivity_public]])</f>
        <v>0</v>
      </c>
      <c r="W322">
        <v>9</v>
      </c>
    </row>
    <row r="323" spans="1:23" x14ac:dyDescent="0.25">
      <c r="A323" s="10">
        <v>44344</v>
      </c>
      <c r="B323">
        <v>3232</v>
      </c>
      <c r="C323" t="s">
        <v>183</v>
      </c>
      <c r="D323">
        <v>12</v>
      </c>
      <c r="E323">
        <v>10</v>
      </c>
      <c r="F323">
        <v>2</v>
      </c>
      <c r="G323">
        <v>11</v>
      </c>
      <c r="K323">
        <v>72</v>
      </c>
      <c r="M323">
        <v>81</v>
      </c>
      <c r="T323" s="34">
        <f>_xlfn.XLOOKUP(B323,Demog!$A$2:$A$219,Demog!$P$2:$P$219,,,2)</f>
        <v>34575</v>
      </c>
      <c r="U323" s="34">
        <f t="shared" si="5"/>
        <v>29</v>
      </c>
      <c r="V323" s="13">
        <f>IF(OR(Table1[[#This Row],[7d_positivity_public]]=0,ISBLANK(Table1[[#This Row],[7d_positivity_public]])),"",(Table1[[#This Row],[7d_positivity_public]]-Table1[[#This Row],[7d_positivity_all]])/Table1[[#This Row],[7d_positivity_public]])</f>
        <v>0.18181818181818182</v>
      </c>
      <c r="W323">
        <v>9</v>
      </c>
    </row>
    <row r="324" spans="1:23" x14ac:dyDescent="0.25">
      <c r="A324" s="10">
        <v>44344</v>
      </c>
      <c r="B324">
        <v>3233</v>
      </c>
      <c r="C324" t="s">
        <v>184</v>
      </c>
      <c r="D324">
        <v>7</v>
      </c>
      <c r="E324">
        <v>14</v>
      </c>
      <c r="F324">
        <v>-7</v>
      </c>
      <c r="G324">
        <v>9</v>
      </c>
      <c r="K324">
        <v>70</v>
      </c>
      <c r="M324">
        <v>80</v>
      </c>
      <c r="T324" s="34">
        <f>_xlfn.XLOOKUP(B324,Demog!$A$2:$A$219,Demog!$P$2:$P$219,,,2)</f>
        <v>51292</v>
      </c>
      <c r="U324" s="34">
        <f t="shared" si="5"/>
        <v>25</v>
      </c>
      <c r="V324" s="13">
        <f>IF(OR(Table1[[#This Row],[7d_positivity_public]]=0,ISBLANK(Table1[[#This Row],[7d_positivity_public]])),"",(Table1[[#This Row],[7d_positivity_public]]-Table1[[#This Row],[7d_positivity_all]])/Table1[[#This Row],[7d_positivity_public]])</f>
        <v>0.22222222222222221</v>
      </c>
      <c r="W324">
        <v>7</v>
      </c>
    </row>
    <row r="325" spans="1:23" x14ac:dyDescent="0.25">
      <c r="A325" s="10">
        <v>44344</v>
      </c>
      <c r="B325">
        <v>3241</v>
      </c>
      <c r="C325" t="s">
        <v>185</v>
      </c>
      <c r="D325">
        <v>1</v>
      </c>
      <c r="E325">
        <v>3</v>
      </c>
      <c r="F325">
        <v>-2</v>
      </c>
      <c r="G325">
        <v>2</v>
      </c>
      <c r="K325">
        <v>61</v>
      </c>
      <c r="M325">
        <v>78</v>
      </c>
      <c r="T325" s="34">
        <f>_xlfn.XLOOKUP(B325,Demog!$A$2:$A$219,Demog!$P$2:$P$219,,,2)</f>
        <v>37993</v>
      </c>
      <c r="U325" s="34">
        <f t="shared" si="5"/>
        <v>3</v>
      </c>
      <c r="V325" s="13">
        <f>IF(OR(Table1[[#This Row],[7d_positivity_public]]=0,ISBLANK(Table1[[#This Row],[7d_positivity_public]])),"",(Table1[[#This Row],[7d_positivity_public]]-Table1[[#This Row],[7d_positivity_all]])/Table1[[#This Row],[7d_positivity_public]])</f>
        <v>0.5</v>
      </c>
      <c r="W325">
        <v>1</v>
      </c>
    </row>
    <row r="326" spans="1:23" x14ac:dyDescent="0.25">
      <c r="A326" s="10">
        <v>44344</v>
      </c>
      <c r="B326">
        <v>3242</v>
      </c>
      <c r="C326" t="s">
        <v>186</v>
      </c>
      <c r="D326">
        <v>1</v>
      </c>
      <c r="E326">
        <v>3</v>
      </c>
      <c r="F326">
        <v>-2</v>
      </c>
      <c r="G326">
        <v>1</v>
      </c>
      <c r="K326">
        <v>65</v>
      </c>
      <c r="M326">
        <v>84</v>
      </c>
      <c r="T326" s="34">
        <f>_xlfn.XLOOKUP(B326,Demog!$A$2:$A$219,Demog!$P$2:$P$219,,,2)</f>
        <v>34483</v>
      </c>
      <c r="U326" s="34">
        <f t="shared" si="5"/>
        <v>2</v>
      </c>
      <c r="V326" s="13">
        <f>IF(OR(Table1[[#This Row],[7d_positivity_public]]=0,ISBLANK(Table1[[#This Row],[7d_positivity_public]])),"",(Table1[[#This Row],[7d_positivity_public]]-Table1[[#This Row],[7d_positivity_all]])/Table1[[#This Row],[7d_positivity_public]])</f>
        <v>0</v>
      </c>
      <c r="W326">
        <v>1</v>
      </c>
    </row>
    <row r="327" spans="1:23" x14ac:dyDescent="0.25">
      <c r="A327" s="10">
        <v>44344</v>
      </c>
      <c r="B327">
        <v>3243</v>
      </c>
      <c r="C327" t="s">
        <v>187</v>
      </c>
      <c r="D327">
        <v>3</v>
      </c>
      <c r="E327">
        <v>6</v>
      </c>
      <c r="F327">
        <v>-3</v>
      </c>
      <c r="G327">
        <v>3</v>
      </c>
      <c r="K327">
        <v>43</v>
      </c>
      <c r="M327">
        <v>73</v>
      </c>
      <c r="T327" s="34">
        <f>_xlfn.XLOOKUP(B327,Demog!$A$2:$A$219,Demog!$P$2:$P$219,,,2)</f>
        <v>15890</v>
      </c>
      <c r="U327" s="34">
        <f t="shared" si="5"/>
        <v>3</v>
      </c>
      <c r="V327" s="13">
        <f>IF(OR(Table1[[#This Row],[7d_positivity_public]]=0,ISBLANK(Table1[[#This Row],[7d_positivity_public]])),"",(Table1[[#This Row],[7d_positivity_public]]-Table1[[#This Row],[7d_positivity_all]])/Table1[[#This Row],[7d_positivity_public]])</f>
        <v>0.33333333333333331</v>
      </c>
      <c r="W327">
        <v>2</v>
      </c>
    </row>
    <row r="328" spans="1:23" x14ac:dyDescent="0.25">
      <c r="A328" s="10">
        <v>44344</v>
      </c>
      <c r="B328">
        <v>3244</v>
      </c>
      <c r="C328" t="s">
        <v>188</v>
      </c>
      <c r="D328">
        <v>1</v>
      </c>
      <c r="E328">
        <v>4</v>
      </c>
      <c r="F328">
        <v>-3</v>
      </c>
      <c r="G328">
        <v>2</v>
      </c>
      <c r="K328">
        <v>67</v>
      </c>
      <c r="M328">
        <v>84</v>
      </c>
      <c r="T328" s="34">
        <f>_xlfn.XLOOKUP(B328,Demog!$A$2:$A$219,Demog!$P$2:$P$219,,,2)</f>
        <v>42812</v>
      </c>
      <c r="U328" s="34">
        <f t="shared" si="5"/>
        <v>3</v>
      </c>
      <c r="V328" s="13">
        <f>IF(OR(Table1[[#This Row],[7d_positivity_public]]=0,ISBLANK(Table1[[#This Row],[7d_positivity_public]])),"",(Table1[[#This Row],[7d_positivity_public]]-Table1[[#This Row],[7d_positivity_all]])/Table1[[#This Row],[7d_positivity_public]])</f>
        <v>0.5</v>
      </c>
      <c r="W328">
        <v>1</v>
      </c>
    </row>
    <row r="329" spans="1:23" x14ac:dyDescent="0.25">
      <c r="A329" s="10">
        <v>44344</v>
      </c>
      <c r="B329">
        <v>3251</v>
      </c>
      <c r="C329" t="s">
        <v>189</v>
      </c>
      <c r="D329">
        <v>10</v>
      </c>
      <c r="E329">
        <v>13</v>
      </c>
      <c r="F329">
        <v>-3</v>
      </c>
      <c r="G329">
        <v>12</v>
      </c>
      <c r="K329">
        <v>72</v>
      </c>
      <c r="M329">
        <v>80</v>
      </c>
      <c r="T329" s="34">
        <f>_xlfn.XLOOKUP(B329,Demog!$A$2:$A$219,Demog!$P$2:$P$219,,,2)</f>
        <v>31755</v>
      </c>
      <c r="U329" s="34">
        <f t="shared" si="5"/>
        <v>22</v>
      </c>
      <c r="V329" s="13">
        <f>IF(OR(Table1[[#This Row],[7d_positivity_public]]=0,ISBLANK(Table1[[#This Row],[7d_positivity_public]])),"",(Table1[[#This Row],[7d_positivity_public]]-Table1[[#This Row],[7d_positivity_all]])/Table1[[#This Row],[7d_positivity_public]])</f>
        <v>0.25</v>
      </c>
      <c r="W329">
        <v>9</v>
      </c>
    </row>
    <row r="330" spans="1:23" x14ac:dyDescent="0.25">
      <c r="A330" s="10">
        <v>44344</v>
      </c>
      <c r="B330">
        <v>3252</v>
      </c>
      <c r="C330" t="s">
        <v>190</v>
      </c>
      <c r="D330">
        <v>9</v>
      </c>
      <c r="E330">
        <v>7</v>
      </c>
      <c r="F330">
        <v>2</v>
      </c>
      <c r="G330">
        <v>8</v>
      </c>
      <c r="K330">
        <v>66</v>
      </c>
      <c r="M330">
        <v>79</v>
      </c>
      <c r="T330" s="34">
        <f>_xlfn.XLOOKUP(B330,Demog!$A$2:$A$219,Demog!$P$2:$P$219,,,2)</f>
        <v>32807</v>
      </c>
      <c r="U330" s="34">
        <f t="shared" si="5"/>
        <v>21</v>
      </c>
      <c r="V330" s="13">
        <f>IF(OR(Table1[[#This Row],[7d_positivity_public]]=0,ISBLANK(Table1[[#This Row],[7d_positivity_public]])),"",(Table1[[#This Row],[7d_positivity_public]]-Table1[[#This Row],[7d_positivity_all]])/Table1[[#This Row],[7d_positivity_public]])</f>
        <v>0.25</v>
      </c>
      <c r="W330">
        <v>6</v>
      </c>
    </row>
    <row r="331" spans="1:23" x14ac:dyDescent="0.25">
      <c r="A331" s="10">
        <v>44344</v>
      </c>
      <c r="B331">
        <v>3253</v>
      </c>
      <c r="C331" t="s">
        <v>191</v>
      </c>
      <c r="D331">
        <v>5</v>
      </c>
      <c r="E331">
        <v>5</v>
      </c>
      <c r="F331">
        <v>0</v>
      </c>
      <c r="G331">
        <v>4</v>
      </c>
      <c r="K331">
        <v>68</v>
      </c>
      <c r="M331">
        <v>83</v>
      </c>
      <c r="T331" s="34">
        <f>_xlfn.XLOOKUP(B331,Demog!$A$2:$A$219,Demog!$P$2:$P$219,,,2)</f>
        <v>31246</v>
      </c>
      <c r="U331" s="34">
        <f t="shared" si="5"/>
        <v>11</v>
      </c>
      <c r="V331" s="13">
        <f>IF(OR(Table1[[#This Row],[7d_positivity_public]]=0,ISBLANK(Table1[[#This Row],[7d_positivity_public]])),"",(Table1[[#This Row],[7d_positivity_public]]-Table1[[#This Row],[7d_positivity_all]])/Table1[[#This Row],[7d_positivity_public]])</f>
        <v>0</v>
      </c>
      <c r="W331">
        <v>4</v>
      </c>
    </row>
    <row r="332" spans="1:23" x14ac:dyDescent="0.25">
      <c r="A332" s="10">
        <v>44344</v>
      </c>
      <c r="B332">
        <v>3261</v>
      </c>
      <c r="C332" t="s">
        <v>192</v>
      </c>
      <c r="D332">
        <v>5</v>
      </c>
      <c r="E332">
        <v>10</v>
      </c>
      <c r="F332">
        <v>-5</v>
      </c>
      <c r="G332">
        <v>6</v>
      </c>
      <c r="K332">
        <v>72</v>
      </c>
      <c r="M332">
        <v>81</v>
      </c>
      <c r="T332" s="34">
        <f>_xlfn.XLOOKUP(B332,Demog!$A$2:$A$219,Demog!$P$2:$P$219,,,2)</f>
        <v>29561</v>
      </c>
      <c r="U332" s="34">
        <f t="shared" si="5"/>
        <v>10</v>
      </c>
      <c r="V332" s="13">
        <f>IF(OR(Table1[[#This Row],[7d_positivity_public]]=0,ISBLANK(Table1[[#This Row],[7d_positivity_public]])),"",(Table1[[#This Row],[7d_positivity_public]]-Table1[[#This Row],[7d_positivity_all]])/Table1[[#This Row],[7d_positivity_public]])</f>
        <v>0.16666666666666666</v>
      </c>
      <c r="W332">
        <v>5</v>
      </c>
    </row>
    <row r="333" spans="1:23" x14ac:dyDescent="0.25">
      <c r="A333" s="10">
        <v>44344</v>
      </c>
      <c r="B333">
        <v>3262</v>
      </c>
      <c r="C333" t="s">
        <v>193</v>
      </c>
      <c r="D333">
        <v>3</v>
      </c>
      <c r="E333">
        <v>2</v>
      </c>
      <c r="F333">
        <v>1</v>
      </c>
      <c r="G333">
        <v>4</v>
      </c>
      <c r="K333">
        <v>57</v>
      </c>
      <c r="M333">
        <v>74</v>
      </c>
      <c r="T333" s="34">
        <f>_xlfn.XLOOKUP(B333,Demog!$A$2:$A$219,Demog!$P$2:$P$219,,,2)</f>
        <v>37453</v>
      </c>
      <c r="U333" s="34">
        <f t="shared" si="5"/>
        <v>8</v>
      </c>
      <c r="V333" s="13">
        <f>IF(OR(Table1[[#This Row],[7d_positivity_public]]=0,ISBLANK(Table1[[#This Row],[7d_positivity_public]])),"",(Table1[[#This Row],[7d_positivity_public]]-Table1[[#This Row],[7d_positivity_all]])/Table1[[#This Row],[7d_positivity_public]])</f>
        <v>0.25</v>
      </c>
      <c r="W333">
        <v>3</v>
      </c>
    </row>
    <row r="334" spans="1:23" x14ac:dyDescent="0.25">
      <c r="A334" s="10">
        <v>44344</v>
      </c>
      <c r="B334">
        <v>3263</v>
      </c>
      <c r="C334" t="s">
        <v>194</v>
      </c>
      <c r="D334">
        <v>14</v>
      </c>
      <c r="E334">
        <v>16</v>
      </c>
      <c r="F334">
        <v>-2</v>
      </c>
      <c r="G334">
        <v>16</v>
      </c>
      <c r="K334">
        <v>69</v>
      </c>
      <c r="M334">
        <v>81</v>
      </c>
      <c r="T334" s="34">
        <f>_xlfn.XLOOKUP(B334,Demog!$A$2:$A$219,Demog!$P$2:$P$219,,,2)</f>
        <v>36496</v>
      </c>
      <c r="U334" s="34">
        <f t="shared" si="5"/>
        <v>36</v>
      </c>
      <c r="V334" s="13">
        <f>IF(OR(Table1[[#This Row],[7d_positivity_public]]=0,ISBLANK(Table1[[#This Row],[7d_positivity_public]])),"",(Table1[[#This Row],[7d_positivity_public]]-Table1[[#This Row],[7d_positivity_all]])/Table1[[#This Row],[7d_positivity_public]])</f>
        <v>0.125</v>
      </c>
      <c r="W334">
        <v>14</v>
      </c>
    </row>
    <row r="335" spans="1:23" x14ac:dyDescent="0.25">
      <c r="A335" s="10">
        <v>44344</v>
      </c>
      <c r="B335">
        <v>3264</v>
      </c>
      <c r="C335" t="s">
        <v>195</v>
      </c>
      <c r="D335">
        <v>8</v>
      </c>
      <c r="E335">
        <v>20</v>
      </c>
      <c r="F335">
        <v>-12</v>
      </c>
      <c r="G335">
        <v>10</v>
      </c>
      <c r="K335">
        <v>70</v>
      </c>
      <c r="M335">
        <v>80</v>
      </c>
      <c r="T335" s="34">
        <f>_xlfn.XLOOKUP(B335,Demog!$A$2:$A$219,Demog!$P$2:$P$219,,,2)</f>
        <v>31065</v>
      </c>
      <c r="U335" s="34">
        <f t="shared" si="5"/>
        <v>17</v>
      </c>
      <c r="V335" s="13">
        <f>IF(OR(Table1[[#This Row],[7d_positivity_public]]=0,ISBLANK(Table1[[#This Row],[7d_positivity_public]])),"",(Table1[[#This Row],[7d_positivity_public]]-Table1[[#This Row],[7d_positivity_all]])/Table1[[#This Row],[7d_positivity_public]])</f>
        <v>0.1</v>
      </c>
      <c r="W335">
        <v>9</v>
      </c>
    </row>
    <row r="336" spans="1:23" x14ac:dyDescent="0.25">
      <c r="A336" s="10">
        <v>44344</v>
      </c>
      <c r="B336">
        <v>3311</v>
      </c>
      <c r="C336" t="s">
        <v>196</v>
      </c>
      <c r="D336">
        <v>7</v>
      </c>
      <c r="E336">
        <v>8</v>
      </c>
      <c r="F336">
        <v>-1</v>
      </c>
      <c r="G336">
        <v>9</v>
      </c>
      <c r="K336">
        <v>70</v>
      </c>
      <c r="M336">
        <v>84</v>
      </c>
      <c r="T336" s="34">
        <f>_xlfn.XLOOKUP(B336,Demog!$A$2:$A$219,Demog!$P$2:$P$219,,,2)</f>
        <v>19230</v>
      </c>
      <c r="U336" s="34">
        <f t="shared" si="5"/>
        <v>9</v>
      </c>
      <c r="V336" s="13">
        <f>IF(OR(Table1[[#This Row],[7d_positivity_public]]=0,ISBLANK(Table1[[#This Row],[7d_positivity_public]])),"",(Table1[[#This Row],[7d_positivity_public]]-Table1[[#This Row],[7d_positivity_all]])/Table1[[#This Row],[7d_positivity_public]])</f>
        <v>0.1111111111111111</v>
      </c>
      <c r="W336">
        <v>8</v>
      </c>
    </row>
    <row r="337" spans="1:23" x14ac:dyDescent="0.25">
      <c r="A337" s="10">
        <v>44344</v>
      </c>
      <c r="B337">
        <v>3312</v>
      </c>
      <c r="C337" t="s">
        <v>197</v>
      </c>
      <c r="D337">
        <v>4</v>
      </c>
      <c r="E337">
        <v>4</v>
      </c>
      <c r="F337">
        <v>0</v>
      </c>
      <c r="G337">
        <v>4</v>
      </c>
      <c r="K337">
        <v>68</v>
      </c>
      <c r="M337">
        <v>82</v>
      </c>
      <c r="T337" s="34">
        <f>_xlfn.XLOOKUP(B337,Demog!$A$2:$A$219,Demog!$P$2:$P$219,,,2)</f>
        <v>34244</v>
      </c>
      <c r="U337" s="34">
        <f t="shared" si="5"/>
        <v>10</v>
      </c>
      <c r="V337" s="13">
        <f>IF(OR(Table1[[#This Row],[7d_positivity_public]]=0,ISBLANK(Table1[[#This Row],[7d_positivity_public]])),"",(Table1[[#This Row],[7d_positivity_public]]-Table1[[#This Row],[7d_positivity_all]])/Table1[[#This Row],[7d_positivity_public]])</f>
        <v>0.25</v>
      </c>
      <c r="W337">
        <v>3</v>
      </c>
    </row>
    <row r="338" spans="1:23" x14ac:dyDescent="0.25">
      <c r="A338" s="10">
        <v>44344</v>
      </c>
      <c r="B338">
        <v>3313</v>
      </c>
      <c r="C338" t="s">
        <v>198</v>
      </c>
      <c r="D338">
        <v>3</v>
      </c>
      <c r="E338">
        <v>4</v>
      </c>
      <c r="F338">
        <v>-1</v>
      </c>
      <c r="G338">
        <v>4</v>
      </c>
      <c r="K338">
        <v>75</v>
      </c>
      <c r="M338">
        <v>88</v>
      </c>
      <c r="T338" s="34">
        <f>_xlfn.XLOOKUP(B338,Demog!$A$2:$A$219,Demog!$P$2:$P$219,,,2)</f>
        <v>29808</v>
      </c>
      <c r="U338" s="34">
        <f t="shared" si="5"/>
        <v>6</v>
      </c>
      <c r="V338" s="13">
        <f>IF(OR(Table1[[#This Row],[7d_positivity_public]]=0,ISBLANK(Table1[[#This Row],[7d_positivity_public]])),"",(Table1[[#This Row],[7d_positivity_public]]-Table1[[#This Row],[7d_positivity_all]])/Table1[[#This Row],[7d_positivity_public]])</f>
        <v>0</v>
      </c>
      <c r="W338">
        <v>4</v>
      </c>
    </row>
    <row r="339" spans="1:23" x14ac:dyDescent="0.25">
      <c r="A339" s="10">
        <v>44344</v>
      </c>
      <c r="B339">
        <v>3314</v>
      </c>
      <c r="C339" t="s">
        <v>199</v>
      </c>
      <c r="D339">
        <v>8</v>
      </c>
      <c r="E339">
        <v>2</v>
      </c>
      <c r="F339">
        <v>6</v>
      </c>
      <c r="G339">
        <v>7</v>
      </c>
      <c r="K339">
        <v>74</v>
      </c>
      <c r="M339">
        <v>88</v>
      </c>
      <c r="T339" s="34">
        <f>_xlfn.XLOOKUP(B339,Demog!$A$2:$A$219,Demog!$P$2:$P$219,,,2)</f>
        <v>29271</v>
      </c>
      <c r="U339" s="34">
        <f t="shared" si="5"/>
        <v>16</v>
      </c>
      <c r="V339" s="13">
        <f>IF(OR(Table1[[#This Row],[7d_positivity_public]]=0,ISBLANK(Table1[[#This Row],[7d_positivity_public]])),"",(Table1[[#This Row],[7d_positivity_public]]-Table1[[#This Row],[7d_positivity_all]])/Table1[[#This Row],[7d_positivity_public]])</f>
        <v>0.2857142857142857</v>
      </c>
      <c r="W339">
        <v>5</v>
      </c>
    </row>
    <row r="340" spans="1:23" x14ac:dyDescent="0.25">
      <c r="A340" s="10">
        <v>44344</v>
      </c>
      <c r="B340">
        <v>3315</v>
      </c>
      <c r="C340" t="s">
        <v>200</v>
      </c>
      <c r="D340">
        <v>9</v>
      </c>
      <c r="E340">
        <v>5</v>
      </c>
      <c r="F340">
        <v>4</v>
      </c>
      <c r="G340">
        <v>8</v>
      </c>
      <c r="K340">
        <v>74</v>
      </c>
      <c r="M340">
        <v>87</v>
      </c>
      <c r="T340" s="34">
        <f>_xlfn.XLOOKUP(B340,Demog!$A$2:$A$219,Demog!$P$2:$P$219,,,2)</f>
        <v>28839</v>
      </c>
      <c r="U340" s="34">
        <f t="shared" si="5"/>
        <v>18</v>
      </c>
      <c r="V340" s="13">
        <f>IF(OR(Table1[[#This Row],[7d_positivity_public]]=0,ISBLANK(Table1[[#This Row],[7d_positivity_public]])),"",(Table1[[#This Row],[7d_positivity_public]]-Table1[[#This Row],[7d_positivity_all]])/Table1[[#This Row],[7d_positivity_public]])</f>
        <v>0.25</v>
      </c>
      <c r="W340">
        <v>6</v>
      </c>
    </row>
    <row r="341" spans="1:23" x14ac:dyDescent="0.25">
      <c r="A341" s="10">
        <v>44344</v>
      </c>
      <c r="B341">
        <v>3321</v>
      </c>
      <c r="C341" t="s">
        <v>201</v>
      </c>
      <c r="D341">
        <v>3</v>
      </c>
      <c r="E341">
        <v>0</v>
      </c>
      <c r="F341">
        <v>3</v>
      </c>
      <c r="G341">
        <v>3</v>
      </c>
      <c r="K341">
        <v>73</v>
      </c>
      <c r="M341">
        <v>83</v>
      </c>
      <c r="T341" s="34">
        <f>_xlfn.XLOOKUP(B341,Demog!$A$2:$A$219,Demog!$P$2:$P$219,,,2)</f>
        <v>19412</v>
      </c>
      <c r="U341" s="34">
        <f t="shared" si="5"/>
        <v>4</v>
      </c>
      <c r="V341" s="13">
        <f>IF(OR(Table1[[#This Row],[7d_positivity_public]]=0,ISBLANK(Table1[[#This Row],[7d_positivity_public]])),"",(Table1[[#This Row],[7d_positivity_public]]-Table1[[#This Row],[7d_positivity_all]])/Table1[[#This Row],[7d_positivity_public]])</f>
        <v>0</v>
      </c>
      <c r="W341">
        <v>3</v>
      </c>
    </row>
    <row r="342" spans="1:23" x14ac:dyDescent="0.25">
      <c r="A342" s="10">
        <v>44344</v>
      </c>
      <c r="B342">
        <v>3322</v>
      </c>
      <c r="C342" t="s">
        <v>202</v>
      </c>
      <c r="D342">
        <v>3</v>
      </c>
      <c r="E342">
        <v>2</v>
      </c>
      <c r="F342">
        <v>1</v>
      </c>
      <c r="G342">
        <v>4</v>
      </c>
      <c r="K342">
        <v>69</v>
      </c>
      <c r="M342">
        <v>81</v>
      </c>
      <c r="T342" s="34">
        <f>_xlfn.XLOOKUP(B342,Demog!$A$2:$A$219,Demog!$P$2:$P$219,,,2)</f>
        <v>25992</v>
      </c>
      <c r="U342" s="34">
        <f t="shared" si="5"/>
        <v>5</v>
      </c>
      <c r="V342" s="13">
        <f>IF(OR(Table1[[#This Row],[7d_positivity_public]]=0,ISBLANK(Table1[[#This Row],[7d_positivity_public]])),"",(Table1[[#This Row],[7d_positivity_public]]-Table1[[#This Row],[7d_positivity_all]])/Table1[[#This Row],[7d_positivity_public]])</f>
        <v>0.5</v>
      </c>
      <c r="W342">
        <v>2</v>
      </c>
    </row>
    <row r="343" spans="1:23" x14ac:dyDescent="0.25">
      <c r="A343" s="10">
        <v>44344</v>
      </c>
      <c r="B343">
        <v>3323</v>
      </c>
      <c r="C343" t="s">
        <v>203</v>
      </c>
      <c r="D343">
        <v>0</v>
      </c>
      <c r="E343">
        <v>0</v>
      </c>
      <c r="F343">
        <v>0</v>
      </c>
      <c r="G343">
        <v>3</v>
      </c>
      <c r="K343">
        <v>73</v>
      </c>
      <c r="M343">
        <v>85</v>
      </c>
      <c r="T343" s="34">
        <f>_xlfn.XLOOKUP(B343,Demog!$A$2:$A$219,Demog!$P$2:$P$219,,,2)</f>
        <v>5086</v>
      </c>
      <c r="U343" s="34">
        <f t="shared" si="5"/>
        <v>0</v>
      </c>
      <c r="V343" s="13">
        <f>IF(OR(Table1[[#This Row],[7d_positivity_public]]=0,ISBLANK(Table1[[#This Row],[7d_positivity_public]])),"",(Table1[[#This Row],[7d_positivity_public]]-Table1[[#This Row],[7d_positivity_all]])/Table1[[#This Row],[7d_positivity_public]])</f>
        <v>0.33333333333333331</v>
      </c>
      <c r="W343">
        <v>2</v>
      </c>
    </row>
    <row r="344" spans="1:23" x14ac:dyDescent="0.25">
      <c r="A344" s="10">
        <v>44344</v>
      </c>
      <c r="B344">
        <v>4111</v>
      </c>
      <c r="C344" t="s">
        <v>204</v>
      </c>
      <c r="D344">
        <v>0</v>
      </c>
      <c r="E344">
        <v>0</v>
      </c>
      <c r="F344">
        <v>0</v>
      </c>
      <c r="G344">
        <v>1</v>
      </c>
      <c r="K344">
        <v>63</v>
      </c>
      <c r="M344">
        <v>80</v>
      </c>
      <c r="T344" s="34">
        <f>_xlfn.XLOOKUP(B344,Demog!$A$2:$A$219,Demog!$P$2:$P$219,,,2)</f>
        <v>31290</v>
      </c>
      <c r="U344" s="34">
        <f t="shared" si="5"/>
        <v>0</v>
      </c>
      <c r="V344" s="13">
        <f>IF(OR(Table1[[#This Row],[7d_positivity_public]]=0,ISBLANK(Table1[[#This Row],[7d_positivity_public]])),"",(Table1[[#This Row],[7d_positivity_public]]-Table1[[#This Row],[7d_positivity_all]])/Table1[[#This Row],[7d_positivity_public]])</f>
        <v>1</v>
      </c>
      <c r="W344">
        <v>0</v>
      </c>
    </row>
    <row r="345" spans="1:23" x14ac:dyDescent="0.25">
      <c r="A345" s="10">
        <v>44344</v>
      </c>
      <c r="B345">
        <v>4112</v>
      </c>
      <c r="C345" t="s">
        <v>205</v>
      </c>
      <c r="D345">
        <v>1</v>
      </c>
      <c r="E345">
        <v>0</v>
      </c>
      <c r="F345">
        <v>1</v>
      </c>
      <c r="G345">
        <v>1</v>
      </c>
      <c r="K345">
        <v>74</v>
      </c>
      <c r="M345">
        <v>87</v>
      </c>
      <c r="T345" s="34">
        <f>_xlfn.XLOOKUP(B345,Demog!$A$2:$A$219,Demog!$P$2:$P$219,,,2)</f>
        <v>32057</v>
      </c>
      <c r="U345" s="34">
        <f t="shared" si="5"/>
        <v>2</v>
      </c>
      <c r="V345" s="13">
        <f>IF(OR(Table1[[#This Row],[7d_positivity_public]]=0,ISBLANK(Table1[[#This Row],[7d_positivity_public]])),"",(Table1[[#This Row],[7d_positivity_public]]-Table1[[#This Row],[7d_positivity_all]])/Table1[[#This Row],[7d_positivity_public]])</f>
        <v>0</v>
      </c>
      <c r="W345">
        <v>1</v>
      </c>
    </row>
    <row r="346" spans="1:23" x14ac:dyDescent="0.25">
      <c r="A346" s="10">
        <v>44344</v>
      </c>
      <c r="B346">
        <v>4113</v>
      </c>
      <c r="C346" t="s">
        <v>206</v>
      </c>
      <c r="D346">
        <v>1</v>
      </c>
      <c r="E346">
        <v>2</v>
      </c>
      <c r="F346">
        <v>-1</v>
      </c>
      <c r="G346">
        <v>0</v>
      </c>
      <c r="K346">
        <v>65</v>
      </c>
      <c r="M346">
        <v>84</v>
      </c>
      <c r="T346" s="34">
        <f>_xlfn.XLOOKUP(B346,Demog!$A$2:$A$219,Demog!$P$2:$P$219,,,2)</f>
        <v>22445</v>
      </c>
      <c r="U346" s="34">
        <f t="shared" si="5"/>
        <v>2</v>
      </c>
      <c r="V346" s="13" t="str">
        <f>IF(OR(Table1[[#This Row],[7d_positivity_public]]=0,ISBLANK(Table1[[#This Row],[7d_positivity_public]])),"",(Table1[[#This Row],[7d_positivity_public]]-Table1[[#This Row],[7d_positivity_all]])/Table1[[#This Row],[7d_positivity_public]])</f>
        <v/>
      </c>
      <c r="W346">
        <v>0</v>
      </c>
    </row>
    <row r="347" spans="1:23" x14ac:dyDescent="0.25">
      <c r="A347" s="10">
        <v>44344</v>
      </c>
      <c r="B347">
        <v>4114</v>
      </c>
      <c r="C347" t="s">
        <v>207</v>
      </c>
      <c r="D347">
        <v>0</v>
      </c>
      <c r="E347">
        <v>0</v>
      </c>
      <c r="F347">
        <v>0</v>
      </c>
      <c r="G347">
        <v>0</v>
      </c>
      <c r="K347">
        <v>78</v>
      </c>
      <c r="M347">
        <v>92</v>
      </c>
      <c r="T347" s="34">
        <f>_xlfn.XLOOKUP(B347,Demog!$A$2:$A$219,Demog!$P$2:$P$219,,,2)</f>
        <v>18094</v>
      </c>
      <c r="U347" s="34">
        <f t="shared" si="5"/>
        <v>0</v>
      </c>
      <c r="V347" s="13" t="str">
        <f>IF(OR(Table1[[#This Row],[7d_positivity_public]]=0,ISBLANK(Table1[[#This Row],[7d_positivity_public]])),"",(Table1[[#This Row],[7d_positivity_public]]-Table1[[#This Row],[7d_positivity_all]])/Table1[[#This Row],[7d_positivity_public]])</f>
        <v/>
      </c>
      <c r="W347">
        <v>0</v>
      </c>
    </row>
    <row r="348" spans="1:23" x14ac:dyDescent="0.25">
      <c r="A348" s="10">
        <v>44344</v>
      </c>
      <c r="B348">
        <v>4115</v>
      </c>
      <c r="C348" t="s">
        <v>208</v>
      </c>
      <c r="D348">
        <v>2</v>
      </c>
      <c r="E348">
        <v>0</v>
      </c>
      <c r="F348">
        <v>2</v>
      </c>
      <c r="G348">
        <v>4</v>
      </c>
      <c r="K348">
        <v>68</v>
      </c>
      <c r="M348">
        <v>88</v>
      </c>
      <c r="T348" s="34">
        <f>_xlfn.XLOOKUP(B348,Demog!$A$2:$A$219,Demog!$P$2:$P$219,,,2)</f>
        <v>38257</v>
      </c>
      <c r="U348" s="34">
        <f t="shared" si="5"/>
        <v>5</v>
      </c>
      <c r="V348" s="13">
        <f>IF(OR(Table1[[#This Row],[7d_positivity_public]]=0,ISBLANK(Table1[[#This Row],[7d_positivity_public]])),"",(Table1[[#This Row],[7d_positivity_public]]-Table1[[#This Row],[7d_positivity_all]])/Table1[[#This Row],[7d_positivity_public]])</f>
        <v>0.25</v>
      </c>
      <c r="W348">
        <v>3</v>
      </c>
    </row>
    <row r="349" spans="1:23" x14ac:dyDescent="0.25">
      <c r="A349" s="10">
        <v>44344</v>
      </c>
      <c r="B349">
        <v>4116</v>
      </c>
      <c r="C349" t="s">
        <v>209</v>
      </c>
      <c r="D349">
        <v>2</v>
      </c>
      <c r="E349">
        <v>2</v>
      </c>
      <c r="F349">
        <v>0</v>
      </c>
      <c r="G349">
        <v>2</v>
      </c>
      <c r="K349">
        <v>68</v>
      </c>
      <c r="M349">
        <v>86</v>
      </c>
      <c r="T349" s="34">
        <f>_xlfn.XLOOKUP(B349,Demog!$A$2:$A$219,Demog!$P$2:$P$219,,,2)</f>
        <v>24167</v>
      </c>
      <c r="U349" s="34">
        <f t="shared" si="5"/>
        <v>3</v>
      </c>
      <c r="V349" s="13">
        <f>IF(OR(Table1[[#This Row],[7d_positivity_public]]=0,ISBLANK(Table1[[#This Row],[7d_positivity_public]])),"",(Table1[[#This Row],[7d_positivity_public]]-Table1[[#This Row],[7d_positivity_all]])/Table1[[#This Row],[7d_positivity_public]])</f>
        <v>0</v>
      </c>
      <c r="W349">
        <v>2</v>
      </c>
    </row>
    <row r="350" spans="1:23" x14ac:dyDescent="0.25">
      <c r="A350" s="10">
        <v>44344</v>
      </c>
      <c r="B350">
        <v>4117</v>
      </c>
      <c r="C350" t="s">
        <v>210</v>
      </c>
      <c r="D350">
        <v>0</v>
      </c>
      <c r="E350">
        <v>0</v>
      </c>
      <c r="F350">
        <v>0</v>
      </c>
      <c r="G350">
        <v>1</v>
      </c>
      <c r="K350">
        <v>66</v>
      </c>
      <c r="M350">
        <v>86</v>
      </c>
      <c r="T350" s="34">
        <f>_xlfn.XLOOKUP(B350,Demog!$A$2:$A$219,Demog!$P$2:$P$219,,,2)</f>
        <v>29704</v>
      </c>
      <c r="U350" s="34">
        <f t="shared" si="5"/>
        <v>0</v>
      </c>
      <c r="V350" s="13">
        <f>IF(OR(Table1[[#This Row],[7d_positivity_public]]=0,ISBLANK(Table1[[#This Row],[7d_positivity_public]])),"",(Table1[[#This Row],[7d_positivity_public]]-Table1[[#This Row],[7d_positivity_all]])/Table1[[#This Row],[7d_positivity_public]])</f>
        <v>0</v>
      </c>
      <c r="W350">
        <v>1</v>
      </c>
    </row>
    <row r="351" spans="1:23" x14ac:dyDescent="0.25">
      <c r="A351" s="10">
        <v>44344</v>
      </c>
      <c r="B351">
        <v>4118</v>
      </c>
      <c r="C351" t="s">
        <v>211</v>
      </c>
      <c r="D351">
        <v>0</v>
      </c>
      <c r="E351">
        <v>0</v>
      </c>
      <c r="F351">
        <v>0</v>
      </c>
      <c r="G351">
        <v>0</v>
      </c>
      <c r="K351">
        <v>71</v>
      </c>
      <c r="M351">
        <v>87</v>
      </c>
      <c r="T351" s="34">
        <f>_xlfn.XLOOKUP(B351,Demog!$A$2:$A$219,Demog!$P$2:$P$219,,,2)</f>
        <v>10408</v>
      </c>
      <c r="U351" s="34">
        <f t="shared" si="5"/>
        <v>0</v>
      </c>
      <c r="V351" s="13" t="str">
        <f>IF(OR(Table1[[#This Row],[7d_positivity_public]]=0,ISBLANK(Table1[[#This Row],[7d_positivity_public]])),"",(Table1[[#This Row],[7d_positivity_public]]-Table1[[#This Row],[7d_positivity_all]])/Table1[[#This Row],[7d_positivity_public]])</f>
        <v/>
      </c>
      <c r="W351">
        <v>0</v>
      </c>
    </row>
    <row r="352" spans="1:23" x14ac:dyDescent="0.25">
      <c r="A352" s="10">
        <v>44344</v>
      </c>
      <c r="B352">
        <v>4119</v>
      </c>
      <c r="C352" t="s">
        <v>212</v>
      </c>
      <c r="D352">
        <v>0</v>
      </c>
      <c r="E352">
        <v>0</v>
      </c>
      <c r="F352">
        <v>0</v>
      </c>
      <c r="G352">
        <v>1</v>
      </c>
      <c r="K352">
        <v>67</v>
      </c>
      <c r="M352">
        <v>83</v>
      </c>
      <c r="T352" s="34">
        <f>_xlfn.XLOOKUP(B352,Demog!$A$2:$A$219,Demog!$P$2:$P$219,,,2)</f>
        <v>19497</v>
      </c>
      <c r="U352" s="34">
        <f t="shared" si="5"/>
        <v>0</v>
      </c>
      <c r="V352" s="13">
        <f>IF(OR(Table1[[#This Row],[7d_positivity_public]]=0,ISBLANK(Table1[[#This Row],[7d_positivity_public]])),"",(Table1[[#This Row],[7d_positivity_public]]-Table1[[#This Row],[7d_positivity_all]])/Table1[[#This Row],[7d_positivity_public]])</f>
        <v>0</v>
      </c>
      <c r="W352">
        <v>1</v>
      </c>
    </row>
    <row r="353" spans="1:23" x14ac:dyDescent="0.25">
      <c r="A353" s="10">
        <v>44344</v>
      </c>
      <c r="B353">
        <v>4121</v>
      </c>
      <c r="C353" t="s">
        <v>213</v>
      </c>
      <c r="D353">
        <v>0</v>
      </c>
      <c r="E353">
        <v>0</v>
      </c>
      <c r="F353">
        <v>0</v>
      </c>
      <c r="G353">
        <v>0</v>
      </c>
      <c r="K353">
        <v>67</v>
      </c>
      <c r="M353">
        <v>87</v>
      </c>
      <c r="T353" s="34">
        <f>_xlfn.XLOOKUP(B353,Demog!$A$2:$A$219,Demog!$P$2:$P$219,,,2)</f>
        <v>16859</v>
      </c>
      <c r="U353" s="34">
        <f t="shared" si="5"/>
        <v>0</v>
      </c>
      <c r="V353" s="13" t="str">
        <f>IF(OR(Table1[[#This Row],[7d_positivity_public]]=0,ISBLANK(Table1[[#This Row],[7d_positivity_public]])),"",(Table1[[#This Row],[7d_positivity_public]]-Table1[[#This Row],[7d_positivity_all]])/Table1[[#This Row],[7d_positivity_public]])</f>
        <v/>
      </c>
      <c r="W353">
        <v>0</v>
      </c>
    </row>
    <row r="354" spans="1:23" x14ac:dyDescent="0.25">
      <c r="A354" s="10">
        <v>44344</v>
      </c>
      <c r="B354">
        <v>4122</v>
      </c>
      <c r="C354" t="s">
        <v>214</v>
      </c>
      <c r="D354">
        <v>0</v>
      </c>
      <c r="E354">
        <v>0</v>
      </c>
      <c r="F354">
        <v>0</v>
      </c>
      <c r="G354">
        <v>0</v>
      </c>
      <c r="K354">
        <v>69</v>
      </c>
      <c r="M354">
        <v>86</v>
      </c>
      <c r="T354" s="34">
        <f>_xlfn.XLOOKUP(B354,Demog!$A$2:$A$219,Demog!$P$2:$P$219,,,2)</f>
        <v>4837</v>
      </c>
      <c r="U354" s="34">
        <f t="shared" si="5"/>
        <v>0</v>
      </c>
      <c r="V354" s="13" t="str">
        <f>IF(OR(Table1[[#This Row],[7d_positivity_public]]=0,ISBLANK(Table1[[#This Row],[7d_positivity_public]])),"",(Table1[[#This Row],[7d_positivity_public]]-Table1[[#This Row],[7d_positivity_all]])/Table1[[#This Row],[7d_positivity_public]])</f>
        <v/>
      </c>
      <c r="W354">
        <v>0</v>
      </c>
    </row>
    <row r="355" spans="1:23" x14ac:dyDescent="0.25">
      <c r="A355" s="10">
        <v>44344</v>
      </c>
      <c r="B355">
        <v>4123</v>
      </c>
      <c r="C355" t="s">
        <v>215</v>
      </c>
      <c r="D355">
        <v>2</v>
      </c>
      <c r="E355">
        <v>2</v>
      </c>
      <c r="F355">
        <v>0</v>
      </c>
      <c r="G355">
        <v>3</v>
      </c>
      <c r="K355">
        <v>65</v>
      </c>
      <c r="M355">
        <v>85</v>
      </c>
      <c r="T355" s="34">
        <f>_xlfn.XLOOKUP(B355,Demog!$A$2:$A$219,Demog!$P$2:$P$219,,,2)</f>
        <v>37985</v>
      </c>
      <c r="U355" s="34">
        <f t="shared" si="5"/>
        <v>5</v>
      </c>
      <c r="V355" s="13">
        <f>IF(OR(Table1[[#This Row],[7d_positivity_public]]=0,ISBLANK(Table1[[#This Row],[7d_positivity_public]])),"",(Table1[[#This Row],[7d_positivity_public]]-Table1[[#This Row],[7d_positivity_all]])/Table1[[#This Row],[7d_positivity_public]])</f>
        <v>0</v>
      </c>
      <c r="W355">
        <v>3</v>
      </c>
    </row>
    <row r="356" spans="1:23" x14ac:dyDescent="0.25">
      <c r="A356" s="10">
        <v>44344</v>
      </c>
      <c r="B356">
        <v>4124</v>
      </c>
      <c r="C356" t="s">
        <v>216</v>
      </c>
      <c r="D356">
        <v>0</v>
      </c>
      <c r="E356">
        <v>0</v>
      </c>
      <c r="F356">
        <v>0</v>
      </c>
      <c r="G356">
        <v>4</v>
      </c>
      <c r="K356">
        <v>62</v>
      </c>
      <c r="M356">
        <v>82</v>
      </c>
      <c r="T356" s="34">
        <f>_xlfn.XLOOKUP(B356,Demog!$A$2:$A$219,Demog!$P$2:$P$219,,,2)</f>
        <v>14894</v>
      </c>
      <c r="U356" s="34">
        <f t="shared" si="5"/>
        <v>0</v>
      </c>
      <c r="V356" s="13">
        <f>IF(OR(Table1[[#This Row],[7d_positivity_public]]=0,ISBLANK(Table1[[#This Row],[7d_positivity_public]])),"",(Table1[[#This Row],[7d_positivity_public]]-Table1[[#This Row],[7d_positivity_all]])/Table1[[#This Row],[7d_positivity_public]])</f>
        <v>0</v>
      </c>
      <c r="W356">
        <v>4</v>
      </c>
    </row>
    <row r="357" spans="1:23" x14ac:dyDescent="0.25">
      <c r="A357" s="10">
        <v>44344</v>
      </c>
      <c r="B357">
        <v>4125</v>
      </c>
      <c r="C357" t="s">
        <v>217</v>
      </c>
      <c r="D357">
        <v>0</v>
      </c>
      <c r="E357">
        <v>0</v>
      </c>
      <c r="F357">
        <v>0</v>
      </c>
      <c r="G357">
        <v>0</v>
      </c>
      <c r="K357">
        <v>61</v>
      </c>
      <c r="M357">
        <v>79</v>
      </c>
      <c r="T357" s="34">
        <f>_xlfn.XLOOKUP(B357,Demog!$A$2:$A$219,Demog!$P$2:$P$219,,,2)</f>
        <v>2885</v>
      </c>
      <c r="U357" s="34">
        <f t="shared" si="5"/>
        <v>0</v>
      </c>
      <c r="V357" s="13" t="str">
        <f>IF(OR(Table1[[#This Row],[7d_positivity_public]]=0,ISBLANK(Table1[[#This Row],[7d_positivity_public]])),"",(Table1[[#This Row],[7d_positivity_public]]-Table1[[#This Row],[7d_positivity_all]])/Table1[[#This Row],[7d_positivity_public]])</f>
        <v/>
      </c>
      <c r="W357">
        <v>0</v>
      </c>
    </row>
    <row r="358" spans="1:23" x14ac:dyDescent="0.25">
      <c r="A358" s="10">
        <v>44344</v>
      </c>
      <c r="B358">
        <v>4131</v>
      </c>
      <c r="C358" t="s">
        <v>218</v>
      </c>
      <c r="D358">
        <v>1</v>
      </c>
      <c r="E358">
        <v>1</v>
      </c>
      <c r="F358">
        <v>0</v>
      </c>
      <c r="G358">
        <v>2</v>
      </c>
      <c r="K358">
        <v>77</v>
      </c>
      <c r="M358">
        <v>90</v>
      </c>
      <c r="T358" s="34">
        <f>_xlfn.XLOOKUP(B358,Demog!$A$2:$A$219,Demog!$P$2:$P$219,,,2)</f>
        <v>22020</v>
      </c>
      <c r="U358" s="34">
        <f t="shared" si="5"/>
        <v>2</v>
      </c>
      <c r="V358" s="13">
        <f>IF(OR(Table1[[#This Row],[7d_positivity_public]]=0,ISBLANK(Table1[[#This Row],[7d_positivity_public]])),"",(Table1[[#This Row],[7d_positivity_public]]-Table1[[#This Row],[7d_positivity_all]])/Table1[[#This Row],[7d_positivity_public]])</f>
        <v>0.5</v>
      </c>
      <c r="W358">
        <v>1</v>
      </c>
    </row>
    <row r="359" spans="1:23" x14ac:dyDescent="0.25">
      <c r="A359" s="10">
        <v>44344</v>
      </c>
      <c r="B359">
        <v>4132</v>
      </c>
      <c r="C359" t="s">
        <v>219</v>
      </c>
      <c r="D359">
        <v>0</v>
      </c>
      <c r="E359">
        <v>0</v>
      </c>
      <c r="F359">
        <v>0</v>
      </c>
      <c r="G359">
        <v>0</v>
      </c>
      <c r="K359">
        <v>78</v>
      </c>
      <c r="M359">
        <v>89</v>
      </c>
      <c r="T359" s="34">
        <f>_xlfn.XLOOKUP(B359,Demog!$A$2:$A$219,Demog!$P$2:$P$219,,,2)</f>
        <v>19325</v>
      </c>
      <c r="U359" s="34">
        <f t="shared" si="5"/>
        <v>0</v>
      </c>
      <c r="V359" s="13" t="str">
        <f>IF(OR(Table1[[#This Row],[7d_positivity_public]]=0,ISBLANK(Table1[[#This Row],[7d_positivity_public]])),"",(Table1[[#This Row],[7d_positivity_public]]-Table1[[#This Row],[7d_positivity_all]])/Table1[[#This Row],[7d_positivity_public]])</f>
        <v/>
      </c>
      <c r="W359">
        <v>0</v>
      </c>
    </row>
    <row r="360" spans="1:23" x14ac:dyDescent="0.25">
      <c r="A360" s="10">
        <v>44344</v>
      </c>
      <c r="B360">
        <v>4133</v>
      </c>
      <c r="C360" t="s">
        <v>220</v>
      </c>
      <c r="D360">
        <v>0</v>
      </c>
      <c r="E360">
        <v>0</v>
      </c>
      <c r="F360">
        <v>0</v>
      </c>
      <c r="G360">
        <v>0</v>
      </c>
      <c r="K360">
        <v>79</v>
      </c>
      <c r="M360">
        <v>90</v>
      </c>
      <c r="T360" s="34">
        <f>_xlfn.XLOOKUP(B360,Demog!$A$2:$A$219,Demog!$P$2:$P$219,,,2)</f>
        <v>11675</v>
      </c>
      <c r="U360" s="34">
        <f t="shared" si="5"/>
        <v>0</v>
      </c>
      <c r="V360" s="13" t="str">
        <f>IF(OR(Table1[[#This Row],[7d_positivity_public]]=0,ISBLANK(Table1[[#This Row],[7d_positivity_public]])),"",(Table1[[#This Row],[7d_positivity_public]]-Table1[[#This Row],[7d_positivity_all]])/Table1[[#This Row],[7d_positivity_public]])</f>
        <v/>
      </c>
      <c r="W360">
        <v>0</v>
      </c>
    </row>
    <row r="361" spans="1:23" x14ac:dyDescent="0.25">
      <c r="A361" s="10">
        <v>44344</v>
      </c>
      <c r="B361">
        <v>4134</v>
      </c>
      <c r="C361" t="s">
        <v>221</v>
      </c>
      <c r="D361">
        <v>0</v>
      </c>
      <c r="E361">
        <v>0</v>
      </c>
      <c r="F361">
        <v>0</v>
      </c>
      <c r="G361">
        <v>0</v>
      </c>
      <c r="K361">
        <v>82</v>
      </c>
      <c r="M361">
        <v>91</v>
      </c>
      <c r="T361" s="34">
        <f>_xlfn.XLOOKUP(B361,Demog!$A$2:$A$219,Demog!$P$2:$P$219,,,2)</f>
        <v>11672</v>
      </c>
      <c r="U361" s="34">
        <f t="shared" si="5"/>
        <v>0</v>
      </c>
      <c r="V361" s="13" t="str">
        <f>IF(OR(Table1[[#This Row],[7d_positivity_public]]=0,ISBLANK(Table1[[#This Row],[7d_positivity_public]])),"",(Table1[[#This Row],[7d_positivity_public]]-Table1[[#This Row],[7d_positivity_all]])/Table1[[#This Row],[7d_positivity_public]])</f>
        <v/>
      </c>
      <c r="W361">
        <v>0</v>
      </c>
    </row>
    <row r="362" spans="1:23" x14ac:dyDescent="0.25">
      <c r="A362" s="10">
        <v>44344</v>
      </c>
      <c r="B362">
        <v>4141</v>
      </c>
      <c r="C362" t="s">
        <v>222</v>
      </c>
      <c r="D362">
        <v>1</v>
      </c>
      <c r="E362">
        <v>0</v>
      </c>
      <c r="F362">
        <v>1</v>
      </c>
      <c r="G362">
        <v>4</v>
      </c>
      <c r="K362">
        <v>70</v>
      </c>
      <c r="M362">
        <v>81</v>
      </c>
      <c r="T362" s="34">
        <f>_xlfn.XLOOKUP(B362,Demog!$A$2:$A$219,Demog!$P$2:$P$219,,,2)</f>
        <v>10557</v>
      </c>
      <c r="U362" s="34">
        <f t="shared" si="5"/>
        <v>1</v>
      </c>
      <c r="V362" s="13">
        <f>IF(OR(Table1[[#This Row],[7d_positivity_public]]=0,ISBLANK(Table1[[#This Row],[7d_positivity_public]])),"",(Table1[[#This Row],[7d_positivity_public]]-Table1[[#This Row],[7d_positivity_all]])/Table1[[#This Row],[7d_positivity_public]])</f>
        <v>0</v>
      </c>
      <c r="W362">
        <v>4</v>
      </c>
    </row>
    <row r="363" spans="1:23" x14ac:dyDescent="0.25">
      <c r="A363" s="10">
        <v>44344</v>
      </c>
      <c r="B363">
        <v>4142</v>
      </c>
      <c r="C363" t="s">
        <v>223</v>
      </c>
      <c r="D363">
        <v>0</v>
      </c>
      <c r="E363">
        <v>0</v>
      </c>
      <c r="F363">
        <v>0</v>
      </c>
      <c r="G363">
        <v>0</v>
      </c>
      <c r="K363">
        <v>87</v>
      </c>
      <c r="M363">
        <v>90</v>
      </c>
      <c r="T363" s="34">
        <f>_xlfn.XLOOKUP(B363,Demog!$A$2:$A$219,Demog!$P$2:$P$219,,,2)</f>
        <v>4732</v>
      </c>
      <c r="U363" s="34">
        <f t="shared" si="5"/>
        <v>0</v>
      </c>
      <c r="V363" s="13" t="str">
        <f>IF(OR(Table1[[#This Row],[7d_positivity_public]]=0,ISBLANK(Table1[[#This Row],[7d_positivity_public]])),"",(Table1[[#This Row],[7d_positivity_public]]-Table1[[#This Row],[7d_positivity_all]])/Table1[[#This Row],[7d_positivity_public]])</f>
        <v/>
      </c>
      <c r="W363">
        <v>0</v>
      </c>
    </row>
    <row r="364" spans="1:23" x14ac:dyDescent="0.25">
      <c r="A364" s="10">
        <v>44344</v>
      </c>
      <c r="B364">
        <v>4211</v>
      </c>
      <c r="C364" t="s">
        <v>224</v>
      </c>
      <c r="D364">
        <v>0</v>
      </c>
      <c r="E364">
        <v>1</v>
      </c>
      <c r="F364">
        <v>-1</v>
      </c>
      <c r="G364">
        <v>0</v>
      </c>
      <c r="K364">
        <v>68</v>
      </c>
      <c r="M364">
        <v>84</v>
      </c>
      <c r="T364" s="34">
        <f>_xlfn.XLOOKUP(B364,Demog!$A$2:$A$219,Demog!$P$2:$P$219,,,2)</f>
        <v>17780</v>
      </c>
      <c r="U364" s="34">
        <f t="shared" si="5"/>
        <v>0</v>
      </c>
      <c r="V364" s="13" t="str">
        <f>IF(OR(Table1[[#This Row],[7d_positivity_public]]=0,ISBLANK(Table1[[#This Row],[7d_positivity_public]])),"",(Table1[[#This Row],[7d_positivity_public]]-Table1[[#This Row],[7d_positivity_all]])/Table1[[#This Row],[7d_positivity_public]])</f>
        <v/>
      </c>
      <c r="W364">
        <v>0</v>
      </c>
    </row>
    <row r="365" spans="1:23" x14ac:dyDescent="0.25">
      <c r="A365" s="10">
        <v>44344</v>
      </c>
      <c r="B365">
        <v>4212</v>
      </c>
      <c r="C365" t="s">
        <v>225</v>
      </c>
      <c r="D365">
        <v>1</v>
      </c>
      <c r="E365">
        <v>1</v>
      </c>
      <c r="F365">
        <v>0</v>
      </c>
      <c r="G365">
        <v>1</v>
      </c>
      <c r="K365">
        <v>66</v>
      </c>
      <c r="M365">
        <v>81</v>
      </c>
      <c r="T365" s="34">
        <f>_xlfn.XLOOKUP(B365,Demog!$A$2:$A$219,Demog!$P$2:$P$219,,,2)</f>
        <v>40598</v>
      </c>
      <c r="U365" s="34">
        <f t="shared" si="5"/>
        <v>3</v>
      </c>
      <c r="V365" s="13">
        <f>IF(OR(Table1[[#This Row],[7d_positivity_public]]=0,ISBLANK(Table1[[#This Row],[7d_positivity_public]])),"",(Table1[[#This Row],[7d_positivity_public]]-Table1[[#This Row],[7d_positivity_all]])/Table1[[#This Row],[7d_positivity_public]])</f>
        <v>0</v>
      </c>
      <c r="W365">
        <v>1</v>
      </c>
    </row>
    <row r="366" spans="1:23" x14ac:dyDescent="0.25">
      <c r="A366" s="10">
        <v>44359</v>
      </c>
      <c r="B366">
        <v>1260</v>
      </c>
      <c r="C366" t="s">
        <v>83</v>
      </c>
      <c r="D366">
        <v>13</v>
      </c>
      <c r="E366">
        <v>9</v>
      </c>
      <c r="F366">
        <v>4</v>
      </c>
      <c r="G366">
        <v>8</v>
      </c>
      <c r="H366">
        <v>64</v>
      </c>
      <c r="K366">
        <v>66</v>
      </c>
      <c r="M366">
        <v>76</v>
      </c>
      <c r="T366" s="34">
        <f>_xlfn.XLOOKUP(B366,Demog!$A$2:$A$219,Demog!$P$2:$P$219,,,2)</f>
        <v>8611</v>
      </c>
      <c r="U366" s="34">
        <f t="shared" si="5"/>
        <v>8</v>
      </c>
      <c r="V366" s="13">
        <f>IF(OR(Table1[[#This Row],[7d_positivity_public]]=0,ISBLANK(Table1[[#This Row],[7d_positivity_public]])),"",(Table1[[#This Row],[7d_positivity_public]]-Table1[[#This Row],[7d_positivity_all]])/Table1[[#This Row],[7d_positivity_public]])</f>
        <v>0</v>
      </c>
      <c r="W366">
        <v>8</v>
      </c>
    </row>
    <row r="367" spans="1:23" x14ac:dyDescent="0.25">
      <c r="A367" s="10">
        <v>44359</v>
      </c>
      <c r="B367">
        <v>1270</v>
      </c>
      <c r="C367" t="s">
        <v>84</v>
      </c>
      <c r="D367">
        <v>0</v>
      </c>
      <c r="E367">
        <v>4</v>
      </c>
      <c r="F367">
        <v>-4</v>
      </c>
      <c r="G367">
        <v>10</v>
      </c>
      <c r="H367">
        <v>58</v>
      </c>
      <c r="K367">
        <v>61</v>
      </c>
      <c r="M367">
        <v>68</v>
      </c>
      <c r="T367" s="34">
        <f>_xlfn.XLOOKUP(B367,Demog!$A$2:$A$219,Demog!$P$2:$P$219,,,2)</f>
        <v>3469</v>
      </c>
      <c r="U367" s="34">
        <f t="shared" si="5"/>
        <v>0</v>
      </c>
      <c r="V367" s="13">
        <f>IF(OR(Table1[[#This Row],[7d_positivity_public]]=0,ISBLANK(Table1[[#This Row],[7d_positivity_public]])),"",(Table1[[#This Row],[7d_positivity_public]]-Table1[[#This Row],[7d_positivity_all]])/Table1[[#This Row],[7d_positivity_public]])</f>
        <v>0.3</v>
      </c>
      <c r="W367">
        <v>7</v>
      </c>
    </row>
    <row r="368" spans="1:23" x14ac:dyDescent="0.25">
      <c r="A368" s="10">
        <v>44359</v>
      </c>
      <c r="B368">
        <v>1310</v>
      </c>
      <c r="C368" t="s">
        <v>87</v>
      </c>
      <c r="D368">
        <v>5</v>
      </c>
      <c r="E368">
        <v>1</v>
      </c>
      <c r="F368">
        <v>4</v>
      </c>
      <c r="G368">
        <v>6</v>
      </c>
      <c r="H368">
        <v>72</v>
      </c>
      <c r="K368">
        <v>74</v>
      </c>
      <c r="M368">
        <v>82</v>
      </c>
      <c r="T368" s="34">
        <f>_xlfn.XLOOKUP(B368,Demog!$A$2:$A$219,Demog!$P$2:$P$219,,,2)</f>
        <v>19231</v>
      </c>
      <c r="U368" s="34">
        <f t="shared" si="5"/>
        <v>7</v>
      </c>
      <c r="V368" s="13">
        <f>IF(OR(Table1[[#This Row],[7d_positivity_public]]=0,ISBLANK(Table1[[#This Row],[7d_positivity_public]])),"",(Table1[[#This Row],[7d_positivity_public]]-Table1[[#This Row],[7d_positivity_all]])/Table1[[#This Row],[7d_positivity_public]])</f>
        <v>0</v>
      </c>
      <c r="W368">
        <v>6</v>
      </c>
    </row>
    <row r="369" spans="1:23" x14ac:dyDescent="0.25">
      <c r="A369" s="10">
        <v>44359</v>
      </c>
      <c r="B369">
        <v>1320</v>
      </c>
      <c r="C369" t="s">
        <v>89</v>
      </c>
      <c r="D369">
        <v>1</v>
      </c>
      <c r="E369">
        <v>3</v>
      </c>
      <c r="F369">
        <v>-2</v>
      </c>
      <c r="G369">
        <v>2</v>
      </c>
      <c r="H369">
        <v>72</v>
      </c>
      <c r="K369">
        <v>74</v>
      </c>
      <c r="M369">
        <v>82</v>
      </c>
      <c r="T369" s="34">
        <f>_xlfn.XLOOKUP(B369,Demog!$A$2:$A$219,Demog!$P$2:$P$219,,,2)</f>
        <v>41799</v>
      </c>
      <c r="U369" s="34">
        <f t="shared" si="5"/>
        <v>3</v>
      </c>
      <c r="V369" s="13">
        <f>IF(OR(Table1[[#This Row],[7d_positivity_public]]=0,ISBLANK(Table1[[#This Row],[7d_positivity_public]])),"",(Table1[[#This Row],[7d_positivity_public]]-Table1[[#This Row],[7d_positivity_all]])/Table1[[#This Row],[7d_positivity_public]])</f>
        <v>0</v>
      </c>
      <c r="W369">
        <v>2</v>
      </c>
    </row>
    <row r="370" spans="1:23" x14ac:dyDescent="0.25">
      <c r="A370" s="10">
        <v>44359</v>
      </c>
      <c r="B370">
        <v>1330</v>
      </c>
      <c r="C370" t="s">
        <v>91</v>
      </c>
      <c r="D370">
        <v>0</v>
      </c>
      <c r="E370">
        <v>0</v>
      </c>
      <c r="F370">
        <v>0</v>
      </c>
      <c r="G370">
        <v>0</v>
      </c>
      <c r="H370">
        <v>65</v>
      </c>
      <c r="K370">
        <v>67</v>
      </c>
      <c r="M370">
        <v>74</v>
      </c>
      <c r="T370" s="34">
        <f>_xlfn.XLOOKUP(B370,Demog!$A$2:$A$219,Demog!$P$2:$P$219,,,2)</f>
        <v>5101</v>
      </c>
      <c r="U370" s="34">
        <f t="shared" si="5"/>
        <v>0</v>
      </c>
      <c r="V370" s="13" t="str">
        <f>IF(OR(Table1[[#This Row],[7d_positivity_public]]=0,ISBLANK(Table1[[#This Row],[7d_positivity_public]])),"",(Table1[[#This Row],[7d_positivity_public]]-Table1[[#This Row],[7d_positivity_all]])/Table1[[#This Row],[7d_positivity_public]])</f>
        <v/>
      </c>
      <c r="W370">
        <v>0</v>
      </c>
    </row>
    <row r="371" spans="1:23" x14ac:dyDescent="0.25">
      <c r="A371" s="10">
        <v>44359</v>
      </c>
      <c r="B371">
        <v>1340</v>
      </c>
      <c r="C371" t="s">
        <v>93</v>
      </c>
      <c r="D371">
        <v>0</v>
      </c>
      <c r="E371">
        <v>0</v>
      </c>
      <c r="F371">
        <v>0</v>
      </c>
      <c r="G371">
        <v>0</v>
      </c>
      <c r="H371">
        <v>66</v>
      </c>
      <c r="K371">
        <v>68</v>
      </c>
      <c r="M371">
        <v>76</v>
      </c>
      <c r="T371" s="34">
        <f>_xlfn.XLOOKUP(B371,Demog!$A$2:$A$219,Demog!$P$2:$P$219,,,2)</f>
        <v>4781</v>
      </c>
      <c r="U371" s="34">
        <f t="shared" si="5"/>
        <v>0</v>
      </c>
      <c r="V371" s="13" t="str">
        <f>IF(OR(Table1[[#This Row],[7d_positivity_public]]=0,ISBLANK(Table1[[#This Row],[7d_positivity_public]])),"",(Table1[[#This Row],[7d_positivity_public]]-Table1[[#This Row],[7d_positivity_all]])/Table1[[#This Row],[7d_positivity_public]])</f>
        <v/>
      </c>
      <c r="W371">
        <v>0</v>
      </c>
    </row>
    <row r="372" spans="1:23" x14ac:dyDescent="0.25">
      <c r="A372" s="10">
        <v>44359</v>
      </c>
      <c r="B372">
        <v>1350</v>
      </c>
      <c r="C372" t="s">
        <v>95</v>
      </c>
      <c r="D372">
        <v>3</v>
      </c>
      <c r="E372">
        <v>8</v>
      </c>
      <c r="F372">
        <v>-5</v>
      </c>
      <c r="G372">
        <v>2</v>
      </c>
      <c r="H372">
        <v>60</v>
      </c>
      <c r="K372">
        <v>63</v>
      </c>
      <c r="M372">
        <v>77</v>
      </c>
      <c r="T372" s="34">
        <f>_xlfn.XLOOKUP(B372,Demog!$A$2:$A$219,Demog!$P$2:$P$219,,,2)</f>
        <v>10220</v>
      </c>
      <c r="U372" s="34">
        <f t="shared" si="5"/>
        <v>2</v>
      </c>
      <c r="V372" s="13">
        <f>IF(OR(Table1[[#This Row],[7d_positivity_public]]=0,ISBLANK(Table1[[#This Row],[7d_positivity_public]])),"",(Table1[[#This Row],[7d_positivity_public]]-Table1[[#This Row],[7d_positivity_all]])/Table1[[#This Row],[7d_positivity_public]])</f>
        <v>0</v>
      </c>
      <c r="W372">
        <v>2</v>
      </c>
    </row>
    <row r="373" spans="1:23" x14ac:dyDescent="0.25">
      <c r="A373" s="10">
        <v>44359</v>
      </c>
      <c r="B373">
        <v>1361</v>
      </c>
      <c r="C373" t="s">
        <v>97</v>
      </c>
      <c r="D373">
        <v>9</v>
      </c>
      <c r="E373">
        <v>10</v>
      </c>
      <c r="F373">
        <v>-1</v>
      </c>
      <c r="G373">
        <v>6</v>
      </c>
      <c r="H373">
        <v>67</v>
      </c>
      <c r="K373">
        <v>69</v>
      </c>
      <c r="M373">
        <v>81</v>
      </c>
      <c r="T373" s="34">
        <f>_xlfn.XLOOKUP(B373,Demog!$A$2:$A$219,Demog!$P$2:$P$219,,,2)</f>
        <v>53266</v>
      </c>
      <c r="U373" s="34">
        <f t="shared" si="5"/>
        <v>34</v>
      </c>
      <c r="V373" s="13">
        <f>IF(OR(Table1[[#This Row],[7d_positivity_public]]=0,ISBLANK(Table1[[#This Row],[7d_positivity_public]])),"",(Table1[[#This Row],[7d_positivity_public]]-Table1[[#This Row],[7d_positivity_all]])/Table1[[#This Row],[7d_positivity_public]])</f>
        <v>0</v>
      </c>
      <c r="W373">
        <v>6</v>
      </c>
    </row>
    <row r="374" spans="1:23" x14ac:dyDescent="0.25">
      <c r="A374" s="10">
        <v>44359</v>
      </c>
      <c r="B374">
        <v>1362</v>
      </c>
      <c r="C374" t="s">
        <v>99</v>
      </c>
      <c r="D374">
        <v>5</v>
      </c>
      <c r="E374">
        <v>4</v>
      </c>
      <c r="F374">
        <v>1</v>
      </c>
      <c r="G374">
        <v>8</v>
      </c>
      <c r="H374">
        <v>61</v>
      </c>
      <c r="K374">
        <v>63</v>
      </c>
      <c r="M374">
        <v>76</v>
      </c>
      <c r="T374" s="34">
        <f>_xlfn.XLOOKUP(B374,Demog!$A$2:$A$219,Demog!$P$2:$P$219,,,2)</f>
        <v>13583</v>
      </c>
      <c r="U374" s="34">
        <f t="shared" si="5"/>
        <v>5</v>
      </c>
      <c r="V374" s="13">
        <f>IF(OR(Table1[[#This Row],[7d_positivity_public]]=0,ISBLANK(Table1[[#This Row],[7d_positivity_public]])),"",(Table1[[#This Row],[7d_positivity_public]]-Table1[[#This Row],[7d_positivity_all]])/Table1[[#This Row],[7d_positivity_public]])</f>
        <v>0</v>
      </c>
      <c r="W374">
        <v>8</v>
      </c>
    </row>
    <row r="375" spans="1:23" x14ac:dyDescent="0.25">
      <c r="A375" s="10">
        <v>44359</v>
      </c>
      <c r="B375">
        <v>1371</v>
      </c>
      <c r="C375" t="s">
        <v>101</v>
      </c>
      <c r="D375">
        <v>19</v>
      </c>
      <c r="E375">
        <v>12</v>
      </c>
      <c r="F375">
        <v>7</v>
      </c>
      <c r="G375">
        <v>19</v>
      </c>
      <c r="H375">
        <v>64</v>
      </c>
      <c r="K375">
        <v>66</v>
      </c>
      <c r="M375">
        <v>77</v>
      </c>
      <c r="T375" s="34">
        <f>_xlfn.XLOOKUP(B375,Demog!$A$2:$A$219,Demog!$P$2:$P$219,,,2)</f>
        <v>8720</v>
      </c>
      <c r="U375" s="34">
        <f t="shared" si="5"/>
        <v>12</v>
      </c>
      <c r="V375" s="13">
        <f>IF(OR(Table1[[#This Row],[7d_positivity_public]]=0,ISBLANK(Table1[[#This Row],[7d_positivity_public]])),"",(Table1[[#This Row],[7d_positivity_public]]-Table1[[#This Row],[7d_positivity_all]])/Table1[[#This Row],[7d_positivity_public]])</f>
        <v>0.10526315789473684</v>
      </c>
      <c r="W375">
        <v>17</v>
      </c>
    </row>
    <row r="376" spans="1:23" x14ac:dyDescent="0.25">
      <c r="A376" s="10">
        <v>44359</v>
      </c>
      <c r="B376">
        <v>1372</v>
      </c>
      <c r="C376" t="s">
        <v>103</v>
      </c>
      <c r="D376">
        <v>5</v>
      </c>
      <c r="E376">
        <v>3</v>
      </c>
      <c r="F376">
        <v>2</v>
      </c>
      <c r="G376">
        <v>6</v>
      </c>
      <c r="H376">
        <v>67</v>
      </c>
      <c r="K376">
        <v>69</v>
      </c>
      <c r="M376">
        <v>82</v>
      </c>
      <c r="T376" s="34">
        <f>_xlfn.XLOOKUP(B376,Demog!$A$2:$A$219,Demog!$P$2:$P$219,,,2)</f>
        <v>41482</v>
      </c>
      <c r="U376" s="34">
        <f t="shared" si="5"/>
        <v>15</v>
      </c>
      <c r="V376" s="13">
        <f>IF(OR(Table1[[#This Row],[7d_positivity_public]]=0,ISBLANK(Table1[[#This Row],[7d_positivity_public]])),"",(Table1[[#This Row],[7d_positivity_public]]-Table1[[#This Row],[7d_positivity_all]])/Table1[[#This Row],[7d_positivity_public]])</f>
        <v>0</v>
      </c>
      <c r="W376">
        <v>6</v>
      </c>
    </row>
    <row r="377" spans="1:23" x14ac:dyDescent="0.25">
      <c r="A377" s="10">
        <v>44359</v>
      </c>
      <c r="B377">
        <v>1373</v>
      </c>
      <c r="C377" t="s">
        <v>106</v>
      </c>
      <c r="D377">
        <v>5</v>
      </c>
      <c r="E377">
        <v>5</v>
      </c>
      <c r="F377">
        <v>0</v>
      </c>
      <c r="G377">
        <v>4</v>
      </c>
      <c r="H377">
        <v>63</v>
      </c>
      <c r="K377">
        <v>66</v>
      </c>
      <c r="M377">
        <v>76</v>
      </c>
      <c r="T377" s="34">
        <f>_xlfn.XLOOKUP(B377,Demog!$A$2:$A$219,Demog!$P$2:$P$219,,,2)</f>
        <v>12922</v>
      </c>
      <c r="U377" s="34">
        <f t="shared" si="5"/>
        <v>5</v>
      </c>
      <c r="V377" s="13">
        <f>IF(OR(Table1[[#This Row],[7d_positivity_public]]=0,ISBLANK(Table1[[#This Row],[7d_positivity_public]])),"",(Table1[[#This Row],[7d_positivity_public]]-Table1[[#This Row],[7d_positivity_all]])/Table1[[#This Row],[7d_positivity_public]])</f>
        <v>0</v>
      </c>
      <c r="W377">
        <v>4</v>
      </c>
    </row>
    <row r="378" spans="1:23" x14ac:dyDescent="0.25">
      <c r="A378" s="10">
        <v>44359</v>
      </c>
      <c r="B378">
        <v>1374</v>
      </c>
      <c r="C378" t="s">
        <v>108</v>
      </c>
      <c r="D378">
        <v>9</v>
      </c>
      <c r="E378">
        <v>7</v>
      </c>
      <c r="F378">
        <v>2</v>
      </c>
      <c r="G378">
        <v>8</v>
      </c>
      <c r="H378">
        <v>71</v>
      </c>
      <c r="K378">
        <v>72</v>
      </c>
      <c r="M378">
        <v>83</v>
      </c>
      <c r="T378" s="34">
        <f>_xlfn.XLOOKUP(B378,Demog!$A$2:$A$219,Demog!$P$2:$P$219,,,2)</f>
        <v>33401</v>
      </c>
      <c r="U378" s="34">
        <f t="shared" si="5"/>
        <v>21</v>
      </c>
      <c r="V378" s="13">
        <f>IF(OR(Table1[[#This Row],[7d_positivity_public]]=0,ISBLANK(Table1[[#This Row],[7d_positivity_public]])),"",(Table1[[#This Row],[7d_positivity_public]]-Table1[[#This Row],[7d_positivity_all]])/Table1[[#This Row],[7d_positivity_public]])</f>
        <v>0.125</v>
      </c>
      <c r="W378">
        <v>7</v>
      </c>
    </row>
    <row r="379" spans="1:23" x14ac:dyDescent="0.25">
      <c r="A379" s="10">
        <v>44359</v>
      </c>
      <c r="B379">
        <v>1375</v>
      </c>
      <c r="C379" t="s">
        <v>110</v>
      </c>
      <c r="D379">
        <v>9</v>
      </c>
      <c r="E379">
        <v>6</v>
      </c>
      <c r="F379">
        <v>3</v>
      </c>
      <c r="G379">
        <v>8</v>
      </c>
      <c r="H379">
        <v>69</v>
      </c>
      <c r="K379">
        <v>70</v>
      </c>
      <c r="M379">
        <v>81</v>
      </c>
      <c r="T379" s="34">
        <f>_xlfn.XLOOKUP(B379,Demog!$A$2:$A$219,Demog!$P$2:$P$219,,,2)</f>
        <v>38661</v>
      </c>
      <c r="U379" s="34">
        <f t="shared" si="5"/>
        <v>24</v>
      </c>
      <c r="V379" s="13">
        <f>IF(OR(Table1[[#This Row],[7d_positivity_public]]=0,ISBLANK(Table1[[#This Row],[7d_positivity_public]])),"",(Table1[[#This Row],[7d_positivity_public]]-Table1[[#This Row],[7d_positivity_all]])/Table1[[#This Row],[7d_positivity_public]])</f>
        <v>0.125</v>
      </c>
      <c r="W379">
        <v>7</v>
      </c>
    </row>
    <row r="380" spans="1:23" x14ac:dyDescent="0.25">
      <c r="A380" s="10">
        <v>44359</v>
      </c>
      <c r="B380">
        <v>1376</v>
      </c>
      <c r="C380" t="s">
        <v>112</v>
      </c>
      <c r="D380">
        <v>14</v>
      </c>
      <c r="E380">
        <v>14</v>
      </c>
      <c r="F380">
        <v>0</v>
      </c>
      <c r="G380">
        <v>13</v>
      </c>
      <c r="H380">
        <v>62</v>
      </c>
      <c r="K380">
        <v>64</v>
      </c>
      <c r="M380">
        <v>75</v>
      </c>
      <c r="T380" s="34">
        <f>_xlfn.XLOOKUP(B380,Demog!$A$2:$A$219,Demog!$P$2:$P$219,,,2)</f>
        <v>34796</v>
      </c>
      <c r="U380" s="34">
        <f t="shared" si="5"/>
        <v>34</v>
      </c>
      <c r="V380" s="13">
        <f>IF(OR(Table1[[#This Row],[7d_positivity_public]]=0,ISBLANK(Table1[[#This Row],[7d_positivity_public]])),"",(Table1[[#This Row],[7d_positivity_public]]-Table1[[#This Row],[7d_positivity_all]])/Table1[[#This Row],[7d_positivity_public]])</f>
        <v>0</v>
      </c>
      <c r="W380">
        <v>13</v>
      </c>
    </row>
    <row r="381" spans="1:23" x14ac:dyDescent="0.25">
      <c r="A381" s="10">
        <v>44359</v>
      </c>
      <c r="B381">
        <v>1377</v>
      </c>
      <c r="C381" t="s">
        <v>114</v>
      </c>
      <c r="D381">
        <v>0</v>
      </c>
      <c r="E381">
        <v>5</v>
      </c>
      <c r="F381">
        <v>-5</v>
      </c>
      <c r="G381">
        <v>2</v>
      </c>
      <c r="H381">
        <v>73</v>
      </c>
      <c r="K381">
        <v>76</v>
      </c>
      <c r="M381">
        <v>84</v>
      </c>
      <c r="T381" s="34">
        <f>_xlfn.XLOOKUP(B381,Demog!$A$2:$A$219,Demog!$P$2:$P$219,,,2)</f>
        <v>24900</v>
      </c>
      <c r="U381" s="34">
        <f t="shared" si="5"/>
        <v>0</v>
      </c>
      <c r="V381" s="13">
        <f>IF(OR(Table1[[#This Row],[7d_positivity_public]]=0,ISBLANK(Table1[[#This Row],[7d_positivity_public]])),"",(Table1[[#This Row],[7d_positivity_public]]-Table1[[#This Row],[7d_positivity_all]])/Table1[[#This Row],[7d_positivity_public]])</f>
        <v>0</v>
      </c>
      <c r="W381">
        <v>2</v>
      </c>
    </row>
    <row r="382" spans="1:23" x14ac:dyDescent="0.25">
      <c r="A382" s="10">
        <v>44359</v>
      </c>
      <c r="B382">
        <v>1380</v>
      </c>
      <c r="C382" t="s">
        <v>116</v>
      </c>
      <c r="D382">
        <v>1</v>
      </c>
      <c r="E382">
        <v>0</v>
      </c>
      <c r="F382">
        <v>1</v>
      </c>
      <c r="G382">
        <v>3</v>
      </c>
      <c r="H382">
        <v>74</v>
      </c>
      <c r="K382">
        <v>75</v>
      </c>
      <c r="M382">
        <v>83</v>
      </c>
      <c r="T382" s="34">
        <f>_xlfn.XLOOKUP(B382,Demog!$A$2:$A$219,Demog!$P$2:$P$219,,,2)</f>
        <v>12110</v>
      </c>
      <c r="U382" s="34">
        <f t="shared" si="5"/>
        <v>1</v>
      </c>
      <c r="V382" s="13">
        <f>IF(OR(Table1[[#This Row],[7d_positivity_public]]=0,ISBLANK(Table1[[#This Row],[7d_positivity_public]])),"",(Table1[[#This Row],[7d_positivity_public]]-Table1[[#This Row],[7d_positivity_all]])/Table1[[#This Row],[7d_positivity_public]])</f>
        <v>0</v>
      </c>
      <c r="W382">
        <v>3</v>
      </c>
    </row>
    <row r="383" spans="1:23" x14ac:dyDescent="0.25">
      <c r="A383" s="10">
        <v>44359</v>
      </c>
      <c r="B383">
        <v>1390</v>
      </c>
      <c r="C383" t="s">
        <v>118</v>
      </c>
      <c r="D383">
        <v>0</v>
      </c>
      <c r="E383">
        <v>0</v>
      </c>
      <c r="F383">
        <v>0</v>
      </c>
      <c r="G383">
        <v>0</v>
      </c>
      <c r="H383">
        <v>54</v>
      </c>
      <c r="K383">
        <v>57</v>
      </c>
      <c r="M383">
        <v>71</v>
      </c>
      <c r="T383" s="34">
        <f>_xlfn.XLOOKUP(B383,Demog!$A$2:$A$219,Demog!$P$2:$P$219,,,2)</f>
        <v>7285</v>
      </c>
      <c r="U383" s="34">
        <f t="shared" si="5"/>
        <v>0</v>
      </c>
      <c r="V383" s="13" t="str">
        <f>IF(OR(Table1[[#This Row],[7d_positivity_public]]=0,ISBLANK(Table1[[#This Row],[7d_positivity_public]])),"",(Table1[[#This Row],[7d_positivity_public]]-Table1[[#This Row],[7d_positivity_all]])/Table1[[#This Row],[7d_positivity_public]])</f>
        <v/>
      </c>
      <c r="W383">
        <v>0</v>
      </c>
    </row>
    <row r="384" spans="1:23" x14ac:dyDescent="0.25">
      <c r="A384" s="10">
        <v>44359</v>
      </c>
      <c r="B384">
        <v>1420</v>
      </c>
      <c r="C384" t="s">
        <v>120</v>
      </c>
      <c r="D384">
        <v>0</v>
      </c>
      <c r="E384">
        <v>1</v>
      </c>
      <c r="F384">
        <v>-1</v>
      </c>
      <c r="G384">
        <v>0</v>
      </c>
      <c r="H384">
        <v>64</v>
      </c>
      <c r="K384">
        <v>66</v>
      </c>
      <c r="M384">
        <v>77</v>
      </c>
      <c r="T384" s="34">
        <f>_xlfn.XLOOKUP(B384,Demog!$A$2:$A$219,Demog!$P$2:$P$219,,,2)</f>
        <v>33648</v>
      </c>
      <c r="U384" s="34">
        <f t="shared" si="5"/>
        <v>0</v>
      </c>
      <c r="V384" s="13" t="str">
        <f>IF(OR(Table1[[#This Row],[7d_positivity_public]]=0,ISBLANK(Table1[[#This Row],[7d_positivity_public]])),"",(Table1[[#This Row],[7d_positivity_public]]-Table1[[#This Row],[7d_positivity_all]])/Table1[[#This Row],[7d_positivity_public]])</f>
        <v/>
      </c>
      <c r="W384">
        <v>0</v>
      </c>
    </row>
    <row r="385" spans="1:23" x14ac:dyDescent="0.25">
      <c r="A385" s="10">
        <v>44359</v>
      </c>
      <c r="B385">
        <v>1431</v>
      </c>
      <c r="C385" t="s">
        <v>226</v>
      </c>
      <c r="D385">
        <v>1</v>
      </c>
      <c r="E385">
        <v>1</v>
      </c>
      <c r="F385">
        <v>0</v>
      </c>
      <c r="G385">
        <v>1</v>
      </c>
      <c r="H385">
        <v>68</v>
      </c>
      <c r="K385">
        <v>70</v>
      </c>
      <c r="M385">
        <v>83</v>
      </c>
      <c r="T385" s="34">
        <f>_xlfn.XLOOKUP(B385,Demog!$A$2:$A$219,Demog!$P$2:$P$219,,,2)</f>
        <v>44714</v>
      </c>
      <c r="U385" s="34">
        <f t="shared" si="5"/>
        <v>3</v>
      </c>
      <c r="V385" s="13">
        <f>IF(OR(Table1[[#This Row],[7d_positivity_public]]=0,ISBLANK(Table1[[#This Row],[7d_positivity_public]])),"",(Table1[[#This Row],[7d_positivity_public]]-Table1[[#This Row],[7d_positivity_all]])/Table1[[#This Row],[7d_positivity_public]])</f>
        <v>0</v>
      </c>
      <c r="W385">
        <v>1</v>
      </c>
    </row>
    <row r="386" spans="1:23" x14ac:dyDescent="0.25">
      <c r="A386" s="10">
        <v>44359</v>
      </c>
      <c r="B386">
        <v>1432</v>
      </c>
      <c r="C386" t="s">
        <v>227</v>
      </c>
      <c r="D386">
        <v>1</v>
      </c>
      <c r="E386">
        <v>2</v>
      </c>
      <c r="F386">
        <v>-1</v>
      </c>
      <c r="G386">
        <v>2</v>
      </c>
      <c r="H386">
        <v>75</v>
      </c>
      <c r="K386">
        <v>77</v>
      </c>
      <c r="M386">
        <v>87</v>
      </c>
      <c r="T386" s="34">
        <f>_xlfn.XLOOKUP(B386,Demog!$A$2:$A$219,Demog!$P$2:$P$219,,,2)</f>
        <v>48587</v>
      </c>
      <c r="U386" s="34">
        <f t="shared" ref="U386:U449" si="6">ROUND(T386*D386/100000*7,0)</f>
        <v>3</v>
      </c>
      <c r="V386" s="13">
        <f>IF(OR(Table1[[#This Row],[7d_positivity_public]]=0,ISBLANK(Table1[[#This Row],[7d_positivity_public]])),"",(Table1[[#This Row],[7d_positivity_public]]-Table1[[#This Row],[7d_positivity_all]])/Table1[[#This Row],[7d_positivity_public]])</f>
        <v>0.5</v>
      </c>
      <c r="W386">
        <v>1</v>
      </c>
    </row>
    <row r="387" spans="1:23" x14ac:dyDescent="0.25">
      <c r="A387" s="10">
        <v>44359</v>
      </c>
      <c r="B387">
        <v>1433</v>
      </c>
      <c r="C387" t="s">
        <v>122</v>
      </c>
      <c r="D387">
        <v>1</v>
      </c>
      <c r="E387">
        <v>5</v>
      </c>
      <c r="F387">
        <v>-4</v>
      </c>
      <c r="G387">
        <v>1</v>
      </c>
      <c r="H387">
        <v>66</v>
      </c>
      <c r="K387">
        <v>69</v>
      </c>
      <c r="M387">
        <v>79</v>
      </c>
      <c r="T387" s="34">
        <f>_xlfn.XLOOKUP(B387,Demog!$A$2:$A$219,Demog!$P$2:$P$219,,,2)</f>
        <v>19986</v>
      </c>
      <c r="U387" s="34">
        <f t="shared" si="6"/>
        <v>1</v>
      </c>
      <c r="V387" s="13">
        <f>IF(OR(Table1[[#This Row],[7d_positivity_public]]=0,ISBLANK(Table1[[#This Row],[7d_positivity_public]])),"",(Table1[[#This Row],[7d_positivity_public]]-Table1[[#This Row],[7d_positivity_all]])/Table1[[#This Row],[7d_positivity_public]])</f>
        <v>0</v>
      </c>
      <c r="W387">
        <v>1</v>
      </c>
    </row>
    <row r="388" spans="1:23" x14ac:dyDescent="0.25">
      <c r="A388" s="10">
        <v>44359</v>
      </c>
      <c r="B388">
        <v>1490</v>
      </c>
      <c r="C388" t="s">
        <v>124</v>
      </c>
      <c r="D388">
        <v>3</v>
      </c>
      <c r="E388">
        <v>1</v>
      </c>
      <c r="F388">
        <v>2</v>
      </c>
      <c r="G388">
        <v>5</v>
      </c>
      <c r="H388">
        <v>65</v>
      </c>
      <c r="K388">
        <v>68</v>
      </c>
      <c r="M388">
        <v>79</v>
      </c>
      <c r="T388" s="34">
        <f>_xlfn.XLOOKUP(B388,Demog!$A$2:$A$219,Demog!$P$2:$P$219,,,2)</f>
        <v>10855</v>
      </c>
      <c r="U388" s="34">
        <f t="shared" si="6"/>
        <v>2</v>
      </c>
      <c r="V388" s="13">
        <f>IF(OR(Table1[[#This Row],[7d_positivity_public]]=0,ISBLANK(Table1[[#This Row],[7d_positivity_public]])),"",(Table1[[#This Row],[7d_positivity_public]]-Table1[[#This Row],[7d_positivity_all]])/Table1[[#This Row],[7d_positivity_public]])</f>
        <v>0</v>
      </c>
      <c r="W388">
        <v>5</v>
      </c>
    </row>
    <row r="389" spans="1:23" x14ac:dyDescent="0.25">
      <c r="A389" s="10">
        <v>44359</v>
      </c>
      <c r="B389">
        <v>2121</v>
      </c>
      <c r="C389" t="s">
        <v>126</v>
      </c>
      <c r="D389">
        <v>2</v>
      </c>
      <c r="E389">
        <v>4</v>
      </c>
      <c r="F389">
        <v>-2</v>
      </c>
      <c r="G389">
        <v>2</v>
      </c>
      <c r="H389">
        <v>68</v>
      </c>
      <c r="K389">
        <v>71</v>
      </c>
      <c r="M389">
        <v>83</v>
      </c>
      <c r="T389" s="34">
        <f>_xlfn.XLOOKUP(B389,Demog!$A$2:$A$219,Demog!$P$2:$P$219,,,2)</f>
        <v>51241</v>
      </c>
      <c r="U389" s="34">
        <f t="shared" si="6"/>
        <v>7</v>
      </c>
      <c r="V389" s="13">
        <f>IF(OR(Table1[[#This Row],[7d_positivity_public]]=0,ISBLANK(Table1[[#This Row],[7d_positivity_public]])),"",(Table1[[#This Row],[7d_positivity_public]]-Table1[[#This Row],[7d_positivity_all]])/Table1[[#This Row],[7d_positivity_public]])</f>
        <v>0</v>
      </c>
      <c r="W389">
        <v>2</v>
      </c>
    </row>
    <row r="390" spans="1:23" x14ac:dyDescent="0.25">
      <c r="A390" s="10">
        <v>44359</v>
      </c>
      <c r="B390">
        <v>2122</v>
      </c>
      <c r="C390" t="s">
        <v>128</v>
      </c>
      <c r="D390">
        <v>4</v>
      </c>
      <c r="E390">
        <v>6</v>
      </c>
      <c r="F390">
        <v>-2</v>
      </c>
      <c r="G390">
        <v>3</v>
      </c>
      <c r="H390">
        <v>60</v>
      </c>
      <c r="K390">
        <v>62</v>
      </c>
      <c r="M390">
        <v>76</v>
      </c>
      <c r="T390" s="34">
        <f>_xlfn.XLOOKUP(B390,Demog!$A$2:$A$219,Demog!$P$2:$P$219,,,2)</f>
        <v>41936</v>
      </c>
      <c r="U390" s="34">
        <f t="shared" si="6"/>
        <v>12</v>
      </c>
      <c r="V390" s="13">
        <f>IF(OR(Table1[[#This Row],[7d_positivity_public]]=0,ISBLANK(Table1[[#This Row],[7d_positivity_public]])),"",(Table1[[#This Row],[7d_positivity_public]]-Table1[[#This Row],[7d_positivity_all]])/Table1[[#This Row],[7d_positivity_public]])</f>
        <v>0</v>
      </c>
      <c r="W390">
        <v>3</v>
      </c>
    </row>
    <row r="391" spans="1:23" x14ac:dyDescent="0.25">
      <c r="A391" s="10">
        <v>44359</v>
      </c>
      <c r="B391">
        <v>2131</v>
      </c>
      <c r="C391" t="s">
        <v>129</v>
      </c>
      <c r="D391">
        <v>7</v>
      </c>
      <c r="E391">
        <v>15</v>
      </c>
      <c r="F391">
        <v>-8</v>
      </c>
      <c r="G391">
        <v>6</v>
      </c>
      <c r="H391">
        <v>65</v>
      </c>
      <c r="K391">
        <v>67</v>
      </c>
      <c r="M391">
        <v>78</v>
      </c>
      <c r="T391" s="34">
        <f>_xlfn.XLOOKUP(B391,Demog!$A$2:$A$219,Demog!$P$2:$P$219,,,2)</f>
        <v>22754</v>
      </c>
      <c r="U391" s="34">
        <f t="shared" si="6"/>
        <v>11</v>
      </c>
      <c r="V391" s="13">
        <f>IF(OR(Table1[[#This Row],[7d_positivity_public]]=0,ISBLANK(Table1[[#This Row],[7d_positivity_public]])),"",(Table1[[#This Row],[7d_positivity_public]]-Table1[[#This Row],[7d_positivity_all]])/Table1[[#This Row],[7d_positivity_public]])</f>
        <v>0</v>
      </c>
      <c r="W391">
        <v>6</v>
      </c>
    </row>
    <row r="392" spans="1:23" x14ac:dyDescent="0.25">
      <c r="A392" s="10">
        <v>44359</v>
      </c>
      <c r="B392">
        <v>2132</v>
      </c>
      <c r="C392" t="s">
        <v>130</v>
      </c>
      <c r="D392">
        <v>3</v>
      </c>
      <c r="E392">
        <v>5</v>
      </c>
      <c r="F392">
        <v>-2</v>
      </c>
      <c r="G392">
        <v>3</v>
      </c>
      <c r="H392">
        <v>71</v>
      </c>
      <c r="K392">
        <v>73</v>
      </c>
      <c r="M392">
        <v>82</v>
      </c>
      <c r="T392" s="34">
        <f>_xlfn.XLOOKUP(B392,Demog!$A$2:$A$219,Demog!$P$2:$P$219,,,2)</f>
        <v>35584</v>
      </c>
      <c r="U392" s="34">
        <f t="shared" si="6"/>
        <v>7</v>
      </c>
      <c r="V392" s="13">
        <f>IF(OR(Table1[[#This Row],[7d_positivity_public]]=0,ISBLANK(Table1[[#This Row],[7d_positivity_public]])),"",(Table1[[#This Row],[7d_positivity_public]]-Table1[[#This Row],[7d_positivity_all]])/Table1[[#This Row],[7d_positivity_public]])</f>
        <v>0</v>
      </c>
      <c r="W392">
        <v>3</v>
      </c>
    </row>
    <row r="393" spans="1:23" x14ac:dyDescent="0.25">
      <c r="A393" s="10">
        <v>44359</v>
      </c>
      <c r="B393">
        <v>2133</v>
      </c>
      <c r="C393" t="s">
        <v>131</v>
      </c>
      <c r="D393">
        <v>6</v>
      </c>
      <c r="E393">
        <v>12</v>
      </c>
      <c r="F393">
        <v>-6</v>
      </c>
      <c r="G393">
        <v>6</v>
      </c>
      <c r="H393">
        <v>71</v>
      </c>
      <c r="K393">
        <v>74</v>
      </c>
      <c r="M393">
        <v>83</v>
      </c>
      <c r="T393" s="34">
        <f>_xlfn.XLOOKUP(B393,Demog!$A$2:$A$219,Demog!$P$2:$P$219,,,2)</f>
        <v>58511</v>
      </c>
      <c r="U393" s="34">
        <f t="shared" si="6"/>
        <v>25</v>
      </c>
      <c r="V393" s="13">
        <f>IF(OR(Table1[[#This Row],[7d_positivity_public]]=0,ISBLANK(Table1[[#This Row],[7d_positivity_public]])),"",(Table1[[#This Row],[7d_positivity_public]]-Table1[[#This Row],[7d_positivity_all]])/Table1[[#This Row],[7d_positivity_public]])</f>
        <v>0</v>
      </c>
      <c r="W393">
        <v>6</v>
      </c>
    </row>
    <row r="394" spans="1:23" x14ac:dyDescent="0.25">
      <c r="A394" s="10">
        <v>44359</v>
      </c>
      <c r="B394">
        <v>2134</v>
      </c>
      <c r="C394" t="s">
        <v>132</v>
      </c>
      <c r="D394">
        <v>14</v>
      </c>
      <c r="E394">
        <v>18</v>
      </c>
      <c r="F394">
        <v>-4</v>
      </c>
      <c r="G394">
        <v>9</v>
      </c>
      <c r="H394">
        <v>66</v>
      </c>
      <c r="K394">
        <v>69</v>
      </c>
      <c r="M394">
        <v>78</v>
      </c>
      <c r="T394" s="34">
        <f>_xlfn.XLOOKUP(B394,Demog!$A$2:$A$219,Demog!$P$2:$P$219,,,2)</f>
        <v>24836</v>
      </c>
      <c r="U394" s="34">
        <f t="shared" si="6"/>
        <v>24</v>
      </c>
      <c r="V394" s="13">
        <f>IF(OR(Table1[[#This Row],[7d_positivity_public]]=0,ISBLANK(Table1[[#This Row],[7d_positivity_public]])),"",(Table1[[#This Row],[7d_positivity_public]]-Table1[[#This Row],[7d_positivity_all]])/Table1[[#This Row],[7d_positivity_public]])</f>
        <v>0.1111111111111111</v>
      </c>
      <c r="W394">
        <v>8</v>
      </c>
    </row>
    <row r="395" spans="1:23" x14ac:dyDescent="0.25">
      <c r="A395" s="10">
        <v>44359</v>
      </c>
      <c r="B395">
        <v>2141</v>
      </c>
      <c r="C395" t="s">
        <v>133</v>
      </c>
      <c r="D395">
        <v>1</v>
      </c>
      <c r="E395">
        <v>2</v>
      </c>
      <c r="F395">
        <v>-1</v>
      </c>
      <c r="G395">
        <v>3</v>
      </c>
      <c r="H395">
        <v>63</v>
      </c>
      <c r="K395">
        <v>66</v>
      </c>
      <c r="M395">
        <v>79</v>
      </c>
      <c r="T395" s="34">
        <f>_xlfn.XLOOKUP(B395,Demog!$A$2:$A$219,Demog!$P$2:$P$219,,,2)</f>
        <v>26303</v>
      </c>
      <c r="U395" s="34">
        <f t="shared" si="6"/>
        <v>2</v>
      </c>
      <c r="V395" s="13">
        <f>IF(OR(Table1[[#This Row],[7d_positivity_public]]=0,ISBLANK(Table1[[#This Row],[7d_positivity_public]])),"",(Table1[[#This Row],[7d_positivity_public]]-Table1[[#This Row],[7d_positivity_all]])/Table1[[#This Row],[7d_positivity_public]])</f>
        <v>0.33333333333333331</v>
      </c>
      <c r="W395">
        <v>2</v>
      </c>
    </row>
    <row r="396" spans="1:23" x14ac:dyDescent="0.25">
      <c r="A396" s="10">
        <v>44359</v>
      </c>
      <c r="B396">
        <v>2142</v>
      </c>
      <c r="C396" t="s">
        <v>134</v>
      </c>
      <c r="D396">
        <v>2</v>
      </c>
      <c r="E396">
        <v>3</v>
      </c>
      <c r="F396">
        <v>-1</v>
      </c>
      <c r="G396">
        <v>3</v>
      </c>
      <c r="H396">
        <v>63</v>
      </c>
      <c r="K396">
        <v>66</v>
      </c>
      <c r="M396">
        <v>76</v>
      </c>
      <c r="T396" s="34">
        <f>_xlfn.XLOOKUP(B396,Demog!$A$2:$A$219,Demog!$P$2:$P$219,,,2)</f>
        <v>16854</v>
      </c>
      <c r="U396" s="34">
        <f t="shared" si="6"/>
        <v>2</v>
      </c>
      <c r="V396" s="13">
        <f>IF(OR(Table1[[#This Row],[7d_positivity_public]]=0,ISBLANK(Table1[[#This Row],[7d_positivity_public]])),"",(Table1[[#This Row],[7d_positivity_public]]-Table1[[#This Row],[7d_positivity_all]])/Table1[[#This Row],[7d_positivity_public]])</f>
        <v>0</v>
      </c>
      <c r="W396">
        <v>3</v>
      </c>
    </row>
    <row r="397" spans="1:23" x14ac:dyDescent="0.25">
      <c r="A397" s="10">
        <v>44359</v>
      </c>
      <c r="B397">
        <v>2150</v>
      </c>
      <c r="C397" t="s">
        <v>135</v>
      </c>
      <c r="D397">
        <v>8</v>
      </c>
      <c r="E397">
        <v>0</v>
      </c>
      <c r="F397">
        <v>8</v>
      </c>
      <c r="G397">
        <v>5</v>
      </c>
      <c r="H397">
        <v>70</v>
      </c>
      <c r="K397">
        <v>71</v>
      </c>
      <c r="M397">
        <v>82</v>
      </c>
      <c r="T397" s="34">
        <f>_xlfn.XLOOKUP(B397,Demog!$A$2:$A$219,Demog!$P$2:$P$219,,,2)</f>
        <v>9696</v>
      </c>
      <c r="U397" s="34">
        <f t="shared" si="6"/>
        <v>5</v>
      </c>
      <c r="V397" s="13">
        <f>IF(OR(Table1[[#This Row],[7d_positivity_public]]=0,ISBLANK(Table1[[#This Row],[7d_positivity_public]])),"",(Table1[[#This Row],[7d_positivity_public]]-Table1[[#This Row],[7d_positivity_all]])/Table1[[#This Row],[7d_positivity_public]])</f>
        <v>0</v>
      </c>
      <c r="W397">
        <v>5</v>
      </c>
    </row>
    <row r="398" spans="1:23" x14ac:dyDescent="0.25">
      <c r="A398" s="10">
        <v>44359</v>
      </c>
      <c r="B398">
        <v>2210</v>
      </c>
      <c r="C398" t="s">
        <v>136</v>
      </c>
      <c r="D398">
        <v>4</v>
      </c>
      <c r="E398">
        <v>4</v>
      </c>
      <c r="F398">
        <v>0</v>
      </c>
      <c r="G398">
        <v>5</v>
      </c>
      <c r="H398">
        <v>78</v>
      </c>
      <c r="K398">
        <v>79</v>
      </c>
      <c r="M398">
        <v>84</v>
      </c>
      <c r="T398" s="34">
        <f>_xlfn.XLOOKUP(B398,Demog!$A$2:$A$219,Demog!$P$2:$P$219,,,2)</f>
        <v>70996</v>
      </c>
      <c r="U398" s="34">
        <f t="shared" si="6"/>
        <v>20</v>
      </c>
      <c r="V398" s="13">
        <f>IF(OR(Table1[[#This Row],[7d_positivity_public]]=0,ISBLANK(Table1[[#This Row],[7d_positivity_public]])),"",(Table1[[#This Row],[7d_positivity_public]]-Table1[[#This Row],[7d_positivity_all]])/Table1[[#This Row],[7d_positivity_public]])</f>
        <v>0.4</v>
      </c>
      <c r="W398">
        <v>3</v>
      </c>
    </row>
    <row r="399" spans="1:23" x14ac:dyDescent="0.25">
      <c r="A399" s="10">
        <v>44359</v>
      </c>
      <c r="B399">
        <v>2221</v>
      </c>
      <c r="C399" t="s">
        <v>137</v>
      </c>
      <c r="D399">
        <v>2</v>
      </c>
      <c r="E399">
        <v>3</v>
      </c>
      <c r="F399">
        <v>-1</v>
      </c>
      <c r="G399">
        <v>4</v>
      </c>
      <c r="H399">
        <v>79</v>
      </c>
      <c r="K399">
        <v>80</v>
      </c>
      <c r="M399">
        <v>83</v>
      </c>
      <c r="T399" s="34">
        <f>_xlfn.XLOOKUP(B399,Demog!$A$2:$A$219,Demog!$P$2:$P$219,,,2)</f>
        <v>47161</v>
      </c>
      <c r="U399" s="34">
        <f t="shared" si="6"/>
        <v>7</v>
      </c>
      <c r="V399" s="13">
        <f>IF(OR(Table1[[#This Row],[7d_positivity_public]]=0,ISBLANK(Table1[[#This Row],[7d_positivity_public]])),"",(Table1[[#This Row],[7d_positivity_public]]-Table1[[#This Row],[7d_positivity_all]])/Table1[[#This Row],[7d_positivity_public]])</f>
        <v>0.5</v>
      </c>
      <c r="W399">
        <v>2</v>
      </c>
    </row>
    <row r="400" spans="1:23" x14ac:dyDescent="0.25">
      <c r="A400" s="10">
        <v>44359</v>
      </c>
      <c r="B400">
        <v>2222</v>
      </c>
      <c r="C400" t="s">
        <v>138</v>
      </c>
      <c r="D400">
        <v>4</v>
      </c>
      <c r="E400">
        <v>7</v>
      </c>
      <c r="F400">
        <v>-3</v>
      </c>
      <c r="G400">
        <v>5</v>
      </c>
      <c r="H400">
        <v>76</v>
      </c>
      <c r="K400">
        <v>78</v>
      </c>
      <c r="M400">
        <v>81</v>
      </c>
      <c r="T400" s="34">
        <f>_xlfn.XLOOKUP(B400,Demog!$A$2:$A$219,Demog!$P$2:$P$219,,,2)</f>
        <v>45434</v>
      </c>
      <c r="U400" s="34">
        <f t="shared" si="6"/>
        <v>13</v>
      </c>
      <c r="V400" s="13">
        <f>IF(OR(Table1[[#This Row],[7d_positivity_public]]=0,ISBLANK(Table1[[#This Row],[7d_positivity_public]])),"",(Table1[[#This Row],[7d_positivity_public]]-Table1[[#This Row],[7d_positivity_all]])/Table1[[#This Row],[7d_positivity_public]])</f>
        <v>0.4</v>
      </c>
      <c r="W400">
        <v>3</v>
      </c>
    </row>
    <row r="401" spans="1:23" x14ac:dyDescent="0.25">
      <c r="A401" s="10">
        <v>44359</v>
      </c>
      <c r="B401">
        <v>2223</v>
      </c>
      <c r="C401" t="s">
        <v>139</v>
      </c>
      <c r="D401">
        <v>1</v>
      </c>
      <c r="E401">
        <v>4</v>
      </c>
      <c r="F401">
        <v>-3</v>
      </c>
      <c r="G401">
        <v>2</v>
      </c>
      <c r="H401">
        <v>74</v>
      </c>
      <c r="K401">
        <v>76</v>
      </c>
      <c r="M401">
        <v>79</v>
      </c>
      <c r="T401" s="34">
        <f>_xlfn.XLOOKUP(B401,Demog!$A$2:$A$219,Demog!$P$2:$P$219,,,2)</f>
        <v>81414</v>
      </c>
      <c r="U401" s="34">
        <f t="shared" si="6"/>
        <v>6</v>
      </c>
      <c r="V401" s="13">
        <f>IF(OR(Table1[[#This Row],[7d_positivity_public]]=0,ISBLANK(Table1[[#This Row],[7d_positivity_public]])),"",(Table1[[#This Row],[7d_positivity_public]]-Table1[[#This Row],[7d_positivity_all]])/Table1[[#This Row],[7d_positivity_public]])</f>
        <v>0.5</v>
      </c>
      <c r="W401">
        <v>1</v>
      </c>
    </row>
    <row r="402" spans="1:23" x14ac:dyDescent="0.25">
      <c r="A402" s="10">
        <v>44359</v>
      </c>
      <c r="B402">
        <v>2224</v>
      </c>
      <c r="C402" t="s">
        <v>140</v>
      </c>
      <c r="D402">
        <v>5</v>
      </c>
      <c r="E402">
        <v>5</v>
      </c>
      <c r="F402">
        <v>0</v>
      </c>
      <c r="G402">
        <v>5</v>
      </c>
      <c r="H402">
        <v>74</v>
      </c>
      <c r="K402">
        <v>76</v>
      </c>
      <c r="M402">
        <v>80</v>
      </c>
      <c r="T402" s="34">
        <f>_xlfn.XLOOKUP(B402,Demog!$A$2:$A$219,Demog!$P$2:$P$219,,,2)</f>
        <v>58746</v>
      </c>
      <c r="U402" s="34">
        <f t="shared" si="6"/>
        <v>21</v>
      </c>
      <c r="V402" s="13">
        <f>IF(OR(Table1[[#This Row],[7d_positivity_public]]=0,ISBLANK(Table1[[#This Row],[7d_positivity_public]])),"",(Table1[[#This Row],[7d_positivity_public]]-Table1[[#This Row],[7d_positivity_all]])/Table1[[#This Row],[7d_positivity_public]])</f>
        <v>0.2</v>
      </c>
      <c r="W402">
        <v>4</v>
      </c>
    </row>
    <row r="403" spans="1:23" x14ac:dyDescent="0.25">
      <c r="A403" s="10">
        <v>44359</v>
      </c>
      <c r="B403">
        <v>2231</v>
      </c>
      <c r="C403" t="s">
        <v>141</v>
      </c>
      <c r="D403">
        <v>8</v>
      </c>
      <c r="E403">
        <v>4</v>
      </c>
      <c r="F403">
        <v>4</v>
      </c>
      <c r="G403">
        <v>7</v>
      </c>
      <c r="H403">
        <v>72</v>
      </c>
      <c r="K403">
        <v>74</v>
      </c>
      <c r="M403">
        <v>83</v>
      </c>
      <c r="T403" s="34">
        <f>_xlfn.XLOOKUP(B403,Demog!$A$2:$A$219,Demog!$P$2:$P$219,,,2)</f>
        <v>30824</v>
      </c>
      <c r="U403" s="34">
        <f t="shared" si="6"/>
        <v>17</v>
      </c>
      <c r="V403" s="13">
        <f>IF(OR(Table1[[#This Row],[7d_positivity_public]]=0,ISBLANK(Table1[[#This Row],[7d_positivity_public]])),"",(Table1[[#This Row],[7d_positivity_public]]-Table1[[#This Row],[7d_positivity_all]])/Table1[[#This Row],[7d_positivity_public]])</f>
        <v>0.14285714285714285</v>
      </c>
      <c r="W403">
        <v>6</v>
      </c>
    </row>
    <row r="404" spans="1:23" x14ac:dyDescent="0.25">
      <c r="A404" s="10">
        <v>44359</v>
      </c>
      <c r="B404">
        <v>2232</v>
      </c>
      <c r="C404" t="s">
        <v>142</v>
      </c>
      <c r="D404">
        <v>3</v>
      </c>
      <c r="E404">
        <v>7</v>
      </c>
      <c r="F404">
        <v>-4</v>
      </c>
      <c r="G404">
        <v>4</v>
      </c>
      <c r="H404">
        <v>78</v>
      </c>
      <c r="K404">
        <v>80</v>
      </c>
      <c r="M404">
        <v>87</v>
      </c>
      <c r="T404" s="34">
        <f>_xlfn.XLOOKUP(B404,Demog!$A$2:$A$219,Demog!$P$2:$P$219,,,2)</f>
        <v>18835</v>
      </c>
      <c r="U404" s="34">
        <f t="shared" si="6"/>
        <v>4</v>
      </c>
      <c r="V404" s="13">
        <f>IF(OR(Table1[[#This Row],[7d_positivity_public]]=0,ISBLANK(Table1[[#This Row],[7d_positivity_public]])),"",(Table1[[#This Row],[7d_positivity_public]]-Table1[[#This Row],[7d_positivity_all]])/Table1[[#This Row],[7d_positivity_public]])</f>
        <v>0.25</v>
      </c>
      <c r="W404">
        <v>3</v>
      </c>
    </row>
    <row r="405" spans="1:23" x14ac:dyDescent="0.25">
      <c r="A405" s="10">
        <v>44359</v>
      </c>
      <c r="B405">
        <v>2233</v>
      </c>
      <c r="C405" t="s">
        <v>143</v>
      </c>
      <c r="D405">
        <v>6</v>
      </c>
      <c r="E405">
        <v>6</v>
      </c>
      <c r="F405">
        <v>0</v>
      </c>
      <c r="G405">
        <v>5</v>
      </c>
      <c r="H405">
        <v>72</v>
      </c>
      <c r="K405">
        <v>74</v>
      </c>
      <c r="M405">
        <v>83</v>
      </c>
      <c r="T405" s="34">
        <f>_xlfn.XLOOKUP(B405,Demog!$A$2:$A$219,Demog!$P$2:$P$219,,,2)</f>
        <v>51442</v>
      </c>
      <c r="U405" s="34">
        <f t="shared" si="6"/>
        <v>22</v>
      </c>
      <c r="V405" s="13">
        <f>IF(OR(Table1[[#This Row],[7d_positivity_public]]=0,ISBLANK(Table1[[#This Row],[7d_positivity_public]])),"",(Table1[[#This Row],[7d_positivity_public]]-Table1[[#This Row],[7d_positivity_all]])/Table1[[#This Row],[7d_positivity_public]])</f>
        <v>0.2</v>
      </c>
      <c r="W405">
        <v>4</v>
      </c>
    </row>
    <row r="406" spans="1:23" x14ac:dyDescent="0.25">
      <c r="A406" s="10">
        <v>44359</v>
      </c>
      <c r="B406">
        <v>2241</v>
      </c>
      <c r="C406" t="s">
        <v>144</v>
      </c>
      <c r="D406">
        <v>4</v>
      </c>
      <c r="E406">
        <v>4</v>
      </c>
      <c r="F406">
        <v>0</v>
      </c>
      <c r="G406">
        <v>5</v>
      </c>
      <c r="H406">
        <v>76</v>
      </c>
      <c r="K406">
        <v>78</v>
      </c>
      <c r="M406">
        <v>81</v>
      </c>
      <c r="T406" s="34">
        <f>_xlfn.XLOOKUP(B406,Demog!$A$2:$A$219,Demog!$P$2:$P$219,,,2)</f>
        <v>40842</v>
      </c>
      <c r="U406" s="34">
        <f t="shared" si="6"/>
        <v>11</v>
      </c>
      <c r="V406" s="13">
        <f>IF(OR(Table1[[#This Row],[7d_positivity_public]]=0,ISBLANK(Table1[[#This Row],[7d_positivity_public]])),"",(Table1[[#This Row],[7d_positivity_public]]-Table1[[#This Row],[7d_positivity_all]])/Table1[[#This Row],[7d_positivity_public]])</f>
        <v>0.2</v>
      </c>
      <c r="W406">
        <v>4</v>
      </c>
    </row>
    <row r="407" spans="1:23" x14ac:dyDescent="0.25">
      <c r="A407" s="10">
        <v>44359</v>
      </c>
      <c r="B407">
        <v>2242</v>
      </c>
      <c r="C407" t="s">
        <v>145</v>
      </c>
      <c r="D407">
        <v>3</v>
      </c>
      <c r="E407">
        <v>5</v>
      </c>
      <c r="F407">
        <v>-2</v>
      </c>
      <c r="G407">
        <v>5</v>
      </c>
      <c r="H407">
        <v>77</v>
      </c>
      <c r="K407">
        <v>79</v>
      </c>
      <c r="M407">
        <v>84</v>
      </c>
      <c r="T407" s="34">
        <f>_xlfn.XLOOKUP(B407,Demog!$A$2:$A$219,Demog!$P$2:$P$219,,,2)</f>
        <v>70406</v>
      </c>
      <c r="U407" s="34">
        <f t="shared" si="6"/>
        <v>15</v>
      </c>
      <c r="V407" s="13">
        <f>IF(OR(Table1[[#This Row],[7d_positivity_public]]=0,ISBLANK(Table1[[#This Row],[7d_positivity_public]])),"",(Table1[[#This Row],[7d_positivity_public]]-Table1[[#This Row],[7d_positivity_all]])/Table1[[#This Row],[7d_positivity_public]])</f>
        <v>0.2</v>
      </c>
      <c r="W407">
        <v>4</v>
      </c>
    </row>
    <row r="408" spans="1:23" x14ac:dyDescent="0.25">
      <c r="A408" s="10">
        <v>44359</v>
      </c>
      <c r="B408">
        <v>2243</v>
      </c>
      <c r="C408" t="s">
        <v>146</v>
      </c>
      <c r="D408">
        <v>7</v>
      </c>
      <c r="E408">
        <v>5</v>
      </c>
      <c r="F408">
        <v>2</v>
      </c>
      <c r="G408">
        <v>6</v>
      </c>
      <c r="H408">
        <v>76</v>
      </c>
      <c r="K408">
        <v>78</v>
      </c>
      <c r="M408">
        <v>83</v>
      </c>
      <c r="T408" s="34">
        <f>_xlfn.XLOOKUP(B408,Demog!$A$2:$A$219,Demog!$P$2:$P$219,,,2)</f>
        <v>28129</v>
      </c>
      <c r="U408" s="34">
        <f t="shared" si="6"/>
        <v>14</v>
      </c>
      <c r="V408" s="13">
        <f>IF(OR(Table1[[#This Row],[7d_positivity_public]]=0,ISBLANK(Table1[[#This Row],[7d_positivity_public]])),"",(Table1[[#This Row],[7d_positivity_public]]-Table1[[#This Row],[7d_positivity_all]])/Table1[[#This Row],[7d_positivity_public]])</f>
        <v>0.16666666666666666</v>
      </c>
      <c r="W408">
        <v>5</v>
      </c>
    </row>
    <row r="409" spans="1:23" x14ac:dyDescent="0.25">
      <c r="A409" s="10">
        <v>44359</v>
      </c>
      <c r="B409">
        <v>2244</v>
      </c>
      <c r="C409" t="s">
        <v>147</v>
      </c>
      <c r="D409">
        <v>4</v>
      </c>
      <c r="E409">
        <v>5</v>
      </c>
      <c r="F409">
        <v>-1</v>
      </c>
      <c r="G409">
        <v>3</v>
      </c>
      <c r="H409">
        <v>76</v>
      </c>
      <c r="K409">
        <v>78</v>
      </c>
      <c r="M409">
        <v>85</v>
      </c>
      <c r="T409" s="34">
        <f>_xlfn.XLOOKUP(B409,Demog!$A$2:$A$219,Demog!$P$2:$P$219,,,2)</f>
        <v>58612</v>
      </c>
      <c r="U409" s="34">
        <f t="shared" si="6"/>
        <v>16</v>
      </c>
      <c r="V409" s="13">
        <f>IF(OR(Table1[[#This Row],[7d_positivity_public]]=0,ISBLANK(Table1[[#This Row],[7d_positivity_public]])),"",(Table1[[#This Row],[7d_positivity_public]]-Table1[[#This Row],[7d_positivity_all]])/Table1[[#This Row],[7d_positivity_public]])</f>
        <v>0</v>
      </c>
      <c r="W409">
        <v>3</v>
      </c>
    </row>
    <row r="410" spans="1:23" x14ac:dyDescent="0.25">
      <c r="A410" s="10">
        <v>44359</v>
      </c>
      <c r="B410">
        <v>2245</v>
      </c>
      <c r="C410" t="s">
        <v>148</v>
      </c>
      <c r="D410">
        <v>4</v>
      </c>
      <c r="E410">
        <v>2</v>
      </c>
      <c r="F410">
        <v>2</v>
      </c>
      <c r="G410">
        <v>4</v>
      </c>
      <c r="H410">
        <v>80</v>
      </c>
      <c r="K410">
        <v>81</v>
      </c>
      <c r="M410">
        <v>86</v>
      </c>
      <c r="T410" s="34">
        <f>_xlfn.XLOOKUP(B410,Demog!$A$2:$A$219,Demog!$P$2:$P$219,,,2)</f>
        <v>36404</v>
      </c>
      <c r="U410" s="34">
        <f t="shared" si="6"/>
        <v>10</v>
      </c>
      <c r="V410" s="13">
        <f>IF(OR(Table1[[#This Row],[7d_positivity_public]]=0,ISBLANK(Table1[[#This Row],[7d_positivity_public]])),"",(Table1[[#This Row],[7d_positivity_public]]-Table1[[#This Row],[7d_positivity_all]])/Table1[[#This Row],[7d_positivity_public]])</f>
        <v>0.25</v>
      </c>
      <c r="W410">
        <v>3</v>
      </c>
    </row>
    <row r="411" spans="1:23" x14ac:dyDescent="0.25">
      <c r="A411" s="10">
        <v>44359</v>
      </c>
      <c r="B411">
        <v>2311</v>
      </c>
      <c r="C411" t="s">
        <v>149</v>
      </c>
      <c r="D411">
        <v>0</v>
      </c>
      <c r="E411">
        <v>6</v>
      </c>
      <c r="F411">
        <v>-6</v>
      </c>
      <c r="G411">
        <v>2</v>
      </c>
      <c r="H411">
        <v>69</v>
      </c>
      <c r="K411">
        <v>71</v>
      </c>
      <c r="M411">
        <v>82</v>
      </c>
      <c r="T411" s="34">
        <f>_xlfn.XLOOKUP(B411,Demog!$A$2:$A$219,Demog!$P$2:$P$219,,,2)</f>
        <v>25888</v>
      </c>
      <c r="U411" s="34">
        <f t="shared" si="6"/>
        <v>0</v>
      </c>
      <c r="V411" s="13">
        <f>IF(OR(Table1[[#This Row],[7d_positivity_public]]=0,ISBLANK(Table1[[#This Row],[7d_positivity_public]])),"",(Table1[[#This Row],[7d_positivity_public]]-Table1[[#This Row],[7d_positivity_all]])/Table1[[#This Row],[7d_positivity_public]])</f>
        <v>0</v>
      </c>
      <c r="W411">
        <v>2</v>
      </c>
    </row>
    <row r="412" spans="1:23" x14ac:dyDescent="0.25">
      <c r="A412" s="10">
        <v>44359</v>
      </c>
      <c r="B412">
        <v>2312</v>
      </c>
      <c r="C412" t="s">
        <v>150</v>
      </c>
      <c r="D412">
        <v>1</v>
      </c>
      <c r="E412">
        <v>2</v>
      </c>
      <c r="F412">
        <v>-1</v>
      </c>
      <c r="G412">
        <v>1</v>
      </c>
      <c r="H412">
        <v>80</v>
      </c>
      <c r="K412">
        <v>82</v>
      </c>
      <c r="M412">
        <v>88</v>
      </c>
      <c r="T412" s="34">
        <f>_xlfn.XLOOKUP(B412,Demog!$A$2:$A$219,Demog!$P$2:$P$219,,,2)</f>
        <v>29587</v>
      </c>
      <c r="U412" s="34">
        <f t="shared" si="6"/>
        <v>2</v>
      </c>
      <c r="V412" s="13">
        <f>IF(OR(Table1[[#This Row],[7d_positivity_public]]=0,ISBLANK(Table1[[#This Row],[7d_positivity_public]])),"",(Table1[[#This Row],[7d_positivity_public]]-Table1[[#This Row],[7d_positivity_all]])/Table1[[#This Row],[7d_positivity_public]])</f>
        <v>0</v>
      </c>
      <c r="W412">
        <v>1</v>
      </c>
    </row>
    <row r="413" spans="1:23" x14ac:dyDescent="0.25">
      <c r="A413" s="10">
        <v>44359</v>
      </c>
      <c r="B413">
        <v>2313</v>
      </c>
      <c r="C413" t="s">
        <v>151</v>
      </c>
      <c r="D413">
        <v>2</v>
      </c>
      <c r="E413">
        <v>4</v>
      </c>
      <c r="F413">
        <v>-2</v>
      </c>
      <c r="G413">
        <v>2</v>
      </c>
      <c r="H413">
        <v>76</v>
      </c>
      <c r="K413">
        <v>78</v>
      </c>
      <c r="M413">
        <v>85</v>
      </c>
      <c r="T413" s="34">
        <f>_xlfn.XLOOKUP(B413,Demog!$A$2:$A$219,Demog!$P$2:$P$219,,,2)</f>
        <v>31567</v>
      </c>
      <c r="U413" s="34">
        <f t="shared" si="6"/>
        <v>4</v>
      </c>
      <c r="V413" s="13">
        <f>IF(OR(Table1[[#This Row],[7d_positivity_public]]=0,ISBLANK(Table1[[#This Row],[7d_positivity_public]])),"",(Table1[[#This Row],[7d_positivity_public]]-Table1[[#This Row],[7d_positivity_all]])/Table1[[#This Row],[7d_positivity_public]])</f>
        <v>0</v>
      </c>
      <c r="W413">
        <v>2</v>
      </c>
    </row>
    <row r="414" spans="1:23" x14ac:dyDescent="0.25">
      <c r="A414" s="10">
        <v>44359</v>
      </c>
      <c r="B414">
        <v>2314</v>
      </c>
      <c r="C414" t="s">
        <v>152</v>
      </c>
      <c r="D414">
        <v>3</v>
      </c>
      <c r="E414">
        <v>3</v>
      </c>
      <c r="F414">
        <v>0</v>
      </c>
      <c r="G414">
        <v>3</v>
      </c>
      <c r="H414">
        <v>74</v>
      </c>
      <c r="K414">
        <v>76</v>
      </c>
      <c r="M414">
        <v>86</v>
      </c>
      <c r="T414" s="34">
        <f>_xlfn.XLOOKUP(B414,Demog!$A$2:$A$219,Demog!$P$2:$P$219,,,2)</f>
        <v>22090</v>
      </c>
      <c r="U414" s="34">
        <f t="shared" si="6"/>
        <v>5</v>
      </c>
      <c r="V414" s="13">
        <f>IF(OR(Table1[[#This Row],[7d_positivity_public]]=0,ISBLANK(Table1[[#This Row],[7d_positivity_public]])),"",(Table1[[#This Row],[7d_positivity_public]]-Table1[[#This Row],[7d_positivity_all]])/Table1[[#This Row],[7d_positivity_public]])</f>
        <v>0</v>
      </c>
      <c r="W414">
        <v>3</v>
      </c>
    </row>
    <row r="415" spans="1:23" x14ac:dyDescent="0.25">
      <c r="A415" s="10">
        <v>44359</v>
      </c>
      <c r="B415">
        <v>2315</v>
      </c>
      <c r="C415" t="s">
        <v>153</v>
      </c>
      <c r="D415">
        <v>13</v>
      </c>
      <c r="E415">
        <v>4</v>
      </c>
      <c r="F415">
        <v>9</v>
      </c>
      <c r="G415">
        <v>6</v>
      </c>
      <c r="H415">
        <v>67</v>
      </c>
      <c r="K415">
        <v>70</v>
      </c>
      <c r="M415">
        <v>81</v>
      </c>
      <c r="T415" s="34">
        <f>_xlfn.XLOOKUP(B415,Demog!$A$2:$A$219,Demog!$P$2:$P$219,,,2)</f>
        <v>13204</v>
      </c>
      <c r="U415" s="34">
        <f t="shared" si="6"/>
        <v>12</v>
      </c>
      <c r="V415" s="13">
        <f>IF(OR(Table1[[#This Row],[7d_positivity_public]]=0,ISBLANK(Table1[[#This Row],[7d_positivity_public]])),"",(Table1[[#This Row],[7d_positivity_public]]-Table1[[#This Row],[7d_positivity_all]])/Table1[[#This Row],[7d_positivity_public]])</f>
        <v>0.16666666666666666</v>
      </c>
      <c r="W415">
        <v>5</v>
      </c>
    </row>
    <row r="416" spans="1:23" x14ac:dyDescent="0.25">
      <c r="A416" s="10">
        <v>44359</v>
      </c>
      <c r="B416">
        <v>2316</v>
      </c>
      <c r="C416" t="s">
        <v>154</v>
      </c>
      <c r="D416">
        <v>4</v>
      </c>
      <c r="E416">
        <v>4</v>
      </c>
      <c r="F416">
        <v>0</v>
      </c>
      <c r="G416">
        <v>4</v>
      </c>
      <c r="H416">
        <v>69</v>
      </c>
      <c r="K416">
        <v>71</v>
      </c>
      <c r="M416">
        <v>81</v>
      </c>
      <c r="T416" s="34">
        <f>_xlfn.XLOOKUP(B416,Demog!$A$2:$A$219,Demog!$P$2:$P$219,,,2)</f>
        <v>12653</v>
      </c>
      <c r="U416" s="34">
        <f t="shared" si="6"/>
        <v>4</v>
      </c>
      <c r="V416" s="13">
        <f>IF(OR(Table1[[#This Row],[7d_positivity_public]]=0,ISBLANK(Table1[[#This Row],[7d_positivity_public]])),"",(Table1[[#This Row],[7d_positivity_public]]-Table1[[#This Row],[7d_positivity_all]])/Table1[[#This Row],[7d_positivity_public]])</f>
        <v>0.25</v>
      </c>
      <c r="W416">
        <v>3</v>
      </c>
    </row>
    <row r="417" spans="1:23" x14ac:dyDescent="0.25">
      <c r="A417" s="10">
        <v>44359</v>
      </c>
      <c r="B417">
        <v>2317</v>
      </c>
      <c r="C417" t="s">
        <v>155</v>
      </c>
      <c r="D417">
        <v>1</v>
      </c>
      <c r="E417">
        <v>6</v>
      </c>
      <c r="F417">
        <v>-5</v>
      </c>
      <c r="G417">
        <v>4</v>
      </c>
      <c r="H417">
        <v>69</v>
      </c>
      <c r="K417">
        <v>72</v>
      </c>
      <c r="M417">
        <v>81</v>
      </c>
      <c r="T417" s="34">
        <f>_xlfn.XLOOKUP(B417,Demog!$A$2:$A$219,Demog!$P$2:$P$219,,,2)</f>
        <v>8789</v>
      </c>
      <c r="U417" s="34">
        <f t="shared" si="6"/>
        <v>1</v>
      </c>
      <c r="V417" s="13">
        <f>IF(OR(Table1[[#This Row],[7d_positivity_public]]=0,ISBLANK(Table1[[#This Row],[7d_positivity_public]])),"",(Table1[[#This Row],[7d_positivity_public]]-Table1[[#This Row],[7d_positivity_all]])/Table1[[#This Row],[7d_positivity_public]])</f>
        <v>0.25</v>
      </c>
      <c r="W417">
        <v>3</v>
      </c>
    </row>
    <row r="418" spans="1:23" x14ac:dyDescent="0.25">
      <c r="A418" s="10">
        <v>44359</v>
      </c>
      <c r="B418">
        <v>2321</v>
      </c>
      <c r="C418" t="s">
        <v>156</v>
      </c>
      <c r="D418">
        <v>6</v>
      </c>
      <c r="E418">
        <v>12</v>
      </c>
      <c r="F418">
        <v>-6</v>
      </c>
      <c r="G418">
        <v>7</v>
      </c>
      <c r="H418">
        <v>78</v>
      </c>
      <c r="K418">
        <v>80</v>
      </c>
      <c r="M418">
        <v>87</v>
      </c>
      <c r="T418" s="34">
        <f>_xlfn.XLOOKUP(B418,Demog!$A$2:$A$219,Demog!$P$2:$P$219,,,2)</f>
        <v>56017</v>
      </c>
      <c r="U418" s="34">
        <f t="shared" si="6"/>
        <v>24</v>
      </c>
      <c r="V418" s="13">
        <f>IF(OR(Table1[[#This Row],[7d_positivity_public]]=0,ISBLANK(Table1[[#This Row],[7d_positivity_public]])),"",(Table1[[#This Row],[7d_positivity_public]]-Table1[[#This Row],[7d_positivity_all]])/Table1[[#This Row],[7d_positivity_public]])</f>
        <v>0.14285714285714285</v>
      </c>
      <c r="W418">
        <v>6</v>
      </c>
    </row>
    <row r="419" spans="1:23" x14ac:dyDescent="0.25">
      <c r="A419" s="10">
        <v>44359</v>
      </c>
      <c r="B419">
        <v>2322</v>
      </c>
      <c r="C419" t="s">
        <v>157</v>
      </c>
      <c r="D419">
        <v>1</v>
      </c>
      <c r="E419">
        <v>1</v>
      </c>
      <c r="F419">
        <v>0</v>
      </c>
      <c r="G419">
        <v>0</v>
      </c>
      <c r="H419">
        <v>82</v>
      </c>
      <c r="K419">
        <v>84</v>
      </c>
      <c r="M419">
        <v>90</v>
      </c>
      <c r="T419" s="34">
        <f>_xlfn.XLOOKUP(B419,Demog!$A$2:$A$219,Demog!$P$2:$P$219,,,2)</f>
        <v>24822</v>
      </c>
      <c r="U419" s="34">
        <f t="shared" si="6"/>
        <v>2</v>
      </c>
      <c r="V419" s="13" t="str">
        <f>IF(OR(Table1[[#This Row],[7d_positivity_public]]=0,ISBLANK(Table1[[#This Row],[7d_positivity_public]])),"",(Table1[[#This Row],[7d_positivity_public]]-Table1[[#This Row],[7d_positivity_all]])/Table1[[#This Row],[7d_positivity_public]])</f>
        <v/>
      </c>
      <c r="W419">
        <v>0</v>
      </c>
    </row>
    <row r="420" spans="1:23" x14ac:dyDescent="0.25">
      <c r="A420" s="10">
        <v>44359</v>
      </c>
      <c r="B420">
        <v>2323</v>
      </c>
      <c r="C420" t="s">
        <v>158</v>
      </c>
      <c r="D420">
        <v>2</v>
      </c>
      <c r="E420">
        <v>2</v>
      </c>
      <c r="F420">
        <v>0</v>
      </c>
      <c r="G420">
        <v>2</v>
      </c>
      <c r="H420">
        <v>82</v>
      </c>
      <c r="K420">
        <v>84</v>
      </c>
      <c r="M420">
        <v>89</v>
      </c>
      <c r="T420" s="34">
        <f>_xlfn.XLOOKUP(B420,Demog!$A$2:$A$219,Demog!$P$2:$P$219,,,2)</f>
        <v>22225</v>
      </c>
      <c r="U420" s="34">
        <f t="shared" si="6"/>
        <v>3</v>
      </c>
      <c r="V420" s="13">
        <f>IF(OR(Table1[[#This Row],[7d_positivity_public]]=0,ISBLANK(Table1[[#This Row],[7d_positivity_public]])),"",(Table1[[#This Row],[7d_positivity_public]]-Table1[[#This Row],[7d_positivity_all]])/Table1[[#This Row],[7d_positivity_public]])</f>
        <v>0</v>
      </c>
      <c r="W420">
        <v>2</v>
      </c>
    </row>
    <row r="421" spans="1:23" x14ac:dyDescent="0.25">
      <c r="A421" s="10">
        <v>44359</v>
      </c>
      <c r="B421">
        <v>2331</v>
      </c>
      <c r="C421" t="s">
        <v>159</v>
      </c>
      <c r="D421">
        <v>4</v>
      </c>
      <c r="E421">
        <v>11</v>
      </c>
      <c r="F421">
        <v>-7</v>
      </c>
      <c r="G421">
        <v>4</v>
      </c>
      <c r="H421">
        <v>74</v>
      </c>
      <c r="K421">
        <v>76</v>
      </c>
      <c r="M421">
        <v>85</v>
      </c>
      <c r="T421" s="34">
        <f>_xlfn.XLOOKUP(B421,Demog!$A$2:$A$219,Demog!$P$2:$P$219,,,2)</f>
        <v>53402</v>
      </c>
      <c r="U421" s="34">
        <f t="shared" si="6"/>
        <v>15</v>
      </c>
      <c r="V421" s="13">
        <f>IF(OR(Table1[[#This Row],[7d_positivity_public]]=0,ISBLANK(Table1[[#This Row],[7d_positivity_public]])),"",(Table1[[#This Row],[7d_positivity_public]]-Table1[[#This Row],[7d_positivity_all]])/Table1[[#This Row],[7d_positivity_public]])</f>
        <v>0.25</v>
      </c>
      <c r="W421">
        <v>3</v>
      </c>
    </row>
    <row r="422" spans="1:23" x14ac:dyDescent="0.25">
      <c r="A422" s="10">
        <v>44359</v>
      </c>
      <c r="B422">
        <v>2332</v>
      </c>
      <c r="C422" t="s">
        <v>160</v>
      </c>
      <c r="D422">
        <v>9</v>
      </c>
      <c r="E422">
        <v>12</v>
      </c>
      <c r="F422">
        <v>-3</v>
      </c>
      <c r="G422">
        <v>6</v>
      </c>
      <c r="H422">
        <v>70</v>
      </c>
      <c r="K422">
        <v>72</v>
      </c>
      <c r="M422">
        <v>80</v>
      </c>
      <c r="T422" s="34">
        <f>_xlfn.XLOOKUP(B422,Demog!$A$2:$A$219,Demog!$P$2:$P$219,,,2)</f>
        <v>51161</v>
      </c>
      <c r="U422" s="34">
        <f t="shared" si="6"/>
        <v>32</v>
      </c>
      <c r="V422" s="13">
        <f>IF(OR(Table1[[#This Row],[7d_positivity_public]]=0,ISBLANK(Table1[[#This Row],[7d_positivity_public]])),"",(Table1[[#This Row],[7d_positivity_public]]-Table1[[#This Row],[7d_positivity_all]])/Table1[[#This Row],[7d_positivity_public]])</f>
        <v>0</v>
      </c>
      <c r="W422">
        <v>6</v>
      </c>
    </row>
    <row r="423" spans="1:23" x14ac:dyDescent="0.25">
      <c r="A423" s="10">
        <v>44359</v>
      </c>
      <c r="B423">
        <v>2333</v>
      </c>
      <c r="C423" t="s">
        <v>161</v>
      </c>
      <c r="D423">
        <v>4</v>
      </c>
      <c r="E423">
        <v>2</v>
      </c>
      <c r="F423">
        <v>2</v>
      </c>
      <c r="G423">
        <v>4</v>
      </c>
      <c r="H423">
        <v>77</v>
      </c>
      <c r="K423">
        <v>79</v>
      </c>
      <c r="M423">
        <v>87</v>
      </c>
      <c r="T423" s="34">
        <f>_xlfn.XLOOKUP(B423,Demog!$A$2:$A$219,Demog!$P$2:$P$219,,,2)</f>
        <v>69963</v>
      </c>
      <c r="U423" s="34">
        <f t="shared" si="6"/>
        <v>20</v>
      </c>
      <c r="V423" s="13">
        <f>IF(OR(Table1[[#This Row],[7d_positivity_public]]=0,ISBLANK(Table1[[#This Row],[7d_positivity_public]])),"",(Table1[[#This Row],[7d_positivity_public]]-Table1[[#This Row],[7d_positivity_all]])/Table1[[#This Row],[7d_positivity_public]])</f>
        <v>0.25</v>
      </c>
      <c r="W423">
        <v>3</v>
      </c>
    </row>
    <row r="424" spans="1:23" x14ac:dyDescent="0.25">
      <c r="A424" s="10">
        <v>44359</v>
      </c>
      <c r="B424">
        <v>2334</v>
      </c>
      <c r="C424" t="s">
        <v>162</v>
      </c>
      <c r="D424">
        <v>6</v>
      </c>
      <c r="E424">
        <v>6</v>
      </c>
      <c r="F424">
        <v>0</v>
      </c>
      <c r="G424">
        <v>6</v>
      </c>
      <c r="H424">
        <v>79</v>
      </c>
      <c r="K424">
        <v>81</v>
      </c>
      <c r="M424">
        <v>89</v>
      </c>
      <c r="T424" s="34">
        <f>_xlfn.XLOOKUP(B424,Demog!$A$2:$A$219,Demog!$P$2:$P$219,,,2)</f>
        <v>45391</v>
      </c>
      <c r="U424" s="34">
        <f t="shared" si="6"/>
        <v>19</v>
      </c>
      <c r="V424" s="13">
        <f>IF(OR(Table1[[#This Row],[7d_positivity_public]]=0,ISBLANK(Table1[[#This Row],[7d_positivity_public]])),"",(Table1[[#This Row],[7d_positivity_public]]-Table1[[#This Row],[7d_positivity_all]])/Table1[[#This Row],[7d_positivity_public]])</f>
        <v>0.16666666666666666</v>
      </c>
      <c r="W424">
        <v>5</v>
      </c>
    </row>
    <row r="425" spans="1:23" x14ac:dyDescent="0.25">
      <c r="A425" s="10">
        <v>44359</v>
      </c>
      <c r="B425">
        <v>2335</v>
      </c>
      <c r="C425" t="s">
        <v>163</v>
      </c>
      <c r="D425">
        <v>5</v>
      </c>
      <c r="E425">
        <v>8</v>
      </c>
      <c r="F425">
        <v>-3</v>
      </c>
      <c r="G425">
        <v>5</v>
      </c>
      <c r="H425">
        <v>76</v>
      </c>
      <c r="K425">
        <v>78</v>
      </c>
      <c r="M425">
        <v>88</v>
      </c>
      <c r="T425" s="34">
        <f>_xlfn.XLOOKUP(B425,Demog!$A$2:$A$219,Demog!$P$2:$P$219,,,2)</f>
        <v>62748</v>
      </c>
      <c r="U425" s="34">
        <f t="shared" si="6"/>
        <v>22</v>
      </c>
      <c r="V425" s="13">
        <f>IF(OR(Table1[[#This Row],[7d_positivity_public]]=0,ISBLANK(Table1[[#This Row],[7d_positivity_public]])),"",(Table1[[#This Row],[7d_positivity_public]]-Table1[[#This Row],[7d_positivity_all]])/Table1[[#This Row],[7d_positivity_public]])</f>
        <v>0</v>
      </c>
      <c r="W425">
        <v>5</v>
      </c>
    </row>
    <row r="426" spans="1:23" x14ac:dyDescent="0.25">
      <c r="A426" s="10">
        <v>44359</v>
      </c>
      <c r="B426">
        <v>2336</v>
      </c>
      <c r="C426" t="s">
        <v>164</v>
      </c>
      <c r="D426">
        <v>5</v>
      </c>
      <c r="E426">
        <v>7</v>
      </c>
      <c r="F426">
        <v>-2</v>
      </c>
      <c r="G426">
        <v>4</v>
      </c>
      <c r="H426">
        <v>78</v>
      </c>
      <c r="K426">
        <v>80</v>
      </c>
      <c r="M426">
        <v>87</v>
      </c>
      <c r="T426" s="34">
        <f>_xlfn.XLOOKUP(B426,Demog!$A$2:$A$219,Demog!$P$2:$P$219,,,2)</f>
        <v>58701</v>
      </c>
      <c r="U426" s="34">
        <f t="shared" si="6"/>
        <v>21</v>
      </c>
      <c r="V426" s="13">
        <f>IF(OR(Table1[[#This Row],[7d_positivity_public]]=0,ISBLANK(Table1[[#This Row],[7d_positivity_public]])),"",(Table1[[#This Row],[7d_positivity_public]]-Table1[[#This Row],[7d_positivity_all]])/Table1[[#This Row],[7d_positivity_public]])</f>
        <v>0</v>
      </c>
      <c r="W426">
        <v>4</v>
      </c>
    </row>
    <row r="427" spans="1:23" x14ac:dyDescent="0.25">
      <c r="A427" s="10">
        <v>44359</v>
      </c>
      <c r="B427">
        <v>2337</v>
      </c>
      <c r="C427" t="s">
        <v>165</v>
      </c>
      <c r="D427">
        <v>10</v>
      </c>
      <c r="E427">
        <v>9</v>
      </c>
      <c r="F427">
        <v>1</v>
      </c>
      <c r="G427">
        <v>9</v>
      </c>
      <c r="H427">
        <v>73</v>
      </c>
      <c r="K427">
        <v>75</v>
      </c>
      <c r="M427">
        <v>81</v>
      </c>
      <c r="T427" s="34">
        <f>_xlfn.XLOOKUP(B427,Demog!$A$2:$A$219,Demog!$P$2:$P$219,,,2)</f>
        <v>60538</v>
      </c>
      <c r="U427" s="34">
        <f t="shared" si="6"/>
        <v>42</v>
      </c>
      <c r="V427" s="13">
        <f>IF(OR(Table1[[#This Row],[7d_positivity_public]]=0,ISBLANK(Table1[[#This Row],[7d_positivity_public]])),"",(Table1[[#This Row],[7d_positivity_public]]-Table1[[#This Row],[7d_positivity_all]])/Table1[[#This Row],[7d_positivity_public]])</f>
        <v>0.1111111111111111</v>
      </c>
      <c r="W427">
        <v>8</v>
      </c>
    </row>
    <row r="428" spans="1:23" x14ac:dyDescent="0.25">
      <c r="A428" s="10">
        <v>44359</v>
      </c>
      <c r="B428">
        <v>2338</v>
      </c>
      <c r="C428" t="s">
        <v>166</v>
      </c>
      <c r="D428">
        <v>6</v>
      </c>
      <c r="E428">
        <v>11</v>
      </c>
      <c r="F428">
        <v>-5</v>
      </c>
      <c r="G428">
        <v>7</v>
      </c>
      <c r="H428">
        <v>75</v>
      </c>
      <c r="K428">
        <v>78</v>
      </c>
      <c r="M428">
        <v>88</v>
      </c>
      <c r="T428" s="34">
        <f>_xlfn.XLOOKUP(B428,Demog!$A$2:$A$219,Demog!$P$2:$P$219,,,2)</f>
        <v>41463</v>
      </c>
      <c r="U428" s="34">
        <f t="shared" si="6"/>
        <v>17</v>
      </c>
      <c r="V428" s="13">
        <f>IF(OR(Table1[[#This Row],[7d_positivity_public]]=0,ISBLANK(Table1[[#This Row],[7d_positivity_public]])),"",(Table1[[#This Row],[7d_positivity_public]]-Table1[[#This Row],[7d_positivity_all]])/Table1[[#This Row],[7d_positivity_public]])</f>
        <v>0.14285714285714285</v>
      </c>
      <c r="W428">
        <v>6</v>
      </c>
    </row>
    <row r="429" spans="1:23" x14ac:dyDescent="0.25">
      <c r="A429" s="10">
        <v>44359</v>
      </c>
      <c r="B429">
        <v>2341</v>
      </c>
      <c r="C429" t="s">
        <v>167</v>
      </c>
      <c r="D429">
        <v>0</v>
      </c>
      <c r="E429">
        <v>1</v>
      </c>
      <c r="F429">
        <v>-1</v>
      </c>
      <c r="G429">
        <v>1</v>
      </c>
      <c r="H429">
        <v>78</v>
      </c>
      <c r="K429">
        <v>80</v>
      </c>
      <c r="M429">
        <v>86</v>
      </c>
      <c r="T429" s="34">
        <f>_xlfn.XLOOKUP(B429,Demog!$A$2:$A$219,Demog!$P$2:$P$219,,,2)</f>
        <v>74816</v>
      </c>
      <c r="U429" s="34">
        <f t="shared" si="6"/>
        <v>0</v>
      </c>
      <c r="V429" s="13">
        <f>IF(OR(Table1[[#This Row],[7d_positivity_public]]=0,ISBLANK(Table1[[#This Row],[7d_positivity_public]])),"",(Table1[[#This Row],[7d_positivity_public]]-Table1[[#This Row],[7d_positivity_all]])/Table1[[#This Row],[7d_positivity_public]])</f>
        <v>1</v>
      </c>
      <c r="W429">
        <v>0</v>
      </c>
    </row>
    <row r="430" spans="1:23" x14ac:dyDescent="0.25">
      <c r="A430" s="10">
        <v>44359</v>
      </c>
      <c r="B430">
        <v>2342</v>
      </c>
      <c r="C430" t="s">
        <v>168</v>
      </c>
      <c r="D430">
        <v>1</v>
      </c>
      <c r="E430">
        <v>0</v>
      </c>
      <c r="F430">
        <v>1</v>
      </c>
      <c r="G430">
        <v>1</v>
      </c>
      <c r="H430">
        <v>77</v>
      </c>
      <c r="K430">
        <v>78</v>
      </c>
      <c r="M430">
        <v>84</v>
      </c>
      <c r="T430" s="34">
        <f>_xlfn.XLOOKUP(B430,Demog!$A$2:$A$219,Demog!$P$2:$P$219,,,2)</f>
        <v>19952</v>
      </c>
      <c r="U430" s="34">
        <f t="shared" si="6"/>
        <v>1</v>
      </c>
      <c r="V430" s="13">
        <f>IF(OR(Table1[[#This Row],[7d_positivity_public]]=0,ISBLANK(Table1[[#This Row],[7d_positivity_public]])),"",(Table1[[#This Row],[7d_positivity_public]]-Table1[[#This Row],[7d_positivity_all]])/Table1[[#This Row],[7d_positivity_public]])</f>
        <v>0</v>
      </c>
      <c r="W430">
        <v>1</v>
      </c>
    </row>
    <row r="431" spans="1:23" x14ac:dyDescent="0.25">
      <c r="A431" s="10">
        <v>44359</v>
      </c>
      <c r="B431">
        <v>3111</v>
      </c>
      <c r="C431" t="s">
        <v>169</v>
      </c>
      <c r="D431">
        <v>1</v>
      </c>
      <c r="E431">
        <v>3</v>
      </c>
      <c r="F431">
        <v>-2</v>
      </c>
      <c r="G431">
        <v>2</v>
      </c>
      <c r="H431">
        <v>69</v>
      </c>
      <c r="K431">
        <v>71</v>
      </c>
      <c r="M431">
        <v>74</v>
      </c>
      <c r="T431" s="34">
        <f>_xlfn.XLOOKUP(B431,Demog!$A$2:$A$219,Demog!$P$2:$P$219,,,2)</f>
        <v>54587</v>
      </c>
      <c r="U431" s="34">
        <f t="shared" si="6"/>
        <v>4</v>
      </c>
      <c r="V431" s="13">
        <f>IF(OR(Table1[[#This Row],[7d_positivity_public]]=0,ISBLANK(Table1[[#This Row],[7d_positivity_public]])),"",(Table1[[#This Row],[7d_positivity_public]]-Table1[[#This Row],[7d_positivity_all]])/Table1[[#This Row],[7d_positivity_public]])</f>
        <v>0.5</v>
      </c>
      <c r="W431">
        <v>1</v>
      </c>
    </row>
    <row r="432" spans="1:23" x14ac:dyDescent="0.25">
      <c r="A432" s="10">
        <v>44359</v>
      </c>
      <c r="B432">
        <v>3112</v>
      </c>
      <c r="C432" t="s">
        <v>170</v>
      </c>
      <c r="D432">
        <v>1</v>
      </c>
      <c r="E432">
        <v>0</v>
      </c>
      <c r="F432">
        <v>1</v>
      </c>
      <c r="G432">
        <v>2</v>
      </c>
      <c r="H432">
        <v>69</v>
      </c>
      <c r="K432">
        <v>71</v>
      </c>
      <c r="M432">
        <v>76</v>
      </c>
      <c r="T432" s="34">
        <f>_xlfn.XLOOKUP(B432,Demog!$A$2:$A$219,Demog!$P$2:$P$219,,,2)</f>
        <v>17729</v>
      </c>
      <c r="U432" s="34">
        <f t="shared" si="6"/>
        <v>1</v>
      </c>
      <c r="V432" s="13">
        <f>IF(OR(Table1[[#This Row],[7d_positivity_public]]=0,ISBLANK(Table1[[#This Row],[7d_positivity_public]])),"",(Table1[[#This Row],[7d_positivity_public]]-Table1[[#This Row],[7d_positivity_all]])/Table1[[#This Row],[7d_positivity_public]])</f>
        <v>0.5</v>
      </c>
      <c r="W432">
        <v>1</v>
      </c>
    </row>
    <row r="433" spans="1:23" x14ac:dyDescent="0.25">
      <c r="A433" s="10">
        <v>44359</v>
      </c>
      <c r="B433">
        <v>3113</v>
      </c>
      <c r="C433" t="s">
        <v>171</v>
      </c>
      <c r="D433">
        <v>3</v>
      </c>
      <c r="E433">
        <v>6</v>
      </c>
      <c r="F433">
        <v>-3</v>
      </c>
      <c r="G433">
        <v>6</v>
      </c>
      <c r="H433">
        <v>68</v>
      </c>
      <c r="K433">
        <v>70</v>
      </c>
      <c r="M433">
        <v>76</v>
      </c>
      <c r="T433" s="34">
        <f>_xlfn.XLOOKUP(B433,Demog!$A$2:$A$219,Demog!$P$2:$P$219,,,2)</f>
        <v>23478</v>
      </c>
      <c r="U433" s="34">
        <f t="shared" si="6"/>
        <v>5</v>
      </c>
      <c r="V433" s="13">
        <f>IF(OR(Table1[[#This Row],[7d_positivity_public]]=0,ISBLANK(Table1[[#This Row],[7d_positivity_public]])),"",(Table1[[#This Row],[7d_positivity_public]]-Table1[[#This Row],[7d_positivity_all]])/Table1[[#This Row],[7d_positivity_public]])</f>
        <v>0.33333333333333331</v>
      </c>
      <c r="W433">
        <v>4</v>
      </c>
    </row>
    <row r="434" spans="1:23" x14ac:dyDescent="0.25">
      <c r="A434" s="10">
        <v>44359</v>
      </c>
      <c r="B434">
        <v>3114</v>
      </c>
      <c r="C434" t="s">
        <v>172</v>
      </c>
      <c r="D434">
        <v>1</v>
      </c>
      <c r="E434">
        <v>2</v>
      </c>
      <c r="F434">
        <v>-1</v>
      </c>
      <c r="G434">
        <v>2</v>
      </c>
      <c r="H434">
        <v>71</v>
      </c>
      <c r="K434">
        <v>73</v>
      </c>
      <c r="M434">
        <v>79</v>
      </c>
      <c r="T434" s="34">
        <f>_xlfn.XLOOKUP(B434,Demog!$A$2:$A$219,Demog!$P$2:$P$219,,,2)</f>
        <v>32171</v>
      </c>
      <c r="U434" s="34">
        <f t="shared" si="6"/>
        <v>2</v>
      </c>
      <c r="V434" s="13">
        <f>IF(OR(Table1[[#This Row],[7d_positivity_public]]=0,ISBLANK(Table1[[#This Row],[7d_positivity_public]])),"",(Table1[[#This Row],[7d_positivity_public]]-Table1[[#This Row],[7d_positivity_all]])/Table1[[#This Row],[7d_positivity_public]])</f>
        <v>0.5</v>
      </c>
      <c r="W434">
        <v>1</v>
      </c>
    </row>
    <row r="435" spans="1:23" x14ac:dyDescent="0.25">
      <c r="A435" s="10">
        <v>44359</v>
      </c>
      <c r="B435">
        <v>3115</v>
      </c>
      <c r="C435" t="s">
        <v>173</v>
      </c>
      <c r="D435">
        <v>0</v>
      </c>
      <c r="E435">
        <v>1</v>
      </c>
      <c r="F435">
        <v>-1</v>
      </c>
      <c r="G435">
        <v>0</v>
      </c>
      <c r="H435">
        <v>78</v>
      </c>
      <c r="K435">
        <v>81</v>
      </c>
      <c r="M435">
        <v>86</v>
      </c>
      <c r="T435" s="34">
        <f>_xlfn.XLOOKUP(B435,Demog!$A$2:$A$219,Demog!$P$2:$P$219,,,2)</f>
        <v>24774</v>
      </c>
      <c r="U435" s="34">
        <f t="shared" si="6"/>
        <v>0</v>
      </c>
      <c r="V435" s="13" t="str">
        <f>IF(OR(Table1[[#This Row],[7d_positivity_public]]=0,ISBLANK(Table1[[#This Row],[7d_positivity_public]])),"",(Table1[[#This Row],[7d_positivity_public]]-Table1[[#This Row],[7d_positivity_all]])/Table1[[#This Row],[7d_positivity_public]])</f>
        <v/>
      </c>
      <c r="W435">
        <v>0</v>
      </c>
    </row>
    <row r="436" spans="1:23" x14ac:dyDescent="0.25">
      <c r="A436" s="10">
        <v>44359</v>
      </c>
      <c r="B436">
        <v>3116</v>
      </c>
      <c r="C436" t="s">
        <v>174</v>
      </c>
      <c r="D436">
        <v>4</v>
      </c>
      <c r="E436">
        <v>4</v>
      </c>
      <c r="F436">
        <v>0</v>
      </c>
      <c r="G436">
        <v>8</v>
      </c>
      <c r="H436">
        <v>74</v>
      </c>
      <c r="K436">
        <v>75</v>
      </c>
      <c r="M436">
        <v>80</v>
      </c>
      <c r="T436" s="34">
        <f>_xlfn.XLOOKUP(B436,Demog!$A$2:$A$219,Demog!$P$2:$P$219,,,2)</f>
        <v>24621</v>
      </c>
      <c r="U436" s="34">
        <f t="shared" si="6"/>
        <v>7</v>
      </c>
      <c r="V436" s="13">
        <f>IF(OR(Table1[[#This Row],[7d_positivity_public]]=0,ISBLANK(Table1[[#This Row],[7d_positivity_public]])),"",(Table1[[#This Row],[7d_positivity_public]]-Table1[[#This Row],[7d_positivity_all]])/Table1[[#This Row],[7d_positivity_public]])</f>
        <v>0.625</v>
      </c>
      <c r="W436">
        <v>3</v>
      </c>
    </row>
    <row r="437" spans="1:23" x14ac:dyDescent="0.25">
      <c r="A437" s="10">
        <v>44359</v>
      </c>
      <c r="B437">
        <v>3117</v>
      </c>
      <c r="C437" t="s">
        <v>175</v>
      </c>
      <c r="D437">
        <v>4</v>
      </c>
      <c r="E437">
        <v>2</v>
      </c>
      <c r="F437">
        <v>2</v>
      </c>
      <c r="G437">
        <v>6</v>
      </c>
      <c r="H437">
        <v>74</v>
      </c>
      <c r="K437">
        <v>76</v>
      </c>
      <c r="M437">
        <v>82</v>
      </c>
      <c r="T437" s="34">
        <f>_xlfn.XLOOKUP(B437,Demog!$A$2:$A$219,Demog!$P$2:$P$219,,,2)</f>
        <v>20949</v>
      </c>
      <c r="U437" s="34">
        <f t="shared" si="6"/>
        <v>6</v>
      </c>
      <c r="V437" s="13">
        <f>IF(OR(Table1[[#This Row],[7d_positivity_public]]=0,ISBLANK(Table1[[#This Row],[7d_positivity_public]])),"",(Table1[[#This Row],[7d_positivity_public]]-Table1[[#This Row],[7d_positivity_all]])/Table1[[#This Row],[7d_positivity_public]])</f>
        <v>0.33333333333333331</v>
      </c>
      <c r="W437">
        <v>4</v>
      </c>
    </row>
    <row r="438" spans="1:23" x14ac:dyDescent="0.25">
      <c r="A438" s="10">
        <v>44359</v>
      </c>
      <c r="B438">
        <v>3211</v>
      </c>
      <c r="C438" t="s">
        <v>176</v>
      </c>
      <c r="D438">
        <v>3</v>
      </c>
      <c r="E438">
        <v>4</v>
      </c>
      <c r="F438">
        <v>-1</v>
      </c>
      <c r="G438">
        <v>2</v>
      </c>
      <c r="H438">
        <v>76</v>
      </c>
      <c r="K438">
        <v>77</v>
      </c>
      <c r="M438">
        <v>76</v>
      </c>
      <c r="T438" s="34">
        <f>_xlfn.XLOOKUP(B438,Demog!$A$2:$A$219,Demog!$P$2:$P$219,,,2)</f>
        <v>41934</v>
      </c>
      <c r="U438" s="34">
        <f t="shared" si="6"/>
        <v>9</v>
      </c>
      <c r="V438" s="13">
        <f>IF(OR(Table1[[#This Row],[7d_positivity_public]]=0,ISBLANK(Table1[[#This Row],[7d_positivity_public]])),"",(Table1[[#This Row],[7d_positivity_public]]-Table1[[#This Row],[7d_positivity_all]])/Table1[[#This Row],[7d_positivity_public]])</f>
        <v>0.5</v>
      </c>
      <c r="W438">
        <v>1</v>
      </c>
    </row>
    <row r="439" spans="1:23" x14ac:dyDescent="0.25">
      <c r="A439" s="10">
        <v>44359</v>
      </c>
      <c r="B439">
        <v>3212</v>
      </c>
      <c r="C439" t="s">
        <v>177</v>
      </c>
      <c r="D439">
        <v>3</v>
      </c>
      <c r="E439">
        <v>4</v>
      </c>
      <c r="F439">
        <v>-1</v>
      </c>
      <c r="G439">
        <v>4</v>
      </c>
      <c r="H439">
        <v>78</v>
      </c>
      <c r="K439">
        <v>78</v>
      </c>
      <c r="M439">
        <v>80</v>
      </c>
      <c r="T439" s="34">
        <f>_xlfn.XLOOKUP(B439,Demog!$A$2:$A$219,Demog!$P$2:$P$219,,,2)</f>
        <v>47203</v>
      </c>
      <c r="U439" s="34">
        <f t="shared" si="6"/>
        <v>10</v>
      </c>
      <c r="V439" s="13">
        <f>IF(OR(Table1[[#This Row],[7d_positivity_public]]=0,ISBLANK(Table1[[#This Row],[7d_positivity_public]])),"",(Table1[[#This Row],[7d_positivity_public]]-Table1[[#This Row],[7d_positivity_all]])/Table1[[#This Row],[7d_positivity_public]])</f>
        <v>0.5</v>
      </c>
      <c r="W439">
        <v>2</v>
      </c>
    </row>
    <row r="440" spans="1:23" x14ac:dyDescent="0.25">
      <c r="A440" s="10">
        <v>44359</v>
      </c>
      <c r="B440">
        <v>3213</v>
      </c>
      <c r="C440" t="s">
        <v>178</v>
      </c>
      <c r="D440">
        <v>2</v>
      </c>
      <c r="E440">
        <v>2</v>
      </c>
      <c r="F440">
        <v>0</v>
      </c>
      <c r="G440">
        <v>4</v>
      </c>
      <c r="H440">
        <v>81</v>
      </c>
      <c r="K440">
        <v>83</v>
      </c>
      <c r="M440">
        <v>86</v>
      </c>
      <c r="T440" s="34">
        <f>_xlfn.XLOOKUP(B440,Demog!$A$2:$A$219,Demog!$P$2:$P$219,,,2)</f>
        <v>32904</v>
      </c>
      <c r="U440" s="34">
        <f t="shared" si="6"/>
        <v>5</v>
      </c>
      <c r="V440" s="13">
        <f>IF(OR(Table1[[#This Row],[7d_positivity_public]]=0,ISBLANK(Table1[[#This Row],[7d_positivity_public]])),"",(Table1[[#This Row],[7d_positivity_public]]-Table1[[#This Row],[7d_positivity_all]])/Table1[[#This Row],[7d_positivity_public]])</f>
        <v>0.5</v>
      </c>
      <c r="W440">
        <v>2</v>
      </c>
    </row>
    <row r="441" spans="1:23" x14ac:dyDescent="0.25">
      <c r="A441" s="10">
        <v>44359</v>
      </c>
      <c r="B441">
        <v>3221</v>
      </c>
      <c r="C441" t="s">
        <v>179</v>
      </c>
      <c r="D441">
        <v>5</v>
      </c>
      <c r="E441">
        <v>5</v>
      </c>
      <c r="F441">
        <v>0</v>
      </c>
      <c r="G441">
        <v>6</v>
      </c>
      <c r="H441">
        <v>66</v>
      </c>
      <c r="K441">
        <v>67</v>
      </c>
      <c r="M441">
        <v>70</v>
      </c>
      <c r="T441" s="34">
        <f>_xlfn.XLOOKUP(B441,Demog!$A$2:$A$219,Demog!$P$2:$P$219,,,2)</f>
        <v>19960</v>
      </c>
      <c r="U441" s="34">
        <f t="shared" si="6"/>
        <v>7</v>
      </c>
      <c r="V441" s="13">
        <f>IF(OR(Table1[[#This Row],[7d_positivity_public]]=0,ISBLANK(Table1[[#This Row],[7d_positivity_public]])),"",(Table1[[#This Row],[7d_positivity_public]]-Table1[[#This Row],[7d_positivity_all]])/Table1[[#This Row],[7d_positivity_public]])</f>
        <v>0.33333333333333331</v>
      </c>
      <c r="W441">
        <v>4</v>
      </c>
    </row>
    <row r="442" spans="1:23" x14ac:dyDescent="0.25">
      <c r="A442" s="10">
        <v>44359</v>
      </c>
      <c r="B442">
        <v>3222</v>
      </c>
      <c r="C442" t="s">
        <v>180</v>
      </c>
      <c r="D442">
        <v>2</v>
      </c>
      <c r="E442">
        <v>18</v>
      </c>
      <c r="F442">
        <v>-16</v>
      </c>
      <c r="G442">
        <v>3</v>
      </c>
      <c r="H442">
        <v>75</v>
      </c>
      <c r="K442">
        <v>76</v>
      </c>
      <c r="M442">
        <v>78</v>
      </c>
      <c r="T442" s="34">
        <f>_xlfn.XLOOKUP(B442,Demog!$A$2:$A$219,Demog!$P$2:$P$219,,,2)</f>
        <v>12392</v>
      </c>
      <c r="U442" s="34">
        <f t="shared" si="6"/>
        <v>2</v>
      </c>
      <c r="V442" s="13">
        <f>IF(OR(Table1[[#This Row],[7d_positivity_public]]=0,ISBLANK(Table1[[#This Row],[7d_positivity_public]])),"",(Table1[[#This Row],[7d_positivity_public]]-Table1[[#This Row],[7d_positivity_all]])/Table1[[#This Row],[7d_positivity_public]])</f>
        <v>0.66666666666666663</v>
      </c>
      <c r="W442">
        <v>1</v>
      </c>
    </row>
    <row r="443" spans="1:23" x14ac:dyDescent="0.25">
      <c r="A443" s="10">
        <v>44359</v>
      </c>
      <c r="B443">
        <v>3223</v>
      </c>
      <c r="C443" t="s">
        <v>181</v>
      </c>
      <c r="D443">
        <v>3</v>
      </c>
      <c r="E443">
        <v>4</v>
      </c>
      <c r="F443">
        <v>-1</v>
      </c>
      <c r="G443">
        <v>3</v>
      </c>
      <c r="H443">
        <v>77</v>
      </c>
      <c r="K443">
        <v>78</v>
      </c>
      <c r="M443">
        <v>79</v>
      </c>
      <c r="T443" s="34">
        <f>_xlfn.XLOOKUP(B443,Demog!$A$2:$A$219,Demog!$P$2:$P$219,,,2)</f>
        <v>29180</v>
      </c>
      <c r="U443" s="34">
        <f t="shared" si="6"/>
        <v>6</v>
      </c>
      <c r="V443" s="13">
        <f>IF(OR(Table1[[#This Row],[7d_positivity_public]]=0,ISBLANK(Table1[[#This Row],[7d_positivity_public]])),"",(Table1[[#This Row],[7d_positivity_public]]-Table1[[#This Row],[7d_positivity_all]])/Table1[[#This Row],[7d_positivity_public]])</f>
        <v>0.33333333333333331</v>
      </c>
      <c r="W443">
        <v>2</v>
      </c>
    </row>
    <row r="444" spans="1:23" x14ac:dyDescent="0.25">
      <c r="A444" s="10">
        <v>44359</v>
      </c>
      <c r="B444">
        <v>3231</v>
      </c>
      <c r="C444" t="s">
        <v>182</v>
      </c>
      <c r="D444">
        <v>9</v>
      </c>
      <c r="E444">
        <v>5</v>
      </c>
      <c r="F444">
        <v>4</v>
      </c>
      <c r="G444">
        <v>8</v>
      </c>
      <c r="H444">
        <v>79</v>
      </c>
      <c r="K444">
        <v>81</v>
      </c>
      <c r="M444">
        <v>83</v>
      </c>
      <c r="T444" s="34">
        <f>_xlfn.XLOOKUP(B444,Demog!$A$2:$A$219,Demog!$P$2:$P$219,,,2)</f>
        <v>18027</v>
      </c>
      <c r="U444" s="34">
        <f t="shared" si="6"/>
        <v>11</v>
      </c>
      <c r="V444" s="13">
        <f>IF(OR(Table1[[#This Row],[7d_positivity_public]]=0,ISBLANK(Table1[[#This Row],[7d_positivity_public]])),"",(Table1[[#This Row],[7d_positivity_public]]-Table1[[#This Row],[7d_positivity_all]])/Table1[[#This Row],[7d_positivity_public]])</f>
        <v>0.375</v>
      </c>
      <c r="W444">
        <v>5</v>
      </c>
    </row>
    <row r="445" spans="1:23" x14ac:dyDescent="0.25">
      <c r="A445" s="10">
        <v>44359</v>
      </c>
      <c r="B445">
        <v>3232</v>
      </c>
      <c r="C445" t="s">
        <v>183</v>
      </c>
      <c r="D445">
        <v>7</v>
      </c>
      <c r="E445">
        <v>3</v>
      </c>
      <c r="F445">
        <v>4</v>
      </c>
      <c r="G445">
        <v>7</v>
      </c>
      <c r="H445">
        <v>79</v>
      </c>
      <c r="K445">
        <v>81</v>
      </c>
      <c r="M445">
        <v>84</v>
      </c>
      <c r="T445" s="34">
        <f>_xlfn.XLOOKUP(B445,Demog!$A$2:$A$219,Demog!$P$2:$P$219,,,2)</f>
        <v>34575</v>
      </c>
      <c r="U445" s="34">
        <f t="shared" si="6"/>
        <v>17</v>
      </c>
      <c r="V445" s="13">
        <f>IF(OR(Table1[[#This Row],[7d_positivity_public]]=0,ISBLANK(Table1[[#This Row],[7d_positivity_public]])),"",(Table1[[#This Row],[7d_positivity_public]]-Table1[[#This Row],[7d_positivity_all]])/Table1[[#This Row],[7d_positivity_public]])</f>
        <v>0.42857142857142855</v>
      </c>
      <c r="W445">
        <v>4</v>
      </c>
    </row>
    <row r="446" spans="1:23" x14ac:dyDescent="0.25">
      <c r="A446" s="10">
        <v>44359</v>
      </c>
      <c r="B446">
        <v>3233</v>
      </c>
      <c r="C446" t="s">
        <v>184</v>
      </c>
      <c r="D446">
        <v>2</v>
      </c>
      <c r="E446">
        <v>9</v>
      </c>
      <c r="F446">
        <v>-7</v>
      </c>
      <c r="G446">
        <v>4</v>
      </c>
      <c r="H446">
        <v>78</v>
      </c>
      <c r="K446">
        <v>80</v>
      </c>
      <c r="M446">
        <v>84</v>
      </c>
      <c r="T446" s="34">
        <f>_xlfn.XLOOKUP(B446,Demog!$A$2:$A$219,Demog!$P$2:$P$219,,,2)</f>
        <v>51292</v>
      </c>
      <c r="U446" s="34">
        <f t="shared" si="6"/>
        <v>7</v>
      </c>
      <c r="V446" s="13">
        <f>IF(OR(Table1[[#This Row],[7d_positivity_public]]=0,ISBLANK(Table1[[#This Row],[7d_positivity_public]])),"",(Table1[[#This Row],[7d_positivity_public]]-Table1[[#This Row],[7d_positivity_all]])/Table1[[#This Row],[7d_positivity_public]])</f>
        <v>0.5</v>
      </c>
      <c r="W446">
        <v>2</v>
      </c>
    </row>
    <row r="447" spans="1:23" x14ac:dyDescent="0.25">
      <c r="A447" s="10">
        <v>44359</v>
      </c>
      <c r="B447">
        <v>3241</v>
      </c>
      <c r="C447" t="s">
        <v>185</v>
      </c>
      <c r="D447">
        <v>0</v>
      </c>
      <c r="E447">
        <v>3</v>
      </c>
      <c r="F447">
        <v>-3</v>
      </c>
      <c r="G447">
        <v>1</v>
      </c>
      <c r="H447">
        <v>72</v>
      </c>
      <c r="K447">
        <v>74</v>
      </c>
      <c r="M447">
        <v>80</v>
      </c>
      <c r="T447" s="34">
        <f>_xlfn.XLOOKUP(B447,Demog!$A$2:$A$219,Demog!$P$2:$P$219,,,2)</f>
        <v>37993</v>
      </c>
      <c r="U447" s="34">
        <f t="shared" si="6"/>
        <v>0</v>
      </c>
      <c r="V447" s="13">
        <f>IF(OR(Table1[[#This Row],[7d_positivity_public]]=0,ISBLANK(Table1[[#This Row],[7d_positivity_public]])),"",(Table1[[#This Row],[7d_positivity_public]]-Table1[[#This Row],[7d_positivity_all]])/Table1[[#This Row],[7d_positivity_public]])</f>
        <v>1</v>
      </c>
      <c r="W447">
        <v>0</v>
      </c>
    </row>
    <row r="448" spans="1:23" x14ac:dyDescent="0.25">
      <c r="A448" s="10">
        <v>44359</v>
      </c>
      <c r="B448">
        <v>3242</v>
      </c>
      <c r="C448" t="s">
        <v>186</v>
      </c>
      <c r="D448">
        <v>0</v>
      </c>
      <c r="E448">
        <v>1</v>
      </c>
      <c r="F448">
        <v>-1</v>
      </c>
      <c r="G448">
        <v>0</v>
      </c>
      <c r="H448">
        <v>76</v>
      </c>
      <c r="K448">
        <v>78</v>
      </c>
      <c r="M448">
        <v>85</v>
      </c>
      <c r="T448" s="34">
        <f>_xlfn.XLOOKUP(B448,Demog!$A$2:$A$219,Demog!$P$2:$P$219,,,2)</f>
        <v>34483</v>
      </c>
      <c r="U448" s="34">
        <f t="shared" si="6"/>
        <v>0</v>
      </c>
      <c r="V448" s="13" t="str">
        <f>IF(OR(Table1[[#This Row],[7d_positivity_public]]=0,ISBLANK(Table1[[#This Row],[7d_positivity_public]])),"",(Table1[[#This Row],[7d_positivity_public]]-Table1[[#This Row],[7d_positivity_all]])/Table1[[#This Row],[7d_positivity_public]])</f>
        <v/>
      </c>
      <c r="W448">
        <v>0</v>
      </c>
    </row>
    <row r="449" spans="1:23" x14ac:dyDescent="0.25">
      <c r="A449" s="10">
        <v>44359</v>
      </c>
      <c r="B449">
        <v>3243</v>
      </c>
      <c r="C449" t="s">
        <v>187</v>
      </c>
      <c r="D449">
        <v>1</v>
      </c>
      <c r="E449">
        <v>2</v>
      </c>
      <c r="F449">
        <v>-1</v>
      </c>
      <c r="G449">
        <v>0</v>
      </c>
      <c r="H449">
        <v>66</v>
      </c>
      <c r="K449">
        <v>68</v>
      </c>
      <c r="M449">
        <v>75</v>
      </c>
      <c r="T449" s="34">
        <f>_xlfn.XLOOKUP(B449,Demog!$A$2:$A$219,Demog!$P$2:$P$219,,,2)</f>
        <v>15890</v>
      </c>
      <c r="U449" s="34">
        <f t="shared" si="6"/>
        <v>1</v>
      </c>
      <c r="V449" s="13" t="str">
        <f>IF(OR(Table1[[#This Row],[7d_positivity_public]]=0,ISBLANK(Table1[[#This Row],[7d_positivity_public]])),"",(Table1[[#This Row],[7d_positivity_public]]-Table1[[#This Row],[7d_positivity_all]])/Table1[[#This Row],[7d_positivity_public]])</f>
        <v/>
      </c>
      <c r="W449">
        <v>0</v>
      </c>
    </row>
    <row r="450" spans="1:23" x14ac:dyDescent="0.25">
      <c r="A450" s="10">
        <v>44359</v>
      </c>
      <c r="B450">
        <v>3244</v>
      </c>
      <c r="C450" t="s">
        <v>188</v>
      </c>
      <c r="D450">
        <v>2</v>
      </c>
      <c r="E450">
        <v>2</v>
      </c>
      <c r="F450">
        <v>0</v>
      </c>
      <c r="G450">
        <v>3</v>
      </c>
      <c r="H450">
        <v>82</v>
      </c>
      <c r="K450">
        <v>83</v>
      </c>
      <c r="M450">
        <v>85</v>
      </c>
      <c r="T450" s="34">
        <f>_xlfn.XLOOKUP(B450,Demog!$A$2:$A$219,Demog!$P$2:$P$219,,,2)</f>
        <v>42812</v>
      </c>
      <c r="U450" s="34">
        <f t="shared" ref="U450:U513" si="7">ROUND(T450*D450/100000*7,0)</f>
        <v>6</v>
      </c>
      <c r="V450" s="13">
        <f>IF(OR(Table1[[#This Row],[7d_positivity_public]]=0,ISBLANK(Table1[[#This Row],[7d_positivity_public]])),"",(Table1[[#This Row],[7d_positivity_public]]-Table1[[#This Row],[7d_positivity_all]])/Table1[[#This Row],[7d_positivity_public]])</f>
        <v>0.33333333333333331</v>
      </c>
      <c r="W450">
        <v>2</v>
      </c>
    </row>
    <row r="451" spans="1:23" x14ac:dyDescent="0.25">
      <c r="A451" s="10">
        <v>44359</v>
      </c>
      <c r="B451">
        <v>3251</v>
      </c>
      <c r="C451" t="s">
        <v>189</v>
      </c>
      <c r="D451">
        <v>2</v>
      </c>
      <c r="E451">
        <v>4</v>
      </c>
      <c r="F451">
        <v>-2</v>
      </c>
      <c r="G451">
        <v>7</v>
      </c>
      <c r="H451">
        <v>79</v>
      </c>
      <c r="K451">
        <v>81</v>
      </c>
      <c r="M451">
        <v>83</v>
      </c>
      <c r="T451" s="34">
        <f>_xlfn.XLOOKUP(B451,Demog!$A$2:$A$219,Demog!$P$2:$P$219,,,2)</f>
        <v>31755</v>
      </c>
      <c r="U451" s="34">
        <f t="shared" si="7"/>
        <v>4</v>
      </c>
      <c r="V451" s="13">
        <f>IF(OR(Table1[[#This Row],[7d_positivity_public]]=0,ISBLANK(Table1[[#This Row],[7d_positivity_public]])),"",(Table1[[#This Row],[7d_positivity_public]]-Table1[[#This Row],[7d_positivity_all]])/Table1[[#This Row],[7d_positivity_public]])</f>
        <v>0.2857142857142857</v>
      </c>
      <c r="W451">
        <v>5</v>
      </c>
    </row>
    <row r="452" spans="1:23" x14ac:dyDescent="0.25">
      <c r="A452" s="10">
        <v>44359</v>
      </c>
      <c r="B452">
        <v>3252</v>
      </c>
      <c r="C452" t="s">
        <v>190</v>
      </c>
      <c r="D452">
        <v>4</v>
      </c>
      <c r="E452">
        <v>4</v>
      </c>
      <c r="F452">
        <v>0</v>
      </c>
      <c r="G452">
        <v>5</v>
      </c>
      <c r="H452">
        <v>82</v>
      </c>
      <c r="K452">
        <v>82</v>
      </c>
      <c r="M452">
        <v>81</v>
      </c>
      <c r="T452" s="34">
        <f>_xlfn.XLOOKUP(B452,Demog!$A$2:$A$219,Demog!$P$2:$P$219,,,2)</f>
        <v>32807</v>
      </c>
      <c r="U452" s="34">
        <f t="shared" si="7"/>
        <v>9</v>
      </c>
      <c r="V452" s="13">
        <f>IF(OR(Table1[[#This Row],[7d_positivity_public]]=0,ISBLANK(Table1[[#This Row],[7d_positivity_public]])),"",(Table1[[#This Row],[7d_positivity_public]]-Table1[[#This Row],[7d_positivity_all]])/Table1[[#This Row],[7d_positivity_public]])</f>
        <v>0.4</v>
      </c>
      <c r="W452">
        <v>3</v>
      </c>
    </row>
    <row r="453" spans="1:23" x14ac:dyDescent="0.25">
      <c r="A453" s="10">
        <v>44359</v>
      </c>
      <c r="B453">
        <v>3253</v>
      </c>
      <c r="C453" t="s">
        <v>191</v>
      </c>
      <c r="D453">
        <v>2</v>
      </c>
      <c r="E453">
        <v>5</v>
      </c>
      <c r="F453">
        <v>-3</v>
      </c>
      <c r="G453">
        <v>2</v>
      </c>
      <c r="H453">
        <v>81</v>
      </c>
      <c r="K453">
        <v>82</v>
      </c>
      <c r="M453">
        <v>84</v>
      </c>
      <c r="T453" s="34">
        <f>_xlfn.XLOOKUP(B453,Demog!$A$2:$A$219,Demog!$P$2:$P$219,,,2)</f>
        <v>31246</v>
      </c>
      <c r="U453" s="34">
        <f t="shared" si="7"/>
        <v>4</v>
      </c>
      <c r="V453" s="13">
        <f>IF(OR(Table1[[#This Row],[7d_positivity_public]]=0,ISBLANK(Table1[[#This Row],[7d_positivity_public]])),"",(Table1[[#This Row],[7d_positivity_public]]-Table1[[#This Row],[7d_positivity_all]])/Table1[[#This Row],[7d_positivity_public]])</f>
        <v>0.5</v>
      </c>
      <c r="W453">
        <v>1</v>
      </c>
    </row>
    <row r="454" spans="1:23" x14ac:dyDescent="0.25">
      <c r="A454" s="10">
        <v>44359</v>
      </c>
      <c r="B454">
        <v>3261</v>
      </c>
      <c r="C454" t="s">
        <v>192</v>
      </c>
      <c r="D454">
        <v>1</v>
      </c>
      <c r="E454">
        <v>2</v>
      </c>
      <c r="F454">
        <v>-1</v>
      </c>
      <c r="G454">
        <v>2</v>
      </c>
      <c r="H454">
        <v>78</v>
      </c>
      <c r="K454">
        <v>80</v>
      </c>
      <c r="M454">
        <v>84</v>
      </c>
      <c r="T454" s="34">
        <f>_xlfn.XLOOKUP(B454,Demog!$A$2:$A$219,Demog!$P$2:$P$219,,,2)</f>
        <v>29561</v>
      </c>
      <c r="U454" s="34">
        <f t="shared" si="7"/>
        <v>2</v>
      </c>
      <c r="V454" s="13">
        <f>IF(OR(Table1[[#This Row],[7d_positivity_public]]=0,ISBLANK(Table1[[#This Row],[7d_positivity_public]])),"",(Table1[[#This Row],[7d_positivity_public]]-Table1[[#This Row],[7d_positivity_all]])/Table1[[#This Row],[7d_positivity_public]])</f>
        <v>0.5</v>
      </c>
      <c r="W454">
        <v>1</v>
      </c>
    </row>
    <row r="455" spans="1:23" x14ac:dyDescent="0.25">
      <c r="A455" s="10">
        <v>44359</v>
      </c>
      <c r="B455">
        <v>3262</v>
      </c>
      <c r="C455" t="s">
        <v>193</v>
      </c>
      <c r="D455">
        <v>1</v>
      </c>
      <c r="E455">
        <v>1</v>
      </c>
      <c r="F455">
        <v>0</v>
      </c>
      <c r="G455">
        <v>3</v>
      </c>
      <c r="H455">
        <v>70</v>
      </c>
      <c r="K455">
        <v>72</v>
      </c>
      <c r="M455">
        <v>76</v>
      </c>
      <c r="T455" s="34">
        <f>_xlfn.XLOOKUP(B455,Demog!$A$2:$A$219,Demog!$P$2:$P$219,,,2)</f>
        <v>37453</v>
      </c>
      <c r="U455" s="34">
        <f t="shared" si="7"/>
        <v>3</v>
      </c>
      <c r="V455" s="13">
        <f>IF(OR(Table1[[#This Row],[7d_positivity_public]]=0,ISBLANK(Table1[[#This Row],[7d_positivity_public]])),"",(Table1[[#This Row],[7d_positivity_public]]-Table1[[#This Row],[7d_positivity_all]])/Table1[[#This Row],[7d_positivity_public]])</f>
        <v>0.66666666666666663</v>
      </c>
      <c r="W455">
        <v>1</v>
      </c>
    </row>
    <row r="456" spans="1:23" x14ac:dyDescent="0.25">
      <c r="A456" s="10">
        <v>44359</v>
      </c>
      <c r="B456">
        <v>3263</v>
      </c>
      <c r="C456" t="s">
        <v>194</v>
      </c>
      <c r="D456">
        <v>2</v>
      </c>
      <c r="E456">
        <v>10</v>
      </c>
      <c r="F456">
        <v>-8</v>
      </c>
      <c r="G456">
        <v>4</v>
      </c>
      <c r="H456">
        <v>76</v>
      </c>
      <c r="K456">
        <v>78</v>
      </c>
      <c r="M456">
        <v>84</v>
      </c>
      <c r="T456" s="34">
        <f>_xlfn.XLOOKUP(B456,Demog!$A$2:$A$219,Demog!$P$2:$P$219,,,2)</f>
        <v>36496</v>
      </c>
      <c r="U456" s="34">
        <f t="shared" si="7"/>
        <v>5</v>
      </c>
      <c r="V456" s="13">
        <f>IF(OR(Table1[[#This Row],[7d_positivity_public]]=0,ISBLANK(Table1[[#This Row],[7d_positivity_public]])),"",(Table1[[#This Row],[7d_positivity_public]]-Table1[[#This Row],[7d_positivity_all]])/Table1[[#This Row],[7d_positivity_public]])</f>
        <v>0.25</v>
      </c>
      <c r="W456">
        <v>3</v>
      </c>
    </row>
    <row r="457" spans="1:23" x14ac:dyDescent="0.25">
      <c r="A457" s="10">
        <v>44359</v>
      </c>
      <c r="B457">
        <v>3264</v>
      </c>
      <c r="C457" t="s">
        <v>195</v>
      </c>
      <c r="D457">
        <v>3</v>
      </c>
      <c r="E457">
        <v>7</v>
      </c>
      <c r="F457">
        <v>-4</v>
      </c>
      <c r="G457">
        <v>4</v>
      </c>
      <c r="H457">
        <v>77</v>
      </c>
      <c r="K457">
        <v>79</v>
      </c>
      <c r="M457">
        <v>84</v>
      </c>
      <c r="T457" s="34">
        <f>_xlfn.XLOOKUP(B457,Demog!$A$2:$A$219,Demog!$P$2:$P$219,,,2)</f>
        <v>31065</v>
      </c>
      <c r="U457" s="34">
        <f t="shared" si="7"/>
        <v>7</v>
      </c>
      <c r="V457" s="13">
        <f>IF(OR(Table1[[#This Row],[7d_positivity_public]]=0,ISBLANK(Table1[[#This Row],[7d_positivity_public]])),"",(Table1[[#This Row],[7d_positivity_public]]-Table1[[#This Row],[7d_positivity_all]])/Table1[[#This Row],[7d_positivity_public]])</f>
        <v>0.25</v>
      </c>
      <c r="W457">
        <v>3</v>
      </c>
    </row>
    <row r="458" spans="1:23" x14ac:dyDescent="0.25">
      <c r="A458" s="10">
        <v>44359</v>
      </c>
      <c r="B458">
        <v>3311</v>
      </c>
      <c r="C458" t="s">
        <v>196</v>
      </c>
      <c r="D458">
        <v>1</v>
      </c>
      <c r="E458">
        <v>8</v>
      </c>
      <c r="F458">
        <v>-7</v>
      </c>
      <c r="G458">
        <v>2</v>
      </c>
      <c r="H458">
        <v>79</v>
      </c>
      <c r="K458">
        <v>81</v>
      </c>
      <c r="M458">
        <v>86</v>
      </c>
      <c r="T458" s="34">
        <f>_xlfn.XLOOKUP(B458,Demog!$A$2:$A$219,Demog!$P$2:$P$219,,,2)</f>
        <v>19230</v>
      </c>
      <c r="U458" s="34">
        <f t="shared" si="7"/>
        <v>1</v>
      </c>
      <c r="V458" s="13">
        <f>IF(OR(Table1[[#This Row],[7d_positivity_public]]=0,ISBLANK(Table1[[#This Row],[7d_positivity_public]])),"",(Table1[[#This Row],[7d_positivity_public]]-Table1[[#This Row],[7d_positivity_all]])/Table1[[#This Row],[7d_positivity_public]])</f>
        <v>0</v>
      </c>
      <c r="W458">
        <v>2</v>
      </c>
    </row>
    <row r="459" spans="1:23" x14ac:dyDescent="0.25">
      <c r="A459" s="10">
        <v>44359</v>
      </c>
      <c r="B459">
        <v>3312</v>
      </c>
      <c r="C459" t="s">
        <v>197</v>
      </c>
      <c r="D459">
        <v>3</v>
      </c>
      <c r="E459">
        <v>4</v>
      </c>
      <c r="F459">
        <v>-1</v>
      </c>
      <c r="G459">
        <v>7</v>
      </c>
      <c r="H459">
        <v>78</v>
      </c>
      <c r="K459">
        <v>80</v>
      </c>
      <c r="M459">
        <v>83</v>
      </c>
      <c r="T459" s="34">
        <f>_xlfn.XLOOKUP(B459,Demog!$A$2:$A$219,Demog!$P$2:$P$219,,,2)</f>
        <v>34244</v>
      </c>
      <c r="U459" s="34">
        <f t="shared" si="7"/>
        <v>7</v>
      </c>
      <c r="V459" s="13">
        <f>IF(OR(Table1[[#This Row],[7d_positivity_public]]=0,ISBLANK(Table1[[#This Row],[7d_positivity_public]])),"",(Table1[[#This Row],[7d_positivity_public]]-Table1[[#This Row],[7d_positivity_all]])/Table1[[#This Row],[7d_positivity_public]])</f>
        <v>0.2857142857142857</v>
      </c>
      <c r="W459">
        <v>5</v>
      </c>
    </row>
    <row r="460" spans="1:23" x14ac:dyDescent="0.25">
      <c r="A460" s="10">
        <v>44359</v>
      </c>
      <c r="B460">
        <v>3313</v>
      </c>
      <c r="C460" t="s">
        <v>198</v>
      </c>
      <c r="D460">
        <v>2</v>
      </c>
      <c r="E460">
        <v>1</v>
      </c>
      <c r="F460">
        <v>1</v>
      </c>
      <c r="G460">
        <v>4</v>
      </c>
      <c r="H460">
        <v>83</v>
      </c>
      <c r="K460">
        <v>85</v>
      </c>
      <c r="M460">
        <v>89</v>
      </c>
      <c r="T460" s="34">
        <f>_xlfn.XLOOKUP(B460,Demog!$A$2:$A$219,Demog!$P$2:$P$219,,,2)</f>
        <v>29808</v>
      </c>
      <c r="U460" s="34">
        <f t="shared" si="7"/>
        <v>4</v>
      </c>
      <c r="V460" s="13">
        <f>IF(OR(Table1[[#This Row],[7d_positivity_public]]=0,ISBLANK(Table1[[#This Row],[7d_positivity_public]])),"",(Table1[[#This Row],[7d_positivity_public]]-Table1[[#This Row],[7d_positivity_all]])/Table1[[#This Row],[7d_positivity_public]])</f>
        <v>0.25</v>
      </c>
      <c r="W460">
        <v>3</v>
      </c>
    </row>
    <row r="461" spans="1:23" x14ac:dyDescent="0.25">
      <c r="A461" s="10">
        <v>44359</v>
      </c>
      <c r="B461">
        <v>3314</v>
      </c>
      <c r="C461" t="s">
        <v>199</v>
      </c>
      <c r="D461">
        <v>2</v>
      </c>
      <c r="E461">
        <v>7</v>
      </c>
      <c r="F461">
        <v>-5</v>
      </c>
      <c r="G461">
        <v>3</v>
      </c>
      <c r="H461">
        <v>82</v>
      </c>
      <c r="K461">
        <v>84</v>
      </c>
      <c r="M461">
        <v>89</v>
      </c>
      <c r="T461" s="34">
        <f>_xlfn.XLOOKUP(B461,Demog!$A$2:$A$219,Demog!$P$2:$P$219,,,2)</f>
        <v>29271</v>
      </c>
      <c r="U461" s="34">
        <f t="shared" si="7"/>
        <v>4</v>
      </c>
      <c r="V461" s="13">
        <f>IF(OR(Table1[[#This Row],[7d_positivity_public]]=0,ISBLANK(Table1[[#This Row],[7d_positivity_public]])),"",(Table1[[#This Row],[7d_positivity_public]]-Table1[[#This Row],[7d_positivity_all]])/Table1[[#This Row],[7d_positivity_public]])</f>
        <v>0.33333333333333331</v>
      </c>
      <c r="W461">
        <v>2</v>
      </c>
    </row>
    <row r="462" spans="1:23" x14ac:dyDescent="0.25">
      <c r="A462" s="10">
        <v>44359</v>
      </c>
      <c r="B462">
        <v>3315</v>
      </c>
      <c r="C462" t="s">
        <v>200</v>
      </c>
      <c r="D462">
        <v>3</v>
      </c>
      <c r="E462">
        <v>4</v>
      </c>
      <c r="F462">
        <v>-1</v>
      </c>
      <c r="G462">
        <v>3</v>
      </c>
      <c r="H462">
        <v>82</v>
      </c>
      <c r="K462">
        <v>84</v>
      </c>
      <c r="M462">
        <v>88</v>
      </c>
      <c r="T462" s="34">
        <f>_xlfn.XLOOKUP(B462,Demog!$A$2:$A$219,Demog!$P$2:$P$219,,,2)</f>
        <v>28839</v>
      </c>
      <c r="U462" s="34">
        <f t="shared" si="7"/>
        <v>6</v>
      </c>
      <c r="V462" s="13">
        <f>IF(OR(Table1[[#This Row],[7d_positivity_public]]=0,ISBLANK(Table1[[#This Row],[7d_positivity_public]])),"",(Table1[[#This Row],[7d_positivity_public]]-Table1[[#This Row],[7d_positivity_all]])/Table1[[#This Row],[7d_positivity_public]])</f>
        <v>0.33333333333333331</v>
      </c>
      <c r="W462">
        <v>2</v>
      </c>
    </row>
    <row r="463" spans="1:23" x14ac:dyDescent="0.25">
      <c r="A463" s="10">
        <v>44359</v>
      </c>
      <c r="B463">
        <v>3321</v>
      </c>
      <c r="C463" t="s">
        <v>201</v>
      </c>
      <c r="D463">
        <v>1</v>
      </c>
      <c r="E463">
        <v>3</v>
      </c>
      <c r="F463">
        <v>-2</v>
      </c>
      <c r="G463">
        <v>5</v>
      </c>
      <c r="H463">
        <v>79</v>
      </c>
      <c r="K463">
        <v>80</v>
      </c>
      <c r="M463">
        <v>85</v>
      </c>
      <c r="T463" s="34">
        <f>_xlfn.XLOOKUP(B463,Demog!$A$2:$A$219,Demog!$P$2:$P$219,,,2)</f>
        <v>19412</v>
      </c>
      <c r="U463" s="34">
        <f t="shared" si="7"/>
        <v>1</v>
      </c>
      <c r="V463" s="13">
        <f>IF(OR(Table1[[#This Row],[7d_positivity_public]]=0,ISBLANK(Table1[[#This Row],[7d_positivity_public]])),"",(Table1[[#This Row],[7d_positivity_public]]-Table1[[#This Row],[7d_positivity_all]])/Table1[[#This Row],[7d_positivity_public]])</f>
        <v>0.6</v>
      </c>
      <c r="W463">
        <v>2</v>
      </c>
    </row>
    <row r="464" spans="1:23" x14ac:dyDescent="0.25">
      <c r="A464" s="10">
        <v>44359</v>
      </c>
      <c r="B464">
        <v>3322</v>
      </c>
      <c r="C464" t="s">
        <v>202</v>
      </c>
      <c r="D464">
        <v>0</v>
      </c>
      <c r="E464">
        <v>2</v>
      </c>
      <c r="F464">
        <v>-2</v>
      </c>
      <c r="G464">
        <v>0</v>
      </c>
      <c r="H464">
        <v>75</v>
      </c>
      <c r="K464">
        <v>77</v>
      </c>
      <c r="M464">
        <v>82</v>
      </c>
      <c r="T464" s="34">
        <f>_xlfn.XLOOKUP(B464,Demog!$A$2:$A$219,Demog!$P$2:$P$219,,,2)</f>
        <v>25992</v>
      </c>
      <c r="U464" s="34">
        <f t="shared" si="7"/>
        <v>0</v>
      </c>
      <c r="V464" s="13" t="str">
        <f>IF(OR(Table1[[#This Row],[7d_positivity_public]]=0,ISBLANK(Table1[[#This Row],[7d_positivity_public]])),"",(Table1[[#This Row],[7d_positivity_public]]-Table1[[#This Row],[7d_positivity_all]])/Table1[[#This Row],[7d_positivity_public]])</f>
        <v/>
      </c>
      <c r="W464">
        <v>0</v>
      </c>
    </row>
    <row r="465" spans="1:23" x14ac:dyDescent="0.25">
      <c r="A465" s="10">
        <v>44359</v>
      </c>
      <c r="B465">
        <v>3323</v>
      </c>
      <c r="C465" t="s">
        <v>203</v>
      </c>
      <c r="D465">
        <v>3</v>
      </c>
      <c r="E465">
        <v>0</v>
      </c>
      <c r="F465">
        <v>3</v>
      </c>
      <c r="G465">
        <v>5</v>
      </c>
      <c r="H465">
        <v>80</v>
      </c>
      <c r="K465">
        <v>81</v>
      </c>
      <c r="M465">
        <v>86</v>
      </c>
      <c r="T465" s="34">
        <f>_xlfn.XLOOKUP(B465,Demog!$A$2:$A$219,Demog!$P$2:$P$219,,,2)</f>
        <v>5086</v>
      </c>
      <c r="U465" s="34">
        <f t="shared" si="7"/>
        <v>1</v>
      </c>
      <c r="V465" s="13">
        <f>IF(OR(Table1[[#This Row],[7d_positivity_public]]=0,ISBLANK(Table1[[#This Row],[7d_positivity_public]])),"",(Table1[[#This Row],[7d_positivity_public]]-Table1[[#This Row],[7d_positivity_all]])/Table1[[#This Row],[7d_positivity_public]])</f>
        <v>0.4</v>
      </c>
      <c r="W465">
        <v>3</v>
      </c>
    </row>
    <row r="466" spans="1:23" x14ac:dyDescent="0.25">
      <c r="A466" s="10">
        <v>44359</v>
      </c>
      <c r="B466">
        <v>4111</v>
      </c>
      <c r="C466" t="s">
        <v>204</v>
      </c>
      <c r="D466">
        <v>2</v>
      </c>
      <c r="E466">
        <v>0</v>
      </c>
      <c r="F466">
        <v>2</v>
      </c>
      <c r="G466">
        <v>5</v>
      </c>
      <c r="H466">
        <v>76</v>
      </c>
      <c r="K466">
        <v>77</v>
      </c>
      <c r="M466">
        <v>82</v>
      </c>
      <c r="T466" s="34">
        <f>_xlfn.XLOOKUP(B466,Demog!$A$2:$A$219,Demog!$P$2:$P$219,,,2)</f>
        <v>31290</v>
      </c>
      <c r="U466" s="34">
        <f t="shared" si="7"/>
        <v>4</v>
      </c>
      <c r="V466" s="13">
        <f>IF(OR(Table1[[#This Row],[7d_positivity_public]]=0,ISBLANK(Table1[[#This Row],[7d_positivity_public]])),"",(Table1[[#This Row],[7d_positivity_public]]-Table1[[#This Row],[7d_positivity_all]])/Table1[[#This Row],[7d_positivity_public]])</f>
        <v>0.8</v>
      </c>
      <c r="W466">
        <v>1</v>
      </c>
    </row>
    <row r="467" spans="1:23" x14ac:dyDescent="0.25">
      <c r="A467" s="10">
        <v>44359</v>
      </c>
      <c r="B467">
        <v>4112</v>
      </c>
      <c r="C467" t="s">
        <v>205</v>
      </c>
      <c r="D467">
        <v>3</v>
      </c>
      <c r="E467">
        <v>0</v>
      </c>
      <c r="F467">
        <v>3</v>
      </c>
      <c r="G467">
        <v>7</v>
      </c>
      <c r="H467">
        <v>83</v>
      </c>
      <c r="K467">
        <v>84</v>
      </c>
      <c r="M467">
        <v>89</v>
      </c>
      <c r="T467" s="34">
        <f>_xlfn.XLOOKUP(B467,Demog!$A$2:$A$219,Demog!$P$2:$P$219,,,2)</f>
        <v>32057</v>
      </c>
      <c r="U467" s="34">
        <f t="shared" si="7"/>
        <v>7</v>
      </c>
      <c r="V467" s="13">
        <f>IF(OR(Table1[[#This Row],[7d_positivity_public]]=0,ISBLANK(Table1[[#This Row],[7d_positivity_public]])),"",(Table1[[#This Row],[7d_positivity_public]]-Table1[[#This Row],[7d_positivity_all]])/Table1[[#This Row],[7d_positivity_public]])</f>
        <v>0.14285714285714285</v>
      </c>
      <c r="W467">
        <v>6</v>
      </c>
    </row>
    <row r="468" spans="1:23" x14ac:dyDescent="0.25">
      <c r="A468" s="10">
        <v>44359</v>
      </c>
      <c r="B468">
        <v>4113</v>
      </c>
      <c r="C468" t="s">
        <v>206</v>
      </c>
      <c r="D468">
        <v>1</v>
      </c>
      <c r="E468">
        <v>0</v>
      </c>
      <c r="F468">
        <v>1</v>
      </c>
      <c r="G468">
        <v>0</v>
      </c>
      <c r="H468">
        <v>79</v>
      </c>
      <c r="K468">
        <v>81</v>
      </c>
      <c r="M468">
        <v>86</v>
      </c>
      <c r="T468" s="34">
        <f>_xlfn.XLOOKUP(B468,Demog!$A$2:$A$219,Demog!$P$2:$P$219,,,2)</f>
        <v>22445</v>
      </c>
      <c r="U468" s="34">
        <f t="shared" si="7"/>
        <v>2</v>
      </c>
      <c r="V468" s="13" t="str">
        <f>IF(OR(Table1[[#This Row],[7d_positivity_public]]=0,ISBLANK(Table1[[#This Row],[7d_positivity_public]])),"",(Table1[[#This Row],[7d_positivity_public]]-Table1[[#This Row],[7d_positivity_all]])/Table1[[#This Row],[7d_positivity_public]])</f>
        <v/>
      </c>
      <c r="W468">
        <v>0</v>
      </c>
    </row>
    <row r="469" spans="1:23" x14ac:dyDescent="0.25">
      <c r="A469" s="10">
        <v>44359</v>
      </c>
      <c r="B469">
        <v>4114</v>
      </c>
      <c r="C469" t="s">
        <v>207</v>
      </c>
      <c r="D469">
        <v>1</v>
      </c>
      <c r="E469">
        <v>0</v>
      </c>
      <c r="F469">
        <v>1</v>
      </c>
      <c r="G469">
        <v>3</v>
      </c>
      <c r="H469">
        <v>86</v>
      </c>
      <c r="K469">
        <v>88</v>
      </c>
      <c r="M469">
        <v>93</v>
      </c>
      <c r="T469" s="34">
        <f>_xlfn.XLOOKUP(B469,Demog!$A$2:$A$219,Demog!$P$2:$P$219,,,2)</f>
        <v>18094</v>
      </c>
      <c r="U469" s="34">
        <f t="shared" si="7"/>
        <v>1</v>
      </c>
      <c r="V469" s="13">
        <f>IF(OR(Table1[[#This Row],[7d_positivity_public]]=0,ISBLANK(Table1[[#This Row],[7d_positivity_public]])),"",(Table1[[#This Row],[7d_positivity_public]]-Table1[[#This Row],[7d_positivity_all]])/Table1[[#This Row],[7d_positivity_public]])</f>
        <v>0.33333333333333331</v>
      </c>
      <c r="W469">
        <v>2</v>
      </c>
    </row>
    <row r="470" spans="1:23" x14ac:dyDescent="0.25">
      <c r="A470" s="10">
        <v>44359</v>
      </c>
      <c r="B470">
        <v>4115</v>
      </c>
      <c r="C470" t="s">
        <v>208</v>
      </c>
      <c r="D470">
        <v>1</v>
      </c>
      <c r="E470">
        <v>4</v>
      </c>
      <c r="F470">
        <v>-3</v>
      </c>
      <c r="G470">
        <v>0</v>
      </c>
      <c r="H470">
        <v>82</v>
      </c>
      <c r="K470">
        <v>85</v>
      </c>
      <c r="M470">
        <v>90</v>
      </c>
      <c r="T470" s="34">
        <f>_xlfn.XLOOKUP(B470,Demog!$A$2:$A$219,Demog!$P$2:$P$219,,,2)</f>
        <v>38257</v>
      </c>
      <c r="U470" s="34">
        <f t="shared" si="7"/>
        <v>3</v>
      </c>
      <c r="V470" s="13" t="str">
        <f>IF(OR(Table1[[#This Row],[7d_positivity_public]]=0,ISBLANK(Table1[[#This Row],[7d_positivity_public]])),"",(Table1[[#This Row],[7d_positivity_public]]-Table1[[#This Row],[7d_positivity_all]])/Table1[[#This Row],[7d_positivity_public]])</f>
        <v/>
      </c>
      <c r="W470">
        <v>0</v>
      </c>
    </row>
    <row r="471" spans="1:23" x14ac:dyDescent="0.25">
      <c r="A471" s="10">
        <v>44359</v>
      </c>
      <c r="B471">
        <v>4116</v>
      </c>
      <c r="C471" t="s">
        <v>209</v>
      </c>
      <c r="D471">
        <v>1</v>
      </c>
      <c r="E471">
        <v>1</v>
      </c>
      <c r="F471">
        <v>0</v>
      </c>
      <c r="G471">
        <v>0</v>
      </c>
      <c r="H471">
        <v>80</v>
      </c>
      <c r="K471">
        <v>82</v>
      </c>
      <c r="M471">
        <v>88</v>
      </c>
      <c r="T471" s="34">
        <f>_xlfn.XLOOKUP(B471,Demog!$A$2:$A$219,Demog!$P$2:$P$219,,,2)</f>
        <v>24167</v>
      </c>
      <c r="U471" s="34">
        <f t="shared" si="7"/>
        <v>2</v>
      </c>
      <c r="V471" s="13" t="str">
        <f>IF(OR(Table1[[#This Row],[7d_positivity_public]]=0,ISBLANK(Table1[[#This Row],[7d_positivity_public]])),"",(Table1[[#This Row],[7d_positivity_public]]-Table1[[#This Row],[7d_positivity_all]])/Table1[[#This Row],[7d_positivity_public]])</f>
        <v/>
      </c>
      <c r="W471">
        <v>0</v>
      </c>
    </row>
    <row r="472" spans="1:23" x14ac:dyDescent="0.25">
      <c r="A472" s="10">
        <v>44359</v>
      </c>
      <c r="B472">
        <v>4117</v>
      </c>
      <c r="C472" t="s">
        <v>210</v>
      </c>
      <c r="D472">
        <v>0</v>
      </c>
      <c r="E472">
        <v>0</v>
      </c>
      <c r="F472">
        <v>0</v>
      </c>
      <c r="G472">
        <v>0</v>
      </c>
      <c r="H472">
        <v>78</v>
      </c>
      <c r="K472">
        <v>80</v>
      </c>
      <c r="M472">
        <v>88</v>
      </c>
      <c r="T472" s="34">
        <f>_xlfn.XLOOKUP(B472,Demog!$A$2:$A$219,Demog!$P$2:$P$219,,,2)</f>
        <v>29704</v>
      </c>
      <c r="U472" s="34">
        <f t="shared" si="7"/>
        <v>0</v>
      </c>
      <c r="V472" s="13" t="str">
        <f>IF(OR(Table1[[#This Row],[7d_positivity_public]]=0,ISBLANK(Table1[[#This Row],[7d_positivity_public]])),"",(Table1[[#This Row],[7d_positivity_public]]-Table1[[#This Row],[7d_positivity_all]])/Table1[[#This Row],[7d_positivity_public]])</f>
        <v/>
      </c>
      <c r="W472">
        <v>0</v>
      </c>
    </row>
    <row r="473" spans="1:23" x14ac:dyDescent="0.25">
      <c r="A473" s="10">
        <v>44359</v>
      </c>
      <c r="B473">
        <v>4118</v>
      </c>
      <c r="C473" t="s">
        <v>211</v>
      </c>
      <c r="D473">
        <v>0</v>
      </c>
      <c r="E473">
        <v>0</v>
      </c>
      <c r="F473">
        <v>0</v>
      </c>
      <c r="G473">
        <v>0</v>
      </c>
      <c r="H473">
        <v>80</v>
      </c>
      <c r="K473">
        <v>82</v>
      </c>
      <c r="M473">
        <v>88</v>
      </c>
      <c r="T473" s="34">
        <f>_xlfn.XLOOKUP(B473,Demog!$A$2:$A$219,Demog!$P$2:$P$219,,,2)</f>
        <v>10408</v>
      </c>
      <c r="U473" s="34">
        <f t="shared" si="7"/>
        <v>0</v>
      </c>
      <c r="V473" s="13" t="str">
        <f>IF(OR(Table1[[#This Row],[7d_positivity_public]]=0,ISBLANK(Table1[[#This Row],[7d_positivity_public]])),"",(Table1[[#This Row],[7d_positivity_public]]-Table1[[#This Row],[7d_positivity_all]])/Table1[[#This Row],[7d_positivity_public]])</f>
        <v/>
      </c>
      <c r="W473">
        <v>0</v>
      </c>
    </row>
    <row r="474" spans="1:23" x14ac:dyDescent="0.25">
      <c r="A474" s="10">
        <v>44359</v>
      </c>
      <c r="B474">
        <v>4119</v>
      </c>
      <c r="C474" t="s">
        <v>212</v>
      </c>
      <c r="D474">
        <v>1</v>
      </c>
      <c r="E474">
        <v>0</v>
      </c>
      <c r="F474">
        <v>1</v>
      </c>
      <c r="G474">
        <v>3</v>
      </c>
      <c r="H474">
        <v>76</v>
      </c>
      <c r="K474">
        <v>78</v>
      </c>
      <c r="M474">
        <v>85</v>
      </c>
      <c r="T474" s="34">
        <f>_xlfn.XLOOKUP(B474,Demog!$A$2:$A$219,Demog!$P$2:$P$219,,,2)</f>
        <v>19497</v>
      </c>
      <c r="U474" s="34">
        <f t="shared" si="7"/>
        <v>1</v>
      </c>
      <c r="V474" s="13">
        <f>IF(OR(Table1[[#This Row],[7d_positivity_public]]=0,ISBLANK(Table1[[#This Row],[7d_positivity_public]])),"",(Table1[[#This Row],[7d_positivity_public]]-Table1[[#This Row],[7d_positivity_all]])/Table1[[#This Row],[7d_positivity_public]])</f>
        <v>0</v>
      </c>
      <c r="W474">
        <v>3</v>
      </c>
    </row>
    <row r="475" spans="1:23" x14ac:dyDescent="0.25">
      <c r="A475" s="10">
        <v>44359</v>
      </c>
      <c r="B475">
        <v>4121</v>
      </c>
      <c r="C475" t="s">
        <v>213</v>
      </c>
      <c r="D475">
        <v>1</v>
      </c>
      <c r="E475">
        <v>0</v>
      </c>
      <c r="F475">
        <v>1</v>
      </c>
      <c r="G475">
        <v>3</v>
      </c>
      <c r="H475">
        <v>76</v>
      </c>
      <c r="K475">
        <v>79</v>
      </c>
      <c r="M475">
        <v>89</v>
      </c>
      <c r="T475" s="34">
        <f>_xlfn.XLOOKUP(B475,Demog!$A$2:$A$219,Demog!$P$2:$P$219,,,2)</f>
        <v>16859</v>
      </c>
      <c r="U475" s="34">
        <f t="shared" si="7"/>
        <v>1</v>
      </c>
      <c r="V475" s="13">
        <f>IF(OR(Table1[[#This Row],[7d_positivity_public]]=0,ISBLANK(Table1[[#This Row],[7d_positivity_public]])),"",(Table1[[#This Row],[7d_positivity_public]]-Table1[[#This Row],[7d_positivity_all]])/Table1[[#This Row],[7d_positivity_public]])</f>
        <v>0</v>
      </c>
      <c r="W475">
        <v>3</v>
      </c>
    </row>
    <row r="476" spans="1:23" x14ac:dyDescent="0.25">
      <c r="A476" s="10">
        <v>44359</v>
      </c>
      <c r="B476">
        <v>4122</v>
      </c>
      <c r="C476" t="s">
        <v>214</v>
      </c>
      <c r="D476">
        <v>2</v>
      </c>
      <c r="E476">
        <v>0</v>
      </c>
      <c r="F476">
        <v>2</v>
      </c>
      <c r="G476">
        <v>7</v>
      </c>
      <c r="H476">
        <v>76</v>
      </c>
      <c r="K476">
        <v>79</v>
      </c>
      <c r="M476">
        <v>88</v>
      </c>
      <c r="T476" s="34">
        <f>_xlfn.XLOOKUP(B476,Demog!$A$2:$A$219,Demog!$P$2:$P$219,,,2)</f>
        <v>4837</v>
      </c>
      <c r="U476" s="34">
        <f t="shared" si="7"/>
        <v>1</v>
      </c>
      <c r="V476" s="13">
        <f>IF(OR(Table1[[#This Row],[7d_positivity_public]]=0,ISBLANK(Table1[[#This Row],[7d_positivity_public]])),"",(Table1[[#This Row],[7d_positivity_public]]-Table1[[#This Row],[7d_positivity_all]])/Table1[[#This Row],[7d_positivity_public]])</f>
        <v>0.2857142857142857</v>
      </c>
      <c r="W476">
        <v>5</v>
      </c>
    </row>
    <row r="477" spans="1:23" x14ac:dyDescent="0.25">
      <c r="A477" s="10">
        <v>44359</v>
      </c>
      <c r="B477">
        <v>4123</v>
      </c>
      <c r="C477" t="s">
        <v>215</v>
      </c>
      <c r="D477">
        <v>0</v>
      </c>
      <c r="E477">
        <v>0</v>
      </c>
      <c r="F477">
        <v>0</v>
      </c>
      <c r="G477">
        <v>0</v>
      </c>
      <c r="H477">
        <v>75</v>
      </c>
      <c r="K477">
        <v>78</v>
      </c>
      <c r="M477">
        <v>87</v>
      </c>
      <c r="T477" s="34">
        <f>_xlfn.XLOOKUP(B477,Demog!$A$2:$A$219,Demog!$P$2:$P$219,,,2)</f>
        <v>37985</v>
      </c>
      <c r="U477" s="34">
        <f t="shared" si="7"/>
        <v>0</v>
      </c>
      <c r="V477" s="13" t="str">
        <f>IF(OR(Table1[[#This Row],[7d_positivity_public]]=0,ISBLANK(Table1[[#This Row],[7d_positivity_public]])),"",(Table1[[#This Row],[7d_positivity_public]]-Table1[[#This Row],[7d_positivity_all]])/Table1[[#This Row],[7d_positivity_public]])</f>
        <v/>
      </c>
      <c r="W477">
        <v>0</v>
      </c>
    </row>
    <row r="478" spans="1:23" x14ac:dyDescent="0.25">
      <c r="A478" s="10">
        <v>44359</v>
      </c>
      <c r="B478">
        <v>4124</v>
      </c>
      <c r="C478" t="s">
        <v>216</v>
      </c>
      <c r="D478">
        <v>0</v>
      </c>
      <c r="E478">
        <v>0</v>
      </c>
      <c r="F478">
        <v>0</v>
      </c>
      <c r="G478">
        <v>0</v>
      </c>
      <c r="H478">
        <v>72</v>
      </c>
      <c r="K478">
        <v>73</v>
      </c>
      <c r="M478">
        <v>84</v>
      </c>
      <c r="T478" s="34">
        <f>_xlfn.XLOOKUP(B478,Demog!$A$2:$A$219,Demog!$P$2:$P$219,,,2)</f>
        <v>14894</v>
      </c>
      <c r="U478" s="34">
        <f t="shared" si="7"/>
        <v>0</v>
      </c>
      <c r="V478" s="13" t="str">
        <f>IF(OR(Table1[[#This Row],[7d_positivity_public]]=0,ISBLANK(Table1[[#This Row],[7d_positivity_public]])),"",(Table1[[#This Row],[7d_positivity_public]]-Table1[[#This Row],[7d_positivity_all]])/Table1[[#This Row],[7d_positivity_public]])</f>
        <v/>
      </c>
      <c r="W478">
        <v>0</v>
      </c>
    </row>
    <row r="479" spans="1:23" x14ac:dyDescent="0.25">
      <c r="A479" s="10">
        <v>44359</v>
      </c>
      <c r="B479">
        <v>4125</v>
      </c>
      <c r="C479" t="s">
        <v>217</v>
      </c>
      <c r="D479">
        <v>0</v>
      </c>
      <c r="E479">
        <v>0</v>
      </c>
      <c r="F479">
        <v>0</v>
      </c>
      <c r="G479">
        <v>0</v>
      </c>
      <c r="H479">
        <v>66</v>
      </c>
      <c r="K479">
        <v>68</v>
      </c>
      <c r="M479">
        <v>81</v>
      </c>
      <c r="T479" s="34">
        <f>_xlfn.XLOOKUP(B479,Demog!$A$2:$A$219,Demog!$P$2:$P$219,,,2)</f>
        <v>2885</v>
      </c>
      <c r="U479" s="34">
        <f t="shared" si="7"/>
        <v>0</v>
      </c>
      <c r="V479" s="13" t="str">
        <f>IF(OR(Table1[[#This Row],[7d_positivity_public]]=0,ISBLANK(Table1[[#This Row],[7d_positivity_public]])),"",(Table1[[#This Row],[7d_positivity_public]]-Table1[[#This Row],[7d_positivity_all]])/Table1[[#This Row],[7d_positivity_public]])</f>
        <v/>
      </c>
      <c r="W479">
        <v>0</v>
      </c>
    </row>
    <row r="480" spans="1:23" x14ac:dyDescent="0.25">
      <c r="A480" s="10">
        <v>44359</v>
      </c>
      <c r="B480">
        <v>4131</v>
      </c>
      <c r="C480" t="s">
        <v>218</v>
      </c>
      <c r="D480">
        <v>0</v>
      </c>
      <c r="E480">
        <v>1</v>
      </c>
      <c r="F480">
        <v>-1</v>
      </c>
      <c r="G480">
        <v>0</v>
      </c>
      <c r="H480">
        <v>84</v>
      </c>
      <c r="K480">
        <v>86</v>
      </c>
      <c r="M480">
        <v>91</v>
      </c>
      <c r="T480" s="34">
        <f>_xlfn.XLOOKUP(B480,Demog!$A$2:$A$219,Demog!$P$2:$P$219,,,2)</f>
        <v>22020</v>
      </c>
      <c r="U480" s="34">
        <f t="shared" si="7"/>
        <v>0</v>
      </c>
      <c r="V480" s="13" t="str">
        <f>IF(OR(Table1[[#This Row],[7d_positivity_public]]=0,ISBLANK(Table1[[#This Row],[7d_positivity_public]])),"",(Table1[[#This Row],[7d_positivity_public]]-Table1[[#This Row],[7d_positivity_all]])/Table1[[#This Row],[7d_positivity_public]])</f>
        <v/>
      </c>
      <c r="W480">
        <v>0</v>
      </c>
    </row>
    <row r="481" spans="1:23" x14ac:dyDescent="0.25">
      <c r="A481" s="10">
        <v>44359</v>
      </c>
      <c r="B481">
        <v>4132</v>
      </c>
      <c r="C481" t="s">
        <v>219</v>
      </c>
      <c r="D481">
        <v>3</v>
      </c>
      <c r="E481">
        <v>0</v>
      </c>
      <c r="F481">
        <v>3</v>
      </c>
      <c r="G481">
        <v>5</v>
      </c>
      <c r="H481">
        <v>83</v>
      </c>
      <c r="K481">
        <v>85</v>
      </c>
      <c r="M481">
        <v>90</v>
      </c>
      <c r="T481" s="34">
        <f>_xlfn.XLOOKUP(B481,Demog!$A$2:$A$219,Demog!$P$2:$P$219,,,2)</f>
        <v>19325</v>
      </c>
      <c r="U481" s="34">
        <f t="shared" si="7"/>
        <v>4</v>
      </c>
      <c r="V481" s="13">
        <f>IF(OR(Table1[[#This Row],[7d_positivity_public]]=0,ISBLANK(Table1[[#This Row],[7d_positivity_public]])),"",(Table1[[#This Row],[7d_positivity_public]]-Table1[[#This Row],[7d_positivity_all]])/Table1[[#This Row],[7d_positivity_public]])</f>
        <v>0.2</v>
      </c>
      <c r="W481">
        <v>4</v>
      </c>
    </row>
    <row r="482" spans="1:23" x14ac:dyDescent="0.25">
      <c r="A482" s="10">
        <v>44359</v>
      </c>
      <c r="B482">
        <v>4133</v>
      </c>
      <c r="C482" t="s">
        <v>220</v>
      </c>
      <c r="D482">
        <v>3</v>
      </c>
      <c r="E482">
        <v>0</v>
      </c>
      <c r="F482">
        <v>3</v>
      </c>
      <c r="G482">
        <v>3</v>
      </c>
      <c r="H482">
        <v>84</v>
      </c>
      <c r="K482">
        <v>86</v>
      </c>
      <c r="M482">
        <v>91</v>
      </c>
      <c r="T482" s="34">
        <f>_xlfn.XLOOKUP(B482,Demog!$A$2:$A$219,Demog!$P$2:$P$219,,,2)</f>
        <v>11675</v>
      </c>
      <c r="U482" s="34">
        <f t="shared" si="7"/>
        <v>2</v>
      </c>
      <c r="V482" s="13">
        <f>IF(OR(Table1[[#This Row],[7d_positivity_public]]=0,ISBLANK(Table1[[#This Row],[7d_positivity_public]])),"",(Table1[[#This Row],[7d_positivity_public]]-Table1[[#This Row],[7d_positivity_all]])/Table1[[#This Row],[7d_positivity_public]])</f>
        <v>0.33333333333333331</v>
      </c>
      <c r="W482">
        <v>2</v>
      </c>
    </row>
    <row r="483" spans="1:23" x14ac:dyDescent="0.25">
      <c r="A483" s="10">
        <v>44359</v>
      </c>
      <c r="B483">
        <v>4134</v>
      </c>
      <c r="C483" t="s">
        <v>221</v>
      </c>
      <c r="D483">
        <v>3</v>
      </c>
      <c r="E483">
        <v>0</v>
      </c>
      <c r="F483">
        <v>3</v>
      </c>
      <c r="G483">
        <v>10</v>
      </c>
      <c r="H483">
        <v>86</v>
      </c>
      <c r="K483">
        <v>88</v>
      </c>
      <c r="M483">
        <v>92</v>
      </c>
      <c r="T483" s="34">
        <f>_xlfn.XLOOKUP(B483,Demog!$A$2:$A$219,Demog!$P$2:$P$219,,,2)</f>
        <v>11672</v>
      </c>
      <c r="U483" s="34">
        <f t="shared" si="7"/>
        <v>2</v>
      </c>
      <c r="V483" s="13">
        <f>IF(OR(Table1[[#This Row],[7d_positivity_public]]=0,ISBLANK(Table1[[#This Row],[7d_positivity_public]])),"",(Table1[[#This Row],[7d_positivity_public]]-Table1[[#This Row],[7d_positivity_all]])/Table1[[#This Row],[7d_positivity_public]])</f>
        <v>0.1</v>
      </c>
      <c r="W483">
        <v>9</v>
      </c>
    </row>
    <row r="484" spans="1:23" x14ac:dyDescent="0.25">
      <c r="A484" s="10">
        <v>44359</v>
      </c>
      <c r="B484">
        <v>4141</v>
      </c>
      <c r="C484" t="s">
        <v>222</v>
      </c>
      <c r="D484">
        <v>0</v>
      </c>
      <c r="E484">
        <v>0</v>
      </c>
      <c r="F484">
        <v>0</v>
      </c>
      <c r="G484">
        <v>0</v>
      </c>
      <c r="H484">
        <v>72</v>
      </c>
      <c r="K484">
        <v>73</v>
      </c>
      <c r="M484">
        <v>83</v>
      </c>
      <c r="T484" s="34">
        <f>_xlfn.XLOOKUP(B484,Demog!$A$2:$A$219,Demog!$P$2:$P$219,,,2)</f>
        <v>10557</v>
      </c>
      <c r="U484" s="34">
        <f t="shared" si="7"/>
        <v>0</v>
      </c>
      <c r="V484" s="13" t="str">
        <f>IF(OR(Table1[[#This Row],[7d_positivity_public]]=0,ISBLANK(Table1[[#This Row],[7d_positivity_public]])),"",(Table1[[#This Row],[7d_positivity_public]]-Table1[[#This Row],[7d_positivity_all]])/Table1[[#This Row],[7d_positivity_public]])</f>
        <v/>
      </c>
      <c r="W484">
        <v>0</v>
      </c>
    </row>
    <row r="485" spans="1:23" x14ac:dyDescent="0.25">
      <c r="A485" s="10">
        <v>44359</v>
      </c>
      <c r="B485">
        <v>4142</v>
      </c>
      <c r="C485" t="s">
        <v>223</v>
      </c>
      <c r="D485">
        <v>0</v>
      </c>
      <c r="E485">
        <v>0</v>
      </c>
      <c r="F485">
        <v>0</v>
      </c>
      <c r="G485">
        <v>0</v>
      </c>
      <c r="H485">
        <v>87</v>
      </c>
      <c r="K485">
        <v>88</v>
      </c>
      <c r="M485">
        <v>91</v>
      </c>
      <c r="T485" s="34">
        <f>_xlfn.XLOOKUP(B485,Demog!$A$2:$A$219,Demog!$P$2:$P$219,,,2)</f>
        <v>4732</v>
      </c>
      <c r="U485" s="34">
        <f t="shared" si="7"/>
        <v>0</v>
      </c>
      <c r="V485" s="13" t="str">
        <f>IF(OR(Table1[[#This Row],[7d_positivity_public]]=0,ISBLANK(Table1[[#This Row],[7d_positivity_public]])),"",(Table1[[#This Row],[7d_positivity_public]]-Table1[[#This Row],[7d_positivity_all]])/Table1[[#This Row],[7d_positivity_public]])</f>
        <v/>
      </c>
      <c r="W485">
        <v>0</v>
      </c>
    </row>
    <row r="486" spans="1:23" x14ac:dyDescent="0.25">
      <c r="A486" s="10">
        <v>44359</v>
      </c>
      <c r="B486">
        <v>4211</v>
      </c>
      <c r="C486" t="s">
        <v>224</v>
      </c>
      <c r="D486">
        <v>1</v>
      </c>
      <c r="E486">
        <v>0</v>
      </c>
      <c r="F486">
        <v>1</v>
      </c>
      <c r="G486">
        <v>2</v>
      </c>
      <c r="H486">
        <v>73</v>
      </c>
      <c r="K486">
        <v>76</v>
      </c>
      <c r="M486">
        <v>85</v>
      </c>
      <c r="T486" s="34">
        <f>_xlfn.XLOOKUP(B486,Demog!$A$2:$A$219,Demog!$P$2:$P$219,,,2)</f>
        <v>17780</v>
      </c>
      <c r="U486" s="34">
        <f t="shared" si="7"/>
        <v>1</v>
      </c>
      <c r="V486" s="13">
        <f>IF(OR(Table1[[#This Row],[7d_positivity_public]]=0,ISBLANK(Table1[[#This Row],[7d_positivity_public]])),"",(Table1[[#This Row],[7d_positivity_public]]-Table1[[#This Row],[7d_positivity_all]])/Table1[[#This Row],[7d_positivity_public]])</f>
        <v>0.5</v>
      </c>
      <c r="W486">
        <v>1</v>
      </c>
    </row>
    <row r="487" spans="1:23" x14ac:dyDescent="0.25">
      <c r="A487" s="10">
        <v>44359</v>
      </c>
      <c r="B487">
        <v>4212</v>
      </c>
      <c r="C487" t="s">
        <v>225</v>
      </c>
      <c r="D487">
        <v>0</v>
      </c>
      <c r="E487">
        <v>0</v>
      </c>
      <c r="F487">
        <v>0</v>
      </c>
      <c r="G487">
        <v>1</v>
      </c>
      <c r="H487">
        <v>70</v>
      </c>
      <c r="K487">
        <v>72</v>
      </c>
      <c r="M487">
        <v>83</v>
      </c>
      <c r="T487" s="34">
        <f>_xlfn.XLOOKUP(B487,Demog!$A$2:$A$219,Demog!$P$2:$P$219,,,2)</f>
        <v>40598</v>
      </c>
      <c r="U487" s="34">
        <f t="shared" si="7"/>
        <v>0</v>
      </c>
      <c r="V487" s="13">
        <f>IF(OR(Table1[[#This Row],[7d_positivity_public]]=0,ISBLANK(Table1[[#This Row],[7d_positivity_public]])),"",(Table1[[#This Row],[7d_positivity_public]]-Table1[[#This Row],[7d_positivity_all]])/Table1[[#This Row],[7d_positivity_public]])</f>
        <v>0</v>
      </c>
      <c r="W487">
        <v>1</v>
      </c>
    </row>
    <row r="488" spans="1:23" x14ac:dyDescent="0.25">
      <c r="A488" s="10">
        <v>44369</v>
      </c>
      <c r="B488">
        <v>1260</v>
      </c>
      <c r="C488" t="s">
        <v>83</v>
      </c>
      <c r="D488">
        <v>1</v>
      </c>
      <c r="E488">
        <v>13</v>
      </c>
      <c r="F488">
        <v>-12</v>
      </c>
      <c r="G488">
        <v>3</v>
      </c>
      <c r="H488">
        <v>66</v>
      </c>
      <c r="K488">
        <v>67</v>
      </c>
      <c r="M488">
        <v>77</v>
      </c>
      <c r="T488" s="34">
        <f>_xlfn.XLOOKUP(B488,Demog!$A$2:$A$219,Demog!$P$2:$P$219,,,2)</f>
        <v>8611</v>
      </c>
      <c r="U488" s="34">
        <f t="shared" si="7"/>
        <v>1</v>
      </c>
      <c r="V488" s="13">
        <f>IF(OR(Table1[[#This Row],[7d_positivity_public]]=0,ISBLANK(Table1[[#This Row],[7d_positivity_public]])),"",(Table1[[#This Row],[7d_positivity_public]]-Table1[[#This Row],[7d_positivity_all]])/Table1[[#This Row],[7d_positivity_public]])</f>
        <v>0</v>
      </c>
      <c r="W488">
        <v>3</v>
      </c>
    </row>
    <row r="489" spans="1:23" x14ac:dyDescent="0.25">
      <c r="A489" s="10">
        <v>44369</v>
      </c>
      <c r="B489">
        <v>1270</v>
      </c>
      <c r="C489" t="s">
        <v>84</v>
      </c>
      <c r="D489">
        <v>0</v>
      </c>
      <c r="E489">
        <v>0</v>
      </c>
      <c r="F489">
        <v>0</v>
      </c>
      <c r="G489">
        <v>0</v>
      </c>
      <c r="H489">
        <v>58</v>
      </c>
      <c r="K489">
        <v>61</v>
      </c>
      <c r="M489">
        <v>68</v>
      </c>
      <c r="T489" s="34">
        <f>_xlfn.XLOOKUP(B489,Demog!$A$2:$A$219,Demog!$P$2:$P$219,,,2)</f>
        <v>3469</v>
      </c>
      <c r="U489" s="34">
        <f t="shared" si="7"/>
        <v>0</v>
      </c>
      <c r="V489" s="13" t="str">
        <f>IF(OR(Table1[[#This Row],[7d_positivity_public]]=0,ISBLANK(Table1[[#This Row],[7d_positivity_public]])),"",(Table1[[#This Row],[7d_positivity_public]]-Table1[[#This Row],[7d_positivity_all]])/Table1[[#This Row],[7d_positivity_public]])</f>
        <v/>
      </c>
      <c r="W489">
        <v>0</v>
      </c>
    </row>
    <row r="490" spans="1:23" x14ac:dyDescent="0.25">
      <c r="A490" s="10">
        <v>44369</v>
      </c>
      <c r="B490">
        <v>1310</v>
      </c>
      <c r="C490" t="s">
        <v>87</v>
      </c>
      <c r="D490">
        <v>0</v>
      </c>
      <c r="E490">
        <v>5</v>
      </c>
      <c r="F490">
        <v>-5</v>
      </c>
      <c r="G490">
        <v>2</v>
      </c>
      <c r="H490">
        <v>75</v>
      </c>
      <c r="K490">
        <v>76</v>
      </c>
      <c r="M490">
        <v>83</v>
      </c>
      <c r="T490" s="34">
        <f>_xlfn.XLOOKUP(B490,Demog!$A$2:$A$219,Demog!$P$2:$P$219,,,2)</f>
        <v>19231</v>
      </c>
      <c r="U490" s="34">
        <f t="shared" si="7"/>
        <v>0</v>
      </c>
      <c r="V490" s="13">
        <f>IF(OR(Table1[[#This Row],[7d_positivity_public]]=0,ISBLANK(Table1[[#This Row],[7d_positivity_public]])),"",(Table1[[#This Row],[7d_positivity_public]]-Table1[[#This Row],[7d_positivity_all]])/Table1[[#This Row],[7d_positivity_public]])</f>
        <v>0</v>
      </c>
      <c r="W490">
        <v>2</v>
      </c>
    </row>
    <row r="491" spans="1:23" x14ac:dyDescent="0.25">
      <c r="A491" s="10">
        <v>44369</v>
      </c>
      <c r="B491">
        <v>1320</v>
      </c>
      <c r="C491" t="s">
        <v>89</v>
      </c>
      <c r="D491">
        <v>0</v>
      </c>
      <c r="E491">
        <v>1</v>
      </c>
      <c r="F491">
        <v>-1</v>
      </c>
      <c r="G491">
        <v>1</v>
      </c>
      <c r="H491">
        <v>74</v>
      </c>
      <c r="K491">
        <v>75</v>
      </c>
      <c r="M491">
        <v>83</v>
      </c>
      <c r="T491" s="34">
        <f>_xlfn.XLOOKUP(B491,Demog!$A$2:$A$219,Demog!$P$2:$P$219,,,2)</f>
        <v>41799</v>
      </c>
      <c r="U491" s="34">
        <f t="shared" si="7"/>
        <v>0</v>
      </c>
      <c r="V491" s="13">
        <f>IF(OR(Table1[[#This Row],[7d_positivity_public]]=0,ISBLANK(Table1[[#This Row],[7d_positivity_public]])),"",(Table1[[#This Row],[7d_positivity_public]]-Table1[[#This Row],[7d_positivity_all]])/Table1[[#This Row],[7d_positivity_public]])</f>
        <v>0</v>
      </c>
      <c r="W491">
        <v>1</v>
      </c>
    </row>
    <row r="492" spans="1:23" x14ac:dyDescent="0.25">
      <c r="A492" s="10">
        <v>44369</v>
      </c>
      <c r="B492">
        <v>1330</v>
      </c>
      <c r="C492" t="s">
        <v>91</v>
      </c>
      <c r="D492">
        <v>0</v>
      </c>
      <c r="E492">
        <v>0</v>
      </c>
      <c r="F492">
        <v>0</v>
      </c>
      <c r="G492">
        <v>0</v>
      </c>
      <c r="H492">
        <v>68</v>
      </c>
      <c r="K492">
        <v>69</v>
      </c>
      <c r="M492">
        <v>76</v>
      </c>
      <c r="T492" s="34">
        <f>_xlfn.XLOOKUP(B492,Demog!$A$2:$A$219,Demog!$P$2:$P$219,,,2)</f>
        <v>5101</v>
      </c>
      <c r="U492" s="34">
        <f t="shared" si="7"/>
        <v>0</v>
      </c>
      <c r="V492" s="13" t="str">
        <f>IF(OR(Table1[[#This Row],[7d_positivity_public]]=0,ISBLANK(Table1[[#This Row],[7d_positivity_public]])),"",(Table1[[#This Row],[7d_positivity_public]]-Table1[[#This Row],[7d_positivity_all]])/Table1[[#This Row],[7d_positivity_public]])</f>
        <v/>
      </c>
      <c r="W492">
        <v>0</v>
      </c>
    </row>
    <row r="493" spans="1:23" x14ac:dyDescent="0.25">
      <c r="A493" s="10">
        <v>44369</v>
      </c>
      <c r="B493">
        <v>1340</v>
      </c>
      <c r="C493" t="s">
        <v>93</v>
      </c>
      <c r="D493">
        <v>0</v>
      </c>
      <c r="E493">
        <v>0</v>
      </c>
      <c r="F493">
        <v>0</v>
      </c>
      <c r="G493">
        <v>0</v>
      </c>
      <c r="H493">
        <v>69</v>
      </c>
      <c r="K493">
        <v>70</v>
      </c>
      <c r="M493">
        <v>78</v>
      </c>
      <c r="T493" s="34">
        <f>_xlfn.XLOOKUP(B493,Demog!$A$2:$A$219,Demog!$P$2:$P$219,,,2)</f>
        <v>4781</v>
      </c>
      <c r="U493" s="34">
        <f t="shared" si="7"/>
        <v>0</v>
      </c>
      <c r="V493" s="13" t="str">
        <f>IF(OR(Table1[[#This Row],[7d_positivity_public]]=0,ISBLANK(Table1[[#This Row],[7d_positivity_public]])),"",(Table1[[#This Row],[7d_positivity_public]]-Table1[[#This Row],[7d_positivity_all]])/Table1[[#This Row],[7d_positivity_public]])</f>
        <v/>
      </c>
      <c r="W493">
        <v>0</v>
      </c>
    </row>
    <row r="494" spans="1:23" x14ac:dyDescent="0.25">
      <c r="A494" s="10">
        <v>44369</v>
      </c>
      <c r="B494">
        <v>1350</v>
      </c>
      <c r="C494" t="s">
        <v>95</v>
      </c>
      <c r="D494">
        <v>0</v>
      </c>
      <c r="E494">
        <v>3</v>
      </c>
      <c r="F494">
        <v>-3</v>
      </c>
      <c r="G494">
        <v>0</v>
      </c>
      <c r="H494">
        <v>62</v>
      </c>
      <c r="K494">
        <v>65</v>
      </c>
      <c r="M494">
        <v>78</v>
      </c>
      <c r="T494" s="34">
        <f>_xlfn.XLOOKUP(B494,Demog!$A$2:$A$219,Demog!$P$2:$P$219,,,2)</f>
        <v>10220</v>
      </c>
      <c r="U494" s="34">
        <f t="shared" si="7"/>
        <v>0</v>
      </c>
      <c r="V494" s="13" t="str">
        <f>IF(OR(Table1[[#This Row],[7d_positivity_public]]=0,ISBLANK(Table1[[#This Row],[7d_positivity_public]])),"",(Table1[[#This Row],[7d_positivity_public]]-Table1[[#This Row],[7d_positivity_all]])/Table1[[#This Row],[7d_positivity_public]])</f>
        <v/>
      </c>
      <c r="W494">
        <v>0</v>
      </c>
    </row>
    <row r="495" spans="1:23" x14ac:dyDescent="0.25">
      <c r="A495" s="10">
        <v>44369</v>
      </c>
      <c r="B495">
        <v>1361</v>
      </c>
      <c r="C495" t="s">
        <v>97</v>
      </c>
      <c r="D495">
        <v>10</v>
      </c>
      <c r="E495">
        <v>9</v>
      </c>
      <c r="F495">
        <v>1</v>
      </c>
      <c r="G495">
        <v>8</v>
      </c>
      <c r="H495">
        <v>69</v>
      </c>
      <c r="K495">
        <v>71</v>
      </c>
      <c r="M495">
        <v>82</v>
      </c>
      <c r="T495" s="34">
        <f>_xlfn.XLOOKUP(B495,Demog!$A$2:$A$219,Demog!$P$2:$P$219,,,2)</f>
        <v>53266</v>
      </c>
      <c r="U495" s="34">
        <f t="shared" si="7"/>
        <v>37</v>
      </c>
      <c r="V495" s="13">
        <f>IF(OR(Table1[[#This Row],[7d_positivity_public]]=0,ISBLANK(Table1[[#This Row],[7d_positivity_public]])),"",(Table1[[#This Row],[7d_positivity_public]]-Table1[[#This Row],[7d_positivity_all]])/Table1[[#This Row],[7d_positivity_public]])</f>
        <v>0</v>
      </c>
      <c r="W495">
        <v>8</v>
      </c>
    </row>
    <row r="496" spans="1:23" x14ac:dyDescent="0.25">
      <c r="A496" s="10">
        <v>44369</v>
      </c>
      <c r="B496">
        <v>1362</v>
      </c>
      <c r="C496" t="s">
        <v>99</v>
      </c>
      <c r="D496">
        <v>2</v>
      </c>
      <c r="E496">
        <v>6</v>
      </c>
      <c r="F496">
        <v>-4</v>
      </c>
      <c r="G496">
        <v>1</v>
      </c>
      <c r="H496">
        <v>63</v>
      </c>
      <c r="K496">
        <v>65</v>
      </c>
      <c r="M496">
        <v>77</v>
      </c>
      <c r="T496" s="34">
        <f>_xlfn.XLOOKUP(B496,Demog!$A$2:$A$219,Demog!$P$2:$P$219,,,2)</f>
        <v>13583</v>
      </c>
      <c r="U496" s="34">
        <f t="shared" si="7"/>
        <v>2</v>
      </c>
      <c r="V496" s="13">
        <f>IF(OR(Table1[[#This Row],[7d_positivity_public]]=0,ISBLANK(Table1[[#This Row],[7d_positivity_public]])),"",(Table1[[#This Row],[7d_positivity_public]]-Table1[[#This Row],[7d_positivity_all]])/Table1[[#This Row],[7d_positivity_public]])</f>
        <v>0</v>
      </c>
      <c r="W496">
        <v>1</v>
      </c>
    </row>
    <row r="497" spans="1:23" x14ac:dyDescent="0.25">
      <c r="A497" s="10">
        <v>44369</v>
      </c>
      <c r="B497">
        <v>1371</v>
      </c>
      <c r="C497" t="s">
        <v>101</v>
      </c>
      <c r="D497">
        <v>4</v>
      </c>
      <c r="E497">
        <v>19</v>
      </c>
      <c r="F497">
        <v>-15</v>
      </c>
      <c r="G497">
        <v>8</v>
      </c>
      <c r="H497">
        <v>65</v>
      </c>
      <c r="K497">
        <v>67</v>
      </c>
      <c r="M497">
        <v>78</v>
      </c>
      <c r="T497" s="34">
        <f>_xlfn.XLOOKUP(B497,Demog!$A$2:$A$219,Demog!$P$2:$P$219,,,2)</f>
        <v>8720</v>
      </c>
      <c r="U497" s="34">
        <f t="shared" si="7"/>
        <v>2</v>
      </c>
      <c r="V497" s="13">
        <f>IF(OR(Table1[[#This Row],[7d_positivity_public]]=0,ISBLANK(Table1[[#This Row],[7d_positivity_public]])),"",(Table1[[#This Row],[7d_positivity_public]]-Table1[[#This Row],[7d_positivity_all]])/Table1[[#This Row],[7d_positivity_public]])</f>
        <v>0.125</v>
      </c>
      <c r="W497">
        <v>7</v>
      </c>
    </row>
    <row r="498" spans="1:23" x14ac:dyDescent="0.25">
      <c r="A498" s="10">
        <v>44369</v>
      </c>
      <c r="B498">
        <v>1372</v>
      </c>
      <c r="C498" t="s">
        <v>103</v>
      </c>
      <c r="D498">
        <v>4</v>
      </c>
      <c r="E498">
        <v>5</v>
      </c>
      <c r="F498">
        <v>-1</v>
      </c>
      <c r="G498">
        <v>6</v>
      </c>
      <c r="H498">
        <v>69</v>
      </c>
      <c r="K498">
        <v>70</v>
      </c>
      <c r="M498">
        <v>82</v>
      </c>
      <c r="T498" s="34">
        <f>_xlfn.XLOOKUP(B498,Demog!$A$2:$A$219,Demog!$P$2:$P$219,,,2)</f>
        <v>41482</v>
      </c>
      <c r="U498" s="34">
        <f t="shared" si="7"/>
        <v>12</v>
      </c>
      <c r="V498" s="13">
        <f>IF(OR(Table1[[#This Row],[7d_positivity_public]]=0,ISBLANK(Table1[[#This Row],[7d_positivity_public]])),"",(Table1[[#This Row],[7d_positivity_public]]-Table1[[#This Row],[7d_positivity_all]])/Table1[[#This Row],[7d_positivity_public]])</f>
        <v>0</v>
      </c>
      <c r="W498">
        <v>6</v>
      </c>
    </row>
    <row r="499" spans="1:23" x14ac:dyDescent="0.25">
      <c r="A499" s="10">
        <v>44369</v>
      </c>
      <c r="B499">
        <v>1373</v>
      </c>
      <c r="C499" t="s">
        <v>106</v>
      </c>
      <c r="D499">
        <v>3</v>
      </c>
      <c r="E499">
        <v>5</v>
      </c>
      <c r="F499">
        <v>-2</v>
      </c>
      <c r="G499">
        <v>3</v>
      </c>
      <c r="H499">
        <v>65</v>
      </c>
      <c r="K499">
        <v>67</v>
      </c>
      <c r="M499">
        <v>78</v>
      </c>
      <c r="T499" s="34">
        <f>_xlfn.XLOOKUP(B499,Demog!$A$2:$A$219,Demog!$P$2:$P$219,,,2)</f>
        <v>12922</v>
      </c>
      <c r="U499" s="34">
        <f t="shared" si="7"/>
        <v>3</v>
      </c>
      <c r="V499" s="13">
        <f>IF(OR(Table1[[#This Row],[7d_positivity_public]]=0,ISBLANK(Table1[[#This Row],[7d_positivity_public]])),"",(Table1[[#This Row],[7d_positivity_public]]-Table1[[#This Row],[7d_positivity_all]])/Table1[[#This Row],[7d_positivity_public]])</f>
        <v>0</v>
      </c>
      <c r="W499">
        <v>3</v>
      </c>
    </row>
    <row r="500" spans="1:23" x14ac:dyDescent="0.25">
      <c r="A500" s="10">
        <v>44369</v>
      </c>
      <c r="B500">
        <v>1374</v>
      </c>
      <c r="C500" t="s">
        <v>108</v>
      </c>
      <c r="D500">
        <v>5</v>
      </c>
      <c r="E500">
        <v>9</v>
      </c>
      <c r="F500">
        <v>-4</v>
      </c>
      <c r="G500">
        <v>6</v>
      </c>
      <c r="H500">
        <v>72</v>
      </c>
      <c r="K500">
        <v>74</v>
      </c>
      <c r="M500">
        <v>84</v>
      </c>
      <c r="T500" s="34">
        <f>_xlfn.XLOOKUP(B500,Demog!$A$2:$A$219,Demog!$P$2:$P$219,,,2)</f>
        <v>33401</v>
      </c>
      <c r="U500" s="34">
        <f t="shared" si="7"/>
        <v>12</v>
      </c>
      <c r="V500" s="13">
        <f>IF(OR(Table1[[#This Row],[7d_positivity_public]]=0,ISBLANK(Table1[[#This Row],[7d_positivity_public]])),"",(Table1[[#This Row],[7d_positivity_public]]-Table1[[#This Row],[7d_positivity_all]])/Table1[[#This Row],[7d_positivity_public]])</f>
        <v>0</v>
      </c>
      <c r="W500">
        <v>6</v>
      </c>
    </row>
    <row r="501" spans="1:23" x14ac:dyDescent="0.25">
      <c r="A501" s="10">
        <v>44369</v>
      </c>
      <c r="B501">
        <v>1375</v>
      </c>
      <c r="C501" t="s">
        <v>110</v>
      </c>
      <c r="D501">
        <v>4</v>
      </c>
      <c r="E501">
        <v>9</v>
      </c>
      <c r="F501">
        <v>-5</v>
      </c>
      <c r="G501">
        <v>5</v>
      </c>
      <c r="H501">
        <v>70</v>
      </c>
      <c r="K501">
        <v>71</v>
      </c>
      <c r="M501">
        <v>81</v>
      </c>
      <c r="T501" s="34">
        <f>_xlfn.XLOOKUP(B501,Demog!$A$2:$A$219,Demog!$P$2:$P$219,,,2)</f>
        <v>38661</v>
      </c>
      <c r="U501" s="34">
        <f t="shared" si="7"/>
        <v>11</v>
      </c>
      <c r="V501" s="13">
        <f>IF(OR(Table1[[#This Row],[7d_positivity_public]]=0,ISBLANK(Table1[[#This Row],[7d_positivity_public]])),"",(Table1[[#This Row],[7d_positivity_public]]-Table1[[#This Row],[7d_positivity_all]])/Table1[[#This Row],[7d_positivity_public]])</f>
        <v>0.2</v>
      </c>
      <c r="W501">
        <v>4</v>
      </c>
    </row>
    <row r="502" spans="1:23" x14ac:dyDescent="0.25">
      <c r="A502" s="10">
        <v>44369</v>
      </c>
      <c r="B502">
        <v>1376</v>
      </c>
      <c r="C502" t="s">
        <v>112</v>
      </c>
      <c r="D502">
        <v>3</v>
      </c>
      <c r="E502">
        <v>13</v>
      </c>
      <c r="F502">
        <v>-10</v>
      </c>
      <c r="G502">
        <v>6</v>
      </c>
      <c r="H502">
        <v>63</v>
      </c>
      <c r="K502">
        <v>65</v>
      </c>
      <c r="M502">
        <v>76</v>
      </c>
      <c r="T502" s="34">
        <f>_xlfn.XLOOKUP(B502,Demog!$A$2:$A$219,Demog!$P$2:$P$219,,,2)</f>
        <v>34796</v>
      </c>
      <c r="U502" s="34">
        <f t="shared" si="7"/>
        <v>7</v>
      </c>
      <c r="V502" s="13">
        <f>IF(OR(Table1[[#This Row],[7d_positivity_public]]=0,ISBLANK(Table1[[#This Row],[7d_positivity_public]])),"",(Table1[[#This Row],[7d_positivity_public]]-Table1[[#This Row],[7d_positivity_all]])/Table1[[#This Row],[7d_positivity_public]])</f>
        <v>0.16666666666666666</v>
      </c>
      <c r="W502">
        <v>5</v>
      </c>
    </row>
    <row r="503" spans="1:23" x14ac:dyDescent="0.25">
      <c r="A503" s="10">
        <v>44369</v>
      </c>
      <c r="B503">
        <v>1377</v>
      </c>
      <c r="C503" t="s">
        <v>114</v>
      </c>
      <c r="D503">
        <v>5</v>
      </c>
      <c r="E503">
        <v>0</v>
      </c>
      <c r="F503">
        <v>5</v>
      </c>
      <c r="G503">
        <v>7</v>
      </c>
      <c r="H503">
        <v>75</v>
      </c>
      <c r="K503">
        <v>77</v>
      </c>
      <c r="M503">
        <v>85</v>
      </c>
      <c r="T503" s="34">
        <f>_xlfn.XLOOKUP(B503,Demog!$A$2:$A$219,Demog!$P$2:$P$219,,,2)</f>
        <v>24900</v>
      </c>
      <c r="U503" s="34">
        <f t="shared" si="7"/>
        <v>9</v>
      </c>
      <c r="V503" s="13">
        <f>IF(OR(Table1[[#This Row],[7d_positivity_public]]=0,ISBLANK(Table1[[#This Row],[7d_positivity_public]])),"",(Table1[[#This Row],[7d_positivity_public]]-Table1[[#This Row],[7d_positivity_all]])/Table1[[#This Row],[7d_positivity_public]])</f>
        <v>0.14285714285714285</v>
      </c>
      <c r="W503">
        <v>6</v>
      </c>
    </row>
    <row r="504" spans="1:23" x14ac:dyDescent="0.25">
      <c r="A504" s="10">
        <v>44369</v>
      </c>
      <c r="B504">
        <v>1380</v>
      </c>
      <c r="C504" t="s">
        <v>116</v>
      </c>
      <c r="D504">
        <v>0</v>
      </c>
      <c r="E504">
        <v>1</v>
      </c>
      <c r="F504">
        <v>-1</v>
      </c>
      <c r="G504">
        <v>0</v>
      </c>
      <c r="H504">
        <v>74</v>
      </c>
      <c r="K504">
        <v>76</v>
      </c>
      <c r="M504">
        <v>84</v>
      </c>
      <c r="T504" s="34">
        <f>_xlfn.XLOOKUP(B504,Demog!$A$2:$A$219,Demog!$P$2:$P$219,,,2)</f>
        <v>12110</v>
      </c>
      <c r="U504" s="34">
        <f t="shared" si="7"/>
        <v>0</v>
      </c>
      <c r="V504" s="13" t="str">
        <f>IF(OR(Table1[[#This Row],[7d_positivity_public]]=0,ISBLANK(Table1[[#This Row],[7d_positivity_public]])),"",(Table1[[#This Row],[7d_positivity_public]]-Table1[[#This Row],[7d_positivity_all]])/Table1[[#This Row],[7d_positivity_public]])</f>
        <v/>
      </c>
      <c r="W504">
        <v>0</v>
      </c>
    </row>
    <row r="505" spans="1:23" x14ac:dyDescent="0.25">
      <c r="A505" s="10">
        <v>44369</v>
      </c>
      <c r="B505">
        <v>1390</v>
      </c>
      <c r="C505" t="s">
        <v>118</v>
      </c>
      <c r="D505">
        <v>0</v>
      </c>
      <c r="E505">
        <v>0</v>
      </c>
      <c r="F505">
        <v>0</v>
      </c>
      <c r="G505">
        <v>0</v>
      </c>
      <c r="H505">
        <v>56</v>
      </c>
      <c r="K505">
        <v>58</v>
      </c>
      <c r="M505">
        <v>72</v>
      </c>
      <c r="T505" s="34">
        <f>_xlfn.XLOOKUP(B505,Demog!$A$2:$A$219,Demog!$P$2:$P$219,,,2)</f>
        <v>7285</v>
      </c>
      <c r="U505" s="34">
        <f t="shared" si="7"/>
        <v>0</v>
      </c>
      <c r="V505" s="13" t="str">
        <f>IF(OR(Table1[[#This Row],[7d_positivity_public]]=0,ISBLANK(Table1[[#This Row],[7d_positivity_public]])),"",(Table1[[#This Row],[7d_positivity_public]]-Table1[[#This Row],[7d_positivity_all]])/Table1[[#This Row],[7d_positivity_public]])</f>
        <v/>
      </c>
      <c r="W505">
        <v>0</v>
      </c>
    </row>
    <row r="506" spans="1:23" x14ac:dyDescent="0.25">
      <c r="A506" s="10">
        <v>44369</v>
      </c>
      <c r="B506">
        <v>1420</v>
      </c>
      <c r="C506" t="s">
        <v>120</v>
      </c>
      <c r="D506">
        <v>0</v>
      </c>
      <c r="E506">
        <v>0</v>
      </c>
      <c r="F506">
        <v>0</v>
      </c>
      <c r="G506">
        <v>0</v>
      </c>
      <c r="H506">
        <v>65</v>
      </c>
      <c r="K506">
        <v>67</v>
      </c>
      <c r="M506">
        <v>78</v>
      </c>
      <c r="T506" s="34">
        <f>_xlfn.XLOOKUP(B506,Demog!$A$2:$A$219,Demog!$P$2:$P$219,,,2)</f>
        <v>33648</v>
      </c>
      <c r="U506" s="34">
        <f t="shared" si="7"/>
        <v>0</v>
      </c>
      <c r="V506" s="13" t="str">
        <f>IF(OR(Table1[[#This Row],[7d_positivity_public]]=0,ISBLANK(Table1[[#This Row],[7d_positivity_public]])),"",(Table1[[#This Row],[7d_positivity_public]]-Table1[[#This Row],[7d_positivity_all]])/Table1[[#This Row],[7d_positivity_public]])</f>
        <v/>
      </c>
      <c r="W506">
        <v>0</v>
      </c>
    </row>
    <row r="507" spans="1:23" x14ac:dyDescent="0.25">
      <c r="A507" s="10">
        <v>44369</v>
      </c>
      <c r="B507">
        <v>1431</v>
      </c>
      <c r="C507" t="s">
        <v>226</v>
      </c>
      <c r="D507">
        <v>1</v>
      </c>
      <c r="E507">
        <v>1</v>
      </c>
      <c r="F507">
        <v>0</v>
      </c>
      <c r="G507">
        <v>3</v>
      </c>
      <c r="H507">
        <v>70</v>
      </c>
      <c r="K507">
        <v>72</v>
      </c>
      <c r="M507">
        <v>84</v>
      </c>
      <c r="T507" s="34">
        <f>_xlfn.XLOOKUP(B507,Demog!$A$2:$A$219,Demog!$P$2:$P$219,,,2)</f>
        <v>44714</v>
      </c>
      <c r="U507" s="34">
        <f t="shared" si="7"/>
        <v>3</v>
      </c>
      <c r="V507" s="13">
        <f>IF(OR(Table1[[#This Row],[7d_positivity_public]]=0,ISBLANK(Table1[[#This Row],[7d_positivity_public]])),"",(Table1[[#This Row],[7d_positivity_public]]-Table1[[#This Row],[7d_positivity_all]])/Table1[[#This Row],[7d_positivity_public]])</f>
        <v>0.33333333333333331</v>
      </c>
      <c r="W507">
        <v>2</v>
      </c>
    </row>
    <row r="508" spans="1:23" x14ac:dyDescent="0.25">
      <c r="A508" s="10">
        <v>44369</v>
      </c>
      <c r="B508">
        <v>1432</v>
      </c>
      <c r="C508" t="s">
        <v>227</v>
      </c>
      <c r="D508">
        <v>2</v>
      </c>
      <c r="E508">
        <v>1</v>
      </c>
      <c r="F508">
        <v>1</v>
      </c>
      <c r="G508">
        <v>3</v>
      </c>
      <c r="H508">
        <v>77</v>
      </c>
      <c r="K508">
        <v>78</v>
      </c>
      <c r="M508">
        <v>88</v>
      </c>
      <c r="T508" s="34">
        <f>_xlfn.XLOOKUP(B508,Demog!$A$2:$A$219,Demog!$P$2:$P$219,,,2)</f>
        <v>48587</v>
      </c>
      <c r="U508" s="34">
        <f t="shared" si="7"/>
        <v>7</v>
      </c>
      <c r="V508" s="13">
        <f>IF(OR(Table1[[#This Row],[7d_positivity_public]]=0,ISBLANK(Table1[[#This Row],[7d_positivity_public]])),"",(Table1[[#This Row],[7d_positivity_public]]-Table1[[#This Row],[7d_positivity_all]])/Table1[[#This Row],[7d_positivity_public]])</f>
        <v>0.33333333333333331</v>
      </c>
      <c r="W508">
        <v>2</v>
      </c>
    </row>
    <row r="509" spans="1:23" x14ac:dyDescent="0.25">
      <c r="A509" s="10">
        <v>44369</v>
      </c>
      <c r="B509">
        <v>1433</v>
      </c>
      <c r="C509" t="s">
        <v>122</v>
      </c>
      <c r="D509">
        <v>2</v>
      </c>
      <c r="E509">
        <v>1</v>
      </c>
      <c r="F509">
        <v>1</v>
      </c>
      <c r="G509">
        <v>6</v>
      </c>
      <c r="H509">
        <v>67</v>
      </c>
      <c r="K509">
        <v>70</v>
      </c>
      <c r="M509">
        <v>80</v>
      </c>
      <c r="T509" s="34">
        <f>_xlfn.XLOOKUP(B509,Demog!$A$2:$A$219,Demog!$P$2:$P$219,,,2)</f>
        <v>19986</v>
      </c>
      <c r="U509" s="34">
        <f t="shared" si="7"/>
        <v>3</v>
      </c>
      <c r="V509" s="13">
        <f>IF(OR(Table1[[#This Row],[7d_positivity_public]]=0,ISBLANK(Table1[[#This Row],[7d_positivity_public]])),"",(Table1[[#This Row],[7d_positivity_public]]-Table1[[#This Row],[7d_positivity_all]])/Table1[[#This Row],[7d_positivity_public]])</f>
        <v>0.16666666666666666</v>
      </c>
      <c r="W509">
        <v>5</v>
      </c>
    </row>
    <row r="510" spans="1:23" x14ac:dyDescent="0.25">
      <c r="A510" s="10">
        <v>44369</v>
      </c>
      <c r="B510">
        <v>1490</v>
      </c>
      <c r="C510" t="s">
        <v>124</v>
      </c>
      <c r="D510">
        <v>5</v>
      </c>
      <c r="E510">
        <v>3</v>
      </c>
      <c r="F510">
        <v>2</v>
      </c>
      <c r="G510">
        <v>9</v>
      </c>
      <c r="H510">
        <v>66</v>
      </c>
      <c r="K510">
        <v>69</v>
      </c>
      <c r="M510">
        <v>80</v>
      </c>
      <c r="T510" s="34">
        <f>_xlfn.XLOOKUP(B510,Demog!$A$2:$A$219,Demog!$P$2:$P$219,,,2)</f>
        <v>10855</v>
      </c>
      <c r="U510" s="34">
        <f t="shared" si="7"/>
        <v>4</v>
      </c>
      <c r="V510" s="13">
        <f>IF(OR(Table1[[#This Row],[7d_positivity_public]]=0,ISBLANK(Table1[[#This Row],[7d_positivity_public]])),"",(Table1[[#This Row],[7d_positivity_public]]-Table1[[#This Row],[7d_positivity_all]])/Table1[[#This Row],[7d_positivity_public]])</f>
        <v>0.1111111111111111</v>
      </c>
      <c r="W510">
        <v>8</v>
      </c>
    </row>
    <row r="511" spans="1:23" x14ac:dyDescent="0.25">
      <c r="A511" s="10">
        <v>44369</v>
      </c>
      <c r="B511">
        <v>2121</v>
      </c>
      <c r="C511" t="s">
        <v>126</v>
      </c>
      <c r="D511">
        <v>4</v>
      </c>
      <c r="E511">
        <v>2</v>
      </c>
      <c r="F511">
        <v>2</v>
      </c>
      <c r="G511">
        <v>4</v>
      </c>
      <c r="H511">
        <v>70</v>
      </c>
      <c r="K511">
        <v>72</v>
      </c>
      <c r="M511">
        <v>84</v>
      </c>
      <c r="T511" s="34">
        <f>_xlfn.XLOOKUP(B511,Demog!$A$2:$A$219,Demog!$P$2:$P$219,,,2)</f>
        <v>51241</v>
      </c>
      <c r="U511" s="34">
        <f t="shared" si="7"/>
        <v>14</v>
      </c>
      <c r="V511" s="13">
        <f>IF(OR(Table1[[#This Row],[7d_positivity_public]]=0,ISBLANK(Table1[[#This Row],[7d_positivity_public]])),"",(Table1[[#This Row],[7d_positivity_public]]-Table1[[#This Row],[7d_positivity_all]])/Table1[[#This Row],[7d_positivity_public]])</f>
        <v>0.25</v>
      </c>
      <c r="W511">
        <v>3</v>
      </c>
    </row>
    <row r="512" spans="1:23" x14ac:dyDescent="0.25">
      <c r="A512" s="10">
        <v>44369</v>
      </c>
      <c r="B512">
        <v>2122</v>
      </c>
      <c r="C512" t="s">
        <v>128</v>
      </c>
      <c r="D512">
        <v>4</v>
      </c>
      <c r="E512">
        <v>3</v>
      </c>
      <c r="F512">
        <v>1</v>
      </c>
      <c r="G512">
        <v>4</v>
      </c>
      <c r="H512">
        <v>61</v>
      </c>
      <c r="K512">
        <v>64</v>
      </c>
      <c r="M512">
        <v>77</v>
      </c>
      <c r="T512" s="34">
        <f>_xlfn.XLOOKUP(B512,Demog!$A$2:$A$219,Demog!$P$2:$P$219,,,2)</f>
        <v>41936</v>
      </c>
      <c r="U512" s="34">
        <f t="shared" si="7"/>
        <v>12</v>
      </c>
      <c r="V512" s="13">
        <f>IF(OR(Table1[[#This Row],[7d_positivity_public]]=0,ISBLANK(Table1[[#This Row],[7d_positivity_public]])),"",(Table1[[#This Row],[7d_positivity_public]]-Table1[[#This Row],[7d_positivity_all]])/Table1[[#This Row],[7d_positivity_public]])</f>
        <v>0</v>
      </c>
      <c r="W512">
        <v>4</v>
      </c>
    </row>
    <row r="513" spans="1:23" x14ac:dyDescent="0.25">
      <c r="A513" s="10">
        <v>44369</v>
      </c>
      <c r="B513">
        <v>2131</v>
      </c>
      <c r="C513" t="s">
        <v>129</v>
      </c>
      <c r="D513">
        <v>6</v>
      </c>
      <c r="E513">
        <v>7</v>
      </c>
      <c r="F513">
        <v>-1</v>
      </c>
      <c r="G513">
        <v>3</v>
      </c>
      <c r="H513">
        <v>66</v>
      </c>
      <c r="K513">
        <v>68</v>
      </c>
      <c r="M513">
        <v>79</v>
      </c>
      <c r="T513" s="34">
        <f>_xlfn.XLOOKUP(B513,Demog!$A$2:$A$219,Demog!$P$2:$P$219,,,2)</f>
        <v>22754</v>
      </c>
      <c r="U513" s="34">
        <f t="shared" si="7"/>
        <v>10</v>
      </c>
      <c r="V513" s="13">
        <f>IF(OR(Table1[[#This Row],[7d_positivity_public]]=0,ISBLANK(Table1[[#This Row],[7d_positivity_public]])),"",(Table1[[#This Row],[7d_positivity_public]]-Table1[[#This Row],[7d_positivity_all]])/Table1[[#This Row],[7d_positivity_public]])</f>
        <v>0.33333333333333331</v>
      </c>
      <c r="W513">
        <v>2</v>
      </c>
    </row>
    <row r="514" spans="1:23" x14ac:dyDescent="0.25">
      <c r="A514" s="10">
        <v>44369</v>
      </c>
      <c r="B514">
        <v>2132</v>
      </c>
      <c r="C514" t="s">
        <v>130</v>
      </c>
      <c r="D514">
        <v>6</v>
      </c>
      <c r="E514">
        <v>3</v>
      </c>
      <c r="F514">
        <v>3</v>
      </c>
      <c r="G514">
        <v>5</v>
      </c>
      <c r="H514">
        <v>72</v>
      </c>
      <c r="K514">
        <v>74</v>
      </c>
      <c r="M514">
        <v>83</v>
      </c>
      <c r="T514" s="34">
        <f>_xlfn.XLOOKUP(B514,Demog!$A$2:$A$219,Demog!$P$2:$P$219,,,2)</f>
        <v>35584</v>
      </c>
      <c r="U514" s="34">
        <f t="shared" ref="U514:U577" si="8">ROUND(T514*D514/100000*7,0)</f>
        <v>15</v>
      </c>
      <c r="V514" s="13">
        <f>IF(OR(Table1[[#This Row],[7d_positivity_public]]=0,ISBLANK(Table1[[#This Row],[7d_positivity_public]])),"",(Table1[[#This Row],[7d_positivity_public]]-Table1[[#This Row],[7d_positivity_all]])/Table1[[#This Row],[7d_positivity_public]])</f>
        <v>0</v>
      </c>
      <c r="W514">
        <v>5</v>
      </c>
    </row>
    <row r="515" spans="1:23" x14ac:dyDescent="0.25">
      <c r="A515" s="10">
        <v>44369</v>
      </c>
      <c r="B515">
        <v>2133</v>
      </c>
      <c r="C515" t="s">
        <v>131</v>
      </c>
      <c r="D515">
        <v>5</v>
      </c>
      <c r="E515">
        <v>6</v>
      </c>
      <c r="F515">
        <v>-1</v>
      </c>
      <c r="G515">
        <v>6</v>
      </c>
      <c r="H515">
        <v>73</v>
      </c>
      <c r="K515">
        <v>76</v>
      </c>
      <c r="M515">
        <v>85</v>
      </c>
      <c r="T515" s="34">
        <f>_xlfn.XLOOKUP(B515,Demog!$A$2:$A$219,Demog!$P$2:$P$219,,,2)</f>
        <v>58511</v>
      </c>
      <c r="U515" s="34">
        <f t="shared" si="8"/>
        <v>20</v>
      </c>
      <c r="V515" s="13">
        <f>IF(OR(Table1[[#This Row],[7d_positivity_public]]=0,ISBLANK(Table1[[#This Row],[7d_positivity_public]])),"",(Table1[[#This Row],[7d_positivity_public]]-Table1[[#This Row],[7d_positivity_all]])/Table1[[#This Row],[7d_positivity_public]])</f>
        <v>0.16666666666666666</v>
      </c>
      <c r="W515">
        <v>5</v>
      </c>
    </row>
    <row r="516" spans="1:23" x14ac:dyDescent="0.25">
      <c r="A516" s="10">
        <v>44369</v>
      </c>
      <c r="B516">
        <v>2134</v>
      </c>
      <c r="C516" t="s">
        <v>132</v>
      </c>
      <c r="D516">
        <v>3</v>
      </c>
      <c r="E516">
        <v>13</v>
      </c>
      <c r="F516">
        <v>-10</v>
      </c>
      <c r="G516">
        <v>2</v>
      </c>
      <c r="H516">
        <v>68</v>
      </c>
      <c r="K516">
        <v>71</v>
      </c>
      <c r="M516">
        <v>79</v>
      </c>
      <c r="T516" s="34">
        <f>_xlfn.XLOOKUP(B516,Demog!$A$2:$A$219,Demog!$P$2:$P$219,,,2)</f>
        <v>24836</v>
      </c>
      <c r="U516" s="34">
        <f t="shared" si="8"/>
        <v>5</v>
      </c>
      <c r="V516" s="13">
        <f>IF(OR(Table1[[#This Row],[7d_positivity_public]]=0,ISBLANK(Table1[[#This Row],[7d_positivity_public]])),"",(Table1[[#This Row],[7d_positivity_public]]-Table1[[#This Row],[7d_positivity_all]])/Table1[[#This Row],[7d_positivity_public]])</f>
        <v>0</v>
      </c>
      <c r="W516">
        <v>2</v>
      </c>
    </row>
    <row r="517" spans="1:23" x14ac:dyDescent="0.25">
      <c r="A517" s="10">
        <v>44369</v>
      </c>
      <c r="B517">
        <v>2141</v>
      </c>
      <c r="C517" t="s">
        <v>133</v>
      </c>
      <c r="D517">
        <v>1</v>
      </c>
      <c r="E517">
        <v>1</v>
      </c>
      <c r="F517">
        <v>0</v>
      </c>
      <c r="G517">
        <v>0</v>
      </c>
      <c r="H517">
        <v>65</v>
      </c>
      <c r="K517">
        <v>68</v>
      </c>
      <c r="M517">
        <v>81</v>
      </c>
      <c r="T517" s="34">
        <f>_xlfn.XLOOKUP(B517,Demog!$A$2:$A$219,Demog!$P$2:$P$219,,,2)</f>
        <v>26303</v>
      </c>
      <c r="U517" s="34">
        <f t="shared" si="8"/>
        <v>2</v>
      </c>
      <c r="V517" s="13" t="str">
        <f>IF(OR(Table1[[#This Row],[7d_positivity_public]]=0,ISBLANK(Table1[[#This Row],[7d_positivity_public]])),"",(Table1[[#This Row],[7d_positivity_public]]-Table1[[#This Row],[7d_positivity_all]])/Table1[[#This Row],[7d_positivity_public]])</f>
        <v/>
      </c>
      <c r="W517">
        <v>0</v>
      </c>
    </row>
    <row r="518" spans="1:23" x14ac:dyDescent="0.25">
      <c r="A518" s="10">
        <v>44369</v>
      </c>
      <c r="B518">
        <v>2142</v>
      </c>
      <c r="C518" t="s">
        <v>134</v>
      </c>
      <c r="D518">
        <v>2</v>
      </c>
      <c r="E518">
        <v>1</v>
      </c>
      <c r="F518">
        <v>1</v>
      </c>
      <c r="G518">
        <v>2</v>
      </c>
      <c r="H518">
        <v>65</v>
      </c>
      <c r="K518">
        <v>67</v>
      </c>
      <c r="M518">
        <v>77</v>
      </c>
      <c r="T518" s="34">
        <f>_xlfn.XLOOKUP(B518,Demog!$A$2:$A$219,Demog!$P$2:$P$219,,,2)</f>
        <v>16854</v>
      </c>
      <c r="U518" s="34">
        <f t="shared" si="8"/>
        <v>2</v>
      </c>
      <c r="V518" s="13">
        <f>IF(OR(Table1[[#This Row],[7d_positivity_public]]=0,ISBLANK(Table1[[#This Row],[7d_positivity_public]])),"",(Table1[[#This Row],[7d_positivity_public]]-Table1[[#This Row],[7d_positivity_all]])/Table1[[#This Row],[7d_positivity_public]])</f>
        <v>0</v>
      </c>
      <c r="W518">
        <v>2</v>
      </c>
    </row>
    <row r="519" spans="1:23" x14ac:dyDescent="0.25">
      <c r="A519" s="10">
        <v>44369</v>
      </c>
      <c r="B519">
        <v>2150</v>
      </c>
      <c r="C519" t="s">
        <v>135</v>
      </c>
      <c r="D519">
        <v>5</v>
      </c>
      <c r="E519">
        <v>9</v>
      </c>
      <c r="F519">
        <v>-4</v>
      </c>
      <c r="G519">
        <v>4</v>
      </c>
      <c r="H519">
        <v>72</v>
      </c>
      <c r="K519">
        <v>74</v>
      </c>
      <c r="M519">
        <v>84</v>
      </c>
      <c r="T519" s="34">
        <f>_xlfn.XLOOKUP(B519,Demog!$A$2:$A$219,Demog!$P$2:$P$219,,,2)</f>
        <v>9696</v>
      </c>
      <c r="U519" s="34">
        <f t="shared" si="8"/>
        <v>3</v>
      </c>
      <c r="V519" s="13">
        <f>IF(OR(Table1[[#This Row],[7d_positivity_public]]=0,ISBLANK(Table1[[#This Row],[7d_positivity_public]])),"",(Table1[[#This Row],[7d_positivity_public]]-Table1[[#This Row],[7d_positivity_all]])/Table1[[#This Row],[7d_positivity_public]])</f>
        <v>0</v>
      </c>
      <c r="W519">
        <v>4</v>
      </c>
    </row>
    <row r="520" spans="1:23" x14ac:dyDescent="0.25">
      <c r="A520" s="10">
        <v>44369</v>
      </c>
      <c r="B520">
        <v>2210</v>
      </c>
      <c r="C520" t="s">
        <v>136</v>
      </c>
      <c r="D520">
        <v>3</v>
      </c>
      <c r="E520">
        <v>4</v>
      </c>
      <c r="F520">
        <v>-1</v>
      </c>
      <c r="G520">
        <v>3</v>
      </c>
      <c r="H520">
        <v>80</v>
      </c>
      <c r="K520">
        <v>81</v>
      </c>
      <c r="M520">
        <v>85</v>
      </c>
      <c r="T520" s="34">
        <f>_xlfn.XLOOKUP(B520,Demog!$A$2:$A$219,Demog!$P$2:$P$219,,,2)</f>
        <v>70996</v>
      </c>
      <c r="U520" s="34">
        <f t="shared" si="8"/>
        <v>15</v>
      </c>
      <c r="V520" s="13">
        <f>IF(OR(Table1[[#This Row],[7d_positivity_public]]=0,ISBLANK(Table1[[#This Row],[7d_positivity_public]])),"",(Table1[[#This Row],[7d_positivity_public]]-Table1[[#This Row],[7d_positivity_all]])/Table1[[#This Row],[7d_positivity_public]])</f>
        <v>0.33333333333333331</v>
      </c>
      <c r="W520">
        <v>2</v>
      </c>
    </row>
    <row r="521" spans="1:23" x14ac:dyDescent="0.25">
      <c r="A521" s="10">
        <v>44369</v>
      </c>
      <c r="B521">
        <v>2221</v>
      </c>
      <c r="C521" t="s">
        <v>137</v>
      </c>
      <c r="D521">
        <v>1</v>
      </c>
      <c r="E521">
        <v>2</v>
      </c>
      <c r="F521">
        <v>-1</v>
      </c>
      <c r="G521">
        <v>1</v>
      </c>
      <c r="H521">
        <v>80</v>
      </c>
      <c r="K521">
        <v>81</v>
      </c>
      <c r="M521">
        <v>84</v>
      </c>
      <c r="T521" s="34">
        <f>_xlfn.XLOOKUP(B521,Demog!$A$2:$A$219,Demog!$P$2:$P$219,,,2)</f>
        <v>47161</v>
      </c>
      <c r="U521" s="34">
        <f t="shared" si="8"/>
        <v>3</v>
      </c>
      <c r="V521" s="13">
        <f>IF(OR(Table1[[#This Row],[7d_positivity_public]]=0,ISBLANK(Table1[[#This Row],[7d_positivity_public]])),"",(Table1[[#This Row],[7d_positivity_public]]-Table1[[#This Row],[7d_positivity_all]])/Table1[[#This Row],[7d_positivity_public]])</f>
        <v>0</v>
      </c>
      <c r="W521">
        <v>1</v>
      </c>
    </row>
    <row r="522" spans="1:23" x14ac:dyDescent="0.25">
      <c r="A522" s="10">
        <v>44369</v>
      </c>
      <c r="B522">
        <v>2222</v>
      </c>
      <c r="C522" t="s">
        <v>138</v>
      </c>
      <c r="D522">
        <v>0</v>
      </c>
      <c r="E522">
        <v>4</v>
      </c>
      <c r="F522">
        <v>-4</v>
      </c>
      <c r="G522">
        <v>1</v>
      </c>
      <c r="H522">
        <v>78</v>
      </c>
      <c r="K522">
        <v>79</v>
      </c>
      <c r="M522">
        <v>82</v>
      </c>
      <c r="T522" s="34">
        <f>_xlfn.XLOOKUP(B522,Demog!$A$2:$A$219,Demog!$P$2:$P$219,,,2)</f>
        <v>45434</v>
      </c>
      <c r="U522" s="34">
        <f t="shared" si="8"/>
        <v>0</v>
      </c>
      <c r="V522" s="13">
        <f>IF(OR(Table1[[#This Row],[7d_positivity_public]]=0,ISBLANK(Table1[[#This Row],[7d_positivity_public]])),"",(Table1[[#This Row],[7d_positivity_public]]-Table1[[#This Row],[7d_positivity_all]])/Table1[[#This Row],[7d_positivity_public]])</f>
        <v>0</v>
      </c>
      <c r="W522">
        <v>1</v>
      </c>
    </row>
    <row r="523" spans="1:23" x14ac:dyDescent="0.25">
      <c r="A523" s="10">
        <v>44369</v>
      </c>
      <c r="B523">
        <v>2223</v>
      </c>
      <c r="C523" t="s">
        <v>139</v>
      </c>
      <c r="D523">
        <v>3</v>
      </c>
      <c r="E523">
        <v>1</v>
      </c>
      <c r="F523">
        <v>2</v>
      </c>
      <c r="G523">
        <v>5</v>
      </c>
      <c r="H523">
        <v>76</v>
      </c>
      <c r="K523">
        <v>77</v>
      </c>
      <c r="M523">
        <v>80</v>
      </c>
      <c r="T523" s="34">
        <f>_xlfn.XLOOKUP(B523,Demog!$A$2:$A$219,Demog!$P$2:$P$219,,,2)</f>
        <v>81414</v>
      </c>
      <c r="U523" s="34">
        <f t="shared" si="8"/>
        <v>17</v>
      </c>
      <c r="V523" s="13">
        <f>IF(OR(Table1[[#This Row],[7d_positivity_public]]=0,ISBLANK(Table1[[#This Row],[7d_positivity_public]])),"",(Table1[[#This Row],[7d_positivity_public]]-Table1[[#This Row],[7d_positivity_all]])/Table1[[#This Row],[7d_positivity_public]])</f>
        <v>0.4</v>
      </c>
      <c r="W523">
        <v>3</v>
      </c>
    </row>
    <row r="524" spans="1:23" x14ac:dyDescent="0.25">
      <c r="A524" s="10">
        <v>44369</v>
      </c>
      <c r="B524">
        <v>2224</v>
      </c>
      <c r="C524" t="s">
        <v>140</v>
      </c>
      <c r="D524">
        <v>2</v>
      </c>
      <c r="E524">
        <v>5</v>
      </c>
      <c r="F524">
        <v>-3</v>
      </c>
      <c r="G524">
        <v>2</v>
      </c>
      <c r="H524">
        <v>76</v>
      </c>
      <c r="K524">
        <v>77</v>
      </c>
      <c r="M524">
        <v>82</v>
      </c>
      <c r="T524" s="34">
        <f>_xlfn.XLOOKUP(B524,Demog!$A$2:$A$219,Demog!$P$2:$P$219,,,2)</f>
        <v>58746</v>
      </c>
      <c r="U524" s="34">
        <f t="shared" si="8"/>
        <v>8</v>
      </c>
      <c r="V524" s="13">
        <f>IF(OR(Table1[[#This Row],[7d_positivity_public]]=0,ISBLANK(Table1[[#This Row],[7d_positivity_public]])),"",(Table1[[#This Row],[7d_positivity_public]]-Table1[[#This Row],[7d_positivity_all]])/Table1[[#This Row],[7d_positivity_public]])</f>
        <v>0</v>
      </c>
      <c r="W524">
        <v>2</v>
      </c>
    </row>
    <row r="525" spans="1:23" x14ac:dyDescent="0.25">
      <c r="A525" s="10">
        <v>44369</v>
      </c>
      <c r="B525">
        <v>2231</v>
      </c>
      <c r="C525" t="s">
        <v>141</v>
      </c>
      <c r="D525">
        <v>5</v>
      </c>
      <c r="E525">
        <v>9</v>
      </c>
      <c r="F525">
        <v>-4</v>
      </c>
      <c r="G525">
        <v>4</v>
      </c>
      <c r="H525">
        <v>73</v>
      </c>
      <c r="K525">
        <v>75</v>
      </c>
      <c r="M525">
        <v>84</v>
      </c>
      <c r="T525" s="34">
        <f>_xlfn.XLOOKUP(B525,Demog!$A$2:$A$219,Demog!$P$2:$P$219,,,2)</f>
        <v>30824</v>
      </c>
      <c r="U525" s="34">
        <f t="shared" si="8"/>
        <v>11</v>
      </c>
      <c r="V525" s="13">
        <f>IF(OR(Table1[[#This Row],[7d_positivity_public]]=0,ISBLANK(Table1[[#This Row],[7d_positivity_public]])),"",(Table1[[#This Row],[7d_positivity_public]]-Table1[[#This Row],[7d_positivity_all]])/Table1[[#This Row],[7d_positivity_public]])</f>
        <v>0</v>
      </c>
      <c r="W525">
        <v>4</v>
      </c>
    </row>
    <row r="526" spans="1:23" x14ac:dyDescent="0.25">
      <c r="A526" s="10">
        <v>44369</v>
      </c>
      <c r="B526">
        <v>2232</v>
      </c>
      <c r="C526" t="s">
        <v>142</v>
      </c>
      <c r="D526">
        <v>1</v>
      </c>
      <c r="E526">
        <v>3</v>
      </c>
      <c r="F526">
        <v>-2</v>
      </c>
      <c r="G526">
        <v>1</v>
      </c>
      <c r="H526">
        <v>80</v>
      </c>
      <c r="K526">
        <v>81</v>
      </c>
      <c r="M526">
        <v>88</v>
      </c>
      <c r="T526" s="34">
        <f>_xlfn.XLOOKUP(B526,Demog!$A$2:$A$219,Demog!$P$2:$P$219,,,2)</f>
        <v>18835</v>
      </c>
      <c r="U526" s="34">
        <f t="shared" si="8"/>
        <v>1</v>
      </c>
      <c r="V526" s="13">
        <f>IF(OR(Table1[[#This Row],[7d_positivity_public]]=0,ISBLANK(Table1[[#This Row],[7d_positivity_public]])),"",(Table1[[#This Row],[7d_positivity_public]]-Table1[[#This Row],[7d_positivity_all]])/Table1[[#This Row],[7d_positivity_public]])</f>
        <v>0</v>
      </c>
      <c r="W526">
        <v>1</v>
      </c>
    </row>
    <row r="527" spans="1:23" x14ac:dyDescent="0.25">
      <c r="A527" s="10">
        <v>44369</v>
      </c>
      <c r="B527">
        <v>2233</v>
      </c>
      <c r="C527" t="s">
        <v>143</v>
      </c>
      <c r="D527">
        <v>6</v>
      </c>
      <c r="E527">
        <v>6</v>
      </c>
      <c r="F527">
        <v>0</v>
      </c>
      <c r="G527">
        <v>4</v>
      </c>
      <c r="H527">
        <v>73</v>
      </c>
      <c r="K527">
        <v>75</v>
      </c>
      <c r="M527">
        <v>84</v>
      </c>
      <c r="T527" s="34">
        <f>_xlfn.XLOOKUP(B527,Demog!$A$2:$A$219,Demog!$P$2:$P$219,,,2)</f>
        <v>51442</v>
      </c>
      <c r="U527" s="34">
        <f t="shared" si="8"/>
        <v>22</v>
      </c>
      <c r="V527" s="13">
        <f>IF(OR(Table1[[#This Row],[7d_positivity_public]]=0,ISBLANK(Table1[[#This Row],[7d_positivity_public]])),"",(Table1[[#This Row],[7d_positivity_public]]-Table1[[#This Row],[7d_positivity_all]])/Table1[[#This Row],[7d_positivity_public]])</f>
        <v>0</v>
      </c>
      <c r="W527">
        <v>4</v>
      </c>
    </row>
    <row r="528" spans="1:23" x14ac:dyDescent="0.25">
      <c r="A528" s="10">
        <v>44369</v>
      </c>
      <c r="B528">
        <v>2241</v>
      </c>
      <c r="C528" t="s">
        <v>144</v>
      </c>
      <c r="D528">
        <v>1</v>
      </c>
      <c r="E528">
        <v>4</v>
      </c>
      <c r="F528">
        <v>-3</v>
      </c>
      <c r="G528">
        <v>2</v>
      </c>
      <c r="H528">
        <v>78</v>
      </c>
      <c r="K528">
        <v>79</v>
      </c>
      <c r="M528">
        <v>82</v>
      </c>
      <c r="T528" s="34">
        <f>_xlfn.XLOOKUP(B528,Demog!$A$2:$A$219,Demog!$P$2:$P$219,,,2)</f>
        <v>40842</v>
      </c>
      <c r="U528" s="34">
        <f t="shared" si="8"/>
        <v>3</v>
      </c>
      <c r="V528" s="13">
        <f>IF(OR(Table1[[#This Row],[7d_positivity_public]]=0,ISBLANK(Table1[[#This Row],[7d_positivity_public]])),"",(Table1[[#This Row],[7d_positivity_public]]-Table1[[#This Row],[7d_positivity_all]])/Table1[[#This Row],[7d_positivity_public]])</f>
        <v>0.5</v>
      </c>
      <c r="W528">
        <v>1</v>
      </c>
    </row>
    <row r="529" spans="1:23" x14ac:dyDescent="0.25">
      <c r="A529" s="10">
        <v>44369</v>
      </c>
      <c r="B529">
        <v>2242</v>
      </c>
      <c r="C529" t="s">
        <v>145</v>
      </c>
      <c r="D529">
        <v>2</v>
      </c>
      <c r="E529">
        <v>3</v>
      </c>
      <c r="F529">
        <v>-1</v>
      </c>
      <c r="G529">
        <v>2</v>
      </c>
      <c r="H529">
        <v>79</v>
      </c>
      <c r="K529">
        <v>80</v>
      </c>
      <c r="M529">
        <v>85</v>
      </c>
      <c r="T529" s="34">
        <f>_xlfn.XLOOKUP(B529,Demog!$A$2:$A$219,Demog!$P$2:$P$219,,,2)</f>
        <v>70406</v>
      </c>
      <c r="U529" s="34">
        <f t="shared" si="8"/>
        <v>10</v>
      </c>
      <c r="V529" s="13">
        <f>IF(OR(Table1[[#This Row],[7d_positivity_public]]=0,ISBLANK(Table1[[#This Row],[7d_positivity_public]])),"",(Table1[[#This Row],[7d_positivity_public]]-Table1[[#This Row],[7d_positivity_all]])/Table1[[#This Row],[7d_positivity_public]])</f>
        <v>0</v>
      </c>
      <c r="W529">
        <v>2</v>
      </c>
    </row>
    <row r="530" spans="1:23" x14ac:dyDescent="0.25">
      <c r="A530" s="10">
        <v>44369</v>
      </c>
      <c r="B530">
        <v>2243</v>
      </c>
      <c r="C530" t="s">
        <v>146</v>
      </c>
      <c r="D530">
        <v>1</v>
      </c>
      <c r="E530">
        <v>7</v>
      </c>
      <c r="F530">
        <v>-6</v>
      </c>
      <c r="G530">
        <v>3</v>
      </c>
      <c r="H530">
        <v>78</v>
      </c>
      <c r="K530">
        <v>79</v>
      </c>
      <c r="M530">
        <v>84</v>
      </c>
      <c r="T530" s="34">
        <f>_xlfn.XLOOKUP(B530,Demog!$A$2:$A$219,Demog!$P$2:$P$219,,,2)</f>
        <v>28129</v>
      </c>
      <c r="U530" s="34">
        <f t="shared" si="8"/>
        <v>2</v>
      </c>
      <c r="V530" s="13">
        <f>IF(OR(Table1[[#This Row],[7d_positivity_public]]=0,ISBLANK(Table1[[#This Row],[7d_positivity_public]])),"",(Table1[[#This Row],[7d_positivity_public]]-Table1[[#This Row],[7d_positivity_all]])/Table1[[#This Row],[7d_positivity_public]])</f>
        <v>0.33333333333333331</v>
      </c>
      <c r="W530">
        <v>2</v>
      </c>
    </row>
    <row r="531" spans="1:23" x14ac:dyDescent="0.25">
      <c r="A531" s="10">
        <v>44369</v>
      </c>
      <c r="B531">
        <v>2244</v>
      </c>
      <c r="C531" t="s">
        <v>147</v>
      </c>
      <c r="D531">
        <v>1</v>
      </c>
      <c r="E531">
        <v>4</v>
      </c>
      <c r="F531">
        <v>-3</v>
      </c>
      <c r="G531">
        <v>1</v>
      </c>
      <c r="H531">
        <v>78</v>
      </c>
      <c r="K531">
        <v>79</v>
      </c>
      <c r="M531">
        <v>86</v>
      </c>
      <c r="T531" s="34">
        <f>_xlfn.XLOOKUP(B531,Demog!$A$2:$A$219,Demog!$P$2:$P$219,,,2)</f>
        <v>58612</v>
      </c>
      <c r="U531" s="34">
        <f t="shared" si="8"/>
        <v>4</v>
      </c>
      <c r="V531" s="13">
        <f>IF(OR(Table1[[#This Row],[7d_positivity_public]]=0,ISBLANK(Table1[[#This Row],[7d_positivity_public]])),"",(Table1[[#This Row],[7d_positivity_public]]-Table1[[#This Row],[7d_positivity_all]])/Table1[[#This Row],[7d_positivity_public]])</f>
        <v>0</v>
      </c>
      <c r="W531">
        <v>1</v>
      </c>
    </row>
    <row r="532" spans="1:23" x14ac:dyDescent="0.25">
      <c r="A532" s="10">
        <v>44369</v>
      </c>
      <c r="B532">
        <v>2245</v>
      </c>
      <c r="C532" t="s">
        <v>148</v>
      </c>
      <c r="D532">
        <v>1</v>
      </c>
      <c r="E532">
        <v>4</v>
      </c>
      <c r="F532">
        <v>-3</v>
      </c>
      <c r="G532">
        <v>2</v>
      </c>
      <c r="H532">
        <v>81</v>
      </c>
      <c r="K532">
        <v>82</v>
      </c>
      <c r="M532">
        <v>86</v>
      </c>
      <c r="T532" s="34">
        <f>_xlfn.XLOOKUP(B532,Demog!$A$2:$A$219,Demog!$P$2:$P$219,,,2)</f>
        <v>36404</v>
      </c>
      <c r="U532" s="34">
        <f t="shared" si="8"/>
        <v>3</v>
      </c>
      <c r="V532" s="13">
        <f>IF(OR(Table1[[#This Row],[7d_positivity_public]]=0,ISBLANK(Table1[[#This Row],[7d_positivity_public]])),"",(Table1[[#This Row],[7d_positivity_public]]-Table1[[#This Row],[7d_positivity_all]])/Table1[[#This Row],[7d_positivity_public]])</f>
        <v>0</v>
      </c>
      <c r="W532">
        <v>2</v>
      </c>
    </row>
    <row r="533" spans="1:23" x14ac:dyDescent="0.25">
      <c r="A533" s="10">
        <v>44369</v>
      </c>
      <c r="B533">
        <v>2311</v>
      </c>
      <c r="C533" t="s">
        <v>149</v>
      </c>
      <c r="D533">
        <v>0</v>
      </c>
      <c r="E533">
        <v>0</v>
      </c>
      <c r="F533">
        <v>0</v>
      </c>
      <c r="G533">
        <v>1</v>
      </c>
      <c r="H533">
        <v>70</v>
      </c>
      <c r="K533">
        <v>72</v>
      </c>
      <c r="M533">
        <v>82</v>
      </c>
      <c r="T533" s="34">
        <f>_xlfn.XLOOKUP(B533,Demog!$A$2:$A$219,Demog!$P$2:$P$219,,,2)</f>
        <v>25888</v>
      </c>
      <c r="U533" s="34">
        <f t="shared" si="8"/>
        <v>0</v>
      </c>
      <c r="V533" s="13">
        <f>IF(OR(Table1[[#This Row],[7d_positivity_public]]=0,ISBLANK(Table1[[#This Row],[7d_positivity_public]])),"",(Table1[[#This Row],[7d_positivity_public]]-Table1[[#This Row],[7d_positivity_all]])/Table1[[#This Row],[7d_positivity_public]])</f>
        <v>0</v>
      </c>
      <c r="W533">
        <v>1</v>
      </c>
    </row>
    <row r="534" spans="1:23" x14ac:dyDescent="0.25">
      <c r="A534" s="10">
        <v>44369</v>
      </c>
      <c r="B534">
        <v>2312</v>
      </c>
      <c r="C534" t="s">
        <v>150</v>
      </c>
      <c r="D534">
        <v>1</v>
      </c>
      <c r="E534">
        <v>1</v>
      </c>
      <c r="F534">
        <v>0</v>
      </c>
      <c r="G534">
        <v>2</v>
      </c>
      <c r="H534">
        <v>81</v>
      </c>
      <c r="K534">
        <v>83</v>
      </c>
      <c r="M534">
        <v>89</v>
      </c>
      <c r="T534" s="34">
        <f>_xlfn.XLOOKUP(B534,Demog!$A$2:$A$219,Demog!$P$2:$P$219,,,2)</f>
        <v>29587</v>
      </c>
      <c r="U534" s="34">
        <f t="shared" si="8"/>
        <v>2</v>
      </c>
      <c r="V534" s="13">
        <f>IF(OR(Table1[[#This Row],[7d_positivity_public]]=0,ISBLANK(Table1[[#This Row],[7d_positivity_public]])),"",(Table1[[#This Row],[7d_positivity_public]]-Table1[[#This Row],[7d_positivity_all]])/Table1[[#This Row],[7d_positivity_public]])</f>
        <v>0.5</v>
      </c>
      <c r="W534">
        <v>1</v>
      </c>
    </row>
    <row r="535" spans="1:23" x14ac:dyDescent="0.25">
      <c r="A535" s="10">
        <v>44369</v>
      </c>
      <c r="B535">
        <v>2313</v>
      </c>
      <c r="C535" t="s">
        <v>151</v>
      </c>
      <c r="D535">
        <v>2</v>
      </c>
      <c r="E535">
        <v>2</v>
      </c>
      <c r="F535">
        <v>0</v>
      </c>
      <c r="G535">
        <v>1</v>
      </c>
      <c r="H535">
        <v>77</v>
      </c>
      <c r="K535">
        <v>79</v>
      </c>
      <c r="M535">
        <v>86</v>
      </c>
      <c r="T535" s="34">
        <f>_xlfn.XLOOKUP(B535,Demog!$A$2:$A$219,Demog!$P$2:$P$219,,,2)</f>
        <v>31567</v>
      </c>
      <c r="U535" s="34">
        <f t="shared" si="8"/>
        <v>4</v>
      </c>
      <c r="V535" s="13">
        <f>IF(OR(Table1[[#This Row],[7d_positivity_public]]=0,ISBLANK(Table1[[#This Row],[7d_positivity_public]])),"",(Table1[[#This Row],[7d_positivity_public]]-Table1[[#This Row],[7d_positivity_all]])/Table1[[#This Row],[7d_positivity_public]])</f>
        <v>0</v>
      </c>
      <c r="W535">
        <v>1</v>
      </c>
    </row>
    <row r="536" spans="1:23" x14ac:dyDescent="0.25">
      <c r="A536" s="10">
        <v>44369</v>
      </c>
      <c r="B536">
        <v>2314</v>
      </c>
      <c r="C536" t="s">
        <v>152</v>
      </c>
      <c r="D536">
        <v>4</v>
      </c>
      <c r="E536">
        <v>3</v>
      </c>
      <c r="F536">
        <v>1</v>
      </c>
      <c r="G536">
        <v>5</v>
      </c>
      <c r="H536">
        <v>75</v>
      </c>
      <c r="K536">
        <v>77</v>
      </c>
      <c r="M536">
        <v>86</v>
      </c>
      <c r="T536" s="34">
        <f>_xlfn.XLOOKUP(B536,Demog!$A$2:$A$219,Demog!$P$2:$P$219,,,2)</f>
        <v>22090</v>
      </c>
      <c r="U536" s="34">
        <f t="shared" si="8"/>
        <v>6</v>
      </c>
      <c r="V536" s="13">
        <f>IF(OR(Table1[[#This Row],[7d_positivity_public]]=0,ISBLANK(Table1[[#This Row],[7d_positivity_public]])),"",(Table1[[#This Row],[7d_positivity_public]]-Table1[[#This Row],[7d_positivity_all]])/Table1[[#This Row],[7d_positivity_public]])</f>
        <v>0.2</v>
      </c>
      <c r="W536">
        <v>4</v>
      </c>
    </row>
    <row r="537" spans="1:23" x14ac:dyDescent="0.25">
      <c r="A537" s="10">
        <v>44369</v>
      </c>
      <c r="B537">
        <v>2315</v>
      </c>
      <c r="C537" t="s">
        <v>153</v>
      </c>
      <c r="D537">
        <v>1</v>
      </c>
      <c r="E537">
        <v>13</v>
      </c>
      <c r="F537">
        <v>-12</v>
      </c>
      <c r="G537">
        <v>1</v>
      </c>
      <c r="H537">
        <v>68</v>
      </c>
      <c r="K537">
        <v>71</v>
      </c>
      <c r="M537">
        <v>82</v>
      </c>
      <c r="T537" s="34">
        <f>_xlfn.XLOOKUP(B537,Demog!$A$2:$A$219,Demog!$P$2:$P$219,,,2)</f>
        <v>13204</v>
      </c>
      <c r="U537" s="34">
        <f t="shared" si="8"/>
        <v>1</v>
      </c>
      <c r="V537" s="13">
        <f>IF(OR(Table1[[#This Row],[7d_positivity_public]]=0,ISBLANK(Table1[[#This Row],[7d_positivity_public]])),"",(Table1[[#This Row],[7d_positivity_public]]-Table1[[#This Row],[7d_positivity_all]])/Table1[[#This Row],[7d_positivity_public]])</f>
        <v>0</v>
      </c>
      <c r="W537">
        <v>1</v>
      </c>
    </row>
    <row r="538" spans="1:23" x14ac:dyDescent="0.25">
      <c r="A538" s="10">
        <v>44369</v>
      </c>
      <c r="B538">
        <v>2316</v>
      </c>
      <c r="C538" t="s">
        <v>154</v>
      </c>
      <c r="D538">
        <v>2</v>
      </c>
      <c r="E538">
        <v>5</v>
      </c>
      <c r="F538">
        <v>-3</v>
      </c>
      <c r="G538">
        <v>4</v>
      </c>
      <c r="H538">
        <v>70</v>
      </c>
      <c r="K538">
        <v>72</v>
      </c>
      <c r="M538">
        <v>82</v>
      </c>
      <c r="T538" s="34">
        <f>_xlfn.XLOOKUP(B538,Demog!$A$2:$A$219,Demog!$P$2:$P$219,,,2)</f>
        <v>12653</v>
      </c>
      <c r="U538" s="34">
        <f t="shared" si="8"/>
        <v>2</v>
      </c>
      <c r="V538" s="13">
        <f>IF(OR(Table1[[#This Row],[7d_positivity_public]]=0,ISBLANK(Table1[[#This Row],[7d_positivity_public]])),"",(Table1[[#This Row],[7d_positivity_public]]-Table1[[#This Row],[7d_positivity_all]])/Table1[[#This Row],[7d_positivity_public]])</f>
        <v>0.25</v>
      </c>
      <c r="W538">
        <v>3</v>
      </c>
    </row>
    <row r="539" spans="1:23" x14ac:dyDescent="0.25">
      <c r="A539" s="10">
        <v>44369</v>
      </c>
      <c r="B539">
        <v>2317</v>
      </c>
      <c r="C539" t="s">
        <v>155</v>
      </c>
      <c r="D539">
        <v>6</v>
      </c>
      <c r="E539">
        <v>3</v>
      </c>
      <c r="F539">
        <v>3</v>
      </c>
      <c r="G539">
        <v>3</v>
      </c>
      <c r="H539">
        <v>70</v>
      </c>
      <c r="K539">
        <v>72</v>
      </c>
      <c r="M539">
        <v>82</v>
      </c>
      <c r="T539" s="34">
        <f>_xlfn.XLOOKUP(B539,Demog!$A$2:$A$219,Demog!$P$2:$P$219,,,2)</f>
        <v>8789</v>
      </c>
      <c r="U539" s="34">
        <f t="shared" si="8"/>
        <v>4</v>
      </c>
      <c r="V539" s="13">
        <f>IF(OR(Table1[[#This Row],[7d_positivity_public]]=0,ISBLANK(Table1[[#This Row],[7d_positivity_public]])),"",(Table1[[#This Row],[7d_positivity_public]]-Table1[[#This Row],[7d_positivity_all]])/Table1[[#This Row],[7d_positivity_public]])</f>
        <v>0</v>
      </c>
      <c r="W539">
        <v>3</v>
      </c>
    </row>
    <row r="540" spans="1:23" x14ac:dyDescent="0.25">
      <c r="A540" s="10">
        <v>44369</v>
      </c>
      <c r="B540">
        <v>2321</v>
      </c>
      <c r="C540" t="s">
        <v>156</v>
      </c>
      <c r="D540">
        <v>3</v>
      </c>
      <c r="E540">
        <v>7</v>
      </c>
      <c r="F540">
        <v>-4</v>
      </c>
      <c r="G540">
        <v>4</v>
      </c>
      <c r="H540">
        <v>80</v>
      </c>
      <c r="K540">
        <v>82</v>
      </c>
      <c r="M540">
        <v>88</v>
      </c>
      <c r="T540" s="34">
        <f>_xlfn.XLOOKUP(B540,Demog!$A$2:$A$219,Demog!$P$2:$P$219,,,2)</f>
        <v>56017</v>
      </c>
      <c r="U540" s="34">
        <f t="shared" si="8"/>
        <v>12</v>
      </c>
      <c r="V540" s="13">
        <f>IF(OR(Table1[[#This Row],[7d_positivity_public]]=0,ISBLANK(Table1[[#This Row],[7d_positivity_public]])),"",(Table1[[#This Row],[7d_positivity_public]]-Table1[[#This Row],[7d_positivity_all]])/Table1[[#This Row],[7d_positivity_public]])</f>
        <v>0</v>
      </c>
      <c r="W540">
        <v>4</v>
      </c>
    </row>
    <row r="541" spans="1:23" x14ac:dyDescent="0.25">
      <c r="A541" s="10">
        <v>44369</v>
      </c>
      <c r="B541">
        <v>2322</v>
      </c>
      <c r="C541" t="s">
        <v>157</v>
      </c>
      <c r="D541">
        <v>0</v>
      </c>
      <c r="E541">
        <v>1</v>
      </c>
      <c r="F541">
        <v>-1</v>
      </c>
      <c r="G541">
        <v>0</v>
      </c>
      <c r="H541">
        <v>84</v>
      </c>
      <c r="K541">
        <v>86</v>
      </c>
      <c r="M541">
        <v>91</v>
      </c>
      <c r="T541" s="34">
        <f>_xlfn.XLOOKUP(B541,Demog!$A$2:$A$219,Demog!$P$2:$P$219,,,2)</f>
        <v>24822</v>
      </c>
      <c r="U541" s="34">
        <f t="shared" si="8"/>
        <v>0</v>
      </c>
      <c r="V541" s="13" t="str">
        <f>IF(OR(Table1[[#This Row],[7d_positivity_public]]=0,ISBLANK(Table1[[#This Row],[7d_positivity_public]])),"",(Table1[[#This Row],[7d_positivity_public]]-Table1[[#This Row],[7d_positivity_all]])/Table1[[#This Row],[7d_positivity_public]])</f>
        <v/>
      </c>
      <c r="W541">
        <v>0</v>
      </c>
    </row>
    <row r="542" spans="1:23" x14ac:dyDescent="0.25">
      <c r="A542" s="10">
        <v>44369</v>
      </c>
      <c r="B542">
        <v>2323</v>
      </c>
      <c r="C542" t="s">
        <v>158</v>
      </c>
      <c r="D542">
        <v>6</v>
      </c>
      <c r="E542">
        <v>2</v>
      </c>
      <c r="F542">
        <v>4</v>
      </c>
      <c r="G542">
        <v>4</v>
      </c>
      <c r="H542">
        <v>84</v>
      </c>
      <c r="K542">
        <v>85</v>
      </c>
      <c r="M542">
        <v>90</v>
      </c>
      <c r="T542" s="34">
        <f>_xlfn.XLOOKUP(B542,Demog!$A$2:$A$219,Demog!$P$2:$P$219,,,2)</f>
        <v>22225</v>
      </c>
      <c r="U542" s="34">
        <f t="shared" si="8"/>
        <v>9</v>
      </c>
      <c r="V542" s="13">
        <f>IF(OR(Table1[[#This Row],[7d_positivity_public]]=0,ISBLANK(Table1[[#This Row],[7d_positivity_public]])),"",(Table1[[#This Row],[7d_positivity_public]]-Table1[[#This Row],[7d_positivity_all]])/Table1[[#This Row],[7d_positivity_public]])</f>
        <v>0</v>
      </c>
      <c r="W542">
        <v>4</v>
      </c>
    </row>
    <row r="543" spans="1:23" x14ac:dyDescent="0.25">
      <c r="A543" s="10">
        <v>44369</v>
      </c>
      <c r="B543">
        <v>2331</v>
      </c>
      <c r="C543" t="s">
        <v>159</v>
      </c>
      <c r="D543">
        <v>5</v>
      </c>
      <c r="E543">
        <v>4</v>
      </c>
      <c r="F543">
        <v>1</v>
      </c>
      <c r="G543">
        <v>6</v>
      </c>
      <c r="H543">
        <v>76</v>
      </c>
      <c r="K543">
        <v>78</v>
      </c>
      <c r="M543">
        <v>86</v>
      </c>
      <c r="T543" s="34">
        <f>_xlfn.XLOOKUP(B543,Demog!$A$2:$A$219,Demog!$P$2:$P$219,,,2)</f>
        <v>53402</v>
      </c>
      <c r="U543" s="34">
        <f t="shared" si="8"/>
        <v>19</v>
      </c>
      <c r="V543" s="13">
        <f>IF(OR(Table1[[#This Row],[7d_positivity_public]]=0,ISBLANK(Table1[[#This Row],[7d_positivity_public]])),"",(Table1[[#This Row],[7d_positivity_public]]-Table1[[#This Row],[7d_positivity_all]])/Table1[[#This Row],[7d_positivity_public]])</f>
        <v>0.16666666666666666</v>
      </c>
      <c r="W543">
        <v>5</v>
      </c>
    </row>
    <row r="544" spans="1:23" x14ac:dyDescent="0.25">
      <c r="A544" s="10">
        <v>44369</v>
      </c>
      <c r="B544">
        <v>2332</v>
      </c>
      <c r="C544" t="s">
        <v>160</v>
      </c>
      <c r="D544">
        <v>4</v>
      </c>
      <c r="E544">
        <v>9</v>
      </c>
      <c r="F544">
        <v>-5</v>
      </c>
      <c r="G544">
        <v>4</v>
      </c>
      <c r="H544">
        <v>72</v>
      </c>
      <c r="K544">
        <v>74</v>
      </c>
      <c r="M544">
        <v>81</v>
      </c>
      <c r="T544" s="34">
        <f>_xlfn.XLOOKUP(B544,Demog!$A$2:$A$219,Demog!$P$2:$P$219,,,2)</f>
        <v>51161</v>
      </c>
      <c r="U544" s="34">
        <f t="shared" si="8"/>
        <v>14</v>
      </c>
      <c r="V544" s="13">
        <f>IF(OR(Table1[[#This Row],[7d_positivity_public]]=0,ISBLANK(Table1[[#This Row],[7d_positivity_public]])),"",(Table1[[#This Row],[7d_positivity_public]]-Table1[[#This Row],[7d_positivity_all]])/Table1[[#This Row],[7d_positivity_public]])</f>
        <v>0</v>
      </c>
      <c r="W544">
        <v>4</v>
      </c>
    </row>
    <row r="545" spans="1:23" x14ac:dyDescent="0.25">
      <c r="A545" s="10">
        <v>44369</v>
      </c>
      <c r="B545">
        <v>2333</v>
      </c>
      <c r="C545" t="s">
        <v>161</v>
      </c>
      <c r="D545">
        <v>3</v>
      </c>
      <c r="E545">
        <v>4</v>
      </c>
      <c r="F545">
        <v>-1</v>
      </c>
      <c r="G545">
        <v>4</v>
      </c>
      <c r="H545">
        <v>78</v>
      </c>
      <c r="K545">
        <v>80</v>
      </c>
      <c r="M545">
        <v>88</v>
      </c>
      <c r="T545" s="34">
        <f>_xlfn.XLOOKUP(B545,Demog!$A$2:$A$219,Demog!$P$2:$P$219,,,2)</f>
        <v>69963</v>
      </c>
      <c r="U545" s="34">
        <f t="shared" si="8"/>
        <v>15</v>
      </c>
      <c r="V545" s="13">
        <f>IF(OR(Table1[[#This Row],[7d_positivity_public]]=0,ISBLANK(Table1[[#This Row],[7d_positivity_public]])),"",(Table1[[#This Row],[7d_positivity_public]]-Table1[[#This Row],[7d_positivity_all]])/Table1[[#This Row],[7d_positivity_public]])</f>
        <v>0</v>
      </c>
      <c r="W545">
        <v>4</v>
      </c>
    </row>
    <row r="546" spans="1:23" x14ac:dyDescent="0.25">
      <c r="A546" s="10">
        <v>44369</v>
      </c>
      <c r="B546">
        <v>2334</v>
      </c>
      <c r="C546" t="s">
        <v>162</v>
      </c>
      <c r="D546">
        <v>2</v>
      </c>
      <c r="E546">
        <v>5</v>
      </c>
      <c r="F546">
        <v>-3</v>
      </c>
      <c r="G546">
        <v>3</v>
      </c>
      <c r="H546">
        <v>81</v>
      </c>
      <c r="K546">
        <v>82</v>
      </c>
      <c r="M546">
        <v>90</v>
      </c>
      <c r="T546" s="34">
        <f>_xlfn.XLOOKUP(B546,Demog!$A$2:$A$219,Demog!$P$2:$P$219,,,2)</f>
        <v>45391</v>
      </c>
      <c r="U546" s="34">
        <f t="shared" si="8"/>
        <v>6</v>
      </c>
      <c r="V546" s="13">
        <f>IF(OR(Table1[[#This Row],[7d_positivity_public]]=0,ISBLANK(Table1[[#This Row],[7d_positivity_public]])),"",(Table1[[#This Row],[7d_positivity_public]]-Table1[[#This Row],[7d_positivity_all]])/Table1[[#This Row],[7d_positivity_public]])</f>
        <v>0</v>
      </c>
      <c r="W546">
        <v>3</v>
      </c>
    </row>
    <row r="547" spans="1:23" x14ac:dyDescent="0.25">
      <c r="A547" s="10">
        <v>44369</v>
      </c>
      <c r="B547">
        <v>2335</v>
      </c>
      <c r="C547" t="s">
        <v>163</v>
      </c>
      <c r="D547">
        <v>2</v>
      </c>
      <c r="E547">
        <v>5</v>
      </c>
      <c r="F547">
        <v>-3</v>
      </c>
      <c r="G547">
        <v>2</v>
      </c>
      <c r="H547">
        <v>78</v>
      </c>
      <c r="K547">
        <v>80</v>
      </c>
      <c r="M547">
        <v>89</v>
      </c>
      <c r="T547" s="34">
        <f>_xlfn.XLOOKUP(B547,Demog!$A$2:$A$219,Demog!$P$2:$P$219,,,2)</f>
        <v>62748</v>
      </c>
      <c r="U547" s="34">
        <f t="shared" si="8"/>
        <v>9</v>
      </c>
      <c r="V547" s="13">
        <f>IF(OR(Table1[[#This Row],[7d_positivity_public]]=0,ISBLANK(Table1[[#This Row],[7d_positivity_public]])),"",(Table1[[#This Row],[7d_positivity_public]]-Table1[[#This Row],[7d_positivity_all]])/Table1[[#This Row],[7d_positivity_public]])</f>
        <v>0</v>
      </c>
      <c r="W547">
        <v>2</v>
      </c>
    </row>
    <row r="548" spans="1:23" x14ac:dyDescent="0.25">
      <c r="A548" s="10">
        <v>44369</v>
      </c>
      <c r="B548">
        <v>2336</v>
      </c>
      <c r="C548" t="s">
        <v>164</v>
      </c>
      <c r="D548">
        <v>3</v>
      </c>
      <c r="E548">
        <v>5</v>
      </c>
      <c r="F548">
        <v>-2</v>
      </c>
      <c r="G548">
        <v>4</v>
      </c>
      <c r="H548">
        <v>80</v>
      </c>
      <c r="K548">
        <v>82</v>
      </c>
      <c r="M548">
        <v>88</v>
      </c>
      <c r="T548" s="34">
        <f>_xlfn.XLOOKUP(B548,Demog!$A$2:$A$219,Demog!$P$2:$P$219,,,2)</f>
        <v>58701</v>
      </c>
      <c r="U548" s="34">
        <f t="shared" si="8"/>
        <v>12</v>
      </c>
      <c r="V548" s="13">
        <f>IF(OR(Table1[[#This Row],[7d_positivity_public]]=0,ISBLANK(Table1[[#This Row],[7d_positivity_public]])),"",(Table1[[#This Row],[7d_positivity_public]]-Table1[[#This Row],[7d_positivity_all]])/Table1[[#This Row],[7d_positivity_public]])</f>
        <v>0.25</v>
      </c>
      <c r="W548">
        <v>3</v>
      </c>
    </row>
    <row r="549" spans="1:23" x14ac:dyDescent="0.25">
      <c r="A549" s="10">
        <v>44369</v>
      </c>
      <c r="B549">
        <v>2337</v>
      </c>
      <c r="C549" t="s">
        <v>165</v>
      </c>
      <c r="D549">
        <v>3</v>
      </c>
      <c r="E549">
        <v>10</v>
      </c>
      <c r="F549">
        <v>-7</v>
      </c>
      <c r="G549">
        <v>4</v>
      </c>
      <c r="H549">
        <v>74</v>
      </c>
      <c r="K549">
        <v>76</v>
      </c>
      <c r="M549">
        <v>82</v>
      </c>
      <c r="T549" s="34">
        <f>_xlfn.XLOOKUP(B549,Demog!$A$2:$A$219,Demog!$P$2:$P$219,,,2)</f>
        <v>60538</v>
      </c>
      <c r="U549" s="34">
        <f t="shared" si="8"/>
        <v>13</v>
      </c>
      <c r="V549" s="13">
        <f>IF(OR(Table1[[#This Row],[7d_positivity_public]]=0,ISBLANK(Table1[[#This Row],[7d_positivity_public]])),"",(Table1[[#This Row],[7d_positivity_public]]-Table1[[#This Row],[7d_positivity_all]])/Table1[[#This Row],[7d_positivity_public]])</f>
        <v>0.25</v>
      </c>
      <c r="W549">
        <v>3</v>
      </c>
    </row>
    <row r="550" spans="1:23" x14ac:dyDescent="0.25">
      <c r="A550" s="10">
        <v>44369</v>
      </c>
      <c r="B550">
        <v>2338</v>
      </c>
      <c r="C550" t="s">
        <v>166</v>
      </c>
      <c r="D550">
        <v>5</v>
      </c>
      <c r="E550">
        <v>6</v>
      </c>
      <c r="F550">
        <v>-1</v>
      </c>
      <c r="G550">
        <v>8</v>
      </c>
      <c r="H550">
        <v>77</v>
      </c>
      <c r="K550">
        <v>80</v>
      </c>
      <c r="M550">
        <v>89</v>
      </c>
      <c r="T550" s="34">
        <f>_xlfn.XLOOKUP(B550,Demog!$A$2:$A$219,Demog!$P$2:$P$219,,,2)</f>
        <v>41463</v>
      </c>
      <c r="U550" s="34">
        <f t="shared" si="8"/>
        <v>15</v>
      </c>
      <c r="V550" s="13">
        <f>IF(OR(Table1[[#This Row],[7d_positivity_public]]=0,ISBLANK(Table1[[#This Row],[7d_positivity_public]])),"",(Table1[[#This Row],[7d_positivity_public]]-Table1[[#This Row],[7d_positivity_all]])/Table1[[#This Row],[7d_positivity_public]])</f>
        <v>0.125</v>
      </c>
      <c r="W550">
        <v>7</v>
      </c>
    </row>
    <row r="551" spans="1:23" x14ac:dyDescent="0.25">
      <c r="A551" s="10">
        <v>44369</v>
      </c>
      <c r="B551">
        <v>2341</v>
      </c>
      <c r="C551" t="s">
        <v>167</v>
      </c>
      <c r="D551">
        <v>0</v>
      </c>
      <c r="E551">
        <v>1</v>
      </c>
      <c r="F551">
        <v>-1</v>
      </c>
      <c r="G551">
        <v>1</v>
      </c>
      <c r="H551">
        <v>79</v>
      </c>
      <c r="K551">
        <v>81</v>
      </c>
      <c r="M551">
        <v>86</v>
      </c>
      <c r="T551" s="34">
        <f>_xlfn.XLOOKUP(B551,Demog!$A$2:$A$219,Demog!$P$2:$P$219,,,2)</f>
        <v>74816</v>
      </c>
      <c r="U551" s="34">
        <f t="shared" si="8"/>
        <v>0</v>
      </c>
      <c r="V551" s="13">
        <f>IF(OR(Table1[[#This Row],[7d_positivity_public]]=0,ISBLANK(Table1[[#This Row],[7d_positivity_public]])),"",(Table1[[#This Row],[7d_positivity_public]]-Table1[[#This Row],[7d_positivity_all]])/Table1[[#This Row],[7d_positivity_public]])</f>
        <v>1</v>
      </c>
      <c r="W551">
        <v>0</v>
      </c>
    </row>
    <row r="552" spans="1:23" x14ac:dyDescent="0.25">
      <c r="A552" s="10">
        <v>44369</v>
      </c>
      <c r="B552">
        <v>2342</v>
      </c>
      <c r="C552" t="s">
        <v>168</v>
      </c>
      <c r="D552">
        <v>0</v>
      </c>
      <c r="E552">
        <v>1</v>
      </c>
      <c r="F552">
        <v>-1</v>
      </c>
      <c r="G552">
        <v>0</v>
      </c>
      <c r="H552">
        <v>78</v>
      </c>
      <c r="K552">
        <v>79</v>
      </c>
      <c r="M552">
        <v>85</v>
      </c>
      <c r="T552" s="34">
        <f>_xlfn.XLOOKUP(B552,Demog!$A$2:$A$219,Demog!$P$2:$P$219,,,2)</f>
        <v>19952</v>
      </c>
      <c r="U552" s="34">
        <f t="shared" si="8"/>
        <v>0</v>
      </c>
      <c r="V552" s="13" t="str">
        <f>IF(OR(Table1[[#This Row],[7d_positivity_public]]=0,ISBLANK(Table1[[#This Row],[7d_positivity_public]])),"",(Table1[[#This Row],[7d_positivity_public]]-Table1[[#This Row],[7d_positivity_all]])/Table1[[#This Row],[7d_positivity_public]])</f>
        <v/>
      </c>
      <c r="W552">
        <v>0</v>
      </c>
    </row>
    <row r="553" spans="1:23" x14ac:dyDescent="0.25">
      <c r="A553" s="10">
        <v>44369</v>
      </c>
      <c r="B553">
        <v>3111</v>
      </c>
      <c r="C553" t="s">
        <v>169</v>
      </c>
      <c r="D553">
        <v>2</v>
      </c>
      <c r="E553">
        <v>1</v>
      </c>
      <c r="F553">
        <v>1</v>
      </c>
      <c r="G553">
        <v>3</v>
      </c>
      <c r="H553">
        <v>74</v>
      </c>
      <c r="K553">
        <v>75</v>
      </c>
      <c r="M553">
        <v>75</v>
      </c>
      <c r="T553" s="34">
        <f>_xlfn.XLOOKUP(B553,Demog!$A$2:$A$219,Demog!$P$2:$P$219,,,2)</f>
        <v>54587</v>
      </c>
      <c r="U553" s="34">
        <f t="shared" si="8"/>
        <v>8</v>
      </c>
      <c r="V553" s="13">
        <f>IF(OR(Table1[[#This Row],[7d_positivity_public]]=0,ISBLANK(Table1[[#This Row],[7d_positivity_public]])),"",(Table1[[#This Row],[7d_positivity_public]]-Table1[[#This Row],[7d_positivity_all]])/Table1[[#This Row],[7d_positivity_public]])</f>
        <v>0.66666666666666663</v>
      </c>
      <c r="W553">
        <v>1</v>
      </c>
    </row>
    <row r="554" spans="1:23" x14ac:dyDescent="0.25">
      <c r="A554" s="10">
        <v>44369</v>
      </c>
      <c r="B554">
        <v>3112</v>
      </c>
      <c r="C554" t="s">
        <v>170</v>
      </c>
      <c r="D554">
        <v>2</v>
      </c>
      <c r="E554">
        <v>1</v>
      </c>
      <c r="F554">
        <v>1</v>
      </c>
      <c r="G554">
        <v>5</v>
      </c>
      <c r="H554">
        <v>73</v>
      </c>
      <c r="K554">
        <v>74</v>
      </c>
      <c r="M554">
        <v>77</v>
      </c>
      <c r="T554" s="34">
        <f>_xlfn.XLOOKUP(B554,Demog!$A$2:$A$219,Demog!$P$2:$P$219,,,2)</f>
        <v>17729</v>
      </c>
      <c r="U554" s="34">
        <f t="shared" si="8"/>
        <v>2</v>
      </c>
      <c r="V554" s="13">
        <f>IF(OR(Table1[[#This Row],[7d_positivity_public]]=0,ISBLANK(Table1[[#This Row],[7d_positivity_public]])),"",(Table1[[#This Row],[7d_positivity_public]]-Table1[[#This Row],[7d_positivity_all]])/Table1[[#This Row],[7d_positivity_public]])</f>
        <v>0.4</v>
      </c>
      <c r="W554">
        <v>3</v>
      </c>
    </row>
    <row r="555" spans="1:23" x14ac:dyDescent="0.25">
      <c r="A555" s="10">
        <v>44369</v>
      </c>
      <c r="B555">
        <v>3113</v>
      </c>
      <c r="C555" t="s">
        <v>171</v>
      </c>
      <c r="D555">
        <v>1</v>
      </c>
      <c r="E555">
        <v>2</v>
      </c>
      <c r="F555">
        <v>-1</v>
      </c>
      <c r="G555">
        <v>3</v>
      </c>
      <c r="H555">
        <v>72</v>
      </c>
      <c r="K555">
        <v>73</v>
      </c>
      <c r="M555">
        <v>77</v>
      </c>
      <c r="T555" s="34">
        <f>_xlfn.XLOOKUP(B555,Demog!$A$2:$A$219,Demog!$P$2:$P$219,,,2)</f>
        <v>23478</v>
      </c>
      <c r="U555" s="34">
        <f t="shared" si="8"/>
        <v>2</v>
      </c>
      <c r="V555" s="13">
        <f>IF(OR(Table1[[#This Row],[7d_positivity_public]]=0,ISBLANK(Table1[[#This Row],[7d_positivity_public]])),"",(Table1[[#This Row],[7d_positivity_public]]-Table1[[#This Row],[7d_positivity_all]])/Table1[[#This Row],[7d_positivity_public]])</f>
        <v>0.33333333333333331</v>
      </c>
      <c r="W555">
        <v>2</v>
      </c>
    </row>
    <row r="556" spans="1:23" x14ac:dyDescent="0.25">
      <c r="A556" s="10">
        <v>44369</v>
      </c>
      <c r="B556">
        <v>3114</v>
      </c>
      <c r="C556" t="s">
        <v>172</v>
      </c>
      <c r="D556">
        <v>1</v>
      </c>
      <c r="E556">
        <v>1</v>
      </c>
      <c r="F556">
        <v>0</v>
      </c>
      <c r="G556">
        <v>2</v>
      </c>
      <c r="H556">
        <v>75</v>
      </c>
      <c r="K556">
        <v>76</v>
      </c>
      <c r="M556">
        <v>80</v>
      </c>
      <c r="T556" s="34">
        <f>_xlfn.XLOOKUP(B556,Demog!$A$2:$A$219,Demog!$P$2:$P$219,,,2)</f>
        <v>32171</v>
      </c>
      <c r="U556" s="34">
        <f t="shared" si="8"/>
        <v>2</v>
      </c>
      <c r="V556" s="13">
        <f>IF(OR(Table1[[#This Row],[7d_positivity_public]]=0,ISBLANK(Table1[[#This Row],[7d_positivity_public]])),"",(Table1[[#This Row],[7d_positivity_public]]-Table1[[#This Row],[7d_positivity_all]])/Table1[[#This Row],[7d_positivity_public]])</f>
        <v>0.5</v>
      </c>
      <c r="W556">
        <v>1</v>
      </c>
    </row>
    <row r="557" spans="1:23" x14ac:dyDescent="0.25">
      <c r="A557" s="10">
        <v>44369</v>
      </c>
      <c r="B557">
        <v>3115</v>
      </c>
      <c r="C557" t="s">
        <v>173</v>
      </c>
      <c r="D557">
        <v>1</v>
      </c>
      <c r="E557">
        <v>0</v>
      </c>
      <c r="F557">
        <v>1</v>
      </c>
      <c r="G557">
        <v>1</v>
      </c>
      <c r="H557">
        <v>82</v>
      </c>
      <c r="K557">
        <v>83</v>
      </c>
      <c r="M557">
        <v>87</v>
      </c>
      <c r="T557" s="34">
        <f>_xlfn.XLOOKUP(B557,Demog!$A$2:$A$219,Demog!$P$2:$P$219,,,2)</f>
        <v>24774</v>
      </c>
      <c r="U557" s="34">
        <f t="shared" si="8"/>
        <v>2</v>
      </c>
      <c r="V557" s="13">
        <f>IF(OR(Table1[[#This Row],[7d_positivity_public]]=0,ISBLANK(Table1[[#This Row],[7d_positivity_public]])),"",(Table1[[#This Row],[7d_positivity_public]]-Table1[[#This Row],[7d_positivity_all]])/Table1[[#This Row],[7d_positivity_public]])</f>
        <v>0</v>
      </c>
      <c r="W557">
        <v>1</v>
      </c>
    </row>
    <row r="558" spans="1:23" x14ac:dyDescent="0.25">
      <c r="A558" s="10">
        <v>44369</v>
      </c>
      <c r="B558">
        <v>3116</v>
      </c>
      <c r="C558" t="s">
        <v>174</v>
      </c>
      <c r="D558">
        <v>1</v>
      </c>
      <c r="E558">
        <v>4</v>
      </c>
      <c r="F558">
        <v>-3</v>
      </c>
      <c r="G558">
        <v>3</v>
      </c>
      <c r="H558">
        <v>77</v>
      </c>
      <c r="K558">
        <v>78</v>
      </c>
      <c r="M558">
        <v>82</v>
      </c>
      <c r="T558" s="34">
        <f>_xlfn.XLOOKUP(B558,Demog!$A$2:$A$219,Demog!$P$2:$P$219,,,2)</f>
        <v>24621</v>
      </c>
      <c r="U558" s="34">
        <f t="shared" si="8"/>
        <v>2</v>
      </c>
      <c r="V558" s="13">
        <f>IF(OR(Table1[[#This Row],[7d_positivity_public]]=0,ISBLANK(Table1[[#This Row],[7d_positivity_public]])),"",(Table1[[#This Row],[7d_positivity_public]]-Table1[[#This Row],[7d_positivity_all]])/Table1[[#This Row],[7d_positivity_public]])</f>
        <v>0.66666666666666663</v>
      </c>
      <c r="W558">
        <v>1</v>
      </c>
    </row>
    <row r="559" spans="1:23" x14ac:dyDescent="0.25">
      <c r="A559" s="10">
        <v>44369</v>
      </c>
      <c r="B559">
        <v>3117</v>
      </c>
      <c r="C559" t="s">
        <v>175</v>
      </c>
      <c r="D559">
        <v>4</v>
      </c>
      <c r="E559">
        <v>4</v>
      </c>
      <c r="F559">
        <v>0</v>
      </c>
      <c r="G559">
        <v>6</v>
      </c>
      <c r="H559">
        <v>78</v>
      </c>
      <c r="K559">
        <v>79</v>
      </c>
      <c r="M559">
        <v>83</v>
      </c>
      <c r="T559" s="34">
        <f>_xlfn.XLOOKUP(B559,Demog!$A$2:$A$219,Demog!$P$2:$P$219,,,2)</f>
        <v>20949</v>
      </c>
      <c r="U559" s="34">
        <f t="shared" si="8"/>
        <v>6</v>
      </c>
      <c r="V559" s="13">
        <f>IF(OR(Table1[[#This Row],[7d_positivity_public]]=0,ISBLANK(Table1[[#This Row],[7d_positivity_public]])),"",(Table1[[#This Row],[7d_positivity_public]]-Table1[[#This Row],[7d_positivity_all]])/Table1[[#This Row],[7d_positivity_public]])</f>
        <v>0.33333333333333331</v>
      </c>
      <c r="W559">
        <v>4</v>
      </c>
    </row>
    <row r="560" spans="1:23" x14ac:dyDescent="0.25">
      <c r="A560" s="10">
        <v>44369</v>
      </c>
      <c r="B560">
        <v>3211</v>
      </c>
      <c r="C560" t="s">
        <v>176</v>
      </c>
      <c r="D560">
        <v>2</v>
      </c>
      <c r="E560">
        <v>3</v>
      </c>
      <c r="F560">
        <v>-1</v>
      </c>
      <c r="G560">
        <v>2</v>
      </c>
      <c r="H560">
        <v>78</v>
      </c>
      <c r="K560">
        <v>79</v>
      </c>
      <c r="M560">
        <v>77</v>
      </c>
      <c r="T560" s="34">
        <f>_xlfn.XLOOKUP(B560,Demog!$A$2:$A$219,Demog!$P$2:$P$219,,,2)</f>
        <v>41934</v>
      </c>
      <c r="U560" s="34">
        <f t="shared" si="8"/>
        <v>6</v>
      </c>
      <c r="V560" s="13">
        <f>IF(OR(Table1[[#This Row],[7d_positivity_public]]=0,ISBLANK(Table1[[#This Row],[7d_positivity_public]])),"",(Table1[[#This Row],[7d_positivity_public]]-Table1[[#This Row],[7d_positivity_all]])/Table1[[#This Row],[7d_positivity_public]])</f>
        <v>0.5</v>
      </c>
      <c r="W560">
        <v>1</v>
      </c>
    </row>
    <row r="561" spans="1:23" x14ac:dyDescent="0.25">
      <c r="A561" s="10">
        <v>44369</v>
      </c>
      <c r="B561">
        <v>3212</v>
      </c>
      <c r="C561" t="s">
        <v>177</v>
      </c>
      <c r="D561">
        <v>1</v>
      </c>
      <c r="E561">
        <v>3</v>
      </c>
      <c r="F561">
        <v>-2</v>
      </c>
      <c r="G561">
        <v>2</v>
      </c>
      <c r="H561">
        <v>80</v>
      </c>
      <c r="K561">
        <v>80</v>
      </c>
      <c r="M561">
        <v>81</v>
      </c>
      <c r="T561" s="34">
        <f>_xlfn.XLOOKUP(B561,Demog!$A$2:$A$219,Demog!$P$2:$P$219,,,2)</f>
        <v>47203</v>
      </c>
      <c r="U561" s="34">
        <f t="shared" si="8"/>
        <v>3</v>
      </c>
      <c r="V561" s="13">
        <f>IF(OR(Table1[[#This Row],[7d_positivity_public]]=0,ISBLANK(Table1[[#This Row],[7d_positivity_public]])),"",(Table1[[#This Row],[7d_positivity_public]]-Table1[[#This Row],[7d_positivity_all]])/Table1[[#This Row],[7d_positivity_public]])</f>
        <v>0.5</v>
      </c>
      <c r="W561">
        <v>1</v>
      </c>
    </row>
    <row r="562" spans="1:23" x14ac:dyDescent="0.25">
      <c r="A562" s="10">
        <v>44369</v>
      </c>
      <c r="B562">
        <v>3213</v>
      </c>
      <c r="C562" t="s">
        <v>178</v>
      </c>
      <c r="D562">
        <v>0</v>
      </c>
      <c r="E562">
        <v>2</v>
      </c>
      <c r="F562">
        <v>-2</v>
      </c>
      <c r="G562">
        <v>0</v>
      </c>
      <c r="H562">
        <v>84</v>
      </c>
      <c r="K562">
        <v>85</v>
      </c>
      <c r="M562">
        <v>87</v>
      </c>
      <c r="T562" s="34">
        <f>_xlfn.XLOOKUP(B562,Demog!$A$2:$A$219,Demog!$P$2:$P$219,,,2)</f>
        <v>32904</v>
      </c>
      <c r="U562" s="34">
        <f t="shared" si="8"/>
        <v>0</v>
      </c>
      <c r="V562" s="13" t="str">
        <f>IF(OR(Table1[[#This Row],[7d_positivity_public]]=0,ISBLANK(Table1[[#This Row],[7d_positivity_public]])),"",(Table1[[#This Row],[7d_positivity_public]]-Table1[[#This Row],[7d_positivity_all]])/Table1[[#This Row],[7d_positivity_public]])</f>
        <v/>
      </c>
      <c r="W562">
        <v>0</v>
      </c>
    </row>
    <row r="563" spans="1:23" x14ac:dyDescent="0.25">
      <c r="A563" s="10">
        <v>44369</v>
      </c>
      <c r="B563">
        <v>3221</v>
      </c>
      <c r="C563" t="s">
        <v>179</v>
      </c>
      <c r="D563">
        <v>7</v>
      </c>
      <c r="E563">
        <v>5</v>
      </c>
      <c r="F563">
        <v>2</v>
      </c>
      <c r="G563">
        <v>7</v>
      </c>
      <c r="H563">
        <v>69</v>
      </c>
      <c r="K563">
        <v>69</v>
      </c>
      <c r="M563">
        <v>72</v>
      </c>
      <c r="T563" s="34">
        <f>_xlfn.XLOOKUP(B563,Demog!$A$2:$A$219,Demog!$P$2:$P$219,,,2)</f>
        <v>19960</v>
      </c>
      <c r="U563" s="34">
        <f t="shared" si="8"/>
        <v>10</v>
      </c>
      <c r="V563" s="13">
        <f>IF(OR(Table1[[#This Row],[7d_positivity_public]]=0,ISBLANK(Table1[[#This Row],[7d_positivity_public]])),"",(Table1[[#This Row],[7d_positivity_public]]-Table1[[#This Row],[7d_positivity_all]])/Table1[[#This Row],[7d_positivity_public]])</f>
        <v>0.2857142857142857</v>
      </c>
      <c r="W563">
        <v>5</v>
      </c>
    </row>
    <row r="564" spans="1:23" x14ac:dyDescent="0.25">
      <c r="A564" s="10">
        <v>44369</v>
      </c>
      <c r="B564">
        <v>3222</v>
      </c>
      <c r="C564" t="s">
        <v>180</v>
      </c>
      <c r="D564">
        <v>2</v>
      </c>
      <c r="E564">
        <v>2</v>
      </c>
      <c r="F564">
        <v>0</v>
      </c>
      <c r="G564">
        <v>0</v>
      </c>
      <c r="H564">
        <v>78</v>
      </c>
      <c r="K564">
        <v>78</v>
      </c>
      <c r="M564">
        <v>79</v>
      </c>
      <c r="T564" s="34">
        <f>_xlfn.XLOOKUP(B564,Demog!$A$2:$A$219,Demog!$P$2:$P$219,,,2)</f>
        <v>12392</v>
      </c>
      <c r="U564" s="34">
        <f t="shared" si="8"/>
        <v>2</v>
      </c>
      <c r="V564" s="13" t="str">
        <f>IF(OR(Table1[[#This Row],[7d_positivity_public]]=0,ISBLANK(Table1[[#This Row],[7d_positivity_public]])),"",(Table1[[#This Row],[7d_positivity_public]]-Table1[[#This Row],[7d_positivity_all]])/Table1[[#This Row],[7d_positivity_public]])</f>
        <v/>
      </c>
      <c r="W564">
        <v>0</v>
      </c>
    </row>
    <row r="565" spans="1:23" x14ac:dyDescent="0.25">
      <c r="A565" s="10">
        <v>44369</v>
      </c>
      <c r="B565">
        <v>3223</v>
      </c>
      <c r="C565" t="s">
        <v>181</v>
      </c>
      <c r="D565">
        <v>5</v>
      </c>
      <c r="E565">
        <v>3</v>
      </c>
      <c r="F565">
        <v>2</v>
      </c>
      <c r="G565">
        <v>7</v>
      </c>
      <c r="H565">
        <v>79</v>
      </c>
      <c r="K565">
        <v>80</v>
      </c>
      <c r="M565">
        <v>80</v>
      </c>
      <c r="T565" s="34">
        <f>_xlfn.XLOOKUP(B565,Demog!$A$2:$A$219,Demog!$P$2:$P$219,,,2)</f>
        <v>29180</v>
      </c>
      <c r="U565" s="34">
        <f t="shared" si="8"/>
        <v>10</v>
      </c>
      <c r="V565" s="13">
        <f>IF(OR(Table1[[#This Row],[7d_positivity_public]]=0,ISBLANK(Table1[[#This Row],[7d_positivity_public]])),"",(Table1[[#This Row],[7d_positivity_public]]-Table1[[#This Row],[7d_positivity_all]])/Table1[[#This Row],[7d_positivity_public]])</f>
        <v>0.42857142857142855</v>
      </c>
      <c r="W565">
        <v>4</v>
      </c>
    </row>
    <row r="566" spans="1:23" x14ac:dyDescent="0.25">
      <c r="A566" s="10">
        <v>44369</v>
      </c>
      <c r="B566">
        <v>3231</v>
      </c>
      <c r="C566" t="s">
        <v>182</v>
      </c>
      <c r="D566">
        <v>5</v>
      </c>
      <c r="E566">
        <v>7</v>
      </c>
      <c r="F566">
        <v>-2</v>
      </c>
      <c r="G566">
        <v>5</v>
      </c>
      <c r="H566">
        <v>82</v>
      </c>
      <c r="K566">
        <v>83</v>
      </c>
      <c r="M566">
        <v>85</v>
      </c>
      <c r="T566" s="34">
        <f>_xlfn.XLOOKUP(B566,Demog!$A$2:$A$219,Demog!$P$2:$P$219,,,2)</f>
        <v>18027</v>
      </c>
      <c r="U566" s="34">
        <f t="shared" si="8"/>
        <v>6</v>
      </c>
      <c r="V566" s="13">
        <f>IF(OR(Table1[[#This Row],[7d_positivity_public]]=0,ISBLANK(Table1[[#This Row],[7d_positivity_public]])),"",(Table1[[#This Row],[7d_positivity_public]]-Table1[[#This Row],[7d_positivity_all]])/Table1[[#This Row],[7d_positivity_public]])</f>
        <v>0.2</v>
      </c>
      <c r="W566">
        <v>4</v>
      </c>
    </row>
    <row r="567" spans="1:23" x14ac:dyDescent="0.25">
      <c r="A567" s="10">
        <v>44369</v>
      </c>
      <c r="B567">
        <v>3232</v>
      </c>
      <c r="C567" t="s">
        <v>183</v>
      </c>
      <c r="D567">
        <v>2</v>
      </c>
      <c r="E567">
        <v>6</v>
      </c>
      <c r="F567">
        <v>-4</v>
      </c>
      <c r="G567">
        <v>4</v>
      </c>
      <c r="H567">
        <v>82</v>
      </c>
      <c r="K567">
        <v>83</v>
      </c>
      <c r="M567">
        <v>86</v>
      </c>
      <c r="T567" s="34">
        <f>_xlfn.XLOOKUP(B567,Demog!$A$2:$A$219,Demog!$P$2:$P$219,,,2)</f>
        <v>34575</v>
      </c>
      <c r="U567" s="34">
        <f t="shared" si="8"/>
        <v>5</v>
      </c>
      <c r="V567" s="13">
        <f>IF(OR(Table1[[#This Row],[7d_positivity_public]]=0,ISBLANK(Table1[[#This Row],[7d_positivity_public]])),"",(Table1[[#This Row],[7d_positivity_public]]-Table1[[#This Row],[7d_positivity_all]])/Table1[[#This Row],[7d_positivity_public]])</f>
        <v>0.25</v>
      </c>
      <c r="W567">
        <v>3</v>
      </c>
    </row>
    <row r="568" spans="1:23" x14ac:dyDescent="0.25">
      <c r="A568" s="10">
        <v>44369</v>
      </c>
      <c r="B568">
        <v>3233</v>
      </c>
      <c r="C568" t="s">
        <v>184</v>
      </c>
      <c r="D568">
        <v>3</v>
      </c>
      <c r="E568">
        <v>2</v>
      </c>
      <c r="F568">
        <v>1</v>
      </c>
      <c r="G568">
        <v>6</v>
      </c>
      <c r="H568">
        <v>82</v>
      </c>
      <c r="K568">
        <v>83</v>
      </c>
      <c r="M568">
        <v>85</v>
      </c>
      <c r="T568" s="34">
        <f>_xlfn.XLOOKUP(B568,Demog!$A$2:$A$219,Demog!$P$2:$P$219,,,2)</f>
        <v>51292</v>
      </c>
      <c r="U568" s="34">
        <f t="shared" si="8"/>
        <v>11</v>
      </c>
      <c r="V568" s="13">
        <f>IF(OR(Table1[[#This Row],[7d_positivity_public]]=0,ISBLANK(Table1[[#This Row],[7d_positivity_public]])),"",(Table1[[#This Row],[7d_positivity_public]]-Table1[[#This Row],[7d_positivity_all]])/Table1[[#This Row],[7d_positivity_public]])</f>
        <v>0.33333333333333331</v>
      </c>
      <c r="W568">
        <v>4</v>
      </c>
    </row>
    <row r="569" spans="1:23" x14ac:dyDescent="0.25">
      <c r="A569" s="10">
        <v>44369</v>
      </c>
      <c r="B569">
        <v>3241</v>
      </c>
      <c r="C569" t="s">
        <v>185</v>
      </c>
      <c r="D569">
        <v>0</v>
      </c>
      <c r="E569">
        <v>0</v>
      </c>
      <c r="F569">
        <v>0</v>
      </c>
      <c r="G569">
        <v>0</v>
      </c>
      <c r="H569">
        <v>76</v>
      </c>
      <c r="K569">
        <v>77</v>
      </c>
      <c r="M569">
        <v>81</v>
      </c>
      <c r="T569" s="34">
        <f>_xlfn.XLOOKUP(B569,Demog!$A$2:$A$219,Demog!$P$2:$P$219,,,2)</f>
        <v>37993</v>
      </c>
      <c r="U569" s="34">
        <f t="shared" si="8"/>
        <v>0</v>
      </c>
      <c r="V569" s="13" t="str">
        <f>IF(OR(Table1[[#This Row],[7d_positivity_public]]=0,ISBLANK(Table1[[#This Row],[7d_positivity_public]])),"",(Table1[[#This Row],[7d_positivity_public]]-Table1[[#This Row],[7d_positivity_all]])/Table1[[#This Row],[7d_positivity_public]])</f>
        <v/>
      </c>
      <c r="W569">
        <v>1</v>
      </c>
    </row>
    <row r="570" spans="1:23" x14ac:dyDescent="0.25">
      <c r="A570" s="10">
        <v>44369</v>
      </c>
      <c r="B570">
        <v>3242</v>
      </c>
      <c r="C570" t="s">
        <v>186</v>
      </c>
      <c r="D570">
        <v>1</v>
      </c>
      <c r="E570">
        <v>0</v>
      </c>
      <c r="F570">
        <v>1</v>
      </c>
      <c r="G570">
        <v>2</v>
      </c>
      <c r="H570">
        <v>80</v>
      </c>
      <c r="K570">
        <v>81</v>
      </c>
      <c r="M570">
        <v>86</v>
      </c>
      <c r="T570" s="34">
        <f>_xlfn.XLOOKUP(B570,Demog!$A$2:$A$219,Demog!$P$2:$P$219,,,2)</f>
        <v>34483</v>
      </c>
      <c r="U570" s="34">
        <f t="shared" si="8"/>
        <v>2</v>
      </c>
      <c r="V570" s="13">
        <f>IF(OR(Table1[[#This Row],[7d_positivity_public]]=0,ISBLANK(Table1[[#This Row],[7d_positivity_public]])),"",(Table1[[#This Row],[7d_positivity_public]]-Table1[[#This Row],[7d_positivity_all]])/Table1[[#This Row],[7d_positivity_public]])</f>
        <v>0.5</v>
      </c>
      <c r="W570">
        <v>1</v>
      </c>
    </row>
    <row r="571" spans="1:23" x14ac:dyDescent="0.25">
      <c r="A571" s="10">
        <v>44369</v>
      </c>
      <c r="B571">
        <v>3243</v>
      </c>
      <c r="C571" t="s">
        <v>187</v>
      </c>
      <c r="D571">
        <v>2</v>
      </c>
      <c r="E571">
        <v>1</v>
      </c>
      <c r="F571">
        <v>1</v>
      </c>
      <c r="G571">
        <v>2</v>
      </c>
      <c r="H571">
        <v>71</v>
      </c>
      <c r="K571">
        <v>72</v>
      </c>
      <c r="M571">
        <v>77</v>
      </c>
      <c r="T571" s="34">
        <f>_xlfn.XLOOKUP(B571,Demog!$A$2:$A$219,Demog!$P$2:$P$219,,,2)</f>
        <v>15890</v>
      </c>
      <c r="U571" s="34">
        <f t="shared" si="8"/>
        <v>2</v>
      </c>
      <c r="V571" s="13">
        <f>IF(OR(Table1[[#This Row],[7d_positivity_public]]=0,ISBLANK(Table1[[#This Row],[7d_positivity_public]])),"",(Table1[[#This Row],[7d_positivity_public]]-Table1[[#This Row],[7d_positivity_all]])/Table1[[#This Row],[7d_positivity_public]])</f>
        <v>0.5</v>
      </c>
      <c r="W571">
        <v>1</v>
      </c>
    </row>
    <row r="572" spans="1:23" x14ac:dyDescent="0.25">
      <c r="A572" s="10">
        <v>44369</v>
      </c>
      <c r="B572">
        <v>3244</v>
      </c>
      <c r="C572" t="s">
        <v>188</v>
      </c>
      <c r="D572">
        <v>1</v>
      </c>
      <c r="E572">
        <v>2</v>
      </c>
      <c r="F572">
        <v>-1</v>
      </c>
      <c r="G572">
        <v>2</v>
      </c>
      <c r="H572">
        <v>84</v>
      </c>
      <c r="K572">
        <v>85</v>
      </c>
      <c r="M572">
        <v>86</v>
      </c>
      <c r="T572" s="34">
        <f>_xlfn.XLOOKUP(B572,Demog!$A$2:$A$219,Demog!$P$2:$P$219,,,2)</f>
        <v>42812</v>
      </c>
      <c r="U572" s="34">
        <f t="shared" si="8"/>
        <v>3</v>
      </c>
      <c r="V572" s="13">
        <f>IF(OR(Table1[[#This Row],[7d_positivity_public]]=0,ISBLANK(Table1[[#This Row],[7d_positivity_public]])),"",(Table1[[#This Row],[7d_positivity_public]]-Table1[[#This Row],[7d_positivity_all]])/Table1[[#This Row],[7d_positivity_public]])</f>
        <v>0.5</v>
      </c>
      <c r="W572">
        <v>1</v>
      </c>
    </row>
    <row r="573" spans="1:23" x14ac:dyDescent="0.25">
      <c r="A573" s="10">
        <v>44369</v>
      </c>
      <c r="B573">
        <v>3251</v>
      </c>
      <c r="C573" t="s">
        <v>189</v>
      </c>
      <c r="D573">
        <v>3</v>
      </c>
      <c r="E573">
        <v>2</v>
      </c>
      <c r="F573">
        <v>1</v>
      </c>
      <c r="G573">
        <v>5</v>
      </c>
      <c r="H573">
        <v>82</v>
      </c>
      <c r="K573">
        <v>83</v>
      </c>
      <c r="M573">
        <v>84</v>
      </c>
      <c r="T573" s="34">
        <f>_xlfn.XLOOKUP(B573,Demog!$A$2:$A$219,Demog!$P$2:$P$219,,,2)</f>
        <v>31755</v>
      </c>
      <c r="U573" s="34">
        <f t="shared" si="8"/>
        <v>7</v>
      </c>
      <c r="V573" s="13">
        <f>IF(OR(Table1[[#This Row],[7d_positivity_public]]=0,ISBLANK(Table1[[#This Row],[7d_positivity_public]])),"",(Table1[[#This Row],[7d_positivity_public]]-Table1[[#This Row],[7d_positivity_all]])/Table1[[#This Row],[7d_positivity_public]])</f>
        <v>0.2</v>
      </c>
      <c r="W573">
        <v>4</v>
      </c>
    </row>
    <row r="574" spans="1:23" x14ac:dyDescent="0.25">
      <c r="A574" s="10">
        <v>44369</v>
      </c>
      <c r="B574">
        <v>3252</v>
      </c>
      <c r="C574" t="s">
        <v>190</v>
      </c>
      <c r="D574">
        <v>1</v>
      </c>
      <c r="E574">
        <v>3</v>
      </c>
      <c r="F574">
        <v>-2</v>
      </c>
      <c r="G574">
        <v>0</v>
      </c>
      <c r="H574">
        <v>84</v>
      </c>
      <c r="K574">
        <v>84</v>
      </c>
      <c r="M574">
        <v>83</v>
      </c>
      <c r="T574" s="34">
        <f>_xlfn.XLOOKUP(B574,Demog!$A$2:$A$219,Demog!$P$2:$P$219,,,2)</f>
        <v>32807</v>
      </c>
      <c r="U574" s="34">
        <f t="shared" si="8"/>
        <v>2</v>
      </c>
      <c r="V574" s="13" t="str">
        <f>IF(OR(Table1[[#This Row],[7d_positivity_public]]=0,ISBLANK(Table1[[#This Row],[7d_positivity_public]])),"",(Table1[[#This Row],[7d_positivity_public]]-Table1[[#This Row],[7d_positivity_all]])/Table1[[#This Row],[7d_positivity_public]])</f>
        <v/>
      </c>
      <c r="W574">
        <v>0</v>
      </c>
    </row>
    <row r="575" spans="1:23" x14ac:dyDescent="0.25">
      <c r="A575" s="10">
        <v>44369</v>
      </c>
      <c r="B575">
        <v>3253</v>
      </c>
      <c r="C575" t="s">
        <v>191</v>
      </c>
      <c r="D575">
        <v>1</v>
      </c>
      <c r="E575">
        <v>2</v>
      </c>
      <c r="F575">
        <v>-1</v>
      </c>
      <c r="G575">
        <v>0</v>
      </c>
      <c r="H575">
        <v>84</v>
      </c>
      <c r="K575">
        <v>85</v>
      </c>
      <c r="M575">
        <v>86</v>
      </c>
      <c r="T575" s="34">
        <f>_xlfn.XLOOKUP(B575,Demog!$A$2:$A$219,Demog!$P$2:$P$219,,,2)</f>
        <v>31246</v>
      </c>
      <c r="U575" s="34">
        <f t="shared" si="8"/>
        <v>2</v>
      </c>
      <c r="V575" s="13" t="str">
        <f>IF(OR(Table1[[#This Row],[7d_positivity_public]]=0,ISBLANK(Table1[[#This Row],[7d_positivity_public]])),"",(Table1[[#This Row],[7d_positivity_public]]-Table1[[#This Row],[7d_positivity_all]])/Table1[[#This Row],[7d_positivity_public]])</f>
        <v/>
      </c>
      <c r="W575">
        <v>0</v>
      </c>
    </row>
    <row r="576" spans="1:23" x14ac:dyDescent="0.25">
      <c r="A576" s="10">
        <v>44369</v>
      </c>
      <c r="B576">
        <v>3261</v>
      </c>
      <c r="C576" t="s">
        <v>192</v>
      </c>
      <c r="D576">
        <v>0</v>
      </c>
      <c r="E576">
        <v>1</v>
      </c>
      <c r="F576">
        <v>-1</v>
      </c>
      <c r="G576">
        <v>0</v>
      </c>
      <c r="H576">
        <v>80</v>
      </c>
      <c r="K576">
        <v>82</v>
      </c>
      <c r="M576">
        <v>85</v>
      </c>
      <c r="T576" s="34">
        <f>_xlfn.XLOOKUP(B576,Demog!$A$2:$A$219,Demog!$P$2:$P$219,,,2)</f>
        <v>29561</v>
      </c>
      <c r="U576" s="34">
        <f t="shared" si="8"/>
        <v>0</v>
      </c>
      <c r="V576" s="13" t="str">
        <f>IF(OR(Table1[[#This Row],[7d_positivity_public]]=0,ISBLANK(Table1[[#This Row],[7d_positivity_public]])),"",(Table1[[#This Row],[7d_positivity_public]]-Table1[[#This Row],[7d_positivity_all]])/Table1[[#This Row],[7d_positivity_public]])</f>
        <v/>
      </c>
      <c r="W576">
        <v>0</v>
      </c>
    </row>
    <row r="577" spans="1:23" x14ac:dyDescent="0.25">
      <c r="A577" s="10">
        <v>44369</v>
      </c>
      <c r="B577">
        <v>3262</v>
      </c>
      <c r="C577" t="s">
        <v>193</v>
      </c>
      <c r="D577">
        <v>1</v>
      </c>
      <c r="E577">
        <v>1</v>
      </c>
      <c r="F577">
        <v>0</v>
      </c>
      <c r="G577">
        <v>1</v>
      </c>
      <c r="H577">
        <v>74</v>
      </c>
      <c r="K577">
        <v>76</v>
      </c>
      <c r="M577">
        <v>78</v>
      </c>
      <c r="T577" s="34">
        <f>_xlfn.XLOOKUP(B577,Demog!$A$2:$A$219,Demog!$P$2:$P$219,,,2)</f>
        <v>37453</v>
      </c>
      <c r="U577" s="34">
        <f t="shared" si="8"/>
        <v>3</v>
      </c>
      <c r="V577" s="13">
        <f>IF(OR(Table1[[#This Row],[7d_positivity_public]]=0,ISBLANK(Table1[[#This Row],[7d_positivity_public]])),"",(Table1[[#This Row],[7d_positivity_public]]-Table1[[#This Row],[7d_positivity_all]])/Table1[[#This Row],[7d_positivity_public]])</f>
        <v>0</v>
      </c>
      <c r="W577">
        <v>1</v>
      </c>
    </row>
    <row r="578" spans="1:23" x14ac:dyDescent="0.25">
      <c r="A578" s="10">
        <v>44369</v>
      </c>
      <c r="B578">
        <v>3263</v>
      </c>
      <c r="C578" t="s">
        <v>194</v>
      </c>
      <c r="D578">
        <v>2</v>
      </c>
      <c r="E578">
        <v>2</v>
      </c>
      <c r="F578">
        <v>0</v>
      </c>
      <c r="G578">
        <v>5</v>
      </c>
      <c r="H578">
        <v>80</v>
      </c>
      <c r="K578">
        <v>81</v>
      </c>
      <c r="M578">
        <v>86</v>
      </c>
      <c r="T578" s="34">
        <f>_xlfn.XLOOKUP(B578,Demog!$A$2:$A$219,Demog!$P$2:$P$219,,,2)</f>
        <v>36496</v>
      </c>
      <c r="U578" s="34">
        <f t="shared" ref="U578:U641" si="9">ROUND(T578*D578/100000*7,0)</f>
        <v>5</v>
      </c>
      <c r="V578" s="13">
        <f>IF(OR(Table1[[#This Row],[7d_positivity_public]]=0,ISBLANK(Table1[[#This Row],[7d_positivity_public]])),"",(Table1[[#This Row],[7d_positivity_public]]-Table1[[#This Row],[7d_positivity_all]])/Table1[[#This Row],[7d_positivity_public]])</f>
        <v>0.2</v>
      </c>
      <c r="W578">
        <v>4</v>
      </c>
    </row>
    <row r="579" spans="1:23" x14ac:dyDescent="0.25">
      <c r="A579" s="10">
        <v>44369</v>
      </c>
      <c r="B579">
        <v>3264</v>
      </c>
      <c r="C579" t="s">
        <v>195</v>
      </c>
      <c r="D579">
        <v>2</v>
      </c>
      <c r="E579">
        <v>3</v>
      </c>
      <c r="F579">
        <v>-1</v>
      </c>
      <c r="G579">
        <v>5</v>
      </c>
      <c r="H579">
        <v>80</v>
      </c>
      <c r="K579">
        <v>82</v>
      </c>
      <c r="M579">
        <v>85</v>
      </c>
      <c r="T579" s="34">
        <f>_xlfn.XLOOKUP(B579,Demog!$A$2:$A$219,Demog!$P$2:$P$219,,,2)</f>
        <v>31065</v>
      </c>
      <c r="U579" s="34">
        <f t="shared" si="9"/>
        <v>4</v>
      </c>
      <c r="V579" s="13">
        <f>IF(OR(Table1[[#This Row],[7d_positivity_public]]=0,ISBLANK(Table1[[#This Row],[7d_positivity_public]])),"",(Table1[[#This Row],[7d_positivity_public]]-Table1[[#This Row],[7d_positivity_all]])/Table1[[#This Row],[7d_positivity_public]])</f>
        <v>0.2</v>
      </c>
      <c r="W579">
        <v>4</v>
      </c>
    </row>
    <row r="580" spans="1:23" x14ac:dyDescent="0.25">
      <c r="A580" s="10">
        <v>44369</v>
      </c>
      <c r="B580">
        <v>3311</v>
      </c>
      <c r="C580" t="s">
        <v>196</v>
      </c>
      <c r="D580">
        <v>0</v>
      </c>
      <c r="E580">
        <v>1</v>
      </c>
      <c r="F580">
        <v>-1</v>
      </c>
      <c r="G580">
        <v>2</v>
      </c>
      <c r="H580">
        <v>82</v>
      </c>
      <c r="K580">
        <v>83</v>
      </c>
      <c r="M580">
        <v>87</v>
      </c>
      <c r="T580" s="34">
        <f>_xlfn.XLOOKUP(B580,Demog!$A$2:$A$219,Demog!$P$2:$P$219,,,2)</f>
        <v>19230</v>
      </c>
      <c r="U580" s="34">
        <f t="shared" si="9"/>
        <v>0</v>
      </c>
      <c r="V580" s="13">
        <f>IF(OR(Table1[[#This Row],[7d_positivity_public]]=0,ISBLANK(Table1[[#This Row],[7d_positivity_public]])),"",(Table1[[#This Row],[7d_positivity_public]]-Table1[[#This Row],[7d_positivity_all]])/Table1[[#This Row],[7d_positivity_public]])</f>
        <v>0</v>
      </c>
      <c r="W580">
        <v>2</v>
      </c>
    </row>
    <row r="581" spans="1:23" x14ac:dyDescent="0.25">
      <c r="A581" s="10">
        <v>44369</v>
      </c>
      <c r="B581">
        <v>3312</v>
      </c>
      <c r="C581" t="s">
        <v>197</v>
      </c>
      <c r="D581">
        <v>2</v>
      </c>
      <c r="E581">
        <v>3</v>
      </c>
      <c r="F581">
        <v>-1</v>
      </c>
      <c r="G581">
        <v>2</v>
      </c>
      <c r="H581">
        <v>81</v>
      </c>
      <c r="K581">
        <v>82</v>
      </c>
      <c r="M581">
        <v>84</v>
      </c>
      <c r="T581" s="34">
        <f>_xlfn.XLOOKUP(B581,Demog!$A$2:$A$219,Demog!$P$2:$P$219,,,2)</f>
        <v>34244</v>
      </c>
      <c r="U581" s="34">
        <f t="shared" si="9"/>
        <v>5</v>
      </c>
      <c r="V581" s="13">
        <f>IF(OR(Table1[[#This Row],[7d_positivity_public]]=0,ISBLANK(Table1[[#This Row],[7d_positivity_public]])),"",(Table1[[#This Row],[7d_positivity_public]]-Table1[[#This Row],[7d_positivity_all]])/Table1[[#This Row],[7d_positivity_public]])</f>
        <v>0</v>
      </c>
      <c r="W581">
        <v>2</v>
      </c>
    </row>
    <row r="582" spans="1:23" x14ac:dyDescent="0.25">
      <c r="A582" s="10">
        <v>44369</v>
      </c>
      <c r="B582">
        <v>3313</v>
      </c>
      <c r="C582" t="s">
        <v>198</v>
      </c>
      <c r="D582">
        <v>0</v>
      </c>
      <c r="E582">
        <v>2</v>
      </c>
      <c r="F582">
        <v>-2</v>
      </c>
      <c r="G582">
        <v>1</v>
      </c>
      <c r="H582">
        <v>85</v>
      </c>
      <c r="K582">
        <v>86</v>
      </c>
      <c r="M582">
        <v>90</v>
      </c>
      <c r="T582" s="34">
        <f>_xlfn.XLOOKUP(B582,Demog!$A$2:$A$219,Demog!$P$2:$P$219,,,2)</f>
        <v>29808</v>
      </c>
      <c r="U582" s="34">
        <f t="shared" si="9"/>
        <v>0</v>
      </c>
      <c r="V582" s="13">
        <f>IF(OR(Table1[[#This Row],[7d_positivity_public]]=0,ISBLANK(Table1[[#This Row],[7d_positivity_public]])),"",(Table1[[#This Row],[7d_positivity_public]]-Table1[[#This Row],[7d_positivity_all]])/Table1[[#This Row],[7d_positivity_public]])</f>
        <v>1</v>
      </c>
      <c r="W582">
        <v>0</v>
      </c>
    </row>
    <row r="583" spans="1:23" x14ac:dyDescent="0.25">
      <c r="A583" s="10">
        <v>44369</v>
      </c>
      <c r="B583">
        <v>3314</v>
      </c>
      <c r="C583" t="s">
        <v>199</v>
      </c>
      <c r="D583">
        <v>0</v>
      </c>
      <c r="E583">
        <v>2</v>
      </c>
      <c r="F583">
        <v>-2</v>
      </c>
      <c r="G583">
        <v>1</v>
      </c>
      <c r="H583">
        <v>84</v>
      </c>
      <c r="K583">
        <v>86</v>
      </c>
      <c r="M583">
        <v>90</v>
      </c>
      <c r="T583" s="34">
        <f>_xlfn.XLOOKUP(B583,Demog!$A$2:$A$219,Demog!$P$2:$P$219,,,2)</f>
        <v>29271</v>
      </c>
      <c r="U583" s="34">
        <f t="shared" si="9"/>
        <v>0</v>
      </c>
      <c r="V583" s="13">
        <f>IF(OR(Table1[[#This Row],[7d_positivity_public]]=0,ISBLANK(Table1[[#This Row],[7d_positivity_public]])),"",(Table1[[#This Row],[7d_positivity_public]]-Table1[[#This Row],[7d_positivity_all]])/Table1[[#This Row],[7d_positivity_public]])</f>
        <v>1</v>
      </c>
      <c r="W583">
        <v>0</v>
      </c>
    </row>
    <row r="584" spans="1:23" x14ac:dyDescent="0.25">
      <c r="A584" s="10">
        <v>44369</v>
      </c>
      <c r="B584">
        <v>3315</v>
      </c>
      <c r="C584" t="s">
        <v>200</v>
      </c>
      <c r="D584">
        <v>1</v>
      </c>
      <c r="E584">
        <v>3</v>
      </c>
      <c r="F584">
        <v>-2</v>
      </c>
      <c r="G584">
        <v>2</v>
      </c>
      <c r="H584">
        <v>84</v>
      </c>
      <c r="K584">
        <v>85</v>
      </c>
      <c r="M584">
        <v>89</v>
      </c>
      <c r="T584" s="34">
        <f>_xlfn.XLOOKUP(B584,Demog!$A$2:$A$219,Demog!$P$2:$P$219,,,2)</f>
        <v>28839</v>
      </c>
      <c r="U584" s="34">
        <f t="shared" si="9"/>
        <v>2</v>
      </c>
      <c r="V584" s="13">
        <f>IF(OR(Table1[[#This Row],[7d_positivity_public]]=0,ISBLANK(Table1[[#This Row],[7d_positivity_public]])),"",(Table1[[#This Row],[7d_positivity_public]]-Table1[[#This Row],[7d_positivity_all]])/Table1[[#This Row],[7d_positivity_public]])</f>
        <v>0.5</v>
      </c>
      <c r="W584">
        <v>1</v>
      </c>
    </row>
    <row r="585" spans="1:23" x14ac:dyDescent="0.25">
      <c r="A585" s="10">
        <v>44369</v>
      </c>
      <c r="B585">
        <v>3321</v>
      </c>
      <c r="C585" t="s">
        <v>201</v>
      </c>
      <c r="D585">
        <v>0</v>
      </c>
      <c r="E585">
        <v>1</v>
      </c>
      <c r="F585">
        <v>-1</v>
      </c>
      <c r="G585">
        <v>0</v>
      </c>
      <c r="H585">
        <v>80</v>
      </c>
      <c r="K585">
        <v>82</v>
      </c>
      <c r="M585">
        <v>86</v>
      </c>
      <c r="T585" s="34">
        <f>_xlfn.XLOOKUP(B585,Demog!$A$2:$A$219,Demog!$P$2:$P$219,,,2)</f>
        <v>19412</v>
      </c>
      <c r="U585" s="34">
        <f t="shared" si="9"/>
        <v>0</v>
      </c>
      <c r="V585" s="13" t="str">
        <f>IF(OR(Table1[[#This Row],[7d_positivity_public]]=0,ISBLANK(Table1[[#This Row],[7d_positivity_public]])),"",(Table1[[#This Row],[7d_positivity_public]]-Table1[[#This Row],[7d_positivity_all]])/Table1[[#This Row],[7d_positivity_public]])</f>
        <v/>
      </c>
      <c r="W585">
        <v>0</v>
      </c>
    </row>
    <row r="586" spans="1:23" x14ac:dyDescent="0.25">
      <c r="A586" s="10">
        <v>44369</v>
      </c>
      <c r="B586">
        <v>3322</v>
      </c>
      <c r="C586" t="s">
        <v>202</v>
      </c>
      <c r="D586">
        <v>2</v>
      </c>
      <c r="E586">
        <v>0</v>
      </c>
      <c r="F586">
        <v>2</v>
      </c>
      <c r="G586">
        <v>2</v>
      </c>
      <c r="H586">
        <v>76</v>
      </c>
      <c r="K586">
        <v>78</v>
      </c>
      <c r="M586">
        <v>83</v>
      </c>
      <c r="T586" s="34">
        <f>_xlfn.XLOOKUP(B586,Demog!$A$2:$A$219,Demog!$P$2:$P$219,,,2)</f>
        <v>25992</v>
      </c>
      <c r="U586" s="34">
        <f t="shared" si="9"/>
        <v>4</v>
      </c>
      <c r="V586" s="13">
        <f>IF(OR(Table1[[#This Row],[7d_positivity_public]]=0,ISBLANK(Table1[[#This Row],[7d_positivity_public]])),"",(Table1[[#This Row],[7d_positivity_public]]-Table1[[#This Row],[7d_positivity_all]])/Table1[[#This Row],[7d_positivity_public]])</f>
        <v>0.5</v>
      </c>
      <c r="W586">
        <v>1</v>
      </c>
    </row>
    <row r="587" spans="1:23" x14ac:dyDescent="0.25">
      <c r="A587" s="10">
        <v>44369</v>
      </c>
      <c r="B587">
        <v>3323</v>
      </c>
      <c r="C587" t="s">
        <v>203</v>
      </c>
      <c r="D587">
        <v>8</v>
      </c>
      <c r="E587">
        <v>3</v>
      </c>
      <c r="F587">
        <v>5</v>
      </c>
      <c r="G587">
        <v>6</v>
      </c>
      <c r="H587">
        <v>81</v>
      </c>
      <c r="K587">
        <v>82</v>
      </c>
      <c r="M587">
        <v>87</v>
      </c>
      <c r="T587" s="34">
        <f>_xlfn.XLOOKUP(B587,Demog!$A$2:$A$219,Demog!$P$2:$P$219,,,2)</f>
        <v>5086</v>
      </c>
      <c r="U587" s="34">
        <f t="shared" si="9"/>
        <v>3</v>
      </c>
      <c r="V587" s="13">
        <f>IF(OR(Table1[[#This Row],[7d_positivity_public]]=0,ISBLANK(Table1[[#This Row],[7d_positivity_public]])),"",(Table1[[#This Row],[7d_positivity_public]]-Table1[[#This Row],[7d_positivity_all]])/Table1[[#This Row],[7d_positivity_public]])</f>
        <v>0.16666666666666666</v>
      </c>
      <c r="W587">
        <v>5</v>
      </c>
    </row>
    <row r="588" spans="1:23" x14ac:dyDescent="0.25">
      <c r="A588" s="10">
        <v>44369</v>
      </c>
      <c r="B588">
        <v>4111</v>
      </c>
      <c r="C588" t="s">
        <v>204</v>
      </c>
      <c r="D588">
        <v>0</v>
      </c>
      <c r="E588">
        <v>2</v>
      </c>
      <c r="F588">
        <v>-2</v>
      </c>
      <c r="G588">
        <v>0</v>
      </c>
      <c r="H588">
        <v>78</v>
      </c>
      <c r="K588">
        <v>79</v>
      </c>
      <c r="M588">
        <v>83</v>
      </c>
      <c r="T588" s="34">
        <f>_xlfn.XLOOKUP(B588,Demog!$A$2:$A$219,Demog!$P$2:$P$219,,,2)</f>
        <v>31290</v>
      </c>
      <c r="U588" s="34">
        <f t="shared" si="9"/>
        <v>0</v>
      </c>
      <c r="V588" s="13" t="str">
        <f>IF(OR(Table1[[#This Row],[7d_positivity_public]]=0,ISBLANK(Table1[[#This Row],[7d_positivity_public]])),"",(Table1[[#This Row],[7d_positivity_public]]-Table1[[#This Row],[7d_positivity_all]])/Table1[[#This Row],[7d_positivity_public]])</f>
        <v/>
      </c>
      <c r="W588">
        <v>0</v>
      </c>
    </row>
    <row r="589" spans="1:23" x14ac:dyDescent="0.25">
      <c r="A589" s="10">
        <v>44369</v>
      </c>
      <c r="B589">
        <v>4112</v>
      </c>
      <c r="C589" t="s">
        <v>205</v>
      </c>
      <c r="D589">
        <v>0</v>
      </c>
      <c r="E589">
        <v>3</v>
      </c>
      <c r="F589">
        <v>-3</v>
      </c>
      <c r="G589">
        <v>1</v>
      </c>
      <c r="H589">
        <v>84</v>
      </c>
      <c r="K589">
        <v>85</v>
      </c>
      <c r="M589">
        <v>89</v>
      </c>
      <c r="T589" s="34">
        <f>_xlfn.XLOOKUP(B589,Demog!$A$2:$A$219,Demog!$P$2:$P$219,,,2)</f>
        <v>32057</v>
      </c>
      <c r="U589" s="34">
        <f t="shared" si="9"/>
        <v>0</v>
      </c>
      <c r="V589" s="13">
        <f>IF(OR(Table1[[#This Row],[7d_positivity_public]]=0,ISBLANK(Table1[[#This Row],[7d_positivity_public]])),"",(Table1[[#This Row],[7d_positivity_public]]-Table1[[#This Row],[7d_positivity_all]])/Table1[[#This Row],[7d_positivity_public]])</f>
        <v>0</v>
      </c>
      <c r="W589">
        <v>1</v>
      </c>
    </row>
    <row r="590" spans="1:23" x14ac:dyDescent="0.25">
      <c r="A590" s="10">
        <v>44369</v>
      </c>
      <c r="B590">
        <v>4113</v>
      </c>
      <c r="C590" t="s">
        <v>206</v>
      </c>
      <c r="D590">
        <v>1</v>
      </c>
      <c r="E590">
        <v>1</v>
      </c>
      <c r="F590">
        <v>0</v>
      </c>
      <c r="G590">
        <v>0</v>
      </c>
      <c r="H590">
        <v>81</v>
      </c>
      <c r="K590">
        <v>82</v>
      </c>
      <c r="M590">
        <v>86</v>
      </c>
      <c r="T590" s="34">
        <f>_xlfn.XLOOKUP(B590,Demog!$A$2:$A$219,Demog!$P$2:$P$219,,,2)</f>
        <v>22445</v>
      </c>
      <c r="U590" s="34">
        <f t="shared" si="9"/>
        <v>2</v>
      </c>
      <c r="V590" s="13" t="str">
        <f>IF(OR(Table1[[#This Row],[7d_positivity_public]]=0,ISBLANK(Table1[[#This Row],[7d_positivity_public]])),"",(Table1[[#This Row],[7d_positivity_public]]-Table1[[#This Row],[7d_positivity_all]])/Table1[[#This Row],[7d_positivity_public]])</f>
        <v/>
      </c>
      <c r="W590">
        <v>0</v>
      </c>
    </row>
    <row r="591" spans="1:23" x14ac:dyDescent="0.25">
      <c r="A591" s="10">
        <v>44369</v>
      </c>
      <c r="B591">
        <v>4114</v>
      </c>
      <c r="C591" t="s">
        <v>207</v>
      </c>
      <c r="D591">
        <v>2</v>
      </c>
      <c r="E591">
        <v>1</v>
      </c>
      <c r="F591">
        <v>1</v>
      </c>
      <c r="G591">
        <v>0</v>
      </c>
      <c r="H591">
        <v>88</v>
      </c>
      <c r="K591">
        <v>89</v>
      </c>
      <c r="M591">
        <v>93</v>
      </c>
      <c r="T591" s="34">
        <f>_xlfn.XLOOKUP(B591,Demog!$A$2:$A$219,Demog!$P$2:$P$219,,,2)</f>
        <v>18094</v>
      </c>
      <c r="U591" s="34">
        <f t="shared" si="9"/>
        <v>3</v>
      </c>
      <c r="V591" s="13" t="str">
        <f>IF(OR(Table1[[#This Row],[7d_positivity_public]]=0,ISBLANK(Table1[[#This Row],[7d_positivity_public]])),"",(Table1[[#This Row],[7d_positivity_public]]-Table1[[#This Row],[7d_positivity_all]])/Table1[[#This Row],[7d_positivity_public]])</f>
        <v/>
      </c>
      <c r="W591">
        <v>0</v>
      </c>
    </row>
    <row r="592" spans="1:23" x14ac:dyDescent="0.25">
      <c r="A592" s="10">
        <v>44369</v>
      </c>
      <c r="B592">
        <v>4115</v>
      </c>
      <c r="C592" t="s">
        <v>208</v>
      </c>
      <c r="D592">
        <v>1</v>
      </c>
      <c r="E592">
        <v>1</v>
      </c>
      <c r="F592">
        <v>0</v>
      </c>
      <c r="G592">
        <v>1</v>
      </c>
      <c r="H592">
        <v>85</v>
      </c>
      <c r="K592">
        <v>86</v>
      </c>
      <c r="M592">
        <v>90</v>
      </c>
      <c r="T592" s="34">
        <f>_xlfn.XLOOKUP(B592,Demog!$A$2:$A$219,Demog!$P$2:$P$219,,,2)</f>
        <v>38257</v>
      </c>
      <c r="U592" s="34">
        <f t="shared" si="9"/>
        <v>3</v>
      </c>
      <c r="V592" s="13">
        <f>IF(OR(Table1[[#This Row],[7d_positivity_public]]=0,ISBLANK(Table1[[#This Row],[7d_positivity_public]])),"",(Table1[[#This Row],[7d_positivity_public]]-Table1[[#This Row],[7d_positivity_all]])/Table1[[#This Row],[7d_positivity_public]])</f>
        <v>0</v>
      </c>
      <c r="W592">
        <v>1</v>
      </c>
    </row>
    <row r="593" spans="1:23" x14ac:dyDescent="0.25">
      <c r="A593" s="10">
        <v>44369</v>
      </c>
      <c r="B593">
        <v>4116</v>
      </c>
      <c r="C593" t="s">
        <v>209</v>
      </c>
      <c r="D593">
        <v>0</v>
      </c>
      <c r="E593">
        <v>1</v>
      </c>
      <c r="F593">
        <v>-1</v>
      </c>
      <c r="G593">
        <v>0</v>
      </c>
      <c r="H593">
        <v>82</v>
      </c>
      <c r="K593">
        <v>83</v>
      </c>
      <c r="M593">
        <v>88</v>
      </c>
      <c r="T593" s="34">
        <f>_xlfn.XLOOKUP(B593,Demog!$A$2:$A$219,Demog!$P$2:$P$219,,,2)</f>
        <v>24167</v>
      </c>
      <c r="U593" s="34">
        <f t="shared" si="9"/>
        <v>0</v>
      </c>
      <c r="V593" s="13" t="str">
        <f>IF(OR(Table1[[#This Row],[7d_positivity_public]]=0,ISBLANK(Table1[[#This Row],[7d_positivity_public]])),"",(Table1[[#This Row],[7d_positivity_public]]-Table1[[#This Row],[7d_positivity_all]])/Table1[[#This Row],[7d_positivity_public]])</f>
        <v/>
      </c>
      <c r="W593">
        <v>0</v>
      </c>
    </row>
    <row r="594" spans="1:23" x14ac:dyDescent="0.25">
      <c r="A594" s="10">
        <v>44369</v>
      </c>
      <c r="B594">
        <v>4117</v>
      </c>
      <c r="C594" t="s">
        <v>210</v>
      </c>
      <c r="D594">
        <v>2</v>
      </c>
      <c r="E594">
        <v>0</v>
      </c>
      <c r="F594">
        <v>2</v>
      </c>
      <c r="G594">
        <v>5</v>
      </c>
      <c r="H594">
        <v>80</v>
      </c>
      <c r="K594">
        <v>82</v>
      </c>
      <c r="M594">
        <v>88</v>
      </c>
      <c r="T594" s="34">
        <f>_xlfn.XLOOKUP(B594,Demog!$A$2:$A$219,Demog!$P$2:$P$219,,,2)</f>
        <v>29704</v>
      </c>
      <c r="U594" s="34">
        <f t="shared" si="9"/>
        <v>4</v>
      </c>
      <c r="V594" s="13">
        <f>IF(OR(Table1[[#This Row],[7d_positivity_public]]=0,ISBLANK(Table1[[#This Row],[7d_positivity_public]])),"",(Table1[[#This Row],[7d_positivity_public]]-Table1[[#This Row],[7d_positivity_all]])/Table1[[#This Row],[7d_positivity_public]])</f>
        <v>0.2</v>
      </c>
      <c r="W594">
        <v>4</v>
      </c>
    </row>
    <row r="595" spans="1:23" x14ac:dyDescent="0.25">
      <c r="A595" s="10">
        <v>44369</v>
      </c>
      <c r="B595">
        <v>4118</v>
      </c>
      <c r="C595" t="s">
        <v>211</v>
      </c>
      <c r="D595">
        <v>2</v>
      </c>
      <c r="E595">
        <v>0</v>
      </c>
      <c r="F595">
        <v>2</v>
      </c>
      <c r="G595">
        <v>7</v>
      </c>
      <c r="H595">
        <v>82</v>
      </c>
      <c r="K595">
        <v>83</v>
      </c>
      <c r="M595">
        <v>89</v>
      </c>
      <c r="T595" s="34">
        <f>_xlfn.XLOOKUP(B595,Demog!$A$2:$A$219,Demog!$P$2:$P$219,,,2)</f>
        <v>10408</v>
      </c>
      <c r="U595" s="34">
        <f t="shared" si="9"/>
        <v>1</v>
      </c>
      <c r="V595" s="13">
        <f>IF(OR(Table1[[#This Row],[7d_positivity_public]]=0,ISBLANK(Table1[[#This Row],[7d_positivity_public]])),"",(Table1[[#This Row],[7d_positivity_public]]-Table1[[#This Row],[7d_positivity_all]])/Table1[[#This Row],[7d_positivity_public]])</f>
        <v>0</v>
      </c>
      <c r="W595">
        <v>7</v>
      </c>
    </row>
    <row r="596" spans="1:23" x14ac:dyDescent="0.25">
      <c r="A596" s="10">
        <v>44369</v>
      </c>
      <c r="B596">
        <v>4119</v>
      </c>
      <c r="C596" t="s">
        <v>212</v>
      </c>
      <c r="D596">
        <v>1</v>
      </c>
      <c r="E596">
        <v>1</v>
      </c>
      <c r="F596">
        <v>0</v>
      </c>
      <c r="G596">
        <v>1</v>
      </c>
      <c r="H596">
        <v>78</v>
      </c>
      <c r="K596">
        <v>79</v>
      </c>
      <c r="M596">
        <v>86</v>
      </c>
      <c r="T596" s="34">
        <f>_xlfn.XLOOKUP(B596,Demog!$A$2:$A$219,Demog!$P$2:$P$219,,,2)</f>
        <v>19497</v>
      </c>
      <c r="U596" s="34">
        <f t="shared" si="9"/>
        <v>1</v>
      </c>
      <c r="V596" s="13">
        <f>IF(OR(Table1[[#This Row],[7d_positivity_public]]=0,ISBLANK(Table1[[#This Row],[7d_positivity_public]])),"",(Table1[[#This Row],[7d_positivity_public]]-Table1[[#This Row],[7d_positivity_all]])/Table1[[#This Row],[7d_positivity_public]])</f>
        <v>0</v>
      </c>
      <c r="W596">
        <v>1</v>
      </c>
    </row>
    <row r="597" spans="1:23" x14ac:dyDescent="0.25">
      <c r="A597" s="10">
        <v>44369</v>
      </c>
      <c r="B597">
        <v>4121</v>
      </c>
      <c r="C597" t="s">
        <v>213</v>
      </c>
      <c r="D597">
        <v>0</v>
      </c>
      <c r="E597">
        <v>1</v>
      </c>
      <c r="F597">
        <v>-1</v>
      </c>
      <c r="G597">
        <v>0</v>
      </c>
      <c r="H597">
        <v>78</v>
      </c>
      <c r="K597">
        <v>80</v>
      </c>
      <c r="M597">
        <v>89</v>
      </c>
      <c r="T597" s="34">
        <f>_xlfn.XLOOKUP(B597,Demog!$A$2:$A$219,Demog!$P$2:$P$219,,,2)</f>
        <v>16859</v>
      </c>
      <c r="U597" s="34">
        <f t="shared" si="9"/>
        <v>0</v>
      </c>
      <c r="V597" s="13" t="str">
        <f>IF(OR(Table1[[#This Row],[7d_positivity_public]]=0,ISBLANK(Table1[[#This Row],[7d_positivity_public]])),"",(Table1[[#This Row],[7d_positivity_public]]-Table1[[#This Row],[7d_positivity_all]])/Table1[[#This Row],[7d_positivity_public]])</f>
        <v/>
      </c>
      <c r="W597">
        <v>0</v>
      </c>
    </row>
    <row r="598" spans="1:23" x14ac:dyDescent="0.25">
      <c r="A598" s="10">
        <v>44369</v>
      </c>
      <c r="B598">
        <v>4122</v>
      </c>
      <c r="C598" t="s">
        <v>214</v>
      </c>
      <c r="D598">
        <v>0</v>
      </c>
      <c r="E598">
        <v>2</v>
      </c>
      <c r="F598">
        <v>-2</v>
      </c>
      <c r="G598">
        <v>0</v>
      </c>
      <c r="H598">
        <v>78</v>
      </c>
      <c r="K598">
        <v>79</v>
      </c>
      <c r="M598">
        <v>89</v>
      </c>
      <c r="T598" s="34">
        <f>_xlfn.XLOOKUP(B598,Demog!$A$2:$A$219,Demog!$P$2:$P$219,,,2)</f>
        <v>4837</v>
      </c>
      <c r="U598" s="34">
        <f t="shared" si="9"/>
        <v>0</v>
      </c>
      <c r="V598" s="13" t="str">
        <f>IF(OR(Table1[[#This Row],[7d_positivity_public]]=0,ISBLANK(Table1[[#This Row],[7d_positivity_public]])),"",(Table1[[#This Row],[7d_positivity_public]]-Table1[[#This Row],[7d_positivity_all]])/Table1[[#This Row],[7d_positivity_public]])</f>
        <v/>
      </c>
      <c r="W598">
        <v>0</v>
      </c>
    </row>
    <row r="599" spans="1:23" x14ac:dyDescent="0.25">
      <c r="A599" s="10">
        <v>44369</v>
      </c>
      <c r="B599">
        <v>4123</v>
      </c>
      <c r="C599" t="s">
        <v>215</v>
      </c>
      <c r="D599">
        <v>0</v>
      </c>
      <c r="E599">
        <v>0</v>
      </c>
      <c r="F599">
        <v>0</v>
      </c>
      <c r="G599">
        <v>0</v>
      </c>
      <c r="H599">
        <v>78</v>
      </c>
      <c r="K599">
        <v>79</v>
      </c>
      <c r="M599">
        <v>87</v>
      </c>
      <c r="T599" s="34">
        <f>_xlfn.XLOOKUP(B599,Demog!$A$2:$A$219,Demog!$P$2:$P$219,,,2)</f>
        <v>37985</v>
      </c>
      <c r="U599" s="34">
        <f t="shared" si="9"/>
        <v>0</v>
      </c>
      <c r="V599" s="13" t="str">
        <f>IF(OR(Table1[[#This Row],[7d_positivity_public]]=0,ISBLANK(Table1[[#This Row],[7d_positivity_public]])),"",(Table1[[#This Row],[7d_positivity_public]]-Table1[[#This Row],[7d_positivity_all]])/Table1[[#This Row],[7d_positivity_public]])</f>
        <v/>
      </c>
      <c r="W599">
        <v>0</v>
      </c>
    </row>
    <row r="600" spans="1:23" x14ac:dyDescent="0.25">
      <c r="A600" s="10">
        <v>44369</v>
      </c>
      <c r="B600">
        <v>4124</v>
      </c>
      <c r="C600" t="s">
        <v>216</v>
      </c>
      <c r="D600">
        <v>0</v>
      </c>
      <c r="E600">
        <v>0</v>
      </c>
      <c r="F600">
        <v>0</v>
      </c>
      <c r="G600">
        <v>0</v>
      </c>
      <c r="H600">
        <v>73</v>
      </c>
      <c r="K600">
        <v>74</v>
      </c>
      <c r="M600">
        <v>85</v>
      </c>
      <c r="T600" s="34">
        <f>_xlfn.XLOOKUP(B600,Demog!$A$2:$A$219,Demog!$P$2:$P$219,,,2)</f>
        <v>14894</v>
      </c>
      <c r="U600" s="34">
        <f t="shared" si="9"/>
        <v>0</v>
      </c>
      <c r="V600" s="13" t="str">
        <f>IF(OR(Table1[[#This Row],[7d_positivity_public]]=0,ISBLANK(Table1[[#This Row],[7d_positivity_public]])),"",(Table1[[#This Row],[7d_positivity_public]]-Table1[[#This Row],[7d_positivity_all]])/Table1[[#This Row],[7d_positivity_public]])</f>
        <v/>
      </c>
      <c r="W600">
        <v>0</v>
      </c>
    </row>
    <row r="601" spans="1:23" x14ac:dyDescent="0.25">
      <c r="A601" s="10">
        <v>44369</v>
      </c>
      <c r="B601">
        <v>4125</v>
      </c>
      <c r="C601" t="s">
        <v>217</v>
      </c>
      <c r="D601">
        <v>0</v>
      </c>
      <c r="E601">
        <v>0</v>
      </c>
      <c r="F601">
        <v>0</v>
      </c>
      <c r="G601">
        <v>0</v>
      </c>
      <c r="H601">
        <v>68</v>
      </c>
      <c r="K601">
        <v>70</v>
      </c>
      <c r="M601">
        <v>81</v>
      </c>
      <c r="T601" s="34">
        <f>_xlfn.XLOOKUP(B601,Demog!$A$2:$A$219,Demog!$P$2:$P$219,,,2)</f>
        <v>2885</v>
      </c>
      <c r="U601" s="34">
        <f t="shared" si="9"/>
        <v>0</v>
      </c>
      <c r="V601" s="13" t="str">
        <f>IF(OR(Table1[[#This Row],[7d_positivity_public]]=0,ISBLANK(Table1[[#This Row],[7d_positivity_public]])),"",(Table1[[#This Row],[7d_positivity_public]]-Table1[[#This Row],[7d_positivity_all]])/Table1[[#This Row],[7d_positivity_public]])</f>
        <v/>
      </c>
      <c r="W601">
        <v>0</v>
      </c>
    </row>
    <row r="602" spans="1:23" x14ac:dyDescent="0.25">
      <c r="A602" s="10">
        <v>44369</v>
      </c>
      <c r="B602">
        <v>4131</v>
      </c>
      <c r="C602" t="s">
        <v>218</v>
      </c>
      <c r="D602">
        <v>0</v>
      </c>
      <c r="E602">
        <v>0</v>
      </c>
      <c r="F602">
        <v>0</v>
      </c>
      <c r="G602">
        <v>0</v>
      </c>
      <c r="H602">
        <v>86</v>
      </c>
      <c r="K602">
        <v>87</v>
      </c>
      <c r="M602">
        <v>92</v>
      </c>
      <c r="T602" s="34">
        <f>_xlfn.XLOOKUP(B602,Demog!$A$2:$A$219,Demog!$P$2:$P$219,,,2)</f>
        <v>22020</v>
      </c>
      <c r="U602" s="34">
        <f t="shared" si="9"/>
        <v>0</v>
      </c>
      <c r="V602" s="13" t="str">
        <f>IF(OR(Table1[[#This Row],[7d_positivity_public]]=0,ISBLANK(Table1[[#This Row],[7d_positivity_public]])),"",(Table1[[#This Row],[7d_positivity_public]]-Table1[[#This Row],[7d_positivity_all]])/Table1[[#This Row],[7d_positivity_public]])</f>
        <v/>
      </c>
      <c r="W602">
        <v>0</v>
      </c>
    </row>
    <row r="603" spans="1:23" x14ac:dyDescent="0.25">
      <c r="A603" s="10">
        <v>44369</v>
      </c>
      <c r="B603">
        <v>4132</v>
      </c>
      <c r="C603" t="s">
        <v>219</v>
      </c>
      <c r="D603">
        <v>3</v>
      </c>
      <c r="E603">
        <v>3</v>
      </c>
      <c r="F603">
        <v>0</v>
      </c>
      <c r="G603">
        <v>2</v>
      </c>
      <c r="H603">
        <v>84</v>
      </c>
      <c r="K603">
        <v>85</v>
      </c>
      <c r="M603">
        <v>90</v>
      </c>
      <c r="T603" s="34">
        <f>_xlfn.XLOOKUP(B603,Demog!$A$2:$A$219,Demog!$P$2:$P$219,,,2)</f>
        <v>19325</v>
      </c>
      <c r="U603" s="34">
        <f t="shared" si="9"/>
        <v>4</v>
      </c>
      <c r="V603" s="13">
        <f>IF(OR(Table1[[#This Row],[7d_positivity_public]]=0,ISBLANK(Table1[[#This Row],[7d_positivity_public]])),"",(Table1[[#This Row],[7d_positivity_public]]-Table1[[#This Row],[7d_positivity_all]])/Table1[[#This Row],[7d_positivity_public]])</f>
        <v>0</v>
      </c>
      <c r="W603">
        <v>2</v>
      </c>
    </row>
    <row r="604" spans="1:23" x14ac:dyDescent="0.25">
      <c r="A604" s="10">
        <v>44369</v>
      </c>
      <c r="B604">
        <v>4133</v>
      </c>
      <c r="C604" t="s">
        <v>220</v>
      </c>
      <c r="D604">
        <v>0</v>
      </c>
      <c r="E604">
        <v>3</v>
      </c>
      <c r="F604">
        <v>-3</v>
      </c>
      <c r="G604">
        <v>0</v>
      </c>
      <c r="H604">
        <v>85</v>
      </c>
      <c r="K604">
        <v>86</v>
      </c>
      <c r="M604">
        <v>92</v>
      </c>
      <c r="T604" s="34">
        <f>_xlfn.XLOOKUP(B604,Demog!$A$2:$A$219,Demog!$P$2:$P$219,,,2)</f>
        <v>11675</v>
      </c>
      <c r="U604" s="34">
        <f t="shared" si="9"/>
        <v>0</v>
      </c>
      <c r="V604" s="13" t="str">
        <f>IF(OR(Table1[[#This Row],[7d_positivity_public]]=0,ISBLANK(Table1[[#This Row],[7d_positivity_public]])),"",(Table1[[#This Row],[7d_positivity_public]]-Table1[[#This Row],[7d_positivity_all]])/Table1[[#This Row],[7d_positivity_public]])</f>
        <v/>
      </c>
      <c r="W604">
        <v>0</v>
      </c>
    </row>
    <row r="605" spans="1:23" x14ac:dyDescent="0.25">
      <c r="A605" s="10">
        <v>44369</v>
      </c>
      <c r="B605">
        <v>4134</v>
      </c>
      <c r="C605" t="s">
        <v>221</v>
      </c>
      <c r="D605">
        <v>0</v>
      </c>
      <c r="E605">
        <v>3</v>
      </c>
      <c r="F605">
        <v>-3</v>
      </c>
      <c r="G605">
        <v>0</v>
      </c>
      <c r="H605">
        <v>87</v>
      </c>
      <c r="K605">
        <v>88</v>
      </c>
      <c r="M605">
        <v>92</v>
      </c>
      <c r="T605" s="34">
        <f>_xlfn.XLOOKUP(B605,Demog!$A$2:$A$219,Demog!$P$2:$P$219,,,2)</f>
        <v>11672</v>
      </c>
      <c r="U605" s="34">
        <f t="shared" si="9"/>
        <v>0</v>
      </c>
      <c r="V605" s="13" t="str">
        <f>IF(OR(Table1[[#This Row],[7d_positivity_public]]=0,ISBLANK(Table1[[#This Row],[7d_positivity_public]])),"",(Table1[[#This Row],[7d_positivity_public]]-Table1[[#This Row],[7d_positivity_all]])/Table1[[#This Row],[7d_positivity_public]])</f>
        <v/>
      </c>
      <c r="W605">
        <v>0</v>
      </c>
    </row>
    <row r="606" spans="1:23" x14ac:dyDescent="0.25">
      <c r="A606" s="10">
        <v>44369</v>
      </c>
      <c r="B606">
        <v>4141</v>
      </c>
      <c r="C606" t="s">
        <v>222</v>
      </c>
      <c r="D606">
        <v>0</v>
      </c>
      <c r="E606">
        <v>0</v>
      </c>
      <c r="F606">
        <v>0</v>
      </c>
      <c r="G606">
        <v>0</v>
      </c>
      <c r="H606">
        <v>72</v>
      </c>
      <c r="K606">
        <v>74</v>
      </c>
      <c r="M606">
        <v>83</v>
      </c>
      <c r="T606" s="34">
        <f>_xlfn.XLOOKUP(B606,Demog!$A$2:$A$219,Demog!$P$2:$P$219,,,2)</f>
        <v>10557</v>
      </c>
      <c r="U606" s="34">
        <f t="shared" si="9"/>
        <v>0</v>
      </c>
      <c r="V606" s="13" t="str">
        <f>IF(OR(Table1[[#This Row],[7d_positivity_public]]=0,ISBLANK(Table1[[#This Row],[7d_positivity_public]])),"",(Table1[[#This Row],[7d_positivity_public]]-Table1[[#This Row],[7d_positivity_all]])/Table1[[#This Row],[7d_positivity_public]])</f>
        <v/>
      </c>
      <c r="W606">
        <v>0</v>
      </c>
    </row>
    <row r="607" spans="1:23" x14ac:dyDescent="0.25">
      <c r="A607" s="10">
        <v>44369</v>
      </c>
      <c r="B607">
        <v>4142</v>
      </c>
      <c r="C607" t="s">
        <v>223</v>
      </c>
      <c r="D607">
        <v>0</v>
      </c>
      <c r="E607">
        <v>0</v>
      </c>
      <c r="F607">
        <v>0</v>
      </c>
      <c r="G607">
        <v>0</v>
      </c>
      <c r="H607">
        <v>88</v>
      </c>
      <c r="K607">
        <v>89</v>
      </c>
      <c r="M607">
        <v>92</v>
      </c>
      <c r="T607" s="34">
        <f>_xlfn.XLOOKUP(B607,Demog!$A$2:$A$219,Demog!$P$2:$P$219,,,2)</f>
        <v>4732</v>
      </c>
      <c r="U607" s="34">
        <f t="shared" si="9"/>
        <v>0</v>
      </c>
      <c r="V607" s="13" t="str">
        <f>IF(OR(Table1[[#This Row],[7d_positivity_public]]=0,ISBLANK(Table1[[#This Row],[7d_positivity_public]])),"",(Table1[[#This Row],[7d_positivity_public]]-Table1[[#This Row],[7d_positivity_all]])/Table1[[#This Row],[7d_positivity_public]])</f>
        <v/>
      </c>
      <c r="W607">
        <v>0</v>
      </c>
    </row>
    <row r="608" spans="1:23" x14ac:dyDescent="0.25">
      <c r="A608" s="10">
        <v>44369</v>
      </c>
      <c r="B608">
        <v>4211</v>
      </c>
      <c r="C608" t="s">
        <v>224</v>
      </c>
      <c r="D608">
        <v>0</v>
      </c>
      <c r="E608">
        <v>1</v>
      </c>
      <c r="F608">
        <v>-1</v>
      </c>
      <c r="G608">
        <v>0</v>
      </c>
      <c r="H608">
        <v>74</v>
      </c>
      <c r="K608">
        <v>76</v>
      </c>
      <c r="M608">
        <v>86</v>
      </c>
      <c r="T608" s="34">
        <f>_xlfn.XLOOKUP(B608,Demog!$A$2:$A$219,Demog!$P$2:$P$219,,,2)</f>
        <v>17780</v>
      </c>
      <c r="U608" s="34">
        <f t="shared" si="9"/>
        <v>0</v>
      </c>
      <c r="V608" s="13" t="str">
        <f>IF(OR(Table1[[#This Row],[7d_positivity_public]]=0,ISBLANK(Table1[[#This Row],[7d_positivity_public]])),"",(Table1[[#This Row],[7d_positivity_public]]-Table1[[#This Row],[7d_positivity_all]])/Table1[[#This Row],[7d_positivity_public]])</f>
        <v/>
      </c>
      <c r="W608">
        <v>0</v>
      </c>
    </row>
    <row r="609" spans="1:23" x14ac:dyDescent="0.25">
      <c r="A609" s="10">
        <v>44369</v>
      </c>
      <c r="B609">
        <v>4212</v>
      </c>
      <c r="C609" t="s">
        <v>225</v>
      </c>
      <c r="D609">
        <v>0</v>
      </c>
      <c r="E609">
        <v>0</v>
      </c>
      <c r="F609">
        <v>0</v>
      </c>
      <c r="G609">
        <v>1</v>
      </c>
      <c r="H609">
        <v>71</v>
      </c>
      <c r="K609">
        <v>73</v>
      </c>
      <c r="M609">
        <v>84</v>
      </c>
      <c r="T609" s="34">
        <f>_xlfn.XLOOKUP(B609,Demog!$A$2:$A$219,Demog!$P$2:$P$219,,,2)</f>
        <v>40598</v>
      </c>
      <c r="U609" s="34">
        <f t="shared" si="9"/>
        <v>0</v>
      </c>
      <c r="V609" s="13">
        <f>IF(OR(Table1[[#This Row],[7d_positivity_public]]=0,ISBLANK(Table1[[#This Row],[7d_positivity_public]])),"",(Table1[[#This Row],[7d_positivity_public]]-Table1[[#This Row],[7d_positivity_all]])/Table1[[#This Row],[7d_positivity_public]])</f>
        <v>0</v>
      </c>
      <c r="W609">
        <v>1</v>
      </c>
    </row>
    <row r="610" spans="1:23" x14ac:dyDescent="0.25">
      <c r="A610" s="10">
        <v>44382</v>
      </c>
      <c r="B610">
        <v>1260</v>
      </c>
      <c r="C610" t="s">
        <v>83</v>
      </c>
      <c r="D610">
        <v>14</v>
      </c>
      <c r="E610">
        <v>0</v>
      </c>
      <c r="F610">
        <v>14</v>
      </c>
      <c r="G610">
        <v>16</v>
      </c>
      <c r="H610">
        <v>68</v>
      </c>
      <c r="K610">
        <v>70</v>
      </c>
      <c r="L610">
        <v>51</v>
      </c>
      <c r="M610">
        <v>79</v>
      </c>
      <c r="T610" s="34">
        <f>_xlfn.XLOOKUP(B610,Demog!$A$2:$A$219,Demog!$P$2:$P$219,,,2)</f>
        <v>8611</v>
      </c>
      <c r="U610" s="34">
        <f t="shared" si="9"/>
        <v>8</v>
      </c>
      <c r="V610" s="13">
        <f>IF(OR(Table1[[#This Row],[7d_positivity_public]]=0,ISBLANK(Table1[[#This Row],[7d_positivity_public]])),"",(Table1[[#This Row],[7d_positivity_public]]-Table1[[#This Row],[7d_positivity_all]])/Table1[[#This Row],[7d_positivity_public]])</f>
        <v>0</v>
      </c>
      <c r="W610">
        <v>16</v>
      </c>
    </row>
    <row r="611" spans="1:23" x14ac:dyDescent="0.25">
      <c r="A611" s="10">
        <v>44382</v>
      </c>
      <c r="B611">
        <v>1270</v>
      </c>
      <c r="C611" t="s">
        <v>84</v>
      </c>
      <c r="D611">
        <v>0</v>
      </c>
      <c r="E611">
        <v>0</v>
      </c>
      <c r="F611">
        <v>0</v>
      </c>
      <c r="G611">
        <v>0</v>
      </c>
      <c r="H611">
        <v>61</v>
      </c>
      <c r="K611">
        <v>64</v>
      </c>
      <c r="L611">
        <v>49</v>
      </c>
      <c r="M611">
        <v>70</v>
      </c>
      <c r="T611" s="34">
        <f>_xlfn.XLOOKUP(B611,Demog!$A$2:$A$219,Demog!$P$2:$P$219,,,2)</f>
        <v>3469</v>
      </c>
      <c r="U611" s="34">
        <f t="shared" si="9"/>
        <v>0</v>
      </c>
      <c r="V611" s="13" t="str">
        <f>IF(OR(Table1[[#This Row],[7d_positivity_public]]=0,ISBLANK(Table1[[#This Row],[7d_positivity_public]])),"",(Table1[[#This Row],[7d_positivity_public]]-Table1[[#This Row],[7d_positivity_all]])/Table1[[#This Row],[7d_positivity_public]])</f>
        <v/>
      </c>
      <c r="W611">
        <v>0</v>
      </c>
    </row>
    <row r="612" spans="1:23" x14ac:dyDescent="0.25">
      <c r="A612" s="10">
        <v>44382</v>
      </c>
      <c r="B612">
        <v>1310</v>
      </c>
      <c r="C612" t="s">
        <v>87</v>
      </c>
      <c r="D612">
        <v>0</v>
      </c>
      <c r="E612">
        <v>1</v>
      </c>
      <c r="F612">
        <v>-1</v>
      </c>
      <c r="G612">
        <v>1</v>
      </c>
      <c r="H612">
        <v>76</v>
      </c>
      <c r="K612">
        <v>78</v>
      </c>
      <c r="L612">
        <v>62</v>
      </c>
      <c r="M612">
        <v>84</v>
      </c>
      <c r="T612" s="34">
        <f>_xlfn.XLOOKUP(B612,Demog!$A$2:$A$219,Demog!$P$2:$P$219,,,2)</f>
        <v>19231</v>
      </c>
      <c r="U612" s="34">
        <f t="shared" si="9"/>
        <v>0</v>
      </c>
      <c r="V612" s="13">
        <f>IF(OR(Table1[[#This Row],[7d_positivity_public]]=0,ISBLANK(Table1[[#This Row],[7d_positivity_public]])),"",(Table1[[#This Row],[7d_positivity_public]]-Table1[[#This Row],[7d_positivity_all]])/Table1[[#This Row],[7d_positivity_public]])</f>
        <v>0</v>
      </c>
      <c r="W612">
        <v>1</v>
      </c>
    </row>
    <row r="613" spans="1:23" x14ac:dyDescent="0.25">
      <c r="A613" s="10">
        <v>44382</v>
      </c>
      <c r="B613">
        <v>1320</v>
      </c>
      <c r="C613" t="s">
        <v>89</v>
      </c>
      <c r="D613">
        <v>2</v>
      </c>
      <c r="E613">
        <v>1</v>
      </c>
      <c r="F613">
        <v>1</v>
      </c>
      <c r="G613">
        <v>3</v>
      </c>
      <c r="H613">
        <v>75</v>
      </c>
      <c r="K613">
        <v>76</v>
      </c>
      <c r="L613">
        <v>64</v>
      </c>
      <c r="M613">
        <v>84</v>
      </c>
      <c r="T613" s="34">
        <f>_xlfn.XLOOKUP(B613,Demog!$A$2:$A$219,Demog!$P$2:$P$219,,,2)</f>
        <v>41799</v>
      </c>
      <c r="U613" s="34">
        <f t="shared" si="9"/>
        <v>6</v>
      </c>
      <c r="V613" s="13">
        <f>IF(OR(Table1[[#This Row],[7d_positivity_public]]=0,ISBLANK(Table1[[#This Row],[7d_positivity_public]])),"",(Table1[[#This Row],[7d_positivity_public]]-Table1[[#This Row],[7d_positivity_all]])/Table1[[#This Row],[7d_positivity_public]])</f>
        <v>0</v>
      </c>
      <c r="W613">
        <v>3</v>
      </c>
    </row>
    <row r="614" spans="1:23" x14ac:dyDescent="0.25">
      <c r="A614" s="10">
        <v>44382</v>
      </c>
      <c r="B614">
        <v>1330</v>
      </c>
      <c r="C614" t="s">
        <v>91</v>
      </c>
      <c r="D614">
        <v>0</v>
      </c>
      <c r="E614">
        <v>0</v>
      </c>
      <c r="F614">
        <v>0</v>
      </c>
      <c r="G614">
        <v>0</v>
      </c>
      <c r="H614">
        <v>69</v>
      </c>
      <c r="K614">
        <v>71</v>
      </c>
      <c r="L614">
        <v>57</v>
      </c>
      <c r="M614">
        <v>77</v>
      </c>
      <c r="T614" s="34">
        <f>_xlfn.XLOOKUP(B614,Demog!$A$2:$A$219,Demog!$P$2:$P$219,,,2)</f>
        <v>5101</v>
      </c>
      <c r="U614" s="34">
        <f t="shared" si="9"/>
        <v>0</v>
      </c>
      <c r="V614" s="13" t="str">
        <f>IF(OR(Table1[[#This Row],[7d_positivity_public]]=0,ISBLANK(Table1[[#This Row],[7d_positivity_public]])),"",(Table1[[#This Row],[7d_positivity_public]]-Table1[[#This Row],[7d_positivity_all]])/Table1[[#This Row],[7d_positivity_public]])</f>
        <v/>
      </c>
      <c r="W614">
        <v>0</v>
      </c>
    </row>
    <row r="615" spans="1:23" x14ac:dyDescent="0.25">
      <c r="A615" s="10">
        <v>44382</v>
      </c>
      <c r="B615">
        <v>1340</v>
      </c>
      <c r="C615" t="s">
        <v>93</v>
      </c>
      <c r="D615">
        <v>0</v>
      </c>
      <c r="E615">
        <v>0</v>
      </c>
      <c r="F615">
        <v>0</v>
      </c>
      <c r="G615">
        <v>0</v>
      </c>
      <c r="H615">
        <v>70</v>
      </c>
      <c r="K615">
        <v>72</v>
      </c>
      <c r="L615">
        <v>59</v>
      </c>
      <c r="M615">
        <v>79</v>
      </c>
      <c r="T615" s="34">
        <f>_xlfn.XLOOKUP(B615,Demog!$A$2:$A$219,Demog!$P$2:$P$219,,,2)</f>
        <v>4781</v>
      </c>
      <c r="U615" s="34">
        <f t="shared" si="9"/>
        <v>0</v>
      </c>
      <c r="V615" s="13" t="str">
        <f>IF(OR(Table1[[#This Row],[7d_positivity_public]]=0,ISBLANK(Table1[[#This Row],[7d_positivity_public]])),"",(Table1[[#This Row],[7d_positivity_public]]-Table1[[#This Row],[7d_positivity_all]])/Table1[[#This Row],[7d_positivity_public]])</f>
        <v/>
      </c>
      <c r="W615">
        <v>0</v>
      </c>
    </row>
    <row r="616" spans="1:23" x14ac:dyDescent="0.25">
      <c r="A616" s="10">
        <v>44382</v>
      </c>
      <c r="B616">
        <v>1350</v>
      </c>
      <c r="C616" t="s">
        <v>95</v>
      </c>
      <c r="D616">
        <v>1</v>
      </c>
      <c r="E616">
        <v>1</v>
      </c>
      <c r="F616">
        <v>0</v>
      </c>
      <c r="G616">
        <v>3</v>
      </c>
      <c r="H616">
        <v>64</v>
      </c>
      <c r="K616">
        <v>66</v>
      </c>
      <c r="L616">
        <v>48</v>
      </c>
      <c r="M616">
        <v>79</v>
      </c>
      <c r="T616" s="34">
        <f>_xlfn.XLOOKUP(B616,Demog!$A$2:$A$219,Demog!$P$2:$P$219,,,2)</f>
        <v>10220</v>
      </c>
      <c r="U616" s="34">
        <f t="shared" si="9"/>
        <v>1</v>
      </c>
      <c r="V616" s="13">
        <f>IF(OR(Table1[[#This Row],[7d_positivity_public]]=0,ISBLANK(Table1[[#This Row],[7d_positivity_public]])),"",(Table1[[#This Row],[7d_positivity_public]]-Table1[[#This Row],[7d_positivity_all]])/Table1[[#This Row],[7d_positivity_public]])</f>
        <v>0</v>
      </c>
      <c r="W616">
        <v>3</v>
      </c>
    </row>
    <row r="617" spans="1:23" x14ac:dyDescent="0.25">
      <c r="A617" s="10">
        <v>44382</v>
      </c>
      <c r="B617">
        <v>1361</v>
      </c>
      <c r="C617" t="s">
        <v>97</v>
      </c>
      <c r="D617">
        <v>2</v>
      </c>
      <c r="E617">
        <v>4</v>
      </c>
      <c r="F617">
        <v>-2</v>
      </c>
      <c r="G617">
        <v>5</v>
      </c>
      <c r="H617">
        <v>71</v>
      </c>
      <c r="K617">
        <v>72</v>
      </c>
      <c r="L617">
        <v>58</v>
      </c>
      <c r="M617">
        <v>83</v>
      </c>
      <c r="T617" s="34">
        <f>_xlfn.XLOOKUP(B617,Demog!$A$2:$A$219,Demog!$P$2:$P$219,,,2)</f>
        <v>53266</v>
      </c>
      <c r="U617" s="34">
        <f t="shared" si="9"/>
        <v>7</v>
      </c>
      <c r="V617" s="13">
        <f>IF(OR(Table1[[#This Row],[7d_positivity_public]]=0,ISBLANK(Table1[[#This Row],[7d_positivity_public]])),"",(Table1[[#This Row],[7d_positivity_public]]-Table1[[#This Row],[7d_positivity_all]])/Table1[[#This Row],[7d_positivity_public]])</f>
        <v>0</v>
      </c>
      <c r="W617">
        <v>5</v>
      </c>
    </row>
    <row r="618" spans="1:23" x14ac:dyDescent="0.25">
      <c r="A618" s="10">
        <v>44382</v>
      </c>
      <c r="B618">
        <v>1362</v>
      </c>
      <c r="C618" t="s">
        <v>99</v>
      </c>
      <c r="D618">
        <v>2</v>
      </c>
      <c r="E618">
        <v>3</v>
      </c>
      <c r="F618">
        <v>-1</v>
      </c>
      <c r="G618">
        <v>2</v>
      </c>
      <c r="H618">
        <v>64</v>
      </c>
      <c r="K618">
        <v>66</v>
      </c>
      <c r="L618">
        <v>48</v>
      </c>
      <c r="M618">
        <v>77</v>
      </c>
      <c r="T618" s="34">
        <f>_xlfn.XLOOKUP(B618,Demog!$A$2:$A$219,Demog!$P$2:$P$219,,,2)</f>
        <v>13583</v>
      </c>
      <c r="U618" s="34">
        <f t="shared" si="9"/>
        <v>2</v>
      </c>
      <c r="V618" s="13">
        <f>IF(OR(Table1[[#This Row],[7d_positivity_public]]=0,ISBLANK(Table1[[#This Row],[7d_positivity_public]])),"",(Table1[[#This Row],[7d_positivity_public]]-Table1[[#This Row],[7d_positivity_all]])/Table1[[#This Row],[7d_positivity_public]])</f>
        <v>0</v>
      </c>
      <c r="W618">
        <v>2</v>
      </c>
    </row>
    <row r="619" spans="1:23" x14ac:dyDescent="0.25">
      <c r="A619" s="10">
        <v>44382</v>
      </c>
      <c r="B619">
        <v>1371</v>
      </c>
      <c r="C619" t="s">
        <v>101</v>
      </c>
      <c r="D619">
        <v>0</v>
      </c>
      <c r="E619">
        <v>0</v>
      </c>
      <c r="F619">
        <v>0</v>
      </c>
      <c r="G619">
        <v>0</v>
      </c>
      <c r="H619">
        <v>67</v>
      </c>
      <c r="K619">
        <v>68</v>
      </c>
      <c r="L619">
        <v>48</v>
      </c>
      <c r="M619">
        <v>79</v>
      </c>
      <c r="T619" s="34">
        <f>_xlfn.XLOOKUP(B619,Demog!$A$2:$A$219,Demog!$P$2:$P$219,,,2)</f>
        <v>8720</v>
      </c>
      <c r="U619" s="34">
        <f t="shared" si="9"/>
        <v>0</v>
      </c>
      <c r="V619" s="13" t="str">
        <f>IF(OR(Table1[[#This Row],[7d_positivity_public]]=0,ISBLANK(Table1[[#This Row],[7d_positivity_public]])),"",(Table1[[#This Row],[7d_positivity_public]]-Table1[[#This Row],[7d_positivity_all]])/Table1[[#This Row],[7d_positivity_public]])</f>
        <v/>
      </c>
      <c r="W619">
        <v>0</v>
      </c>
    </row>
    <row r="620" spans="1:23" x14ac:dyDescent="0.25">
      <c r="A620" s="10">
        <v>44382</v>
      </c>
      <c r="B620">
        <v>1372</v>
      </c>
      <c r="C620" t="s">
        <v>103</v>
      </c>
      <c r="D620">
        <v>0</v>
      </c>
      <c r="E620">
        <v>3</v>
      </c>
      <c r="F620">
        <v>-3</v>
      </c>
      <c r="G620">
        <v>1</v>
      </c>
      <c r="H620">
        <v>71</v>
      </c>
      <c r="K620">
        <v>73</v>
      </c>
      <c r="L620">
        <v>59</v>
      </c>
      <c r="M620">
        <v>84</v>
      </c>
      <c r="T620" s="34">
        <f>_xlfn.XLOOKUP(B620,Demog!$A$2:$A$219,Demog!$P$2:$P$219,,,2)</f>
        <v>41482</v>
      </c>
      <c r="U620" s="34">
        <f t="shared" si="9"/>
        <v>0</v>
      </c>
      <c r="V620" s="13">
        <f>IF(OR(Table1[[#This Row],[7d_positivity_public]]=0,ISBLANK(Table1[[#This Row],[7d_positivity_public]])),"",(Table1[[#This Row],[7d_positivity_public]]-Table1[[#This Row],[7d_positivity_all]])/Table1[[#This Row],[7d_positivity_public]])</f>
        <v>0</v>
      </c>
      <c r="W620">
        <v>1</v>
      </c>
    </row>
    <row r="621" spans="1:23" x14ac:dyDescent="0.25">
      <c r="A621" s="10">
        <v>44382</v>
      </c>
      <c r="B621">
        <v>1373</v>
      </c>
      <c r="C621" t="s">
        <v>106</v>
      </c>
      <c r="D621">
        <v>0</v>
      </c>
      <c r="E621">
        <v>0</v>
      </c>
      <c r="F621">
        <v>0</v>
      </c>
      <c r="G621">
        <v>0</v>
      </c>
      <c r="H621">
        <v>68</v>
      </c>
      <c r="K621">
        <v>70</v>
      </c>
      <c r="L621">
        <v>60</v>
      </c>
      <c r="M621">
        <v>80</v>
      </c>
      <c r="T621" s="34">
        <f>_xlfn.XLOOKUP(B621,Demog!$A$2:$A$219,Demog!$P$2:$P$219,,,2)</f>
        <v>12922</v>
      </c>
      <c r="U621" s="34">
        <f t="shared" si="9"/>
        <v>0</v>
      </c>
      <c r="V621" s="13" t="str">
        <f>IF(OR(Table1[[#This Row],[7d_positivity_public]]=0,ISBLANK(Table1[[#This Row],[7d_positivity_public]])),"",(Table1[[#This Row],[7d_positivity_public]]-Table1[[#This Row],[7d_positivity_all]])/Table1[[#This Row],[7d_positivity_public]])</f>
        <v/>
      </c>
      <c r="W621">
        <v>0</v>
      </c>
    </row>
    <row r="622" spans="1:23" x14ac:dyDescent="0.25">
      <c r="A622" s="10">
        <v>44382</v>
      </c>
      <c r="B622">
        <v>1374</v>
      </c>
      <c r="C622" t="s">
        <v>108</v>
      </c>
      <c r="D622">
        <v>3</v>
      </c>
      <c r="E622">
        <v>3</v>
      </c>
      <c r="F622">
        <v>0</v>
      </c>
      <c r="G622">
        <v>2</v>
      </c>
      <c r="H622">
        <v>75</v>
      </c>
      <c r="K622">
        <v>76</v>
      </c>
      <c r="L622">
        <v>68</v>
      </c>
      <c r="M622">
        <v>85</v>
      </c>
      <c r="T622" s="34">
        <f>_xlfn.XLOOKUP(B622,Demog!$A$2:$A$219,Demog!$P$2:$P$219,,,2)</f>
        <v>33401</v>
      </c>
      <c r="U622" s="34">
        <f t="shared" si="9"/>
        <v>7</v>
      </c>
      <c r="V622" s="13">
        <f>IF(OR(Table1[[#This Row],[7d_positivity_public]]=0,ISBLANK(Table1[[#This Row],[7d_positivity_public]])),"",(Table1[[#This Row],[7d_positivity_public]]-Table1[[#This Row],[7d_positivity_all]])/Table1[[#This Row],[7d_positivity_public]])</f>
        <v>0</v>
      </c>
      <c r="W622">
        <v>2</v>
      </c>
    </row>
    <row r="623" spans="1:23" x14ac:dyDescent="0.25">
      <c r="A623" s="10">
        <v>44382</v>
      </c>
      <c r="B623">
        <v>1375</v>
      </c>
      <c r="C623" t="s">
        <v>110</v>
      </c>
      <c r="D623">
        <v>5</v>
      </c>
      <c r="E623">
        <v>4</v>
      </c>
      <c r="F623">
        <v>1</v>
      </c>
      <c r="G623">
        <v>7</v>
      </c>
      <c r="H623">
        <v>73</v>
      </c>
      <c r="K623">
        <v>74</v>
      </c>
      <c r="L623">
        <v>64</v>
      </c>
      <c r="M623">
        <v>83</v>
      </c>
      <c r="T623" s="34">
        <f>_xlfn.XLOOKUP(B623,Demog!$A$2:$A$219,Demog!$P$2:$P$219,,,2)</f>
        <v>38661</v>
      </c>
      <c r="U623" s="34">
        <f t="shared" si="9"/>
        <v>14</v>
      </c>
      <c r="V623" s="13">
        <f>IF(OR(Table1[[#This Row],[7d_positivity_public]]=0,ISBLANK(Table1[[#This Row],[7d_positivity_public]])),"",(Table1[[#This Row],[7d_positivity_public]]-Table1[[#This Row],[7d_positivity_all]])/Table1[[#This Row],[7d_positivity_public]])</f>
        <v>0</v>
      </c>
      <c r="W623">
        <v>7</v>
      </c>
    </row>
    <row r="624" spans="1:23" x14ac:dyDescent="0.25">
      <c r="A624" s="10">
        <v>44382</v>
      </c>
      <c r="B624">
        <v>1376</v>
      </c>
      <c r="C624" t="s">
        <v>112</v>
      </c>
      <c r="D624">
        <v>2</v>
      </c>
      <c r="E624">
        <v>4</v>
      </c>
      <c r="F624">
        <v>-2</v>
      </c>
      <c r="G624">
        <v>4</v>
      </c>
      <c r="H624">
        <v>65</v>
      </c>
      <c r="K624">
        <v>67</v>
      </c>
      <c r="L624">
        <v>59</v>
      </c>
      <c r="M624">
        <v>77</v>
      </c>
      <c r="T624" s="34">
        <f>_xlfn.XLOOKUP(B624,Demog!$A$2:$A$219,Demog!$P$2:$P$219,,,2)</f>
        <v>34796</v>
      </c>
      <c r="U624" s="34">
        <f t="shared" si="9"/>
        <v>5</v>
      </c>
      <c r="V624" s="13">
        <f>IF(OR(Table1[[#This Row],[7d_positivity_public]]=0,ISBLANK(Table1[[#This Row],[7d_positivity_public]])),"",(Table1[[#This Row],[7d_positivity_public]]-Table1[[#This Row],[7d_positivity_all]])/Table1[[#This Row],[7d_positivity_public]])</f>
        <v>0</v>
      </c>
      <c r="W624">
        <v>4</v>
      </c>
    </row>
    <row r="625" spans="1:23" x14ac:dyDescent="0.25">
      <c r="A625" s="10">
        <v>44382</v>
      </c>
      <c r="B625">
        <v>1377</v>
      </c>
      <c r="C625" t="s">
        <v>114</v>
      </c>
      <c r="D625">
        <v>3</v>
      </c>
      <c r="E625">
        <v>4</v>
      </c>
      <c r="F625">
        <v>-1</v>
      </c>
      <c r="G625">
        <v>7</v>
      </c>
      <c r="H625">
        <v>77</v>
      </c>
      <c r="K625">
        <v>78</v>
      </c>
      <c r="L625">
        <v>70</v>
      </c>
      <c r="M625">
        <v>86</v>
      </c>
      <c r="T625" s="34">
        <f>_xlfn.XLOOKUP(B625,Demog!$A$2:$A$219,Demog!$P$2:$P$219,,,2)</f>
        <v>24900</v>
      </c>
      <c r="U625" s="34">
        <f t="shared" si="9"/>
        <v>5</v>
      </c>
      <c r="V625" s="13">
        <f>IF(OR(Table1[[#This Row],[7d_positivity_public]]=0,ISBLANK(Table1[[#This Row],[7d_positivity_public]])),"",(Table1[[#This Row],[7d_positivity_public]]-Table1[[#This Row],[7d_positivity_all]])/Table1[[#This Row],[7d_positivity_public]])</f>
        <v>0</v>
      </c>
      <c r="W625">
        <v>7</v>
      </c>
    </row>
    <row r="626" spans="1:23" x14ac:dyDescent="0.25">
      <c r="A626" s="10">
        <v>44382</v>
      </c>
      <c r="B626">
        <v>1380</v>
      </c>
      <c r="C626" t="s">
        <v>116</v>
      </c>
      <c r="D626">
        <v>0</v>
      </c>
      <c r="E626">
        <v>0</v>
      </c>
      <c r="F626">
        <v>0</v>
      </c>
      <c r="G626">
        <v>0</v>
      </c>
      <c r="H626">
        <v>76</v>
      </c>
      <c r="K626">
        <v>78</v>
      </c>
      <c r="L626">
        <v>64</v>
      </c>
      <c r="M626">
        <v>85</v>
      </c>
      <c r="T626" s="34">
        <f>_xlfn.XLOOKUP(B626,Demog!$A$2:$A$219,Demog!$P$2:$P$219,,,2)</f>
        <v>12110</v>
      </c>
      <c r="U626" s="34">
        <f t="shared" si="9"/>
        <v>0</v>
      </c>
      <c r="V626" s="13" t="str">
        <f>IF(OR(Table1[[#This Row],[7d_positivity_public]]=0,ISBLANK(Table1[[#This Row],[7d_positivity_public]])),"",(Table1[[#This Row],[7d_positivity_public]]-Table1[[#This Row],[7d_positivity_all]])/Table1[[#This Row],[7d_positivity_public]])</f>
        <v/>
      </c>
      <c r="W626">
        <v>0</v>
      </c>
    </row>
    <row r="627" spans="1:23" x14ac:dyDescent="0.25">
      <c r="A627" s="10">
        <v>44382</v>
      </c>
      <c r="B627">
        <v>1390</v>
      </c>
      <c r="C627" t="s">
        <v>118</v>
      </c>
      <c r="D627">
        <v>3</v>
      </c>
      <c r="E627">
        <v>0</v>
      </c>
      <c r="F627">
        <v>3</v>
      </c>
      <c r="G627">
        <v>3</v>
      </c>
      <c r="H627">
        <v>57</v>
      </c>
      <c r="K627">
        <v>60</v>
      </c>
      <c r="L627">
        <v>40</v>
      </c>
      <c r="M627">
        <v>73</v>
      </c>
      <c r="T627" s="34">
        <f>_xlfn.XLOOKUP(B627,Demog!$A$2:$A$219,Demog!$P$2:$P$219,,,2)</f>
        <v>7285</v>
      </c>
      <c r="U627" s="34">
        <f t="shared" si="9"/>
        <v>2</v>
      </c>
      <c r="V627" s="13">
        <f>IF(OR(Table1[[#This Row],[7d_positivity_public]]=0,ISBLANK(Table1[[#This Row],[7d_positivity_public]])),"",(Table1[[#This Row],[7d_positivity_public]]-Table1[[#This Row],[7d_positivity_all]])/Table1[[#This Row],[7d_positivity_public]])</f>
        <v>0</v>
      </c>
      <c r="W627">
        <v>3</v>
      </c>
    </row>
    <row r="628" spans="1:23" x14ac:dyDescent="0.25">
      <c r="A628" s="10">
        <v>44382</v>
      </c>
      <c r="B628">
        <v>1420</v>
      </c>
      <c r="C628" t="s">
        <v>120</v>
      </c>
      <c r="D628">
        <v>0</v>
      </c>
      <c r="E628">
        <v>1</v>
      </c>
      <c r="F628">
        <v>-1</v>
      </c>
      <c r="G628">
        <v>0</v>
      </c>
      <c r="H628">
        <v>67</v>
      </c>
      <c r="K628">
        <v>69</v>
      </c>
      <c r="L628">
        <v>51</v>
      </c>
      <c r="M628">
        <v>80</v>
      </c>
      <c r="T628" s="34">
        <f>_xlfn.XLOOKUP(B628,Demog!$A$2:$A$219,Demog!$P$2:$P$219,,,2)</f>
        <v>33648</v>
      </c>
      <c r="U628" s="34">
        <f t="shared" si="9"/>
        <v>0</v>
      </c>
      <c r="V628" s="13" t="str">
        <f>IF(OR(Table1[[#This Row],[7d_positivity_public]]=0,ISBLANK(Table1[[#This Row],[7d_positivity_public]])),"",(Table1[[#This Row],[7d_positivity_public]]-Table1[[#This Row],[7d_positivity_all]])/Table1[[#This Row],[7d_positivity_public]])</f>
        <v/>
      </c>
      <c r="W628">
        <v>0</v>
      </c>
    </row>
    <row r="629" spans="1:23" x14ac:dyDescent="0.25">
      <c r="A629" s="10">
        <v>44382</v>
      </c>
      <c r="B629">
        <v>1431</v>
      </c>
      <c r="C629" t="s">
        <v>226</v>
      </c>
      <c r="D629">
        <v>2</v>
      </c>
      <c r="E629">
        <v>0</v>
      </c>
      <c r="F629">
        <v>2</v>
      </c>
      <c r="G629">
        <v>3</v>
      </c>
      <c r="H629">
        <v>72</v>
      </c>
      <c r="K629">
        <v>73</v>
      </c>
      <c r="L629">
        <v>61</v>
      </c>
      <c r="M629">
        <v>84</v>
      </c>
      <c r="T629" s="34">
        <f>_xlfn.XLOOKUP(B629,Demog!$A$2:$A$219,Demog!$P$2:$P$219,,,2)</f>
        <v>44714</v>
      </c>
      <c r="U629" s="34">
        <f t="shared" si="9"/>
        <v>6</v>
      </c>
      <c r="V629" s="13">
        <f>IF(OR(Table1[[#This Row],[7d_positivity_public]]=0,ISBLANK(Table1[[#This Row],[7d_positivity_public]])),"",(Table1[[#This Row],[7d_positivity_public]]-Table1[[#This Row],[7d_positivity_all]])/Table1[[#This Row],[7d_positivity_public]])</f>
        <v>0</v>
      </c>
      <c r="W629">
        <v>3</v>
      </c>
    </row>
    <row r="630" spans="1:23" x14ac:dyDescent="0.25">
      <c r="A630" s="10">
        <v>44382</v>
      </c>
      <c r="B630">
        <v>1432</v>
      </c>
      <c r="C630" t="s">
        <v>227</v>
      </c>
      <c r="D630">
        <v>1</v>
      </c>
      <c r="E630">
        <v>1</v>
      </c>
      <c r="F630">
        <v>0</v>
      </c>
      <c r="G630">
        <v>0</v>
      </c>
      <c r="H630">
        <v>79</v>
      </c>
      <c r="K630">
        <v>80</v>
      </c>
      <c r="L630">
        <v>73</v>
      </c>
      <c r="M630">
        <v>88</v>
      </c>
      <c r="T630" s="34">
        <f>_xlfn.XLOOKUP(B630,Demog!$A$2:$A$219,Demog!$P$2:$P$219,,,2)</f>
        <v>48587</v>
      </c>
      <c r="U630" s="34">
        <f t="shared" si="9"/>
        <v>3</v>
      </c>
      <c r="V630" s="13" t="str">
        <f>IF(OR(Table1[[#This Row],[7d_positivity_public]]=0,ISBLANK(Table1[[#This Row],[7d_positivity_public]])),"",(Table1[[#This Row],[7d_positivity_public]]-Table1[[#This Row],[7d_positivity_all]])/Table1[[#This Row],[7d_positivity_public]])</f>
        <v/>
      </c>
      <c r="W630">
        <v>0</v>
      </c>
    </row>
    <row r="631" spans="1:23" x14ac:dyDescent="0.25">
      <c r="A631" s="10">
        <v>44382</v>
      </c>
      <c r="B631">
        <v>1433</v>
      </c>
      <c r="C631" t="s">
        <v>122</v>
      </c>
      <c r="D631">
        <v>0</v>
      </c>
      <c r="E631">
        <v>2</v>
      </c>
      <c r="F631">
        <v>-2</v>
      </c>
      <c r="G631">
        <v>0</v>
      </c>
      <c r="H631">
        <v>69</v>
      </c>
      <c r="K631">
        <v>71</v>
      </c>
      <c r="L631">
        <v>55</v>
      </c>
      <c r="M631">
        <v>81</v>
      </c>
      <c r="T631" s="34">
        <f>_xlfn.XLOOKUP(B631,Demog!$A$2:$A$219,Demog!$P$2:$P$219,,,2)</f>
        <v>19986</v>
      </c>
      <c r="U631" s="34">
        <f t="shared" si="9"/>
        <v>0</v>
      </c>
      <c r="V631" s="13" t="str">
        <f>IF(OR(Table1[[#This Row],[7d_positivity_public]]=0,ISBLANK(Table1[[#This Row],[7d_positivity_public]])),"",(Table1[[#This Row],[7d_positivity_public]]-Table1[[#This Row],[7d_positivity_all]])/Table1[[#This Row],[7d_positivity_public]])</f>
        <v/>
      </c>
      <c r="W631">
        <v>0</v>
      </c>
    </row>
    <row r="632" spans="1:23" x14ac:dyDescent="0.25">
      <c r="A632" s="10">
        <v>44382</v>
      </c>
      <c r="B632">
        <v>1490</v>
      </c>
      <c r="C632" t="s">
        <v>124</v>
      </c>
      <c r="D632">
        <v>1</v>
      </c>
      <c r="E632">
        <v>0</v>
      </c>
      <c r="F632">
        <v>1</v>
      </c>
      <c r="G632">
        <v>5</v>
      </c>
      <c r="H632">
        <v>68</v>
      </c>
      <c r="K632">
        <v>70</v>
      </c>
      <c r="L632">
        <v>55</v>
      </c>
      <c r="M632">
        <v>80</v>
      </c>
      <c r="T632" s="34">
        <f>_xlfn.XLOOKUP(B632,Demog!$A$2:$A$219,Demog!$P$2:$P$219,,,2)</f>
        <v>10855</v>
      </c>
      <c r="U632" s="34">
        <f t="shared" si="9"/>
        <v>1</v>
      </c>
      <c r="V632" s="13">
        <f>IF(OR(Table1[[#This Row],[7d_positivity_public]]=0,ISBLANK(Table1[[#This Row],[7d_positivity_public]])),"",(Table1[[#This Row],[7d_positivity_public]]-Table1[[#This Row],[7d_positivity_all]])/Table1[[#This Row],[7d_positivity_public]])</f>
        <v>0</v>
      </c>
      <c r="W632">
        <v>5</v>
      </c>
    </row>
    <row r="633" spans="1:23" x14ac:dyDescent="0.25">
      <c r="A633" s="10">
        <v>44382</v>
      </c>
      <c r="B633">
        <v>2121</v>
      </c>
      <c r="C633" t="s">
        <v>126</v>
      </c>
      <c r="D633">
        <v>0</v>
      </c>
      <c r="E633">
        <v>3</v>
      </c>
      <c r="F633">
        <v>-3</v>
      </c>
      <c r="G633">
        <v>1</v>
      </c>
      <c r="H633">
        <v>71</v>
      </c>
      <c r="K633">
        <v>73</v>
      </c>
      <c r="L633">
        <v>62</v>
      </c>
      <c r="M633">
        <v>84</v>
      </c>
      <c r="T633" s="34">
        <f>_xlfn.XLOOKUP(B633,Demog!$A$2:$A$219,Demog!$P$2:$P$219,,,2)</f>
        <v>51241</v>
      </c>
      <c r="U633" s="34">
        <f t="shared" si="9"/>
        <v>0</v>
      </c>
      <c r="V633" s="13">
        <f>IF(OR(Table1[[#This Row],[7d_positivity_public]]=0,ISBLANK(Table1[[#This Row],[7d_positivity_public]])),"",(Table1[[#This Row],[7d_positivity_public]]-Table1[[#This Row],[7d_positivity_all]])/Table1[[#This Row],[7d_positivity_public]])</f>
        <v>0</v>
      </c>
      <c r="W633">
        <v>1</v>
      </c>
    </row>
    <row r="634" spans="1:23" x14ac:dyDescent="0.25">
      <c r="A634" s="10">
        <v>44382</v>
      </c>
      <c r="B634">
        <v>2122</v>
      </c>
      <c r="C634" t="s">
        <v>128</v>
      </c>
      <c r="D634">
        <v>3</v>
      </c>
      <c r="E634">
        <v>5</v>
      </c>
      <c r="F634">
        <v>-2</v>
      </c>
      <c r="G634">
        <v>2</v>
      </c>
      <c r="H634">
        <v>63</v>
      </c>
      <c r="K634">
        <v>65</v>
      </c>
      <c r="L634">
        <v>53</v>
      </c>
      <c r="M634">
        <v>77</v>
      </c>
      <c r="T634" s="34">
        <f>_xlfn.XLOOKUP(B634,Demog!$A$2:$A$219,Demog!$P$2:$P$219,,,2)</f>
        <v>41936</v>
      </c>
      <c r="U634" s="34">
        <f t="shared" si="9"/>
        <v>9</v>
      </c>
      <c r="V634" s="13">
        <f>IF(OR(Table1[[#This Row],[7d_positivity_public]]=0,ISBLANK(Table1[[#This Row],[7d_positivity_public]])),"",(Table1[[#This Row],[7d_positivity_public]]-Table1[[#This Row],[7d_positivity_all]])/Table1[[#This Row],[7d_positivity_public]])</f>
        <v>0</v>
      </c>
      <c r="W634">
        <v>2</v>
      </c>
    </row>
    <row r="635" spans="1:23" x14ac:dyDescent="0.25">
      <c r="A635" s="10">
        <v>44382</v>
      </c>
      <c r="B635">
        <v>2131</v>
      </c>
      <c r="C635" t="s">
        <v>129</v>
      </c>
      <c r="D635">
        <v>0</v>
      </c>
      <c r="E635">
        <v>1</v>
      </c>
      <c r="F635">
        <v>-1</v>
      </c>
      <c r="G635">
        <v>0</v>
      </c>
      <c r="H635">
        <v>69</v>
      </c>
      <c r="K635">
        <v>70</v>
      </c>
      <c r="L635">
        <v>62</v>
      </c>
      <c r="M635">
        <v>80</v>
      </c>
      <c r="T635" s="34">
        <f>_xlfn.XLOOKUP(B635,Demog!$A$2:$A$219,Demog!$P$2:$P$219,,,2)</f>
        <v>22754</v>
      </c>
      <c r="U635" s="34">
        <f t="shared" si="9"/>
        <v>0</v>
      </c>
      <c r="V635" s="13" t="str">
        <f>IF(OR(Table1[[#This Row],[7d_positivity_public]]=0,ISBLANK(Table1[[#This Row],[7d_positivity_public]])),"",(Table1[[#This Row],[7d_positivity_public]]-Table1[[#This Row],[7d_positivity_all]])/Table1[[#This Row],[7d_positivity_public]])</f>
        <v/>
      </c>
      <c r="W635">
        <v>0</v>
      </c>
    </row>
    <row r="636" spans="1:23" x14ac:dyDescent="0.25">
      <c r="A636" s="10">
        <v>44382</v>
      </c>
      <c r="B636">
        <v>2132</v>
      </c>
      <c r="C636" t="s">
        <v>130</v>
      </c>
      <c r="D636">
        <v>2</v>
      </c>
      <c r="E636">
        <v>3</v>
      </c>
      <c r="F636">
        <v>-1</v>
      </c>
      <c r="G636">
        <v>2</v>
      </c>
      <c r="H636">
        <v>74</v>
      </c>
      <c r="K636">
        <v>76</v>
      </c>
      <c r="L636">
        <v>69</v>
      </c>
      <c r="M636">
        <v>84</v>
      </c>
      <c r="T636" s="34">
        <f>_xlfn.XLOOKUP(B636,Demog!$A$2:$A$219,Demog!$P$2:$P$219,,,2)</f>
        <v>35584</v>
      </c>
      <c r="U636" s="34">
        <f t="shared" si="9"/>
        <v>5</v>
      </c>
      <c r="V636" s="13">
        <f>IF(OR(Table1[[#This Row],[7d_positivity_public]]=0,ISBLANK(Table1[[#This Row],[7d_positivity_public]])),"",(Table1[[#This Row],[7d_positivity_public]]-Table1[[#This Row],[7d_positivity_all]])/Table1[[#This Row],[7d_positivity_public]])</f>
        <v>0</v>
      </c>
      <c r="W636">
        <v>2</v>
      </c>
    </row>
    <row r="637" spans="1:23" x14ac:dyDescent="0.25">
      <c r="A637" s="10">
        <v>44382</v>
      </c>
      <c r="B637">
        <v>2133</v>
      </c>
      <c r="C637" t="s">
        <v>131</v>
      </c>
      <c r="D637">
        <v>2</v>
      </c>
      <c r="E637">
        <v>6</v>
      </c>
      <c r="F637">
        <v>-4</v>
      </c>
      <c r="G637">
        <v>2</v>
      </c>
      <c r="H637">
        <v>76</v>
      </c>
      <c r="K637">
        <v>79</v>
      </c>
      <c r="L637">
        <v>73</v>
      </c>
      <c r="M637">
        <v>86</v>
      </c>
      <c r="T637" s="34">
        <f>_xlfn.XLOOKUP(B637,Demog!$A$2:$A$219,Demog!$P$2:$P$219,,,2)</f>
        <v>58511</v>
      </c>
      <c r="U637" s="34">
        <f t="shared" si="9"/>
        <v>8</v>
      </c>
      <c r="V637" s="13">
        <f>IF(OR(Table1[[#This Row],[7d_positivity_public]]=0,ISBLANK(Table1[[#This Row],[7d_positivity_public]])),"",(Table1[[#This Row],[7d_positivity_public]]-Table1[[#This Row],[7d_positivity_all]])/Table1[[#This Row],[7d_positivity_public]])</f>
        <v>0</v>
      </c>
      <c r="W637">
        <v>2</v>
      </c>
    </row>
    <row r="638" spans="1:23" x14ac:dyDescent="0.25">
      <c r="A638" s="10">
        <v>44382</v>
      </c>
      <c r="B638">
        <v>2134</v>
      </c>
      <c r="C638" t="s">
        <v>132</v>
      </c>
      <c r="D638">
        <v>1</v>
      </c>
      <c r="E638">
        <v>2</v>
      </c>
      <c r="F638">
        <v>-1</v>
      </c>
      <c r="G638">
        <v>1</v>
      </c>
      <c r="H638">
        <v>71</v>
      </c>
      <c r="K638">
        <v>73</v>
      </c>
      <c r="L638">
        <v>68</v>
      </c>
      <c r="M638">
        <v>80</v>
      </c>
      <c r="T638" s="34">
        <f>_xlfn.XLOOKUP(B638,Demog!$A$2:$A$219,Demog!$P$2:$P$219,,,2)</f>
        <v>24836</v>
      </c>
      <c r="U638" s="34">
        <f t="shared" si="9"/>
        <v>2</v>
      </c>
      <c r="V638" s="13">
        <f>IF(OR(Table1[[#This Row],[7d_positivity_public]]=0,ISBLANK(Table1[[#This Row],[7d_positivity_public]])),"",(Table1[[#This Row],[7d_positivity_public]]-Table1[[#This Row],[7d_positivity_all]])/Table1[[#This Row],[7d_positivity_public]])</f>
        <v>0</v>
      </c>
      <c r="W638">
        <v>1</v>
      </c>
    </row>
    <row r="639" spans="1:23" x14ac:dyDescent="0.25">
      <c r="A639" s="10">
        <v>44382</v>
      </c>
      <c r="B639">
        <v>2141</v>
      </c>
      <c r="C639" t="s">
        <v>133</v>
      </c>
      <c r="D639">
        <v>0</v>
      </c>
      <c r="E639">
        <v>5</v>
      </c>
      <c r="F639">
        <v>-5</v>
      </c>
      <c r="G639">
        <v>0</v>
      </c>
      <c r="H639">
        <v>67</v>
      </c>
      <c r="K639">
        <v>69</v>
      </c>
      <c r="L639">
        <v>58</v>
      </c>
      <c r="M639">
        <v>82</v>
      </c>
      <c r="T639" s="34">
        <f>_xlfn.XLOOKUP(B639,Demog!$A$2:$A$219,Demog!$P$2:$P$219,,,2)</f>
        <v>26303</v>
      </c>
      <c r="U639" s="34">
        <f t="shared" si="9"/>
        <v>0</v>
      </c>
      <c r="V639" s="13" t="str">
        <f>IF(OR(Table1[[#This Row],[7d_positivity_public]]=0,ISBLANK(Table1[[#This Row],[7d_positivity_public]])),"",(Table1[[#This Row],[7d_positivity_public]]-Table1[[#This Row],[7d_positivity_all]])/Table1[[#This Row],[7d_positivity_public]])</f>
        <v/>
      </c>
      <c r="W639">
        <v>0</v>
      </c>
    </row>
    <row r="640" spans="1:23" x14ac:dyDescent="0.25">
      <c r="A640" s="10">
        <v>44382</v>
      </c>
      <c r="B640">
        <v>2142</v>
      </c>
      <c r="C640" t="s">
        <v>134</v>
      </c>
      <c r="D640">
        <v>1</v>
      </c>
      <c r="E640">
        <v>2</v>
      </c>
      <c r="F640">
        <v>-1</v>
      </c>
      <c r="G640">
        <v>1</v>
      </c>
      <c r="H640">
        <v>67</v>
      </c>
      <c r="K640">
        <v>68</v>
      </c>
      <c r="L640">
        <v>59</v>
      </c>
      <c r="M640">
        <v>78</v>
      </c>
      <c r="T640" s="34">
        <f>_xlfn.XLOOKUP(B640,Demog!$A$2:$A$219,Demog!$P$2:$P$219,,,2)</f>
        <v>16854</v>
      </c>
      <c r="U640" s="34">
        <f t="shared" si="9"/>
        <v>1</v>
      </c>
      <c r="V640" s="13">
        <f>IF(OR(Table1[[#This Row],[7d_positivity_public]]=0,ISBLANK(Table1[[#This Row],[7d_positivity_public]])),"",(Table1[[#This Row],[7d_positivity_public]]-Table1[[#This Row],[7d_positivity_all]])/Table1[[#This Row],[7d_positivity_public]])</f>
        <v>0</v>
      </c>
      <c r="W640">
        <v>1</v>
      </c>
    </row>
    <row r="641" spans="1:23" x14ac:dyDescent="0.25">
      <c r="A641" s="10">
        <v>44382</v>
      </c>
      <c r="B641">
        <v>2150</v>
      </c>
      <c r="C641" t="s">
        <v>135</v>
      </c>
      <c r="D641">
        <v>1</v>
      </c>
      <c r="E641">
        <v>1</v>
      </c>
      <c r="F641">
        <v>0</v>
      </c>
      <c r="G641">
        <v>1</v>
      </c>
      <c r="H641">
        <v>73</v>
      </c>
      <c r="K641">
        <v>74</v>
      </c>
      <c r="L641">
        <v>60</v>
      </c>
      <c r="M641">
        <v>84</v>
      </c>
      <c r="T641" s="34">
        <f>_xlfn.XLOOKUP(B641,Demog!$A$2:$A$219,Demog!$P$2:$P$219,,,2)</f>
        <v>9696</v>
      </c>
      <c r="U641" s="34">
        <f t="shared" si="9"/>
        <v>1</v>
      </c>
      <c r="V641" s="13">
        <f>IF(OR(Table1[[#This Row],[7d_positivity_public]]=0,ISBLANK(Table1[[#This Row],[7d_positivity_public]])),"",(Table1[[#This Row],[7d_positivity_public]]-Table1[[#This Row],[7d_positivity_all]])/Table1[[#This Row],[7d_positivity_public]])</f>
        <v>0</v>
      </c>
      <c r="W641">
        <v>1</v>
      </c>
    </row>
    <row r="642" spans="1:23" x14ac:dyDescent="0.25">
      <c r="A642" s="10">
        <v>44382</v>
      </c>
      <c r="B642">
        <v>2210</v>
      </c>
      <c r="C642" t="s">
        <v>136</v>
      </c>
      <c r="D642">
        <v>2</v>
      </c>
      <c r="E642">
        <v>1</v>
      </c>
      <c r="F642">
        <v>1</v>
      </c>
      <c r="G642">
        <v>2</v>
      </c>
      <c r="H642">
        <v>82</v>
      </c>
      <c r="K642">
        <v>83</v>
      </c>
      <c r="L642">
        <v>80</v>
      </c>
      <c r="M642">
        <v>86</v>
      </c>
      <c r="T642" s="34">
        <f>_xlfn.XLOOKUP(B642,Demog!$A$2:$A$219,Demog!$P$2:$P$219,,,2)</f>
        <v>70996</v>
      </c>
      <c r="U642" s="34">
        <f t="shared" ref="U642:U705" si="10">ROUND(T642*D642/100000*7,0)</f>
        <v>10</v>
      </c>
      <c r="V642" s="13">
        <f>IF(OR(Table1[[#This Row],[7d_positivity_public]]=0,ISBLANK(Table1[[#This Row],[7d_positivity_public]])),"",(Table1[[#This Row],[7d_positivity_public]]-Table1[[#This Row],[7d_positivity_all]])/Table1[[#This Row],[7d_positivity_public]])</f>
        <v>0</v>
      </c>
      <c r="W642">
        <v>2</v>
      </c>
    </row>
    <row r="643" spans="1:23" x14ac:dyDescent="0.25">
      <c r="A643" s="10">
        <v>44382</v>
      </c>
      <c r="B643">
        <v>2221</v>
      </c>
      <c r="C643" t="s">
        <v>137</v>
      </c>
      <c r="D643">
        <v>0</v>
      </c>
      <c r="E643">
        <v>0</v>
      </c>
      <c r="F643">
        <v>0</v>
      </c>
      <c r="G643">
        <v>0</v>
      </c>
      <c r="H643">
        <v>83</v>
      </c>
      <c r="K643">
        <v>84</v>
      </c>
      <c r="L643">
        <v>83</v>
      </c>
      <c r="M643">
        <v>85</v>
      </c>
      <c r="T643" s="34">
        <f>_xlfn.XLOOKUP(B643,Demog!$A$2:$A$219,Demog!$P$2:$P$219,,,2)</f>
        <v>47161</v>
      </c>
      <c r="U643" s="34">
        <f t="shared" si="10"/>
        <v>0</v>
      </c>
      <c r="V643" s="13" t="str">
        <f>IF(OR(Table1[[#This Row],[7d_positivity_public]]=0,ISBLANK(Table1[[#This Row],[7d_positivity_public]])),"",(Table1[[#This Row],[7d_positivity_public]]-Table1[[#This Row],[7d_positivity_all]])/Table1[[#This Row],[7d_positivity_public]])</f>
        <v/>
      </c>
      <c r="W643">
        <v>0</v>
      </c>
    </row>
    <row r="644" spans="1:23" x14ac:dyDescent="0.25">
      <c r="A644" s="10">
        <v>44382</v>
      </c>
      <c r="B644">
        <v>2222</v>
      </c>
      <c r="C644" t="s">
        <v>138</v>
      </c>
      <c r="D644">
        <v>1</v>
      </c>
      <c r="E644">
        <v>2</v>
      </c>
      <c r="F644">
        <v>-1</v>
      </c>
      <c r="G644">
        <v>1</v>
      </c>
      <c r="H644">
        <v>81</v>
      </c>
      <c r="K644">
        <v>82</v>
      </c>
      <c r="L644">
        <v>80</v>
      </c>
      <c r="M644">
        <v>83</v>
      </c>
      <c r="T644" s="34">
        <f>_xlfn.XLOOKUP(B644,Demog!$A$2:$A$219,Demog!$P$2:$P$219,,,2)</f>
        <v>45434</v>
      </c>
      <c r="U644" s="34">
        <f t="shared" si="10"/>
        <v>3</v>
      </c>
      <c r="V644" s="13">
        <f>IF(OR(Table1[[#This Row],[7d_positivity_public]]=0,ISBLANK(Table1[[#This Row],[7d_positivity_public]])),"",(Table1[[#This Row],[7d_positivity_public]]-Table1[[#This Row],[7d_positivity_all]])/Table1[[#This Row],[7d_positivity_public]])</f>
        <v>0</v>
      </c>
      <c r="W644">
        <v>1</v>
      </c>
    </row>
    <row r="645" spans="1:23" x14ac:dyDescent="0.25">
      <c r="A645" s="10">
        <v>44382</v>
      </c>
      <c r="B645">
        <v>2223</v>
      </c>
      <c r="C645" t="s">
        <v>139</v>
      </c>
      <c r="D645">
        <v>1</v>
      </c>
      <c r="E645">
        <v>1</v>
      </c>
      <c r="F645">
        <v>0</v>
      </c>
      <c r="G645">
        <v>0</v>
      </c>
      <c r="H645">
        <v>79</v>
      </c>
      <c r="K645">
        <v>80</v>
      </c>
      <c r="L645">
        <v>79</v>
      </c>
      <c r="M645">
        <v>81</v>
      </c>
      <c r="T645" s="34">
        <f>_xlfn.XLOOKUP(B645,Demog!$A$2:$A$219,Demog!$P$2:$P$219,,,2)</f>
        <v>81414</v>
      </c>
      <c r="U645" s="34">
        <f t="shared" si="10"/>
        <v>6</v>
      </c>
      <c r="V645" s="13" t="str">
        <f>IF(OR(Table1[[#This Row],[7d_positivity_public]]=0,ISBLANK(Table1[[#This Row],[7d_positivity_public]])),"",(Table1[[#This Row],[7d_positivity_public]]-Table1[[#This Row],[7d_positivity_all]])/Table1[[#This Row],[7d_positivity_public]])</f>
        <v/>
      </c>
      <c r="W645">
        <v>0</v>
      </c>
    </row>
    <row r="646" spans="1:23" x14ac:dyDescent="0.25">
      <c r="A646" s="10">
        <v>44382</v>
      </c>
      <c r="B646">
        <v>2224</v>
      </c>
      <c r="C646" t="s">
        <v>140</v>
      </c>
      <c r="D646">
        <v>1</v>
      </c>
      <c r="E646">
        <v>1</v>
      </c>
      <c r="F646">
        <v>0</v>
      </c>
      <c r="G646">
        <v>1</v>
      </c>
      <c r="H646">
        <v>79</v>
      </c>
      <c r="K646">
        <v>80</v>
      </c>
      <c r="L646">
        <v>77</v>
      </c>
      <c r="M646">
        <v>83</v>
      </c>
      <c r="T646" s="34">
        <f>_xlfn.XLOOKUP(B646,Demog!$A$2:$A$219,Demog!$P$2:$P$219,,,2)</f>
        <v>58746</v>
      </c>
      <c r="U646" s="34">
        <f t="shared" si="10"/>
        <v>4</v>
      </c>
      <c r="V646" s="13">
        <f>IF(OR(Table1[[#This Row],[7d_positivity_public]]=0,ISBLANK(Table1[[#This Row],[7d_positivity_public]])),"",(Table1[[#This Row],[7d_positivity_public]]-Table1[[#This Row],[7d_positivity_all]])/Table1[[#This Row],[7d_positivity_public]])</f>
        <v>0</v>
      </c>
      <c r="W646">
        <v>1</v>
      </c>
    </row>
    <row r="647" spans="1:23" x14ac:dyDescent="0.25">
      <c r="A647" s="10">
        <v>44382</v>
      </c>
      <c r="B647">
        <v>2231</v>
      </c>
      <c r="C647" t="s">
        <v>141</v>
      </c>
      <c r="D647">
        <v>0</v>
      </c>
      <c r="E647">
        <v>2</v>
      </c>
      <c r="F647">
        <v>-2</v>
      </c>
      <c r="G647">
        <v>0</v>
      </c>
      <c r="H647">
        <v>75</v>
      </c>
      <c r="K647">
        <v>76</v>
      </c>
      <c r="L647">
        <v>68</v>
      </c>
      <c r="M647">
        <v>85</v>
      </c>
      <c r="T647" s="34">
        <f>_xlfn.XLOOKUP(B647,Demog!$A$2:$A$219,Demog!$P$2:$P$219,,,2)</f>
        <v>30824</v>
      </c>
      <c r="U647" s="34">
        <f t="shared" si="10"/>
        <v>0</v>
      </c>
      <c r="V647" s="13" t="str">
        <f>IF(OR(Table1[[#This Row],[7d_positivity_public]]=0,ISBLANK(Table1[[#This Row],[7d_positivity_public]])),"",(Table1[[#This Row],[7d_positivity_public]]-Table1[[#This Row],[7d_positivity_all]])/Table1[[#This Row],[7d_positivity_public]])</f>
        <v/>
      </c>
      <c r="W647">
        <v>0</v>
      </c>
    </row>
    <row r="648" spans="1:23" x14ac:dyDescent="0.25">
      <c r="A648" s="10">
        <v>44382</v>
      </c>
      <c r="B648">
        <v>2232</v>
      </c>
      <c r="C648" t="s">
        <v>142</v>
      </c>
      <c r="D648">
        <v>1</v>
      </c>
      <c r="E648">
        <v>3</v>
      </c>
      <c r="F648">
        <v>-2</v>
      </c>
      <c r="G648">
        <v>2</v>
      </c>
      <c r="H648">
        <v>82</v>
      </c>
      <c r="K648">
        <v>83</v>
      </c>
      <c r="L648">
        <v>76</v>
      </c>
      <c r="M648">
        <v>89</v>
      </c>
      <c r="T648" s="34">
        <f>_xlfn.XLOOKUP(B648,Demog!$A$2:$A$219,Demog!$P$2:$P$219,,,2)</f>
        <v>18835</v>
      </c>
      <c r="U648" s="34">
        <f t="shared" si="10"/>
        <v>1</v>
      </c>
      <c r="V648" s="13">
        <f>IF(OR(Table1[[#This Row],[7d_positivity_public]]=0,ISBLANK(Table1[[#This Row],[7d_positivity_public]])),"",(Table1[[#This Row],[7d_positivity_public]]-Table1[[#This Row],[7d_positivity_all]])/Table1[[#This Row],[7d_positivity_public]])</f>
        <v>0</v>
      </c>
      <c r="W648">
        <v>2</v>
      </c>
    </row>
    <row r="649" spans="1:23" x14ac:dyDescent="0.25">
      <c r="A649" s="10">
        <v>44382</v>
      </c>
      <c r="B649">
        <v>2233</v>
      </c>
      <c r="C649" t="s">
        <v>143</v>
      </c>
      <c r="D649">
        <v>3</v>
      </c>
      <c r="E649">
        <v>2</v>
      </c>
      <c r="F649">
        <v>1</v>
      </c>
      <c r="G649">
        <v>3</v>
      </c>
      <c r="H649">
        <v>75</v>
      </c>
      <c r="K649">
        <v>77</v>
      </c>
      <c r="L649">
        <v>70</v>
      </c>
      <c r="M649">
        <v>85</v>
      </c>
      <c r="T649" s="34">
        <f>_xlfn.XLOOKUP(B649,Demog!$A$2:$A$219,Demog!$P$2:$P$219,,,2)</f>
        <v>51442</v>
      </c>
      <c r="U649" s="34">
        <f t="shared" si="10"/>
        <v>11</v>
      </c>
      <c r="V649" s="13">
        <f>IF(OR(Table1[[#This Row],[7d_positivity_public]]=0,ISBLANK(Table1[[#This Row],[7d_positivity_public]])),"",(Table1[[#This Row],[7d_positivity_public]]-Table1[[#This Row],[7d_positivity_all]])/Table1[[#This Row],[7d_positivity_public]])</f>
        <v>0</v>
      </c>
      <c r="W649">
        <v>3</v>
      </c>
    </row>
    <row r="650" spans="1:23" x14ac:dyDescent="0.25">
      <c r="A650" s="10">
        <v>44382</v>
      </c>
      <c r="B650">
        <v>2241</v>
      </c>
      <c r="C650" t="s">
        <v>144</v>
      </c>
      <c r="D650">
        <v>1</v>
      </c>
      <c r="E650">
        <v>1</v>
      </c>
      <c r="F650">
        <v>0</v>
      </c>
      <c r="G650">
        <v>1</v>
      </c>
      <c r="H650">
        <v>80</v>
      </c>
      <c r="K650">
        <v>80</v>
      </c>
      <c r="L650">
        <v>78</v>
      </c>
      <c r="M650">
        <v>83</v>
      </c>
      <c r="T650" s="34">
        <f>_xlfn.XLOOKUP(B650,Demog!$A$2:$A$219,Demog!$P$2:$P$219,,,2)</f>
        <v>40842</v>
      </c>
      <c r="U650" s="34">
        <f t="shared" si="10"/>
        <v>3</v>
      </c>
      <c r="V650" s="13">
        <f>IF(OR(Table1[[#This Row],[7d_positivity_public]]=0,ISBLANK(Table1[[#This Row],[7d_positivity_public]])),"",(Table1[[#This Row],[7d_positivity_public]]-Table1[[#This Row],[7d_positivity_all]])/Table1[[#This Row],[7d_positivity_public]])</f>
        <v>0</v>
      </c>
      <c r="W650">
        <v>1</v>
      </c>
    </row>
    <row r="651" spans="1:23" x14ac:dyDescent="0.25">
      <c r="A651" s="10">
        <v>44382</v>
      </c>
      <c r="B651">
        <v>2242</v>
      </c>
      <c r="C651" t="s">
        <v>145</v>
      </c>
      <c r="D651">
        <v>0</v>
      </c>
      <c r="E651">
        <v>2</v>
      </c>
      <c r="F651">
        <v>-2</v>
      </c>
      <c r="G651">
        <v>0</v>
      </c>
      <c r="H651">
        <v>81</v>
      </c>
      <c r="K651">
        <v>82</v>
      </c>
      <c r="L651">
        <v>78</v>
      </c>
      <c r="M651">
        <v>86</v>
      </c>
      <c r="T651" s="34">
        <f>_xlfn.XLOOKUP(B651,Demog!$A$2:$A$219,Demog!$P$2:$P$219,,,2)</f>
        <v>70406</v>
      </c>
      <c r="U651" s="34">
        <f t="shared" si="10"/>
        <v>0</v>
      </c>
      <c r="V651" s="13" t="str">
        <f>IF(OR(Table1[[#This Row],[7d_positivity_public]]=0,ISBLANK(Table1[[#This Row],[7d_positivity_public]])),"",(Table1[[#This Row],[7d_positivity_public]]-Table1[[#This Row],[7d_positivity_all]])/Table1[[#This Row],[7d_positivity_public]])</f>
        <v/>
      </c>
      <c r="W651">
        <v>0</v>
      </c>
    </row>
    <row r="652" spans="1:23" x14ac:dyDescent="0.25">
      <c r="A652" s="10">
        <v>44382</v>
      </c>
      <c r="B652">
        <v>2243</v>
      </c>
      <c r="C652" t="s">
        <v>146</v>
      </c>
      <c r="D652">
        <v>1</v>
      </c>
      <c r="E652">
        <v>4</v>
      </c>
      <c r="F652">
        <v>-3</v>
      </c>
      <c r="G652">
        <v>1</v>
      </c>
      <c r="H652">
        <v>80</v>
      </c>
      <c r="K652">
        <v>81</v>
      </c>
      <c r="L652">
        <v>77</v>
      </c>
      <c r="M652">
        <v>85</v>
      </c>
      <c r="T652" s="34">
        <f>_xlfn.XLOOKUP(B652,Demog!$A$2:$A$219,Demog!$P$2:$P$219,,,2)</f>
        <v>28129</v>
      </c>
      <c r="U652" s="34">
        <f t="shared" si="10"/>
        <v>2</v>
      </c>
      <c r="V652" s="13">
        <f>IF(OR(Table1[[#This Row],[7d_positivity_public]]=0,ISBLANK(Table1[[#This Row],[7d_positivity_public]])),"",(Table1[[#This Row],[7d_positivity_public]]-Table1[[#This Row],[7d_positivity_all]])/Table1[[#This Row],[7d_positivity_public]])</f>
        <v>0</v>
      </c>
      <c r="W652">
        <v>1</v>
      </c>
    </row>
    <row r="653" spans="1:23" x14ac:dyDescent="0.25">
      <c r="A653" s="10">
        <v>44382</v>
      </c>
      <c r="B653">
        <v>2244</v>
      </c>
      <c r="C653" t="s">
        <v>147</v>
      </c>
      <c r="D653">
        <v>2</v>
      </c>
      <c r="E653">
        <v>1</v>
      </c>
      <c r="F653">
        <v>1</v>
      </c>
      <c r="G653">
        <v>2</v>
      </c>
      <c r="H653">
        <v>80</v>
      </c>
      <c r="K653">
        <v>81</v>
      </c>
      <c r="L653">
        <v>76</v>
      </c>
      <c r="M653">
        <v>86</v>
      </c>
      <c r="T653" s="34">
        <f>_xlfn.XLOOKUP(B653,Demog!$A$2:$A$219,Demog!$P$2:$P$219,,,2)</f>
        <v>58612</v>
      </c>
      <c r="U653" s="34">
        <f t="shared" si="10"/>
        <v>8</v>
      </c>
      <c r="V653" s="13">
        <f>IF(OR(Table1[[#This Row],[7d_positivity_public]]=0,ISBLANK(Table1[[#This Row],[7d_positivity_public]])),"",(Table1[[#This Row],[7d_positivity_public]]-Table1[[#This Row],[7d_positivity_all]])/Table1[[#This Row],[7d_positivity_public]])</f>
        <v>0</v>
      </c>
      <c r="W653">
        <v>2</v>
      </c>
    </row>
    <row r="654" spans="1:23" x14ac:dyDescent="0.25">
      <c r="A654" s="10">
        <v>44382</v>
      </c>
      <c r="B654">
        <v>2245</v>
      </c>
      <c r="C654" t="s">
        <v>148</v>
      </c>
      <c r="D654">
        <v>0</v>
      </c>
      <c r="E654">
        <v>1</v>
      </c>
      <c r="F654">
        <v>-1</v>
      </c>
      <c r="G654">
        <v>0</v>
      </c>
      <c r="H654">
        <v>82</v>
      </c>
      <c r="K654">
        <v>83</v>
      </c>
      <c r="L654">
        <v>80</v>
      </c>
      <c r="M654">
        <v>87</v>
      </c>
      <c r="T654" s="34">
        <f>_xlfn.XLOOKUP(B654,Demog!$A$2:$A$219,Demog!$P$2:$P$219,,,2)</f>
        <v>36404</v>
      </c>
      <c r="U654" s="34">
        <f t="shared" si="10"/>
        <v>0</v>
      </c>
      <c r="V654" s="13" t="str">
        <f>IF(OR(Table1[[#This Row],[7d_positivity_public]]=0,ISBLANK(Table1[[#This Row],[7d_positivity_public]])),"",(Table1[[#This Row],[7d_positivity_public]]-Table1[[#This Row],[7d_positivity_all]])/Table1[[#This Row],[7d_positivity_public]])</f>
        <v/>
      </c>
      <c r="W654">
        <v>0</v>
      </c>
    </row>
    <row r="655" spans="1:23" x14ac:dyDescent="0.25">
      <c r="A655" s="10">
        <v>44382</v>
      </c>
      <c r="B655">
        <v>2311</v>
      </c>
      <c r="C655" t="s">
        <v>149</v>
      </c>
      <c r="D655">
        <v>0</v>
      </c>
      <c r="E655">
        <v>3</v>
      </c>
      <c r="F655">
        <v>-3</v>
      </c>
      <c r="G655">
        <v>0</v>
      </c>
      <c r="H655">
        <v>73</v>
      </c>
      <c r="K655">
        <v>74</v>
      </c>
      <c r="L655">
        <v>66</v>
      </c>
      <c r="M655">
        <v>84</v>
      </c>
      <c r="T655" s="34">
        <f>_xlfn.XLOOKUP(B655,Demog!$A$2:$A$219,Demog!$P$2:$P$219,,,2)</f>
        <v>25888</v>
      </c>
      <c r="U655" s="34">
        <f t="shared" si="10"/>
        <v>0</v>
      </c>
      <c r="V655" s="13" t="str">
        <f>IF(OR(Table1[[#This Row],[7d_positivity_public]]=0,ISBLANK(Table1[[#This Row],[7d_positivity_public]])),"",(Table1[[#This Row],[7d_positivity_public]]-Table1[[#This Row],[7d_positivity_all]])/Table1[[#This Row],[7d_positivity_public]])</f>
        <v/>
      </c>
      <c r="W655">
        <v>0</v>
      </c>
    </row>
    <row r="656" spans="1:23" x14ac:dyDescent="0.25">
      <c r="A656" s="10">
        <v>44382</v>
      </c>
      <c r="B656">
        <v>2312</v>
      </c>
      <c r="C656" t="s">
        <v>150</v>
      </c>
      <c r="D656">
        <v>0</v>
      </c>
      <c r="E656">
        <v>0</v>
      </c>
      <c r="F656">
        <v>0</v>
      </c>
      <c r="G656">
        <v>0</v>
      </c>
      <c r="H656">
        <v>83</v>
      </c>
      <c r="K656">
        <v>84</v>
      </c>
      <c r="L656">
        <v>78</v>
      </c>
      <c r="M656">
        <v>89</v>
      </c>
      <c r="T656" s="34">
        <f>_xlfn.XLOOKUP(B656,Demog!$A$2:$A$219,Demog!$P$2:$P$219,,,2)</f>
        <v>29587</v>
      </c>
      <c r="U656" s="34">
        <f t="shared" si="10"/>
        <v>0</v>
      </c>
      <c r="V656" s="13" t="str">
        <f>IF(OR(Table1[[#This Row],[7d_positivity_public]]=0,ISBLANK(Table1[[#This Row],[7d_positivity_public]])),"",(Table1[[#This Row],[7d_positivity_public]]-Table1[[#This Row],[7d_positivity_all]])/Table1[[#This Row],[7d_positivity_public]])</f>
        <v/>
      </c>
      <c r="W656">
        <v>0</v>
      </c>
    </row>
    <row r="657" spans="1:23" x14ac:dyDescent="0.25">
      <c r="A657" s="10">
        <v>44382</v>
      </c>
      <c r="B657">
        <v>2313</v>
      </c>
      <c r="C657" t="s">
        <v>151</v>
      </c>
      <c r="D657">
        <v>0</v>
      </c>
      <c r="E657">
        <v>2</v>
      </c>
      <c r="F657">
        <v>-2</v>
      </c>
      <c r="G657">
        <v>0</v>
      </c>
      <c r="H657">
        <v>79</v>
      </c>
      <c r="K657">
        <v>81</v>
      </c>
      <c r="L657">
        <v>78</v>
      </c>
      <c r="M657">
        <v>87</v>
      </c>
      <c r="T657" s="34">
        <f>_xlfn.XLOOKUP(B657,Demog!$A$2:$A$219,Demog!$P$2:$P$219,,,2)</f>
        <v>31567</v>
      </c>
      <c r="U657" s="34">
        <f t="shared" si="10"/>
        <v>0</v>
      </c>
      <c r="V657" s="13" t="str">
        <f>IF(OR(Table1[[#This Row],[7d_positivity_public]]=0,ISBLANK(Table1[[#This Row],[7d_positivity_public]])),"",(Table1[[#This Row],[7d_positivity_public]]-Table1[[#This Row],[7d_positivity_all]])/Table1[[#This Row],[7d_positivity_public]])</f>
        <v/>
      </c>
      <c r="W657">
        <v>0</v>
      </c>
    </row>
    <row r="658" spans="1:23" x14ac:dyDescent="0.25">
      <c r="A658" s="10">
        <v>44382</v>
      </c>
      <c r="B658">
        <v>2314</v>
      </c>
      <c r="C658" t="s">
        <v>152</v>
      </c>
      <c r="D658">
        <v>0</v>
      </c>
      <c r="E658">
        <v>2</v>
      </c>
      <c r="F658">
        <v>-2</v>
      </c>
      <c r="G658">
        <v>1</v>
      </c>
      <c r="H658">
        <v>77</v>
      </c>
      <c r="K658">
        <v>78</v>
      </c>
      <c r="L658">
        <v>68</v>
      </c>
      <c r="M658">
        <v>87</v>
      </c>
      <c r="T658" s="34">
        <f>_xlfn.XLOOKUP(B658,Demog!$A$2:$A$219,Demog!$P$2:$P$219,,,2)</f>
        <v>22090</v>
      </c>
      <c r="U658" s="34">
        <f t="shared" si="10"/>
        <v>0</v>
      </c>
      <c r="V658" s="13">
        <f>IF(OR(Table1[[#This Row],[7d_positivity_public]]=0,ISBLANK(Table1[[#This Row],[7d_positivity_public]])),"",(Table1[[#This Row],[7d_positivity_public]]-Table1[[#This Row],[7d_positivity_all]])/Table1[[#This Row],[7d_positivity_public]])</f>
        <v>0</v>
      </c>
      <c r="W658">
        <v>1</v>
      </c>
    </row>
    <row r="659" spans="1:23" x14ac:dyDescent="0.25">
      <c r="A659" s="10">
        <v>44382</v>
      </c>
      <c r="B659">
        <v>2315</v>
      </c>
      <c r="C659" t="s">
        <v>153</v>
      </c>
      <c r="D659">
        <v>2</v>
      </c>
      <c r="E659">
        <v>1</v>
      </c>
      <c r="F659">
        <v>1</v>
      </c>
      <c r="G659">
        <v>1</v>
      </c>
      <c r="H659">
        <v>71</v>
      </c>
      <c r="K659">
        <v>73</v>
      </c>
      <c r="L659">
        <v>64</v>
      </c>
      <c r="M659">
        <v>83</v>
      </c>
      <c r="T659" s="34">
        <f>_xlfn.XLOOKUP(B659,Demog!$A$2:$A$219,Demog!$P$2:$P$219,,,2)</f>
        <v>13204</v>
      </c>
      <c r="U659" s="34">
        <f t="shared" si="10"/>
        <v>2</v>
      </c>
      <c r="V659" s="13">
        <f>IF(OR(Table1[[#This Row],[7d_positivity_public]]=0,ISBLANK(Table1[[#This Row],[7d_positivity_public]])),"",(Table1[[#This Row],[7d_positivity_public]]-Table1[[#This Row],[7d_positivity_all]])/Table1[[#This Row],[7d_positivity_public]])</f>
        <v>0</v>
      </c>
      <c r="W659">
        <v>1</v>
      </c>
    </row>
    <row r="660" spans="1:23" x14ac:dyDescent="0.25">
      <c r="A660" s="10">
        <v>44382</v>
      </c>
      <c r="B660">
        <v>2316</v>
      </c>
      <c r="C660" t="s">
        <v>154</v>
      </c>
      <c r="D660">
        <v>1</v>
      </c>
      <c r="E660">
        <v>0</v>
      </c>
      <c r="F660">
        <v>1</v>
      </c>
      <c r="G660">
        <v>1</v>
      </c>
      <c r="H660">
        <v>72</v>
      </c>
      <c r="K660">
        <v>74</v>
      </c>
      <c r="L660">
        <v>64</v>
      </c>
      <c r="M660">
        <v>83</v>
      </c>
      <c r="T660" s="34">
        <f>_xlfn.XLOOKUP(B660,Demog!$A$2:$A$219,Demog!$P$2:$P$219,,,2)</f>
        <v>12653</v>
      </c>
      <c r="U660" s="34">
        <f t="shared" si="10"/>
        <v>1</v>
      </c>
      <c r="V660" s="13">
        <f>IF(OR(Table1[[#This Row],[7d_positivity_public]]=0,ISBLANK(Table1[[#This Row],[7d_positivity_public]])),"",(Table1[[#This Row],[7d_positivity_public]]-Table1[[#This Row],[7d_positivity_all]])/Table1[[#This Row],[7d_positivity_public]])</f>
        <v>0</v>
      </c>
      <c r="W660">
        <v>1</v>
      </c>
    </row>
    <row r="661" spans="1:23" x14ac:dyDescent="0.25">
      <c r="A661" s="10">
        <v>44382</v>
      </c>
      <c r="B661">
        <v>2317</v>
      </c>
      <c r="C661" t="s">
        <v>155</v>
      </c>
      <c r="D661">
        <v>0</v>
      </c>
      <c r="E661">
        <v>6</v>
      </c>
      <c r="F661">
        <v>-6</v>
      </c>
      <c r="G661">
        <v>0</v>
      </c>
      <c r="H661">
        <v>72</v>
      </c>
      <c r="K661">
        <v>74</v>
      </c>
      <c r="L661">
        <v>63</v>
      </c>
      <c r="M661">
        <v>83</v>
      </c>
      <c r="T661" s="34">
        <f>_xlfn.XLOOKUP(B661,Demog!$A$2:$A$219,Demog!$P$2:$P$219,,,2)</f>
        <v>8789</v>
      </c>
      <c r="U661" s="34">
        <f t="shared" si="10"/>
        <v>0</v>
      </c>
      <c r="V661" s="13" t="str">
        <f>IF(OR(Table1[[#This Row],[7d_positivity_public]]=0,ISBLANK(Table1[[#This Row],[7d_positivity_public]])),"",(Table1[[#This Row],[7d_positivity_public]]-Table1[[#This Row],[7d_positivity_all]])/Table1[[#This Row],[7d_positivity_public]])</f>
        <v/>
      </c>
      <c r="W661">
        <v>0</v>
      </c>
    </row>
    <row r="662" spans="1:23" x14ac:dyDescent="0.25">
      <c r="A662" s="10">
        <v>44382</v>
      </c>
      <c r="B662">
        <v>2321</v>
      </c>
      <c r="C662" t="s">
        <v>156</v>
      </c>
      <c r="D662">
        <v>1</v>
      </c>
      <c r="E662">
        <v>2</v>
      </c>
      <c r="F662">
        <v>-1</v>
      </c>
      <c r="G662">
        <v>2</v>
      </c>
      <c r="H662">
        <v>83</v>
      </c>
      <c r="K662">
        <v>84</v>
      </c>
      <c r="L662">
        <v>80</v>
      </c>
      <c r="M662">
        <v>89</v>
      </c>
      <c r="T662" s="34">
        <f>_xlfn.XLOOKUP(B662,Demog!$A$2:$A$219,Demog!$P$2:$P$219,,,2)</f>
        <v>56017</v>
      </c>
      <c r="U662" s="34">
        <f t="shared" si="10"/>
        <v>4</v>
      </c>
      <c r="V662" s="13">
        <f>IF(OR(Table1[[#This Row],[7d_positivity_public]]=0,ISBLANK(Table1[[#This Row],[7d_positivity_public]])),"",(Table1[[#This Row],[7d_positivity_public]]-Table1[[#This Row],[7d_positivity_all]])/Table1[[#This Row],[7d_positivity_public]])</f>
        <v>0</v>
      </c>
      <c r="W662">
        <v>2</v>
      </c>
    </row>
    <row r="663" spans="1:23" x14ac:dyDescent="0.25">
      <c r="A663" s="10">
        <v>44382</v>
      </c>
      <c r="B663">
        <v>2322</v>
      </c>
      <c r="C663" t="s">
        <v>157</v>
      </c>
      <c r="D663">
        <v>0</v>
      </c>
      <c r="E663">
        <v>0</v>
      </c>
      <c r="F663">
        <v>0</v>
      </c>
      <c r="G663">
        <v>1</v>
      </c>
      <c r="H663">
        <v>86</v>
      </c>
      <c r="K663">
        <v>87</v>
      </c>
      <c r="L663">
        <v>82</v>
      </c>
      <c r="M663">
        <v>91</v>
      </c>
      <c r="T663" s="34">
        <f>_xlfn.XLOOKUP(B663,Demog!$A$2:$A$219,Demog!$P$2:$P$219,,,2)</f>
        <v>24822</v>
      </c>
      <c r="U663" s="34">
        <f t="shared" si="10"/>
        <v>0</v>
      </c>
      <c r="V663" s="13">
        <f>IF(OR(Table1[[#This Row],[7d_positivity_public]]=0,ISBLANK(Table1[[#This Row],[7d_positivity_public]])),"",(Table1[[#This Row],[7d_positivity_public]]-Table1[[#This Row],[7d_positivity_all]])/Table1[[#This Row],[7d_positivity_public]])</f>
        <v>0</v>
      </c>
      <c r="W663">
        <v>1</v>
      </c>
    </row>
    <row r="664" spans="1:23" x14ac:dyDescent="0.25">
      <c r="A664" s="10">
        <v>44382</v>
      </c>
      <c r="B664">
        <v>2323</v>
      </c>
      <c r="C664" t="s">
        <v>158</v>
      </c>
      <c r="D664">
        <v>0</v>
      </c>
      <c r="E664">
        <v>1</v>
      </c>
      <c r="F664">
        <v>-1</v>
      </c>
      <c r="G664">
        <v>0</v>
      </c>
      <c r="H664">
        <v>85</v>
      </c>
      <c r="K664">
        <v>86</v>
      </c>
      <c r="L664">
        <v>79</v>
      </c>
      <c r="M664">
        <v>90</v>
      </c>
      <c r="T664" s="34">
        <f>_xlfn.XLOOKUP(B664,Demog!$A$2:$A$219,Demog!$P$2:$P$219,,,2)</f>
        <v>22225</v>
      </c>
      <c r="U664" s="34">
        <f t="shared" si="10"/>
        <v>0</v>
      </c>
      <c r="V664" s="13" t="str">
        <f>IF(OR(Table1[[#This Row],[7d_positivity_public]]=0,ISBLANK(Table1[[#This Row],[7d_positivity_public]])),"",(Table1[[#This Row],[7d_positivity_public]]-Table1[[#This Row],[7d_positivity_all]])/Table1[[#This Row],[7d_positivity_public]])</f>
        <v/>
      </c>
      <c r="W664">
        <v>0</v>
      </c>
    </row>
    <row r="665" spans="1:23" x14ac:dyDescent="0.25">
      <c r="A665" s="10">
        <v>44382</v>
      </c>
      <c r="B665">
        <v>2331</v>
      </c>
      <c r="C665" t="s">
        <v>159</v>
      </c>
      <c r="D665">
        <v>3</v>
      </c>
      <c r="E665">
        <v>3</v>
      </c>
      <c r="F665">
        <v>0</v>
      </c>
      <c r="G665">
        <v>3</v>
      </c>
      <c r="H665">
        <v>80</v>
      </c>
      <c r="K665">
        <v>82</v>
      </c>
      <c r="L665">
        <v>78</v>
      </c>
      <c r="M665">
        <v>88</v>
      </c>
      <c r="T665" s="34">
        <f>_xlfn.XLOOKUP(B665,Demog!$A$2:$A$219,Demog!$P$2:$P$219,,,2)</f>
        <v>53402</v>
      </c>
      <c r="U665" s="34">
        <f t="shared" si="10"/>
        <v>11</v>
      </c>
      <c r="V665" s="13">
        <f>IF(OR(Table1[[#This Row],[7d_positivity_public]]=0,ISBLANK(Table1[[#This Row],[7d_positivity_public]])),"",(Table1[[#This Row],[7d_positivity_public]]-Table1[[#This Row],[7d_positivity_all]])/Table1[[#This Row],[7d_positivity_public]])</f>
        <v>0</v>
      </c>
      <c r="W665">
        <v>3</v>
      </c>
    </row>
    <row r="666" spans="1:23" x14ac:dyDescent="0.25">
      <c r="A666" s="10">
        <v>44382</v>
      </c>
      <c r="B666">
        <v>2332</v>
      </c>
      <c r="C666" t="s">
        <v>160</v>
      </c>
      <c r="D666">
        <v>1</v>
      </c>
      <c r="E666">
        <v>1</v>
      </c>
      <c r="F666">
        <v>0</v>
      </c>
      <c r="G666">
        <v>2</v>
      </c>
      <c r="H666">
        <v>76</v>
      </c>
      <c r="K666">
        <v>77</v>
      </c>
      <c r="L666">
        <v>74</v>
      </c>
      <c r="M666">
        <v>82</v>
      </c>
      <c r="T666" s="34">
        <f>_xlfn.XLOOKUP(B666,Demog!$A$2:$A$219,Demog!$P$2:$P$219,,,2)</f>
        <v>51161</v>
      </c>
      <c r="U666" s="34">
        <f t="shared" si="10"/>
        <v>4</v>
      </c>
      <c r="V666" s="13">
        <f>IF(OR(Table1[[#This Row],[7d_positivity_public]]=0,ISBLANK(Table1[[#This Row],[7d_positivity_public]])),"",(Table1[[#This Row],[7d_positivity_public]]-Table1[[#This Row],[7d_positivity_all]])/Table1[[#This Row],[7d_positivity_public]])</f>
        <v>0</v>
      </c>
      <c r="W666">
        <v>2</v>
      </c>
    </row>
    <row r="667" spans="1:23" x14ac:dyDescent="0.25">
      <c r="A667" s="10">
        <v>44382</v>
      </c>
      <c r="B667">
        <v>2333</v>
      </c>
      <c r="C667" t="s">
        <v>161</v>
      </c>
      <c r="D667">
        <v>0</v>
      </c>
      <c r="E667">
        <v>1</v>
      </c>
      <c r="F667">
        <v>-1</v>
      </c>
      <c r="G667">
        <v>1</v>
      </c>
      <c r="H667">
        <v>81</v>
      </c>
      <c r="K667">
        <v>82</v>
      </c>
      <c r="L667">
        <v>77</v>
      </c>
      <c r="M667">
        <v>88</v>
      </c>
      <c r="T667" s="34">
        <f>_xlfn.XLOOKUP(B667,Demog!$A$2:$A$219,Demog!$P$2:$P$219,,,2)</f>
        <v>69963</v>
      </c>
      <c r="U667" s="34">
        <f t="shared" si="10"/>
        <v>0</v>
      </c>
      <c r="V667" s="13">
        <f>IF(OR(Table1[[#This Row],[7d_positivity_public]]=0,ISBLANK(Table1[[#This Row],[7d_positivity_public]])),"",(Table1[[#This Row],[7d_positivity_public]]-Table1[[#This Row],[7d_positivity_all]])/Table1[[#This Row],[7d_positivity_public]])</f>
        <v>0</v>
      </c>
      <c r="W667">
        <v>1</v>
      </c>
    </row>
    <row r="668" spans="1:23" x14ac:dyDescent="0.25">
      <c r="A668" s="10">
        <v>44382</v>
      </c>
      <c r="B668">
        <v>2334</v>
      </c>
      <c r="C668" t="s">
        <v>162</v>
      </c>
      <c r="D668">
        <v>0</v>
      </c>
      <c r="E668">
        <v>1</v>
      </c>
      <c r="F668">
        <v>-1</v>
      </c>
      <c r="G668">
        <v>0</v>
      </c>
      <c r="H668">
        <v>84</v>
      </c>
      <c r="K668">
        <v>85</v>
      </c>
      <c r="L668">
        <v>82</v>
      </c>
      <c r="M668">
        <v>91</v>
      </c>
      <c r="T668" s="34">
        <f>_xlfn.XLOOKUP(B668,Demog!$A$2:$A$219,Demog!$P$2:$P$219,,,2)</f>
        <v>45391</v>
      </c>
      <c r="U668" s="34">
        <f t="shared" si="10"/>
        <v>0</v>
      </c>
      <c r="V668" s="13" t="str">
        <f>IF(OR(Table1[[#This Row],[7d_positivity_public]]=0,ISBLANK(Table1[[#This Row],[7d_positivity_public]])),"",(Table1[[#This Row],[7d_positivity_public]]-Table1[[#This Row],[7d_positivity_all]])/Table1[[#This Row],[7d_positivity_public]])</f>
        <v/>
      </c>
      <c r="W668">
        <v>0</v>
      </c>
    </row>
    <row r="669" spans="1:23" x14ac:dyDescent="0.25">
      <c r="A669" s="10">
        <v>44382</v>
      </c>
      <c r="B669">
        <v>2335</v>
      </c>
      <c r="C669" t="s">
        <v>163</v>
      </c>
      <c r="D669">
        <v>1</v>
      </c>
      <c r="E669">
        <v>2</v>
      </c>
      <c r="F669">
        <v>-1</v>
      </c>
      <c r="G669">
        <v>2</v>
      </c>
      <c r="H669">
        <v>82</v>
      </c>
      <c r="K669">
        <v>84</v>
      </c>
      <c r="L669">
        <v>80</v>
      </c>
      <c r="M669">
        <v>90</v>
      </c>
      <c r="T669" s="34">
        <f>_xlfn.XLOOKUP(B669,Demog!$A$2:$A$219,Demog!$P$2:$P$219,,,2)</f>
        <v>62748</v>
      </c>
      <c r="U669" s="34">
        <f t="shared" si="10"/>
        <v>4</v>
      </c>
      <c r="V669" s="13">
        <f>IF(OR(Table1[[#This Row],[7d_positivity_public]]=0,ISBLANK(Table1[[#This Row],[7d_positivity_public]])),"",(Table1[[#This Row],[7d_positivity_public]]-Table1[[#This Row],[7d_positivity_all]])/Table1[[#This Row],[7d_positivity_public]])</f>
        <v>0</v>
      </c>
      <c r="W669">
        <v>2</v>
      </c>
    </row>
    <row r="670" spans="1:23" x14ac:dyDescent="0.25">
      <c r="A670" s="10">
        <v>44382</v>
      </c>
      <c r="B670">
        <v>2336</v>
      </c>
      <c r="C670" t="s">
        <v>164</v>
      </c>
      <c r="D670">
        <v>1</v>
      </c>
      <c r="E670">
        <v>1</v>
      </c>
      <c r="F670">
        <v>0</v>
      </c>
      <c r="G670">
        <v>2</v>
      </c>
      <c r="H670">
        <v>82</v>
      </c>
      <c r="K670">
        <v>84</v>
      </c>
      <c r="L670">
        <v>80</v>
      </c>
      <c r="M670">
        <v>88</v>
      </c>
      <c r="T670" s="34">
        <f>_xlfn.XLOOKUP(B670,Demog!$A$2:$A$219,Demog!$P$2:$P$219,,,2)</f>
        <v>58701</v>
      </c>
      <c r="U670" s="34">
        <f t="shared" si="10"/>
        <v>4</v>
      </c>
      <c r="V670" s="13">
        <f>IF(OR(Table1[[#This Row],[7d_positivity_public]]=0,ISBLANK(Table1[[#This Row],[7d_positivity_public]])),"",(Table1[[#This Row],[7d_positivity_public]]-Table1[[#This Row],[7d_positivity_all]])/Table1[[#This Row],[7d_positivity_public]])</f>
        <v>0</v>
      </c>
      <c r="W670">
        <v>2</v>
      </c>
    </row>
    <row r="671" spans="1:23" x14ac:dyDescent="0.25">
      <c r="A671" s="10">
        <v>44382</v>
      </c>
      <c r="B671">
        <v>2337</v>
      </c>
      <c r="C671" t="s">
        <v>165</v>
      </c>
      <c r="D671">
        <v>2</v>
      </c>
      <c r="E671">
        <v>1</v>
      </c>
      <c r="F671">
        <v>1</v>
      </c>
      <c r="G671">
        <v>2</v>
      </c>
      <c r="H671">
        <v>77</v>
      </c>
      <c r="K671">
        <v>78</v>
      </c>
      <c r="L671">
        <v>74</v>
      </c>
      <c r="M671">
        <v>83</v>
      </c>
      <c r="T671" s="34">
        <f>_xlfn.XLOOKUP(B671,Demog!$A$2:$A$219,Demog!$P$2:$P$219,,,2)</f>
        <v>60538</v>
      </c>
      <c r="U671" s="34">
        <f t="shared" si="10"/>
        <v>8</v>
      </c>
      <c r="V671" s="13">
        <f>IF(OR(Table1[[#This Row],[7d_positivity_public]]=0,ISBLANK(Table1[[#This Row],[7d_positivity_public]])),"",(Table1[[#This Row],[7d_positivity_public]]-Table1[[#This Row],[7d_positivity_all]])/Table1[[#This Row],[7d_positivity_public]])</f>
        <v>0</v>
      </c>
      <c r="W671">
        <v>2</v>
      </c>
    </row>
    <row r="672" spans="1:23" x14ac:dyDescent="0.25">
      <c r="A672" s="10">
        <v>44382</v>
      </c>
      <c r="B672">
        <v>2338</v>
      </c>
      <c r="C672" t="s">
        <v>166</v>
      </c>
      <c r="D672">
        <v>1</v>
      </c>
      <c r="E672">
        <v>2</v>
      </c>
      <c r="F672">
        <v>-1</v>
      </c>
      <c r="G672">
        <v>1</v>
      </c>
      <c r="H672">
        <v>82</v>
      </c>
      <c r="K672">
        <v>84</v>
      </c>
      <c r="L672">
        <v>80</v>
      </c>
      <c r="M672">
        <v>90</v>
      </c>
      <c r="T672" s="34">
        <f>_xlfn.XLOOKUP(B672,Demog!$A$2:$A$219,Demog!$P$2:$P$219,,,2)</f>
        <v>41463</v>
      </c>
      <c r="U672" s="34">
        <f t="shared" si="10"/>
        <v>3</v>
      </c>
      <c r="V672" s="13">
        <f>IF(OR(Table1[[#This Row],[7d_positivity_public]]=0,ISBLANK(Table1[[#This Row],[7d_positivity_public]])),"",(Table1[[#This Row],[7d_positivity_public]]-Table1[[#This Row],[7d_positivity_all]])/Table1[[#This Row],[7d_positivity_public]])</f>
        <v>0</v>
      </c>
      <c r="W672">
        <v>1</v>
      </c>
    </row>
    <row r="673" spans="1:23" x14ac:dyDescent="0.25">
      <c r="A673" s="10">
        <v>44382</v>
      </c>
      <c r="B673">
        <v>2341</v>
      </c>
      <c r="C673" t="s">
        <v>167</v>
      </c>
      <c r="D673">
        <v>0</v>
      </c>
      <c r="E673">
        <v>0</v>
      </c>
      <c r="F673">
        <v>0</v>
      </c>
      <c r="G673">
        <v>0</v>
      </c>
      <c r="H673">
        <v>81</v>
      </c>
      <c r="K673">
        <v>82</v>
      </c>
      <c r="L673">
        <v>76</v>
      </c>
      <c r="M673">
        <v>87</v>
      </c>
      <c r="T673" s="34">
        <f>_xlfn.XLOOKUP(B673,Demog!$A$2:$A$219,Demog!$P$2:$P$219,,,2)</f>
        <v>74816</v>
      </c>
      <c r="U673" s="34">
        <f t="shared" si="10"/>
        <v>0</v>
      </c>
      <c r="V673" s="13" t="str">
        <f>IF(OR(Table1[[#This Row],[7d_positivity_public]]=0,ISBLANK(Table1[[#This Row],[7d_positivity_public]])),"",(Table1[[#This Row],[7d_positivity_public]]-Table1[[#This Row],[7d_positivity_all]])/Table1[[#This Row],[7d_positivity_public]])</f>
        <v/>
      </c>
      <c r="W673">
        <v>0</v>
      </c>
    </row>
    <row r="674" spans="1:23" x14ac:dyDescent="0.25">
      <c r="A674" s="10">
        <v>44382</v>
      </c>
      <c r="B674">
        <v>2342</v>
      </c>
      <c r="C674" t="s">
        <v>168</v>
      </c>
      <c r="D674">
        <v>1</v>
      </c>
      <c r="E674">
        <v>0</v>
      </c>
      <c r="F674">
        <v>1</v>
      </c>
      <c r="G674">
        <v>1</v>
      </c>
      <c r="H674">
        <v>79</v>
      </c>
      <c r="K674">
        <v>80</v>
      </c>
      <c r="L674">
        <v>69</v>
      </c>
      <c r="M674">
        <v>85</v>
      </c>
      <c r="T674" s="34">
        <f>_xlfn.XLOOKUP(B674,Demog!$A$2:$A$219,Demog!$P$2:$P$219,,,2)</f>
        <v>19952</v>
      </c>
      <c r="U674" s="34">
        <f t="shared" si="10"/>
        <v>1</v>
      </c>
      <c r="V674" s="13">
        <f>IF(OR(Table1[[#This Row],[7d_positivity_public]]=0,ISBLANK(Table1[[#This Row],[7d_positivity_public]])),"",(Table1[[#This Row],[7d_positivity_public]]-Table1[[#This Row],[7d_positivity_all]])/Table1[[#This Row],[7d_positivity_public]])</f>
        <v>0</v>
      </c>
      <c r="W674">
        <v>1</v>
      </c>
    </row>
    <row r="675" spans="1:23" x14ac:dyDescent="0.25">
      <c r="A675" s="10">
        <v>44382</v>
      </c>
      <c r="B675">
        <v>3111</v>
      </c>
      <c r="C675" t="s">
        <v>169</v>
      </c>
      <c r="D675">
        <v>1</v>
      </c>
      <c r="E675">
        <v>1</v>
      </c>
      <c r="F675">
        <v>0</v>
      </c>
      <c r="G675">
        <v>1</v>
      </c>
      <c r="H675">
        <v>79</v>
      </c>
      <c r="K675">
        <v>80</v>
      </c>
      <c r="L675">
        <v>82</v>
      </c>
      <c r="M675">
        <v>77</v>
      </c>
      <c r="T675" s="34">
        <f>_xlfn.XLOOKUP(B675,Demog!$A$2:$A$219,Demog!$P$2:$P$219,,,2)</f>
        <v>54587</v>
      </c>
      <c r="U675" s="34">
        <f t="shared" si="10"/>
        <v>4</v>
      </c>
      <c r="V675" s="13">
        <f>IF(OR(Table1[[#This Row],[7d_positivity_public]]=0,ISBLANK(Table1[[#This Row],[7d_positivity_public]])),"",(Table1[[#This Row],[7d_positivity_public]]-Table1[[#This Row],[7d_positivity_all]])/Table1[[#This Row],[7d_positivity_public]])</f>
        <v>0</v>
      </c>
      <c r="W675">
        <v>1</v>
      </c>
    </row>
    <row r="676" spans="1:23" x14ac:dyDescent="0.25">
      <c r="A676" s="10">
        <v>44382</v>
      </c>
      <c r="B676">
        <v>3112</v>
      </c>
      <c r="C676" t="s">
        <v>170</v>
      </c>
      <c r="D676">
        <v>1</v>
      </c>
      <c r="E676">
        <v>0</v>
      </c>
      <c r="F676">
        <v>1</v>
      </c>
      <c r="G676">
        <v>1</v>
      </c>
      <c r="H676">
        <v>76</v>
      </c>
      <c r="K676">
        <v>76</v>
      </c>
      <c r="L676">
        <v>74</v>
      </c>
      <c r="M676">
        <v>79</v>
      </c>
      <c r="T676" s="34">
        <f>_xlfn.XLOOKUP(B676,Demog!$A$2:$A$219,Demog!$P$2:$P$219,,,2)</f>
        <v>17729</v>
      </c>
      <c r="U676" s="34">
        <f t="shared" si="10"/>
        <v>1</v>
      </c>
      <c r="V676" s="13">
        <f>IF(OR(Table1[[#This Row],[7d_positivity_public]]=0,ISBLANK(Table1[[#This Row],[7d_positivity_public]])),"",(Table1[[#This Row],[7d_positivity_public]]-Table1[[#This Row],[7d_positivity_all]])/Table1[[#This Row],[7d_positivity_public]])</f>
        <v>0</v>
      </c>
      <c r="W676">
        <v>1</v>
      </c>
    </row>
    <row r="677" spans="1:23" x14ac:dyDescent="0.25">
      <c r="A677" s="10">
        <v>44382</v>
      </c>
      <c r="B677">
        <v>3113</v>
      </c>
      <c r="C677" t="s">
        <v>171</v>
      </c>
      <c r="D677">
        <v>1</v>
      </c>
      <c r="E677">
        <v>1</v>
      </c>
      <c r="F677">
        <v>0</v>
      </c>
      <c r="G677">
        <v>1</v>
      </c>
      <c r="H677">
        <v>75</v>
      </c>
      <c r="K677">
        <v>76</v>
      </c>
      <c r="L677">
        <v>73</v>
      </c>
      <c r="M677">
        <v>78</v>
      </c>
      <c r="T677" s="34">
        <f>_xlfn.XLOOKUP(B677,Demog!$A$2:$A$219,Demog!$P$2:$P$219,,,2)</f>
        <v>23478</v>
      </c>
      <c r="U677" s="34">
        <f t="shared" si="10"/>
        <v>2</v>
      </c>
      <c r="V677" s="13">
        <f>IF(OR(Table1[[#This Row],[7d_positivity_public]]=0,ISBLANK(Table1[[#This Row],[7d_positivity_public]])),"",(Table1[[#This Row],[7d_positivity_public]]-Table1[[#This Row],[7d_positivity_all]])/Table1[[#This Row],[7d_positivity_public]])</f>
        <v>0</v>
      </c>
      <c r="W677">
        <v>1</v>
      </c>
    </row>
    <row r="678" spans="1:23" x14ac:dyDescent="0.25">
      <c r="A678" s="10">
        <v>44382</v>
      </c>
      <c r="B678">
        <v>3114</v>
      </c>
      <c r="C678" t="s">
        <v>172</v>
      </c>
      <c r="D678">
        <v>0</v>
      </c>
      <c r="E678">
        <v>2</v>
      </c>
      <c r="F678">
        <v>-2</v>
      </c>
      <c r="G678">
        <v>0</v>
      </c>
      <c r="H678">
        <v>78</v>
      </c>
      <c r="K678">
        <v>79</v>
      </c>
      <c r="L678">
        <v>76</v>
      </c>
      <c r="M678">
        <v>81</v>
      </c>
      <c r="T678" s="34">
        <f>_xlfn.XLOOKUP(B678,Demog!$A$2:$A$219,Demog!$P$2:$P$219,,,2)</f>
        <v>32171</v>
      </c>
      <c r="U678" s="34">
        <f t="shared" si="10"/>
        <v>0</v>
      </c>
      <c r="V678" s="13" t="str">
        <f>IF(OR(Table1[[#This Row],[7d_positivity_public]]=0,ISBLANK(Table1[[#This Row],[7d_positivity_public]])),"",(Table1[[#This Row],[7d_positivity_public]]-Table1[[#This Row],[7d_positivity_all]])/Table1[[#This Row],[7d_positivity_public]])</f>
        <v/>
      </c>
      <c r="W678">
        <v>0</v>
      </c>
    </row>
    <row r="679" spans="1:23" x14ac:dyDescent="0.25">
      <c r="A679" s="10">
        <v>44382</v>
      </c>
      <c r="B679">
        <v>3115</v>
      </c>
      <c r="C679" t="s">
        <v>173</v>
      </c>
      <c r="D679">
        <v>0</v>
      </c>
      <c r="E679">
        <v>0</v>
      </c>
      <c r="F679">
        <v>0</v>
      </c>
      <c r="G679">
        <v>0</v>
      </c>
      <c r="H679">
        <v>84</v>
      </c>
      <c r="K679">
        <v>84</v>
      </c>
      <c r="L679">
        <v>80</v>
      </c>
      <c r="M679">
        <v>88</v>
      </c>
      <c r="T679" s="34">
        <f>_xlfn.XLOOKUP(B679,Demog!$A$2:$A$219,Demog!$P$2:$P$219,,,2)</f>
        <v>24774</v>
      </c>
      <c r="U679" s="34">
        <f t="shared" si="10"/>
        <v>0</v>
      </c>
      <c r="V679" s="13" t="str">
        <f>IF(OR(Table1[[#This Row],[7d_positivity_public]]=0,ISBLANK(Table1[[#This Row],[7d_positivity_public]])),"",(Table1[[#This Row],[7d_positivity_public]]-Table1[[#This Row],[7d_positivity_all]])/Table1[[#This Row],[7d_positivity_public]])</f>
        <v/>
      </c>
      <c r="W679">
        <v>0</v>
      </c>
    </row>
    <row r="680" spans="1:23" x14ac:dyDescent="0.25">
      <c r="A680" s="10">
        <v>44382</v>
      </c>
      <c r="B680">
        <v>3116</v>
      </c>
      <c r="C680" t="s">
        <v>174</v>
      </c>
      <c r="D680">
        <v>0</v>
      </c>
      <c r="E680">
        <v>0</v>
      </c>
      <c r="F680">
        <v>0</v>
      </c>
      <c r="G680">
        <v>0</v>
      </c>
      <c r="H680">
        <v>81</v>
      </c>
      <c r="K680">
        <v>82</v>
      </c>
      <c r="L680">
        <v>80</v>
      </c>
      <c r="M680">
        <v>83</v>
      </c>
      <c r="T680" s="34">
        <f>_xlfn.XLOOKUP(B680,Demog!$A$2:$A$219,Demog!$P$2:$P$219,,,2)</f>
        <v>24621</v>
      </c>
      <c r="U680" s="34">
        <f t="shared" si="10"/>
        <v>0</v>
      </c>
      <c r="V680" s="13" t="str">
        <f>IF(OR(Table1[[#This Row],[7d_positivity_public]]=0,ISBLANK(Table1[[#This Row],[7d_positivity_public]])),"",(Table1[[#This Row],[7d_positivity_public]]-Table1[[#This Row],[7d_positivity_all]])/Table1[[#This Row],[7d_positivity_public]])</f>
        <v/>
      </c>
      <c r="W680">
        <v>0</v>
      </c>
    </row>
    <row r="681" spans="1:23" x14ac:dyDescent="0.25">
      <c r="A681" s="10">
        <v>44382</v>
      </c>
      <c r="B681">
        <v>3117</v>
      </c>
      <c r="C681" t="s">
        <v>175</v>
      </c>
      <c r="D681">
        <v>1</v>
      </c>
      <c r="E681">
        <v>2</v>
      </c>
      <c r="F681">
        <v>-1</v>
      </c>
      <c r="G681">
        <v>1</v>
      </c>
      <c r="H681">
        <v>81</v>
      </c>
      <c r="K681">
        <v>81</v>
      </c>
      <c r="L681">
        <v>78</v>
      </c>
      <c r="M681">
        <v>85</v>
      </c>
      <c r="T681" s="34">
        <f>_xlfn.XLOOKUP(B681,Demog!$A$2:$A$219,Demog!$P$2:$P$219,,,2)</f>
        <v>20949</v>
      </c>
      <c r="U681" s="34">
        <f t="shared" si="10"/>
        <v>1</v>
      </c>
      <c r="V681" s="13">
        <f>IF(OR(Table1[[#This Row],[7d_positivity_public]]=0,ISBLANK(Table1[[#This Row],[7d_positivity_public]])),"",(Table1[[#This Row],[7d_positivity_public]]-Table1[[#This Row],[7d_positivity_all]])/Table1[[#This Row],[7d_positivity_public]])</f>
        <v>0</v>
      </c>
      <c r="W681">
        <v>1</v>
      </c>
    </row>
    <row r="682" spans="1:23" x14ac:dyDescent="0.25">
      <c r="A682" s="10">
        <v>44382</v>
      </c>
      <c r="B682">
        <v>3211</v>
      </c>
      <c r="C682" t="s">
        <v>176</v>
      </c>
      <c r="D682">
        <v>1</v>
      </c>
      <c r="E682">
        <v>3</v>
      </c>
      <c r="F682">
        <v>-2</v>
      </c>
      <c r="G682">
        <v>1</v>
      </c>
      <c r="H682">
        <v>82</v>
      </c>
      <c r="K682">
        <v>82</v>
      </c>
      <c r="L682">
        <v>84</v>
      </c>
      <c r="M682">
        <v>79</v>
      </c>
      <c r="T682" s="34">
        <f>_xlfn.XLOOKUP(B682,Demog!$A$2:$A$219,Demog!$P$2:$P$219,,,2)</f>
        <v>41934</v>
      </c>
      <c r="U682" s="34">
        <f t="shared" si="10"/>
        <v>3</v>
      </c>
      <c r="V682" s="13">
        <f>IF(OR(Table1[[#This Row],[7d_positivity_public]]=0,ISBLANK(Table1[[#This Row],[7d_positivity_public]])),"",(Table1[[#This Row],[7d_positivity_public]]-Table1[[#This Row],[7d_positivity_all]])/Table1[[#This Row],[7d_positivity_public]])</f>
        <v>0</v>
      </c>
      <c r="W682">
        <v>1</v>
      </c>
    </row>
    <row r="683" spans="1:23" x14ac:dyDescent="0.25">
      <c r="A683" s="10">
        <v>44382</v>
      </c>
      <c r="B683">
        <v>3212</v>
      </c>
      <c r="C683" t="s">
        <v>177</v>
      </c>
      <c r="D683">
        <v>2</v>
      </c>
      <c r="E683">
        <v>0</v>
      </c>
      <c r="F683">
        <v>2</v>
      </c>
      <c r="G683">
        <v>1</v>
      </c>
      <c r="H683">
        <v>83</v>
      </c>
      <c r="K683">
        <v>83</v>
      </c>
      <c r="L683">
        <v>84</v>
      </c>
      <c r="M683">
        <v>82</v>
      </c>
      <c r="T683" s="34">
        <f>_xlfn.XLOOKUP(B683,Demog!$A$2:$A$219,Demog!$P$2:$P$219,,,2)</f>
        <v>47203</v>
      </c>
      <c r="U683" s="34">
        <f t="shared" si="10"/>
        <v>7</v>
      </c>
      <c r="V683" s="13">
        <f>IF(OR(Table1[[#This Row],[7d_positivity_public]]=0,ISBLANK(Table1[[#This Row],[7d_positivity_public]])),"",(Table1[[#This Row],[7d_positivity_public]]-Table1[[#This Row],[7d_positivity_all]])/Table1[[#This Row],[7d_positivity_public]])</f>
        <v>0</v>
      </c>
      <c r="W683">
        <v>1</v>
      </c>
    </row>
    <row r="684" spans="1:23" x14ac:dyDescent="0.25">
      <c r="A684" s="10">
        <v>44382</v>
      </c>
      <c r="B684">
        <v>3213</v>
      </c>
      <c r="C684" t="s">
        <v>178</v>
      </c>
      <c r="D684">
        <v>0</v>
      </c>
      <c r="E684">
        <v>1</v>
      </c>
      <c r="F684">
        <v>-1</v>
      </c>
      <c r="G684">
        <v>0</v>
      </c>
      <c r="H684">
        <v>86</v>
      </c>
      <c r="K684">
        <v>87</v>
      </c>
      <c r="L684">
        <v>87</v>
      </c>
      <c r="M684">
        <v>88</v>
      </c>
      <c r="T684" s="34">
        <f>_xlfn.XLOOKUP(B684,Demog!$A$2:$A$219,Demog!$P$2:$P$219,,,2)</f>
        <v>32904</v>
      </c>
      <c r="U684" s="34">
        <f t="shared" si="10"/>
        <v>0</v>
      </c>
      <c r="V684" s="13" t="str">
        <f>IF(OR(Table1[[#This Row],[7d_positivity_public]]=0,ISBLANK(Table1[[#This Row],[7d_positivity_public]])),"",(Table1[[#This Row],[7d_positivity_public]]-Table1[[#This Row],[7d_positivity_all]])/Table1[[#This Row],[7d_positivity_public]])</f>
        <v/>
      </c>
      <c r="W684">
        <v>0</v>
      </c>
    </row>
    <row r="685" spans="1:23" x14ac:dyDescent="0.25">
      <c r="A685" s="10">
        <v>44382</v>
      </c>
      <c r="B685">
        <v>3221</v>
      </c>
      <c r="C685" t="s">
        <v>179</v>
      </c>
      <c r="D685">
        <v>2</v>
      </c>
      <c r="E685">
        <v>7</v>
      </c>
      <c r="F685">
        <v>-5</v>
      </c>
      <c r="G685">
        <v>2</v>
      </c>
      <c r="H685">
        <v>70</v>
      </c>
      <c r="K685">
        <v>71</v>
      </c>
      <c r="L685">
        <v>69</v>
      </c>
      <c r="M685">
        <v>73</v>
      </c>
      <c r="T685" s="34">
        <f>_xlfn.XLOOKUP(B685,Demog!$A$2:$A$219,Demog!$P$2:$P$219,,,2)</f>
        <v>19960</v>
      </c>
      <c r="U685" s="34">
        <f t="shared" si="10"/>
        <v>3</v>
      </c>
      <c r="V685" s="13">
        <f>IF(OR(Table1[[#This Row],[7d_positivity_public]]=0,ISBLANK(Table1[[#This Row],[7d_positivity_public]])),"",(Table1[[#This Row],[7d_positivity_public]]-Table1[[#This Row],[7d_positivity_all]])/Table1[[#This Row],[7d_positivity_public]])</f>
        <v>0</v>
      </c>
      <c r="W685">
        <v>2</v>
      </c>
    </row>
    <row r="686" spans="1:23" x14ac:dyDescent="0.25">
      <c r="A686" s="10">
        <v>44382</v>
      </c>
      <c r="B686">
        <v>3222</v>
      </c>
      <c r="C686" t="s">
        <v>180</v>
      </c>
      <c r="D686">
        <v>1</v>
      </c>
      <c r="E686">
        <v>1</v>
      </c>
      <c r="F686">
        <v>0</v>
      </c>
      <c r="G686">
        <v>1</v>
      </c>
      <c r="H686">
        <v>81</v>
      </c>
      <c r="K686">
        <v>82</v>
      </c>
      <c r="L686">
        <v>83</v>
      </c>
      <c r="M686">
        <v>80</v>
      </c>
      <c r="T686" s="34">
        <f>_xlfn.XLOOKUP(B686,Demog!$A$2:$A$219,Demog!$P$2:$P$219,,,2)</f>
        <v>12392</v>
      </c>
      <c r="U686" s="34">
        <f t="shared" si="10"/>
        <v>1</v>
      </c>
      <c r="V686" s="13">
        <f>IF(OR(Table1[[#This Row],[7d_positivity_public]]=0,ISBLANK(Table1[[#This Row],[7d_positivity_public]])),"",(Table1[[#This Row],[7d_positivity_public]]-Table1[[#This Row],[7d_positivity_all]])/Table1[[#This Row],[7d_positivity_public]])</f>
        <v>0</v>
      </c>
      <c r="W686">
        <v>1</v>
      </c>
    </row>
    <row r="687" spans="1:23" x14ac:dyDescent="0.25">
      <c r="A687" s="10">
        <v>44382</v>
      </c>
      <c r="B687">
        <v>3223</v>
      </c>
      <c r="C687" t="s">
        <v>181</v>
      </c>
      <c r="D687">
        <v>1</v>
      </c>
      <c r="E687">
        <v>2</v>
      </c>
      <c r="F687">
        <v>-1</v>
      </c>
      <c r="G687">
        <v>3</v>
      </c>
      <c r="H687">
        <v>81</v>
      </c>
      <c r="K687">
        <v>82</v>
      </c>
      <c r="L687">
        <v>82</v>
      </c>
      <c r="M687">
        <v>81</v>
      </c>
      <c r="T687" s="34">
        <f>_xlfn.XLOOKUP(B687,Demog!$A$2:$A$219,Demog!$P$2:$P$219,,,2)</f>
        <v>29180</v>
      </c>
      <c r="U687" s="34">
        <f t="shared" si="10"/>
        <v>2</v>
      </c>
      <c r="V687" s="13">
        <f>IF(OR(Table1[[#This Row],[7d_positivity_public]]=0,ISBLANK(Table1[[#This Row],[7d_positivity_public]])),"",(Table1[[#This Row],[7d_positivity_public]]-Table1[[#This Row],[7d_positivity_all]])/Table1[[#This Row],[7d_positivity_public]])</f>
        <v>0</v>
      </c>
      <c r="W687">
        <v>3</v>
      </c>
    </row>
    <row r="688" spans="1:23" x14ac:dyDescent="0.25">
      <c r="A688" s="10">
        <v>44382</v>
      </c>
      <c r="B688">
        <v>3231</v>
      </c>
      <c r="C688" t="s">
        <v>182</v>
      </c>
      <c r="D688">
        <v>1</v>
      </c>
      <c r="E688">
        <v>1</v>
      </c>
      <c r="F688">
        <v>0</v>
      </c>
      <c r="G688">
        <v>2</v>
      </c>
      <c r="H688">
        <v>85</v>
      </c>
      <c r="K688">
        <v>86</v>
      </c>
      <c r="L688">
        <v>85</v>
      </c>
      <c r="M688">
        <v>86</v>
      </c>
      <c r="T688" s="34">
        <f>_xlfn.XLOOKUP(B688,Demog!$A$2:$A$219,Demog!$P$2:$P$219,,,2)</f>
        <v>18027</v>
      </c>
      <c r="U688" s="34">
        <f t="shared" si="10"/>
        <v>1</v>
      </c>
      <c r="V688" s="13">
        <f>IF(OR(Table1[[#This Row],[7d_positivity_public]]=0,ISBLANK(Table1[[#This Row],[7d_positivity_public]])),"",(Table1[[#This Row],[7d_positivity_public]]-Table1[[#This Row],[7d_positivity_all]])/Table1[[#This Row],[7d_positivity_public]])</f>
        <v>0</v>
      </c>
      <c r="W688">
        <v>2</v>
      </c>
    </row>
    <row r="689" spans="1:23" x14ac:dyDescent="0.25">
      <c r="A689" s="10">
        <v>44382</v>
      </c>
      <c r="B689">
        <v>3232</v>
      </c>
      <c r="C689" t="s">
        <v>183</v>
      </c>
      <c r="D689">
        <v>0</v>
      </c>
      <c r="E689">
        <v>2</v>
      </c>
      <c r="F689">
        <v>-2</v>
      </c>
      <c r="G689">
        <v>1</v>
      </c>
      <c r="H689">
        <v>84</v>
      </c>
      <c r="K689">
        <v>85</v>
      </c>
      <c r="L689">
        <v>83</v>
      </c>
      <c r="M689">
        <v>87</v>
      </c>
      <c r="T689" s="34">
        <f>_xlfn.XLOOKUP(B689,Demog!$A$2:$A$219,Demog!$P$2:$P$219,,,2)</f>
        <v>34575</v>
      </c>
      <c r="U689" s="34">
        <f t="shared" si="10"/>
        <v>0</v>
      </c>
      <c r="V689" s="13">
        <f>IF(OR(Table1[[#This Row],[7d_positivity_public]]=0,ISBLANK(Table1[[#This Row],[7d_positivity_public]])),"",(Table1[[#This Row],[7d_positivity_public]]-Table1[[#This Row],[7d_positivity_all]])/Table1[[#This Row],[7d_positivity_public]])</f>
        <v>0</v>
      </c>
      <c r="W689">
        <v>1</v>
      </c>
    </row>
    <row r="690" spans="1:23" x14ac:dyDescent="0.25">
      <c r="A690" s="10">
        <v>44382</v>
      </c>
      <c r="B690">
        <v>3233</v>
      </c>
      <c r="C690" t="s">
        <v>184</v>
      </c>
      <c r="D690">
        <v>0</v>
      </c>
      <c r="E690">
        <v>1</v>
      </c>
      <c r="F690">
        <v>-1</v>
      </c>
      <c r="G690">
        <v>1</v>
      </c>
      <c r="H690">
        <v>85</v>
      </c>
      <c r="K690">
        <v>86</v>
      </c>
      <c r="L690">
        <v>85</v>
      </c>
      <c r="M690">
        <v>86</v>
      </c>
      <c r="T690" s="34">
        <f>_xlfn.XLOOKUP(B690,Demog!$A$2:$A$219,Demog!$P$2:$P$219,,,2)</f>
        <v>51292</v>
      </c>
      <c r="U690" s="34">
        <f t="shared" si="10"/>
        <v>0</v>
      </c>
      <c r="V690" s="13">
        <f>IF(OR(Table1[[#This Row],[7d_positivity_public]]=0,ISBLANK(Table1[[#This Row],[7d_positivity_public]])),"",(Table1[[#This Row],[7d_positivity_public]]-Table1[[#This Row],[7d_positivity_all]])/Table1[[#This Row],[7d_positivity_public]])</f>
        <v>0</v>
      </c>
      <c r="W690">
        <v>1</v>
      </c>
    </row>
    <row r="691" spans="1:23" x14ac:dyDescent="0.25">
      <c r="A691" s="10">
        <v>44382</v>
      </c>
      <c r="B691">
        <v>3241</v>
      </c>
      <c r="C691" t="s">
        <v>185</v>
      </c>
      <c r="D691">
        <v>0</v>
      </c>
      <c r="E691">
        <v>1</v>
      </c>
      <c r="F691">
        <v>-1</v>
      </c>
      <c r="G691">
        <v>0</v>
      </c>
      <c r="H691">
        <v>79</v>
      </c>
      <c r="K691">
        <v>79</v>
      </c>
      <c r="L691">
        <v>76</v>
      </c>
      <c r="M691">
        <v>82</v>
      </c>
      <c r="T691" s="34">
        <f>_xlfn.XLOOKUP(B691,Demog!$A$2:$A$219,Demog!$P$2:$P$219,,,2)</f>
        <v>37993</v>
      </c>
      <c r="U691" s="34">
        <f t="shared" si="10"/>
        <v>0</v>
      </c>
      <c r="V691" s="13" t="str">
        <f>IF(OR(Table1[[#This Row],[7d_positivity_public]]=0,ISBLANK(Table1[[#This Row],[7d_positivity_public]])),"",(Table1[[#This Row],[7d_positivity_public]]-Table1[[#This Row],[7d_positivity_all]])/Table1[[#This Row],[7d_positivity_public]])</f>
        <v/>
      </c>
      <c r="W691">
        <v>0</v>
      </c>
    </row>
    <row r="692" spans="1:23" x14ac:dyDescent="0.25">
      <c r="A692" s="10">
        <v>44382</v>
      </c>
      <c r="B692">
        <v>3242</v>
      </c>
      <c r="C692" t="s">
        <v>186</v>
      </c>
      <c r="D692">
        <v>1</v>
      </c>
      <c r="E692">
        <v>0</v>
      </c>
      <c r="F692">
        <v>1</v>
      </c>
      <c r="G692">
        <v>1</v>
      </c>
      <c r="H692">
        <v>83</v>
      </c>
      <c r="K692">
        <v>83</v>
      </c>
      <c r="L692">
        <v>80</v>
      </c>
      <c r="M692">
        <v>87</v>
      </c>
      <c r="T692" s="34">
        <f>_xlfn.XLOOKUP(B692,Demog!$A$2:$A$219,Demog!$P$2:$P$219,,,2)</f>
        <v>34483</v>
      </c>
      <c r="U692" s="34">
        <f t="shared" si="10"/>
        <v>2</v>
      </c>
      <c r="V692" s="13">
        <f>IF(OR(Table1[[#This Row],[7d_positivity_public]]=0,ISBLANK(Table1[[#This Row],[7d_positivity_public]])),"",(Table1[[#This Row],[7d_positivity_public]]-Table1[[#This Row],[7d_positivity_all]])/Table1[[#This Row],[7d_positivity_public]])</f>
        <v>0</v>
      </c>
      <c r="W692">
        <v>1</v>
      </c>
    </row>
    <row r="693" spans="1:23" x14ac:dyDescent="0.25">
      <c r="A693" s="10">
        <v>44382</v>
      </c>
      <c r="B693">
        <v>3243</v>
      </c>
      <c r="C693" t="s">
        <v>187</v>
      </c>
      <c r="D693">
        <v>1</v>
      </c>
      <c r="E693">
        <v>0</v>
      </c>
      <c r="F693">
        <v>1</v>
      </c>
      <c r="G693">
        <v>0</v>
      </c>
      <c r="H693">
        <v>76</v>
      </c>
      <c r="K693">
        <v>76</v>
      </c>
      <c r="L693">
        <v>75</v>
      </c>
      <c r="M693">
        <v>79</v>
      </c>
      <c r="T693" s="34">
        <f>_xlfn.XLOOKUP(B693,Demog!$A$2:$A$219,Demog!$P$2:$P$219,,,2)</f>
        <v>15890</v>
      </c>
      <c r="U693" s="34">
        <f t="shared" si="10"/>
        <v>1</v>
      </c>
      <c r="V693" s="13" t="str">
        <f>IF(OR(Table1[[#This Row],[7d_positivity_public]]=0,ISBLANK(Table1[[#This Row],[7d_positivity_public]])),"",(Table1[[#This Row],[7d_positivity_public]]-Table1[[#This Row],[7d_positivity_all]])/Table1[[#This Row],[7d_positivity_public]])</f>
        <v/>
      </c>
      <c r="W693">
        <v>0</v>
      </c>
    </row>
    <row r="694" spans="1:23" x14ac:dyDescent="0.25">
      <c r="A694" s="10">
        <v>44382</v>
      </c>
      <c r="B694">
        <v>3244</v>
      </c>
      <c r="C694" t="s">
        <v>188</v>
      </c>
      <c r="D694">
        <v>1</v>
      </c>
      <c r="E694">
        <v>2</v>
      </c>
      <c r="F694">
        <v>-1</v>
      </c>
      <c r="G694">
        <v>1</v>
      </c>
      <c r="H694">
        <v>87</v>
      </c>
      <c r="K694">
        <v>87</v>
      </c>
      <c r="L694">
        <v>87</v>
      </c>
      <c r="M694">
        <v>87</v>
      </c>
      <c r="T694" s="34">
        <f>_xlfn.XLOOKUP(B694,Demog!$A$2:$A$219,Demog!$P$2:$P$219,,,2)</f>
        <v>42812</v>
      </c>
      <c r="U694" s="34">
        <f t="shared" si="10"/>
        <v>3</v>
      </c>
      <c r="V694" s="13">
        <f>IF(OR(Table1[[#This Row],[7d_positivity_public]]=0,ISBLANK(Table1[[#This Row],[7d_positivity_public]])),"",(Table1[[#This Row],[7d_positivity_public]]-Table1[[#This Row],[7d_positivity_all]])/Table1[[#This Row],[7d_positivity_public]])</f>
        <v>0</v>
      </c>
      <c r="W694">
        <v>1</v>
      </c>
    </row>
    <row r="695" spans="1:23" x14ac:dyDescent="0.25">
      <c r="A695" s="10">
        <v>44382</v>
      </c>
      <c r="B695">
        <v>3251</v>
      </c>
      <c r="C695" t="s">
        <v>189</v>
      </c>
      <c r="D695">
        <v>2</v>
      </c>
      <c r="E695">
        <v>0</v>
      </c>
      <c r="F695">
        <v>2</v>
      </c>
      <c r="G695">
        <v>2</v>
      </c>
      <c r="H695">
        <v>85</v>
      </c>
      <c r="K695">
        <v>86</v>
      </c>
      <c r="L695">
        <v>86</v>
      </c>
      <c r="M695">
        <v>85</v>
      </c>
      <c r="T695" s="34">
        <f>_xlfn.XLOOKUP(B695,Demog!$A$2:$A$219,Demog!$P$2:$P$219,,,2)</f>
        <v>31755</v>
      </c>
      <c r="U695" s="34">
        <f t="shared" si="10"/>
        <v>4</v>
      </c>
      <c r="V695" s="13">
        <f>IF(OR(Table1[[#This Row],[7d_positivity_public]]=0,ISBLANK(Table1[[#This Row],[7d_positivity_public]])),"",(Table1[[#This Row],[7d_positivity_public]]-Table1[[#This Row],[7d_positivity_all]])/Table1[[#This Row],[7d_positivity_public]])</f>
        <v>0</v>
      </c>
      <c r="W695">
        <v>2</v>
      </c>
    </row>
    <row r="696" spans="1:23" x14ac:dyDescent="0.25">
      <c r="A696" s="10">
        <v>44382</v>
      </c>
      <c r="B696">
        <v>3252</v>
      </c>
      <c r="C696" t="s">
        <v>190</v>
      </c>
      <c r="D696">
        <v>0</v>
      </c>
      <c r="E696">
        <v>2</v>
      </c>
      <c r="F696">
        <v>-2</v>
      </c>
      <c r="G696">
        <v>0</v>
      </c>
      <c r="H696">
        <v>86</v>
      </c>
      <c r="K696">
        <v>86</v>
      </c>
      <c r="L696">
        <v>88</v>
      </c>
      <c r="M696">
        <v>84</v>
      </c>
      <c r="T696" s="34">
        <f>_xlfn.XLOOKUP(B696,Demog!$A$2:$A$219,Demog!$P$2:$P$219,,,2)</f>
        <v>32807</v>
      </c>
      <c r="U696" s="34">
        <f t="shared" si="10"/>
        <v>0</v>
      </c>
      <c r="V696" s="13" t="str">
        <f>IF(OR(Table1[[#This Row],[7d_positivity_public]]=0,ISBLANK(Table1[[#This Row],[7d_positivity_public]])),"",(Table1[[#This Row],[7d_positivity_public]]-Table1[[#This Row],[7d_positivity_all]])/Table1[[#This Row],[7d_positivity_public]])</f>
        <v/>
      </c>
      <c r="W696">
        <v>0</v>
      </c>
    </row>
    <row r="697" spans="1:23" x14ac:dyDescent="0.25">
      <c r="A697" s="10">
        <v>44382</v>
      </c>
      <c r="B697">
        <v>3253</v>
      </c>
      <c r="C697" t="s">
        <v>191</v>
      </c>
      <c r="D697">
        <v>1</v>
      </c>
      <c r="E697">
        <v>0</v>
      </c>
      <c r="F697">
        <v>1</v>
      </c>
      <c r="G697">
        <v>1</v>
      </c>
      <c r="H697">
        <v>86</v>
      </c>
      <c r="K697">
        <v>87</v>
      </c>
      <c r="L697">
        <v>87</v>
      </c>
      <c r="M697">
        <v>86</v>
      </c>
      <c r="T697" s="34">
        <f>_xlfn.XLOOKUP(B697,Demog!$A$2:$A$219,Demog!$P$2:$P$219,,,2)</f>
        <v>31246</v>
      </c>
      <c r="U697" s="34">
        <f t="shared" si="10"/>
        <v>2</v>
      </c>
      <c r="V697" s="13">
        <f>IF(OR(Table1[[#This Row],[7d_positivity_public]]=0,ISBLANK(Table1[[#This Row],[7d_positivity_public]])),"",(Table1[[#This Row],[7d_positivity_public]]-Table1[[#This Row],[7d_positivity_all]])/Table1[[#This Row],[7d_positivity_public]])</f>
        <v>0</v>
      </c>
      <c r="W697">
        <v>1</v>
      </c>
    </row>
    <row r="698" spans="1:23" x14ac:dyDescent="0.25">
      <c r="A698" s="10">
        <v>44382</v>
      </c>
      <c r="B698">
        <v>3261</v>
      </c>
      <c r="C698" t="s">
        <v>192</v>
      </c>
      <c r="D698">
        <v>0</v>
      </c>
      <c r="E698">
        <v>0</v>
      </c>
      <c r="F698">
        <v>0</v>
      </c>
      <c r="G698">
        <v>1</v>
      </c>
      <c r="H698">
        <v>83</v>
      </c>
      <c r="K698">
        <v>84</v>
      </c>
      <c r="L698">
        <v>82</v>
      </c>
      <c r="M698">
        <v>86</v>
      </c>
      <c r="T698" s="34">
        <f>_xlfn.XLOOKUP(B698,Demog!$A$2:$A$219,Demog!$P$2:$P$219,,,2)</f>
        <v>29561</v>
      </c>
      <c r="U698" s="34">
        <f t="shared" si="10"/>
        <v>0</v>
      </c>
      <c r="V698" s="13">
        <f>IF(OR(Table1[[#This Row],[7d_positivity_public]]=0,ISBLANK(Table1[[#This Row],[7d_positivity_public]])),"",(Table1[[#This Row],[7d_positivity_public]]-Table1[[#This Row],[7d_positivity_all]])/Table1[[#This Row],[7d_positivity_public]])</f>
        <v>0</v>
      </c>
      <c r="W698">
        <v>1</v>
      </c>
    </row>
    <row r="699" spans="1:23" x14ac:dyDescent="0.25">
      <c r="A699" s="10">
        <v>44382</v>
      </c>
      <c r="B699">
        <v>3262</v>
      </c>
      <c r="C699" t="s">
        <v>193</v>
      </c>
      <c r="D699">
        <v>1</v>
      </c>
      <c r="E699">
        <v>0</v>
      </c>
      <c r="F699">
        <v>1</v>
      </c>
      <c r="G699">
        <v>0</v>
      </c>
      <c r="H699">
        <v>78</v>
      </c>
      <c r="K699">
        <v>79</v>
      </c>
      <c r="L699">
        <v>79</v>
      </c>
      <c r="M699">
        <v>79</v>
      </c>
      <c r="T699" s="34">
        <f>_xlfn.XLOOKUP(B699,Demog!$A$2:$A$219,Demog!$P$2:$P$219,,,2)</f>
        <v>37453</v>
      </c>
      <c r="U699" s="34">
        <f t="shared" si="10"/>
        <v>3</v>
      </c>
      <c r="V699" s="13" t="str">
        <f>IF(OR(Table1[[#This Row],[7d_positivity_public]]=0,ISBLANK(Table1[[#This Row],[7d_positivity_public]])),"",(Table1[[#This Row],[7d_positivity_public]]-Table1[[#This Row],[7d_positivity_all]])/Table1[[#This Row],[7d_positivity_public]])</f>
        <v/>
      </c>
      <c r="W699">
        <v>0</v>
      </c>
    </row>
    <row r="700" spans="1:23" x14ac:dyDescent="0.25">
      <c r="A700" s="10">
        <v>44382</v>
      </c>
      <c r="B700">
        <v>3263</v>
      </c>
      <c r="C700" t="s">
        <v>194</v>
      </c>
      <c r="D700">
        <v>1</v>
      </c>
      <c r="E700">
        <v>3</v>
      </c>
      <c r="F700">
        <v>-2</v>
      </c>
      <c r="G700">
        <v>1</v>
      </c>
      <c r="H700">
        <v>84</v>
      </c>
      <c r="K700">
        <v>85</v>
      </c>
      <c r="L700">
        <v>84</v>
      </c>
      <c r="M700">
        <v>87</v>
      </c>
      <c r="T700" s="34">
        <f>_xlfn.XLOOKUP(B700,Demog!$A$2:$A$219,Demog!$P$2:$P$219,,,2)</f>
        <v>36496</v>
      </c>
      <c r="U700" s="34">
        <f t="shared" si="10"/>
        <v>3</v>
      </c>
      <c r="V700" s="13">
        <f>IF(OR(Table1[[#This Row],[7d_positivity_public]]=0,ISBLANK(Table1[[#This Row],[7d_positivity_public]])),"",(Table1[[#This Row],[7d_positivity_public]]-Table1[[#This Row],[7d_positivity_all]])/Table1[[#This Row],[7d_positivity_public]])</f>
        <v>0</v>
      </c>
      <c r="W700">
        <v>1</v>
      </c>
    </row>
    <row r="701" spans="1:23" x14ac:dyDescent="0.25">
      <c r="A701" s="10">
        <v>44382</v>
      </c>
      <c r="B701">
        <v>3264</v>
      </c>
      <c r="C701" t="s">
        <v>195</v>
      </c>
      <c r="D701">
        <v>1</v>
      </c>
      <c r="E701">
        <v>3</v>
      </c>
      <c r="F701">
        <v>-2</v>
      </c>
      <c r="G701">
        <v>2</v>
      </c>
      <c r="H701">
        <v>84</v>
      </c>
      <c r="K701">
        <v>84</v>
      </c>
      <c r="L701">
        <v>83</v>
      </c>
      <c r="M701">
        <v>86</v>
      </c>
      <c r="T701" s="34">
        <f>_xlfn.XLOOKUP(B701,Demog!$A$2:$A$219,Demog!$P$2:$P$219,,,2)</f>
        <v>31065</v>
      </c>
      <c r="U701" s="34">
        <f t="shared" si="10"/>
        <v>2</v>
      </c>
      <c r="V701" s="13">
        <f>IF(OR(Table1[[#This Row],[7d_positivity_public]]=0,ISBLANK(Table1[[#This Row],[7d_positivity_public]])),"",(Table1[[#This Row],[7d_positivity_public]]-Table1[[#This Row],[7d_positivity_all]])/Table1[[#This Row],[7d_positivity_public]])</f>
        <v>0</v>
      </c>
      <c r="W701">
        <v>2</v>
      </c>
    </row>
    <row r="702" spans="1:23" x14ac:dyDescent="0.25">
      <c r="A702" s="10">
        <v>44382</v>
      </c>
      <c r="B702">
        <v>3311</v>
      </c>
      <c r="C702" t="s">
        <v>196</v>
      </c>
      <c r="D702">
        <v>2</v>
      </c>
      <c r="E702">
        <v>0</v>
      </c>
      <c r="F702">
        <v>2</v>
      </c>
      <c r="G702">
        <v>2</v>
      </c>
      <c r="H702">
        <v>84</v>
      </c>
      <c r="K702">
        <v>85</v>
      </c>
      <c r="L702">
        <v>82</v>
      </c>
      <c r="M702">
        <v>87</v>
      </c>
      <c r="T702" s="34">
        <f>_xlfn.XLOOKUP(B702,Demog!$A$2:$A$219,Demog!$P$2:$P$219,,,2)</f>
        <v>19230</v>
      </c>
      <c r="U702" s="34">
        <f t="shared" si="10"/>
        <v>3</v>
      </c>
      <c r="V702" s="13">
        <f>IF(OR(Table1[[#This Row],[7d_positivity_public]]=0,ISBLANK(Table1[[#This Row],[7d_positivity_public]])),"",(Table1[[#This Row],[7d_positivity_public]]-Table1[[#This Row],[7d_positivity_all]])/Table1[[#This Row],[7d_positivity_public]])</f>
        <v>0</v>
      </c>
      <c r="W702">
        <v>2</v>
      </c>
    </row>
    <row r="703" spans="1:23" x14ac:dyDescent="0.25">
      <c r="A703" s="10">
        <v>44382</v>
      </c>
      <c r="B703">
        <v>3312</v>
      </c>
      <c r="C703" t="s">
        <v>197</v>
      </c>
      <c r="D703">
        <v>0</v>
      </c>
      <c r="E703">
        <v>2</v>
      </c>
      <c r="F703">
        <v>-2</v>
      </c>
      <c r="G703">
        <v>0</v>
      </c>
      <c r="H703">
        <v>83</v>
      </c>
      <c r="K703">
        <v>83</v>
      </c>
      <c r="L703">
        <v>82</v>
      </c>
      <c r="M703">
        <v>85</v>
      </c>
      <c r="T703" s="34">
        <f>_xlfn.XLOOKUP(B703,Demog!$A$2:$A$219,Demog!$P$2:$P$219,,,2)</f>
        <v>34244</v>
      </c>
      <c r="U703" s="34">
        <f t="shared" si="10"/>
        <v>0</v>
      </c>
      <c r="V703" s="13" t="str">
        <f>IF(OR(Table1[[#This Row],[7d_positivity_public]]=0,ISBLANK(Table1[[#This Row],[7d_positivity_public]])),"",(Table1[[#This Row],[7d_positivity_public]]-Table1[[#This Row],[7d_positivity_all]])/Table1[[#This Row],[7d_positivity_public]])</f>
        <v/>
      </c>
      <c r="W703">
        <v>0</v>
      </c>
    </row>
    <row r="704" spans="1:23" x14ac:dyDescent="0.25">
      <c r="A704" s="10">
        <v>44382</v>
      </c>
      <c r="B704">
        <v>3313</v>
      </c>
      <c r="C704" t="s">
        <v>198</v>
      </c>
      <c r="D704">
        <v>0</v>
      </c>
      <c r="E704">
        <v>1</v>
      </c>
      <c r="F704">
        <v>-1</v>
      </c>
      <c r="G704">
        <v>0</v>
      </c>
      <c r="H704">
        <v>87</v>
      </c>
      <c r="K704">
        <v>88</v>
      </c>
      <c r="L704">
        <v>84</v>
      </c>
      <c r="M704">
        <v>91</v>
      </c>
      <c r="T704" s="34">
        <f>_xlfn.XLOOKUP(B704,Demog!$A$2:$A$219,Demog!$P$2:$P$219,,,2)</f>
        <v>29808</v>
      </c>
      <c r="U704" s="34">
        <f t="shared" si="10"/>
        <v>0</v>
      </c>
      <c r="V704" s="13" t="str">
        <f>IF(OR(Table1[[#This Row],[7d_positivity_public]]=0,ISBLANK(Table1[[#This Row],[7d_positivity_public]])),"",(Table1[[#This Row],[7d_positivity_public]]-Table1[[#This Row],[7d_positivity_all]])/Table1[[#This Row],[7d_positivity_public]])</f>
        <v/>
      </c>
      <c r="W704">
        <v>0</v>
      </c>
    </row>
    <row r="705" spans="1:23" x14ac:dyDescent="0.25">
      <c r="A705" s="10">
        <v>44382</v>
      </c>
      <c r="B705">
        <v>3314</v>
      </c>
      <c r="C705" t="s">
        <v>199</v>
      </c>
      <c r="D705">
        <v>1</v>
      </c>
      <c r="E705">
        <v>0</v>
      </c>
      <c r="F705">
        <v>1</v>
      </c>
      <c r="G705">
        <v>1</v>
      </c>
      <c r="H705">
        <v>86</v>
      </c>
      <c r="K705">
        <v>87</v>
      </c>
      <c r="L705">
        <v>82</v>
      </c>
      <c r="M705">
        <v>91</v>
      </c>
      <c r="T705" s="34">
        <f>_xlfn.XLOOKUP(B705,Demog!$A$2:$A$219,Demog!$P$2:$P$219,,,2)</f>
        <v>29271</v>
      </c>
      <c r="U705" s="34">
        <f t="shared" si="10"/>
        <v>2</v>
      </c>
      <c r="V705" s="13">
        <f>IF(OR(Table1[[#This Row],[7d_positivity_public]]=0,ISBLANK(Table1[[#This Row],[7d_positivity_public]])),"",(Table1[[#This Row],[7d_positivity_public]]-Table1[[#This Row],[7d_positivity_all]])/Table1[[#This Row],[7d_positivity_public]])</f>
        <v>0</v>
      </c>
      <c r="W705">
        <v>1</v>
      </c>
    </row>
    <row r="706" spans="1:23" x14ac:dyDescent="0.25">
      <c r="A706" s="10">
        <v>44382</v>
      </c>
      <c r="B706">
        <v>3315</v>
      </c>
      <c r="C706" t="s">
        <v>200</v>
      </c>
      <c r="D706">
        <v>0</v>
      </c>
      <c r="E706">
        <v>1</v>
      </c>
      <c r="F706">
        <v>-1</v>
      </c>
      <c r="G706">
        <v>0</v>
      </c>
      <c r="H706">
        <v>86</v>
      </c>
      <c r="K706">
        <v>87</v>
      </c>
      <c r="L706">
        <v>84</v>
      </c>
      <c r="M706">
        <v>90</v>
      </c>
      <c r="T706" s="34">
        <f>_xlfn.XLOOKUP(B706,Demog!$A$2:$A$219,Demog!$P$2:$P$219,,,2)</f>
        <v>28839</v>
      </c>
      <c r="U706" s="34">
        <f t="shared" ref="U706:U769" si="11">ROUND(T706*D706/100000*7,0)</f>
        <v>0</v>
      </c>
      <c r="V706" s="13" t="str">
        <f>IF(OR(Table1[[#This Row],[7d_positivity_public]]=0,ISBLANK(Table1[[#This Row],[7d_positivity_public]])),"",(Table1[[#This Row],[7d_positivity_public]]-Table1[[#This Row],[7d_positivity_all]])/Table1[[#This Row],[7d_positivity_public]])</f>
        <v/>
      </c>
      <c r="W706">
        <v>0</v>
      </c>
    </row>
    <row r="707" spans="1:23" x14ac:dyDescent="0.25">
      <c r="A707" s="10">
        <v>44382</v>
      </c>
      <c r="B707">
        <v>3321</v>
      </c>
      <c r="C707" t="s">
        <v>201</v>
      </c>
      <c r="D707">
        <v>0</v>
      </c>
      <c r="E707">
        <v>1</v>
      </c>
      <c r="F707">
        <v>-1</v>
      </c>
      <c r="G707">
        <v>0</v>
      </c>
      <c r="H707">
        <v>82</v>
      </c>
      <c r="K707">
        <v>83</v>
      </c>
      <c r="L707">
        <v>77</v>
      </c>
      <c r="M707">
        <v>86</v>
      </c>
      <c r="T707" s="34">
        <f>_xlfn.XLOOKUP(B707,Demog!$A$2:$A$219,Demog!$P$2:$P$219,,,2)</f>
        <v>19412</v>
      </c>
      <c r="U707" s="34">
        <f t="shared" si="11"/>
        <v>0</v>
      </c>
      <c r="V707" s="13" t="str">
        <f>IF(OR(Table1[[#This Row],[7d_positivity_public]]=0,ISBLANK(Table1[[#This Row],[7d_positivity_public]])),"",(Table1[[#This Row],[7d_positivity_public]]-Table1[[#This Row],[7d_positivity_all]])/Table1[[#This Row],[7d_positivity_public]])</f>
        <v/>
      </c>
      <c r="W707">
        <v>0</v>
      </c>
    </row>
    <row r="708" spans="1:23" x14ac:dyDescent="0.25">
      <c r="A708" s="10">
        <v>44382</v>
      </c>
      <c r="B708">
        <v>3322</v>
      </c>
      <c r="C708" t="s">
        <v>202</v>
      </c>
      <c r="D708">
        <v>1</v>
      </c>
      <c r="E708">
        <v>1</v>
      </c>
      <c r="F708">
        <v>0</v>
      </c>
      <c r="G708">
        <v>1</v>
      </c>
      <c r="H708">
        <v>78</v>
      </c>
      <c r="K708">
        <v>80</v>
      </c>
      <c r="L708">
        <v>73</v>
      </c>
      <c r="M708">
        <v>84</v>
      </c>
      <c r="T708" s="34">
        <f>_xlfn.XLOOKUP(B708,Demog!$A$2:$A$219,Demog!$P$2:$P$219,,,2)</f>
        <v>25992</v>
      </c>
      <c r="U708" s="34">
        <f t="shared" si="11"/>
        <v>2</v>
      </c>
      <c r="V708" s="13">
        <f>IF(OR(Table1[[#This Row],[7d_positivity_public]]=0,ISBLANK(Table1[[#This Row],[7d_positivity_public]])),"",(Table1[[#This Row],[7d_positivity_public]]-Table1[[#This Row],[7d_positivity_all]])/Table1[[#This Row],[7d_positivity_public]])</f>
        <v>0</v>
      </c>
      <c r="W708">
        <v>1</v>
      </c>
    </row>
    <row r="709" spans="1:23" x14ac:dyDescent="0.25">
      <c r="A709" s="10">
        <v>44382</v>
      </c>
      <c r="B709">
        <v>3323</v>
      </c>
      <c r="C709" t="s">
        <v>203</v>
      </c>
      <c r="D709">
        <v>0</v>
      </c>
      <c r="E709">
        <v>3</v>
      </c>
      <c r="F709">
        <v>-3</v>
      </c>
      <c r="G709">
        <v>0</v>
      </c>
      <c r="H709">
        <v>82</v>
      </c>
      <c r="K709">
        <v>83</v>
      </c>
      <c r="L709">
        <v>78</v>
      </c>
      <c r="M709">
        <v>87</v>
      </c>
      <c r="T709" s="34">
        <f>_xlfn.XLOOKUP(B709,Demog!$A$2:$A$219,Demog!$P$2:$P$219,,,2)</f>
        <v>5086</v>
      </c>
      <c r="U709" s="34">
        <f t="shared" si="11"/>
        <v>0</v>
      </c>
      <c r="V709" s="13" t="str">
        <f>IF(OR(Table1[[#This Row],[7d_positivity_public]]=0,ISBLANK(Table1[[#This Row],[7d_positivity_public]])),"",(Table1[[#This Row],[7d_positivity_public]]-Table1[[#This Row],[7d_positivity_all]])/Table1[[#This Row],[7d_positivity_public]])</f>
        <v/>
      </c>
      <c r="W709">
        <v>0</v>
      </c>
    </row>
    <row r="710" spans="1:23" x14ac:dyDescent="0.25">
      <c r="A710" s="10">
        <v>44382</v>
      </c>
      <c r="B710">
        <v>4111</v>
      </c>
      <c r="C710" t="s">
        <v>204</v>
      </c>
      <c r="D710">
        <v>0</v>
      </c>
      <c r="E710">
        <v>1</v>
      </c>
      <c r="F710">
        <v>-1</v>
      </c>
      <c r="G710">
        <v>0</v>
      </c>
      <c r="H710">
        <v>80</v>
      </c>
      <c r="K710">
        <v>81</v>
      </c>
      <c r="L710">
        <v>79</v>
      </c>
      <c r="M710">
        <v>84</v>
      </c>
      <c r="T710" s="34">
        <f>_xlfn.XLOOKUP(B710,Demog!$A$2:$A$219,Demog!$P$2:$P$219,,,2)</f>
        <v>31290</v>
      </c>
      <c r="U710" s="34">
        <f t="shared" si="11"/>
        <v>0</v>
      </c>
      <c r="V710" s="13" t="str">
        <f>IF(OR(Table1[[#This Row],[7d_positivity_public]]=0,ISBLANK(Table1[[#This Row],[7d_positivity_public]])),"",(Table1[[#This Row],[7d_positivity_public]]-Table1[[#This Row],[7d_positivity_all]])/Table1[[#This Row],[7d_positivity_public]])</f>
        <v/>
      </c>
      <c r="W710">
        <v>0</v>
      </c>
    </row>
    <row r="711" spans="1:23" x14ac:dyDescent="0.25">
      <c r="A711" s="10">
        <v>44382</v>
      </c>
      <c r="B711">
        <v>4112</v>
      </c>
      <c r="C711" t="s">
        <v>205</v>
      </c>
      <c r="D711">
        <v>0</v>
      </c>
      <c r="E711">
        <v>0</v>
      </c>
      <c r="F711">
        <v>0</v>
      </c>
      <c r="G711">
        <v>0</v>
      </c>
      <c r="H711">
        <v>86</v>
      </c>
      <c r="K711">
        <v>86</v>
      </c>
      <c r="L711">
        <v>82</v>
      </c>
      <c r="M711">
        <v>90</v>
      </c>
      <c r="T711" s="34">
        <f>_xlfn.XLOOKUP(B711,Demog!$A$2:$A$219,Demog!$P$2:$P$219,,,2)</f>
        <v>32057</v>
      </c>
      <c r="U711" s="34">
        <f t="shared" si="11"/>
        <v>0</v>
      </c>
      <c r="V711" s="13" t="str">
        <f>IF(OR(Table1[[#This Row],[7d_positivity_public]]=0,ISBLANK(Table1[[#This Row],[7d_positivity_public]])),"",(Table1[[#This Row],[7d_positivity_public]]-Table1[[#This Row],[7d_positivity_all]])/Table1[[#This Row],[7d_positivity_public]])</f>
        <v/>
      </c>
      <c r="W711">
        <v>0</v>
      </c>
    </row>
    <row r="712" spans="1:23" x14ac:dyDescent="0.25">
      <c r="A712" s="10">
        <v>44382</v>
      </c>
      <c r="B712">
        <v>4113</v>
      </c>
      <c r="C712" t="s">
        <v>206</v>
      </c>
      <c r="D712">
        <v>0</v>
      </c>
      <c r="E712">
        <v>0</v>
      </c>
      <c r="F712">
        <v>0</v>
      </c>
      <c r="G712">
        <v>0</v>
      </c>
      <c r="H712">
        <v>84</v>
      </c>
      <c r="K712">
        <v>84</v>
      </c>
      <c r="L712">
        <v>82</v>
      </c>
      <c r="M712">
        <v>88</v>
      </c>
      <c r="T712" s="34">
        <f>_xlfn.XLOOKUP(B712,Demog!$A$2:$A$219,Demog!$P$2:$P$219,,,2)</f>
        <v>22445</v>
      </c>
      <c r="U712" s="34">
        <f t="shared" si="11"/>
        <v>0</v>
      </c>
      <c r="V712" s="13" t="str">
        <f>IF(OR(Table1[[#This Row],[7d_positivity_public]]=0,ISBLANK(Table1[[#This Row],[7d_positivity_public]])),"",(Table1[[#This Row],[7d_positivity_public]]-Table1[[#This Row],[7d_positivity_all]])/Table1[[#This Row],[7d_positivity_public]])</f>
        <v/>
      </c>
      <c r="W712">
        <v>0</v>
      </c>
    </row>
    <row r="713" spans="1:23" x14ac:dyDescent="0.25">
      <c r="A713" s="10">
        <v>44382</v>
      </c>
      <c r="B713">
        <v>4114</v>
      </c>
      <c r="C713" t="s">
        <v>207</v>
      </c>
      <c r="D713">
        <v>0</v>
      </c>
      <c r="E713">
        <v>0</v>
      </c>
      <c r="F713">
        <v>0</v>
      </c>
      <c r="G713">
        <v>0</v>
      </c>
      <c r="H713">
        <v>90</v>
      </c>
      <c r="K713">
        <v>90</v>
      </c>
      <c r="L713">
        <v>84</v>
      </c>
      <c r="M713">
        <v>94</v>
      </c>
      <c r="T713" s="34">
        <f>_xlfn.XLOOKUP(B713,Demog!$A$2:$A$219,Demog!$P$2:$P$219,,,2)</f>
        <v>18094</v>
      </c>
      <c r="U713" s="34">
        <f t="shared" si="11"/>
        <v>0</v>
      </c>
      <c r="V713" s="13" t="str">
        <f>IF(OR(Table1[[#This Row],[7d_positivity_public]]=0,ISBLANK(Table1[[#This Row],[7d_positivity_public]])),"",(Table1[[#This Row],[7d_positivity_public]]-Table1[[#This Row],[7d_positivity_all]])/Table1[[#This Row],[7d_positivity_public]])</f>
        <v/>
      </c>
      <c r="W713">
        <v>0</v>
      </c>
    </row>
    <row r="714" spans="1:23" x14ac:dyDescent="0.25">
      <c r="A714" s="10">
        <v>44382</v>
      </c>
      <c r="B714">
        <v>4115</v>
      </c>
      <c r="C714" t="s">
        <v>208</v>
      </c>
      <c r="D714">
        <v>0</v>
      </c>
      <c r="E714">
        <v>0</v>
      </c>
      <c r="F714">
        <v>0</v>
      </c>
      <c r="G714">
        <v>0</v>
      </c>
      <c r="H714">
        <v>87</v>
      </c>
      <c r="K714">
        <v>88</v>
      </c>
      <c r="L714">
        <v>85</v>
      </c>
      <c r="M714">
        <v>91</v>
      </c>
      <c r="T714" s="34">
        <f>_xlfn.XLOOKUP(B714,Demog!$A$2:$A$219,Demog!$P$2:$P$219,,,2)</f>
        <v>38257</v>
      </c>
      <c r="U714" s="34">
        <f t="shared" si="11"/>
        <v>0</v>
      </c>
      <c r="V714" s="13" t="str">
        <f>IF(OR(Table1[[#This Row],[7d_positivity_public]]=0,ISBLANK(Table1[[#This Row],[7d_positivity_public]])),"",(Table1[[#This Row],[7d_positivity_public]]-Table1[[#This Row],[7d_positivity_all]])/Table1[[#This Row],[7d_positivity_public]])</f>
        <v/>
      </c>
      <c r="W714">
        <v>0</v>
      </c>
    </row>
    <row r="715" spans="1:23" x14ac:dyDescent="0.25">
      <c r="A715" s="10">
        <v>44382</v>
      </c>
      <c r="B715">
        <v>4116</v>
      </c>
      <c r="C715" t="s">
        <v>209</v>
      </c>
      <c r="D715">
        <v>0</v>
      </c>
      <c r="E715">
        <v>0</v>
      </c>
      <c r="F715">
        <v>0</v>
      </c>
      <c r="G715">
        <v>0</v>
      </c>
      <c r="H715">
        <v>84</v>
      </c>
      <c r="K715">
        <v>85</v>
      </c>
      <c r="L715">
        <v>81</v>
      </c>
      <c r="M715">
        <v>89</v>
      </c>
      <c r="T715" s="34">
        <f>_xlfn.XLOOKUP(B715,Demog!$A$2:$A$219,Demog!$P$2:$P$219,,,2)</f>
        <v>24167</v>
      </c>
      <c r="U715" s="34">
        <f t="shared" si="11"/>
        <v>0</v>
      </c>
      <c r="V715" s="13" t="str">
        <f>IF(OR(Table1[[#This Row],[7d_positivity_public]]=0,ISBLANK(Table1[[#This Row],[7d_positivity_public]])),"",(Table1[[#This Row],[7d_positivity_public]]-Table1[[#This Row],[7d_positivity_all]])/Table1[[#This Row],[7d_positivity_public]])</f>
        <v/>
      </c>
      <c r="W715">
        <v>0</v>
      </c>
    </row>
    <row r="716" spans="1:23" x14ac:dyDescent="0.25">
      <c r="A716" s="10">
        <v>44382</v>
      </c>
      <c r="B716">
        <v>4117</v>
      </c>
      <c r="C716" t="s">
        <v>210</v>
      </c>
      <c r="D716">
        <v>0</v>
      </c>
      <c r="E716">
        <v>0</v>
      </c>
      <c r="F716">
        <v>0</v>
      </c>
      <c r="G716">
        <v>1</v>
      </c>
      <c r="H716">
        <v>83</v>
      </c>
      <c r="K716">
        <v>84</v>
      </c>
      <c r="L716">
        <v>78</v>
      </c>
      <c r="M716">
        <v>89</v>
      </c>
      <c r="T716" s="34">
        <f>_xlfn.XLOOKUP(B716,Demog!$A$2:$A$219,Demog!$P$2:$P$219,,,2)</f>
        <v>29704</v>
      </c>
      <c r="U716" s="34">
        <f t="shared" si="11"/>
        <v>0</v>
      </c>
      <c r="V716" s="13">
        <f>IF(OR(Table1[[#This Row],[7d_positivity_public]]=0,ISBLANK(Table1[[#This Row],[7d_positivity_public]])),"",(Table1[[#This Row],[7d_positivity_public]]-Table1[[#This Row],[7d_positivity_all]])/Table1[[#This Row],[7d_positivity_public]])</f>
        <v>0</v>
      </c>
      <c r="W716">
        <v>1</v>
      </c>
    </row>
    <row r="717" spans="1:23" x14ac:dyDescent="0.25">
      <c r="A717" s="10">
        <v>44382</v>
      </c>
      <c r="B717">
        <v>4118</v>
      </c>
      <c r="C717" t="s">
        <v>211</v>
      </c>
      <c r="D717">
        <v>0</v>
      </c>
      <c r="E717">
        <v>1</v>
      </c>
      <c r="F717">
        <v>-1</v>
      </c>
      <c r="G717">
        <v>0</v>
      </c>
      <c r="H717">
        <v>83</v>
      </c>
      <c r="K717">
        <v>84</v>
      </c>
      <c r="L717">
        <v>79</v>
      </c>
      <c r="M717">
        <v>90</v>
      </c>
      <c r="T717" s="34">
        <f>_xlfn.XLOOKUP(B717,Demog!$A$2:$A$219,Demog!$P$2:$P$219,,,2)</f>
        <v>10408</v>
      </c>
      <c r="U717" s="34">
        <f t="shared" si="11"/>
        <v>0</v>
      </c>
      <c r="V717" s="13" t="str">
        <f>IF(OR(Table1[[#This Row],[7d_positivity_public]]=0,ISBLANK(Table1[[#This Row],[7d_positivity_public]])),"",(Table1[[#This Row],[7d_positivity_public]]-Table1[[#This Row],[7d_positivity_all]])/Table1[[#This Row],[7d_positivity_public]])</f>
        <v/>
      </c>
      <c r="W717">
        <v>0</v>
      </c>
    </row>
    <row r="718" spans="1:23" x14ac:dyDescent="0.25">
      <c r="A718" s="10">
        <v>44382</v>
      </c>
      <c r="B718">
        <v>4119</v>
      </c>
      <c r="C718" t="s">
        <v>212</v>
      </c>
      <c r="D718">
        <v>0</v>
      </c>
      <c r="E718">
        <v>1</v>
      </c>
      <c r="F718">
        <v>-1</v>
      </c>
      <c r="G718">
        <v>0</v>
      </c>
      <c r="H718">
        <v>80</v>
      </c>
      <c r="K718">
        <v>81</v>
      </c>
      <c r="L718">
        <v>75</v>
      </c>
      <c r="M718">
        <v>87</v>
      </c>
      <c r="T718" s="34">
        <f>_xlfn.XLOOKUP(B718,Demog!$A$2:$A$219,Demog!$P$2:$P$219,,,2)</f>
        <v>19497</v>
      </c>
      <c r="U718" s="34">
        <f t="shared" si="11"/>
        <v>0</v>
      </c>
      <c r="V718" s="13" t="str">
        <f>IF(OR(Table1[[#This Row],[7d_positivity_public]]=0,ISBLANK(Table1[[#This Row],[7d_positivity_public]])),"",(Table1[[#This Row],[7d_positivity_public]]-Table1[[#This Row],[7d_positivity_all]])/Table1[[#This Row],[7d_positivity_public]])</f>
        <v/>
      </c>
      <c r="W718">
        <v>0</v>
      </c>
    </row>
    <row r="719" spans="1:23" x14ac:dyDescent="0.25">
      <c r="A719" s="10">
        <v>44382</v>
      </c>
      <c r="B719">
        <v>4121</v>
      </c>
      <c r="C719" t="s">
        <v>213</v>
      </c>
      <c r="D719">
        <v>0</v>
      </c>
      <c r="E719">
        <v>0</v>
      </c>
      <c r="F719">
        <v>0</v>
      </c>
      <c r="G719">
        <v>0</v>
      </c>
      <c r="H719">
        <v>80</v>
      </c>
      <c r="K719">
        <v>82</v>
      </c>
      <c r="L719">
        <v>74</v>
      </c>
      <c r="M719">
        <v>90</v>
      </c>
      <c r="T719" s="34">
        <f>_xlfn.XLOOKUP(B719,Demog!$A$2:$A$219,Demog!$P$2:$P$219,,,2)</f>
        <v>16859</v>
      </c>
      <c r="U719" s="34">
        <f t="shared" si="11"/>
        <v>0</v>
      </c>
      <c r="V719" s="13" t="str">
        <f>IF(OR(Table1[[#This Row],[7d_positivity_public]]=0,ISBLANK(Table1[[#This Row],[7d_positivity_public]])),"",(Table1[[#This Row],[7d_positivity_public]]-Table1[[#This Row],[7d_positivity_all]])/Table1[[#This Row],[7d_positivity_public]])</f>
        <v/>
      </c>
      <c r="W719">
        <v>0</v>
      </c>
    </row>
    <row r="720" spans="1:23" x14ac:dyDescent="0.25">
      <c r="A720" s="10">
        <v>44382</v>
      </c>
      <c r="B720">
        <v>4122</v>
      </c>
      <c r="C720" t="s">
        <v>214</v>
      </c>
      <c r="D720">
        <v>0</v>
      </c>
      <c r="E720">
        <v>0</v>
      </c>
      <c r="F720">
        <v>0</v>
      </c>
      <c r="G720">
        <v>0</v>
      </c>
      <c r="H720">
        <v>79</v>
      </c>
      <c r="K720">
        <v>80</v>
      </c>
      <c r="L720">
        <v>68</v>
      </c>
      <c r="M720">
        <v>89</v>
      </c>
      <c r="T720" s="34">
        <f>_xlfn.XLOOKUP(B720,Demog!$A$2:$A$219,Demog!$P$2:$P$219,,,2)</f>
        <v>4837</v>
      </c>
      <c r="U720" s="34">
        <f t="shared" si="11"/>
        <v>0</v>
      </c>
      <c r="V720" s="13" t="str">
        <f>IF(OR(Table1[[#This Row],[7d_positivity_public]]=0,ISBLANK(Table1[[#This Row],[7d_positivity_public]])),"",(Table1[[#This Row],[7d_positivity_public]]-Table1[[#This Row],[7d_positivity_all]])/Table1[[#This Row],[7d_positivity_public]])</f>
        <v/>
      </c>
      <c r="W720">
        <v>0</v>
      </c>
    </row>
    <row r="721" spans="1:23" x14ac:dyDescent="0.25">
      <c r="A721" s="10">
        <v>44382</v>
      </c>
      <c r="B721">
        <v>4123</v>
      </c>
      <c r="C721" t="s">
        <v>215</v>
      </c>
      <c r="D721">
        <v>0</v>
      </c>
      <c r="E721">
        <v>0</v>
      </c>
      <c r="F721">
        <v>0</v>
      </c>
      <c r="G721">
        <v>0</v>
      </c>
      <c r="H721">
        <v>80</v>
      </c>
      <c r="K721">
        <v>81</v>
      </c>
      <c r="L721">
        <v>76</v>
      </c>
      <c r="M721">
        <v>88</v>
      </c>
      <c r="T721" s="34">
        <f>_xlfn.XLOOKUP(B721,Demog!$A$2:$A$219,Demog!$P$2:$P$219,,,2)</f>
        <v>37985</v>
      </c>
      <c r="U721" s="34">
        <f t="shared" si="11"/>
        <v>0</v>
      </c>
      <c r="V721" s="13" t="str">
        <f>IF(OR(Table1[[#This Row],[7d_positivity_public]]=0,ISBLANK(Table1[[#This Row],[7d_positivity_public]])),"",(Table1[[#This Row],[7d_positivity_public]]-Table1[[#This Row],[7d_positivity_all]])/Table1[[#This Row],[7d_positivity_public]])</f>
        <v/>
      </c>
      <c r="W721">
        <v>0</v>
      </c>
    </row>
    <row r="722" spans="1:23" x14ac:dyDescent="0.25">
      <c r="A722" s="10">
        <v>44382</v>
      </c>
      <c r="B722">
        <v>4124</v>
      </c>
      <c r="C722" t="s">
        <v>216</v>
      </c>
      <c r="D722">
        <v>0</v>
      </c>
      <c r="E722">
        <v>2</v>
      </c>
      <c r="F722">
        <v>-2</v>
      </c>
      <c r="G722">
        <v>0</v>
      </c>
      <c r="H722">
        <v>75</v>
      </c>
      <c r="K722">
        <v>76</v>
      </c>
      <c r="L722">
        <v>65</v>
      </c>
      <c r="M722">
        <v>86</v>
      </c>
      <c r="T722" s="34">
        <f>_xlfn.XLOOKUP(B722,Demog!$A$2:$A$219,Demog!$P$2:$P$219,,,2)</f>
        <v>14894</v>
      </c>
      <c r="U722" s="34">
        <f t="shared" si="11"/>
        <v>0</v>
      </c>
      <c r="V722" s="13" t="str">
        <f>IF(OR(Table1[[#This Row],[7d_positivity_public]]=0,ISBLANK(Table1[[#This Row],[7d_positivity_public]])),"",(Table1[[#This Row],[7d_positivity_public]]-Table1[[#This Row],[7d_positivity_all]])/Table1[[#This Row],[7d_positivity_public]])</f>
        <v/>
      </c>
      <c r="W722">
        <v>0</v>
      </c>
    </row>
    <row r="723" spans="1:23" x14ac:dyDescent="0.25">
      <c r="A723" s="10">
        <v>44382</v>
      </c>
      <c r="B723">
        <v>4125</v>
      </c>
      <c r="C723" t="s">
        <v>217</v>
      </c>
      <c r="D723">
        <v>0</v>
      </c>
      <c r="E723">
        <v>0</v>
      </c>
      <c r="F723">
        <v>0</v>
      </c>
      <c r="G723">
        <v>0</v>
      </c>
      <c r="H723">
        <v>70</v>
      </c>
      <c r="K723">
        <v>71</v>
      </c>
      <c r="L723">
        <v>57</v>
      </c>
      <c r="M723">
        <v>82</v>
      </c>
      <c r="T723" s="34">
        <f>_xlfn.XLOOKUP(B723,Demog!$A$2:$A$219,Demog!$P$2:$P$219,,,2)</f>
        <v>2885</v>
      </c>
      <c r="U723" s="34">
        <f t="shared" si="11"/>
        <v>0</v>
      </c>
      <c r="V723" s="13" t="str">
        <f>IF(OR(Table1[[#This Row],[7d_positivity_public]]=0,ISBLANK(Table1[[#This Row],[7d_positivity_public]])),"",(Table1[[#This Row],[7d_positivity_public]]-Table1[[#This Row],[7d_positivity_all]])/Table1[[#This Row],[7d_positivity_public]])</f>
        <v/>
      </c>
      <c r="W723">
        <v>0</v>
      </c>
    </row>
    <row r="724" spans="1:23" x14ac:dyDescent="0.25">
      <c r="A724" s="10">
        <v>44382</v>
      </c>
      <c r="B724">
        <v>4131</v>
      </c>
      <c r="C724" t="s">
        <v>218</v>
      </c>
      <c r="D724">
        <v>0</v>
      </c>
      <c r="E724">
        <v>1</v>
      </c>
      <c r="F724">
        <v>-1</v>
      </c>
      <c r="G724">
        <v>0</v>
      </c>
      <c r="H724">
        <v>88</v>
      </c>
      <c r="K724">
        <v>88</v>
      </c>
      <c r="L724">
        <v>82</v>
      </c>
      <c r="M724">
        <v>92</v>
      </c>
      <c r="T724" s="34">
        <f>_xlfn.XLOOKUP(B724,Demog!$A$2:$A$219,Demog!$P$2:$P$219,,,2)</f>
        <v>22020</v>
      </c>
      <c r="U724" s="34">
        <f t="shared" si="11"/>
        <v>0</v>
      </c>
      <c r="V724" s="13" t="str">
        <f>IF(OR(Table1[[#This Row],[7d_positivity_public]]=0,ISBLANK(Table1[[#This Row],[7d_positivity_public]])),"",(Table1[[#This Row],[7d_positivity_public]]-Table1[[#This Row],[7d_positivity_all]])/Table1[[#This Row],[7d_positivity_public]])</f>
        <v/>
      </c>
      <c r="W724">
        <v>0</v>
      </c>
    </row>
    <row r="725" spans="1:23" x14ac:dyDescent="0.25">
      <c r="A725" s="10">
        <v>44382</v>
      </c>
      <c r="B725">
        <v>4132</v>
      </c>
      <c r="C725" t="s">
        <v>219</v>
      </c>
      <c r="D725">
        <v>0</v>
      </c>
      <c r="E725">
        <v>0</v>
      </c>
      <c r="F725">
        <v>0</v>
      </c>
      <c r="G725">
        <v>0</v>
      </c>
      <c r="H725">
        <v>86</v>
      </c>
      <c r="K725">
        <v>86</v>
      </c>
      <c r="L725">
        <v>80</v>
      </c>
      <c r="M725">
        <v>91</v>
      </c>
      <c r="T725" s="34">
        <f>_xlfn.XLOOKUP(B725,Demog!$A$2:$A$219,Demog!$P$2:$P$219,,,2)</f>
        <v>19325</v>
      </c>
      <c r="U725" s="34">
        <f t="shared" si="11"/>
        <v>0</v>
      </c>
      <c r="V725" s="13" t="str">
        <f>IF(OR(Table1[[#This Row],[7d_positivity_public]]=0,ISBLANK(Table1[[#This Row],[7d_positivity_public]])),"",(Table1[[#This Row],[7d_positivity_public]]-Table1[[#This Row],[7d_positivity_all]])/Table1[[#This Row],[7d_positivity_public]])</f>
        <v/>
      </c>
      <c r="W725">
        <v>0</v>
      </c>
    </row>
    <row r="726" spans="1:23" x14ac:dyDescent="0.25">
      <c r="A726" s="10">
        <v>44382</v>
      </c>
      <c r="B726">
        <v>4133</v>
      </c>
      <c r="C726" t="s">
        <v>220</v>
      </c>
      <c r="D726">
        <v>0</v>
      </c>
      <c r="E726">
        <v>0</v>
      </c>
      <c r="F726">
        <v>0</v>
      </c>
      <c r="G726">
        <v>0</v>
      </c>
      <c r="H726">
        <v>86</v>
      </c>
      <c r="K726">
        <v>87</v>
      </c>
      <c r="L726">
        <v>78</v>
      </c>
      <c r="M726">
        <v>92</v>
      </c>
      <c r="T726" s="34">
        <f>_xlfn.XLOOKUP(B726,Demog!$A$2:$A$219,Demog!$P$2:$P$219,,,2)</f>
        <v>11675</v>
      </c>
      <c r="U726" s="34">
        <f t="shared" si="11"/>
        <v>0</v>
      </c>
      <c r="V726" s="13" t="str">
        <f>IF(OR(Table1[[#This Row],[7d_positivity_public]]=0,ISBLANK(Table1[[#This Row],[7d_positivity_public]])),"",(Table1[[#This Row],[7d_positivity_public]]-Table1[[#This Row],[7d_positivity_all]])/Table1[[#This Row],[7d_positivity_public]])</f>
        <v/>
      </c>
      <c r="W726">
        <v>0</v>
      </c>
    </row>
    <row r="727" spans="1:23" x14ac:dyDescent="0.25">
      <c r="A727" s="10">
        <v>44382</v>
      </c>
      <c r="B727">
        <v>4134</v>
      </c>
      <c r="C727" t="s">
        <v>221</v>
      </c>
      <c r="D727">
        <v>0</v>
      </c>
      <c r="E727">
        <v>0</v>
      </c>
      <c r="F727">
        <v>0</v>
      </c>
      <c r="G727">
        <v>0</v>
      </c>
      <c r="H727">
        <v>89</v>
      </c>
      <c r="K727">
        <v>89</v>
      </c>
      <c r="L727">
        <v>80</v>
      </c>
      <c r="M727">
        <v>93</v>
      </c>
      <c r="T727" s="34">
        <f>_xlfn.XLOOKUP(B727,Demog!$A$2:$A$219,Demog!$P$2:$P$219,,,2)</f>
        <v>11672</v>
      </c>
      <c r="U727" s="34">
        <f t="shared" si="11"/>
        <v>0</v>
      </c>
      <c r="V727" s="13" t="str">
        <f>IF(OR(Table1[[#This Row],[7d_positivity_public]]=0,ISBLANK(Table1[[#This Row],[7d_positivity_public]])),"",(Table1[[#This Row],[7d_positivity_public]]-Table1[[#This Row],[7d_positivity_all]])/Table1[[#This Row],[7d_positivity_public]])</f>
        <v/>
      </c>
      <c r="W727">
        <v>0</v>
      </c>
    </row>
    <row r="728" spans="1:23" x14ac:dyDescent="0.25">
      <c r="A728" s="10">
        <v>44382</v>
      </c>
      <c r="B728">
        <v>4141</v>
      </c>
      <c r="C728" t="s">
        <v>222</v>
      </c>
      <c r="D728">
        <v>0</v>
      </c>
      <c r="E728">
        <v>0</v>
      </c>
      <c r="F728">
        <v>0</v>
      </c>
      <c r="G728">
        <v>0</v>
      </c>
      <c r="H728">
        <v>74</v>
      </c>
      <c r="K728">
        <v>75</v>
      </c>
      <c r="L728">
        <v>58</v>
      </c>
      <c r="M728">
        <v>84</v>
      </c>
      <c r="T728" s="34">
        <f>_xlfn.XLOOKUP(B728,Demog!$A$2:$A$219,Demog!$P$2:$P$219,,,2)</f>
        <v>10557</v>
      </c>
      <c r="U728" s="34">
        <f t="shared" si="11"/>
        <v>0</v>
      </c>
      <c r="V728" s="13" t="str">
        <f>IF(OR(Table1[[#This Row],[7d_positivity_public]]=0,ISBLANK(Table1[[#This Row],[7d_positivity_public]])),"",(Table1[[#This Row],[7d_positivity_public]]-Table1[[#This Row],[7d_positivity_all]])/Table1[[#This Row],[7d_positivity_public]])</f>
        <v/>
      </c>
      <c r="W728">
        <v>0</v>
      </c>
    </row>
    <row r="729" spans="1:23" x14ac:dyDescent="0.25">
      <c r="A729" s="10">
        <v>44382</v>
      </c>
      <c r="B729">
        <v>4142</v>
      </c>
      <c r="C729" t="s">
        <v>223</v>
      </c>
      <c r="D729">
        <v>0</v>
      </c>
      <c r="E729">
        <v>0</v>
      </c>
      <c r="F729">
        <v>0</v>
      </c>
      <c r="G729">
        <v>0</v>
      </c>
      <c r="H729">
        <v>90</v>
      </c>
      <c r="K729">
        <v>90</v>
      </c>
      <c r="L729">
        <v>84</v>
      </c>
      <c r="M729">
        <v>93</v>
      </c>
      <c r="T729" s="34">
        <f>_xlfn.XLOOKUP(B729,Demog!$A$2:$A$219,Demog!$P$2:$P$219,,,2)</f>
        <v>4732</v>
      </c>
      <c r="U729" s="34">
        <f t="shared" si="11"/>
        <v>0</v>
      </c>
      <c r="V729" s="13" t="str">
        <f>IF(OR(Table1[[#This Row],[7d_positivity_public]]=0,ISBLANK(Table1[[#This Row],[7d_positivity_public]])),"",(Table1[[#This Row],[7d_positivity_public]]-Table1[[#This Row],[7d_positivity_all]])/Table1[[#This Row],[7d_positivity_public]])</f>
        <v/>
      </c>
      <c r="W729">
        <v>0</v>
      </c>
    </row>
    <row r="730" spans="1:23" x14ac:dyDescent="0.25">
      <c r="A730" s="10">
        <v>44382</v>
      </c>
      <c r="B730">
        <v>4211</v>
      </c>
      <c r="C730" t="s">
        <v>224</v>
      </c>
      <c r="D730">
        <v>0</v>
      </c>
      <c r="E730">
        <v>1</v>
      </c>
      <c r="F730">
        <v>-1</v>
      </c>
      <c r="G730">
        <v>0</v>
      </c>
      <c r="H730">
        <v>77</v>
      </c>
      <c r="K730">
        <v>78</v>
      </c>
      <c r="L730">
        <v>66</v>
      </c>
      <c r="M730">
        <v>87</v>
      </c>
      <c r="T730" s="34">
        <f>_xlfn.XLOOKUP(B730,Demog!$A$2:$A$219,Demog!$P$2:$P$219,,,2)</f>
        <v>17780</v>
      </c>
      <c r="U730" s="34">
        <f t="shared" si="11"/>
        <v>0</v>
      </c>
      <c r="V730" s="13" t="str">
        <f>IF(OR(Table1[[#This Row],[7d_positivity_public]]=0,ISBLANK(Table1[[#This Row],[7d_positivity_public]])),"",(Table1[[#This Row],[7d_positivity_public]]-Table1[[#This Row],[7d_positivity_all]])/Table1[[#This Row],[7d_positivity_public]])</f>
        <v/>
      </c>
      <c r="W730">
        <v>0</v>
      </c>
    </row>
    <row r="731" spans="1:23" x14ac:dyDescent="0.25">
      <c r="A731" s="10">
        <v>44382</v>
      </c>
      <c r="B731">
        <v>4212</v>
      </c>
      <c r="C731" t="s">
        <v>225</v>
      </c>
      <c r="D731">
        <v>0</v>
      </c>
      <c r="E731">
        <v>1</v>
      </c>
      <c r="F731">
        <v>-1</v>
      </c>
      <c r="G731">
        <v>0</v>
      </c>
      <c r="H731">
        <v>73</v>
      </c>
      <c r="K731">
        <v>75</v>
      </c>
      <c r="L731">
        <v>62</v>
      </c>
      <c r="M731">
        <v>85</v>
      </c>
      <c r="T731" s="34">
        <f>_xlfn.XLOOKUP(B731,Demog!$A$2:$A$219,Demog!$P$2:$P$219,,,2)</f>
        <v>40598</v>
      </c>
      <c r="U731" s="34">
        <f t="shared" si="11"/>
        <v>0</v>
      </c>
      <c r="V731" s="13" t="str">
        <f>IF(OR(Table1[[#This Row],[7d_positivity_public]]=0,ISBLANK(Table1[[#This Row],[7d_positivity_public]])),"",(Table1[[#This Row],[7d_positivity_public]]-Table1[[#This Row],[7d_positivity_all]])/Table1[[#This Row],[7d_positivity_public]])</f>
        <v/>
      </c>
      <c r="W731">
        <v>0</v>
      </c>
    </row>
    <row r="732" spans="1:23" x14ac:dyDescent="0.25">
      <c r="A732" s="10">
        <v>44386</v>
      </c>
      <c r="B732">
        <v>1260</v>
      </c>
      <c r="C732" t="s">
        <v>83</v>
      </c>
      <c r="D732">
        <v>26</v>
      </c>
      <c r="E732">
        <v>14</v>
      </c>
      <c r="F732">
        <v>12</v>
      </c>
      <c r="G732">
        <v>20</v>
      </c>
      <c r="H732">
        <v>69</v>
      </c>
      <c r="K732">
        <v>70</v>
      </c>
      <c r="L732">
        <v>52</v>
      </c>
      <c r="M732">
        <v>80</v>
      </c>
      <c r="T732" s="34">
        <f>_xlfn.XLOOKUP(B732,Demog!$A$2:$A$219,Demog!$P$2:$P$219,,,2)</f>
        <v>8611</v>
      </c>
      <c r="U732" s="34">
        <f t="shared" si="11"/>
        <v>16</v>
      </c>
      <c r="V732" s="13">
        <f>IF(OR(Table1[[#This Row],[7d_positivity_public]]=0,ISBLANK(Table1[[#This Row],[7d_positivity_public]])),"",(Table1[[#This Row],[7d_positivity_public]]-Table1[[#This Row],[7d_positivity_all]])/Table1[[#This Row],[7d_positivity_public]])</f>
        <v>0.15</v>
      </c>
      <c r="W732">
        <v>17</v>
      </c>
    </row>
    <row r="733" spans="1:23" x14ac:dyDescent="0.25">
      <c r="A733" s="10">
        <v>44386</v>
      </c>
      <c r="B733">
        <v>1270</v>
      </c>
      <c r="C733" t="s">
        <v>84</v>
      </c>
      <c r="D733">
        <v>0</v>
      </c>
      <c r="E733">
        <v>0</v>
      </c>
      <c r="F733">
        <v>0</v>
      </c>
      <c r="G733">
        <v>0</v>
      </c>
      <c r="H733">
        <v>62</v>
      </c>
      <c r="K733">
        <v>64</v>
      </c>
      <c r="L733">
        <v>49</v>
      </c>
      <c r="M733">
        <v>70</v>
      </c>
      <c r="T733" s="34">
        <f>_xlfn.XLOOKUP(B733,Demog!$A$2:$A$219,Demog!$P$2:$P$219,,,2)</f>
        <v>3469</v>
      </c>
      <c r="U733" s="34">
        <f t="shared" si="11"/>
        <v>0</v>
      </c>
      <c r="V733" s="13" t="str">
        <f>IF(OR(Table1[[#This Row],[7d_positivity_public]]=0,ISBLANK(Table1[[#This Row],[7d_positivity_public]])),"",(Table1[[#This Row],[7d_positivity_public]]-Table1[[#This Row],[7d_positivity_all]])/Table1[[#This Row],[7d_positivity_public]])</f>
        <v/>
      </c>
      <c r="W733">
        <v>0</v>
      </c>
    </row>
    <row r="734" spans="1:23" x14ac:dyDescent="0.25">
      <c r="A734" s="10">
        <v>44386</v>
      </c>
      <c r="B734">
        <v>1310</v>
      </c>
      <c r="C734" t="s">
        <v>87</v>
      </c>
      <c r="D734">
        <v>0</v>
      </c>
      <c r="E734">
        <v>0</v>
      </c>
      <c r="F734">
        <v>0</v>
      </c>
      <c r="G734">
        <v>0</v>
      </c>
      <c r="H734">
        <v>77</v>
      </c>
      <c r="K734">
        <v>79</v>
      </c>
      <c r="L734">
        <v>64</v>
      </c>
      <c r="M734">
        <v>85</v>
      </c>
      <c r="T734" s="34">
        <f>_xlfn.XLOOKUP(B734,Demog!$A$2:$A$219,Demog!$P$2:$P$219,,,2)</f>
        <v>19231</v>
      </c>
      <c r="U734" s="34">
        <f t="shared" si="11"/>
        <v>0</v>
      </c>
      <c r="V734" s="13" t="str">
        <f>IF(OR(Table1[[#This Row],[7d_positivity_public]]=0,ISBLANK(Table1[[#This Row],[7d_positivity_public]])),"",(Table1[[#This Row],[7d_positivity_public]]-Table1[[#This Row],[7d_positivity_all]])/Table1[[#This Row],[7d_positivity_public]])</f>
        <v/>
      </c>
      <c r="W734">
        <v>0</v>
      </c>
    </row>
    <row r="735" spans="1:23" x14ac:dyDescent="0.25">
      <c r="A735" s="10">
        <v>44386</v>
      </c>
      <c r="B735">
        <v>1320</v>
      </c>
      <c r="C735" t="s">
        <v>89</v>
      </c>
      <c r="D735">
        <v>0</v>
      </c>
      <c r="E735">
        <v>2</v>
      </c>
      <c r="F735">
        <v>-2</v>
      </c>
      <c r="G735">
        <v>0</v>
      </c>
      <c r="H735">
        <v>76</v>
      </c>
      <c r="K735">
        <v>77</v>
      </c>
      <c r="L735">
        <v>65</v>
      </c>
      <c r="M735">
        <v>85</v>
      </c>
      <c r="T735" s="34">
        <f>_xlfn.XLOOKUP(B735,Demog!$A$2:$A$219,Demog!$P$2:$P$219,,,2)</f>
        <v>41799</v>
      </c>
      <c r="U735" s="34">
        <f t="shared" si="11"/>
        <v>0</v>
      </c>
      <c r="V735" s="13" t="str">
        <f>IF(OR(Table1[[#This Row],[7d_positivity_public]]=0,ISBLANK(Table1[[#This Row],[7d_positivity_public]])),"",(Table1[[#This Row],[7d_positivity_public]]-Table1[[#This Row],[7d_positivity_all]])/Table1[[#This Row],[7d_positivity_public]])</f>
        <v/>
      </c>
      <c r="W735">
        <v>0</v>
      </c>
    </row>
    <row r="736" spans="1:23" x14ac:dyDescent="0.25">
      <c r="A736" s="10">
        <v>44386</v>
      </c>
      <c r="B736">
        <v>1330</v>
      </c>
      <c r="C736" t="s">
        <v>91</v>
      </c>
      <c r="D736">
        <v>0</v>
      </c>
      <c r="E736">
        <v>0</v>
      </c>
      <c r="F736">
        <v>0</v>
      </c>
      <c r="G736">
        <v>0</v>
      </c>
      <c r="H736">
        <v>70</v>
      </c>
      <c r="K736">
        <v>72</v>
      </c>
      <c r="L736">
        <v>59</v>
      </c>
      <c r="M736">
        <v>77</v>
      </c>
      <c r="T736" s="34">
        <f>_xlfn.XLOOKUP(B736,Demog!$A$2:$A$219,Demog!$P$2:$P$219,,,2)</f>
        <v>5101</v>
      </c>
      <c r="U736" s="34">
        <f t="shared" si="11"/>
        <v>0</v>
      </c>
      <c r="V736" s="13" t="str">
        <f>IF(OR(Table1[[#This Row],[7d_positivity_public]]=0,ISBLANK(Table1[[#This Row],[7d_positivity_public]])),"",(Table1[[#This Row],[7d_positivity_public]]-Table1[[#This Row],[7d_positivity_all]])/Table1[[#This Row],[7d_positivity_public]])</f>
        <v/>
      </c>
      <c r="W736">
        <v>0</v>
      </c>
    </row>
    <row r="737" spans="1:23" x14ac:dyDescent="0.25">
      <c r="A737" s="10">
        <v>44386</v>
      </c>
      <c r="B737">
        <v>1340</v>
      </c>
      <c r="C737" t="s">
        <v>93</v>
      </c>
      <c r="D737">
        <v>0</v>
      </c>
      <c r="E737">
        <v>0</v>
      </c>
      <c r="F737">
        <v>0</v>
      </c>
      <c r="G737">
        <v>0</v>
      </c>
      <c r="H737">
        <v>71</v>
      </c>
      <c r="K737">
        <v>73</v>
      </c>
      <c r="L737">
        <v>60</v>
      </c>
      <c r="M737">
        <v>80</v>
      </c>
      <c r="T737" s="34">
        <f>_xlfn.XLOOKUP(B737,Demog!$A$2:$A$219,Demog!$P$2:$P$219,,,2)</f>
        <v>4781</v>
      </c>
      <c r="U737" s="34">
        <f t="shared" si="11"/>
        <v>0</v>
      </c>
      <c r="V737" s="13" t="str">
        <f>IF(OR(Table1[[#This Row],[7d_positivity_public]]=0,ISBLANK(Table1[[#This Row],[7d_positivity_public]])),"",(Table1[[#This Row],[7d_positivity_public]]-Table1[[#This Row],[7d_positivity_all]])/Table1[[#This Row],[7d_positivity_public]])</f>
        <v/>
      </c>
      <c r="W737">
        <v>0</v>
      </c>
    </row>
    <row r="738" spans="1:23" x14ac:dyDescent="0.25">
      <c r="A738" s="10">
        <v>44386</v>
      </c>
      <c r="B738">
        <v>1350</v>
      </c>
      <c r="C738" t="s">
        <v>95</v>
      </c>
      <c r="D738">
        <v>1</v>
      </c>
      <c r="E738">
        <v>1</v>
      </c>
      <c r="F738">
        <v>0</v>
      </c>
      <c r="G738">
        <v>0</v>
      </c>
      <c r="H738">
        <v>64</v>
      </c>
      <c r="K738">
        <v>67</v>
      </c>
      <c r="L738">
        <v>49</v>
      </c>
      <c r="M738">
        <v>79</v>
      </c>
      <c r="T738" s="34">
        <f>_xlfn.XLOOKUP(B738,Demog!$A$2:$A$219,Demog!$P$2:$P$219,,,2)</f>
        <v>10220</v>
      </c>
      <c r="U738" s="34">
        <f t="shared" si="11"/>
        <v>1</v>
      </c>
      <c r="V738" s="13" t="str">
        <f>IF(OR(Table1[[#This Row],[7d_positivity_public]]=0,ISBLANK(Table1[[#This Row],[7d_positivity_public]])),"",(Table1[[#This Row],[7d_positivity_public]]-Table1[[#This Row],[7d_positivity_all]])/Table1[[#This Row],[7d_positivity_public]])</f>
        <v/>
      </c>
      <c r="W738">
        <v>0</v>
      </c>
    </row>
    <row r="739" spans="1:23" x14ac:dyDescent="0.25">
      <c r="A739" s="10">
        <v>44386</v>
      </c>
      <c r="B739">
        <v>1361</v>
      </c>
      <c r="C739" t="s">
        <v>97</v>
      </c>
      <c r="D739">
        <v>3</v>
      </c>
      <c r="E739">
        <v>2</v>
      </c>
      <c r="F739">
        <v>1</v>
      </c>
      <c r="G739">
        <v>4</v>
      </c>
      <c r="H739">
        <v>72</v>
      </c>
      <c r="K739">
        <v>73</v>
      </c>
      <c r="L739">
        <v>59</v>
      </c>
      <c r="M739">
        <v>84</v>
      </c>
      <c r="T739" s="34">
        <f>_xlfn.XLOOKUP(B739,Demog!$A$2:$A$219,Demog!$P$2:$P$219,,,2)</f>
        <v>53266</v>
      </c>
      <c r="U739" s="34">
        <f t="shared" si="11"/>
        <v>11</v>
      </c>
      <c r="V739" s="13">
        <f>IF(OR(Table1[[#This Row],[7d_positivity_public]]=0,ISBLANK(Table1[[#This Row],[7d_positivity_public]])),"",(Table1[[#This Row],[7d_positivity_public]]-Table1[[#This Row],[7d_positivity_all]])/Table1[[#This Row],[7d_positivity_public]])</f>
        <v>0.25</v>
      </c>
      <c r="W739">
        <v>3</v>
      </c>
    </row>
    <row r="740" spans="1:23" x14ac:dyDescent="0.25">
      <c r="A740" s="10">
        <v>44386</v>
      </c>
      <c r="B740">
        <v>1362</v>
      </c>
      <c r="C740" t="s">
        <v>99</v>
      </c>
      <c r="D740">
        <v>0</v>
      </c>
      <c r="E740">
        <v>2</v>
      </c>
      <c r="F740">
        <v>-2</v>
      </c>
      <c r="G740">
        <v>0</v>
      </c>
      <c r="H740">
        <v>65</v>
      </c>
      <c r="K740">
        <v>67</v>
      </c>
      <c r="L740">
        <v>49</v>
      </c>
      <c r="M740">
        <v>78</v>
      </c>
      <c r="T740" s="34">
        <f>_xlfn.XLOOKUP(B740,Demog!$A$2:$A$219,Demog!$P$2:$P$219,,,2)</f>
        <v>13583</v>
      </c>
      <c r="U740" s="34">
        <f t="shared" si="11"/>
        <v>0</v>
      </c>
      <c r="V740" s="13" t="str">
        <f>IF(OR(Table1[[#This Row],[7d_positivity_public]]=0,ISBLANK(Table1[[#This Row],[7d_positivity_public]])),"",(Table1[[#This Row],[7d_positivity_public]]-Table1[[#This Row],[7d_positivity_all]])/Table1[[#This Row],[7d_positivity_public]])</f>
        <v/>
      </c>
      <c r="W740">
        <v>0</v>
      </c>
    </row>
    <row r="741" spans="1:23" x14ac:dyDescent="0.25">
      <c r="A741" s="10">
        <v>44386</v>
      </c>
      <c r="B741">
        <v>1371</v>
      </c>
      <c r="C741" t="s">
        <v>101</v>
      </c>
      <c r="D741">
        <v>0</v>
      </c>
      <c r="E741">
        <v>0</v>
      </c>
      <c r="F741">
        <v>0</v>
      </c>
      <c r="G741">
        <v>3</v>
      </c>
      <c r="H741">
        <v>68</v>
      </c>
      <c r="K741">
        <v>70</v>
      </c>
      <c r="L741">
        <v>50</v>
      </c>
      <c r="M741">
        <v>80</v>
      </c>
      <c r="T741" s="34">
        <f>_xlfn.XLOOKUP(B741,Demog!$A$2:$A$219,Demog!$P$2:$P$219,,,2)</f>
        <v>8720</v>
      </c>
      <c r="U741" s="34">
        <f t="shared" si="11"/>
        <v>0</v>
      </c>
      <c r="V741" s="13">
        <f>IF(OR(Table1[[#This Row],[7d_positivity_public]]=0,ISBLANK(Table1[[#This Row],[7d_positivity_public]])),"",(Table1[[#This Row],[7d_positivity_public]]-Table1[[#This Row],[7d_positivity_all]])/Table1[[#This Row],[7d_positivity_public]])</f>
        <v>0.33333333333333331</v>
      </c>
      <c r="W741">
        <v>2</v>
      </c>
    </row>
    <row r="742" spans="1:23" x14ac:dyDescent="0.25">
      <c r="A742" s="10">
        <v>44386</v>
      </c>
      <c r="B742">
        <v>1372</v>
      </c>
      <c r="C742" t="s">
        <v>103</v>
      </c>
      <c r="D742">
        <v>3</v>
      </c>
      <c r="E742">
        <v>0</v>
      </c>
      <c r="F742">
        <v>3</v>
      </c>
      <c r="G742">
        <v>6</v>
      </c>
      <c r="H742">
        <v>72</v>
      </c>
      <c r="K742">
        <v>74</v>
      </c>
      <c r="L742">
        <v>60</v>
      </c>
      <c r="M742">
        <v>84</v>
      </c>
      <c r="T742" s="34">
        <f>_xlfn.XLOOKUP(B742,Demog!$A$2:$A$219,Demog!$P$2:$P$219,,,2)</f>
        <v>41482</v>
      </c>
      <c r="U742" s="34">
        <f t="shared" si="11"/>
        <v>9</v>
      </c>
      <c r="V742" s="13">
        <f>IF(OR(Table1[[#This Row],[7d_positivity_public]]=0,ISBLANK(Table1[[#This Row],[7d_positivity_public]])),"",(Table1[[#This Row],[7d_positivity_public]]-Table1[[#This Row],[7d_positivity_all]])/Table1[[#This Row],[7d_positivity_public]])</f>
        <v>0</v>
      </c>
      <c r="W742">
        <v>6</v>
      </c>
    </row>
    <row r="743" spans="1:23" x14ac:dyDescent="0.25">
      <c r="A743" s="10">
        <v>44386</v>
      </c>
      <c r="B743">
        <v>1373</v>
      </c>
      <c r="C743" t="s">
        <v>106</v>
      </c>
      <c r="D743">
        <v>14</v>
      </c>
      <c r="E743">
        <v>0</v>
      </c>
      <c r="F743">
        <v>14</v>
      </c>
      <c r="G743">
        <v>19</v>
      </c>
      <c r="H743">
        <v>69</v>
      </c>
      <c r="K743">
        <v>71</v>
      </c>
      <c r="L743">
        <v>61</v>
      </c>
      <c r="M743">
        <v>80</v>
      </c>
      <c r="T743" s="34">
        <f>_xlfn.XLOOKUP(B743,Demog!$A$2:$A$219,Demog!$P$2:$P$219,,,2)</f>
        <v>12922</v>
      </c>
      <c r="U743" s="34">
        <f t="shared" si="11"/>
        <v>13</v>
      </c>
      <c r="V743" s="13">
        <f>IF(OR(Table1[[#This Row],[7d_positivity_public]]=0,ISBLANK(Table1[[#This Row],[7d_positivity_public]])),"",(Table1[[#This Row],[7d_positivity_public]]-Table1[[#This Row],[7d_positivity_all]])/Table1[[#This Row],[7d_positivity_public]])</f>
        <v>0.21052631578947367</v>
      </c>
      <c r="W743">
        <v>15</v>
      </c>
    </row>
    <row r="744" spans="1:23" x14ac:dyDescent="0.25">
      <c r="A744" s="10">
        <v>44386</v>
      </c>
      <c r="B744">
        <v>1374</v>
      </c>
      <c r="C744" t="s">
        <v>108</v>
      </c>
      <c r="D744">
        <v>3</v>
      </c>
      <c r="E744">
        <v>3</v>
      </c>
      <c r="F744">
        <v>0</v>
      </c>
      <c r="G744">
        <v>5</v>
      </c>
      <c r="H744">
        <v>76</v>
      </c>
      <c r="K744">
        <v>77</v>
      </c>
      <c r="L744">
        <v>69</v>
      </c>
      <c r="M744">
        <v>85</v>
      </c>
      <c r="T744" s="34">
        <f>_xlfn.XLOOKUP(B744,Demog!$A$2:$A$219,Demog!$P$2:$P$219,,,2)</f>
        <v>33401</v>
      </c>
      <c r="U744" s="34">
        <f t="shared" si="11"/>
        <v>7</v>
      </c>
      <c r="V744" s="13">
        <f>IF(OR(Table1[[#This Row],[7d_positivity_public]]=0,ISBLANK(Table1[[#This Row],[7d_positivity_public]])),"",(Table1[[#This Row],[7d_positivity_public]]-Table1[[#This Row],[7d_positivity_all]])/Table1[[#This Row],[7d_positivity_public]])</f>
        <v>0.2</v>
      </c>
      <c r="W744">
        <v>4</v>
      </c>
    </row>
    <row r="745" spans="1:23" x14ac:dyDescent="0.25">
      <c r="A745" s="10">
        <v>44386</v>
      </c>
      <c r="B745">
        <v>1375</v>
      </c>
      <c r="C745" t="s">
        <v>110</v>
      </c>
      <c r="D745">
        <v>3</v>
      </c>
      <c r="E745">
        <v>5</v>
      </c>
      <c r="F745">
        <v>-2</v>
      </c>
      <c r="G745">
        <v>4</v>
      </c>
      <c r="H745">
        <v>74</v>
      </c>
      <c r="K745">
        <v>75</v>
      </c>
      <c r="L745">
        <v>66</v>
      </c>
      <c r="M745">
        <v>83</v>
      </c>
      <c r="T745" s="34">
        <f>_xlfn.XLOOKUP(B745,Demog!$A$2:$A$219,Demog!$P$2:$P$219,,,2)</f>
        <v>38661</v>
      </c>
      <c r="U745" s="34">
        <f t="shared" si="11"/>
        <v>8</v>
      </c>
      <c r="V745" s="13">
        <f>IF(OR(Table1[[#This Row],[7d_positivity_public]]=0,ISBLANK(Table1[[#This Row],[7d_positivity_public]])),"",(Table1[[#This Row],[7d_positivity_public]]-Table1[[#This Row],[7d_positivity_all]])/Table1[[#This Row],[7d_positivity_public]])</f>
        <v>0.25</v>
      </c>
      <c r="W745">
        <v>3</v>
      </c>
    </row>
    <row r="746" spans="1:23" x14ac:dyDescent="0.25">
      <c r="A746" s="10">
        <v>44386</v>
      </c>
      <c r="B746">
        <v>1376</v>
      </c>
      <c r="C746" t="s">
        <v>112</v>
      </c>
      <c r="D746">
        <v>3</v>
      </c>
      <c r="E746">
        <v>2</v>
      </c>
      <c r="F746">
        <v>1</v>
      </c>
      <c r="G746">
        <v>4</v>
      </c>
      <c r="H746">
        <v>67</v>
      </c>
      <c r="K746">
        <v>68</v>
      </c>
      <c r="L746">
        <v>61</v>
      </c>
      <c r="M746">
        <v>78</v>
      </c>
      <c r="T746" s="34">
        <f>_xlfn.XLOOKUP(B746,Demog!$A$2:$A$219,Demog!$P$2:$P$219,,,2)</f>
        <v>34796</v>
      </c>
      <c r="U746" s="34">
        <f t="shared" si="11"/>
        <v>7</v>
      </c>
      <c r="V746" s="13">
        <f>IF(OR(Table1[[#This Row],[7d_positivity_public]]=0,ISBLANK(Table1[[#This Row],[7d_positivity_public]])),"",(Table1[[#This Row],[7d_positivity_public]]-Table1[[#This Row],[7d_positivity_all]])/Table1[[#This Row],[7d_positivity_public]])</f>
        <v>0</v>
      </c>
      <c r="W746">
        <v>4</v>
      </c>
    </row>
    <row r="747" spans="1:23" x14ac:dyDescent="0.25">
      <c r="A747" s="10">
        <v>44386</v>
      </c>
      <c r="B747">
        <v>1377</v>
      </c>
      <c r="C747" t="s">
        <v>114</v>
      </c>
      <c r="D747">
        <v>1</v>
      </c>
      <c r="E747">
        <v>3</v>
      </c>
      <c r="F747">
        <v>-2</v>
      </c>
      <c r="G747">
        <v>2</v>
      </c>
      <c r="H747">
        <v>78</v>
      </c>
      <c r="K747">
        <v>79</v>
      </c>
      <c r="L747">
        <v>71</v>
      </c>
      <c r="M747">
        <v>86</v>
      </c>
      <c r="T747" s="34">
        <f>_xlfn.XLOOKUP(B747,Demog!$A$2:$A$219,Demog!$P$2:$P$219,,,2)</f>
        <v>24900</v>
      </c>
      <c r="U747" s="34">
        <f t="shared" si="11"/>
        <v>2</v>
      </c>
      <c r="V747" s="13">
        <f>IF(OR(Table1[[#This Row],[7d_positivity_public]]=0,ISBLANK(Table1[[#This Row],[7d_positivity_public]])),"",(Table1[[#This Row],[7d_positivity_public]]-Table1[[#This Row],[7d_positivity_all]])/Table1[[#This Row],[7d_positivity_public]])</f>
        <v>0.5</v>
      </c>
      <c r="W747">
        <v>1</v>
      </c>
    </row>
    <row r="748" spans="1:23" x14ac:dyDescent="0.25">
      <c r="A748" s="10">
        <v>44386</v>
      </c>
      <c r="B748">
        <v>1380</v>
      </c>
      <c r="C748" t="s">
        <v>116</v>
      </c>
      <c r="D748">
        <v>1</v>
      </c>
      <c r="E748">
        <v>0</v>
      </c>
      <c r="F748">
        <v>1</v>
      </c>
      <c r="G748">
        <v>2</v>
      </c>
      <c r="H748">
        <v>77</v>
      </c>
      <c r="K748">
        <v>78</v>
      </c>
      <c r="L748">
        <v>66</v>
      </c>
      <c r="M748">
        <v>86</v>
      </c>
      <c r="T748" s="34">
        <f>_xlfn.XLOOKUP(B748,Demog!$A$2:$A$219,Demog!$P$2:$P$219,,,2)</f>
        <v>12110</v>
      </c>
      <c r="U748" s="34">
        <f t="shared" si="11"/>
        <v>1</v>
      </c>
      <c r="V748" s="13">
        <f>IF(OR(Table1[[#This Row],[7d_positivity_public]]=0,ISBLANK(Table1[[#This Row],[7d_positivity_public]])),"",(Table1[[#This Row],[7d_positivity_public]]-Table1[[#This Row],[7d_positivity_all]])/Table1[[#This Row],[7d_positivity_public]])</f>
        <v>0</v>
      </c>
      <c r="W748">
        <v>2</v>
      </c>
    </row>
    <row r="749" spans="1:23" x14ac:dyDescent="0.25">
      <c r="A749" s="10">
        <v>44386</v>
      </c>
      <c r="B749">
        <v>1390</v>
      </c>
      <c r="C749" t="s">
        <v>118</v>
      </c>
      <c r="D749">
        <v>9</v>
      </c>
      <c r="E749">
        <v>3</v>
      </c>
      <c r="F749">
        <v>6</v>
      </c>
      <c r="G749">
        <v>23</v>
      </c>
      <c r="H749">
        <v>58</v>
      </c>
      <c r="K749">
        <v>61</v>
      </c>
      <c r="L749">
        <v>41</v>
      </c>
      <c r="M749">
        <v>74</v>
      </c>
      <c r="T749" s="34">
        <f>_xlfn.XLOOKUP(B749,Demog!$A$2:$A$219,Demog!$P$2:$P$219,,,2)</f>
        <v>7285</v>
      </c>
      <c r="U749" s="34">
        <f t="shared" si="11"/>
        <v>5</v>
      </c>
      <c r="V749" s="13">
        <f>IF(OR(Table1[[#This Row],[7d_positivity_public]]=0,ISBLANK(Table1[[#This Row],[7d_positivity_public]])),"",(Table1[[#This Row],[7d_positivity_public]]-Table1[[#This Row],[7d_positivity_all]])/Table1[[#This Row],[7d_positivity_public]])</f>
        <v>0.17391304347826086</v>
      </c>
      <c r="W749">
        <v>19</v>
      </c>
    </row>
    <row r="750" spans="1:23" x14ac:dyDescent="0.25">
      <c r="A750" s="10">
        <v>44386</v>
      </c>
      <c r="B750">
        <v>1420</v>
      </c>
      <c r="C750" t="s">
        <v>120</v>
      </c>
      <c r="D750">
        <v>0</v>
      </c>
      <c r="E750">
        <v>0</v>
      </c>
      <c r="F750">
        <v>0</v>
      </c>
      <c r="G750">
        <v>1</v>
      </c>
      <c r="H750">
        <v>68</v>
      </c>
      <c r="K750">
        <v>70</v>
      </c>
      <c r="L750">
        <v>52</v>
      </c>
      <c r="M750">
        <v>80</v>
      </c>
      <c r="T750" s="34">
        <f>_xlfn.XLOOKUP(B750,Demog!$A$2:$A$219,Demog!$P$2:$P$219,,,2)</f>
        <v>33648</v>
      </c>
      <c r="U750" s="34">
        <f t="shared" si="11"/>
        <v>0</v>
      </c>
      <c r="V750" s="13">
        <f>IF(OR(Table1[[#This Row],[7d_positivity_public]]=0,ISBLANK(Table1[[#This Row],[7d_positivity_public]])),"",(Table1[[#This Row],[7d_positivity_public]]-Table1[[#This Row],[7d_positivity_all]])/Table1[[#This Row],[7d_positivity_public]])</f>
        <v>0</v>
      </c>
      <c r="W750">
        <v>1</v>
      </c>
    </row>
    <row r="751" spans="1:23" x14ac:dyDescent="0.25">
      <c r="A751" s="10">
        <v>44386</v>
      </c>
      <c r="B751">
        <v>1431</v>
      </c>
      <c r="C751" t="s">
        <v>226</v>
      </c>
      <c r="D751">
        <v>1</v>
      </c>
      <c r="E751">
        <v>2</v>
      </c>
      <c r="F751">
        <v>-1</v>
      </c>
      <c r="G751">
        <v>2</v>
      </c>
      <c r="H751">
        <v>72</v>
      </c>
      <c r="K751">
        <v>74</v>
      </c>
      <c r="L751">
        <v>63</v>
      </c>
      <c r="M751">
        <v>85</v>
      </c>
      <c r="T751" s="34">
        <f>_xlfn.XLOOKUP(B751,Demog!$A$2:$A$219,Demog!$P$2:$P$219,,,2)</f>
        <v>44714</v>
      </c>
      <c r="U751" s="34">
        <f t="shared" si="11"/>
        <v>3</v>
      </c>
      <c r="V751" s="13">
        <f>IF(OR(Table1[[#This Row],[7d_positivity_public]]=0,ISBLANK(Table1[[#This Row],[7d_positivity_public]])),"",(Table1[[#This Row],[7d_positivity_public]]-Table1[[#This Row],[7d_positivity_all]])/Table1[[#This Row],[7d_positivity_public]])</f>
        <v>0</v>
      </c>
      <c r="W751">
        <v>2</v>
      </c>
    </row>
    <row r="752" spans="1:23" x14ac:dyDescent="0.25">
      <c r="A752" s="10">
        <v>44386</v>
      </c>
      <c r="B752">
        <v>1432</v>
      </c>
      <c r="C752" t="s">
        <v>227</v>
      </c>
      <c r="D752">
        <v>1</v>
      </c>
      <c r="E752">
        <v>1</v>
      </c>
      <c r="F752">
        <v>0</v>
      </c>
      <c r="G752">
        <v>0</v>
      </c>
      <c r="H752">
        <v>80</v>
      </c>
      <c r="K752">
        <v>81</v>
      </c>
      <c r="L752">
        <v>75</v>
      </c>
      <c r="M752">
        <v>88</v>
      </c>
      <c r="T752" s="34">
        <f>_xlfn.XLOOKUP(B752,Demog!$A$2:$A$219,Demog!$P$2:$P$219,,,2)</f>
        <v>48587</v>
      </c>
      <c r="U752" s="34">
        <f t="shared" si="11"/>
        <v>3</v>
      </c>
      <c r="V752" s="13" t="str">
        <f>IF(OR(Table1[[#This Row],[7d_positivity_public]]=0,ISBLANK(Table1[[#This Row],[7d_positivity_public]])),"",(Table1[[#This Row],[7d_positivity_public]]-Table1[[#This Row],[7d_positivity_all]])/Table1[[#This Row],[7d_positivity_public]])</f>
        <v/>
      </c>
      <c r="W752">
        <v>0</v>
      </c>
    </row>
    <row r="753" spans="1:23" x14ac:dyDescent="0.25">
      <c r="A753" s="10">
        <v>44386</v>
      </c>
      <c r="B753">
        <v>1433</v>
      </c>
      <c r="C753" t="s">
        <v>122</v>
      </c>
      <c r="D753">
        <v>1</v>
      </c>
      <c r="E753">
        <v>0</v>
      </c>
      <c r="F753">
        <v>1</v>
      </c>
      <c r="G753">
        <v>1</v>
      </c>
      <c r="H753">
        <v>70</v>
      </c>
      <c r="K753">
        <v>72</v>
      </c>
      <c r="L753">
        <v>56</v>
      </c>
      <c r="M753">
        <v>81</v>
      </c>
      <c r="T753" s="34">
        <f>_xlfn.XLOOKUP(B753,Demog!$A$2:$A$219,Demog!$P$2:$P$219,,,2)</f>
        <v>19986</v>
      </c>
      <c r="U753" s="34">
        <f t="shared" si="11"/>
        <v>1</v>
      </c>
      <c r="V753" s="13">
        <f>IF(OR(Table1[[#This Row],[7d_positivity_public]]=0,ISBLANK(Table1[[#This Row],[7d_positivity_public]])),"",(Table1[[#This Row],[7d_positivity_public]]-Table1[[#This Row],[7d_positivity_all]])/Table1[[#This Row],[7d_positivity_public]])</f>
        <v>0</v>
      </c>
      <c r="W753">
        <v>1</v>
      </c>
    </row>
    <row r="754" spans="1:23" x14ac:dyDescent="0.25">
      <c r="A754" s="10">
        <v>44386</v>
      </c>
      <c r="B754">
        <v>1490</v>
      </c>
      <c r="C754" t="s">
        <v>124</v>
      </c>
      <c r="D754">
        <v>0</v>
      </c>
      <c r="E754">
        <v>1</v>
      </c>
      <c r="F754">
        <v>-1</v>
      </c>
      <c r="G754">
        <v>0</v>
      </c>
      <c r="H754">
        <v>68</v>
      </c>
      <c r="K754">
        <v>71</v>
      </c>
      <c r="L754">
        <v>57</v>
      </c>
      <c r="M754">
        <v>81</v>
      </c>
      <c r="T754" s="34">
        <f>_xlfn.XLOOKUP(B754,Demog!$A$2:$A$219,Demog!$P$2:$P$219,,,2)</f>
        <v>10855</v>
      </c>
      <c r="U754" s="34">
        <f t="shared" si="11"/>
        <v>0</v>
      </c>
      <c r="V754" s="13" t="str">
        <f>IF(OR(Table1[[#This Row],[7d_positivity_public]]=0,ISBLANK(Table1[[#This Row],[7d_positivity_public]])),"",(Table1[[#This Row],[7d_positivity_public]]-Table1[[#This Row],[7d_positivity_all]])/Table1[[#This Row],[7d_positivity_public]])</f>
        <v/>
      </c>
      <c r="W754">
        <v>0</v>
      </c>
    </row>
    <row r="755" spans="1:23" x14ac:dyDescent="0.25">
      <c r="A755" s="10">
        <v>44386</v>
      </c>
      <c r="B755">
        <v>2121</v>
      </c>
      <c r="C755" t="s">
        <v>126</v>
      </c>
      <c r="D755">
        <v>2</v>
      </c>
      <c r="E755">
        <v>0</v>
      </c>
      <c r="F755">
        <v>2</v>
      </c>
      <c r="G755">
        <v>3</v>
      </c>
      <c r="H755">
        <v>72</v>
      </c>
      <c r="K755">
        <v>74</v>
      </c>
      <c r="L755">
        <v>63</v>
      </c>
      <c r="M755">
        <v>84</v>
      </c>
      <c r="T755" s="34">
        <f>_xlfn.XLOOKUP(B755,Demog!$A$2:$A$219,Demog!$P$2:$P$219,,,2)</f>
        <v>51241</v>
      </c>
      <c r="U755" s="34">
        <f t="shared" si="11"/>
        <v>7</v>
      </c>
      <c r="V755" s="13">
        <f>IF(OR(Table1[[#This Row],[7d_positivity_public]]=0,ISBLANK(Table1[[#This Row],[7d_positivity_public]])),"",(Table1[[#This Row],[7d_positivity_public]]-Table1[[#This Row],[7d_positivity_all]])/Table1[[#This Row],[7d_positivity_public]])</f>
        <v>0.33333333333333331</v>
      </c>
      <c r="W755">
        <v>2</v>
      </c>
    </row>
    <row r="756" spans="1:23" x14ac:dyDescent="0.25">
      <c r="A756" s="10">
        <v>44386</v>
      </c>
      <c r="B756">
        <v>2122</v>
      </c>
      <c r="C756" t="s">
        <v>128</v>
      </c>
      <c r="D756">
        <v>1</v>
      </c>
      <c r="E756">
        <v>2</v>
      </c>
      <c r="F756">
        <v>-1</v>
      </c>
      <c r="G756">
        <v>1</v>
      </c>
      <c r="H756">
        <v>64</v>
      </c>
      <c r="K756">
        <v>66</v>
      </c>
      <c r="L756">
        <v>54</v>
      </c>
      <c r="M756">
        <v>78</v>
      </c>
      <c r="T756" s="34">
        <f>_xlfn.XLOOKUP(B756,Demog!$A$2:$A$219,Demog!$P$2:$P$219,,,2)</f>
        <v>41936</v>
      </c>
      <c r="U756" s="34">
        <f t="shared" si="11"/>
        <v>3</v>
      </c>
      <c r="V756" s="13">
        <f>IF(OR(Table1[[#This Row],[7d_positivity_public]]=0,ISBLANK(Table1[[#This Row],[7d_positivity_public]])),"",(Table1[[#This Row],[7d_positivity_public]]-Table1[[#This Row],[7d_positivity_all]])/Table1[[#This Row],[7d_positivity_public]])</f>
        <v>0</v>
      </c>
      <c r="W756">
        <v>1</v>
      </c>
    </row>
    <row r="757" spans="1:23" x14ac:dyDescent="0.25">
      <c r="A757" s="10">
        <v>44386</v>
      </c>
      <c r="B757">
        <v>2131</v>
      </c>
      <c r="C757" t="s">
        <v>129</v>
      </c>
      <c r="D757">
        <v>3</v>
      </c>
      <c r="E757">
        <v>0</v>
      </c>
      <c r="F757">
        <v>3</v>
      </c>
      <c r="G757">
        <v>2</v>
      </c>
      <c r="H757">
        <v>70</v>
      </c>
      <c r="K757">
        <v>71</v>
      </c>
      <c r="L757">
        <v>63</v>
      </c>
      <c r="M757">
        <v>81</v>
      </c>
      <c r="T757" s="34">
        <f>_xlfn.XLOOKUP(B757,Demog!$A$2:$A$219,Demog!$P$2:$P$219,,,2)</f>
        <v>22754</v>
      </c>
      <c r="U757" s="34">
        <f t="shared" si="11"/>
        <v>5</v>
      </c>
      <c r="V757" s="13">
        <f>IF(OR(Table1[[#This Row],[7d_positivity_public]]=0,ISBLANK(Table1[[#This Row],[7d_positivity_public]])),"",(Table1[[#This Row],[7d_positivity_public]]-Table1[[#This Row],[7d_positivity_all]])/Table1[[#This Row],[7d_positivity_public]])</f>
        <v>0</v>
      </c>
      <c r="W757">
        <v>2</v>
      </c>
    </row>
    <row r="758" spans="1:23" x14ac:dyDescent="0.25">
      <c r="A758" s="10">
        <v>44386</v>
      </c>
      <c r="B758">
        <v>2132</v>
      </c>
      <c r="C758" t="s">
        <v>130</v>
      </c>
      <c r="D758">
        <v>1</v>
      </c>
      <c r="E758">
        <v>2</v>
      </c>
      <c r="F758">
        <v>-1</v>
      </c>
      <c r="G758">
        <v>1</v>
      </c>
      <c r="H758">
        <v>75</v>
      </c>
      <c r="K758">
        <v>76</v>
      </c>
      <c r="L758">
        <v>70</v>
      </c>
      <c r="M758">
        <v>84</v>
      </c>
      <c r="T758" s="34">
        <f>_xlfn.XLOOKUP(B758,Demog!$A$2:$A$219,Demog!$P$2:$P$219,,,2)</f>
        <v>35584</v>
      </c>
      <c r="U758" s="34">
        <f t="shared" si="11"/>
        <v>2</v>
      </c>
      <c r="V758" s="13">
        <f>IF(OR(Table1[[#This Row],[7d_positivity_public]]=0,ISBLANK(Table1[[#This Row],[7d_positivity_public]])),"",(Table1[[#This Row],[7d_positivity_public]]-Table1[[#This Row],[7d_positivity_all]])/Table1[[#This Row],[7d_positivity_public]])</f>
        <v>1</v>
      </c>
      <c r="W758">
        <v>0</v>
      </c>
    </row>
    <row r="759" spans="1:23" x14ac:dyDescent="0.25">
      <c r="A759" s="10">
        <v>44386</v>
      </c>
      <c r="B759">
        <v>2133</v>
      </c>
      <c r="C759" t="s">
        <v>131</v>
      </c>
      <c r="D759">
        <v>1</v>
      </c>
      <c r="E759">
        <v>3</v>
      </c>
      <c r="F759">
        <v>-2</v>
      </c>
      <c r="G759">
        <v>1</v>
      </c>
      <c r="H759">
        <v>78</v>
      </c>
      <c r="K759">
        <v>80</v>
      </c>
      <c r="L759">
        <v>75</v>
      </c>
      <c r="M759">
        <v>86</v>
      </c>
      <c r="T759" s="34">
        <f>_xlfn.XLOOKUP(B759,Demog!$A$2:$A$219,Demog!$P$2:$P$219,,,2)</f>
        <v>58511</v>
      </c>
      <c r="U759" s="34">
        <f t="shared" si="11"/>
        <v>4</v>
      </c>
      <c r="V759" s="13">
        <f>IF(OR(Table1[[#This Row],[7d_positivity_public]]=0,ISBLANK(Table1[[#This Row],[7d_positivity_public]])),"",(Table1[[#This Row],[7d_positivity_public]]-Table1[[#This Row],[7d_positivity_all]])/Table1[[#This Row],[7d_positivity_public]])</f>
        <v>1</v>
      </c>
      <c r="W759">
        <v>0</v>
      </c>
    </row>
    <row r="760" spans="1:23" x14ac:dyDescent="0.25">
      <c r="A760" s="10">
        <v>44386</v>
      </c>
      <c r="B760">
        <v>2134</v>
      </c>
      <c r="C760" t="s">
        <v>132</v>
      </c>
      <c r="D760">
        <v>2</v>
      </c>
      <c r="E760">
        <v>1</v>
      </c>
      <c r="F760">
        <v>1</v>
      </c>
      <c r="G760">
        <v>2</v>
      </c>
      <c r="H760">
        <v>72</v>
      </c>
      <c r="K760">
        <v>74</v>
      </c>
      <c r="L760">
        <v>70</v>
      </c>
      <c r="M760">
        <v>81</v>
      </c>
      <c r="T760" s="34">
        <f>_xlfn.XLOOKUP(B760,Demog!$A$2:$A$219,Demog!$P$2:$P$219,,,2)</f>
        <v>24836</v>
      </c>
      <c r="U760" s="34">
        <f t="shared" si="11"/>
        <v>3</v>
      </c>
      <c r="V760" s="13">
        <f>IF(OR(Table1[[#This Row],[7d_positivity_public]]=0,ISBLANK(Table1[[#This Row],[7d_positivity_public]])),"",(Table1[[#This Row],[7d_positivity_public]]-Table1[[#This Row],[7d_positivity_all]])/Table1[[#This Row],[7d_positivity_public]])</f>
        <v>0.5</v>
      </c>
      <c r="W760">
        <v>1</v>
      </c>
    </row>
    <row r="761" spans="1:23" x14ac:dyDescent="0.25">
      <c r="A761" s="10">
        <v>44386</v>
      </c>
      <c r="B761">
        <v>2141</v>
      </c>
      <c r="C761" t="s">
        <v>133</v>
      </c>
      <c r="D761">
        <v>0</v>
      </c>
      <c r="E761">
        <v>0</v>
      </c>
      <c r="F761">
        <v>0</v>
      </c>
      <c r="G761">
        <v>0</v>
      </c>
      <c r="H761">
        <v>68</v>
      </c>
      <c r="K761">
        <v>70</v>
      </c>
      <c r="L761">
        <v>59</v>
      </c>
      <c r="M761">
        <v>82</v>
      </c>
      <c r="T761" s="34">
        <f>_xlfn.XLOOKUP(B761,Demog!$A$2:$A$219,Demog!$P$2:$P$219,,,2)</f>
        <v>26303</v>
      </c>
      <c r="U761" s="34">
        <f t="shared" si="11"/>
        <v>0</v>
      </c>
      <c r="V761" s="13" t="str">
        <f>IF(OR(Table1[[#This Row],[7d_positivity_public]]=0,ISBLANK(Table1[[#This Row],[7d_positivity_public]])),"",(Table1[[#This Row],[7d_positivity_public]]-Table1[[#This Row],[7d_positivity_all]])/Table1[[#This Row],[7d_positivity_public]])</f>
        <v/>
      </c>
      <c r="W761">
        <v>0</v>
      </c>
    </row>
    <row r="762" spans="1:23" x14ac:dyDescent="0.25">
      <c r="A762" s="10">
        <v>44386</v>
      </c>
      <c r="B762">
        <v>2142</v>
      </c>
      <c r="C762" t="s">
        <v>134</v>
      </c>
      <c r="D762">
        <v>1</v>
      </c>
      <c r="E762">
        <v>1</v>
      </c>
      <c r="F762">
        <v>0</v>
      </c>
      <c r="G762">
        <v>2</v>
      </c>
      <c r="H762">
        <v>68</v>
      </c>
      <c r="K762">
        <v>69</v>
      </c>
      <c r="L762">
        <v>60</v>
      </c>
      <c r="M762">
        <v>79</v>
      </c>
      <c r="T762" s="34">
        <f>_xlfn.XLOOKUP(B762,Demog!$A$2:$A$219,Demog!$P$2:$P$219,,,2)</f>
        <v>16854</v>
      </c>
      <c r="U762" s="34">
        <f t="shared" si="11"/>
        <v>1</v>
      </c>
      <c r="V762" s="13">
        <f>IF(OR(Table1[[#This Row],[7d_positivity_public]]=0,ISBLANK(Table1[[#This Row],[7d_positivity_public]])),"",(Table1[[#This Row],[7d_positivity_public]]-Table1[[#This Row],[7d_positivity_all]])/Table1[[#This Row],[7d_positivity_public]])</f>
        <v>0.5</v>
      </c>
      <c r="W762">
        <v>1</v>
      </c>
    </row>
    <row r="763" spans="1:23" x14ac:dyDescent="0.25">
      <c r="A763" s="10">
        <v>44386</v>
      </c>
      <c r="B763">
        <v>2150</v>
      </c>
      <c r="C763" t="s">
        <v>135</v>
      </c>
      <c r="D763">
        <v>0</v>
      </c>
      <c r="E763">
        <v>0</v>
      </c>
      <c r="F763">
        <v>0</v>
      </c>
      <c r="G763">
        <v>0</v>
      </c>
      <c r="H763">
        <v>74</v>
      </c>
      <c r="K763">
        <v>75</v>
      </c>
      <c r="L763">
        <v>60</v>
      </c>
      <c r="M763">
        <v>85</v>
      </c>
      <c r="T763" s="34">
        <f>_xlfn.XLOOKUP(B763,Demog!$A$2:$A$219,Demog!$P$2:$P$219,,,2)</f>
        <v>9696</v>
      </c>
      <c r="U763" s="34">
        <f t="shared" si="11"/>
        <v>0</v>
      </c>
      <c r="V763" s="13" t="str">
        <f>IF(OR(Table1[[#This Row],[7d_positivity_public]]=0,ISBLANK(Table1[[#This Row],[7d_positivity_public]])),"",(Table1[[#This Row],[7d_positivity_public]]-Table1[[#This Row],[7d_positivity_all]])/Table1[[#This Row],[7d_positivity_public]])</f>
        <v/>
      </c>
      <c r="W763">
        <v>0</v>
      </c>
    </row>
    <row r="764" spans="1:23" x14ac:dyDescent="0.25">
      <c r="A764" s="10">
        <v>44386</v>
      </c>
      <c r="B764">
        <v>2210</v>
      </c>
      <c r="C764" t="s">
        <v>136</v>
      </c>
      <c r="D764">
        <v>2</v>
      </c>
      <c r="E764">
        <v>2</v>
      </c>
      <c r="F764">
        <v>0</v>
      </c>
      <c r="G764">
        <v>2</v>
      </c>
      <c r="H764">
        <v>83</v>
      </c>
      <c r="K764">
        <v>84</v>
      </c>
      <c r="L764">
        <v>82</v>
      </c>
      <c r="M764">
        <v>86</v>
      </c>
      <c r="T764" s="34">
        <f>_xlfn.XLOOKUP(B764,Demog!$A$2:$A$219,Demog!$P$2:$P$219,,,2)</f>
        <v>70996</v>
      </c>
      <c r="U764" s="34">
        <f t="shared" si="11"/>
        <v>10</v>
      </c>
      <c r="V764" s="13">
        <f>IF(OR(Table1[[#This Row],[7d_positivity_public]]=0,ISBLANK(Table1[[#This Row],[7d_positivity_public]])),"",(Table1[[#This Row],[7d_positivity_public]]-Table1[[#This Row],[7d_positivity_all]])/Table1[[#This Row],[7d_positivity_public]])</f>
        <v>0.5</v>
      </c>
      <c r="W764">
        <v>1</v>
      </c>
    </row>
    <row r="765" spans="1:23" x14ac:dyDescent="0.25">
      <c r="A765" s="10">
        <v>44386</v>
      </c>
      <c r="B765">
        <v>2221</v>
      </c>
      <c r="C765" t="s">
        <v>137</v>
      </c>
      <c r="D765">
        <v>1</v>
      </c>
      <c r="E765">
        <v>1</v>
      </c>
      <c r="F765">
        <v>0</v>
      </c>
      <c r="G765">
        <v>2</v>
      </c>
      <c r="H765">
        <v>84</v>
      </c>
      <c r="K765">
        <v>85</v>
      </c>
      <c r="L765">
        <v>84</v>
      </c>
      <c r="M765">
        <v>86</v>
      </c>
      <c r="T765" s="34">
        <f>_xlfn.XLOOKUP(B765,Demog!$A$2:$A$219,Demog!$P$2:$P$219,,,2)</f>
        <v>47161</v>
      </c>
      <c r="U765" s="34">
        <f t="shared" si="11"/>
        <v>3</v>
      </c>
      <c r="V765" s="13">
        <f>IF(OR(Table1[[#This Row],[7d_positivity_public]]=0,ISBLANK(Table1[[#This Row],[7d_positivity_public]])),"",(Table1[[#This Row],[7d_positivity_public]]-Table1[[#This Row],[7d_positivity_all]])/Table1[[#This Row],[7d_positivity_public]])</f>
        <v>0.5</v>
      </c>
      <c r="W765">
        <v>1</v>
      </c>
    </row>
    <row r="766" spans="1:23" x14ac:dyDescent="0.25">
      <c r="A766" s="10">
        <v>44386</v>
      </c>
      <c r="B766">
        <v>2222</v>
      </c>
      <c r="C766" t="s">
        <v>138</v>
      </c>
      <c r="D766">
        <v>1</v>
      </c>
      <c r="E766">
        <v>1</v>
      </c>
      <c r="F766">
        <v>0</v>
      </c>
      <c r="G766">
        <v>1</v>
      </c>
      <c r="H766">
        <v>82</v>
      </c>
      <c r="K766">
        <v>83</v>
      </c>
      <c r="L766">
        <v>82</v>
      </c>
      <c r="M766">
        <v>84</v>
      </c>
      <c r="T766" s="34">
        <f>_xlfn.XLOOKUP(B766,Demog!$A$2:$A$219,Demog!$P$2:$P$219,,,2)</f>
        <v>45434</v>
      </c>
      <c r="U766" s="34">
        <f t="shared" si="11"/>
        <v>3</v>
      </c>
      <c r="V766" s="13">
        <f>IF(OR(Table1[[#This Row],[7d_positivity_public]]=0,ISBLANK(Table1[[#This Row],[7d_positivity_public]])),"",(Table1[[#This Row],[7d_positivity_public]]-Table1[[#This Row],[7d_positivity_all]])/Table1[[#This Row],[7d_positivity_public]])</f>
        <v>0</v>
      </c>
      <c r="W766">
        <v>1</v>
      </c>
    </row>
    <row r="767" spans="1:23" x14ac:dyDescent="0.25">
      <c r="A767" s="10">
        <v>44386</v>
      </c>
      <c r="B767">
        <v>2223</v>
      </c>
      <c r="C767" t="s">
        <v>139</v>
      </c>
      <c r="D767">
        <v>1</v>
      </c>
      <c r="E767">
        <v>1</v>
      </c>
      <c r="F767">
        <v>0</v>
      </c>
      <c r="G767">
        <v>0</v>
      </c>
      <c r="H767">
        <v>81</v>
      </c>
      <c r="K767">
        <v>81</v>
      </c>
      <c r="L767">
        <v>81</v>
      </c>
      <c r="M767">
        <v>82</v>
      </c>
      <c r="T767" s="34">
        <f>_xlfn.XLOOKUP(B767,Demog!$A$2:$A$219,Demog!$P$2:$P$219,,,2)</f>
        <v>81414</v>
      </c>
      <c r="U767" s="34">
        <f t="shared" si="11"/>
        <v>6</v>
      </c>
      <c r="V767" s="13" t="str">
        <f>IF(OR(Table1[[#This Row],[7d_positivity_public]]=0,ISBLANK(Table1[[#This Row],[7d_positivity_public]])),"",(Table1[[#This Row],[7d_positivity_public]]-Table1[[#This Row],[7d_positivity_all]])/Table1[[#This Row],[7d_positivity_public]])</f>
        <v/>
      </c>
      <c r="W767">
        <v>0</v>
      </c>
    </row>
    <row r="768" spans="1:23" x14ac:dyDescent="0.25">
      <c r="A768" s="10">
        <v>44386</v>
      </c>
      <c r="B768">
        <v>2224</v>
      </c>
      <c r="C768" t="s">
        <v>140</v>
      </c>
      <c r="D768">
        <v>0</v>
      </c>
      <c r="E768">
        <v>1</v>
      </c>
      <c r="F768">
        <v>-1</v>
      </c>
      <c r="G768">
        <v>0</v>
      </c>
      <c r="H768">
        <v>80</v>
      </c>
      <c r="K768">
        <v>81</v>
      </c>
      <c r="L768">
        <v>79</v>
      </c>
      <c r="M768">
        <v>84</v>
      </c>
      <c r="T768" s="34">
        <f>_xlfn.XLOOKUP(B768,Demog!$A$2:$A$219,Demog!$P$2:$P$219,,,2)</f>
        <v>58746</v>
      </c>
      <c r="U768" s="34">
        <f t="shared" si="11"/>
        <v>0</v>
      </c>
      <c r="V768" s="13" t="str">
        <f>IF(OR(Table1[[#This Row],[7d_positivity_public]]=0,ISBLANK(Table1[[#This Row],[7d_positivity_public]])),"",(Table1[[#This Row],[7d_positivity_public]]-Table1[[#This Row],[7d_positivity_all]])/Table1[[#This Row],[7d_positivity_public]])</f>
        <v/>
      </c>
      <c r="W768">
        <v>0</v>
      </c>
    </row>
    <row r="769" spans="1:23" x14ac:dyDescent="0.25">
      <c r="A769" s="10">
        <v>44386</v>
      </c>
      <c r="B769">
        <v>2231</v>
      </c>
      <c r="C769" t="s">
        <v>141</v>
      </c>
      <c r="D769">
        <v>1</v>
      </c>
      <c r="E769">
        <v>0</v>
      </c>
      <c r="F769">
        <v>1</v>
      </c>
      <c r="G769">
        <v>1</v>
      </c>
      <c r="H769">
        <v>76</v>
      </c>
      <c r="K769">
        <v>77</v>
      </c>
      <c r="L769">
        <v>69</v>
      </c>
      <c r="M769">
        <v>85</v>
      </c>
      <c r="T769" s="34">
        <f>_xlfn.XLOOKUP(B769,Demog!$A$2:$A$219,Demog!$P$2:$P$219,,,2)</f>
        <v>30824</v>
      </c>
      <c r="U769" s="34">
        <f t="shared" si="11"/>
        <v>2</v>
      </c>
      <c r="V769" s="13">
        <f>IF(OR(Table1[[#This Row],[7d_positivity_public]]=0,ISBLANK(Table1[[#This Row],[7d_positivity_public]])),"",(Table1[[#This Row],[7d_positivity_public]]-Table1[[#This Row],[7d_positivity_all]])/Table1[[#This Row],[7d_positivity_public]])</f>
        <v>0</v>
      </c>
      <c r="W769">
        <v>1</v>
      </c>
    </row>
    <row r="770" spans="1:23" x14ac:dyDescent="0.25">
      <c r="A770" s="10">
        <v>44386</v>
      </c>
      <c r="B770">
        <v>2232</v>
      </c>
      <c r="C770" t="s">
        <v>142</v>
      </c>
      <c r="D770">
        <v>0</v>
      </c>
      <c r="E770">
        <v>1</v>
      </c>
      <c r="F770">
        <v>-1</v>
      </c>
      <c r="G770">
        <v>0</v>
      </c>
      <c r="H770">
        <v>82</v>
      </c>
      <c r="K770">
        <v>83</v>
      </c>
      <c r="L770">
        <v>77</v>
      </c>
      <c r="M770">
        <v>89</v>
      </c>
      <c r="T770" s="34">
        <f>_xlfn.XLOOKUP(B770,Demog!$A$2:$A$219,Demog!$P$2:$P$219,,,2)</f>
        <v>18835</v>
      </c>
      <c r="U770" s="34">
        <f t="shared" ref="U770:U833" si="12">ROUND(T770*D770/100000*7,0)</f>
        <v>0</v>
      </c>
      <c r="V770" s="13" t="str">
        <f>IF(OR(Table1[[#This Row],[7d_positivity_public]]=0,ISBLANK(Table1[[#This Row],[7d_positivity_public]])),"",(Table1[[#This Row],[7d_positivity_public]]-Table1[[#This Row],[7d_positivity_all]])/Table1[[#This Row],[7d_positivity_public]])</f>
        <v/>
      </c>
      <c r="W770">
        <v>0</v>
      </c>
    </row>
    <row r="771" spans="1:23" x14ac:dyDescent="0.25">
      <c r="A771" s="10">
        <v>44386</v>
      </c>
      <c r="B771">
        <v>2233</v>
      </c>
      <c r="C771" t="s">
        <v>143</v>
      </c>
      <c r="D771">
        <v>1</v>
      </c>
      <c r="E771">
        <v>3</v>
      </c>
      <c r="F771">
        <v>-2</v>
      </c>
      <c r="G771">
        <v>2</v>
      </c>
      <c r="H771">
        <v>76</v>
      </c>
      <c r="K771">
        <v>78</v>
      </c>
      <c r="L771">
        <v>71</v>
      </c>
      <c r="M771">
        <v>85</v>
      </c>
      <c r="T771" s="34">
        <f>_xlfn.XLOOKUP(B771,Demog!$A$2:$A$219,Demog!$P$2:$P$219,,,2)</f>
        <v>51442</v>
      </c>
      <c r="U771" s="34">
        <f t="shared" si="12"/>
        <v>4</v>
      </c>
      <c r="V771" s="13">
        <f>IF(OR(Table1[[#This Row],[7d_positivity_public]]=0,ISBLANK(Table1[[#This Row],[7d_positivity_public]])),"",(Table1[[#This Row],[7d_positivity_public]]-Table1[[#This Row],[7d_positivity_all]])/Table1[[#This Row],[7d_positivity_public]])</f>
        <v>0.5</v>
      </c>
      <c r="W771">
        <v>1</v>
      </c>
    </row>
    <row r="772" spans="1:23" x14ac:dyDescent="0.25">
      <c r="A772" s="10">
        <v>44386</v>
      </c>
      <c r="B772">
        <v>2241</v>
      </c>
      <c r="C772" t="s">
        <v>144</v>
      </c>
      <c r="D772">
        <v>0</v>
      </c>
      <c r="E772">
        <v>0</v>
      </c>
      <c r="F772">
        <v>0</v>
      </c>
      <c r="G772">
        <v>2</v>
      </c>
      <c r="H772">
        <v>81</v>
      </c>
      <c r="K772">
        <v>81</v>
      </c>
      <c r="L772">
        <v>79</v>
      </c>
      <c r="M772">
        <v>84</v>
      </c>
      <c r="T772" s="34">
        <f>_xlfn.XLOOKUP(B772,Demog!$A$2:$A$219,Demog!$P$2:$P$219,,,2)</f>
        <v>40842</v>
      </c>
      <c r="U772" s="34">
        <f t="shared" si="12"/>
        <v>0</v>
      </c>
      <c r="V772" s="13">
        <f>IF(OR(Table1[[#This Row],[7d_positivity_public]]=0,ISBLANK(Table1[[#This Row],[7d_positivity_public]])),"",(Table1[[#This Row],[7d_positivity_public]]-Table1[[#This Row],[7d_positivity_all]])/Table1[[#This Row],[7d_positivity_public]])</f>
        <v>0.5</v>
      </c>
      <c r="W772">
        <v>1</v>
      </c>
    </row>
    <row r="773" spans="1:23" x14ac:dyDescent="0.25">
      <c r="A773" s="10">
        <v>44386</v>
      </c>
      <c r="B773">
        <v>2242</v>
      </c>
      <c r="C773" t="s">
        <v>145</v>
      </c>
      <c r="D773">
        <v>0</v>
      </c>
      <c r="E773">
        <v>0</v>
      </c>
      <c r="F773">
        <v>0</v>
      </c>
      <c r="G773">
        <v>1</v>
      </c>
      <c r="H773">
        <v>82</v>
      </c>
      <c r="K773">
        <v>83</v>
      </c>
      <c r="L773">
        <v>80</v>
      </c>
      <c r="M773">
        <v>86</v>
      </c>
      <c r="T773" s="34">
        <f>_xlfn.XLOOKUP(B773,Demog!$A$2:$A$219,Demog!$P$2:$P$219,,,2)</f>
        <v>70406</v>
      </c>
      <c r="U773" s="34">
        <f t="shared" si="12"/>
        <v>0</v>
      </c>
      <c r="V773" s="13">
        <f>IF(OR(Table1[[#This Row],[7d_positivity_public]]=0,ISBLANK(Table1[[#This Row],[7d_positivity_public]])),"",(Table1[[#This Row],[7d_positivity_public]]-Table1[[#This Row],[7d_positivity_all]])/Table1[[#This Row],[7d_positivity_public]])</f>
        <v>1</v>
      </c>
      <c r="W773">
        <v>0</v>
      </c>
    </row>
    <row r="774" spans="1:23" x14ac:dyDescent="0.25">
      <c r="A774" s="10">
        <v>44386</v>
      </c>
      <c r="B774">
        <v>2243</v>
      </c>
      <c r="C774" t="s">
        <v>146</v>
      </c>
      <c r="D774">
        <v>0</v>
      </c>
      <c r="E774">
        <v>1</v>
      </c>
      <c r="F774">
        <v>-1</v>
      </c>
      <c r="G774">
        <v>2</v>
      </c>
      <c r="H774">
        <v>81</v>
      </c>
      <c r="K774">
        <v>82</v>
      </c>
      <c r="L774">
        <v>78</v>
      </c>
      <c r="M774">
        <v>86</v>
      </c>
      <c r="T774" s="34">
        <f>_xlfn.XLOOKUP(B774,Demog!$A$2:$A$219,Demog!$P$2:$P$219,,,2)</f>
        <v>28129</v>
      </c>
      <c r="U774" s="34">
        <f t="shared" si="12"/>
        <v>0</v>
      </c>
      <c r="V774" s="13">
        <f>IF(OR(Table1[[#This Row],[7d_positivity_public]]=0,ISBLANK(Table1[[#This Row],[7d_positivity_public]])),"",(Table1[[#This Row],[7d_positivity_public]]-Table1[[#This Row],[7d_positivity_all]])/Table1[[#This Row],[7d_positivity_public]])</f>
        <v>0.5</v>
      </c>
      <c r="W774">
        <v>1</v>
      </c>
    </row>
    <row r="775" spans="1:23" x14ac:dyDescent="0.25">
      <c r="A775" s="10">
        <v>44386</v>
      </c>
      <c r="B775">
        <v>2244</v>
      </c>
      <c r="C775" t="s">
        <v>147</v>
      </c>
      <c r="D775">
        <v>1</v>
      </c>
      <c r="E775">
        <v>2</v>
      </c>
      <c r="F775">
        <v>-1</v>
      </c>
      <c r="G775">
        <v>2</v>
      </c>
      <c r="H775">
        <v>80</v>
      </c>
      <c r="K775">
        <v>81</v>
      </c>
      <c r="L775">
        <v>77</v>
      </c>
      <c r="M775">
        <v>87</v>
      </c>
      <c r="T775" s="34">
        <f>_xlfn.XLOOKUP(B775,Demog!$A$2:$A$219,Demog!$P$2:$P$219,,,2)</f>
        <v>58612</v>
      </c>
      <c r="U775" s="34">
        <f t="shared" si="12"/>
        <v>4</v>
      </c>
      <c r="V775" s="13">
        <f>IF(OR(Table1[[#This Row],[7d_positivity_public]]=0,ISBLANK(Table1[[#This Row],[7d_positivity_public]])),"",(Table1[[#This Row],[7d_positivity_public]]-Table1[[#This Row],[7d_positivity_all]])/Table1[[#This Row],[7d_positivity_public]])</f>
        <v>0.5</v>
      </c>
      <c r="W775">
        <v>1</v>
      </c>
    </row>
    <row r="776" spans="1:23" x14ac:dyDescent="0.25">
      <c r="A776" s="10">
        <v>44386</v>
      </c>
      <c r="B776">
        <v>2245</v>
      </c>
      <c r="C776" t="s">
        <v>148</v>
      </c>
      <c r="D776">
        <v>0</v>
      </c>
      <c r="E776">
        <v>0</v>
      </c>
      <c r="F776">
        <v>0</v>
      </c>
      <c r="G776">
        <v>0</v>
      </c>
      <c r="H776">
        <v>83</v>
      </c>
      <c r="K776">
        <v>84</v>
      </c>
      <c r="L776">
        <v>81</v>
      </c>
      <c r="M776">
        <v>87</v>
      </c>
      <c r="T776" s="34">
        <f>_xlfn.XLOOKUP(B776,Demog!$A$2:$A$219,Demog!$P$2:$P$219,,,2)</f>
        <v>36404</v>
      </c>
      <c r="U776" s="34">
        <f t="shared" si="12"/>
        <v>0</v>
      </c>
      <c r="V776" s="13" t="str">
        <f>IF(OR(Table1[[#This Row],[7d_positivity_public]]=0,ISBLANK(Table1[[#This Row],[7d_positivity_public]])),"",(Table1[[#This Row],[7d_positivity_public]]-Table1[[#This Row],[7d_positivity_all]])/Table1[[#This Row],[7d_positivity_public]])</f>
        <v/>
      </c>
      <c r="W776">
        <v>0</v>
      </c>
    </row>
    <row r="777" spans="1:23" x14ac:dyDescent="0.25">
      <c r="A777" s="10">
        <v>44386</v>
      </c>
      <c r="B777">
        <v>2311</v>
      </c>
      <c r="C777" t="s">
        <v>149</v>
      </c>
      <c r="D777">
        <v>0</v>
      </c>
      <c r="E777">
        <v>0</v>
      </c>
      <c r="F777">
        <v>0</v>
      </c>
      <c r="G777">
        <v>0</v>
      </c>
      <c r="H777">
        <v>74</v>
      </c>
      <c r="K777">
        <v>76</v>
      </c>
      <c r="L777">
        <v>68</v>
      </c>
      <c r="M777">
        <v>84</v>
      </c>
      <c r="T777" s="34">
        <f>_xlfn.XLOOKUP(B777,Demog!$A$2:$A$219,Demog!$P$2:$P$219,,,2)</f>
        <v>25888</v>
      </c>
      <c r="U777" s="34">
        <f t="shared" si="12"/>
        <v>0</v>
      </c>
      <c r="V777" s="13" t="str">
        <f>IF(OR(Table1[[#This Row],[7d_positivity_public]]=0,ISBLANK(Table1[[#This Row],[7d_positivity_public]])),"",(Table1[[#This Row],[7d_positivity_public]]-Table1[[#This Row],[7d_positivity_all]])/Table1[[#This Row],[7d_positivity_public]])</f>
        <v/>
      </c>
      <c r="W777">
        <v>0</v>
      </c>
    </row>
    <row r="778" spans="1:23" x14ac:dyDescent="0.25">
      <c r="A778" s="10">
        <v>44386</v>
      </c>
      <c r="B778">
        <v>2312</v>
      </c>
      <c r="C778" t="s">
        <v>150</v>
      </c>
      <c r="D778">
        <v>0</v>
      </c>
      <c r="E778">
        <v>1</v>
      </c>
      <c r="F778">
        <v>-1</v>
      </c>
      <c r="G778">
        <v>1</v>
      </c>
      <c r="H778">
        <v>84</v>
      </c>
      <c r="K778">
        <v>85</v>
      </c>
      <c r="L778">
        <v>79</v>
      </c>
      <c r="M778">
        <v>90</v>
      </c>
      <c r="T778" s="34">
        <f>_xlfn.XLOOKUP(B778,Demog!$A$2:$A$219,Demog!$P$2:$P$219,,,2)</f>
        <v>29587</v>
      </c>
      <c r="U778" s="34">
        <f t="shared" si="12"/>
        <v>0</v>
      </c>
      <c r="V778" s="13">
        <f>IF(OR(Table1[[#This Row],[7d_positivity_public]]=0,ISBLANK(Table1[[#This Row],[7d_positivity_public]])),"",(Table1[[#This Row],[7d_positivity_public]]-Table1[[#This Row],[7d_positivity_all]])/Table1[[#This Row],[7d_positivity_public]])</f>
        <v>1</v>
      </c>
      <c r="W778">
        <v>0</v>
      </c>
    </row>
    <row r="779" spans="1:23" x14ac:dyDescent="0.25">
      <c r="A779" s="10">
        <v>44386</v>
      </c>
      <c r="B779">
        <v>2313</v>
      </c>
      <c r="C779" t="s">
        <v>151</v>
      </c>
      <c r="D779">
        <v>1</v>
      </c>
      <c r="E779">
        <v>0</v>
      </c>
      <c r="F779">
        <v>1</v>
      </c>
      <c r="G779">
        <v>0</v>
      </c>
      <c r="H779">
        <v>80</v>
      </c>
      <c r="K779">
        <v>82</v>
      </c>
      <c r="L779">
        <v>79</v>
      </c>
      <c r="M779">
        <v>87</v>
      </c>
      <c r="T779" s="34">
        <f>_xlfn.XLOOKUP(B779,Demog!$A$2:$A$219,Demog!$P$2:$P$219,,,2)</f>
        <v>31567</v>
      </c>
      <c r="U779" s="34">
        <f t="shared" si="12"/>
        <v>2</v>
      </c>
      <c r="V779" s="13" t="str">
        <f>IF(OR(Table1[[#This Row],[7d_positivity_public]]=0,ISBLANK(Table1[[#This Row],[7d_positivity_public]])),"",(Table1[[#This Row],[7d_positivity_public]]-Table1[[#This Row],[7d_positivity_all]])/Table1[[#This Row],[7d_positivity_public]])</f>
        <v/>
      </c>
      <c r="W779">
        <v>0</v>
      </c>
    </row>
    <row r="780" spans="1:23" x14ac:dyDescent="0.25">
      <c r="A780" s="10">
        <v>44386</v>
      </c>
      <c r="B780">
        <v>2314</v>
      </c>
      <c r="C780" t="s">
        <v>152</v>
      </c>
      <c r="D780">
        <v>1</v>
      </c>
      <c r="E780">
        <v>0</v>
      </c>
      <c r="F780">
        <v>1</v>
      </c>
      <c r="G780">
        <v>2</v>
      </c>
      <c r="H780">
        <v>78</v>
      </c>
      <c r="K780">
        <v>79</v>
      </c>
      <c r="L780">
        <v>69</v>
      </c>
      <c r="M780">
        <v>87</v>
      </c>
      <c r="T780" s="34">
        <f>_xlfn.XLOOKUP(B780,Demog!$A$2:$A$219,Demog!$P$2:$P$219,,,2)</f>
        <v>22090</v>
      </c>
      <c r="U780" s="34">
        <f t="shared" si="12"/>
        <v>2</v>
      </c>
      <c r="V780" s="13">
        <f>IF(OR(Table1[[#This Row],[7d_positivity_public]]=0,ISBLANK(Table1[[#This Row],[7d_positivity_public]])),"",(Table1[[#This Row],[7d_positivity_public]]-Table1[[#This Row],[7d_positivity_all]])/Table1[[#This Row],[7d_positivity_public]])</f>
        <v>0.5</v>
      </c>
      <c r="W780">
        <v>1</v>
      </c>
    </row>
    <row r="781" spans="1:23" x14ac:dyDescent="0.25">
      <c r="A781" s="10">
        <v>44386</v>
      </c>
      <c r="B781">
        <v>2315</v>
      </c>
      <c r="C781" t="s">
        <v>153</v>
      </c>
      <c r="D781">
        <v>2</v>
      </c>
      <c r="E781">
        <v>2</v>
      </c>
      <c r="F781">
        <v>0</v>
      </c>
      <c r="G781">
        <v>3</v>
      </c>
      <c r="H781">
        <v>72</v>
      </c>
      <c r="K781">
        <v>74</v>
      </c>
      <c r="L781">
        <v>65</v>
      </c>
      <c r="M781">
        <v>84</v>
      </c>
      <c r="T781" s="34">
        <f>_xlfn.XLOOKUP(B781,Demog!$A$2:$A$219,Demog!$P$2:$P$219,,,2)</f>
        <v>13204</v>
      </c>
      <c r="U781" s="34">
        <f t="shared" si="12"/>
        <v>2</v>
      </c>
      <c r="V781" s="13">
        <f>IF(OR(Table1[[#This Row],[7d_positivity_public]]=0,ISBLANK(Table1[[#This Row],[7d_positivity_public]])),"",(Table1[[#This Row],[7d_positivity_public]]-Table1[[#This Row],[7d_positivity_all]])/Table1[[#This Row],[7d_positivity_public]])</f>
        <v>0</v>
      </c>
      <c r="W781">
        <v>3</v>
      </c>
    </row>
    <row r="782" spans="1:23" x14ac:dyDescent="0.25">
      <c r="A782" s="10">
        <v>44386</v>
      </c>
      <c r="B782">
        <v>2316</v>
      </c>
      <c r="C782" t="s">
        <v>154</v>
      </c>
      <c r="D782">
        <v>0</v>
      </c>
      <c r="E782">
        <v>1</v>
      </c>
      <c r="F782">
        <v>-1</v>
      </c>
      <c r="G782">
        <v>0</v>
      </c>
      <c r="H782">
        <v>73</v>
      </c>
      <c r="K782">
        <v>75</v>
      </c>
      <c r="L782">
        <v>66</v>
      </c>
      <c r="M782">
        <v>83</v>
      </c>
      <c r="T782" s="34">
        <f>_xlfn.XLOOKUP(B782,Demog!$A$2:$A$219,Demog!$P$2:$P$219,,,2)</f>
        <v>12653</v>
      </c>
      <c r="U782" s="34">
        <f t="shared" si="12"/>
        <v>0</v>
      </c>
      <c r="V782" s="13" t="str">
        <f>IF(OR(Table1[[#This Row],[7d_positivity_public]]=0,ISBLANK(Table1[[#This Row],[7d_positivity_public]])),"",(Table1[[#This Row],[7d_positivity_public]]-Table1[[#This Row],[7d_positivity_all]])/Table1[[#This Row],[7d_positivity_public]])</f>
        <v/>
      </c>
      <c r="W782">
        <v>0</v>
      </c>
    </row>
    <row r="783" spans="1:23" x14ac:dyDescent="0.25">
      <c r="A783" s="10">
        <v>44386</v>
      </c>
      <c r="B783">
        <v>2317</v>
      </c>
      <c r="C783" t="s">
        <v>155</v>
      </c>
      <c r="D783">
        <v>3</v>
      </c>
      <c r="E783">
        <v>0</v>
      </c>
      <c r="F783">
        <v>3</v>
      </c>
      <c r="G783">
        <v>3</v>
      </c>
      <c r="H783">
        <v>73</v>
      </c>
      <c r="K783">
        <v>75</v>
      </c>
      <c r="L783">
        <v>64</v>
      </c>
      <c r="M783">
        <v>83</v>
      </c>
      <c r="T783" s="34">
        <f>_xlfn.XLOOKUP(B783,Demog!$A$2:$A$219,Demog!$P$2:$P$219,,,2)</f>
        <v>8789</v>
      </c>
      <c r="U783" s="34">
        <f t="shared" si="12"/>
        <v>2</v>
      </c>
      <c r="V783" s="13">
        <f>IF(OR(Table1[[#This Row],[7d_positivity_public]]=0,ISBLANK(Table1[[#This Row],[7d_positivity_public]])),"",(Table1[[#This Row],[7d_positivity_public]]-Table1[[#This Row],[7d_positivity_all]])/Table1[[#This Row],[7d_positivity_public]])</f>
        <v>0.33333333333333331</v>
      </c>
      <c r="W783">
        <v>2</v>
      </c>
    </row>
    <row r="784" spans="1:23" x14ac:dyDescent="0.25">
      <c r="A784" s="10">
        <v>44386</v>
      </c>
      <c r="B784">
        <v>2321</v>
      </c>
      <c r="C784" t="s">
        <v>156</v>
      </c>
      <c r="D784">
        <v>2</v>
      </c>
      <c r="E784">
        <v>2</v>
      </c>
      <c r="F784">
        <v>0</v>
      </c>
      <c r="G784">
        <v>2</v>
      </c>
      <c r="H784">
        <v>84</v>
      </c>
      <c r="K784">
        <v>85</v>
      </c>
      <c r="L784">
        <v>81</v>
      </c>
      <c r="M784">
        <v>90</v>
      </c>
      <c r="T784" s="34">
        <f>_xlfn.XLOOKUP(B784,Demog!$A$2:$A$219,Demog!$P$2:$P$219,,,2)</f>
        <v>56017</v>
      </c>
      <c r="U784" s="34">
        <f t="shared" si="12"/>
        <v>8</v>
      </c>
      <c r="V784" s="13">
        <f>IF(OR(Table1[[#This Row],[7d_positivity_public]]=0,ISBLANK(Table1[[#This Row],[7d_positivity_public]])),"",(Table1[[#This Row],[7d_positivity_public]]-Table1[[#This Row],[7d_positivity_all]])/Table1[[#This Row],[7d_positivity_public]])</f>
        <v>0.5</v>
      </c>
      <c r="W784">
        <v>1</v>
      </c>
    </row>
    <row r="785" spans="1:23" x14ac:dyDescent="0.25">
      <c r="A785" s="10">
        <v>44386</v>
      </c>
      <c r="B785">
        <v>2322</v>
      </c>
      <c r="C785" t="s">
        <v>157</v>
      </c>
      <c r="D785">
        <v>0</v>
      </c>
      <c r="E785">
        <v>0</v>
      </c>
      <c r="F785">
        <v>0</v>
      </c>
      <c r="G785">
        <v>0</v>
      </c>
      <c r="H785">
        <v>87</v>
      </c>
      <c r="K785">
        <v>88</v>
      </c>
      <c r="L785">
        <v>83</v>
      </c>
      <c r="M785">
        <v>92</v>
      </c>
      <c r="T785" s="34">
        <f>_xlfn.XLOOKUP(B785,Demog!$A$2:$A$219,Demog!$P$2:$P$219,,,2)</f>
        <v>24822</v>
      </c>
      <c r="U785" s="34">
        <f t="shared" si="12"/>
        <v>0</v>
      </c>
      <c r="V785" s="13" t="str">
        <f>IF(OR(Table1[[#This Row],[7d_positivity_public]]=0,ISBLANK(Table1[[#This Row],[7d_positivity_public]])),"",(Table1[[#This Row],[7d_positivity_public]]-Table1[[#This Row],[7d_positivity_all]])/Table1[[#This Row],[7d_positivity_public]])</f>
        <v/>
      </c>
      <c r="W785">
        <v>0</v>
      </c>
    </row>
    <row r="786" spans="1:23" x14ac:dyDescent="0.25">
      <c r="A786" s="10">
        <v>44386</v>
      </c>
      <c r="B786">
        <v>2323</v>
      </c>
      <c r="C786" t="s">
        <v>158</v>
      </c>
      <c r="D786">
        <v>2</v>
      </c>
      <c r="E786">
        <v>0</v>
      </c>
      <c r="F786">
        <v>2</v>
      </c>
      <c r="G786">
        <v>4</v>
      </c>
      <c r="H786">
        <v>86</v>
      </c>
      <c r="K786">
        <v>87</v>
      </c>
      <c r="L786">
        <v>80</v>
      </c>
      <c r="M786">
        <v>91</v>
      </c>
      <c r="T786" s="34">
        <f>_xlfn.XLOOKUP(B786,Demog!$A$2:$A$219,Demog!$P$2:$P$219,,,2)</f>
        <v>22225</v>
      </c>
      <c r="U786" s="34">
        <f t="shared" si="12"/>
        <v>3</v>
      </c>
      <c r="V786" s="13">
        <f>IF(OR(Table1[[#This Row],[7d_positivity_public]]=0,ISBLANK(Table1[[#This Row],[7d_positivity_public]])),"",(Table1[[#This Row],[7d_positivity_public]]-Table1[[#This Row],[7d_positivity_all]])/Table1[[#This Row],[7d_positivity_public]])</f>
        <v>0.5</v>
      </c>
      <c r="W786">
        <v>2</v>
      </c>
    </row>
    <row r="787" spans="1:23" x14ac:dyDescent="0.25">
      <c r="A787" s="10">
        <v>44386</v>
      </c>
      <c r="B787">
        <v>2331</v>
      </c>
      <c r="C787" t="s">
        <v>159</v>
      </c>
      <c r="D787">
        <v>1</v>
      </c>
      <c r="E787">
        <v>4</v>
      </c>
      <c r="F787">
        <v>-3</v>
      </c>
      <c r="G787">
        <v>0</v>
      </c>
      <c r="H787">
        <v>82</v>
      </c>
      <c r="K787">
        <v>84</v>
      </c>
      <c r="L787">
        <v>81</v>
      </c>
      <c r="M787">
        <v>88</v>
      </c>
      <c r="T787" s="34">
        <f>_xlfn.XLOOKUP(B787,Demog!$A$2:$A$219,Demog!$P$2:$P$219,,,2)</f>
        <v>53402</v>
      </c>
      <c r="U787" s="34">
        <f t="shared" si="12"/>
        <v>4</v>
      </c>
      <c r="V787" s="13" t="str">
        <f>IF(OR(Table1[[#This Row],[7d_positivity_public]]=0,ISBLANK(Table1[[#This Row],[7d_positivity_public]])),"",(Table1[[#This Row],[7d_positivity_public]]-Table1[[#This Row],[7d_positivity_all]])/Table1[[#This Row],[7d_positivity_public]])</f>
        <v/>
      </c>
      <c r="W787">
        <v>0</v>
      </c>
    </row>
    <row r="788" spans="1:23" x14ac:dyDescent="0.25">
      <c r="A788" s="10">
        <v>44386</v>
      </c>
      <c r="B788">
        <v>2332</v>
      </c>
      <c r="C788" t="s">
        <v>160</v>
      </c>
      <c r="D788">
        <v>3</v>
      </c>
      <c r="E788">
        <v>2</v>
      </c>
      <c r="F788">
        <v>1</v>
      </c>
      <c r="G788">
        <v>2</v>
      </c>
      <c r="H788">
        <v>78</v>
      </c>
      <c r="K788">
        <v>79</v>
      </c>
      <c r="L788">
        <v>77</v>
      </c>
      <c r="M788">
        <v>83</v>
      </c>
      <c r="T788" s="34">
        <f>_xlfn.XLOOKUP(B788,Demog!$A$2:$A$219,Demog!$P$2:$P$219,,,2)</f>
        <v>51161</v>
      </c>
      <c r="U788" s="34">
        <f t="shared" si="12"/>
        <v>11</v>
      </c>
      <c r="V788" s="13">
        <f>IF(OR(Table1[[#This Row],[7d_positivity_public]]=0,ISBLANK(Table1[[#This Row],[7d_positivity_public]])),"",(Table1[[#This Row],[7d_positivity_public]]-Table1[[#This Row],[7d_positivity_all]])/Table1[[#This Row],[7d_positivity_public]])</f>
        <v>0.5</v>
      </c>
      <c r="W788">
        <v>1</v>
      </c>
    </row>
    <row r="789" spans="1:23" x14ac:dyDescent="0.25">
      <c r="A789" s="10">
        <v>44386</v>
      </c>
      <c r="B789">
        <v>2333</v>
      </c>
      <c r="C789" t="s">
        <v>161</v>
      </c>
      <c r="D789">
        <v>0</v>
      </c>
      <c r="E789">
        <v>0</v>
      </c>
      <c r="F789">
        <v>0</v>
      </c>
      <c r="G789">
        <v>1</v>
      </c>
      <c r="H789">
        <v>82</v>
      </c>
      <c r="K789">
        <v>83</v>
      </c>
      <c r="L789">
        <v>78</v>
      </c>
      <c r="M789">
        <v>89</v>
      </c>
      <c r="T789" s="34">
        <f>_xlfn.XLOOKUP(B789,Demog!$A$2:$A$219,Demog!$P$2:$P$219,,,2)</f>
        <v>69963</v>
      </c>
      <c r="U789" s="34">
        <f t="shared" si="12"/>
        <v>0</v>
      </c>
      <c r="V789" s="13">
        <f>IF(OR(Table1[[#This Row],[7d_positivity_public]]=0,ISBLANK(Table1[[#This Row],[7d_positivity_public]])),"",(Table1[[#This Row],[7d_positivity_public]]-Table1[[#This Row],[7d_positivity_all]])/Table1[[#This Row],[7d_positivity_public]])</f>
        <v>1</v>
      </c>
      <c r="W789">
        <v>0</v>
      </c>
    </row>
    <row r="790" spans="1:23" x14ac:dyDescent="0.25">
      <c r="A790" s="10">
        <v>44386</v>
      </c>
      <c r="B790">
        <v>2334</v>
      </c>
      <c r="C790" t="s">
        <v>162</v>
      </c>
      <c r="D790">
        <v>0</v>
      </c>
      <c r="E790">
        <v>0</v>
      </c>
      <c r="F790">
        <v>0</v>
      </c>
      <c r="G790">
        <v>2</v>
      </c>
      <c r="H790">
        <v>85</v>
      </c>
      <c r="K790">
        <v>86</v>
      </c>
      <c r="L790">
        <v>83</v>
      </c>
      <c r="M790">
        <v>91</v>
      </c>
      <c r="T790" s="34">
        <f>_xlfn.XLOOKUP(B790,Demog!$A$2:$A$219,Demog!$P$2:$P$219,,,2)</f>
        <v>45391</v>
      </c>
      <c r="U790" s="34">
        <f t="shared" si="12"/>
        <v>0</v>
      </c>
      <c r="V790" s="13">
        <f>IF(OR(Table1[[#This Row],[7d_positivity_public]]=0,ISBLANK(Table1[[#This Row],[7d_positivity_public]])),"",(Table1[[#This Row],[7d_positivity_public]]-Table1[[#This Row],[7d_positivity_all]])/Table1[[#This Row],[7d_positivity_public]])</f>
        <v>0.5</v>
      </c>
      <c r="W790">
        <v>1</v>
      </c>
    </row>
    <row r="791" spans="1:23" x14ac:dyDescent="0.25">
      <c r="A791" s="10">
        <v>44386</v>
      </c>
      <c r="B791">
        <v>2335</v>
      </c>
      <c r="C791" t="s">
        <v>163</v>
      </c>
      <c r="D791">
        <v>3</v>
      </c>
      <c r="E791">
        <v>3</v>
      </c>
      <c r="F791">
        <v>0</v>
      </c>
      <c r="G791">
        <v>2</v>
      </c>
      <c r="H791">
        <v>84</v>
      </c>
      <c r="K791">
        <v>85</v>
      </c>
      <c r="L791">
        <v>82</v>
      </c>
      <c r="M791">
        <v>91</v>
      </c>
      <c r="T791" s="34">
        <f>_xlfn.XLOOKUP(B791,Demog!$A$2:$A$219,Demog!$P$2:$P$219,,,2)</f>
        <v>62748</v>
      </c>
      <c r="U791" s="34">
        <f t="shared" si="12"/>
        <v>13</v>
      </c>
      <c r="V791" s="13">
        <f>IF(OR(Table1[[#This Row],[7d_positivity_public]]=0,ISBLANK(Table1[[#This Row],[7d_positivity_public]])),"",(Table1[[#This Row],[7d_positivity_public]]-Table1[[#This Row],[7d_positivity_all]])/Table1[[#This Row],[7d_positivity_public]])</f>
        <v>0.5</v>
      </c>
      <c r="W791">
        <v>1</v>
      </c>
    </row>
    <row r="792" spans="1:23" x14ac:dyDescent="0.25">
      <c r="A792" s="10">
        <v>44386</v>
      </c>
      <c r="B792">
        <v>2336</v>
      </c>
      <c r="C792" t="s">
        <v>164</v>
      </c>
      <c r="D792">
        <v>1</v>
      </c>
      <c r="E792">
        <v>2</v>
      </c>
      <c r="F792">
        <v>-1</v>
      </c>
      <c r="G792">
        <v>1</v>
      </c>
      <c r="H792">
        <v>84</v>
      </c>
      <c r="K792">
        <v>85</v>
      </c>
      <c r="L792">
        <v>82</v>
      </c>
      <c r="M792">
        <v>89</v>
      </c>
      <c r="T792" s="34">
        <f>_xlfn.XLOOKUP(B792,Demog!$A$2:$A$219,Demog!$P$2:$P$219,,,2)</f>
        <v>58701</v>
      </c>
      <c r="U792" s="34">
        <f t="shared" si="12"/>
        <v>4</v>
      </c>
      <c r="V792" s="13">
        <f>IF(OR(Table1[[#This Row],[7d_positivity_public]]=0,ISBLANK(Table1[[#This Row],[7d_positivity_public]])),"",(Table1[[#This Row],[7d_positivity_public]]-Table1[[#This Row],[7d_positivity_all]])/Table1[[#This Row],[7d_positivity_public]])</f>
        <v>0</v>
      </c>
      <c r="W792">
        <v>1</v>
      </c>
    </row>
    <row r="793" spans="1:23" x14ac:dyDescent="0.25">
      <c r="A793" s="10">
        <v>44386</v>
      </c>
      <c r="B793">
        <v>2337</v>
      </c>
      <c r="C793" t="s">
        <v>165</v>
      </c>
      <c r="D793">
        <v>2</v>
      </c>
      <c r="E793">
        <v>2</v>
      </c>
      <c r="F793">
        <v>0</v>
      </c>
      <c r="G793">
        <v>3</v>
      </c>
      <c r="H793">
        <v>78</v>
      </c>
      <c r="K793">
        <v>79</v>
      </c>
      <c r="L793">
        <v>75</v>
      </c>
      <c r="M793">
        <v>84</v>
      </c>
      <c r="T793" s="34">
        <f>_xlfn.XLOOKUP(B793,Demog!$A$2:$A$219,Demog!$P$2:$P$219,,,2)</f>
        <v>60538</v>
      </c>
      <c r="U793" s="34">
        <f t="shared" si="12"/>
        <v>8</v>
      </c>
      <c r="V793" s="13">
        <f>IF(OR(Table1[[#This Row],[7d_positivity_public]]=0,ISBLANK(Table1[[#This Row],[7d_positivity_public]])),"",(Table1[[#This Row],[7d_positivity_public]]-Table1[[#This Row],[7d_positivity_all]])/Table1[[#This Row],[7d_positivity_public]])</f>
        <v>0.33333333333333331</v>
      </c>
      <c r="W793">
        <v>2</v>
      </c>
    </row>
    <row r="794" spans="1:23" x14ac:dyDescent="0.25">
      <c r="A794" s="10">
        <v>44386</v>
      </c>
      <c r="B794">
        <v>2338</v>
      </c>
      <c r="C794" t="s">
        <v>166</v>
      </c>
      <c r="D794">
        <v>1</v>
      </c>
      <c r="E794">
        <v>2</v>
      </c>
      <c r="F794">
        <v>-1</v>
      </c>
      <c r="G794">
        <v>2</v>
      </c>
      <c r="H794">
        <v>84</v>
      </c>
      <c r="K794">
        <v>86</v>
      </c>
      <c r="L794">
        <v>83</v>
      </c>
      <c r="M794">
        <v>91</v>
      </c>
      <c r="T794" s="34">
        <f>_xlfn.XLOOKUP(B794,Demog!$A$2:$A$219,Demog!$P$2:$P$219,,,2)</f>
        <v>41463</v>
      </c>
      <c r="U794" s="34">
        <f t="shared" si="12"/>
        <v>3</v>
      </c>
      <c r="V794" s="13">
        <f>IF(OR(Table1[[#This Row],[7d_positivity_public]]=0,ISBLANK(Table1[[#This Row],[7d_positivity_public]])),"",(Table1[[#This Row],[7d_positivity_public]]-Table1[[#This Row],[7d_positivity_all]])/Table1[[#This Row],[7d_positivity_public]])</f>
        <v>0.5</v>
      </c>
      <c r="W794">
        <v>1</v>
      </c>
    </row>
    <row r="795" spans="1:23" x14ac:dyDescent="0.25">
      <c r="A795" s="10">
        <v>44386</v>
      </c>
      <c r="B795">
        <v>2341</v>
      </c>
      <c r="C795" t="s">
        <v>167</v>
      </c>
      <c r="D795">
        <v>1</v>
      </c>
      <c r="E795">
        <v>0</v>
      </c>
      <c r="F795">
        <v>1</v>
      </c>
      <c r="G795">
        <v>1</v>
      </c>
      <c r="H795">
        <v>82</v>
      </c>
      <c r="K795">
        <v>83</v>
      </c>
      <c r="L795">
        <v>77</v>
      </c>
      <c r="M795">
        <v>88</v>
      </c>
      <c r="T795" s="34">
        <f>_xlfn.XLOOKUP(B795,Demog!$A$2:$A$219,Demog!$P$2:$P$219,,,2)</f>
        <v>74816</v>
      </c>
      <c r="U795" s="34">
        <f t="shared" si="12"/>
        <v>5</v>
      </c>
      <c r="V795" s="13">
        <f>IF(OR(Table1[[#This Row],[7d_positivity_public]]=0,ISBLANK(Table1[[#This Row],[7d_positivity_public]])),"",(Table1[[#This Row],[7d_positivity_public]]-Table1[[#This Row],[7d_positivity_all]])/Table1[[#This Row],[7d_positivity_public]])</f>
        <v>0</v>
      </c>
      <c r="W795">
        <v>1</v>
      </c>
    </row>
    <row r="796" spans="1:23" x14ac:dyDescent="0.25">
      <c r="A796" s="10">
        <v>44386</v>
      </c>
      <c r="B796">
        <v>2342</v>
      </c>
      <c r="C796" t="s">
        <v>168</v>
      </c>
      <c r="D796">
        <v>1</v>
      </c>
      <c r="E796">
        <v>1</v>
      </c>
      <c r="F796">
        <v>0</v>
      </c>
      <c r="G796">
        <v>1</v>
      </c>
      <c r="H796">
        <v>80</v>
      </c>
      <c r="K796">
        <v>81</v>
      </c>
      <c r="L796">
        <v>70</v>
      </c>
      <c r="M796">
        <v>86</v>
      </c>
      <c r="T796" s="34">
        <f>_xlfn.XLOOKUP(B796,Demog!$A$2:$A$219,Demog!$P$2:$P$219,,,2)</f>
        <v>19952</v>
      </c>
      <c r="U796" s="34">
        <f t="shared" si="12"/>
        <v>1</v>
      </c>
      <c r="V796" s="13">
        <f>IF(OR(Table1[[#This Row],[7d_positivity_public]]=0,ISBLANK(Table1[[#This Row],[7d_positivity_public]])),"",(Table1[[#This Row],[7d_positivity_public]]-Table1[[#This Row],[7d_positivity_all]])/Table1[[#This Row],[7d_positivity_public]])</f>
        <v>0</v>
      </c>
      <c r="W796">
        <v>1</v>
      </c>
    </row>
    <row r="797" spans="1:23" x14ac:dyDescent="0.25">
      <c r="A797" s="10">
        <v>44386</v>
      </c>
      <c r="B797">
        <v>3111</v>
      </c>
      <c r="C797" t="s">
        <v>169</v>
      </c>
      <c r="D797">
        <v>0</v>
      </c>
      <c r="E797">
        <v>1</v>
      </c>
      <c r="F797">
        <v>-1</v>
      </c>
      <c r="G797">
        <v>2</v>
      </c>
      <c r="H797">
        <v>81</v>
      </c>
      <c r="K797">
        <v>82</v>
      </c>
      <c r="L797">
        <v>84</v>
      </c>
      <c r="M797">
        <v>78</v>
      </c>
      <c r="T797" s="34">
        <f>_xlfn.XLOOKUP(B797,Demog!$A$2:$A$219,Demog!$P$2:$P$219,,,2)</f>
        <v>54587</v>
      </c>
      <c r="U797" s="34">
        <f t="shared" si="12"/>
        <v>0</v>
      </c>
      <c r="V797" s="13">
        <f>IF(OR(Table1[[#This Row],[7d_positivity_public]]=0,ISBLANK(Table1[[#This Row],[7d_positivity_public]])),"",(Table1[[#This Row],[7d_positivity_public]]-Table1[[#This Row],[7d_positivity_all]])/Table1[[#This Row],[7d_positivity_public]])</f>
        <v>1</v>
      </c>
      <c r="W797">
        <v>0</v>
      </c>
    </row>
    <row r="798" spans="1:23" x14ac:dyDescent="0.25">
      <c r="A798" s="10">
        <v>44386</v>
      </c>
      <c r="B798">
        <v>3112</v>
      </c>
      <c r="C798" t="s">
        <v>170</v>
      </c>
      <c r="D798">
        <v>1</v>
      </c>
      <c r="E798">
        <v>1</v>
      </c>
      <c r="F798">
        <v>0</v>
      </c>
      <c r="G798">
        <v>2</v>
      </c>
      <c r="H798">
        <v>77</v>
      </c>
      <c r="K798">
        <v>77</v>
      </c>
      <c r="L798">
        <v>75</v>
      </c>
      <c r="M798">
        <v>79</v>
      </c>
      <c r="T798" s="34">
        <f>_xlfn.XLOOKUP(B798,Demog!$A$2:$A$219,Demog!$P$2:$P$219,,,2)</f>
        <v>17729</v>
      </c>
      <c r="U798" s="34">
        <f t="shared" si="12"/>
        <v>1</v>
      </c>
      <c r="V798" s="13">
        <f>IF(OR(Table1[[#This Row],[7d_positivity_public]]=0,ISBLANK(Table1[[#This Row],[7d_positivity_public]])),"",(Table1[[#This Row],[7d_positivity_public]]-Table1[[#This Row],[7d_positivity_all]])/Table1[[#This Row],[7d_positivity_public]])</f>
        <v>0.5</v>
      </c>
      <c r="W798">
        <v>1</v>
      </c>
    </row>
    <row r="799" spans="1:23" x14ac:dyDescent="0.25">
      <c r="A799" s="10">
        <v>44386</v>
      </c>
      <c r="B799">
        <v>3113</v>
      </c>
      <c r="C799" t="s">
        <v>171</v>
      </c>
      <c r="D799">
        <v>2</v>
      </c>
      <c r="E799">
        <v>1</v>
      </c>
      <c r="F799">
        <v>1</v>
      </c>
      <c r="G799">
        <v>6</v>
      </c>
      <c r="H799">
        <v>76</v>
      </c>
      <c r="K799">
        <v>77</v>
      </c>
      <c r="L799">
        <v>74</v>
      </c>
      <c r="M799">
        <v>79</v>
      </c>
      <c r="T799" s="34">
        <f>_xlfn.XLOOKUP(B799,Demog!$A$2:$A$219,Demog!$P$2:$P$219,,,2)</f>
        <v>23478</v>
      </c>
      <c r="U799" s="34">
        <f t="shared" si="12"/>
        <v>3</v>
      </c>
      <c r="V799" s="13">
        <f>IF(OR(Table1[[#This Row],[7d_positivity_public]]=0,ISBLANK(Table1[[#This Row],[7d_positivity_public]])),"",(Table1[[#This Row],[7d_positivity_public]]-Table1[[#This Row],[7d_positivity_all]])/Table1[[#This Row],[7d_positivity_public]])</f>
        <v>0.66666666666666663</v>
      </c>
      <c r="W799">
        <v>2</v>
      </c>
    </row>
    <row r="800" spans="1:23" x14ac:dyDescent="0.25">
      <c r="A800" s="10">
        <v>44386</v>
      </c>
      <c r="B800">
        <v>3114</v>
      </c>
      <c r="C800" t="s">
        <v>172</v>
      </c>
      <c r="D800">
        <v>0</v>
      </c>
      <c r="E800">
        <v>0</v>
      </c>
      <c r="F800">
        <v>0</v>
      </c>
      <c r="G800">
        <v>2</v>
      </c>
      <c r="H800">
        <v>79</v>
      </c>
      <c r="K800">
        <v>80</v>
      </c>
      <c r="L800">
        <v>77</v>
      </c>
      <c r="M800">
        <v>82</v>
      </c>
      <c r="T800" s="34">
        <f>_xlfn.XLOOKUP(B800,Demog!$A$2:$A$219,Demog!$P$2:$P$219,,,2)</f>
        <v>32171</v>
      </c>
      <c r="U800" s="34">
        <f t="shared" si="12"/>
        <v>0</v>
      </c>
      <c r="V800" s="13">
        <f>IF(OR(Table1[[#This Row],[7d_positivity_public]]=0,ISBLANK(Table1[[#This Row],[7d_positivity_public]])),"",(Table1[[#This Row],[7d_positivity_public]]-Table1[[#This Row],[7d_positivity_all]])/Table1[[#This Row],[7d_positivity_public]])</f>
        <v>1</v>
      </c>
      <c r="W800">
        <v>0</v>
      </c>
    </row>
    <row r="801" spans="1:23" x14ac:dyDescent="0.25">
      <c r="A801" s="10">
        <v>44386</v>
      </c>
      <c r="B801">
        <v>3115</v>
      </c>
      <c r="C801" t="s">
        <v>173</v>
      </c>
      <c r="D801">
        <v>0</v>
      </c>
      <c r="E801">
        <v>0</v>
      </c>
      <c r="F801">
        <v>0</v>
      </c>
      <c r="G801">
        <v>0</v>
      </c>
      <c r="H801">
        <v>85</v>
      </c>
      <c r="K801">
        <v>85</v>
      </c>
      <c r="L801">
        <v>81</v>
      </c>
      <c r="M801">
        <v>88</v>
      </c>
      <c r="T801" s="34">
        <f>_xlfn.XLOOKUP(B801,Demog!$A$2:$A$219,Demog!$P$2:$P$219,,,2)</f>
        <v>24774</v>
      </c>
      <c r="U801" s="34">
        <f t="shared" si="12"/>
        <v>0</v>
      </c>
      <c r="V801" s="13" t="str">
        <f>IF(OR(Table1[[#This Row],[7d_positivity_public]]=0,ISBLANK(Table1[[#This Row],[7d_positivity_public]])),"",(Table1[[#This Row],[7d_positivity_public]]-Table1[[#This Row],[7d_positivity_all]])/Table1[[#This Row],[7d_positivity_public]])</f>
        <v/>
      </c>
      <c r="W801">
        <v>0</v>
      </c>
    </row>
    <row r="802" spans="1:23" x14ac:dyDescent="0.25">
      <c r="A802" s="10">
        <v>44386</v>
      </c>
      <c r="B802">
        <v>3116</v>
      </c>
      <c r="C802" t="s">
        <v>174</v>
      </c>
      <c r="D802">
        <v>2</v>
      </c>
      <c r="E802">
        <v>0</v>
      </c>
      <c r="F802">
        <v>2</v>
      </c>
      <c r="G802">
        <v>4</v>
      </c>
      <c r="H802">
        <v>82</v>
      </c>
      <c r="K802">
        <v>83</v>
      </c>
      <c r="L802">
        <v>82</v>
      </c>
      <c r="M802">
        <v>84</v>
      </c>
      <c r="T802" s="34">
        <f>_xlfn.XLOOKUP(B802,Demog!$A$2:$A$219,Demog!$P$2:$P$219,,,2)</f>
        <v>24621</v>
      </c>
      <c r="U802" s="34">
        <f t="shared" si="12"/>
        <v>3</v>
      </c>
      <c r="V802" s="13">
        <f>IF(OR(Table1[[#This Row],[7d_positivity_public]]=0,ISBLANK(Table1[[#This Row],[7d_positivity_public]])),"",(Table1[[#This Row],[7d_positivity_public]]-Table1[[#This Row],[7d_positivity_all]])/Table1[[#This Row],[7d_positivity_public]])</f>
        <v>0.5</v>
      </c>
      <c r="W802">
        <v>2</v>
      </c>
    </row>
    <row r="803" spans="1:23" x14ac:dyDescent="0.25">
      <c r="A803" s="10">
        <v>44386</v>
      </c>
      <c r="B803">
        <v>3117</v>
      </c>
      <c r="C803" t="s">
        <v>175</v>
      </c>
      <c r="D803">
        <v>2</v>
      </c>
      <c r="E803">
        <v>1</v>
      </c>
      <c r="F803">
        <v>1</v>
      </c>
      <c r="G803">
        <v>6</v>
      </c>
      <c r="H803">
        <v>82</v>
      </c>
      <c r="K803">
        <v>83</v>
      </c>
      <c r="L803">
        <v>80</v>
      </c>
      <c r="M803">
        <v>86</v>
      </c>
      <c r="T803" s="34">
        <f>_xlfn.XLOOKUP(B803,Demog!$A$2:$A$219,Demog!$P$2:$P$219,,,2)</f>
        <v>20949</v>
      </c>
      <c r="U803" s="34">
        <f t="shared" si="12"/>
        <v>3</v>
      </c>
      <c r="V803" s="13">
        <f>IF(OR(Table1[[#This Row],[7d_positivity_public]]=0,ISBLANK(Table1[[#This Row],[7d_positivity_public]])),"",(Table1[[#This Row],[7d_positivity_public]]-Table1[[#This Row],[7d_positivity_all]])/Table1[[#This Row],[7d_positivity_public]])</f>
        <v>0.66666666666666663</v>
      </c>
      <c r="W803">
        <v>2</v>
      </c>
    </row>
    <row r="804" spans="1:23" x14ac:dyDescent="0.25">
      <c r="A804" s="10">
        <v>44386</v>
      </c>
      <c r="B804">
        <v>3211</v>
      </c>
      <c r="C804" t="s">
        <v>176</v>
      </c>
      <c r="D804">
        <v>2</v>
      </c>
      <c r="E804">
        <v>1</v>
      </c>
      <c r="F804">
        <v>1</v>
      </c>
      <c r="G804">
        <v>1</v>
      </c>
      <c r="H804">
        <v>83</v>
      </c>
      <c r="K804">
        <v>84</v>
      </c>
      <c r="L804">
        <v>86</v>
      </c>
      <c r="M804">
        <v>80</v>
      </c>
      <c r="T804" s="34">
        <f>_xlfn.XLOOKUP(B804,Demog!$A$2:$A$219,Demog!$P$2:$P$219,,,2)</f>
        <v>41934</v>
      </c>
      <c r="U804" s="34">
        <f t="shared" si="12"/>
        <v>6</v>
      </c>
      <c r="V804" s="13">
        <f>IF(OR(Table1[[#This Row],[7d_positivity_public]]=0,ISBLANK(Table1[[#This Row],[7d_positivity_public]])),"",(Table1[[#This Row],[7d_positivity_public]]-Table1[[#This Row],[7d_positivity_all]])/Table1[[#This Row],[7d_positivity_public]])</f>
        <v>0</v>
      </c>
      <c r="W804">
        <v>1</v>
      </c>
    </row>
    <row r="805" spans="1:23" x14ac:dyDescent="0.25">
      <c r="A805" s="10">
        <v>44386</v>
      </c>
      <c r="B805">
        <v>3212</v>
      </c>
      <c r="C805" t="s">
        <v>177</v>
      </c>
      <c r="D805">
        <v>0</v>
      </c>
      <c r="E805">
        <v>2</v>
      </c>
      <c r="F805">
        <v>-2</v>
      </c>
      <c r="G805">
        <v>1</v>
      </c>
      <c r="H805">
        <v>84</v>
      </c>
      <c r="K805">
        <v>84</v>
      </c>
      <c r="L805">
        <v>86</v>
      </c>
      <c r="M805">
        <v>82</v>
      </c>
      <c r="T805" s="34">
        <f>_xlfn.XLOOKUP(B805,Demog!$A$2:$A$219,Demog!$P$2:$P$219,,,2)</f>
        <v>47203</v>
      </c>
      <c r="U805" s="34">
        <f t="shared" si="12"/>
        <v>0</v>
      </c>
      <c r="V805" s="13">
        <f>IF(OR(Table1[[#This Row],[7d_positivity_public]]=0,ISBLANK(Table1[[#This Row],[7d_positivity_public]])),"",(Table1[[#This Row],[7d_positivity_public]]-Table1[[#This Row],[7d_positivity_all]])/Table1[[#This Row],[7d_positivity_public]])</f>
        <v>1</v>
      </c>
      <c r="W805">
        <v>0</v>
      </c>
    </row>
    <row r="806" spans="1:23" x14ac:dyDescent="0.25">
      <c r="A806" s="10">
        <v>44386</v>
      </c>
      <c r="B806">
        <v>3213</v>
      </c>
      <c r="C806" t="s">
        <v>178</v>
      </c>
      <c r="D806">
        <v>0</v>
      </c>
      <c r="E806">
        <v>0</v>
      </c>
      <c r="F806">
        <v>0</v>
      </c>
      <c r="G806">
        <v>0</v>
      </c>
      <c r="H806">
        <v>87</v>
      </c>
      <c r="K806">
        <v>88</v>
      </c>
      <c r="L806">
        <v>87</v>
      </c>
      <c r="M806">
        <v>88</v>
      </c>
      <c r="T806" s="34">
        <f>_xlfn.XLOOKUP(B806,Demog!$A$2:$A$219,Demog!$P$2:$P$219,,,2)</f>
        <v>32904</v>
      </c>
      <c r="U806" s="34">
        <f t="shared" si="12"/>
        <v>0</v>
      </c>
      <c r="V806" s="13" t="str">
        <f>IF(OR(Table1[[#This Row],[7d_positivity_public]]=0,ISBLANK(Table1[[#This Row],[7d_positivity_public]])),"",(Table1[[#This Row],[7d_positivity_public]]-Table1[[#This Row],[7d_positivity_all]])/Table1[[#This Row],[7d_positivity_public]])</f>
        <v/>
      </c>
      <c r="W806">
        <v>0</v>
      </c>
    </row>
    <row r="807" spans="1:23" x14ac:dyDescent="0.25">
      <c r="A807" s="10">
        <v>44386</v>
      </c>
      <c r="B807">
        <v>3221</v>
      </c>
      <c r="C807" t="s">
        <v>179</v>
      </c>
      <c r="D807">
        <v>1</v>
      </c>
      <c r="E807">
        <v>1</v>
      </c>
      <c r="F807">
        <v>0</v>
      </c>
      <c r="G807">
        <v>2</v>
      </c>
      <c r="H807">
        <v>72</v>
      </c>
      <c r="K807">
        <v>72</v>
      </c>
      <c r="L807">
        <v>71</v>
      </c>
      <c r="M807">
        <v>73</v>
      </c>
      <c r="T807" s="34">
        <f>_xlfn.XLOOKUP(B807,Demog!$A$2:$A$219,Demog!$P$2:$P$219,,,2)</f>
        <v>19960</v>
      </c>
      <c r="U807" s="34">
        <f t="shared" si="12"/>
        <v>1</v>
      </c>
      <c r="V807" s="13">
        <f>IF(OR(Table1[[#This Row],[7d_positivity_public]]=0,ISBLANK(Table1[[#This Row],[7d_positivity_public]])),"",(Table1[[#This Row],[7d_positivity_public]]-Table1[[#This Row],[7d_positivity_all]])/Table1[[#This Row],[7d_positivity_public]])</f>
        <v>0.5</v>
      </c>
      <c r="W807">
        <v>1</v>
      </c>
    </row>
    <row r="808" spans="1:23" x14ac:dyDescent="0.25">
      <c r="A808" s="10">
        <v>44386</v>
      </c>
      <c r="B808">
        <v>3222</v>
      </c>
      <c r="C808" t="s">
        <v>180</v>
      </c>
      <c r="D808">
        <v>1</v>
      </c>
      <c r="E808">
        <v>1</v>
      </c>
      <c r="F808">
        <v>0</v>
      </c>
      <c r="G808">
        <v>0</v>
      </c>
      <c r="H808">
        <v>83</v>
      </c>
      <c r="K808">
        <v>83</v>
      </c>
      <c r="L808">
        <v>84</v>
      </c>
      <c r="M808">
        <v>80</v>
      </c>
      <c r="T808" s="34">
        <f>_xlfn.XLOOKUP(B808,Demog!$A$2:$A$219,Demog!$P$2:$P$219,,,2)</f>
        <v>12392</v>
      </c>
      <c r="U808" s="34">
        <f t="shared" si="12"/>
        <v>1</v>
      </c>
      <c r="V808" s="13" t="str">
        <f>IF(OR(Table1[[#This Row],[7d_positivity_public]]=0,ISBLANK(Table1[[#This Row],[7d_positivity_public]])),"",(Table1[[#This Row],[7d_positivity_public]]-Table1[[#This Row],[7d_positivity_all]])/Table1[[#This Row],[7d_positivity_public]])</f>
        <v/>
      </c>
      <c r="W808">
        <v>0</v>
      </c>
    </row>
    <row r="809" spans="1:23" x14ac:dyDescent="0.25">
      <c r="A809" s="10">
        <v>44386</v>
      </c>
      <c r="B809">
        <v>3223</v>
      </c>
      <c r="C809" t="s">
        <v>181</v>
      </c>
      <c r="D809">
        <v>1</v>
      </c>
      <c r="E809">
        <v>1</v>
      </c>
      <c r="F809">
        <v>0</v>
      </c>
      <c r="G809">
        <v>0</v>
      </c>
      <c r="H809">
        <v>82</v>
      </c>
      <c r="K809">
        <v>83</v>
      </c>
      <c r="L809">
        <v>83</v>
      </c>
      <c r="M809">
        <v>82</v>
      </c>
      <c r="T809" s="34">
        <f>_xlfn.XLOOKUP(B809,Demog!$A$2:$A$219,Demog!$P$2:$P$219,,,2)</f>
        <v>29180</v>
      </c>
      <c r="U809" s="34">
        <f t="shared" si="12"/>
        <v>2</v>
      </c>
      <c r="V809" s="13" t="str">
        <f>IF(OR(Table1[[#This Row],[7d_positivity_public]]=0,ISBLANK(Table1[[#This Row],[7d_positivity_public]])),"",(Table1[[#This Row],[7d_positivity_public]]-Table1[[#This Row],[7d_positivity_all]])/Table1[[#This Row],[7d_positivity_public]])</f>
        <v/>
      </c>
      <c r="W809">
        <v>0</v>
      </c>
    </row>
    <row r="810" spans="1:23" x14ac:dyDescent="0.25">
      <c r="A810" s="10">
        <v>44386</v>
      </c>
      <c r="B810">
        <v>3231</v>
      </c>
      <c r="C810" t="s">
        <v>182</v>
      </c>
      <c r="D810">
        <v>1</v>
      </c>
      <c r="E810">
        <v>1</v>
      </c>
      <c r="F810">
        <v>0</v>
      </c>
      <c r="G810">
        <v>2</v>
      </c>
      <c r="H810">
        <v>86</v>
      </c>
      <c r="K810">
        <v>86</v>
      </c>
      <c r="L810">
        <v>86</v>
      </c>
      <c r="M810">
        <v>86</v>
      </c>
      <c r="T810" s="34">
        <f>_xlfn.XLOOKUP(B810,Demog!$A$2:$A$219,Demog!$P$2:$P$219,,,2)</f>
        <v>18027</v>
      </c>
      <c r="U810" s="34">
        <f t="shared" si="12"/>
        <v>1</v>
      </c>
      <c r="V810" s="13">
        <f>IF(OR(Table1[[#This Row],[7d_positivity_public]]=0,ISBLANK(Table1[[#This Row],[7d_positivity_public]])),"",(Table1[[#This Row],[7d_positivity_public]]-Table1[[#This Row],[7d_positivity_all]])/Table1[[#This Row],[7d_positivity_public]])</f>
        <v>0.5</v>
      </c>
      <c r="W810">
        <v>1</v>
      </c>
    </row>
    <row r="811" spans="1:23" x14ac:dyDescent="0.25">
      <c r="A811" s="10">
        <v>44386</v>
      </c>
      <c r="B811">
        <v>3232</v>
      </c>
      <c r="C811" t="s">
        <v>183</v>
      </c>
      <c r="D811">
        <v>0</v>
      </c>
      <c r="E811">
        <v>0</v>
      </c>
      <c r="F811">
        <v>0</v>
      </c>
      <c r="G811">
        <v>0</v>
      </c>
      <c r="H811">
        <v>86</v>
      </c>
      <c r="K811">
        <v>86</v>
      </c>
      <c r="L811">
        <v>85</v>
      </c>
      <c r="M811">
        <v>88</v>
      </c>
      <c r="T811" s="34">
        <f>_xlfn.XLOOKUP(B811,Demog!$A$2:$A$219,Demog!$P$2:$P$219,,,2)</f>
        <v>34575</v>
      </c>
      <c r="U811" s="34">
        <f t="shared" si="12"/>
        <v>0</v>
      </c>
      <c r="V811" s="13" t="str">
        <f>IF(OR(Table1[[#This Row],[7d_positivity_public]]=0,ISBLANK(Table1[[#This Row],[7d_positivity_public]])),"",(Table1[[#This Row],[7d_positivity_public]]-Table1[[#This Row],[7d_positivity_all]])/Table1[[#This Row],[7d_positivity_public]])</f>
        <v/>
      </c>
      <c r="W811">
        <v>0</v>
      </c>
    </row>
    <row r="812" spans="1:23" x14ac:dyDescent="0.25">
      <c r="A812" s="10">
        <v>44386</v>
      </c>
      <c r="B812">
        <v>3233</v>
      </c>
      <c r="C812" t="s">
        <v>184</v>
      </c>
      <c r="D812">
        <v>1</v>
      </c>
      <c r="E812">
        <v>0</v>
      </c>
      <c r="F812">
        <v>1</v>
      </c>
      <c r="G812">
        <v>2</v>
      </c>
      <c r="H812">
        <v>86</v>
      </c>
      <c r="K812">
        <v>87</v>
      </c>
      <c r="L812">
        <v>87</v>
      </c>
      <c r="M812">
        <v>87</v>
      </c>
      <c r="T812" s="34">
        <f>_xlfn.XLOOKUP(B812,Demog!$A$2:$A$219,Demog!$P$2:$P$219,,,2)</f>
        <v>51292</v>
      </c>
      <c r="U812" s="34">
        <f t="shared" si="12"/>
        <v>4</v>
      </c>
      <c r="V812" s="13">
        <f>IF(OR(Table1[[#This Row],[7d_positivity_public]]=0,ISBLANK(Table1[[#This Row],[7d_positivity_public]])),"",(Table1[[#This Row],[7d_positivity_public]]-Table1[[#This Row],[7d_positivity_all]])/Table1[[#This Row],[7d_positivity_public]])</f>
        <v>0.5</v>
      </c>
      <c r="W812">
        <v>1</v>
      </c>
    </row>
    <row r="813" spans="1:23" x14ac:dyDescent="0.25">
      <c r="A813" s="10">
        <v>44386</v>
      </c>
      <c r="B813">
        <v>3241</v>
      </c>
      <c r="C813" t="s">
        <v>185</v>
      </c>
      <c r="D813">
        <v>2</v>
      </c>
      <c r="E813">
        <v>0</v>
      </c>
      <c r="F813">
        <v>2</v>
      </c>
      <c r="G813">
        <v>4</v>
      </c>
      <c r="H813">
        <v>80</v>
      </c>
      <c r="K813">
        <v>80</v>
      </c>
      <c r="L813">
        <v>77</v>
      </c>
      <c r="M813">
        <v>82</v>
      </c>
      <c r="T813" s="34">
        <f>_xlfn.XLOOKUP(B813,Demog!$A$2:$A$219,Demog!$P$2:$P$219,,,2)</f>
        <v>37993</v>
      </c>
      <c r="U813" s="34">
        <f t="shared" si="12"/>
        <v>5</v>
      </c>
      <c r="V813" s="13">
        <f>IF(OR(Table1[[#This Row],[7d_positivity_public]]=0,ISBLANK(Table1[[#This Row],[7d_positivity_public]])),"",(Table1[[#This Row],[7d_positivity_public]]-Table1[[#This Row],[7d_positivity_all]])/Table1[[#This Row],[7d_positivity_public]])</f>
        <v>0.75</v>
      </c>
      <c r="W813">
        <v>1</v>
      </c>
    </row>
    <row r="814" spans="1:23" x14ac:dyDescent="0.25">
      <c r="A814" s="10">
        <v>44386</v>
      </c>
      <c r="B814">
        <v>3242</v>
      </c>
      <c r="C814" t="s">
        <v>186</v>
      </c>
      <c r="D814">
        <v>1</v>
      </c>
      <c r="E814">
        <v>1</v>
      </c>
      <c r="F814">
        <v>0</v>
      </c>
      <c r="G814">
        <v>2</v>
      </c>
      <c r="H814">
        <v>84</v>
      </c>
      <c r="K814">
        <v>84</v>
      </c>
      <c r="L814">
        <v>81</v>
      </c>
      <c r="M814">
        <v>87</v>
      </c>
      <c r="T814" s="34">
        <f>_xlfn.XLOOKUP(B814,Demog!$A$2:$A$219,Demog!$P$2:$P$219,,,2)</f>
        <v>34483</v>
      </c>
      <c r="U814" s="34">
        <f t="shared" si="12"/>
        <v>2</v>
      </c>
      <c r="V814" s="13">
        <f>IF(OR(Table1[[#This Row],[7d_positivity_public]]=0,ISBLANK(Table1[[#This Row],[7d_positivity_public]])),"",(Table1[[#This Row],[7d_positivity_public]]-Table1[[#This Row],[7d_positivity_all]])/Table1[[#This Row],[7d_positivity_public]])</f>
        <v>0.5</v>
      </c>
      <c r="W814">
        <v>1</v>
      </c>
    </row>
    <row r="815" spans="1:23" x14ac:dyDescent="0.25">
      <c r="A815" s="10">
        <v>44386</v>
      </c>
      <c r="B815">
        <v>3243</v>
      </c>
      <c r="C815" t="s">
        <v>187</v>
      </c>
      <c r="D815">
        <v>0</v>
      </c>
      <c r="E815">
        <v>1</v>
      </c>
      <c r="F815">
        <v>-1</v>
      </c>
      <c r="G815">
        <v>0</v>
      </c>
      <c r="H815">
        <v>77</v>
      </c>
      <c r="K815">
        <v>78</v>
      </c>
      <c r="L815">
        <v>77</v>
      </c>
      <c r="M815">
        <v>79</v>
      </c>
      <c r="T815" s="34">
        <f>_xlfn.XLOOKUP(B815,Demog!$A$2:$A$219,Demog!$P$2:$P$219,,,2)</f>
        <v>15890</v>
      </c>
      <c r="U815" s="34">
        <f t="shared" si="12"/>
        <v>0</v>
      </c>
      <c r="V815" s="13" t="str">
        <f>IF(OR(Table1[[#This Row],[7d_positivity_public]]=0,ISBLANK(Table1[[#This Row],[7d_positivity_public]])),"",(Table1[[#This Row],[7d_positivity_public]]-Table1[[#This Row],[7d_positivity_all]])/Table1[[#This Row],[7d_positivity_public]])</f>
        <v/>
      </c>
      <c r="W815">
        <v>0</v>
      </c>
    </row>
    <row r="816" spans="1:23" x14ac:dyDescent="0.25">
      <c r="A816" s="10">
        <v>44386</v>
      </c>
      <c r="B816">
        <v>3244</v>
      </c>
      <c r="C816" t="s">
        <v>188</v>
      </c>
      <c r="D816">
        <v>1</v>
      </c>
      <c r="E816">
        <v>1</v>
      </c>
      <c r="F816">
        <v>0</v>
      </c>
      <c r="G816">
        <v>2</v>
      </c>
      <c r="H816">
        <v>87</v>
      </c>
      <c r="K816">
        <v>88</v>
      </c>
      <c r="L816">
        <v>88</v>
      </c>
      <c r="M816">
        <v>87</v>
      </c>
      <c r="T816" s="34">
        <f>_xlfn.XLOOKUP(B816,Demog!$A$2:$A$219,Demog!$P$2:$P$219,,,2)</f>
        <v>42812</v>
      </c>
      <c r="U816" s="34">
        <f t="shared" si="12"/>
        <v>3</v>
      </c>
      <c r="V816" s="13">
        <f>IF(OR(Table1[[#This Row],[7d_positivity_public]]=0,ISBLANK(Table1[[#This Row],[7d_positivity_public]])),"",(Table1[[#This Row],[7d_positivity_public]]-Table1[[#This Row],[7d_positivity_all]])/Table1[[#This Row],[7d_positivity_public]])</f>
        <v>1</v>
      </c>
      <c r="W816">
        <v>0</v>
      </c>
    </row>
    <row r="817" spans="1:23" x14ac:dyDescent="0.25">
      <c r="A817" s="10">
        <v>44386</v>
      </c>
      <c r="B817">
        <v>3251</v>
      </c>
      <c r="C817" t="s">
        <v>189</v>
      </c>
      <c r="D817">
        <v>0</v>
      </c>
      <c r="E817">
        <v>2</v>
      </c>
      <c r="F817">
        <v>-2</v>
      </c>
      <c r="G817">
        <v>1</v>
      </c>
      <c r="H817">
        <v>86</v>
      </c>
      <c r="K817">
        <v>87</v>
      </c>
      <c r="L817">
        <v>87</v>
      </c>
      <c r="M817">
        <v>86</v>
      </c>
      <c r="T817" s="34">
        <f>_xlfn.XLOOKUP(B817,Demog!$A$2:$A$219,Demog!$P$2:$P$219,,,2)</f>
        <v>31755</v>
      </c>
      <c r="U817" s="34">
        <f t="shared" si="12"/>
        <v>0</v>
      </c>
      <c r="V817" s="13">
        <f>IF(OR(Table1[[#This Row],[7d_positivity_public]]=0,ISBLANK(Table1[[#This Row],[7d_positivity_public]])),"",(Table1[[#This Row],[7d_positivity_public]]-Table1[[#This Row],[7d_positivity_all]])/Table1[[#This Row],[7d_positivity_public]])</f>
        <v>1</v>
      </c>
      <c r="W817">
        <v>0</v>
      </c>
    </row>
    <row r="818" spans="1:23" x14ac:dyDescent="0.25">
      <c r="A818" s="10">
        <v>44386</v>
      </c>
      <c r="B818">
        <v>3252</v>
      </c>
      <c r="C818" t="s">
        <v>190</v>
      </c>
      <c r="D818">
        <v>1</v>
      </c>
      <c r="E818">
        <v>0</v>
      </c>
      <c r="F818">
        <v>1</v>
      </c>
      <c r="G818">
        <v>2</v>
      </c>
      <c r="H818">
        <v>87</v>
      </c>
      <c r="K818">
        <v>87</v>
      </c>
      <c r="L818">
        <v>88</v>
      </c>
      <c r="M818">
        <v>84</v>
      </c>
      <c r="T818" s="34">
        <f>_xlfn.XLOOKUP(B818,Demog!$A$2:$A$219,Demog!$P$2:$P$219,,,2)</f>
        <v>32807</v>
      </c>
      <c r="U818" s="34">
        <f t="shared" si="12"/>
        <v>2</v>
      </c>
      <c r="V818" s="13">
        <f>IF(OR(Table1[[#This Row],[7d_positivity_public]]=0,ISBLANK(Table1[[#This Row],[7d_positivity_public]])),"",(Table1[[#This Row],[7d_positivity_public]]-Table1[[#This Row],[7d_positivity_all]])/Table1[[#This Row],[7d_positivity_public]])</f>
        <v>0.5</v>
      </c>
      <c r="W818">
        <v>1</v>
      </c>
    </row>
    <row r="819" spans="1:23" x14ac:dyDescent="0.25">
      <c r="A819" s="10">
        <v>44386</v>
      </c>
      <c r="B819">
        <v>3253</v>
      </c>
      <c r="C819" t="s">
        <v>191</v>
      </c>
      <c r="D819">
        <v>2</v>
      </c>
      <c r="E819">
        <v>1</v>
      </c>
      <c r="F819">
        <v>1</v>
      </c>
      <c r="G819">
        <v>4</v>
      </c>
      <c r="H819">
        <v>87</v>
      </c>
      <c r="K819">
        <v>88</v>
      </c>
      <c r="L819">
        <v>88</v>
      </c>
      <c r="M819">
        <v>87</v>
      </c>
      <c r="T819" s="34">
        <f>_xlfn.XLOOKUP(B819,Demog!$A$2:$A$219,Demog!$P$2:$P$219,,,2)</f>
        <v>31246</v>
      </c>
      <c r="U819" s="34">
        <f t="shared" si="12"/>
        <v>4</v>
      </c>
      <c r="V819" s="13">
        <f>IF(OR(Table1[[#This Row],[7d_positivity_public]]=0,ISBLANK(Table1[[#This Row],[7d_positivity_public]])),"",(Table1[[#This Row],[7d_positivity_public]]-Table1[[#This Row],[7d_positivity_all]])/Table1[[#This Row],[7d_positivity_public]])</f>
        <v>0.5</v>
      </c>
      <c r="W819">
        <v>2</v>
      </c>
    </row>
    <row r="820" spans="1:23" x14ac:dyDescent="0.25">
      <c r="A820" s="10">
        <v>44386</v>
      </c>
      <c r="B820">
        <v>3261</v>
      </c>
      <c r="C820" t="s">
        <v>192</v>
      </c>
      <c r="D820">
        <v>0</v>
      </c>
      <c r="E820">
        <v>0</v>
      </c>
      <c r="F820">
        <v>0</v>
      </c>
      <c r="G820">
        <v>0</v>
      </c>
      <c r="H820">
        <v>84</v>
      </c>
      <c r="K820">
        <v>85</v>
      </c>
      <c r="L820">
        <v>84</v>
      </c>
      <c r="M820">
        <v>87</v>
      </c>
      <c r="T820" s="34">
        <f>_xlfn.XLOOKUP(B820,Demog!$A$2:$A$219,Demog!$P$2:$P$219,,,2)</f>
        <v>29561</v>
      </c>
      <c r="U820" s="34">
        <f t="shared" si="12"/>
        <v>0</v>
      </c>
      <c r="V820" s="13" t="str">
        <f>IF(OR(Table1[[#This Row],[7d_positivity_public]]=0,ISBLANK(Table1[[#This Row],[7d_positivity_public]])),"",(Table1[[#This Row],[7d_positivity_public]]-Table1[[#This Row],[7d_positivity_all]])/Table1[[#This Row],[7d_positivity_public]])</f>
        <v/>
      </c>
      <c r="W820">
        <v>0</v>
      </c>
    </row>
    <row r="821" spans="1:23" x14ac:dyDescent="0.25">
      <c r="A821" s="10">
        <v>44386</v>
      </c>
      <c r="B821">
        <v>3262</v>
      </c>
      <c r="C821" t="s">
        <v>193</v>
      </c>
      <c r="D821">
        <v>0</v>
      </c>
      <c r="E821">
        <v>1</v>
      </c>
      <c r="F821">
        <v>-1</v>
      </c>
      <c r="G821">
        <v>2</v>
      </c>
      <c r="H821">
        <v>80</v>
      </c>
      <c r="K821">
        <v>80</v>
      </c>
      <c r="L821">
        <v>80</v>
      </c>
      <c r="M821">
        <v>80</v>
      </c>
      <c r="T821" s="34">
        <f>_xlfn.XLOOKUP(B821,Demog!$A$2:$A$219,Demog!$P$2:$P$219,,,2)</f>
        <v>37453</v>
      </c>
      <c r="U821" s="34">
        <f t="shared" si="12"/>
        <v>0</v>
      </c>
      <c r="V821" s="13">
        <f>IF(OR(Table1[[#This Row],[7d_positivity_public]]=0,ISBLANK(Table1[[#This Row],[7d_positivity_public]])),"",(Table1[[#This Row],[7d_positivity_public]]-Table1[[#This Row],[7d_positivity_all]])/Table1[[#This Row],[7d_positivity_public]])</f>
        <v>0.5</v>
      </c>
      <c r="W821">
        <v>1</v>
      </c>
    </row>
    <row r="822" spans="1:23" x14ac:dyDescent="0.25">
      <c r="A822" s="10">
        <v>44386</v>
      </c>
      <c r="B822">
        <v>3263</v>
      </c>
      <c r="C822" t="s">
        <v>194</v>
      </c>
      <c r="D822">
        <v>0</v>
      </c>
      <c r="E822">
        <v>1</v>
      </c>
      <c r="F822">
        <v>-1</v>
      </c>
      <c r="G822">
        <v>0</v>
      </c>
      <c r="H822">
        <v>86</v>
      </c>
      <c r="K822">
        <v>86</v>
      </c>
      <c r="L822">
        <v>85</v>
      </c>
      <c r="M822">
        <v>88</v>
      </c>
      <c r="T822" s="34">
        <f>_xlfn.XLOOKUP(B822,Demog!$A$2:$A$219,Demog!$P$2:$P$219,,,2)</f>
        <v>36496</v>
      </c>
      <c r="U822" s="34">
        <f t="shared" si="12"/>
        <v>0</v>
      </c>
      <c r="V822" s="13" t="str">
        <f>IF(OR(Table1[[#This Row],[7d_positivity_public]]=0,ISBLANK(Table1[[#This Row],[7d_positivity_public]])),"",(Table1[[#This Row],[7d_positivity_public]]-Table1[[#This Row],[7d_positivity_all]])/Table1[[#This Row],[7d_positivity_public]])</f>
        <v/>
      </c>
      <c r="W822">
        <v>0</v>
      </c>
    </row>
    <row r="823" spans="1:23" x14ac:dyDescent="0.25">
      <c r="A823" s="10">
        <v>44386</v>
      </c>
      <c r="B823">
        <v>3264</v>
      </c>
      <c r="C823" t="s">
        <v>195</v>
      </c>
      <c r="D823">
        <v>0</v>
      </c>
      <c r="E823">
        <v>1</v>
      </c>
      <c r="F823">
        <v>-1</v>
      </c>
      <c r="G823">
        <v>0</v>
      </c>
      <c r="H823">
        <v>85</v>
      </c>
      <c r="K823">
        <v>86</v>
      </c>
      <c r="L823">
        <v>84</v>
      </c>
      <c r="M823">
        <v>87</v>
      </c>
      <c r="T823" s="34">
        <f>_xlfn.XLOOKUP(B823,Demog!$A$2:$A$219,Demog!$P$2:$P$219,,,2)</f>
        <v>31065</v>
      </c>
      <c r="U823" s="34">
        <f t="shared" si="12"/>
        <v>0</v>
      </c>
      <c r="V823" s="13" t="str">
        <f>IF(OR(Table1[[#This Row],[7d_positivity_public]]=0,ISBLANK(Table1[[#This Row],[7d_positivity_public]])),"",(Table1[[#This Row],[7d_positivity_public]]-Table1[[#This Row],[7d_positivity_all]])/Table1[[#This Row],[7d_positivity_public]])</f>
        <v/>
      </c>
      <c r="W823">
        <v>0</v>
      </c>
    </row>
    <row r="824" spans="1:23" x14ac:dyDescent="0.25">
      <c r="A824" s="10">
        <v>44386</v>
      </c>
      <c r="B824">
        <v>3311</v>
      </c>
      <c r="C824" t="s">
        <v>196</v>
      </c>
      <c r="D824">
        <v>2</v>
      </c>
      <c r="E824">
        <v>2</v>
      </c>
      <c r="F824">
        <v>0</v>
      </c>
      <c r="G824">
        <v>6</v>
      </c>
      <c r="H824">
        <v>85</v>
      </c>
      <c r="K824">
        <v>86</v>
      </c>
      <c r="L824">
        <v>84</v>
      </c>
      <c r="M824">
        <v>88</v>
      </c>
      <c r="T824" s="34">
        <f>_xlfn.XLOOKUP(B824,Demog!$A$2:$A$219,Demog!$P$2:$P$219,,,2)</f>
        <v>19230</v>
      </c>
      <c r="U824" s="34">
        <f t="shared" si="12"/>
        <v>3</v>
      </c>
      <c r="V824" s="13">
        <f>IF(OR(Table1[[#This Row],[7d_positivity_public]]=0,ISBLANK(Table1[[#This Row],[7d_positivity_public]])),"",(Table1[[#This Row],[7d_positivity_public]]-Table1[[#This Row],[7d_positivity_all]])/Table1[[#This Row],[7d_positivity_public]])</f>
        <v>0.66666666666666663</v>
      </c>
      <c r="W824">
        <v>2</v>
      </c>
    </row>
    <row r="825" spans="1:23" x14ac:dyDescent="0.25">
      <c r="A825" s="10">
        <v>44386</v>
      </c>
      <c r="B825">
        <v>3312</v>
      </c>
      <c r="C825" t="s">
        <v>197</v>
      </c>
      <c r="D825">
        <v>0</v>
      </c>
      <c r="E825">
        <v>0</v>
      </c>
      <c r="F825">
        <v>0</v>
      </c>
      <c r="G825">
        <v>1</v>
      </c>
      <c r="H825">
        <v>84</v>
      </c>
      <c r="K825">
        <v>84</v>
      </c>
      <c r="L825">
        <v>83</v>
      </c>
      <c r="M825">
        <v>86</v>
      </c>
      <c r="T825" s="34">
        <f>_xlfn.XLOOKUP(B825,Demog!$A$2:$A$219,Demog!$P$2:$P$219,,,2)</f>
        <v>34244</v>
      </c>
      <c r="U825" s="34">
        <f t="shared" si="12"/>
        <v>0</v>
      </c>
      <c r="V825" s="13">
        <f>IF(OR(Table1[[#This Row],[7d_positivity_public]]=0,ISBLANK(Table1[[#This Row],[7d_positivity_public]])),"",(Table1[[#This Row],[7d_positivity_public]]-Table1[[#This Row],[7d_positivity_all]])/Table1[[#This Row],[7d_positivity_public]])</f>
        <v>1</v>
      </c>
      <c r="W825">
        <v>0</v>
      </c>
    </row>
    <row r="826" spans="1:23" x14ac:dyDescent="0.25">
      <c r="A826" s="10">
        <v>44386</v>
      </c>
      <c r="B826">
        <v>3313</v>
      </c>
      <c r="C826" t="s">
        <v>198</v>
      </c>
      <c r="D826">
        <v>0</v>
      </c>
      <c r="E826">
        <v>0</v>
      </c>
      <c r="F826">
        <v>0</v>
      </c>
      <c r="G826">
        <v>2</v>
      </c>
      <c r="H826">
        <v>88</v>
      </c>
      <c r="K826">
        <v>88</v>
      </c>
      <c r="L826">
        <v>85</v>
      </c>
      <c r="M826">
        <v>91</v>
      </c>
      <c r="T826" s="34">
        <f>_xlfn.XLOOKUP(B826,Demog!$A$2:$A$219,Demog!$P$2:$P$219,,,2)</f>
        <v>29808</v>
      </c>
      <c r="U826" s="34">
        <f t="shared" si="12"/>
        <v>0</v>
      </c>
      <c r="V826" s="13">
        <f>IF(OR(Table1[[#This Row],[7d_positivity_public]]=0,ISBLANK(Table1[[#This Row],[7d_positivity_public]])),"",(Table1[[#This Row],[7d_positivity_public]]-Table1[[#This Row],[7d_positivity_all]])/Table1[[#This Row],[7d_positivity_public]])</f>
        <v>1</v>
      </c>
      <c r="W826">
        <v>0</v>
      </c>
    </row>
    <row r="827" spans="1:23" x14ac:dyDescent="0.25">
      <c r="A827" s="10">
        <v>44386</v>
      </c>
      <c r="B827">
        <v>3314</v>
      </c>
      <c r="C827" t="s">
        <v>199</v>
      </c>
      <c r="D827">
        <v>1</v>
      </c>
      <c r="E827">
        <v>2</v>
      </c>
      <c r="F827">
        <v>-1</v>
      </c>
      <c r="G827">
        <v>4</v>
      </c>
      <c r="H827">
        <v>87</v>
      </c>
      <c r="K827">
        <v>88</v>
      </c>
      <c r="L827">
        <v>83</v>
      </c>
      <c r="M827">
        <v>91</v>
      </c>
      <c r="T827" s="34">
        <f>_xlfn.XLOOKUP(B827,Demog!$A$2:$A$219,Demog!$P$2:$P$219,,,2)</f>
        <v>29271</v>
      </c>
      <c r="U827" s="34">
        <f t="shared" si="12"/>
        <v>2</v>
      </c>
      <c r="V827" s="13">
        <f>IF(OR(Table1[[#This Row],[7d_positivity_public]]=0,ISBLANK(Table1[[#This Row],[7d_positivity_public]])),"",(Table1[[#This Row],[7d_positivity_public]]-Table1[[#This Row],[7d_positivity_all]])/Table1[[#This Row],[7d_positivity_public]])</f>
        <v>0.75</v>
      </c>
      <c r="W827">
        <v>1</v>
      </c>
    </row>
    <row r="828" spans="1:23" x14ac:dyDescent="0.25">
      <c r="A828" s="10">
        <v>44386</v>
      </c>
      <c r="B828">
        <v>3315</v>
      </c>
      <c r="C828" t="s">
        <v>200</v>
      </c>
      <c r="D828">
        <v>0</v>
      </c>
      <c r="E828">
        <v>0</v>
      </c>
      <c r="F828">
        <v>0</v>
      </c>
      <c r="G828">
        <v>1</v>
      </c>
      <c r="H828">
        <v>87</v>
      </c>
      <c r="K828">
        <v>88</v>
      </c>
      <c r="L828">
        <v>85</v>
      </c>
      <c r="M828">
        <v>90</v>
      </c>
      <c r="T828" s="34">
        <f>_xlfn.XLOOKUP(B828,Demog!$A$2:$A$219,Demog!$P$2:$P$219,,,2)</f>
        <v>28839</v>
      </c>
      <c r="U828" s="34">
        <f t="shared" si="12"/>
        <v>0</v>
      </c>
      <c r="V828" s="13">
        <f>IF(OR(Table1[[#This Row],[7d_positivity_public]]=0,ISBLANK(Table1[[#This Row],[7d_positivity_public]])),"",(Table1[[#This Row],[7d_positivity_public]]-Table1[[#This Row],[7d_positivity_all]])/Table1[[#This Row],[7d_positivity_public]])</f>
        <v>1</v>
      </c>
      <c r="W828">
        <v>0</v>
      </c>
    </row>
    <row r="829" spans="1:23" x14ac:dyDescent="0.25">
      <c r="A829" s="10">
        <v>44386</v>
      </c>
      <c r="B829">
        <v>3321</v>
      </c>
      <c r="C829" t="s">
        <v>201</v>
      </c>
      <c r="D829">
        <v>1</v>
      </c>
      <c r="E829">
        <v>0</v>
      </c>
      <c r="F829">
        <v>1</v>
      </c>
      <c r="G829">
        <v>3</v>
      </c>
      <c r="H829">
        <v>83</v>
      </c>
      <c r="K829">
        <v>84</v>
      </c>
      <c r="L829">
        <v>78</v>
      </c>
      <c r="M829">
        <v>87</v>
      </c>
      <c r="T829" s="34">
        <f>_xlfn.XLOOKUP(B829,Demog!$A$2:$A$219,Demog!$P$2:$P$219,,,2)</f>
        <v>19412</v>
      </c>
      <c r="U829" s="34">
        <f t="shared" si="12"/>
        <v>1</v>
      </c>
      <c r="V829" s="13">
        <f>IF(OR(Table1[[#This Row],[7d_positivity_public]]=0,ISBLANK(Table1[[#This Row],[7d_positivity_public]])),"",(Table1[[#This Row],[7d_positivity_public]]-Table1[[#This Row],[7d_positivity_all]])/Table1[[#This Row],[7d_positivity_public]])</f>
        <v>0.66666666666666663</v>
      </c>
      <c r="W829">
        <v>1</v>
      </c>
    </row>
    <row r="830" spans="1:23" x14ac:dyDescent="0.25">
      <c r="A830" s="10">
        <v>44386</v>
      </c>
      <c r="B830">
        <v>3322</v>
      </c>
      <c r="C830" t="s">
        <v>202</v>
      </c>
      <c r="D830">
        <v>1</v>
      </c>
      <c r="E830">
        <v>1</v>
      </c>
      <c r="F830">
        <v>0</v>
      </c>
      <c r="G830">
        <v>0</v>
      </c>
      <c r="H830">
        <v>80</v>
      </c>
      <c r="K830">
        <v>80</v>
      </c>
      <c r="L830">
        <v>74</v>
      </c>
      <c r="M830">
        <v>85</v>
      </c>
      <c r="T830" s="34">
        <f>_xlfn.XLOOKUP(B830,Demog!$A$2:$A$219,Demog!$P$2:$P$219,,,2)</f>
        <v>25992</v>
      </c>
      <c r="U830" s="34">
        <f t="shared" si="12"/>
        <v>2</v>
      </c>
      <c r="V830" s="13" t="str">
        <f>IF(OR(Table1[[#This Row],[7d_positivity_public]]=0,ISBLANK(Table1[[#This Row],[7d_positivity_public]])),"",(Table1[[#This Row],[7d_positivity_public]]-Table1[[#This Row],[7d_positivity_all]])/Table1[[#This Row],[7d_positivity_public]])</f>
        <v/>
      </c>
      <c r="W830">
        <v>0</v>
      </c>
    </row>
    <row r="831" spans="1:23" x14ac:dyDescent="0.25">
      <c r="A831" s="10">
        <v>44386</v>
      </c>
      <c r="B831">
        <v>3323</v>
      </c>
      <c r="C831" t="s">
        <v>203</v>
      </c>
      <c r="D831">
        <v>0</v>
      </c>
      <c r="E831">
        <v>0</v>
      </c>
      <c r="F831">
        <v>0</v>
      </c>
      <c r="G831">
        <v>0</v>
      </c>
      <c r="H831">
        <v>83</v>
      </c>
      <c r="K831">
        <v>84</v>
      </c>
      <c r="L831">
        <v>78</v>
      </c>
      <c r="M831">
        <v>88</v>
      </c>
      <c r="T831" s="34">
        <f>_xlfn.XLOOKUP(B831,Demog!$A$2:$A$219,Demog!$P$2:$P$219,,,2)</f>
        <v>5086</v>
      </c>
      <c r="U831" s="34">
        <f t="shared" si="12"/>
        <v>0</v>
      </c>
      <c r="V831" s="13" t="str">
        <f>IF(OR(Table1[[#This Row],[7d_positivity_public]]=0,ISBLANK(Table1[[#This Row],[7d_positivity_public]])),"",(Table1[[#This Row],[7d_positivity_public]]-Table1[[#This Row],[7d_positivity_all]])/Table1[[#This Row],[7d_positivity_public]])</f>
        <v/>
      </c>
      <c r="W831">
        <v>0</v>
      </c>
    </row>
    <row r="832" spans="1:23" x14ac:dyDescent="0.25">
      <c r="A832" s="10">
        <v>44386</v>
      </c>
      <c r="B832">
        <v>4111</v>
      </c>
      <c r="C832" t="s">
        <v>204</v>
      </c>
      <c r="D832">
        <v>0</v>
      </c>
      <c r="E832">
        <v>0</v>
      </c>
      <c r="F832">
        <v>0</v>
      </c>
      <c r="G832">
        <v>0</v>
      </c>
      <c r="H832">
        <v>82</v>
      </c>
      <c r="K832">
        <v>82</v>
      </c>
      <c r="L832">
        <v>80</v>
      </c>
      <c r="M832">
        <v>85</v>
      </c>
      <c r="T832" s="34">
        <f>_xlfn.XLOOKUP(B832,Demog!$A$2:$A$219,Demog!$P$2:$P$219,,,2)</f>
        <v>31290</v>
      </c>
      <c r="U832" s="34">
        <f t="shared" si="12"/>
        <v>0</v>
      </c>
      <c r="V832" s="13" t="str">
        <f>IF(OR(Table1[[#This Row],[7d_positivity_public]]=0,ISBLANK(Table1[[#This Row],[7d_positivity_public]])),"",(Table1[[#This Row],[7d_positivity_public]]-Table1[[#This Row],[7d_positivity_all]])/Table1[[#This Row],[7d_positivity_public]])</f>
        <v/>
      </c>
      <c r="W832">
        <v>0</v>
      </c>
    </row>
    <row r="833" spans="1:23" x14ac:dyDescent="0.25">
      <c r="A833" s="10">
        <v>44386</v>
      </c>
      <c r="B833">
        <v>4112</v>
      </c>
      <c r="C833" t="s">
        <v>205</v>
      </c>
      <c r="D833">
        <v>0</v>
      </c>
      <c r="E833">
        <v>0</v>
      </c>
      <c r="F833">
        <v>0</v>
      </c>
      <c r="G833">
        <v>0</v>
      </c>
      <c r="H833">
        <v>87</v>
      </c>
      <c r="K833">
        <v>87</v>
      </c>
      <c r="L833">
        <v>84</v>
      </c>
      <c r="M833">
        <v>90</v>
      </c>
      <c r="T833" s="34">
        <f>_xlfn.XLOOKUP(B833,Demog!$A$2:$A$219,Demog!$P$2:$P$219,,,2)</f>
        <v>32057</v>
      </c>
      <c r="U833" s="34">
        <f t="shared" si="12"/>
        <v>0</v>
      </c>
      <c r="V833" s="13" t="str">
        <f>IF(OR(Table1[[#This Row],[7d_positivity_public]]=0,ISBLANK(Table1[[#This Row],[7d_positivity_public]])),"",(Table1[[#This Row],[7d_positivity_public]]-Table1[[#This Row],[7d_positivity_all]])/Table1[[#This Row],[7d_positivity_public]])</f>
        <v/>
      </c>
      <c r="W833">
        <v>0</v>
      </c>
    </row>
    <row r="834" spans="1:23" x14ac:dyDescent="0.25">
      <c r="A834" s="10">
        <v>44386</v>
      </c>
      <c r="B834">
        <v>4113</v>
      </c>
      <c r="C834" t="s">
        <v>206</v>
      </c>
      <c r="D834">
        <v>0</v>
      </c>
      <c r="E834">
        <v>0</v>
      </c>
      <c r="F834">
        <v>0</v>
      </c>
      <c r="G834">
        <v>0</v>
      </c>
      <c r="H834">
        <v>85</v>
      </c>
      <c r="K834">
        <v>85</v>
      </c>
      <c r="L834">
        <v>83</v>
      </c>
      <c r="M834">
        <v>88</v>
      </c>
      <c r="T834" s="34">
        <f>_xlfn.XLOOKUP(B834,Demog!$A$2:$A$219,Demog!$P$2:$P$219,,,2)</f>
        <v>22445</v>
      </c>
      <c r="U834" s="34">
        <f t="shared" ref="U834:U897" si="13">ROUND(T834*D834/100000*7,0)</f>
        <v>0</v>
      </c>
      <c r="V834" s="13" t="str">
        <f>IF(OR(Table1[[#This Row],[7d_positivity_public]]=0,ISBLANK(Table1[[#This Row],[7d_positivity_public]])),"",(Table1[[#This Row],[7d_positivity_public]]-Table1[[#This Row],[7d_positivity_all]])/Table1[[#This Row],[7d_positivity_public]])</f>
        <v/>
      </c>
      <c r="W834">
        <v>0</v>
      </c>
    </row>
    <row r="835" spans="1:23" x14ac:dyDescent="0.25">
      <c r="A835" s="10">
        <v>44386</v>
      </c>
      <c r="B835">
        <v>4114</v>
      </c>
      <c r="C835" t="s">
        <v>207</v>
      </c>
      <c r="D835">
        <v>0</v>
      </c>
      <c r="E835">
        <v>0</v>
      </c>
      <c r="F835">
        <v>0</v>
      </c>
      <c r="G835">
        <v>0</v>
      </c>
      <c r="H835">
        <v>90</v>
      </c>
      <c r="K835">
        <v>91</v>
      </c>
      <c r="L835">
        <v>85</v>
      </c>
      <c r="M835">
        <v>94</v>
      </c>
      <c r="T835" s="34">
        <f>_xlfn.XLOOKUP(B835,Demog!$A$2:$A$219,Demog!$P$2:$P$219,,,2)</f>
        <v>18094</v>
      </c>
      <c r="U835" s="34">
        <f t="shared" si="13"/>
        <v>0</v>
      </c>
      <c r="V835" s="13" t="str">
        <f>IF(OR(Table1[[#This Row],[7d_positivity_public]]=0,ISBLANK(Table1[[#This Row],[7d_positivity_public]])),"",(Table1[[#This Row],[7d_positivity_public]]-Table1[[#This Row],[7d_positivity_all]])/Table1[[#This Row],[7d_positivity_public]])</f>
        <v/>
      </c>
      <c r="W835">
        <v>0</v>
      </c>
    </row>
    <row r="836" spans="1:23" x14ac:dyDescent="0.25">
      <c r="A836" s="10">
        <v>44386</v>
      </c>
      <c r="B836">
        <v>4115</v>
      </c>
      <c r="C836" t="s">
        <v>208</v>
      </c>
      <c r="D836">
        <v>0</v>
      </c>
      <c r="E836">
        <v>0</v>
      </c>
      <c r="F836">
        <v>0</v>
      </c>
      <c r="G836">
        <v>0</v>
      </c>
      <c r="H836">
        <v>88</v>
      </c>
      <c r="K836">
        <v>89</v>
      </c>
      <c r="L836">
        <v>87</v>
      </c>
      <c r="M836">
        <v>92</v>
      </c>
      <c r="T836" s="34">
        <f>_xlfn.XLOOKUP(B836,Demog!$A$2:$A$219,Demog!$P$2:$P$219,,,2)</f>
        <v>38257</v>
      </c>
      <c r="U836" s="34">
        <f t="shared" si="13"/>
        <v>0</v>
      </c>
      <c r="V836" s="13" t="str">
        <f>IF(OR(Table1[[#This Row],[7d_positivity_public]]=0,ISBLANK(Table1[[#This Row],[7d_positivity_public]])),"",(Table1[[#This Row],[7d_positivity_public]]-Table1[[#This Row],[7d_positivity_all]])/Table1[[#This Row],[7d_positivity_public]])</f>
        <v/>
      </c>
      <c r="W836">
        <v>0</v>
      </c>
    </row>
    <row r="837" spans="1:23" x14ac:dyDescent="0.25">
      <c r="A837" s="10">
        <v>44386</v>
      </c>
      <c r="B837">
        <v>4116</v>
      </c>
      <c r="C837" t="s">
        <v>209</v>
      </c>
      <c r="D837">
        <v>0</v>
      </c>
      <c r="E837">
        <v>0</v>
      </c>
      <c r="F837">
        <v>0</v>
      </c>
      <c r="G837">
        <v>0</v>
      </c>
      <c r="H837">
        <v>86</v>
      </c>
      <c r="K837">
        <v>86</v>
      </c>
      <c r="L837">
        <v>83</v>
      </c>
      <c r="M837">
        <v>90</v>
      </c>
      <c r="T837" s="34">
        <f>_xlfn.XLOOKUP(B837,Demog!$A$2:$A$219,Demog!$P$2:$P$219,,,2)</f>
        <v>24167</v>
      </c>
      <c r="U837" s="34">
        <f t="shared" si="13"/>
        <v>0</v>
      </c>
      <c r="V837" s="13" t="str">
        <f>IF(OR(Table1[[#This Row],[7d_positivity_public]]=0,ISBLANK(Table1[[#This Row],[7d_positivity_public]])),"",(Table1[[#This Row],[7d_positivity_public]]-Table1[[#This Row],[7d_positivity_all]])/Table1[[#This Row],[7d_positivity_public]])</f>
        <v/>
      </c>
      <c r="W837">
        <v>0</v>
      </c>
    </row>
    <row r="838" spans="1:23" x14ac:dyDescent="0.25">
      <c r="A838" s="10">
        <v>44386</v>
      </c>
      <c r="B838">
        <v>4117</v>
      </c>
      <c r="C838" t="s">
        <v>210</v>
      </c>
      <c r="D838">
        <v>2</v>
      </c>
      <c r="E838">
        <v>0</v>
      </c>
      <c r="F838">
        <v>2</v>
      </c>
      <c r="G838">
        <v>8</v>
      </c>
      <c r="H838">
        <v>84</v>
      </c>
      <c r="K838">
        <v>84</v>
      </c>
      <c r="L838">
        <v>80</v>
      </c>
      <c r="M838">
        <v>90</v>
      </c>
      <c r="T838" s="34">
        <f>_xlfn.XLOOKUP(B838,Demog!$A$2:$A$219,Demog!$P$2:$P$219,,,2)</f>
        <v>29704</v>
      </c>
      <c r="U838" s="34">
        <f t="shared" si="13"/>
        <v>4</v>
      </c>
      <c r="V838" s="13">
        <f>IF(OR(Table1[[#This Row],[7d_positivity_public]]=0,ISBLANK(Table1[[#This Row],[7d_positivity_public]])),"",(Table1[[#This Row],[7d_positivity_public]]-Table1[[#This Row],[7d_positivity_all]])/Table1[[#This Row],[7d_positivity_public]])</f>
        <v>0.375</v>
      </c>
      <c r="W838">
        <v>5</v>
      </c>
    </row>
    <row r="839" spans="1:23" x14ac:dyDescent="0.25">
      <c r="A839" s="10">
        <v>44386</v>
      </c>
      <c r="B839">
        <v>4118</v>
      </c>
      <c r="C839" t="s">
        <v>211</v>
      </c>
      <c r="D839">
        <v>0</v>
      </c>
      <c r="E839">
        <v>0</v>
      </c>
      <c r="F839">
        <v>0</v>
      </c>
      <c r="G839">
        <v>0</v>
      </c>
      <c r="H839">
        <v>84</v>
      </c>
      <c r="K839">
        <v>85</v>
      </c>
      <c r="L839">
        <v>80</v>
      </c>
      <c r="M839">
        <v>90</v>
      </c>
      <c r="T839" s="34">
        <f>_xlfn.XLOOKUP(B839,Demog!$A$2:$A$219,Demog!$P$2:$P$219,,,2)</f>
        <v>10408</v>
      </c>
      <c r="U839" s="34">
        <f t="shared" si="13"/>
        <v>0</v>
      </c>
      <c r="V839" s="13" t="str">
        <f>IF(OR(Table1[[#This Row],[7d_positivity_public]]=0,ISBLANK(Table1[[#This Row],[7d_positivity_public]])),"",(Table1[[#This Row],[7d_positivity_public]]-Table1[[#This Row],[7d_positivity_all]])/Table1[[#This Row],[7d_positivity_public]])</f>
        <v/>
      </c>
      <c r="W839">
        <v>0</v>
      </c>
    </row>
    <row r="840" spans="1:23" x14ac:dyDescent="0.25">
      <c r="A840" s="10">
        <v>44386</v>
      </c>
      <c r="B840">
        <v>4119</v>
      </c>
      <c r="C840" t="s">
        <v>212</v>
      </c>
      <c r="D840">
        <v>0</v>
      </c>
      <c r="E840">
        <v>0</v>
      </c>
      <c r="F840">
        <v>0</v>
      </c>
      <c r="G840">
        <v>0</v>
      </c>
      <c r="H840">
        <v>81</v>
      </c>
      <c r="K840">
        <v>82</v>
      </c>
      <c r="L840">
        <v>76</v>
      </c>
      <c r="M840">
        <v>88</v>
      </c>
      <c r="T840" s="34">
        <f>_xlfn.XLOOKUP(B840,Demog!$A$2:$A$219,Demog!$P$2:$P$219,,,2)</f>
        <v>19497</v>
      </c>
      <c r="U840" s="34">
        <f t="shared" si="13"/>
        <v>0</v>
      </c>
      <c r="V840" s="13" t="str">
        <f>IF(OR(Table1[[#This Row],[7d_positivity_public]]=0,ISBLANK(Table1[[#This Row],[7d_positivity_public]])),"",(Table1[[#This Row],[7d_positivity_public]]-Table1[[#This Row],[7d_positivity_all]])/Table1[[#This Row],[7d_positivity_public]])</f>
        <v/>
      </c>
      <c r="W840">
        <v>0</v>
      </c>
    </row>
    <row r="841" spans="1:23" x14ac:dyDescent="0.25">
      <c r="A841" s="10">
        <v>44386</v>
      </c>
      <c r="B841">
        <v>4121</v>
      </c>
      <c r="C841" t="s">
        <v>213</v>
      </c>
      <c r="D841">
        <v>0</v>
      </c>
      <c r="E841">
        <v>0</v>
      </c>
      <c r="F841">
        <v>0</v>
      </c>
      <c r="G841">
        <v>0</v>
      </c>
      <c r="H841">
        <v>81</v>
      </c>
      <c r="K841">
        <v>83</v>
      </c>
      <c r="L841">
        <v>75</v>
      </c>
      <c r="M841">
        <v>90</v>
      </c>
      <c r="T841" s="34">
        <f>_xlfn.XLOOKUP(B841,Demog!$A$2:$A$219,Demog!$P$2:$P$219,,,2)</f>
        <v>16859</v>
      </c>
      <c r="U841" s="34">
        <f t="shared" si="13"/>
        <v>0</v>
      </c>
      <c r="V841" s="13" t="str">
        <f>IF(OR(Table1[[#This Row],[7d_positivity_public]]=0,ISBLANK(Table1[[#This Row],[7d_positivity_public]])),"",(Table1[[#This Row],[7d_positivity_public]]-Table1[[#This Row],[7d_positivity_all]])/Table1[[#This Row],[7d_positivity_public]])</f>
        <v/>
      </c>
      <c r="W841">
        <v>0</v>
      </c>
    </row>
    <row r="842" spans="1:23" x14ac:dyDescent="0.25">
      <c r="A842" s="10">
        <v>44386</v>
      </c>
      <c r="B842">
        <v>4122</v>
      </c>
      <c r="C842" t="s">
        <v>214</v>
      </c>
      <c r="D842">
        <v>0</v>
      </c>
      <c r="E842">
        <v>0</v>
      </c>
      <c r="F842">
        <v>0</v>
      </c>
      <c r="G842">
        <v>0</v>
      </c>
      <c r="H842">
        <v>80</v>
      </c>
      <c r="K842">
        <v>81</v>
      </c>
      <c r="L842">
        <v>69</v>
      </c>
      <c r="M842">
        <v>90</v>
      </c>
      <c r="T842" s="34">
        <f>_xlfn.XLOOKUP(B842,Demog!$A$2:$A$219,Demog!$P$2:$P$219,,,2)</f>
        <v>4837</v>
      </c>
      <c r="U842" s="34">
        <f t="shared" si="13"/>
        <v>0</v>
      </c>
      <c r="V842" s="13" t="str">
        <f>IF(OR(Table1[[#This Row],[7d_positivity_public]]=0,ISBLANK(Table1[[#This Row],[7d_positivity_public]])),"",(Table1[[#This Row],[7d_positivity_public]]-Table1[[#This Row],[7d_positivity_all]])/Table1[[#This Row],[7d_positivity_public]])</f>
        <v/>
      </c>
      <c r="W842">
        <v>0</v>
      </c>
    </row>
    <row r="843" spans="1:23" x14ac:dyDescent="0.25">
      <c r="A843" s="10">
        <v>44386</v>
      </c>
      <c r="B843">
        <v>4123</v>
      </c>
      <c r="C843" t="s">
        <v>215</v>
      </c>
      <c r="D843">
        <v>0</v>
      </c>
      <c r="E843">
        <v>0</v>
      </c>
      <c r="F843">
        <v>0</v>
      </c>
      <c r="G843">
        <v>0</v>
      </c>
      <c r="H843">
        <v>81</v>
      </c>
      <c r="K843">
        <v>82</v>
      </c>
      <c r="L843">
        <v>77</v>
      </c>
      <c r="M843">
        <v>89</v>
      </c>
      <c r="T843" s="34">
        <f>_xlfn.XLOOKUP(B843,Demog!$A$2:$A$219,Demog!$P$2:$P$219,,,2)</f>
        <v>37985</v>
      </c>
      <c r="U843" s="34">
        <f t="shared" si="13"/>
        <v>0</v>
      </c>
      <c r="V843" s="13" t="str">
        <f>IF(OR(Table1[[#This Row],[7d_positivity_public]]=0,ISBLANK(Table1[[#This Row],[7d_positivity_public]])),"",(Table1[[#This Row],[7d_positivity_public]]-Table1[[#This Row],[7d_positivity_all]])/Table1[[#This Row],[7d_positivity_public]])</f>
        <v/>
      </c>
      <c r="W843">
        <v>0</v>
      </c>
    </row>
    <row r="844" spans="1:23" x14ac:dyDescent="0.25">
      <c r="A844" s="10">
        <v>44386</v>
      </c>
      <c r="B844">
        <v>4124</v>
      </c>
      <c r="C844" t="s">
        <v>216</v>
      </c>
      <c r="D844">
        <v>0</v>
      </c>
      <c r="E844">
        <v>0</v>
      </c>
      <c r="F844">
        <v>0</v>
      </c>
      <c r="G844">
        <v>0</v>
      </c>
      <c r="H844">
        <v>76</v>
      </c>
      <c r="K844">
        <v>77</v>
      </c>
      <c r="L844">
        <v>67</v>
      </c>
      <c r="M844">
        <v>86</v>
      </c>
      <c r="T844" s="34">
        <f>_xlfn.XLOOKUP(B844,Demog!$A$2:$A$219,Demog!$P$2:$P$219,,,2)</f>
        <v>14894</v>
      </c>
      <c r="U844" s="34">
        <f t="shared" si="13"/>
        <v>0</v>
      </c>
      <c r="V844" s="13" t="str">
        <f>IF(OR(Table1[[#This Row],[7d_positivity_public]]=0,ISBLANK(Table1[[#This Row],[7d_positivity_public]])),"",(Table1[[#This Row],[7d_positivity_public]]-Table1[[#This Row],[7d_positivity_all]])/Table1[[#This Row],[7d_positivity_public]])</f>
        <v/>
      </c>
      <c r="W844">
        <v>3</v>
      </c>
    </row>
    <row r="845" spans="1:23" x14ac:dyDescent="0.25">
      <c r="A845" s="10">
        <v>44386</v>
      </c>
      <c r="B845">
        <v>4125</v>
      </c>
      <c r="C845" t="s">
        <v>217</v>
      </c>
      <c r="D845">
        <v>0</v>
      </c>
      <c r="E845">
        <v>0</v>
      </c>
      <c r="F845">
        <v>0</v>
      </c>
      <c r="G845">
        <v>0</v>
      </c>
      <c r="H845">
        <v>71</v>
      </c>
      <c r="K845">
        <v>72</v>
      </c>
      <c r="L845">
        <v>58</v>
      </c>
      <c r="M845">
        <v>83</v>
      </c>
      <c r="T845" s="34">
        <f>_xlfn.XLOOKUP(B845,Demog!$A$2:$A$219,Demog!$P$2:$P$219,,,2)</f>
        <v>2885</v>
      </c>
      <c r="U845" s="34">
        <f t="shared" si="13"/>
        <v>0</v>
      </c>
      <c r="V845" s="13" t="str">
        <f>IF(OR(Table1[[#This Row],[7d_positivity_public]]=0,ISBLANK(Table1[[#This Row],[7d_positivity_public]])),"",(Table1[[#This Row],[7d_positivity_public]]-Table1[[#This Row],[7d_positivity_all]])/Table1[[#This Row],[7d_positivity_public]])</f>
        <v/>
      </c>
      <c r="W845">
        <v>0</v>
      </c>
    </row>
    <row r="846" spans="1:23" x14ac:dyDescent="0.25">
      <c r="A846" s="10">
        <v>44386</v>
      </c>
      <c r="B846">
        <v>4131</v>
      </c>
      <c r="C846" t="s">
        <v>218</v>
      </c>
      <c r="D846">
        <v>0</v>
      </c>
      <c r="E846">
        <v>0</v>
      </c>
      <c r="F846">
        <v>0</v>
      </c>
      <c r="G846">
        <v>0</v>
      </c>
      <c r="H846">
        <v>89</v>
      </c>
      <c r="K846">
        <v>89</v>
      </c>
      <c r="L846">
        <v>83</v>
      </c>
      <c r="M846">
        <v>93</v>
      </c>
      <c r="T846" s="34">
        <f>_xlfn.XLOOKUP(B846,Demog!$A$2:$A$219,Demog!$P$2:$P$219,,,2)</f>
        <v>22020</v>
      </c>
      <c r="U846" s="34">
        <f t="shared" si="13"/>
        <v>0</v>
      </c>
      <c r="V846" s="13" t="str">
        <f>IF(OR(Table1[[#This Row],[7d_positivity_public]]=0,ISBLANK(Table1[[#This Row],[7d_positivity_public]])),"",(Table1[[#This Row],[7d_positivity_public]]-Table1[[#This Row],[7d_positivity_all]])/Table1[[#This Row],[7d_positivity_public]])</f>
        <v/>
      </c>
      <c r="W846">
        <v>0</v>
      </c>
    </row>
    <row r="847" spans="1:23" x14ac:dyDescent="0.25">
      <c r="A847" s="10">
        <v>44386</v>
      </c>
      <c r="B847">
        <v>4132</v>
      </c>
      <c r="C847" t="s">
        <v>219</v>
      </c>
      <c r="D847">
        <v>0</v>
      </c>
      <c r="E847">
        <v>0</v>
      </c>
      <c r="F847">
        <v>0</v>
      </c>
      <c r="G847">
        <v>0</v>
      </c>
      <c r="H847">
        <v>86</v>
      </c>
      <c r="K847">
        <v>87</v>
      </c>
      <c r="L847">
        <v>81</v>
      </c>
      <c r="M847">
        <v>91</v>
      </c>
      <c r="T847" s="34">
        <f>_xlfn.XLOOKUP(B847,Demog!$A$2:$A$219,Demog!$P$2:$P$219,,,2)</f>
        <v>19325</v>
      </c>
      <c r="U847" s="34">
        <f t="shared" si="13"/>
        <v>0</v>
      </c>
      <c r="V847" s="13" t="str">
        <f>IF(OR(Table1[[#This Row],[7d_positivity_public]]=0,ISBLANK(Table1[[#This Row],[7d_positivity_public]])),"",(Table1[[#This Row],[7d_positivity_public]]-Table1[[#This Row],[7d_positivity_all]])/Table1[[#This Row],[7d_positivity_public]])</f>
        <v/>
      </c>
      <c r="W847">
        <v>0</v>
      </c>
    </row>
    <row r="848" spans="1:23" x14ac:dyDescent="0.25">
      <c r="A848" s="10">
        <v>44386</v>
      </c>
      <c r="B848">
        <v>4133</v>
      </c>
      <c r="C848" t="s">
        <v>220</v>
      </c>
      <c r="D848">
        <v>0</v>
      </c>
      <c r="E848">
        <v>0</v>
      </c>
      <c r="F848">
        <v>0</v>
      </c>
      <c r="G848">
        <v>0</v>
      </c>
      <c r="H848">
        <v>87</v>
      </c>
      <c r="K848">
        <v>88</v>
      </c>
      <c r="L848">
        <v>79</v>
      </c>
      <c r="M848">
        <v>93</v>
      </c>
      <c r="T848" s="34">
        <f>_xlfn.XLOOKUP(B848,Demog!$A$2:$A$219,Demog!$P$2:$P$219,,,2)</f>
        <v>11675</v>
      </c>
      <c r="U848" s="34">
        <f t="shared" si="13"/>
        <v>0</v>
      </c>
      <c r="V848" s="13" t="str">
        <f>IF(OR(Table1[[#This Row],[7d_positivity_public]]=0,ISBLANK(Table1[[#This Row],[7d_positivity_public]])),"",(Table1[[#This Row],[7d_positivity_public]]-Table1[[#This Row],[7d_positivity_all]])/Table1[[#This Row],[7d_positivity_public]])</f>
        <v/>
      </c>
      <c r="W848">
        <v>0</v>
      </c>
    </row>
    <row r="849" spans="1:23" x14ac:dyDescent="0.25">
      <c r="A849" s="10">
        <v>44386</v>
      </c>
      <c r="B849">
        <v>4134</v>
      </c>
      <c r="C849" t="s">
        <v>221</v>
      </c>
      <c r="D849">
        <v>0</v>
      </c>
      <c r="E849">
        <v>0</v>
      </c>
      <c r="F849">
        <v>0</v>
      </c>
      <c r="G849">
        <v>0</v>
      </c>
      <c r="H849">
        <v>89</v>
      </c>
      <c r="K849">
        <v>90</v>
      </c>
      <c r="L849">
        <v>82</v>
      </c>
      <c r="M849">
        <v>93</v>
      </c>
      <c r="T849" s="34">
        <f>_xlfn.XLOOKUP(B849,Demog!$A$2:$A$219,Demog!$P$2:$P$219,,,2)</f>
        <v>11672</v>
      </c>
      <c r="U849" s="34">
        <f t="shared" si="13"/>
        <v>0</v>
      </c>
      <c r="V849" s="13" t="str">
        <f>IF(OR(Table1[[#This Row],[7d_positivity_public]]=0,ISBLANK(Table1[[#This Row],[7d_positivity_public]])),"",(Table1[[#This Row],[7d_positivity_public]]-Table1[[#This Row],[7d_positivity_all]])/Table1[[#This Row],[7d_positivity_public]])</f>
        <v/>
      </c>
      <c r="W849">
        <v>0</v>
      </c>
    </row>
    <row r="850" spans="1:23" x14ac:dyDescent="0.25">
      <c r="A850" s="10">
        <v>44386</v>
      </c>
      <c r="B850">
        <v>4141</v>
      </c>
      <c r="C850" t="s">
        <v>222</v>
      </c>
      <c r="D850">
        <v>0</v>
      </c>
      <c r="E850">
        <v>0</v>
      </c>
      <c r="F850">
        <v>0</v>
      </c>
      <c r="G850">
        <v>0</v>
      </c>
      <c r="H850">
        <v>74</v>
      </c>
      <c r="K850">
        <v>76</v>
      </c>
      <c r="L850">
        <v>60</v>
      </c>
      <c r="M850">
        <v>84</v>
      </c>
      <c r="T850" s="34">
        <f>_xlfn.XLOOKUP(B850,Demog!$A$2:$A$219,Demog!$P$2:$P$219,,,2)</f>
        <v>10557</v>
      </c>
      <c r="U850" s="34">
        <f t="shared" si="13"/>
        <v>0</v>
      </c>
      <c r="V850" s="13" t="str">
        <f>IF(OR(Table1[[#This Row],[7d_positivity_public]]=0,ISBLANK(Table1[[#This Row],[7d_positivity_public]])),"",(Table1[[#This Row],[7d_positivity_public]]-Table1[[#This Row],[7d_positivity_all]])/Table1[[#This Row],[7d_positivity_public]])</f>
        <v/>
      </c>
      <c r="W850">
        <v>0</v>
      </c>
    </row>
    <row r="851" spans="1:23" x14ac:dyDescent="0.25">
      <c r="A851" s="10">
        <v>44386</v>
      </c>
      <c r="B851">
        <v>4142</v>
      </c>
      <c r="C851" t="s">
        <v>223</v>
      </c>
      <c r="D851">
        <v>0</v>
      </c>
      <c r="E851">
        <v>0</v>
      </c>
      <c r="F851">
        <v>0</v>
      </c>
      <c r="G851">
        <v>0</v>
      </c>
      <c r="H851">
        <v>90</v>
      </c>
      <c r="K851">
        <v>91</v>
      </c>
      <c r="L851">
        <v>84</v>
      </c>
      <c r="M851">
        <v>93</v>
      </c>
      <c r="T851" s="34">
        <f>_xlfn.XLOOKUP(B851,Demog!$A$2:$A$219,Demog!$P$2:$P$219,,,2)</f>
        <v>4732</v>
      </c>
      <c r="U851" s="34">
        <f t="shared" si="13"/>
        <v>0</v>
      </c>
      <c r="V851" s="13" t="str">
        <f>IF(OR(Table1[[#This Row],[7d_positivity_public]]=0,ISBLANK(Table1[[#This Row],[7d_positivity_public]])),"",(Table1[[#This Row],[7d_positivity_public]]-Table1[[#This Row],[7d_positivity_all]])/Table1[[#This Row],[7d_positivity_public]])</f>
        <v/>
      </c>
      <c r="W851">
        <v>0</v>
      </c>
    </row>
    <row r="852" spans="1:23" x14ac:dyDescent="0.25">
      <c r="A852" s="10">
        <v>44386</v>
      </c>
      <c r="B852">
        <v>4211</v>
      </c>
      <c r="C852" t="s">
        <v>224</v>
      </c>
      <c r="D852">
        <v>0</v>
      </c>
      <c r="E852">
        <v>0</v>
      </c>
      <c r="F852">
        <v>0</v>
      </c>
      <c r="G852">
        <v>0</v>
      </c>
      <c r="H852">
        <v>78</v>
      </c>
      <c r="K852">
        <v>79</v>
      </c>
      <c r="L852">
        <v>67</v>
      </c>
      <c r="M852">
        <v>87</v>
      </c>
      <c r="T852" s="34">
        <f>_xlfn.XLOOKUP(B852,Demog!$A$2:$A$219,Demog!$P$2:$P$219,,,2)</f>
        <v>17780</v>
      </c>
      <c r="U852" s="34">
        <f t="shared" si="13"/>
        <v>0</v>
      </c>
      <c r="V852" s="13" t="str">
        <f>IF(OR(Table1[[#This Row],[7d_positivity_public]]=0,ISBLANK(Table1[[#This Row],[7d_positivity_public]])),"",(Table1[[#This Row],[7d_positivity_public]]-Table1[[#This Row],[7d_positivity_all]])/Table1[[#This Row],[7d_positivity_public]])</f>
        <v/>
      </c>
      <c r="W852">
        <v>0</v>
      </c>
    </row>
    <row r="853" spans="1:23" x14ac:dyDescent="0.25">
      <c r="A853" s="10">
        <v>44386</v>
      </c>
      <c r="B853">
        <v>4212</v>
      </c>
      <c r="C853" t="s">
        <v>225</v>
      </c>
      <c r="D853">
        <v>0</v>
      </c>
      <c r="E853">
        <v>0</v>
      </c>
      <c r="F853">
        <v>0</v>
      </c>
      <c r="G853">
        <v>1</v>
      </c>
      <c r="H853">
        <v>74</v>
      </c>
      <c r="K853">
        <v>76</v>
      </c>
      <c r="L853">
        <v>63</v>
      </c>
      <c r="M853">
        <v>85</v>
      </c>
      <c r="T853" s="34">
        <f>_xlfn.XLOOKUP(B853,Demog!$A$2:$A$219,Demog!$P$2:$P$219,,,2)</f>
        <v>40598</v>
      </c>
      <c r="U853" s="34">
        <f t="shared" si="13"/>
        <v>0</v>
      </c>
      <c r="V853" s="13">
        <f>IF(OR(Table1[[#This Row],[7d_positivity_public]]=0,ISBLANK(Table1[[#This Row],[7d_positivity_public]])),"",(Table1[[#This Row],[7d_positivity_public]]-Table1[[#This Row],[7d_positivity_all]])/Table1[[#This Row],[7d_positivity_public]])</f>
        <v>0</v>
      </c>
      <c r="W853">
        <v>1</v>
      </c>
    </row>
    <row r="854" spans="1:23" x14ac:dyDescent="0.25">
      <c r="A854" s="10">
        <v>44390</v>
      </c>
      <c r="B854">
        <v>1260</v>
      </c>
      <c r="C854" t="s">
        <v>83</v>
      </c>
      <c r="D854">
        <v>29</v>
      </c>
      <c r="E854">
        <v>26</v>
      </c>
      <c r="F854">
        <v>3</v>
      </c>
      <c r="G854">
        <v>15</v>
      </c>
      <c r="H854">
        <v>69</v>
      </c>
      <c r="K854">
        <v>71</v>
      </c>
      <c r="L854">
        <v>52</v>
      </c>
      <c r="M854">
        <v>80</v>
      </c>
      <c r="T854" s="34">
        <f>_xlfn.XLOOKUP(B854,Demog!$A$2:$A$219,Demog!$P$2:$P$219,,,2)</f>
        <v>8611</v>
      </c>
      <c r="U854" s="34">
        <f t="shared" si="13"/>
        <v>17</v>
      </c>
      <c r="V854" s="13">
        <f>IF(OR(Table1[[#This Row],[7d_positivity_public]]=0,ISBLANK(Table1[[#This Row],[7d_positivity_public]])),"",(Table1[[#This Row],[7d_positivity_public]]-Table1[[#This Row],[7d_positivity_all]])/Table1[[#This Row],[7d_positivity_public]])</f>
        <v>6.6666666666666666E-2</v>
      </c>
      <c r="W854">
        <v>14</v>
      </c>
    </row>
    <row r="855" spans="1:23" x14ac:dyDescent="0.25">
      <c r="A855" s="10">
        <v>44390</v>
      </c>
      <c r="B855">
        <v>1270</v>
      </c>
      <c r="C855" t="s">
        <v>84</v>
      </c>
      <c r="D855">
        <v>0</v>
      </c>
      <c r="E855">
        <v>0</v>
      </c>
      <c r="F855">
        <v>0</v>
      </c>
      <c r="G855">
        <v>0</v>
      </c>
      <c r="H855">
        <v>62</v>
      </c>
      <c r="K855">
        <v>64</v>
      </c>
      <c r="L855">
        <v>50</v>
      </c>
      <c r="M855">
        <v>70</v>
      </c>
      <c r="T855" s="34">
        <f>_xlfn.XLOOKUP(B855,Demog!$A$2:$A$219,Demog!$P$2:$P$219,,,2)</f>
        <v>3469</v>
      </c>
      <c r="U855" s="34">
        <f t="shared" si="13"/>
        <v>0</v>
      </c>
      <c r="V855" s="13" t="str">
        <f>IF(OR(Table1[[#This Row],[7d_positivity_public]]=0,ISBLANK(Table1[[#This Row],[7d_positivity_public]])),"",(Table1[[#This Row],[7d_positivity_public]]-Table1[[#This Row],[7d_positivity_all]])/Table1[[#This Row],[7d_positivity_public]])</f>
        <v/>
      </c>
      <c r="W855">
        <v>0</v>
      </c>
    </row>
    <row r="856" spans="1:23" x14ac:dyDescent="0.25">
      <c r="A856" s="10">
        <v>44390</v>
      </c>
      <c r="B856">
        <v>1310</v>
      </c>
      <c r="C856" t="s">
        <v>87</v>
      </c>
      <c r="D856">
        <v>1</v>
      </c>
      <c r="E856">
        <v>0</v>
      </c>
      <c r="F856">
        <v>1</v>
      </c>
      <c r="G856">
        <v>3</v>
      </c>
      <c r="H856">
        <v>78</v>
      </c>
      <c r="K856">
        <v>79</v>
      </c>
      <c r="L856">
        <v>65</v>
      </c>
      <c r="M856">
        <v>85</v>
      </c>
      <c r="T856" s="34">
        <f>_xlfn.XLOOKUP(B856,Demog!$A$2:$A$219,Demog!$P$2:$P$219,,,2)</f>
        <v>19231</v>
      </c>
      <c r="U856" s="34">
        <f t="shared" si="13"/>
        <v>1</v>
      </c>
      <c r="V856" s="13">
        <f>IF(OR(Table1[[#This Row],[7d_positivity_public]]=0,ISBLANK(Table1[[#This Row],[7d_positivity_public]])),"",(Table1[[#This Row],[7d_positivity_public]]-Table1[[#This Row],[7d_positivity_all]])/Table1[[#This Row],[7d_positivity_public]])</f>
        <v>0.33333333333333331</v>
      </c>
      <c r="W856">
        <v>2</v>
      </c>
    </row>
    <row r="857" spans="1:23" x14ac:dyDescent="0.25">
      <c r="A857" s="10">
        <v>44390</v>
      </c>
      <c r="B857">
        <v>1320</v>
      </c>
      <c r="C857" t="s">
        <v>89</v>
      </c>
      <c r="D857">
        <v>0</v>
      </c>
      <c r="E857">
        <v>1</v>
      </c>
      <c r="F857">
        <v>-1</v>
      </c>
      <c r="G857">
        <v>0</v>
      </c>
      <c r="H857">
        <v>77</v>
      </c>
      <c r="K857">
        <v>78</v>
      </c>
      <c r="L857">
        <v>66</v>
      </c>
      <c r="M857">
        <v>85</v>
      </c>
      <c r="T857" s="34">
        <f>_xlfn.XLOOKUP(B857,Demog!$A$2:$A$219,Demog!$P$2:$P$219,,,2)</f>
        <v>41799</v>
      </c>
      <c r="U857" s="34">
        <f t="shared" si="13"/>
        <v>0</v>
      </c>
      <c r="V857" s="13" t="str">
        <f>IF(OR(Table1[[#This Row],[7d_positivity_public]]=0,ISBLANK(Table1[[#This Row],[7d_positivity_public]])),"",(Table1[[#This Row],[7d_positivity_public]]-Table1[[#This Row],[7d_positivity_all]])/Table1[[#This Row],[7d_positivity_public]])</f>
        <v/>
      </c>
      <c r="W857">
        <v>0</v>
      </c>
    </row>
    <row r="858" spans="1:23" x14ac:dyDescent="0.25">
      <c r="A858" s="10">
        <v>44390</v>
      </c>
      <c r="B858">
        <v>1330</v>
      </c>
      <c r="C858" t="s">
        <v>91</v>
      </c>
      <c r="D858">
        <v>0</v>
      </c>
      <c r="E858">
        <v>0</v>
      </c>
      <c r="F858">
        <v>0</v>
      </c>
      <c r="G858">
        <v>0</v>
      </c>
      <c r="H858">
        <v>70</v>
      </c>
      <c r="K858">
        <v>72</v>
      </c>
      <c r="L858">
        <v>59</v>
      </c>
      <c r="M858">
        <v>77</v>
      </c>
      <c r="T858" s="34">
        <f>_xlfn.XLOOKUP(B858,Demog!$A$2:$A$219,Demog!$P$2:$P$219,,,2)</f>
        <v>5101</v>
      </c>
      <c r="U858" s="34">
        <f t="shared" si="13"/>
        <v>0</v>
      </c>
      <c r="V858" s="13" t="str">
        <f>IF(OR(Table1[[#This Row],[7d_positivity_public]]=0,ISBLANK(Table1[[#This Row],[7d_positivity_public]])),"",(Table1[[#This Row],[7d_positivity_public]]-Table1[[#This Row],[7d_positivity_all]])/Table1[[#This Row],[7d_positivity_public]])</f>
        <v/>
      </c>
      <c r="W858">
        <v>0</v>
      </c>
    </row>
    <row r="859" spans="1:23" x14ac:dyDescent="0.25">
      <c r="A859" s="10">
        <v>44390</v>
      </c>
      <c r="B859">
        <v>1340</v>
      </c>
      <c r="C859" t="s">
        <v>93</v>
      </c>
      <c r="D859">
        <v>0</v>
      </c>
      <c r="E859">
        <v>0</v>
      </c>
      <c r="F859">
        <v>0</v>
      </c>
      <c r="G859">
        <v>0</v>
      </c>
      <c r="H859">
        <v>71</v>
      </c>
      <c r="K859">
        <v>73</v>
      </c>
      <c r="L859">
        <v>60</v>
      </c>
      <c r="M859">
        <v>80</v>
      </c>
      <c r="T859" s="34">
        <f>_xlfn.XLOOKUP(B859,Demog!$A$2:$A$219,Demog!$P$2:$P$219,,,2)</f>
        <v>4781</v>
      </c>
      <c r="U859" s="34">
        <f t="shared" si="13"/>
        <v>0</v>
      </c>
      <c r="V859" s="13" t="str">
        <f>IF(OR(Table1[[#This Row],[7d_positivity_public]]=0,ISBLANK(Table1[[#This Row],[7d_positivity_public]])),"",(Table1[[#This Row],[7d_positivity_public]]-Table1[[#This Row],[7d_positivity_all]])/Table1[[#This Row],[7d_positivity_public]])</f>
        <v/>
      </c>
      <c r="W859">
        <v>0</v>
      </c>
    </row>
    <row r="860" spans="1:23" x14ac:dyDescent="0.25">
      <c r="A860" s="10">
        <v>44390</v>
      </c>
      <c r="B860">
        <v>1350</v>
      </c>
      <c r="C860" t="s">
        <v>95</v>
      </c>
      <c r="D860">
        <v>1</v>
      </c>
      <c r="E860">
        <v>0</v>
      </c>
      <c r="F860">
        <v>1</v>
      </c>
      <c r="G860">
        <v>0</v>
      </c>
      <c r="H860">
        <v>65</v>
      </c>
      <c r="K860">
        <v>67</v>
      </c>
      <c r="L860">
        <v>50</v>
      </c>
      <c r="M860">
        <v>79</v>
      </c>
      <c r="T860" s="34">
        <f>_xlfn.XLOOKUP(B860,Demog!$A$2:$A$219,Demog!$P$2:$P$219,,,2)</f>
        <v>10220</v>
      </c>
      <c r="U860" s="34">
        <f t="shared" si="13"/>
        <v>1</v>
      </c>
      <c r="V860" s="13" t="str">
        <f>IF(OR(Table1[[#This Row],[7d_positivity_public]]=0,ISBLANK(Table1[[#This Row],[7d_positivity_public]])),"",(Table1[[#This Row],[7d_positivity_public]]-Table1[[#This Row],[7d_positivity_all]])/Table1[[#This Row],[7d_positivity_public]])</f>
        <v/>
      </c>
      <c r="W860">
        <v>0</v>
      </c>
    </row>
    <row r="861" spans="1:23" x14ac:dyDescent="0.25">
      <c r="A861" s="10">
        <v>44390</v>
      </c>
      <c r="B861">
        <v>1361</v>
      </c>
      <c r="C861" t="s">
        <v>97</v>
      </c>
      <c r="D861">
        <v>3</v>
      </c>
      <c r="E861">
        <v>1</v>
      </c>
      <c r="F861">
        <v>2</v>
      </c>
      <c r="G861">
        <v>4</v>
      </c>
      <c r="H861">
        <v>73</v>
      </c>
      <c r="K861">
        <v>74</v>
      </c>
      <c r="L861">
        <v>60</v>
      </c>
      <c r="M861">
        <v>84</v>
      </c>
      <c r="T861" s="34">
        <f>_xlfn.XLOOKUP(B861,Demog!$A$2:$A$219,Demog!$P$2:$P$219,,,2)</f>
        <v>53266</v>
      </c>
      <c r="U861" s="34">
        <f t="shared" si="13"/>
        <v>11</v>
      </c>
      <c r="V861" s="13">
        <f>IF(OR(Table1[[#This Row],[7d_positivity_public]]=0,ISBLANK(Table1[[#This Row],[7d_positivity_public]])),"",(Table1[[#This Row],[7d_positivity_public]]-Table1[[#This Row],[7d_positivity_all]])/Table1[[#This Row],[7d_positivity_public]])</f>
        <v>0.25</v>
      </c>
      <c r="W861">
        <v>3</v>
      </c>
    </row>
    <row r="862" spans="1:23" x14ac:dyDescent="0.25">
      <c r="A862" s="10">
        <v>44390</v>
      </c>
      <c r="B862">
        <v>1362</v>
      </c>
      <c r="C862" t="s">
        <v>99</v>
      </c>
      <c r="D862">
        <v>1</v>
      </c>
      <c r="E862">
        <v>0</v>
      </c>
      <c r="F862">
        <v>1</v>
      </c>
      <c r="G862">
        <v>2</v>
      </c>
      <c r="H862">
        <v>66</v>
      </c>
      <c r="K862">
        <v>67</v>
      </c>
      <c r="L862">
        <v>50</v>
      </c>
      <c r="M862">
        <v>78</v>
      </c>
      <c r="T862" s="34">
        <f>_xlfn.XLOOKUP(B862,Demog!$A$2:$A$219,Demog!$P$2:$P$219,,,2)</f>
        <v>13583</v>
      </c>
      <c r="U862" s="34">
        <f t="shared" si="13"/>
        <v>1</v>
      </c>
      <c r="V862" s="13">
        <f>IF(OR(Table1[[#This Row],[7d_positivity_public]]=0,ISBLANK(Table1[[#This Row],[7d_positivity_public]])),"",(Table1[[#This Row],[7d_positivity_public]]-Table1[[#This Row],[7d_positivity_all]])/Table1[[#This Row],[7d_positivity_public]])</f>
        <v>0.5</v>
      </c>
      <c r="W862">
        <v>1</v>
      </c>
    </row>
    <row r="863" spans="1:23" x14ac:dyDescent="0.25">
      <c r="A863" s="10">
        <v>44390</v>
      </c>
      <c r="B863">
        <v>1371</v>
      </c>
      <c r="C863" t="s">
        <v>101</v>
      </c>
      <c r="D863">
        <v>1</v>
      </c>
      <c r="E863">
        <v>0</v>
      </c>
      <c r="F863">
        <v>1</v>
      </c>
      <c r="G863">
        <v>11</v>
      </c>
      <c r="H863">
        <v>69</v>
      </c>
      <c r="K863">
        <v>70</v>
      </c>
      <c r="L863">
        <v>52</v>
      </c>
      <c r="M863">
        <v>80</v>
      </c>
      <c r="T863" s="34">
        <f>_xlfn.XLOOKUP(B863,Demog!$A$2:$A$219,Demog!$P$2:$P$219,,,2)</f>
        <v>8720</v>
      </c>
      <c r="U863" s="34">
        <f t="shared" si="13"/>
        <v>1</v>
      </c>
      <c r="V863" s="13">
        <f>IF(OR(Table1[[#This Row],[7d_positivity_public]]=0,ISBLANK(Table1[[#This Row],[7d_positivity_public]])),"",(Table1[[#This Row],[7d_positivity_public]]-Table1[[#This Row],[7d_positivity_all]])/Table1[[#This Row],[7d_positivity_public]])</f>
        <v>0.27272727272727271</v>
      </c>
      <c r="W863">
        <v>8</v>
      </c>
    </row>
    <row r="864" spans="1:23" x14ac:dyDescent="0.25">
      <c r="A864" s="10">
        <v>44390</v>
      </c>
      <c r="B864">
        <v>1372</v>
      </c>
      <c r="C864" t="s">
        <v>103</v>
      </c>
      <c r="D864">
        <v>2</v>
      </c>
      <c r="E864">
        <v>3</v>
      </c>
      <c r="F864">
        <v>-1</v>
      </c>
      <c r="G864">
        <v>4</v>
      </c>
      <c r="H864">
        <v>73</v>
      </c>
      <c r="K864">
        <v>74</v>
      </c>
      <c r="L864">
        <v>61</v>
      </c>
      <c r="M864">
        <v>85</v>
      </c>
      <c r="T864" s="34">
        <f>_xlfn.XLOOKUP(B864,Demog!$A$2:$A$219,Demog!$P$2:$P$219,,,2)</f>
        <v>41482</v>
      </c>
      <c r="U864" s="34">
        <f t="shared" si="13"/>
        <v>6</v>
      </c>
      <c r="V864" s="13">
        <f>IF(OR(Table1[[#This Row],[7d_positivity_public]]=0,ISBLANK(Table1[[#This Row],[7d_positivity_public]])),"",(Table1[[#This Row],[7d_positivity_public]]-Table1[[#This Row],[7d_positivity_all]])/Table1[[#This Row],[7d_positivity_public]])</f>
        <v>0.25</v>
      </c>
      <c r="W864">
        <v>3</v>
      </c>
    </row>
    <row r="865" spans="1:23" x14ac:dyDescent="0.25">
      <c r="A865" s="10">
        <v>44390</v>
      </c>
      <c r="B865">
        <v>1373</v>
      </c>
      <c r="C865" t="s">
        <v>106</v>
      </c>
      <c r="D865">
        <v>18</v>
      </c>
      <c r="E865">
        <v>1</v>
      </c>
      <c r="F865">
        <v>17</v>
      </c>
      <c r="G865">
        <v>22</v>
      </c>
      <c r="H865">
        <v>70</v>
      </c>
      <c r="K865">
        <v>72</v>
      </c>
      <c r="L865">
        <v>62</v>
      </c>
      <c r="M865">
        <v>81</v>
      </c>
      <c r="T865" s="34">
        <f>_xlfn.XLOOKUP(B865,Demog!$A$2:$A$219,Demog!$P$2:$P$219,,,2)</f>
        <v>12922</v>
      </c>
      <c r="U865" s="34">
        <f t="shared" si="13"/>
        <v>16</v>
      </c>
      <c r="V865" s="13">
        <f>IF(OR(Table1[[#This Row],[7d_positivity_public]]=0,ISBLANK(Table1[[#This Row],[7d_positivity_public]])),"",(Table1[[#This Row],[7d_positivity_public]]-Table1[[#This Row],[7d_positivity_all]])/Table1[[#This Row],[7d_positivity_public]])</f>
        <v>0.22727272727272727</v>
      </c>
      <c r="W865">
        <v>17</v>
      </c>
    </row>
    <row r="866" spans="1:23" x14ac:dyDescent="0.25">
      <c r="A866" s="10">
        <v>44390</v>
      </c>
      <c r="B866">
        <v>1374</v>
      </c>
      <c r="C866" t="s">
        <v>108</v>
      </c>
      <c r="D866">
        <v>2</v>
      </c>
      <c r="E866">
        <v>2</v>
      </c>
      <c r="F866">
        <v>0</v>
      </c>
      <c r="G866">
        <v>3</v>
      </c>
      <c r="H866">
        <v>77</v>
      </c>
      <c r="K866">
        <v>78</v>
      </c>
      <c r="L866">
        <v>70</v>
      </c>
      <c r="M866">
        <v>86</v>
      </c>
      <c r="T866" s="34">
        <f>_xlfn.XLOOKUP(B866,Demog!$A$2:$A$219,Demog!$P$2:$P$219,,,2)</f>
        <v>33401</v>
      </c>
      <c r="U866" s="34">
        <f t="shared" si="13"/>
        <v>5</v>
      </c>
      <c r="V866" s="13">
        <f>IF(OR(Table1[[#This Row],[7d_positivity_public]]=0,ISBLANK(Table1[[#This Row],[7d_positivity_public]])),"",(Table1[[#This Row],[7d_positivity_public]]-Table1[[#This Row],[7d_positivity_all]])/Table1[[#This Row],[7d_positivity_public]])</f>
        <v>0.33333333333333331</v>
      </c>
      <c r="W866">
        <v>2</v>
      </c>
    </row>
    <row r="867" spans="1:23" x14ac:dyDescent="0.25">
      <c r="A867" s="10">
        <v>44390</v>
      </c>
      <c r="B867">
        <v>1375</v>
      </c>
      <c r="C867" t="s">
        <v>110</v>
      </c>
      <c r="D867">
        <v>1</v>
      </c>
      <c r="E867">
        <v>6</v>
      </c>
      <c r="F867">
        <v>-5</v>
      </c>
      <c r="G867">
        <v>1</v>
      </c>
      <c r="H867">
        <v>74</v>
      </c>
      <c r="K867">
        <v>75</v>
      </c>
      <c r="L867">
        <v>66</v>
      </c>
      <c r="M867">
        <v>83</v>
      </c>
      <c r="T867" s="34">
        <f>_xlfn.XLOOKUP(B867,Demog!$A$2:$A$219,Demog!$P$2:$P$219,,,2)</f>
        <v>38661</v>
      </c>
      <c r="U867" s="34">
        <f t="shared" si="13"/>
        <v>3</v>
      </c>
      <c r="V867" s="13">
        <f>IF(OR(Table1[[#This Row],[7d_positivity_public]]=0,ISBLANK(Table1[[#This Row],[7d_positivity_public]])),"",(Table1[[#This Row],[7d_positivity_public]]-Table1[[#This Row],[7d_positivity_all]])/Table1[[#This Row],[7d_positivity_public]])</f>
        <v>0</v>
      </c>
      <c r="W867">
        <v>1</v>
      </c>
    </row>
    <row r="868" spans="1:23" x14ac:dyDescent="0.25">
      <c r="A868" s="10">
        <v>44390</v>
      </c>
      <c r="B868">
        <v>1376</v>
      </c>
      <c r="C868" t="s">
        <v>112</v>
      </c>
      <c r="D868">
        <v>3</v>
      </c>
      <c r="E868">
        <v>3</v>
      </c>
      <c r="F868">
        <v>0</v>
      </c>
      <c r="G868">
        <v>5</v>
      </c>
      <c r="H868">
        <v>67</v>
      </c>
      <c r="K868">
        <v>69</v>
      </c>
      <c r="L868">
        <v>62</v>
      </c>
      <c r="M868">
        <v>78</v>
      </c>
      <c r="T868" s="34">
        <f>_xlfn.XLOOKUP(B868,Demog!$A$2:$A$219,Demog!$P$2:$P$219,,,2)</f>
        <v>34796</v>
      </c>
      <c r="U868" s="34">
        <f t="shared" si="13"/>
        <v>7</v>
      </c>
      <c r="V868" s="13">
        <f>IF(OR(Table1[[#This Row],[7d_positivity_public]]=0,ISBLANK(Table1[[#This Row],[7d_positivity_public]])),"",(Table1[[#This Row],[7d_positivity_public]]-Table1[[#This Row],[7d_positivity_all]])/Table1[[#This Row],[7d_positivity_public]])</f>
        <v>0.2</v>
      </c>
      <c r="W868">
        <v>4</v>
      </c>
    </row>
    <row r="869" spans="1:23" x14ac:dyDescent="0.25">
      <c r="A869" s="10">
        <v>44390</v>
      </c>
      <c r="B869">
        <v>1377</v>
      </c>
      <c r="C869" t="s">
        <v>114</v>
      </c>
      <c r="D869">
        <v>0</v>
      </c>
      <c r="E869">
        <v>2</v>
      </c>
      <c r="F869">
        <v>-2</v>
      </c>
      <c r="G869">
        <v>0</v>
      </c>
      <c r="H869">
        <v>78</v>
      </c>
      <c r="K869">
        <v>79</v>
      </c>
      <c r="L869">
        <v>71</v>
      </c>
      <c r="M869">
        <v>86</v>
      </c>
      <c r="T869" s="34">
        <f>_xlfn.XLOOKUP(B869,Demog!$A$2:$A$219,Demog!$P$2:$P$219,,,2)</f>
        <v>24900</v>
      </c>
      <c r="U869" s="34">
        <f t="shared" si="13"/>
        <v>0</v>
      </c>
      <c r="V869" s="13" t="str">
        <f>IF(OR(Table1[[#This Row],[7d_positivity_public]]=0,ISBLANK(Table1[[#This Row],[7d_positivity_public]])),"",(Table1[[#This Row],[7d_positivity_public]]-Table1[[#This Row],[7d_positivity_all]])/Table1[[#This Row],[7d_positivity_public]])</f>
        <v/>
      </c>
      <c r="W869">
        <v>0</v>
      </c>
    </row>
    <row r="870" spans="1:23" x14ac:dyDescent="0.25">
      <c r="A870" s="10">
        <v>44390</v>
      </c>
      <c r="B870">
        <v>1380</v>
      </c>
      <c r="C870" t="s">
        <v>116</v>
      </c>
      <c r="D870">
        <v>1</v>
      </c>
      <c r="E870">
        <v>1</v>
      </c>
      <c r="F870">
        <v>0</v>
      </c>
      <c r="G870">
        <v>2</v>
      </c>
      <c r="H870">
        <v>78</v>
      </c>
      <c r="K870">
        <v>79</v>
      </c>
      <c r="L870">
        <v>66</v>
      </c>
      <c r="M870">
        <v>86</v>
      </c>
      <c r="T870" s="34">
        <f>_xlfn.XLOOKUP(B870,Demog!$A$2:$A$219,Demog!$P$2:$P$219,,,2)</f>
        <v>12110</v>
      </c>
      <c r="U870" s="34">
        <f t="shared" si="13"/>
        <v>1</v>
      </c>
      <c r="V870" s="13">
        <f>IF(OR(Table1[[#This Row],[7d_positivity_public]]=0,ISBLANK(Table1[[#This Row],[7d_positivity_public]])),"",(Table1[[#This Row],[7d_positivity_public]]-Table1[[#This Row],[7d_positivity_all]])/Table1[[#This Row],[7d_positivity_public]])</f>
        <v>0.5</v>
      </c>
      <c r="W870">
        <v>1</v>
      </c>
    </row>
    <row r="871" spans="1:23" x14ac:dyDescent="0.25">
      <c r="A871" s="10">
        <v>44390</v>
      </c>
      <c r="B871">
        <v>1390</v>
      </c>
      <c r="C871" t="s">
        <v>118</v>
      </c>
      <c r="D871">
        <v>7</v>
      </c>
      <c r="E871">
        <v>3</v>
      </c>
      <c r="F871">
        <v>4</v>
      </c>
      <c r="G871">
        <v>20</v>
      </c>
      <c r="H871">
        <v>59</v>
      </c>
      <c r="K871">
        <v>61</v>
      </c>
      <c r="L871">
        <v>41</v>
      </c>
      <c r="M871">
        <v>74</v>
      </c>
      <c r="T871" s="34">
        <f>_xlfn.XLOOKUP(B871,Demog!$A$2:$A$219,Demog!$P$2:$P$219,,,2)</f>
        <v>7285</v>
      </c>
      <c r="U871" s="34">
        <f t="shared" si="13"/>
        <v>4</v>
      </c>
      <c r="V871" s="13">
        <f>IF(OR(Table1[[#This Row],[7d_positivity_public]]=0,ISBLANK(Table1[[#This Row],[7d_positivity_public]])),"",(Table1[[#This Row],[7d_positivity_public]]-Table1[[#This Row],[7d_positivity_all]])/Table1[[#This Row],[7d_positivity_public]])</f>
        <v>0.25</v>
      </c>
      <c r="W871">
        <v>15</v>
      </c>
    </row>
    <row r="872" spans="1:23" x14ac:dyDescent="0.25">
      <c r="A872" s="10">
        <v>44390</v>
      </c>
      <c r="B872">
        <v>1420</v>
      </c>
      <c r="C872" t="s">
        <v>120</v>
      </c>
      <c r="D872">
        <v>0</v>
      </c>
      <c r="E872">
        <v>0</v>
      </c>
      <c r="F872">
        <v>0</v>
      </c>
      <c r="G872">
        <v>0</v>
      </c>
      <c r="H872">
        <v>68</v>
      </c>
      <c r="K872">
        <v>70</v>
      </c>
      <c r="L872">
        <v>52</v>
      </c>
      <c r="M872">
        <v>81</v>
      </c>
      <c r="T872" s="34">
        <f>_xlfn.XLOOKUP(B872,Demog!$A$2:$A$219,Demog!$P$2:$P$219,,,2)</f>
        <v>33648</v>
      </c>
      <c r="U872" s="34">
        <f t="shared" si="13"/>
        <v>0</v>
      </c>
      <c r="V872" s="13" t="str">
        <f>IF(OR(Table1[[#This Row],[7d_positivity_public]]=0,ISBLANK(Table1[[#This Row],[7d_positivity_public]])),"",(Table1[[#This Row],[7d_positivity_public]]-Table1[[#This Row],[7d_positivity_all]])/Table1[[#This Row],[7d_positivity_public]])</f>
        <v/>
      </c>
      <c r="W872">
        <v>0</v>
      </c>
    </row>
    <row r="873" spans="1:23" x14ac:dyDescent="0.25">
      <c r="A873" s="10">
        <v>44390</v>
      </c>
      <c r="B873">
        <v>1431</v>
      </c>
      <c r="C873" t="s">
        <v>226</v>
      </c>
      <c r="D873">
        <v>0</v>
      </c>
      <c r="E873">
        <v>3</v>
      </c>
      <c r="F873">
        <v>-3</v>
      </c>
      <c r="G873">
        <v>0</v>
      </c>
      <c r="H873">
        <v>73</v>
      </c>
      <c r="K873">
        <v>74</v>
      </c>
      <c r="L873">
        <v>63</v>
      </c>
      <c r="M873">
        <v>85</v>
      </c>
      <c r="T873" s="34">
        <f>_xlfn.XLOOKUP(B873,Demog!$A$2:$A$219,Demog!$P$2:$P$219,,,2)</f>
        <v>44714</v>
      </c>
      <c r="U873" s="34">
        <f t="shared" si="13"/>
        <v>0</v>
      </c>
      <c r="V873" s="13" t="str">
        <f>IF(OR(Table1[[#This Row],[7d_positivity_public]]=0,ISBLANK(Table1[[#This Row],[7d_positivity_public]])),"",(Table1[[#This Row],[7d_positivity_public]]-Table1[[#This Row],[7d_positivity_all]])/Table1[[#This Row],[7d_positivity_public]])</f>
        <v/>
      </c>
      <c r="W873">
        <v>0</v>
      </c>
    </row>
    <row r="874" spans="1:23" x14ac:dyDescent="0.25">
      <c r="A874" s="10">
        <v>44390</v>
      </c>
      <c r="B874">
        <v>1432</v>
      </c>
      <c r="C874" t="s">
        <v>227</v>
      </c>
      <c r="D874">
        <v>0</v>
      </c>
      <c r="E874">
        <v>1</v>
      </c>
      <c r="F874">
        <v>-1</v>
      </c>
      <c r="G874">
        <v>0</v>
      </c>
      <c r="H874">
        <v>81</v>
      </c>
      <c r="K874">
        <v>82</v>
      </c>
      <c r="L874">
        <v>76</v>
      </c>
      <c r="M874">
        <v>88</v>
      </c>
      <c r="T874" s="34">
        <f>_xlfn.XLOOKUP(B874,Demog!$A$2:$A$219,Demog!$P$2:$P$219,,,2)</f>
        <v>48587</v>
      </c>
      <c r="U874" s="34">
        <f t="shared" si="13"/>
        <v>0</v>
      </c>
      <c r="V874" s="13" t="str">
        <f>IF(OR(Table1[[#This Row],[7d_positivity_public]]=0,ISBLANK(Table1[[#This Row],[7d_positivity_public]])),"",(Table1[[#This Row],[7d_positivity_public]]-Table1[[#This Row],[7d_positivity_all]])/Table1[[#This Row],[7d_positivity_public]])</f>
        <v/>
      </c>
      <c r="W874">
        <v>0</v>
      </c>
    </row>
    <row r="875" spans="1:23" x14ac:dyDescent="0.25">
      <c r="A875" s="10">
        <v>44390</v>
      </c>
      <c r="B875">
        <v>1433</v>
      </c>
      <c r="C875" t="s">
        <v>122</v>
      </c>
      <c r="D875">
        <v>1</v>
      </c>
      <c r="E875">
        <v>0</v>
      </c>
      <c r="F875">
        <v>1</v>
      </c>
      <c r="G875">
        <v>2</v>
      </c>
      <c r="H875">
        <v>70</v>
      </c>
      <c r="K875">
        <v>72</v>
      </c>
      <c r="L875">
        <v>56</v>
      </c>
      <c r="M875">
        <v>81</v>
      </c>
      <c r="T875" s="34">
        <f>_xlfn.XLOOKUP(B875,Demog!$A$2:$A$219,Demog!$P$2:$P$219,,,2)</f>
        <v>19986</v>
      </c>
      <c r="U875" s="34">
        <f t="shared" si="13"/>
        <v>1</v>
      </c>
      <c r="V875" s="13">
        <f>IF(OR(Table1[[#This Row],[7d_positivity_public]]=0,ISBLANK(Table1[[#This Row],[7d_positivity_public]])),"",(Table1[[#This Row],[7d_positivity_public]]-Table1[[#This Row],[7d_positivity_all]])/Table1[[#This Row],[7d_positivity_public]])</f>
        <v>0</v>
      </c>
      <c r="W875">
        <v>2</v>
      </c>
    </row>
    <row r="876" spans="1:23" x14ac:dyDescent="0.25">
      <c r="A876" s="10">
        <v>44390</v>
      </c>
      <c r="B876">
        <v>1490</v>
      </c>
      <c r="C876" t="s">
        <v>124</v>
      </c>
      <c r="D876">
        <v>0</v>
      </c>
      <c r="E876">
        <v>1</v>
      </c>
      <c r="F876">
        <v>-1</v>
      </c>
      <c r="G876">
        <v>0</v>
      </c>
      <c r="H876">
        <v>69</v>
      </c>
      <c r="K876">
        <v>71</v>
      </c>
      <c r="L876">
        <v>57</v>
      </c>
      <c r="M876">
        <v>81</v>
      </c>
      <c r="T876" s="34">
        <f>_xlfn.XLOOKUP(B876,Demog!$A$2:$A$219,Demog!$P$2:$P$219,,,2)</f>
        <v>10855</v>
      </c>
      <c r="U876" s="34">
        <f t="shared" si="13"/>
        <v>0</v>
      </c>
      <c r="V876" s="13" t="str">
        <f>IF(OR(Table1[[#This Row],[7d_positivity_public]]=0,ISBLANK(Table1[[#This Row],[7d_positivity_public]])),"",(Table1[[#This Row],[7d_positivity_public]]-Table1[[#This Row],[7d_positivity_all]])/Table1[[#This Row],[7d_positivity_public]])</f>
        <v/>
      </c>
      <c r="W876">
        <v>0</v>
      </c>
    </row>
    <row r="877" spans="1:23" x14ac:dyDescent="0.25">
      <c r="A877" s="10">
        <v>44390</v>
      </c>
      <c r="B877">
        <v>2121</v>
      </c>
      <c r="C877" t="s">
        <v>126</v>
      </c>
      <c r="D877">
        <v>1</v>
      </c>
      <c r="E877">
        <v>1</v>
      </c>
      <c r="F877">
        <v>0</v>
      </c>
      <c r="G877">
        <v>2</v>
      </c>
      <c r="H877">
        <v>73</v>
      </c>
      <c r="K877">
        <v>75</v>
      </c>
      <c r="L877">
        <v>64</v>
      </c>
      <c r="M877">
        <v>84</v>
      </c>
      <c r="T877" s="34">
        <f>_xlfn.XLOOKUP(B877,Demog!$A$2:$A$219,Demog!$P$2:$P$219,,,2)</f>
        <v>51241</v>
      </c>
      <c r="U877" s="34">
        <f t="shared" si="13"/>
        <v>4</v>
      </c>
      <c r="V877" s="13">
        <f>IF(OR(Table1[[#This Row],[7d_positivity_public]]=0,ISBLANK(Table1[[#This Row],[7d_positivity_public]])),"",(Table1[[#This Row],[7d_positivity_public]]-Table1[[#This Row],[7d_positivity_all]])/Table1[[#This Row],[7d_positivity_public]])</f>
        <v>0.5</v>
      </c>
      <c r="W877">
        <v>1</v>
      </c>
    </row>
    <row r="878" spans="1:23" x14ac:dyDescent="0.25">
      <c r="A878" s="10">
        <v>44390</v>
      </c>
      <c r="B878">
        <v>2122</v>
      </c>
      <c r="C878" t="s">
        <v>128</v>
      </c>
      <c r="D878">
        <v>1</v>
      </c>
      <c r="E878">
        <v>1</v>
      </c>
      <c r="F878">
        <v>0</v>
      </c>
      <c r="G878">
        <v>3</v>
      </c>
      <c r="H878">
        <v>65</v>
      </c>
      <c r="K878">
        <v>67</v>
      </c>
      <c r="L878">
        <v>55</v>
      </c>
      <c r="M878">
        <v>78</v>
      </c>
      <c r="T878" s="34">
        <f>_xlfn.XLOOKUP(B878,Demog!$A$2:$A$219,Demog!$P$2:$P$219,,,2)</f>
        <v>41936</v>
      </c>
      <c r="U878" s="34">
        <f t="shared" si="13"/>
        <v>3</v>
      </c>
      <c r="V878" s="13">
        <f>IF(OR(Table1[[#This Row],[7d_positivity_public]]=0,ISBLANK(Table1[[#This Row],[7d_positivity_public]])),"",(Table1[[#This Row],[7d_positivity_public]]-Table1[[#This Row],[7d_positivity_all]])/Table1[[#This Row],[7d_positivity_public]])</f>
        <v>0.33333333333333331</v>
      </c>
      <c r="W878">
        <v>2</v>
      </c>
    </row>
    <row r="879" spans="1:23" x14ac:dyDescent="0.25">
      <c r="A879" s="10">
        <v>44390</v>
      </c>
      <c r="B879">
        <v>2131</v>
      </c>
      <c r="C879" t="s">
        <v>129</v>
      </c>
      <c r="D879">
        <v>4</v>
      </c>
      <c r="E879">
        <v>1</v>
      </c>
      <c r="F879">
        <v>3</v>
      </c>
      <c r="G879">
        <v>3</v>
      </c>
      <c r="H879">
        <v>70</v>
      </c>
      <c r="K879">
        <v>72</v>
      </c>
      <c r="L879">
        <v>64</v>
      </c>
      <c r="M879">
        <v>81</v>
      </c>
      <c r="T879" s="34">
        <f>_xlfn.XLOOKUP(B879,Demog!$A$2:$A$219,Demog!$P$2:$P$219,,,2)</f>
        <v>22754</v>
      </c>
      <c r="U879" s="34">
        <f t="shared" si="13"/>
        <v>6</v>
      </c>
      <c r="V879" s="13">
        <f>IF(OR(Table1[[#This Row],[7d_positivity_public]]=0,ISBLANK(Table1[[#This Row],[7d_positivity_public]])),"",(Table1[[#This Row],[7d_positivity_public]]-Table1[[#This Row],[7d_positivity_all]])/Table1[[#This Row],[7d_positivity_public]])</f>
        <v>0.33333333333333331</v>
      </c>
      <c r="W879">
        <v>2</v>
      </c>
    </row>
    <row r="880" spans="1:23" x14ac:dyDescent="0.25">
      <c r="A880" s="10">
        <v>44390</v>
      </c>
      <c r="B880">
        <v>2132</v>
      </c>
      <c r="C880" t="s">
        <v>130</v>
      </c>
      <c r="D880">
        <v>1</v>
      </c>
      <c r="E880">
        <v>1</v>
      </c>
      <c r="F880">
        <v>0</v>
      </c>
      <c r="G880">
        <v>1</v>
      </c>
      <c r="H880">
        <v>75</v>
      </c>
      <c r="K880">
        <v>77</v>
      </c>
      <c r="L880">
        <v>71</v>
      </c>
      <c r="M880">
        <v>84</v>
      </c>
      <c r="T880" s="34">
        <f>_xlfn.XLOOKUP(B880,Demog!$A$2:$A$219,Demog!$P$2:$P$219,,,2)</f>
        <v>35584</v>
      </c>
      <c r="U880" s="34">
        <f t="shared" si="13"/>
        <v>2</v>
      </c>
      <c r="V880" s="13">
        <f>IF(OR(Table1[[#This Row],[7d_positivity_public]]=0,ISBLANK(Table1[[#This Row],[7d_positivity_public]])),"",(Table1[[#This Row],[7d_positivity_public]]-Table1[[#This Row],[7d_positivity_all]])/Table1[[#This Row],[7d_positivity_public]])</f>
        <v>0</v>
      </c>
      <c r="W880">
        <v>1</v>
      </c>
    </row>
    <row r="881" spans="1:23" x14ac:dyDescent="0.25">
      <c r="A881" s="10">
        <v>44390</v>
      </c>
      <c r="B881">
        <v>2133</v>
      </c>
      <c r="C881" t="s">
        <v>131</v>
      </c>
      <c r="D881">
        <v>1</v>
      </c>
      <c r="E881">
        <v>2</v>
      </c>
      <c r="F881">
        <v>-1</v>
      </c>
      <c r="G881">
        <v>1</v>
      </c>
      <c r="H881">
        <v>79</v>
      </c>
      <c r="K881">
        <v>81</v>
      </c>
      <c r="L881">
        <v>76</v>
      </c>
      <c r="M881">
        <v>87</v>
      </c>
      <c r="T881" s="34">
        <f>_xlfn.XLOOKUP(B881,Demog!$A$2:$A$219,Demog!$P$2:$P$219,,,2)</f>
        <v>58511</v>
      </c>
      <c r="U881" s="34">
        <f t="shared" si="13"/>
        <v>4</v>
      </c>
      <c r="V881" s="13">
        <f>IF(OR(Table1[[#This Row],[7d_positivity_public]]=0,ISBLANK(Table1[[#This Row],[7d_positivity_public]])),"",(Table1[[#This Row],[7d_positivity_public]]-Table1[[#This Row],[7d_positivity_all]])/Table1[[#This Row],[7d_positivity_public]])</f>
        <v>1</v>
      </c>
      <c r="W881">
        <v>0</v>
      </c>
    </row>
    <row r="882" spans="1:23" x14ac:dyDescent="0.25">
      <c r="A882" s="10">
        <v>44390</v>
      </c>
      <c r="B882">
        <v>2134</v>
      </c>
      <c r="C882" t="s">
        <v>132</v>
      </c>
      <c r="D882">
        <v>2</v>
      </c>
      <c r="E882">
        <v>1</v>
      </c>
      <c r="F882">
        <v>1</v>
      </c>
      <c r="G882">
        <v>2</v>
      </c>
      <c r="H882">
        <v>73</v>
      </c>
      <c r="K882">
        <v>75</v>
      </c>
      <c r="L882">
        <v>70</v>
      </c>
      <c r="M882">
        <v>81</v>
      </c>
      <c r="T882" s="34">
        <f>_xlfn.XLOOKUP(B882,Demog!$A$2:$A$219,Demog!$P$2:$P$219,,,2)</f>
        <v>24836</v>
      </c>
      <c r="U882" s="34">
        <f t="shared" si="13"/>
        <v>3</v>
      </c>
      <c r="V882" s="13">
        <f>IF(OR(Table1[[#This Row],[7d_positivity_public]]=0,ISBLANK(Table1[[#This Row],[7d_positivity_public]])),"",(Table1[[#This Row],[7d_positivity_public]]-Table1[[#This Row],[7d_positivity_all]])/Table1[[#This Row],[7d_positivity_public]])</f>
        <v>0.5</v>
      </c>
      <c r="W882">
        <v>1</v>
      </c>
    </row>
    <row r="883" spans="1:23" x14ac:dyDescent="0.25">
      <c r="A883" s="10">
        <v>44390</v>
      </c>
      <c r="B883">
        <v>2141</v>
      </c>
      <c r="C883" t="s">
        <v>133</v>
      </c>
      <c r="D883">
        <v>3</v>
      </c>
      <c r="E883">
        <v>0</v>
      </c>
      <c r="F883">
        <v>3</v>
      </c>
      <c r="G883">
        <v>3</v>
      </c>
      <c r="H883">
        <v>69</v>
      </c>
      <c r="K883">
        <v>71</v>
      </c>
      <c r="L883">
        <v>60</v>
      </c>
      <c r="M883">
        <v>82</v>
      </c>
      <c r="T883" s="34">
        <f>_xlfn.XLOOKUP(B883,Demog!$A$2:$A$219,Demog!$P$2:$P$219,,,2)</f>
        <v>26303</v>
      </c>
      <c r="U883" s="34">
        <f t="shared" si="13"/>
        <v>6</v>
      </c>
      <c r="V883" s="13">
        <f>IF(OR(Table1[[#This Row],[7d_positivity_public]]=0,ISBLANK(Table1[[#This Row],[7d_positivity_public]])),"",(Table1[[#This Row],[7d_positivity_public]]-Table1[[#This Row],[7d_positivity_all]])/Table1[[#This Row],[7d_positivity_public]])</f>
        <v>0.33333333333333331</v>
      </c>
      <c r="W883">
        <v>2</v>
      </c>
    </row>
    <row r="884" spans="1:23" x14ac:dyDescent="0.25">
      <c r="A884" s="10">
        <v>44390</v>
      </c>
      <c r="B884">
        <v>2142</v>
      </c>
      <c r="C884" t="s">
        <v>134</v>
      </c>
      <c r="D884">
        <v>3</v>
      </c>
      <c r="E884">
        <v>1</v>
      </c>
      <c r="F884">
        <v>2</v>
      </c>
      <c r="G884">
        <v>4</v>
      </c>
      <c r="H884">
        <v>68</v>
      </c>
      <c r="K884">
        <v>70</v>
      </c>
      <c r="L884">
        <v>60</v>
      </c>
      <c r="M884">
        <v>79</v>
      </c>
      <c r="T884" s="34">
        <f>_xlfn.XLOOKUP(B884,Demog!$A$2:$A$219,Demog!$P$2:$P$219,,,2)</f>
        <v>16854</v>
      </c>
      <c r="U884" s="34">
        <f t="shared" si="13"/>
        <v>4</v>
      </c>
      <c r="V884" s="13">
        <f>IF(OR(Table1[[#This Row],[7d_positivity_public]]=0,ISBLANK(Table1[[#This Row],[7d_positivity_public]])),"",(Table1[[#This Row],[7d_positivity_public]]-Table1[[#This Row],[7d_positivity_all]])/Table1[[#This Row],[7d_positivity_public]])</f>
        <v>0.25</v>
      </c>
      <c r="W884">
        <v>3</v>
      </c>
    </row>
    <row r="885" spans="1:23" x14ac:dyDescent="0.25">
      <c r="A885" s="10">
        <v>44390</v>
      </c>
      <c r="B885">
        <v>2150</v>
      </c>
      <c r="C885" t="s">
        <v>135</v>
      </c>
      <c r="D885">
        <v>0</v>
      </c>
      <c r="E885">
        <v>0</v>
      </c>
      <c r="F885">
        <v>0</v>
      </c>
      <c r="G885">
        <v>0</v>
      </c>
      <c r="H885">
        <v>74</v>
      </c>
      <c r="K885">
        <v>76</v>
      </c>
      <c r="L885">
        <v>61</v>
      </c>
      <c r="M885">
        <v>85</v>
      </c>
      <c r="T885" s="34">
        <f>_xlfn.XLOOKUP(B885,Demog!$A$2:$A$219,Demog!$P$2:$P$219,,,2)</f>
        <v>9696</v>
      </c>
      <c r="U885" s="34">
        <f t="shared" si="13"/>
        <v>0</v>
      </c>
      <c r="V885" s="13" t="str">
        <f>IF(OR(Table1[[#This Row],[7d_positivity_public]]=0,ISBLANK(Table1[[#This Row],[7d_positivity_public]])),"",(Table1[[#This Row],[7d_positivity_public]]-Table1[[#This Row],[7d_positivity_all]])/Table1[[#This Row],[7d_positivity_public]])</f>
        <v/>
      </c>
      <c r="W885">
        <v>0</v>
      </c>
    </row>
    <row r="886" spans="1:23" x14ac:dyDescent="0.25">
      <c r="A886" s="10">
        <v>44390</v>
      </c>
      <c r="B886">
        <v>2210</v>
      </c>
      <c r="C886" t="s">
        <v>136</v>
      </c>
      <c r="D886">
        <v>1</v>
      </c>
      <c r="E886">
        <v>1</v>
      </c>
      <c r="F886">
        <v>0</v>
      </c>
      <c r="G886">
        <v>1</v>
      </c>
      <c r="H886">
        <v>84</v>
      </c>
      <c r="K886">
        <v>84</v>
      </c>
      <c r="L886">
        <v>82</v>
      </c>
      <c r="M886">
        <v>87</v>
      </c>
      <c r="T886" s="34">
        <f>_xlfn.XLOOKUP(B886,Demog!$A$2:$A$219,Demog!$P$2:$P$219,,,2)</f>
        <v>70996</v>
      </c>
      <c r="U886" s="34">
        <f t="shared" si="13"/>
        <v>5</v>
      </c>
      <c r="V886" s="13">
        <f>IF(OR(Table1[[#This Row],[7d_positivity_public]]=0,ISBLANK(Table1[[#This Row],[7d_positivity_public]])),"",(Table1[[#This Row],[7d_positivity_public]]-Table1[[#This Row],[7d_positivity_all]])/Table1[[#This Row],[7d_positivity_public]])</f>
        <v>0</v>
      </c>
      <c r="W886">
        <v>1</v>
      </c>
    </row>
    <row r="887" spans="1:23" x14ac:dyDescent="0.25">
      <c r="A887" s="10">
        <v>44390</v>
      </c>
      <c r="B887">
        <v>2221</v>
      </c>
      <c r="C887" t="s">
        <v>137</v>
      </c>
      <c r="D887">
        <v>1</v>
      </c>
      <c r="E887">
        <v>1</v>
      </c>
      <c r="F887">
        <v>0</v>
      </c>
      <c r="G887">
        <v>3</v>
      </c>
      <c r="H887">
        <v>85</v>
      </c>
      <c r="K887">
        <v>85</v>
      </c>
      <c r="L887">
        <v>85</v>
      </c>
      <c r="M887">
        <v>86</v>
      </c>
      <c r="T887" s="34">
        <f>_xlfn.XLOOKUP(B887,Demog!$A$2:$A$219,Demog!$P$2:$P$219,,,2)</f>
        <v>47161</v>
      </c>
      <c r="U887" s="34">
        <f t="shared" si="13"/>
        <v>3</v>
      </c>
      <c r="V887" s="13">
        <f>IF(OR(Table1[[#This Row],[7d_positivity_public]]=0,ISBLANK(Table1[[#This Row],[7d_positivity_public]])),"",(Table1[[#This Row],[7d_positivity_public]]-Table1[[#This Row],[7d_positivity_all]])/Table1[[#This Row],[7d_positivity_public]])</f>
        <v>0.66666666666666663</v>
      </c>
      <c r="W887">
        <v>1</v>
      </c>
    </row>
    <row r="888" spans="1:23" x14ac:dyDescent="0.25">
      <c r="A888" s="10">
        <v>44390</v>
      </c>
      <c r="B888">
        <v>2222</v>
      </c>
      <c r="C888" t="s">
        <v>138</v>
      </c>
      <c r="D888">
        <v>1</v>
      </c>
      <c r="E888">
        <v>0</v>
      </c>
      <c r="F888">
        <v>1</v>
      </c>
      <c r="G888">
        <v>0</v>
      </c>
      <c r="H888">
        <v>82</v>
      </c>
      <c r="K888">
        <v>83</v>
      </c>
      <c r="L888">
        <v>82</v>
      </c>
      <c r="M888">
        <v>84</v>
      </c>
      <c r="T888" s="34">
        <f>_xlfn.XLOOKUP(B888,Demog!$A$2:$A$219,Demog!$P$2:$P$219,,,2)</f>
        <v>45434</v>
      </c>
      <c r="U888" s="34">
        <f t="shared" si="13"/>
        <v>3</v>
      </c>
      <c r="V888" s="13" t="str">
        <f>IF(OR(Table1[[#This Row],[7d_positivity_public]]=0,ISBLANK(Table1[[#This Row],[7d_positivity_public]])),"",(Table1[[#This Row],[7d_positivity_public]]-Table1[[#This Row],[7d_positivity_all]])/Table1[[#This Row],[7d_positivity_public]])</f>
        <v/>
      </c>
      <c r="W888">
        <v>0</v>
      </c>
    </row>
    <row r="889" spans="1:23" x14ac:dyDescent="0.25">
      <c r="A889" s="10">
        <v>44390</v>
      </c>
      <c r="B889">
        <v>2223</v>
      </c>
      <c r="C889" t="s">
        <v>139</v>
      </c>
      <c r="D889">
        <v>1</v>
      </c>
      <c r="E889">
        <v>0</v>
      </c>
      <c r="F889">
        <v>1</v>
      </c>
      <c r="G889">
        <v>2</v>
      </c>
      <c r="H889">
        <v>81</v>
      </c>
      <c r="K889">
        <v>82</v>
      </c>
      <c r="L889">
        <v>82</v>
      </c>
      <c r="M889">
        <v>82</v>
      </c>
      <c r="T889" s="34">
        <f>_xlfn.XLOOKUP(B889,Demog!$A$2:$A$219,Demog!$P$2:$P$219,,,2)</f>
        <v>81414</v>
      </c>
      <c r="U889" s="34">
        <f t="shared" si="13"/>
        <v>6</v>
      </c>
      <c r="V889" s="13">
        <f>IF(OR(Table1[[#This Row],[7d_positivity_public]]=0,ISBLANK(Table1[[#This Row],[7d_positivity_public]])),"",(Table1[[#This Row],[7d_positivity_public]]-Table1[[#This Row],[7d_positivity_all]])/Table1[[#This Row],[7d_positivity_public]])</f>
        <v>0.5</v>
      </c>
      <c r="W889">
        <v>1</v>
      </c>
    </row>
    <row r="890" spans="1:23" x14ac:dyDescent="0.25">
      <c r="A890" s="10">
        <v>44390</v>
      </c>
      <c r="B890">
        <v>2224</v>
      </c>
      <c r="C890" t="s">
        <v>140</v>
      </c>
      <c r="D890">
        <v>1</v>
      </c>
      <c r="E890">
        <v>1</v>
      </c>
      <c r="F890">
        <v>0</v>
      </c>
      <c r="G890">
        <v>2</v>
      </c>
      <c r="H890">
        <v>80</v>
      </c>
      <c r="K890">
        <v>81</v>
      </c>
      <c r="L890">
        <v>79</v>
      </c>
      <c r="M890">
        <v>84</v>
      </c>
      <c r="T890" s="34">
        <f>_xlfn.XLOOKUP(B890,Demog!$A$2:$A$219,Demog!$P$2:$P$219,,,2)</f>
        <v>58746</v>
      </c>
      <c r="U890" s="34">
        <f t="shared" si="13"/>
        <v>4</v>
      </c>
      <c r="V890" s="13">
        <f>IF(OR(Table1[[#This Row],[7d_positivity_public]]=0,ISBLANK(Table1[[#This Row],[7d_positivity_public]])),"",(Table1[[#This Row],[7d_positivity_public]]-Table1[[#This Row],[7d_positivity_all]])/Table1[[#This Row],[7d_positivity_public]])</f>
        <v>0.5</v>
      </c>
      <c r="W890">
        <v>1</v>
      </c>
    </row>
    <row r="891" spans="1:23" x14ac:dyDescent="0.25">
      <c r="A891" s="10">
        <v>44390</v>
      </c>
      <c r="B891">
        <v>2231</v>
      </c>
      <c r="C891" t="s">
        <v>141</v>
      </c>
      <c r="D891">
        <v>1</v>
      </c>
      <c r="E891">
        <v>0</v>
      </c>
      <c r="F891">
        <v>1</v>
      </c>
      <c r="G891">
        <v>1</v>
      </c>
      <c r="H891">
        <v>77</v>
      </c>
      <c r="K891">
        <v>78</v>
      </c>
      <c r="L891">
        <v>70</v>
      </c>
      <c r="M891">
        <v>85</v>
      </c>
      <c r="T891" s="34">
        <f>_xlfn.XLOOKUP(B891,Demog!$A$2:$A$219,Demog!$P$2:$P$219,,,2)</f>
        <v>30824</v>
      </c>
      <c r="U891" s="34">
        <f t="shared" si="13"/>
        <v>2</v>
      </c>
      <c r="V891" s="13">
        <f>IF(OR(Table1[[#This Row],[7d_positivity_public]]=0,ISBLANK(Table1[[#This Row],[7d_positivity_public]])),"",(Table1[[#This Row],[7d_positivity_public]]-Table1[[#This Row],[7d_positivity_all]])/Table1[[#This Row],[7d_positivity_public]])</f>
        <v>0</v>
      </c>
      <c r="W891">
        <v>1</v>
      </c>
    </row>
    <row r="892" spans="1:23" x14ac:dyDescent="0.25">
      <c r="A892" s="10">
        <v>44390</v>
      </c>
      <c r="B892">
        <v>2232</v>
      </c>
      <c r="C892" t="s">
        <v>142</v>
      </c>
      <c r="D892">
        <v>0</v>
      </c>
      <c r="E892">
        <v>1</v>
      </c>
      <c r="F892">
        <v>-1</v>
      </c>
      <c r="G892">
        <v>0</v>
      </c>
      <c r="H892">
        <v>83</v>
      </c>
      <c r="K892">
        <v>84</v>
      </c>
      <c r="L892">
        <v>78</v>
      </c>
      <c r="M892">
        <v>89</v>
      </c>
      <c r="T892" s="34">
        <f>_xlfn.XLOOKUP(B892,Demog!$A$2:$A$219,Demog!$P$2:$P$219,,,2)</f>
        <v>18835</v>
      </c>
      <c r="U892" s="34">
        <f t="shared" si="13"/>
        <v>0</v>
      </c>
      <c r="V892" s="13" t="str">
        <f>IF(OR(Table1[[#This Row],[7d_positivity_public]]=0,ISBLANK(Table1[[#This Row],[7d_positivity_public]])),"",(Table1[[#This Row],[7d_positivity_public]]-Table1[[#This Row],[7d_positivity_all]])/Table1[[#This Row],[7d_positivity_public]])</f>
        <v/>
      </c>
      <c r="W892">
        <v>0</v>
      </c>
    </row>
    <row r="893" spans="1:23" x14ac:dyDescent="0.25">
      <c r="A893" s="10">
        <v>44390</v>
      </c>
      <c r="B893">
        <v>2233</v>
      </c>
      <c r="C893" t="s">
        <v>143</v>
      </c>
      <c r="D893">
        <v>0</v>
      </c>
      <c r="E893">
        <v>2</v>
      </c>
      <c r="F893">
        <v>-2</v>
      </c>
      <c r="G893">
        <v>2</v>
      </c>
      <c r="H893">
        <v>77</v>
      </c>
      <c r="K893">
        <v>78</v>
      </c>
      <c r="L893">
        <v>71</v>
      </c>
      <c r="M893">
        <v>86</v>
      </c>
      <c r="T893" s="34">
        <f>_xlfn.XLOOKUP(B893,Demog!$A$2:$A$219,Demog!$P$2:$P$219,,,2)</f>
        <v>51442</v>
      </c>
      <c r="U893" s="34">
        <f t="shared" si="13"/>
        <v>0</v>
      </c>
      <c r="V893" s="13">
        <f>IF(OR(Table1[[#This Row],[7d_positivity_public]]=0,ISBLANK(Table1[[#This Row],[7d_positivity_public]])),"",(Table1[[#This Row],[7d_positivity_public]]-Table1[[#This Row],[7d_positivity_all]])/Table1[[#This Row],[7d_positivity_public]])</f>
        <v>0.5</v>
      </c>
      <c r="W893">
        <v>1</v>
      </c>
    </row>
    <row r="894" spans="1:23" x14ac:dyDescent="0.25">
      <c r="A894" s="10">
        <v>44390</v>
      </c>
      <c r="B894">
        <v>2241</v>
      </c>
      <c r="C894" t="s">
        <v>144</v>
      </c>
      <c r="D894">
        <v>1</v>
      </c>
      <c r="E894">
        <v>0</v>
      </c>
      <c r="F894">
        <v>1</v>
      </c>
      <c r="G894">
        <v>1</v>
      </c>
      <c r="H894">
        <v>81</v>
      </c>
      <c r="K894">
        <v>82</v>
      </c>
      <c r="L894">
        <v>80</v>
      </c>
      <c r="M894">
        <v>84</v>
      </c>
      <c r="T894" s="34">
        <f>_xlfn.XLOOKUP(B894,Demog!$A$2:$A$219,Demog!$P$2:$P$219,,,2)</f>
        <v>40842</v>
      </c>
      <c r="U894" s="34">
        <f t="shared" si="13"/>
        <v>3</v>
      </c>
      <c r="V894" s="13">
        <f>IF(OR(Table1[[#This Row],[7d_positivity_public]]=0,ISBLANK(Table1[[#This Row],[7d_positivity_public]])),"",(Table1[[#This Row],[7d_positivity_public]]-Table1[[#This Row],[7d_positivity_all]])/Table1[[#This Row],[7d_positivity_public]])</f>
        <v>1</v>
      </c>
      <c r="W894">
        <v>0</v>
      </c>
    </row>
    <row r="895" spans="1:23" x14ac:dyDescent="0.25">
      <c r="A895" s="10">
        <v>44390</v>
      </c>
      <c r="B895">
        <v>2242</v>
      </c>
      <c r="C895" t="s">
        <v>145</v>
      </c>
      <c r="D895">
        <v>0</v>
      </c>
      <c r="E895">
        <v>0</v>
      </c>
      <c r="F895">
        <v>0</v>
      </c>
      <c r="G895">
        <v>1</v>
      </c>
      <c r="H895">
        <v>82</v>
      </c>
      <c r="K895">
        <v>83</v>
      </c>
      <c r="L895">
        <v>80</v>
      </c>
      <c r="M895">
        <v>86</v>
      </c>
      <c r="T895" s="34">
        <f>_xlfn.XLOOKUP(B895,Demog!$A$2:$A$219,Demog!$P$2:$P$219,,,2)</f>
        <v>70406</v>
      </c>
      <c r="U895" s="34">
        <f t="shared" si="13"/>
        <v>0</v>
      </c>
      <c r="V895" s="13">
        <f>IF(OR(Table1[[#This Row],[7d_positivity_public]]=0,ISBLANK(Table1[[#This Row],[7d_positivity_public]])),"",(Table1[[#This Row],[7d_positivity_public]]-Table1[[#This Row],[7d_positivity_all]])/Table1[[#This Row],[7d_positivity_public]])</f>
        <v>1</v>
      </c>
      <c r="W895">
        <v>0</v>
      </c>
    </row>
    <row r="896" spans="1:23" x14ac:dyDescent="0.25">
      <c r="A896" s="10">
        <v>44390</v>
      </c>
      <c r="B896">
        <v>2243</v>
      </c>
      <c r="C896" t="s">
        <v>146</v>
      </c>
      <c r="D896">
        <v>0</v>
      </c>
      <c r="E896">
        <v>1</v>
      </c>
      <c r="F896">
        <v>-1</v>
      </c>
      <c r="G896">
        <v>0</v>
      </c>
      <c r="H896">
        <v>82</v>
      </c>
      <c r="K896">
        <v>82</v>
      </c>
      <c r="L896">
        <v>79</v>
      </c>
      <c r="M896">
        <v>86</v>
      </c>
      <c r="T896" s="34">
        <f>_xlfn.XLOOKUP(B896,Demog!$A$2:$A$219,Demog!$P$2:$P$219,,,2)</f>
        <v>28129</v>
      </c>
      <c r="U896" s="34">
        <f t="shared" si="13"/>
        <v>0</v>
      </c>
      <c r="V896" s="13" t="str">
        <f>IF(OR(Table1[[#This Row],[7d_positivity_public]]=0,ISBLANK(Table1[[#This Row],[7d_positivity_public]])),"",(Table1[[#This Row],[7d_positivity_public]]-Table1[[#This Row],[7d_positivity_all]])/Table1[[#This Row],[7d_positivity_public]])</f>
        <v/>
      </c>
      <c r="W896">
        <v>0</v>
      </c>
    </row>
    <row r="897" spans="1:23" x14ac:dyDescent="0.25">
      <c r="A897" s="10">
        <v>44390</v>
      </c>
      <c r="B897">
        <v>2244</v>
      </c>
      <c r="C897" t="s">
        <v>147</v>
      </c>
      <c r="D897">
        <v>1</v>
      </c>
      <c r="E897">
        <v>2</v>
      </c>
      <c r="F897">
        <v>-1</v>
      </c>
      <c r="G897">
        <v>2</v>
      </c>
      <c r="H897">
        <v>81</v>
      </c>
      <c r="K897">
        <v>82</v>
      </c>
      <c r="L897">
        <v>77</v>
      </c>
      <c r="M897">
        <v>87</v>
      </c>
      <c r="T897" s="34">
        <f>_xlfn.XLOOKUP(B897,Demog!$A$2:$A$219,Demog!$P$2:$P$219,,,2)</f>
        <v>58612</v>
      </c>
      <c r="U897" s="34">
        <f t="shared" si="13"/>
        <v>4</v>
      </c>
      <c r="V897" s="13">
        <f>IF(OR(Table1[[#This Row],[7d_positivity_public]]=0,ISBLANK(Table1[[#This Row],[7d_positivity_public]])),"",(Table1[[#This Row],[7d_positivity_public]]-Table1[[#This Row],[7d_positivity_all]])/Table1[[#This Row],[7d_positivity_public]])</f>
        <v>0.5</v>
      </c>
      <c r="W897">
        <v>1</v>
      </c>
    </row>
    <row r="898" spans="1:23" x14ac:dyDescent="0.25">
      <c r="A898" s="10">
        <v>44390</v>
      </c>
      <c r="B898">
        <v>2245</v>
      </c>
      <c r="C898" t="s">
        <v>148</v>
      </c>
      <c r="D898">
        <v>0</v>
      </c>
      <c r="E898">
        <v>1</v>
      </c>
      <c r="F898">
        <v>-1</v>
      </c>
      <c r="G898">
        <v>0</v>
      </c>
      <c r="H898">
        <v>84</v>
      </c>
      <c r="K898">
        <v>84</v>
      </c>
      <c r="L898">
        <v>82</v>
      </c>
      <c r="M898">
        <v>87</v>
      </c>
      <c r="T898" s="34">
        <f>_xlfn.XLOOKUP(B898,Demog!$A$2:$A$219,Demog!$P$2:$P$219,,,2)</f>
        <v>36404</v>
      </c>
      <c r="U898" s="34">
        <f t="shared" ref="U898:U961" si="14">ROUND(T898*D898/100000*7,0)</f>
        <v>0</v>
      </c>
      <c r="V898" s="13" t="str">
        <f>IF(OR(Table1[[#This Row],[7d_positivity_public]]=0,ISBLANK(Table1[[#This Row],[7d_positivity_public]])),"",(Table1[[#This Row],[7d_positivity_public]]-Table1[[#This Row],[7d_positivity_all]])/Table1[[#This Row],[7d_positivity_public]])</f>
        <v/>
      </c>
      <c r="W898">
        <v>0</v>
      </c>
    </row>
    <row r="899" spans="1:23" x14ac:dyDescent="0.25">
      <c r="A899" s="10">
        <v>44390</v>
      </c>
      <c r="B899">
        <v>2311</v>
      </c>
      <c r="C899" t="s">
        <v>149</v>
      </c>
      <c r="D899">
        <v>0</v>
      </c>
      <c r="E899">
        <v>0</v>
      </c>
      <c r="F899">
        <v>0</v>
      </c>
      <c r="G899">
        <v>1</v>
      </c>
      <c r="H899">
        <v>75</v>
      </c>
      <c r="K899">
        <v>76</v>
      </c>
      <c r="L899">
        <v>69</v>
      </c>
      <c r="M899">
        <v>84</v>
      </c>
      <c r="T899" s="34">
        <f>_xlfn.XLOOKUP(B899,Demog!$A$2:$A$219,Demog!$P$2:$P$219,,,2)</f>
        <v>25888</v>
      </c>
      <c r="U899" s="34">
        <f t="shared" si="14"/>
        <v>0</v>
      </c>
      <c r="V899" s="13">
        <f>IF(OR(Table1[[#This Row],[7d_positivity_public]]=0,ISBLANK(Table1[[#This Row],[7d_positivity_public]])),"",(Table1[[#This Row],[7d_positivity_public]]-Table1[[#This Row],[7d_positivity_all]])/Table1[[#This Row],[7d_positivity_public]])</f>
        <v>0</v>
      </c>
      <c r="W899">
        <v>1</v>
      </c>
    </row>
    <row r="900" spans="1:23" x14ac:dyDescent="0.25">
      <c r="A900" s="10">
        <v>44390</v>
      </c>
      <c r="B900">
        <v>2312</v>
      </c>
      <c r="C900" t="s">
        <v>150</v>
      </c>
      <c r="D900">
        <v>0</v>
      </c>
      <c r="E900">
        <v>1</v>
      </c>
      <c r="F900">
        <v>-1</v>
      </c>
      <c r="G900">
        <v>0</v>
      </c>
      <c r="H900">
        <v>84</v>
      </c>
      <c r="K900">
        <v>85</v>
      </c>
      <c r="L900">
        <v>80</v>
      </c>
      <c r="M900">
        <v>90</v>
      </c>
      <c r="T900" s="34">
        <f>_xlfn.XLOOKUP(B900,Demog!$A$2:$A$219,Demog!$P$2:$P$219,,,2)</f>
        <v>29587</v>
      </c>
      <c r="U900" s="34">
        <f t="shared" si="14"/>
        <v>0</v>
      </c>
      <c r="V900" s="13" t="str">
        <f>IF(OR(Table1[[#This Row],[7d_positivity_public]]=0,ISBLANK(Table1[[#This Row],[7d_positivity_public]])),"",(Table1[[#This Row],[7d_positivity_public]]-Table1[[#This Row],[7d_positivity_all]])/Table1[[#This Row],[7d_positivity_public]])</f>
        <v/>
      </c>
      <c r="W900">
        <v>0</v>
      </c>
    </row>
    <row r="901" spans="1:23" x14ac:dyDescent="0.25">
      <c r="A901" s="10">
        <v>44390</v>
      </c>
      <c r="B901">
        <v>2313</v>
      </c>
      <c r="C901" t="s">
        <v>151</v>
      </c>
      <c r="D901">
        <v>1</v>
      </c>
      <c r="E901">
        <v>0</v>
      </c>
      <c r="F901">
        <v>1</v>
      </c>
      <c r="G901">
        <v>1</v>
      </c>
      <c r="H901">
        <v>81</v>
      </c>
      <c r="K901">
        <v>82</v>
      </c>
      <c r="L901">
        <v>79</v>
      </c>
      <c r="M901">
        <v>88</v>
      </c>
      <c r="T901" s="34">
        <f>_xlfn.XLOOKUP(B901,Demog!$A$2:$A$219,Demog!$P$2:$P$219,,,2)</f>
        <v>31567</v>
      </c>
      <c r="U901" s="34">
        <f t="shared" si="14"/>
        <v>2</v>
      </c>
      <c r="V901" s="13">
        <f>IF(OR(Table1[[#This Row],[7d_positivity_public]]=0,ISBLANK(Table1[[#This Row],[7d_positivity_public]])),"",(Table1[[#This Row],[7d_positivity_public]]-Table1[[#This Row],[7d_positivity_all]])/Table1[[#This Row],[7d_positivity_public]])</f>
        <v>1</v>
      </c>
      <c r="W901">
        <v>0</v>
      </c>
    </row>
    <row r="902" spans="1:23" x14ac:dyDescent="0.25">
      <c r="A902" s="10">
        <v>44390</v>
      </c>
      <c r="B902">
        <v>2314</v>
      </c>
      <c r="C902" t="s">
        <v>152</v>
      </c>
      <c r="D902">
        <v>1</v>
      </c>
      <c r="E902">
        <v>1</v>
      </c>
      <c r="F902">
        <v>0</v>
      </c>
      <c r="G902">
        <v>0</v>
      </c>
      <c r="H902">
        <v>78</v>
      </c>
      <c r="K902">
        <v>80</v>
      </c>
      <c r="L902">
        <v>70</v>
      </c>
      <c r="M902">
        <v>87</v>
      </c>
      <c r="T902" s="34">
        <f>_xlfn.XLOOKUP(B902,Demog!$A$2:$A$219,Demog!$P$2:$P$219,,,2)</f>
        <v>22090</v>
      </c>
      <c r="U902" s="34">
        <f t="shared" si="14"/>
        <v>2</v>
      </c>
      <c r="V902" s="13" t="str">
        <f>IF(OR(Table1[[#This Row],[7d_positivity_public]]=0,ISBLANK(Table1[[#This Row],[7d_positivity_public]])),"",(Table1[[#This Row],[7d_positivity_public]]-Table1[[#This Row],[7d_positivity_all]])/Table1[[#This Row],[7d_positivity_public]])</f>
        <v/>
      </c>
      <c r="W902">
        <v>0</v>
      </c>
    </row>
    <row r="903" spans="1:23" x14ac:dyDescent="0.25">
      <c r="A903" s="10">
        <v>44390</v>
      </c>
      <c r="B903">
        <v>2315</v>
      </c>
      <c r="C903" t="s">
        <v>153</v>
      </c>
      <c r="D903">
        <v>1</v>
      </c>
      <c r="E903">
        <v>2</v>
      </c>
      <c r="F903">
        <v>-1</v>
      </c>
      <c r="G903">
        <v>1</v>
      </c>
      <c r="H903">
        <v>73</v>
      </c>
      <c r="K903">
        <v>74</v>
      </c>
      <c r="L903">
        <v>66</v>
      </c>
      <c r="M903">
        <v>84</v>
      </c>
      <c r="T903" s="34">
        <f>_xlfn.XLOOKUP(B903,Demog!$A$2:$A$219,Demog!$P$2:$P$219,,,2)</f>
        <v>13204</v>
      </c>
      <c r="U903" s="34">
        <f t="shared" si="14"/>
        <v>1</v>
      </c>
      <c r="V903" s="13">
        <f>IF(OR(Table1[[#This Row],[7d_positivity_public]]=0,ISBLANK(Table1[[#This Row],[7d_positivity_public]])),"",(Table1[[#This Row],[7d_positivity_public]]-Table1[[#This Row],[7d_positivity_all]])/Table1[[#This Row],[7d_positivity_public]])</f>
        <v>0</v>
      </c>
      <c r="W903">
        <v>1</v>
      </c>
    </row>
    <row r="904" spans="1:23" x14ac:dyDescent="0.25">
      <c r="A904" s="10">
        <v>44390</v>
      </c>
      <c r="B904">
        <v>2316</v>
      </c>
      <c r="C904" t="s">
        <v>154</v>
      </c>
      <c r="D904">
        <v>1</v>
      </c>
      <c r="E904">
        <v>0</v>
      </c>
      <c r="F904">
        <v>1</v>
      </c>
      <c r="G904">
        <v>1</v>
      </c>
      <c r="H904">
        <v>74</v>
      </c>
      <c r="K904">
        <v>75</v>
      </c>
      <c r="L904">
        <v>66</v>
      </c>
      <c r="M904">
        <v>84</v>
      </c>
      <c r="T904" s="34">
        <f>_xlfn.XLOOKUP(B904,Demog!$A$2:$A$219,Demog!$P$2:$P$219,,,2)</f>
        <v>12653</v>
      </c>
      <c r="U904" s="34">
        <f t="shared" si="14"/>
        <v>1</v>
      </c>
      <c r="V904" s="13">
        <f>IF(OR(Table1[[#This Row],[7d_positivity_public]]=0,ISBLANK(Table1[[#This Row],[7d_positivity_public]])),"",(Table1[[#This Row],[7d_positivity_public]]-Table1[[#This Row],[7d_positivity_all]])/Table1[[#This Row],[7d_positivity_public]])</f>
        <v>0</v>
      </c>
      <c r="W904">
        <v>1</v>
      </c>
    </row>
    <row r="905" spans="1:23" x14ac:dyDescent="0.25">
      <c r="A905" s="10">
        <v>44390</v>
      </c>
      <c r="B905">
        <v>2317</v>
      </c>
      <c r="C905" t="s">
        <v>155</v>
      </c>
      <c r="D905">
        <v>3</v>
      </c>
      <c r="E905">
        <v>0</v>
      </c>
      <c r="F905">
        <v>3</v>
      </c>
      <c r="G905">
        <v>3</v>
      </c>
      <c r="H905">
        <v>74</v>
      </c>
      <c r="K905">
        <v>75</v>
      </c>
      <c r="L905">
        <v>64</v>
      </c>
      <c r="M905">
        <v>83</v>
      </c>
      <c r="T905" s="34">
        <f>_xlfn.XLOOKUP(B905,Demog!$A$2:$A$219,Demog!$P$2:$P$219,,,2)</f>
        <v>8789</v>
      </c>
      <c r="U905" s="34">
        <f t="shared" si="14"/>
        <v>2</v>
      </c>
      <c r="V905" s="13">
        <f>IF(OR(Table1[[#This Row],[7d_positivity_public]]=0,ISBLANK(Table1[[#This Row],[7d_positivity_public]])),"",(Table1[[#This Row],[7d_positivity_public]]-Table1[[#This Row],[7d_positivity_all]])/Table1[[#This Row],[7d_positivity_public]])</f>
        <v>0.33333333333333331</v>
      </c>
      <c r="W905">
        <v>2</v>
      </c>
    </row>
    <row r="906" spans="1:23" x14ac:dyDescent="0.25">
      <c r="A906" s="10">
        <v>44390</v>
      </c>
      <c r="B906">
        <v>2321</v>
      </c>
      <c r="C906" t="s">
        <v>156</v>
      </c>
      <c r="D906">
        <v>1</v>
      </c>
      <c r="E906">
        <v>3</v>
      </c>
      <c r="F906">
        <v>-2</v>
      </c>
      <c r="G906">
        <v>0</v>
      </c>
      <c r="H906">
        <v>85</v>
      </c>
      <c r="K906">
        <v>86</v>
      </c>
      <c r="L906">
        <v>82</v>
      </c>
      <c r="M906">
        <v>90</v>
      </c>
      <c r="T906" s="34">
        <f>_xlfn.XLOOKUP(B906,Demog!$A$2:$A$219,Demog!$P$2:$P$219,,,2)</f>
        <v>56017</v>
      </c>
      <c r="U906" s="34">
        <f t="shared" si="14"/>
        <v>4</v>
      </c>
      <c r="V906" s="13" t="str">
        <f>IF(OR(Table1[[#This Row],[7d_positivity_public]]=0,ISBLANK(Table1[[#This Row],[7d_positivity_public]])),"",(Table1[[#This Row],[7d_positivity_public]]-Table1[[#This Row],[7d_positivity_all]])/Table1[[#This Row],[7d_positivity_public]])</f>
        <v/>
      </c>
      <c r="W906">
        <v>0</v>
      </c>
    </row>
    <row r="907" spans="1:23" x14ac:dyDescent="0.25">
      <c r="A907" s="10">
        <v>44390</v>
      </c>
      <c r="B907">
        <v>2322</v>
      </c>
      <c r="C907" t="s">
        <v>157</v>
      </c>
      <c r="D907">
        <v>0</v>
      </c>
      <c r="E907">
        <v>0</v>
      </c>
      <c r="F907">
        <v>0</v>
      </c>
      <c r="G907">
        <v>0</v>
      </c>
      <c r="H907">
        <v>88</v>
      </c>
      <c r="K907">
        <v>88</v>
      </c>
      <c r="L907">
        <v>84</v>
      </c>
      <c r="M907">
        <v>92</v>
      </c>
      <c r="T907" s="34">
        <f>_xlfn.XLOOKUP(B907,Demog!$A$2:$A$219,Demog!$P$2:$P$219,,,2)</f>
        <v>24822</v>
      </c>
      <c r="U907" s="34">
        <f t="shared" si="14"/>
        <v>0</v>
      </c>
      <c r="V907" s="13" t="str">
        <f>IF(OR(Table1[[#This Row],[7d_positivity_public]]=0,ISBLANK(Table1[[#This Row],[7d_positivity_public]])),"",(Table1[[#This Row],[7d_positivity_public]]-Table1[[#This Row],[7d_positivity_all]])/Table1[[#This Row],[7d_positivity_public]])</f>
        <v/>
      </c>
      <c r="W907">
        <v>0</v>
      </c>
    </row>
    <row r="908" spans="1:23" x14ac:dyDescent="0.25">
      <c r="A908" s="10">
        <v>44390</v>
      </c>
      <c r="B908">
        <v>2323</v>
      </c>
      <c r="C908" t="s">
        <v>158</v>
      </c>
      <c r="D908">
        <v>0</v>
      </c>
      <c r="E908">
        <v>2</v>
      </c>
      <c r="F908">
        <v>-2</v>
      </c>
      <c r="G908">
        <v>2</v>
      </c>
      <c r="H908">
        <v>86</v>
      </c>
      <c r="K908">
        <v>87</v>
      </c>
      <c r="L908">
        <v>81</v>
      </c>
      <c r="M908">
        <v>91</v>
      </c>
      <c r="T908" s="34">
        <f>_xlfn.XLOOKUP(B908,Demog!$A$2:$A$219,Demog!$P$2:$P$219,,,2)</f>
        <v>22225</v>
      </c>
      <c r="U908" s="34">
        <f t="shared" si="14"/>
        <v>0</v>
      </c>
      <c r="V908" s="13">
        <f>IF(OR(Table1[[#This Row],[7d_positivity_public]]=0,ISBLANK(Table1[[#This Row],[7d_positivity_public]])),"",(Table1[[#This Row],[7d_positivity_public]]-Table1[[#This Row],[7d_positivity_all]])/Table1[[#This Row],[7d_positivity_public]])</f>
        <v>0.5</v>
      </c>
      <c r="W908">
        <v>1</v>
      </c>
    </row>
    <row r="909" spans="1:23" x14ac:dyDescent="0.25">
      <c r="A909" s="10">
        <v>44390</v>
      </c>
      <c r="B909">
        <v>2331</v>
      </c>
      <c r="C909" t="s">
        <v>159</v>
      </c>
      <c r="D909">
        <v>1</v>
      </c>
      <c r="E909">
        <v>3</v>
      </c>
      <c r="F909">
        <v>-2</v>
      </c>
      <c r="G909">
        <v>1</v>
      </c>
      <c r="H909">
        <v>83</v>
      </c>
      <c r="K909">
        <v>84</v>
      </c>
      <c r="L909">
        <v>82</v>
      </c>
      <c r="M909">
        <v>89</v>
      </c>
      <c r="T909" s="34">
        <f>_xlfn.XLOOKUP(B909,Demog!$A$2:$A$219,Demog!$P$2:$P$219,,,2)</f>
        <v>53402</v>
      </c>
      <c r="U909" s="34">
        <f t="shared" si="14"/>
        <v>4</v>
      </c>
      <c r="V909" s="13">
        <f>IF(OR(Table1[[#This Row],[7d_positivity_public]]=0,ISBLANK(Table1[[#This Row],[7d_positivity_public]])),"",(Table1[[#This Row],[7d_positivity_public]]-Table1[[#This Row],[7d_positivity_all]])/Table1[[#This Row],[7d_positivity_public]])</f>
        <v>1</v>
      </c>
      <c r="W909">
        <v>0</v>
      </c>
    </row>
    <row r="910" spans="1:23" x14ac:dyDescent="0.25">
      <c r="A910" s="10">
        <v>44390</v>
      </c>
      <c r="B910">
        <v>2332</v>
      </c>
      <c r="C910" t="s">
        <v>160</v>
      </c>
      <c r="D910">
        <v>2</v>
      </c>
      <c r="E910">
        <v>2</v>
      </c>
      <c r="F910">
        <v>0</v>
      </c>
      <c r="G910">
        <v>2</v>
      </c>
      <c r="H910">
        <v>79</v>
      </c>
      <c r="K910">
        <v>80</v>
      </c>
      <c r="L910">
        <v>78</v>
      </c>
      <c r="M910">
        <v>83</v>
      </c>
      <c r="T910" s="34">
        <f>_xlfn.XLOOKUP(B910,Demog!$A$2:$A$219,Demog!$P$2:$P$219,,,2)</f>
        <v>51161</v>
      </c>
      <c r="U910" s="34">
        <f t="shared" si="14"/>
        <v>7</v>
      </c>
      <c r="V910" s="13">
        <f>IF(OR(Table1[[#This Row],[7d_positivity_public]]=0,ISBLANK(Table1[[#This Row],[7d_positivity_public]])),"",(Table1[[#This Row],[7d_positivity_public]]-Table1[[#This Row],[7d_positivity_all]])/Table1[[#This Row],[7d_positivity_public]])</f>
        <v>0.5</v>
      </c>
      <c r="W910">
        <v>1</v>
      </c>
    </row>
    <row r="911" spans="1:23" x14ac:dyDescent="0.25">
      <c r="A911" s="10">
        <v>44390</v>
      </c>
      <c r="B911">
        <v>2333</v>
      </c>
      <c r="C911" t="s">
        <v>161</v>
      </c>
      <c r="D911">
        <v>1</v>
      </c>
      <c r="E911">
        <v>0</v>
      </c>
      <c r="F911">
        <v>1</v>
      </c>
      <c r="G911">
        <v>1</v>
      </c>
      <c r="H911">
        <v>82</v>
      </c>
      <c r="K911">
        <v>83</v>
      </c>
      <c r="L911">
        <v>79</v>
      </c>
      <c r="M911">
        <v>89</v>
      </c>
      <c r="T911" s="34">
        <f>_xlfn.XLOOKUP(B911,Demog!$A$2:$A$219,Demog!$P$2:$P$219,,,2)</f>
        <v>69963</v>
      </c>
      <c r="U911" s="34">
        <f t="shared" si="14"/>
        <v>5</v>
      </c>
      <c r="V911" s="13">
        <f>IF(OR(Table1[[#This Row],[7d_positivity_public]]=0,ISBLANK(Table1[[#This Row],[7d_positivity_public]])),"",(Table1[[#This Row],[7d_positivity_public]]-Table1[[#This Row],[7d_positivity_all]])/Table1[[#This Row],[7d_positivity_public]])</f>
        <v>0</v>
      </c>
      <c r="W911">
        <v>1</v>
      </c>
    </row>
    <row r="912" spans="1:23" x14ac:dyDescent="0.25">
      <c r="A912" s="10">
        <v>44390</v>
      </c>
      <c r="B912">
        <v>2334</v>
      </c>
      <c r="C912" t="s">
        <v>162</v>
      </c>
      <c r="D912">
        <v>1</v>
      </c>
      <c r="E912">
        <v>0</v>
      </c>
      <c r="F912">
        <v>1</v>
      </c>
      <c r="G912">
        <v>0</v>
      </c>
      <c r="H912">
        <v>86</v>
      </c>
      <c r="K912">
        <v>87</v>
      </c>
      <c r="L912">
        <v>84</v>
      </c>
      <c r="M912">
        <v>92</v>
      </c>
      <c r="T912" s="34">
        <f>_xlfn.XLOOKUP(B912,Demog!$A$2:$A$219,Demog!$P$2:$P$219,,,2)</f>
        <v>45391</v>
      </c>
      <c r="U912" s="34">
        <f t="shared" si="14"/>
        <v>3</v>
      </c>
      <c r="V912" s="13" t="str">
        <f>IF(OR(Table1[[#This Row],[7d_positivity_public]]=0,ISBLANK(Table1[[#This Row],[7d_positivity_public]])),"",(Table1[[#This Row],[7d_positivity_public]]-Table1[[#This Row],[7d_positivity_all]])/Table1[[#This Row],[7d_positivity_public]])</f>
        <v/>
      </c>
      <c r="W912">
        <v>0</v>
      </c>
    </row>
    <row r="913" spans="1:23" x14ac:dyDescent="0.25">
      <c r="A913" s="10">
        <v>44390</v>
      </c>
      <c r="B913">
        <v>2335</v>
      </c>
      <c r="C913" t="s">
        <v>163</v>
      </c>
      <c r="D913">
        <v>3</v>
      </c>
      <c r="E913">
        <v>2</v>
      </c>
      <c r="F913">
        <v>1</v>
      </c>
      <c r="G913">
        <v>3</v>
      </c>
      <c r="H913">
        <v>85</v>
      </c>
      <c r="K913">
        <v>86</v>
      </c>
      <c r="L913">
        <v>83</v>
      </c>
      <c r="M913">
        <v>91</v>
      </c>
      <c r="T913" s="34">
        <f>_xlfn.XLOOKUP(B913,Demog!$A$2:$A$219,Demog!$P$2:$P$219,,,2)</f>
        <v>62748</v>
      </c>
      <c r="U913" s="34">
        <f t="shared" si="14"/>
        <v>13</v>
      </c>
      <c r="V913" s="13">
        <f>IF(OR(Table1[[#This Row],[7d_positivity_public]]=0,ISBLANK(Table1[[#This Row],[7d_positivity_public]])),"",(Table1[[#This Row],[7d_positivity_public]]-Table1[[#This Row],[7d_positivity_all]])/Table1[[#This Row],[7d_positivity_public]])</f>
        <v>0.33333333333333331</v>
      </c>
      <c r="W913">
        <v>2</v>
      </c>
    </row>
    <row r="914" spans="1:23" x14ac:dyDescent="0.25">
      <c r="A914" s="10">
        <v>44390</v>
      </c>
      <c r="B914">
        <v>2336</v>
      </c>
      <c r="C914" t="s">
        <v>164</v>
      </c>
      <c r="D914">
        <v>0</v>
      </c>
      <c r="E914">
        <v>1</v>
      </c>
      <c r="F914">
        <v>-1</v>
      </c>
      <c r="G914">
        <v>0</v>
      </c>
      <c r="H914">
        <v>84</v>
      </c>
      <c r="K914">
        <v>86</v>
      </c>
      <c r="L914">
        <v>83</v>
      </c>
      <c r="M914">
        <v>90</v>
      </c>
      <c r="T914" s="34">
        <f>_xlfn.XLOOKUP(B914,Demog!$A$2:$A$219,Demog!$P$2:$P$219,,,2)</f>
        <v>58701</v>
      </c>
      <c r="U914" s="34">
        <f t="shared" si="14"/>
        <v>0</v>
      </c>
      <c r="V914" s="13" t="str">
        <f>IF(OR(Table1[[#This Row],[7d_positivity_public]]=0,ISBLANK(Table1[[#This Row],[7d_positivity_public]])),"",(Table1[[#This Row],[7d_positivity_public]]-Table1[[#This Row],[7d_positivity_all]])/Table1[[#This Row],[7d_positivity_public]])</f>
        <v/>
      </c>
      <c r="W914">
        <v>0</v>
      </c>
    </row>
    <row r="915" spans="1:23" x14ac:dyDescent="0.25">
      <c r="A915" s="10">
        <v>44390</v>
      </c>
      <c r="B915">
        <v>2337</v>
      </c>
      <c r="C915" t="s">
        <v>165</v>
      </c>
      <c r="D915">
        <v>2</v>
      </c>
      <c r="E915">
        <v>1</v>
      </c>
      <c r="F915">
        <v>1</v>
      </c>
      <c r="G915">
        <v>4</v>
      </c>
      <c r="H915">
        <v>79</v>
      </c>
      <c r="K915">
        <v>80</v>
      </c>
      <c r="L915">
        <v>76</v>
      </c>
      <c r="M915">
        <v>84</v>
      </c>
      <c r="T915" s="34">
        <f>_xlfn.XLOOKUP(B915,Demog!$A$2:$A$219,Demog!$P$2:$P$219,,,2)</f>
        <v>60538</v>
      </c>
      <c r="U915" s="34">
        <f t="shared" si="14"/>
        <v>8</v>
      </c>
      <c r="V915" s="13">
        <f>IF(OR(Table1[[#This Row],[7d_positivity_public]]=0,ISBLANK(Table1[[#This Row],[7d_positivity_public]])),"",(Table1[[#This Row],[7d_positivity_public]]-Table1[[#This Row],[7d_positivity_all]])/Table1[[#This Row],[7d_positivity_public]])</f>
        <v>0.5</v>
      </c>
      <c r="W915">
        <v>2</v>
      </c>
    </row>
    <row r="916" spans="1:23" x14ac:dyDescent="0.25">
      <c r="A916" s="10">
        <v>44390</v>
      </c>
      <c r="B916">
        <v>2338</v>
      </c>
      <c r="C916" t="s">
        <v>166</v>
      </c>
      <c r="D916">
        <v>1</v>
      </c>
      <c r="E916">
        <v>1</v>
      </c>
      <c r="F916">
        <v>0</v>
      </c>
      <c r="G916">
        <v>1</v>
      </c>
      <c r="H916">
        <v>85</v>
      </c>
      <c r="K916">
        <v>87</v>
      </c>
      <c r="L916">
        <v>84</v>
      </c>
      <c r="M916">
        <v>91</v>
      </c>
      <c r="T916" s="34">
        <f>_xlfn.XLOOKUP(B916,Demog!$A$2:$A$219,Demog!$P$2:$P$219,,,2)</f>
        <v>41463</v>
      </c>
      <c r="U916" s="34">
        <f t="shared" si="14"/>
        <v>3</v>
      </c>
      <c r="V916" s="13">
        <f>IF(OR(Table1[[#This Row],[7d_positivity_public]]=0,ISBLANK(Table1[[#This Row],[7d_positivity_public]])),"",(Table1[[#This Row],[7d_positivity_public]]-Table1[[#This Row],[7d_positivity_all]])/Table1[[#This Row],[7d_positivity_public]])</f>
        <v>0</v>
      </c>
      <c r="W916">
        <v>1</v>
      </c>
    </row>
    <row r="917" spans="1:23" x14ac:dyDescent="0.25">
      <c r="A917" s="10">
        <v>44390</v>
      </c>
      <c r="B917">
        <v>2341</v>
      </c>
      <c r="C917" t="s">
        <v>167</v>
      </c>
      <c r="D917">
        <v>1</v>
      </c>
      <c r="E917">
        <v>0</v>
      </c>
      <c r="F917">
        <v>1</v>
      </c>
      <c r="G917">
        <v>2</v>
      </c>
      <c r="H917">
        <v>82</v>
      </c>
      <c r="K917">
        <v>83</v>
      </c>
      <c r="L917">
        <v>78</v>
      </c>
      <c r="M917">
        <v>88</v>
      </c>
      <c r="T917" s="34">
        <f>_xlfn.XLOOKUP(B917,Demog!$A$2:$A$219,Demog!$P$2:$P$219,,,2)</f>
        <v>74816</v>
      </c>
      <c r="U917" s="34">
        <f t="shared" si="14"/>
        <v>5</v>
      </c>
      <c r="V917" s="13">
        <f>IF(OR(Table1[[#This Row],[7d_positivity_public]]=0,ISBLANK(Table1[[#This Row],[7d_positivity_public]])),"",(Table1[[#This Row],[7d_positivity_public]]-Table1[[#This Row],[7d_positivity_all]])/Table1[[#This Row],[7d_positivity_public]])</f>
        <v>0.5</v>
      </c>
      <c r="W917">
        <v>1</v>
      </c>
    </row>
    <row r="918" spans="1:23" x14ac:dyDescent="0.25">
      <c r="A918" s="10">
        <v>44390</v>
      </c>
      <c r="B918">
        <v>2342</v>
      </c>
      <c r="C918" t="s">
        <v>168</v>
      </c>
      <c r="D918">
        <v>0</v>
      </c>
      <c r="E918">
        <v>1</v>
      </c>
      <c r="F918">
        <v>-1</v>
      </c>
      <c r="G918">
        <v>0</v>
      </c>
      <c r="H918">
        <v>80</v>
      </c>
      <c r="K918">
        <v>81</v>
      </c>
      <c r="L918">
        <v>71</v>
      </c>
      <c r="M918">
        <v>86</v>
      </c>
      <c r="T918" s="34">
        <f>_xlfn.XLOOKUP(B918,Demog!$A$2:$A$219,Demog!$P$2:$P$219,,,2)</f>
        <v>19952</v>
      </c>
      <c r="U918" s="34">
        <f t="shared" si="14"/>
        <v>0</v>
      </c>
      <c r="V918" s="13" t="str">
        <f>IF(OR(Table1[[#This Row],[7d_positivity_public]]=0,ISBLANK(Table1[[#This Row],[7d_positivity_public]])),"",(Table1[[#This Row],[7d_positivity_public]]-Table1[[#This Row],[7d_positivity_all]])/Table1[[#This Row],[7d_positivity_public]])</f>
        <v/>
      </c>
      <c r="W918">
        <v>0</v>
      </c>
    </row>
    <row r="919" spans="1:23" x14ac:dyDescent="0.25">
      <c r="A919" s="10">
        <v>44390</v>
      </c>
      <c r="B919">
        <v>3111</v>
      </c>
      <c r="C919" t="s">
        <v>169</v>
      </c>
      <c r="D919">
        <v>0</v>
      </c>
      <c r="E919">
        <v>0</v>
      </c>
      <c r="F919">
        <v>0</v>
      </c>
      <c r="G919">
        <v>3</v>
      </c>
      <c r="H919">
        <v>82</v>
      </c>
      <c r="K919">
        <v>83</v>
      </c>
      <c r="L919">
        <v>86</v>
      </c>
      <c r="M919">
        <v>79</v>
      </c>
      <c r="T919" s="34">
        <f>_xlfn.XLOOKUP(B919,Demog!$A$2:$A$219,Demog!$P$2:$P$219,,,2)</f>
        <v>54587</v>
      </c>
      <c r="U919" s="34">
        <f t="shared" si="14"/>
        <v>0</v>
      </c>
      <c r="V919" s="13">
        <f>IF(OR(Table1[[#This Row],[7d_positivity_public]]=0,ISBLANK(Table1[[#This Row],[7d_positivity_public]])),"",(Table1[[#This Row],[7d_positivity_public]]-Table1[[#This Row],[7d_positivity_all]])/Table1[[#This Row],[7d_positivity_public]])</f>
        <v>0.66666666666666663</v>
      </c>
      <c r="W919">
        <v>1</v>
      </c>
    </row>
    <row r="920" spans="1:23" x14ac:dyDescent="0.25">
      <c r="A920" s="10">
        <v>44390</v>
      </c>
      <c r="B920">
        <v>3112</v>
      </c>
      <c r="C920" t="s">
        <v>170</v>
      </c>
      <c r="D920">
        <v>1</v>
      </c>
      <c r="E920">
        <v>1</v>
      </c>
      <c r="F920">
        <v>0</v>
      </c>
      <c r="G920">
        <v>2</v>
      </c>
      <c r="H920">
        <v>78</v>
      </c>
      <c r="K920">
        <v>78</v>
      </c>
      <c r="L920">
        <v>76</v>
      </c>
      <c r="M920">
        <v>80</v>
      </c>
      <c r="T920" s="34">
        <f>_xlfn.XLOOKUP(B920,Demog!$A$2:$A$219,Demog!$P$2:$P$219,,,2)</f>
        <v>17729</v>
      </c>
      <c r="U920" s="34">
        <f t="shared" si="14"/>
        <v>1</v>
      </c>
      <c r="V920" s="13">
        <f>IF(OR(Table1[[#This Row],[7d_positivity_public]]=0,ISBLANK(Table1[[#This Row],[7d_positivity_public]])),"",(Table1[[#This Row],[7d_positivity_public]]-Table1[[#This Row],[7d_positivity_all]])/Table1[[#This Row],[7d_positivity_public]])</f>
        <v>0.5</v>
      </c>
      <c r="W920">
        <v>1</v>
      </c>
    </row>
    <row r="921" spans="1:23" x14ac:dyDescent="0.25">
      <c r="A921" s="10">
        <v>44390</v>
      </c>
      <c r="B921">
        <v>3113</v>
      </c>
      <c r="C921" t="s">
        <v>171</v>
      </c>
      <c r="D921">
        <v>3</v>
      </c>
      <c r="E921">
        <v>0</v>
      </c>
      <c r="F921">
        <v>3</v>
      </c>
      <c r="G921">
        <v>8</v>
      </c>
      <c r="H921">
        <v>77</v>
      </c>
      <c r="K921">
        <v>78</v>
      </c>
      <c r="L921">
        <v>76</v>
      </c>
      <c r="M921">
        <v>79</v>
      </c>
      <c r="T921" s="34">
        <f>_xlfn.XLOOKUP(B921,Demog!$A$2:$A$219,Demog!$P$2:$P$219,,,2)</f>
        <v>23478</v>
      </c>
      <c r="U921" s="34">
        <f t="shared" si="14"/>
        <v>5</v>
      </c>
      <c r="V921" s="13">
        <f>IF(OR(Table1[[#This Row],[7d_positivity_public]]=0,ISBLANK(Table1[[#This Row],[7d_positivity_public]])),"",(Table1[[#This Row],[7d_positivity_public]]-Table1[[#This Row],[7d_positivity_all]])/Table1[[#This Row],[7d_positivity_public]])</f>
        <v>0.625</v>
      </c>
      <c r="W921">
        <v>3</v>
      </c>
    </row>
    <row r="922" spans="1:23" x14ac:dyDescent="0.25">
      <c r="A922" s="10">
        <v>44390</v>
      </c>
      <c r="B922">
        <v>3114</v>
      </c>
      <c r="C922" t="s">
        <v>172</v>
      </c>
      <c r="D922">
        <v>1</v>
      </c>
      <c r="E922">
        <v>0</v>
      </c>
      <c r="F922">
        <v>1</v>
      </c>
      <c r="G922">
        <v>2</v>
      </c>
      <c r="H922">
        <v>80</v>
      </c>
      <c r="K922">
        <v>80</v>
      </c>
      <c r="L922">
        <v>78</v>
      </c>
      <c r="M922">
        <v>82</v>
      </c>
      <c r="T922" s="34">
        <f>_xlfn.XLOOKUP(B922,Demog!$A$2:$A$219,Demog!$P$2:$P$219,,,2)</f>
        <v>32171</v>
      </c>
      <c r="U922" s="34">
        <f t="shared" si="14"/>
        <v>2</v>
      </c>
      <c r="V922" s="13">
        <f>IF(OR(Table1[[#This Row],[7d_positivity_public]]=0,ISBLANK(Table1[[#This Row],[7d_positivity_public]])),"",(Table1[[#This Row],[7d_positivity_public]]-Table1[[#This Row],[7d_positivity_all]])/Table1[[#This Row],[7d_positivity_public]])</f>
        <v>1</v>
      </c>
      <c r="W922">
        <v>0</v>
      </c>
    </row>
    <row r="923" spans="1:23" x14ac:dyDescent="0.25">
      <c r="A923" s="10">
        <v>44390</v>
      </c>
      <c r="B923">
        <v>3115</v>
      </c>
      <c r="C923" t="s">
        <v>173</v>
      </c>
      <c r="D923">
        <v>0</v>
      </c>
      <c r="E923">
        <v>0</v>
      </c>
      <c r="F923">
        <v>0</v>
      </c>
      <c r="G923">
        <v>0</v>
      </c>
      <c r="H923">
        <v>85</v>
      </c>
      <c r="K923">
        <v>86</v>
      </c>
      <c r="L923">
        <v>82</v>
      </c>
      <c r="M923">
        <v>88</v>
      </c>
      <c r="T923" s="34">
        <f>_xlfn.XLOOKUP(B923,Demog!$A$2:$A$219,Demog!$P$2:$P$219,,,2)</f>
        <v>24774</v>
      </c>
      <c r="U923" s="34">
        <f t="shared" si="14"/>
        <v>0</v>
      </c>
      <c r="V923" s="13" t="str">
        <f>IF(OR(Table1[[#This Row],[7d_positivity_public]]=0,ISBLANK(Table1[[#This Row],[7d_positivity_public]])),"",(Table1[[#This Row],[7d_positivity_public]]-Table1[[#This Row],[7d_positivity_all]])/Table1[[#This Row],[7d_positivity_public]])</f>
        <v/>
      </c>
      <c r="W923">
        <v>0</v>
      </c>
    </row>
    <row r="924" spans="1:23" x14ac:dyDescent="0.25">
      <c r="A924" s="10">
        <v>44390</v>
      </c>
      <c r="B924">
        <v>3116</v>
      </c>
      <c r="C924" t="s">
        <v>174</v>
      </c>
      <c r="D924">
        <v>2</v>
      </c>
      <c r="E924">
        <v>1</v>
      </c>
      <c r="F924">
        <v>1</v>
      </c>
      <c r="G924">
        <v>5</v>
      </c>
      <c r="H924">
        <v>83</v>
      </c>
      <c r="K924">
        <v>84</v>
      </c>
      <c r="L924">
        <v>83</v>
      </c>
      <c r="M924">
        <v>84</v>
      </c>
      <c r="T924" s="34">
        <f>_xlfn.XLOOKUP(B924,Demog!$A$2:$A$219,Demog!$P$2:$P$219,,,2)</f>
        <v>24621</v>
      </c>
      <c r="U924" s="34">
        <f t="shared" si="14"/>
        <v>3</v>
      </c>
      <c r="V924" s="13">
        <f>IF(OR(Table1[[#This Row],[7d_positivity_public]]=0,ISBLANK(Table1[[#This Row],[7d_positivity_public]])),"",(Table1[[#This Row],[7d_positivity_public]]-Table1[[#This Row],[7d_positivity_all]])/Table1[[#This Row],[7d_positivity_public]])</f>
        <v>0.6</v>
      </c>
      <c r="W924">
        <v>2</v>
      </c>
    </row>
    <row r="925" spans="1:23" x14ac:dyDescent="0.25">
      <c r="A925" s="10">
        <v>44390</v>
      </c>
      <c r="B925">
        <v>3117</v>
      </c>
      <c r="C925" t="s">
        <v>175</v>
      </c>
      <c r="D925">
        <v>1</v>
      </c>
      <c r="E925">
        <v>1</v>
      </c>
      <c r="F925">
        <v>0</v>
      </c>
      <c r="G925">
        <v>2</v>
      </c>
      <c r="H925">
        <v>83</v>
      </c>
      <c r="K925">
        <v>84</v>
      </c>
      <c r="L925">
        <v>81</v>
      </c>
      <c r="M925">
        <v>86</v>
      </c>
      <c r="T925" s="34">
        <f>_xlfn.XLOOKUP(B925,Demog!$A$2:$A$219,Demog!$P$2:$P$219,,,2)</f>
        <v>20949</v>
      </c>
      <c r="U925" s="34">
        <f t="shared" si="14"/>
        <v>1</v>
      </c>
      <c r="V925" s="13">
        <f>IF(OR(Table1[[#This Row],[7d_positivity_public]]=0,ISBLANK(Table1[[#This Row],[7d_positivity_public]])),"",(Table1[[#This Row],[7d_positivity_public]]-Table1[[#This Row],[7d_positivity_all]])/Table1[[#This Row],[7d_positivity_public]])</f>
        <v>0.5</v>
      </c>
      <c r="W925">
        <v>1</v>
      </c>
    </row>
    <row r="926" spans="1:23" x14ac:dyDescent="0.25">
      <c r="A926" s="10">
        <v>44390</v>
      </c>
      <c r="B926">
        <v>3211</v>
      </c>
      <c r="C926" t="s">
        <v>176</v>
      </c>
      <c r="D926">
        <v>3</v>
      </c>
      <c r="E926">
        <v>1</v>
      </c>
      <c r="F926">
        <v>2</v>
      </c>
      <c r="G926">
        <v>4</v>
      </c>
      <c r="H926">
        <v>84</v>
      </c>
      <c r="K926">
        <v>84</v>
      </c>
      <c r="L926">
        <v>87</v>
      </c>
      <c r="M926">
        <v>80</v>
      </c>
      <c r="T926" s="34">
        <f>_xlfn.XLOOKUP(B926,Demog!$A$2:$A$219,Demog!$P$2:$P$219,,,2)</f>
        <v>41934</v>
      </c>
      <c r="U926" s="34">
        <f t="shared" si="14"/>
        <v>9</v>
      </c>
      <c r="V926" s="13">
        <f>IF(OR(Table1[[#This Row],[7d_positivity_public]]=0,ISBLANK(Table1[[#This Row],[7d_positivity_public]])),"",(Table1[[#This Row],[7d_positivity_public]]-Table1[[#This Row],[7d_positivity_all]])/Table1[[#This Row],[7d_positivity_public]])</f>
        <v>0.75</v>
      </c>
      <c r="W926">
        <v>1</v>
      </c>
    </row>
    <row r="927" spans="1:23" x14ac:dyDescent="0.25">
      <c r="A927" s="10">
        <v>44390</v>
      </c>
      <c r="B927">
        <v>3212</v>
      </c>
      <c r="C927" t="s">
        <v>177</v>
      </c>
      <c r="D927">
        <v>2</v>
      </c>
      <c r="E927">
        <v>1</v>
      </c>
      <c r="F927">
        <v>1</v>
      </c>
      <c r="G927">
        <v>4</v>
      </c>
      <c r="H927">
        <v>85</v>
      </c>
      <c r="K927">
        <v>85</v>
      </c>
      <c r="L927">
        <v>86</v>
      </c>
      <c r="M927">
        <v>83</v>
      </c>
      <c r="T927" s="34">
        <f>_xlfn.XLOOKUP(B927,Demog!$A$2:$A$219,Demog!$P$2:$P$219,,,2)</f>
        <v>47203</v>
      </c>
      <c r="U927" s="34">
        <f t="shared" si="14"/>
        <v>7</v>
      </c>
      <c r="V927" s="13">
        <f>IF(OR(Table1[[#This Row],[7d_positivity_public]]=0,ISBLANK(Table1[[#This Row],[7d_positivity_public]])),"",(Table1[[#This Row],[7d_positivity_public]]-Table1[[#This Row],[7d_positivity_all]])/Table1[[#This Row],[7d_positivity_public]])</f>
        <v>0.75</v>
      </c>
      <c r="W927">
        <v>1</v>
      </c>
    </row>
    <row r="928" spans="1:23" x14ac:dyDescent="0.25">
      <c r="A928" s="10">
        <v>44390</v>
      </c>
      <c r="B928">
        <v>3213</v>
      </c>
      <c r="C928" t="s">
        <v>178</v>
      </c>
      <c r="D928">
        <v>0</v>
      </c>
      <c r="E928">
        <v>0</v>
      </c>
      <c r="F928">
        <v>0</v>
      </c>
      <c r="G928">
        <v>0</v>
      </c>
      <c r="H928">
        <v>87</v>
      </c>
      <c r="K928">
        <v>88</v>
      </c>
      <c r="L928">
        <v>88</v>
      </c>
      <c r="M928">
        <v>88</v>
      </c>
      <c r="T928" s="34">
        <f>_xlfn.XLOOKUP(B928,Demog!$A$2:$A$219,Demog!$P$2:$P$219,,,2)</f>
        <v>32904</v>
      </c>
      <c r="U928" s="34">
        <f t="shared" si="14"/>
        <v>0</v>
      </c>
      <c r="V928" s="13" t="str">
        <f>IF(OR(Table1[[#This Row],[7d_positivity_public]]=0,ISBLANK(Table1[[#This Row],[7d_positivity_public]])),"",(Table1[[#This Row],[7d_positivity_public]]-Table1[[#This Row],[7d_positivity_all]])/Table1[[#This Row],[7d_positivity_public]])</f>
        <v/>
      </c>
      <c r="W928">
        <v>0</v>
      </c>
    </row>
    <row r="929" spans="1:23" x14ac:dyDescent="0.25">
      <c r="A929" s="10">
        <v>44390</v>
      </c>
      <c r="B929">
        <v>3221</v>
      </c>
      <c r="C929" t="s">
        <v>179</v>
      </c>
      <c r="D929">
        <v>2</v>
      </c>
      <c r="E929">
        <v>0</v>
      </c>
      <c r="F929">
        <v>2</v>
      </c>
      <c r="G929">
        <v>2</v>
      </c>
      <c r="H929">
        <v>72</v>
      </c>
      <c r="K929">
        <v>72</v>
      </c>
      <c r="L929">
        <v>71</v>
      </c>
      <c r="M929">
        <v>74</v>
      </c>
      <c r="T929" s="34">
        <f>_xlfn.XLOOKUP(B929,Demog!$A$2:$A$219,Demog!$P$2:$P$219,,,2)</f>
        <v>19960</v>
      </c>
      <c r="U929" s="34">
        <f t="shared" si="14"/>
        <v>3</v>
      </c>
      <c r="V929" s="13">
        <f>IF(OR(Table1[[#This Row],[7d_positivity_public]]=0,ISBLANK(Table1[[#This Row],[7d_positivity_public]])),"",(Table1[[#This Row],[7d_positivity_public]]-Table1[[#This Row],[7d_positivity_all]])/Table1[[#This Row],[7d_positivity_public]])</f>
        <v>0.5</v>
      </c>
      <c r="W929">
        <v>1</v>
      </c>
    </row>
    <row r="930" spans="1:23" x14ac:dyDescent="0.25">
      <c r="A930" s="10">
        <v>44390</v>
      </c>
      <c r="B930">
        <v>3222</v>
      </c>
      <c r="C930" t="s">
        <v>180</v>
      </c>
      <c r="D930">
        <v>1</v>
      </c>
      <c r="E930">
        <v>0</v>
      </c>
      <c r="F930">
        <v>1</v>
      </c>
      <c r="G930">
        <v>0</v>
      </c>
      <c r="H930">
        <v>83</v>
      </c>
      <c r="K930">
        <v>84</v>
      </c>
      <c r="L930">
        <v>85</v>
      </c>
      <c r="M930">
        <v>81</v>
      </c>
      <c r="T930" s="34">
        <f>_xlfn.XLOOKUP(B930,Demog!$A$2:$A$219,Demog!$P$2:$P$219,,,2)</f>
        <v>12392</v>
      </c>
      <c r="U930" s="34">
        <f t="shared" si="14"/>
        <v>1</v>
      </c>
      <c r="V930" s="13" t="str">
        <f>IF(OR(Table1[[#This Row],[7d_positivity_public]]=0,ISBLANK(Table1[[#This Row],[7d_positivity_public]])),"",(Table1[[#This Row],[7d_positivity_public]]-Table1[[#This Row],[7d_positivity_all]])/Table1[[#This Row],[7d_positivity_public]])</f>
        <v/>
      </c>
      <c r="W930">
        <v>0</v>
      </c>
    </row>
    <row r="931" spans="1:23" x14ac:dyDescent="0.25">
      <c r="A931" s="10">
        <v>44390</v>
      </c>
      <c r="B931">
        <v>3223</v>
      </c>
      <c r="C931" t="s">
        <v>181</v>
      </c>
      <c r="D931">
        <v>2</v>
      </c>
      <c r="E931">
        <v>0</v>
      </c>
      <c r="F931">
        <v>2</v>
      </c>
      <c r="G931">
        <v>2</v>
      </c>
      <c r="H931">
        <v>83</v>
      </c>
      <c r="K931">
        <v>83</v>
      </c>
      <c r="L931">
        <v>84</v>
      </c>
      <c r="M931">
        <v>82</v>
      </c>
      <c r="T931" s="34">
        <f>_xlfn.XLOOKUP(B931,Demog!$A$2:$A$219,Demog!$P$2:$P$219,,,2)</f>
        <v>29180</v>
      </c>
      <c r="U931" s="34">
        <f t="shared" si="14"/>
        <v>4</v>
      </c>
      <c r="V931" s="13">
        <f>IF(OR(Table1[[#This Row],[7d_positivity_public]]=0,ISBLANK(Table1[[#This Row],[7d_positivity_public]])),"",(Table1[[#This Row],[7d_positivity_public]]-Table1[[#This Row],[7d_positivity_all]])/Table1[[#This Row],[7d_positivity_public]])</f>
        <v>0</v>
      </c>
      <c r="W931">
        <v>2</v>
      </c>
    </row>
    <row r="932" spans="1:23" x14ac:dyDescent="0.25">
      <c r="A932" s="10">
        <v>44390</v>
      </c>
      <c r="B932">
        <v>3231</v>
      </c>
      <c r="C932" t="s">
        <v>182</v>
      </c>
      <c r="D932">
        <v>0</v>
      </c>
      <c r="E932">
        <v>1</v>
      </c>
      <c r="F932">
        <v>-1</v>
      </c>
      <c r="G932">
        <v>0</v>
      </c>
      <c r="H932">
        <v>86</v>
      </c>
      <c r="K932">
        <v>87</v>
      </c>
      <c r="L932">
        <v>87</v>
      </c>
      <c r="M932">
        <v>87</v>
      </c>
      <c r="T932" s="34">
        <f>_xlfn.XLOOKUP(B932,Demog!$A$2:$A$219,Demog!$P$2:$P$219,,,2)</f>
        <v>18027</v>
      </c>
      <c r="U932" s="34">
        <f t="shared" si="14"/>
        <v>0</v>
      </c>
      <c r="V932" s="13" t="str">
        <f>IF(OR(Table1[[#This Row],[7d_positivity_public]]=0,ISBLANK(Table1[[#This Row],[7d_positivity_public]])),"",(Table1[[#This Row],[7d_positivity_public]]-Table1[[#This Row],[7d_positivity_all]])/Table1[[#This Row],[7d_positivity_public]])</f>
        <v/>
      </c>
      <c r="W932">
        <v>0</v>
      </c>
    </row>
    <row r="933" spans="1:23" x14ac:dyDescent="0.25">
      <c r="A933" s="10">
        <v>44390</v>
      </c>
      <c r="B933">
        <v>3232</v>
      </c>
      <c r="C933" t="s">
        <v>183</v>
      </c>
      <c r="D933">
        <v>0</v>
      </c>
      <c r="E933">
        <v>0</v>
      </c>
      <c r="F933">
        <v>0</v>
      </c>
      <c r="G933">
        <v>0</v>
      </c>
      <c r="H933">
        <v>86</v>
      </c>
      <c r="K933">
        <v>86</v>
      </c>
      <c r="L933">
        <v>85</v>
      </c>
      <c r="M933">
        <v>88</v>
      </c>
      <c r="T933" s="34">
        <f>_xlfn.XLOOKUP(B933,Demog!$A$2:$A$219,Demog!$P$2:$P$219,,,2)</f>
        <v>34575</v>
      </c>
      <c r="U933" s="34">
        <f t="shared" si="14"/>
        <v>0</v>
      </c>
      <c r="V933" s="13" t="str">
        <f>IF(OR(Table1[[#This Row],[7d_positivity_public]]=0,ISBLANK(Table1[[#This Row],[7d_positivity_public]])),"",(Table1[[#This Row],[7d_positivity_public]]-Table1[[#This Row],[7d_positivity_all]])/Table1[[#This Row],[7d_positivity_public]])</f>
        <v/>
      </c>
      <c r="W933">
        <v>0</v>
      </c>
    </row>
    <row r="934" spans="1:23" x14ac:dyDescent="0.25">
      <c r="A934" s="10">
        <v>44390</v>
      </c>
      <c r="B934">
        <v>3233</v>
      </c>
      <c r="C934" t="s">
        <v>184</v>
      </c>
      <c r="D934">
        <v>0</v>
      </c>
      <c r="E934">
        <v>1</v>
      </c>
      <c r="F934">
        <v>-1</v>
      </c>
      <c r="G934">
        <v>1</v>
      </c>
      <c r="H934">
        <v>87</v>
      </c>
      <c r="K934">
        <v>88</v>
      </c>
      <c r="L934">
        <v>88</v>
      </c>
      <c r="M934">
        <v>88</v>
      </c>
      <c r="T934" s="34">
        <f>_xlfn.XLOOKUP(B934,Demog!$A$2:$A$219,Demog!$P$2:$P$219,,,2)</f>
        <v>51292</v>
      </c>
      <c r="U934" s="34">
        <f t="shared" si="14"/>
        <v>0</v>
      </c>
      <c r="V934" s="13">
        <f>IF(OR(Table1[[#This Row],[7d_positivity_public]]=0,ISBLANK(Table1[[#This Row],[7d_positivity_public]])),"",(Table1[[#This Row],[7d_positivity_public]]-Table1[[#This Row],[7d_positivity_all]])/Table1[[#This Row],[7d_positivity_public]])</f>
        <v>0</v>
      </c>
      <c r="W934">
        <v>1</v>
      </c>
    </row>
    <row r="935" spans="1:23" x14ac:dyDescent="0.25">
      <c r="A935" s="10">
        <v>44390</v>
      </c>
      <c r="B935">
        <v>3241</v>
      </c>
      <c r="C935" t="s">
        <v>185</v>
      </c>
      <c r="D935">
        <v>2</v>
      </c>
      <c r="E935">
        <v>0</v>
      </c>
      <c r="F935">
        <v>2</v>
      </c>
      <c r="G935">
        <v>5</v>
      </c>
      <c r="H935">
        <v>80</v>
      </c>
      <c r="K935">
        <v>81</v>
      </c>
      <c r="L935">
        <v>78</v>
      </c>
      <c r="M935">
        <v>83</v>
      </c>
      <c r="T935" s="34">
        <f>_xlfn.XLOOKUP(B935,Demog!$A$2:$A$219,Demog!$P$2:$P$219,,,2)</f>
        <v>37993</v>
      </c>
      <c r="U935" s="34">
        <f t="shared" si="14"/>
        <v>5</v>
      </c>
      <c r="V935" s="13">
        <f>IF(OR(Table1[[#This Row],[7d_positivity_public]]=0,ISBLANK(Table1[[#This Row],[7d_positivity_public]])),"",(Table1[[#This Row],[7d_positivity_public]]-Table1[[#This Row],[7d_positivity_all]])/Table1[[#This Row],[7d_positivity_public]])</f>
        <v>0.8</v>
      </c>
      <c r="W935">
        <v>1</v>
      </c>
    </row>
    <row r="936" spans="1:23" x14ac:dyDescent="0.25">
      <c r="A936" s="10">
        <v>44390</v>
      </c>
      <c r="B936">
        <v>3242</v>
      </c>
      <c r="C936" t="s">
        <v>186</v>
      </c>
      <c r="D936">
        <v>1</v>
      </c>
      <c r="E936">
        <v>0</v>
      </c>
      <c r="F936">
        <v>1</v>
      </c>
      <c r="G936">
        <v>3</v>
      </c>
      <c r="H936">
        <v>84</v>
      </c>
      <c r="K936">
        <v>84</v>
      </c>
      <c r="L936">
        <v>81</v>
      </c>
      <c r="M936">
        <v>87</v>
      </c>
      <c r="T936" s="34">
        <f>_xlfn.XLOOKUP(B936,Demog!$A$2:$A$219,Demog!$P$2:$P$219,,,2)</f>
        <v>34483</v>
      </c>
      <c r="U936" s="34">
        <f t="shared" si="14"/>
        <v>2</v>
      </c>
      <c r="V936" s="13">
        <f>IF(OR(Table1[[#This Row],[7d_positivity_public]]=0,ISBLANK(Table1[[#This Row],[7d_positivity_public]])),"",(Table1[[#This Row],[7d_positivity_public]]-Table1[[#This Row],[7d_positivity_all]])/Table1[[#This Row],[7d_positivity_public]])</f>
        <v>0.66666666666666663</v>
      </c>
      <c r="W936">
        <v>1</v>
      </c>
    </row>
    <row r="937" spans="1:23" x14ac:dyDescent="0.25">
      <c r="A937" s="10">
        <v>44390</v>
      </c>
      <c r="B937">
        <v>3243</v>
      </c>
      <c r="C937" t="s">
        <v>187</v>
      </c>
      <c r="D937">
        <v>0</v>
      </c>
      <c r="E937">
        <v>1</v>
      </c>
      <c r="F937">
        <v>-1</v>
      </c>
      <c r="G937">
        <v>0</v>
      </c>
      <c r="H937">
        <v>78</v>
      </c>
      <c r="K937">
        <v>78</v>
      </c>
      <c r="L937">
        <v>78</v>
      </c>
      <c r="M937">
        <v>80</v>
      </c>
      <c r="T937" s="34">
        <f>_xlfn.XLOOKUP(B937,Demog!$A$2:$A$219,Demog!$P$2:$P$219,,,2)</f>
        <v>15890</v>
      </c>
      <c r="U937" s="34">
        <f t="shared" si="14"/>
        <v>0</v>
      </c>
      <c r="V937" s="13" t="str">
        <f>IF(OR(Table1[[#This Row],[7d_positivity_public]]=0,ISBLANK(Table1[[#This Row],[7d_positivity_public]])),"",(Table1[[#This Row],[7d_positivity_public]]-Table1[[#This Row],[7d_positivity_all]])/Table1[[#This Row],[7d_positivity_public]])</f>
        <v/>
      </c>
      <c r="W937">
        <v>0</v>
      </c>
    </row>
    <row r="938" spans="1:23" x14ac:dyDescent="0.25">
      <c r="A938" s="10">
        <v>44390</v>
      </c>
      <c r="B938">
        <v>3244</v>
      </c>
      <c r="C938" t="s">
        <v>188</v>
      </c>
      <c r="D938">
        <v>1</v>
      </c>
      <c r="E938">
        <v>1</v>
      </c>
      <c r="F938">
        <v>0</v>
      </c>
      <c r="G938">
        <v>2</v>
      </c>
      <c r="H938">
        <v>88</v>
      </c>
      <c r="K938">
        <v>88</v>
      </c>
      <c r="L938">
        <v>88</v>
      </c>
      <c r="M938">
        <v>88</v>
      </c>
      <c r="T938" s="34">
        <f>_xlfn.XLOOKUP(B938,Demog!$A$2:$A$219,Demog!$P$2:$P$219,,,2)</f>
        <v>42812</v>
      </c>
      <c r="U938" s="34">
        <f t="shared" si="14"/>
        <v>3</v>
      </c>
      <c r="V938" s="13">
        <f>IF(OR(Table1[[#This Row],[7d_positivity_public]]=0,ISBLANK(Table1[[#This Row],[7d_positivity_public]])),"",(Table1[[#This Row],[7d_positivity_public]]-Table1[[#This Row],[7d_positivity_all]])/Table1[[#This Row],[7d_positivity_public]])</f>
        <v>0.5</v>
      </c>
      <c r="W938">
        <v>1</v>
      </c>
    </row>
    <row r="939" spans="1:23" x14ac:dyDescent="0.25">
      <c r="A939" s="10">
        <v>44390</v>
      </c>
      <c r="B939">
        <v>3251</v>
      </c>
      <c r="C939" t="s">
        <v>189</v>
      </c>
      <c r="D939">
        <v>0</v>
      </c>
      <c r="E939">
        <v>0</v>
      </c>
      <c r="F939">
        <v>0</v>
      </c>
      <c r="G939">
        <v>1</v>
      </c>
      <c r="H939">
        <v>87</v>
      </c>
      <c r="K939">
        <v>87</v>
      </c>
      <c r="L939">
        <v>88</v>
      </c>
      <c r="M939">
        <v>87</v>
      </c>
      <c r="T939" s="34">
        <f>_xlfn.XLOOKUP(B939,Demog!$A$2:$A$219,Demog!$P$2:$P$219,,,2)</f>
        <v>31755</v>
      </c>
      <c r="U939" s="34">
        <f t="shared" si="14"/>
        <v>0</v>
      </c>
      <c r="V939" s="13">
        <f>IF(OR(Table1[[#This Row],[7d_positivity_public]]=0,ISBLANK(Table1[[#This Row],[7d_positivity_public]])),"",(Table1[[#This Row],[7d_positivity_public]]-Table1[[#This Row],[7d_positivity_all]])/Table1[[#This Row],[7d_positivity_public]])</f>
        <v>1</v>
      </c>
      <c r="W939">
        <v>0</v>
      </c>
    </row>
    <row r="940" spans="1:23" x14ac:dyDescent="0.25">
      <c r="A940" s="10">
        <v>44390</v>
      </c>
      <c r="B940">
        <v>3252</v>
      </c>
      <c r="C940" t="s">
        <v>190</v>
      </c>
      <c r="D940">
        <v>2</v>
      </c>
      <c r="E940">
        <v>0</v>
      </c>
      <c r="F940">
        <v>2</v>
      </c>
      <c r="G940">
        <v>4</v>
      </c>
      <c r="H940">
        <v>87</v>
      </c>
      <c r="K940">
        <v>88</v>
      </c>
      <c r="L940">
        <v>89</v>
      </c>
      <c r="M940">
        <v>84</v>
      </c>
      <c r="T940" s="34">
        <f>_xlfn.XLOOKUP(B940,Demog!$A$2:$A$219,Demog!$P$2:$P$219,,,2)</f>
        <v>32807</v>
      </c>
      <c r="U940" s="34">
        <f t="shared" si="14"/>
        <v>5</v>
      </c>
      <c r="V940" s="13">
        <f>IF(OR(Table1[[#This Row],[7d_positivity_public]]=0,ISBLANK(Table1[[#This Row],[7d_positivity_public]])),"",(Table1[[#This Row],[7d_positivity_public]]-Table1[[#This Row],[7d_positivity_all]])/Table1[[#This Row],[7d_positivity_public]])</f>
        <v>0.75</v>
      </c>
      <c r="W940">
        <v>1</v>
      </c>
    </row>
    <row r="941" spans="1:23" x14ac:dyDescent="0.25">
      <c r="A941" s="10">
        <v>44390</v>
      </c>
      <c r="B941">
        <v>3253</v>
      </c>
      <c r="C941" t="s">
        <v>191</v>
      </c>
      <c r="D941">
        <v>2</v>
      </c>
      <c r="E941">
        <v>0</v>
      </c>
      <c r="F941">
        <v>2</v>
      </c>
      <c r="G941">
        <v>4</v>
      </c>
      <c r="H941">
        <v>88</v>
      </c>
      <c r="K941">
        <v>88</v>
      </c>
      <c r="L941">
        <v>89</v>
      </c>
      <c r="M941">
        <v>87</v>
      </c>
      <c r="T941" s="34">
        <f>_xlfn.XLOOKUP(B941,Demog!$A$2:$A$219,Demog!$P$2:$P$219,,,2)</f>
        <v>31246</v>
      </c>
      <c r="U941" s="34">
        <f t="shared" si="14"/>
        <v>4</v>
      </c>
      <c r="V941" s="13">
        <f>IF(OR(Table1[[#This Row],[7d_positivity_public]]=0,ISBLANK(Table1[[#This Row],[7d_positivity_public]])),"",(Table1[[#This Row],[7d_positivity_public]]-Table1[[#This Row],[7d_positivity_all]])/Table1[[#This Row],[7d_positivity_public]])</f>
        <v>0.75</v>
      </c>
      <c r="W941">
        <v>1</v>
      </c>
    </row>
    <row r="942" spans="1:23" x14ac:dyDescent="0.25">
      <c r="A942" s="10">
        <v>44390</v>
      </c>
      <c r="B942">
        <v>3261</v>
      </c>
      <c r="C942" t="s">
        <v>192</v>
      </c>
      <c r="D942">
        <v>0</v>
      </c>
      <c r="E942">
        <v>0</v>
      </c>
      <c r="F942">
        <v>0</v>
      </c>
      <c r="G942">
        <v>0</v>
      </c>
      <c r="H942">
        <v>85</v>
      </c>
      <c r="K942">
        <v>86</v>
      </c>
      <c r="L942">
        <v>84</v>
      </c>
      <c r="M942">
        <v>87</v>
      </c>
      <c r="T942" s="34">
        <f>_xlfn.XLOOKUP(B942,Demog!$A$2:$A$219,Demog!$P$2:$P$219,,,2)</f>
        <v>29561</v>
      </c>
      <c r="U942" s="34">
        <f t="shared" si="14"/>
        <v>0</v>
      </c>
      <c r="V942" s="13" t="str">
        <f>IF(OR(Table1[[#This Row],[7d_positivity_public]]=0,ISBLANK(Table1[[#This Row],[7d_positivity_public]])),"",(Table1[[#This Row],[7d_positivity_public]]-Table1[[#This Row],[7d_positivity_all]])/Table1[[#This Row],[7d_positivity_public]])</f>
        <v/>
      </c>
      <c r="W942">
        <v>0</v>
      </c>
    </row>
    <row r="943" spans="1:23" x14ac:dyDescent="0.25">
      <c r="A943" s="10">
        <v>44390</v>
      </c>
      <c r="B943">
        <v>3262</v>
      </c>
      <c r="C943" t="s">
        <v>193</v>
      </c>
      <c r="D943">
        <v>1</v>
      </c>
      <c r="E943">
        <v>1</v>
      </c>
      <c r="F943">
        <v>0</v>
      </c>
      <c r="G943">
        <v>2</v>
      </c>
      <c r="H943">
        <v>80</v>
      </c>
      <c r="K943">
        <v>81</v>
      </c>
      <c r="L943">
        <v>81</v>
      </c>
      <c r="M943">
        <v>80</v>
      </c>
      <c r="T943" s="34">
        <f>_xlfn.XLOOKUP(B943,Demog!$A$2:$A$219,Demog!$P$2:$P$219,,,2)</f>
        <v>37453</v>
      </c>
      <c r="U943" s="34">
        <f t="shared" si="14"/>
        <v>3</v>
      </c>
      <c r="V943" s="13">
        <f>IF(OR(Table1[[#This Row],[7d_positivity_public]]=0,ISBLANK(Table1[[#This Row],[7d_positivity_public]])),"",(Table1[[#This Row],[7d_positivity_public]]-Table1[[#This Row],[7d_positivity_all]])/Table1[[#This Row],[7d_positivity_public]])</f>
        <v>0.5</v>
      </c>
      <c r="W943">
        <v>1</v>
      </c>
    </row>
    <row r="944" spans="1:23" x14ac:dyDescent="0.25">
      <c r="A944" s="10">
        <v>44390</v>
      </c>
      <c r="B944">
        <v>3263</v>
      </c>
      <c r="C944" t="s">
        <v>194</v>
      </c>
      <c r="D944">
        <v>0</v>
      </c>
      <c r="E944">
        <v>1</v>
      </c>
      <c r="F944">
        <v>-1</v>
      </c>
      <c r="G944">
        <v>1</v>
      </c>
      <c r="H944">
        <v>87</v>
      </c>
      <c r="K944">
        <v>87</v>
      </c>
      <c r="L944">
        <v>86</v>
      </c>
      <c r="M944">
        <v>89</v>
      </c>
      <c r="T944" s="34">
        <f>_xlfn.XLOOKUP(B944,Demog!$A$2:$A$219,Demog!$P$2:$P$219,,,2)</f>
        <v>36496</v>
      </c>
      <c r="U944" s="34">
        <f t="shared" si="14"/>
        <v>0</v>
      </c>
      <c r="V944" s="13">
        <f>IF(OR(Table1[[#This Row],[7d_positivity_public]]=0,ISBLANK(Table1[[#This Row],[7d_positivity_public]])),"",(Table1[[#This Row],[7d_positivity_public]]-Table1[[#This Row],[7d_positivity_all]])/Table1[[#This Row],[7d_positivity_public]])</f>
        <v>1</v>
      </c>
      <c r="W944">
        <v>0</v>
      </c>
    </row>
    <row r="945" spans="1:23" x14ac:dyDescent="0.25">
      <c r="A945" s="10">
        <v>44390</v>
      </c>
      <c r="B945">
        <v>3264</v>
      </c>
      <c r="C945" t="s">
        <v>195</v>
      </c>
      <c r="D945">
        <v>0</v>
      </c>
      <c r="E945">
        <v>0</v>
      </c>
      <c r="F945">
        <v>0</v>
      </c>
      <c r="G945">
        <v>0</v>
      </c>
      <c r="H945">
        <v>86</v>
      </c>
      <c r="K945">
        <v>86</v>
      </c>
      <c r="L945">
        <v>85</v>
      </c>
      <c r="M945">
        <v>88</v>
      </c>
      <c r="T945" s="34">
        <f>_xlfn.XLOOKUP(B945,Demog!$A$2:$A$219,Demog!$P$2:$P$219,,,2)</f>
        <v>31065</v>
      </c>
      <c r="U945" s="34">
        <f t="shared" si="14"/>
        <v>0</v>
      </c>
      <c r="V945" s="13" t="str">
        <f>IF(OR(Table1[[#This Row],[7d_positivity_public]]=0,ISBLANK(Table1[[#This Row],[7d_positivity_public]])),"",(Table1[[#This Row],[7d_positivity_public]]-Table1[[#This Row],[7d_positivity_all]])/Table1[[#This Row],[7d_positivity_public]])</f>
        <v/>
      </c>
      <c r="W945">
        <v>0</v>
      </c>
    </row>
    <row r="946" spans="1:23" x14ac:dyDescent="0.25">
      <c r="A946" s="10">
        <v>44390</v>
      </c>
      <c r="B946">
        <v>3311</v>
      </c>
      <c r="C946" t="s">
        <v>196</v>
      </c>
      <c r="D946">
        <v>1</v>
      </c>
      <c r="E946">
        <v>1</v>
      </c>
      <c r="F946">
        <v>0</v>
      </c>
      <c r="G946">
        <v>2</v>
      </c>
      <c r="H946">
        <v>86</v>
      </c>
      <c r="K946">
        <v>86</v>
      </c>
      <c r="L946">
        <v>84</v>
      </c>
      <c r="M946">
        <v>88</v>
      </c>
      <c r="T946" s="34">
        <f>_xlfn.XLOOKUP(B946,Demog!$A$2:$A$219,Demog!$P$2:$P$219,,,2)</f>
        <v>19230</v>
      </c>
      <c r="U946" s="34">
        <f t="shared" si="14"/>
        <v>1</v>
      </c>
      <c r="V946" s="13">
        <f>IF(OR(Table1[[#This Row],[7d_positivity_public]]=0,ISBLANK(Table1[[#This Row],[7d_positivity_public]])),"",(Table1[[#This Row],[7d_positivity_public]]-Table1[[#This Row],[7d_positivity_all]])/Table1[[#This Row],[7d_positivity_public]])</f>
        <v>0.5</v>
      </c>
      <c r="W946">
        <v>1</v>
      </c>
    </row>
    <row r="947" spans="1:23" x14ac:dyDescent="0.25">
      <c r="A947" s="10">
        <v>44390</v>
      </c>
      <c r="B947">
        <v>3312</v>
      </c>
      <c r="C947" t="s">
        <v>197</v>
      </c>
      <c r="D947">
        <v>0</v>
      </c>
      <c r="E947">
        <v>0</v>
      </c>
      <c r="F947">
        <v>0</v>
      </c>
      <c r="G947">
        <v>2</v>
      </c>
      <c r="H947">
        <v>84</v>
      </c>
      <c r="K947">
        <v>85</v>
      </c>
      <c r="L947">
        <v>84</v>
      </c>
      <c r="M947">
        <v>86</v>
      </c>
      <c r="T947" s="34">
        <f>_xlfn.XLOOKUP(B947,Demog!$A$2:$A$219,Demog!$P$2:$P$219,,,2)</f>
        <v>34244</v>
      </c>
      <c r="U947" s="34">
        <f t="shared" si="14"/>
        <v>0</v>
      </c>
      <c r="V947" s="13">
        <f>IF(OR(Table1[[#This Row],[7d_positivity_public]]=0,ISBLANK(Table1[[#This Row],[7d_positivity_public]])),"",(Table1[[#This Row],[7d_positivity_public]]-Table1[[#This Row],[7d_positivity_all]])/Table1[[#This Row],[7d_positivity_public]])</f>
        <v>0.5</v>
      </c>
      <c r="W947">
        <v>1</v>
      </c>
    </row>
    <row r="948" spans="1:23" x14ac:dyDescent="0.25">
      <c r="A948" s="10">
        <v>44390</v>
      </c>
      <c r="B948">
        <v>3313</v>
      </c>
      <c r="C948" t="s">
        <v>198</v>
      </c>
      <c r="D948">
        <v>1</v>
      </c>
      <c r="E948">
        <v>0</v>
      </c>
      <c r="F948">
        <v>1</v>
      </c>
      <c r="G948">
        <v>3</v>
      </c>
      <c r="H948">
        <v>88</v>
      </c>
      <c r="K948">
        <v>88</v>
      </c>
      <c r="L948">
        <v>86</v>
      </c>
      <c r="M948">
        <v>91</v>
      </c>
      <c r="T948" s="34">
        <f>_xlfn.XLOOKUP(B948,Demog!$A$2:$A$219,Demog!$P$2:$P$219,,,2)</f>
        <v>29808</v>
      </c>
      <c r="U948" s="34">
        <f t="shared" si="14"/>
        <v>2</v>
      </c>
      <c r="V948" s="13">
        <f>IF(OR(Table1[[#This Row],[7d_positivity_public]]=0,ISBLANK(Table1[[#This Row],[7d_positivity_public]])),"",(Table1[[#This Row],[7d_positivity_public]]-Table1[[#This Row],[7d_positivity_all]])/Table1[[#This Row],[7d_positivity_public]])</f>
        <v>0.66666666666666663</v>
      </c>
      <c r="W948">
        <v>1</v>
      </c>
    </row>
    <row r="949" spans="1:23" x14ac:dyDescent="0.25">
      <c r="A949" s="10">
        <v>44390</v>
      </c>
      <c r="B949">
        <v>3314</v>
      </c>
      <c r="C949" t="s">
        <v>199</v>
      </c>
      <c r="D949">
        <v>0</v>
      </c>
      <c r="E949">
        <v>2</v>
      </c>
      <c r="F949">
        <v>-2</v>
      </c>
      <c r="G949">
        <v>2</v>
      </c>
      <c r="H949">
        <v>87</v>
      </c>
      <c r="K949">
        <v>88</v>
      </c>
      <c r="L949">
        <v>84</v>
      </c>
      <c r="M949">
        <v>92</v>
      </c>
      <c r="T949" s="34">
        <f>_xlfn.XLOOKUP(B949,Demog!$A$2:$A$219,Demog!$P$2:$P$219,,,2)</f>
        <v>29271</v>
      </c>
      <c r="U949" s="34">
        <f t="shared" si="14"/>
        <v>0</v>
      </c>
      <c r="V949" s="13">
        <f>IF(OR(Table1[[#This Row],[7d_positivity_public]]=0,ISBLANK(Table1[[#This Row],[7d_positivity_public]])),"",(Table1[[#This Row],[7d_positivity_public]]-Table1[[#This Row],[7d_positivity_all]])/Table1[[#This Row],[7d_positivity_public]])</f>
        <v>0.5</v>
      </c>
      <c r="W949">
        <v>1</v>
      </c>
    </row>
    <row r="950" spans="1:23" x14ac:dyDescent="0.25">
      <c r="A950" s="10">
        <v>44390</v>
      </c>
      <c r="B950">
        <v>3315</v>
      </c>
      <c r="C950" t="s">
        <v>200</v>
      </c>
      <c r="D950">
        <v>1</v>
      </c>
      <c r="E950">
        <v>0</v>
      </c>
      <c r="F950">
        <v>1</v>
      </c>
      <c r="G950">
        <v>3</v>
      </c>
      <c r="H950">
        <v>88</v>
      </c>
      <c r="K950">
        <v>88</v>
      </c>
      <c r="L950">
        <v>86</v>
      </c>
      <c r="M950">
        <v>90</v>
      </c>
      <c r="T950" s="34">
        <f>_xlfn.XLOOKUP(B950,Demog!$A$2:$A$219,Demog!$P$2:$P$219,,,2)</f>
        <v>28839</v>
      </c>
      <c r="U950" s="34">
        <f t="shared" si="14"/>
        <v>2</v>
      </c>
      <c r="V950" s="13">
        <f>IF(OR(Table1[[#This Row],[7d_positivity_public]]=0,ISBLANK(Table1[[#This Row],[7d_positivity_public]])),"",(Table1[[#This Row],[7d_positivity_public]]-Table1[[#This Row],[7d_positivity_all]])/Table1[[#This Row],[7d_positivity_public]])</f>
        <v>0.66666666666666663</v>
      </c>
      <c r="W950">
        <v>1</v>
      </c>
    </row>
    <row r="951" spans="1:23" x14ac:dyDescent="0.25">
      <c r="A951" s="10">
        <v>44390</v>
      </c>
      <c r="B951">
        <v>3321</v>
      </c>
      <c r="C951" t="s">
        <v>201</v>
      </c>
      <c r="D951">
        <v>1</v>
      </c>
      <c r="E951">
        <v>1</v>
      </c>
      <c r="F951">
        <v>0</v>
      </c>
      <c r="G951">
        <v>5</v>
      </c>
      <c r="H951">
        <v>84</v>
      </c>
      <c r="K951">
        <v>84</v>
      </c>
      <c r="L951">
        <v>79</v>
      </c>
      <c r="M951">
        <v>87</v>
      </c>
      <c r="T951" s="34">
        <f>_xlfn.XLOOKUP(B951,Demog!$A$2:$A$219,Demog!$P$2:$P$219,,,2)</f>
        <v>19412</v>
      </c>
      <c r="U951" s="34">
        <f t="shared" si="14"/>
        <v>1</v>
      </c>
      <c r="V951" s="13">
        <f>IF(OR(Table1[[#This Row],[7d_positivity_public]]=0,ISBLANK(Table1[[#This Row],[7d_positivity_public]])),"",(Table1[[#This Row],[7d_positivity_public]]-Table1[[#This Row],[7d_positivity_all]])/Table1[[#This Row],[7d_positivity_public]])</f>
        <v>0.8</v>
      </c>
      <c r="W951">
        <v>1</v>
      </c>
    </row>
    <row r="952" spans="1:23" x14ac:dyDescent="0.25">
      <c r="A952" s="10">
        <v>44390</v>
      </c>
      <c r="B952">
        <v>3322</v>
      </c>
      <c r="C952" t="s">
        <v>202</v>
      </c>
      <c r="D952">
        <v>0</v>
      </c>
      <c r="E952">
        <v>1</v>
      </c>
      <c r="F952">
        <v>-1</v>
      </c>
      <c r="G952">
        <v>0</v>
      </c>
      <c r="H952">
        <v>80</v>
      </c>
      <c r="K952">
        <v>81</v>
      </c>
      <c r="L952">
        <v>75</v>
      </c>
      <c r="M952">
        <v>85</v>
      </c>
      <c r="T952" s="34">
        <f>_xlfn.XLOOKUP(B952,Demog!$A$2:$A$219,Demog!$P$2:$P$219,,,2)</f>
        <v>25992</v>
      </c>
      <c r="U952" s="34">
        <f t="shared" si="14"/>
        <v>0</v>
      </c>
      <c r="V952" s="13" t="str">
        <f>IF(OR(Table1[[#This Row],[7d_positivity_public]]=0,ISBLANK(Table1[[#This Row],[7d_positivity_public]])),"",(Table1[[#This Row],[7d_positivity_public]]-Table1[[#This Row],[7d_positivity_all]])/Table1[[#This Row],[7d_positivity_public]])</f>
        <v/>
      </c>
      <c r="W952">
        <v>0</v>
      </c>
    </row>
    <row r="953" spans="1:23" x14ac:dyDescent="0.25">
      <c r="A953" s="10">
        <v>44390</v>
      </c>
      <c r="B953">
        <v>3323</v>
      </c>
      <c r="C953" t="s">
        <v>203</v>
      </c>
      <c r="D953">
        <v>0</v>
      </c>
      <c r="E953">
        <v>0</v>
      </c>
      <c r="F953">
        <v>0</v>
      </c>
      <c r="G953">
        <v>0</v>
      </c>
      <c r="H953">
        <v>83</v>
      </c>
      <c r="K953">
        <v>84</v>
      </c>
      <c r="L953">
        <v>79</v>
      </c>
      <c r="M953">
        <v>88</v>
      </c>
      <c r="T953" s="34">
        <f>_xlfn.XLOOKUP(B953,Demog!$A$2:$A$219,Demog!$P$2:$P$219,,,2)</f>
        <v>5086</v>
      </c>
      <c r="U953" s="34">
        <f t="shared" si="14"/>
        <v>0</v>
      </c>
      <c r="V953" s="13" t="str">
        <f>IF(OR(Table1[[#This Row],[7d_positivity_public]]=0,ISBLANK(Table1[[#This Row],[7d_positivity_public]])),"",(Table1[[#This Row],[7d_positivity_public]]-Table1[[#This Row],[7d_positivity_all]])/Table1[[#This Row],[7d_positivity_public]])</f>
        <v/>
      </c>
      <c r="W953">
        <v>0</v>
      </c>
    </row>
    <row r="954" spans="1:23" x14ac:dyDescent="0.25">
      <c r="A954" s="10">
        <v>44390</v>
      </c>
      <c r="B954">
        <v>4111</v>
      </c>
      <c r="C954" t="s">
        <v>204</v>
      </c>
      <c r="D954">
        <v>0</v>
      </c>
      <c r="E954">
        <v>0</v>
      </c>
      <c r="F954">
        <v>0</v>
      </c>
      <c r="G954">
        <v>0</v>
      </c>
      <c r="H954">
        <v>82</v>
      </c>
      <c r="K954">
        <v>83</v>
      </c>
      <c r="L954">
        <v>81</v>
      </c>
      <c r="M954">
        <v>86</v>
      </c>
      <c r="T954" s="34">
        <f>_xlfn.XLOOKUP(B954,Demog!$A$2:$A$219,Demog!$P$2:$P$219,,,2)</f>
        <v>31290</v>
      </c>
      <c r="U954" s="34">
        <f t="shared" si="14"/>
        <v>0</v>
      </c>
      <c r="V954" s="13" t="str">
        <f>IF(OR(Table1[[#This Row],[7d_positivity_public]]=0,ISBLANK(Table1[[#This Row],[7d_positivity_public]])),"",(Table1[[#This Row],[7d_positivity_public]]-Table1[[#This Row],[7d_positivity_all]])/Table1[[#This Row],[7d_positivity_public]])</f>
        <v/>
      </c>
      <c r="W954">
        <v>0</v>
      </c>
    </row>
    <row r="955" spans="1:23" x14ac:dyDescent="0.25">
      <c r="A955" s="10">
        <v>44390</v>
      </c>
      <c r="B955">
        <v>4112</v>
      </c>
      <c r="C955" t="s">
        <v>205</v>
      </c>
      <c r="D955">
        <v>0</v>
      </c>
      <c r="E955">
        <v>0</v>
      </c>
      <c r="F955">
        <v>0</v>
      </c>
      <c r="G955">
        <v>1</v>
      </c>
      <c r="H955">
        <v>87</v>
      </c>
      <c r="K955">
        <v>88</v>
      </c>
      <c r="L955">
        <v>84</v>
      </c>
      <c r="M955">
        <v>90</v>
      </c>
      <c r="T955" s="34">
        <f>_xlfn.XLOOKUP(B955,Demog!$A$2:$A$219,Demog!$P$2:$P$219,,,2)</f>
        <v>32057</v>
      </c>
      <c r="U955" s="34">
        <f t="shared" si="14"/>
        <v>0</v>
      </c>
      <c r="V955" s="13">
        <f>IF(OR(Table1[[#This Row],[7d_positivity_public]]=0,ISBLANK(Table1[[#This Row],[7d_positivity_public]])),"",(Table1[[#This Row],[7d_positivity_public]]-Table1[[#This Row],[7d_positivity_all]])/Table1[[#This Row],[7d_positivity_public]])</f>
        <v>0</v>
      </c>
      <c r="W955">
        <v>1</v>
      </c>
    </row>
    <row r="956" spans="1:23" x14ac:dyDescent="0.25">
      <c r="A956" s="10">
        <v>44390</v>
      </c>
      <c r="B956">
        <v>4113</v>
      </c>
      <c r="C956" t="s">
        <v>206</v>
      </c>
      <c r="D956">
        <v>0</v>
      </c>
      <c r="E956">
        <v>0</v>
      </c>
      <c r="F956">
        <v>0</v>
      </c>
      <c r="G956">
        <v>0</v>
      </c>
      <c r="H956">
        <v>85</v>
      </c>
      <c r="K956">
        <v>86</v>
      </c>
      <c r="L956">
        <v>84</v>
      </c>
      <c r="M956">
        <v>88</v>
      </c>
      <c r="T956" s="34">
        <f>_xlfn.XLOOKUP(B956,Demog!$A$2:$A$219,Demog!$P$2:$P$219,,,2)</f>
        <v>22445</v>
      </c>
      <c r="U956" s="34">
        <f t="shared" si="14"/>
        <v>0</v>
      </c>
      <c r="V956" s="13" t="str">
        <f>IF(OR(Table1[[#This Row],[7d_positivity_public]]=0,ISBLANK(Table1[[#This Row],[7d_positivity_public]])),"",(Table1[[#This Row],[7d_positivity_public]]-Table1[[#This Row],[7d_positivity_all]])/Table1[[#This Row],[7d_positivity_public]])</f>
        <v/>
      </c>
      <c r="W956">
        <v>0</v>
      </c>
    </row>
    <row r="957" spans="1:23" x14ac:dyDescent="0.25">
      <c r="A957" s="10">
        <v>44390</v>
      </c>
      <c r="B957">
        <v>4114</v>
      </c>
      <c r="C957" t="s">
        <v>207</v>
      </c>
      <c r="D957">
        <v>0</v>
      </c>
      <c r="E957">
        <v>0</v>
      </c>
      <c r="F957">
        <v>0</v>
      </c>
      <c r="G957">
        <v>0</v>
      </c>
      <c r="H957">
        <v>91</v>
      </c>
      <c r="K957">
        <v>91</v>
      </c>
      <c r="L957">
        <v>86</v>
      </c>
      <c r="M957">
        <v>94</v>
      </c>
      <c r="T957" s="34">
        <f>_xlfn.XLOOKUP(B957,Demog!$A$2:$A$219,Demog!$P$2:$P$219,,,2)</f>
        <v>18094</v>
      </c>
      <c r="U957" s="34">
        <f t="shared" si="14"/>
        <v>0</v>
      </c>
      <c r="V957" s="13" t="str">
        <f>IF(OR(Table1[[#This Row],[7d_positivity_public]]=0,ISBLANK(Table1[[#This Row],[7d_positivity_public]])),"",(Table1[[#This Row],[7d_positivity_public]]-Table1[[#This Row],[7d_positivity_all]])/Table1[[#This Row],[7d_positivity_public]])</f>
        <v/>
      </c>
      <c r="W957">
        <v>0</v>
      </c>
    </row>
    <row r="958" spans="1:23" x14ac:dyDescent="0.25">
      <c r="A958" s="10">
        <v>44390</v>
      </c>
      <c r="B958">
        <v>4115</v>
      </c>
      <c r="C958" t="s">
        <v>208</v>
      </c>
      <c r="D958">
        <v>0</v>
      </c>
      <c r="E958">
        <v>0</v>
      </c>
      <c r="F958">
        <v>0</v>
      </c>
      <c r="G958">
        <v>0</v>
      </c>
      <c r="H958">
        <v>89</v>
      </c>
      <c r="K958">
        <v>90</v>
      </c>
      <c r="L958">
        <v>87</v>
      </c>
      <c r="M958">
        <v>92</v>
      </c>
      <c r="T958" s="34">
        <f>_xlfn.XLOOKUP(B958,Demog!$A$2:$A$219,Demog!$P$2:$P$219,,,2)</f>
        <v>38257</v>
      </c>
      <c r="U958" s="34">
        <f t="shared" si="14"/>
        <v>0</v>
      </c>
      <c r="V958" s="13" t="str">
        <f>IF(OR(Table1[[#This Row],[7d_positivity_public]]=0,ISBLANK(Table1[[#This Row],[7d_positivity_public]])),"",(Table1[[#This Row],[7d_positivity_public]]-Table1[[#This Row],[7d_positivity_all]])/Table1[[#This Row],[7d_positivity_public]])</f>
        <v/>
      </c>
      <c r="W958">
        <v>0</v>
      </c>
    </row>
    <row r="959" spans="1:23" x14ac:dyDescent="0.25">
      <c r="A959" s="10">
        <v>44390</v>
      </c>
      <c r="B959">
        <v>4116</v>
      </c>
      <c r="C959" t="s">
        <v>209</v>
      </c>
      <c r="D959">
        <v>0</v>
      </c>
      <c r="E959">
        <v>0</v>
      </c>
      <c r="F959">
        <v>0</v>
      </c>
      <c r="G959">
        <v>0</v>
      </c>
      <c r="H959">
        <v>86</v>
      </c>
      <c r="K959">
        <v>87</v>
      </c>
      <c r="L959">
        <v>84</v>
      </c>
      <c r="M959">
        <v>90</v>
      </c>
      <c r="T959" s="34">
        <f>_xlfn.XLOOKUP(B959,Demog!$A$2:$A$219,Demog!$P$2:$P$219,,,2)</f>
        <v>24167</v>
      </c>
      <c r="U959" s="34">
        <f t="shared" si="14"/>
        <v>0</v>
      </c>
      <c r="V959" s="13" t="str">
        <f>IF(OR(Table1[[#This Row],[7d_positivity_public]]=0,ISBLANK(Table1[[#This Row],[7d_positivity_public]])),"",(Table1[[#This Row],[7d_positivity_public]]-Table1[[#This Row],[7d_positivity_all]])/Table1[[#This Row],[7d_positivity_public]])</f>
        <v/>
      </c>
      <c r="W959">
        <v>0</v>
      </c>
    </row>
    <row r="960" spans="1:23" x14ac:dyDescent="0.25">
      <c r="A960" s="10">
        <v>44390</v>
      </c>
      <c r="B960">
        <v>4117</v>
      </c>
      <c r="C960" t="s">
        <v>210</v>
      </c>
      <c r="D960">
        <v>4</v>
      </c>
      <c r="E960">
        <v>0</v>
      </c>
      <c r="F960">
        <v>4</v>
      </c>
      <c r="G960">
        <v>11</v>
      </c>
      <c r="H960">
        <v>84</v>
      </c>
      <c r="K960">
        <v>85</v>
      </c>
      <c r="L960">
        <v>81</v>
      </c>
      <c r="M960">
        <v>90</v>
      </c>
      <c r="T960" s="34">
        <f>_xlfn.XLOOKUP(B960,Demog!$A$2:$A$219,Demog!$P$2:$P$219,,,2)</f>
        <v>29704</v>
      </c>
      <c r="U960" s="34">
        <f t="shared" si="14"/>
        <v>8</v>
      </c>
      <c r="V960" s="13">
        <f>IF(OR(Table1[[#This Row],[7d_positivity_public]]=0,ISBLANK(Table1[[#This Row],[7d_positivity_public]])),"",(Table1[[#This Row],[7d_positivity_public]]-Table1[[#This Row],[7d_positivity_all]])/Table1[[#This Row],[7d_positivity_public]])</f>
        <v>0.45454545454545453</v>
      </c>
      <c r="W960">
        <v>6</v>
      </c>
    </row>
    <row r="961" spans="1:23" x14ac:dyDescent="0.25">
      <c r="A961" s="10">
        <v>44390</v>
      </c>
      <c r="B961">
        <v>4118</v>
      </c>
      <c r="C961" t="s">
        <v>211</v>
      </c>
      <c r="D961">
        <v>0</v>
      </c>
      <c r="E961">
        <v>0</v>
      </c>
      <c r="F961">
        <v>0</v>
      </c>
      <c r="G961">
        <v>0</v>
      </c>
      <c r="H961">
        <v>85</v>
      </c>
      <c r="K961">
        <v>86</v>
      </c>
      <c r="L961">
        <v>80</v>
      </c>
      <c r="M961">
        <v>90</v>
      </c>
      <c r="T961" s="34">
        <f>_xlfn.XLOOKUP(B961,Demog!$A$2:$A$219,Demog!$P$2:$P$219,,,2)</f>
        <v>10408</v>
      </c>
      <c r="U961" s="34">
        <f t="shared" si="14"/>
        <v>0</v>
      </c>
      <c r="V961" s="13" t="str">
        <f>IF(OR(Table1[[#This Row],[7d_positivity_public]]=0,ISBLANK(Table1[[#This Row],[7d_positivity_public]])),"",(Table1[[#This Row],[7d_positivity_public]]-Table1[[#This Row],[7d_positivity_all]])/Table1[[#This Row],[7d_positivity_public]])</f>
        <v/>
      </c>
      <c r="W961">
        <v>0</v>
      </c>
    </row>
    <row r="962" spans="1:23" x14ac:dyDescent="0.25">
      <c r="A962" s="10">
        <v>44390</v>
      </c>
      <c r="B962">
        <v>4119</v>
      </c>
      <c r="C962" t="s">
        <v>212</v>
      </c>
      <c r="D962">
        <v>0</v>
      </c>
      <c r="E962">
        <v>0</v>
      </c>
      <c r="F962">
        <v>0</v>
      </c>
      <c r="G962">
        <v>0</v>
      </c>
      <c r="H962">
        <v>82</v>
      </c>
      <c r="K962">
        <v>82</v>
      </c>
      <c r="L962">
        <v>77</v>
      </c>
      <c r="M962">
        <v>88</v>
      </c>
      <c r="T962" s="34">
        <f>_xlfn.XLOOKUP(B962,Demog!$A$2:$A$219,Demog!$P$2:$P$219,,,2)</f>
        <v>19497</v>
      </c>
      <c r="U962" s="34">
        <f t="shared" ref="U962:U1025" si="15">ROUND(T962*D962/100000*7,0)</f>
        <v>0</v>
      </c>
      <c r="V962" s="13" t="str">
        <f>IF(OR(Table1[[#This Row],[7d_positivity_public]]=0,ISBLANK(Table1[[#This Row],[7d_positivity_public]])),"",(Table1[[#This Row],[7d_positivity_public]]-Table1[[#This Row],[7d_positivity_all]])/Table1[[#This Row],[7d_positivity_public]])</f>
        <v/>
      </c>
      <c r="W962">
        <v>0</v>
      </c>
    </row>
    <row r="963" spans="1:23" x14ac:dyDescent="0.25">
      <c r="A963" s="10">
        <v>44390</v>
      </c>
      <c r="B963">
        <v>4121</v>
      </c>
      <c r="C963" t="s">
        <v>213</v>
      </c>
      <c r="D963">
        <v>0</v>
      </c>
      <c r="E963">
        <v>0</v>
      </c>
      <c r="F963">
        <v>0</v>
      </c>
      <c r="G963">
        <v>0</v>
      </c>
      <c r="H963">
        <v>82</v>
      </c>
      <c r="K963">
        <v>83</v>
      </c>
      <c r="L963">
        <v>76</v>
      </c>
      <c r="M963">
        <v>91</v>
      </c>
      <c r="T963" s="34">
        <f>_xlfn.XLOOKUP(B963,Demog!$A$2:$A$219,Demog!$P$2:$P$219,,,2)</f>
        <v>16859</v>
      </c>
      <c r="U963" s="34">
        <f t="shared" si="15"/>
        <v>0</v>
      </c>
      <c r="V963" s="13" t="str">
        <f>IF(OR(Table1[[#This Row],[7d_positivity_public]]=0,ISBLANK(Table1[[#This Row],[7d_positivity_public]])),"",(Table1[[#This Row],[7d_positivity_public]]-Table1[[#This Row],[7d_positivity_all]])/Table1[[#This Row],[7d_positivity_public]])</f>
        <v/>
      </c>
      <c r="W963">
        <v>0</v>
      </c>
    </row>
    <row r="964" spans="1:23" x14ac:dyDescent="0.25">
      <c r="A964" s="10">
        <v>44390</v>
      </c>
      <c r="B964">
        <v>4122</v>
      </c>
      <c r="C964" t="s">
        <v>214</v>
      </c>
      <c r="D964">
        <v>0</v>
      </c>
      <c r="E964">
        <v>0</v>
      </c>
      <c r="F964">
        <v>0</v>
      </c>
      <c r="G964">
        <v>0</v>
      </c>
      <c r="H964">
        <v>81</v>
      </c>
      <c r="K964">
        <v>82</v>
      </c>
      <c r="L964">
        <v>70</v>
      </c>
      <c r="M964">
        <v>90</v>
      </c>
      <c r="T964" s="34">
        <f>_xlfn.XLOOKUP(B964,Demog!$A$2:$A$219,Demog!$P$2:$P$219,,,2)</f>
        <v>4837</v>
      </c>
      <c r="U964" s="34">
        <f t="shared" si="15"/>
        <v>0</v>
      </c>
      <c r="V964" s="13" t="str">
        <f>IF(OR(Table1[[#This Row],[7d_positivity_public]]=0,ISBLANK(Table1[[#This Row],[7d_positivity_public]])),"",(Table1[[#This Row],[7d_positivity_public]]-Table1[[#This Row],[7d_positivity_all]])/Table1[[#This Row],[7d_positivity_public]])</f>
        <v/>
      </c>
      <c r="W964">
        <v>0</v>
      </c>
    </row>
    <row r="965" spans="1:23" x14ac:dyDescent="0.25">
      <c r="A965" s="10">
        <v>44390</v>
      </c>
      <c r="B965">
        <v>4123</v>
      </c>
      <c r="C965" t="s">
        <v>215</v>
      </c>
      <c r="D965">
        <v>0</v>
      </c>
      <c r="E965">
        <v>0</v>
      </c>
      <c r="F965">
        <v>0</v>
      </c>
      <c r="G965">
        <v>0</v>
      </c>
      <c r="H965">
        <v>82</v>
      </c>
      <c r="K965">
        <v>83</v>
      </c>
      <c r="L965">
        <v>78</v>
      </c>
      <c r="M965">
        <v>89</v>
      </c>
      <c r="T965" s="34">
        <f>_xlfn.XLOOKUP(B965,Demog!$A$2:$A$219,Demog!$P$2:$P$219,,,2)</f>
        <v>37985</v>
      </c>
      <c r="U965" s="34">
        <f t="shared" si="15"/>
        <v>0</v>
      </c>
      <c r="V965" s="13" t="str">
        <f>IF(OR(Table1[[#This Row],[7d_positivity_public]]=0,ISBLANK(Table1[[#This Row],[7d_positivity_public]])),"",(Table1[[#This Row],[7d_positivity_public]]-Table1[[#This Row],[7d_positivity_all]])/Table1[[#This Row],[7d_positivity_public]])</f>
        <v/>
      </c>
      <c r="W965">
        <v>0</v>
      </c>
    </row>
    <row r="966" spans="1:23" x14ac:dyDescent="0.25">
      <c r="A966" s="10">
        <v>44390</v>
      </c>
      <c r="B966">
        <v>4124</v>
      </c>
      <c r="C966" t="s">
        <v>216</v>
      </c>
      <c r="D966">
        <v>0</v>
      </c>
      <c r="E966">
        <v>0</v>
      </c>
      <c r="F966">
        <v>0</v>
      </c>
      <c r="G966">
        <v>0</v>
      </c>
      <c r="H966">
        <v>77</v>
      </c>
      <c r="K966">
        <v>78</v>
      </c>
      <c r="L966">
        <v>67</v>
      </c>
      <c r="M966">
        <v>87</v>
      </c>
      <c r="T966" s="34">
        <f>_xlfn.XLOOKUP(B966,Demog!$A$2:$A$219,Demog!$P$2:$P$219,,,2)</f>
        <v>14894</v>
      </c>
      <c r="U966" s="34">
        <f t="shared" si="15"/>
        <v>0</v>
      </c>
      <c r="V966" s="13" t="str">
        <f>IF(OR(Table1[[#This Row],[7d_positivity_public]]=0,ISBLANK(Table1[[#This Row],[7d_positivity_public]])),"",(Table1[[#This Row],[7d_positivity_public]]-Table1[[#This Row],[7d_positivity_all]])/Table1[[#This Row],[7d_positivity_public]])</f>
        <v/>
      </c>
      <c r="W966">
        <v>2</v>
      </c>
    </row>
    <row r="967" spans="1:23" x14ac:dyDescent="0.25">
      <c r="A967" s="10">
        <v>44390</v>
      </c>
      <c r="B967">
        <v>4125</v>
      </c>
      <c r="C967" t="s">
        <v>217</v>
      </c>
      <c r="D967">
        <v>0</v>
      </c>
      <c r="E967">
        <v>0</v>
      </c>
      <c r="F967">
        <v>0</v>
      </c>
      <c r="G967">
        <v>0</v>
      </c>
      <c r="H967">
        <v>71</v>
      </c>
      <c r="K967">
        <v>73</v>
      </c>
      <c r="L967">
        <v>59</v>
      </c>
      <c r="M967">
        <v>83</v>
      </c>
      <c r="T967" s="34">
        <f>_xlfn.XLOOKUP(B967,Demog!$A$2:$A$219,Demog!$P$2:$P$219,,,2)</f>
        <v>2885</v>
      </c>
      <c r="U967" s="34">
        <f t="shared" si="15"/>
        <v>0</v>
      </c>
      <c r="V967" s="13" t="str">
        <f>IF(OR(Table1[[#This Row],[7d_positivity_public]]=0,ISBLANK(Table1[[#This Row],[7d_positivity_public]])),"",(Table1[[#This Row],[7d_positivity_public]]-Table1[[#This Row],[7d_positivity_all]])/Table1[[#This Row],[7d_positivity_public]])</f>
        <v/>
      </c>
      <c r="W967">
        <v>0</v>
      </c>
    </row>
    <row r="968" spans="1:23" x14ac:dyDescent="0.25">
      <c r="A968" s="10">
        <v>44390</v>
      </c>
      <c r="B968">
        <v>4131</v>
      </c>
      <c r="C968" t="s">
        <v>218</v>
      </c>
      <c r="D968">
        <v>0</v>
      </c>
      <c r="E968">
        <v>0</v>
      </c>
      <c r="F968">
        <v>0</v>
      </c>
      <c r="G968">
        <v>0</v>
      </c>
      <c r="H968">
        <v>89</v>
      </c>
      <c r="K968">
        <v>89</v>
      </c>
      <c r="L968">
        <v>84</v>
      </c>
      <c r="M968">
        <v>93</v>
      </c>
      <c r="T968" s="34">
        <f>_xlfn.XLOOKUP(B968,Demog!$A$2:$A$219,Demog!$P$2:$P$219,,,2)</f>
        <v>22020</v>
      </c>
      <c r="U968" s="34">
        <f t="shared" si="15"/>
        <v>0</v>
      </c>
      <c r="V968" s="13" t="str">
        <f>IF(OR(Table1[[#This Row],[7d_positivity_public]]=0,ISBLANK(Table1[[#This Row],[7d_positivity_public]])),"",(Table1[[#This Row],[7d_positivity_public]]-Table1[[#This Row],[7d_positivity_all]])/Table1[[#This Row],[7d_positivity_public]])</f>
        <v/>
      </c>
      <c r="W968">
        <v>0</v>
      </c>
    </row>
    <row r="969" spans="1:23" x14ac:dyDescent="0.25">
      <c r="A969" s="10">
        <v>44390</v>
      </c>
      <c r="B969">
        <v>4132</v>
      </c>
      <c r="C969" t="s">
        <v>219</v>
      </c>
      <c r="D969">
        <v>0</v>
      </c>
      <c r="E969">
        <v>0</v>
      </c>
      <c r="F969">
        <v>0</v>
      </c>
      <c r="G969">
        <v>0</v>
      </c>
      <c r="H969">
        <v>87</v>
      </c>
      <c r="K969">
        <v>88</v>
      </c>
      <c r="L969">
        <v>82</v>
      </c>
      <c r="M969">
        <v>92</v>
      </c>
      <c r="T969" s="34">
        <f>_xlfn.XLOOKUP(B969,Demog!$A$2:$A$219,Demog!$P$2:$P$219,,,2)</f>
        <v>19325</v>
      </c>
      <c r="U969" s="34">
        <f t="shared" si="15"/>
        <v>0</v>
      </c>
      <c r="V969" s="13" t="str">
        <f>IF(OR(Table1[[#This Row],[7d_positivity_public]]=0,ISBLANK(Table1[[#This Row],[7d_positivity_public]])),"",(Table1[[#This Row],[7d_positivity_public]]-Table1[[#This Row],[7d_positivity_all]])/Table1[[#This Row],[7d_positivity_public]])</f>
        <v/>
      </c>
      <c r="W969">
        <v>0</v>
      </c>
    </row>
    <row r="970" spans="1:23" x14ac:dyDescent="0.25">
      <c r="A970" s="10">
        <v>44390</v>
      </c>
      <c r="B970">
        <v>4133</v>
      </c>
      <c r="C970" t="s">
        <v>220</v>
      </c>
      <c r="D970">
        <v>0</v>
      </c>
      <c r="E970">
        <v>0</v>
      </c>
      <c r="F970">
        <v>0</v>
      </c>
      <c r="G970">
        <v>0</v>
      </c>
      <c r="H970">
        <v>88</v>
      </c>
      <c r="K970">
        <v>88</v>
      </c>
      <c r="L970">
        <v>79</v>
      </c>
      <c r="M970">
        <v>93</v>
      </c>
      <c r="T970" s="34">
        <f>_xlfn.XLOOKUP(B970,Demog!$A$2:$A$219,Demog!$P$2:$P$219,,,2)</f>
        <v>11675</v>
      </c>
      <c r="U970" s="34">
        <f t="shared" si="15"/>
        <v>0</v>
      </c>
      <c r="V970" s="13" t="str">
        <f>IF(OR(Table1[[#This Row],[7d_positivity_public]]=0,ISBLANK(Table1[[#This Row],[7d_positivity_public]])),"",(Table1[[#This Row],[7d_positivity_public]]-Table1[[#This Row],[7d_positivity_all]])/Table1[[#This Row],[7d_positivity_public]])</f>
        <v/>
      </c>
      <c r="W970">
        <v>0</v>
      </c>
    </row>
    <row r="971" spans="1:23" x14ac:dyDescent="0.25">
      <c r="A971" s="10">
        <v>44390</v>
      </c>
      <c r="B971">
        <v>4134</v>
      </c>
      <c r="C971" t="s">
        <v>221</v>
      </c>
      <c r="D971">
        <v>0</v>
      </c>
      <c r="E971">
        <v>0</v>
      </c>
      <c r="F971">
        <v>0</v>
      </c>
      <c r="G971">
        <v>0</v>
      </c>
      <c r="H971">
        <v>90</v>
      </c>
      <c r="K971">
        <v>90</v>
      </c>
      <c r="L971">
        <v>83</v>
      </c>
      <c r="M971">
        <v>93</v>
      </c>
      <c r="T971" s="34">
        <f>_xlfn.XLOOKUP(B971,Demog!$A$2:$A$219,Demog!$P$2:$P$219,,,2)</f>
        <v>11672</v>
      </c>
      <c r="U971" s="34">
        <f t="shared" si="15"/>
        <v>0</v>
      </c>
      <c r="V971" s="13" t="str">
        <f>IF(OR(Table1[[#This Row],[7d_positivity_public]]=0,ISBLANK(Table1[[#This Row],[7d_positivity_public]])),"",(Table1[[#This Row],[7d_positivity_public]]-Table1[[#This Row],[7d_positivity_all]])/Table1[[#This Row],[7d_positivity_public]])</f>
        <v/>
      </c>
      <c r="W971">
        <v>0</v>
      </c>
    </row>
    <row r="972" spans="1:23" x14ac:dyDescent="0.25">
      <c r="A972" s="10">
        <v>44390</v>
      </c>
      <c r="B972">
        <v>4141</v>
      </c>
      <c r="C972" t="s">
        <v>222</v>
      </c>
      <c r="D972">
        <v>0</v>
      </c>
      <c r="E972">
        <v>0</v>
      </c>
      <c r="F972">
        <v>0</v>
      </c>
      <c r="G972">
        <v>0</v>
      </c>
      <c r="H972">
        <v>75</v>
      </c>
      <c r="K972">
        <v>76</v>
      </c>
      <c r="L972">
        <v>60</v>
      </c>
      <c r="M972">
        <v>84</v>
      </c>
      <c r="T972" s="34">
        <f>_xlfn.XLOOKUP(B972,Demog!$A$2:$A$219,Demog!$P$2:$P$219,,,2)</f>
        <v>10557</v>
      </c>
      <c r="U972" s="34">
        <f t="shared" si="15"/>
        <v>0</v>
      </c>
      <c r="V972" s="13" t="str">
        <f>IF(OR(Table1[[#This Row],[7d_positivity_public]]=0,ISBLANK(Table1[[#This Row],[7d_positivity_public]])),"",(Table1[[#This Row],[7d_positivity_public]]-Table1[[#This Row],[7d_positivity_all]])/Table1[[#This Row],[7d_positivity_public]])</f>
        <v/>
      </c>
      <c r="W972">
        <v>0</v>
      </c>
    </row>
    <row r="973" spans="1:23" x14ac:dyDescent="0.25">
      <c r="A973" s="10">
        <v>44390</v>
      </c>
      <c r="B973">
        <v>4142</v>
      </c>
      <c r="C973" t="s">
        <v>223</v>
      </c>
      <c r="D973">
        <v>0</v>
      </c>
      <c r="E973">
        <v>0</v>
      </c>
      <c r="F973">
        <v>0</v>
      </c>
      <c r="G973">
        <v>0</v>
      </c>
      <c r="H973">
        <v>90</v>
      </c>
      <c r="K973">
        <v>91</v>
      </c>
      <c r="L973">
        <v>85</v>
      </c>
      <c r="M973">
        <v>93</v>
      </c>
      <c r="T973" s="34">
        <f>_xlfn.XLOOKUP(B973,Demog!$A$2:$A$219,Demog!$P$2:$P$219,,,2)</f>
        <v>4732</v>
      </c>
      <c r="U973" s="34">
        <f t="shared" si="15"/>
        <v>0</v>
      </c>
      <c r="V973" s="13" t="str">
        <f>IF(OR(Table1[[#This Row],[7d_positivity_public]]=0,ISBLANK(Table1[[#This Row],[7d_positivity_public]])),"",(Table1[[#This Row],[7d_positivity_public]]-Table1[[#This Row],[7d_positivity_all]])/Table1[[#This Row],[7d_positivity_public]])</f>
        <v/>
      </c>
      <c r="W973">
        <v>0</v>
      </c>
    </row>
    <row r="974" spans="1:23" x14ac:dyDescent="0.25">
      <c r="A974" s="10">
        <v>44390</v>
      </c>
      <c r="B974">
        <v>4211</v>
      </c>
      <c r="C974" t="s">
        <v>224</v>
      </c>
      <c r="D974">
        <v>0</v>
      </c>
      <c r="E974">
        <v>0</v>
      </c>
      <c r="F974">
        <v>0</v>
      </c>
      <c r="G974">
        <v>0</v>
      </c>
      <c r="H974">
        <v>78</v>
      </c>
      <c r="K974">
        <v>80</v>
      </c>
      <c r="L974">
        <v>68</v>
      </c>
      <c r="M974">
        <v>87</v>
      </c>
      <c r="T974" s="34">
        <f>_xlfn.XLOOKUP(B974,Demog!$A$2:$A$219,Demog!$P$2:$P$219,,,2)</f>
        <v>17780</v>
      </c>
      <c r="U974" s="34">
        <f t="shared" si="15"/>
        <v>0</v>
      </c>
      <c r="V974" s="13" t="str">
        <f>IF(OR(Table1[[#This Row],[7d_positivity_public]]=0,ISBLANK(Table1[[#This Row],[7d_positivity_public]])),"",(Table1[[#This Row],[7d_positivity_public]]-Table1[[#This Row],[7d_positivity_all]])/Table1[[#This Row],[7d_positivity_public]])</f>
        <v/>
      </c>
      <c r="W974">
        <v>0</v>
      </c>
    </row>
    <row r="975" spans="1:23" x14ac:dyDescent="0.25">
      <c r="A975" s="10">
        <v>44390</v>
      </c>
      <c r="B975">
        <v>4212</v>
      </c>
      <c r="C975" t="s">
        <v>225</v>
      </c>
      <c r="D975">
        <v>0</v>
      </c>
      <c r="E975">
        <v>0</v>
      </c>
      <c r="F975">
        <v>0</v>
      </c>
      <c r="G975">
        <v>1</v>
      </c>
      <c r="H975">
        <v>75</v>
      </c>
      <c r="K975">
        <v>76</v>
      </c>
      <c r="L975">
        <v>64</v>
      </c>
      <c r="M975">
        <v>85</v>
      </c>
      <c r="T975" s="34">
        <f>_xlfn.XLOOKUP(B975,Demog!$A$2:$A$219,Demog!$P$2:$P$219,,,2)</f>
        <v>40598</v>
      </c>
      <c r="U975" s="34">
        <f t="shared" si="15"/>
        <v>0</v>
      </c>
      <c r="V975" s="13">
        <f>IF(OR(Table1[[#This Row],[7d_positivity_public]]=0,ISBLANK(Table1[[#This Row],[7d_positivity_public]])),"",(Table1[[#This Row],[7d_positivity_public]]-Table1[[#This Row],[7d_positivity_all]])/Table1[[#This Row],[7d_positivity_public]])</f>
        <v>0</v>
      </c>
      <c r="W975">
        <v>1</v>
      </c>
    </row>
    <row r="976" spans="1:23" x14ac:dyDescent="0.25">
      <c r="A976" s="10">
        <v>44393</v>
      </c>
      <c r="B976">
        <v>1260</v>
      </c>
      <c r="C976" t="s">
        <v>83</v>
      </c>
      <c r="D976">
        <v>20</v>
      </c>
      <c r="E976">
        <v>24</v>
      </c>
      <c r="F976">
        <v>-4</v>
      </c>
      <c r="G976">
        <v>11</v>
      </c>
      <c r="H976">
        <v>70</v>
      </c>
      <c r="K976">
        <v>71</v>
      </c>
      <c r="L976">
        <v>53</v>
      </c>
      <c r="M976">
        <v>80</v>
      </c>
      <c r="T976" s="34">
        <f>_xlfn.XLOOKUP(B976,Demog!$A$2:$A$219,Demog!$P$2:$P$219,,,2)</f>
        <v>8611</v>
      </c>
      <c r="U976" s="34">
        <f t="shared" si="15"/>
        <v>12</v>
      </c>
      <c r="V976" s="13">
        <f>IF(OR(Table1[[#This Row],[7d_positivity_public]]=0,ISBLANK(Table1[[#This Row],[7d_positivity_public]])),"",(Table1[[#This Row],[7d_positivity_public]]-Table1[[#This Row],[7d_positivity_all]])/Table1[[#This Row],[7d_positivity_public]])</f>
        <v>9.0909090909090912E-2</v>
      </c>
      <c r="W976">
        <v>10</v>
      </c>
    </row>
    <row r="977" spans="1:23" x14ac:dyDescent="0.25">
      <c r="A977" s="10">
        <v>44393</v>
      </c>
      <c r="B977">
        <v>1270</v>
      </c>
      <c r="C977" t="s">
        <v>84</v>
      </c>
      <c r="D977">
        <v>0</v>
      </c>
      <c r="E977">
        <v>0</v>
      </c>
      <c r="F977">
        <v>0</v>
      </c>
      <c r="G977">
        <v>0</v>
      </c>
      <c r="H977">
        <v>62</v>
      </c>
      <c r="K977">
        <v>65</v>
      </c>
      <c r="L977">
        <v>50</v>
      </c>
      <c r="M977">
        <v>71</v>
      </c>
      <c r="T977" s="34">
        <f>_xlfn.XLOOKUP(B977,Demog!$A$2:$A$219,Demog!$P$2:$P$219,,,2)</f>
        <v>3469</v>
      </c>
      <c r="U977" s="34">
        <f t="shared" si="15"/>
        <v>0</v>
      </c>
      <c r="V977" s="13" t="str">
        <f>IF(OR(Table1[[#This Row],[7d_positivity_public]]=0,ISBLANK(Table1[[#This Row],[7d_positivity_public]])),"",(Table1[[#This Row],[7d_positivity_public]]-Table1[[#This Row],[7d_positivity_all]])/Table1[[#This Row],[7d_positivity_public]])</f>
        <v/>
      </c>
      <c r="W977">
        <v>0</v>
      </c>
    </row>
    <row r="978" spans="1:23" x14ac:dyDescent="0.25">
      <c r="A978" s="10">
        <v>44393</v>
      </c>
      <c r="B978">
        <v>1310</v>
      </c>
      <c r="C978" t="s">
        <v>87</v>
      </c>
      <c r="D978">
        <v>1</v>
      </c>
      <c r="E978">
        <v>0</v>
      </c>
      <c r="F978">
        <v>1</v>
      </c>
      <c r="G978">
        <v>3</v>
      </c>
      <c r="H978">
        <v>79</v>
      </c>
      <c r="K978">
        <v>80</v>
      </c>
      <c r="L978">
        <v>67</v>
      </c>
      <c r="M978">
        <v>86</v>
      </c>
      <c r="T978" s="34">
        <f>_xlfn.XLOOKUP(B978,Demog!$A$2:$A$219,Demog!$P$2:$P$219,,,2)</f>
        <v>19231</v>
      </c>
      <c r="U978" s="34">
        <f t="shared" si="15"/>
        <v>1</v>
      </c>
      <c r="V978" s="13">
        <f>IF(OR(Table1[[#This Row],[7d_positivity_public]]=0,ISBLANK(Table1[[#This Row],[7d_positivity_public]])),"",(Table1[[#This Row],[7d_positivity_public]]-Table1[[#This Row],[7d_positivity_all]])/Table1[[#This Row],[7d_positivity_public]])</f>
        <v>0.33333333333333331</v>
      </c>
      <c r="W978">
        <v>2</v>
      </c>
    </row>
    <row r="979" spans="1:23" x14ac:dyDescent="0.25">
      <c r="A979" s="10">
        <v>44393</v>
      </c>
      <c r="B979">
        <v>1320</v>
      </c>
      <c r="C979" t="s">
        <v>89</v>
      </c>
      <c r="D979">
        <v>0</v>
      </c>
      <c r="E979">
        <v>0</v>
      </c>
      <c r="F979">
        <v>0</v>
      </c>
      <c r="G979">
        <v>1</v>
      </c>
      <c r="H979">
        <v>77</v>
      </c>
      <c r="K979">
        <v>78</v>
      </c>
      <c r="L979">
        <v>67</v>
      </c>
      <c r="M979">
        <v>85</v>
      </c>
      <c r="T979" s="34">
        <f>_xlfn.XLOOKUP(B979,Demog!$A$2:$A$219,Demog!$P$2:$P$219,,,2)</f>
        <v>41799</v>
      </c>
      <c r="U979" s="34">
        <f t="shared" si="15"/>
        <v>0</v>
      </c>
      <c r="V979" s="13">
        <f>IF(OR(Table1[[#This Row],[7d_positivity_public]]=0,ISBLANK(Table1[[#This Row],[7d_positivity_public]])),"",(Table1[[#This Row],[7d_positivity_public]]-Table1[[#This Row],[7d_positivity_all]])/Table1[[#This Row],[7d_positivity_public]])</f>
        <v>1</v>
      </c>
      <c r="W979">
        <v>0</v>
      </c>
    </row>
    <row r="980" spans="1:23" x14ac:dyDescent="0.25">
      <c r="A980" s="10">
        <v>44393</v>
      </c>
      <c r="B980">
        <v>1330</v>
      </c>
      <c r="C980" t="s">
        <v>91</v>
      </c>
      <c r="D980">
        <v>0</v>
      </c>
      <c r="E980">
        <v>0</v>
      </c>
      <c r="F980">
        <v>0</v>
      </c>
      <c r="G980">
        <v>0</v>
      </c>
      <c r="H980">
        <v>71</v>
      </c>
      <c r="K980">
        <v>72</v>
      </c>
      <c r="L980">
        <v>60</v>
      </c>
      <c r="M980">
        <v>78</v>
      </c>
      <c r="T980" s="34">
        <f>_xlfn.XLOOKUP(B980,Demog!$A$2:$A$219,Demog!$P$2:$P$219,,,2)</f>
        <v>5101</v>
      </c>
      <c r="U980" s="34">
        <f t="shared" si="15"/>
        <v>0</v>
      </c>
      <c r="V980" s="13" t="str">
        <f>IF(OR(Table1[[#This Row],[7d_positivity_public]]=0,ISBLANK(Table1[[#This Row],[7d_positivity_public]])),"",(Table1[[#This Row],[7d_positivity_public]]-Table1[[#This Row],[7d_positivity_all]])/Table1[[#This Row],[7d_positivity_public]])</f>
        <v/>
      </c>
      <c r="W980">
        <v>0</v>
      </c>
    </row>
    <row r="981" spans="1:23" x14ac:dyDescent="0.25">
      <c r="A981" s="10">
        <v>44393</v>
      </c>
      <c r="B981">
        <v>1340</v>
      </c>
      <c r="C981" t="s">
        <v>93</v>
      </c>
      <c r="D981">
        <v>0</v>
      </c>
      <c r="E981">
        <v>0</v>
      </c>
      <c r="F981">
        <v>0</v>
      </c>
      <c r="G981">
        <v>0</v>
      </c>
      <c r="H981">
        <v>72</v>
      </c>
      <c r="K981">
        <v>74</v>
      </c>
      <c r="L981">
        <v>62</v>
      </c>
      <c r="M981">
        <v>80</v>
      </c>
      <c r="T981" s="34">
        <f>_xlfn.XLOOKUP(B981,Demog!$A$2:$A$219,Demog!$P$2:$P$219,,,2)</f>
        <v>4781</v>
      </c>
      <c r="U981" s="34">
        <f t="shared" si="15"/>
        <v>0</v>
      </c>
      <c r="V981" s="13" t="str">
        <f>IF(OR(Table1[[#This Row],[7d_positivity_public]]=0,ISBLANK(Table1[[#This Row],[7d_positivity_public]])),"",(Table1[[#This Row],[7d_positivity_public]]-Table1[[#This Row],[7d_positivity_all]])/Table1[[#This Row],[7d_positivity_public]])</f>
        <v/>
      </c>
      <c r="W981">
        <v>0</v>
      </c>
    </row>
    <row r="982" spans="1:23" x14ac:dyDescent="0.25">
      <c r="A982" s="10">
        <v>44393</v>
      </c>
      <c r="B982">
        <v>1350</v>
      </c>
      <c r="C982" t="s">
        <v>95</v>
      </c>
      <c r="D982">
        <v>3</v>
      </c>
      <c r="E982">
        <v>1</v>
      </c>
      <c r="F982">
        <v>2</v>
      </c>
      <c r="G982">
        <v>0</v>
      </c>
      <c r="H982">
        <v>65</v>
      </c>
      <c r="K982">
        <v>67</v>
      </c>
      <c r="L982">
        <v>50</v>
      </c>
      <c r="M982">
        <v>80</v>
      </c>
      <c r="T982" s="34">
        <f>_xlfn.XLOOKUP(B982,Demog!$A$2:$A$219,Demog!$P$2:$P$219,,,2)</f>
        <v>10220</v>
      </c>
      <c r="U982" s="34">
        <f t="shared" si="15"/>
        <v>2</v>
      </c>
      <c r="V982" s="13" t="str">
        <f>IF(OR(Table1[[#This Row],[7d_positivity_public]]=0,ISBLANK(Table1[[#This Row],[7d_positivity_public]])),"",(Table1[[#This Row],[7d_positivity_public]]-Table1[[#This Row],[7d_positivity_all]])/Table1[[#This Row],[7d_positivity_public]])</f>
        <v/>
      </c>
      <c r="W982">
        <v>0</v>
      </c>
    </row>
    <row r="983" spans="1:23" x14ac:dyDescent="0.25">
      <c r="A983" s="10">
        <v>44393</v>
      </c>
      <c r="B983">
        <v>1361</v>
      </c>
      <c r="C983" t="s">
        <v>97</v>
      </c>
      <c r="D983">
        <v>2</v>
      </c>
      <c r="E983">
        <v>3</v>
      </c>
      <c r="F983">
        <v>-1</v>
      </c>
      <c r="G983">
        <v>4</v>
      </c>
      <c r="H983">
        <v>73</v>
      </c>
      <c r="K983">
        <v>74</v>
      </c>
      <c r="L983">
        <v>61</v>
      </c>
      <c r="M983">
        <v>84</v>
      </c>
      <c r="T983" s="34">
        <f>_xlfn.XLOOKUP(B983,Demog!$A$2:$A$219,Demog!$P$2:$P$219,,,2)</f>
        <v>53266</v>
      </c>
      <c r="U983" s="34">
        <f t="shared" si="15"/>
        <v>7</v>
      </c>
      <c r="V983" s="13">
        <f>IF(OR(Table1[[#This Row],[7d_positivity_public]]=0,ISBLANK(Table1[[#This Row],[7d_positivity_public]])),"",(Table1[[#This Row],[7d_positivity_public]]-Table1[[#This Row],[7d_positivity_all]])/Table1[[#This Row],[7d_positivity_public]])</f>
        <v>0.25</v>
      </c>
      <c r="W983">
        <v>3</v>
      </c>
    </row>
    <row r="984" spans="1:23" x14ac:dyDescent="0.25">
      <c r="A984" s="10">
        <v>44393</v>
      </c>
      <c r="B984">
        <v>1362</v>
      </c>
      <c r="C984" t="s">
        <v>99</v>
      </c>
      <c r="D984">
        <v>1</v>
      </c>
      <c r="E984">
        <v>0</v>
      </c>
      <c r="F984">
        <v>1</v>
      </c>
      <c r="G984">
        <v>2</v>
      </c>
      <c r="H984">
        <v>66</v>
      </c>
      <c r="K984">
        <v>68</v>
      </c>
      <c r="L984">
        <v>50</v>
      </c>
      <c r="M984">
        <v>78</v>
      </c>
      <c r="T984" s="34">
        <f>_xlfn.XLOOKUP(B984,Demog!$A$2:$A$219,Demog!$P$2:$P$219,,,2)</f>
        <v>13583</v>
      </c>
      <c r="U984" s="34">
        <f t="shared" si="15"/>
        <v>1</v>
      </c>
      <c r="V984" s="13">
        <f>IF(OR(Table1[[#This Row],[7d_positivity_public]]=0,ISBLANK(Table1[[#This Row],[7d_positivity_public]])),"",(Table1[[#This Row],[7d_positivity_public]]-Table1[[#This Row],[7d_positivity_all]])/Table1[[#This Row],[7d_positivity_public]])</f>
        <v>0.5</v>
      </c>
      <c r="W984">
        <v>1</v>
      </c>
    </row>
    <row r="985" spans="1:23" x14ac:dyDescent="0.25">
      <c r="A985" s="10">
        <v>44393</v>
      </c>
      <c r="B985">
        <v>1371</v>
      </c>
      <c r="C985" t="s">
        <v>101</v>
      </c>
      <c r="D985">
        <v>1</v>
      </c>
      <c r="E985">
        <v>0</v>
      </c>
      <c r="F985">
        <v>1</v>
      </c>
      <c r="G985">
        <v>6</v>
      </c>
      <c r="H985">
        <v>69</v>
      </c>
      <c r="K985">
        <v>70</v>
      </c>
      <c r="L985">
        <v>52</v>
      </c>
      <c r="M985">
        <v>80</v>
      </c>
      <c r="T985" s="34">
        <f>_xlfn.XLOOKUP(B985,Demog!$A$2:$A$219,Demog!$P$2:$P$219,,,2)</f>
        <v>8720</v>
      </c>
      <c r="U985" s="34">
        <f t="shared" si="15"/>
        <v>1</v>
      </c>
      <c r="V985" s="13">
        <f>IF(OR(Table1[[#This Row],[7d_positivity_public]]=0,ISBLANK(Table1[[#This Row],[7d_positivity_public]])),"",(Table1[[#This Row],[7d_positivity_public]]-Table1[[#This Row],[7d_positivity_all]])/Table1[[#This Row],[7d_positivity_public]])</f>
        <v>0.16666666666666666</v>
      </c>
      <c r="W985">
        <v>5</v>
      </c>
    </row>
    <row r="986" spans="1:23" x14ac:dyDescent="0.25">
      <c r="A986" s="10">
        <v>44393</v>
      </c>
      <c r="B986">
        <v>1372</v>
      </c>
      <c r="C986" t="s">
        <v>103</v>
      </c>
      <c r="D986">
        <v>2</v>
      </c>
      <c r="E986">
        <v>4</v>
      </c>
      <c r="F986">
        <v>-2</v>
      </c>
      <c r="G986">
        <v>4</v>
      </c>
      <c r="H986">
        <v>73</v>
      </c>
      <c r="K986">
        <v>75</v>
      </c>
      <c r="L986">
        <v>62</v>
      </c>
      <c r="M986">
        <v>85</v>
      </c>
      <c r="T986" s="34">
        <f>_xlfn.XLOOKUP(B986,Demog!$A$2:$A$219,Demog!$P$2:$P$219,,,2)</f>
        <v>41482</v>
      </c>
      <c r="U986" s="34">
        <f t="shared" si="15"/>
        <v>6</v>
      </c>
      <c r="V986" s="13">
        <f>IF(OR(Table1[[#This Row],[7d_positivity_public]]=0,ISBLANK(Table1[[#This Row],[7d_positivity_public]])),"",(Table1[[#This Row],[7d_positivity_public]]-Table1[[#This Row],[7d_positivity_all]])/Table1[[#This Row],[7d_positivity_public]])</f>
        <v>0.25</v>
      </c>
      <c r="W986">
        <v>3</v>
      </c>
    </row>
    <row r="987" spans="1:23" x14ac:dyDescent="0.25">
      <c r="A987" s="10">
        <v>44393</v>
      </c>
      <c r="B987">
        <v>1373</v>
      </c>
      <c r="C987" t="s">
        <v>106</v>
      </c>
      <c r="D987">
        <v>11</v>
      </c>
      <c r="E987">
        <v>12</v>
      </c>
      <c r="F987">
        <v>-1</v>
      </c>
      <c r="G987">
        <v>15</v>
      </c>
      <c r="H987">
        <v>70</v>
      </c>
      <c r="K987">
        <v>72</v>
      </c>
      <c r="L987">
        <v>63</v>
      </c>
      <c r="M987">
        <v>81</v>
      </c>
      <c r="T987" s="34">
        <f>_xlfn.XLOOKUP(B987,Demog!$A$2:$A$219,Demog!$P$2:$P$219,,,2)</f>
        <v>12922</v>
      </c>
      <c r="U987" s="34">
        <f t="shared" si="15"/>
        <v>10</v>
      </c>
      <c r="V987" s="13">
        <f>IF(OR(Table1[[#This Row],[7d_positivity_public]]=0,ISBLANK(Table1[[#This Row],[7d_positivity_public]])),"",(Table1[[#This Row],[7d_positivity_public]]-Table1[[#This Row],[7d_positivity_all]])/Table1[[#This Row],[7d_positivity_public]])</f>
        <v>0.26666666666666666</v>
      </c>
      <c r="W987">
        <v>11</v>
      </c>
    </row>
    <row r="988" spans="1:23" x14ac:dyDescent="0.25">
      <c r="A988" s="10">
        <v>44393</v>
      </c>
      <c r="B988">
        <v>1374</v>
      </c>
      <c r="C988" t="s">
        <v>108</v>
      </c>
      <c r="D988">
        <v>2</v>
      </c>
      <c r="E988">
        <v>2</v>
      </c>
      <c r="F988">
        <v>0</v>
      </c>
      <c r="G988">
        <v>3</v>
      </c>
      <c r="H988">
        <v>77</v>
      </c>
      <c r="K988">
        <v>78</v>
      </c>
      <c r="L988">
        <v>71</v>
      </c>
      <c r="M988">
        <v>86</v>
      </c>
      <c r="T988" s="34">
        <f>_xlfn.XLOOKUP(B988,Demog!$A$2:$A$219,Demog!$P$2:$P$219,,,2)</f>
        <v>33401</v>
      </c>
      <c r="U988" s="34">
        <f t="shared" si="15"/>
        <v>5</v>
      </c>
      <c r="V988" s="13">
        <f>IF(OR(Table1[[#This Row],[7d_positivity_public]]=0,ISBLANK(Table1[[#This Row],[7d_positivity_public]])),"",(Table1[[#This Row],[7d_positivity_public]]-Table1[[#This Row],[7d_positivity_all]])/Table1[[#This Row],[7d_positivity_public]])</f>
        <v>0.33333333333333331</v>
      </c>
      <c r="W988">
        <v>2</v>
      </c>
    </row>
    <row r="989" spans="1:23" x14ac:dyDescent="0.25">
      <c r="A989" s="10">
        <v>44393</v>
      </c>
      <c r="B989">
        <v>1375</v>
      </c>
      <c r="C989" t="s">
        <v>110</v>
      </c>
      <c r="D989">
        <v>2</v>
      </c>
      <c r="E989">
        <v>4</v>
      </c>
      <c r="F989">
        <v>-2</v>
      </c>
      <c r="G989">
        <v>2</v>
      </c>
      <c r="H989">
        <v>75</v>
      </c>
      <c r="K989">
        <v>76</v>
      </c>
      <c r="L989">
        <v>67</v>
      </c>
      <c r="M989">
        <v>84</v>
      </c>
      <c r="T989" s="34">
        <f>_xlfn.XLOOKUP(B989,Demog!$A$2:$A$219,Demog!$P$2:$P$219,,,2)</f>
        <v>38661</v>
      </c>
      <c r="U989" s="34">
        <f t="shared" si="15"/>
        <v>5</v>
      </c>
      <c r="V989" s="13">
        <f>IF(OR(Table1[[#This Row],[7d_positivity_public]]=0,ISBLANK(Table1[[#This Row],[7d_positivity_public]])),"",(Table1[[#This Row],[7d_positivity_public]]-Table1[[#This Row],[7d_positivity_all]])/Table1[[#This Row],[7d_positivity_public]])</f>
        <v>0.5</v>
      </c>
      <c r="W989">
        <v>1</v>
      </c>
    </row>
    <row r="990" spans="1:23" x14ac:dyDescent="0.25">
      <c r="A990" s="10">
        <v>44393</v>
      </c>
      <c r="B990">
        <v>1376</v>
      </c>
      <c r="C990" t="s">
        <v>112</v>
      </c>
      <c r="D990">
        <v>3</v>
      </c>
      <c r="E990">
        <v>2</v>
      </c>
      <c r="F990">
        <v>1</v>
      </c>
      <c r="G990">
        <v>5</v>
      </c>
      <c r="H990">
        <v>68</v>
      </c>
      <c r="K990">
        <v>69</v>
      </c>
      <c r="L990">
        <v>62</v>
      </c>
      <c r="M990">
        <v>78</v>
      </c>
      <c r="T990" s="34">
        <f>_xlfn.XLOOKUP(B990,Demog!$A$2:$A$219,Demog!$P$2:$P$219,,,2)</f>
        <v>34796</v>
      </c>
      <c r="U990" s="34">
        <f t="shared" si="15"/>
        <v>7</v>
      </c>
      <c r="V990" s="13">
        <f>IF(OR(Table1[[#This Row],[7d_positivity_public]]=0,ISBLANK(Table1[[#This Row],[7d_positivity_public]])),"",(Table1[[#This Row],[7d_positivity_public]]-Table1[[#This Row],[7d_positivity_all]])/Table1[[#This Row],[7d_positivity_public]])</f>
        <v>0</v>
      </c>
      <c r="W990">
        <v>5</v>
      </c>
    </row>
    <row r="991" spans="1:23" x14ac:dyDescent="0.25">
      <c r="A991" s="10">
        <v>44393</v>
      </c>
      <c r="B991">
        <v>1377</v>
      </c>
      <c r="C991" t="s">
        <v>114</v>
      </c>
      <c r="D991">
        <v>1</v>
      </c>
      <c r="E991">
        <v>1</v>
      </c>
      <c r="F991">
        <v>0</v>
      </c>
      <c r="G991">
        <v>1</v>
      </c>
      <c r="H991">
        <v>78</v>
      </c>
      <c r="K991">
        <v>80</v>
      </c>
      <c r="L991">
        <v>72</v>
      </c>
      <c r="M991">
        <v>87</v>
      </c>
      <c r="T991" s="34">
        <f>_xlfn.XLOOKUP(B991,Demog!$A$2:$A$219,Demog!$P$2:$P$219,,,2)</f>
        <v>24900</v>
      </c>
      <c r="U991" s="34">
        <f t="shared" si="15"/>
        <v>2</v>
      </c>
      <c r="V991" s="13">
        <f>IF(OR(Table1[[#This Row],[7d_positivity_public]]=0,ISBLANK(Table1[[#This Row],[7d_positivity_public]])),"",(Table1[[#This Row],[7d_positivity_public]]-Table1[[#This Row],[7d_positivity_all]])/Table1[[#This Row],[7d_positivity_public]])</f>
        <v>0</v>
      </c>
      <c r="W991">
        <v>1</v>
      </c>
    </row>
    <row r="992" spans="1:23" x14ac:dyDescent="0.25">
      <c r="A992" s="10">
        <v>44393</v>
      </c>
      <c r="B992">
        <v>1380</v>
      </c>
      <c r="C992" t="s">
        <v>116</v>
      </c>
      <c r="D992">
        <v>2</v>
      </c>
      <c r="E992">
        <v>1</v>
      </c>
      <c r="F992">
        <v>1</v>
      </c>
      <c r="G992">
        <v>4</v>
      </c>
      <c r="H992">
        <v>78</v>
      </c>
      <c r="K992">
        <v>79</v>
      </c>
      <c r="L992">
        <v>67</v>
      </c>
      <c r="M992">
        <v>86</v>
      </c>
      <c r="T992" s="34">
        <f>_xlfn.XLOOKUP(B992,Demog!$A$2:$A$219,Demog!$P$2:$P$219,,,2)</f>
        <v>12110</v>
      </c>
      <c r="U992" s="34">
        <f t="shared" si="15"/>
        <v>2</v>
      </c>
      <c r="V992" s="13">
        <f>IF(OR(Table1[[#This Row],[7d_positivity_public]]=0,ISBLANK(Table1[[#This Row],[7d_positivity_public]])),"",(Table1[[#This Row],[7d_positivity_public]]-Table1[[#This Row],[7d_positivity_all]])/Table1[[#This Row],[7d_positivity_public]])</f>
        <v>0.25</v>
      </c>
      <c r="W992">
        <v>3</v>
      </c>
    </row>
    <row r="993" spans="1:23" x14ac:dyDescent="0.25">
      <c r="A993" s="10">
        <v>44393</v>
      </c>
      <c r="B993">
        <v>1390</v>
      </c>
      <c r="C993" t="s">
        <v>118</v>
      </c>
      <c r="D993">
        <v>3</v>
      </c>
      <c r="E993">
        <v>5</v>
      </c>
      <c r="F993">
        <v>-2</v>
      </c>
      <c r="G993">
        <v>18</v>
      </c>
      <c r="H993">
        <v>59</v>
      </c>
      <c r="K993">
        <v>61</v>
      </c>
      <c r="L993">
        <v>41</v>
      </c>
      <c r="M993">
        <v>74</v>
      </c>
      <c r="T993" s="34">
        <f>_xlfn.XLOOKUP(B993,Demog!$A$2:$A$219,Demog!$P$2:$P$219,,,2)</f>
        <v>7285</v>
      </c>
      <c r="U993" s="34">
        <f t="shared" si="15"/>
        <v>2</v>
      </c>
      <c r="V993" s="13">
        <f>IF(OR(Table1[[#This Row],[7d_positivity_public]]=0,ISBLANK(Table1[[#This Row],[7d_positivity_public]])),"",(Table1[[#This Row],[7d_positivity_public]]-Table1[[#This Row],[7d_positivity_all]])/Table1[[#This Row],[7d_positivity_public]])</f>
        <v>0.22222222222222221</v>
      </c>
      <c r="W993">
        <v>14</v>
      </c>
    </row>
    <row r="994" spans="1:23" x14ac:dyDescent="0.25">
      <c r="A994" s="10">
        <v>44393</v>
      </c>
      <c r="B994">
        <v>1420</v>
      </c>
      <c r="C994" t="s">
        <v>120</v>
      </c>
      <c r="D994">
        <v>1</v>
      </c>
      <c r="E994">
        <v>0</v>
      </c>
      <c r="F994">
        <v>1</v>
      </c>
      <c r="G994">
        <v>2</v>
      </c>
      <c r="H994">
        <v>69</v>
      </c>
      <c r="K994">
        <v>71</v>
      </c>
      <c r="L994">
        <v>53</v>
      </c>
      <c r="M994">
        <v>81</v>
      </c>
      <c r="T994" s="34">
        <f>_xlfn.XLOOKUP(B994,Demog!$A$2:$A$219,Demog!$P$2:$P$219,,,2)</f>
        <v>33648</v>
      </c>
      <c r="U994" s="34">
        <f t="shared" si="15"/>
        <v>2</v>
      </c>
      <c r="V994" s="13">
        <f>IF(OR(Table1[[#This Row],[7d_positivity_public]]=0,ISBLANK(Table1[[#This Row],[7d_positivity_public]])),"",(Table1[[#This Row],[7d_positivity_public]]-Table1[[#This Row],[7d_positivity_all]])/Table1[[#This Row],[7d_positivity_public]])</f>
        <v>0.5</v>
      </c>
      <c r="W994">
        <v>1</v>
      </c>
    </row>
    <row r="995" spans="1:23" x14ac:dyDescent="0.25">
      <c r="A995" s="10">
        <v>44393</v>
      </c>
      <c r="B995">
        <v>1431</v>
      </c>
      <c r="C995" t="s">
        <v>226</v>
      </c>
      <c r="D995">
        <v>1</v>
      </c>
      <c r="E995">
        <v>1</v>
      </c>
      <c r="F995">
        <v>0</v>
      </c>
      <c r="G995">
        <v>2</v>
      </c>
      <c r="H995">
        <v>73</v>
      </c>
      <c r="K995">
        <v>75</v>
      </c>
      <c r="L995">
        <v>64</v>
      </c>
      <c r="M995">
        <v>85</v>
      </c>
      <c r="T995" s="34">
        <f>_xlfn.XLOOKUP(B995,Demog!$A$2:$A$219,Demog!$P$2:$P$219,,,2)</f>
        <v>44714</v>
      </c>
      <c r="U995" s="34">
        <f t="shared" si="15"/>
        <v>3</v>
      </c>
      <c r="V995" s="13">
        <f>IF(OR(Table1[[#This Row],[7d_positivity_public]]=0,ISBLANK(Table1[[#This Row],[7d_positivity_public]])),"",(Table1[[#This Row],[7d_positivity_public]]-Table1[[#This Row],[7d_positivity_all]])/Table1[[#This Row],[7d_positivity_public]])</f>
        <v>0</v>
      </c>
      <c r="W995">
        <v>2</v>
      </c>
    </row>
    <row r="996" spans="1:23" x14ac:dyDescent="0.25">
      <c r="A996" s="10">
        <v>44393</v>
      </c>
      <c r="B996">
        <v>1432</v>
      </c>
      <c r="C996" t="s">
        <v>227</v>
      </c>
      <c r="D996">
        <v>0</v>
      </c>
      <c r="E996">
        <v>1</v>
      </c>
      <c r="F996">
        <v>-1</v>
      </c>
      <c r="G996">
        <v>0</v>
      </c>
      <c r="H996">
        <v>81</v>
      </c>
      <c r="K996">
        <v>82</v>
      </c>
      <c r="L996">
        <v>76</v>
      </c>
      <c r="M996">
        <v>89</v>
      </c>
      <c r="T996" s="34">
        <f>_xlfn.XLOOKUP(B996,Demog!$A$2:$A$219,Demog!$P$2:$P$219,,,2)</f>
        <v>48587</v>
      </c>
      <c r="U996" s="34">
        <f t="shared" si="15"/>
        <v>0</v>
      </c>
      <c r="V996" s="13" t="str">
        <f>IF(OR(Table1[[#This Row],[7d_positivity_public]]=0,ISBLANK(Table1[[#This Row],[7d_positivity_public]])),"",(Table1[[#This Row],[7d_positivity_public]]-Table1[[#This Row],[7d_positivity_all]])/Table1[[#This Row],[7d_positivity_public]])</f>
        <v/>
      </c>
      <c r="W996">
        <v>0</v>
      </c>
    </row>
    <row r="997" spans="1:23" x14ac:dyDescent="0.25">
      <c r="A997" s="10">
        <v>44393</v>
      </c>
      <c r="B997">
        <v>1433</v>
      </c>
      <c r="C997" t="s">
        <v>122</v>
      </c>
      <c r="D997">
        <v>1</v>
      </c>
      <c r="E997">
        <v>1</v>
      </c>
      <c r="F997">
        <v>0</v>
      </c>
      <c r="G997">
        <v>2</v>
      </c>
      <c r="H997">
        <v>71</v>
      </c>
      <c r="K997">
        <v>73</v>
      </c>
      <c r="L997">
        <v>57</v>
      </c>
      <c r="M997">
        <v>82</v>
      </c>
      <c r="T997" s="34">
        <f>_xlfn.XLOOKUP(B997,Demog!$A$2:$A$219,Demog!$P$2:$P$219,,,2)</f>
        <v>19986</v>
      </c>
      <c r="U997" s="34">
        <f t="shared" si="15"/>
        <v>1</v>
      </c>
      <c r="V997" s="13">
        <f>IF(OR(Table1[[#This Row],[7d_positivity_public]]=0,ISBLANK(Table1[[#This Row],[7d_positivity_public]])),"",(Table1[[#This Row],[7d_positivity_public]]-Table1[[#This Row],[7d_positivity_all]])/Table1[[#This Row],[7d_positivity_public]])</f>
        <v>0.5</v>
      </c>
      <c r="W997">
        <v>1</v>
      </c>
    </row>
    <row r="998" spans="1:23" x14ac:dyDescent="0.25">
      <c r="A998" s="10">
        <v>44393</v>
      </c>
      <c r="B998">
        <v>1490</v>
      </c>
      <c r="C998" t="s">
        <v>124</v>
      </c>
      <c r="D998">
        <v>0</v>
      </c>
      <c r="E998">
        <v>0</v>
      </c>
      <c r="F998">
        <v>0</v>
      </c>
      <c r="G998">
        <v>0</v>
      </c>
      <c r="H998">
        <v>69</v>
      </c>
      <c r="K998">
        <v>71</v>
      </c>
      <c r="L998">
        <v>57</v>
      </c>
      <c r="M998">
        <v>81</v>
      </c>
      <c r="T998" s="34">
        <f>_xlfn.XLOOKUP(B998,Demog!$A$2:$A$219,Demog!$P$2:$P$219,,,2)</f>
        <v>10855</v>
      </c>
      <c r="U998" s="34">
        <f t="shared" si="15"/>
        <v>0</v>
      </c>
      <c r="V998" s="13" t="str">
        <f>IF(OR(Table1[[#This Row],[7d_positivity_public]]=0,ISBLANK(Table1[[#This Row],[7d_positivity_public]])),"",(Table1[[#This Row],[7d_positivity_public]]-Table1[[#This Row],[7d_positivity_all]])/Table1[[#This Row],[7d_positivity_public]])</f>
        <v/>
      </c>
      <c r="W998">
        <v>0</v>
      </c>
    </row>
    <row r="999" spans="1:23" x14ac:dyDescent="0.25">
      <c r="A999" s="10">
        <v>44393</v>
      </c>
      <c r="B999">
        <v>2121</v>
      </c>
      <c r="C999" t="s">
        <v>126</v>
      </c>
      <c r="D999">
        <v>1</v>
      </c>
      <c r="E999">
        <v>1</v>
      </c>
      <c r="F999">
        <v>0</v>
      </c>
      <c r="G999">
        <v>1</v>
      </c>
      <c r="H999">
        <v>73</v>
      </c>
      <c r="K999">
        <v>75</v>
      </c>
      <c r="L999">
        <v>65</v>
      </c>
      <c r="M999">
        <v>85</v>
      </c>
      <c r="T999" s="34">
        <f>_xlfn.XLOOKUP(B999,Demog!$A$2:$A$219,Demog!$P$2:$P$219,,,2)</f>
        <v>51241</v>
      </c>
      <c r="U999" s="34">
        <f t="shared" si="15"/>
        <v>4</v>
      </c>
      <c r="V999" s="13">
        <f>IF(OR(Table1[[#This Row],[7d_positivity_public]]=0,ISBLANK(Table1[[#This Row],[7d_positivity_public]])),"",(Table1[[#This Row],[7d_positivity_public]]-Table1[[#This Row],[7d_positivity_all]])/Table1[[#This Row],[7d_positivity_public]])</f>
        <v>0</v>
      </c>
      <c r="W999">
        <v>1</v>
      </c>
    </row>
    <row r="1000" spans="1:23" x14ac:dyDescent="0.25">
      <c r="A1000" s="10">
        <v>44393</v>
      </c>
      <c r="B1000">
        <v>2122</v>
      </c>
      <c r="C1000" t="s">
        <v>128</v>
      </c>
      <c r="D1000">
        <v>1</v>
      </c>
      <c r="E1000">
        <v>1</v>
      </c>
      <c r="F1000">
        <v>0</v>
      </c>
      <c r="G1000">
        <v>2</v>
      </c>
      <c r="H1000">
        <v>65</v>
      </c>
      <c r="K1000">
        <v>67</v>
      </c>
      <c r="L1000">
        <v>56</v>
      </c>
      <c r="M1000">
        <v>78</v>
      </c>
      <c r="T1000" s="34">
        <f>_xlfn.XLOOKUP(B1000,Demog!$A$2:$A$219,Demog!$P$2:$P$219,,,2)</f>
        <v>41936</v>
      </c>
      <c r="U1000" s="34">
        <f t="shared" si="15"/>
        <v>3</v>
      </c>
      <c r="V1000" s="13">
        <f>IF(OR(Table1[[#This Row],[7d_positivity_public]]=0,ISBLANK(Table1[[#This Row],[7d_positivity_public]])),"",(Table1[[#This Row],[7d_positivity_public]]-Table1[[#This Row],[7d_positivity_all]])/Table1[[#This Row],[7d_positivity_public]])</f>
        <v>0</v>
      </c>
      <c r="W1000">
        <v>2</v>
      </c>
    </row>
    <row r="1001" spans="1:23" x14ac:dyDescent="0.25">
      <c r="A1001" s="10">
        <v>44393</v>
      </c>
      <c r="B1001">
        <v>2131</v>
      </c>
      <c r="C1001" t="s">
        <v>129</v>
      </c>
      <c r="D1001">
        <v>2</v>
      </c>
      <c r="E1001">
        <v>3</v>
      </c>
      <c r="F1001">
        <v>-1</v>
      </c>
      <c r="G1001">
        <v>2</v>
      </c>
      <c r="H1001">
        <v>71</v>
      </c>
      <c r="K1001">
        <v>72</v>
      </c>
      <c r="L1001">
        <v>64</v>
      </c>
      <c r="M1001">
        <v>81</v>
      </c>
      <c r="T1001" s="34">
        <f>_xlfn.XLOOKUP(B1001,Demog!$A$2:$A$219,Demog!$P$2:$P$219,,,2)</f>
        <v>22754</v>
      </c>
      <c r="U1001" s="34">
        <f t="shared" si="15"/>
        <v>3</v>
      </c>
      <c r="V1001" s="13">
        <f>IF(OR(Table1[[#This Row],[7d_positivity_public]]=0,ISBLANK(Table1[[#This Row],[7d_positivity_public]])),"",(Table1[[#This Row],[7d_positivity_public]]-Table1[[#This Row],[7d_positivity_all]])/Table1[[#This Row],[7d_positivity_public]])</f>
        <v>0.5</v>
      </c>
      <c r="W1001">
        <v>1</v>
      </c>
    </row>
    <row r="1002" spans="1:23" x14ac:dyDescent="0.25">
      <c r="A1002" s="10">
        <v>44393</v>
      </c>
      <c r="B1002">
        <v>2132</v>
      </c>
      <c r="C1002" t="s">
        <v>130</v>
      </c>
      <c r="D1002">
        <v>0</v>
      </c>
      <c r="E1002">
        <v>0</v>
      </c>
      <c r="F1002">
        <v>0</v>
      </c>
      <c r="G1002">
        <v>1</v>
      </c>
      <c r="H1002">
        <v>76</v>
      </c>
      <c r="K1002">
        <v>77</v>
      </c>
      <c r="L1002">
        <v>71</v>
      </c>
      <c r="M1002">
        <v>85</v>
      </c>
      <c r="T1002" s="34">
        <f>_xlfn.XLOOKUP(B1002,Demog!$A$2:$A$219,Demog!$P$2:$P$219,,,2)</f>
        <v>35584</v>
      </c>
      <c r="U1002" s="34">
        <f t="shared" si="15"/>
        <v>0</v>
      </c>
      <c r="V1002" s="13">
        <f>IF(OR(Table1[[#This Row],[7d_positivity_public]]=0,ISBLANK(Table1[[#This Row],[7d_positivity_public]])),"",(Table1[[#This Row],[7d_positivity_public]]-Table1[[#This Row],[7d_positivity_all]])/Table1[[#This Row],[7d_positivity_public]])</f>
        <v>1</v>
      </c>
      <c r="W1002">
        <v>0</v>
      </c>
    </row>
    <row r="1003" spans="1:23" x14ac:dyDescent="0.25">
      <c r="A1003" s="10">
        <v>44393</v>
      </c>
      <c r="B1003">
        <v>2133</v>
      </c>
      <c r="C1003" t="s">
        <v>131</v>
      </c>
      <c r="D1003">
        <v>0</v>
      </c>
      <c r="E1003">
        <v>0</v>
      </c>
      <c r="F1003">
        <v>0</v>
      </c>
      <c r="G1003">
        <v>0</v>
      </c>
      <c r="H1003">
        <v>79</v>
      </c>
      <c r="K1003">
        <v>81</v>
      </c>
      <c r="L1003">
        <v>76</v>
      </c>
      <c r="M1003">
        <v>87</v>
      </c>
      <c r="T1003" s="34">
        <f>_xlfn.XLOOKUP(B1003,Demog!$A$2:$A$219,Demog!$P$2:$P$219,,,2)</f>
        <v>58511</v>
      </c>
      <c r="U1003" s="34">
        <f t="shared" si="15"/>
        <v>0</v>
      </c>
      <c r="V1003" s="13" t="str">
        <f>IF(OR(Table1[[#This Row],[7d_positivity_public]]=0,ISBLANK(Table1[[#This Row],[7d_positivity_public]])),"",(Table1[[#This Row],[7d_positivity_public]]-Table1[[#This Row],[7d_positivity_all]])/Table1[[#This Row],[7d_positivity_public]])</f>
        <v/>
      </c>
      <c r="W1003">
        <v>0</v>
      </c>
    </row>
    <row r="1004" spans="1:23" x14ac:dyDescent="0.25">
      <c r="A1004" s="10">
        <v>44393</v>
      </c>
      <c r="B1004">
        <v>2134</v>
      </c>
      <c r="C1004" t="s">
        <v>132</v>
      </c>
      <c r="D1004">
        <v>2</v>
      </c>
      <c r="E1004">
        <v>1</v>
      </c>
      <c r="F1004">
        <v>1</v>
      </c>
      <c r="G1004">
        <v>3</v>
      </c>
      <c r="H1004">
        <v>73</v>
      </c>
      <c r="K1004">
        <v>75</v>
      </c>
      <c r="L1004">
        <v>71</v>
      </c>
      <c r="M1004">
        <v>81</v>
      </c>
      <c r="T1004" s="34">
        <f>_xlfn.XLOOKUP(B1004,Demog!$A$2:$A$219,Demog!$P$2:$P$219,,,2)</f>
        <v>24836</v>
      </c>
      <c r="U1004" s="34">
        <f t="shared" si="15"/>
        <v>3</v>
      </c>
      <c r="V1004" s="13">
        <f>IF(OR(Table1[[#This Row],[7d_positivity_public]]=0,ISBLANK(Table1[[#This Row],[7d_positivity_public]])),"",(Table1[[#This Row],[7d_positivity_public]]-Table1[[#This Row],[7d_positivity_all]])/Table1[[#This Row],[7d_positivity_public]])</f>
        <v>0.66666666666666663</v>
      </c>
      <c r="W1004">
        <v>1</v>
      </c>
    </row>
    <row r="1005" spans="1:23" x14ac:dyDescent="0.25">
      <c r="A1005" s="10">
        <v>44393</v>
      </c>
      <c r="B1005">
        <v>2141</v>
      </c>
      <c r="C1005" t="s">
        <v>133</v>
      </c>
      <c r="D1005">
        <v>3</v>
      </c>
      <c r="E1005">
        <v>0</v>
      </c>
      <c r="F1005">
        <v>3</v>
      </c>
      <c r="G1005">
        <v>3</v>
      </c>
      <c r="H1005">
        <v>69</v>
      </c>
      <c r="K1005">
        <v>71</v>
      </c>
      <c r="L1005">
        <v>61</v>
      </c>
      <c r="M1005">
        <v>83</v>
      </c>
      <c r="T1005" s="34">
        <f>_xlfn.XLOOKUP(B1005,Demog!$A$2:$A$219,Demog!$P$2:$P$219,,,2)</f>
        <v>26303</v>
      </c>
      <c r="U1005" s="34">
        <f t="shared" si="15"/>
        <v>6</v>
      </c>
      <c r="V1005" s="13">
        <f>IF(OR(Table1[[#This Row],[7d_positivity_public]]=0,ISBLANK(Table1[[#This Row],[7d_positivity_public]])),"",(Table1[[#This Row],[7d_positivity_public]]-Table1[[#This Row],[7d_positivity_all]])/Table1[[#This Row],[7d_positivity_public]])</f>
        <v>0.33333333333333331</v>
      </c>
      <c r="W1005">
        <v>2</v>
      </c>
    </row>
    <row r="1006" spans="1:23" x14ac:dyDescent="0.25">
      <c r="A1006" s="10">
        <v>44393</v>
      </c>
      <c r="B1006">
        <v>2142</v>
      </c>
      <c r="C1006" t="s">
        <v>134</v>
      </c>
      <c r="D1006">
        <v>3</v>
      </c>
      <c r="E1006">
        <v>1</v>
      </c>
      <c r="F1006">
        <v>2</v>
      </c>
      <c r="G1006">
        <v>4</v>
      </c>
      <c r="H1006">
        <v>68</v>
      </c>
      <c r="K1006">
        <v>70</v>
      </c>
      <c r="L1006">
        <v>61</v>
      </c>
      <c r="M1006">
        <v>80</v>
      </c>
      <c r="T1006" s="34">
        <f>_xlfn.XLOOKUP(B1006,Demog!$A$2:$A$219,Demog!$P$2:$P$219,,,2)</f>
        <v>16854</v>
      </c>
      <c r="U1006" s="34">
        <f t="shared" si="15"/>
        <v>4</v>
      </c>
      <c r="V1006" s="13">
        <f>IF(OR(Table1[[#This Row],[7d_positivity_public]]=0,ISBLANK(Table1[[#This Row],[7d_positivity_public]])),"",(Table1[[#This Row],[7d_positivity_public]]-Table1[[#This Row],[7d_positivity_all]])/Table1[[#This Row],[7d_positivity_public]])</f>
        <v>0.5</v>
      </c>
      <c r="W1006">
        <v>2</v>
      </c>
    </row>
    <row r="1007" spans="1:23" x14ac:dyDescent="0.25">
      <c r="A1007" s="10">
        <v>44393</v>
      </c>
      <c r="B1007">
        <v>2150</v>
      </c>
      <c r="C1007" t="s">
        <v>135</v>
      </c>
      <c r="D1007">
        <v>0</v>
      </c>
      <c r="E1007">
        <v>0</v>
      </c>
      <c r="F1007">
        <v>0</v>
      </c>
      <c r="G1007">
        <v>0</v>
      </c>
      <c r="H1007">
        <v>74</v>
      </c>
      <c r="K1007">
        <v>76</v>
      </c>
      <c r="L1007">
        <v>62</v>
      </c>
      <c r="M1007">
        <v>85</v>
      </c>
      <c r="T1007" s="34">
        <f>_xlfn.XLOOKUP(B1007,Demog!$A$2:$A$219,Demog!$P$2:$P$219,,,2)</f>
        <v>9696</v>
      </c>
      <c r="U1007" s="34">
        <f t="shared" si="15"/>
        <v>0</v>
      </c>
      <c r="V1007" s="13" t="str">
        <f>IF(OR(Table1[[#This Row],[7d_positivity_public]]=0,ISBLANK(Table1[[#This Row],[7d_positivity_public]])),"",(Table1[[#This Row],[7d_positivity_public]]-Table1[[#This Row],[7d_positivity_all]])/Table1[[#This Row],[7d_positivity_public]])</f>
        <v/>
      </c>
      <c r="W1007">
        <v>0</v>
      </c>
    </row>
    <row r="1008" spans="1:23" x14ac:dyDescent="0.25">
      <c r="A1008" s="10">
        <v>44393</v>
      </c>
      <c r="B1008">
        <v>2210</v>
      </c>
      <c r="C1008" t="s">
        <v>136</v>
      </c>
      <c r="D1008">
        <v>1</v>
      </c>
      <c r="E1008">
        <v>1</v>
      </c>
      <c r="F1008">
        <v>0</v>
      </c>
      <c r="G1008">
        <v>1</v>
      </c>
      <c r="H1008">
        <v>84</v>
      </c>
      <c r="K1008">
        <v>84</v>
      </c>
      <c r="L1008">
        <v>82</v>
      </c>
      <c r="M1008">
        <v>87</v>
      </c>
      <c r="T1008" s="34">
        <f>_xlfn.XLOOKUP(B1008,Demog!$A$2:$A$219,Demog!$P$2:$P$219,,,2)</f>
        <v>70996</v>
      </c>
      <c r="U1008" s="34">
        <f t="shared" si="15"/>
        <v>5</v>
      </c>
      <c r="V1008" s="13">
        <f>IF(OR(Table1[[#This Row],[7d_positivity_public]]=0,ISBLANK(Table1[[#This Row],[7d_positivity_public]])),"",(Table1[[#This Row],[7d_positivity_public]]-Table1[[#This Row],[7d_positivity_all]])/Table1[[#This Row],[7d_positivity_public]])</f>
        <v>1</v>
      </c>
      <c r="W1008">
        <v>0</v>
      </c>
    </row>
    <row r="1009" spans="1:23" x14ac:dyDescent="0.25">
      <c r="A1009" s="10">
        <v>44393</v>
      </c>
      <c r="B1009">
        <v>2221</v>
      </c>
      <c r="C1009" t="s">
        <v>137</v>
      </c>
      <c r="D1009">
        <v>1</v>
      </c>
      <c r="E1009">
        <v>1</v>
      </c>
      <c r="F1009">
        <v>0</v>
      </c>
      <c r="G1009">
        <v>1</v>
      </c>
      <c r="H1009">
        <v>85</v>
      </c>
      <c r="K1009">
        <v>86</v>
      </c>
      <c r="L1009">
        <v>85</v>
      </c>
      <c r="M1009">
        <v>86</v>
      </c>
      <c r="T1009" s="34">
        <f>_xlfn.XLOOKUP(B1009,Demog!$A$2:$A$219,Demog!$P$2:$P$219,,,2)</f>
        <v>47161</v>
      </c>
      <c r="U1009" s="34">
        <f t="shared" si="15"/>
        <v>3</v>
      </c>
      <c r="V1009" s="13">
        <f>IF(OR(Table1[[#This Row],[7d_positivity_public]]=0,ISBLANK(Table1[[#This Row],[7d_positivity_public]])),"",(Table1[[#This Row],[7d_positivity_public]]-Table1[[#This Row],[7d_positivity_all]])/Table1[[#This Row],[7d_positivity_public]])</f>
        <v>1</v>
      </c>
      <c r="W1009">
        <v>0</v>
      </c>
    </row>
    <row r="1010" spans="1:23" x14ac:dyDescent="0.25">
      <c r="A1010" s="10">
        <v>44393</v>
      </c>
      <c r="B1010">
        <v>2222</v>
      </c>
      <c r="C1010" t="s">
        <v>138</v>
      </c>
      <c r="D1010">
        <v>1</v>
      </c>
      <c r="E1010">
        <v>0</v>
      </c>
      <c r="F1010">
        <v>1</v>
      </c>
      <c r="G1010">
        <v>1</v>
      </c>
      <c r="H1010">
        <v>83</v>
      </c>
      <c r="K1010">
        <v>84</v>
      </c>
      <c r="L1010">
        <v>83</v>
      </c>
      <c r="M1010">
        <v>84</v>
      </c>
      <c r="T1010" s="34">
        <f>_xlfn.XLOOKUP(B1010,Demog!$A$2:$A$219,Demog!$P$2:$P$219,,,2)</f>
        <v>45434</v>
      </c>
      <c r="U1010" s="34">
        <f t="shared" si="15"/>
        <v>3</v>
      </c>
      <c r="V1010" s="13">
        <f>IF(OR(Table1[[#This Row],[7d_positivity_public]]=0,ISBLANK(Table1[[#This Row],[7d_positivity_public]])),"",(Table1[[#This Row],[7d_positivity_public]]-Table1[[#This Row],[7d_positivity_all]])/Table1[[#This Row],[7d_positivity_public]])</f>
        <v>1</v>
      </c>
      <c r="W1010">
        <v>0</v>
      </c>
    </row>
    <row r="1011" spans="1:23" x14ac:dyDescent="0.25">
      <c r="A1011" s="10">
        <v>44393</v>
      </c>
      <c r="B1011">
        <v>2223</v>
      </c>
      <c r="C1011" t="s">
        <v>139</v>
      </c>
      <c r="D1011">
        <v>1</v>
      </c>
      <c r="E1011">
        <v>1</v>
      </c>
      <c r="F1011">
        <v>0</v>
      </c>
      <c r="G1011">
        <v>3</v>
      </c>
      <c r="H1011">
        <v>82</v>
      </c>
      <c r="K1011">
        <v>82</v>
      </c>
      <c r="L1011">
        <v>82</v>
      </c>
      <c r="M1011">
        <v>82</v>
      </c>
      <c r="T1011" s="34">
        <f>_xlfn.XLOOKUP(B1011,Demog!$A$2:$A$219,Demog!$P$2:$P$219,,,2)</f>
        <v>81414</v>
      </c>
      <c r="U1011" s="34">
        <f t="shared" si="15"/>
        <v>6</v>
      </c>
      <c r="V1011" s="13">
        <f>IF(OR(Table1[[#This Row],[7d_positivity_public]]=0,ISBLANK(Table1[[#This Row],[7d_positivity_public]])),"",(Table1[[#This Row],[7d_positivity_public]]-Table1[[#This Row],[7d_positivity_all]])/Table1[[#This Row],[7d_positivity_public]])</f>
        <v>0.66666666666666663</v>
      </c>
      <c r="W1011">
        <v>1</v>
      </c>
    </row>
    <row r="1012" spans="1:23" x14ac:dyDescent="0.25">
      <c r="A1012" s="10">
        <v>44393</v>
      </c>
      <c r="B1012">
        <v>2224</v>
      </c>
      <c r="C1012" t="s">
        <v>140</v>
      </c>
      <c r="D1012">
        <v>1</v>
      </c>
      <c r="E1012">
        <v>0</v>
      </c>
      <c r="F1012">
        <v>1</v>
      </c>
      <c r="G1012">
        <v>2</v>
      </c>
      <c r="H1012">
        <v>81</v>
      </c>
      <c r="K1012">
        <v>82</v>
      </c>
      <c r="L1012">
        <v>80</v>
      </c>
      <c r="M1012">
        <v>84</v>
      </c>
      <c r="T1012" s="34">
        <f>_xlfn.XLOOKUP(B1012,Demog!$A$2:$A$219,Demog!$P$2:$P$219,,,2)</f>
        <v>58746</v>
      </c>
      <c r="U1012" s="34">
        <f t="shared" si="15"/>
        <v>4</v>
      </c>
      <c r="V1012" s="13">
        <f>IF(OR(Table1[[#This Row],[7d_positivity_public]]=0,ISBLANK(Table1[[#This Row],[7d_positivity_public]])),"",(Table1[[#This Row],[7d_positivity_public]]-Table1[[#This Row],[7d_positivity_all]])/Table1[[#This Row],[7d_positivity_public]])</f>
        <v>0.5</v>
      </c>
      <c r="W1012">
        <v>1</v>
      </c>
    </row>
    <row r="1013" spans="1:23" x14ac:dyDescent="0.25">
      <c r="A1013" s="10">
        <v>44393</v>
      </c>
      <c r="B1013">
        <v>2231</v>
      </c>
      <c r="C1013" t="s">
        <v>141</v>
      </c>
      <c r="D1013">
        <v>2</v>
      </c>
      <c r="E1013">
        <v>1</v>
      </c>
      <c r="F1013">
        <v>1</v>
      </c>
      <c r="G1013">
        <v>2</v>
      </c>
      <c r="H1013">
        <v>77</v>
      </c>
      <c r="K1013">
        <v>78</v>
      </c>
      <c r="L1013">
        <v>70</v>
      </c>
      <c r="M1013">
        <v>86</v>
      </c>
      <c r="T1013" s="34">
        <f>_xlfn.XLOOKUP(B1013,Demog!$A$2:$A$219,Demog!$P$2:$P$219,,,2)</f>
        <v>30824</v>
      </c>
      <c r="U1013" s="34">
        <f t="shared" si="15"/>
        <v>4</v>
      </c>
      <c r="V1013" s="13">
        <f>IF(OR(Table1[[#This Row],[7d_positivity_public]]=0,ISBLANK(Table1[[#This Row],[7d_positivity_public]])),"",(Table1[[#This Row],[7d_positivity_public]]-Table1[[#This Row],[7d_positivity_all]])/Table1[[#This Row],[7d_positivity_public]])</f>
        <v>0.5</v>
      </c>
      <c r="W1013">
        <v>1</v>
      </c>
    </row>
    <row r="1014" spans="1:23" x14ac:dyDescent="0.25">
      <c r="A1014" s="10">
        <v>44393</v>
      </c>
      <c r="B1014">
        <v>2232</v>
      </c>
      <c r="C1014" t="s">
        <v>142</v>
      </c>
      <c r="D1014">
        <v>0</v>
      </c>
      <c r="E1014">
        <v>0</v>
      </c>
      <c r="F1014">
        <v>0</v>
      </c>
      <c r="G1014">
        <v>0</v>
      </c>
      <c r="H1014">
        <v>83</v>
      </c>
      <c r="K1014">
        <v>84</v>
      </c>
      <c r="L1014">
        <v>78</v>
      </c>
      <c r="M1014">
        <v>89</v>
      </c>
      <c r="T1014" s="34">
        <f>_xlfn.XLOOKUP(B1014,Demog!$A$2:$A$219,Demog!$P$2:$P$219,,,2)</f>
        <v>18835</v>
      </c>
      <c r="U1014" s="34">
        <f t="shared" si="15"/>
        <v>0</v>
      </c>
      <c r="V1014" s="13" t="str">
        <f>IF(OR(Table1[[#This Row],[7d_positivity_public]]=0,ISBLANK(Table1[[#This Row],[7d_positivity_public]])),"",(Table1[[#This Row],[7d_positivity_public]]-Table1[[#This Row],[7d_positivity_all]])/Table1[[#This Row],[7d_positivity_public]])</f>
        <v/>
      </c>
      <c r="W1014">
        <v>0</v>
      </c>
    </row>
    <row r="1015" spans="1:23" x14ac:dyDescent="0.25">
      <c r="A1015" s="10">
        <v>44393</v>
      </c>
      <c r="B1015">
        <v>2233</v>
      </c>
      <c r="C1015" t="s">
        <v>143</v>
      </c>
      <c r="D1015">
        <v>0</v>
      </c>
      <c r="E1015">
        <v>2</v>
      </c>
      <c r="F1015">
        <v>-2</v>
      </c>
      <c r="G1015">
        <v>1</v>
      </c>
      <c r="H1015">
        <v>77</v>
      </c>
      <c r="K1015">
        <v>78</v>
      </c>
      <c r="L1015">
        <v>72</v>
      </c>
      <c r="M1015">
        <v>86</v>
      </c>
      <c r="T1015" s="34">
        <f>_xlfn.XLOOKUP(B1015,Demog!$A$2:$A$219,Demog!$P$2:$P$219,,,2)</f>
        <v>51442</v>
      </c>
      <c r="U1015" s="34">
        <f t="shared" si="15"/>
        <v>0</v>
      </c>
      <c r="V1015" s="13">
        <f>IF(OR(Table1[[#This Row],[7d_positivity_public]]=0,ISBLANK(Table1[[#This Row],[7d_positivity_public]])),"",(Table1[[#This Row],[7d_positivity_public]]-Table1[[#This Row],[7d_positivity_all]])/Table1[[#This Row],[7d_positivity_public]])</f>
        <v>1</v>
      </c>
      <c r="W1015">
        <v>0</v>
      </c>
    </row>
    <row r="1016" spans="1:23" x14ac:dyDescent="0.25">
      <c r="A1016" s="10">
        <v>44393</v>
      </c>
      <c r="B1016">
        <v>2241</v>
      </c>
      <c r="C1016" t="s">
        <v>144</v>
      </c>
      <c r="D1016">
        <v>1</v>
      </c>
      <c r="E1016">
        <v>0</v>
      </c>
      <c r="F1016">
        <v>1</v>
      </c>
      <c r="G1016">
        <v>1</v>
      </c>
      <c r="H1016">
        <v>82</v>
      </c>
      <c r="K1016">
        <v>82</v>
      </c>
      <c r="L1016">
        <v>80</v>
      </c>
      <c r="M1016">
        <v>84</v>
      </c>
      <c r="T1016" s="34">
        <f>_xlfn.XLOOKUP(B1016,Demog!$A$2:$A$219,Demog!$P$2:$P$219,,,2)</f>
        <v>40842</v>
      </c>
      <c r="U1016" s="34">
        <f t="shared" si="15"/>
        <v>3</v>
      </c>
      <c r="V1016" s="13">
        <f>IF(OR(Table1[[#This Row],[7d_positivity_public]]=0,ISBLANK(Table1[[#This Row],[7d_positivity_public]])),"",(Table1[[#This Row],[7d_positivity_public]]-Table1[[#This Row],[7d_positivity_all]])/Table1[[#This Row],[7d_positivity_public]])</f>
        <v>1</v>
      </c>
      <c r="W1016">
        <v>0</v>
      </c>
    </row>
    <row r="1017" spans="1:23" x14ac:dyDescent="0.25">
      <c r="A1017" s="10">
        <v>44393</v>
      </c>
      <c r="B1017">
        <v>2242</v>
      </c>
      <c r="C1017" t="s">
        <v>145</v>
      </c>
      <c r="D1017">
        <v>1</v>
      </c>
      <c r="E1017">
        <v>1</v>
      </c>
      <c r="F1017">
        <v>0</v>
      </c>
      <c r="G1017">
        <v>1</v>
      </c>
      <c r="H1017">
        <v>83</v>
      </c>
      <c r="K1017">
        <v>84</v>
      </c>
      <c r="L1017">
        <v>81</v>
      </c>
      <c r="M1017">
        <v>87</v>
      </c>
      <c r="T1017" s="34">
        <f>_xlfn.XLOOKUP(B1017,Demog!$A$2:$A$219,Demog!$P$2:$P$219,,,2)</f>
        <v>70406</v>
      </c>
      <c r="U1017" s="34">
        <f t="shared" si="15"/>
        <v>5</v>
      </c>
      <c r="V1017" s="13">
        <f>IF(OR(Table1[[#This Row],[7d_positivity_public]]=0,ISBLANK(Table1[[#This Row],[7d_positivity_public]])),"",(Table1[[#This Row],[7d_positivity_public]]-Table1[[#This Row],[7d_positivity_all]])/Table1[[#This Row],[7d_positivity_public]])</f>
        <v>1</v>
      </c>
      <c r="W1017">
        <v>0</v>
      </c>
    </row>
    <row r="1018" spans="1:23" x14ac:dyDescent="0.25">
      <c r="A1018" s="10">
        <v>44393</v>
      </c>
      <c r="B1018">
        <v>2243</v>
      </c>
      <c r="C1018" t="s">
        <v>146</v>
      </c>
      <c r="D1018">
        <v>0</v>
      </c>
      <c r="E1018">
        <v>0</v>
      </c>
      <c r="F1018">
        <v>0</v>
      </c>
      <c r="G1018">
        <v>0</v>
      </c>
      <c r="H1018">
        <v>82</v>
      </c>
      <c r="K1018">
        <v>83</v>
      </c>
      <c r="L1018">
        <v>79</v>
      </c>
      <c r="M1018">
        <v>86</v>
      </c>
      <c r="T1018" s="34">
        <f>_xlfn.XLOOKUP(B1018,Demog!$A$2:$A$219,Demog!$P$2:$P$219,,,2)</f>
        <v>28129</v>
      </c>
      <c r="U1018" s="34">
        <f t="shared" si="15"/>
        <v>0</v>
      </c>
      <c r="V1018" s="13" t="str">
        <f>IF(OR(Table1[[#This Row],[7d_positivity_public]]=0,ISBLANK(Table1[[#This Row],[7d_positivity_public]])),"",(Table1[[#This Row],[7d_positivity_public]]-Table1[[#This Row],[7d_positivity_all]])/Table1[[#This Row],[7d_positivity_public]])</f>
        <v/>
      </c>
      <c r="W1018">
        <v>0</v>
      </c>
    </row>
    <row r="1019" spans="1:23" x14ac:dyDescent="0.25">
      <c r="A1019" s="10">
        <v>44393</v>
      </c>
      <c r="B1019">
        <v>2244</v>
      </c>
      <c r="C1019" t="s">
        <v>147</v>
      </c>
      <c r="D1019">
        <v>1</v>
      </c>
      <c r="E1019">
        <v>1</v>
      </c>
      <c r="F1019">
        <v>0</v>
      </c>
      <c r="G1019">
        <v>1</v>
      </c>
      <c r="H1019">
        <v>81</v>
      </c>
      <c r="K1019">
        <v>82</v>
      </c>
      <c r="L1019">
        <v>78</v>
      </c>
      <c r="M1019">
        <v>87</v>
      </c>
      <c r="T1019" s="34">
        <f>_xlfn.XLOOKUP(B1019,Demog!$A$2:$A$219,Demog!$P$2:$P$219,,,2)</f>
        <v>58612</v>
      </c>
      <c r="U1019" s="34">
        <f t="shared" si="15"/>
        <v>4</v>
      </c>
      <c r="V1019" s="13">
        <f>IF(OR(Table1[[#This Row],[7d_positivity_public]]=0,ISBLANK(Table1[[#This Row],[7d_positivity_public]])),"",(Table1[[#This Row],[7d_positivity_public]]-Table1[[#This Row],[7d_positivity_all]])/Table1[[#This Row],[7d_positivity_public]])</f>
        <v>0</v>
      </c>
      <c r="W1019">
        <v>1</v>
      </c>
    </row>
    <row r="1020" spans="1:23" x14ac:dyDescent="0.25">
      <c r="A1020" s="10">
        <v>44393</v>
      </c>
      <c r="B1020">
        <v>2245</v>
      </c>
      <c r="C1020" t="s">
        <v>148</v>
      </c>
      <c r="D1020">
        <v>1</v>
      </c>
      <c r="E1020">
        <v>0</v>
      </c>
      <c r="F1020">
        <v>1</v>
      </c>
      <c r="G1020">
        <v>1</v>
      </c>
      <c r="H1020">
        <v>84</v>
      </c>
      <c r="K1020">
        <v>85</v>
      </c>
      <c r="L1020">
        <v>82</v>
      </c>
      <c r="M1020">
        <v>87</v>
      </c>
      <c r="T1020" s="34">
        <f>_xlfn.XLOOKUP(B1020,Demog!$A$2:$A$219,Demog!$P$2:$P$219,,,2)</f>
        <v>36404</v>
      </c>
      <c r="U1020" s="34">
        <f t="shared" si="15"/>
        <v>3</v>
      </c>
      <c r="V1020" s="13">
        <f>IF(OR(Table1[[#This Row],[7d_positivity_public]]=0,ISBLANK(Table1[[#This Row],[7d_positivity_public]])),"",(Table1[[#This Row],[7d_positivity_public]]-Table1[[#This Row],[7d_positivity_all]])/Table1[[#This Row],[7d_positivity_public]])</f>
        <v>0</v>
      </c>
      <c r="W1020">
        <v>1</v>
      </c>
    </row>
    <row r="1021" spans="1:23" x14ac:dyDescent="0.25">
      <c r="A1021" s="10">
        <v>44393</v>
      </c>
      <c r="B1021">
        <v>2311</v>
      </c>
      <c r="C1021" t="s">
        <v>149</v>
      </c>
      <c r="D1021">
        <v>0</v>
      </c>
      <c r="E1021">
        <v>0</v>
      </c>
      <c r="F1021">
        <v>0</v>
      </c>
      <c r="G1021">
        <v>1</v>
      </c>
      <c r="H1021">
        <v>75</v>
      </c>
      <c r="K1021">
        <v>76</v>
      </c>
      <c r="L1021">
        <v>69</v>
      </c>
      <c r="M1021">
        <v>85</v>
      </c>
      <c r="T1021" s="34">
        <f>_xlfn.XLOOKUP(B1021,Demog!$A$2:$A$219,Demog!$P$2:$P$219,,,2)</f>
        <v>25888</v>
      </c>
      <c r="U1021" s="34">
        <f t="shared" si="15"/>
        <v>0</v>
      </c>
      <c r="V1021" s="13">
        <f>IF(OR(Table1[[#This Row],[7d_positivity_public]]=0,ISBLANK(Table1[[#This Row],[7d_positivity_public]])),"",(Table1[[#This Row],[7d_positivity_public]]-Table1[[#This Row],[7d_positivity_all]])/Table1[[#This Row],[7d_positivity_public]])</f>
        <v>0</v>
      </c>
      <c r="W1021">
        <v>1</v>
      </c>
    </row>
    <row r="1022" spans="1:23" x14ac:dyDescent="0.25">
      <c r="A1022" s="10">
        <v>44393</v>
      </c>
      <c r="B1022">
        <v>2312</v>
      </c>
      <c r="C1022" t="s">
        <v>150</v>
      </c>
      <c r="D1022">
        <v>0</v>
      </c>
      <c r="E1022">
        <v>0</v>
      </c>
      <c r="F1022">
        <v>0</v>
      </c>
      <c r="G1022">
        <v>0</v>
      </c>
      <c r="H1022">
        <v>84</v>
      </c>
      <c r="K1022">
        <v>85</v>
      </c>
      <c r="L1022">
        <v>80</v>
      </c>
      <c r="M1022">
        <v>90</v>
      </c>
      <c r="T1022" s="34">
        <f>_xlfn.XLOOKUP(B1022,Demog!$A$2:$A$219,Demog!$P$2:$P$219,,,2)</f>
        <v>29587</v>
      </c>
      <c r="U1022" s="34">
        <f t="shared" si="15"/>
        <v>0</v>
      </c>
      <c r="V1022" s="13" t="str">
        <f>IF(OR(Table1[[#This Row],[7d_positivity_public]]=0,ISBLANK(Table1[[#This Row],[7d_positivity_public]])),"",(Table1[[#This Row],[7d_positivity_public]]-Table1[[#This Row],[7d_positivity_all]])/Table1[[#This Row],[7d_positivity_public]])</f>
        <v/>
      </c>
      <c r="W1022">
        <v>0</v>
      </c>
    </row>
    <row r="1023" spans="1:23" x14ac:dyDescent="0.25">
      <c r="A1023" s="10">
        <v>44393</v>
      </c>
      <c r="B1023">
        <v>2313</v>
      </c>
      <c r="C1023" t="s">
        <v>151</v>
      </c>
      <c r="D1023">
        <v>0</v>
      </c>
      <c r="E1023">
        <v>1</v>
      </c>
      <c r="F1023">
        <v>-1</v>
      </c>
      <c r="G1023">
        <v>1</v>
      </c>
      <c r="H1023">
        <v>81</v>
      </c>
      <c r="K1023">
        <v>82</v>
      </c>
      <c r="L1023">
        <v>80</v>
      </c>
      <c r="M1023">
        <v>88</v>
      </c>
      <c r="T1023" s="34">
        <f>_xlfn.XLOOKUP(B1023,Demog!$A$2:$A$219,Demog!$P$2:$P$219,,,2)</f>
        <v>31567</v>
      </c>
      <c r="U1023" s="34">
        <f t="shared" si="15"/>
        <v>0</v>
      </c>
      <c r="V1023" s="13">
        <f>IF(OR(Table1[[#This Row],[7d_positivity_public]]=0,ISBLANK(Table1[[#This Row],[7d_positivity_public]])),"",(Table1[[#This Row],[7d_positivity_public]]-Table1[[#This Row],[7d_positivity_all]])/Table1[[#This Row],[7d_positivity_public]])</f>
        <v>0</v>
      </c>
      <c r="W1023">
        <v>1</v>
      </c>
    </row>
    <row r="1024" spans="1:23" x14ac:dyDescent="0.25">
      <c r="A1024" s="10">
        <v>44393</v>
      </c>
      <c r="B1024">
        <v>2314</v>
      </c>
      <c r="C1024" t="s">
        <v>152</v>
      </c>
      <c r="D1024">
        <v>1</v>
      </c>
      <c r="E1024">
        <v>1</v>
      </c>
      <c r="F1024">
        <v>0</v>
      </c>
      <c r="G1024">
        <v>0</v>
      </c>
      <c r="H1024">
        <v>79</v>
      </c>
      <c r="K1024">
        <v>80</v>
      </c>
      <c r="L1024">
        <v>70</v>
      </c>
      <c r="M1024">
        <v>88</v>
      </c>
      <c r="T1024" s="34">
        <f>_xlfn.XLOOKUP(B1024,Demog!$A$2:$A$219,Demog!$P$2:$P$219,,,2)</f>
        <v>22090</v>
      </c>
      <c r="U1024" s="34">
        <f t="shared" si="15"/>
        <v>2</v>
      </c>
      <c r="V1024" s="13" t="str">
        <f>IF(OR(Table1[[#This Row],[7d_positivity_public]]=0,ISBLANK(Table1[[#This Row],[7d_positivity_public]])),"",(Table1[[#This Row],[7d_positivity_public]]-Table1[[#This Row],[7d_positivity_all]])/Table1[[#This Row],[7d_positivity_public]])</f>
        <v/>
      </c>
      <c r="W1024">
        <v>0</v>
      </c>
    </row>
    <row r="1025" spans="1:23" x14ac:dyDescent="0.25">
      <c r="A1025" s="10">
        <v>44393</v>
      </c>
      <c r="B1025">
        <v>2315</v>
      </c>
      <c r="C1025" t="s">
        <v>153</v>
      </c>
      <c r="D1025">
        <v>1</v>
      </c>
      <c r="E1025">
        <v>3</v>
      </c>
      <c r="F1025">
        <v>-2</v>
      </c>
      <c r="G1025">
        <v>1</v>
      </c>
      <c r="H1025">
        <v>73</v>
      </c>
      <c r="K1025">
        <v>75</v>
      </c>
      <c r="L1025">
        <v>66</v>
      </c>
      <c r="M1025">
        <v>84</v>
      </c>
      <c r="T1025" s="34">
        <f>_xlfn.XLOOKUP(B1025,Demog!$A$2:$A$219,Demog!$P$2:$P$219,,,2)</f>
        <v>13204</v>
      </c>
      <c r="U1025" s="34">
        <f t="shared" si="15"/>
        <v>1</v>
      </c>
      <c r="V1025" s="13">
        <f>IF(OR(Table1[[#This Row],[7d_positivity_public]]=0,ISBLANK(Table1[[#This Row],[7d_positivity_public]])),"",(Table1[[#This Row],[7d_positivity_public]]-Table1[[#This Row],[7d_positivity_all]])/Table1[[#This Row],[7d_positivity_public]])</f>
        <v>0</v>
      </c>
      <c r="W1025">
        <v>1</v>
      </c>
    </row>
    <row r="1026" spans="1:23" x14ac:dyDescent="0.25">
      <c r="A1026" s="10">
        <v>44393</v>
      </c>
      <c r="B1026">
        <v>2316</v>
      </c>
      <c r="C1026" t="s">
        <v>154</v>
      </c>
      <c r="D1026">
        <v>3</v>
      </c>
      <c r="E1026">
        <v>0</v>
      </c>
      <c r="F1026">
        <v>3</v>
      </c>
      <c r="G1026">
        <v>3</v>
      </c>
      <c r="H1026">
        <v>74</v>
      </c>
      <c r="K1026">
        <v>75</v>
      </c>
      <c r="L1026">
        <v>67</v>
      </c>
      <c r="M1026">
        <v>84</v>
      </c>
      <c r="T1026" s="34">
        <f>_xlfn.XLOOKUP(B1026,Demog!$A$2:$A$219,Demog!$P$2:$P$219,,,2)</f>
        <v>12653</v>
      </c>
      <c r="U1026" s="34">
        <f t="shared" ref="U1026:U1089" si="16">ROUND(T1026*D1026/100000*7,0)</f>
        <v>3</v>
      </c>
      <c r="V1026" s="13">
        <f>IF(OR(Table1[[#This Row],[7d_positivity_public]]=0,ISBLANK(Table1[[#This Row],[7d_positivity_public]])),"",(Table1[[#This Row],[7d_positivity_public]]-Table1[[#This Row],[7d_positivity_all]])/Table1[[#This Row],[7d_positivity_public]])</f>
        <v>-0.33333333333333331</v>
      </c>
      <c r="W1026">
        <v>4</v>
      </c>
    </row>
    <row r="1027" spans="1:23" x14ac:dyDescent="0.25">
      <c r="A1027" s="10">
        <v>44393</v>
      </c>
      <c r="B1027">
        <v>2317</v>
      </c>
      <c r="C1027" t="s">
        <v>155</v>
      </c>
      <c r="D1027">
        <v>3</v>
      </c>
      <c r="E1027">
        <v>1</v>
      </c>
      <c r="F1027">
        <v>2</v>
      </c>
      <c r="G1027">
        <v>3</v>
      </c>
      <c r="H1027">
        <v>74</v>
      </c>
      <c r="K1027">
        <v>76</v>
      </c>
      <c r="L1027">
        <v>65</v>
      </c>
      <c r="M1027">
        <v>84</v>
      </c>
      <c r="T1027" s="34">
        <f>_xlfn.XLOOKUP(B1027,Demog!$A$2:$A$219,Demog!$P$2:$P$219,,,2)</f>
        <v>8789</v>
      </c>
      <c r="U1027" s="34">
        <f t="shared" si="16"/>
        <v>2</v>
      </c>
      <c r="V1027" s="13">
        <f>IF(OR(Table1[[#This Row],[7d_positivity_public]]=0,ISBLANK(Table1[[#This Row],[7d_positivity_public]])),"",(Table1[[#This Row],[7d_positivity_public]]-Table1[[#This Row],[7d_positivity_all]])/Table1[[#This Row],[7d_positivity_public]])</f>
        <v>0.33333333333333331</v>
      </c>
      <c r="W1027">
        <v>2</v>
      </c>
    </row>
    <row r="1028" spans="1:23" x14ac:dyDescent="0.25">
      <c r="A1028" s="10">
        <v>44393</v>
      </c>
      <c r="B1028">
        <v>2321</v>
      </c>
      <c r="C1028" t="s">
        <v>156</v>
      </c>
      <c r="D1028">
        <v>0</v>
      </c>
      <c r="E1028">
        <v>1</v>
      </c>
      <c r="F1028">
        <v>-1</v>
      </c>
      <c r="G1028">
        <v>0</v>
      </c>
      <c r="H1028">
        <v>85</v>
      </c>
      <c r="K1028">
        <v>86</v>
      </c>
      <c r="L1028">
        <v>83</v>
      </c>
      <c r="M1028">
        <v>90</v>
      </c>
      <c r="T1028" s="34">
        <f>_xlfn.XLOOKUP(B1028,Demog!$A$2:$A$219,Demog!$P$2:$P$219,,,2)</f>
        <v>56017</v>
      </c>
      <c r="U1028" s="34">
        <f t="shared" si="16"/>
        <v>0</v>
      </c>
      <c r="V1028" s="13" t="str">
        <f>IF(OR(Table1[[#This Row],[7d_positivity_public]]=0,ISBLANK(Table1[[#This Row],[7d_positivity_public]])),"",(Table1[[#This Row],[7d_positivity_public]]-Table1[[#This Row],[7d_positivity_all]])/Table1[[#This Row],[7d_positivity_public]])</f>
        <v/>
      </c>
      <c r="W1028">
        <v>0</v>
      </c>
    </row>
    <row r="1029" spans="1:23" x14ac:dyDescent="0.25">
      <c r="A1029" s="10">
        <v>44393</v>
      </c>
      <c r="B1029">
        <v>2322</v>
      </c>
      <c r="C1029" t="s">
        <v>157</v>
      </c>
      <c r="D1029">
        <v>0</v>
      </c>
      <c r="E1029">
        <v>0</v>
      </c>
      <c r="F1029">
        <v>0</v>
      </c>
      <c r="G1029">
        <v>0</v>
      </c>
      <c r="H1029">
        <v>88</v>
      </c>
      <c r="K1029">
        <v>89</v>
      </c>
      <c r="L1029">
        <v>84</v>
      </c>
      <c r="M1029">
        <v>92</v>
      </c>
      <c r="T1029" s="34">
        <f>_xlfn.XLOOKUP(B1029,Demog!$A$2:$A$219,Demog!$P$2:$P$219,,,2)</f>
        <v>24822</v>
      </c>
      <c r="U1029" s="34">
        <f t="shared" si="16"/>
        <v>0</v>
      </c>
      <c r="V1029" s="13" t="str">
        <f>IF(OR(Table1[[#This Row],[7d_positivity_public]]=0,ISBLANK(Table1[[#This Row],[7d_positivity_public]])),"",(Table1[[#This Row],[7d_positivity_public]]-Table1[[#This Row],[7d_positivity_all]])/Table1[[#This Row],[7d_positivity_public]])</f>
        <v/>
      </c>
      <c r="W1029">
        <v>0</v>
      </c>
    </row>
    <row r="1030" spans="1:23" x14ac:dyDescent="0.25">
      <c r="A1030" s="10">
        <v>44393</v>
      </c>
      <c r="B1030">
        <v>2323</v>
      </c>
      <c r="C1030" t="s">
        <v>158</v>
      </c>
      <c r="D1030">
        <v>0</v>
      </c>
      <c r="E1030">
        <v>2</v>
      </c>
      <c r="F1030">
        <v>-2</v>
      </c>
      <c r="G1030">
        <v>2</v>
      </c>
      <c r="H1030">
        <v>87</v>
      </c>
      <c r="K1030">
        <v>87</v>
      </c>
      <c r="L1030">
        <v>81</v>
      </c>
      <c r="M1030">
        <v>91</v>
      </c>
      <c r="T1030" s="34">
        <f>_xlfn.XLOOKUP(B1030,Demog!$A$2:$A$219,Demog!$P$2:$P$219,,,2)</f>
        <v>22225</v>
      </c>
      <c r="U1030" s="34">
        <f t="shared" si="16"/>
        <v>0</v>
      </c>
      <c r="V1030" s="13">
        <f>IF(OR(Table1[[#This Row],[7d_positivity_public]]=0,ISBLANK(Table1[[#This Row],[7d_positivity_public]])),"",(Table1[[#This Row],[7d_positivity_public]]-Table1[[#This Row],[7d_positivity_all]])/Table1[[#This Row],[7d_positivity_public]])</f>
        <v>0.5</v>
      </c>
      <c r="W1030">
        <v>1</v>
      </c>
    </row>
    <row r="1031" spans="1:23" x14ac:dyDescent="0.25">
      <c r="A1031" s="10">
        <v>44393</v>
      </c>
      <c r="B1031">
        <v>2331</v>
      </c>
      <c r="C1031" t="s">
        <v>159</v>
      </c>
      <c r="D1031">
        <v>0</v>
      </c>
      <c r="E1031">
        <v>1</v>
      </c>
      <c r="F1031">
        <v>-1</v>
      </c>
      <c r="G1031">
        <v>1</v>
      </c>
      <c r="H1031">
        <v>84</v>
      </c>
      <c r="K1031">
        <v>85</v>
      </c>
      <c r="L1031">
        <v>82</v>
      </c>
      <c r="M1031">
        <v>89</v>
      </c>
      <c r="T1031" s="34">
        <f>_xlfn.XLOOKUP(B1031,Demog!$A$2:$A$219,Demog!$P$2:$P$219,,,2)</f>
        <v>53402</v>
      </c>
      <c r="U1031" s="34">
        <f t="shared" si="16"/>
        <v>0</v>
      </c>
      <c r="V1031" s="13">
        <f>IF(OR(Table1[[#This Row],[7d_positivity_public]]=0,ISBLANK(Table1[[#This Row],[7d_positivity_public]])),"",(Table1[[#This Row],[7d_positivity_public]]-Table1[[#This Row],[7d_positivity_all]])/Table1[[#This Row],[7d_positivity_public]])</f>
        <v>0</v>
      </c>
      <c r="W1031">
        <v>1</v>
      </c>
    </row>
    <row r="1032" spans="1:23" x14ac:dyDescent="0.25">
      <c r="A1032" s="10">
        <v>44393</v>
      </c>
      <c r="B1032">
        <v>2332</v>
      </c>
      <c r="C1032" t="s">
        <v>160</v>
      </c>
      <c r="D1032">
        <v>1</v>
      </c>
      <c r="E1032">
        <v>1</v>
      </c>
      <c r="F1032">
        <v>0</v>
      </c>
      <c r="G1032">
        <v>1</v>
      </c>
      <c r="H1032">
        <v>79</v>
      </c>
      <c r="K1032">
        <v>80</v>
      </c>
      <c r="L1032">
        <v>78</v>
      </c>
      <c r="M1032">
        <v>84</v>
      </c>
      <c r="T1032" s="34">
        <f>_xlfn.XLOOKUP(B1032,Demog!$A$2:$A$219,Demog!$P$2:$P$219,,,2)</f>
        <v>51161</v>
      </c>
      <c r="U1032" s="34">
        <f t="shared" si="16"/>
        <v>4</v>
      </c>
      <c r="V1032" s="13">
        <f>IF(OR(Table1[[#This Row],[7d_positivity_public]]=0,ISBLANK(Table1[[#This Row],[7d_positivity_public]])),"",(Table1[[#This Row],[7d_positivity_public]]-Table1[[#This Row],[7d_positivity_all]])/Table1[[#This Row],[7d_positivity_public]])</f>
        <v>0</v>
      </c>
      <c r="W1032">
        <v>1</v>
      </c>
    </row>
    <row r="1033" spans="1:23" x14ac:dyDescent="0.25">
      <c r="A1033" s="10">
        <v>44393</v>
      </c>
      <c r="B1033">
        <v>2333</v>
      </c>
      <c r="C1033" t="s">
        <v>161</v>
      </c>
      <c r="D1033">
        <v>0</v>
      </c>
      <c r="E1033">
        <v>0</v>
      </c>
      <c r="F1033">
        <v>0</v>
      </c>
      <c r="G1033">
        <v>1</v>
      </c>
      <c r="H1033">
        <v>83</v>
      </c>
      <c r="K1033">
        <v>83</v>
      </c>
      <c r="L1033">
        <v>79</v>
      </c>
      <c r="M1033">
        <v>89</v>
      </c>
      <c r="T1033" s="34">
        <f>_xlfn.XLOOKUP(B1033,Demog!$A$2:$A$219,Demog!$P$2:$P$219,,,2)</f>
        <v>69963</v>
      </c>
      <c r="U1033" s="34">
        <f t="shared" si="16"/>
        <v>0</v>
      </c>
      <c r="V1033" s="13">
        <f>IF(OR(Table1[[#This Row],[7d_positivity_public]]=0,ISBLANK(Table1[[#This Row],[7d_positivity_public]])),"",(Table1[[#This Row],[7d_positivity_public]]-Table1[[#This Row],[7d_positivity_all]])/Table1[[#This Row],[7d_positivity_public]])</f>
        <v>1</v>
      </c>
      <c r="W1033">
        <v>0</v>
      </c>
    </row>
    <row r="1034" spans="1:23" x14ac:dyDescent="0.25">
      <c r="A1034" s="10">
        <v>44393</v>
      </c>
      <c r="B1034">
        <v>2334</v>
      </c>
      <c r="C1034" t="s">
        <v>162</v>
      </c>
      <c r="D1034">
        <v>0</v>
      </c>
      <c r="E1034">
        <v>0</v>
      </c>
      <c r="F1034">
        <v>0</v>
      </c>
      <c r="G1034">
        <v>1</v>
      </c>
      <c r="H1034">
        <v>86</v>
      </c>
      <c r="K1034">
        <v>87</v>
      </c>
      <c r="L1034">
        <v>85</v>
      </c>
      <c r="M1034">
        <v>92</v>
      </c>
      <c r="T1034" s="34">
        <f>_xlfn.XLOOKUP(B1034,Demog!$A$2:$A$219,Demog!$P$2:$P$219,,,2)</f>
        <v>45391</v>
      </c>
      <c r="U1034" s="34">
        <f t="shared" si="16"/>
        <v>0</v>
      </c>
      <c r="V1034" s="13">
        <f>IF(OR(Table1[[#This Row],[7d_positivity_public]]=0,ISBLANK(Table1[[#This Row],[7d_positivity_public]])),"",(Table1[[#This Row],[7d_positivity_public]]-Table1[[#This Row],[7d_positivity_all]])/Table1[[#This Row],[7d_positivity_public]])</f>
        <v>1</v>
      </c>
      <c r="W1034">
        <v>0</v>
      </c>
    </row>
    <row r="1035" spans="1:23" x14ac:dyDescent="0.25">
      <c r="A1035" s="10">
        <v>44393</v>
      </c>
      <c r="B1035">
        <v>2335</v>
      </c>
      <c r="C1035" t="s">
        <v>163</v>
      </c>
      <c r="D1035">
        <v>0</v>
      </c>
      <c r="E1035">
        <v>1</v>
      </c>
      <c r="F1035">
        <v>-1</v>
      </c>
      <c r="G1035">
        <v>2</v>
      </c>
      <c r="H1035">
        <v>85</v>
      </c>
      <c r="K1035">
        <v>87</v>
      </c>
      <c r="L1035">
        <v>84</v>
      </c>
      <c r="M1035">
        <v>92</v>
      </c>
      <c r="T1035" s="34">
        <f>_xlfn.XLOOKUP(B1035,Demog!$A$2:$A$219,Demog!$P$2:$P$219,,,2)</f>
        <v>62748</v>
      </c>
      <c r="U1035" s="34">
        <f t="shared" si="16"/>
        <v>0</v>
      </c>
      <c r="V1035" s="13">
        <f>IF(OR(Table1[[#This Row],[7d_positivity_public]]=0,ISBLANK(Table1[[#This Row],[7d_positivity_public]])),"",(Table1[[#This Row],[7d_positivity_public]]-Table1[[#This Row],[7d_positivity_all]])/Table1[[#This Row],[7d_positivity_public]])</f>
        <v>0.5</v>
      </c>
      <c r="W1035">
        <v>1</v>
      </c>
    </row>
    <row r="1036" spans="1:23" x14ac:dyDescent="0.25">
      <c r="A1036" s="10">
        <v>44393</v>
      </c>
      <c r="B1036">
        <v>2336</v>
      </c>
      <c r="C1036" t="s">
        <v>164</v>
      </c>
      <c r="D1036">
        <v>0</v>
      </c>
      <c r="E1036">
        <v>0</v>
      </c>
      <c r="F1036">
        <v>0</v>
      </c>
      <c r="G1036">
        <v>0</v>
      </c>
      <c r="H1036">
        <v>85</v>
      </c>
      <c r="K1036">
        <v>86</v>
      </c>
      <c r="L1036">
        <v>83</v>
      </c>
      <c r="M1036">
        <v>90</v>
      </c>
      <c r="T1036" s="34">
        <f>_xlfn.XLOOKUP(B1036,Demog!$A$2:$A$219,Demog!$P$2:$P$219,,,2)</f>
        <v>58701</v>
      </c>
      <c r="U1036" s="34">
        <f t="shared" si="16"/>
        <v>0</v>
      </c>
      <c r="V1036" s="13" t="str">
        <f>IF(OR(Table1[[#This Row],[7d_positivity_public]]=0,ISBLANK(Table1[[#This Row],[7d_positivity_public]])),"",(Table1[[#This Row],[7d_positivity_public]]-Table1[[#This Row],[7d_positivity_all]])/Table1[[#This Row],[7d_positivity_public]])</f>
        <v/>
      </c>
      <c r="W1036">
        <v>0</v>
      </c>
    </row>
    <row r="1037" spans="1:23" x14ac:dyDescent="0.25">
      <c r="A1037" s="10">
        <v>44393</v>
      </c>
      <c r="B1037">
        <v>2337</v>
      </c>
      <c r="C1037" t="s">
        <v>165</v>
      </c>
      <c r="D1037">
        <v>0</v>
      </c>
      <c r="E1037">
        <v>2</v>
      </c>
      <c r="F1037">
        <v>-2</v>
      </c>
      <c r="G1037">
        <v>1</v>
      </c>
      <c r="H1037">
        <v>79</v>
      </c>
      <c r="K1037">
        <v>80</v>
      </c>
      <c r="L1037">
        <v>76</v>
      </c>
      <c r="M1037">
        <v>85</v>
      </c>
      <c r="T1037" s="34">
        <f>_xlfn.XLOOKUP(B1037,Demog!$A$2:$A$219,Demog!$P$2:$P$219,,,2)</f>
        <v>60538</v>
      </c>
      <c r="U1037" s="34">
        <f t="shared" si="16"/>
        <v>0</v>
      </c>
      <c r="V1037" s="13">
        <f>IF(OR(Table1[[#This Row],[7d_positivity_public]]=0,ISBLANK(Table1[[#This Row],[7d_positivity_public]])),"",(Table1[[#This Row],[7d_positivity_public]]-Table1[[#This Row],[7d_positivity_all]])/Table1[[#This Row],[7d_positivity_public]])</f>
        <v>0</v>
      </c>
      <c r="W1037">
        <v>1</v>
      </c>
    </row>
    <row r="1038" spans="1:23" x14ac:dyDescent="0.25">
      <c r="A1038" s="10">
        <v>44393</v>
      </c>
      <c r="B1038">
        <v>2338</v>
      </c>
      <c r="C1038" t="s">
        <v>166</v>
      </c>
      <c r="D1038">
        <v>1</v>
      </c>
      <c r="E1038">
        <v>0</v>
      </c>
      <c r="F1038">
        <v>1</v>
      </c>
      <c r="G1038">
        <v>1</v>
      </c>
      <c r="H1038">
        <v>86</v>
      </c>
      <c r="K1038">
        <v>87</v>
      </c>
      <c r="L1038">
        <v>85</v>
      </c>
      <c r="M1038">
        <v>92</v>
      </c>
      <c r="T1038" s="34">
        <f>_xlfn.XLOOKUP(B1038,Demog!$A$2:$A$219,Demog!$P$2:$P$219,,,2)</f>
        <v>41463</v>
      </c>
      <c r="U1038" s="34">
        <f t="shared" si="16"/>
        <v>3</v>
      </c>
      <c r="V1038" s="13">
        <f>IF(OR(Table1[[#This Row],[7d_positivity_public]]=0,ISBLANK(Table1[[#This Row],[7d_positivity_public]])),"",(Table1[[#This Row],[7d_positivity_public]]-Table1[[#This Row],[7d_positivity_all]])/Table1[[#This Row],[7d_positivity_public]])</f>
        <v>0</v>
      </c>
      <c r="W1038">
        <v>1</v>
      </c>
    </row>
    <row r="1039" spans="1:23" x14ac:dyDescent="0.25">
      <c r="A1039" s="10">
        <v>44393</v>
      </c>
      <c r="B1039">
        <v>2341</v>
      </c>
      <c r="C1039" t="s">
        <v>167</v>
      </c>
      <c r="D1039">
        <v>1</v>
      </c>
      <c r="E1039">
        <v>0</v>
      </c>
      <c r="F1039">
        <v>1</v>
      </c>
      <c r="G1039">
        <v>2</v>
      </c>
      <c r="H1039">
        <v>83</v>
      </c>
      <c r="K1039">
        <v>84</v>
      </c>
      <c r="L1039">
        <v>78</v>
      </c>
      <c r="M1039">
        <v>88</v>
      </c>
      <c r="T1039" s="34">
        <f>_xlfn.XLOOKUP(B1039,Demog!$A$2:$A$219,Demog!$P$2:$P$219,,,2)</f>
        <v>74816</v>
      </c>
      <c r="U1039" s="34">
        <f t="shared" si="16"/>
        <v>5</v>
      </c>
      <c r="V1039" s="13">
        <f>IF(OR(Table1[[#This Row],[7d_positivity_public]]=0,ISBLANK(Table1[[#This Row],[7d_positivity_public]])),"",(Table1[[#This Row],[7d_positivity_public]]-Table1[[#This Row],[7d_positivity_all]])/Table1[[#This Row],[7d_positivity_public]])</f>
        <v>0.5</v>
      </c>
      <c r="W1039">
        <v>1</v>
      </c>
    </row>
    <row r="1040" spans="1:23" x14ac:dyDescent="0.25">
      <c r="A1040" s="10">
        <v>44393</v>
      </c>
      <c r="B1040">
        <v>2342</v>
      </c>
      <c r="C1040" t="s">
        <v>168</v>
      </c>
      <c r="D1040">
        <v>0</v>
      </c>
      <c r="E1040">
        <v>1</v>
      </c>
      <c r="F1040">
        <v>-1</v>
      </c>
      <c r="G1040">
        <v>0</v>
      </c>
      <c r="H1040">
        <v>81</v>
      </c>
      <c r="K1040">
        <v>81</v>
      </c>
      <c r="L1040">
        <v>71</v>
      </c>
      <c r="M1040">
        <v>86</v>
      </c>
      <c r="T1040" s="34">
        <f>_xlfn.XLOOKUP(B1040,Demog!$A$2:$A$219,Demog!$P$2:$P$219,,,2)</f>
        <v>19952</v>
      </c>
      <c r="U1040" s="34">
        <f t="shared" si="16"/>
        <v>0</v>
      </c>
      <c r="V1040" s="13" t="str">
        <f>IF(OR(Table1[[#This Row],[7d_positivity_public]]=0,ISBLANK(Table1[[#This Row],[7d_positivity_public]])),"",(Table1[[#This Row],[7d_positivity_public]]-Table1[[#This Row],[7d_positivity_all]])/Table1[[#This Row],[7d_positivity_public]])</f>
        <v/>
      </c>
      <c r="W1040">
        <v>0</v>
      </c>
    </row>
    <row r="1041" spans="1:23" x14ac:dyDescent="0.25">
      <c r="A1041" s="10">
        <v>44393</v>
      </c>
      <c r="B1041">
        <v>3111</v>
      </c>
      <c r="C1041" t="s">
        <v>169</v>
      </c>
      <c r="D1041">
        <v>1</v>
      </c>
      <c r="E1041">
        <v>0</v>
      </c>
      <c r="F1041">
        <v>1</v>
      </c>
      <c r="G1041">
        <v>4</v>
      </c>
      <c r="H1041">
        <v>83</v>
      </c>
      <c r="K1041">
        <v>83</v>
      </c>
      <c r="L1041">
        <v>87</v>
      </c>
      <c r="M1041">
        <v>79</v>
      </c>
      <c r="T1041" s="34">
        <f>_xlfn.XLOOKUP(B1041,Demog!$A$2:$A$219,Demog!$P$2:$P$219,,,2)</f>
        <v>54587</v>
      </c>
      <c r="U1041" s="34">
        <f t="shared" si="16"/>
        <v>4</v>
      </c>
      <c r="V1041" s="13">
        <f>IF(OR(Table1[[#This Row],[7d_positivity_public]]=0,ISBLANK(Table1[[#This Row],[7d_positivity_public]])),"",(Table1[[#This Row],[7d_positivity_public]]-Table1[[#This Row],[7d_positivity_all]])/Table1[[#This Row],[7d_positivity_public]])</f>
        <v>0.75</v>
      </c>
      <c r="W1041">
        <v>1</v>
      </c>
    </row>
    <row r="1042" spans="1:23" x14ac:dyDescent="0.25">
      <c r="A1042" s="10">
        <v>44393</v>
      </c>
      <c r="B1042">
        <v>3112</v>
      </c>
      <c r="C1042" t="s">
        <v>170</v>
      </c>
      <c r="D1042">
        <v>1</v>
      </c>
      <c r="E1042">
        <v>1</v>
      </c>
      <c r="F1042">
        <v>0</v>
      </c>
      <c r="G1042">
        <v>5</v>
      </c>
      <c r="H1042">
        <v>78</v>
      </c>
      <c r="K1042">
        <v>78</v>
      </c>
      <c r="L1042">
        <v>76</v>
      </c>
      <c r="M1042">
        <v>80</v>
      </c>
      <c r="T1042" s="34">
        <f>_xlfn.XLOOKUP(B1042,Demog!$A$2:$A$219,Demog!$P$2:$P$219,,,2)</f>
        <v>17729</v>
      </c>
      <c r="U1042" s="34">
        <f t="shared" si="16"/>
        <v>1</v>
      </c>
      <c r="V1042" s="13">
        <f>IF(OR(Table1[[#This Row],[7d_positivity_public]]=0,ISBLANK(Table1[[#This Row],[7d_positivity_public]])),"",(Table1[[#This Row],[7d_positivity_public]]-Table1[[#This Row],[7d_positivity_all]])/Table1[[#This Row],[7d_positivity_public]])</f>
        <v>0.8</v>
      </c>
      <c r="W1042">
        <v>1</v>
      </c>
    </row>
    <row r="1043" spans="1:23" x14ac:dyDescent="0.25">
      <c r="A1043" s="10">
        <v>44393</v>
      </c>
      <c r="B1043">
        <v>3113</v>
      </c>
      <c r="C1043" t="s">
        <v>171</v>
      </c>
      <c r="D1043">
        <v>2</v>
      </c>
      <c r="E1043">
        <v>2</v>
      </c>
      <c r="F1043">
        <v>0</v>
      </c>
      <c r="G1043">
        <v>5</v>
      </c>
      <c r="H1043">
        <v>78</v>
      </c>
      <c r="K1043">
        <v>78</v>
      </c>
      <c r="L1043">
        <v>76</v>
      </c>
      <c r="M1043">
        <v>80</v>
      </c>
      <c r="T1043" s="34">
        <f>_xlfn.XLOOKUP(B1043,Demog!$A$2:$A$219,Demog!$P$2:$P$219,,,2)</f>
        <v>23478</v>
      </c>
      <c r="U1043" s="34">
        <f t="shared" si="16"/>
        <v>3</v>
      </c>
      <c r="V1043" s="13">
        <f>IF(OR(Table1[[#This Row],[7d_positivity_public]]=0,ISBLANK(Table1[[#This Row],[7d_positivity_public]])),"",(Table1[[#This Row],[7d_positivity_public]]-Table1[[#This Row],[7d_positivity_all]])/Table1[[#This Row],[7d_positivity_public]])</f>
        <v>0.6</v>
      </c>
      <c r="W1043">
        <v>2</v>
      </c>
    </row>
    <row r="1044" spans="1:23" x14ac:dyDescent="0.25">
      <c r="A1044" s="10">
        <v>44393</v>
      </c>
      <c r="B1044">
        <v>3114</v>
      </c>
      <c r="C1044" t="s">
        <v>172</v>
      </c>
      <c r="D1044">
        <v>1</v>
      </c>
      <c r="E1044">
        <v>0</v>
      </c>
      <c r="F1044">
        <v>1</v>
      </c>
      <c r="G1044">
        <v>1</v>
      </c>
      <c r="H1044">
        <v>80</v>
      </c>
      <c r="K1044">
        <v>81</v>
      </c>
      <c r="L1044">
        <v>78</v>
      </c>
      <c r="M1044">
        <v>83</v>
      </c>
      <c r="T1044" s="34">
        <f>_xlfn.XLOOKUP(B1044,Demog!$A$2:$A$219,Demog!$P$2:$P$219,,,2)</f>
        <v>32171</v>
      </c>
      <c r="U1044" s="34">
        <f t="shared" si="16"/>
        <v>2</v>
      </c>
      <c r="V1044" s="13">
        <f>IF(OR(Table1[[#This Row],[7d_positivity_public]]=0,ISBLANK(Table1[[#This Row],[7d_positivity_public]])),"",(Table1[[#This Row],[7d_positivity_public]]-Table1[[#This Row],[7d_positivity_all]])/Table1[[#This Row],[7d_positivity_public]])</f>
        <v>1</v>
      </c>
      <c r="W1044">
        <v>0</v>
      </c>
    </row>
    <row r="1045" spans="1:23" x14ac:dyDescent="0.25">
      <c r="A1045" s="10">
        <v>44393</v>
      </c>
      <c r="B1045">
        <v>3115</v>
      </c>
      <c r="C1045" t="s">
        <v>173</v>
      </c>
      <c r="D1045">
        <v>1</v>
      </c>
      <c r="E1045">
        <v>0</v>
      </c>
      <c r="F1045">
        <v>1</v>
      </c>
      <c r="G1045">
        <v>0</v>
      </c>
      <c r="H1045">
        <v>86</v>
      </c>
      <c r="K1045">
        <v>86</v>
      </c>
      <c r="L1045">
        <v>82</v>
      </c>
      <c r="M1045">
        <v>89</v>
      </c>
      <c r="T1045" s="34">
        <f>_xlfn.XLOOKUP(B1045,Demog!$A$2:$A$219,Demog!$P$2:$P$219,,,2)</f>
        <v>24774</v>
      </c>
      <c r="U1045" s="34">
        <f t="shared" si="16"/>
        <v>2</v>
      </c>
      <c r="V1045" s="13" t="str">
        <f>IF(OR(Table1[[#This Row],[7d_positivity_public]]=0,ISBLANK(Table1[[#This Row],[7d_positivity_public]])),"",(Table1[[#This Row],[7d_positivity_public]]-Table1[[#This Row],[7d_positivity_all]])/Table1[[#This Row],[7d_positivity_public]])</f>
        <v/>
      </c>
      <c r="W1045">
        <v>0</v>
      </c>
    </row>
    <row r="1046" spans="1:23" x14ac:dyDescent="0.25">
      <c r="A1046" s="10">
        <v>44393</v>
      </c>
      <c r="B1046">
        <v>3116</v>
      </c>
      <c r="C1046" t="s">
        <v>174</v>
      </c>
      <c r="D1046">
        <v>1</v>
      </c>
      <c r="E1046">
        <v>2</v>
      </c>
      <c r="F1046">
        <v>-1</v>
      </c>
      <c r="G1046">
        <v>2</v>
      </c>
      <c r="H1046">
        <v>84</v>
      </c>
      <c r="K1046">
        <v>84</v>
      </c>
      <c r="L1046">
        <v>84</v>
      </c>
      <c r="M1046">
        <v>85</v>
      </c>
      <c r="T1046" s="34">
        <f>_xlfn.XLOOKUP(B1046,Demog!$A$2:$A$219,Demog!$P$2:$P$219,,,2)</f>
        <v>24621</v>
      </c>
      <c r="U1046" s="34">
        <f t="shared" si="16"/>
        <v>2</v>
      </c>
      <c r="V1046" s="13">
        <f>IF(OR(Table1[[#This Row],[7d_positivity_public]]=0,ISBLANK(Table1[[#This Row],[7d_positivity_public]])),"",(Table1[[#This Row],[7d_positivity_public]]-Table1[[#This Row],[7d_positivity_all]])/Table1[[#This Row],[7d_positivity_public]])</f>
        <v>1</v>
      </c>
      <c r="W1046">
        <v>0</v>
      </c>
    </row>
    <row r="1047" spans="1:23" x14ac:dyDescent="0.25">
      <c r="A1047" s="10">
        <v>44393</v>
      </c>
      <c r="B1047">
        <v>3117</v>
      </c>
      <c r="C1047" t="s">
        <v>175</v>
      </c>
      <c r="D1047">
        <v>1</v>
      </c>
      <c r="E1047">
        <v>1</v>
      </c>
      <c r="F1047">
        <v>0</v>
      </c>
      <c r="G1047">
        <v>2</v>
      </c>
      <c r="H1047">
        <v>83</v>
      </c>
      <c r="K1047">
        <v>84</v>
      </c>
      <c r="L1047">
        <v>82</v>
      </c>
      <c r="M1047">
        <v>86</v>
      </c>
      <c r="T1047" s="34">
        <f>_xlfn.XLOOKUP(B1047,Demog!$A$2:$A$219,Demog!$P$2:$P$219,,,2)</f>
        <v>20949</v>
      </c>
      <c r="U1047" s="34">
        <f t="shared" si="16"/>
        <v>1</v>
      </c>
      <c r="V1047" s="13">
        <f>IF(OR(Table1[[#This Row],[7d_positivity_public]]=0,ISBLANK(Table1[[#This Row],[7d_positivity_public]])),"",(Table1[[#This Row],[7d_positivity_public]]-Table1[[#This Row],[7d_positivity_all]])/Table1[[#This Row],[7d_positivity_public]])</f>
        <v>0.5</v>
      </c>
      <c r="W1047">
        <v>1</v>
      </c>
    </row>
    <row r="1048" spans="1:23" x14ac:dyDescent="0.25">
      <c r="A1048" s="10">
        <v>44393</v>
      </c>
      <c r="B1048">
        <v>3211</v>
      </c>
      <c r="C1048" t="s">
        <v>176</v>
      </c>
      <c r="D1048">
        <v>2</v>
      </c>
      <c r="E1048">
        <v>2</v>
      </c>
      <c r="F1048">
        <v>0</v>
      </c>
      <c r="G1048">
        <v>3</v>
      </c>
      <c r="H1048">
        <v>84</v>
      </c>
      <c r="K1048">
        <v>85</v>
      </c>
      <c r="L1048">
        <v>87</v>
      </c>
      <c r="M1048">
        <v>80</v>
      </c>
      <c r="T1048" s="34">
        <f>_xlfn.XLOOKUP(B1048,Demog!$A$2:$A$219,Demog!$P$2:$P$219,,,2)</f>
        <v>41934</v>
      </c>
      <c r="U1048" s="34">
        <f t="shared" si="16"/>
        <v>6</v>
      </c>
      <c r="V1048" s="13">
        <f>IF(OR(Table1[[#This Row],[7d_positivity_public]]=0,ISBLANK(Table1[[#This Row],[7d_positivity_public]])),"",(Table1[[#This Row],[7d_positivity_public]]-Table1[[#This Row],[7d_positivity_all]])/Table1[[#This Row],[7d_positivity_public]])</f>
        <v>0.66666666666666663</v>
      </c>
      <c r="W1048">
        <v>1</v>
      </c>
    </row>
    <row r="1049" spans="1:23" x14ac:dyDescent="0.25">
      <c r="A1049" s="10">
        <v>44393</v>
      </c>
      <c r="B1049">
        <v>3212</v>
      </c>
      <c r="C1049" t="s">
        <v>177</v>
      </c>
      <c r="D1049">
        <v>3</v>
      </c>
      <c r="E1049">
        <v>1</v>
      </c>
      <c r="F1049">
        <v>2</v>
      </c>
      <c r="G1049">
        <v>5</v>
      </c>
      <c r="H1049">
        <v>85</v>
      </c>
      <c r="K1049">
        <v>85</v>
      </c>
      <c r="L1049">
        <v>87</v>
      </c>
      <c r="M1049">
        <v>83</v>
      </c>
      <c r="T1049" s="34">
        <f>_xlfn.XLOOKUP(B1049,Demog!$A$2:$A$219,Demog!$P$2:$P$219,,,2)</f>
        <v>47203</v>
      </c>
      <c r="U1049" s="34">
        <f t="shared" si="16"/>
        <v>10</v>
      </c>
      <c r="V1049" s="13">
        <f>IF(OR(Table1[[#This Row],[7d_positivity_public]]=0,ISBLANK(Table1[[#This Row],[7d_positivity_public]])),"",(Table1[[#This Row],[7d_positivity_public]]-Table1[[#This Row],[7d_positivity_all]])/Table1[[#This Row],[7d_positivity_public]])</f>
        <v>0.8</v>
      </c>
      <c r="W1049">
        <v>1</v>
      </c>
    </row>
    <row r="1050" spans="1:23" x14ac:dyDescent="0.25">
      <c r="A1050" s="10">
        <v>44393</v>
      </c>
      <c r="B1050">
        <v>3213</v>
      </c>
      <c r="C1050" t="s">
        <v>178</v>
      </c>
      <c r="D1050">
        <v>1</v>
      </c>
      <c r="E1050">
        <v>0</v>
      </c>
      <c r="F1050">
        <v>1</v>
      </c>
      <c r="G1050">
        <v>1</v>
      </c>
      <c r="H1050">
        <v>88</v>
      </c>
      <c r="K1050">
        <v>88</v>
      </c>
      <c r="L1050">
        <v>88</v>
      </c>
      <c r="M1050">
        <v>88</v>
      </c>
      <c r="T1050" s="34">
        <f>_xlfn.XLOOKUP(B1050,Demog!$A$2:$A$219,Demog!$P$2:$P$219,,,2)</f>
        <v>32904</v>
      </c>
      <c r="U1050" s="34">
        <f t="shared" si="16"/>
        <v>2</v>
      </c>
      <c r="V1050" s="13">
        <f>IF(OR(Table1[[#This Row],[7d_positivity_public]]=0,ISBLANK(Table1[[#This Row],[7d_positivity_public]])),"",(Table1[[#This Row],[7d_positivity_public]]-Table1[[#This Row],[7d_positivity_all]])/Table1[[#This Row],[7d_positivity_public]])</f>
        <v>1</v>
      </c>
      <c r="W1050">
        <v>0</v>
      </c>
    </row>
    <row r="1051" spans="1:23" x14ac:dyDescent="0.25">
      <c r="A1051" s="10">
        <v>44393</v>
      </c>
      <c r="B1051">
        <v>3221</v>
      </c>
      <c r="C1051" t="s">
        <v>179</v>
      </c>
      <c r="D1051">
        <v>2</v>
      </c>
      <c r="E1051">
        <v>1</v>
      </c>
      <c r="F1051">
        <v>1</v>
      </c>
      <c r="G1051">
        <v>1</v>
      </c>
      <c r="H1051">
        <v>72</v>
      </c>
      <c r="K1051">
        <v>73</v>
      </c>
      <c r="L1051">
        <v>72</v>
      </c>
      <c r="M1051">
        <v>74</v>
      </c>
      <c r="T1051" s="34">
        <f>_xlfn.XLOOKUP(B1051,Demog!$A$2:$A$219,Demog!$P$2:$P$219,,,2)</f>
        <v>19960</v>
      </c>
      <c r="U1051" s="34">
        <f t="shared" si="16"/>
        <v>3</v>
      </c>
      <c r="V1051" s="13">
        <f>IF(OR(Table1[[#This Row],[7d_positivity_public]]=0,ISBLANK(Table1[[#This Row],[7d_positivity_public]])),"",(Table1[[#This Row],[7d_positivity_public]]-Table1[[#This Row],[7d_positivity_all]])/Table1[[#This Row],[7d_positivity_public]])</f>
        <v>1</v>
      </c>
      <c r="W1051">
        <v>0</v>
      </c>
    </row>
    <row r="1052" spans="1:23" x14ac:dyDescent="0.25">
      <c r="A1052" s="10">
        <v>44393</v>
      </c>
      <c r="B1052">
        <v>3222</v>
      </c>
      <c r="C1052" t="s">
        <v>180</v>
      </c>
      <c r="D1052">
        <v>0</v>
      </c>
      <c r="E1052">
        <v>1</v>
      </c>
      <c r="F1052">
        <v>-1</v>
      </c>
      <c r="G1052">
        <v>0</v>
      </c>
      <c r="H1052">
        <v>84</v>
      </c>
      <c r="K1052">
        <v>84</v>
      </c>
      <c r="L1052">
        <v>86</v>
      </c>
      <c r="M1052">
        <v>81</v>
      </c>
      <c r="T1052" s="34">
        <f>_xlfn.XLOOKUP(B1052,Demog!$A$2:$A$219,Demog!$P$2:$P$219,,,2)</f>
        <v>12392</v>
      </c>
      <c r="U1052" s="34">
        <f t="shared" si="16"/>
        <v>0</v>
      </c>
      <c r="V1052" s="13" t="str">
        <f>IF(OR(Table1[[#This Row],[7d_positivity_public]]=0,ISBLANK(Table1[[#This Row],[7d_positivity_public]])),"",(Table1[[#This Row],[7d_positivity_public]]-Table1[[#This Row],[7d_positivity_all]])/Table1[[#This Row],[7d_positivity_public]])</f>
        <v/>
      </c>
      <c r="W1052">
        <v>0</v>
      </c>
    </row>
    <row r="1053" spans="1:23" x14ac:dyDescent="0.25">
      <c r="A1053" s="10">
        <v>44393</v>
      </c>
      <c r="B1053">
        <v>3223</v>
      </c>
      <c r="C1053" t="s">
        <v>181</v>
      </c>
      <c r="D1053">
        <v>2</v>
      </c>
      <c r="E1053">
        <v>2</v>
      </c>
      <c r="F1053">
        <v>0</v>
      </c>
      <c r="G1053">
        <v>2</v>
      </c>
      <c r="H1053">
        <v>83</v>
      </c>
      <c r="K1053">
        <v>84</v>
      </c>
      <c r="L1053">
        <v>84</v>
      </c>
      <c r="M1053">
        <v>83</v>
      </c>
      <c r="T1053" s="34">
        <f>_xlfn.XLOOKUP(B1053,Demog!$A$2:$A$219,Demog!$P$2:$P$219,,,2)</f>
        <v>29180</v>
      </c>
      <c r="U1053" s="34">
        <f t="shared" si="16"/>
        <v>4</v>
      </c>
      <c r="V1053" s="13">
        <f>IF(OR(Table1[[#This Row],[7d_positivity_public]]=0,ISBLANK(Table1[[#This Row],[7d_positivity_public]])),"",(Table1[[#This Row],[7d_positivity_public]]-Table1[[#This Row],[7d_positivity_all]])/Table1[[#This Row],[7d_positivity_public]])</f>
        <v>0.5</v>
      </c>
      <c r="W1053">
        <v>1</v>
      </c>
    </row>
    <row r="1054" spans="1:23" x14ac:dyDescent="0.25">
      <c r="A1054" s="10">
        <v>44393</v>
      </c>
      <c r="B1054">
        <v>3231</v>
      </c>
      <c r="C1054" t="s">
        <v>182</v>
      </c>
      <c r="D1054">
        <v>0</v>
      </c>
      <c r="E1054">
        <v>1</v>
      </c>
      <c r="F1054">
        <v>-1</v>
      </c>
      <c r="G1054">
        <v>0</v>
      </c>
      <c r="H1054">
        <v>87</v>
      </c>
      <c r="K1054">
        <v>87</v>
      </c>
      <c r="L1054">
        <v>88</v>
      </c>
      <c r="M1054">
        <v>87</v>
      </c>
      <c r="T1054" s="34">
        <f>_xlfn.XLOOKUP(B1054,Demog!$A$2:$A$219,Demog!$P$2:$P$219,,,2)</f>
        <v>18027</v>
      </c>
      <c r="U1054" s="34">
        <f t="shared" si="16"/>
        <v>0</v>
      </c>
      <c r="V1054" s="13" t="str">
        <f>IF(OR(Table1[[#This Row],[7d_positivity_public]]=0,ISBLANK(Table1[[#This Row],[7d_positivity_public]])),"",(Table1[[#This Row],[7d_positivity_public]]-Table1[[#This Row],[7d_positivity_all]])/Table1[[#This Row],[7d_positivity_public]])</f>
        <v/>
      </c>
      <c r="W1054">
        <v>0</v>
      </c>
    </row>
    <row r="1055" spans="1:23" x14ac:dyDescent="0.25">
      <c r="A1055" s="10">
        <v>44393</v>
      </c>
      <c r="B1055">
        <v>3232</v>
      </c>
      <c r="C1055" t="s">
        <v>183</v>
      </c>
      <c r="D1055">
        <v>0</v>
      </c>
      <c r="E1055">
        <v>0</v>
      </c>
      <c r="F1055">
        <v>0</v>
      </c>
      <c r="G1055">
        <v>0</v>
      </c>
      <c r="H1055">
        <v>86</v>
      </c>
      <c r="K1055">
        <v>87</v>
      </c>
      <c r="L1055">
        <v>86</v>
      </c>
      <c r="M1055">
        <v>88</v>
      </c>
      <c r="T1055" s="34">
        <f>_xlfn.XLOOKUP(B1055,Demog!$A$2:$A$219,Demog!$P$2:$P$219,,,2)</f>
        <v>34575</v>
      </c>
      <c r="U1055" s="34">
        <f t="shared" si="16"/>
        <v>0</v>
      </c>
      <c r="V1055" s="13" t="str">
        <f>IF(OR(Table1[[#This Row],[7d_positivity_public]]=0,ISBLANK(Table1[[#This Row],[7d_positivity_public]])),"",(Table1[[#This Row],[7d_positivity_public]]-Table1[[#This Row],[7d_positivity_all]])/Table1[[#This Row],[7d_positivity_public]])</f>
        <v/>
      </c>
      <c r="W1055">
        <v>0</v>
      </c>
    </row>
    <row r="1056" spans="1:23" x14ac:dyDescent="0.25">
      <c r="A1056" s="10">
        <v>44393</v>
      </c>
      <c r="B1056">
        <v>3233</v>
      </c>
      <c r="C1056" t="s">
        <v>184</v>
      </c>
      <c r="D1056">
        <v>1</v>
      </c>
      <c r="E1056">
        <v>1</v>
      </c>
      <c r="F1056">
        <v>0</v>
      </c>
      <c r="G1056">
        <v>2</v>
      </c>
      <c r="H1056">
        <v>88</v>
      </c>
      <c r="K1056">
        <v>88</v>
      </c>
      <c r="L1056">
        <v>89</v>
      </c>
      <c r="M1056">
        <v>88</v>
      </c>
      <c r="T1056" s="34">
        <f>_xlfn.XLOOKUP(B1056,Demog!$A$2:$A$219,Demog!$P$2:$P$219,,,2)</f>
        <v>51292</v>
      </c>
      <c r="U1056" s="34">
        <f t="shared" si="16"/>
        <v>4</v>
      </c>
      <c r="V1056" s="13">
        <f>IF(OR(Table1[[#This Row],[7d_positivity_public]]=0,ISBLANK(Table1[[#This Row],[7d_positivity_public]])),"",(Table1[[#This Row],[7d_positivity_public]]-Table1[[#This Row],[7d_positivity_all]])/Table1[[#This Row],[7d_positivity_public]])</f>
        <v>0.5</v>
      </c>
      <c r="W1056">
        <v>1</v>
      </c>
    </row>
    <row r="1057" spans="1:23" x14ac:dyDescent="0.25">
      <c r="A1057" s="10">
        <v>44393</v>
      </c>
      <c r="B1057">
        <v>3241</v>
      </c>
      <c r="C1057" t="s">
        <v>185</v>
      </c>
      <c r="D1057">
        <v>0</v>
      </c>
      <c r="E1057">
        <v>1</v>
      </c>
      <c r="F1057">
        <v>-1</v>
      </c>
      <c r="G1057">
        <v>2</v>
      </c>
      <c r="H1057">
        <v>81</v>
      </c>
      <c r="K1057">
        <v>81</v>
      </c>
      <c r="L1057">
        <v>79</v>
      </c>
      <c r="M1057">
        <v>83</v>
      </c>
      <c r="T1057" s="34">
        <f>_xlfn.XLOOKUP(B1057,Demog!$A$2:$A$219,Demog!$P$2:$P$219,,,2)</f>
        <v>37993</v>
      </c>
      <c r="U1057" s="34">
        <f t="shared" si="16"/>
        <v>0</v>
      </c>
      <c r="V1057" s="13">
        <f>IF(OR(Table1[[#This Row],[7d_positivity_public]]=0,ISBLANK(Table1[[#This Row],[7d_positivity_public]])),"",(Table1[[#This Row],[7d_positivity_public]]-Table1[[#This Row],[7d_positivity_all]])/Table1[[#This Row],[7d_positivity_public]])</f>
        <v>1</v>
      </c>
      <c r="W1057">
        <v>0</v>
      </c>
    </row>
    <row r="1058" spans="1:23" x14ac:dyDescent="0.25">
      <c r="A1058" s="10">
        <v>44393</v>
      </c>
      <c r="B1058">
        <v>3242</v>
      </c>
      <c r="C1058" t="s">
        <v>186</v>
      </c>
      <c r="D1058">
        <v>0</v>
      </c>
      <c r="E1058">
        <v>1</v>
      </c>
      <c r="F1058">
        <v>-1</v>
      </c>
      <c r="G1058">
        <v>1</v>
      </c>
      <c r="H1058">
        <v>84</v>
      </c>
      <c r="K1058">
        <v>85</v>
      </c>
      <c r="L1058">
        <v>82</v>
      </c>
      <c r="M1058">
        <v>88</v>
      </c>
      <c r="T1058" s="34">
        <f>_xlfn.XLOOKUP(B1058,Demog!$A$2:$A$219,Demog!$P$2:$P$219,,,2)</f>
        <v>34483</v>
      </c>
      <c r="U1058" s="34">
        <f t="shared" si="16"/>
        <v>0</v>
      </c>
      <c r="V1058" s="13">
        <f>IF(OR(Table1[[#This Row],[7d_positivity_public]]=0,ISBLANK(Table1[[#This Row],[7d_positivity_public]])),"",(Table1[[#This Row],[7d_positivity_public]]-Table1[[#This Row],[7d_positivity_all]])/Table1[[#This Row],[7d_positivity_public]])</f>
        <v>1</v>
      </c>
      <c r="W1058">
        <v>0</v>
      </c>
    </row>
    <row r="1059" spans="1:23" x14ac:dyDescent="0.25">
      <c r="A1059" s="10">
        <v>44393</v>
      </c>
      <c r="B1059">
        <v>3243</v>
      </c>
      <c r="C1059" t="s">
        <v>187</v>
      </c>
      <c r="D1059">
        <v>1</v>
      </c>
      <c r="E1059">
        <v>0</v>
      </c>
      <c r="F1059">
        <v>1</v>
      </c>
      <c r="G1059">
        <v>2</v>
      </c>
      <c r="H1059">
        <v>78</v>
      </c>
      <c r="K1059">
        <v>79</v>
      </c>
      <c r="L1059">
        <v>78</v>
      </c>
      <c r="M1059">
        <v>80</v>
      </c>
      <c r="T1059" s="34">
        <f>_xlfn.XLOOKUP(B1059,Demog!$A$2:$A$219,Demog!$P$2:$P$219,,,2)</f>
        <v>15890</v>
      </c>
      <c r="U1059" s="34">
        <f t="shared" si="16"/>
        <v>1</v>
      </c>
      <c r="V1059" s="13">
        <f>IF(OR(Table1[[#This Row],[7d_positivity_public]]=0,ISBLANK(Table1[[#This Row],[7d_positivity_public]])),"",(Table1[[#This Row],[7d_positivity_public]]-Table1[[#This Row],[7d_positivity_all]])/Table1[[#This Row],[7d_positivity_public]])</f>
        <v>1</v>
      </c>
      <c r="W1059">
        <v>0</v>
      </c>
    </row>
    <row r="1060" spans="1:23" x14ac:dyDescent="0.25">
      <c r="A1060" s="10">
        <v>44393</v>
      </c>
      <c r="B1060">
        <v>3244</v>
      </c>
      <c r="C1060" t="s">
        <v>188</v>
      </c>
      <c r="D1060">
        <v>1</v>
      </c>
      <c r="E1060">
        <v>1</v>
      </c>
      <c r="F1060">
        <v>0</v>
      </c>
      <c r="G1060">
        <v>2</v>
      </c>
      <c r="H1060">
        <v>88</v>
      </c>
      <c r="K1060">
        <v>88</v>
      </c>
      <c r="L1060">
        <v>89</v>
      </c>
      <c r="M1060">
        <v>88</v>
      </c>
      <c r="T1060" s="34">
        <f>_xlfn.XLOOKUP(B1060,Demog!$A$2:$A$219,Demog!$P$2:$P$219,,,2)</f>
        <v>42812</v>
      </c>
      <c r="U1060" s="34">
        <f t="shared" si="16"/>
        <v>3</v>
      </c>
      <c r="V1060" s="13">
        <f>IF(OR(Table1[[#This Row],[7d_positivity_public]]=0,ISBLANK(Table1[[#This Row],[7d_positivity_public]])),"",(Table1[[#This Row],[7d_positivity_public]]-Table1[[#This Row],[7d_positivity_all]])/Table1[[#This Row],[7d_positivity_public]])</f>
        <v>1</v>
      </c>
      <c r="W1060">
        <v>0</v>
      </c>
    </row>
    <row r="1061" spans="1:23" x14ac:dyDescent="0.25">
      <c r="A1061" s="10">
        <v>44393</v>
      </c>
      <c r="B1061">
        <v>3251</v>
      </c>
      <c r="C1061" t="s">
        <v>189</v>
      </c>
      <c r="D1061">
        <v>0</v>
      </c>
      <c r="E1061">
        <v>0</v>
      </c>
      <c r="F1061">
        <v>0</v>
      </c>
      <c r="G1061">
        <v>1</v>
      </c>
      <c r="H1061">
        <v>87</v>
      </c>
      <c r="K1061">
        <v>88</v>
      </c>
      <c r="L1061">
        <v>88</v>
      </c>
      <c r="M1061">
        <v>87</v>
      </c>
      <c r="T1061" s="34">
        <f>_xlfn.XLOOKUP(B1061,Demog!$A$2:$A$219,Demog!$P$2:$P$219,,,2)</f>
        <v>31755</v>
      </c>
      <c r="U1061" s="34">
        <f t="shared" si="16"/>
        <v>0</v>
      </c>
      <c r="V1061" s="13">
        <f>IF(OR(Table1[[#This Row],[7d_positivity_public]]=0,ISBLANK(Table1[[#This Row],[7d_positivity_public]])),"",(Table1[[#This Row],[7d_positivity_public]]-Table1[[#This Row],[7d_positivity_all]])/Table1[[#This Row],[7d_positivity_public]])</f>
        <v>1</v>
      </c>
      <c r="W1061">
        <v>0</v>
      </c>
    </row>
    <row r="1062" spans="1:23" x14ac:dyDescent="0.25">
      <c r="A1062" s="10">
        <v>44393</v>
      </c>
      <c r="B1062">
        <v>3252</v>
      </c>
      <c r="C1062" t="s">
        <v>190</v>
      </c>
      <c r="D1062">
        <v>1</v>
      </c>
      <c r="E1062">
        <v>1</v>
      </c>
      <c r="F1062">
        <v>0</v>
      </c>
      <c r="G1062">
        <v>2</v>
      </c>
      <c r="H1062">
        <v>88</v>
      </c>
      <c r="K1062">
        <v>88</v>
      </c>
      <c r="L1062">
        <v>89</v>
      </c>
      <c r="M1062">
        <v>85</v>
      </c>
      <c r="T1062" s="34">
        <f>_xlfn.XLOOKUP(B1062,Demog!$A$2:$A$219,Demog!$P$2:$P$219,,,2)</f>
        <v>32807</v>
      </c>
      <c r="U1062" s="34">
        <f t="shared" si="16"/>
        <v>2</v>
      </c>
      <c r="V1062" s="13">
        <f>IF(OR(Table1[[#This Row],[7d_positivity_public]]=0,ISBLANK(Table1[[#This Row],[7d_positivity_public]])),"",(Table1[[#This Row],[7d_positivity_public]]-Table1[[#This Row],[7d_positivity_all]])/Table1[[#This Row],[7d_positivity_public]])</f>
        <v>0.5</v>
      </c>
      <c r="W1062">
        <v>1</v>
      </c>
    </row>
    <row r="1063" spans="1:23" x14ac:dyDescent="0.25">
      <c r="A1063" s="10">
        <v>44393</v>
      </c>
      <c r="B1063">
        <v>3253</v>
      </c>
      <c r="C1063" t="s">
        <v>191</v>
      </c>
      <c r="D1063">
        <v>2</v>
      </c>
      <c r="E1063">
        <v>0</v>
      </c>
      <c r="F1063">
        <v>2</v>
      </c>
      <c r="G1063">
        <v>4</v>
      </c>
      <c r="H1063">
        <v>88</v>
      </c>
      <c r="K1063">
        <v>88</v>
      </c>
      <c r="L1063">
        <v>89</v>
      </c>
      <c r="M1063">
        <v>88</v>
      </c>
      <c r="T1063" s="34">
        <f>_xlfn.XLOOKUP(B1063,Demog!$A$2:$A$219,Demog!$P$2:$P$219,,,2)</f>
        <v>31246</v>
      </c>
      <c r="U1063" s="34">
        <f t="shared" si="16"/>
        <v>4</v>
      </c>
      <c r="V1063" s="13">
        <f>IF(OR(Table1[[#This Row],[7d_positivity_public]]=0,ISBLANK(Table1[[#This Row],[7d_positivity_public]])),"",(Table1[[#This Row],[7d_positivity_public]]-Table1[[#This Row],[7d_positivity_all]])/Table1[[#This Row],[7d_positivity_public]])</f>
        <v>0.75</v>
      </c>
      <c r="W1063">
        <v>1</v>
      </c>
    </row>
    <row r="1064" spans="1:23" x14ac:dyDescent="0.25">
      <c r="A1064" s="10">
        <v>44393</v>
      </c>
      <c r="B1064">
        <v>3261</v>
      </c>
      <c r="C1064" t="s">
        <v>192</v>
      </c>
      <c r="D1064">
        <v>0</v>
      </c>
      <c r="E1064">
        <v>0</v>
      </c>
      <c r="F1064">
        <v>0</v>
      </c>
      <c r="G1064">
        <v>0</v>
      </c>
      <c r="H1064">
        <v>86</v>
      </c>
      <c r="K1064">
        <v>86</v>
      </c>
      <c r="L1064">
        <v>85</v>
      </c>
      <c r="M1064">
        <v>87</v>
      </c>
      <c r="T1064" s="34">
        <f>_xlfn.XLOOKUP(B1064,Demog!$A$2:$A$219,Demog!$P$2:$P$219,,,2)</f>
        <v>29561</v>
      </c>
      <c r="U1064" s="34">
        <f t="shared" si="16"/>
        <v>0</v>
      </c>
      <c r="V1064" s="13" t="str">
        <f>IF(OR(Table1[[#This Row],[7d_positivity_public]]=0,ISBLANK(Table1[[#This Row],[7d_positivity_public]])),"",(Table1[[#This Row],[7d_positivity_public]]-Table1[[#This Row],[7d_positivity_all]])/Table1[[#This Row],[7d_positivity_public]])</f>
        <v/>
      </c>
      <c r="W1064">
        <v>0</v>
      </c>
    </row>
    <row r="1065" spans="1:23" x14ac:dyDescent="0.25">
      <c r="A1065" s="10">
        <v>44393</v>
      </c>
      <c r="B1065">
        <v>3262</v>
      </c>
      <c r="C1065" t="s">
        <v>193</v>
      </c>
      <c r="D1065">
        <v>1</v>
      </c>
      <c r="E1065">
        <v>0</v>
      </c>
      <c r="F1065">
        <v>1</v>
      </c>
      <c r="G1065">
        <v>1</v>
      </c>
      <c r="H1065">
        <v>81</v>
      </c>
      <c r="K1065">
        <v>81</v>
      </c>
      <c r="L1065">
        <v>82</v>
      </c>
      <c r="M1065">
        <v>80</v>
      </c>
      <c r="T1065" s="34">
        <f>_xlfn.XLOOKUP(B1065,Demog!$A$2:$A$219,Demog!$P$2:$P$219,,,2)</f>
        <v>37453</v>
      </c>
      <c r="U1065" s="34">
        <f t="shared" si="16"/>
        <v>3</v>
      </c>
      <c r="V1065" s="13">
        <f>IF(OR(Table1[[#This Row],[7d_positivity_public]]=0,ISBLANK(Table1[[#This Row],[7d_positivity_public]])),"",(Table1[[#This Row],[7d_positivity_public]]-Table1[[#This Row],[7d_positivity_all]])/Table1[[#This Row],[7d_positivity_public]])</f>
        <v>0</v>
      </c>
      <c r="W1065">
        <v>1</v>
      </c>
    </row>
    <row r="1066" spans="1:23" x14ac:dyDescent="0.25">
      <c r="A1066" s="10">
        <v>44393</v>
      </c>
      <c r="B1066">
        <v>3263</v>
      </c>
      <c r="C1066" t="s">
        <v>194</v>
      </c>
      <c r="D1066">
        <v>0</v>
      </c>
      <c r="E1066">
        <v>0</v>
      </c>
      <c r="F1066">
        <v>0</v>
      </c>
      <c r="G1066">
        <v>1</v>
      </c>
      <c r="H1066">
        <v>87</v>
      </c>
      <c r="K1066">
        <v>88</v>
      </c>
      <c r="L1066">
        <v>87</v>
      </c>
      <c r="M1066">
        <v>89</v>
      </c>
      <c r="T1066" s="34">
        <f>_xlfn.XLOOKUP(B1066,Demog!$A$2:$A$219,Demog!$P$2:$P$219,,,2)</f>
        <v>36496</v>
      </c>
      <c r="U1066" s="34">
        <f t="shared" si="16"/>
        <v>0</v>
      </c>
      <c r="V1066" s="13">
        <f>IF(OR(Table1[[#This Row],[7d_positivity_public]]=0,ISBLANK(Table1[[#This Row],[7d_positivity_public]])),"",(Table1[[#This Row],[7d_positivity_public]]-Table1[[#This Row],[7d_positivity_all]])/Table1[[#This Row],[7d_positivity_public]])</f>
        <v>1</v>
      </c>
      <c r="W1066">
        <v>0</v>
      </c>
    </row>
    <row r="1067" spans="1:23" x14ac:dyDescent="0.25">
      <c r="A1067" s="10">
        <v>44393</v>
      </c>
      <c r="B1067">
        <v>3264</v>
      </c>
      <c r="C1067" t="s">
        <v>195</v>
      </c>
      <c r="D1067">
        <v>0</v>
      </c>
      <c r="E1067">
        <v>0</v>
      </c>
      <c r="F1067">
        <v>0</v>
      </c>
      <c r="G1067">
        <v>0</v>
      </c>
      <c r="H1067">
        <v>86</v>
      </c>
      <c r="K1067">
        <v>87</v>
      </c>
      <c r="L1067">
        <v>86</v>
      </c>
      <c r="M1067">
        <v>88</v>
      </c>
      <c r="T1067" s="34">
        <f>_xlfn.XLOOKUP(B1067,Demog!$A$2:$A$219,Demog!$P$2:$P$219,,,2)</f>
        <v>31065</v>
      </c>
      <c r="U1067" s="34">
        <f t="shared" si="16"/>
        <v>0</v>
      </c>
      <c r="V1067" s="13" t="str">
        <f>IF(OR(Table1[[#This Row],[7d_positivity_public]]=0,ISBLANK(Table1[[#This Row],[7d_positivity_public]])),"",(Table1[[#This Row],[7d_positivity_public]]-Table1[[#This Row],[7d_positivity_all]])/Table1[[#This Row],[7d_positivity_public]])</f>
        <v/>
      </c>
      <c r="W1067">
        <v>0</v>
      </c>
    </row>
    <row r="1068" spans="1:23" x14ac:dyDescent="0.25">
      <c r="A1068" s="10">
        <v>44393</v>
      </c>
      <c r="B1068">
        <v>3311</v>
      </c>
      <c r="C1068" t="s">
        <v>196</v>
      </c>
      <c r="D1068">
        <v>1</v>
      </c>
      <c r="E1068">
        <v>2</v>
      </c>
      <c r="F1068">
        <v>-1</v>
      </c>
      <c r="G1068">
        <v>1</v>
      </c>
      <c r="H1068">
        <v>86</v>
      </c>
      <c r="K1068">
        <v>86</v>
      </c>
      <c r="L1068">
        <v>84</v>
      </c>
      <c r="M1068">
        <v>88</v>
      </c>
      <c r="T1068" s="34">
        <f>_xlfn.XLOOKUP(B1068,Demog!$A$2:$A$219,Demog!$P$2:$P$219,,,2)</f>
        <v>19230</v>
      </c>
      <c r="U1068" s="34">
        <f t="shared" si="16"/>
        <v>1</v>
      </c>
      <c r="V1068" s="13">
        <f>IF(OR(Table1[[#This Row],[7d_positivity_public]]=0,ISBLANK(Table1[[#This Row],[7d_positivity_public]])),"",(Table1[[#This Row],[7d_positivity_public]]-Table1[[#This Row],[7d_positivity_all]])/Table1[[#This Row],[7d_positivity_public]])</f>
        <v>0</v>
      </c>
      <c r="W1068">
        <v>1</v>
      </c>
    </row>
    <row r="1069" spans="1:23" x14ac:dyDescent="0.25">
      <c r="A1069" s="10">
        <v>44393</v>
      </c>
      <c r="B1069">
        <v>3312</v>
      </c>
      <c r="C1069" t="s">
        <v>197</v>
      </c>
      <c r="D1069">
        <v>0</v>
      </c>
      <c r="E1069">
        <v>0</v>
      </c>
      <c r="F1069">
        <v>0</v>
      </c>
      <c r="G1069">
        <v>1</v>
      </c>
      <c r="H1069">
        <v>85</v>
      </c>
      <c r="K1069">
        <v>85</v>
      </c>
      <c r="L1069">
        <v>84</v>
      </c>
      <c r="M1069">
        <v>86</v>
      </c>
      <c r="T1069" s="34">
        <f>_xlfn.XLOOKUP(B1069,Demog!$A$2:$A$219,Demog!$P$2:$P$219,,,2)</f>
        <v>34244</v>
      </c>
      <c r="U1069" s="34">
        <f t="shared" si="16"/>
        <v>0</v>
      </c>
      <c r="V1069" s="13">
        <f>IF(OR(Table1[[#This Row],[7d_positivity_public]]=0,ISBLANK(Table1[[#This Row],[7d_positivity_public]])),"",(Table1[[#This Row],[7d_positivity_public]]-Table1[[#This Row],[7d_positivity_all]])/Table1[[#This Row],[7d_positivity_public]])</f>
        <v>1</v>
      </c>
      <c r="W1069">
        <v>0</v>
      </c>
    </row>
    <row r="1070" spans="1:23" x14ac:dyDescent="0.25">
      <c r="A1070" s="10">
        <v>44393</v>
      </c>
      <c r="B1070">
        <v>3313</v>
      </c>
      <c r="C1070" t="s">
        <v>198</v>
      </c>
      <c r="D1070">
        <v>1</v>
      </c>
      <c r="E1070">
        <v>0</v>
      </c>
      <c r="F1070">
        <v>1</v>
      </c>
      <c r="G1070">
        <v>1</v>
      </c>
      <c r="H1070">
        <v>88</v>
      </c>
      <c r="K1070">
        <v>89</v>
      </c>
      <c r="L1070">
        <v>86</v>
      </c>
      <c r="M1070">
        <v>91</v>
      </c>
      <c r="T1070" s="34">
        <f>_xlfn.XLOOKUP(B1070,Demog!$A$2:$A$219,Demog!$P$2:$P$219,,,2)</f>
        <v>29808</v>
      </c>
      <c r="U1070" s="34">
        <f t="shared" si="16"/>
        <v>2</v>
      </c>
      <c r="V1070" s="13">
        <f>IF(OR(Table1[[#This Row],[7d_positivity_public]]=0,ISBLANK(Table1[[#This Row],[7d_positivity_public]])),"",(Table1[[#This Row],[7d_positivity_public]]-Table1[[#This Row],[7d_positivity_all]])/Table1[[#This Row],[7d_positivity_public]])</f>
        <v>1</v>
      </c>
      <c r="W1070">
        <v>0</v>
      </c>
    </row>
    <row r="1071" spans="1:23" x14ac:dyDescent="0.25">
      <c r="A1071" s="10">
        <v>44393</v>
      </c>
      <c r="B1071">
        <v>3314</v>
      </c>
      <c r="C1071" t="s">
        <v>199</v>
      </c>
      <c r="D1071">
        <v>3</v>
      </c>
      <c r="E1071">
        <v>1</v>
      </c>
      <c r="F1071">
        <v>2</v>
      </c>
      <c r="G1071">
        <v>6</v>
      </c>
      <c r="H1071">
        <v>87</v>
      </c>
      <c r="K1071">
        <v>88</v>
      </c>
      <c r="L1071">
        <v>84</v>
      </c>
      <c r="M1071">
        <v>92</v>
      </c>
      <c r="T1071" s="34">
        <f>_xlfn.XLOOKUP(B1071,Demog!$A$2:$A$219,Demog!$P$2:$P$219,,,2)</f>
        <v>29271</v>
      </c>
      <c r="U1071" s="34">
        <f t="shared" si="16"/>
        <v>6</v>
      </c>
      <c r="V1071" s="13">
        <f>IF(OR(Table1[[#This Row],[7d_positivity_public]]=0,ISBLANK(Table1[[#This Row],[7d_positivity_public]])),"",(Table1[[#This Row],[7d_positivity_public]]-Table1[[#This Row],[7d_positivity_all]])/Table1[[#This Row],[7d_positivity_public]])</f>
        <v>0.66666666666666663</v>
      </c>
      <c r="W1071">
        <v>2</v>
      </c>
    </row>
    <row r="1072" spans="1:23" x14ac:dyDescent="0.25">
      <c r="A1072" s="10">
        <v>44393</v>
      </c>
      <c r="B1072">
        <v>3315</v>
      </c>
      <c r="C1072" t="s">
        <v>200</v>
      </c>
      <c r="D1072">
        <v>1</v>
      </c>
      <c r="E1072">
        <v>0</v>
      </c>
      <c r="F1072">
        <v>1</v>
      </c>
      <c r="G1072">
        <v>3</v>
      </c>
      <c r="H1072">
        <v>88</v>
      </c>
      <c r="K1072">
        <v>88</v>
      </c>
      <c r="L1072">
        <v>86</v>
      </c>
      <c r="M1072">
        <v>90</v>
      </c>
      <c r="T1072" s="34">
        <f>_xlfn.XLOOKUP(B1072,Demog!$A$2:$A$219,Demog!$P$2:$P$219,,,2)</f>
        <v>28839</v>
      </c>
      <c r="U1072" s="34">
        <f t="shared" si="16"/>
        <v>2</v>
      </c>
      <c r="V1072" s="13">
        <f>IF(OR(Table1[[#This Row],[7d_positivity_public]]=0,ISBLANK(Table1[[#This Row],[7d_positivity_public]])),"",(Table1[[#This Row],[7d_positivity_public]]-Table1[[#This Row],[7d_positivity_all]])/Table1[[#This Row],[7d_positivity_public]])</f>
        <v>0.66666666666666663</v>
      </c>
      <c r="W1072">
        <v>1</v>
      </c>
    </row>
    <row r="1073" spans="1:23" x14ac:dyDescent="0.25">
      <c r="A1073" s="10">
        <v>44393</v>
      </c>
      <c r="B1073">
        <v>3321</v>
      </c>
      <c r="C1073" t="s">
        <v>201</v>
      </c>
      <c r="D1073">
        <v>1</v>
      </c>
      <c r="E1073">
        <v>1</v>
      </c>
      <c r="F1073">
        <v>0</v>
      </c>
      <c r="G1073">
        <v>6</v>
      </c>
      <c r="H1073">
        <v>84</v>
      </c>
      <c r="K1073">
        <v>84</v>
      </c>
      <c r="L1073">
        <v>80</v>
      </c>
      <c r="M1073">
        <v>87</v>
      </c>
      <c r="T1073" s="34">
        <f>_xlfn.XLOOKUP(B1073,Demog!$A$2:$A$219,Demog!$P$2:$P$219,,,2)</f>
        <v>19412</v>
      </c>
      <c r="U1073" s="34">
        <f t="shared" si="16"/>
        <v>1</v>
      </c>
      <c r="V1073" s="13">
        <f>IF(OR(Table1[[#This Row],[7d_positivity_public]]=0,ISBLANK(Table1[[#This Row],[7d_positivity_public]])),"",(Table1[[#This Row],[7d_positivity_public]]-Table1[[#This Row],[7d_positivity_all]])/Table1[[#This Row],[7d_positivity_public]])</f>
        <v>0.83333333333333337</v>
      </c>
      <c r="W1073">
        <v>1</v>
      </c>
    </row>
    <row r="1074" spans="1:23" x14ac:dyDescent="0.25">
      <c r="A1074" s="10">
        <v>44393</v>
      </c>
      <c r="B1074">
        <v>3322</v>
      </c>
      <c r="C1074" t="s">
        <v>202</v>
      </c>
      <c r="D1074">
        <v>0</v>
      </c>
      <c r="E1074">
        <v>1</v>
      </c>
      <c r="F1074">
        <v>-1</v>
      </c>
      <c r="G1074">
        <v>0</v>
      </c>
      <c r="H1074">
        <v>80</v>
      </c>
      <c r="K1074">
        <v>81</v>
      </c>
      <c r="L1074">
        <v>75</v>
      </c>
      <c r="M1074">
        <v>85</v>
      </c>
      <c r="T1074" s="34">
        <f>_xlfn.XLOOKUP(B1074,Demog!$A$2:$A$219,Demog!$P$2:$P$219,,,2)</f>
        <v>25992</v>
      </c>
      <c r="U1074" s="34">
        <f t="shared" si="16"/>
        <v>0</v>
      </c>
      <c r="V1074" s="13" t="str">
        <f>IF(OR(Table1[[#This Row],[7d_positivity_public]]=0,ISBLANK(Table1[[#This Row],[7d_positivity_public]])),"",(Table1[[#This Row],[7d_positivity_public]]-Table1[[#This Row],[7d_positivity_all]])/Table1[[#This Row],[7d_positivity_public]])</f>
        <v/>
      </c>
      <c r="W1074">
        <v>0</v>
      </c>
    </row>
    <row r="1075" spans="1:23" x14ac:dyDescent="0.25">
      <c r="A1075" s="10">
        <v>44393</v>
      </c>
      <c r="B1075">
        <v>3323</v>
      </c>
      <c r="C1075" t="s">
        <v>203</v>
      </c>
      <c r="D1075">
        <v>0</v>
      </c>
      <c r="E1075">
        <v>0</v>
      </c>
      <c r="F1075">
        <v>0</v>
      </c>
      <c r="G1075">
        <v>0</v>
      </c>
      <c r="H1075">
        <v>84</v>
      </c>
      <c r="K1075">
        <v>84</v>
      </c>
      <c r="L1075">
        <v>79</v>
      </c>
      <c r="M1075">
        <v>88</v>
      </c>
      <c r="T1075" s="34">
        <f>_xlfn.XLOOKUP(B1075,Demog!$A$2:$A$219,Demog!$P$2:$P$219,,,2)</f>
        <v>5086</v>
      </c>
      <c r="U1075" s="34">
        <f t="shared" si="16"/>
        <v>0</v>
      </c>
      <c r="V1075" s="13" t="str">
        <f>IF(OR(Table1[[#This Row],[7d_positivity_public]]=0,ISBLANK(Table1[[#This Row],[7d_positivity_public]])),"",(Table1[[#This Row],[7d_positivity_public]]-Table1[[#This Row],[7d_positivity_all]])/Table1[[#This Row],[7d_positivity_public]])</f>
        <v/>
      </c>
      <c r="W1075">
        <v>0</v>
      </c>
    </row>
    <row r="1076" spans="1:23" x14ac:dyDescent="0.25">
      <c r="A1076" s="10">
        <v>44393</v>
      </c>
      <c r="B1076">
        <v>4111</v>
      </c>
      <c r="C1076" t="s">
        <v>204</v>
      </c>
      <c r="D1076">
        <v>0</v>
      </c>
      <c r="E1076">
        <v>0</v>
      </c>
      <c r="F1076">
        <v>0</v>
      </c>
      <c r="G1076">
        <v>0</v>
      </c>
      <c r="H1076">
        <v>83</v>
      </c>
      <c r="K1076">
        <v>84</v>
      </c>
      <c r="L1076">
        <v>82</v>
      </c>
      <c r="M1076">
        <v>86</v>
      </c>
      <c r="T1076" s="34">
        <f>_xlfn.XLOOKUP(B1076,Demog!$A$2:$A$219,Demog!$P$2:$P$219,,,2)</f>
        <v>31290</v>
      </c>
      <c r="U1076" s="34">
        <f t="shared" si="16"/>
        <v>0</v>
      </c>
      <c r="V1076" s="13" t="str">
        <f>IF(OR(Table1[[#This Row],[7d_positivity_public]]=0,ISBLANK(Table1[[#This Row],[7d_positivity_public]])),"",(Table1[[#This Row],[7d_positivity_public]]-Table1[[#This Row],[7d_positivity_all]])/Table1[[#This Row],[7d_positivity_public]])</f>
        <v/>
      </c>
      <c r="W1076">
        <v>0</v>
      </c>
    </row>
    <row r="1077" spans="1:23" x14ac:dyDescent="0.25">
      <c r="A1077" s="10">
        <v>44393</v>
      </c>
      <c r="B1077">
        <v>4112</v>
      </c>
      <c r="C1077" t="s">
        <v>205</v>
      </c>
      <c r="D1077">
        <v>0</v>
      </c>
      <c r="E1077">
        <v>0</v>
      </c>
      <c r="F1077">
        <v>0</v>
      </c>
      <c r="G1077">
        <v>1</v>
      </c>
      <c r="H1077">
        <v>88</v>
      </c>
      <c r="K1077">
        <v>88</v>
      </c>
      <c r="L1077">
        <v>84</v>
      </c>
      <c r="M1077">
        <v>90</v>
      </c>
      <c r="T1077" s="34">
        <f>_xlfn.XLOOKUP(B1077,Demog!$A$2:$A$219,Demog!$P$2:$P$219,,,2)</f>
        <v>32057</v>
      </c>
      <c r="U1077" s="34">
        <f t="shared" si="16"/>
        <v>0</v>
      </c>
      <c r="V1077" s="13">
        <f>IF(OR(Table1[[#This Row],[7d_positivity_public]]=0,ISBLANK(Table1[[#This Row],[7d_positivity_public]])),"",(Table1[[#This Row],[7d_positivity_public]]-Table1[[#This Row],[7d_positivity_all]])/Table1[[#This Row],[7d_positivity_public]])</f>
        <v>0</v>
      </c>
      <c r="W1077">
        <v>1</v>
      </c>
    </row>
    <row r="1078" spans="1:23" x14ac:dyDescent="0.25">
      <c r="A1078" s="10">
        <v>44393</v>
      </c>
      <c r="B1078">
        <v>4113</v>
      </c>
      <c r="C1078" t="s">
        <v>206</v>
      </c>
      <c r="D1078">
        <v>0</v>
      </c>
      <c r="E1078">
        <v>0</v>
      </c>
      <c r="F1078">
        <v>0</v>
      </c>
      <c r="G1078">
        <v>0</v>
      </c>
      <c r="H1078">
        <v>86</v>
      </c>
      <c r="K1078">
        <v>86</v>
      </c>
      <c r="L1078">
        <v>85</v>
      </c>
      <c r="M1078">
        <v>88</v>
      </c>
      <c r="T1078" s="34">
        <f>_xlfn.XLOOKUP(B1078,Demog!$A$2:$A$219,Demog!$P$2:$P$219,,,2)</f>
        <v>22445</v>
      </c>
      <c r="U1078" s="34">
        <f t="shared" si="16"/>
        <v>0</v>
      </c>
      <c r="V1078" s="13" t="str">
        <f>IF(OR(Table1[[#This Row],[7d_positivity_public]]=0,ISBLANK(Table1[[#This Row],[7d_positivity_public]])),"",(Table1[[#This Row],[7d_positivity_public]]-Table1[[#This Row],[7d_positivity_all]])/Table1[[#This Row],[7d_positivity_public]])</f>
        <v/>
      </c>
      <c r="W1078">
        <v>0</v>
      </c>
    </row>
    <row r="1079" spans="1:23" x14ac:dyDescent="0.25">
      <c r="A1079" s="10">
        <v>44393</v>
      </c>
      <c r="B1079">
        <v>4114</v>
      </c>
      <c r="C1079" t="s">
        <v>207</v>
      </c>
      <c r="D1079">
        <v>0</v>
      </c>
      <c r="E1079">
        <v>0</v>
      </c>
      <c r="F1079">
        <v>0</v>
      </c>
      <c r="G1079">
        <v>0</v>
      </c>
      <c r="H1079">
        <v>91</v>
      </c>
      <c r="K1079">
        <v>91</v>
      </c>
      <c r="L1079">
        <v>86</v>
      </c>
      <c r="M1079">
        <v>94</v>
      </c>
      <c r="T1079" s="34">
        <f>_xlfn.XLOOKUP(B1079,Demog!$A$2:$A$219,Demog!$P$2:$P$219,,,2)</f>
        <v>18094</v>
      </c>
      <c r="U1079" s="34">
        <f t="shared" si="16"/>
        <v>0</v>
      </c>
      <c r="V1079" s="13" t="str">
        <f>IF(OR(Table1[[#This Row],[7d_positivity_public]]=0,ISBLANK(Table1[[#This Row],[7d_positivity_public]])),"",(Table1[[#This Row],[7d_positivity_public]]-Table1[[#This Row],[7d_positivity_all]])/Table1[[#This Row],[7d_positivity_public]])</f>
        <v/>
      </c>
      <c r="W1079">
        <v>0</v>
      </c>
    </row>
    <row r="1080" spans="1:23" x14ac:dyDescent="0.25">
      <c r="A1080" s="10">
        <v>44393</v>
      </c>
      <c r="B1080">
        <v>4115</v>
      </c>
      <c r="C1080" t="s">
        <v>208</v>
      </c>
      <c r="D1080">
        <v>1</v>
      </c>
      <c r="E1080">
        <v>0</v>
      </c>
      <c r="F1080">
        <v>1</v>
      </c>
      <c r="G1080">
        <v>5</v>
      </c>
      <c r="H1080">
        <v>89</v>
      </c>
      <c r="K1080">
        <v>90</v>
      </c>
      <c r="L1080">
        <v>88</v>
      </c>
      <c r="M1080">
        <v>92</v>
      </c>
      <c r="T1080" s="34">
        <f>_xlfn.XLOOKUP(B1080,Demog!$A$2:$A$219,Demog!$P$2:$P$219,,,2)</f>
        <v>38257</v>
      </c>
      <c r="U1080" s="34">
        <f t="shared" si="16"/>
        <v>3</v>
      </c>
      <c r="V1080" s="13">
        <f>IF(OR(Table1[[#This Row],[7d_positivity_public]]=0,ISBLANK(Table1[[#This Row],[7d_positivity_public]])),"",(Table1[[#This Row],[7d_positivity_public]]-Table1[[#This Row],[7d_positivity_all]])/Table1[[#This Row],[7d_positivity_public]])</f>
        <v>0.6</v>
      </c>
      <c r="W1080">
        <v>2</v>
      </c>
    </row>
    <row r="1081" spans="1:23" x14ac:dyDescent="0.25">
      <c r="A1081" s="10">
        <v>44393</v>
      </c>
      <c r="B1081">
        <v>4116</v>
      </c>
      <c r="C1081" t="s">
        <v>209</v>
      </c>
      <c r="D1081">
        <v>0</v>
      </c>
      <c r="E1081">
        <v>0</v>
      </c>
      <c r="F1081">
        <v>0</v>
      </c>
      <c r="G1081">
        <v>0</v>
      </c>
      <c r="H1081">
        <v>86</v>
      </c>
      <c r="K1081">
        <v>87</v>
      </c>
      <c r="L1081">
        <v>84</v>
      </c>
      <c r="M1081">
        <v>90</v>
      </c>
      <c r="T1081" s="34">
        <f>_xlfn.XLOOKUP(B1081,Demog!$A$2:$A$219,Demog!$P$2:$P$219,,,2)</f>
        <v>24167</v>
      </c>
      <c r="U1081" s="34">
        <f t="shared" si="16"/>
        <v>0</v>
      </c>
      <c r="V1081" s="13" t="str">
        <f>IF(OR(Table1[[#This Row],[7d_positivity_public]]=0,ISBLANK(Table1[[#This Row],[7d_positivity_public]])),"",(Table1[[#This Row],[7d_positivity_public]]-Table1[[#This Row],[7d_positivity_all]])/Table1[[#This Row],[7d_positivity_public]])</f>
        <v/>
      </c>
      <c r="W1081">
        <v>0</v>
      </c>
    </row>
    <row r="1082" spans="1:23" x14ac:dyDescent="0.25">
      <c r="A1082" s="10">
        <v>44393</v>
      </c>
      <c r="B1082">
        <v>4117</v>
      </c>
      <c r="C1082" t="s">
        <v>210</v>
      </c>
      <c r="D1082">
        <v>3</v>
      </c>
      <c r="E1082">
        <v>0</v>
      </c>
      <c r="F1082">
        <v>3</v>
      </c>
      <c r="G1082">
        <v>13</v>
      </c>
      <c r="H1082">
        <v>85</v>
      </c>
      <c r="K1082">
        <v>85</v>
      </c>
      <c r="L1082">
        <v>81</v>
      </c>
      <c r="M1082">
        <v>90</v>
      </c>
      <c r="T1082" s="34">
        <f>_xlfn.XLOOKUP(B1082,Demog!$A$2:$A$219,Demog!$P$2:$P$219,,,2)</f>
        <v>29704</v>
      </c>
      <c r="U1082" s="34">
        <f t="shared" si="16"/>
        <v>6</v>
      </c>
      <c r="V1082" s="13">
        <f>IF(OR(Table1[[#This Row],[7d_positivity_public]]=0,ISBLANK(Table1[[#This Row],[7d_positivity_public]])),"",(Table1[[#This Row],[7d_positivity_public]]-Table1[[#This Row],[7d_positivity_all]])/Table1[[#This Row],[7d_positivity_public]])</f>
        <v>0.53846153846153844</v>
      </c>
      <c r="W1082">
        <v>6</v>
      </c>
    </row>
    <row r="1083" spans="1:23" x14ac:dyDescent="0.25">
      <c r="A1083" s="10">
        <v>44393</v>
      </c>
      <c r="B1083">
        <v>4118</v>
      </c>
      <c r="C1083" t="s">
        <v>211</v>
      </c>
      <c r="D1083">
        <v>0</v>
      </c>
      <c r="E1083">
        <v>0</v>
      </c>
      <c r="F1083">
        <v>0</v>
      </c>
      <c r="G1083">
        <v>0</v>
      </c>
      <c r="H1083">
        <v>85</v>
      </c>
      <c r="K1083">
        <v>86</v>
      </c>
      <c r="L1083">
        <v>81</v>
      </c>
      <c r="M1083">
        <v>91</v>
      </c>
      <c r="T1083" s="34">
        <f>_xlfn.XLOOKUP(B1083,Demog!$A$2:$A$219,Demog!$P$2:$P$219,,,2)</f>
        <v>10408</v>
      </c>
      <c r="U1083" s="34">
        <f t="shared" si="16"/>
        <v>0</v>
      </c>
      <c r="V1083" s="13" t="str">
        <f>IF(OR(Table1[[#This Row],[7d_positivity_public]]=0,ISBLANK(Table1[[#This Row],[7d_positivity_public]])),"",(Table1[[#This Row],[7d_positivity_public]]-Table1[[#This Row],[7d_positivity_all]])/Table1[[#This Row],[7d_positivity_public]])</f>
        <v/>
      </c>
      <c r="W1083">
        <v>0</v>
      </c>
    </row>
    <row r="1084" spans="1:23" x14ac:dyDescent="0.25">
      <c r="A1084" s="10">
        <v>44393</v>
      </c>
      <c r="B1084">
        <v>4119</v>
      </c>
      <c r="C1084" t="s">
        <v>212</v>
      </c>
      <c r="D1084">
        <v>0</v>
      </c>
      <c r="E1084">
        <v>0</v>
      </c>
      <c r="F1084">
        <v>0</v>
      </c>
      <c r="G1084">
        <v>0</v>
      </c>
      <c r="H1084">
        <v>82</v>
      </c>
      <c r="K1084">
        <v>83</v>
      </c>
      <c r="L1084">
        <v>78</v>
      </c>
      <c r="M1084">
        <v>88</v>
      </c>
      <c r="T1084" s="34">
        <f>_xlfn.XLOOKUP(B1084,Demog!$A$2:$A$219,Demog!$P$2:$P$219,,,2)</f>
        <v>19497</v>
      </c>
      <c r="U1084" s="34">
        <f t="shared" si="16"/>
        <v>0</v>
      </c>
      <c r="V1084" s="13" t="str">
        <f>IF(OR(Table1[[#This Row],[7d_positivity_public]]=0,ISBLANK(Table1[[#This Row],[7d_positivity_public]])),"",(Table1[[#This Row],[7d_positivity_public]]-Table1[[#This Row],[7d_positivity_all]])/Table1[[#This Row],[7d_positivity_public]])</f>
        <v/>
      </c>
      <c r="W1084">
        <v>0</v>
      </c>
    </row>
    <row r="1085" spans="1:23" x14ac:dyDescent="0.25">
      <c r="A1085" s="10">
        <v>44393</v>
      </c>
      <c r="B1085">
        <v>4121</v>
      </c>
      <c r="C1085" t="s">
        <v>213</v>
      </c>
      <c r="D1085">
        <v>0</v>
      </c>
      <c r="E1085">
        <v>0</v>
      </c>
      <c r="F1085">
        <v>0</v>
      </c>
      <c r="G1085">
        <v>0</v>
      </c>
      <c r="H1085">
        <v>82</v>
      </c>
      <c r="K1085">
        <v>83</v>
      </c>
      <c r="L1085">
        <v>76</v>
      </c>
      <c r="M1085">
        <v>91</v>
      </c>
      <c r="T1085" s="34">
        <f>_xlfn.XLOOKUP(B1085,Demog!$A$2:$A$219,Demog!$P$2:$P$219,,,2)</f>
        <v>16859</v>
      </c>
      <c r="U1085" s="34">
        <f t="shared" si="16"/>
        <v>0</v>
      </c>
      <c r="V1085" s="13" t="str">
        <f>IF(OR(Table1[[#This Row],[7d_positivity_public]]=0,ISBLANK(Table1[[#This Row],[7d_positivity_public]])),"",(Table1[[#This Row],[7d_positivity_public]]-Table1[[#This Row],[7d_positivity_all]])/Table1[[#This Row],[7d_positivity_public]])</f>
        <v/>
      </c>
      <c r="W1085">
        <v>0</v>
      </c>
    </row>
    <row r="1086" spans="1:23" x14ac:dyDescent="0.25">
      <c r="A1086" s="10">
        <v>44393</v>
      </c>
      <c r="B1086">
        <v>4122</v>
      </c>
      <c r="C1086" t="s">
        <v>214</v>
      </c>
      <c r="D1086">
        <v>0</v>
      </c>
      <c r="E1086">
        <v>0</v>
      </c>
      <c r="F1086">
        <v>0</v>
      </c>
      <c r="G1086">
        <v>0</v>
      </c>
      <c r="H1086">
        <v>81</v>
      </c>
      <c r="K1086">
        <v>82</v>
      </c>
      <c r="L1086">
        <v>70</v>
      </c>
      <c r="M1086">
        <v>90</v>
      </c>
      <c r="T1086" s="34">
        <f>_xlfn.XLOOKUP(B1086,Demog!$A$2:$A$219,Demog!$P$2:$P$219,,,2)</f>
        <v>4837</v>
      </c>
      <c r="U1086" s="34">
        <f t="shared" si="16"/>
        <v>0</v>
      </c>
      <c r="V1086" s="13" t="str">
        <f>IF(OR(Table1[[#This Row],[7d_positivity_public]]=0,ISBLANK(Table1[[#This Row],[7d_positivity_public]])),"",(Table1[[#This Row],[7d_positivity_public]]-Table1[[#This Row],[7d_positivity_all]])/Table1[[#This Row],[7d_positivity_public]])</f>
        <v/>
      </c>
      <c r="W1086">
        <v>0</v>
      </c>
    </row>
    <row r="1087" spans="1:23" x14ac:dyDescent="0.25">
      <c r="A1087" s="10">
        <v>44393</v>
      </c>
      <c r="B1087">
        <v>4123</v>
      </c>
      <c r="C1087" t="s">
        <v>215</v>
      </c>
      <c r="D1087">
        <v>0</v>
      </c>
      <c r="E1087">
        <v>0</v>
      </c>
      <c r="F1087">
        <v>0</v>
      </c>
      <c r="G1087">
        <v>0</v>
      </c>
      <c r="H1087">
        <v>82</v>
      </c>
      <c r="K1087">
        <v>83</v>
      </c>
      <c r="L1087">
        <v>78</v>
      </c>
      <c r="M1087">
        <v>90</v>
      </c>
      <c r="T1087" s="34">
        <f>_xlfn.XLOOKUP(B1087,Demog!$A$2:$A$219,Demog!$P$2:$P$219,,,2)</f>
        <v>37985</v>
      </c>
      <c r="U1087" s="34">
        <f t="shared" si="16"/>
        <v>0</v>
      </c>
      <c r="V1087" s="13" t="str">
        <f>IF(OR(Table1[[#This Row],[7d_positivity_public]]=0,ISBLANK(Table1[[#This Row],[7d_positivity_public]])),"",(Table1[[#This Row],[7d_positivity_public]]-Table1[[#This Row],[7d_positivity_all]])/Table1[[#This Row],[7d_positivity_public]])</f>
        <v/>
      </c>
      <c r="W1087">
        <v>0</v>
      </c>
    </row>
    <row r="1088" spans="1:23" x14ac:dyDescent="0.25">
      <c r="A1088" s="10">
        <v>44393</v>
      </c>
      <c r="B1088">
        <v>4124</v>
      </c>
      <c r="C1088" t="s">
        <v>216</v>
      </c>
      <c r="D1088">
        <v>0</v>
      </c>
      <c r="E1088">
        <v>0</v>
      </c>
      <c r="F1088">
        <v>0</v>
      </c>
      <c r="G1088">
        <v>0</v>
      </c>
      <c r="H1088">
        <v>77</v>
      </c>
      <c r="K1088">
        <v>78</v>
      </c>
      <c r="L1088">
        <v>68</v>
      </c>
      <c r="M1088">
        <v>87</v>
      </c>
      <c r="T1088" s="34">
        <f>_xlfn.XLOOKUP(B1088,Demog!$A$2:$A$219,Demog!$P$2:$P$219,,,2)</f>
        <v>14894</v>
      </c>
      <c r="U1088" s="34">
        <f t="shared" si="16"/>
        <v>0</v>
      </c>
      <c r="V1088" s="13" t="str">
        <f>IF(OR(Table1[[#This Row],[7d_positivity_public]]=0,ISBLANK(Table1[[#This Row],[7d_positivity_public]])),"",(Table1[[#This Row],[7d_positivity_public]]-Table1[[#This Row],[7d_positivity_all]])/Table1[[#This Row],[7d_positivity_public]])</f>
        <v/>
      </c>
      <c r="W1088">
        <v>0</v>
      </c>
    </row>
    <row r="1089" spans="1:23" x14ac:dyDescent="0.25">
      <c r="A1089" s="10">
        <v>44393</v>
      </c>
      <c r="B1089">
        <v>4125</v>
      </c>
      <c r="C1089" t="s">
        <v>217</v>
      </c>
      <c r="D1089">
        <v>0</v>
      </c>
      <c r="E1089">
        <v>0</v>
      </c>
      <c r="F1089">
        <v>0</v>
      </c>
      <c r="G1089">
        <v>0</v>
      </c>
      <c r="H1089">
        <v>72</v>
      </c>
      <c r="K1089">
        <v>73</v>
      </c>
      <c r="L1089">
        <v>59</v>
      </c>
      <c r="M1089">
        <v>84</v>
      </c>
      <c r="T1089" s="34">
        <f>_xlfn.XLOOKUP(B1089,Demog!$A$2:$A$219,Demog!$P$2:$P$219,,,2)</f>
        <v>2885</v>
      </c>
      <c r="U1089" s="34">
        <f t="shared" si="16"/>
        <v>0</v>
      </c>
      <c r="V1089" s="13" t="str">
        <f>IF(OR(Table1[[#This Row],[7d_positivity_public]]=0,ISBLANK(Table1[[#This Row],[7d_positivity_public]])),"",(Table1[[#This Row],[7d_positivity_public]]-Table1[[#This Row],[7d_positivity_all]])/Table1[[#This Row],[7d_positivity_public]])</f>
        <v/>
      </c>
      <c r="W1089">
        <v>0</v>
      </c>
    </row>
    <row r="1090" spans="1:23" x14ac:dyDescent="0.25">
      <c r="A1090" s="10">
        <v>44393</v>
      </c>
      <c r="B1090">
        <v>4131</v>
      </c>
      <c r="C1090" t="s">
        <v>218</v>
      </c>
      <c r="D1090">
        <v>0</v>
      </c>
      <c r="E1090">
        <v>0</v>
      </c>
      <c r="F1090">
        <v>0</v>
      </c>
      <c r="G1090">
        <v>0</v>
      </c>
      <c r="H1090">
        <v>89</v>
      </c>
      <c r="K1090">
        <v>90</v>
      </c>
      <c r="L1090">
        <v>84</v>
      </c>
      <c r="M1090">
        <v>93</v>
      </c>
      <c r="T1090" s="34">
        <f>_xlfn.XLOOKUP(B1090,Demog!$A$2:$A$219,Demog!$P$2:$P$219,,,2)</f>
        <v>22020</v>
      </c>
      <c r="U1090" s="34">
        <f t="shared" ref="U1090:U1153" si="17">ROUND(T1090*D1090/100000*7,0)</f>
        <v>0</v>
      </c>
      <c r="V1090" s="13" t="str">
        <f>IF(OR(Table1[[#This Row],[7d_positivity_public]]=0,ISBLANK(Table1[[#This Row],[7d_positivity_public]])),"",(Table1[[#This Row],[7d_positivity_public]]-Table1[[#This Row],[7d_positivity_all]])/Table1[[#This Row],[7d_positivity_public]])</f>
        <v/>
      </c>
      <c r="W1090">
        <v>0</v>
      </c>
    </row>
    <row r="1091" spans="1:23" x14ac:dyDescent="0.25">
      <c r="A1091" s="10">
        <v>44393</v>
      </c>
      <c r="B1091">
        <v>4132</v>
      </c>
      <c r="C1091" t="s">
        <v>219</v>
      </c>
      <c r="D1091">
        <v>0</v>
      </c>
      <c r="E1091">
        <v>0</v>
      </c>
      <c r="F1091">
        <v>0</v>
      </c>
      <c r="G1091">
        <v>0</v>
      </c>
      <c r="H1091">
        <v>87</v>
      </c>
      <c r="K1091">
        <v>88</v>
      </c>
      <c r="L1091">
        <v>82</v>
      </c>
      <c r="M1091">
        <v>92</v>
      </c>
      <c r="T1091" s="34">
        <f>_xlfn.XLOOKUP(B1091,Demog!$A$2:$A$219,Demog!$P$2:$P$219,,,2)</f>
        <v>19325</v>
      </c>
      <c r="U1091" s="34">
        <f t="shared" si="17"/>
        <v>0</v>
      </c>
      <c r="V1091" s="13" t="str">
        <f>IF(OR(Table1[[#This Row],[7d_positivity_public]]=0,ISBLANK(Table1[[#This Row],[7d_positivity_public]])),"",(Table1[[#This Row],[7d_positivity_public]]-Table1[[#This Row],[7d_positivity_all]])/Table1[[#This Row],[7d_positivity_public]])</f>
        <v/>
      </c>
      <c r="W1091">
        <v>0</v>
      </c>
    </row>
    <row r="1092" spans="1:23" x14ac:dyDescent="0.25">
      <c r="A1092" s="10">
        <v>44393</v>
      </c>
      <c r="B1092">
        <v>4133</v>
      </c>
      <c r="C1092" t="s">
        <v>220</v>
      </c>
      <c r="D1092">
        <v>0</v>
      </c>
      <c r="E1092">
        <v>0</v>
      </c>
      <c r="F1092">
        <v>0</v>
      </c>
      <c r="G1092">
        <v>0</v>
      </c>
      <c r="H1092">
        <v>88</v>
      </c>
      <c r="K1092">
        <v>88</v>
      </c>
      <c r="L1092">
        <v>80</v>
      </c>
      <c r="M1092">
        <v>93</v>
      </c>
      <c r="T1092" s="34">
        <f>_xlfn.XLOOKUP(B1092,Demog!$A$2:$A$219,Demog!$P$2:$P$219,,,2)</f>
        <v>11675</v>
      </c>
      <c r="U1092" s="34">
        <f t="shared" si="17"/>
        <v>0</v>
      </c>
      <c r="V1092" s="13" t="str">
        <f>IF(OR(Table1[[#This Row],[7d_positivity_public]]=0,ISBLANK(Table1[[#This Row],[7d_positivity_public]])),"",(Table1[[#This Row],[7d_positivity_public]]-Table1[[#This Row],[7d_positivity_all]])/Table1[[#This Row],[7d_positivity_public]])</f>
        <v/>
      </c>
      <c r="W1092">
        <v>0</v>
      </c>
    </row>
    <row r="1093" spans="1:23" x14ac:dyDescent="0.25">
      <c r="A1093" s="10">
        <v>44393</v>
      </c>
      <c r="B1093">
        <v>4134</v>
      </c>
      <c r="C1093" t="s">
        <v>221</v>
      </c>
      <c r="D1093">
        <v>0</v>
      </c>
      <c r="E1093">
        <v>0</v>
      </c>
      <c r="F1093">
        <v>0</v>
      </c>
      <c r="G1093">
        <v>0</v>
      </c>
      <c r="H1093">
        <v>90</v>
      </c>
      <c r="K1093">
        <v>90</v>
      </c>
      <c r="L1093">
        <v>83</v>
      </c>
      <c r="M1093">
        <v>93</v>
      </c>
      <c r="T1093" s="34">
        <f>_xlfn.XLOOKUP(B1093,Demog!$A$2:$A$219,Demog!$P$2:$P$219,,,2)</f>
        <v>11672</v>
      </c>
      <c r="U1093" s="34">
        <f t="shared" si="17"/>
        <v>0</v>
      </c>
      <c r="V1093" s="13" t="str">
        <f>IF(OR(Table1[[#This Row],[7d_positivity_public]]=0,ISBLANK(Table1[[#This Row],[7d_positivity_public]])),"",(Table1[[#This Row],[7d_positivity_public]]-Table1[[#This Row],[7d_positivity_all]])/Table1[[#This Row],[7d_positivity_public]])</f>
        <v/>
      </c>
      <c r="W1093">
        <v>0</v>
      </c>
    </row>
    <row r="1094" spans="1:23" x14ac:dyDescent="0.25">
      <c r="A1094" s="10">
        <v>44393</v>
      </c>
      <c r="B1094">
        <v>4141</v>
      </c>
      <c r="C1094" t="s">
        <v>222</v>
      </c>
      <c r="D1094">
        <v>0</v>
      </c>
      <c r="E1094">
        <v>0</v>
      </c>
      <c r="F1094">
        <v>0</v>
      </c>
      <c r="G1094">
        <v>0</v>
      </c>
      <c r="H1094">
        <v>75</v>
      </c>
      <c r="K1094">
        <v>76</v>
      </c>
      <c r="L1094">
        <v>60</v>
      </c>
      <c r="M1094">
        <v>84</v>
      </c>
      <c r="T1094" s="34">
        <f>_xlfn.XLOOKUP(B1094,Demog!$A$2:$A$219,Demog!$P$2:$P$219,,,2)</f>
        <v>10557</v>
      </c>
      <c r="U1094" s="34">
        <f t="shared" si="17"/>
        <v>0</v>
      </c>
      <c r="V1094" s="13" t="str">
        <f>IF(OR(Table1[[#This Row],[7d_positivity_public]]=0,ISBLANK(Table1[[#This Row],[7d_positivity_public]])),"",(Table1[[#This Row],[7d_positivity_public]]-Table1[[#This Row],[7d_positivity_all]])/Table1[[#This Row],[7d_positivity_public]])</f>
        <v/>
      </c>
      <c r="W1094">
        <v>0</v>
      </c>
    </row>
    <row r="1095" spans="1:23" x14ac:dyDescent="0.25">
      <c r="A1095" s="10">
        <v>44393</v>
      </c>
      <c r="B1095">
        <v>4142</v>
      </c>
      <c r="C1095" t="s">
        <v>223</v>
      </c>
      <c r="D1095">
        <v>0</v>
      </c>
      <c r="E1095">
        <v>0</v>
      </c>
      <c r="F1095">
        <v>0</v>
      </c>
      <c r="G1095">
        <v>0</v>
      </c>
      <c r="H1095">
        <v>90</v>
      </c>
      <c r="K1095">
        <v>91</v>
      </c>
      <c r="L1095">
        <v>85</v>
      </c>
      <c r="M1095">
        <v>93</v>
      </c>
      <c r="T1095" s="34">
        <f>_xlfn.XLOOKUP(B1095,Demog!$A$2:$A$219,Demog!$P$2:$P$219,,,2)</f>
        <v>4732</v>
      </c>
      <c r="U1095" s="34">
        <f t="shared" si="17"/>
        <v>0</v>
      </c>
      <c r="V1095" s="13" t="str">
        <f>IF(OR(Table1[[#This Row],[7d_positivity_public]]=0,ISBLANK(Table1[[#This Row],[7d_positivity_public]])),"",(Table1[[#This Row],[7d_positivity_public]]-Table1[[#This Row],[7d_positivity_all]])/Table1[[#This Row],[7d_positivity_public]])</f>
        <v/>
      </c>
      <c r="W1095">
        <v>0</v>
      </c>
    </row>
    <row r="1096" spans="1:23" x14ac:dyDescent="0.25">
      <c r="A1096" s="10">
        <v>44393</v>
      </c>
      <c r="B1096">
        <v>4211</v>
      </c>
      <c r="C1096" t="s">
        <v>224</v>
      </c>
      <c r="D1096">
        <v>0</v>
      </c>
      <c r="E1096">
        <v>0</v>
      </c>
      <c r="F1096">
        <v>0</v>
      </c>
      <c r="G1096">
        <v>0</v>
      </c>
      <c r="H1096">
        <v>79</v>
      </c>
      <c r="K1096">
        <v>80</v>
      </c>
      <c r="L1096">
        <v>69</v>
      </c>
      <c r="M1096">
        <v>88</v>
      </c>
      <c r="T1096" s="34">
        <f>_xlfn.XLOOKUP(B1096,Demog!$A$2:$A$219,Demog!$P$2:$P$219,,,2)</f>
        <v>17780</v>
      </c>
      <c r="U1096" s="34">
        <f t="shared" si="17"/>
        <v>0</v>
      </c>
      <c r="V1096" s="13" t="str">
        <f>IF(OR(Table1[[#This Row],[7d_positivity_public]]=0,ISBLANK(Table1[[#This Row],[7d_positivity_public]])),"",(Table1[[#This Row],[7d_positivity_public]]-Table1[[#This Row],[7d_positivity_all]])/Table1[[#This Row],[7d_positivity_public]])</f>
        <v/>
      </c>
      <c r="W1096">
        <v>0</v>
      </c>
    </row>
    <row r="1097" spans="1:23" x14ac:dyDescent="0.25">
      <c r="A1097" s="10">
        <v>44393</v>
      </c>
      <c r="B1097">
        <v>4212</v>
      </c>
      <c r="C1097" t="s">
        <v>225</v>
      </c>
      <c r="D1097">
        <v>0</v>
      </c>
      <c r="E1097">
        <v>0</v>
      </c>
      <c r="F1097">
        <v>0</v>
      </c>
      <c r="G1097">
        <v>1</v>
      </c>
      <c r="H1097">
        <v>75</v>
      </c>
      <c r="K1097">
        <v>76</v>
      </c>
      <c r="L1097">
        <v>64</v>
      </c>
      <c r="M1097">
        <v>86</v>
      </c>
      <c r="T1097" s="34">
        <f>_xlfn.XLOOKUP(B1097,Demog!$A$2:$A$219,Demog!$P$2:$P$219,,,2)</f>
        <v>40598</v>
      </c>
      <c r="U1097" s="34">
        <f t="shared" si="17"/>
        <v>0</v>
      </c>
      <c r="V1097" s="13">
        <f>IF(OR(Table1[[#This Row],[7d_positivity_public]]=0,ISBLANK(Table1[[#This Row],[7d_positivity_public]])),"",(Table1[[#This Row],[7d_positivity_public]]-Table1[[#This Row],[7d_positivity_all]])/Table1[[#This Row],[7d_positivity_public]])</f>
        <v>0</v>
      </c>
      <c r="W1097">
        <v>1</v>
      </c>
    </row>
    <row r="1098" spans="1:23" x14ac:dyDescent="0.25">
      <c r="A1098" s="10">
        <v>44397</v>
      </c>
      <c r="B1098">
        <v>1260</v>
      </c>
      <c r="C1098" t="s">
        <v>83</v>
      </c>
      <c r="D1098">
        <v>4</v>
      </c>
      <c r="E1098">
        <v>29</v>
      </c>
      <c r="F1098">
        <v>-25</v>
      </c>
      <c r="G1098">
        <v>9</v>
      </c>
      <c r="H1098">
        <v>70</v>
      </c>
      <c r="K1098">
        <v>72</v>
      </c>
      <c r="L1098">
        <v>54</v>
      </c>
      <c r="M1098">
        <v>80</v>
      </c>
      <c r="T1098" s="34">
        <f>_xlfn.XLOOKUP(B1098,Demog!$A$2:$A$219,Demog!$P$2:$P$219,,,2)</f>
        <v>8611</v>
      </c>
      <c r="U1098" s="34">
        <f t="shared" si="17"/>
        <v>2</v>
      </c>
      <c r="V1098" s="13">
        <f>IF(OR(Table1[[#This Row],[7d_positivity_public]]=0,ISBLANK(Table1[[#This Row],[7d_positivity_public]])),"",(Table1[[#This Row],[7d_positivity_public]]-Table1[[#This Row],[7d_positivity_all]])/Table1[[#This Row],[7d_positivity_public]])</f>
        <v>0.55555555555555558</v>
      </c>
      <c r="W1098">
        <v>4</v>
      </c>
    </row>
    <row r="1099" spans="1:23" x14ac:dyDescent="0.25">
      <c r="A1099" s="10">
        <v>44397</v>
      </c>
      <c r="B1099">
        <v>1270</v>
      </c>
      <c r="C1099" t="s">
        <v>84</v>
      </c>
      <c r="D1099">
        <v>8</v>
      </c>
      <c r="E1099">
        <v>0</v>
      </c>
      <c r="F1099">
        <v>8</v>
      </c>
      <c r="G1099">
        <v>0</v>
      </c>
      <c r="H1099">
        <v>62</v>
      </c>
      <c r="K1099">
        <v>65</v>
      </c>
      <c r="L1099">
        <v>50</v>
      </c>
      <c r="M1099">
        <v>71</v>
      </c>
      <c r="T1099" s="34">
        <f>_xlfn.XLOOKUP(B1099,Demog!$A$2:$A$219,Demog!$P$2:$P$219,,,2)</f>
        <v>3469</v>
      </c>
      <c r="U1099" s="34">
        <f t="shared" si="17"/>
        <v>2</v>
      </c>
      <c r="V1099" s="13" t="str">
        <f>IF(OR(Table1[[#This Row],[7d_positivity_public]]=0,ISBLANK(Table1[[#This Row],[7d_positivity_public]])),"",(Table1[[#This Row],[7d_positivity_public]]-Table1[[#This Row],[7d_positivity_all]])/Table1[[#This Row],[7d_positivity_public]])</f>
        <v/>
      </c>
      <c r="W1099">
        <v>0</v>
      </c>
    </row>
    <row r="1100" spans="1:23" x14ac:dyDescent="0.25">
      <c r="A1100" s="10">
        <v>44397</v>
      </c>
      <c r="B1100">
        <v>1310</v>
      </c>
      <c r="C1100" t="s">
        <v>87</v>
      </c>
      <c r="D1100">
        <v>1</v>
      </c>
      <c r="E1100">
        <v>1</v>
      </c>
      <c r="F1100">
        <v>0</v>
      </c>
      <c r="G1100">
        <v>3</v>
      </c>
      <c r="H1100">
        <v>79</v>
      </c>
      <c r="K1100">
        <v>80</v>
      </c>
      <c r="L1100">
        <v>68</v>
      </c>
      <c r="M1100">
        <v>86</v>
      </c>
      <c r="T1100" s="34">
        <f>_xlfn.XLOOKUP(B1100,Demog!$A$2:$A$219,Demog!$P$2:$P$219,,,2)</f>
        <v>19231</v>
      </c>
      <c r="U1100" s="34">
        <f t="shared" si="17"/>
        <v>1</v>
      </c>
      <c r="V1100" s="13">
        <f>IF(OR(Table1[[#This Row],[7d_positivity_public]]=0,ISBLANK(Table1[[#This Row],[7d_positivity_public]])),"",(Table1[[#This Row],[7d_positivity_public]]-Table1[[#This Row],[7d_positivity_all]])/Table1[[#This Row],[7d_positivity_public]])</f>
        <v>0.33333333333333331</v>
      </c>
      <c r="W1100">
        <v>2</v>
      </c>
    </row>
    <row r="1101" spans="1:23" x14ac:dyDescent="0.25">
      <c r="A1101" s="10">
        <v>44397</v>
      </c>
      <c r="B1101">
        <v>1320</v>
      </c>
      <c r="C1101" t="s">
        <v>89</v>
      </c>
      <c r="D1101">
        <v>0</v>
      </c>
      <c r="E1101">
        <v>0</v>
      </c>
      <c r="F1101">
        <v>0</v>
      </c>
      <c r="G1101">
        <v>0</v>
      </c>
      <c r="H1101">
        <v>78</v>
      </c>
      <c r="K1101">
        <v>78</v>
      </c>
      <c r="L1101">
        <v>67</v>
      </c>
      <c r="M1101">
        <v>86</v>
      </c>
      <c r="T1101" s="34">
        <f>_xlfn.XLOOKUP(B1101,Demog!$A$2:$A$219,Demog!$P$2:$P$219,,,2)</f>
        <v>41799</v>
      </c>
      <c r="U1101" s="34">
        <f t="shared" si="17"/>
        <v>0</v>
      </c>
      <c r="V1101" s="13" t="str">
        <f>IF(OR(Table1[[#This Row],[7d_positivity_public]]=0,ISBLANK(Table1[[#This Row],[7d_positivity_public]])),"",(Table1[[#This Row],[7d_positivity_public]]-Table1[[#This Row],[7d_positivity_all]])/Table1[[#This Row],[7d_positivity_public]])</f>
        <v/>
      </c>
      <c r="W1101">
        <v>0</v>
      </c>
    </row>
    <row r="1102" spans="1:23" x14ac:dyDescent="0.25">
      <c r="A1102" s="10">
        <v>44397</v>
      </c>
      <c r="B1102">
        <v>1330</v>
      </c>
      <c r="C1102" t="s">
        <v>91</v>
      </c>
      <c r="D1102">
        <v>0</v>
      </c>
      <c r="E1102">
        <v>0</v>
      </c>
      <c r="F1102">
        <v>0</v>
      </c>
      <c r="G1102">
        <v>0</v>
      </c>
      <c r="H1102">
        <v>72</v>
      </c>
      <c r="K1102">
        <v>73</v>
      </c>
      <c r="L1102">
        <v>61</v>
      </c>
      <c r="M1102">
        <v>78</v>
      </c>
      <c r="T1102" s="34">
        <f>_xlfn.XLOOKUP(B1102,Demog!$A$2:$A$219,Demog!$P$2:$P$219,,,2)</f>
        <v>5101</v>
      </c>
      <c r="U1102" s="34">
        <f t="shared" si="17"/>
        <v>0</v>
      </c>
      <c r="V1102" s="13" t="str">
        <f>IF(OR(Table1[[#This Row],[7d_positivity_public]]=0,ISBLANK(Table1[[#This Row],[7d_positivity_public]])),"",(Table1[[#This Row],[7d_positivity_public]]-Table1[[#This Row],[7d_positivity_all]])/Table1[[#This Row],[7d_positivity_public]])</f>
        <v/>
      </c>
      <c r="W1102">
        <v>0</v>
      </c>
    </row>
    <row r="1103" spans="1:23" x14ac:dyDescent="0.25">
      <c r="A1103" s="10">
        <v>44397</v>
      </c>
      <c r="B1103">
        <v>1340</v>
      </c>
      <c r="C1103" t="s">
        <v>93</v>
      </c>
      <c r="D1103">
        <v>0</v>
      </c>
      <c r="E1103">
        <v>0</v>
      </c>
      <c r="F1103">
        <v>0</v>
      </c>
      <c r="G1103">
        <v>0</v>
      </c>
      <c r="H1103">
        <v>73</v>
      </c>
      <c r="K1103">
        <v>74</v>
      </c>
      <c r="L1103">
        <v>63</v>
      </c>
      <c r="M1103">
        <v>80</v>
      </c>
      <c r="T1103" s="34">
        <f>_xlfn.XLOOKUP(B1103,Demog!$A$2:$A$219,Demog!$P$2:$P$219,,,2)</f>
        <v>4781</v>
      </c>
      <c r="U1103" s="34">
        <f t="shared" si="17"/>
        <v>0</v>
      </c>
      <c r="V1103" s="13" t="str">
        <f>IF(OR(Table1[[#This Row],[7d_positivity_public]]=0,ISBLANK(Table1[[#This Row],[7d_positivity_public]])),"",(Table1[[#This Row],[7d_positivity_public]]-Table1[[#This Row],[7d_positivity_all]])/Table1[[#This Row],[7d_positivity_public]])</f>
        <v/>
      </c>
      <c r="W1103">
        <v>0</v>
      </c>
    </row>
    <row r="1104" spans="1:23" x14ac:dyDescent="0.25">
      <c r="A1104" s="10">
        <v>44397</v>
      </c>
      <c r="B1104">
        <v>1350</v>
      </c>
      <c r="C1104" t="s">
        <v>95</v>
      </c>
      <c r="D1104">
        <v>3</v>
      </c>
      <c r="E1104">
        <v>1</v>
      </c>
      <c r="F1104">
        <v>2</v>
      </c>
      <c r="G1104">
        <v>0</v>
      </c>
      <c r="H1104">
        <v>65</v>
      </c>
      <c r="K1104">
        <v>68</v>
      </c>
      <c r="L1104">
        <v>50</v>
      </c>
      <c r="M1104">
        <v>80</v>
      </c>
      <c r="T1104" s="34">
        <f>_xlfn.XLOOKUP(B1104,Demog!$A$2:$A$219,Demog!$P$2:$P$219,,,2)</f>
        <v>10220</v>
      </c>
      <c r="U1104" s="34">
        <f t="shared" si="17"/>
        <v>2</v>
      </c>
      <c r="V1104" s="13" t="str">
        <f>IF(OR(Table1[[#This Row],[7d_positivity_public]]=0,ISBLANK(Table1[[#This Row],[7d_positivity_public]])),"",(Table1[[#This Row],[7d_positivity_public]]-Table1[[#This Row],[7d_positivity_all]])/Table1[[#This Row],[7d_positivity_public]])</f>
        <v/>
      </c>
      <c r="W1104">
        <v>0</v>
      </c>
    </row>
    <row r="1105" spans="1:23" x14ac:dyDescent="0.25">
      <c r="A1105" s="10">
        <v>44397</v>
      </c>
      <c r="B1105">
        <v>1361</v>
      </c>
      <c r="C1105" t="s">
        <v>97</v>
      </c>
      <c r="D1105">
        <v>2</v>
      </c>
      <c r="E1105">
        <v>3</v>
      </c>
      <c r="F1105">
        <v>-1</v>
      </c>
      <c r="G1105">
        <v>5</v>
      </c>
      <c r="H1105">
        <v>74</v>
      </c>
      <c r="K1105">
        <v>75</v>
      </c>
      <c r="L1105">
        <v>61</v>
      </c>
      <c r="M1105">
        <v>85</v>
      </c>
      <c r="T1105" s="34">
        <f>_xlfn.XLOOKUP(B1105,Demog!$A$2:$A$219,Demog!$P$2:$P$219,,,2)</f>
        <v>53266</v>
      </c>
      <c r="U1105" s="34">
        <f t="shared" si="17"/>
        <v>7</v>
      </c>
      <c r="V1105" s="13">
        <f>IF(OR(Table1[[#This Row],[7d_positivity_public]]=0,ISBLANK(Table1[[#This Row],[7d_positivity_public]])),"",(Table1[[#This Row],[7d_positivity_public]]-Table1[[#This Row],[7d_positivity_all]])/Table1[[#This Row],[7d_positivity_public]])</f>
        <v>0.4</v>
      </c>
      <c r="W1105">
        <v>3</v>
      </c>
    </row>
    <row r="1106" spans="1:23" x14ac:dyDescent="0.25">
      <c r="A1106" s="10">
        <v>44397</v>
      </c>
      <c r="B1106">
        <v>1362</v>
      </c>
      <c r="C1106" t="s">
        <v>99</v>
      </c>
      <c r="D1106">
        <v>1</v>
      </c>
      <c r="E1106">
        <v>1</v>
      </c>
      <c r="F1106">
        <v>0</v>
      </c>
      <c r="G1106">
        <v>3</v>
      </c>
      <c r="H1106">
        <v>66</v>
      </c>
      <c r="K1106">
        <v>68</v>
      </c>
      <c r="L1106">
        <v>51</v>
      </c>
      <c r="M1106">
        <v>79</v>
      </c>
      <c r="T1106" s="34">
        <f>_xlfn.XLOOKUP(B1106,Demog!$A$2:$A$219,Demog!$P$2:$P$219,,,2)</f>
        <v>13583</v>
      </c>
      <c r="U1106" s="34">
        <f t="shared" si="17"/>
        <v>1</v>
      </c>
      <c r="V1106" s="13">
        <f>IF(OR(Table1[[#This Row],[7d_positivity_public]]=0,ISBLANK(Table1[[#This Row],[7d_positivity_public]])),"",(Table1[[#This Row],[7d_positivity_public]]-Table1[[#This Row],[7d_positivity_all]])/Table1[[#This Row],[7d_positivity_public]])</f>
        <v>0.33333333333333331</v>
      </c>
      <c r="W1106">
        <v>2</v>
      </c>
    </row>
    <row r="1107" spans="1:23" x14ac:dyDescent="0.25">
      <c r="A1107" s="10">
        <v>44397</v>
      </c>
      <c r="B1107">
        <v>1371</v>
      </c>
      <c r="C1107" t="s">
        <v>101</v>
      </c>
      <c r="D1107">
        <v>3</v>
      </c>
      <c r="E1107">
        <v>1</v>
      </c>
      <c r="F1107">
        <v>2</v>
      </c>
      <c r="G1107">
        <v>4</v>
      </c>
      <c r="H1107">
        <v>69</v>
      </c>
      <c r="K1107">
        <v>71</v>
      </c>
      <c r="L1107">
        <v>52</v>
      </c>
      <c r="M1107">
        <v>80</v>
      </c>
      <c r="T1107" s="34">
        <f>_xlfn.XLOOKUP(B1107,Demog!$A$2:$A$219,Demog!$P$2:$P$219,,,2)</f>
        <v>8720</v>
      </c>
      <c r="U1107" s="34">
        <f t="shared" si="17"/>
        <v>2</v>
      </c>
      <c r="V1107" s="13">
        <f>IF(OR(Table1[[#This Row],[7d_positivity_public]]=0,ISBLANK(Table1[[#This Row],[7d_positivity_public]])),"",(Table1[[#This Row],[7d_positivity_public]]-Table1[[#This Row],[7d_positivity_all]])/Table1[[#This Row],[7d_positivity_public]])</f>
        <v>0.5</v>
      </c>
      <c r="W1107">
        <v>2</v>
      </c>
    </row>
    <row r="1108" spans="1:23" x14ac:dyDescent="0.25">
      <c r="A1108" s="10">
        <v>44397</v>
      </c>
      <c r="B1108">
        <v>1372</v>
      </c>
      <c r="C1108" t="s">
        <v>103</v>
      </c>
      <c r="D1108">
        <v>2</v>
      </c>
      <c r="E1108">
        <v>2</v>
      </c>
      <c r="F1108">
        <v>0</v>
      </c>
      <c r="G1108">
        <v>3</v>
      </c>
      <c r="H1108">
        <v>74</v>
      </c>
      <c r="K1108">
        <v>75</v>
      </c>
      <c r="L1108">
        <v>62</v>
      </c>
      <c r="M1108">
        <v>85</v>
      </c>
      <c r="T1108" s="34">
        <f>_xlfn.XLOOKUP(B1108,Demog!$A$2:$A$219,Demog!$P$2:$P$219,,,2)</f>
        <v>41482</v>
      </c>
      <c r="U1108" s="34">
        <f t="shared" si="17"/>
        <v>6</v>
      </c>
      <c r="V1108" s="13">
        <f>IF(OR(Table1[[#This Row],[7d_positivity_public]]=0,ISBLANK(Table1[[#This Row],[7d_positivity_public]])),"",(Table1[[#This Row],[7d_positivity_public]]-Table1[[#This Row],[7d_positivity_all]])/Table1[[#This Row],[7d_positivity_public]])</f>
        <v>0.33333333333333331</v>
      </c>
      <c r="W1108">
        <v>2</v>
      </c>
    </row>
    <row r="1109" spans="1:23" x14ac:dyDescent="0.25">
      <c r="A1109" s="10">
        <v>44397</v>
      </c>
      <c r="B1109">
        <v>1373</v>
      </c>
      <c r="C1109" t="s">
        <v>106</v>
      </c>
      <c r="D1109">
        <v>8</v>
      </c>
      <c r="E1109">
        <v>18</v>
      </c>
      <c r="F1109">
        <v>-10</v>
      </c>
      <c r="G1109">
        <v>10</v>
      </c>
      <c r="H1109">
        <v>71</v>
      </c>
      <c r="K1109">
        <v>72</v>
      </c>
      <c r="L1109">
        <v>63</v>
      </c>
      <c r="M1109">
        <v>81</v>
      </c>
      <c r="T1109" s="34">
        <f>_xlfn.XLOOKUP(B1109,Demog!$A$2:$A$219,Demog!$P$2:$P$219,,,2)</f>
        <v>12922</v>
      </c>
      <c r="U1109" s="34">
        <f t="shared" si="17"/>
        <v>7</v>
      </c>
      <c r="V1109" s="13">
        <f>IF(OR(Table1[[#This Row],[7d_positivity_public]]=0,ISBLANK(Table1[[#This Row],[7d_positivity_public]])),"",(Table1[[#This Row],[7d_positivity_public]]-Table1[[#This Row],[7d_positivity_all]])/Table1[[#This Row],[7d_positivity_public]])</f>
        <v>0.3</v>
      </c>
      <c r="W1109">
        <v>7</v>
      </c>
    </row>
    <row r="1110" spans="1:23" x14ac:dyDescent="0.25">
      <c r="A1110" s="10">
        <v>44397</v>
      </c>
      <c r="B1110">
        <v>1374</v>
      </c>
      <c r="C1110" t="s">
        <v>108</v>
      </c>
      <c r="D1110">
        <v>3</v>
      </c>
      <c r="E1110">
        <v>2</v>
      </c>
      <c r="F1110">
        <v>1</v>
      </c>
      <c r="G1110">
        <v>3</v>
      </c>
      <c r="H1110">
        <v>78</v>
      </c>
      <c r="K1110">
        <v>78</v>
      </c>
      <c r="L1110">
        <v>71</v>
      </c>
      <c r="M1110">
        <v>86</v>
      </c>
      <c r="T1110" s="34">
        <f>_xlfn.XLOOKUP(B1110,Demog!$A$2:$A$219,Demog!$P$2:$P$219,,,2)</f>
        <v>33401</v>
      </c>
      <c r="U1110" s="34">
        <f t="shared" si="17"/>
        <v>7</v>
      </c>
      <c r="V1110" s="13">
        <f>IF(OR(Table1[[#This Row],[7d_positivity_public]]=0,ISBLANK(Table1[[#This Row],[7d_positivity_public]])),"",(Table1[[#This Row],[7d_positivity_public]]-Table1[[#This Row],[7d_positivity_all]])/Table1[[#This Row],[7d_positivity_public]])</f>
        <v>0.33333333333333331</v>
      </c>
      <c r="W1110">
        <v>2</v>
      </c>
    </row>
    <row r="1111" spans="1:23" x14ac:dyDescent="0.25">
      <c r="A1111" s="10">
        <v>44397</v>
      </c>
      <c r="B1111">
        <v>1375</v>
      </c>
      <c r="C1111" t="s">
        <v>110</v>
      </c>
      <c r="D1111">
        <v>6</v>
      </c>
      <c r="E1111">
        <v>1</v>
      </c>
      <c r="F1111">
        <v>5</v>
      </c>
      <c r="G1111">
        <v>6</v>
      </c>
      <c r="H1111">
        <v>75</v>
      </c>
      <c r="K1111">
        <v>76</v>
      </c>
      <c r="L1111">
        <v>68</v>
      </c>
      <c r="M1111">
        <v>84</v>
      </c>
      <c r="T1111" s="34">
        <f>_xlfn.XLOOKUP(B1111,Demog!$A$2:$A$219,Demog!$P$2:$P$219,,,2)</f>
        <v>38661</v>
      </c>
      <c r="U1111" s="34">
        <f t="shared" si="17"/>
        <v>16</v>
      </c>
      <c r="V1111" s="13">
        <f>IF(OR(Table1[[#This Row],[7d_positivity_public]]=0,ISBLANK(Table1[[#This Row],[7d_positivity_public]])),"",(Table1[[#This Row],[7d_positivity_public]]-Table1[[#This Row],[7d_positivity_all]])/Table1[[#This Row],[7d_positivity_public]])</f>
        <v>0.16666666666666666</v>
      </c>
      <c r="W1111">
        <v>5</v>
      </c>
    </row>
    <row r="1112" spans="1:23" x14ac:dyDescent="0.25">
      <c r="A1112" s="10">
        <v>44397</v>
      </c>
      <c r="B1112">
        <v>1376</v>
      </c>
      <c r="C1112" t="s">
        <v>112</v>
      </c>
      <c r="D1112">
        <v>3</v>
      </c>
      <c r="E1112">
        <v>3</v>
      </c>
      <c r="F1112">
        <v>0</v>
      </c>
      <c r="G1112">
        <v>7</v>
      </c>
      <c r="H1112">
        <v>68</v>
      </c>
      <c r="K1112">
        <v>70</v>
      </c>
      <c r="L1112">
        <v>63</v>
      </c>
      <c r="M1112">
        <v>79</v>
      </c>
      <c r="T1112" s="34">
        <f>_xlfn.XLOOKUP(B1112,Demog!$A$2:$A$219,Demog!$P$2:$P$219,,,2)</f>
        <v>34796</v>
      </c>
      <c r="U1112" s="34">
        <f t="shared" si="17"/>
        <v>7</v>
      </c>
      <c r="V1112" s="13">
        <f>IF(OR(Table1[[#This Row],[7d_positivity_public]]=0,ISBLANK(Table1[[#This Row],[7d_positivity_public]])),"",(Table1[[#This Row],[7d_positivity_public]]-Table1[[#This Row],[7d_positivity_all]])/Table1[[#This Row],[7d_positivity_public]])</f>
        <v>0.2857142857142857</v>
      </c>
      <c r="W1112">
        <v>5</v>
      </c>
    </row>
    <row r="1113" spans="1:23" x14ac:dyDescent="0.25">
      <c r="A1113" s="10">
        <v>44397</v>
      </c>
      <c r="B1113">
        <v>1377</v>
      </c>
      <c r="C1113" t="s">
        <v>114</v>
      </c>
      <c r="D1113">
        <v>4</v>
      </c>
      <c r="E1113">
        <v>0</v>
      </c>
      <c r="F1113">
        <v>4</v>
      </c>
      <c r="G1113">
        <v>8</v>
      </c>
      <c r="H1113">
        <v>79</v>
      </c>
      <c r="K1113">
        <v>80</v>
      </c>
      <c r="L1113">
        <v>72</v>
      </c>
      <c r="M1113">
        <v>87</v>
      </c>
      <c r="T1113" s="34">
        <f>_xlfn.XLOOKUP(B1113,Demog!$A$2:$A$219,Demog!$P$2:$P$219,,,2)</f>
        <v>24900</v>
      </c>
      <c r="U1113" s="34">
        <f t="shared" si="17"/>
        <v>7</v>
      </c>
      <c r="V1113" s="13">
        <f>IF(OR(Table1[[#This Row],[7d_positivity_public]]=0,ISBLANK(Table1[[#This Row],[7d_positivity_public]])),"",(Table1[[#This Row],[7d_positivity_public]]-Table1[[#This Row],[7d_positivity_all]])/Table1[[#This Row],[7d_positivity_public]])</f>
        <v>0.5</v>
      </c>
      <c r="W1113">
        <v>4</v>
      </c>
    </row>
    <row r="1114" spans="1:23" x14ac:dyDescent="0.25">
      <c r="A1114" s="10">
        <v>44397</v>
      </c>
      <c r="B1114">
        <v>1380</v>
      </c>
      <c r="C1114" t="s">
        <v>116</v>
      </c>
      <c r="D1114">
        <v>11</v>
      </c>
      <c r="E1114">
        <v>1</v>
      </c>
      <c r="F1114">
        <v>10</v>
      </c>
      <c r="G1114">
        <v>12</v>
      </c>
      <c r="H1114">
        <v>78</v>
      </c>
      <c r="K1114">
        <v>80</v>
      </c>
      <c r="L1114">
        <v>68</v>
      </c>
      <c r="M1114">
        <v>86</v>
      </c>
      <c r="T1114" s="34">
        <f>_xlfn.XLOOKUP(B1114,Demog!$A$2:$A$219,Demog!$P$2:$P$219,,,2)</f>
        <v>12110</v>
      </c>
      <c r="U1114" s="34">
        <f t="shared" si="17"/>
        <v>9</v>
      </c>
      <c r="V1114" s="13">
        <f>IF(OR(Table1[[#This Row],[7d_positivity_public]]=0,ISBLANK(Table1[[#This Row],[7d_positivity_public]])),"",(Table1[[#This Row],[7d_positivity_public]]-Table1[[#This Row],[7d_positivity_all]])/Table1[[#This Row],[7d_positivity_public]])</f>
        <v>0.33333333333333331</v>
      </c>
      <c r="W1114">
        <v>8</v>
      </c>
    </row>
    <row r="1115" spans="1:23" x14ac:dyDescent="0.25">
      <c r="A1115" s="10">
        <v>44397</v>
      </c>
      <c r="B1115">
        <v>1390</v>
      </c>
      <c r="C1115" t="s">
        <v>118</v>
      </c>
      <c r="D1115">
        <v>0</v>
      </c>
      <c r="E1115">
        <v>7</v>
      </c>
      <c r="F1115">
        <v>-7</v>
      </c>
      <c r="G1115">
        <v>6</v>
      </c>
      <c r="H1115">
        <v>59</v>
      </c>
      <c r="K1115">
        <v>62</v>
      </c>
      <c r="L1115">
        <v>42</v>
      </c>
      <c r="M1115">
        <v>75</v>
      </c>
      <c r="T1115" s="34">
        <f>_xlfn.XLOOKUP(B1115,Demog!$A$2:$A$219,Demog!$P$2:$P$219,,,2)</f>
        <v>7285</v>
      </c>
      <c r="U1115" s="34">
        <f t="shared" si="17"/>
        <v>0</v>
      </c>
      <c r="V1115" s="13">
        <f>IF(OR(Table1[[#This Row],[7d_positivity_public]]=0,ISBLANK(Table1[[#This Row],[7d_positivity_public]])),"",(Table1[[#This Row],[7d_positivity_public]]-Table1[[#This Row],[7d_positivity_all]])/Table1[[#This Row],[7d_positivity_public]])</f>
        <v>0.33333333333333331</v>
      </c>
      <c r="W1115">
        <v>4</v>
      </c>
    </row>
    <row r="1116" spans="1:23" x14ac:dyDescent="0.25">
      <c r="A1116" s="10">
        <v>44397</v>
      </c>
      <c r="B1116">
        <v>1420</v>
      </c>
      <c r="C1116" t="s">
        <v>120</v>
      </c>
      <c r="D1116">
        <v>1</v>
      </c>
      <c r="E1116">
        <v>0</v>
      </c>
      <c r="F1116">
        <v>1</v>
      </c>
      <c r="G1116">
        <v>2</v>
      </c>
      <c r="H1116">
        <v>69</v>
      </c>
      <c r="K1116">
        <v>71</v>
      </c>
      <c r="L1116">
        <v>54</v>
      </c>
      <c r="M1116">
        <v>81</v>
      </c>
      <c r="T1116" s="34">
        <f>_xlfn.XLOOKUP(B1116,Demog!$A$2:$A$219,Demog!$P$2:$P$219,,,2)</f>
        <v>33648</v>
      </c>
      <c r="U1116" s="34">
        <f t="shared" si="17"/>
        <v>2</v>
      </c>
      <c r="V1116" s="13">
        <f>IF(OR(Table1[[#This Row],[7d_positivity_public]]=0,ISBLANK(Table1[[#This Row],[7d_positivity_public]])),"",(Table1[[#This Row],[7d_positivity_public]]-Table1[[#This Row],[7d_positivity_all]])/Table1[[#This Row],[7d_positivity_public]])</f>
        <v>0.5</v>
      </c>
      <c r="W1116">
        <v>1</v>
      </c>
    </row>
    <row r="1117" spans="1:23" x14ac:dyDescent="0.25">
      <c r="A1117" s="10">
        <v>44397</v>
      </c>
      <c r="B1117">
        <v>1431</v>
      </c>
      <c r="C1117" t="s">
        <v>226</v>
      </c>
      <c r="D1117">
        <v>2</v>
      </c>
      <c r="E1117">
        <v>0</v>
      </c>
      <c r="F1117">
        <v>2</v>
      </c>
      <c r="G1117">
        <v>4</v>
      </c>
      <c r="H1117">
        <v>74</v>
      </c>
      <c r="K1117">
        <v>75</v>
      </c>
      <c r="L1117">
        <v>64</v>
      </c>
      <c r="M1117">
        <v>86</v>
      </c>
      <c r="T1117" s="34">
        <f>_xlfn.XLOOKUP(B1117,Demog!$A$2:$A$219,Demog!$P$2:$P$219,,,2)</f>
        <v>44714</v>
      </c>
      <c r="U1117" s="34">
        <f t="shared" si="17"/>
        <v>6</v>
      </c>
      <c r="V1117" s="13">
        <f>IF(OR(Table1[[#This Row],[7d_positivity_public]]=0,ISBLANK(Table1[[#This Row],[7d_positivity_public]])),"",(Table1[[#This Row],[7d_positivity_public]]-Table1[[#This Row],[7d_positivity_all]])/Table1[[#This Row],[7d_positivity_public]])</f>
        <v>0.25</v>
      </c>
      <c r="W1117">
        <v>3</v>
      </c>
    </row>
    <row r="1118" spans="1:23" x14ac:dyDescent="0.25">
      <c r="A1118" s="10">
        <v>44397</v>
      </c>
      <c r="B1118">
        <v>1432</v>
      </c>
      <c r="C1118" t="s">
        <v>227</v>
      </c>
      <c r="D1118">
        <v>1</v>
      </c>
      <c r="E1118">
        <v>0</v>
      </c>
      <c r="F1118">
        <v>1</v>
      </c>
      <c r="G1118">
        <v>3</v>
      </c>
      <c r="H1118">
        <v>82</v>
      </c>
      <c r="K1118">
        <v>82</v>
      </c>
      <c r="L1118">
        <v>77</v>
      </c>
      <c r="M1118">
        <v>89</v>
      </c>
      <c r="T1118" s="34">
        <f>_xlfn.XLOOKUP(B1118,Demog!$A$2:$A$219,Demog!$P$2:$P$219,,,2)</f>
        <v>48587</v>
      </c>
      <c r="U1118" s="34">
        <f t="shared" si="17"/>
        <v>3</v>
      </c>
      <c r="V1118" s="13">
        <f>IF(OR(Table1[[#This Row],[7d_positivity_public]]=0,ISBLANK(Table1[[#This Row],[7d_positivity_public]])),"",(Table1[[#This Row],[7d_positivity_public]]-Table1[[#This Row],[7d_positivity_all]])/Table1[[#This Row],[7d_positivity_public]])</f>
        <v>0.33333333333333331</v>
      </c>
      <c r="W1118">
        <v>2</v>
      </c>
    </row>
    <row r="1119" spans="1:23" x14ac:dyDescent="0.25">
      <c r="A1119" s="10">
        <v>44397</v>
      </c>
      <c r="B1119">
        <v>1433</v>
      </c>
      <c r="C1119" t="s">
        <v>122</v>
      </c>
      <c r="D1119">
        <v>1</v>
      </c>
      <c r="E1119">
        <v>1</v>
      </c>
      <c r="F1119">
        <v>0</v>
      </c>
      <c r="G1119">
        <v>3</v>
      </c>
      <c r="H1119">
        <v>71</v>
      </c>
      <c r="K1119">
        <v>73</v>
      </c>
      <c r="L1119">
        <v>57</v>
      </c>
      <c r="M1119">
        <v>82</v>
      </c>
      <c r="T1119" s="34">
        <f>_xlfn.XLOOKUP(B1119,Demog!$A$2:$A$219,Demog!$P$2:$P$219,,,2)</f>
        <v>19986</v>
      </c>
      <c r="U1119" s="34">
        <f t="shared" si="17"/>
        <v>1</v>
      </c>
      <c r="V1119" s="13">
        <f>IF(OR(Table1[[#This Row],[7d_positivity_public]]=0,ISBLANK(Table1[[#This Row],[7d_positivity_public]])),"",(Table1[[#This Row],[7d_positivity_public]]-Table1[[#This Row],[7d_positivity_all]])/Table1[[#This Row],[7d_positivity_public]])</f>
        <v>0.66666666666666663</v>
      </c>
      <c r="W1119">
        <v>1</v>
      </c>
    </row>
    <row r="1120" spans="1:23" x14ac:dyDescent="0.25">
      <c r="A1120" s="10">
        <v>44397</v>
      </c>
      <c r="B1120">
        <v>1490</v>
      </c>
      <c r="C1120" t="s">
        <v>124</v>
      </c>
      <c r="D1120">
        <v>0</v>
      </c>
      <c r="E1120">
        <v>0</v>
      </c>
      <c r="F1120">
        <v>0</v>
      </c>
      <c r="G1120">
        <v>0</v>
      </c>
      <c r="H1120">
        <v>69</v>
      </c>
      <c r="K1120">
        <v>71</v>
      </c>
      <c r="L1120">
        <v>58</v>
      </c>
      <c r="M1120">
        <v>81</v>
      </c>
      <c r="T1120" s="34">
        <f>_xlfn.XLOOKUP(B1120,Demog!$A$2:$A$219,Demog!$P$2:$P$219,,,2)</f>
        <v>10855</v>
      </c>
      <c r="U1120" s="34">
        <f t="shared" si="17"/>
        <v>0</v>
      </c>
      <c r="V1120" s="13" t="str">
        <f>IF(OR(Table1[[#This Row],[7d_positivity_public]]=0,ISBLANK(Table1[[#This Row],[7d_positivity_public]])),"",(Table1[[#This Row],[7d_positivity_public]]-Table1[[#This Row],[7d_positivity_all]])/Table1[[#This Row],[7d_positivity_public]])</f>
        <v/>
      </c>
      <c r="W1120">
        <v>0</v>
      </c>
    </row>
    <row r="1121" spans="1:23" x14ac:dyDescent="0.25">
      <c r="A1121" s="10">
        <v>44397</v>
      </c>
      <c r="B1121">
        <v>2121</v>
      </c>
      <c r="C1121" t="s">
        <v>126</v>
      </c>
      <c r="D1121">
        <v>1</v>
      </c>
      <c r="E1121">
        <v>1</v>
      </c>
      <c r="F1121">
        <v>0</v>
      </c>
      <c r="G1121">
        <v>2</v>
      </c>
      <c r="H1121">
        <v>74</v>
      </c>
      <c r="K1121">
        <v>75</v>
      </c>
      <c r="L1121">
        <v>65</v>
      </c>
      <c r="M1121">
        <v>85</v>
      </c>
      <c r="T1121" s="34">
        <f>_xlfn.XLOOKUP(B1121,Demog!$A$2:$A$219,Demog!$P$2:$P$219,,,2)</f>
        <v>51241</v>
      </c>
      <c r="U1121" s="34">
        <f t="shared" si="17"/>
        <v>4</v>
      </c>
      <c r="V1121" s="13">
        <f>IF(OR(Table1[[#This Row],[7d_positivity_public]]=0,ISBLANK(Table1[[#This Row],[7d_positivity_public]])),"",(Table1[[#This Row],[7d_positivity_public]]-Table1[[#This Row],[7d_positivity_all]])/Table1[[#This Row],[7d_positivity_public]])</f>
        <v>0.5</v>
      </c>
      <c r="W1121">
        <v>1</v>
      </c>
    </row>
    <row r="1122" spans="1:23" x14ac:dyDescent="0.25">
      <c r="A1122" s="10">
        <v>44397</v>
      </c>
      <c r="B1122">
        <v>2122</v>
      </c>
      <c r="C1122" t="s">
        <v>128</v>
      </c>
      <c r="D1122">
        <v>1</v>
      </c>
      <c r="E1122">
        <v>1</v>
      </c>
      <c r="F1122">
        <v>0</v>
      </c>
      <c r="G1122">
        <v>2</v>
      </c>
      <c r="H1122">
        <v>66</v>
      </c>
      <c r="K1122">
        <v>68</v>
      </c>
      <c r="L1122">
        <v>56</v>
      </c>
      <c r="M1122">
        <v>79</v>
      </c>
      <c r="T1122" s="34">
        <f>_xlfn.XLOOKUP(B1122,Demog!$A$2:$A$219,Demog!$P$2:$P$219,,,2)</f>
        <v>41936</v>
      </c>
      <c r="U1122" s="34">
        <f t="shared" si="17"/>
        <v>3</v>
      </c>
      <c r="V1122" s="13">
        <f>IF(OR(Table1[[#This Row],[7d_positivity_public]]=0,ISBLANK(Table1[[#This Row],[7d_positivity_public]])),"",(Table1[[#This Row],[7d_positivity_public]]-Table1[[#This Row],[7d_positivity_all]])/Table1[[#This Row],[7d_positivity_public]])</f>
        <v>0.5</v>
      </c>
      <c r="W1122">
        <v>1</v>
      </c>
    </row>
    <row r="1123" spans="1:23" x14ac:dyDescent="0.25">
      <c r="A1123" s="10">
        <v>44397</v>
      </c>
      <c r="B1123">
        <v>2131</v>
      </c>
      <c r="C1123" t="s">
        <v>129</v>
      </c>
      <c r="D1123">
        <v>0</v>
      </c>
      <c r="E1123">
        <v>4</v>
      </c>
      <c r="F1123">
        <v>-4</v>
      </c>
      <c r="G1123">
        <v>1</v>
      </c>
      <c r="H1123">
        <v>72</v>
      </c>
      <c r="K1123">
        <v>73</v>
      </c>
      <c r="L1123">
        <v>65</v>
      </c>
      <c r="M1123">
        <v>82</v>
      </c>
      <c r="T1123" s="34">
        <f>_xlfn.XLOOKUP(B1123,Demog!$A$2:$A$219,Demog!$P$2:$P$219,,,2)</f>
        <v>22754</v>
      </c>
      <c r="U1123" s="34">
        <f t="shared" si="17"/>
        <v>0</v>
      </c>
      <c r="V1123" s="13">
        <f>IF(OR(Table1[[#This Row],[7d_positivity_public]]=0,ISBLANK(Table1[[#This Row],[7d_positivity_public]])),"",(Table1[[#This Row],[7d_positivity_public]]-Table1[[#This Row],[7d_positivity_all]])/Table1[[#This Row],[7d_positivity_public]])</f>
        <v>0</v>
      </c>
      <c r="W1123">
        <v>1</v>
      </c>
    </row>
    <row r="1124" spans="1:23" x14ac:dyDescent="0.25">
      <c r="A1124" s="10">
        <v>44397</v>
      </c>
      <c r="B1124">
        <v>2132</v>
      </c>
      <c r="C1124" t="s">
        <v>130</v>
      </c>
      <c r="D1124">
        <v>0</v>
      </c>
      <c r="E1124">
        <v>1</v>
      </c>
      <c r="F1124">
        <v>-1</v>
      </c>
      <c r="G1124">
        <v>0</v>
      </c>
      <c r="H1124">
        <v>76</v>
      </c>
      <c r="K1124">
        <v>78</v>
      </c>
      <c r="L1124">
        <v>72</v>
      </c>
      <c r="M1124">
        <v>85</v>
      </c>
      <c r="T1124" s="34">
        <f>_xlfn.XLOOKUP(B1124,Demog!$A$2:$A$219,Demog!$P$2:$P$219,,,2)</f>
        <v>35584</v>
      </c>
      <c r="U1124" s="34">
        <f t="shared" si="17"/>
        <v>0</v>
      </c>
      <c r="V1124" s="13" t="str">
        <f>IF(OR(Table1[[#This Row],[7d_positivity_public]]=0,ISBLANK(Table1[[#This Row],[7d_positivity_public]])),"",(Table1[[#This Row],[7d_positivity_public]]-Table1[[#This Row],[7d_positivity_all]])/Table1[[#This Row],[7d_positivity_public]])</f>
        <v/>
      </c>
      <c r="W1124">
        <v>0</v>
      </c>
    </row>
    <row r="1125" spans="1:23" x14ac:dyDescent="0.25">
      <c r="A1125" s="10">
        <v>44397</v>
      </c>
      <c r="B1125">
        <v>2133</v>
      </c>
      <c r="C1125" t="s">
        <v>131</v>
      </c>
      <c r="D1125">
        <v>0</v>
      </c>
      <c r="E1125">
        <v>1</v>
      </c>
      <c r="F1125">
        <v>-1</v>
      </c>
      <c r="G1125">
        <v>1</v>
      </c>
      <c r="H1125">
        <v>80</v>
      </c>
      <c r="K1125">
        <v>82</v>
      </c>
      <c r="L1125">
        <v>77</v>
      </c>
      <c r="M1125">
        <v>87</v>
      </c>
      <c r="T1125" s="34">
        <f>_xlfn.XLOOKUP(B1125,Demog!$A$2:$A$219,Demog!$P$2:$P$219,,,2)</f>
        <v>58511</v>
      </c>
      <c r="U1125" s="34">
        <f t="shared" si="17"/>
        <v>0</v>
      </c>
      <c r="V1125" s="13">
        <f>IF(OR(Table1[[#This Row],[7d_positivity_public]]=0,ISBLANK(Table1[[#This Row],[7d_positivity_public]])),"",(Table1[[#This Row],[7d_positivity_public]]-Table1[[#This Row],[7d_positivity_all]])/Table1[[#This Row],[7d_positivity_public]])</f>
        <v>0</v>
      </c>
      <c r="W1125">
        <v>1</v>
      </c>
    </row>
    <row r="1126" spans="1:23" x14ac:dyDescent="0.25">
      <c r="A1126" s="10">
        <v>44397</v>
      </c>
      <c r="B1126">
        <v>2134</v>
      </c>
      <c r="C1126" t="s">
        <v>132</v>
      </c>
      <c r="D1126">
        <v>2</v>
      </c>
      <c r="E1126">
        <v>2</v>
      </c>
      <c r="F1126">
        <v>0</v>
      </c>
      <c r="G1126">
        <v>2</v>
      </c>
      <c r="H1126">
        <v>74</v>
      </c>
      <c r="K1126">
        <v>76</v>
      </c>
      <c r="L1126">
        <v>72</v>
      </c>
      <c r="M1126">
        <v>81</v>
      </c>
      <c r="T1126" s="34">
        <f>_xlfn.XLOOKUP(B1126,Demog!$A$2:$A$219,Demog!$P$2:$P$219,,,2)</f>
        <v>24836</v>
      </c>
      <c r="U1126" s="34">
        <f t="shared" si="17"/>
        <v>3</v>
      </c>
      <c r="V1126" s="13">
        <f>IF(OR(Table1[[#This Row],[7d_positivity_public]]=0,ISBLANK(Table1[[#This Row],[7d_positivity_public]])),"",(Table1[[#This Row],[7d_positivity_public]]-Table1[[#This Row],[7d_positivity_all]])/Table1[[#This Row],[7d_positivity_public]])</f>
        <v>0.5</v>
      </c>
      <c r="W1126">
        <v>1</v>
      </c>
    </row>
    <row r="1127" spans="1:23" x14ac:dyDescent="0.25">
      <c r="A1127" s="10">
        <v>44397</v>
      </c>
      <c r="B1127">
        <v>2141</v>
      </c>
      <c r="C1127" t="s">
        <v>133</v>
      </c>
      <c r="D1127">
        <v>0</v>
      </c>
      <c r="E1127">
        <v>3</v>
      </c>
      <c r="F1127">
        <v>-3</v>
      </c>
      <c r="G1127">
        <v>0</v>
      </c>
      <c r="H1127">
        <v>70</v>
      </c>
      <c r="K1127">
        <v>71</v>
      </c>
      <c r="L1127">
        <v>61</v>
      </c>
      <c r="M1127">
        <v>83</v>
      </c>
      <c r="T1127" s="34">
        <f>_xlfn.XLOOKUP(B1127,Demog!$A$2:$A$219,Demog!$P$2:$P$219,,,2)</f>
        <v>26303</v>
      </c>
      <c r="U1127" s="34">
        <f t="shared" si="17"/>
        <v>0</v>
      </c>
      <c r="V1127" s="13" t="str">
        <f>IF(OR(Table1[[#This Row],[7d_positivity_public]]=0,ISBLANK(Table1[[#This Row],[7d_positivity_public]])),"",(Table1[[#This Row],[7d_positivity_public]]-Table1[[#This Row],[7d_positivity_all]])/Table1[[#This Row],[7d_positivity_public]])</f>
        <v/>
      </c>
      <c r="W1127">
        <v>0</v>
      </c>
    </row>
    <row r="1128" spans="1:23" x14ac:dyDescent="0.25">
      <c r="A1128" s="10">
        <v>44397</v>
      </c>
      <c r="B1128">
        <v>2142</v>
      </c>
      <c r="C1128" t="s">
        <v>134</v>
      </c>
      <c r="D1128">
        <v>0</v>
      </c>
      <c r="E1128">
        <v>3</v>
      </c>
      <c r="F1128">
        <v>-3</v>
      </c>
      <c r="G1128">
        <v>0</v>
      </c>
      <c r="H1128">
        <v>69</v>
      </c>
      <c r="K1128">
        <v>71</v>
      </c>
      <c r="L1128">
        <v>61</v>
      </c>
      <c r="M1128">
        <v>80</v>
      </c>
      <c r="T1128" s="34">
        <f>_xlfn.XLOOKUP(B1128,Demog!$A$2:$A$219,Demog!$P$2:$P$219,,,2)</f>
        <v>16854</v>
      </c>
      <c r="U1128" s="34">
        <f t="shared" si="17"/>
        <v>0</v>
      </c>
      <c r="V1128" s="13" t="str">
        <f>IF(OR(Table1[[#This Row],[7d_positivity_public]]=0,ISBLANK(Table1[[#This Row],[7d_positivity_public]])),"",(Table1[[#This Row],[7d_positivity_public]]-Table1[[#This Row],[7d_positivity_all]])/Table1[[#This Row],[7d_positivity_public]])</f>
        <v/>
      </c>
      <c r="W1128">
        <v>0</v>
      </c>
    </row>
    <row r="1129" spans="1:23" x14ac:dyDescent="0.25">
      <c r="A1129" s="10">
        <v>44397</v>
      </c>
      <c r="B1129">
        <v>2150</v>
      </c>
      <c r="C1129" t="s">
        <v>135</v>
      </c>
      <c r="D1129">
        <v>3</v>
      </c>
      <c r="E1129">
        <v>0</v>
      </c>
      <c r="F1129">
        <v>3</v>
      </c>
      <c r="G1129">
        <v>4</v>
      </c>
      <c r="H1129">
        <v>75</v>
      </c>
      <c r="K1129">
        <v>76</v>
      </c>
      <c r="L1129">
        <v>63</v>
      </c>
      <c r="M1129">
        <v>85</v>
      </c>
      <c r="T1129" s="34">
        <f>_xlfn.XLOOKUP(B1129,Demog!$A$2:$A$219,Demog!$P$2:$P$219,,,2)</f>
        <v>9696</v>
      </c>
      <c r="U1129" s="34">
        <f t="shared" si="17"/>
        <v>2</v>
      </c>
      <c r="V1129" s="13">
        <f>IF(OR(Table1[[#This Row],[7d_positivity_public]]=0,ISBLANK(Table1[[#This Row],[7d_positivity_public]])),"",(Table1[[#This Row],[7d_positivity_public]]-Table1[[#This Row],[7d_positivity_all]])/Table1[[#This Row],[7d_positivity_public]])</f>
        <v>0.5</v>
      </c>
      <c r="W1129">
        <v>2</v>
      </c>
    </row>
    <row r="1130" spans="1:23" x14ac:dyDescent="0.25">
      <c r="A1130" s="10">
        <v>44397</v>
      </c>
      <c r="B1130">
        <v>2210</v>
      </c>
      <c r="C1130" t="s">
        <v>136</v>
      </c>
      <c r="D1130">
        <v>0</v>
      </c>
      <c r="E1130">
        <v>1</v>
      </c>
      <c r="F1130">
        <v>-1</v>
      </c>
      <c r="G1130">
        <v>0</v>
      </c>
      <c r="H1130">
        <v>84</v>
      </c>
      <c r="K1130">
        <v>85</v>
      </c>
      <c r="L1130">
        <v>83</v>
      </c>
      <c r="M1130">
        <v>87</v>
      </c>
      <c r="T1130" s="34">
        <f>_xlfn.XLOOKUP(B1130,Demog!$A$2:$A$219,Demog!$P$2:$P$219,,,2)</f>
        <v>70996</v>
      </c>
      <c r="U1130" s="34">
        <f t="shared" si="17"/>
        <v>0</v>
      </c>
      <c r="V1130" s="13" t="str">
        <f>IF(OR(Table1[[#This Row],[7d_positivity_public]]=0,ISBLANK(Table1[[#This Row],[7d_positivity_public]])),"",(Table1[[#This Row],[7d_positivity_public]]-Table1[[#This Row],[7d_positivity_all]])/Table1[[#This Row],[7d_positivity_public]])</f>
        <v/>
      </c>
      <c r="W1130">
        <v>0</v>
      </c>
    </row>
    <row r="1131" spans="1:23" x14ac:dyDescent="0.25">
      <c r="A1131" s="10">
        <v>44397</v>
      </c>
      <c r="B1131">
        <v>2221</v>
      </c>
      <c r="C1131" t="s">
        <v>137</v>
      </c>
      <c r="D1131">
        <v>1</v>
      </c>
      <c r="E1131">
        <v>1</v>
      </c>
      <c r="F1131">
        <v>0</v>
      </c>
      <c r="G1131">
        <v>2</v>
      </c>
      <c r="H1131">
        <v>86</v>
      </c>
      <c r="K1131">
        <v>86</v>
      </c>
      <c r="L1131">
        <v>86</v>
      </c>
      <c r="M1131">
        <v>87</v>
      </c>
      <c r="T1131" s="34">
        <f>_xlfn.XLOOKUP(B1131,Demog!$A$2:$A$219,Demog!$P$2:$P$219,,,2)</f>
        <v>47161</v>
      </c>
      <c r="U1131" s="34">
        <f t="shared" si="17"/>
        <v>3</v>
      </c>
      <c r="V1131" s="13">
        <f>IF(OR(Table1[[#This Row],[7d_positivity_public]]=0,ISBLANK(Table1[[#This Row],[7d_positivity_public]])),"",(Table1[[#This Row],[7d_positivity_public]]-Table1[[#This Row],[7d_positivity_all]])/Table1[[#This Row],[7d_positivity_public]])</f>
        <v>0.5</v>
      </c>
      <c r="W1131">
        <v>1</v>
      </c>
    </row>
    <row r="1132" spans="1:23" x14ac:dyDescent="0.25">
      <c r="A1132" s="10">
        <v>44397</v>
      </c>
      <c r="B1132">
        <v>2222</v>
      </c>
      <c r="C1132" t="s">
        <v>138</v>
      </c>
      <c r="D1132">
        <v>3</v>
      </c>
      <c r="E1132">
        <v>0</v>
      </c>
      <c r="F1132">
        <v>3</v>
      </c>
      <c r="G1132">
        <v>5</v>
      </c>
      <c r="H1132">
        <v>83</v>
      </c>
      <c r="K1132">
        <v>84</v>
      </c>
      <c r="L1132">
        <v>83</v>
      </c>
      <c r="M1132">
        <v>85</v>
      </c>
      <c r="T1132" s="34">
        <f>_xlfn.XLOOKUP(B1132,Demog!$A$2:$A$219,Demog!$P$2:$P$219,,,2)</f>
        <v>45434</v>
      </c>
      <c r="U1132" s="34">
        <f t="shared" si="17"/>
        <v>10</v>
      </c>
      <c r="V1132" s="13">
        <f>IF(OR(Table1[[#This Row],[7d_positivity_public]]=0,ISBLANK(Table1[[#This Row],[7d_positivity_public]])),"",(Table1[[#This Row],[7d_positivity_public]]-Table1[[#This Row],[7d_positivity_all]])/Table1[[#This Row],[7d_positivity_public]])</f>
        <v>0.6</v>
      </c>
      <c r="W1132">
        <v>2</v>
      </c>
    </row>
    <row r="1133" spans="1:23" x14ac:dyDescent="0.25">
      <c r="A1133" s="10">
        <v>44397</v>
      </c>
      <c r="B1133">
        <v>2223</v>
      </c>
      <c r="C1133" t="s">
        <v>139</v>
      </c>
      <c r="D1133">
        <v>1</v>
      </c>
      <c r="E1133">
        <v>1</v>
      </c>
      <c r="F1133">
        <v>0</v>
      </c>
      <c r="G1133">
        <v>2</v>
      </c>
      <c r="H1133">
        <v>82</v>
      </c>
      <c r="K1133">
        <v>83</v>
      </c>
      <c r="L1133">
        <v>83</v>
      </c>
      <c r="M1133">
        <v>83</v>
      </c>
      <c r="T1133" s="34">
        <f>_xlfn.XLOOKUP(B1133,Demog!$A$2:$A$219,Demog!$P$2:$P$219,,,2)</f>
        <v>81414</v>
      </c>
      <c r="U1133" s="34">
        <f t="shared" si="17"/>
        <v>6</v>
      </c>
      <c r="V1133" s="13">
        <f>IF(OR(Table1[[#This Row],[7d_positivity_public]]=0,ISBLANK(Table1[[#This Row],[7d_positivity_public]])),"",(Table1[[#This Row],[7d_positivity_public]]-Table1[[#This Row],[7d_positivity_all]])/Table1[[#This Row],[7d_positivity_public]])</f>
        <v>0.5</v>
      </c>
      <c r="W1133">
        <v>1</v>
      </c>
    </row>
    <row r="1134" spans="1:23" x14ac:dyDescent="0.25">
      <c r="A1134" s="10">
        <v>44397</v>
      </c>
      <c r="B1134">
        <v>2224</v>
      </c>
      <c r="C1134" t="s">
        <v>140</v>
      </c>
      <c r="D1134">
        <v>1</v>
      </c>
      <c r="E1134">
        <v>1</v>
      </c>
      <c r="F1134">
        <v>0</v>
      </c>
      <c r="G1134">
        <v>2</v>
      </c>
      <c r="H1134">
        <v>81</v>
      </c>
      <c r="K1134">
        <v>82</v>
      </c>
      <c r="L1134">
        <v>80</v>
      </c>
      <c r="M1134">
        <v>84</v>
      </c>
      <c r="T1134" s="34">
        <f>_xlfn.XLOOKUP(B1134,Demog!$A$2:$A$219,Demog!$P$2:$P$219,,,2)</f>
        <v>58746</v>
      </c>
      <c r="U1134" s="34">
        <f t="shared" si="17"/>
        <v>4</v>
      </c>
      <c r="V1134" s="13">
        <f>IF(OR(Table1[[#This Row],[7d_positivity_public]]=0,ISBLANK(Table1[[#This Row],[7d_positivity_public]])),"",(Table1[[#This Row],[7d_positivity_public]]-Table1[[#This Row],[7d_positivity_all]])/Table1[[#This Row],[7d_positivity_public]])</f>
        <v>0.5</v>
      </c>
      <c r="W1134">
        <v>1</v>
      </c>
    </row>
    <row r="1135" spans="1:23" x14ac:dyDescent="0.25">
      <c r="A1135" s="10">
        <v>44397</v>
      </c>
      <c r="B1135">
        <v>2231</v>
      </c>
      <c r="C1135" t="s">
        <v>141</v>
      </c>
      <c r="D1135">
        <v>3</v>
      </c>
      <c r="E1135">
        <v>2</v>
      </c>
      <c r="F1135">
        <v>1</v>
      </c>
      <c r="G1135">
        <v>6</v>
      </c>
      <c r="H1135">
        <v>78</v>
      </c>
      <c r="K1135">
        <v>78</v>
      </c>
      <c r="L1135">
        <v>70</v>
      </c>
      <c r="M1135">
        <v>86</v>
      </c>
      <c r="T1135" s="34">
        <f>_xlfn.XLOOKUP(B1135,Demog!$A$2:$A$219,Demog!$P$2:$P$219,,,2)</f>
        <v>30824</v>
      </c>
      <c r="U1135" s="34">
        <f t="shared" si="17"/>
        <v>6</v>
      </c>
      <c r="V1135" s="13">
        <f>IF(OR(Table1[[#This Row],[7d_positivity_public]]=0,ISBLANK(Table1[[#This Row],[7d_positivity_public]])),"",(Table1[[#This Row],[7d_positivity_public]]-Table1[[#This Row],[7d_positivity_all]])/Table1[[#This Row],[7d_positivity_public]])</f>
        <v>0.33333333333333331</v>
      </c>
      <c r="W1135">
        <v>4</v>
      </c>
    </row>
    <row r="1136" spans="1:23" x14ac:dyDescent="0.25">
      <c r="A1136" s="10">
        <v>44397</v>
      </c>
      <c r="B1136">
        <v>2232</v>
      </c>
      <c r="C1136" t="s">
        <v>142</v>
      </c>
      <c r="D1136">
        <v>1</v>
      </c>
      <c r="E1136">
        <v>0</v>
      </c>
      <c r="F1136">
        <v>1</v>
      </c>
      <c r="G1136">
        <v>0</v>
      </c>
      <c r="H1136">
        <v>84</v>
      </c>
      <c r="K1136">
        <v>84</v>
      </c>
      <c r="L1136">
        <v>79</v>
      </c>
      <c r="M1136">
        <v>90</v>
      </c>
      <c r="T1136" s="34">
        <f>_xlfn.XLOOKUP(B1136,Demog!$A$2:$A$219,Demog!$P$2:$P$219,,,2)</f>
        <v>18835</v>
      </c>
      <c r="U1136" s="34">
        <f t="shared" si="17"/>
        <v>1</v>
      </c>
      <c r="V1136" s="13" t="str">
        <f>IF(OR(Table1[[#This Row],[7d_positivity_public]]=0,ISBLANK(Table1[[#This Row],[7d_positivity_public]])),"",(Table1[[#This Row],[7d_positivity_public]]-Table1[[#This Row],[7d_positivity_all]])/Table1[[#This Row],[7d_positivity_public]])</f>
        <v/>
      </c>
      <c r="W1136">
        <v>0</v>
      </c>
    </row>
    <row r="1137" spans="1:23" x14ac:dyDescent="0.25">
      <c r="A1137" s="10">
        <v>44397</v>
      </c>
      <c r="B1137">
        <v>2233</v>
      </c>
      <c r="C1137" t="s">
        <v>143</v>
      </c>
      <c r="D1137">
        <v>1</v>
      </c>
      <c r="E1137">
        <v>0</v>
      </c>
      <c r="F1137">
        <v>1</v>
      </c>
      <c r="G1137">
        <v>1</v>
      </c>
      <c r="H1137">
        <v>78</v>
      </c>
      <c r="K1137">
        <v>79</v>
      </c>
      <c r="L1137">
        <v>72</v>
      </c>
      <c r="M1137">
        <v>86</v>
      </c>
      <c r="T1137" s="34">
        <f>_xlfn.XLOOKUP(B1137,Demog!$A$2:$A$219,Demog!$P$2:$P$219,,,2)</f>
        <v>51442</v>
      </c>
      <c r="U1137" s="34">
        <f t="shared" si="17"/>
        <v>4</v>
      </c>
      <c r="V1137" s="13">
        <f>IF(OR(Table1[[#This Row],[7d_positivity_public]]=0,ISBLANK(Table1[[#This Row],[7d_positivity_public]])),"",(Table1[[#This Row],[7d_positivity_public]]-Table1[[#This Row],[7d_positivity_all]])/Table1[[#This Row],[7d_positivity_public]])</f>
        <v>0</v>
      </c>
      <c r="W1137">
        <v>1</v>
      </c>
    </row>
    <row r="1138" spans="1:23" x14ac:dyDescent="0.25">
      <c r="A1138" s="10">
        <v>44397</v>
      </c>
      <c r="B1138">
        <v>2241</v>
      </c>
      <c r="C1138" t="s">
        <v>144</v>
      </c>
      <c r="D1138">
        <v>1</v>
      </c>
      <c r="E1138">
        <v>1</v>
      </c>
      <c r="F1138">
        <v>0</v>
      </c>
      <c r="G1138">
        <v>2</v>
      </c>
      <c r="H1138">
        <v>82</v>
      </c>
      <c r="K1138">
        <v>82</v>
      </c>
      <c r="L1138">
        <v>81</v>
      </c>
      <c r="M1138">
        <v>85</v>
      </c>
      <c r="T1138" s="34">
        <f>_xlfn.XLOOKUP(B1138,Demog!$A$2:$A$219,Demog!$P$2:$P$219,,,2)</f>
        <v>40842</v>
      </c>
      <c r="U1138" s="34">
        <f t="shared" si="17"/>
        <v>3</v>
      </c>
      <c r="V1138" s="13">
        <f>IF(OR(Table1[[#This Row],[7d_positivity_public]]=0,ISBLANK(Table1[[#This Row],[7d_positivity_public]])),"",(Table1[[#This Row],[7d_positivity_public]]-Table1[[#This Row],[7d_positivity_all]])/Table1[[#This Row],[7d_positivity_public]])</f>
        <v>0.5</v>
      </c>
      <c r="W1138">
        <v>1</v>
      </c>
    </row>
    <row r="1139" spans="1:23" x14ac:dyDescent="0.25">
      <c r="A1139" s="10">
        <v>44397</v>
      </c>
      <c r="B1139">
        <v>2242</v>
      </c>
      <c r="C1139" t="s">
        <v>145</v>
      </c>
      <c r="D1139">
        <v>1</v>
      </c>
      <c r="E1139">
        <v>0</v>
      </c>
      <c r="F1139">
        <v>1</v>
      </c>
      <c r="G1139">
        <v>2</v>
      </c>
      <c r="H1139">
        <v>83</v>
      </c>
      <c r="K1139">
        <v>84</v>
      </c>
      <c r="L1139">
        <v>82</v>
      </c>
      <c r="M1139">
        <v>87</v>
      </c>
      <c r="T1139" s="34">
        <f>_xlfn.XLOOKUP(B1139,Demog!$A$2:$A$219,Demog!$P$2:$P$219,,,2)</f>
        <v>70406</v>
      </c>
      <c r="U1139" s="34">
        <f t="shared" si="17"/>
        <v>5</v>
      </c>
      <c r="V1139" s="13">
        <f>IF(OR(Table1[[#This Row],[7d_positivity_public]]=0,ISBLANK(Table1[[#This Row],[7d_positivity_public]])),"",(Table1[[#This Row],[7d_positivity_public]]-Table1[[#This Row],[7d_positivity_all]])/Table1[[#This Row],[7d_positivity_public]])</f>
        <v>0.5</v>
      </c>
      <c r="W1139">
        <v>1</v>
      </c>
    </row>
    <row r="1140" spans="1:23" x14ac:dyDescent="0.25">
      <c r="A1140" s="10">
        <v>44397</v>
      </c>
      <c r="B1140">
        <v>2243</v>
      </c>
      <c r="C1140" t="s">
        <v>146</v>
      </c>
      <c r="D1140">
        <v>0</v>
      </c>
      <c r="E1140">
        <v>0</v>
      </c>
      <c r="F1140">
        <v>0</v>
      </c>
      <c r="G1140">
        <v>0</v>
      </c>
      <c r="H1140">
        <v>82</v>
      </c>
      <c r="K1140">
        <v>83</v>
      </c>
      <c r="L1140">
        <v>80</v>
      </c>
      <c r="M1140">
        <v>86</v>
      </c>
      <c r="T1140" s="34">
        <f>_xlfn.XLOOKUP(B1140,Demog!$A$2:$A$219,Demog!$P$2:$P$219,,,2)</f>
        <v>28129</v>
      </c>
      <c r="U1140" s="34">
        <f t="shared" si="17"/>
        <v>0</v>
      </c>
      <c r="V1140" s="13" t="str">
        <f>IF(OR(Table1[[#This Row],[7d_positivity_public]]=0,ISBLANK(Table1[[#This Row],[7d_positivity_public]])),"",(Table1[[#This Row],[7d_positivity_public]]-Table1[[#This Row],[7d_positivity_all]])/Table1[[#This Row],[7d_positivity_public]])</f>
        <v/>
      </c>
      <c r="W1140">
        <v>0</v>
      </c>
    </row>
    <row r="1141" spans="1:23" x14ac:dyDescent="0.25">
      <c r="A1141" s="10">
        <v>44397</v>
      </c>
      <c r="B1141">
        <v>2244</v>
      </c>
      <c r="C1141" t="s">
        <v>147</v>
      </c>
      <c r="D1141">
        <v>0</v>
      </c>
      <c r="E1141">
        <v>1</v>
      </c>
      <c r="F1141">
        <v>-1</v>
      </c>
      <c r="G1141">
        <v>2</v>
      </c>
      <c r="H1141">
        <v>82</v>
      </c>
      <c r="K1141">
        <v>82</v>
      </c>
      <c r="L1141">
        <v>78</v>
      </c>
      <c r="M1141">
        <v>88</v>
      </c>
      <c r="T1141" s="34">
        <f>_xlfn.XLOOKUP(B1141,Demog!$A$2:$A$219,Demog!$P$2:$P$219,,,2)</f>
        <v>58612</v>
      </c>
      <c r="U1141" s="34">
        <f t="shared" si="17"/>
        <v>0</v>
      </c>
      <c r="V1141" s="13">
        <f>IF(OR(Table1[[#This Row],[7d_positivity_public]]=0,ISBLANK(Table1[[#This Row],[7d_positivity_public]])),"",(Table1[[#This Row],[7d_positivity_public]]-Table1[[#This Row],[7d_positivity_all]])/Table1[[#This Row],[7d_positivity_public]])</f>
        <v>0.5</v>
      </c>
      <c r="W1141">
        <v>1</v>
      </c>
    </row>
    <row r="1142" spans="1:23" x14ac:dyDescent="0.25">
      <c r="A1142" s="10">
        <v>44397</v>
      </c>
      <c r="B1142">
        <v>2245</v>
      </c>
      <c r="C1142" t="s">
        <v>148</v>
      </c>
      <c r="D1142">
        <v>1</v>
      </c>
      <c r="E1142">
        <v>0</v>
      </c>
      <c r="F1142">
        <v>1</v>
      </c>
      <c r="G1142">
        <v>2</v>
      </c>
      <c r="H1142">
        <v>84</v>
      </c>
      <c r="K1142">
        <v>85</v>
      </c>
      <c r="L1142">
        <v>82</v>
      </c>
      <c r="M1142">
        <v>88</v>
      </c>
      <c r="T1142" s="34">
        <f>_xlfn.XLOOKUP(B1142,Demog!$A$2:$A$219,Demog!$P$2:$P$219,,,2)</f>
        <v>36404</v>
      </c>
      <c r="U1142" s="34">
        <f t="shared" si="17"/>
        <v>3</v>
      </c>
      <c r="V1142" s="13">
        <f>IF(OR(Table1[[#This Row],[7d_positivity_public]]=0,ISBLANK(Table1[[#This Row],[7d_positivity_public]])),"",(Table1[[#This Row],[7d_positivity_public]]-Table1[[#This Row],[7d_positivity_all]])/Table1[[#This Row],[7d_positivity_public]])</f>
        <v>0.5</v>
      </c>
      <c r="W1142">
        <v>1</v>
      </c>
    </row>
    <row r="1143" spans="1:23" x14ac:dyDescent="0.25">
      <c r="A1143" s="10">
        <v>44397</v>
      </c>
      <c r="B1143">
        <v>2311</v>
      </c>
      <c r="C1143" t="s">
        <v>149</v>
      </c>
      <c r="D1143">
        <v>1</v>
      </c>
      <c r="E1143">
        <v>0</v>
      </c>
      <c r="F1143">
        <v>1</v>
      </c>
      <c r="G1143">
        <v>0</v>
      </c>
      <c r="H1143">
        <v>76</v>
      </c>
      <c r="K1143">
        <v>77</v>
      </c>
      <c r="L1143">
        <v>70</v>
      </c>
      <c r="M1143">
        <v>85</v>
      </c>
      <c r="T1143" s="34">
        <f>_xlfn.XLOOKUP(B1143,Demog!$A$2:$A$219,Demog!$P$2:$P$219,,,2)</f>
        <v>25888</v>
      </c>
      <c r="U1143" s="34">
        <f t="shared" si="17"/>
        <v>2</v>
      </c>
      <c r="V1143" s="13" t="str">
        <f>IF(OR(Table1[[#This Row],[7d_positivity_public]]=0,ISBLANK(Table1[[#This Row],[7d_positivity_public]])),"",(Table1[[#This Row],[7d_positivity_public]]-Table1[[#This Row],[7d_positivity_all]])/Table1[[#This Row],[7d_positivity_public]])</f>
        <v/>
      </c>
      <c r="W1143">
        <v>1</v>
      </c>
    </row>
    <row r="1144" spans="1:23" x14ac:dyDescent="0.25">
      <c r="A1144" s="10">
        <v>44397</v>
      </c>
      <c r="B1144">
        <v>2312</v>
      </c>
      <c r="C1144" t="s">
        <v>150</v>
      </c>
      <c r="D1144">
        <v>1</v>
      </c>
      <c r="E1144">
        <v>0</v>
      </c>
      <c r="F1144">
        <v>1</v>
      </c>
      <c r="G1144">
        <v>1</v>
      </c>
      <c r="H1144">
        <v>85</v>
      </c>
      <c r="K1144">
        <v>86</v>
      </c>
      <c r="L1144">
        <v>80</v>
      </c>
      <c r="M1144">
        <v>90</v>
      </c>
      <c r="T1144" s="34">
        <f>_xlfn.XLOOKUP(B1144,Demog!$A$2:$A$219,Demog!$P$2:$P$219,,,2)</f>
        <v>29587</v>
      </c>
      <c r="U1144" s="34">
        <f t="shared" si="17"/>
        <v>2</v>
      </c>
      <c r="V1144" s="13">
        <f>IF(OR(Table1[[#This Row],[7d_positivity_public]]=0,ISBLANK(Table1[[#This Row],[7d_positivity_public]])),"",(Table1[[#This Row],[7d_positivity_public]]-Table1[[#This Row],[7d_positivity_all]])/Table1[[#This Row],[7d_positivity_public]])</f>
        <v>0</v>
      </c>
      <c r="W1144">
        <v>1</v>
      </c>
    </row>
    <row r="1145" spans="1:23" x14ac:dyDescent="0.25">
      <c r="A1145" s="10">
        <v>44397</v>
      </c>
      <c r="B1145">
        <v>2313</v>
      </c>
      <c r="C1145" t="s">
        <v>151</v>
      </c>
      <c r="D1145">
        <v>2</v>
      </c>
      <c r="E1145">
        <v>1</v>
      </c>
      <c r="F1145">
        <v>1</v>
      </c>
      <c r="G1145">
        <v>3</v>
      </c>
      <c r="H1145">
        <v>82</v>
      </c>
      <c r="K1145">
        <v>83</v>
      </c>
      <c r="L1145">
        <v>80</v>
      </c>
      <c r="M1145">
        <v>88</v>
      </c>
      <c r="T1145" s="34">
        <f>_xlfn.XLOOKUP(B1145,Demog!$A$2:$A$219,Demog!$P$2:$P$219,,,2)</f>
        <v>31567</v>
      </c>
      <c r="U1145" s="34">
        <f t="shared" si="17"/>
        <v>4</v>
      </c>
      <c r="V1145" s="13">
        <f>IF(OR(Table1[[#This Row],[7d_positivity_public]]=0,ISBLANK(Table1[[#This Row],[7d_positivity_public]])),"",(Table1[[#This Row],[7d_positivity_public]]-Table1[[#This Row],[7d_positivity_all]])/Table1[[#This Row],[7d_positivity_public]])</f>
        <v>0.66666666666666663</v>
      </c>
      <c r="W1145">
        <v>1</v>
      </c>
    </row>
    <row r="1146" spans="1:23" x14ac:dyDescent="0.25">
      <c r="A1146" s="10">
        <v>44397</v>
      </c>
      <c r="B1146">
        <v>2314</v>
      </c>
      <c r="C1146" t="s">
        <v>152</v>
      </c>
      <c r="D1146">
        <v>1</v>
      </c>
      <c r="E1146">
        <v>1</v>
      </c>
      <c r="F1146">
        <v>0</v>
      </c>
      <c r="G1146">
        <v>1</v>
      </c>
      <c r="H1146">
        <v>79</v>
      </c>
      <c r="K1146">
        <v>80</v>
      </c>
      <c r="L1146">
        <v>71</v>
      </c>
      <c r="M1146">
        <v>88</v>
      </c>
      <c r="T1146" s="34">
        <f>_xlfn.XLOOKUP(B1146,Demog!$A$2:$A$219,Demog!$P$2:$P$219,,,2)</f>
        <v>22090</v>
      </c>
      <c r="U1146" s="34">
        <f t="shared" si="17"/>
        <v>2</v>
      </c>
      <c r="V1146" s="13">
        <f>IF(OR(Table1[[#This Row],[7d_positivity_public]]=0,ISBLANK(Table1[[#This Row],[7d_positivity_public]])),"",(Table1[[#This Row],[7d_positivity_public]]-Table1[[#This Row],[7d_positivity_all]])/Table1[[#This Row],[7d_positivity_public]])</f>
        <v>0</v>
      </c>
      <c r="W1146">
        <v>1</v>
      </c>
    </row>
    <row r="1147" spans="1:23" x14ac:dyDescent="0.25">
      <c r="A1147" s="10">
        <v>44397</v>
      </c>
      <c r="B1147">
        <v>2315</v>
      </c>
      <c r="C1147" t="s">
        <v>153</v>
      </c>
      <c r="D1147">
        <v>0</v>
      </c>
      <c r="E1147">
        <v>1</v>
      </c>
      <c r="F1147">
        <v>-1</v>
      </c>
      <c r="G1147">
        <v>2</v>
      </c>
      <c r="H1147">
        <v>73</v>
      </c>
      <c r="K1147">
        <v>75</v>
      </c>
      <c r="L1147">
        <v>67</v>
      </c>
      <c r="M1147">
        <v>84</v>
      </c>
      <c r="T1147" s="34">
        <f>_xlfn.XLOOKUP(B1147,Demog!$A$2:$A$219,Demog!$P$2:$P$219,,,2)</f>
        <v>13204</v>
      </c>
      <c r="U1147" s="34">
        <f t="shared" si="17"/>
        <v>0</v>
      </c>
      <c r="V1147" s="13">
        <f>IF(OR(Table1[[#This Row],[7d_positivity_public]]=0,ISBLANK(Table1[[#This Row],[7d_positivity_public]])),"",(Table1[[#This Row],[7d_positivity_public]]-Table1[[#This Row],[7d_positivity_all]])/Table1[[#This Row],[7d_positivity_public]])</f>
        <v>0</v>
      </c>
      <c r="W1147">
        <v>2</v>
      </c>
    </row>
    <row r="1148" spans="1:23" x14ac:dyDescent="0.25">
      <c r="A1148" s="10">
        <v>44397</v>
      </c>
      <c r="B1148">
        <v>2316</v>
      </c>
      <c r="C1148" t="s">
        <v>154</v>
      </c>
      <c r="D1148">
        <v>4</v>
      </c>
      <c r="E1148">
        <v>1</v>
      </c>
      <c r="F1148">
        <v>3</v>
      </c>
      <c r="G1148">
        <v>6</v>
      </c>
      <c r="H1148">
        <v>74</v>
      </c>
      <c r="K1148">
        <v>76</v>
      </c>
      <c r="L1148">
        <v>67</v>
      </c>
      <c r="M1148">
        <v>84</v>
      </c>
      <c r="T1148" s="34">
        <f>_xlfn.XLOOKUP(B1148,Demog!$A$2:$A$219,Demog!$P$2:$P$219,,,2)</f>
        <v>12653</v>
      </c>
      <c r="U1148" s="34">
        <f t="shared" si="17"/>
        <v>4</v>
      </c>
      <c r="V1148" s="13">
        <f>IF(OR(Table1[[#This Row],[7d_positivity_public]]=0,ISBLANK(Table1[[#This Row],[7d_positivity_public]])),"",(Table1[[#This Row],[7d_positivity_public]]-Table1[[#This Row],[7d_positivity_all]])/Table1[[#This Row],[7d_positivity_public]])</f>
        <v>0.33333333333333331</v>
      </c>
      <c r="W1148">
        <v>4</v>
      </c>
    </row>
    <row r="1149" spans="1:23" x14ac:dyDescent="0.25">
      <c r="A1149" s="10">
        <v>44397</v>
      </c>
      <c r="B1149">
        <v>2317</v>
      </c>
      <c r="C1149" t="s">
        <v>155</v>
      </c>
      <c r="D1149">
        <v>7</v>
      </c>
      <c r="E1149">
        <v>3</v>
      </c>
      <c r="F1149">
        <v>4</v>
      </c>
      <c r="G1149">
        <v>1</v>
      </c>
      <c r="H1149">
        <v>74</v>
      </c>
      <c r="K1149">
        <v>76</v>
      </c>
      <c r="L1149">
        <v>66</v>
      </c>
      <c r="M1149">
        <v>84</v>
      </c>
      <c r="T1149" s="34">
        <f>_xlfn.XLOOKUP(B1149,Demog!$A$2:$A$219,Demog!$P$2:$P$219,,,2)</f>
        <v>8789</v>
      </c>
      <c r="U1149" s="34">
        <f t="shared" si="17"/>
        <v>4</v>
      </c>
      <c r="V1149" s="13">
        <f>IF(OR(Table1[[#This Row],[7d_positivity_public]]=0,ISBLANK(Table1[[#This Row],[7d_positivity_public]])),"",(Table1[[#This Row],[7d_positivity_public]]-Table1[[#This Row],[7d_positivity_all]])/Table1[[#This Row],[7d_positivity_public]])</f>
        <v>0</v>
      </c>
      <c r="W1149">
        <v>1</v>
      </c>
    </row>
    <row r="1150" spans="1:23" x14ac:dyDescent="0.25">
      <c r="A1150" s="10">
        <v>44397</v>
      </c>
      <c r="B1150">
        <v>2321</v>
      </c>
      <c r="C1150" t="s">
        <v>156</v>
      </c>
      <c r="D1150">
        <v>0</v>
      </c>
      <c r="E1150">
        <v>0</v>
      </c>
      <c r="F1150">
        <v>0</v>
      </c>
      <c r="G1150">
        <v>0</v>
      </c>
      <c r="H1150">
        <v>86</v>
      </c>
      <c r="K1150">
        <v>87</v>
      </c>
      <c r="L1150">
        <v>84</v>
      </c>
      <c r="M1150">
        <v>90</v>
      </c>
      <c r="T1150" s="34">
        <f>_xlfn.XLOOKUP(B1150,Demog!$A$2:$A$219,Demog!$P$2:$P$219,,,2)</f>
        <v>56017</v>
      </c>
      <c r="U1150" s="34">
        <f t="shared" si="17"/>
        <v>0</v>
      </c>
      <c r="V1150" s="13" t="str">
        <f>IF(OR(Table1[[#This Row],[7d_positivity_public]]=0,ISBLANK(Table1[[#This Row],[7d_positivity_public]])),"",(Table1[[#This Row],[7d_positivity_public]]-Table1[[#This Row],[7d_positivity_all]])/Table1[[#This Row],[7d_positivity_public]])</f>
        <v/>
      </c>
      <c r="W1150">
        <v>0</v>
      </c>
    </row>
    <row r="1151" spans="1:23" x14ac:dyDescent="0.25">
      <c r="A1151" s="10">
        <v>44397</v>
      </c>
      <c r="B1151">
        <v>2322</v>
      </c>
      <c r="C1151" t="s">
        <v>157</v>
      </c>
      <c r="D1151">
        <v>0</v>
      </c>
      <c r="E1151">
        <v>0</v>
      </c>
      <c r="F1151">
        <v>0</v>
      </c>
      <c r="G1151">
        <v>0</v>
      </c>
      <c r="H1151">
        <v>88</v>
      </c>
      <c r="K1151">
        <v>89</v>
      </c>
      <c r="L1151">
        <v>85</v>
      </c>
      <c r="M1151">
        <v>92</v>
      </c>
      <c r="T1151" s="34">
        <f>_xlfn.XLOOKUP(B1151,Demog!$A$2:$A$219,Demog!$P$2:$P$219,,,2)</f>
        <v>24822</v>
      </c>
      <c r="U1151" s="34">
        <f t="shared" si="17"/>
        <v>0</v>
      </c>
      <c r="V1151" s="13" t="str">
        <f>IF(OR(Table1[[#This Row],[7d_positivity_public]]=0,ISBLANK(Table1[[#This Row],[7d_positivity_public]])),"",(Table1[[#This Row],[7d_positivity_public]]-Table1[[#This Row],[7d_positivity_all]])/Table1[[#This Row],[7d_positivity_public]])</f>
        <v/>
      </c>
      <c r="W1151">
        <v>0</v>
      </c>
    </row>
    <row r="1152" spans="1:23" x14ac:dyDescent="0.25">
      <c r="A1152" s="10">
        <v>44397</v>
      </c>
      <c r="B1152">
        <v>2323</v>
      </c>
      <c r="C1152" t="s">
        <v>158</v>
      </c>
      <c r="D1152">
        <v>1</v>
      </c>
      <c r="E1152">
        <v>0</v>
      </c>
      <c r="F1152">
        <v>1</v>
      </c>
      <c r="G1152">
        <v>3</v>
      </c>
      <c r="H1152">
        <v>87</v>
      </c>
      <c r="K1152">
        <v>88</v>
      </c>
      <c r="L1152">
        <v>82</v>
      </c>
      <c r="M1152">
        <v>91</v>
      </c>
      <c r="T1152" s="34">
        <f>_xlfn.XLOOKUP(B1152,Demog!$A$2:$A$219,Demog!$P$2:$P$219,,,2)</f>
        <v>22225</v>
      </c>
      <c r="U1152" s="34">
        <f t="shared" si="17"/>
        <v>2</v>
      </c>
      <c r="V1152" s="13">
        <f>IF(OR(Table1[[#This Row],[7d_positivity_public]]=0,ISBLANK(Table1[[#This Row],[7d_positivity_public]])),"",(Table1[[#This Row],[7d_positivity_public]]-Table1[[#This Row],[7d_positivity_all]])/Table1[[#This Row],[7d_positivity_public]])</f>
        <v>0.33333333333333331</v>
      </c>
      <c r="W1152">
        <v>2</v>
      </c>
    </row>
    <row r="1153" spans="1:23" x14ac:dyDescent="0.25">
      <c r="A1153" s="10">
        <v>44397</v>
      </c>
      <c r="B1153">
        <v>2331</v>
      </c>
      <c r="C1153" t="s">
        <v>159</v>
      </c>
      <c r="D1153">
        <v>2</v>
      </c>
      <c r="E1153">
        <v>0</v>
      </c>
      <c r="F1153">
        <v>2</v>
      </c>
      <c r="G1153">
        <v>1</v>
      </c>
      <c r="H1153">
        <v>84</v>
      </c>
      <c r="K1153">
        <v>86</v>
      </c>
      <c r="L1153">
        <v>83</v>
      </c>
      <c r="M1153">
        <v>89</v>
      </c>
      <c r="T1153" s="34">
        <f>_xlfn.XLOOKUP(B1153,Demog!$A$2:$A$219,Demog!$P$2:$P$219,,,2)</f>
        <v>53402</v>
      </c>
      <c r="U1153" s="34">
        <f t="shared" si="17"/>
        <v>7</v>
      </c>
      <c r="V1153" s="13">
        <f>IF(OR(Table1[[#This Row],[7d_positivity_public]]=0,ISBLANK(Table1[[#This Row],[7d_positivity_public]])),"",(Table1[[#This Row],[7d_positivity_public]]-Table1[[#This Row],[7d_positivity_all]])/Table1[[#This Row],[7d_positivity_public]])</f>
        <v>0</v>
      </c>
      <c r="W1153">
        <v>1</v>
      </c>
    </row>
    <row r="1154" spans="1:23" x14ac:dyDescent="0.25">
      <c r="A1154" s="10">
        <v>44397</v>
      </c>
      <c r="B1154">
        <v>2332</v>
      </c>
      <c r="C1154" t="s">
        <v>160</v>
      </c>
      <c r="D1154">
        <v>2</v>
      </c>
      <c r="E1154">
        <v>1</v>
      </c>
      <c r="F1154">
        <v>1</v>
      </c>
      <c r="G1154">
        <v>2</v>
      </c>
      <c r="H1154">
        <v>80</v>
      </c>
      <c r="K1154">
        <v>81</v>
      </c>
      <c r="L1154">
        <v>79</v>
      </c>
      <c r="M1154">
        <v>84</v>
      </c>
      <c r="T1154" s="34">
        <f>_xlfn.XLOOKUP(B1154,Demog!$A$2:$A$219,Demog!$P$2:$P$219,,,2)</f>
        <v>51161</v>
      </c>
      <c r="U1154" s="34">
        <f t="shared" ref="U1154:U1217" si="18">ROUND(T1154*D1154/100000*7,0)</f>
        <v>7</v>
      </c>
      <c r="V1154" s="13">
        <f>IF(OR(Table1[[#This Row],[7d_positivity_public]]=0,ISBLANK(Table1[[#This Row],[7d_positivity_public]])),"",(Table1[[#This Row],[7d_positivity_public]]-Table1[[#This Row],[7d_positivity_all]])/Table1[[#This Row],[7d_positivity_public]])</f>
        <v>0.5</v>
      </c>
      <c r="W1154">
        <v>1</v>
      </c>
    </row>
    <row r="1155" spans="1:23" x14ac:dyDescent="0.25">
      <c r="A1155" s="10">
        <v>44397</v>
      </c>
      <c r="B1155">
        <v>2333</v>
      </c>
      <c r="C1155" t="s">
        <v>161</v>
      </c>
      <c r="D1155">
        <v>0</v>
      </c>
      <c r="E1155">
        <v>0</v>
      </c>
      <c r="F1155">
        <v>0</v>
      </c>
      <c r="G1155">
        <v>1</v>
      </c>
      <c r="H1155">
        <v>83</v>
      </c>
      <c r="K1155">
        <v>84</v>
      </c>
      <c r="L1155">
        <v>80</v>
      </c>
      <c r="M1155">
        <v>90</v>
      </c>
      <c r="T1155" s="34">
        <f>_xlfn.XLOOKUP(B1155,Demog!$A$2:$A$219,Demog!$P$2:$P$219,,,2)</f>
        <v>69963</v>
      </c>
      <c r="U1155" s="34">
        <f t="shared" si="18"/>
        <v>0</v>
      </c>
      <c r="V1155" s="13">
        <f>IF(OR(Table1[[#This Row],[7d_positivity_public]]=0,ISBLANK(Table1[[#This Row],[7d_positivity_public]])),"",(Table1[[#This Row],[7d_positivity_public]]-Table1[[#This Row],[7d_positivity_all]])/Table1[[#This Row],[7d_positivity_public]])</f>
        <v>1</v>
      </c>
      <c r="W1155">
        <v>0</v>
      </c>
    </row>
    <row r="1156" spans="1:23" x14ac:dyDescent="0.25">
      <c r="A1156" s="10">
        <v>44397</v>
      </c>
      <c r="B1156">
        <v>2334</v>
      </c>
      <c r="C1156" t="s">
        <v>162</v>
      </c>
      <c r="D1156">
        <v>1</v>
      </c>
      <c r="E1156">
        <v>0</v>
      </c>
      <c r="F1156">
        <v>1</v>
      </c>
      <c r="G1156">
        <v>1</v>
      </c>
      <c r="H1156">
        <v>87</v>
      </c>
      <c r="K1156">
        <v>88</v>
      </c>
      <c r="L1156">
        <v>85</v>
      </c>
      <c r="M1156">
        <v>92</v>
      </c>
      <c r="T1156" s="34">
        <f>_xlfn.XLOOKUP(B1156,Demog!$A$2:$A$219,Demog!$P$2:$P$219,,,2)</f>
        <v>45391</v>
      </c>
      <c r="U1156" s="34">
        <f t="shared" si="18"/>
        <v>3</v>
      </c>
      <c r="V1156" s="13">
        <f>IF(OR(Table1[[#This Row],[7d_positivity_public]]=0,ISBLANK(Table1[[#This Row],[7d_positivity_public]])),"",(Table1[[#This Row],[7d_positivity_public]]-Table1[[#This Row],[7d_positivity_all]])/Table1[[#This Row],[7d_positivity_public]])</f>
        <v>0</v>
      </c>
      <c r="W1156">
        <v>1</v>
      </c>
    </row>
    <row r="1157" spans="1:23" x14ac:dyDescent="0.25">
      <c r="A1157" s="10">
        <v>44397</v>
      </c>
      <c r="B1157">
        <v>2335</v>
      </c>
      <c r="C1157" t="s">
        <v>163</v>
      </c>
      <c r="D1157">
        <v>1</v>
      </c>
      <c r="E1157">
        <v>1</v>
      </c>
      <c r="F1157">
        <v>0</v>
      </c>
      <c r="G1157">
        <v>2</v>
      </c>
      <c r="H1157">
        <v>86</v>
      </c>
      <c r="K1157">
        <v>88</v>
      </c>
      <c r="L1157">
        <v>85</v>
      </c>
      <c r="M1157">
        <v>92</v>
      </c>
      <c r="T1157" s="34">
        <f>_xlfn.XLOOKUP(B1157,Demog!$A$2:$A$219,Demog!$P$2:$P$219,,,2)</f>
        <v>62748</v>
      </c>
      <c r="U1157" s="34">
        <f t="shared" si="18"/>
        <v>4</v>
      </c>
      <c r="V1157" s="13">
        <f>IF(OR(Table1[[#This Row],[7d_positivity_public]]=0,ISBLANK(Table1[[#This Row],[7d_positivity_public]])),"",(Table1[[#This Row],[7d_positivity_public]]-Table1[[#This Row],[7d_positivity_all]])/Table1[[#This Row],[7d_positivity_public]])</f>
        <v>0.5</v>
      </c>
      <c r="W1157">
        <v>1</v>
      </c>
    </row>
    <row r="1158" spans="1:23" x14ac:dyDescent="0.25">
      <c r="A1158" s="10">
        <v>44397</v>
      </c>
      <c r="B1158">
        <v>2336</v>
      </c>
      <c r="C1158" t="s">
        <v>164</v>
      </c>
      <c r="D1158">
        <v>0</v>
      </c>
      <c r="E1158">
        <v>0</v>
      </c>
      <c r="F1158">
        <v>0</v>
      </c>
      <c r="G1158">
        <v>1</v>
      </c>
      <c r="H1158">
        <v>86</v>
      </c>
      <c r="K1158">
        <v>87</v>
      </c>
      <c r="L1158">
        <v>84</v>
      </c>
      <c r="M1158">
        <v>90</v>
      </c>
      <c r="T1158" s="34">
        <f>_xlfn.XLOOKUP(B1158,Demog!$A$2:$A$219,Demog!$P$2:$P$219,,,2)</f>
        <v>58701</v>
      </c>
      <c r="U1158" s="34">
        <f t="shared" si="18"/>
        <v>0</v>
      </c>
      <c r="V1158" s="13">
        <f>IF(OR(Table1[[#This Row],[7d_positivity_public]]=0,ISBLANK(Table1[[#This Row],[7d_positivity_public]])),"",(Table1[[#This Row],[7d_positivity_public]]-Table1[[#This Row],[7d_positivity_all]])/Table1[[#This Row],[7d_positivity_public]])</f>
        <v>0</v>
      </c>
      <c r="W1158">
        <v>1</v>
      </c>
    </row>
    <row r="1159" spans="1:23" x14ac:dyDescent="0.25">
      <c r="A1159" s="10">
        <v>44397</v>
      </c>
      <c r="B1159">
        <v>2337</v>
      </c>
      <c r="C1159" t="s">
        <v>165</v>
      </c>
      <c r="D1159">
        <v>1</v>
      </c>
      <c r="E1159">
        <v>2</v>
      </c>
      <c r="F1159">
        <v>-1</v>
      </c>
      <c r="G1159">
        <v>2</v>
      </c>
      <c r="H1159">
        <v>80</v>
      </c>
      <c r="K1159">
        <v>81</v>
      </c>
      <c r="L1159">
        <v>77</v>
      </c>
      <c r="M1159">
        <v>85</v>
      </c>
      <c r="T1159" s="34">
        <f>_xlfn.XLOOKUP(B1159,Demog!$A$2:$A$219,Demog!$P$2:$P$219,,,2)</f>
        <v>60538</v>
      </c>
      <c r="U1159" s="34">
        <f t="shared" si="18"/>
        <v>4</v>
      </c>
      <c r="V1159" s="13">
        <f>IF(OR(Table1[[#This Row],[7d_positivity_public]]=0,ISBLANK(Table1[[#This Row],[7d_positivity_public]])),"",(Table1[[#This Row],[7d_positivity_public]]-Table1[[#This Row],[7d_positivity_all]])/Table1[[#This Row],[7d_positivity_public]])</f>
        <v>0.5</v>
      </c>
      <c r="W1159">
        <v>1</v>
      </c>
    </row>
    <row r="1160" spans="1:23" x14ac:dyDescent="0.25">
      <c r="A1160" s="10">
        <v>44397</v>
      </c>
      <c r="B1160">
        <v>2338</v>
      </c>
      <c r="C1160" t="s">
        <v>166</v>
      </c>
      <c r="D1160">
        <v>1</v>
      </c>
      <c r="E1160">
        <v>1</v>
      </c>
      <c r="F1160">
        <v>0</v>
      </c>
      <c r="G1160">
        <v>1</v>
      </c>
      <c r="H1160">
        <v>87</v>
      </c>
      <c r="K1160">
        <v>88</v>
      </c>
      <c r="L1160">
        <v>86</v>
      </c>
      <c r="M1160">
        <v>92</v>
      </c>
      <c r="T1160" s="34">
        <f>_xlfn.XLOOKUP(B1160,Demog!$A$2:$A$219,Demog!$P$2:$P$219,,,2)</f>
        <v>41463</v>
      </c>
      <c r="U1160" s="34">
        <f t="shared" si="18"/>
        <v>3</v>
      </c>
      <c r="V1160" s="13">
        <f>IF(OR(Table1[[#This Row],[7d_positivity_public]]=0,ISBLANK(Table1[[#This Row],[7d_positivity_public]])),"",(Table1[[#This Row],[7d_positivity_public]]-Table1[[#This Row],[7d_positivity_all]])/Table1[[#This Row],[7d_positivity_public]])</f>
        <v>0</v>
      </c>
      <c r="W1160">
        <v>1</v>
      </c>
    </row>
    <row r="1161" spans="1:23" x14ac:dyDescent="0.25">
      <c r="A1161" s="10">
        <v>44397</v>
      </c>
      <c r="B1161">
        <v>2341</v>
      </c>
      <c r="C1161" t="s">
        <v>167</v>
      </c>
      <c r="D1161">
        <v>1</v>
      </c>
      <c r="E1161">
        <v>1</v>
      </c>
      <c r="F1161">
        <v>0</v>
      </c>
      <c r="G1161">
        <v>1</v>
      </c>
      <c r="H1161">
        <v>83</v>
      </c>
      <c r="K1161">
        <v>84</v>
      </c>
      <c r="L1161">
        <v>79</v>
      </c>
      <c r="M1161">
        <v>88</v>
      </c>
      <c r="T1161" s="34">
        <f>_xlfn.XLOOKUP(B1161,Demog!$A$2:$A$219,Demog!$P$2:$P$219,,,2)</f>
        <v>74816</v>
      </c>
      <c r="U1161" s="34">
        <f t="shared" si="18"/>
        <v>5</v>
      </c>
      <c r="V1161" s="13">
        <f>IF(OR(Table1[[#This Row],[7d_positivity_public]]=0,ISBLANK(Table1[[#This Row],[7d_positivity_public]])),"",(Table1[[#This Row],[7d_positivity_public]]-Table1[[#This Row],[7d_positivity_all]])/Table1[[#This Row],[7d_positivity_public]])</f>
        <v>0</v>
      </c>
      <c r="W1161">
        <v>1</v>
      </c>
    </row>
    <row r="1162" spans="1:23" x14ac:dyDescent="0.25">
      <c r="A1162" s="10">
        <v>44397</v>
      </c>
      <c r="B1162">
        <v>2342</v>
      </c>
      <c r="C1162" t="s">
        <v>168</v>
      </c>
      <c r="D1162">
        <v>1</v>
      </c>
      <c r="E1162">
        <v>0</v>
      </c>
      <c r="F1162">
        <v>1</v>
      </c>
      <c r="G1162">
        <v>0</v>
      </c>
      <c r="H1162">
        <v>81</v>
      </c>
      <c r="K1162">
        <v>82</v>
      </c>
      <c r="L1162">
        <v>72</v>
      </c>
      <c r="M1162">
        <v>86</v>
      </c>
      <c r="T1162" s="34">
        <f>_xlfn.XLOOKUP(B1162,Demog!$A$2:$A$219,Demog!$P$2:$P$219,,,2)</f>
        <v>19952</v>
      </c>
      <c r="U1162" s="34">
        <f t="shared" si="18"/>
        <v>1</v>
      </c>
      <c r="V1162" s="13" t="str">
        <f>IF(OR(Table1[[#This Row],[7d_positivity_public]]=0,ISBLANK(Table1[[#This Row],[7d_positivity_public]])),"",(Table1[[#This Row],[7d_positivity_public]]-Table1[[#This Row],[7d_positivity_all]])/Table1[[#This Row],[7d_positivity_public]])</f>
        <v/>
      </c>
      <c r="W1162">
        <v>0</v>
      </c>
    </row>
    <row r="1163" spans="1:23" x14ac:dyDescent="0.25">
      <c r="A1163" s="10">
        <v>44397</v>
      </c>
      <c r="B1163">
        <v>3111</v>
      </c>
      <c r="C1163" t="s">
        <v>169</v>
      </c>
      <c r="D1163">
        <v>1</v>
      </c>
      <c r="E1163">
        <v>1</v>
      </c>
      <c r="F1163">
        <v>0</v>
      </c>
      <c r="G1163">
        <v>2</v>
      </c>
      <c r="H1163">
        <v>84</v>
      </c>
      <c r="K1163">
        <v>84</v>
      </c>
      <c r="L1163">
        <v>88</v>
      </c>
      <c r="M1163">
        <v>80</v>
      </c>
      <c r="T1163" s="34">
        <f>_xlfn.XLOOKUP(B1163,Demog!$A$2:$A$219,Demog!$P$2:$P$219,,,2)</f>
        <v>54587</v>
      </c>
      <c r="U1163" s="34">
        <f t="shared" si="18"/>
        <v>4</v>
      </c>
      <c r="V1163" s="13">
        <f>IF(OR(Table1[[#This Row],[7d_positivity_public]]=0,ISBLANK(Table1[[#This Row],[7d_positivity_public]])),"",(Table1[[#This Row],[7d_positivity_public]]-Table1[[#This Row],[7d_positivity_all]])/Table1[[#This Row],[7d_positivity_public]])</f>
        <v>1</v>
      </c>
      <c r="W1163">
        <v>0</v>
      </c>
    </row>
    <row r="1164" spans="1:23" x14ac:dyDescent="0.25">
      <c r="A1164" s="10">
        <v>44397</v>
      </c>
      <c r="B1164">
        <v>3112</v>
      </c>
      <c r="C1164" t="s">
        <v>170</v>
      </c>
      <c r="D1164">
        <v>1</v>
      </c>
      <c r="E1164">
        <v>1</v>
      </c>
      <c r="F1164">
        <v>0</v>
      </c>
      <c r="G1164">
        <v>6</v>
      </c>
      <c r="H1164">
        <v>79</v>
      </c>
      <c r="K1164">
        <v>79</v>
      </c>
      <c r="L1164">
        <v>77</v>
      </c>
      <c r="M1164">
        <v>80</v>
      </c>
      <c r="T1164" s="34">
        <f>_xlfn.XLOOKUP(B1164,Demog!$A$2:$A$219,Demog!$P$2:$P$219,,,2)</f>
        <v>17729</v>
      </c>
      <c r="U1164" s="34">
        <f t="shared" si="18"/>
        <v>1</v>
      </c>
      <c r="V1164" s="13">
        <f>IF(OR(Table1[[#This Row],[7d_positivity_public]]=0,ISBLANK(Table1[[#This Row],[7d_positivity_public]])),"",(Table1[[#This Row],[7d_positivity_public]]-Table1[[#This Row],[7d_positivity_all]])/Table1[[#This Row],[7d_positivity_public]])</f>
        <v>0.83333333333333337</v>
      </c>
      <c r="W1164">
        <v>1</v>
      </c>
    </row>
    <row r="1165" spans="1:23" x14ac:dyDescent="0.25">
      <c r="A1165" s="10">
        <v>44397</v>
      </c>
      <c r="B1165">
        <v>3113</v>
      </c>
      <c r="C1165" t="s">
        <v>171</v>
      </c>
      <c r="D1165">
        <v>0</v>
      </c>
      <c r="E1165">
        <v>4</v>
      </c>
      <c r="F1165">
        <v>-4</v>
      </c>
      <c r="G1165">
        <v>2</v>
      </c>
      <c r="H1165">
        <v>78</v>
      </c>
      <c r="K1165">
        <v>78</v>
      </c>
      <c r="L1165">
        <v>77</v>
      </c>
      <c r="M1165">
        <v>80</v>
      </c>
      <c r="T1165" s="34">
        <f>_xlfn.XLOOKUP(B1165,Demog!$A$2:$A$219,Demog!$P$2:$P$219,,,2)</f>
        <v>23478</v>
      </c>
      <c r="U1165" s="34">
        <f t="shared" si="18"/>
        <v>0</v>
      </c>
      <c r="V1165" s="13">
        <f>IF(OR(Table1[[#This Row],[7d_positivity_public]]=0,ISBLANK(Table1[[#This Row],[7d_positivity_public]])),"",(Table1[[#This Row],[7d_positivity_public]]-Table1[[#This Row],[7d_positivity_all]])/Table1[[#This Row],[7d_positivity_public]])</f>
        <v>1</v>
      </c>
      <c r="W1165">
        <v>0</v>
      </c>
    </row>
    <row r="1166" spans="1:23" x14ac:dyDescent="0.25">
      <c r="A1166" s="10">
        <v>44397</v>
      </c>
      <c r="B1166">
        <v>3114</v>
      </c>
      <c r="C1166" t="s">
        <v>172</v>
      </c>
      <c r="D1166">
        <v>0</v>
      </c>
      <c r="E1166">
        <v>1</v>
      </c>
      <c r="F1166">
        <v>-1</v>
      </c>
      <c r="G1166">
        <v>2</v>
      </c>
      <c r="H1166">
        <v>81</v>
      </c>
      <c r="K1166">
        <v>81</v>
      </c>
      <c r="L1166">
        <v>79</v>
      </c>
      <c r="M1166">
        <v>83</v>
      </c>
      <c r="T1166" s="34">
        <f>_xlfn.XLOOKUP(B1166,Demog!$A$2:$A$219,Demog!$P$2:$P$219,,,2)</f>
        <v>32171</v>
      </c>
      <c r="U1166" s="34">
        <f t="shared" si="18"/>
        <v>0</v>
      </c>
      <c r="V1166" s="13">
        <f>IF(OR(Table1[[#This Row],[7d_positivity_public]]=0,ISBLANK(Table1[[#This Row],[7d_positivity_public]])),"",(Table1[[#This Row],[7d_positivity_public]]-Table1[[#This Row],[7d_positivity_all]])/Table1[[#This Row],[7d_positivity_public]])</f>
        <v>0.5</v>
      </c>
      <c r="W1166">
        <v>1</v>
      </c>
    </row>
    <row r="1167" spans="1:23" x14ac:dyDescent="0.25">
      <c r="A1167" s="10">
        <v>44397</v>
      </c>
      <c r="B1167">
        <v>3115</v>
      </c>
      <c r="C1167" t="s">
        <v>173</v>
      </c>
      <c r="D1167">
        <v>0</v>
      </c>
      <c r="E1167">
        <v>1</v>
      </c>
      <c r="F1167">
        <v>-1</v>
      </c>
      <c r="G1167">
        <v>0</v>
      </c>
      <c r="H1167">
        <v>86</v>
      </c>
      <c r="K1167">
        <v>86</v>
      </c>
      <c r="L1167">
        <v>82</v>
      </c>
      <c r="M1167">
        <v>89</v>
      </c>
      <c r="T1167" s="34">
        <f>_xlfn.XLOOKUP(B1167,Demog!$A$2:$A$219,Demog!$P$2:$P$219,,,2)</f>
        <v>24774</v>
      </c>
      <c r="U1167" s="34">
        <f t="shared" si="18"/>
        <v>0</v>
      </c>
      <c r="V1167" s="13" t="str">
        <f>IF(OR(Table1[[#This Row],[7d_positivity_public]]=0,ISBLANK(Table1[[#This Row],[7d_positivity_public]])),"",(Table1[[#This Row],[7d_positivity_public]]-Table1[[#This Row],[7d_positivity_all]])/Table1[[#This Row],[7d_positivity_public]])</f>
        <v/>
      </c>
      <c r="W1167">
        <v>0</v>
      </c>
    </row>
    <row r="1168" spans="1:23" x14ac:dyDescent="0.25">
      <c r="A1168" s="10">
        <v>44397</v>
      </c>
      <c r="B1168">
        <v>3116</v>
      </c>
      <c r="C1168" t="s">
        <v>174</v>
      </c>
      <c r="D1168">
        <v>1</v>
      </c>
      <c r="E1168">
        <v>2</v>
      </c>
      <c r="F1168">
        <v>-1</v>
      </c>
      <c r="G1168">
        <v>2</v>
      </c>
      <c r="H1168">
        <v>84</v>
      </c>
      <c r="K1168">
        <v>85</v>
      </c>
      <c r="L1168">
        <v>84</v>
      </c>
      <c r="M1168">
        <v>85</v>
      </c>
      <c r="T1168" s="34">
        <f>_xlfn.XLOOKUP(B1168,Demog!$A$2:$A$219,Demog!$P$2:$P$219,,,2)</f>
        <v>24621</v>
      </c>
      <c r="U1168" s="34">
        <f t="shared" si="18"/>
        <v>2</v>
      </c>
      <c r="V1168" s="13">
        <f>IF(OR(Table1[[#This Row],[7d_positivity_public]]=0,ISBLANK(Table1[[#This Row],[7d_positivity_public]])),"",(Table1[[#This Row],[7d_positivity_public]]-Table1[[#This Row],[7d_positivity_all]])/Table1[[#This Row],[7d_positivity_public]])</f>
        <v>1</v>
      </c>
      <c r="W1168">
        <v>0</v>
      </c>
    </row>
    <row r="1169" spans="1:23" x14ac:dyDescent="0.25">
      <c r="A1169" s="10">
        <v>44397</v>
      </c>
      <c r="B1169">
        <v>3117</v>
      </c>
      <c r="C1169" t="s">
        <v>175</v>
      </c>
      <c r="D1169">
        <v>1</v>
      </c>
      <c r="E1169">
        <v>1</v>
      </c>
      <c r="F1169">
        <v>0</v>
      </c>
      <c r="G1169">
        <v>0</v>
      </c>
      <c r="H1169">
        <v>84</v>
      </c>
      <c r="K1169">
        <v>84</v>
      </c>
      <c r="L1169">
        <v>82</v>
      </c>
      <c r="M1169">
        <v>87</v>
      </c>
      <c r="T1169" s="34">
        <f>_xlfn.XLOOKUP(B1169,Demog!$A$2:$A$219,Demog!$P$2:$P$219,,,2)</f>
        <v>20949</v>
      </c>
      <c r="U1169" s="34">
        <f t="shared" si="18"/>
        <v>1</v>
      </c>
      <c r="V1169" s="13" t="str">
        <f>IF(OR(Table1[[#This Row],[7d_positivity_public]]=0,ISBLANK(Table1[[#This Row],[7d_positivity_public]])),"",(Table1[[#This Row],[7d_positivity_public]]-Table1[[#This Row],[7d_positivity_all]])/Table1[[#This Row],[7d_positivity_public]])</f>
        <v/>
      </c>
      <c r="W1169">
        <v>0</v>
      </c>
    </row>
    <row r="1170" spans="1:23" x14ac:dyDescent="0.25">
      <c r="A1170" s="10">
        <v>44397</v>
      </c>
      <c r="B1170">
        <v>3211</v>
      </c>
      <c r="C1170" t="s">
        <v>176</v>
      </c>
      <c r="D1170">
        <v>1</v>
      </c>
      <c r="E1170">
        <v>3</v>
      </c>
      <c r="F1170">
        <v>-2</v>
      </c>
      <c r="G1170">
        <v>1</v>
      </c>
      <c r="H1170">
        <v>85</v>
      </c>
      <c r="K1170">
        <v>85</v>
      </c>
      <c r="L1170">
        <v>88</v>
      </c>
      <c r="M1170">
        <v>80</v>
      </c>
      <c r="T1170" s="34">
        <f>_xlfn.XLOOKUP(B1170,Demog!$A$2:$A$219,Demog!$P$2:$P$219,,,2)</f>
        <v>41934</v>
      </c>
      <c r="U1170" s="34">
        <f t="shared" si="18"/>
        <v>3</v>
      </c>
      <c r="V1170" s="13">
        <f>IF(OR(Table1[[#This Row],[7d_positivity_public]]=0,ISBLANK(Table1[[#This Row],[7d_positivity_public]])),"",(Table1[[#This Row],[7d_positivity_public]]-Table1[[#This Row],[7d_positivity_all]])/Table1[[#This Row],[7d_positivity_public]])</f>
        <v>1</v>
      </c>
      <c r="W1170">
        <v>0</v>
      </c>
    </row>
    <row r="1171" spans="1:23" x14ac:dyDescent="0.25">
      <c r="A1171" s="10">
        <v>44397</v>
      </c>
      <c r="B1171">
        <v>3212</v>
      </c>
      <c r="C1171" t="s">
        <v>177</v>
      </c>
      <c r="D1171">
        <v>1</v>
      </c>
      <c r="E1171">
        <v>2</v>
      </c>
      <c r="F1171">
        <v>-1</v>
      </c>
      <c r="G1171">
        <v>2</v>
      </c>
      <c r="H1171">
        <v>85</v>
      </c>
      <c r="K1171">
        <v>86</v>
      </c>
      <c r="L1171">
        <v>87</v>
      </c>
      <c r="M1171">
        <v>83</v>
      </c>
      <c r="T1171" s="34">
        <f>_xlfn.XLOOKUP(B1171,Demog!$A$2:$A$219,Demog!$P$2:$P$219,,,2)</f>
        <v>47203</v>
      </c>
      <c r="U1171" s="34">
        <f t="shared" si="18"/>
        <v>3</v>
      </c>
      <c r="V1171" s="13">
        <f>IF(OR(Table1[[#This Row],[7d_positivity_public]]=0,ISBLANK(Table1[[#This Row],[7d_positivity_public]])),"",(Table1[[#This Row],[7d_positivity_public]]-Table1[[#This Row],[7d_positivity_all]])/Table1[[#This Row],[7d_positivity_public]])</f>
        <v>1</v>
      </c>
      <c r="W1171">
        <v>0</v>
      </c>
    </row>
    <row r="1172" spans="1:23" x14ac:dyDescent="0.25">
      <c r="A1172" s="10">
        <v>44397</v>
      </c>
      <c r="B1172">
        <v>3213</v>
      </c>
      <c r="C1172" t="s">
        <v>178</v>
      </c>
      <c r="D1172">
        <v>1</v>
      </c>
      <c r="E1172">
        <v>0</v>
      </c>
      <c r="F1172">
        <v>1</v>
      </c>
      <c r="G1172">
        <v>2</v>
      </c>
      <c r="H1172">
        <v>88</v>
      </c>
      <c r="K1172">
        <v>89</v>
      </c>
      <c r="L1172">
        <v>89</v>
      </c>
      <c r="M1172">
        <v>89</v>
      </c>
      <c r="T1172" s="34">
        <f>_xlfn.XLOOKUP(B1172,Demog!$A$2:$A$219,Demog!$P$2:$P$219,,,2)</f>
        <v>32904</v>
      </c>
      <c r="U1172" s="34">
        <f t="shared" si="18"/>
        <v>2</v>
      </c>
      <c r="V1172" s="13">
        <f>IF(OR(Table1[[#This Row],[7d_positivity_public]]=0,ISBLANK(Table1[[#This Row],[7d_positivity_public]])),"",(Table1[[#This Row],[7d_positivity_public]]-Table1[[#This Row],[7d_positivity_all]])/Table1[[#This Row],[7d_positivity_public]])</f>
        <v>1</v>
      </c>
      <c r="W1172">
        <v>0</v>
      </c>
    </row>
    <row r="1173" spans="1:23" x14ac:dyDescent="0.25">
      <c r="A1173" s="10">
        <v>44397</v>
      </c>
      <c r="B1173">
        <v>3221</v>
      </c>
      <c r="C1173" t="s">
        <v>179</v>
      </c>
      <c r="D1173">
        <v>3</v>
      </c>
      <c r="E1173">
        <v>3</v>
      </c>
      <c r="F1173">
        <v>0</v>
      </c>
      <c r="G1173">
        <v>5</v>
      </c>
      <c r="H1173">
        <v>73</v>
      </c>
      <c r="K1173">
        <v>73</v>
      </c>
      <c r="L1173">
        <v>72</v>
      </c>
      <c r="M1173">
        <v>74</v>
      </c>
      <c r="T1173" s="34">
        <f>_xlfn.XLOOKUP(B1173,Demog!$A$2:$A$219,Demog!$P$2:$P$219,,,2)</f>
        <v>19960</v>
      </c>
      <c r="U1173" s="34">
        <f t="shared" si="18"/>
        <v>4</v>
      </c>
      <c r="V1173" s="13">
        <f>IF(OR(Table1[[#This Row],[7d_positivity_public]]=0,ISBLANK(Table1[[#This Row],[7d_positivity_public]])),"",(Table1[[#This Row],[7d_positivity_public]]-Table1[[#This Row],[7d_positivity_all]])/Table1[[#This Row],[7d_positivity_public]])</f>
        <v>0.4</v>
      </c>
      <c r="W1173">
        <v>3</v>
      </c>
    </row>
    <row r="1174" spans="1:23" x14ac:dyDescent="0.25">
      <c r="A1174" s="10">
        <v>44397</v>
      </c>
      <c r="B1174">
        <v>3222</v>
      </c>
      <c r="C1174" t="s">
        <v>180</v>
      </c>
      <c r="D1174">
        <v>0</v>
      </c>
      <c r="E1174">
        <v>1</v>
      </c>
      <c r="F1174">
        <v>-1</v>
      </c>
      <c r="G1174">
        <v>0</v>
      </c>
      <c r="H1174">
        <v>84</v>
      </c>
      <c r="K1174">
        <v>85</v>
      </c>
      <c r="L1174">
        <v>86</v>
      </c>
      <c r="M1174">
        <v>81</v>
      </c>
      <c r="T1174" s="34">
        <f>_xlfn.XLOOKUP(B1174,Demog!$A$2:$A$219,Demog!$P$2:$P$219,,,2)</f>
        <v>12392</v>
      </c>
      <c r="U1174" s="34">
        <f t="shared" si="18"/>
        <v>0</v>
      </c>
      <c r="V1174" s="13" t="str">
        <f>IF(OR(Table1[[#This Row],[7d_positivity_public]]=0,ISBLANK(Table1[[#This Row],[7d_positivity_public]])),"",(Table1[[#This Row],[7d_positivity_public]]-Table1[[#This Row],[7d_positivity_all]])/Table1[[#This Row],[7d_positivity_public]])</f>
        <v/>
      </c>
      <c r="W1174">
        <v>0</v>
      </c>
    </row>
    <row r="1175" spans="1:23" x14ac:dyDescent="0.25">
      <c r="A1175" s="10">
        <v>44397</v>
      </c>
      <c r="B1175">
        <v>3223</v>
      </c>
      <c r="C1175" t="s">
        <v>181</v>
      </c>
      <c r="D1175">
        <v>2</v>
      </c>
      <c r="E1175">
        <v>3</v>
      </c>
      <c r="F1175">
        <v>-1</v>
      </c>
      <c r="G1175">
        <v>1</v>
      </c>
      <c r="H1175">
        <v>84</v>
      </c>
      <c r="K1175">
        <v>84</v>
      </c>
      <c r="L1175">
        <v>85</v>
      </c>
      <c r="M1175">
        <v>83</v>
      </c>
      <c r="T1175" s="34">
        <f>_xlfn.XLOOKUP(B1175,Demog!$A$2:$A$219,Demog!$P$2:$P$219,,,2)</f>
        <v>29180</v>
      </c>
      <c r="U1175" s="34">
        <f t="shared" si="18"/>
        <v>4</v>
      </c>
      <c r="V1175" s="13">
        <f>IF(OR(Table1[[#This Row],[7d_positivity_public]]=0,ISBLANK(Table1[[#This Row],[7d_positivity_public]])),"",(Table1[[#This Row],[7d_positivity_public]]-Table1[[#This Row],[7d_positivity_all]])/Table1[[#This Row],[7d_positivity_public]])</f>
        <v>1</v>
      </c>
      <c r="W1175">
        <v>0</v>
      </c>
    </row>
    <row r="1176" spans="1:23" x14ac:dyDescent="0.25">
      <c r="A1176" s="10">
        <v>44397</v>
      </c>
      <c r="B1176">
        <v>3231</v>
      </c>
      <c r="C1176" t="s">
        <v>182</v>
      </c>
      <c r="D1176">
        <v>1</v>
      </c>
      <c r="E1176">
        <v>0</v>
      </c>
      <c r="F1176">
        <v>1</v>
      </c>
      <c r="G1176">
        <v>2</v>
      </c>
      <c r="H1176">
        <v>87</v>
      </c>
      <c r="K1176">
        <v>88</v>
      </c>
      <c r="L1176">
        <v>88</v>
      </c>
      <c r="M1176">
        <v>87</v>
      </c>
      <c r="T1176" s="34">
        <f>_xlfn.XLOOKUP(B1176,Demog!$A$2:$A$219,Demog!$P$2:$P$219,,,2)</f>
        <v>18027</v>
      </c>
      <c r="U1176" s="34">
        <f t="shared" si="18"/>
        <v>1</v>
      </c>
      <c r="V1176" s="13">
        <f>IF(OR(Table1[[#This Row],[7d_positivity_public]]=0,ISBLANK(Table1[[#This Row],[7d_positivity_public]])),"",(Table1[[#This Row],[7d_positivity_public]]-Table1[[#This Row],[7d_positivity_all]])/Table1[[#This Row],[7d_positivity_public]])</f>
        <v>0.5</v>
      </c>
      <c r="W1176">
        <v>1</v>
      </c>
    </row>
    <row r="1177" spans="1:23" x14ac:dyDescent="0.25">
      <c r="A1177" s="10">
        <v>44397</v>
      </c>
      <c r="B1177">
        <v>3232</v>
      </c>
      <c r="C1177" t="s">
        <v>183</v>
      </c>
      <c r="D1177">
        <v>1</v>
      </c>
      <c r="E1177">
        <v>0</v>
      </c>
      <c r="F1177">
        <v>1</v>
      </c>
      <c r="G1177">
        <v>2</v>
      </c>
      <c r="H1177">
        <v>87</v>
      </c>
      <c r="K1177">
        <v>87</v>
      </c>
      <c r="L1177">
        <v>86</v>
      </c>
      <c r="M1177">
        <v>88</v>
      </c>
      <c r="T1177" s="34">
        <f>_xlfn.XLOOKUP(B1177,Demog!$A$2:$A$219,Demog!$P$2:$P$219,,,2)</f>
        <v>34575</v>
      </c>
      <c r="U1177" s="34">
        <f t="shared" si="18"/>
        <v>2</v>
      </c>
      <c r="V1177" s="13">
        <f>IF(OR(Table1[[#This Row],[7d_positivity_public]]=0,ISBLANK(Table1[[#This Row],[7d_positivity_public]])),"",(Table1[[#This Row],[7d_positivity_public]]-Table1[[#This Row],[7d_positivity_all]])/Table1[[#This Row],[7d_positivity_public]])</f>
        <v>0.5</v>
      </c>
      <c r="W1177">
        <v>1</v>
      </c>
    </row>
    <row r="1178" spans="1:23" x14ac:dyDescent="0.25">
      <c r="A1178" s="10">
        <v>44397</v>
      </c>
      <c r="B1178">
        <v>3233</v>
      </c>
      <c r="C1178" t="s">
        <v>184</v>
      </c>
      <c r="D1178">
        <v>1</v>
      </c>
      <c r="E1178">
        <v>0</v>
      </c>
      <c r="F1178">
        <v>1</v>
      </c>
      <c r="G1178">
        <v>1</v>
      </c>
      <c r="H1178">
        <v>88</v>
      </c>
      <c r="K1178">
        <v>89</v>
      </c>
      <c r="L1178">
        <v>89</v>
      </c>
      <c r="M1178">
        <v>88</v>
      </c>
      <c r="T1178" s="34">
        <f>_xlfn.XLOOKUP(B1178,Demog!$A$2:$A$219,Demog!$P$2:$P$219,,,2)</f>
        <v>51292</v>
      </c>
      <c r="U1178" s="34">
        <f t="shared" si="18"/>
        <v>4</v>
      </c>
      <c r="V1178" s="13">
        <f>IF(OR(Table1[[#This Row],[7d_positivity_public]]=0,ISBLANK(Table1[[#This Row],[7d_positivity_public]])),"",(Table1[[#This Row],[7d_positivity_public]]-Table1[[#This Row],[7d_positivity_all]])/Table1[[#This Row],[7d_positivity_public]])</f>
        <v>1</v>
      </c>
      <c r="W1178">
        <v>0</v>
      </c>
    </row>
    <row r="1179" spans="1:23" x14ac:dyDescent="0.25">
      <c r="A1179" s="10">
        <v>44397</v>
      </c>
      <c r="B1179">
        <v>3241</v>
      </c>
      <c r="C1179" t="s">
        <v>185</v>
      </c>
      <c r="D1179">
        <v>0</v>
      </c>
      <c r="E1179">
        <v>2</v>
      </c>
      <c r="F1179">
        <v>-2</v>
      </c>
      <c r="G1179">
        <v>1</v>
      </c>
      <c r="H1179">
        <v>81</v>
      </c>
      <c r="K1179">
        <v>82</v>
      </c>
      <c r="L1179">
        <v>80</v>
      </c>
      <c r="M1179">
        <v>83</v>
      </c>
      <c r="T1179" s="34">
        <f>_xlfn.XLOOKUP(B1179,Demog!$A$2:$A$219,Demog!$P$2:$P$219,,,2)</f>
        <v>37993</v>
      </c>
      <c r="U1179" s="34">
        <f t="shared" si="18"/>
        <v>0</v>
      </c>
      <c r="V1179" s="13">
        <f>IF(OR(Table1[[#This Row],[7d_positivity_public]]=0,ISBLANK(Table1[[#This Row],[7d_positivity_public]])),"",(Table1[[#This Row],[7d_positivity_public]]-Table1[[#This Row],[7d_positivity_all]])/Table1[[#This Row],[7d_positivity_public]])</f>
        <v>1</v>
      </c>
      <c r="W1179">
        <v>0</v>
      </c>
    </row>
    <row r="1180" spans="1:23" x14ac:dyDescent="0.25">
      <c r="A1180" s="10">
        <v>44397</v>
      </c>
      <c r="B1180">
        <v>3242</v>
      </c>
      <c r="C1180" t="s">
        <v>186</v>
      </c>
      <c r="D1180">
        <v>0</v>
      </c>
      <c r="E1180">
        <v>1</v>
      </c>
      <c r="F1180">
        <v>-1</v>
      </c>
      <c r="G1180">
        <v>0</v>
      </c>
      <c r="H1180">
        <v>85</v>
      </c>
      <c r="K1180">
        <v>85</v>
      </c>
      <c r="L1180">
        <v>82</v>
      </c>
      <c r="M1180">
        <v>88</v>
      </c>
      <c r="T1180" s="34">
        <f>_xlfn.XLOOKUP(B1180,Demog!$A$2:$A$219,Demog!$P$2:$P$219,,,2)</f>
        <v>34483</v>
      </c>
      <c r="U1180" s="34">
        <f t="shared" si="18"/>
        <v>0</v>
      </c>
      <c r="V1180" s="13" t="str">
        <f>IF(OR(Table1[[#This Row],[7d_positivity_public]]=0,ISBLANK(Table1[[#This Row],[7d_positivity_public]])),"",(Table1[[#This Row],[7d_positivity_public]]-Table1[[#This Row],[7d_positivity_all]])/Table1[[#This Row],[7d_positivity_public]])</f>
        <v/>
      </c>
      <c r="W1180">
        <v>0</v>
      </c>
    </row>
    <row r="1181" spans="1:23" x14ac:dyDescent="0.25">
      <c r="A1181" s="10">
        <v>44397</v>
      </c>
      <c r="B1181">
        <v>3243</v>
      </c>
      <c r="C1181" t="s">
        <v>187</v>
      </c>
      <c r="D1181">
        <v>1</v>
      </c>
      <c r="E1181">
        <v>0</v>
      </c>
      <c r="F1181">
        <v>1</v>
      </c>
      <c r="G1181">
        <v>2</v>
      </c>
      <c r="H1181">
        <v>79</v>
      </c>
      <c r="K1181">
        <v>79</v>
      </c>
      <c r="L1181">
        <v>79</v>
      </c>
      <c r="M1181">
        <v>80</v>
      </c>
      <c r="T1181" s="34">
        <f>_xlfn.XLOOKUP(B1181,Demog!$A$2:$A$219,Demog!$P$2:$P$219,,,2)</f>
        <v>15890</v>
      </c>
      <c r="U1181" s="34">
        <f t="shared" si="18"/>
        <v>1</v>
      </c>
      <c r="V1181" s="13">
        <f>IF(OR(Table1[[#This Row],[7d_positivity_public]]=0,ISBLANK(Table1[[#This Row],[7d_positivity_public]])),"",(Table1[[#This Row],[7d_positivity_public]]-Table1[[#This Row],[7d_positivity_all]])/Table1[[#This Row],[7d_positivity_public]])</f>
        <v>1</v>
      </c>
      <c r="W1181">
        <v>0</v>
      </c>
    </row>
    <row r="1182" spans="1:23" x14ac:dyDescent="0.25">
      <c r="A1182" s="10">
        <v>44397</v>
      </c>
      <c r="B1182">
        <v>3244</v>
      </c>
      <c r="C1182" t="s">
        <v>188</v>
      </c>
      <c r="D1182">
        <v>0</v>
      </c>
      <c r="E1182">
        <v>1</v>
      </c>
      <c r="F1182">
        <v>-1</v>
      </c>
      <c r="G1182">
        <v>1</v>
      </c>
      <c r="H1182">
        <v>88</v>
      </c>
      <c r="K1182">
        <v>89</v>
      </c>
      <c r="L1182">
        <v>89</v>
      </c>
      <c r="M1182">
        <v>88</v>
      </c>
      <c r="T1182" s="34">
        <f>_xlfn.XLOOKUP(B1182,Demog!$A$2:$A$219,Demog!$P$2:$P$219,,,2)</f>
        <v>42812</v>
      </c>
      <c r="U1182" s="34">
        <f t="shared" si="18"/>
        <v>0</v>
      </c>
      <c r="V1182" s="13">
        <f>IF(OR(Table1[[#This Row],[7d_positivity_public]]=0,ISBLANK(Table1[[#This Row],[7d_positivity_public]])),"",(Table1[[#This Row],[7d_positivity_public]]-Table1[[#This Row],[7d_positivity_all]])/Table1[[#This Row],[7d_positivity_public]])</f>
        <v>1</v>
      </c>
      <c r="W1182">
        <v>0</v>
      </c>
    </row>
    <row r="1183" spans="1:23" x14ac:dyDescent="0.25">
      <c r="A1183" s="10">
        <v>44397</v>
      </c>
      <c r="B1183">
        <v>3251</v>
      </c>
      <c r="C1183" t="s">
        <v>189</v>
      </c>
      <c r="D1183">
        <v>2</v>
      </c>
      <c r="E1183">
        <v>0</v>
      </c>
      <c r="F1183">
        <v>2</v>
      </c>
      <c r="G1183">
        <v>4</v>
      </c>
      <c r="H1183">
        <v>88</v>
      </c>
      <c r="K1183">
        <v>88</v>
      </c>
      <c r="L1183">
        <v>89</v>
      </c>
      <c r="M1183">
        <v>87</v>
      </c>
      <c r="T1183" s="34">
        <f>_xlfn.XLOOKUP(B1183,Demog!$A$2:$A$219,Demog!$P$2:$P$219,,,2)</f>
        <v>31755</v>
      </c>
      <c r="U1183" s="34">
        <f t="shared" si="18"/>
        <v>4</v>
      </c>
      <c r="V1183" s="13">
        <f>IF(OR(Table1[[#This Row],[7d_positivity_public]]=0,ISBLANK(Table1[[#This Row],[7d_positivity_public]])),"",(Table1[[#This Row],[7d_positivity_public]]-Table1[[#This Row],[7d_positivity_all]])/Table1[[#This Row],[7d_positivity_public]])</f>
        <v>0.5</v>
      </c>
      <c r="W1183">
        <v>2</v>
      </c>
    </row>
    <row r="1184" spans="1:23" x14ac:dyDescent="0.25">
      <c r="A1184" s="10">
        <v>44397</v>
      </c>
      <c r="B1184">
        <v>3252</v>
      </c>
      <c r="C1184" t="s">
        <v>190</v>
      </c>
      <c r="D1184">
        <v>0</v>
      </c>
      <c r="E1184">
        <v>2</v>
      </c>
      <c r="F1184">
        <v>-2</v>
      </c>
      <c r="G1184">
        <v>1</v>
      </c>
      <c r="H1184">
        <v>88</v>
      </c>
      <c r="K1184">
        <v>88</v>
      </c>
      <c r="L1184">
        <v>90</v>
      </c>
      <c r="M1184">
        <v>85</v>
      </c>
      <c r="T1184" s="34">
        <f>_xlfn.XLOOKUP(B1184,Demog!$A$2:$A$219,Demog!$P$2:$P$219,,,2)</f>
        <v>32807</v>
      </c>
      <c r="U1184" s="34">
        <f t="shared" si="18"/>
        <v>0</v>
      </c>
      <c r="V1184" s="13">
        <f>IF(OR(Table1[[#This Row],[7d_positivity_public]]=0,ISBLANK(Table1[[#This Row],[7d_positivity_public]])),"",(Table1[[#This Row],[7d_positivity_public]]-Table1[[#This Row],[7d_positivity_all]])/Table1[[#This Row],[7d_positivity_public]])</f>
        <v>1</v>
      </c>
      <c r="W1184">
        <v>0</v>
      </c>
    </row>
    <row r="1185" spans="1:23" x14ac:dyDescent="0.25">
      <c r="A1185" s="10">
        <v>44397</v>
      </c>
      <c r="B1185">
        <v>3253</v>
      </c>
      <c r="C1185" t="s">
        <v>191</v>
      </c>
      <c r="D1185">
        <v>0</v>
      </c>
      <c r="E1185">
        <v>2</v>
      </c>
      <c r="F1185">
        <v>-2</v>
      </c>
      <c r="G1185">
        <v>1</v>
      </c>
      <c r="H1185">
        <v>88</v>
      </c>
      <c r="K1185">
        <v>89</v>
      </c>
      <c r="L1185">
        <v>90</v>
      </c>
      <c r="M1185">
        <v>88</v>
      </c>
      <c r="T1185" s="34">
        <f>_xlfn.XLOOKUP(B1185,Demog!$A$2:$A$219,Demog!$P$2:$P$219,,,2)</f>
        <v>31246</v>
      </c>
      <c r="U1185" s="34">
        <f t="shared" si="18"/>
        <v>0</v>
      </c>
      <c r="V1185" s="13">
        <f>IF(OR(Table1[[#This Row],[7d_positivity_public]]=0,ISBLANK(Table1[[#This Row],[7d_positivity_public]])),"",(Table1[[#This Row],[7d_positivity_public]]-Table1[[#This Row],[7d_positivity_all]])/Table1[[#This Row],[7d_positivity_public]])</f>
        <v>1</v>
      </c>
      <c r="W1185">
        <v>0</v>
      </c>
    </row>
    <row r="1186" spans="1:23" x14ac:dyDescent="0.25">
      <c r="A1186" s="10">
        <v>44397</v>
      </c>
      <c r="B1186">
        <v>3261</v>
      </c>
      <c r="C1186" t="s">
        <v>192</v>
      </c>
      <c r="D1186">
        <v>0</v>
      </c>
      <c r="E1186">
        <v>0</v>
      </c>
      <c r="F1186">
        <v>0</v>
      </c>
      <c r="G1186">
        <v>1</v>
      </c>
      <c r="H1186">
        <v>86</v>
      </c>
      <c r="K1186">
        <v>86</v>
      </c>
      <c r="L1186">
        <v>86</v>
      </c>
      <c r="M1186">
        <v>87</v>
      </c>
      <c r="T1186" s="34">
        <f>_xlfn.XLOOKUP(B1186,Demog!$A$2:$A$219,Demog!$P$2:$P$219,,,2)</f>
        <v>29561</v>
      </c>
      <c r="U1186" s="34">
        <f t="shared" si="18"/>
        <v>0</v>
      </c>
      <c r="V1186" s="13">
        <f>IF(OR(Table1[[#This Row],[7d_positivity_public]]=0,ISBLANK(Table1[[#This Row],[7d_positivity_public]])),"",(Table1[[#This Row],[7d_positivity_public]]-Table1[[#This Row],[7d_positivity_all]])/Table1[[#This Row],[7d_positivity_public]])</f>
        <v>1</v>
      </c>
      <c r="W1186">
        <v>0</v>
      </c>
    </row>
    <row r="1187" spans="1:23" x14ac:dyDescent="0.25">
      <c r="A1187" s="10">
        <v>44397</v>
      </c>
      <c r="B1187">
        <v>3262</v>
      </c>
      <c r="C1187" t="s">
        <v>193</v>
      </c>
      <c r="D1187">
        <v>0</v>
      </c>
      <c r="E1187">
        <v>1</v>
      </c>
      <c r="F1187">
        <v>-1</v>
      </c>
      <c r="G1187">
        <v>1</v>
      </c>
      <c r="H1187">
        <v>81</v>
      </c>
      <c r="K1187">
        <v>82</v>
      </c>
      <c r="L1187">
        <v>83</v>
      </c>
      <c r="M1187">
        <v>81</v>
      </c>
      <c r="T1187" s="34">
        <f>_xlfn.XLOOKUP(B1187,Demog!$A$2:$A$219,Demog!$P$2:$P$219,,,2)</f>
        <v>37453</v>
      </c>
      <c r="U1187" s="34">
        <f t="shared" si="18"/>
        <v>0</v>
      </c>
      <c r="V1187" s="13">
        <f>IF(OR(Table1[[#This Row],[7d_positivity_public]]=0,ISBLANK(Table1[[#This Row],[7d_positivity_public]])),"",(Table1[[#This Row],[7d_positivity_public]]-Table1[[#This Row],[7d_positivity_all]])/Table1[[#This Row],[7d_positivity_public]])</f>
        <v>1</v>
      </c>
      <c r="W1187">
        <v>0</v>
      </c>
    </row>
    <row r="1188" spans="1:23" x14ac:dyDescent="0.25">
      <c r="A1188" s="10">
        <v>44397</v>
      </c>
      <c r="B1188">
        <v>3263</v>
      </c>
      <c r="C1188" t="s">
        <v>194</v>
      </c>
      <c r="D1188">
        <v>1</v>
      </c>
      <c r="E1188">
        <v>0</v>
      </c>
      <c r="F1188">
        <v>1</v>
      </c>
      <c r="G1188">
        <v>2</v>
      </c>
      <c r="H1188">
        <v>88</v>
      </c>
      <c r="K1188">
        <v>88</v>
      </c>
      <c r="L1188">
        <v>88</v>
      </c>
      <c r="M1188">
        <v>89</v>
      </c>
      <c r="T1188" s="34">
        <f>_xlfn.XLOOKUP(B1188,Demog!$A$2:$A$219,Demog!$P$2:$P$219,,,2)</f>
        <v>36496</v>
      </c>
      <c r="U1188" s="34">
        <f t="shared" si="18"/>
        <v>3</v>
      </c>
      <c r="V1188" s="13">
        <f>IF(OR(Table1[[#This Row],[7d_positivity_public]]=0,ISBLANK(Table1[[#This Row],[7d_positivity_public]])),"",(Table1[[#This Row],[7d_positivity_public]]-Table1[[#This Row],[7d_positivity_all]])/Table1[[#This Row],[7d_positivity_public]])</f>
        <v>0.5</v>
      </c>
      <c r="W1188">
        <v>1</v>
      </c>
    </row>
    <row r="1189" spans="1:23" x14ac:dyDescent="0.25">
      <c r="A1189" s="10">
        <v>44397</v>
      </c>
      <c r="B1189">
        <v>3264</v>
      </c>
      <c r="C1189" t="s">
        <v>195</v>
      </c>
      <c r="D1189">
        <v>0</v>
      </c>
      <c r="E1189">
        <v>0</v>
      </c>
      <c r="F1189">
        <v>0</v>
      </c>
      <c r="G1189">
        <v>0</v>
      </c>
      <c r="H1189">
        <v>87</v>
      </c>
      <c r="K1189">
        <v>87</v>
      </c>
      <c r="L1189">
        <v>86</v>
      </c>
      <c r="M1189">
        <v>88</v>
      </c>
      <c r="T1189" s="34">
        <f>_xlfn.XLOOKUP(B1189,Demog!$A$2:$A$219,Demog!$P$2:$P$219,,,2)</f>
        <v>31065</v>
      </c>
      <c r="U1189" s="34">
        <f t="shared" si="18"/>
        <v>0</v>
      </c>
      <c r="V1189" s="13" t="str">
        <f>IF(OR(Table1[[#This Row],[7d_positivity_public]]=0,ISBLANK(Table1[[#This Row],[7d_positivity_public]])),"",(Table1[[#This Row],[7d_positivity_public]]-Table1[[#This Row],[7d_positivity_all]])/Table1[[#This Row],[7d_positivity_public]])</f>
        <v/>
      </c>
      <c r="W1189">
        <v>0</v>
      </c>
    </row>
    <row r="1190" spans="1:23" x14ac:dyDescent="0.25">
      <c r="A1190" s="10">
        <v>44397</v>
      </c>
      <c r="B1190">
        <v>3311</v>
      </c>
      <c r="C1190" t="s">
        <v>196</v>
      </c>
      <c r="D1190">
        <v>1</v>
      </c>
      <c r="E1190">
        <v>1</v>
      </c>
      <c r="F1190">
        <v>0</v>
      </c>
      <c r="G1190">
        <v>0</v>
      </c>
      <c r="H1190">
        <v>86</v>
      </c>
      <c r="K1190">
        <v>87</v>
      </c>
      <c r="L1190">
        <v>85</v>
      </c>
      <c r="M1190">
        <v>88</v>
      </c>
      <c r="T1190" s="34">
        <f>_xlfn.XLOOKUP(B1190,Demog!$A$2:$A$219,Demog!$P$2:$P$219,,,2)</f>
        <v>19230</v>
      </c>
      <c r="U1190" s="34">
        <f t="shared" si="18"/>
        <v>1</v>
      </c>
      <c r="V1190" s="13" t="str">
        <f>IF(OR(Table1[[#This Row],[7d_positivity_public]]=0,ISBLANK(Table1[[#This Row],[7d_positivity_public]])),"",(Table1[[#This Row],[7d_positivity_public]]-Table1[[#This Row],[7d_positivity_all]])/Table1[[#This Row],[7d_positivity_public]])</f>
        <v/>
      </c>
      <c r="W1190">
        <v>0</v>
      </c>
    </row>
    <row r="1191" spans="1:23" x14ac:dyDescent="0.25">
      <c r="A1191" s="10">
        <v>44397</v>
      </c>
      <c r="B1191">
        <v>3312</v>
      </c>
      <c r="C1191" t="s">
        <v>197</v>
      </c>
      <c r="D1191">
        <v>0</v>
      </c>
      <c r="E1191">
        <v>0</v>
      </c>
      <c r="F1191">
        <v>0</v>
      </c>
      <c r="G1191">
        <v>0</v>
      </c>
      <c r="H1191">
        <v>85</v>
      </c>
      <c r="K1191">
        <v>85</v>
      </c>
      <c r="L1191">
        <v>84</v>
      </c>
      <c r="M1191">
        <v>86</v>
      </c>
      <c r="T1191" s="34">
        <f>_xlfn.XLOOKUP(B1191,Demog!$A$2:$A$219,Demog!$P$2:$P$219,,,2)</f>
        <v>34244</v>
      </c>
      <c r="U1191" s="34">
        <f t="shared" si="18"/>
        <v>0</v>
      </c>
      <c r="V1191" s="13" t="str">
        <f>IF(OR(Table1[[#This Row],[7d_positivity_public]]=0,ISBLANK(Table1[[#This Row],[7d_positivity_public]])),"",(Table1[[#This Row],[7d_positivity_public]]-Table1[[#This Row],[7d_positivity_all]])/Table1[[#This Row],[7d_positivity_public]])</f>
        <v/>
      </c>
      <c r="W1191">
        <v>0</v>
      </c>
    </row>
    <row r="1192" spans="1:23" x14ac:dyDescent="0.25">
      <c r="A1192" s="10">
        <v>44397</v>
      </c>
      <c r="B1192">
        <v>3313</v>
      </c>
      <c r="C1192" t="s">
        <v>198</v>
      </c>
      <c r="D1192">
        <v>0</v>
      </c>
      <c r="E1192">
        <v>1</v>
      </c>
      <c r="F1192">
        <v>-1</v>
      </c>
      <c r="G1192">
        <v>0</v>
      </c>
      <c r="H1192">
        <v>89</v>
      </c>
      <c r="K1192">
        <v>89</v>
      </c>
      <c r="L1192">
        <v>86</v>
      </c>
      <c r="M1192">
        <v>92</v>
      </c>
      <c r="T1192" s="34">
        <f>_xlfn.XLOOKUP(B1192,Demog!$A$2:$A$219,Demog!$P$2:$P$219,,,2)</f>
        <v>29808</v>
      </c>
      <c r="U1192" s="34">
        <f t="shared" si="18"/>
        <v>0</v>
      </c>
      <c r="V1192" s="13" t="str">
        <f>IF(OR(Table1[[#This Row],[7d_positivity_public]]=0,ISBLANK(Table1[[#This Row],[7d_positivity_public]])),"",(Table1[[#This Row],[7d_positivity_public]]-Table1[[#This Row],[7d_positivity_all]])/Table1[[#This Row],[7d_positivity_public]])</f>
        <v/>
      </c>
      <c r="W1192">
        <v>1</v>
      </c>
    </row>
    <row r="1193" spans="1:23" x14ac:dyDescent="0.25">
      <c r="A1193" s="10">
        <v>44397</v>
      </c>
      <c r="B1193">
        <v>3314</v>
      </c>
      <c r="C1193" t="s">
        <v>199</v>
      </c>
      <c r="D1193">
        <v>3</v>
      </c>
      <c r="E1193">
        <v>0</v>
      </c>
      <c r="F1193">
        <v>3</v>
      </c>
      <c r="G1193">
        <v>7</v>
      </c>
      <c r="H1193">
        <v>88</v>
      </c>
      <c r="K1193">
        <v>88</v>
      </c>
      <c r="L1193">
        <v>84</v>
      </c>
      <c r="M1193">
        <v>92</v>
      </c>
      <c r="T1193" s="34">
        <f>_xlfn.XLOOKUP(B1193,Demog!$A$2:$A$219,Demog!$P$2:$P$219,,,2)</f>
        <v>29271</v>
      </c>
      <c r="U1193" s="34">
        <f t="shared" si="18"/>
        <v>6</v>
      </c>
      <c r="V1193" s="13">
        <f>IF(OR(Table1[[#This Row],[7d_positivity_public]]=0,ISBLANK(Table1[[#This Row],[7d_positivity_public]])),"",(Table1[[#This Row],[7d_positivity_public]]-Table1[[#This Row],[7d_positivity_all]])/Table1[[#This Row],[7d_positivity_public]])</f>
        <v>0.7142857142857143</v>
      </c>
      <c r="W1193">
        <v>2</v>
      </c>
    </row>
    <row r="1194" spans="1:23" x14ac:dyDescent="0.25">
      <c r="A1194" s="10">
        <v>44397</v>
      </c>
      <c r="B1194">
        <v>3315</v>
      </c>
      <c r="C1194" t="s">
        <v>200</v>
      </c>
      <c r="D1194">
        <v>0</v>
      </c>
      <c r="E1194">
        <v>1</v>
      </c>
      <c r="F1194">
        <v>-1</v>
      </c>
      <c r="G1194">
        <v>0</v>
      </c>
      <c r="H1194">
        <v>88</v>
      </c>
      <c r="K1194">
        <v>89</v>
      </c>
      <c r="L1194">
        <v>87</v>
      </c>
      <c r="M1194">
        <v>91</v>
      </c>
      <c r="T1194" s="34">
        <f>_xlfn.XLOOKUP(B1194,Demog!$A$2:$A$219,Demog!$P$2:$P$219,,,2)</f>
        <v>28839</v>
      </c>
      <c r="U1194" s="34">
        <f t="shared" si="18"/>
        <v>0</v>
      </c>
      <c r="V1194" s="13" t="str">
        <f>IF(OR(Table1[[#This Row],[7d_positivity_public]]=0,ISBLANK(Table1[[#This Row],[7d_positivity_public]])),"",(Table1[[#This Row],[7d_positivity_public]]-Table1[[#This Row],[7d_positivity_all]])/Table1[[#This Row],[7d_positivity_public]])</f>
        <v/>
      </c>
      <c r="W1194">
        <v>0</v>
      </c>
    </row>
    <row r="1195" spans="1:23" x14ac:dyDescent="0.25">
      <c r="A1195" s="10">
        <v>44397</v>
      </c>
      <c r="B1195">
        <v>3321</v>
      </c>
      <c r="C1195" t="s">
        <v>201</v>
      </c>
      <c r="D1195">
        <v>0</v>
      </c>
      <c r="E1195">
        <v>1</v>
      </c>
      <c r="F1195">
        <v>-1</v>
      </c>
      <c r="G1195">
        <v>0</v>
      </c>
      <c r="H1195">
        <v>84</v>
      </c>
      <c r="K1195">
        <v>85</v>
      </c>
      <c r="L1195">
        <v>80</v>
      </c>
      <c r="M1195">
        <v>87</v>
      </c>
      <c r="T1195" s="34">
        <f>_xlfn.XLOOKUP(B1195,Demog!$A$2:$A$219,Demog!$P$2:$P$219,,,2)</f>
        <v>19412</v>
      </c>
      <c r="U1195" s="34">
        <f t="shared" si="18"/>
        <v>0</v>
      </c>
      <c r="V1195" s="13" t="str">
        <f>IF(OR(Table1[[#This Row],[7d_positivity_public]]=0,ISBLANK(Table1[[#This Row],[7d_positivity_public]])),"",(Table1[[#This Row],[7d_positivity_public]]-Table1[[#This Row],[7d_positivity_all]])/Table1[[#This Row],[7d_positivity_public]])</f>
        <v/>
      </c>
      <c r="W1195">
        <v>0</v>
      </c>
    </row>
    <row r="1196" spans="1:23" x14ac:dyDescent="0.25">
      <c r="A1196" s="10">
        <v>44397</v>
      </c>
      <c r="B1196">
        <v>3322</v>
      </c>
      <c r="C1196" t="s">
        <v>202</v>
      </c>
      <c r="D1196">
        <v>2</v>
      </c>
      <c r="E1196">
        <v>0</v>
      </c>
      <c r="F1196">
        <v>2</v>
      </c>
      <c r="G1196">
        <v>6</v>
      </c>
      <c r="H1196">
        <v>81</v>
      </c>
      <c r="K1196">
        <v>81</v>
      </c>
      <c r="L1196">
        <v>76</v>
      </c>
      <c r="M1196">
        <v>86</v>
      </c>
      <c r="T1196" s="34">
        <f>_xlfn.XLOOKUP(B1196,Demog!$A$2:$A$219,Demog!$P$2:$P$219,,,2)</f>
        <v>25992</v>
      </c>
      <c r="U1196" s="34">
        <f t="shared" si="18"/>
        <v>4</v>
      </c>
      <c r="V1196" s="13">
        <f>IF(OR(Table1[[#This Row],[7d_positivity_public]]=0,ISBLANK(Table1[[#This Row],[7d_positivity_public]])),"",(Table1[[#This Row],[7d_positivity_public]]-Table1[[#This Row],[7d_positivity_all]])/Table1[[#This Row],[7d_positivity_public]])</f>
        <v>0.83333333333333337</v>
      </c>
      <c r="W1196">
        <v>1</v>
      </c>
    </row>
    <row r="1197" spans="1:23" x14ac:dyDescent="0.25">
      <c r="A1197" s="10">
        <v>44397</v>
      </c>
      <c r="B1197">
        <v>3323</v>
      </c>
      <c r="C1197" t="s">
        <v>203</v>
      </c>
      <c r="D1197">
        <v>0</v>
      </c>
      <c r="E1197">
        <v>0</v>
      </c>
      <c r="F1197">
        <v>0</v>
      </c>
      <c r="G1197">
        <v>0</v>
      </c>
      <c r="H1197">
        <v>84</v>
      </c>
      <c r="K1197">
        <v>85</v>
      </c>
      <c r="L1197">
        <v>80</v>
      </c>
      <c r="M1197">
        <v>88</v>
      </c>
      <c r="T1197" s="34">
        <f>_xlfn.XLOOKUP(B1197,Demog!$A$2:$A$219,Demog!$P$2:$P$219,,,2)</f>
        <v>5086</v>
      </c>
      <c r="U1197" s="34">
        <f t="shared" si="18"/>
        <v>0</v>
      </c>
      <c r="V1197" s="13" t="str">
        <f>IF(OR(Table1[[#This Row],[7d_positivity_public]]=0,ISBLANK(Table1[[#This Row],[7d_positivity_public]])),"",(Table1[[#This Row],[7d_positivity_public]]-Table1[[#This Row],[7d_positivity_all]])/Table1[[#This Row],[7d_positivity_public]])</f>
        <v/>
      </c>
      <c r="W1197">
        <v>0</v>
      </c>
    </row>
    <row r="1198" spans="1:23" x14ac:dyDescent="0.25">
      <c r="A1198" s="10">
        <v>44397</v>
      </c>
      <c r="B1198">
        <v>4111</v>
      </c>
      <c r="C1198" t="s">
        <v>204</v>
      </c>
      <c r="D1198">
        <v>1</v>
      </c>
      <c r="E1198">
        <v>0</v>
      </c>
      <c r="F1198">
        <v>1</v>
      </c>
      <c r="G1198">
        <v>2</v>
      </c>
      <c r="H1198">
        <v>83</v>
      </c>
      <c r="K1198">
        <v>84</v>
      </c>
      <c r="L1198">
        <v>82</v>
      </c>
      <c r="M1198">
        <v>86</v>
      </c>
      <c r="T1198" s="34">
        <f>_xlfn.XLOOKUP(B1198,Demog!$A$2:$A$219,Demog!$P$2:$P$219,,,2)</f>
        <v>31290</v>
      </c>
      <c r="U1198" s="34">
        <f t="shared" si="18"/>
        <v>2</v>
      </c>
      <c r="V1198" s="13">
        <f>IF(OR(Table1[[#This Row],[7d_positivity_public]]=0,ISBLANK(Table1[[#This Row],[7d_positivity_public]])),"",(Table1[[#This Row],[7d_positivity_public]]-Table1[[#This Row],[7d_positivity_all]])/Table1[[#This Row],[7d_positivity_public]])</f>
        <v>0.5</v>
      </c>
      <c r="W1198">
        <v>1</v>
      </c>
    </row>
    <row r="1199" spans="1:23" x14ac:dyDescent="0.25">
      <c r="A1199" s="10">
        <v>44397</v>
      </c>
      <c r="B1199">
        <v>4112</v>
      </c>
      <c r="C1199" t="s">
        <v>205</v>
      </c>
      <c r="D1199">
        <v>0</v>
      </c>
      <c r="E1199">
        <v>0</v>
      </c>
      <c r="F1199">
        <v>0</v>
      </c>
      <c r="G1199">
        <v>0</v>
      </c>
      <c r="H1199">
        <v>88</v>
      </c>
      <c r="K1199">
        <v>88</v>
      </c>
      <c r="L1199">
        <v>85</v>
      </c>
      <c r="M1199">
        <v>91</v>
      </c>
      <c r="T1199" s="34">
        <f>_xlfn.XLOOKUP(B1199,Demog!$A$2:$A$219,Demog!$P$2:$P$219,,,2)</f>
        <v>32057</v>
      </c>
      <c r="U1199" s="34">
        <f t="shared" si="18"/>
        <v>0</v>
      </c>
      <c r="V1199" s="13" t="str">
        <f>IF(OR(Table1[[#This Row],[7d_positivity_public]]=0,ISBLANK(Table1[[#This Row],[7d_positivity_public]])),"",(Table1[[#This Row],[7d_positivity_public]]-Table1[[#This Row],[7d_positivity_all]])/Table1[[#This Row],[7d_positivity_public]])</f>
        <v/>
      </c>
      <c r="W1199">
        <v>0</v>
      </c>
    </row>
    <row r="1200" spans="1:23" x14ac:dyDescent="0.25">
      <c r="A1200" s="10">
        <v>44397</v>
      </c>
      <c r="B1200">
        <v>4113</v>
      </c>
      <c r="C1200" t="s">
        <v>206</v>
      </c>
      <c r="D1200">
        <v>0</v>
      </c>
      <c r="E1200">
        <v>0</v>
      </c>
      <c r="F1200">
        <v>0</v>
      </c>
      <c r="G1200">
        <v>0</v>
      </c>
      <c r="H1200">
        <v>86</v>
      </c>
      <c r="K1200">
        <v>86</v>
      </c>
      <c r="L1200">
        <v>85</v>
      </c>
      <c r="M1200">
        <v>89</v>
      </c>
      <c r="T1200" s="34">
        <f>_xlfn.XLOOKUP(B1200,Demog!$A$2:$A$219,Demog!$P$2:$P$219,,,2)</f>
        <v>22445</v>
      </c>
      <c r="U1200" s="34">
        <f t="shared" si="18"/>
        <v>0</v>
      </c>
      <c r="V1200" s="13" t="str">
        <f>IF(OR(Table1[[#This Row],[7d_positivity_public]]=0,ISBLANK(Table1[[#This Row],[7d_positivity_public]])),"",(Table1[[#This Row],[7d_positivity_public]]-Table1[[#This Row],[7d_positivity_all]])/Table1[[#This Row],[7d_positivity_public]])</f>
        <v/>
      </c>
      <c r="W1200">
        <v>0</v>
      </c>
    </row>
    <row r="1201" spans="1:23" x14ac:dyDescent="0.25">
      <c r="A1201" s="10">
        <v>44397</v>
      </c>
      <c r="B1201">
        <v>4114</v>
      </c>
      <c r="C1201" t="s">
        <v>207</v>
      </c>
      <c r="D1201">
        <v>0</v>
      </c>
      <c r="E1201">
        <v>0</v>
      </c>
      <c r="F1201">
        <v>0</v>
      </c>
      <c r="G1201">
        <v>0</v>
      </c>
      <c r="H1201">
        <v>91</v>
      </c>
      <c r="K1201">
        <v>92</v>
      </c>
      <c r="L1201">
        <v>86</v>
      </c>
      <c r="M1201">
        <v>94</v>
      </c>
      <c r="T1201" s="34">
        <f>_xlfn.XLOOKUP(B1201,Demog!$A$2:$A$219,Demog!$P$2:$P$219,,,2)</f>
        <v>18094</v>
      </c>
      <c r="U1201" s="34">
        <f t="shared" si="18"/>
        <v>0</v>
      </c>
      <c r="V1201" s="13" t="str">
        <f>IF(OR(Table1[[#This Row],[7d_positivity_public]]=0,ISBLANK(Table1[[#This Row],[7d_positivity_public]])),"",(Table1[[#This Row],[7d_positivity_public]]-Table1[[#This Row],[7d_positivity_all]])/Table1[[#This Row],[7d_positivity_public]])</f>
        <v/>
      </c>
      <c r="W1201">
        <v>0</v>
      </c>
    </row>
    <row r="1202" spans="1:23" x14ac:dyDescent="0.25">
      <c r="A1202" s="10">
        <v>44397</v>
      </c>
      <c r="B1202">
        <v>4115</v>
      </c>
      <c r="C1202" t="s">
        <v>208</v>
      </c>
      <c r="D1202">
        <v>1</v>
      </c>
      <c r="E1202">
        <v>0</v>
      </c>
      <c r="F1202">
        <v>1</v>
      </c>
      <c r="G1202">
        <v>6</v>
      </c>
      <c r="H1202">
        <v>90</v>
      </c>
      <c r="K1202">
        <v>90</v>
      </c>
      <c r="L1202">
        <v>88</v>
      </c>
      <c r="M1202">
        <v>92</v>
      </c>
      <c r="T1202" s="34">
        <f>_xlfn.XLOOKUP(B1202,Demog!$A$2:$A$219,Demog!$P$2:$P$219,,,2)</f>
        <v>38257</v>
      </c>
      <c r="U1202" s="34">
        <f t="shared" si="18"/>
        <v>3</v>
      </c>
      <c r="V1202" s="13">
        <f>IF(OR(Table1[[#This Row],[7d_positivity_public]]=0,ISBLANK(Table1[[#This Row],[7d_positivity_public]])),"",(Table1[[#This Row],[7d_positivity_public]]-Table1[[#This Row],[7d_positivity_all]])/Table1[[#This Row],[7d_positivity_public]])</f>
        <v>0.66666666666666663</v>
      </c>
      <c r="W1202">
        <v>2</v>
      </c>
    </row>
    <row r="1203" spans="1:23" x14ac:dyDescent="0.25">
      <c r="A1203" s="10">
        <v>44397</v>
      </c>
      <c r="B1203">
        <v>4116</v>
      </c>
      <c r="C1203" t="s">
        <v>209</v>
      </c>
      <c r="D1203">
        <v>0</v>
      </c>
      <c r="E1203">
        <v>0</v>
      </c>
      <c r="F1203">
        <v>0</v>
      </c>
      <c r="G1203">
        <v>0</v>
      </c>
      <c r="H1203">
        <v>87</v>
      </c>
      <c r="K1203">
        <v>87</v>
      </c>
      <c r="L1203">
        <v>84</v>
      </c>
      <c r="M1203">
        <v>90</v>
      </c>
      <c r="T1203" s="34">
        <f>_xlfn.XLOOKUP(B1203,Demog!$A$2:$A$219,Demog!$P$2:$P$219,,,2)</f>
        <v>24167</v>
      </c>
      <c r="U1203" s="34">
        <f t="shared" si="18"/>
        <v>0</v>
      </c>
      <c r="V1203" s="13" t="str">
        <f>IF(OR(Table1[[#This Row],[7d_positivity_public]]=0,ISBLANK(Table1[[#This Row],[7d_positivity_public]])),"",(Table1[[#This Row],[7d_positivity_public]]-Table1[[#This Row],[7d_positivity_all]])/Table1[[#This Row],[7d_positivity_public]])</f>
        <v/>
      </c>
      <c r="W1203">
        <v>0</v>
      </c>
    </row>
    <row r="1204" spans="1:23" x14ac:dyDescent="0.25">
      <c r="A1204" s="10">
        <v>44397</v>
      </c>
      <c r="B1204">
        <v>4117</v>
      </c>
      <c r="C1204" t="s">
        <v>210</v>
      </c>
      <c r="D1204">
        <v>0</v>
      </c>
      <c r="E1204">
        <v>4</v>
      </c>
      <c r="F1204">
        <v>-4</v>
      </c>
      <c r="G1204">
        <v>5</v>
      </c>
      <c r="H1204">
        <v>85</v>
      </c>
      <c r="K1204">
        <v>86</v>
      </c>
      <c r="L1204">
        <v>82</v>
      </c>
      <c r="M1204">
        <v>90</v>
      </c>
      <c r="T1204" s="34">
        <f>_xlfn.XLOOKUP(B1204,Demog!$A$2:$A$219,Demog!$P$2:$P$219,,,2)</f>
        <v>29704</v>
      </c>
      <c r="U1204" s="34">
        <f t="shared" si="18"/>
        <v>0</v>
      </c>
      <c r="V1204" s="13">
        <f>IF(OR(Table1[[#This Row],[7d_positivity_public]]=0,ISBLANK(Table1[[#This Row],[7d_positivity_public]])),"",(Table1[[#This Row],[7d_positivity_public]]-Table1[[#This Row],[7d_positivity_all]])/Table1[[#This Row],[7d_positivity_public]])</f>
        <v>0.6</v>
      </c>
      <c r="W1204">
        <v>2</v>
      </c>
    </row>
    <row r="1205" spans="1:23" x14ac:dyDescent="0.25">
      <c r="A1205" s="10">
        <v>44397</v>
      </c>
      <c r="B1205">
        <v>4118</v>
      </c>
      <c r="C1205" t="s">
        <v>211</v>
      </c>
      <c r="D1205">
        <v>0</v>
      </c>
      <c r="E1205">
        <v>0</v>
      </c>
      <c r="F1205">
        <v>0</v>
      </c>
      <c r="G1205">
        <v>0</v>
      </c>
      <c r="H1205">
        <v>85</v>
      </c>
      <c r="K1205">
        <v>86</v>
      </c>
      <c r="L1205">
        <v>81</v>
      </c>
      <c r="M1205">
        <v>91</v>
      </c>
      <c r="T1205" s="34">
        <f>_xlfn.XLOOKUP(B1205,Demog!$A$2:$A$219,Demog!$P$2:$P$219,,,2)</f>
        <v>10408</v>
      </c>
      <c r="U1205" s="34">
        <f t="shared" si="18"/>
        <v>0</v>
      </c>
      <c r="V1205" s="13" t="str">
        <f>IF(OR(Table1[[#This Row],[7d_positivity_public]]=0,ISBLANK(Table1[[#This Row],[7d_positivity_public]])),"",(Table1[[#This Row],[7d_positivity_public]]-Table1[[#This Row],[7d_positivity_all]])/Table1[[#This Row],[7d_positivity_public]])</f>
        <v/>
      </c>
      <c r="W1205">
        <v>0</v>
      </c>
    </row>
    <row r="1206" spans="1:23" x14ac:dyDescent="0.25">
      <c r="A1206" s="10">
        <v>44397</v>
      </c>
      <c r="B1206">
        <v>4119</v>
      </c>
      <c r="C1206" t="s">
        <v>212</v>
      </c>
      <c r="D1206">
        <v>0</v>
      </c>
      <c r="E1206">
        <v>0</v>
      </c>
      <c r="F1206">
        <v>0</v>
      </c>
      <c r="G1206">
        <v>0</v>
      </c>
      <c r="H1206">
        <v>83</v>
      </c>
      <c r="K1206">
        <v>83</v>
      </c>
      <c r="L1206">
        <v>78</v>
      </c>
      <c r="M1206">
        <v>88</v>
      </c>
      <c r="T1206" s="34">
        <f>_xlfn.XLOOKUP(B1206,Demog!$A$2:$A$219,Demog!$P$2:$P$219,,,2)</f>
        <v>19497</v>
      </c>
      <c r="U1206" s="34">
        <f t="shared" si="18"/>
        <v>0</v>
      </c>
      <c r="V1206" s="13" t="str">
        <f>IF(OR(Table1[[#This Row],[7d_positivity_public]]=0,ISBLANK(Table1[[#This Row],[7d_positivity_public]])),"",(Table1[[#This Row],[7d_positivity_public]]-Table1[[#This Row],[7d_positivity_all]])/Table1[[#This Row],[7d_positivity_public]])</f>
        <v/>
      </c>
      <c r="W1206">
        <v>0</v>
      </c>
    </row>
    <row r="1207" spans="1:23" x14ac:dyDescent="0.25">
      <c r="A1207" s="10">
        <v>44397</v>
      </c>
      <c r="B1207">
        <v>4121</v>
      </c>
      <c r="C1207" t="s">
        <v>213</v>
      </c>
      <c r="D1207">
        <v>1</v>
      </c>
      <c r="E1207">
        <v>0</v>
      </c>
      <c r="F1207">
        <v>1</v>
      </c>
      <c r="G1207">
        <v>0</v>
      </c>
      <c r="H1207">
        <v>82</v>
      </c>
      <c r="K1207">
        <v>84</v>
      </c>
      <c r="L1207">
        <v>76</v>
      </c>
      <c r="M1207">
        <v>91</v>
      </c>
      <c r="T1207" s="34">
        <f>_xlfn.XLOOKUP(B1207,Demog!$A$2:$A$219,Demog!$P$2:$P$219,,,2)</f>
        <v>16859</v>
      </c>
      <c r="U1207" s="34">
        <f t="shared" si="18"/>
        <v>1</v>
      </c>
      <c r="V1207" s="13" t="str">
        <f>IF(OR(Table1[[#This Row],[7d_positivity_public]]=0,ISBLANK(Table1[[#This Row],[7d_positivity_public]])),"",(Table1[[#This Row],[7d_positivity_public]]-Table1[[#This Row],[7d_positivity_all]])/Table1[[#This Row],[7d_positivity_public]])</f>
        <v/>
      </c>
      <c r="W1207">
        <v>0</v>
      </c>
    </row>
    <row r="1208" spans="1:23" x14ac:dyDescent="0.25">
      <c r="A1208" s="10">
        <v>44397</v>
      </c>
      <c r="B1208">
        <v>4122</v>
      </c>
      <c r="C1208" t="s">
        <v>214</v>
      </c>
      <c r="D1208">
        <v>0</v>
      </c>
      <c r="E1208">
        <v>0</v>
      </c>
      <c r="F1208">
        <v>0</v>
      </c>
      <c r="G1208">
        <v>0</v>
      </c>
      <c r="H1208">
        <v>81</v>
      </c>
      <c r="K1208">
        <v>82</v>
      </c>
      <c r="L1208">
        <v>71</v>
      </c>
      <c r="M1208">
        <v>90</v>
      </c>
      <c r="T1208" s="34">
        <f>_xlfn.XLOOKUP(B1208,Demog!$A$2:$A$219,Demog!$P$2:$P$219,,,2)</f>
        <v>4837</v>
      </c>
      <c r="U1208" s="34">
        <f t="shared" si="18"/>
        <v>0</v>
      </c>
      <c r="V1208" s="13" t="str">
        <f>IF(OR(Table1[[#This Row],[7d_positivity_public]]=0,ISBLANK(Table1[[#This Row],[7d_positivity_public]])),"",(Table1[[#This Row],[7d_positivity_public]]-Table1[[#This Row],[7d_positivity_all]])/Table1[[#This Row],[7d_positivity_public]])</f>
        <v/>
      </c>
      <c r="W1208">
        <v>0</v>
      </c>
    </row>
    <row r="1209" spans="1:23" x14ac:dyDescent="0.25">
      <c r="A1209" s="10">
        <v>44397</v>
      </c>
      <c r="B1209">
        <v>4123</v>
      </c>
      <c r="C1209" t="s">
        <v>215</v>
      </c>
      <c r="D1209">
        <v>0</v>
      </c>
      <c r="E1209">
        <v>0</v>
      </c>
      <c r="F1209">
        <v>0</v>
      </c>
      <c r="G1209">
        <v>1</v>
      </c>
      <c r="H1209">
        <v>83</v>
      </c>
      <c r="K1209">
        <v>84</v>
      </c>
      <c r="L1209">
        <v>79</v>
      </c>
      <c r="M1209">
        <v>90</v>
      </c>
      <c r="T1209" s="34">
        <f>_xlfn.XLOOKUP(B1209,Demog!$A$2:$A$219,Demog!$P$2:$P$219,,,2)</f>
        <v>37985</v>
      </c>
      <c r="U1209" s="34">
        <f t="shared" si="18"/>
        <v>0</v>
      </c>
      <c r="V1209" s="13">
        <f>IF(OR(Table1[[#This Row],[7d_positivity_public]]=0,ISBLANK(Table1[[#This Row],[7d_positivity_public]])),"",(Table1[[#This Row],[7d_positivity_public]]-Table1[[#This Row],[7d_positivity_all]])/Table1[[#This Row],[7d_positivity_public]])</f>
        <v>1</v>
      </c>
      <c r="W1209">
        <v>0</v>
      </c>
    </row>
    <row r="1210" spans="1:23" x14ac:dyDescent="0.25">
      <c r="A1210" s="10">
        <v>44397</v>
      </c>
      <c r="B1210">
        <v>4124</v>
      </c>
      <c r="C1210" t="s">
        <v>216</v>
      </c>
      <c r="D1210">
        <v>0</v>
      </c>
      <c r="E1210">
        <v>0</v>
      </c>
      <c r="F1210">
        <v>0</v>
      </c>
      <c r="G1210">
        <v>0</v>
      </c>
      <c r="H1210">
        <v>77</v>
      </c>
      <c r="K1210">
        <v>78</v>
      </c>
      <c r="L1210">
        <v>68</v>
      </c>
      <c r="M1210">
        <v>87</v>
      </c>
      <c r="T1210" s="34">
        <f>_xlfn.XLOOKUP(B1210,Demog!$A$2:$A$219,Demog!$P$2:$P$219,,,2)</f>
        <v>14894</v>
      </c>
      <c r="U1210" s="34">
        <f t="shared" si="18"/>
        <v>0</v>
      </c>
      <c r="V1210" s="13" t="str">
        <f>IF(OR(Table1[[#This Row],[7d_positivity_public]]=0,ISBLANK(Table1[[#This Row],[7d_positivity_public]])),"",(Table1[[#This Row],[7d_positivity_public]]-Table1[[#This Row],[7d_positivity_all]])/Table1[[#This Row],[7d_positivity_public]])</f>
        <v/>
      </c>
      <c r="W1210">
        <v>0</v>
      </c>
    </row>
    <row r="1211" spans="1:23" x14ac:dyDescent="0.25">
      <c r="A1211" s="10">
        <v>44397</v>
      </c>
      <c r="B1211">
        <v>4125</v>
      </c>
      <c r="C1211" t="s">
        <v>217</v>
      </c>
      <c r="D1211">
        <v>0</v>
      </c>
      <c r="E1211">
        <v>0</v>
      </c>
      <c r="F1211">
        <v>0</v>
      </c>
      <c r="G1211">
        <v>0</v>
      </c>
      <c r="H1211">
        <v>72</v>
      </c>
      <c r="K1211">
        <v>73</v>
      </c>
      <c r="L1211">
        <v>59</v>
      </c>
      <c r="M1211">
        <v>84</v>
      </c>
      <c r="T1211" s="34">
        <f>_xlfn.XLOOKUP(B1211,Demog!$A$2:$A$219,Demog!$P$2:$P$219,,,2)</f>
        <v>2885</v>
      </c>
      <c r="U1211" s="34">
        <f t="shared" si="18"/>
        <v>0</v>
      </c>
      <c r="V1211" s="13" t="str">
        <f>IF(OR(Table1[[#This Row],[7d_positivity_public]]=0,ISBLANK(Table1[[#This Row],[7d_positivity_public]])),"",(Table1[[#This Row],[7d_positivity_public]]-Table1[[#This Row],[7d_positivity_all]])/Table1[[#This Row],[7d_positivity_public]])</f>
        <v/>
      </c>
      <c r="W1211">
        <v>0</v>
      </c>
    </row>
    <row r="1212" spans="1:23" x14ac:dyDescent="0.25">
      <c r="A1212" s="10">
        <v>44397</v>
      </c>
      <c r="B1212">
        <v>4131</v>
      </c>
      <c r="C1212" t="s">
        <v>218</v>
      </c>
      <c r="D1212">
        <v>1</v>
      </c>
      <c r="E1212">
        <v>0</v>
      </c>
      <c r="F1212">
        <v>1</v>
      </c>
      <c r="G1212">
        <v>0</v>
      </c>
      <c r="H1212">
        <v>89</v>
      </c>
      <c r="K1212">
        <v>90</v>
      </c>
      <c r="L1212">
        <v>84</v>
      </c>
      <c r="M1212">
        <v>93</v>
      </c>
      <c r="T1212" s="34">
        <f>_xlfn.XLOOKUP(B1212,Demog!$A$2:$A$219,Demog!$P$2:$P$219,,,2)</f>
        <v>22020</v>
      </c>
      <c r="U1212" s="34">
        <f t="shared" si="18"/>
        <v>2</v>
      </c>
      <c r="V1212" s="13" t="str">
        <f>IF(OR(Table1[[#This Row],[7d_positivity_public]]=0,ISBLANK(Table1[[#This Row],[7d_positivity_public]])),"",(Table1[[#This Row],[7d_positivity_public]]-Table1[[#This Row],[7d_positivity_all]])/Table1[[#This Row],[7d_positivity_public]])</f>
        <v/>
      </c>
      <c r="W1212">
        <v>0</v>
      </c>
    </row>
    <row r="1213" spans="1:23" x14ac:dyDescent="0.25">
      <c r="A1213" s="10">
        <v>44397</v>
      </c>
      <c r="B1213">
        <v>4132</v>
      </c>
      <c r="C1213" t="s">
        <v>219</v>
      </c>
      <c r="D1213">
        <v>0</v>
      </c>
      <c r="E1213">
        <v>0</v>
      </c>
      <c r="F1213">
        <v>0</v>
      </c>
      <c r="G1213">
        <v>0</v>
      </c>
      <c r="H1213">
        <v>87</v>
      </c>
      <c r="K1213">
        <v>88</v>
      </c>
      <c r="L1213">
        <v>82</v>
      </c>
      <c r="M1213">
        <v>92</v>
      </c>
      <c r="T1213" s="34">
        <f>_xlfn.XLOOKUP(B1213,Demog!$A$2:$A$219,Demog!$P$2:$P$219,,,2)</f>
        <v>19325</v>
      </c>
      <c r="U1213" s="34">
        <f t="shared" si="18"/>
        <v>0</v>
      </c>
      <c r="V1213" s="13" t="str">
        <f>IF(OR(Table1[[#This Row],[7d_positivity_public]]=0,ISBLANK(Table1[[#This Row],[7d_positivity_public]])),"",(Table1[[#This Row],[7d_positivity_public]]-Table1[[#This Row],[7d_positivity_all]])/Table1[[#This Row],[7d_positivity_public]])</f>
        <v/>
      </c>
      <c r="W1213">
        <v>0</v>
      </c>
    </row>
    <row r="1214" spans="1:23" x14ac:dyDescent="0.25">
      <c r="A1214" s="10">
        <v>44397</v>
      </c>
      <c r="B1214">
        <v>4133</v>
      </c>
      <c r="C1214" t="s">
        <v>220</v>
      </c>
      <c r="D1214">
        <v>0</v>
      </c>
      <c r="E1214">
        <v>0</v>
      </c>
      <c r="F1214">
        <v>0</v>
      </c>
      <c r="G1214">
        <v>0</v>
      </c>
      <c r="H1214">
        <v>88</v>
      </c>
      <c r="K1214">
        <v>89</v>
      </c>
      <c r="L1214">
        <v>80</v>
      </c>
      <c r="M1214">
        <v>93</v>
      </c>
      <c r="T1214" s="34">
        <f>_xlfn.XLOOKUP(B1214,Demog!$A$2:$A$219,Demog!$P$2:$P$219,,,2)</f>
        <v>11675</v>
      </c>
      <c r="U1214" s="34">
        <f t="shared" si="18"/>
        <v>0</v>
      </c>
      <c r="V1214" s="13" t="str">
        <f>IF(OR(Table1[[#This Row],[7d_positivity_public]]=0,ISBLANK(Table1[[#This Row],[7d_positivity_public]])),"",(Table1[[#This Row],[7d_positivity_public]]-Table1[[#This Row],[7d_positivity_all]])/Table1[[#This Row],[7d_positivity_public]])</f>
        <v/>
      </c>
      <c r="W1214">
        <v>0</v>
      </c>
    </row>
    <row r="1215" spans="1:23" x14ac:dyDescent="0.25">
      <c r="A1215" s="10">
        <v>44397</v>
      </c>
      <c r="B1215">
        <v>4134</v>
      </c>
      <c r="C1215" t="s">
        <v>221</v>
      </c>
      <c r="D1215">
        <v>0</v>
      </c>
      <c r="E1215">
        <v>0</v>
      </c>
      <c r="F1215">
        <v>0</v>
      </c>
      <c r="G1215">
        <v>0</v>
      </c>
      <c r="H1215">
        <v>90</v>
      </c>
      <c r="K1215">
        <v>91</v>
      </c>
      <c r="L1215">
        <v>84</v>
      </c>
      <c r="M1215">
        <v>93</v>
      </c>
      <c r="T1215" s="34">
        <f>_xlfn.XLOOKUP(B1215,Demog!$A$2:$A$219,Demog!$P$2:$P$219,,,2)</f>
        <v>11672</v>
      </c>
      <c r="U1215" s="34">
        <f t="shared" si="18"/>
        <v>0</v>
      </c>
      <c r="V1215" s="13" t="str">
        <f>IF(OR(Table1[[#This Row],[7d_positivity_public]]=0,ISBLANK(Table1[[#This Row],[7d_positivity_public]])),"",(Table1[[#This Row],[7d_positivity_public]]-Table1[[#This Row],[7d_positivity_all]])/Table1[[#This Row],[7d_positivity_public]])</f>
        <v/>
      </c>
      <c r="W1215">
        <v>0</v>
      </c>
    </row>
    <row r="1216" spans="1:23" x14ac:dyDescent="0.25">
      <c r="A1216" s="10">
        <v>44397</v>
      </c>
      <c r="B1216">
        <v>4141</v>
      </c>
      <c r="C1216" t="s">
        <v>222</v>
      </c>
      <c r="D1216">
        <v>0</v>
      </c>
      <c r="E1216">
        <v>0</v>
      </c>
      <c r="F1216">
        <v>0</v>
      </c>
      <c r="G1216">
        <v>0</v>
      </c>
      <c r="H1216">
        <v>75</v>
      </c>
      <c r="K1216">
        <v>76</v>
      </c>
      <c r="L1216">
        <v>61</v>
      </c>
      <c r="M1216">
        <v>85</v>
      </c>
      <c r="T1216" s="34">
        <f>_xlfn.XLOOKUP(B1216,Demog!$A$2:$A$219,Demog!$P$2:$P$219,,,2)</f>
        <v>10557</v>
      </c>
      <c r="U1216" s="34">
        <f t="shared" si="18"/>
        <v>0</v>
      </c>
      <c r="V1216" s="13" t="str">
        <f>IF(OR(Table1[[#This Row],[7d_positivity_public]]=0,ISBLANK(Table1[[#This Row],[7d_positivity_public]])),"",(Table1[[#This Row],[7d_positivity_public]]-Table1[[#This Row],[7d_positivity_all]])/Table1[[#This Row],[7d_positivity_public]])</f>
        <v/>
      </c>
      <c r="W1216">
        <v>0</v>
      </c>
    </row>
    <row r="1217" spans="1:23" x14ac:dyDescent="0.25">
      <c r="A1217" s="10">
        <v>44397</v>
      </c>
      <c r="B1217">
        <v>4142</v>
      </c>
      <c r="C1217" t="s">
        <v>223</v>
      </c>
      <c r="D1217">
        <v>0</v>
      </c>
      <c r="E1217">
        <v>0</v>
      </c>
      <c r="F1217">
        <v>0</v>
      </c>
      <c r="G1217">
        <v>0</v>
      </c>
      <c r="H1217">
        <v>90</v>
      </c>
      <c r="K1217">
        <v>91</v>
      </c>
      <c r="L1217">
        <v>85</v>
      </c>
      <c r="M1217">
        <v>93</v>
      </c>
      <c r="T1217" s="34">
        <f>_xlfn.XLOOKUP(B1217,Demog!$A$2:$A$219,Demog!$P$2:$P$219,,,2)</f>
        <v>4732</v>
      </c>
      <c r="U1217" s="34">
        <f t="shared" si="18"/>
        <v>0</v>
      </c>
      <c r="V1217" s="13" t="str">
        <f>IF(OR(Table1[[#This Row],[7d_positivity_public]]=0,ISBLANK(Table1[[#This Row],[7d_positivity_public]])),"",(Table1[[#This Row],[7d_positivity_public]]-Table1[[#This Row],[7d_positivity_all]])/Table1[[#This Row],[7d_positivity_public]])</f>
        <v/>
      </c>
      <c r="W1217">
        <v>0</v>
      </c>
    </row>
    <row r="1218" spans="1:23" x14ac:dyDescent="0.25">
      <c r="A1218" s="10">
        <v>44397</v>
      </c>
      <c r="B1218">
        <v>4211</v>
      </c>
      <c r="C1218" t="s">
        <v>224</v>
      </c>
      <c r="D1218">
        <v>0</v>
      </c>
      <c r="E1218">
        <v>0</v>
      </c>
      <c r="F1218">
        <v>0</v>
      </c>
      <c r="G1218">
        <v>0</v>
      </c>
      <c r="H1218">
        <v>79</v>
      </c>
      <c r="K1218">
        <v>80</v>
      </c>
      <c r="L1218">
        <v>69</v>
      </c>
      <c r="M1218">
        <v>88</v>
      </c>
      <c r="T1218" s="34">
        <f>_xlfn.XLOOKUP(B1218,Demog!$A$2:$A$219,Demog!$P$2:$P$219,,,2)</f>
        <v>17780</v>
      </c>
      <c r="U1218" s="34">
        <f t="shared" ref="U1218:U1281" si="19">ROUND(T1218*D1218/100000*7,0)</f>
        <v>0</v>
      </c>
      <c r="V1218" s="13" t="str">
        <f>IF(OR(Table1[[#This Row],[7d_positivity_public]]=0,ISBLANK(Table1[[#This Row],[7d_positivity_public]])),"",(Table1[[#This Row],[7d_positivity_public]]-Table1[[#This Row],[7d_positivity_all]])/Table1[[#This Row],[7d_positivity_public]])</f>
        <v/>
      </c>
      <c r="W1218">
        <v>0</v>
      </c>
    </row>
    <row r="1219" spans="1:23" x14ac:dyDescent="0.25">
      <c r="A1219" s="10">
        <v>44397</v>
      </c>
      <c r="B1219">
        <v>4212</v>
      </c>
      <c r="C1219" t="s">
        <v>225</v>
      </c>
      <c r="D1219">
        <v>1</v>
      </c>
      <c r="E1219">
        <v>0</v>
      </c>
      <c r="F1219">
        <v>1</v>
      </c>
      <c r="G1219">
        <v>1</v>
      </c>
      <c r="H1219">
        <v>75</v>
      </c>
      <c r="K1219">
        <v>77</v>
      </c>
      <c r="L1219">
        <v>65</v>
      </c>
      <c r="M1219">
        <v>86</v>
      </c>
      <c r="T1219" s="34">
        <f>_xlfn.XLOOKUP(B1219,Demog!$A$2:$A$219,Demog!$P$2:$P$219,,,2)</f>
        <v>40598</v>
      </c>
      <c r="U1219" s="34">
        <f t="shared" si="19"/>
        <v>3</v>
      </c>
      <c r="V1219" s="13">
        <f>IF(OR(Table1[[#This Row],[7d_positivity_public]]=0,ISBLANK(Table1[[#This Row],[7d_positivity_public]])),"",(Table1[[#This Row],[7d_positivity_public]]-Table1[[#This Row],[7d_positivity_all]])/Table1[[#This Row],[7d_positivity_public]])</f>
        <v>0</v>
      </c>
      <c r="W1219">
        <v>1</v>
      </c>
    </row>
    <row r="1220" spans="1:23" x14ac:dyDescent="0.25">
      <c r="A1220" s="10">
        <v>44400</v>
      </c>
      <c r="B1220">
        <v>1260</v>
      </c>
      <c r="C1220" t="s">
        <v>83</v>
      </c>
      <c r="D1220">
        <v>4</v>
      </c>
      <c r="E1220">
        <v>17</v>
      </c>
      <c r="F1220">
        <v>-13</v>
      </c>
      <c r="G1220">
        <v>8</v>
      </c>
      <c r="H1220">
        <v>71</v>
      </c>
      <c r="K1220">
        <v>72</v>
      </c>
      <c r="L1220">
        <v>55</v>
      </c>
      <c r="M1220">
        <v>81</v>
      </c>
      <c r="T1220" s="34">
        <f>_xlfn.XLOOKUP(B1220,Demog!$A$2:$A$219,Demog!$P$2:$P$219,,,2)</f>
        <v>8611</v>
      </c>
      <c r="U1220" s="34">
        <f t="shared" si="19"/>
        <v>2</v>
      </c>
      <c r="V1220" s="13">
        <f>IF(OR(Table1[[#This Row],[7d_positivity_public]]=0,ISBLANK(Table1[[#This Row],[7d_positivity_public]])),"",(Table1[[#This Row],[7d_positivity_public]]-Table1[[#This Row],[7d_positivity_all]])/Table1[[#This Row],[7d_positivity_public]])</f>
        <v>0.5</v>
      </c>
      <c r="W1220">
        <v>4</v>
      </c>
    </row>
    <row r="1221" spans="1:23" x14ac:dyDescent="0.25">
      <c r="A1221" s="10">
        <v>44400</v>
      </c>
      <c r="B1221">
        <v>1270</v>
      </c>
      <c r="C1221" t="s">
        <v>84</v>
      </c>
      <c r="D1221">
        <v>8</v>
      </c>
      <c r="E1221">
        <v>0</v>
      </c>
      <c r="F1221">
        <v>8</v>
      </c>
      <c r="G1221">
        <v>0</v>
      </c>
      <c r="H1221">
        <v>63</v>
      </c>
      <c r="K1221">
        <v>65</v>
      </c>
      <c r="L1221">
        <v>51</v>
      </c>
      <c r="M1221">
        <v>71</v>
      </c>
      <c r="T1221" s="34">
        <f>_xlfn.XLOOKUP(B1221,Demog!$A$2:$A$219,Demog!$P$2:$P$219,,,2)</f>
        <v>3469</v>
      </c>
      <c r="U1221" s="34">
        <f t="shared" si="19"/>
        <v>2</v>
      </c>
      <c r="V1221" s="13" t="str">
        <f>IF(OR(Table1[[#This Row],[7d_positivity_public]]=0,ISBLANK(Table1[[#This Row],[7d_positivity_public]])),"",(Table1[[#This Row],[7d_positivity_public]]-Table1[[#This Row],[7d_positivity_all]])/Table1[[#This Row],[7d_positivity_public]])</f>
        <v/>
      </c>
      <c r="W1221">
        <v>0</v>
      </c>
    </row>
    <row r="1222" spans="1:23" x14ac:dyDescent="0.25">
      <c r="A1222" s="10">
        <v>44400</v>
      </c>
      <c r="B1222">
        <v>1310</v>
      </c>
      <c r="C1222" t="s">
        <v>87</v>
      </c>
      <c r="D1222">
        <v>2</v>
      </c>
      <c r="E1222">
        <v>1</v>
      </c>
      <c r="F1222">
        <v>1</v>
      </c>
      <c r="G1222">
        <v>4</v>
      </c>
      <c r="H1222">
        <v>79</v>
      </c>
      <c r="K1222">
        <v>81</v>
      </c>
      <c r="L1222">
        <v>68</v>
      </c>
      <c r="M1222">
        <v>86</v>
      </c>
      <c r="T1222" s="34">
        <f>_xlfn.XLOOKUP(B1222,Demog!$A$2:$A$219,Demog!$P$2:$P$219,,,2)</f>
        <v>19231</v>
      </c>
      <c r="U1222" s="34">
        <f t="shared" si="19"/>
        <v>3</v>
      </c>
      <c r="V1222" s="13">
        <f>IF(OR(Table1[[#This Row],[7d_positivity_public]]=0,ISBLANK(Table1[[#This Row],[7d_positivity_public]])),"",(Table1[[#This Row],[7d_positivity_public]]-Table1[[#This Row],[7d_positivity_all]])/Table1[[#This Row],[7d_positivity_public]])</f>
        <v>0.25</v>
      </c>
      <c r="W1222">
        <v>3</v>
      </c>
    </row>
    <row r="1223" spans="1:23" x14ac:dyDescent="0.25">
      <c r="A1223" s="10">
        <v>44400</v>
      </c>
      <c r="B1223">
        <v>1320</v>
      </c>
      <c r="C1223" t="s">
        <v>89</v>
      </c>
      <c r="D1223">
        <v>0</v>
      </c>
      <c r="E1223">
        <v>0</v>
      </c>
      <c r="F1223">
        <v>0</v>
      </c>
      <c r="G1223">
        <v>1</v>
      </c>
      <c r="H1223">
        <v>78</v>
      </c>
      <c r="K1223">
        <v>79</v>
      </c>
      <c r="L1223">
        <v>68</v>
      </c>
      <c r="M1223">
        <v>86</v>
      </c>
      <c r="T1223" s="34">
        <f>_xlfn.XLOOKUP(B1223,Demog!$A$2:$A$219,Demog!$P$2:$P$219,,,2)</f>
        <v>41799</v>
      </c>
      <c r="U1223" s="34">
        <f t="shared" si="19"/>
        <v>0</v>
      </c>
      <c r="V1223" s="13">
        <f>IF(OR(Table1[[#This Row],[7d_positivity_public]]=0,ISBLANK(Table1[[#This Row],[7d_positivity_public]])),"",(Table1[[#This Row],[7d_positivity_public]]-Table1[[#This Row],[7d_positivity_all]])/Table1[[#This Row],[7d_positivity_public]])</f>
        <v>0</v>
      </c>
      <c r="W1223">
        <v>1</v>
      </c>
    </row>
    <row r="1224" spans="1:23" x14ac:dyDescent="0.25">
      <c r="A1224" s="10">
        <v>44400</v>
      </c>
      <c r="B1224">
        <v>1330</v>
      </c>
      <c r="C1224" t="s">
        <v>91</v>
      </c>
      <c r="D1224">
        <v>0</v>
      </c>
      <c r="E1224">
        <v>0</v>
      </c>
      <c r="F1224">
        <v>0</v>
      </c>
      <c r="G1224">
        <v>0</v>
      </c>
      <c r="H1224">
        <v>72</v>
      </c>
      <c r="K1224">
        <v>73</v>
      </c>
      <c r="L1224">
        <v>62</v>
      </c>
      <c r="M1224">
        <v>78</v>
      </c>
      <c r="T1224" s="34">
        <f>_xlfn.XLOOKUP(B1224,Demog!$A$2:$A$219,Demog!$P$2:$P$219,,,2)</f>
        <v>5101</v>
      </c>
      <c r="U1224" s="34">
        <f t="shared" si="19"/>
        <v>0</v>
      </c>
      <c r="V1224" s="13" t="str">
        <f>IF(OR(Table1[[#This Row],[7d_positivity_public]]=0,ISBLANK(Table1[[#This Row],[7d_positivity_public]])),"",(Table1[[#This Row],[7d_positivity_public]]-Table1[[#This Row],[7d_positivity_all]])/Table1[[#This Row],[7d_positivity_public]])</f>
        <v/>
      </c>
      <c r="W1224">
        <v>0</v>
      </c>
    </row>
    <row r="1225" spans="1:23" x14ac:dyDescent="0.25">
      <c r="A1225" s="10">
        <v>44400</v>
      </c>
      <c r="B1225">
        <v>1340</v>
      </c>
      <c r="C1225" t="s">
        <v>93</v>
      </c>
      <c r="D1225">
        <v>0</v>
      </c>
      <c r="E1225">
        <v>0</v>
      </c>
      <c r="F1225">
        <v>0</v>
      </c>
      <c r="G1225">
        <v>0</v>
      </c>
      <c r="H1225">
        <v>73</v>
      </c>
      <c r="K1225">
        <v>75</v>
      </c>
      <c r="L1225">
        <v>64</v>
      </c>
      <c r="M1225">
        <v>81</v>
      </c>
      <c r="T1225" s="34">
        <f>_xlfn.XLOOKUP(B1225,Demog!$A$2:$A$219,Demog!$P$2:$P$219,,,2)</f>
        <v>4781</v>
      </c>
      <c r="U1225" s="34">
        <f t="shared" si="19"/>
        <v>0</v>
      </c>
      <c r="V1225" s="13" t="str">
        <f>IF(OR(Table1[[#This Row],[7d_positivity_public]]=0,ISBLANK(Table1[[#This Row],[7d_positivity_public]])),"",(Table1[[#This Row],[7d_positivity_public]]-Table1[[#This Row],[7d_positivity_all]])/Table1[[#This Row],[7d_positivity_public]])</f>
        <v/>
      </c>
      <c r="W1225">
        <v>0</v>
      </c>
    </row>
    <row r="1226" spans="1:23" x14ac:dyDescent="0.25">
      <c r="A1226" s="10">
        <v>44400</v>
      </c>
      <c r="B1226">
        <v>1350</v>
      </c>
      <c r="C1226" t="s">
        <v>95</v>
      </c>
      <c r="D1226">
        <v>1</v>
      </c>
      <c r="E1226">
        <v>3</v>
      </c>
      <c r="F1226">
        <v>-2</v>
      </c>
      <c r="G1226">
        <v>3</v>
      </c>
      <c r="H1226">
        <v>66</v>
      </c>
      <c r="K1226">
        <v>68</v>
      </c>
      <c r="L1226">
        <v>51</v>
      </c>
      <c r="M1226">
        <v>80</v>
      </c>
      <c r="T1226" s="34">
        <f>_xlfn.XLOOKUP(B1226,Demog!$A$2:$A$219,Demog!$P$2:$P$219,,,2)</f>
        <v>10220</v>
      </c>
      <c r="U1226" s="34">
        <f t="shared" si="19"/>
        <v>1</v>
      </c>
      <c r="V1226" s="13">
        <f>IF(OR(Table1[[#This Row],[7d_positivity_public]]=0,ISBLANK(Table1[[#This Row],[7d_positivity_public]])),"",(Table1[[#This Row],[7d_positivity_public]]-Table1[[#This Row],[7d_positivity_all]])/Table1[[#This Row],[7d_positivity_public]])</f>
        <v>0.33333333333333331</v>
      </c>
      <c r="W1226">
        <v>2</v>
      </c>
    </row>
    <row r="1227" spans="1:23" x14ac:dyDescent="0.25">
      <c r="A1227" s="10">
        <v>44400</v>
      </c>
      <c r="B1227">
        <v>1361</v>
      </c>
      <c r="C1227" t="s">
        <v>97</v>
      </c>
      <c r="D1227">
        <v>3</v>
      </c>
      <c r="E1227">
        <v>2</v>
      </c>
      <c r="F1227">
        <v>1</v>
      </c>
      <c r="G1227">
        <v>4</v>
      </c>
      <c r="H1227">
        <v>74</v>
      </c>
      <c r="K1227">
        <v>75</v>
      </c>
      <c r="L1227">
        <v>62</v>
      </c>
      <c r="M1227">
        <v>85</v>
      </c>
      <c r="T1227" s="34">
        <f>_xlfn.XLOOKUP(B1227,Demog!$A$2:$A$219,Demog!$P$2:$P$219,,,2)</f>
        <v>53266</v>
      </c>
      <c r="U1227" s="34">
        <f t="shared" si="19"/>
        <v>11</v>
      </c>
      <c r="V1227" s="13">
        <f>IF(OR(Table1[[#This Row],[7d_positivity_public]]=0,ISBLANK(Table1[[#This Row],[7d_positivity_public]])),"",(Table1[[#This Row],[7d_positivity_public]]-Table1[[#This Row],[7d_positivity_all]])/Table1[[#This Row],[7d_positivity_public]])</f>
        <v>0.25</v>
      </c>
      <c r="W1227">
        <v>3</v>
      </c>
    </row>
    <row r="1228" spans="1:23" x14ac:dyDescent="0.25">
      <c r="A1228" s="10">
        <v>44400</v>
      </c>
      <c r="B1228">
        <v>1362</v>
      </c>
      <c r="C1228" t="s">
        <v>99</v>
      </c>
      <c r="D1228">
        <v>0</v>
      </c>
      <c r="E1228">
        <v>2</v>
      </c>
      <c r="F1228">
        <v>-2</v>
      </c>
      <c r="G1228">
        <v>2</v>
      </c>
      <c r="H1228">
        <v>67</v>
      </c>
      <c r="K1228">
        <v>68</v>
      </c>
      <c r="L1228">
        <v>51</v>
      </c>
      <c r="M1228">
        <v>79</v>
      </c>
      <c r="T1228" s="34">
        <f>_xlfn.XLOOKUP(B1228,Demog!$A$2:$A$219,Demog!$P$2:$P$219,,,2)</f>
        <v>13583</v>
      </c>
      <c r="U1228" s="34">
        <f t="shared" si="19"/>
        <v>0</v>
      </c>
      <c r="V1228" s="13">
        <f>IF(OR(Table1[[#This Row],[7d_positivity_public]]=0,ISBLANK(Table1[[#This Row],[7d_positivity_public]])),"",(Table1[[#This Row],[7d_positivity_public]]-Table1[[#This Row],[7d_positivity_all]])/Table1[[#This Row],[7d_positivity_public]])</f>
        <v>0.5</v>
      </c>
      <c r="W1228">
        <v>1</v>
      </c>
    </row>
    <row r="1229" spans="1:23" x14ac:dyDescent="0.25">
      <c r="A1229" s="10">
        <v>44400</v>
      </c>
      <c r="B1229">
        <v>1371</v>
      </c>
      <c r="C1229" t="s">
        <v>101</v>
      </c>
      <c r="D1229">
        <v>7</v>
      </c>
      <c r="E1229">
        <v>1</v>
      </c>
      <c r="F1229">
        <v>6</v>
      </c>
      <c r="G1229">
        <v>13</v>
      </c>
      <c r="H1229">
        <v>70</v>
      </c>
      <c r="K1229">
        <v>71</v>
      </c>
      <c r="L1229">
        <v>53</v>
      </c>
      <c r="M1229">
        <v>80</v>
      </c>
      <c r="T1229" s="34">
        <f>_xlfn.XLOOKUP(B1229,Demog!$A$2:$A$219,Demog!$P$2:$P$219,,,2)</f>
        <v>8720</v>
      </c>
      <c r="U1229" s="34">
        <f t="shared" si="19"/>
        <v>4</v>
      </c>
      <c r="V1229" s="13">
        <f>IF(OR(Table1[[#This Row],[7d_positivity_public]]=0,ISBLANK(Table1[[#This Row],[7d_positivity_public]])),"",(Table1[[#This Row],[7d_positivity_public]]-Table1[[#This Row],[7d_positivity_all]])/Table1[[#This Row],[7d_positivity_public]])</f>
        <v>0.46153846153846156</v>
      </c>
      <c r="W1229">
        <v>7</v>
      </c>
    </row>
    <row r="1230" spans="1:23" x14ac:dyDescent="0.25">
      <c r="A1230" s="10">
        <v>44400</v>
      </c>
      <c r="B1230">
        <v>1372</v>
      </c>
      <c r="C1230" t="s">
        <v>103</v>
      </c>
      <c r="D1230">
        <v>6</v>
      </c>
      <c r="E1230">
        <v>2</v>
      </c>
      <c r="F1230">
        <v>4</v>
      </c>
      <c r="G1230">
        <v>8</v>
      </c>
      <c r="H1230">
        <v>74</v>
      </c>
      <c r="K1230">
        <v>75</v>
      </c>
      <c r="L1230">
        <v>63</v>
      </c>
      <c r="M1230">
        <v>85</v>
      </c>
      <c r="T1230" s="34">
        <f>_xlfn.XLOOKUP(B1230,Demog!$A$2:$A$219,Demog!$P$2:$P$219,,,2)</f>
        <v>41482</v>
      </c>
      <c r="U1230" s="34">
        <f t="shared" si="19"/>
        <v>17</v>
      </c>
      <c r="V1230" s="13">
        <f>IF(OR(Table1[[#This Row],[7d_positivity_public]]=0,ISBLANK(Table1[[#This Row],[7d_positivity_public]])),"",(Table1[[#This Row],[7d_positivity_public]]-Table1[[#This Row],[7d_positivity_all]])/Table1[[#This Row],[7d_positivity_public]])</f>
        <v>0.25</v>
      </c>
      <c r="W1230">
        <v>6</v>
      </c>
    </row>
    <row r="1231" spans="1:23" x14ac:dyDescent="0.25">
      <c r="A1231" s="10">
        <v>44400</v>
      </c>
      <c r="B1231">
        <v>1373</v>
      </c>
      <c r="C1231" t="s">
        <v>106</v>
      </c>
      <c r="D1231">
        <v>5</v>
      </c>
      <c r="E1231">
        <v>11</v>
      </c>
      <c r="F1231">
        <v>-6</v>
      </c>
      <c r="G1231">
        <v>5</v>
      </c>
      <c r="H1231">
        <v>71</v>
      </c>
      <c r="K1231">
        <v>73</v>
      </c>
      <c r="L1231">
        <v>64</v>
      </c>
      <c r="M1231">
        <v>81</v>
      </c>
      <c r="T1231" s="34">
        <f>_xlfn.XLOOKUP(B1231,Demog!$A$2:$A$219,Demog!$P$2:$P$219,,,2)</f>
        <v>12922</v>
      </c>
      <c r="U1231" s="34">
        <f t="shared" si="19"/>
        <v>5</v>
      </c>
      <c r="V1231" s="13">
        <f>IF(OR(Table1[[#This Row],[7d_positivity_public]]=0,ISBLANK(Table1[[#This Row],[7d_positivity_public]])),"",(Table1[[#This Row],[7d_positivity_public]]-Table1[[#This Row],[7d_positivity_all]])/Table1[[#This Row],[7d_positivity_public]])</f>
        <v>0.2</v>
      </c>
      <c r="W1231">
        <v>4</v>
      </c>
    </row>
    <row r="1232" spans="1:23" x14ac:dyDescent="0.25">
      <c r="A1232" s="10">
        <v>44400</v>
      </c>
      <c r="B1232">
        <v>1374</v>
      </c>
      <c r="C1232" t="s">
        <v>108</v>
      </c>
      <c r="D1232">
        <v>7</v>
      </c>
      <c r="E1232">
        <v>2</v>
      </c>
      <c r="F1232">
        <v>5</v>
      </c>
      <c r="G1232">
        <v>10</v>
      </c>
      <c r="H1232">
        <v>78</v>
      </c>
      <c r="K1232">
        <v>79</v>
      </c>
      <c r="L1232">
        <v>72</v>
      </c>
      <c r="M1232">
        <v>86</v>
      </c>
      <c r="T1232" s="34">
        <f>_xlfn.XLOOKUP(B1232,Demog!$A$2:$A$219,Demog!$P$2:$P$219,,,2)</f>
        <v>33401</v>
      </c>
      <c r="U1232" s="34">
        <f t="shared" si="19"/>
        <v>16</v>
      </c>
      <c r="V1232" s="13">
        <f>IF(OR(Table1[[#This Row],[7d_positivity_public]]=0,ISBLANK(Table1[[#This Row],[7d_positivity_public]])),"",(Table1[[#This Row],[7d_positivity_public]]-Table1[[#This Row],[7d_positivity_all]])/Table1[[#This Row],[7d_positivity_public]])</f>
        <v>0.4</v>
      </c>
      <c r="W1232">
        <v>6</v>
      </c>
    </row>
    <row r="1233" spans="1:23" x14ac:dyDescent="0.25">
      <c r="A1233" s="10">
        <v>44400</v>
      </c>
      <c r="B1233">
        <v>1375</v>
      </c>
      <c r="C1233" t="s">
        <v>110</v>
      </c>
      <c r="D1233">
        <v>9</v>
      </c>
      <c r="E1233">
        <v>4</v>
      </c>
      <c r="F1233">
        <v>5</v>
      </c>
      <c r="G1233">
        <v>10</v>
      </c>
      <c r="H1233">
        <v>76</v>
      </c>
      <c r="K1233">
        <v>77</v>
      </c>
      <c r="L1233">
        <v>68</v>
      </c>
      <c r="M1233">
        <v>84</v>
      </c>
      <c r="T1233" s="34">
        <f>_xlfn.XLOOKUP(B1233,Demog!$A$2:$A$219,Demog!$P$2:$P$219,,,2)</f>
        <v>38661</v>
      </c>
      <c r="U1233" s="34">
        <f t="shared" si="19"/>
        <v>24</v>
      </c>
      <c r="V1233" s="13">
        <f>IF(OR(Table1[[#This Row],[7d_positivity_public]]=0,ISBLANK(Table1[[#This Row],[7d_positivity_public]])),"",(Table1[[#This Row],[7d_positivity_public]]-Table1[[#This Row],[7d_positivity_all]])/Table1[[#This Row],[7d_positivity_public]])</f>
        <v>0.3</v>
      </c>
      <c r="W1233">
        <v>7</v>
      </c>
    </row>
    <row r="1234" spans="1:23" x14ac:dyDescent="0.25">
      <c r="A1234" s="10">
        <v>44400</v>
      </c>
      <c r="B1234">
        <v>1376</v>
      </c>
      <c r="C1234" t="s">
        <v>112</v>
      </c>
      <c r="D1234">
        <v>4</v>
      </c>
      <c r="E1234">
        <v>2</v>
      </c>
      <c r="F1234">
        <v>2</v>
      </c>
      <c r="G1234">
        <v>9</v>
      </c>
      <c r="H1234">
        <v>69</v>
      </c>
      <c r="K1234">
        <v>70</v>
      </c>
      <c r="L1234">
        <v>64</v>
      </c>
      <c r="M1234">
        <v>79</v>
      </c>
      <c r="T1234" s="34">
        <f>_xlfn.XLOOKUP(B1234,Demog!$A$2:$A$219,Demog!$P$2:$P$219,,,2)</f>
        <v>34796</v>
      </c>
      <c r="U1234" s="34">
        <f t="shared" si="19"/>
        <v>10</v>
      </c>
      <c r="V1234" s="13">
        <f>IF(OR(Table1[[#This Row],[7d_positivity_public]]=0,ISBLANK(Table1[[#This Row],[7d_positivity_public]])),"",(Table1[[#This Row],[7d_positivity_public]]-Table1[[#This Row],[7d_positivity_all]])/Table1[[#This Row],[7d_positivity_public]])</f>
        <v>0.22222222222222221</v>
      </c>
      <c r="W1234">
        <v>7</v>
      </c>
    </row>
    <row r="1235" spans="1:23" x14ac:dyDescent="0.25">
      <c r="A1235" s="10">
        <v>44400</v>
      </c>
      <c r="B1235">
        <v>1377</v>
      </c>
      <c r="C1235" t="s">
        <v>114</v>
      </c>
      <c r="D1235">
        <v>6</v>
      </c>
      <c r="E1235">
        <v>1</v>
      </c>
      <c r="F1235">
        <v>5</v>
      </c>
      <c r="G1235">
        <v>12</v>
      </c>
      <c r="H1235">
        <v>79</v>
      </c>
      <c r="K1235">
        <v>80</v>
      </c>
      <c r="L1235">
        <v>73</v>
      </c>
      <c r="M1235">
        <v>87</v>
      </c>
      <c r="T1235" s="34">
        <f>_xlfn.XLOOKUP(B1235,Demog!$A$2:$A$219,Demog!$P$2:$P$219,,,2)</f>
        <v>24900</v>
      </c>
      <c r="U1235" s="34">
        <f t="shared" si="19"/>
        <v>10</v>
      </c>
      <c r="V1235" s="13">
        <f>IF(OR(Table1[[#This Row],[7d_positivity_public]]=0,ISBLANK(Table1[[#This Row],[7d_positivity_public]])),"",(Table1[[#This Row],[7d_positivity_public]]-Table1[[#This Row],[7d_positivity_all]])/Table1[[#This Row],[7d_positivity_public]])</f>
        <v>0.41666666666666669</v>
      </c>
      <c r="W1235">
        <v>7</v>
      </c>
    </row>
    <row r="1236" spans="1:23" x14ac:dyDescent="0.25">
      <c r="A1236" s="10">
        <v>44400</v>
      </c>
      <c r="B1236">
        <v>1380</v>
      </c>
      <c r="C1236" t="s">
        <v>116</v>
      </c>
      <c r="D1236">
        <v>6</v>
      </c>
      <c r="E1236">
        <v>11</v>
      </c>
      <c r="F1236">
        <v>-5</v>
      </c>
      <c r="G1236">
        <v>6</v>
      </c>
      <c r="H1236">
        <v>79</v>
      </c>
      <c r="K1236">
        <v>80</v>
      </c>
      <c r="L1236">
        <v>68</v>
      </c>
      <c r="M1236">
        <v>87</v>
      </c>
      <c r="T1236" s="34">
        <f>_xlfn.XLOOKUP(B1236,Demog!$A$2:$A$219,Demog!$P$2:$P$219,,,2)</f>
        <v>12110</v>
      </c>
      <c r="U1236" s="34">
        <f t="shared" si="19"/>
        <v>5</v>
      </c>
      <c r="V1236" s="13">
        <f>IF(OR(Table1[[#This Row],[7d_positivity_public]]=0,ISBLANK(Table1[[#This Row],[7d_positivity_public]])),"",(Table1[[#This Row],[7d_positivity_public]]-Table1[[#This Row],[7d_positivity_all]])/Table1[[#This Row],[7d_positivity_public]])</f>
        <v>0.33333333333333331</v>
      </c>
      <c r="W1236">
        <v>4</v>
      </c>
    </row>
    <row r="1237" spans="1:23" x14ac:dyDescent="0.25">
      <c r="A1237" s="10">
        <v>44400</v>
      </c>
      <c r="B1237">
        <v>1390</v>
      </c>
      <c r="C1237" t="s">
        <v>118</v>
      </c>
      <c r="D1237">
        <v>2</v>
      </c>
      <c r="E1237">
        <v>0</v>
      </c>
      <c r="F1237">
        <v>2</v>
      </c>
      <c r="G1237">
        <v>3</v>
      </c>
      <c r="H1237">
        <v>59</v>
      </c>
      <c r="K1237">
        <v>62</v>
      </c>
      <c r="L1237">
        <v>42</v>
      </c>
      <c r="M1237">
        <v>75</v>
      </c>
      <c r="T1237" s="34">
        <f>_xlfn.XLOOKUP(B1237,Demog!$A$2:$A$219,Demog!$P$2:$P$219,,,2)</f>
        <v>7285</v>
      </c>
      <c r="U1237" s="34">
        <f t="shared" si="19"/>
        <v>1</v>
      </c>
      <c r="V1237" s="13">
        <f>IF(OR(Table1[[#This Row],[7d_positivity_public]]=0,ISBLANK(Table1[[#This Row],[7d_positivity_public]])),"",(Table1[[#This Row],[7d_positivity_public]]-Table1[[#This Row],[7d_positivity_all]])/Table1[[#This Row],[7d_positivity_public]])</f>
        <v>0.33333333333333331</v>
      </c>
      <c r="W1237">
        <v>2</v>
      </c>
    </row>
    <row r="1238" spans="1:23" x14ac:dyDescent="0.25">
      <c r="A1238" s="10">
        <v>44400</v>
      </c>
      <c r="B1238">
        <v>1420</v>
      </c>
      <c r="C1238" t="s">
        <v>120</v>
      </c>
      <c r="D1238">
        <v>1</v>
      </c>
      <c r="E1238">
        <v>1</v>
      </c>
      <c r="F1238">
        <v>0</v>
      </c>
      <c r="G1238">
        <v>3</v>
      </c>
      <c r="H1238">
        <v>69</v>
      </c>
      <c r="K1238">
        <v>71</v>
      </c>
      <c r="L1238">
        <v>54</v>
      </c>
      <c r="M1238">
        <v>81</v>
      </c>
      <c r="T1238" s="34">
        <f>_xlfn.XLOOKUP(B1238,Demog!$A$2:$A$219,Demog!$P$2:$P$219,,,2)</f>
        <v>33648</v>
      </c>
      <c r="U1238" s="34">
        <f t="shared" si="19"/>
        <v>2</v>
      </c>
      <c r="V1238" s="13">
        <f>IF(OR(Table1[[#This Row],[7d_positivity_public]]=0,ISBLANK(Table1[[#This Row],[7d_positivity_public]])),"",(Table1[[#This Row],[7d_positivity_public]]-Table1[[#This Row],[7d_positivity_all]])/Table1[[#This Row],[7d_positivity_public]])</f>
        <v>0.33333333333333331</v>
      </c>
      <c r="W1238">
        <v>2</v>
      </c>
    </row>
    <row r="1239" spans="1:23" x14ac:dyDescent="0.25">
      <c r="A1239" s="10">
        <v>44400</v>
      </c>
      <c r="B1239">
        <v>1431</v>
      </c>
      <c r="C1239" t="s">
        <v>226</v>
      </c>
      <c r="D1239">
        <v>2</v>
      </c>
      <c r="E1239">
        <v>1</v>
      </c>
      <c r="F1239">
        <v>1</v>
      </c>
      <c r="G1239">
        <v>5</v>
      </c>
      <c r="H1239">
        <v>74</v>
      </c>
      <c r="K1239">
        <v>76</v>
      </c>
      <c r="L1239">
        <v>65</v>
      </c>
      <c r="M1239">
        <v>86</v>
      </c>
      <c r="T1239" s="34">
        <f>_xlfn.XLOOKUP(B1239,Demog!$A$2:$A$219,Demog!$P$2:$P$219,,,2)</f>
        <v>44714</v>
      </c>
      <c r="U1239" s="34">
        <f t="shared" si="19"/>
        <v>6</v>
      </c>
      <c r="V1239" s="13">
        <f>IF(OR(Table1[[#This Row],[7d_positivity_public]]=0,ISBLANK(Table1[[#This Row],[7d_positivity_public]])),"",(Table1[[#This Row],[7d_positivity_public]]-Table1[[#This Row],[7d_positivity_all]])/Table1[[#This Row],[7d_positivity_public]])</f>
        <v>0.4</v>
      </c>
      <c r="W1239">
        <v>3</v>
      </c>
    </row>
    <row r="1240" spans="1:23" x14ac:dyDescent="0.25">
      <c r="A1240" s="10">
        <v>44400</v>
      </c>
      <c r="B1240">
        <v>1432</v>
      </c>
      <c r="C1240" t="s">
        <v>227</v>
      </c>
      <c r="D1240">
        <v>2</v>
      </c>
      <c r="E1240">
        <v>1</v>
      </c>
      <c r="F1240">
        <v>1</v>
      </c>
      <c r="G1240">
        <v>5</v>
      </c>
      <c r="H1240">
        <v>82</v>
      </c>
      <c r="K1240">
        <v>83</v>
      </c>
      <c r="L1240">
        <v>77</v>
      </c>
      <c r="M1240">
        <v>89</v>
      </c>
      <c r="T1240" s="34">
        <f>_xlfn.XLOOKUP(B1240,Demog!$A$2:$A$219,Demog!$P$2:$P$219,,,2)</f>
        <v>48587</v>
      </c>
      <c r="U1240" s="34">
        <f t="shared" si="19"/>
        <v>7</v>
      </c>
      <c r="V1240" s="13">
        <f>IF(OR(Table1[[#This Row],[7d_positivity_public]]=0,ISBLANK(Table1[[#This Row],[7d_positivity_public]])),"",(Table1[[#This Row],[7d_positivity_public]]-Table1[[#This Row],[7d_positivity_all]])/Table1[[#This Row],[7d_positivity_public]])</f>
        <v>0.4</v>
      </c>
      <c r="W1240">
        <v>3</v>
      </c>
    </row>
    <row r="1241" spans="1:23" x14ac:dyDescent="0.25">
      <c r="A1241" s="10">
        <v>44400</v>
      </c>
      <c r="B1241">
        <v>1433</v>
      </c>
      <c r="C1241" t="s">
        <v>122</v>
      </c>
      <c r="D1241">
        <v>4</v>
      </c>
      <c r="E1241">
        <v>1</v>
      </c>
      <c r="F1241">
        <v>3</v>
      </c>
      <c r="G1241">
        <v>6</v>
      </c>
      <c r="H1241">
        <v>71</v>
      </c>
      <c r="K1241">
        <v>73</v>
      </c>
      <c r="L1241">
        <v>58</v>
      </c>
      <c r="M1241">
        <v>82</v>
      </c>
      <c r="T1241" s="34">
        <f>_xlfn.XLOOKUP(B1241,Demog!$A$2:$A$219,Demog!$P$2:$P$219,,,2)</f>
        <v>19986</v>
      </c>
      <c r="U1241" s="34">
        <f t="shared" si="19"/>
        <v>6</v>
      </c>
      <c r="V1241" s="13">
        <f>IF(OR(Table1[[#This Row],[7d_positivity_public]]=0,ISBLANK(Table1[[#This Row],[7d_positivity_public]])),"",(Table1[[#This Row],[7d_positivity_public]]-Table1[[#This Row],[7d_positivity_all]])/Table1[[#This Row],[7d_positivity_public]])</f>
        <v>0.5</v>
      </c>
      <c r="W1241">
        <v>3</v>
      </c>
    </row>
    <row r="1242" spans="1:23" x14ac:dyDescent="0.25">
      <c r="A1242" s="10">
        <v>44400</v>
      </c>
      <c r="B1242">
        <v>1490</v>
      </c>
      <c r="C1242" t="s">
        <v>124</v>
      </c>
      <c r="D1242">
        <v>0</v>
      </c>
      <c r="E1242">
        <v>0</v>
      </c>
      <c r="F1242">
        <v>0</v>
      </c>
      <c r="G1242">
        <v>0</v>
      </c>
      <c r="H1242">
        <v>70</v>
      </c>
      <c r="K1242">
        <v>72</v>
      </c>
      <c r="L1242">
        <v>58</v>
      </c>
      <c r="M1242">
        <v>82</v>
      </c>
      <c r="T1242" s="34">
        <f>_xlfn.XLOOKUP(B1242,Demog!$A$2:$A$219,Demog!$P$2:$P$219,,,2)</f>
        <v>10855</v>
      </c>
      <c r="U1242" s="34">
        <f t="shared" si="19"/>
        <v>0</v>
      </c>
      <c r="V1242" s="13" t="str">
        <f>IF(OR(Table1[[#This Row],[7d_positivity_public]]=0,ISBLANK(Table1[[#This Row],[7d_positivity_public]])),"",(Table1[[#This Row],[7d_positivity_public]]-Table1[[#This Row],[7d_positivity_all]])/Table1[[#This Row],[7d_positivity_public]])</f>
        <v/>
      </c>
      <c r="W1242">
        <v>0</v>
      </c>
    </row>
    <row r="1243" spans="1:23" x14ac:dyDescent="0.25">
      <c r="A1243" s="10">
        <v>44400</v>
      </c>
      <c r="B1243">
        <v>2121</v>
      </c>
      <c r="C1243" t="s">
        <v>126</v>
      </c>
      <c r="D1243">
        <v>1</v>
      </c>
      <c r="E1243">
        <v>0</v>
      </c>
      <c r="F1243">
        <v>1</v>
      </c>
      <c r="G1243">
        <v>2</v>
      </c>
      <c r="H1243">
        <v>74</v>
      </c>
      <c r="K1243">
        <v>76</v>
      </c>
      <c r="L1243">
        <v>66</v>
      </c>
      <c r="M1243">
        <v>85</v>
      </c>
      <c r="T1243" s="34">
        <f>_xlfn.XLOOKUP(B1243,Demog!$A$2:$A$219,Demog!$P$2:$P$219,,,2)</f>
        <v>51241</v>
      </c>
      <c r="U1243" s="34">
        <f t="shared" si="19"/>
        <v>4</v>
      </c>
      <c r="V1243" s="13">
        <f>IF(OR(Table1[[#This Row],[7d_positivity_public]]=0,ISBLANK(Table1[[#This Row],[7d_positivity_public]])),"",(Table1[[#This Row],[7d_positivity_public]]-Table1[[#This Row],[7d_positivity_all]])/Table1[[#This Row],[7d_positivity_public]])</f>
        <v>0.5</v>
      </c>
      <c r="W1243">
        <v>1</v>
      </c>
    </row>
    <row r="1244" spans="1:23" x14ac:dyDescent="0.25">
      <c r="A1244" s="10">
        <v>44400</v>
      </c>
      <c r="B1244">
        <v>2122</v>
      </c>
      <c r="C1244" t="s">
        <v>128</v>
      </c>
      <c r="D1244">
        <v>1</v>
      </c>
      <c r="E1244">
        <v>1</v>
      </c>
      <c r="F1244">
        <v>0</v>
      </c>
      <c r="G1244">
        <v>1</v>
      </c>
      <c r="H1244">
        <v>66</v>
      </c>
      <c r="K1244">
        <v>68</v>
      </c>
      <c r="L1244">
        <v>56</v>
      </c>
      <c r="M1244">
        <v>79</v>
      </c>
      <c r="T1244" s="34">
        <f>_xlfn.XLOOKUP(B1244,Demog!$A$2:$A$219,Demog!$P$2:$P$219,,,2)</f>
        <v>41936</v>
      </c>
      <c r="U1244" s="34">
        <f t="shared" si="19"/>
        <v>3</v>
      </c>
      <c r="V1244" s="13">
        <f>IF(OR(Table1[[#This Row],[7d_positivity_public]]=0,ISBLANK(Table1[[#This Row],[7d_positivity_public]])),"",(Table1[[#This Row],[7d_positivity_public]]-Table1[[#This Row],[7d_positivity_all]])/Table1[[#This Row],[7d_positivity_public]])</f>
        <v>0</v>
      </c>
      <c r="W1244">
        <v>1</v>
      </c>
    </row>
    <row r="1245" spans="1:23" x14ac:dyDescent="0.25">
      <c r="A1245" s="10">
        <v>44400</v>
      </c>
      <c r="B1245">
        <v>2131</v>
      </c>
      <c r="C1245" t="s">
        <v>129</v>
      </c>
      <c r="D1245">
        <v>0</v>
      </c>
      <c r="E1245">
        <v>1</v>
      </c>
      <c r="F1245">
        <v>-1</v>
      </c>
      <c r="G1245">
        <v>1</v>
      </c>
      <c r="H1245">
        <v>72</v>
      </c>
      <c r="K1245">
        <v>73</v>
      </c>
      <c r="L1245">
        <v>66</v>
      </c>
      <c r="M1245">
        <v>82</v>
      </c>
      <c r="T1245" s="34">
        <f>_xlfn.XLOOKUP(B1245,Demog!$A$2:$A$219,Demog!$P$2:$P$219,,,2)</f>
        <v>22754</v>
      </c>
      <c r="U1245" s="34">
        <f t="shared" si="19"/>
        <v>0</v>
      </c>
      <c r="V1245" s="13">
        <f>IF(OR(Table1[[#This Row],[7d_positivity_public]]=0,ISBLANK(Table1[[#This Row],[7d_positivity_public]])),"",(Table1[[#This Row],[7d_positivity_public]]-Table1[[#This Row],[7d_positivity_all]])/Table1[[#This Row],[7d_positivity_public]])</f>
        <v>0</v>
      </c>
      <c r="W1245">
        <v>1</v>
      </c>
    </row>
    <row r="1246" spans="1:23" x14ac:dyDescent="0.25">
      <c r="A1246" s="10">
        <v>44400</v>
      </c>
      <c r="B1246">
        <v>2132</v>
      </c>
      <c r="C1246" t="s">
        <v>130</v>
      </c>
      <c r="D1246">
        <v>1</v>
      </c>
      <c r="E1246">
        <v>1</v>
      </c>
      <c r="F1246">
        <v>0</v>
      </c>
      <c r="G1246">
        <v>1</v>
      </c>
      <c r="H1246">
        <v>76</v>
      </c>
      <c r="K1246">
        <v>78</v>
      </c>
      <c r="L1246">
        <v>72</v>
      </c>
      <c r="M1246">
        <v>85</v>
      </c>
      <c r="T1246" s="34">
        <f>_xlfn.XLOOKUP(B1246,Demog!$A$2:$A$219,Demog!$P$2:$P$219,,,2)</f>
        <v>35584</v>
      </c>
      <c r="U1246" s="34">
        <f t="shared" si="19"/>
        <v>2</v>
      </c>
      <c r="V1246" s="13">
        <f>IF(OR(Table1[[#This Row],[7d_positivity_public]]=0,ISBLANK(Table1[[#This Row],[7d_positivity_public]])),"",(Table1[[#This Row],[7d_positivity_public]]-Table1[[#This Row],[7d_positivity_all]])/Table1[[#This Row],[7d_positivity_public]])</f>
        <v>1</v>
      </c>
      <c r="W1246">
        <v>0</v>
      </c>
    </row>
    <row r="1247" spans="1:23" x14ac:dyDescent="0.25">
      <c r="A1247" s="10">
        <v>44400</v>
      </c>
      <c r="B1247">
        <v>2133</v>
      </c>
      <c r="C1247" t="s">
        <v>131</v>
      </c>
      <c r="D1247">
        <v>0</v>
      </c>
      <c r="E1247">
        <v>0</v>
      </c>
      <c r="F1247">
        <v>0</v>
      </c>
      <c r="G1247">
        <v>1</v>
      </c>
      <c r="H1247">
        <v>80</v>
      </c>
      <c r="K1247">
        <v>82</v>
      </c>
      <c r="L1247">
        <v>78</v>
      </c>
      <c r="M1247">
        <v>88</v>
      </c>
      <c r="T1247" s="34">
        <f>_xlfn.XLOOKUP(B1247,Demog!$A$2:$A$219,Demog!$P$2:$P$219,,,2)</f>
        <v>58511</v>
      </c>
      <c r="U1247" s="34">
        <f t="shared" si="19"/>
        <v>0</v>
      </c>
      <c r="V1247" s="13">
        <f>IF(OR(Table1[[#This Row],[7d_positivity_public]]=0,ISBLANK(Table1[[#This Row],[7d_positivity_public]])),"",(Table1[[#This Row],[7d_positivity_public]]-Table1[[#This Row],[7d_positivity_all]])/Table1[[#This Row],[7d_positivity_public]])</f>
        <v>0</v>
      </c>
      <c r="W1247">
        <v>1</v>
      </c>
    </row>
    <row r="1248" spans="1:23" x14ac:dyDescent="0.25">
      <c r="A1248" s="10">
        <v>44400</v>
      </c>
      <c r="B1248">
        <v>2134</v>
      </c>
      <c r="C1248" t="s">
        <v>132</v>
      </c>
      <c r="D1248">
        <v>2</v>
      </c>
      <c r="E1248">
        <v>2</v>
      </c>
      <c r="F1248">
        <v>0</v>
      </c>
      <c r="G1248">
        <v>2</v>
      </c>
      <c r="H1248">
        <v>74</v>
      </c>
      <c r="K1248">
        <v>76</v>
      </c>
      <c r="L1248">
        <v>72</v>
      </c>
      <c r="M1248">
        <v>82</v>
      </c>
      <c r="T1248" s="34">
        <f>_xlfn.XLOOKUP(B1248,Demog!$A$2:$A$219,Demog!$P$2:$P$219,,,2)</f>
        <v>24836</v>
      </c>
      <c r="U1248" s="34">
        <f t="shared" si="19"/>
        <v>3</v>
      </c>
      <c r="V1248" s="13">
        <f>IF(OR(Table1[[#This Row],[7d_positivity_public]]=0,ISBLANK(Table1[[#This Row],[7d_positivity_public]])),"",(Table1[[#This Row],[7d_positivity_public]]-Table1[[#This Row],[7d_positivity_all]])/Table1[[#This Row],[7d_positivity_public]])</f>
        <v>0.5</v>
      </c>
      <c r="W1248">
        <v>1</v>
      </c>
    </row>
    <row r="1249" spans="1:23" x14ac:dyDescent="0.25">
      <c r="A1249" s="10">
        <v>44400</v>
      </c>
      <c r="B1249">
        <v>2141</v>
      </c>
      <c r="C1249" t="s">
        <v>133</v>
      </c>
      <c r="D1249">
        <v>1</v>
      </c>
      <c r="E1249">
        <v>3</v>
      </c>
      <c r="F1249">
        <v>-2</v>
      </c>
      <c r="G1249">
        <v>2</v>
      </c>
      <c r="H1249">
        <v>70</v>
      </c>
      <c r="K1249">
        <v>72</v>
      </c>
      <c r="L1249">
        <v>62</v>
      </c>
      <c r="M1249">
        <v>83</v>
      </c>
      <c r="T1249" s="34">
        <f>_xlfn.XLOOKUP(B1249,Demog!$A$2:$A$219,Demog!$P$2:$P$219,,,2)</f>
        <v>26303</v>
      </c>
      <c r="U1249" s="34">
        <f t="shared" si="19"/>
        <v>2</v>
      </c>
      <c r="V1249" s="13">
        <f>IF(OR(Table1[[#This Row],[7d_positivity_public]]=0,ISBLANK(Table1[[#This Row],[7d_positivity_public]])),"",(Table1[[#This Row],[7d_positivity_public]]-Table1[[#This Row],[7d_positivity_all]])/Table1[[#This Row],[7d_positivity_public]])</f>
        <v>0.5</v>
      </c>
      <c r="W1249">
        <v>1</v>
      </c>
    </row>
    <row r="1250" spans="1:23" x14ac:dyDescent="0.25">
      <c r="A1250" s="10">
        <v>44400</v>
      </c>
      <c r="B1250">
        <v>2142</v>
      </c>
      <c r="C1250" t="s">
        <v>134</v>
      </c>
      <c r="D1250">
        <v>1</v>
      </c>
      <c r="E1250">
        <v>2</v>
      </c>
      <c r="F1250">
        <v>-1</v>
      </c>
      <c r="G1250">
        <v>1</v>
      </c>
      <c r="H1250">
        <v>69</v>
      </c>
      <c r="K1250">
        <v>71</v>
      </c>
      <c r="L1250">
        <v>62</v>
      </c>
      <c r="M1250">
        <v>80</v>
      </c>
      <c r="T1250" s="34">
        <f>_xlfn.XLOOKUP(B1250,Demog!$A$2:$A$219,Demog!$P$2:$P$219,,,2)</f>
        <v>16854</v>
      </c>
      <c r="U1250" s="34">
        <f t="shared" si="19"/>
        <v>1</v>
      </c>
      <c r="V1250" s="13">
        <f>IF(OR(Table1[[#This Row],[7d_positivity_public]]=0,ISBLANK(Table1[[#This Row],[7d_positivity_public]])),"",(Table1[[#This Row],[7d_positivity_public]]-Table1[[#This Row],[7d_positivity_all]])/Table1[[#This Row],[7d_positivity_public]])</f>
        <v>0</v>
      </c>
      <c r="W1250">
        <v>1</v>
      </c>
    </row>
    <row r="1251" spans="1:23" x14ac:dyDescent="0.25">
      <c r="A1251" s="10">
        <v>44400</v>
      </c>
      <c r="B1251">
        <v>2150</v>
      </c>
      <c r="C1251" t="s">
        <v>135</v>
      </c>
      <c r="D1251">
        <v>1</v>
      </c>
      <c r="E1251">
        <v>1</v>
      </c>
      <c r="F1251">
        <v>0</v>
      </c>
      <c r="G1251">
        <v>3</v>
      </c>
      <c r="H1251">
        <v>75</v>
      </c>
      <c r="K1251">
        <v>77</v>
      </c>
      <c r="L1251">
        <v>63</v>
      </c>
      <c r="M1251">
        <v>86</v>
      </c>
      <c r="T1251" s="34">
        <f>_xlfn.XLOOKUP(B1251,Demog!$A$2:$A$219,Demog!$P$2:$P$219,,,2)</f>
        <v>9696</v>
      </c>
      <c r="U1251" s="34">
        <f t="shared" si="19"/>
        <v>1</v>
      </c>
      <c r="V1251" s="13">
        <f>IF(OR(Table1[[#This Row],[7d_positivity_public]]=0,ISBLANK(Table1[[#This Row],[7d_positivity_public]])),"",(Table1[[#This Row],[7d_positivity_public]]-Table1[[#This Row],[7d_positivity_all]])/Table1[[#This Row],[7d_positivity_public]])</f>
        <v>0.66666666666666663</v>
      </c>
      <c r="W1251">
        <v>1</v>
      </c>
    </row>
    <row r="1252" spans="1:23" x14ac:dyDescent="0.25">
      <c r="A1252" s="10">
        <v>44400</v>
      </c>
      <c r="B1252">
        <v>2210</v>
      </c>
      <c r="C1252" t="s">
        <v>136</v>
      </c>
      <c r="D1252">
        <v>0</v>
      </c>
      <c r="E1252">
        <v>1</v>
      </c>
      <c r="F1252">
        <v>-1</v>
      </c>
      <c r="G1252">
        <v>0</v>
      </c>
      <c r="H1252">
        <v>85</v>
      </c>
      <c r="K1252">
        <v>85</v>
      </c>
      <c r="L1252">
        <v>83</v>
      </c>
      <c r="M1252">
        <v>87</v>
      </c>
      <c r="T1252" s="34">
        <f>_xlfn.XLOOKUP(B1252,Demog!$A$2:$A$219,Demog!$P$2:$P$219,,,2)</f>
        <v>70996</v>
      </c>
      <c r="U1252" s="34">
        <f t="shared" si="19"/>
        <v>0</v>
      </c>
      <c r="V1252" s="13" t="str">
        <f>IF(OR(Table1[[#This Row],[7d_positivity_public]]=0,ISBLANK(Table1[[#This Row],[7d_positivity_public]])),"",(Table1[[#This Row],[7d_positivity_public]]-Table1[[#This Row],[7d_positivity_all]])/Table1[[#This Row],[7d_positivity_public]])</f>
        <v/>
      </c>
      <c r="W1252">
        <v>0</v>
      </c>
    </row>
    <row r="1253" spans="1:23" x14ac:dyDescent="0.25">
      <c r="A1253" s="10">
        <v>44400</v>
      </c>
      <c r="B1253">
        <v>2221</v>
      </c>
      <c r="C1253" t="s">
        <v>137</v>
      </c>
      <c r="D1253">
        <v>1</v>
      </c>
      <c r="E1253">
        <v>1</v>
      </c>
      <c r="F1253">
        <v>0</v>
      </c>
      <c r="G1253">
        <v>1</v>
      </c>
      <c r="H1253">
        <v>86</v>
      </c>
      <c r="K1253">
        <v>86</v>
      </c>
      <c r="L1253">
        <v>86</v>
      </c>
      <c r="M1253">
        <v>87</v>
      </c>
      <c r="T1253" s="34">
        <f>_xlfn.XLOOKUP(B1253,Demog!$A$2:$A$219,Demog!$P$2:$P$219,,,2)</f>
        <v>47161</v>
      </c>
      <c r="U1253" s="34">
        <f t="shared" si="19"/>
        <v>3</v>
      </c>
      <c r="V1253" s="13">
        <f>IF(OR(Table1[[#This Row],[7d_positivity_public]]=0,ISBLANK(Table1[[#This Row],[7d_positivity_public]])),"",(Table1[[#This Row],[7d_positivity_public]]-Table1[[#This Row],[7d_positivity_all]])/Table1[[#This Row],[7d_positivity_public]])</f>
        <v>1</v>
      </c>
      <c r="W1253">
        <v>0</v>
      </c>
    </row>
    <row r="1254" spans="1:23" x14ac:dyDescent="0.25">
      <c r="A1254" s="10">
        <v>44400</v>
      </c>
      <c r="B1254">
        <v>2222</v>
      </c>
      <c r="C1254" t="s">
        <v>138</v>
      </c>
      <c r="D1254">
        <v>3</v>
      </c>
      <c r="E1254">
        <v>1</v>
      </c>
      <c r="F1254">
        <v>2</v>
      </c>
      <c r="G1254">
        <v>4</v>
      </c>
      <c r="H1254">
        <v>84</v>
      </c>
      <c r="K1254">
        <v>84</v>
      </c>
      <c r="L1254">
        <v>84</v>
      </c>
      <c r="M1254">
        <v>85</v>
      </c>
      <c r="T1254" s="34">
        <f>_xlfn.XLOOKUP(B1254,Demog!$A$2:$A$219,Demog!$P$2:$P$219,,,2)</f>
        <v>45434</v>
      </c>
      <c r="U1254" s="34">
        <f t="shared" si="19"/>
        <v>10</v>
      </c>
      <c r="V1254" s="13">
        <f>IF(OR(Table1[[#This Row],[7d_positivity_public]]=0,ISBLANK(Table1[[#This Row],[7d_positivity_public]])),"",(Table1[[#This Row],[7d_positivity_public]]-Table1[[#This Row],[7d_positivity_all]])/Table1[[#This Row],[7d_positivity_public]])</f>
        <v>0.5</v>
      </c>
      <c r="W1254">
        <v>2</v>
      </c>
    </row>
    <row r="1255" spans="1:23" x14ac:dyDescent="0.25">
      <c r="A1255" s="10">
        <v>44400</v>
      </c>
      <c r="B1255">
        <v>2223</v>
      </c>
      <c r="C1255" t="s">
        <v>139</v>
      </c>
      <c r="D1255">
        <v>1</v>
      </c>
      <c r="E1255">
        <v>1</v>
      </c>
      <c r="F1255">
        <v>0</v>
      </c>
      <c r="G1255">
        <v>1</v>
      </c>
      <c r="H1255">
        <v>83</v>
      </c>
      <c r="K1255">
        <v>83</v>
      </c>
      <c r="L1255">
        <v>83</v>
      </c>
      <c r="M1255">
        <v>83</v>
      </c>
      <c r="T1255" s="34">
        <f>_xlfn.XLOOKUP(B1255,Demog!$A$2:$A$219,Demog!$P$2:$P$219,,,2)</f>
        <v>81414</v>
      </c>
      <c r="U1255" s="34">
        <f t="shared" si="19"/>
        <v>6</v>
      </c>
      <c r="V1255" s="13">
        <f>IF(OR(Table1[[#This Row],[7d_positivity_public]]=0,ISBLANK(Table1[[#This Row],[7d_positivity_public]])),"",(Table1[[#This Row],[7d_positivity_public]]-Table1[[#This Row],[7d_positivity_all]])/Table1[[#This Row],[7d_positivity_public]])</f>
        <v>0</v>
      </c>
      <c r="W1255">
        <v>1</v>
      </c>
    </row>
    <row r="1256" spans="1:23" x14ac:dyDescent="0.25">
      <c r="A1256" s="10">
        <v>44400</v>
      </c>
      <c r="B1256">
        <v>2224</v>
      </c>
      <c r="C1256" t="s">
        <v>140</v>
      </c>
      <c r="D1256">
        <v>1</v>
      </c>
      <c r="E1256">
        <v>2</v>
      </c>
      <c r="F1256">
        <v>-1</v>
      </c>
      <c r="G1256">
        <v>3</v>
      </c>
      <c r="H1256">
        <v>82</v>
      </c>
      <c r="K1256">
        <v>82</v>
      </c>
      <c r="L1256">
        <v>81</v>
      </c>
      <c r="M1256">
        <v>84</v>
      </c>
      <c r="T1256" s="34">
        <f>_xlfn.XLOOKUP(B1256,Demog!$A$2:$A$219,Demog!$P$2:$P$219,,,2)</f>
        <v>58746</v>
      </c>
      <c r="U1256" s="34">
        <f t="shared" si="19"/>
        <v>4</v>
      </c>
      <c r="V1256" s="13">
        <f>IF(OR(Table1[[#This Row],[7d_positivity_public]]=0,ISBLANK(Table1[[#This Row],[7d_positivity_public]])),"",(Table1[[#This Row],[7d_positivity_public]]-Table1[[#This Row],[7d_positivity_all]])/Table1[[#This Row],[7d_positivity_public]])</f>
        <v>0.66666666666666663</v>
      </c>
      <c r="W1256">
        <v>1</v>
      </c>
    </row>
    <row r="1257" spans="1:23" x14ac:dyDescent="0.25">
      <c r="A1257" s="10">
        <v>44400</v>
      </c>
      <c r="B1257">
        <v>2231</v>
      </c>
      <c r="C1257" t="s">
        <v>141</v>
      </c>
      <c r="D1257">
        <v>4</v>
      </c>
      <c r="E1257">
        <v>2</v>
      </c>
      <c r="F1257">
        <v>2</v>
      </c>
      <c r="G1257">
        <v>3</v>
      </c>
      <c r="H1257">
        <v>78</v>
      </c>
      <c r="K1257">
        <v>79</v>
      </c>
      <c r="L1257">
        <v>71</v>
      </c>
      <c r="M1257">
        <v>86</v>
      </c>
      <c r="T1257" s="34">
        <f>_xlfn.XLOOKUP(B1257,Demog!$A$2:$A$219,Demog!$P$2:$P$219,,,2)</f>
        <v>30824</v>
      </c>
      <c r="U1257" s="34">
        <f t="shared" si="19"/>
        <v>9</v>
      </c>
      <c r="V1257" s="13">
        <f>IF(OR(Table1[[#This Row],[7d_positivity_public]]=0,ISBLANK(Table1[[#This Row],[7d_positivity_public]])),"",(Table1[[#This Row],[7d_positivity_public]]-Table1[[#This Row],[7d_positivity_all]])/Table1[[#This Row],[7d_positivity_public]])</f>
        <v>0</v>
      </c>
      <c r="W1257">
        <v>3</v>
      </c>
    </row>
    <row r="1258" spans="1:23" x14ac:dyDescent="0.25">
      <c r="A1258" s="10">
        <v>44400</v>
      </c>
      <c r="B1258">
        <v>2232</v>
      </c>
      <c r="C1258" t="s">
        <v>142</v>
      </c>
      <c r="D1258">
        <v>2</v>
      </c>
      <c r="E1258">
        <v>0</v>
      </c>
      <c r="F1258">
        <v>2</v>
      </c>
      <c r="G1258">
        <v>2</v>
      </c>
      <c r="H1258">
        <v>84</v>
      </c>
      <c r="K1258">
        <v>84</v>
      </c>
      <c r="L1258">
        <v>79</v>
      </c>
      <c r="M1258">
        <v>90</v>
      </c>
      <c r="T1258" s="34">
        <f>_xlfn.XLOOKUP(B1258,Demog!$A$2:$A$219,Demog!$P$2:$P$219,,,2)</f>
        <v>18835</v>
      </c>
      <c r="U1258" s="34">
        <f t="shared" si="19"/>
        <v>3</v>
      </c>
      <c r="V1258" s="13">
        <f>IF(OR(Table1[[#This Row],[7d_positivity_public]]=0,ISBLANK(Table1[[#This Row],[7d_positivity_public]])),"",(Table1[[#This Row],[7d_positivity_public]]-Table1[[#This Row],[7d_positivity_all]])/Table1[[#This Row],[7d_positivity_public]])</f>
        <v>0.5</v>
      </c>
      <c r="W1258">
        <v>1</v>
      </c>
    </row>
    <row r="1259" spans="1:23" x14ac:dyDescent="0.25">
      <c r="A1259" s="10">
        <v>44400</v>
      </c>
      <c r="B1259">
        <v>2233</v>
      </c>
      <c r="C1259" t="s">
        <v>143</v>
      </c>
      <c r="D1259">
        <v>3</v>
      </c>
      <c r="E1259">
        <v>0</v>
      </c>
      <c r="F1259">
        <v>3</v>
      </c>
      <c r="G1259">
        <v>4</v>
      </c>
      <c r="H1259">
        <v>78</v>
      </c>
      <c r="K1259">
        <v>79</v>
      </c>
      <c r="L1259">
        <v>73</v>
      </c>
      <c r="M1259">
        <v>86</v>
      </c>
      <c r="T1259" s="34">
        <f>_xlfn.XLOOKUP(B1259,Demog!$A$2:$A$219,Demog!$P$2:$P$219,,,2)</f>
        <v>51442</v>
      </c>
      <c r="U1259" s="34">
        <f t="shared" si="19"/>
        <v>11</v>
      </c>
      <c r="V1259" s="13">
        <f>IF(OR(Table1[[#This Row],[7d_positivity_public]]=0,ISBLANK(Table1[[#This Row],[7d_positivity_public]])),"",(Table1[[#This Row],[7d_positivity_public]]-Table1[[#This Row],[7d_positivity_all]])/Table1[[#This Row],[7d_positivity_public]])</f>
        <v>0.25</v>
      </c>
      <c r="W1259">
        <v>3</v>
      </c>
    </row>
    <row r="1260" spans="1:23" x14ac:dyDescent="0.25">
      <c r="A1260" s="10">
        <v>44400</v>
      </c>
      <c r="B1260">
        <v>2241</v>
      </c>
      <c r="C1260" t="s">
        <v>144</v>
      </c>
      <c r="D1260">
        <v>1</v>
      </c>
      <c r="E1260">
        <v>1</v>
      </c>
      <c r="F1260">
        <v>0</v>
      </c>
      <c r="G1260">
        <v>2</v>
      </c>
      <c r="H1260">
        <v>82</v>
      </c>
      <c r="K1260">
        <v>83</v>
      </c>
      <c r="L1260">
        <v>81</v>
      </c>
      <c r="M1260">
        <v>85</v>
      </c>
      <c r="T1260" s="34">
        <f>_xlfn.XLOOKUP(B1260,Demog!$A$2:$A$219,Demog!$P$2:$P$219,,,2)</f>
        <v>40842</v>
      </c>
      <c r="U1260" s="34">
        <f t="shared" si="19"/>
        <v>3</v>
      </c>
      <c r="V1260" s="13">
        <f>IF(OR(Table1[[#This Row],[7d_positivity_public]]=0,ISBLANK(Table1[[#This Row],[7d_positivity_public]])),"",(Table1[[#This Row],[7d_positivity_public]]-Table1[[#This Row],[7d_positivity_all]])/Table1[[#This Row],[7d_positivity_public]])</f>
        <v>0.5</v>
      </c>
      <c r="W1260">
        <v>1</v>
      </c>
    </row>
    <row r="1261" spans="1:23" x14ac:dyDescent="0.25">
      <c r="A1261" s="10">
        <v>44400</v>
      </c>
      <c r="B1261">
        <v>2242</v>
      </c>
      <c r="C1261" t="s">
        <v>145</v>
      </c>
      <c r="D1261">
        <v>2</v>
      </c>
      <c r="E1261">
        <v>1</v>
      </c>
      <c r="F1261">
        <v>1</v>
      </c>
      <c r="G1261">
        <v>2</v>
      </c>
      <c r="H1261">
        <v>84</v>
      </c>
      <c r="K1261">
        <v>84</v>
      </c>
      <c r="L1261">
        <v>82</v>
      </c>
      <c r="M1261">
        <v>87</v>
      </c>
      <c r="T1261" s="34">
        <f>_xlfn.XLOOKUP(B1261,Demog!$A$2:$A$219,Demog!$P$2:$P$219,,,2)</f>
        <v>70406</v>
      </c>
      <c r="U1261" s="34">
        <f t="shared" si="19"/>
        <v>10</v>
      </c>
      <c r="V1261" s="13">
        <f>IF(OR(Table1[[#This Row],[7d_positivity_public]]=0,ISBLANK(Table1[[#This Row],[7d_positivity_public]])),"",(Table1[[#This Row],[7d_positivity_public]]-Table1[[#This Row],[7d_positivity_all]])/Table1[[#This Row],[7d_positivity_public]])</f>
        <v>0.5</v>
      </c>
      <c r="W1261">
        <v>1</v>
      </c>
    </row>
    <row r="1262" spans="1:23" x14ac:dyDescent="0.25">
      <c r="A1262" s="10">
        <v>44400</v>
      </c>
      <c r="B1262">
        <v>2243</v>
      </c>
      <c r="C1262" t="s">
        <v>146</v>
      </c>
      <c r="D1262">
        <v>0</v>
      </c>
      <c r="E1262">
        <v>0</v>
      </c>
      <c r="F1262">
        <v>0</v>
      </c>
      <c r="G1262">
        <v>0</v>
      </c>
      <c r="H1262">
        <v>83</v>
      </c>
      <c r="K1262">
        <v>83</v>
      </c>
      <c r="L1262">
        <v>80</v>
      </c>
      <c r="M1262">
        <v>87</v>
      </c>
      <c r="T1262" s="34">
        <f>_xlfn.XLOOKUP(B1262,Demog!$A$2:$A$219,Demog!$P$2:$P$219,,,2)</f>
        <v>28129</v>
      </c>
      <c r="U1262" s="34">
        <f t="shared" si="19"/>
        <v>0</v>
      </c>
      <c r="V1262" s="13" t="str">
        <f>IF(OR(Table1[[#This Row],[7d_positivity_public]]=0,ISBLANK(Table1[[#This Row],[7d_positivity_public]])),"",(Table1[[#This Row],[7d_positivity_public]]-Table1[[#This Row],[7d_positivity_all]])/Table1[[#This Row],[7d_positivity_public]])</f>
        <v/>
      </c>
      <c r="W1262">
        <v>0</v>
      </c>
    </row>
    <row r="1263" spans="1:23" x14ac:dyDescent="0.25">
      <c r="A1263" s="10">
        <v>44400</v>
      </c>
      <c r="B1263">
        <v>2244</v>
      </c>
      <c r="C1263" t="s">
        <v>147</v>
      </c>
      <c r="D1263">
        <v>0</v>
      </c>
      <c r="E1263">
        <v>1</v>
      </c>
      <c r="F1263">
        <v>-1</v>
      </c>
      <c r="G1263">
        <v>1</v>
      </c>
      <c r="H1263">
        <v>82</v>
      </c>
      <c r="K1263">
        <v>83</v>
      </c>
      <c r="L1263">
        <v>78</v>
      </c>
      <c r="M1263">
        <v>88</v>
      </c>
      <c r="T1263" s="34">
        <f>_xlfn.XLOOKUP(B1263,Demog!$A$2:$A$219,Demog!$P$2:$P$219,,,2)</f>
        <v>58612</v>
      </c>
      <c r="U1263" s="34">
        <f t="shared" si="19"/>
        <v>0</v>
      </c>
      <c r="V1263" s="13">
        <f>IF(OR(Table1[[#This Row],[7d_positivity_public]]=0,ISBLANK(Table1[[#This Row],[7d_positivity_public]])),"",(Table1[[#This Row],[7d_positivity_public]]-Table1[[#This Row],[7d_positivity_all]])/Table1[[#This Row],[7d_positivity_public]])</f>
        <v>0</v>
      </c>
      <c r="W1263">
        <v>1</v>
      </c>
    </row>
    <row r="1264" spans="1:23" x14ac:dyDescent="0.25">
      <c r="A1264" s="10">
        <v>44400</v>
      </c>
      <c r="B1264">
        <v>2245</v>
      </c>
      <c r="C1264" t="s">
        <v>148</v>
      </c>
      <c r="D1264">
        <v>1</v>
      </c>
      <c r="E1264">
        <v>1</v>
      </c>
      <c r="F1264">
        <v>0</v>
      </c>
      <c r="G1264">
        <v>2</v>
      </c>
      <c r="H1264">
        <v>85</v>
      </c>
      <c r="K1264">
        <v>85</v>
      </c>
      <c r="L1264">
        <v>83</v>
      </c>
      <c r="M1264">
        <v>88</v>
      </c>
      <c r="T1264" s="34">
        <f>_xlfn.XLOOKUP(B1264,Demog!$A$2:$A$219,Demog!$P$2:$P$219,,,2)</f>
        <v>36404</v>
      </c>
      <c r="U1264" s="34">
        <f t="shared" si="19"/>
        <v>3</v>
      </c>
      <c r="V1264" s="13">
        <f>IF(OR(Table1[[#This Row],[7d_positivity_public]]=0,ISBLANK(Table1[[#This Row],[7d_positivity_public]])),"",(Table1[[#This Row],[7d_positivity_public]]-Table1[[#This Row],[7d_positivity_all]])/Table1[[#This Row],[7d_positivity_public]])</f>
        <v>0.5</v>
      </c>
      <c r="W1264">
        <v>1</v>
      </c>
    </row>
    <row r="1265" spans="1:23" x14ac:dyDescent="0.25">
      <c r="A1265" s="10">
        <v>44400</v>
      </c>
      <c r="B1265">
        <v>2311</v>
      </c>
      <c r="C1265" t="s">
        <v>149</v>
      </c>
      <c r="D1265">
        <v>1</v>
      </c>
      <c r="E1265">
        <v>0</v>
      </c>
      <c r="F1265">
        <v>1</v>
      </c>
      <c r="G1265">
        <v>0</v>
      </c>
      <c r="H1265">
        <v>76</v>
      </c>
      <c r="K1265">
        <v>77</v>
      </c>
      <c r="L1265">
        <v>70</v>
      </c>
      <c r="M1265">
        <v>85</v>
      </c>
      <c r="T1265" s="34">
        <f>_xlfn.XLOOKUP(B1265,Demog!$A$2:$A$219,Demog!$P$2:$P$219,,,2)</f>
        <v>25888</v>
      </c>
      <c r="U1265" s="34">
        <f t="shared" si="19"/>
        <v>2</v>
      </c>
      <c r="V1265" s="13" t="str">
        <f>IF(OR(Table1[[#This Row],[7d_positivity_public]]=0,ISBLANK(Table1[[#This Row],[7d_positivity_public]])),"",(Table1[[#This Row],[7d_positivity_public]]-Table1[[#This Row],[7d_positivity_all]])/Table1[[#This Row],[7d_positivity_public]])</f>
        <v/>
      </c>
      <c r="W1265">
        <v>1</v>
      </c>
    </row>
    <row r="1266" spans="1:23" x14ac:dyDescent="0.25">
      <c r="A1266" s="10">
        <v>44400</v>
      </c>
      <c r="B1266">
        <v>2312</v>
      </c>
      <c r="C1266" t="s">
        <v>150</v>
      </c>
      <c r="D1266">
        <v>1</v>
      </c>
      <c r="E1266">
        <v>0</v>
      </c>
      <c r="F1266">
        <v>1</v>
      </c>
      <c r="G1266">
        <v>2</v>
      </c>
      <c r="H1266">
        <v>85</v>
      </c>
      <c r="K1266">
        <v>86</v>
      </c>
      <c r="L1266">
        <v>81</v>
      </c>
      <c r="M1266">
        <v>90</v>
      </c>
      <c r="T1266" s="34">
        <f>_xlfn.XLOOKUP(B1266,Demog!$A$2:$A$219,Demog!$P$2:$P$219,,,2)</f>
        <v>29587</v>
      </c>
      <c r="U1266" s="34">
        <f t="shared" si="19"/>
        <v>2</v>
      </c>
      <c r="V1266" s="13">
        <f>IF(OR(Table1[[#This Row],[7d_positivity_public]]=0,ISBLANK(Table1[[#This Row],[7d_positivity_public]])),"",(Table1[[#This Row],[7d_positivity_public]]-Table1[[#This Row],[7d_positivity_all]])/Table1[[#This Row],[7d_positivity_public]])</f>
        <v>0.5</v>
      </c>
      <c r="W1266">
        <v>1</v>
      </c>
    </row>
    <row r="1267" spans="1:23" x14ac:dyDescent="0.25">
      <c r="A1267" s="10">
        <v>44400</v>
      </c>
      <c r="B1267">
        <v>2313</v>
      </c>
      <c r="C1267" t="s">
        <v>151</v>
      </c>
      <c r="D1267">
        <v>2</v>
      </c>
      <c r="E1267">
        <v>1</v>
      </c>
      <c r="F1267">
        <v>1</v>
      </c>
      <c r="G1267">
        <v>3</v>
      </c>
      <c r="H1267">
        <v>82</v>
      </c>
      <c r="K1267">
        <v>83</v>
      </c>
      <c r="L1267">
        <v>80</v>
      </c>
      <c r="M1267">
        <v>88</v>
      </c>
      <c r="T1267" s="34">
        <f>_xlfn.XLOOKUP(B1267,Demog!$A$2:$A$219,Demog!$P$2:$P$219,,,2)</f>
        <v>31567</v>
      </c>
      <c r="U1267" s="34">
        <f t="shared" si="19"/>
        <v>4</v>
      </c>
      <c r="V1267" s="13">
        <f>IF(OR(Table1[[#This Row],[7d_positivity_public]]=0,ISBLANK(Table1[[#This Row],[7d_positivity_public]])),"",(Table1[[#This Row],[7d_positivity_public]]-Table1[[#This Row],[7d_positivity_all]])/Table1[[#This Row],[7d_positivity_public]])</f>
        <v>0.66666666666666663</v>
      </c>
      <c r="W1267">
        <v>1</v>
      </c>
    </row>
    <row r="1268" spans="1:23" x14ac:dyDescent="0.25">
      <c r="A1268" s="10">
        <v>44400</v>
      </c>
      <c r="B1268">
        <v>2314</v>
      </c>
      <c r="C1268" t="s">
        <v>152</v>
      </c>
      <c r="D1268">
        <v>1</v>
      </c>
      <c r="E1268">
        <v>1</v>
      </c>
      <c r="F1268">
        <v>0</v>
      </c>
      <c r="G1268">
        <v>1</v>
      </c>
      <c r="H1268">
        <v>79</v>
      </c>
      <c r="K1268">
        <v>80</v>
      </c>
      <c r="L1268">
        <v>71</v>
      </c>
      <c r="M1268">
        <v>88</v>
      </c>
      <c r="T1268" s="34">
        <f>_xlfn.XLOOKUP(B1268,Demog!$A$2:$A$219,Demog!$P$2:$P$219,,,2)</f>
        <v>22090</v>
      </c>
      <c r="U1268" s="34">
        <f t="shared" si="19"/>
        <v>2</v>
      </c>
      <c r="V1268" s="13">
        <f>IF(OR(Table1[[#This Row],[7d_positivity_public]]=0,ISBLANK(Table1[[#This Row],[7d_positivity_public]])),"",(Table1[[#This Row],[7d_positivity_public]]-Table1[[#This Row],[7d_positivity_all]])/Table1[[#This Row],[7d_positivity_public]])</f>
        <v>0</v>
      </c>
      <c r="W1268">
        <v>1</v>
      </c>
    </row>
    <row r="1269" spans="1:23" x14ac:dyDescent="0.25">
      <c r="A1269" s="10">
        <v>44400</v>
      </c>
      <c r="B1269">
        <v>2315</v>
      </c>
      <c r="C1269" t="s">
        <v>153</v>
      </c>
      <c r="D1269">
        <v>0</v>
      </c>
      <c r="E1269">
        <v>0</v>
      </c>
      <c r="F1269">
        <v>0</v>
      </c>
      <c r="G1269">
        <v>1</v>
      </c>
      <c r="H1269">
        <v>74</v>
      </c>
      <c r="K1269">
        <v>75</v>
      </c>
      <c r="L1269">
        <v>67</v>
      </c>
      <c r="M1269">
        <v>85</v>
      </c>
      <c r="T1269" s="34">
        <f>_xlfn.XLOOKUP(B1269,Demog!$A$2:$A$219,Demog!$P$2:$P$219,,,2)</f>
        <v>13204</v>
      </c>
      <c r="U1269" s="34">
        <f t="shared" si="19"/>
        <v>0</v>
      </c>
      <c r="V1269" s="13">
        <f>IF(OR(Table1[[#This Row],[7d_positivity_public]]=0,ISBLANK(Table1[[#This Row],[7d_positivity_public]])),"",(Table1[[#This Row],[7d_positivity_public]]-Table1[[#This Row],[7d_positivity_all]])/Table1[[#This Row],[7d_positivity_public]])</f>
        <v>0</v>
      </c>
      <c r="W1269">
        <v>1</v>
      </c>
    </row>
    <row r="1270" spans="1:23" x14ac:dyDescent="0.25">
      <c r="A1270" s="10">
        <v>44400</v>
      </c>
      <c r="B1270">
        <v>2316</v>
      </c>
      <c r="C1270" t="s">
        <v>154</v>
      </c>
      <c r="D1270">
        <v>3</v>
      </c>
      <c r="E1270">
        <v>5</v>
      </c>
      <c r="F1270">
        <v>-2</v>
      </c>
      <c r="G1270">
        <v>5</v>
      </c>
      <c r="H1270">
        <v>74</v>
      </c>
      <c r="K1270">
        <v>76</v>
      </c>
      <c r="L1270">
        <v>68</v>
      </c>
      <c r="M1270">
        <v>84</v>
      </c>
      <c r="T1270" s="34">
        <f>_xlfn.XLOOKUP(B1270,Demog!$A$2:$A$219,Demog!$P$2:$P$219,,,2)</f>
        <v>12653</v>
      </c>
      <c r="U1270" s="34">
        <f t="shared" si="19"/>
        <v>3</v>
      </c>
      <c r="V1270" s="13">
        <f>IF(OR(Table1[[#This Row],[7d_positivity_public]]=0,ISBLANK(Table1[[#This Row],[7d_positivity_public]])),"",(Table1[[#This Row],[7d_positivity_public]]-Table1[[#This Row],[7d_positivity_all]])/Table1[[#This Row],[7d_positivity_public]])</f>
        <v>0.4</v>
      </c>
      <c r="W1270">
        <v>3</v>
      </c>
    </row>
    <row r="1271" spans="1:23" x14ac:dyDescent="0.25">
      <c r="A1271" s="10">
        <v>44400</v>
      </c>
      <c r="B1271">
        <v>2317</v>
      </c>
      <c r="C1271" t="s">
        <v>155</v>
      </c>
      <c r="D1271">
        <v>4</v>
      </c>
      <c r="E1271">
        <v>4</v>
      </c>
      <c r="F1271">
        <v>0</v>
      </c>
      <c r="G1271">
        <v>1</v>
      </c>
      <c r="H1271">
        <v>75</v>
      </c>
      <c r="K1271">
        <v>76</v>
      </c>
      <c r="L1271">
        <v>66</v>
      </c>
      <c r="M1271">
        <v>84</v>
      </c>
      <c r="T1271" s="34">
        <f>_xlfn.XLOOKUP(B1271,Demog!$A$2:$A$219,Demog!$P$2:$P$219,,,2)</f>
        <v>8789</v>
      </c>
      <c r="U1271" s="34">
        <f t="shared" si="19"/>
        <v>2</v>
      </c>
      <c r="V1271" s="13">
        <f>IF(OR(Table1[[#This Row],[7d_positivity_public]]=0,ISBLANK(Table1[[#This Row],[7d_positivity_public]])),"",(Table1[[#This Row],[7d_positivity_public]]-Table1[[#This Row],[7d_positivity_all]])/Table1[[#This Row],[7d_positivity_public]])</f>
        <v>0</v>
      </c>
      <c r="W1271">
        <v>1</v>
      </c>
    </row>
    <row r="1272" spans="1:23" x14ac:dyDescent="0.25">
      <c r="A1272" s="10">
        <v>44400</v>
      </c>
      <c r="B1272">
        <v>2321</v>
      </c>
      <c r="C1272" t="s">
        <v>156</v>
      </c>
      <c r="D1272">
        <v>0</v>
      </c>
      <c r="E1272">
        <v>0</v>
      </c>
      <c r="F1272">
        <v>0</v>
      </c>
      <c r="G1272">
        <v>0</v>
      </c>
      <c r="H1272">
        <v>86</v>
      </c>
      <c r="K1272">
        <v>87</v>
      </c>
      <c r="L1272">
        <v>84</v>
      </c>
      <c r="M1272">
        <v>90</v>
      </c>
      <c r="T1272" s="34">
        <f>_xlfn.XLOOKUP(B1272,Demog!$A$2:$A$219,Demog!$P$2:$P$219,,,2)</f>
        <v>56017</v>
      </c>
      <c r="U1272" s="34">
        <f t="shared" si="19"/>
        <v>0</v>
      </c>
      <c r="V1272" s="13" t="str">
        <f>IF(OR(Table1[[#This Row],[7d_positivity_public]]=0,ISBLANK(Table1[[#This Row],[7d_positivity_public]])),"",(Table1[[#This Row],[7d_positivity_public]]-Table1[[#This Row],[7d_positivity_all]])/Table1[[#This Row],[7d_positivity_public]])</f>
        <v/>
      </c>
      <c r="W1272">
        <v>0</v>
      </c>
    </row>
    <row r="1273" spans="1:23" x14ac:dyDescent="0.25">
      <c r="A1273" s="10">
        <v>44400</v>
      </c>
      <c r="B1273">
        <v>2322</v>
      </c>
      <c r="C1273" t="s">
        <v>157</v>
      </c>
      <c r="D1273">
        <v>0</v>
      </c>
      <c r="E1273">
        <v>0</v>
      </c>
      <c r="F1273">
        <v>0</v>
      </c>
      <c r="G1273">
        <v>0</v>
      </c>
      <c r="H1273">
        <v>88</v>
      </c>
      <c r="K1273">
        <v>89</v>
      </c>
      <c r="L1273">
        <v>85</v>
      </c>
      <c r="M1273">
        <v>92</v>
      </c>
      <c r="T1273" s="34">
        <f>_xlfn.XLOOKUP(B1273,Demog!$A$2:$A$219,Demog!$P$2:$P$219,,,2)</f>
        <v>24822</v>
      </c>
      <c r="U1273" s="34">
        <f t="shared" si="19"/>
        <v>0</v>
      </c>
      <c r="V1273" s="13" t="str">
        <f>IF(OR(Table1[[#This Row],[7d_positivity_public]]=0,ISBLANK(Table1[[#This Row],[7d_positivity_public]])),"",(Table1[[#This Row],[7d_positivity_public]]-Table1[[#This Row],[7d_positivity_all]])/Table1[[#This Row],[7d_positivity_public]])</f>
        <v/>
      </c>
      <c r="W1273">
        <v>0</v>
      </c>
    </row>
    <row r="1274" spans="1:23" x14ac:dyDescent="0.25">
      <c r="A1274" s="10">
        <v>44400</v>
      </c>
      <c r="B1274">
        <v>2323</v>
      </c>
      <c r="C1274" t="s">
        <v>158</v>
      </c>
      <c r="D1274">
        <v>4</v>
      </c>
      <c r="E1274">
        <v>0</v>
      </c>
      <c r="F1274">
        <v>4</v>
      </c>
      <c r="G1274">
        <v>4</v>
      </c>
      <c r="H1274">
        <v>87</v>
      </c>
      <c r="K1274">
        <v>88</v>
      </c>
      <c r="L1274">
        <v>82</v>
      </c>
      <c r="M1274">
        <v>91</v>
      </c>
      <c r="T1274" s="34">
        <f>_xlfn.XLOOKUP(B1274,Demog!$A$2:$A$219,Demog!$P$2:$P$219,,,2)</f>
        <v>22225</v>
      </c>
      <c r="U1274" s="34">
        <f t="shared" si="19"/>
        <v>6</v>
      </c>
      <c r="V1274" s="13">
        <f>IF(OR(Table1[[#This Row],[7d_positivity_public]]=0,ISBLANK(Table1[[#This Row],[7d_positivity_public]])),"",(Table1[[#This Row],[7d_positivity_public]]-Table1[[#This Row],[7d_positivity_all]])/Table1[[#This Row],[7d_positivity_public]])</f>
        <v>0.25</v>
      </c>
      <c r="W1274">
        <v>3</v>
      </c>
    </row>
    <row r="1275" spans="1:23" x14ac:dyDescent="0.25">
      <c r="A1275" s="10">
        <v>44400</v>
      </c>
      <c r="B1275">
        <v>2331</v>
      </c>
      <c r="C1275" t="s">
        <v>159</v>
      </c>
      <c r="D1275">
        <v>2</v>
      </c>
      <c r="E1275">
        <v>1</v>
      </c>
      <c r="F1275">
        <v>1</v>
      </c>
      <c r="G1275">
        <v>1</v>
      </c>
      <c r="H1275">
        <v>85</v>
      </c>
      <c r="K1275">
        <v>86</v>
      </c>
      <c r="L1275">
        <v>84</v>
      </c>
      <c r="M1275">
        <v>89</v>
      </c>
      <c r="T1275" s="34">
        <f>_xlfn.XLOOKUP(B1275,Demog!$A$2:$A$219,Demog!$P$2:$P$219,,,2)</f>
        <v>53402</v>
      </c>
      <c r="U1275" s="34">
        <f t="shared" si="19"/>
        <v>7</v>
      </c>
      <c r="V1275" s="13">
        <f>IF(OR(Table1[[#This Row],[7d_positivity_public]]=0,ISBLANK(Table1[[#This Row],[7d_positivity_public]])),"",(Table1[[#This Row],[7d_positivity_public]]-Table1[[#This Row],[7d_positivity_all]])/Table1[[#This Row],[7d_positivity_public]])</f>
        <v>0</v>
      </c>
      <c r="W1275">
        <v>1</v>
      </c>
    </row>
    <row r="1276" spans="1:23" x14ac:dyDescent="0.25">
      <c r="A1276" s="10">
        <v>44400</v>
      </c>
      <c r="B1276">
        <v>2332</v>
      </c>
      <c r="C1276" t="s">
        <v>160</v>
      </c>
      <c r="D1276">
        <v>2</v>
      </c>
      <c r="E1276">
        <v>2</v>
      </c>
      <c r="F1276">
        <v>0</v>
      </c>
      <c r="G1276">
        <v>2</v>
      </c>
      <c r="H1276">
        <v>80</v>
      </c>
      <c r="K1276">
        <v>82</v>
      </c>
      <c r="L1276">
        <v>80</v>
      </c>
      <c r="M1276">
        <v>84</v>
      </c>
      <c r="T1276" s="34">
        <f>_xlfn.XLOOKUP(B1276,Demog!$A$2:$A$219,Demog!$P$2:$P$219,,,2)</f>
        <v>51161</v>
      </c>
      <c r="U1276" s="34">
        <f t="shared" si="19"/>
        <v>7</v>
      </c>
      <c r="V1276" s="13">
        <f>IF(OR(Table1[[#This Row],[7d_positivity_public]]=0,ISBLANK(Table1[[#This Row],[7d_positivity_public]])),"",(Table1[[#This Row],[7d_positivity_public]]-Table1[[#This Row],[7d_positivity_all]])/Table1[[#This Row],[7d_positivity_public]])</f>
        <v>0.5</v>
      </c>
      <c r="W1276">
        <v>1</v>
      </c>
    </row>
    <row r="1277" spans="1:23" x14ac:dyDescent="0.25">
      <c r="A1277" s="10">
        <v>44400</v>
      </c>
      <c r="B1277">
        <v>2333</v>
      </c>
      <c r="C1277" t="s">
        <v>161</v>
      </c>
      <c r="D1277">
        <v>1</v>
      </c>
      <c r="E1277">
        <v>0</v>
      </c>
      <c r="F1277">
        <v>1</v>
      </c>
      <c r="G1277">
        <v>2</v>
      </c>
      <c r="H1277">
        <v>83</v>
      </c>
      <c r="K1277">
        <v>84</v>
      </c>
      <c r="L1277">
        <v>80</v>
      </c>
      <c r="M1277">
        <v>90</v>
      </c>
      <c r="T1277" s="34">
        <f>_xlfn.XLOOKUP(B1277,Demog!$A$2:$A$219,Demog!$P$2:$P$219,,,2)</f>
        <v>69963</v>
      </c>
      <c r="U1277" s="34">
        <f t="shared" si="19"/>
        <v>5</v>
      </c>
      <c r="V1277" s="13">
        <f>IF(OR(Table1[[#This Row],[7d_positivity_public]]=0,ISBLANK(Table1[[#This Row],[7d_positivity_public]])),"",(Table1[[#This Row],[7d_positivity_public]]-Table1[[#This Row],[7d_positivity_all]])/Table1[[#This Row],[7d_positivity_public]])</f>
        <v>0.5</v>
      </c>
      <c r="W1277">
        <v>1</v>
      </c>
    </row>
    <row r="1278" spans="1:23" x14ac:dyDescent="0.25">
      <c r="A1278" s="10">
        <v>44400</v>
      </c>
      <c r="B1278">
        <v>2334</v>
      </c>
      <c r="C1278" t="s">
        <v>162</v>
      </c>
      <c r="D1278">
        <v>1</v>
      </c>
      <c r="E1278">
        <v>1</v>
      </c>
      <c r="F1278">
        <v>0</v>
      </c>
      <c r="G1278">
        <v>2</v>
      </c>
      <c r="H1278">
        <v>87</v>
      </c>
      <c r="K1278">
        <v>88</v>
      </c>
      <c r="L1278">
        <v>86</v>
      </c>
      <c r="M1278">
        <v>92</v>
      </c>
      <c r="T1278" s="34">
        <f>_xlfn.XLOOKUP(B1278,Demog!$A$2:$A$219,Demog!$P$2:$P$219,,,2)</f>
        <v>45391</v>
      </c>
      <c r="U1278" s="34">
        <f t="shared" si="19"/>
        <v>3</v>
      </c>
      <c r="V1278" s="13">
        <f>IF(OR(Table1[[#This Row],[7d_positivity_public]]=0,ISBLANK(Table1[[#This Row],[7d_positivity_public]])),"",(Table1[[#This Row],[7d_positivity_public]]-Table1[[#This Row],[7d_positivity_all]])/Table1[[#This Row],[7d_positivity_public]])</f>
        <v>0.5</v>
      </c>
      <c r="W1278">
        <v>1</v>
      </c>
    </row>
    <row r="1279" spans="1:23" x14ac:dyDescent="0.25">
      <c r="A1279" s="10">
        <v>44400</v>
      </c>
      <c r="B1279">
        <v>2335</v>
      </c>
      <c r="C1279" t="s">
        <v>163</v>
      </c>
      <c r="D1279">
        <v>1</v>
      </c>
      <c r="E1279">
        <v>0</v>
      </c>
      <c r="F1279">
        <v>1</v>
      </c>
      <c r="G1279">
        <v>4</v>
      </c>
      <c r="H1279">
        <v>87</v>
      </c>
      <c r="K1279">
        <v>88</v>
      </c>
      <c r="L1279">
        <v>86</v>
      </c>
      <c r="M1279">
        <v>92</v>
      </c>
      <c r="T1279" s="34">
        <f>_xlfn.XLOOKUP(B1279,Demog!$A$2:$A$219,Demog!$P$2:$P$219,,,2)</f>
        <v>62748</v>
      </c>
      <c r="U1279" s="34">
        <f t="shared" si="19"/>
        <v>4</v>
      </c>
      <c r="V1279" s="13">
        <f>IF(OR(Table1[[#This Row],[7d_positivity_public]]=0,ISBLANK(Table1[[#This Row],[7d_positivity_public]])),"",(Table1[[#This Row],[7d_positivity_public]]-Table1[[#This Row],[7d_positivity_all]])/Table1[[#This Row],[7d_positivity_public]])</f>
        <v>0.5</v>
      </c>
      <c r="W1279">
        <v>2</v>
      </c>
    </row>
    <row r="1280" spans="1:23" x14ac:dyDescent="0.25">
      <c r="A1280" s="10">
        <v>44400</v>
      </c>
      <c r="B1280">
        <v>2336</v>
      </c>
      <c r="C1280" t="s">
        <v>164</v>
      </c>
      <c r="D1280">
        <v>1</v>
      </c>
      <c r="E1280">
        <v>0</v>
      </c>
      <c r="F1280">
        <v>1</v>
      </c>
      <c r="G1280">
        <v>1</v>
      </c>
      <c r="H1280">
        <v>86</v>
      </c>
      <c r="K1280">
        <v>87</v>
      </c>
      <c r="L1280">
        <v>84</v>
      </c>
      <c r="M1280">
        <v>90</v>
      </c>
      <c r="T1280" s="34">
        <f>_xlfn.XLOOKUP(B1280,Demog!$A$2:$A$219,Demog!$P$2:$P$219,,,2)</f>
        <v>58701</v>
      </c>
      <c r="U1280" s="34">
        <f t="shared" si="19"/>
        <v>4</v>
      </c>
      <c r="V1280" s="13">
        <f>IF(OR(Table1[[#This Row],[7d_positivity_public]]=0,ISBLANK(Table1[[#This Row],[7d_positivity_public]])),"",(Table1[[#This Row],[7d_positivity_public]]-Table1[[#This Row],[7d_positivity_all]])/Table1[[#This Row],[7d_positivity_public]])</f>
        <v>0</v>
      </c>
      <c r="W1280">
        <v>1</v>
      </c>
    </row>
    <row r="1281" spans="1:23" x14ac:dyDescent="0.25">
      <c r="A1281" s="10">
        <v>44400</v>
      </c>
      <c r="B1281">
        <v>2337</v>
      </c>
      <c r="C1281" t="s">
        <v>165</v>
      </c>
      <c r="D1281">
        <v>1</v>
      </c>
      <c r="E1281">
        <v>0</v>
      </c>
      <c r="F1281">
        <v>1</v>
      </c>
      <c r="G1281">
        <v>2</v>
      </c>
      <c r="H1281">
        <v>80</v>
      </c>
      <c r="K1281">
        <v>81</v>
      </c>
      <c r="L1281">
        <v>78</v>
      </c>
      <c r="M1281">
        <v>85</v>
      </c>
      <c r="T1281" s="34">
        <f>_xlfn.XLOOKUP(B1281,Demog!$A$2:$A$219,Demog!$P$2:$P$219,,,2)</f>
        <v>60538</v>
      </c>
      <c r="U1281" s="34">
        <f t="shared" si="19"/>
        <v>4</v>
      </c>
      <c r="V1281" s="13">
        <f>IF(OR(Table1[[#This Row],[7d_positivity_public]]=0,ISBLANK(Table1[[#This Row],[7d_positivity_public]])),"",(Table1[[#This Row],[7d_positivity_public]]-Table1[[#This Row],[7d_positivity_all]])/Table1[[#This Row],[7d_positivity_public]])</f>
        <v>0.5</v>
      </c>
      <c r="W1281">
        <v>1</v>
      </c>
    </row>
    <row r="1282" spans="1:23" x14ac:dyDescent="0.25">
      <c r="A1282" s="10">
        <v>44400</v>
      </c>
      <c r="B1282">
        <v>2338</v>
      </c>
      <c r="C1282" t="s">
        <v>166</v>
      </c>
      <c r="D1282">
        <v>1</v>
      </c>
      <c r="E1282">
        <v>0</v>
      </c>
      <c r="F1282">
        <v>1</v>
      </c>
      <c r="G1282">
        <v>1</v>
      </c>
      <c r="H1282">
        <v>87</v>
      </c>
      <c r="K1282">
        <v>89</v>
      </c>
      <c r="L1282">
        <v>87</v>
      </c>
      <c r="M1282">
        <v>92</v>
      </c>
      <c r="T1282" s="34">
        <f>_xlfn.XLOOKUP(B1282,Demog!$A$2:$A$219,Demog!$P$2:$P$219,,,2)</f>
        <v>41463</v>
      </c>
      <c r="U1282" s="34">
        <f t="shared" ref="U1282:U1345" si="20">ROUND(T1282*D1282/100000*7,0)</f>
        <v>3</v>
      </c>
      <c r="V1282" s="13">
        <f>IF(OR(Table1[[#This Row],[7d_positivity_public]]=0,ISBLANK(Table1[[#This Row],[7d_positivity_public]])),"",(Table1[[#This Row],[7d_positivity_public]]-Table1[[#This Row],[7d_positivity_all]])/Table1[[#This Row],[7d_positivity_public]])</f>
        <v>0</v>
      </c>
      <c r="W1282">
        <v>1</v>
      </c>
    </row>
    <row r="1283" spans="1:23" x14ac:dyDescent="0.25">
      <c r="A1283" s="10">
        <v>44400</v>
      </c>
      <c r="B1283">
        <v>2341</v>
      </c>
      <c r="C1283" t="s">
        <v>167</v>
      </c>
      <c r="D1283">
        <v>1</v>
      </c>
      <c r="E1283">
        <v>1</v>
      </c>
      <c r="F1283">
        <v>0</v>
      </c>
      <c r="G1283">
        <v>2</v>
      </c>
      <c r="H1283">
        <v>83</v>
      </c>
      <c r="K1283">
        <v>84</v>
      </c>
      <c r="L1283">
        <v>79</v>
      </c>
      <c r="M1283">
        <v>88</v>
      </c>
      <c r="T1283" s="34">
        <f>_xlfn.XLOOKUP(B1283,Demog!$A$2:$A$219,Demog!$P$2:$P$219,,,2)</f>
        <v>74816</v>
      </c>
      <c r="U1283" s="34">
        <f t="shared" si="20"/>
        <v>5</v>
      </c>
      <c r="V1283" s="13">
        <f>IF(OR(Table1[[#This Row],[7d_positivity_public]]=0,ISBLANK(Table1[[#This Row],[7d_positivity_public]])),"",(Table1[[#This Row],[7d_positivity_public]]-Table1[[#This Row],[7d_positivity_all]])/Table1[[#This Row],[7d_positivity_public]])</f>
        <v>0.5</v>
      </c>
      <c r="W1283">
        <v>1</v>
      </c>
    </row>
    <row r="1284" spans="1:23" x14ac:dyDescent="0.25">
      <c r="A1284" s="10">
        <v>44400</v>
      </c>
      <c r="B1284">
        <v>2342</v>
      </c>
      <c r="C1284" t="s">
        <v>168</v>
      </c>
      <c r="D1284">
        <v>2</v>
      </c>
      <c r="E1284">
        <v>0</v>
      </c>
      <c r="F1284">
        <v>2</v>
      </c>
      <c r="G1284">
        <v>3</v>
      </c>
      <c r="H1284">
        <v>81</v>
      </c>
      <c r="K1284">
        <v>82</v>
      </c>
      <c r="L1284">
        <v>72</v>
      </c>
      <c r="M1284">
        <v>87</v>
      </c>
      <c r="T1284" s="34">
        <f>_xlfn.XLOOKUP(B1284,Demog!$A$2:$A$219,Demog!$P$2:$P$219,,,2)</f>
        <v>19952</v>
      </c>
      <c r="U1284" s="34">
        <f t="shared" si="20"/>
        <v>3</v>
      </c>
      <c r="V1284" s="13">
        <f>IF(OR(Table1[[#This Row],[7d_positivity_public]]=0,ISBLANK(Table1[[#This Row],[7d_positivity_public]])),"",(Table1[[#This Row],[7d_positivity_public]]-Table1[[#This Row],[7d_positivity_all]])/Table1[[#This Row],[7d_positivity_public]])</f>
        <v>0.66666666666666663</v>
      </c>
      <c r="W1284">
        <v>1</v>
      </c>
    </row>
    <row r="1285" spans="1:23" x14ac:dyDescent="0.25">
      <c r="A1285" s="10">
        <v>44400</v>
      </c>
      <c r="B1285">
        <v>3111</v>
      </c>
      <c r="C1285" t="s">
        <v>169</v>
      </c>
      <c r="D1285">
        <v>1</v>
      </c>
      <c r="E1285">
        <v>1</v>
      </c>
      <c r="F1285">
        <v>0</v>
      </c>
      <c r="G1285">
        <v>0</v>
      </c>
      <c r="H1285">
        <v>84</v>
      </c>
      <c r="K1285">
        <v>85</v>
      </c>
      <c r="L1285">
        <v>89</v>
      </c>
      <c r="M1285">
        <v>80</v>
      </c>
      <c r="T1285" s="34">
        <f>_xlfn.XLOOKUP(B1285,Demog!$A$2:$A$219,Demog!$P$2:$P$219,,,2)</f>
        <v>54587</v>
      </c>
      <c r="U1285" s="34">
        <f t="shared" si="20"/>
        <v>4</v>
      </c>
      <c r="V1285" s="13" t="str">
        <f>IF(OR(Table1[[#This Row],[7d_positivity_public]]=0,ISBLANK(Table1[[#This Row],[7d_positivity_public]])),"",(Table1[[#This Row],[7d_positivity_public]]-Table1[[#This Row],[7d_positivity_all]])/Table1[[#This Row],[7d_positivity_public]])</f>
        <v/>
      </c>
      <c r="W1285">
        <v>0</v>
      </c>
    </row>
    <row r="1286" spans="1:23" x14ac:dyDescent="0.25">
      <c r="A1286" s="10">
        <v>44400</v>
      </c>
      <c r="B1286">
        <v>3112</v>
      </c>
      <c r="C1286" t="s">
        <v>170</v>
      </c>
      <c r="D1286">
        <v>3</v>
      </c>
      <c r="E1286">
        <v>1</v>
      </c>
      <c r="F1286">
        <v>2</v>
      </c>
      <c r="G1286">
        <v>10</v>
      </c>
      <c r="H1286">
        <v>79</v>
      </c>
      <c r="K1286">
        <v>79</v>
      </c>
      <c r="L1286">
        <v>77</v>
      </c>
      <c r="M1286">
        <v>81</v>
      </c>
      <c r="T1286" s="34">
        <f>_xlfn.XLOOKUP(B1286,Demog!$A$2:$A$219,Demog!$P$2:$P$219,,,2)</f>
        <v>17729</v>
      </c>
      <c r="U1286" s="34">
        <f t="shared" si="20"/>
        <v>4</v>
      </c>
      <c r="V1286" s="13">
        <f>IF(OR(Table1[[#This Row],[7d_positivity_public]]=0,ISBLANK(Table1[[#This Row],[7d_positivity_public]])),"",(Table1[[#This Row],[7d_positivity_public]]-Table1[[#This Row],[7d_positivity_all]])/Table1[[#This Row],[7d_positivity_public]])</f>
        <v>0.8</v>
      </c>
      <c r="W1286">
        <v>2</v>
      </c>
    </row>
    <row r="1287" spans="1:23" x14ac:dyDescent="0.25">
      <c r="A1287" s="10">
        <v>44400</v>
      </c>
      <c r="B1287">
        <v>3113</v>
      </c>
      <c r="C1287" t="s">
        <v>171</v>
      </c>
      <c r="D1287">
        <v>0</v>
      </c>
      <c r="E1287">
        <v>2</v>
      </c>
      <c r="F1287">
        <v>-2</v>
      </c>
      <c r="G1287">
        <v>0</v>
      </c>
      <c r="H1287">
        <v>78</v>
      </c>
      <c r="K1287">
        <v>79</v>
      </c>
      <c r="L1287">
        <v>77</v>
      </c>
      <c r="M1287">
        <v>80</v>
      </c>
      <c r="T1287" s="34">
        <f>_xlfn.XLOOKUP(B1287,Demog!$A$2:$A$219,Demog!$P$2:$P$219,,,2)</f>
        <v>23478</v>
      </c>
      <c r="U1287" s="34">
        <f t="shared" si="20"/>
        <v>0</v>
      </c>
      <c r="V1287" s="13" t="str">
        <f>IF(OR(Table1[[#This Row],[7d_positivity_public]]=0,ISBLANK(Table1[[#This Row],[7d_positivity_public]])),"",(Table1[[#This Row],[7d_positivity_public]]-Table1[[#This Row],[7d_positivity_all]])/Table1[[#This Row],[7d_positivity_public]])</f>
        <v/>
      </c>
      <c r="W1287">
        <v>0</v>
      </c>
    </row>
    <row r="1288" spans="1:23" x14ac:dyDescent="0.25">
      <c r="A1288" s="10">
        <v>44400</v>
      </c>
      <c r="B1288">
        <v>3114</v>
      </c>
      <c r="C1288" t="s">
        <v>172</v>
      </c>
      <c r="D1288">
        <v>1</v>
      </c>
      <c r="E1288">
        <v>0</v>
      </c>
      <c r="F1288">
        <v>1</v>
      </c>
      <c r="G1288">
        <v>2</v>
      </c>
      <c r="H1288">
        <v>81</v>
      </c>
      <c r="K1288">
        <v>81</v>
      </c>
      <c r="L1288">
        <v>79</v>
      </c>
      <c r="M1288">
        <v>83</v>
      </c>
      <c r="T1288" s="34">
        <f>_xlfn.XLOOKUP(B1288,Demog!$A$2:$A$219,Demog!$P$2:$P$219,,,2)</f>
        <v>32171</v>
      </c>
      <c r="U1288" s="34">
        <f t="shared" si="20"/>
        <v>2</v>
      </c>
      <c r="V1288" s="13">
        <f>IF(OR(Table1[[#This Row],[7d_positivity_public]]=0,ISBLANK(Table1[[#This Row],[7d_positivity_public]])),"",(Table1[[#This Row],[7d_positivity_public]]-Table1[[#This Row],[7d_positivity_all]])/Table1[[#This Row],[7d_positivity_public]])</f>
        <v>0.5</v>
      </c>
      <c r="W1288">
        <v>1</v>
      </c>
    </row>
    <row r="1289" spans="1:23" x14ac:dyDescent="0.25">
      <c r="A1289" s="10">
        <v>44400</v>
      </c>
      <c r="B1289">
        <v>3115</v>
      </c>
      <c r="C1289" t="s">
        <v>173</v>
      </c>
      <c r="D1289">
        <v>0</v>
      </c>
      <c r="E1289">
        <v>1</v>
      </c>
      <c r="F1289">
        <v>-1</v>
      </c>
      <c r="G1289">
        <v>0</v>
      </c>
      <c r="H1289">
        <v>86</v>
      </c>
      <c r="K1289">
        <v>86</v>
      </c>
      <c r="L1289">
        <v>83</v>
      </c>
      <c r="M1289">
        <v>89</v>
      </c>
      <c r="T1289" s="34">
        <f>_xlfn.XLOOKUP(B1289,Demog!$A$2:$A$219,Demog!$P$2:$P$219,,,2)</f>
        <v>24774</v>
      </c>
      <c r="U1289" s="34">
        <f t="shared" si="20"/>
        <v>0</v>
      </c>
      <c r="V1289" s="13" t="str">
        <f>IF(OR(Table1[[#This Row],[7d_positivity_public]]=0,ISBLANK(Table1[[#This Row],[7d_positivity_public]])),"",(Table1[[#This Row],[7d_positivity_public]]-Table1[[#This Row],[7d_positivity_all]])/Table1[[#This Row],[7d_positivity_public]])</f>
        <v/>
      </c>
      <c r="W1289">
        <v>0</v>
      </c>
    </row>
    <row r="1290" spans="1:23" x14ac:dyDescent="0.25">
      <c r="A1290" s="10">
        <v>44400</v>
      </c>
      <c r="B1290">
        <v>3116</v>
      </c>
      <c r="C1290" t="s">
        <v>174</v>
      </c>
      <c r="D1290">
        <v>1</v>
      </c>
      <c r="E1290">
        <v>1</v>
      </c>
      <c r="F1290">
        <v>0</v>
      </c>
      <c r="G1290">
        <v>3</v>
      </c>
      <c r="H1290">
        <v>85</v>
      </c>
      <c r="K1290">
        <v>85</v>
      </c>
      <c r="L1290">
        <v>85</v>
      </c>
      <c r="M1290">
        <v>85</v>
      </c>
      <c r="T1290" s="34">
        <f>_xlfn.XLOOKUP(B1290,Demog!$A$2:$A$219,Demog!$P$2:$P$219,,,2)</f>
        <v>24621</v>
      </c>
      <c r="U1290" s="34">
        <f t="shared" si="20"/>
        <v>2</v>
      </c>
      <c r="V1290" s="13">
        <f>IF(OR(Table1[[#This Row],[7d_positivity_public]]=0,ISBLANK(Table1[[#This Row],[7d_positivity_public]])),"",(Table1[[#This Row],[7d_positivity_public]]-Table1[[#This Row],[7d_positivity_all]])/Table1[[#This Row],[7d_positivity_public]])</f>
        <v>0.66666666666666663</v>
      </c>
      <c r="W1290">
        <v>1</v>
      </c>
    </row>
    <row r="1291" spans="1:23" x14ac:dyDescent="0.25">
      <c r="A1291" s="10">
        <v>44400</v>
      </c>
      <c r="B1291">
        <v>3117</v>
      </c>
      <c r="C1291" t="s">
        <v>175</v>
      </c>
      <c r="D1291">
        <v>1</v>
      </c>
      <c r="E1291">
        <v>0</v>
      </c>
      <c r="F1291">
        <v>1</v>
      </c>
      <c r="G1291">
        <v>0</v>
      </c>
      <c r="H1291">
        <v>84</v>
      </c>
      <c r="K1291">
        <v>85</v>
      </c>
      <c r="L1291">
        <v>82</v>
      </c>
      <c r="M1291">
        <v>87</v>
      </c>
      <c r="T1291" s="34">
        <f>_xlfn.XLOOKUP(B1291,Demog!$A$2:$A$219,Demog!$P$2:$P$219,,,2)</f>
        <v>20949</v>
      </c>
      <c r="U1291" s="34">
        <f t="shared" si="20"/>
        <v>1</v>
      </c>
      <c r="V1291" s="13" t="str">
        <f>IF(OR(Table1[[#This Row],[7d_positivity_public]]=0,ISBLANK(Table1[[#This Row],[7d_positivity_public]])),"",(Table1[[#This Row],[7d_positivity_public]]-Table1[[#This Row],[7d_positivity_all]])/Table1[[#This Row],[7d_positivity_public]])</f>
        <v/>
      </c>
      <c r="W1291">
        <v>0</v>
      </c>
    </row>
    <row r="1292" spans="1:23" x14ac:dyDescent="0.25">
      <c r="A1292" s="10">
        <v>44400</v>
      </c>
      <c r="B1292">
        <v>3211</v>
      </c>
      <c r="C1292" t="s">
        <v>176</v>
      </c>
      <c r="D1292">
        <v>3</v>
      </c>
      <c r="E1292">
        <v>1</v>
      </c>
      <c r="F1292">
        <v>2</v>
      </c>
      <c r="G1292">
        <v>2</v>
      </c>
      <c r="H1292">
        <v>85</v>
      </c>
      <c r="K1292">
        <v>86</v>
      </c>
      <c r="L1292">
        <v>88</v>
      </c>
      <c r="M1292">
        <v>80</v>
      </c>
      <c r="T1292" s="34">
        <f>_xlfn.XLOOKUP(B1292,Demog!$A$2:$A$219,Demog!$P$2:$P$219,,,2)</f>
        <v>41934</v>
      </c>
      <c r="U1292" s="34">
        <f t="shared" si="20"/>
        <v>9</v>
      </c>
      <c r="V1292" s="13">
        <f>IF(OR(Table1[[#This Row],[7d_positivity_public]]=0,ISBLANK(Table1[[#This Row],[7d_positivity_public]])),"",(Table1[[#This Row],[7d_positivity_public]]-Table1[[#This Row],[7d_positivity_all]])/Table1[[#This Row],[7d_positivity_public]])</f>
        <v>0.5</v>
      </c>
      <c r="W1292">
        <v>1</v>
      </c>
    </row>
    <row r="1293" spans="1:23" x14ac:dyDescent="0.25">
      <c r="A1293" s="10">
        <v>44400</v>
      </c>
      <c r="B1293">
        <v>3212</v>
      </c>
      <c r="C1293" t="s">
        <v>177</v>
      </c>
      <c r="D1293">
        <v>1</v>
      </c>
      <c r="E1293">
        <v>3</v>
      </c>
      <c r="F1293">
        <v>-2</v>
      </c>
      <c r="G1293">
        <v>3</v>
      </c>
      <c r="H1293">
        <v>86</v>
      </c>
      <c r="K1293">
        <v>86</v>
      </c>
      <c r="L1293">
        <v>88</v>
      </c>
      <c r="M1293">
        <v>84</v>
      </c>
      <c r="T1293" s="34">
        <f>_xlfn.XLOOKUP(B1293,Demog!$A$2:$A$219,Demog!$P$2:$P$219,,,2)</f>
        <v>47203</v>
      </c>
      <c r="U1293" s="34">
        <f t="shared" si="20"/>
        <v>3</v>
      </c>
      <c r="V1293" s="13">
        <f>IF(OR(Table1[[#This Row],[7d_positivity_public]]=0,ISBLANK(Table1[[#This Row],[7d_positivity_public]])),"",(Table1[[#This Row],[7d_positivity_public]]-Table1[[#This Row],[7d_positivity_all]])/Table1[[#This Row],[7d_positivity_public]])</f>
        <v>0.66666666666666663</v>
      </c>
      <c r="W1293">
        <v>1</v>
      </c>
    </row>
    <row r="1294" spans="1:23" x14ac:dyDescent="0.25">
      <c r="A1294" s="10">
        <v>44400</v>
      </c>
      <c r="B1294">
        <v>3213</v>
      </c>
      <c r="C1294" t="s">
        <v>178</v>
      </c>
      <c r="D1294">
        <v>2</v>
      </c>
      <c r="E1294">
        <v>1</v>
      </c>
      <c r="F1294">
        <v>1</v>
      </c>
      <c r="G1294">
        <v>4</v>
      </c>
      <c r="H1294">
        <v>88</v>
      </c>
      <c r="K1294">
        <v>89</v>
      </c>
      <c r="L1294">
        <v>89</v>
      </c>
      <c r="M1294">
        <v>89</v>
      </c>
      <c r="T1294" s="34">
        <f>_xlfn.XLOOKUP(B1294,Demog!$A$2:$A$219,Demog!$P$2:$P$219,,,2)</f>
        <v>32904</v>
      </c>
      <c r="U1294" s="34">
        <f t="shared" si="20"/>
        <v>5</v>
      </c>
      <c r="V1294" s="13">
        <f>IF(OR(Table1[[#This Row],[7d_positivity_public]]=0,ISBLANK(Table1[[#This Row],[7d_positivity_public]])),"",(Table1[[#This Row],[7d_positivity_public]]-Table1[[#This Row],[7d_positivity_all]])/Table1[[#This Row],[7d_positivity_public]])</f>
        <v>0.75</v>
      </c>
      <c r="W1294">
        <v>1</v>
      </c>
    </row>
    <row r="1295" spans="1:23" x14ac:dyDescent="0.25">
      <c r="A1295" s="10">
        <v>44400</v>
      </c>
      <c r="B1295">
        <v>3221</v>
      </c>
      <c r="C1295" t="s">
        <v>179</v>
      </c>
      <c r="D1295">
        <v>4</v>
      </c>
      <c r="E1295">
        <v>2</v>
      </c>
      <c r="F1295">
        <v>2</v>
      </c>
      <c r="G1295">
        <v>9</v>
      </c>
      <c r="H1295">
        <v>73</v>
      </c>
      <c r="K1295">
        <v>74</v>
      </c>
      <c r="L1295">
        <v>73</v>
      </c>
      <c r="M1295">
        <v>74</v>
      </c>
      <c r="T1295" s="34">
        <f>_xlfn.XLOOKUP(B1295,Demog!$A$2:$A$219,Demog!$P$2:$P$219,,,2)</f>
        <v>19960</v>
      </c>
      <c r="U1295" s="34">
        <f t="shared" si="20"/>
        <v>6</v>
      </c>
      <c r="V1295" s="13">
        <f>IF(OR(Table1[[#This Row],[7d_positivity_public]]=0,ISBLANK(Table1[[#This Row],[7d_positivity_public]])),"",(Table1[[#This Row],[7d_positivity_public]]-Table1[[#This Row],[7d_positivity_all]])/Table1[[#This Row],[7d_positivity_public]])</f>
        <v>0.44444444444444442</v>
      </c>
      <c r="W1295">
        <v>5</v>
      </c>
    </row>
    <row r="1296" spans="1:23" x14ac:dyDescent="0.25">
      <c r="A1296" s="10">
        <v>44400</v>
      </c>
      <c r="B1296">
        <v>3222</v>
      </c>
      <c r="C1296" t="s">
        <v>180</v>
      </c>
      <c r="D1296">
        <v>0</v>
      </c>
      <c r="E1296">
        <v>0</v>
      </c>
      <c r="F1296">
        <v>0</v>
      </c>
      <c r="G1296">
        <v>2</v>
      </c>
      <c r="H1296">
        <v>85</v>
      </c>
      <c r="K1296">
        <v>85</v>
      </c>
      <c r="L1296">
        <v>87</v>
      </c>
      <c r="M1296">
        <v>81</v>
      </c>
      <c r="T1296" s="34">
        <f>_xlfn.XLOOKUP(B1296,Demog!$A$2:$A$219,Demog!$P$2:$P$219,,,2)</f>
        <v>12392</v>
      </c>
      <c r="U1296" s="34">
        <f t="shared" si="20"/>
        <v>0</v>
      </c>
      <c r="V1296" s="13">
        <f>IF(OR(Table1[[#This Row],[7d_positivity_public]]=0,ISBLANK(Table1[[#This Row],[7d_positivity_public]])),"",(Table1[[#This Row],[7d_positivity_public]]-Table1[[#This Row],[7d_positivity_all]])/Table1[[#This Row],[7d_positivity_public]])</f>
        <v>1</v>
      </c>
      <c r="W1296">
        <v>0</v>
      </c>
    </row>
    <row r="1297" spans="1:23" x14ac:dyDescent="0.25">
      <c r="A1297" s="10">
        <v>44400</v>
      </c>
      <c r="B1297">
        <v>3223</v>
      </c>
      <c r="C1297" t="s">
        <v>181</v>
      </c>
      <c r="D1297">
        <v>2</v>
      </c>
      <c r="E1297">
        <v>2</v>
      </c>
      <c r="F1297">
        <v>0</v>
      </c>
      <c r="G1297">
        <v>3</v>
      </c>
      <c r="H1297">
        <v>84</v>
      </c>
      <c r="K1297">
        <v>84</v>
      </c>
      <c r="L1297">
        <v>85</v>
      </c>
      <c r="M1297">
        <v>83</v>
      </c>
      <c r="T1297" s="34">
        <f>_xlfn.XLOOKUP(B1297,Demog!$A$2:$A$219,Demog!$P$2:$P$219,,,2)</f>
        <v>29180</v>
      </c>
      <c r="U1297" s="34">
        <f t="shared" si="20"/>
        <v>4</v>
      </c>
      <c r="V1297" s="13">
        <f>IF(OR(Table1[[#This Row],[7d_positivity_public]]=0,ISBLANK(Table1[[#This Row],[7d_positivity_public]])),"",(Table1[[#This Row],[7d_positivity_public]]-Table1[[#This Row],[7d_positivity_all]])/Table1[[#This Row],[7d_positivity_public]])</f>
        <v>0.66666666666666663</v>
      </c>
      <c r="W1297">
        <v>1</v>
      </c>
    </row>
    <row r="1298" spans="1:23" x14ac:dyDescent="0.25">
      <c r="A1298" s="10">
        <v>44400</v>
      </c>
      <c r="B1298">
        <v>3231</v>
      </c>
      <c r="C1298" t="s">
        <v>182</v>
      </c>
      <c r="D1298">
        <v>1</v>
      </c>
      <c r="E1298">
        <v>0</v>
      </c>
      <c r="F1298">
        <v>1</v>
      </c>
      <c r="G1298">
        <v>2</v>
      </c>
      <c r="H1298">
        <v>88</v>
      </c>
      <c r="K1298">
        <v>88</v>
      </c>
      <c r="L1298">
        <v>88</v>
      </c>
      <c r="M1298">
        <v>88</v>
      </c>
      <c r="T1298" s="34">
        <f>_xlfn.XLOOKUP(B1298,Demog!$A$2:$A$219,Demog!$P$2:$P$219,,,2)</f>
        <v>18027</v>
      </c>
      <c r="U1298" s="34">
        <f t="shared" si="20"/>
        <v>1</v>
      </c>
      <c r="V1298" s="13">
        <f>IF(OR(Table1[[#This Row],[7d_positivity_public]]=0,ISBLANK(Table1[[#This Row],[7d_positivity_public]])),"",(Table1[[#This Row],[7d_positivity_public]]-Table1[[#This Row],[7d_positivity_all]])/Table1[[#This Row],[7d_positivity_public]])</f>
        <v>1</v>
      </c>
      <c r="W1298">
        <v>0</v>
      </c>
    </row>
    <row r="1299" spans="1:23" x14ac:dyDescent="0.25">
      <c r="A1299" s="10">
        <v>44400</v>
      </c>
      <c r="B1299">
        <v>3232</v>
      </c>
      <c r="C1299" t="s">
        <v>183</v>
      </c>
      <c r="D1299">
        <v>2</v>
      </c>
      <c r="E1299">
        <v>0</v>
      </c>
      <c r="F1299">
        <v>2</v>
      </c>
      <c r="G1299">
        <v>3</v>
      </c>
      <c r="H1299">
        <v>87</v>
      </c>
      <c r="K1299">
        <v>88</v>
      </c>
      <c r="L1299">
        <v>87</v>
      </c>
      <c r="M1299">
        <v>88</v>
      </c>
      <c r="T1299" s="34">
        <f>_xlfn.XLOOKUP(B1299,Demog!$A$2:$A$219,Demog!$P$2:$P$219,,,2)</f>
        <v>34575</v>
      </c>
      <c r="U1299" s="34">
        <f t="shared" si="20"/>
        <v>5</v>
      </c>
      <c r="V1299" s="13">
        <f>IF(OR(Table1[[#This Row],[7d_positivity_public]]=0,ISBLANK(Table1[[#This Row],[7d_positivity_public]])),"",(Table1[[#This Row],[7d_positivity_public]]-Table1[[#This Row],[7d_positivity_all]])/Table1[[#This Row],[7d_positivity_public]])</f>
        <v>0.66666666666666663</v>
      </c>
      <c r="W1299">
        <v>1</v>
      </c>
    </row>
    <row r="1300" spans="1:23" x14ac:dyDescent="0.25">
      <c r="A1300" s="10">
        <v>44400</v>
      </c>
      <c r="B1300">
        <v>3233</v>
      </c>
      <c r="C1300" t="s">
        <v>184</v>
      </c>
      <c r="D1300">
        <v>1</v>
      </c>
      <c r="E1300">
        <v>1</v>
      </c>
      <c r="F1300">
        <v>0</v>
      </c>
      <c r="G1300">
        <v>1</v>
      </c>
      <c r="H1300">
        <v>89</v>
      </c>
      <c r="K1300">
        <v>89</v>
      </c>
      <c r="L1300">
        <v>90</v>
      </c>
      <c r="M1300">
        <v>88</v>
      </c>
      <c r="T1300" s="34">
        <f>_xlfn.XLOOKUP(B1300,Demog!$A$2:$A$219,Demog!$P$2:$P$219,,,2)</f>
        <v>51292</v>
      </c>
      <c r="U1300" s="34">
        <f t="shared" si="20"/>
        <v>4</v>
      </c>
      <c r="V1300" s="13">
        <f>IF(OR(Table1[[#This Row],[7d_positivity_public]]=0,ISBLANK(Table1[[#This Row],[7d_positivity_public]])),"",(Table1[[#This Row],[7d_positivity_public]]-Table1[[#This Row],[7d_positivity_all]])/Table1[[#This Row],[7d_positivity_public]])</f>
        <v>1</v>
      </c>
      <c r="W1300">
        <v>0</v>
      </c>
    </row>
    <row r="1301" spans="1:23" x14ac:dyDescent="0.25">
      <c r="A1301" s="10">
        <v>44400</v>
      </c>
      <c r="B1301">
        <v>3241</v>
      </c>
      <c r="C1301" t="s">
        <v>185</v>
      </c>
      <c r="D1301">
        <v>1</v>
      </c>
      <c r="E1301">
        <v>0</v>
      </c>
      <c r="F1301">
        <v>1</v>
      </c>
      <c r="G1301">
        <v>2</v>
      </c>
      <c r="H1301">
        <v>82</v>
      </c>
      <c r="K1301">
        <v>82</v>
      </c>
      <c r="L1301">
        <v>80</v>
      </c>
      <c r="M1301">
        <v>84</v>
      </c>
      <c r="T1301" s="34">
        <f>_xlfn.XLOOKUP(B1301,Demog!$A$2:$A$219,Demog!$P$2:$P$219,,,2)</f>
        <v>37993</v>
      </c>
      <c r="U1301" s="34">
        <f t="shared" si="20"/>
        <v>3</v>
      </c>
      <c r="V1301" s="13">
        <f>IF(OR(Table1[[#This Row],[7d_positivity_public]]=0,ISBLANK(Table1[[#This Row],[7d_positivity_public]])),"",(Table1[[#This Row],[7d_positivity_public]]-Table1[[#This Row],[7d_positivity_all]])/Table1[[#This Row],[7d_positivity_public]])</f>
        <v>0.5</v>
      </c>
      <c r="W1301">
        <v>1</v>
      </c>
    </row>
    <row r="1302" spans="1:23" x14ac:dyDescent="0.25">
      <c r="A1302" s="10">
        <v>44400</v>
      </c>
      <c r="B1302">
        <v>3242</v>
      </c>
      <c r="C1302" t="s">
        <v>186</v>
      </c>
      <c r="D1302">
        <v>0</v>
      </c>
      <c r="E1302">
        <v>0</v>
      </c>
      <c r="F1302">
        <v>0</v>
      </c>
      <c r="G1302">
        <v>0</v>
      </c>
      <c r="H1302">
        <v>85</v>
      </c>
      <c r="K1302">
        <v>85</v>
      </c>
      <c r="L1302">
        <v>82</v>
      </c>
      <c r="M1302">
        <v>88</v>
      </c>
      <c r="T1302" s="34">
        <f>_xlfn.XLOOKUP(B1302,Demog!$A$2:$A$219,Demog!$P$2:$P$219,,,2)</f>
        <v>34483</v>
      </c>
      <c r="U1302" s="34">
        <f t="shared" si="20"/>
        <v>0</v>
      </c>
      <c r="V1302" s="13" t="str">
        <f>IF(OR(Table1[[#This Row],[7d_positivity_public]]=0,ISBLANK(Table1[[#This Row],[7d_positivity_public]])),"",(Table1[[#This Row],[7d_positivity_public]]-Table1[[#This Row],[7d_positivity_all]])/Table1[[#This Row],[7d_positivity_public]])</f>
        <v/>
      </c>
      <c r="W1302">
        <v>0</v>
      </c>
    </row>
    <row r="1303" spans="1:23" x14ac:dyDescent="0.25">
      <c r="A1303" s="10">
        <v>44400</v>
      </c>
      <c r="B1303">
        <v>3243</v>
      </c>
      <c r="C1303" t="s">
        <v>187</v>
      </c>
      <c r="D1303">
        <v>0</v>
      </c>
      <c r="E1303">
        <v>1</v>
      </c>
      <c r="F1303">
        <v>-1</v>
      </c>
      <c r="G1303">
        <v>0</v>
      </c>
      <c r="H1303">
        <v>79</v>
      </c>
      <c r="K1303">
        <v>80</v>
      </c>
      <c r="L1303">
        <v>79</v>
      </c>
      <c r="M1303">
        <v>80</v>
      </c>
      <c r="T1303" s="34">
        <f>_xlfn.XLOOKUP(B1303,Demog!$A$2:$A$219,Demog!$P$2:$P$219,,,2)</f>
        <v>15890</v>
      </c>
      <c r="U1303" s="34">
        <f t="shared" si="20"/>
        <v>0</v>
      </c>
      <c r="V1303" s="13" t="str">
        <f>IF(OR(Table1[[#This Row],[7d_positivity_public]]=0,ISBLANK(Table1[[#This Row],[7d_positivity_public]])),"",(Table1[[#This Row],[7d_positivity_public]]-Table1[[#This Row],[7d_positivity_all]])/Table1[[#This Row],[7d_positivity_public]])</f>
        <v/>
      </c>
      <c r="W1303">
        <v>0</v>
      </c>
    </row>
    <row r="1304" spans="1:23" x14ac:dyDescent="0.25">
      <c r="A1304" s="10">
        <v>44400</v>
      </c>
      <c r="B1304">
        <v>3244</v>
      </c>
      <c r="C1304" t="s">
        <v>188</v>
      </c>
      <c r="D1304">
        <v>0</v>
      </c>
      <c r="E1304">
        <v>1</v>
      </c>
      <c r="F1304">
        <v>-1</v>
      </c>
      <c r="G1304">
        <v>1</v>
      </c>
      <c r="H1304">
        <v>89</v>
      </c>
      <c r="K1304">
        <v>89</v>
      </c>
      <c r="L1304">
        <v>90</v>
      </c>
      <c r="M1304">
        <v>88</v>
      </c>
      <c r="T1304" s="34">
        <f>_xlfn.XLOOKUP(B1304,Demog!$A$2:$A$219,Demog!$P$2:$P$219,,,2)</f>
        <v>42812</v>
      </c>
      <c r="U1304" s="34">
        <f t="shared" si="20"/>
        <v>0</v>
      </c>
      <c r="V1304" s="13">
        <f>IF(OR(Table1[[#This Row],[7d_positivity_public]]=0,ISBLANK(Table1[[#This Row],[7d_positivity_public]])),"",(Table1[[#This Row],[7d_positivity_public]]-Table1[[#This Row],[7d_positivity_all]])/Table1[[#This Row],[7d_positivity_public]])</f>
        <v>1</v>
      </c>
      <c r="W1304">
        <v>0</v>
      </c>
    </row>
    <row r="1305" spans="1:23" x14ac:dyDescent="0.25">
      <c r="A1305" s="10">
        <v>44400</v>
      </c>
      <c r="B1305">
        <v>3251</v>
      </c>
      <c r="C1305" t="s">
        <v>189</v>
      </c>
      <c r="D1305">
        <v>2</v>
      </c>
      <c r="E1305">
        <v>0</v>
      </c>
      <c r="F1305">
        <v>2</v>
      </c>
      <c r="G1305">
        <v>6</v>
      </c>
      <c r="H1305">
        <v>88</v>
      </c>
      <c r="K1305">
        <v>88</v>
      </c>
      <c r="L1305">
        <v>89</v>
      </c>
      <c r="M1305">
        <v>88</v>
      </c>
      <c r="T1305" s="34">
        <f>_xlfn.XLOOKUP(B1305,Demog!$A$2:$A$219,Demog!$P$2:$P$219,,,2)</f>
        <v>31755</v>
      </c>
      <c r="U1305" s="34">
        <f t="shared" si="20"/>
        <v>4</v>
      </c>
      <c r="V1305" s="13">
        <f>IF(OR(Table1[[#This Row],[7d_positivity_public]]=0,ISBLANK(Table1[[#This Row],[7d_positivity_public]])),"",(Table1[[#This Row],[7d_positivity_public]]-Table1[[#This Row],[7d_positivity_all]])/Table1[[#This Row],[7d_positivity_public]])</f>
        <v>0.66666666666666663</v>
      </c>
      <c r="W1305">
        <v>2</v>
      </c>
    </row>
    <row r="1306" spans="1:23" x14ac:dyDescent="0.25">
      <c r="A1306" s="10">
        <v>44400</v>
      </c>
      <c r="B1306">
        <v>3252</v>
      </c>
      <c r="C1306" t="s">
        <v>190</v>
      </c>
      <c r="D1306">
        <v>1</v>
      </c>
      <c r="E1306">
        <v>0</v>
      </c>
      <c r="F1306">
        <v>1</v>
      </c>
      <c r="G1306">
        <v>1</v>
      </c>
      <c r="H1306">
        <v>88</v>
      </c>
      <c r="K1306">
        <v>88</v>
      </c>
      <c r="L1306">
        <v>90</v>
      </c>
      <c r="M1306">
        <v>85</v>
      </c>
      <c r="T1306" s="34">
        <f>_xlfn.XLOOKUP(B1306,Demog!$A$2:$A$219,Demog!$P$2:$P$219,,,2)</f>
        <v>32807</v>
      </c>
      <c r="U1306" s="34">
        <f t="shared" si="20"/>
        <v>2</v>
      </c>
      <c r="V1306" s="13">
        <f>IF(OR(Table1[[#This Row],[7d_positivity_public]]=0,ISBLANK(Table1[[#This Row],[7d_positivity_public]])),"",(Table1[[#This Row],[7d_positivity_public]]-Table1[[#This Row],[7d_positivity_all]])/Table1[[#This Row],[7d_positivity_public]])</f>
        <v>0</v>
      </c>
      <c r="W1306">
        <v>1</v>
      </c>
    </row>
    <row r="1307" spans="1:23" x14ac:dyDescent="0.25">
      <c r="A1307" s="10">
        <v>44400</v>
      </c>
      <c r="B1307">
        <v>3253</v>
      </c>
      <c r="C1307" t="s">
        <v>191</v>
      </c>
      <c r="D1307">
        <v>1</v>
      </c>
      <c r="E1307">
        <v>0</v>
      </c>
      <c r="F1307">
        <v>1</v>
      </c>
      <c r="G1307">
        <v>2</v>
      </c>
      <c r="H1307">
        <v>89</v>
      </c>
      <c r="K1307">
        <v>89</v>
      </c>
      <c r="L1307">
        <v>90</v>
      </c>
      <c r="M1307">
        <v>88</v>
      </c>
      <c r="T1307" s="34">
        <f>_xlfn.XLOOKUP(B1307,Demog!$A$2:$A$219,Demog!$P$2:$P$219,,,2)</f>
        <v>31246</v>
      </c>
      <c r="U1307" s="34">
        <f t="shared" si="20"/>
        <v>2</v>
      </c>
      <c r="V1307" s="13">
        <f>IF(OR(Table1[[#This Row],[7d_positivity_public]]=0,ISBLANK(Table1[[#This Row],[7d_positivity_public]])),"",(Table1[[#This Row],[7d_positivity_public]]-Table1[[#This Row],[7d_positivity_all]])/Table1[[#This Row],[7d_positivity_public]])</f>
        <v>0.5</v>
      </c>
      <c r="W1307">
        <v>1</v>
      </c>
    </row>
    <row r="1308" spans="1:23" x14ac:dyDescent="0.25">
      <c r="A1308" s="10">
        <v>44400</v>
      </c>
      <c r="B1308">
        <v>3261</v>
      </c>
      <c r="C1308" t="s">
        <v>192</v>
      </c>
      <c r="D1308">
        <v>0</v>
      </c>
      <c r="E1308">
        <v>0</v>
      </c>
      <c r="F1308">
        <v>0</v>
      </c>
      <c r="G1308">
        <v>1</v>
      </c>
      <c r="H1308">
        <v>86</v>
      </c>
      <c r="K1308">
        <v>87</v>
      </c>
      <c r="L1308">
        <v>86</v>
      </c>
      <c r="M1308">
        <v>88</v>
      </c>
      <c r="T1308" s="34">
        <f>_xlfn.XLOOKUP(B1308,Demog!$A$2:$A$219,Demog!$P$2:$P$219,,,2)</f>
        <v>29561</v>
      </c>
      <c r="U1308" s="34">
        <f t="shared" si="20"/>
        <v>0</v>
      </c>
      <c r="V1308" s="13">
        <f>IF(OR(Table1[[#This Row],[7d_positivity_public]]=0,ISBLANK(Table1[[#This Row],[7d_positivity_public]])),"",(Table1[[#This Row],[7d_positivity_public]]-Table1[[#This Row],[7d_positivity_all]])/Table1[[#This Row],[7d_positivity_public]])</f>
        <v>1</v>
      </c>
      <c r="W1308">
        <v>0</v>
      </c>
    </row>
    <row r="1309" spans="1:23" x14ac:dyDescent="0.25">
      <c r="A1309" s="10">
        <v>44400</v>
      </c>
      <c r="B1309">
        <v>3262</v>
      </c>
      <c r="C1309" t="s">
        <v>193</v>
      </c>
      <c r="D1309">
        <v>1</v>
      </c>
      <c r="E1309">
        <v>1</v>
      </c>
      <c r="F1309">
        <v>0</v>
      </c>
      <c r="G1309">
        <v>1</v>
      </c>
      <c r="H1309">
        <v>82</v>
      </c>
      <c r="K1309">
        <v>82</v>
      </c>
      <c r="L1309">
        <v>83</v>
      </c>
      <c r="M1309">
        <v>81</v>
      </c>
      <c r="T1309" s="34">
        <f>_xlfn.XLOOKUP(B1309,Demog!$A$2:$A$219,Demog!$P$2:$P$219,,,2)</f>
        <v>37453</v>
      </c>
      <c r="U1309" s="34">
        <f t="shared" si="20"/>
        <v>3</v>
      </c>
      <c r="V1309" s="13">
        <f>IF(OR(Table1[[#This Row],[7d_positivity_public]]=0,ISBLANK(Table1[[#This Row],[7d_positivity_public]])),"",(Table1[[#This Row],[7d_positivity_public]]-Table1[[#This Row],[7d_positivity_all]])/Table1[[#This Row],[7d_positivity_public]])</f>
        <v>1</v>
      </c>
      <c r="W1309">
        <v>0</v>
      </c>
    </row>
    <row r="1310" spans="1:23" x14ac:dyDescent="0.25">
      <c r="A1310" s="10">
        <v>44400</v>
      </c>
      <c r="B1310">
        <v>3263</v>
      </c>
      <c r="C1310" t="s">
        <v>194</v>
      </c>
      <c r="D1310">
        <v>1</v>
      </c>
      <c r="E1310">
        <v>0</v>
      </c>
      <c r="F1310">
        <v>1</v>
      </c>
      <c r="G1310">
        <v>2</v>
      </c>
      <c r="H1310">
        <v>88</v>
      </c>
      <c r="K1310">
        <v>89</v>
      </c>
      <c r="L1310">
        <v>89</v>
      </c>
      <c r="M1310">
        <v>89</v>
      </c>
      <c r="T1310" s="34">
        <f>_xlfn.XLOOKUP(B1310,Demog!$A$2:$A$219,Demog!$P$2:$P$219,,,2)</f>
        <v>36496</v>
      </c>
      <c r="U1310" s="34">
        <f t="shared" si="20"/>
        <v>3</v>
      </c>
      <c r="V1310" s="13">
        <f>IF(OR(Table1[[#This Row],[7d_positivity_public]]=0,ISBLANK(Table1[[#This Row],[7d_positivity_public]])),"",(Table1[[#This Row],[7d_positivity_public]]-Table1[[#This Row],[7d_positivity_all]])/Table1[[#This Row],[7d_positivity_public]])</f>
        <v>0.5</v>
      </c>
      <c r="W1310">
        <v>1</v>
      </c>
    </row>
    <row r="1311" spans="1:23" x14ac:dyDescent="0.25">
      <c r="A1311" s="10">
        <v>44400</v>
      </c>
      <c r="B1311">
        <v>3264</v>
      </c>
      <c r="C1311" t="s">
        <v>195</v>
      </c>
      <c r="D1311">
        <v>0</v>
      </c>
      <c r="E1311">
        <v>0</v>
      </c>
      <c r="F1311">
        <v>0</v>
      </c>
      <c r="G1311">
        <v>0</v>
      </c>
      <c r="H1311">
        <v>87</v>
      </c>
      <c r="K1311">
        <v>88</v>
      </c>
      <c r="L1311">
        <v>87</v>
      </c>
      <c r="M1311">
        <v>88</v>
      </c>
      <c r="T1311" s="34">
        <f>_xlfn.XLOOKUP(B1311,Demog!$A$2:$A$219,Demog!$P$2:$P$219,,,2)</f>
        <v>31065</v>
      </c>
      <c r="U1311" s="34">
        <f t="shared" si="20"/>
        <v>0</v>
      </c>
      <c r="V1311" s="13" t="str">
        <f>IF(OR(Table1[[#This Row],[7d_positivity_public]]=0,ISBLANK(Table1[[#This Row],[7d_positivity_public]])),"",(Table1[[#This Row],[7d_positivity_public]]-Table1[[#This Row],[7d_positivity_all]])/Table1[[#This Row],[7d_positivity_public]])</f>
        <v/>
      </c>
      <c r="W1311">
        <v>0</v>
      </c>
    </row>
    <row r="1312" spans="1:23" x14ac:dyDescent="0.25">
      <c r="A1312" s="10">
        <v>44400</v>
      </c>
      <c r="B1312">
        <v>3311</v>
      </c>
      <c r="C1312" t="s">
        <v>196</v>
      </c>
      <c r="D1312">
        <v>0</v>
      </c>
      <c r="E1312">
        <v>1</v>
      </c>
      <c r="F1312">
        <v>-1</v>
      </c>
      <c r="G1312">
        <v>0</v>
      </c>
      <c r="H1312">
        <v>86</v>
      </c>
      <c r="K1312">
        <v>87</v>
      </c>
      <c r="L1312">
        <v>85</v>
      </c>
      <c r="M1312">
        <v>89</v>
      </c>
      <c r="T1312" s="34">
        <f>_xlfn.XLOOKUP(B1312,Demog!$A$2:$A$219,Demog!$P$2:$P$219,,,2)</f>
        <v>19230</v>
      </c>
      <c r="U1312" s="34">
        <f t="shared" si="20"/>
        <v>0</v>
      </c>
      <c r="V1312" s="13" t="str">
        <f>IF(OR(Table1[[#This Row],[7d_positivity_public]]=0,ISBLANK(Table1[[#This Row],[7d_positivity_public]])),"",(Table1[[#This Row],[7d_positivity_public]]-Table1[[#This Row],[7d_positivity_all]])/Table1[[#This Row],[7d_positivity_public]])</f>
        <v/>
      </c>
      <c r="W1312">
        <v>0</v>
      </c>
    </row>
    <row r="1313" spans="1:23" x14ac:dyDescent="0.25">
      <c r="A1313" s="10">
        <v>44400</v>
      </c>
      <c r="B1313">
        <v>3312</v>
      </c>
      <c r="C1313" t="s">
        <v>197</v>
      </c>
      <c r="D1313">
        <v>0</v>
      </c>
      <c r="E1313">
        <v>0</v>
      </c>
      <c r="F1313">
        <v>0</v>
      </c>
      <c r="G1313">
        <v>2</v>
      </c>
      <c r="H1313">
        <v>86</v>
      </c>
      <c r="K1313">
        <v>86</v>
      </c>
      <c r="L1313">
        <v>85</v>
      </c>
      <c r="M1313">
        <v>87</v>
      </c>
      <c r="T1313" s="34">
        <f>_xlfn.XLOOKUP(B1313,Demog!$A$2:$A$219,Demog!$P$2:$P$219,,,2)</f>
        <v>34244</v>
      </c>
      <c r="U1313" s="34">
        <f t="shared" si="20"/>
        <v>0</v>
      </c>
      <c r="V1313" s="13">
        <f>IF(OR(Table1[[#This Row],[7d_positivity_public]]=0,ISBLANK(Table1[[#This Row],[7d_positivity_public]])),"",(Table1[[#This Row],[7d_positivity_public]]-Table1[[#This Row],[7d_positivity_all]])/Table1[[#This Row],[7d_positivity_public]])</f>
        <v>0.5</v>
      </c>
      <c r="W1313">
        <v>1</v>
      </c>
    </row>
    <row r="1314" spans="1:23" x14ac:dyDescent="0.25">
      <c r="A1314" s="10">
        <v>44400</v>
      </c>
      <c r="B1314">
        <v>3313</v>
      </c>
      <c r="C1314" t="s">
        <v>198</v>
      </c>
      <c r="D1314">
        <v>1</v>
      </c>
      <c r="E1314">
        <v>1</v>
      </c>
      <c r="F1314">
        <v>0</v>
      </c>
      <c r="G1314">
        <v>0</v>
      </c>
      <c r="H1314">
        <v>89</v>
      </c>
      <c r="K1314">
        <v>89</v>
      </c>
      <c r="L1314">
        <v>87</v>
      </c>
      <c r="M1314">
        <v>92</v>
      </c>
      <c r="T1314" s="34">
        <f>_xlfn.XLOOKUP(B1314,Demog!$A$2:$A$219,Demog!$P$2:$P$219,,,2)</f>
        <v>29808</v>
      </c>
      <c r="U1314" s="34">
        <f t="shared" si="20"/>
        <v>2</v>
      </c>
      <c r="V1314" s="13" t="str">
        <f>IF(OR(Table1[[#This Row],[7d_positivity_public]]=0,ISBLANK(Table1[[#This Row],[7d_positivity_public]])),"",(Table1[[#This Row],[7d_positivity_public]]-Table1[[#This Row],[7d_positivity_all]])/Table1[[#This Row],[7d_positivity_public]])</f>
        <v/>
      </c>
      <c r="W1314">
        <v>1</v>
      </c>
    </row>
    <row r="1315" spans="1:23" x14ac:dyDescent="0.25">
      <c r="A1315" s="10">
        <v>44400</v>
      </c>
      <c r="B1315">
        <v>3314</v>
      </c>
      <c r="C1315" t="s">
        <v>199</v>
      </c>
      <c r="D1315">
        <v>1</v>
      </c>
      <c r="E1315">
        <v>3</v>
      </c>
      <c r="F1315">
        <v>-2</v>
      </c>
      <c r="G1315">
        <v>4</v>
      </c>
      <c r="H1315">
        <v>88</v>
      </c>
      <c r="K1315">
        <v>88</v>
      </c>
      <c r="L1315">
        <v>85</v>
      </c>
      <c r="M1315">
        <v>92</v>
      </c>
      <c r="T1315" s="34">
        <f>_xlfn.XLOOKUP(B1315,Demog!$A$2:$A$219,Demog!$P$2:$P$219,,,2)</f>
        <v>29271</v>
      </c>
      <c r="U1315" s="34">
        <f t="shared" si="20"/>
        <v>2</v>
      </c>
      <c r="V1315" s="13">
        <f>IF(OR(Table1[[#This Row],[7d_positivity_public]]=0,ISBLANK(Table1[[#This Row],[7d_positivity_public]])),"",(Table1[[#This Row],[7d_positivity_public]]-Table1[[#This Row],[7d_positivity_all]])/Table1[[#This Row],[7d_positivity_public]])</f>
        <v>0.75</v>
      </c>
      <c r="W1315">
        <v>1</v>
      </c>
    </row>
    <row r="1316" spans="1:23" x14ac:dyDescent="0.25">
      <c r="A1316" s="10">
        <v>44400</v>
      </c>
      <c r="B1316">
        <v>3315</v>
      </c>
      <c r="C1316" t="s">
        <v>200</v>
      </c>
      <c r="D1316">
        <v>1</v>
      </c>
      <c r="E1316">
        <v>1</v>
      </c>
      <c r="F1316">
        <v>0</v>
      </c>
      <c r="G1316">
        <v>3</v>
      </c>
      <c r="H1316">
        <v>89</v>
      </c>
      <c r="K1316">
        <v>89</v>
      </c>
      <c r="L1316">
        <v>87</v>
      </c>
      <c r="M1316">
        <v>91</v>
      </c>
      <c r="T1316" s="34">
        <f>_xlfn.XLOOKUP(B1316,Demog!$A$2:$A$219,Demog!$P$2:$P$219,,,2)</f>
        <v>28839</v>
      </c>
      <c r="U1316" s="34">
        <f t="shared" si="20"/>
        <v>2</v>
      </c>
      <c r="V1316" s="13">
        <f>IF(OR(Table1[[#This Row],[7d_positivity_public]]=0,ISBLANK(Table1[[#This Row],[7d_positivity_public]])),"",(Table1[[#This Row],[7d_positivity_public]]-Table1[[#This Row],[7d_positivity_all]])/Table1[[#This Row],[7d_positivity_public]])</f>
        <v>0.66666666666666663</v>
      </c>
      <c r="W1316">
        <v>1</v>
      </c>
    </row>
    <row r="1317" spans="1:23" x14ac:dyDescent="0.25">
      <c r="A1317" s="10">
        <v>44400</v>
      </c>
      <c r="B1317">
        <v>3321</v>
      </c>
      <c r="C1317" t="s">
        <v>201</v>
      </c>
      <c r="D1317">
        <v>1</v>
      </c>
      <c r="E1317">
        <v>1</v>
      </c>
      <c r="F1317">
        <v>0</v>
      </c>
      <c r="G1317">
        <v>0</v>
      </c>
      <c r="H1317">
        <v>84</v>
      </c>
      <c r="K1317">
        <v>85</v>
      </c>
      <c r="L1317">
        <v>80</v>
      </c>
      <c r="M1317">
        <v>88</v>
      </c>
      <c r="T1317" s="34">
        <f>_xlfn.XLOOKUP(B1317,Demog!$A$2:$A$219,Demog!$P$2:$P$219,,,2)</f>
        <v>19412</v>
      </c>
      <c r="U1317" s="34">
        <f t="shared" si="20"/>
        <v>1</v>
      </c>
      <c r="V1317" s="13" t="str">
        <f>IF(OR(Table1[[#This Row],[7d_positivity_public]]=0,ISBLANK(Table1[[#This Row],[7d_positivity_public]])),"",(Table1[[#This Row],[7d_positivity_public]]-Table1[[#This Row],[7d_positivity_all]])/Table1[[#This Row],[7d_positivity_public]])</f>
        <v/>
      </c>
      <c r="W1317">
        <v>1</v>
      </c>
    </row>
    <row r="1318" spans="1:23" x14ac:dyDescent="0.25">
      <c r="A1318" s="10">
        <v>44400</v>
      </c>
      <c r="B1318">
        <v>3322</v>
      </c>
      <c r="C1318" t="s">
        <v>202</v>
      </c>
      <c r="D1318">
        <v>5</v>
      </c>
      <c r="E1318">
        <v>1</v>
      </c>
      <c r="F1318">
        <v>4</v>
      </c>
      <c r="G1318">
        <v>8</v>
      </c>
      <c r="H1318">
        <v>81</v>
      </c>
      <c r="K1318">
        <v>82</v>
      </c>
      <c r="L1318">
        <v>76</v>
      </c>
      <c r="M1318">
        <v>86</v>
      </c>
      <c r="T1318" s="34">
        <f>_xlfn.XLOOKUP(B1318,Demog!$A$2:$A$219,Demog!$P$2:$P$219,,,2)</f>
        <v>25992</v>
      </c>
      <c r="U1318" s="34">
        <f t="shared" si="20"/>
        <v>9</v>
      </c>
      <c r="V1318" s="13">
        <f>IF(OR(Table1[[#This Row],[7d_positivity_public]]=0,ISBLANK(Table1[[#This Row],[7d_positivity_public]])),"",(Table1[[#This Row],[7d_positivity_public]]-Table1[[#This Row],[7d_positivity_all]])/Table1[[#This Row],[7d_positivity_public]])</f>
        <v>0.75</v>
      </c>
      <c r="W1318">
        <v>2</v>
      </c>
    </row>
    <row r="1319" spans="1:23" x14ac:dyDescent="0.25">
      <c r="A1319" s="10">
        <v>44400</v>
      </c>
      <c r="B1319">
        <v>3323</v>
      </c>
      <c r="C1319" t="s">
        <v>203</v>
      </c>
      <c r="D1319">
        <v>3</v>
      </c>
      <c r="E1319">
        <v>0</v>
      </c>
      <c r="F1319">
        <v>3</v>
      </c>
      <c r="G1319">
        <v>13</v>
      </c>
      <c r="H1319">
        <v>84</v>
      </c>
      <c r="K1319">
        <v>85</v>
      </c>
      <c r="L1319">
        <v>80</v>
      </c>
      <c r="M1319">
        <v>88</v>
      </c>
      <c r="T1319" s="34">
        <f>_xlfn.XLOOKUP(B1319,Demog!$A$2:$A$219,Demog!$P$2:$P$219,,,2)</f>
        <v>5086</v>
      </c>
      <c r="U1319" s="34">
        <f t="shared" si="20"/>
        <v>1</v>
      </c>
      <c r="V1319" s="13">
        <f>IF(OR(Table1[[#This Row],[7d_positivity_public]]=0,ISBLANK(Table1[[#This Row],[7d_positivity_public]])),"",(Table1[[#This Row],[7d_positivity_public]]-Table1[[#This Row],[7d_positivity_all]])/Table1[[#This Row],[7d_positivity_public]])</f>
        <v>0.84615384615384615</v>
      </c>
      <c r="W1319">
        <v>2</v>
      </c>
    </row>
    <row r="1320" spans="1:23" x14ac:dyDescent="0.25">
      <c r="A1320" s="10">
        <v>44400</v>
      </c>
      <c r="B1320">
        <v>4111</v>
      </c>
      <c r="C1320" t="s">
        <v>204</v>
      </c>
      <c r="D1320">
        <v>1</v>
      </c>
      <c r="E1320">
        <v>0</v>
      </c>
      <c r="F1320">
        <v>1</v>
      </c>
      <c r="G1320">
        <v>1</v>
      </c>
      <c r="H1320">
        <v>84</v>
      </c>
      <c r="K1320">
        <v>84</v>
      </c>
      <c r="L1320">
        <v>82</v>
      </c>
      <c r="M1320">
        <v>86</v>
      </c>
      <c r="T1320" s="34">
        <f>_xlfn.XLOOKUP(B1320,Demog!$A$2:$A$219,Demog!$P$2:$P$219,,,2)</f>
        <v>31290</v>
      </c>
      <c r="U1320" s="34">
        <f t="shared" si="20"/>
        <v>2</v>
      </c>
      <c r="V1320" s="13">
        <f>IF(OR(Table1[[#This Row],[7d_positivity_public]]=0,ISBLANK(Table1[[#This Row],[7d_positivity_public]])),"",(Table1[[#This Row],[7d_positivity_public]]-Table1[[#This Row],[7d_positivity_all]])/Table1[[#This Row],[7d_positivity_public]])</f>
        <v>-1</v>
      </c>
      <c r="W1320">
        <v>2</v>
      </c>
    </row>
    <row r="1321" spans="1:23" x14ac:dyDescent="0.25">
      <c r="A1321" s="10">
        <v>44400</v>
      </c>
      <c r="B1321">
        <v>4112</v>
      </c>
      <c r="C1321" t="s">
        <v>205</v>
      </c>
      <c r="D1321">
        <v>0</v>
      </c>
      <c r="E1321">
        <v>0</v>
      </c>
      <c r="F1321">
        <v>0</v>
      </c>
      <c r="G1321">
        <v>0</v>
      </c>
      <c r="H1321">
        <v>88</v>
      </c>
      <c r="K1321">
        <v>88</v>
      </c>
      <c r="L1321">
        <v>85</v>
      </c>
      <c r="M1321">
        <v>91</v>
      </c>
      <c r="T1321" s="34">
        <f>_xlfn.XLOOKUP(B1321,Demog!$A$2:$A$219,Demog!$P$2:$P$219,,,2)</f>
        <v>32057</v>
      </c>
      <c r="U1321" s="34">
        <f t="shared" si="20"/>
        <v>0</v>
      </c>
      <c r="V1321" s="13" t="str">
        <f>IF(OR(Table1[[#This Row],[7d_positivity_public]]=0,ISBLANK(Table1[[#This Row],[7d_positivity_public]])),"",(Table1[[#This Row],[7d_positivity_public]]-Table1[[#This Row],[7d_positivity_all]])/Table1[[#This Row],[7d_positivity_public]])</f>
        <v/>
      </c>
      <c r="W1321">
        <v>0</v>
      </c>
    </row>
    <row r="1322" spans="1:23" x14ac:dyDescent="0.25">
      <c r="A1322" s="10">
        <v>44400</v>
      </c>
      <c r="B1322">
        <v>4113</v>
      </c>
      <c r="C1322" t="s">
        <v>206</v>
      </c>
      <c r="D1322">
        <v>0</v>
      </c>
      <c r="E1322">
        <v>0</v>
      </c>
      <c r="F1322">
        <v>0</v>
      </c>
      <c r="G1322">
        <v>0</v>
      </c>
      <c r="H1322">
        <v>86</v>
      </c>
      <c r="K1322">
        <v>87</v>
      </c>
      <c r="L1322">
        <v>85</v>
      </c>
      <c r="M1322">
        <v>89</v>
      </c>
      <c r="T1322" s="34">
        <f>_xlfn.XLOOKUP(B1322,Demog!$A$2:$A$219,Demog!$P$2:$P$219,,,2)</f>
        <v>22445</v>
      </c>
      <c r="U1322" s="34">
        <f t="shared" si="20"/>
        <v>0</v>
      </c>
      <c r="V1322" s="13" t="str">
        <f>IF(OR(Table1[[#This Row],[7d_positivity_public]]=0,ISBLANK(Table1[[#This Row],[7d_positivity_public]])),"",(Table1[[#This Row],[7d_positivity_public]]-Table1[[#This Row],[7d_positivity_all]])/Table1[[#This Row],[7d_positivity_public]])</f>
        <v/>
      </c>
      <c r="W1322">
        <v>0</v>
      </c>
    </row>
    <row r="1323" spans="1:23" x14ac:dyDescent="0.25">
      <c r="A1323" s="10">
        <v>44400</v>
      </c>
      <c r="B1323">
        <v>4114</v>
      </c>
      <c r="C1323" t="s">
        <v>207</v>
      </c>
      <c r="D1323">
        <v>1</v>
      </c>
      <c r="E1323">
        <v>0</v>
      </c>
      <c r="F1323">
        <v>1</v>
      </c>
      <c r="G1323">
        <v>3</v>
      </c>
      <c r="H1323">
        <v>91</v>
      </c>
      <c r="K1323">
        <v>92</v>
      </c>
      <c r="L1323">
        <v>87</v>
      </c>
      <c r="M1323">
        <v>94</v>
      </c>
      <c r="T1323" s="34">
        <f>_xlfn.XLOOKUP(B1323,Demog!$A$2:$A$219,Demog!$P$2:$P$219,,,2)</f>
        <v>18094</v>
      </c>
      <c r="U1323" s="34">
        <f t="shared" si="20"/>
        <v>1</v>
      </c>
      <c r="V1323" s="13">
        <f>IF(OR(Table1[[#This Row],[7d_positivity_public]]=0,ISBLANK(Table1[[#This Row],[7d_positivity_public]])),"",(Table1[[#This Row],[7d_positivity_public]]-Table1[[#This Row],[7d_positivity_all]])/Table1[[#This Row],[7d_positivity_public]])</f>
        <v>0.66666666666666663</v>
      </c>
      <c r="W1323">
        <v>1</v>
      </c>
    </row>
    <row r="1324" spans="1:23" x14ac:dyDescent="0.25">
      <c r="A1324" s="10">
        <v>44400</v>
      </c>
      <c r="B1324">
        <v>4115</v>
      </c>
      <c r="C1324" t="s">
        <v>208</v>
      </c>
      <c r="D1324">
        <v>0</v>
      </c>
      <c r="E1324">
        <v>1</v>
      </c>
      <c r="F1324">
        <v>-1</v>
      </c>
      <c r="G1324">
        <v>1</v>
      </c>
      <c r="H1324">
        <v>90</v>
      </c>
      <c r="K1324">
        <v>90</v>
      </c>
      <c r="L1324">
        <v>89</v>
      </c>
      <c r="M1324">
        <v>92</v>
      </c>
      <c r="T1324" s="34">
        <f>_xlfn.XLOOKUP(B1324,Demog!$A$2:$A$219,Demog!$P$2:$P$219,,,2)</f>
        <v>38257</v>
      </c>
      <c r="U1324" s="34">
        <f t="shared" si="20"/>
        <v>0</v>
      </c>
      <c r="V1324" s="13">
        <f>IF(OR(Table1[[#This Row],[7d_positivity_public]]=0,ISBLANK(Table1[[#This Row],[7d_positivity_public]])),"",(Table1[[#This Row],[7d_positivity_public]]-Table1[[#This Row],[7d_positivity_all]])/Table1[[#This Row],[7d_positivity_public]])</f>
        <v>1</v>
      </c>
      <c r="W1324">
        <v>0</v>
      </c>
    </row>
    <row r="1325" spans="1:23" x14ac:dyDescent="0.25">
      <c r="A1325" s="10">
        <v>44400</v>
      </c>
      <c r="B1325">
        <v>4116</v>
      </c>
      <c r="C1325" t="s">
        <v>209</v>
      </c>
      <c r="D1325">
        <v>0</v>
      </c>
      <c r="E1325">
        <v>0</v>
      </c>
      <c r="F1325">
        <v>0</v>
      </c>
      <c r="G1325">
        <v>0</v>
      </c>
      <c r="H1325">
        <v>87</v>
      </c>
      <c r="K1325">
        <v>88</v>
      </c>
      <c r="L1325">
        <v>85</v>
      </c>
      <c r="M1325">
        <v>90</v>
      </c>
      <c r="T1325" s="34">
        <f>_xlfn.XLOOKUP(B1325,Demog!$A$2:$A$219,Demog!$P$2:$P$219,,,2)</f>
        <v>24167</v>
      </c>
      <c r="U1325" s="34">
        <f t="shared" si="20"/>
        <v>0</v>
      </c>
      <c r="V1325" s="13" t="str">
        <f>IF(OR(Table1[[#This Row],[7d_positivity_public]]=0,ISBLANK(Table1[[#This Row],[7d_positivity_public]])),"",(Table1[[#This Row],[7d_positivity_public]]-Table1[[#This Row],[7d_positivity_all]])/Table1[[#This Row],[7d_positivity_public]])</f>
        <v/>
      </c>
      <c r="W1325">
        <v>0</v>
      </c>
    </row>
    <row r="1326" spans="1:23" x14ac:dyDescent="0.25">
      <c r="A1326" s="10">
        <v>44400</v>
      </c>
      <c r="B1326">
        <v>4117</v>
      </c>
      <c r="C1326" t="s">
        <v>210</v>
      </c>
      <c r="D1326">
        <v>0</v>
      </c>
      <c r="E1326">
        <v>2</v>
      </c>
      <c r="F1326">
        <v>-2</v>
      </c>
      <c r="G1326">
        <v>0</v>
      </c>
      <c r="H1326">
        <v>85</v>
      </c>
      <c r="K1326">
        <v>86</v>
      </c>
      <c r="L1326">
        <v>82</v>
      </c>
      <c r="M1326">
        <v>90</v>
      </c>
      <c r="T1326" s="34">
        <f>_xlfn.XLOOKUP(B1326,Demog!$A$2:$A$219,Demog!$P$2:$P$219,,,2)</f>
        <v>29704</v>
      </c>
      <c r="U1326" s="34">
        <f t="shared" si="20"/>
        <v>0</v>
      </c>
      <c r="V1326" s="13" t="str">
        <f>IF(OR(Table1[[#This Row],[7d_positivity_public]]=0,ISBLANK(Table1[[#This Row],[7d_positivity_public]])),"",(Table1[[#This Row],[7d_positivity_public]]-Table1[[#This Row],[7d_positivity_all]])/Table1[[#This Row],[7d_positivity_public]])</f>
        <v/>
      </c>
      <c r="W1326">
        <v>0</v>
      </c>
    </row>
    <row r="1327" spans="1:23" x14ac:dyDescent="0.25">
      <c r="A1327" s="10">
        <v>44400</v>
      </c>
      <c r="B1327">
        <v>4118</v>
      </c>
      <c r="C1327" t="s">
        <v>211</v>
      </c>
      <c r="D1327">
        <v>1</v>
      </c>
      <c r="E1327">
        <v>0</v>
      </c>
      <c r="F1327">
        <v>1</v>
      </c>
      <c r="G1327">
        <v>4</v>
      </c>
      <c r="H1327">
        <v>86</v>
      </c>
      <c r="K1327">
        <v>86</v>
      </c>
      <c r="L1327">
        <v>82</v>
      </c>
      <c r="M1327">
        <v>91</v>
      </c>
      <c r="T1327" s="34">
        <f>_xlfn.XLOOKUP(B1327,Demog!$A$2:$A$219,Demog!$P$2:$P$219,,,2)</f>
        <v>10408</v>
      </c>
      <c r="U1327" s="34">
        <f t="shared" si="20"/>
        <v>1</v>
      </c>
      <c r="V1327" s="13">
        <f>IF(OR(Table1[[#This Row],[7d_positivity_public]]=0,ISBLANK(Table1[[#This Row],[7d_positivity_public]])),"",(Table1[[#This Row],[7d_positivity_public]]-Table1[[#This Row],[7d_positivity_all]])/Table1[[#This Row],[7d_positivity_public]])</f>
        <v>0</v>
      </c>
      <c r="W1327">
        <v>4</v>
      </c>
    </row>
    <row r="1328" spans="1:23" x14ac:dyDescent="0.25">
      <c r="A1328" s="10">
        <v>44400</v>
      </c>
      <c r="B1328">
        <v>4119</v>
      </c>
      <c r="C1328" t="s">
        <v>212</v>
      </c>
      <c r="D1328">
        <v>1</v>
      </c>
      <c r="E1328">
        <v>0</v>
      </c>
      <c r="F1328">
        <v>1</v>
      </c>
      <c r="G1328">
        <v>3</v>
      </c>
      <c r="H1328">
        <v>83</v>
      </c>
      <c r="K1328">
        <v>84</v>
      </c>
      <c r="L1328">
        <v>78</v>
      </c>
      <c r="M1328">
        <v>88</v>
      </c>
      <c r="T1328" s="34">
        <f>_xlfn.XLOOKUP(B1328,Demog!$A$2:$A$219,Demog!$P$2:$P$219,,,2)</f>
        <v>19497</v>
      </c>
      <c r="U1328" s="34">
        <f t="shared" si="20"/>
        <v>1</v>
      </c>
      <c r="V1328" s="13">
        <f>IF(OR(Table1[[#This Row],[7d_positivity_public]]=0,ISBLANK(Table1[[#This Row],[7d_positivity_public]])),"",(Table1[[#This Row],[7d_positivity_public]]-Table1[[#This Row],[7d_positivity_all]])/Table1[[#This Row],[7d_positivity_public]])</f>
        <v>0.33333333333333331</v>
      </c>
      <c r="W1328">
        <v>2</v>
      </c>
    </row>
    <row r="1329" spans="1:23" x14ac:dyDescent="0.25">
      <c r="A1329" s="10">
        <v>44400</v>
      </c>
      <c r="B1329">
        <v>4121</v>
      </c>
      <c r="C1329" t="s">
        <v>213</v>
      </c>
      <c r="D1329">
        <v>1</v>
      </c>
      <c r="E1329">
        <v>1</v>
      </c>
      <c r="F1329">
        <v>0</v>
      </c>
      <c r="G1329">
        <v>2</v>
      </c>
      <c r="H1329">
        <v>83</v>
      </c>
      <c r="K1329">
        <v>84</v>
      </c>
      <c r="L1329">
        <v>77</v>
      </c>
      <c r="M1329">
        <v>91</v>
      </c>
      <c r="T1329" s="34">
        <f>_xlfn.XLOOKUP(B1329,Demog!$A$2:$A$219,Demog!$P$2:$P$219,,,2)</f>
        <v>16859</v>
      </c>
      <c r="U1329" s="34">
        <f t="shared" si="20"/>
        <v>1</v>
      </c>
      <c r="V1329" s="13">
        <f>IF(OR(Table1[[#This Row],[7d_positivity_public]]=0,ISBLANK(Table1[[#This Row],[7d_positivity_public]])),"",(Table1[[#This Row],[7d_positivity_public]]-Table1[[#This Row],[7d_positivity_all]])/Table1[[#This Row],[7d_positivity_public]])</f>
        <v>0</v>
      </c>
      <c r="W1329">
        <v>2</v>
      </c>
    </row>
    <row r="1330" spans="1:23" x14ac:dyDescent="0.25">
      <c r="A1330" s="10">
        <v>44400</v>
      </c>
      <c r="B1330">
        <v>4122</v>
      </c>
      <c r="C1330" t="s">
        <v>214</v>
      </c>
      <c r="D1330">
        <v>0</v>
      </c>
      <c r="E1330">
        <v>0</v>
      </c>
      <c r="F1330">
        <v>0</v>
      </c>
      <c r="G1330">
        <v>8</v>
      </c>
      <c r="H1330">
        <v>81</v>
      </c>
      <c r="K1330">
        <v>82</v>
      </c>
      <c r="L1330">
        <v>71</v>
      </c>
      <c r="M1330">
        <v>90</v>
      </c>
      <c r="T1330" s="34">
        <f>_xlfn.XLOOKUP(B1330,Demog!$A$2:$A$219,Demog!$P$2:$P$219,,,2)</f>
        <v>4837</v>
      </c>
      <c r="U1330" s="34">
        <f t="shared" si="20"/>
        <v>0</v>
      </c>
      <c r="V1330" s="13">
        <f>IF(OR(Table1[[#This Row],[7d_positivity_public]]=0,ISBLANK(Table1[[#This Row],[7d_positivity_public]])),"",(Table1[[#This Row],[7d_positivity_public]]-Table1[[#This Row],[7d_positivity_all]])/Table1[[#This Row],[7d_positivity_public]])</f>
        <v>0.375</v>
      </c>
      <c r="W1330">
        <v>5</v>
      </c>
    </row>
    <row r="1331" spans="1:23" x14ac:dyDescent="0.25">
      <c r="A1331" s="10">
        <v>44400</v>
      </c>
      <c r="B1331">
        <v>4123</v>
      </c>
      <c r="C1331" t="s">
        <v>215</v>
      </c>
      <c r="D1331">
        <v>1</v>
      </c>
      <c r="E1331">
        <v>0</v>
      </c>
      <c r="F1331">
        <v>1</v>
      </c>
      <c r="G1331">
        <v>3</v>
      </c>
      <c r="H1331">
        <v>83</v>
      </c>
      <c r="K1331">
        <v>84</v>
      </c>
      <c r="L1331">
        <v>79</v>
      </c>
      <c r="M1331">
        <v>90</v>
      </c>
      <c r="T1331" s="34">
        <f>_xlfn.XLOOKUP(B1331,Demog!$A$2:$A$219,Demog!$P$2:$P$219,,,2)</f>
        <v>37985</v>
      </c>
      <c r="U1331" s="34">
        <f t="shared" si="20"/>
        <v>3</v>
      </c>
      <c r="V1331" s="13">
        <f>IF(OR(Table1[[#This Row],[7d_positivity_public]]=0,ISBLANK(Table1[[#This Row],[7d_positivity_public]])),"",(Table1[[#This Row],[7d_positivity_public]]-Table1[[#This Row],[7d_positivity_all]])/Table1[[#This Row],[7d_positivity_public]])</f>
        <v>0.33333333333333331</v>
      </c>
      <c r="W1331">
        <v>2</v>
      </c>
    </row>
    <row r="1332" spans="1:23" x14ac:dyDescent="0.25">
      <c r="A1332" s="10">
        <v>44400</v>
      </c>
      <c r="B1332">
        <v>4124</v>
      </c>
      <c r="C1332" t="s">
        <v>216</v>
      </c>
      <c r="D1332">
        <v>0</v>
      </c>
      <c r="E1332">
        <v>0</v>
      </c>
      <c r="F1332">
        <v>0</v>
      </c>
      <c r="G1332">
        <v>0</v>
      </c>
      <c r="H1332">
        <v>78</v>
      </c>
      <c r="K1332">
        <v>79</v>
      </c>
      <c r="L1332">
        <v>68</v>
      </c>
      <c r="M1332">
        <v>87</v>
      </c>
      <c r="T1332" s="34">
        <f>_xlfn.XLOOKUP(B1332,Demog!$A$2:$A$219,Demog!$P$2:$P$219,,,2)</f>
        <v>14894</v>
      </c>
      <c r="U1332" s="34">
        <f t="shared" si="20"/>
        <v>0</v>
      </c>
      <c r="V1332" s="13" t="str">
        <f>IF(OR(Table1[[#This Row],[7d_positivity_public]]=0,ISBLANK(Table1[[#This Row],[7d_positivity_public]])),"",(Table1[[#This Row],[7d_positivity_public]]-Table1[[#This Row],[7d_positivity_all]])/Table1[[#This Row],[7d_positivity_public]])</f>
        <v/>
      </c>
      <c r="W1332">
        <v>0</v>
      </c>
    </row>
    <row r="1333" spans="1:23" x14ac:dyDescent="0.25">
      <c r="A1333" s="10">
        <v>44400</v>
      </c>
      <c r="B1333">
        <v>4125</v>
      </c>
      <c r="C1333" t="s">
        <v>217</v>
      </c>
      <c r="D1333">
        <v>0</v>
      </c>
      <c r="E1333">
        <v>0</v>
      </c>
      <c r="F1333">
        <v>0</v>
      </c>
      <c r="G1333">
        <v>0</v>
      </c>
      <c r="H1333">
        <v>72</v>
      </c>
      <c r="K1333">
        <v>74</v>
      </c>
      <c r="L1333">
        <v>60</v>
      </c>
      <c r="M1333">
        <v>84</v>
      </c>
      <c r="T1333" s="34">
        <f>_xlfn.XLOOKUP(B1333,Demog!$A$2:$A$219,Demog!$P$2:$P$219,,,2)</f>
        <v>2885</v>
      </c>
      <c r="U1333" s="34">
        <f t="shared" si="20"/>
        <v>0</v>
      </c>
      <c r="V1333" s="13" t="str">
        <f>IF(OR(Table1[[#This Row],[7d_positivity_public]]=0,ISBLANK(Table1[[#This Row],[7d_positivity_public]])),"",(Table1[[#This Row],[7d_positivity_public]]-Table1[[#This Row],[7d_positivity_all]])/Table1[[#This Row],[7d_positivity_public]])</f>
        <v/>
      </c>
      <c r="W1333">
        <v>0</v>
      </c>
    </row>
    <row r="1334" spans="1:23" x14ac:dyDescent="0.25">
      <c r="A1334" s="10">
        <v>44400</v>
      </c>
      <c r="B1334">
        <v>4131</v>
      </c>
      <c r="C1334" t="s">
        <v>218</v>
      </c>
      <c r="D1334">
        <v>0</v>
      </c>
      <c r="E1334">
        <v>1</v>
      </c>
      <c r="F1334">
        <v>-1</v>
      </c>
      <c r="G1334">
        <v>0</v>
      </c>
      <c r="H1334">
        <v>90</v>
      </c>
      <c r="K1334">
        <v>90</v>
      </c>
      <c r="L1334">
        <v>84</v>
      </c>
      <c r="M1334">
        <v>93</v>
      </c>
      <c r="T1334" s="34">
        <f>_xlfn.XLOOKUP(B1334,Demog!$A$2:$A$219,Demog!$P$2:$P$219,,,2)</f>
        <v>22020</v>
      </c>
      <c r="U1334" s="34">
        <f t="shared" si="20"/>
        <v>0</v>
      </c>
      <c r="V1334" s="13" t="str">
        <f>IF(OR(Table1[[#This Row],[7d_positivity_public]]=0,ISBLANK(Table1[[#This Row],[7d_positivity_public]])),"",(Table1[[#This Row],[7d_positivity_public]]-Table1[[#This Row],[7d_positivity_all]])/Table1[[#This Row],[7d_positivity_public]])</f>
        <v/>
      </c>
      <c r="W1334">
        <v>0</v>
      </c>
    </row>
    <row r="1335" spans="1:23" x14ac:dyDescent="0.25">
      <c r="A1335" s="10">
        <v>44400</v>
      </c>
      <c r="B1335">
        <v>4132</v>
      </c>
      <c r="C1335" t="s">
        <v>219</v>
      </c>
      <c r="D1335">
        <v>0</v>
      </c>
      <c r="E1335">
        <v>0</v>
      </c>
      <c r="F1335">
        <v>0</v>
      </c>
      <c r="G1335">
        <v>0</v>
      </c>
      <c r="H1335">
        <v>88</v>
      </c>
      <c r="K1335">
        <v>88</v>
      </c>
      <c r="L1335">
        <v>83</v>
      </c>
      <c r="M1335">
        <v>92</v>
      </c>
      <c r="T1335" s="34">
        <f>_xlfn.XLOOKUP(B1335,Demog!$A$2:$A$219,Demog!$P$2:$P$219,,,2)</f>
        <v>19325</v>
      </c>
      <c r="U1335" s="34">
        <f t="shared" si="20"/>
        <v>0</v>
      </c>
      <c r="V1335" s="13" t="str">
        <f>IF(OR(Table1[[#This Row],[7d_positivity_public]]=0,ISBLANK(Table1[[#This Row],[7d_positivity_public]])),"",(Table1[[#This Row],[7d_positivity_public]]-Table1[[#This Row],[7d_positivity_all]])/Table1[[#This Row],[7d_positivity_public]])</f>
        <v/>
      </c>
      <c r="W1335">
        <v>0</v>
      </c>
    </row>
    <row r="1336" spans="1:23" x14ac:dyDescent="0.25">
      <c r="A1336" s="10">
        <v>44400</v>
      </c>
      <c r="B1336">
        <v>4133</v>
      </c>
      <c r="C1336" t="s">
        <v>220</v>
      </c>
      <c r="D1336">
        <v>0</v>
      </c>
      <c r="E1336">
        <v>0</v>
      </c>
      <c r="F1336">
        <v>0</v>
      </c>
      <c r="G1336">
        <v>0</v>
      </c>
      <c r="H1336">
        <v>88</v>
      </c>
      <c r="K1336">
        <v>89</v>
      </c>
      <c r="L1336">
        <v>80</v>
      </c>
      <c r="M1336">
        <v>93</v>
      </c>
      <c r="T1336" s="34">
        <f>_xlfn.XLOOKUP(B1336,Demog!$A$2:$A$219,Demog!$P$2:$P$219,,,2)</f>
        <v>11675</v>
      </c>
      <c r="U1336" s="34">
        <f t="shared" si="20"/>
        <v>0</v>
      </c>
      <c r="V1336" s="13" t="str">
        <f>IF(OR(Table1[[#This Row],[7d_positivity_public]]=0,ISBLANK(Table1[[#This Row],[7d_positivity_public]])),"",(Table1[[#This Row],[7d_positivity_public]]-Table1[[#This Row],[7d_positivity_all]])/Table1[[#This Row],[7d_positivity_public]])</f>
        <v/>
      </c>
      <c r="W1336">
        <v>0</v>
      </c>
    </row>
    <row r="1337" spans="1:23" x14ac:dyDescent="0.25">
      <c r="A1337" s="10">
        <v>44400</v>
      </c>
      <c r="B1337">
        <v>4134</v>
      </c>
      <c r="C1337" t="s">
        <v>221</v>
      </c>
      <c r="D1337">
        <v>0</v>
      </c>
      <c r="E1337">
        <v>0</v>
      </c>
      <c r="F1337">
        <v>0</v>
      </c>
      <c r="G1337">
        <v>0</v>
      </c>
      <c r="H1337">
        <v>90</v>
      </c>
      <c r="K1337">
        <v>91</v>
      </c>
      <c r="L1337">
        <v>84</v>
      </c>
      <c r="M1337">
        <v>93</v>
      </c>
      <c r="T1337" s="34">
        <f>_xlfn.XLOOKUP(B1337,Demog!$A$2:$A$219,Demog!$P$2:$P$219,,,2)</f>
        <v>11672</v>
      </c>
      <c r="U1337" s="34">
        <f t="shared" si="20"/>
        <v>0</v>
      </c>
      <c r="V1337" s="13" t="str">
        <f>IF(OR(Table1[[#This Row],[7d_positivity_public]]=0,ISBLANK(Table1[[#This Row],[7d_positivity_public]])),"",(Table1[[#This Row],[7d_positivity_public]]-Table1[[#This Row],[7d_positivity_all]])/Table1[[#This Row],[7d_positivity_public]])</f>
        <v/>
      </c>
      <c r="W1337">
        <v>0</v>
      </c>
    </row>
    <row r="1338" spans="1:23" x14ac:dyDescent="0.25">
      <c r="A1338" s="10">
        <v>44400</v>
      </c>
      <c r="B1338">
        <v>4141</v>
      </c>
      <c r="C1338" t="s">
        <v>222</v>
      </c>
      <c r="D1338">
        <v>0</v>
      </c>
      <c r="E1338">
        <v>0</v>
      </c>
      <c r="F1338">
        <v>0</v>
      </c>
      <c r="G1338">
        <v>0</v>
      </c>
      <c r="H1338">
        <v>76</v>
      </c>
      <c r="K1338">
        <v>76</v>
      </c>
      <c r="L1338">
        <v>61</v>
      </c>
      <c r="M1338">
        <v>85</v>
      </c>
      <c r="T1338" s="34">
        <f>_xlfn.XLOOKUP(B1338,Demog!$A$2:$A$219,Demog!$P$2:$P$219,,,2)</f>
        <v>10557</v>
      </c>
      <c r="U1338" s="34">
        <f t="shared" si="20"/>
        <v>0</v>
      </c>
      <c r="V1338" s="13" t="str">
        <f>IF(OR(Table1[[#This Row],[7d_positivity_public]]=0,ISBLANK(Table1[[#This Row],[7d_positivity_public]])),"",(Table1[[#This Row],[7d_positivity_public]]-Table1[[#This Row],[7d_positivity_all]])/Table1[[#This Row],[7d_positivity_public]])</f>
        <v/>
      </c>
      <c r="W1338">
        <v>0</v>
      </c>
    </row>
    <row r="1339" spans="1:23" x14ac:dyDescent="0.25">
      <c r="A1339" s="10">
        <v>44400</v>
      </c>
      <c r="B1339">
        <v>4142</v>
      </c>
      <c r="C1339" t="s">
        <v>223</v>
      </c>
      <c r="D1339">
        <v>0</v>
      </c>
      <c r="E1339">
        <v>0</v>
      </c>
      <c r="F1339">
        <v>0</v>
      </c>
      <c r="G1339">
        <v>0</v>
      </c>
      <c r="H1339">
        <v>90</v>
      </c>
      <c r="K1339">
        <v>91</v>
      </c>
      <c r="L1339">
        <v>85</v>
      </c>
      <c r="M1339">
        <v>93</v>
      </c>
      <c r="T1339" s="34">
        <f>_xlfn.XLOOKUP(B1339,Demog!$A$2:$A$219,Demog!$P$2:$P$219,,,2)</f>
        <v>4732</v>
      </c>
      <c r="U1339" s="34">
        <f t="shared" si="20"/>
        <v>0</v>
      </c>
      <c r="V1339" s="13" t="str">
        <f>IF(OR(Table1[[#This Row],[7d_positivity_public]]=0,ISBLANK(Table1[[#This Row],[7d_positivity_public]])),"",(Table1[[#This Row],[7d_positivity_public]]-Table1[[#This Row],[7d_positivity_all]])/Table1[[#This Row],[7d_positivity_public]])</f>
        <v/>
      </c>
      <c r="W1339">
        <v>0</v>
      </c>
    </row>
    <row r="1340" spans="1:23" x14ac:dyDescent="0.25">
      <c r="A1340" s="10">
        <v>44400</v>
      </c>
      <c r="B1340">
        <v>4211</v>
      </c>
      <c r="C1340" t="s">
        <v>224</v>
      </c>
      <c r="D1340">
        <v>0</v>
      </c>
      <c r="E1340">
        <v>0</v>
      </c>
      <c r="F1340">
        <v>0</v>
      </c>
      <c r="G1340">
        <v>0</v>
      </c>
      <c r="H1340">
        <v>79</v>
      </c>
      <c r="K1340">
        <v>80</v>
      </c>
      <c r="L1340">
        <v>70</v>
      </c>
      <c r="M1340">
        <v>88</v>
      </c>
      <c r="T1340" s="34">
        <f>_xlfn.XLOOKUP(B1340,Demog!$A$2:$A$219,Demog!$P$2:$P$219,,,2)</f>
        <v>17780</v>
      </c>
      <c r="U1340" s="34">
        <f t="shared" si="20"/>
        <v>0</v>
      </c>
      <c r="V1340" s="13" t="str">
        <f>IF(OR(Table1[[#This Row],[7d_positivity_public]]=0,ISBLANK(Table1[[#This Row],[7d_positivity_public]])),"",(Table1[[#This Row],[7d_positivity_public]]-Table1[[#This Row],[7d_positivity_all]])/Table1[[#This Row],[7d_positivity_public]])</f>
        <v/>
      </c>
      <c r="W1340">
        <v>0</v>
      </c>
    </row>
    <row r="1341" spans="1:23" x14ac:dyDescent="0.25">
      <c r="A1341" s="10">
        <v>44400</v>
      </c>
      <c r="B1341">
        <v>4212</v>
      </c>
      <c r="C1341" t="s">
        <v>225</v>
      </c>
      <c r="D1341">
        <v>0</v>
      </c>
      <c r="E1341">
        <v>0</v>
      </c>
      <c r="F1341">
        <v>0</v>
      </c>
      <c r="G1341">
        <v>0</v>
      </c>
      <c r="H1341">
        <v>76</v>
      </c>
      <c r="K1341">
        <v>77</v>
      </c>
      <c r="L1341">
        <v>65</v>
      </c>
      <c r="M1341">
        <v>86</v>
      </c>
      <c r="T1341" s="34">
        <f>_xlfn.XLOOKUP(B1341,Demog!$A$2:$A$219,Demog!$P$2:$P$219,,,2)</f>
        <v>40598</v>
      </c>
      <c r="U1341" s="34">
        <f t="shared" si="20"/>
        <v>0</v>
      </c>
      <c r="V1341" s="13" t="str">
        <f>IF(OR(Table1[[#This Row],[7d_positivity_public]]=0,ISBLANK(Table1[[#This Row],[7d_positivity_public]])),"",(Table1[[#This Row],[7d_positivity_public]]-Table1[[#This Row],[7d_positivity_all]])/Table1[[#This Row],[7d_positivity_public]])</f>
        <v/>
      </c>
      <c r="W1341">
        <v>0</v>
      </c>
    </row>
    <row r="1342" spans="1:23" x14ac:dyDescent="0.25">
      <c r="A1342" s="10">
        <v>44404</v>
      </c>
      <c r="B1342">
        <v>1260</v>
      </c>
      <c r="C1342" t="s">
        <v>83</v>
      </c>
      <c r="D1342">
        <v>0</v>
      </c>
      <c r="E1342">
        <v>4</v>
      </c>
      <c r="F1342">
        <v>-4</v>
      </c>
      <c r="G1342">
        <v>0</v>
      </c>
      <c r="H1342">
        <v>71</v>
      </c>
      <c r="K1342">
        <v>72</v>
      </c>
      <c r="L1342">
        <v>55</v>
      </c>
      <c r="M1342">
        <v>81</v>
      </c>
      <c r="N1342">
        <v>59</v>
      </c>
      <c r="P1342">
        <v>61</v>
      </c>
      <c r="Q1342">
        <v>37</v>
      </c>
      <c r="R1342">
        <v>73</v>
      </c>
      <c r="T1342" s="34">
        <f>_xlfn.XLOOKUP(B1342,Demog!$A$2:$A$219,Demog!$P$2:$P$219,,,2)</f>
        <v>8611</v>
      </c>
      <c r="U1342" s="34">
        <f t="shared" si="20"/>
        <v>0</v>
      </c>
      <c r="V1342" s="13" t="str">
        <f>IF(OR(Table1[[#This Row],[7d_positivity_public]]=0,ISBLANK(Table1[[#This Row],[7d_positivity_public]])),"",(Table1[[#This Row],[7d_positivity_public]]-Table1[[#This Row],[7d_positivity_all]])/Table1[[#This Row],[7d_positivity_public]])</f>
        <v/>
      </c>
      <c r="W1342">
        <v>0</v>
      </c>
    </row>
    <row r="1343" spans="1:23" x14ac:dyDescent="0.25">
      <c r="A1343" s="10">
        <v>44404</v>
      </c>
      <c r="B1343">
        <v>1270</v>
      </c>
      <c r="C1343" t="s">
        <v>84</v>
      </c>
      <c r="D1343">
        <v>0</v>
      </c>
      <c r="E1343">
        <v>11</v>
      </c>
      <c r="F1343">
        <v>-11</v>
      </c>
      <c r="G1343">
        <v>0</v>
      </c>
      <c r="H1343">
        <v>63</v>
      </c>
      <c r="K1343">
        <v>65</v>
      </c>
      <c r="L1343">
        <v>51</v>
      </c>
      <c r="M1343">
        <v>71</v>
      </c>
      <c r="N1343">
        <v>54</v>
      </c>
      <c r="P1343">
        <v>56</v>
      </c>
      <c r="Q1343">
        <v>37</v>
      </c>
      <c r="R1343">
        <v>65</v>
      </c>
      <c r="T1343" s="34">
        <f>_xlfn.XLOOKUP(B1343,Demog!$A$2:$A$219,Demog!$P$2:$P$219,,,2)</f>
        <v>3469</v>
      </c>
      <c r="U1343" s="34">
        <f t="shared" si="20"/>
        <v>0</v>
      </c>
      <c r="V1343" s="13" t="str">
        <f>IF(OR(Table1[[#This Row],[7d_positivity_public]]=0,ISBLANK(Table1[[#This Row],[7d_positivity_public]])),"",(Table1[[#This Row],[7d_positivity_public]]-Table1[[#This Row],[7d_positivity_all]])/Table1[[#This Row],[7d_positivity_public]])</f>
        <v/>
      </c>
      <c r="W1343">
        <v>0</v>
      </c>
    </row>
    <row r="1344" spans="1:23" x14ac:dyDescent="0.25">
      <c r="A1344" s="10">
        <v>44404</v>
      </c>
      <c r="B1344">
        <v>1310</v>
      </c>
      <c r="C1344" t="s">
        <v>87</v>
      </c>
      <c r="D1344">
        <v>1</v>
      </c>
      <c r="E1344">
        <v>1</v>
      </c>
      <c r="F1344">
        <v>0</v>
      </c>
      <c r="G1344">
        <v>2</v>
      </c>
      <c r="H1344">
        <v>80</v>
      </c>
      <c r="K1344">
        <v>81</v>
      </c>
      <c r="L1344">
        <v>69</v>
      </c>
      <c r="M1344">
        <v>86</v>
      </c>
      <c r="N1344">
        <v>61</v>
      </c>
      <c r="P1344">
        <v>64</v>
      </c>
      <c r="Q1344">
        <v>39</v>
      </c>
      <c r="R1344">
        <v>74</v>
      </c>
      <c r="T1344" s="34">
        <f>_xlfn.XLOOKUP(B1344,Demog!$A$2:$A$219,Demog!$P$2:$P$219,,,2)</f>
        <v>19231</v>
      </c>
      <c r="U1344" s="34">
        <f t="shared" si="20"/>
        <v>1</v>
      </c>
      <c r="V1344" s="13">
        <f>IF(OR(Table1[[#This Row],[7d_positivity_public]]=0,ISBLANK(Table1[[#This Row],[7d_positivity_public]])),"",(Table1[[#This Row],[7d_positivity_public]]-Table1[[#This Row],[7d_positivity_all]])/Table1[[#This Row],[7d_positivity_public]])</f>
        <v>0</v>
      </c>
      <c r="W1344">
        <v>2</v>
      </c>
    </row>
    <row r="1345" spans="1:23" x14ac:dyDescent="0.25">
      <c r="A1345" s="10">
        <v>44404</v>
      </c>
      <c r="B1345">
        <v>1320</v>
      </c>
      <c r="C1345" t="s">
        <v>89</v>
      </c>
      <c r="D1345">
        <v>1</v>
      </c>
      <c r="E1345">
        <v>0</v>
      </c>
      <c r="F1345">
        <v>1</v>
      </c>
      <c r="G1345">
        <v>2</v>
      </c>
      <c r="H1345">
        <v>78</v>
      </c>
      <c r="K1345">
        <v>79</v>
      </c>
      <c r="L1345">
        <v>68</v>
      </c>
      <c r="M1345">
        <v>86</v>
      </c>
      <c r="N1345">
        <v>67</v>
      </c>
      <c r="P1345">
        <v>68</v>
      </c>
      <c r="Q1345">
        <v>51</v>
      </c>
      <c r="R1345">
        <v>79</v>
      </c>
      <c r="T1345" s="34">
        <f>_xlfn.XLOOKUP(B1345,Demog!$A$2:$A$219,Demog!$P$2:$P$219,,,2)</f>
        <v>41799</v>
      </c>
      <c r="U1345" s="34">
        <f t="shared" si="20"/>
        <v>3</v>
      </c>
      <c r="V1345" s="13">
        <f>IF(OR(Table1[[#This Row],[7d_positivity_public]]=0,ISBLANK(Table1[[#This Row],[7d_positivity_public]])),"",(Table1[[#This Row],[7d_positivity_public]]-Table1[[#This Row],[7d_positivity_all]])/Table1[[#This Row],[7d_positivity_public]])</f>
        <v>0.5</v>
      </c>
      <c r="W1345">
        <v>1</v>
      </c>
    </row>
    <row r="1346" spans="1:23" x14ac:dyDescent="0.25">
      <c r="A1346" s="10">
        <v>44404</v>
      </c>
      <c r="B1346">
        <v>1330</v>
      </c>
      <c r="C1346" t="s">
        <v>91</v>
      </c>
      <c r="D1346">
        <v>0</v>
      </c>
      <c r="E1346">
        <v>0</v>
      </c>
      <c r="F1346">
        <v>0</v>
      </c>
      <c r="G1346">
        <v>0</v>
      </c>
      <c r="H1346">
        <v>72</v>
      </c>
      <c r="K1346">
        <v>74</v>
      </c>
      <c r="L1346">
        <v>63</v>
      </c>
      <c r="M1346">
        <v>78</v>
      </c>
      <c r="N1346">
        <v>58</v>
      </c>
      <c r="P1346">
        <v>60</v>
      </c>
      <c r="Q1346">
        <v>40</v>
      </c>
      <c r="R1346">
        <v>70</v>
      </c>
      <c r="T1346" s="34">
        <f>_xlfn.XLOOKUP(B1346,Demog!$A$2:$A$219,Demog!$P$2:$P$219,,,2)</f>
        <v>5101</v>
      </c>
      <c r="U1346" s="34">
        <f t="shared" ref="U1346:U1409" si="21">ROUND(T1346*D1346/100000*7,0)</f>
        <v>0</v>
      </c>
      <c r="V1346" s="13" t="str">
        <f>IF(OR(Table1[[#This Row],[7d_positivity_public]]=0,ISBLANK(Table1[[#This Row],[7d_positivity_public]])),"",(Table1[[#This Row],[7d_positivity_public]]-Table1[[#This Row],[7d_positivity_all]])/Table1[[#This Row],[7d_positivity_public]])</f>
        <v/>
      </c>
      <c r="W1346">
        <v>0</v>
      </c>
    </row>
    <row r="1347" spans="1:23" x14ac:dyDescent="0.25">
      <c r="A1347" s="10">
        <v>44404</v>
      </c>
      <c r="B1347">
        <v>1340</v>
      </c>
      <c r="C1347" t="s">
        <v>93</v>
      </c>
      <c r="D1347">
        <v>0</v>
      </c>
      <c r="E1347">
        <v>0</v>
      </c>
      <c r="F1347">
        <v>0</v>
      </c>
      <c r="G1347">
        <v>0</v>
      </c>
      <c r="H1347">
        <v>74</v>
      </c>
      <c r="K1347">
        <v>75</v>
      </c>
      <c r="L1347">
        <v>64</v>
      </c>
      <c r="M1347">
        <v>81</v>
      </c>
      <c r="N1347">
        <v>58</v>
      </c>
      <c r="P1347">
        <v>61</v>
      </c>
      <c r="Q1347">
        <v>40</v>
      </c>
      <c r="R1347">
        <v>72</v>
      </c>
      <c r="T1347" s="34">
        <f>_xlfn.XLOOKUP(B1347,Demog!$A$2:$A$219,Demog!$P$2:$P$219,,,2)</f>
        <v>4781</v>
      </c>
      <c r="U1347" s="34">
        <f t="shared" si="21"/>
        <v>0</v>
      </c>
      <c r="V1347" s="13" t="str">
        <f>IF(OR(Table1[[#This Row],[7d_positivity_public]]=0,ISBLANK(Table1[[#This Row],[7d_positivity_public]])),"",(Table1[[#This Row],[7d_positivity_public]]-Table1[[#This Row],[7d_positivity_all]])/Table1[[#This Row],[7d_positivity_public]])</f>
        <v/>
      </c>
      <c r="W1347">
        <v>0</v>
      </c>
    </row>
    <row r="1348" spans="1:23" x14ac:dyDescent="0.25">
      <c r="A1348" s="10">
        <v>44404</v>
      </c>
      <c r="B1348">
        <v>1350</v>
      </c>
      <c r="C1348" t="s">
        <v>95</v>
      </c>
      <c r="D1348">
        <v>0</v>
      </c>
      <c r="E1348">
        <v>3</v>
      </c>
      <c r="F1348">
        <v>-3</v>
      </c>
      <c r="G1348">
        <v>2</v>
      </c>
      <c r="H1348">
        <v>66</v>
      </c>
      <c r="K1348">
        <v>68</v>
      </c>
      <c r="L1348">
        <v>52</v>
      </c>
      <c r="M1348">
        <v>80</v>
      </c>
      <c r="N1348">
        <v>52</v>
      </c>
      <c r="P1348">
        <v>55</v>
      </c>
      <c r="Q1348">
        <v>33</v>
      </c>
      <c r="R1348">
        <v>71</v>
      </c>
      <c r="T1348" s="34">
        <f>_xlfn.XLOOKUP(B1348,Demog!$A$2:$A$219,Demog!$P$2:$P$219,,,2)</f>
        <v>10220</v>
      </c>
      <c r="U1348" s="34">
        <f t="shared" si="21"/>
        <v>0</v>
      </c>
      <c r="V1348" s="13">
        <f>IF(OR(Table1[[#This Row],[7d_positivity_public]]=0,ISBLANK(Table1[[#This Row],[7d_positivity_public]])),"",(Table1[[#This Row],[7d_positivity_public]]-Table1[[#This Row],[7d_positivity_all]])/Table1[[#This Row],[7d_positivity_public]])</f>
        <v>0.5</v>
      </c>
      <c r="W1348">
        <v>1</v>
      </c>
    </row>
    <row r="1349" spans="1:23" x14ac:dyDescent="0.25">
      <c r="A1349" s="10">
        <v>44404</v>
      </c>
      <c r="B1349">
        <v>1361</v>
      </c>
      <c r="C1349" t="s">
        <v>97</v>
      </c>
      <c r="D1349">
        <v>6</v>
      </c>
      <c r="E1349">
        <v>2</v>
      </c>
      <c r="F1349">
        <v>4</v>
      </c>
      <c r="G1349">
        <v>8</v>
      </c>
      <c r="H1349">
        <v>74</v>
      </c>
      <c r="K1349">
        <v>75</v>
      </c>
      <c r="L1349">
        <v>62</v>
      </c>
      <c r="M1349">
        <v>85</v>
      </c>
      <c r="N1349">
        <v>60</v>
      </c>
      <c r="P1349">
        <v>63</v>
      </c>
      <c r="Q1349">
        <v>43</v>
      </c>
      <c r="R1349">
        <v>78</v>
      </c>
      <c r="T1349" s="34">
        <f>_xlfn.XLOOKUP(B1349,Demog!$A$2:$A$219,Demog!$P$2:$P$219,,,2)</f>
        <v>53266</v>
      </c>
      <c r="U1349" s="34">
        <f t="shared" si="21"/>
        <v>22</v>
      </c>
      <c r="V1349" s="13">
        <f>IF(OR(Table1[[#This Row],[7d_positivity_public]]=0,ISBLANK(Table1[[#This Row],[7d_positivity_public]])),"",(Table1[[#This Row],[7d_positivity_public]]-Table1[[#This Row],[7d_positivity_all]])/Table1[[#This Row],[7d_positivity_public]])</f>
        <v>0.125</v>
      </c>
      <c r="W1349">
        <v>7</v>
      </c>
    </row>
    <row r="1350" spans="1:23" x14ac:dyDescent="0.25">
      <c r="A1350" s="10">
        <v>44404</v>
      </c>
      <c r="B1350">
        <v>1362</v>
      </c>
      <c r="C1350" t="s">
        <v>99</v>
      </c>
      <c r="D1350">
        <v>3</v>
      </c>
      <c r="E1350">
        <v>1</v>
      </c>
      <c r="F1350">
        <v>2</v>
      </c>
      <c r="G1350">
        <v>3</v>
      </c>
      <c r="H1350">
        <v>67</v>
      </c>
      <c r="K1350">
        <v>69</v>
      </c>
      <c r="L1350">
        <v>52</v>
      </c>
      <c r="M1350">
        <v>79</v>
      </c>
      <c r="N1350">
        <v>53</v>
      </c>
      <c r="P1350">
        <v>56</v>
      </c>
      <c r="Q1350">
        <v>32</v>
      </c>
      <c r="R1350">
        <v>70</v>
      </c>
      <c r="T1350" s="34">
        <f>_xlfn.XLOOKUP(B1350,Demog!$A$2:$A$219,Demog!$P$2:$P$219,,,2)</f>
        <v>13583</v>
      </c>
      <c r="U1350" s="34">
        <f t="shared" si="21"/>
        <v>3</v>
      </c>
      <c r="V1350" s="13">
        <f>IF(OR(Table1[[#This Row],[7d_positivity_public]]=0,ISBLANK(Table1[[#This Row],[7d_positivity_public]])),"",(Table1[[#This Row],[7d_positivity_public]]-Table1[[#This Row],[7d_positivity_all]])/Table1[[#This Row],[7d_positivity_public]])</f>
        <v>0.33333333333333331</v>
      </c>
      <c r="W1350">
        <v>2</v>
      </c>
    </row>
    <row r="1351" spans="1:23" x14ac:dyDescent="0.25">
      <c r="A1351" s="10">
        <v>44404</v>
      </c>
      <c r="B1351">
        <v>1371</v>
      </c>
      <c r="C1351" t="s">
        <v>101</v>
      </c>
      <c r="D1351">
        <v>7</v>
      </c>
      <c r="E1351">
        <v>3</v>
      </c>
      <c r="F1351">
        <v>4</v>
      </c>
      <c r="G1351">
        <v>17</v>
      </c>
      <c r="H1351">
        <v>70</v>
      </c>
      <c r="K1351">
        <v>71</v>
      </c>
      <c r="L1351">
        <v>53</v>
      </c>
      <c r="M1351">
        <v>81</v>
      </c>
      <c r="N1351">
        <v>56</v>
      </c>
      <c r="P1351">
        <v>59</v>
      </c>
      <c r="Q1351">
        <v>31</v>
      </c>
      <c r="R1351">
        <v>73</v>
      </c>
      <c r="T1351" s="34">
        <f>_xlfn.XLOOKUP(B1351,Demog!$A$2:$A$219,Demog!$P$2:$P$219,,,2)</f>
        <v>8720</v>
      </c>
      <c r="U1351" s="34">
        <f t="shared" si="21"/>
        <v>4</v>
      </c>
      <c r="V1351" s="13">
        <f>IF(OR(Table1[[#This Row],[7d_positivity_public]]=0,ISBLANK(Table1[[#This Row],[7d_positivity_public]])),"",(Table1[[#This Row],[7d_positivity_public]]-Table1[[#This Row],[7d_positivity_all]])/Table1[[#This Row],[7d_positivity_public]])</f>
        <v>0.29411764705882354</v>
      </c>
      <c r="W1351">
        <v>12</v>
      </c>
    </row>
    <row r="1352" spans="1:23" x14ac:dyDescent="0.25">
      <c r="A1352" s="10">
        <v>44404</v>
      </c>
      <c r="B1352">
        <v>1372</v>
      </c>
      <c r="C1352" t="s">
        <v>103</v>
      </c>
      <c r="D1352">
        <v>13</v>
      </c>
      <c r="E1352">
        <v>2</v>
      </c>
      <c r="F1352">
        <v>11</v>
      </c>
      <c r="G1352">
        <v>12</v>
      </c>
      <c r="H1352">
        <v>74</v>
      </c>
      <c r="K1352">
        <v>76</v>
      </c>
      <c r="L1352">
        <v>64</v>
      </c>
      <c r="M1352">
        <v>86</v>
      </c>
      <c r="N1352">
        <v>56</v>
      </c>
      <c r="P1352">
        <v>60</v>
      </c>
      <c r="Q1352">
        <v>38</v>
      </c>
      <c r="R1352">
        <v>77</v>
      </c>
      <c r="T1352" s="34">
        <f>_xlfn.XLOOKUP(B1352,Demog!$A$2:$A$219,Demog!$P$2:$P$219,,,2)</f>
        <v>41482</v>
      </c>
      <c r="U1352" s="34">
        <f t="shared" si="21"/>
        <v>38</v>
      </c>
      <c r="V1352" s="13">
        <f>IF(OR(Table1[[#This Row],[7d_positivity_public]]=0,ISBLANK(Table1[[#This Row],[7d_positivity_public]])),"",(Table1[[#This Row],[7d_positivity_public]]-Table1[[#This Row],[7d_positivity_all]])/Table1[[#This Row],[7d_positivity_public]])</f>
        <v>0.16666666666666666</v>
      </c>
      <c r="W1352">
        <v>10</v>
      </c>
    </row>
    <row r="1353" spans="1:23" x14ac:dyDescent="0.25">
      <c r="A1353" s="10">
        <v>44404</v>
      </c>
      <c r="B1353">
        <v>1373</v>
      </c>
      <c r="C1353" t="s">
        <v>106</v>
      </c>
      <c r="D1353">
        <v>8</v>
      </c>
      <c r="E1353">
        <v>8</v>
      </c>
      <c r="F1353">
        <v>0</v>
      </c>
      <c r="G1353">
        <v>7</v>
      </c>
      <c r="H1353">
        <v>71</v>
      </c>
      <c r="K1353">
        <v>73</v>
      </c>
      <c r="L1353">
        <v>64</v>
      </c>
      <c r="M1353">
        <v>81</v>
      </c>
      <c r="N1353">
        <v>54</v>
      </c>
      <c r="P1353">
        <v>57</v>
      </c>
      <c r="Q1353">
        <v>40</v>
      </c>
      <c r="R1353">
        <v>72</v>
      </c>
      <c r="T1353" s="34">
        <f>_xlfn.XLOOKUP(B1353,Demog!$A$2:$A$219,Demog!$P$2:$P$219,,,2)</f>
        <v>12922</v>
      </c>
      <c r="U1353" s="34">
        <f t="shared" si="21"/>
        <v>7</v>
      </c>
      <c r="V1353" s="13">
        <f>IF(OR(Table1[[#This Row],[7d_positivity_public]]=0,ISBLANK(Table1[[#This Row],[7d_positivity_public]])),"",(Table1[[#This Row],[7d_positivity_public]]-Table1[[#This Row],[7d_positivity_all]])/Table1[[#This Row],[7d_positivity_public]])</f>
        <v>0.2857142857142857</v>
      </c>
      <c r="W1353">
        <v>5</v>
      </c>
    </row>
    <row r="1354" spans="1:23" x14ac:dyDescent="0.25">
      <c r="A1354" s="10">
        <v>44404</v>
      </c>
      <c r="B1354">
        <v>1374</v>
      </c>
      <c r="C1354" t="s">
        <v>108</v>
      </c>
      <c r="D1354">
        <v>21</v>
      </c>
      <c r="E1354">
        <v>3</v>
      </c>
      <c r="F1354">
        <v>18</v>
      </c>
      <c r="G1354">
        <v>18</v>
      </c>
      <c r="H1354">
        <v>78</v>
      </c>
      <c r="K1354">
        <v>79</v>
      </c>
      <c r="L1354">
        <v>72</v>
      </c>
      <c r="M1354">
        <v>86</v>
      </c>
      <c r="N1354">
        <v>59</v>
      </c>
      <c r="P1354">
        <v>62</v>
      </c>
      <c r="Q1354">
        <v>46</v>
      </c>
      <c r="R1354">
        <v>79</v>
      </c>
      <c r="T1354" s="34">
        <f>_xlfn.XLOOKUP(B1354,Demog!$A$2:$A$219,Demog!$P$2:$P$219,,,2)</f>
        <v>33401</v>
      </c>
      <c r="U1354" s="34">
        <f t="shared" si="21"/>
        <v>49</v>
      </c>
      <c r="V1354" s="13">
        <f>IF(OR(Table1[[#This Row],[7d_positivity_public]]=0,ISBLANK(Table1[[#This Row],[7d_positivity_public]])),"",(Table1[[#This Row],[7d_positivity_public]]-Table1[[#This Row],[7d_positivity_all]])/Table1[[#This Row],[7d_positivity_public]])</f>
        <v>0.27777777777777779</v>
      </c>
      <c r="W1354">
        <v>13</v>
      </c>
    </row>
    <row r="1355" spans="1:23" x14ac:dyDescent="0.25">
      <c r="A1355" s="10">
        <v>44404</v>
      </c>
      <c r="B1355">
        <v>1375</v>
      </c>
      <c r="C1355" t="s">
        <v>110</v>
      </c>
      <c r="D1355">
        <v>22</v>
      </c>
      <c r="E1355">
        <v>5</v>
      </c>
      <c r="F1355">
        <v>17</v>
      </c>
      <c r="G1355">
        <v>18</v>
      </c>
      <c r="H1355">
        <v>76</v>
      </c>
      <c r="K1355">
        <v>77</v>
      </c>
      <c r="L1355">
        <v>69</v>
      </c>
      <c r="M1355">
        <v>84</v>
      </c>
      <c r="N1355">
        <v>58</v>
      </c>
      <c r="P1355">
        <v>60</v>
      </c>
      <c r="Q1355">
        <v>42</v>
      </c>
      <c r="R1355">
        <v>76</v>
      </c>
      <c r="T1355" s="34">
        <f>_xlfn.XLOOKUP(B1355,Demog!$A$2:$A$219,Demog!$P$2:$P$219,,,2)</f>
        <v>38661</v>
      </c>
      <c r="U1355" s="34">
        <f t="shared" si="21"/>
        <v>60</v>
      </c>
      <c r="V1355" s="13">
        <f>IF(OR(Table1[[#This Row],[7d_positivity_public]]=0,ISBLANK(Table1[[#This Row],[7d_positivity_public]])),"",(Table1[[#This Row],[7d_positivity_public]]-Table1[[#This Row],[7d_positivity_all]])/Table1[[#This Row],[7d_positivity_public]])</f>
        <v>0.16666666666666666</v>
      </c>
      <c r="W1355">
        <v>15</v>
      </c>
    </row>
    <row r="1356" spans="1:23" x14ac:dyDescent="0.25">
      <c r="A1356" s="10">
        <v>44404</v>
      </c>
      <c r="B1356">
        <v>1376</v>
      </c>
      <c r="C1356" t="s">
        <v>112</v>
      </c>
      <c r="D1356">
        <v>12</v>
      </c>
      <c r="E1356">
        <v>3</v>
      </c>
      <c r="F1356">
        <v>9</v>
      </c>
      <c r="G1356">
        <v>13</v>
      </c>
      <c r="H1356">
        <v>70</v>
      </c>
      <c r="K1356">
        <v>71</v>
      </c>
      <c r="L1356">
        <v>64</v>
      </c>
      <c r="M1356">
        <v>79</v>
      </c>
      <c r="N1356">
        <v>50</v>
      </c>
      <c r="P1356">
        <v>52</v>
      </c>
      <c r="Q1356">
        <v>39</v>
      </c>
      <c r="R1356">
        <v>69</v>
      </c>
      <c r="T1356" s="34">
        <f>_xlfn.XLOOKUP(B1356,Demog!$A$2:$A$219,Demog!$P$2:$P$219,,,2)</f>
        <v>34796</v>
      </c>
      <c r="U1356" s="34">
        <f t="shared" si="21"/>
        <v>29</v>
      </c>
      <c r="V1356" s="13">
        <f>IF(OR(Table1[[#This Row],[7d_positivity_public]]=0,ISBLANK(Table1[[#This Row],[7d_positivity_public]])),"",(Table1[[#This Row],[7d_positivity_public]]-Table1[[#This Row],[7d_positivity_all]])/Table1[[#This Row],[7d_positivity_public]])</f>
        <v>0.15384615384615385</v>
      </c>
      <c r="W1356">
        <v>11</v>
      </c>
    </row>
    <row r="1357" spans="1:23" x14ac:dyDescent="0.25">
      <c r="A1357" s="10">
        <v>44404</v>
      </c>
      <c r="B1357">
        <v>1377</v>
      </c>
      <c r="C1357" t="s">
        <v>114</v>
      </c>
      <c r="D1357">
        <v>10</v>
      </c>
      <c r="E1357">
        <v>4</v>
      </c>
      <c r="F1357">
        <v>6</v>
      </c>
      <c r="G1357">
        <v>12</v>
      </c>
      <c r="H1357">
        <v>80</v>
      </c>
      <c r="K1357">
        <v>81</v>
      </c>
      <c r="L1357">
        <v>73</v>
      </c>
      <c r="M1357">
        <v>87</v>
      </c>
      <c r="N1357">
        <v>62</v>
      </c>
      <c r="P1357">
        <v>66</v>
      </c>
      <c r="Q1357">
        <v>49</v>
      </c>
      <c r="R1357">
        <v>81</v>
      </c>
      <c r="T1357" s="34">
        <f>_xlfn.XLOOKUP(B1357,Demog!$A$2:$A$219,Demog!$P$2:$P$219,,,2)</f>
        <v>24900</v>
      </c>
      <c r="U1357" s="34">
        <f t="shared" si="21"/>
        <v>17</v>
      </c>
      <c r="V1357" s="13">
        <f>IF(OR(Table1[[#This Row],[7d_positivity_public]]=0,ISBLANK(Table1[[#This Row],[7d_positivity_public]])),"",(Table1[[#This Row],[7d_positivity_public]]-Table1[[#This Row],[7d_positivity_all]])/Table1[[#This Row],[7d_positivity_public]])</f>
        <v>0.25</v>
      </c>
      <c r="W1357">
        <v>9</v>
      </c>
    </row>
    <row r="1358" spans="1:23" x14ac:dyDescent="0.25">
      <c r="A1358" s="10">
        <v>44404</v>
      </c>
      <c r="B1358">
        <v>1380</v>
      </c>
      <c r="C1358" t="s">
        <v>116</v>
      </c>
      <c r="D1358">
        <v>6</v>
      </c>
      <c r="E1358">
        <v>11</v>
      </c>
      <c r="F1358">
        <v>-5</v>
      </c>
      <c r="G1358">
        <v>5</v>
      </c>
      <c r="H1358">
        <v>79</v>
      </c>
      <c r="K1358">
        <v>80</v>
      </c>
      <c r="L1358">
        <v>69</v>
      </c>
      <c r="M1358">
        <v>87</v>
      </c>
      <c r="N1358">
        <v>68</v>
      </c>
      <c r="P1358">
        <v>70</v>
      </c>
      <c r="Q1358">
        <v>53</v>
      </c>
      <c r="R1358">
        <v>80</v>
      </c>
      <c r="T1358" s="34">
        <f>_xlfn.XLOOKUP(B1358,Demog!$A$2:$A$219,Demog!$P$2:$P$219,,,2)</f>
        <v>12110</v>
      </c>
      <c r="U1358" s="34">
        <f t="shared" si="21"/>
        <v>5</v>
      </c>
      <c r="V1358" s="13">
        <f>IF(OR(Table1[[#This Row],[7d_positivity_public]]=0,ISBLANK(Table1[[#This Row],[7d_positivity_public]])),"",(Table1[[#This Row],[7d_positivity_public]]-Table1[[#This Row],[7d_positivity_all]])/Table1[[#This Row],[7d_positivity_public]])</f>
        <v>0.2</v>
      </c>
      <c r="W1358">
        <v>4</v>
      </c>
    </row>
    <row r="1359" spans="1:23" x14ac:dyDescent="0.25">
      <c r="A1359" s="10">
        <v>44404</v>
      </c>
      <c r="B1359">
        <v>1390</v>
      </c>
      <c r="C1359" t="s">
        <v>118</v>
      </c>
      <c r="D1359">
        <v>3</v>
      </c>
      <c r="E1359">
        <v>0</v>
      </c>
      <c r="F1359">
        <v>3</v>
      </c>
      <c r="G1359">
        <v>8</v>
      </c>
      <c r="H1359">
        <v>60</v>
      </c>
      <c r="K1359">
        <v>62</v>
      </c>
      <c r="L1359">
        <v>43</v>
      </c>
      <c r="M1359">
        <v>75</v>
      </c>
      <c r="N1359">
        <v>49</v>
      </c>
      <c r="P1359">
        <v>52</v>
      </c>
      <c r="Q1359">
        <v>29</v>
      </c>
      <c r="R1359">
        <v>67</v>
      </c>
      <c r="T1359" s="34">
        <f>_xlfn.XLOOKUP(B1359,Demog!$A$2:$A$219,Demog!$P$2:$P$219,,,2)</f>
        <v>7285</v>
      </c>
      <c r="U1359" s="34">
        <f t="shared" si="21"/>
        <v>2</v>
      </c>
      <c r="V1359" s="13">
        <f>IF(OR(Table1[[#This Row],[7d_positivity_public]]=0,ISBLANK(Table1[[#This Row],[7d_positivity_public]])),"",(Table1[[#This Row],[7d_positivity_public]]-Table1[[#This Row],[7d_positivity_all]])/Table1[[#This Row],[7d_positivity_public]])</f>
        <v>0.125</v>
      </c>
      <c r="W1359">
        <v>7</v>
      </c>
    </row>
    <row r="1360" spans="1:23" x14ac:dyDescent="0.25">
      <c r="A1360" s="10">
        <v>44404</v>
      </c>
      <c r="B1360">
        <v>1420</v>
      </c>
      <c r="C1360" t="s">
        <v>120</v>
      </c>
      <c r="D1360">
        <v>3</v>
      </c>
      <c r="E1360">
        <v>1</v>
      </c>
      <c r="F1360">
        <v>2</v>
      </c>
      <c r="G1360">
        <v>6</v>
      </c>
      <c r="H1360">
        <v>70</v>
      </c>
      <c r="K1360">
        <v>72</v>
      </c>
      <c r="L1360">
        <v>55</v>
      </c>
      <c r="M1360">
        <v>82</v>
      </c>
      <c r="N1360">
        <v>58</v>
      </c>
      <c r="P1360">
        <v>60</v>
      </c>
      <c r="Q1360">
        <v>37</v>
      </c>
      <c r="R1360">
        <v>74</v>
      </c>
      <c r="T1360" s="34">
        <f>_xlfn.XLOOKUP(B1360,Demog!$A$2:$A$219,Demog!$P$2:$P$219,,,2)</f>
        <v>33648</v>
      </c>
      <c r="U1360" s="34">
        <f t="shared" si="21"/>
        <v>7</v>
      </c>
      <c r="V1360" s="13">
        <f>IF(OR(Table1[[#This Row],[7d_positivity_public]]=0,ISBLANK(Table1[[#This Row],[7d_positivity_public]])),"",(Table1[[#This Row],[7d_positivity_public]]-Table1[[#This Row],[7d_positivity_all]])/Table1[[#This Row],[7d_positivity_public]])</f>
        <v>0.33333333333333331</v>
      </c>
      <c r="W1360">
        <v>4</v>
      </c>
    </row>
    <row r="1361" spans="1:23" x14ac:dyDescent="0.25">
      <c r="A1361" s="10">
        <v>44404</v>
      </c>
      <c r="B1361">
        <v>1431</v>
      </c>
      <c r="C1361" t="s">
        <v>226</v>
      </c>
      <c r="D1361">
        <v>2</v>
      </c>
      <c r="E1361">
        <v>2</v>
      </c>
      <c r="F1361">
        <v>0</v>
      </c>
      <c r="G1361">
        <v>3</v>
      </c>
      <c r="H1361">
        <v>75</v>
      </c>
      <c r="K1361">
        <v>76</v>
      </c>
      <c r="L1361">
        <v>66</v>
      </c>
      <c r="M1361">
        <v>86</v>
      </c>
      <c r="N1361">
        <v>60</v>
      </c>
      <c r="P1361">
        <v>63</v>
      </c>
      <c r="Q1361">
        <v>46</v>
      </c>
      <c r="R1361">
        <v>78</v>
      </c>
      <c r="T1361" s="34">
        <f>_xlfn.XLOOKUP(B1361,Demog!$A$2:$A$219,Demog!$P$2:$P$219,,,2)</f>
        <v>44714</v>
      </c>
      <c r="U1361" s="34">
        <f t="shared" si="21"/>
        <v>6</v>
      </c>
      <c r="V1361" s="13">
        <f>IF(OR(Table1[[#This Row],[7d_positivity_public]]=0,ISBLANK(Table1[[#This Row],[7d_positivity_public]])),"",(Table1[[#This Row],[7d_positivity_public]]-Table1[[#This Row],[7d_positivity_all]])/Table1[[#This Row],[7d_positivity_public]])</f>
        <v>0</v>
      </c>
      <c r="W1361">
        <v>3</v>
      </c>
    </row>
    <row r="1362" spans="1:23" x14ac:dyDescent="0.25">
      <c r="A1362" s="10">
        <v>44404</v>
      </c>
      <c r="B1362">
        <v>1432</v>
      </c>
      <c r="C1362" t="s">
        <v>227</v>
      </c>
      <c r="D1362">
        <v>4</v>
      </c>
      <c r="E1362">
        <v>1</v>
      </c>
      <c r="F1362">
        <v>3</v>
      </c>
      <c r="G1362">
        <v>7</v>
      </c>
      <c r="H1362">
        <v>82</v>
      </c>
      <c r="K1362">
        <v>83</v>
      </c>
      <c r="L1362">
        <v>78</v>
      </c>
      <c r="M1362">
        <v>89</v>
      </c>
      <c r="N1362">
        <v>66</v>
      </c>
      <c r="P1362">
        <v>69</v>
      </c>
      <c r="Q1362">
        <v>56</v>
      </c>
      <c r="R1362">
        <v>83</v>
      </c>
      <c r="T1362" s="34">
        <f>_xlfn.XLOOKUP(B1362,Demog!$A$2:$A$219,Demog!$P$2:$P$219,,,2)</f>
        <v>48587</v>
      </c>
      <c r="U1362" s="34">
        <f t="shared" si="21"/>
        <v>14</v>
      </c>
      <c r="V1362" s="13">
        <f>IF(OR(Table1[[#This Row],[7d_positivity_public]]=0,ISBLANK(Table1[[#This Row],[7d_positivity_public]])),"",(Table1[[#This Row],[7d_positivity_public]]-Table1[[#This Row],[7d_positivity_all]])/Table1[[#This Row],[7d_positivity_public]])</f>
        <v>0.2857142857142857</v>
      </c>
      <c r="W1362">
        <v>5</v>
      </c>
    </row>
    <row r="1363" spans="1:23" x14ac:dyDescent="0.25">
      <c r="A1363" s="10">
        <v>44404</v>
      </c>
      <c r="B1363">
        <v>1433</v>
      </c>
      <c r="C1363" t="s">
        <v>122</v>
      </c>
      <c r="D1363">
        <v>4</v>
      </c>
      <c r="E1363">
        <v>2</v>
      </c>
      <c r="F1363">
        <v>2</v>
      </c>
      <c r="G1363">
        <v>11</v>
      </c>
      <c r="H1363">
        <v>72</v>
      </c>
      <c r="K1363">
        <v>73</v>
      </c>
      <c r="L1363">
        <v>58</v>
      </c>
      <c r="M1363">
        <v>82</v>
      </c>
      <c r="N1363">
        <v>59</v>
      </c>
      <c r="P1363">
        <v>62</v>
      </c>
      <c r="Q1363">
        <v>42</v>
      </c>
      <c r="R1363">
        <v>74</v>
      </c>
      <c r="T1363" s="34">
        <f>_xlfn.XLOOKUP(B1363,Demog!$A$2:$A$219,Demog!$P$2:$P$219,,,2)</f>
        <v>19986</v>
      </c>
      <c r="U1363" s="34">
        <f t="shared" si="21"/>
        <v>6</v>
      </c>
      <c r="V1363" s="13">
        <f>IF(OR(Table1[[#This Row],[7d_positivity_public]]=0,ISBLANK(Table1[[#This Row],[7d_positivity_public]])),"",(Table1[[#This Row],[7d_positivity_public]]-Table1[[#This Row],[7d_positivity_all]])/Table1[[#This Row],[7d_positivity_public]])</f>
        <v>0.45454545454545453</v>
      </c>
      <c r="W1363">
        <v>6</v>
      </c>
    </row>
    <row r="1364" spans="1:23" x14ac:dyDescent="0.25">
      <c r="A1364" s="10">
        <v>44404</v>
      </c>
      <c r="B1364">
        <v>1490</v>
      </c>
      <c r="C1364" t="s">
        <v>124</v>
      </c>
      <c r="D1364">
        <v>1</v>
      </c>
      <c r="E1364">
        <v>0</v>
      </c>
      <c r="F1364">
        <v>1</v>
      </c>
      <c r="G1364">
        <v>4</v>
      </c>
      <c r="H1364">
        <v>70</v>
      </c>
      <c r="K1364">
        <v>72</v>
      </c>
      <c r="L1364">
        <v>58</v>
      </c>
      <c r="M1364">
        <v>82</v>
      </c>
      <c r="N1364">
        <v>58</v>
      </c>
      <c r="P1364">
        <v>61</v>
      </c>
      <c r="Q1364">
        <v>44</v>
      </c>
      <c r="R1364">
        <v>74</v>
      </c>
      <c r="T1364" s="34">
        <f>_xlfn.XLOOKUP(B1364,Demog!$A$2:$A$219,Demog!$P$2:$P$219,,,2)</f>
        <v>10855</v>
      </c>
      <c r="U1364" s="34">
        <f t="shared" si="21"/>
        <v>1</v>
      </c>
      <c r="V1364" s="13">
        <f>IF(OR(Table1[[#This Row],[7d_positivity_public]]=0,ISBLANK(Table1[[#This Row],[7d_positivity_public]])),"",(Table1[[#This Row],[7d_positivity_public]]-Table1[[#This Row],[7d_positivity_all]])/Table1[[#This Row],[7d_positivity_public]])</f>
        <v>0.5</v>
      </c>
      <c r="W1364">
        <v>2</v>
      </c>
    </row>
    <row r="1365" spans="1:23" x14ac:dyDescent="0.25">
      <c r="A1365" s="10">
        <v>44404</v>
      </c>
      <c r="B1365">
        <v>2121</v>
      </c>
      <c r="C1365" t="s">
        <v>126</v>
      </c>
      <c r="D1365">
        <v>2</v>
      </c>
      <c r="E1365">
        <v>1</v>
      </c>
      <c r="F1365">
        <v>1</v>
      </c>
      <c r="G1365">
        <v>3</v>
      </c>
      <c r="H1365">
        <v>74</v>
      </c>
      <c r="K1365">
        <v>76</v>
      </c>
      <c r="L1365">
        <v>66</v>
      </c>
      <c r="M1365">
        <v>85</v>
      </c>
      <c r="N1365">
        <v>62</v>
      </c>
      <c r="P1365">
        <v>66</v>
      </c>
      <c r="Q1365">
        <v>51</v>
      </c>
      <c r="R1365">
        <v>79</v>
      </c>
      <c r="T1365" s="34">
        <f>_xlfn.XLOOKUP(B1365,Demog!$A$2:$A$219,Demog!$P$2:$P$219,,,2)</f>
        <v>51241</v>
      </c>
      <c r="U1365" s="34">
        <f t="shared" si="21"/>
        <v>7</v>
      </c>
      <c r="V1365" s="13">
        <f>IF(OR(Table1[[#This Row],[7d_positivity_public]]=0,ISBLANK(Table1[[#This Row],[7d_positivity_public]])),"",(Table1[[#This Row],[7d_positivity_public]]-Table1[[#This Row],[7d_positivity_all]])/Table1[[#This Row],[7d_positivity_public]])</f>
        <v>0.33333333333333331</v>
      </c>
      <c r="W1365">
        <v>2</v>
      </c>
    </row>
    <row r="1366" spans="1:23" x14ac:dyDescent="0.25">
      <c r="A1366" s="10">
        <v>44404</v>
      </c>
      <c r="B1366">
        <v>2122</v>
      </c>
      <c r="C1366" t="s">
        <v>128</v>
      </c>
      <c r="D1366">
        <v>1</v>
      </c>
      <c r="E1366">
        <v>1</v>
      </c>
      <c r="F1366">
        <v>0</v>
      </c>
      <c r="G1366">
        <v>2</v>
      </c>
      <c r="H1366">
        <v>66</v>
      </c>
      <c r="K1366">
        <v>68</v>
      </c>
      <c r="L1366">
        <v>57</v>
      </c>
      <c r="M1366">
        <v>79</v>
      </c>
      <c r="N1366">
        <v>53</v>
      </c>
      <c r="P1366">
        <v>56</v>
      </c>
      <c r="Q1366">
        <v>41</v>
      </c>
      <c r="R1366">
        <v>72</v>
      </c>
      <c r="T1366" s="34">
        <f>_xlfn.XLOOKUP(B1366,Demog!$A$2:$A$219,Demog!$P$2:$P$219,,,2)</f>
        <v>41936</v>
      </c>
      <c r="U1366" s="34">
        <f t="shared" si="21"/>
        <v>3</v>
      </c>
      <c r="V1366" s="13">
        <f>IF(OR(Table1[[#This Row],[7d_positivity_public]]=0,ISBLANK(Table1[[#This Row],[7d_positivity_public]])),"",(Table1[[#This Row],[7d_positivity_public]]-Table1[[#This Row],[7d_positivity_all]])/Table1[[#This Row],[7d_positivity_public]])</f>
        <v>0.5</v>
      </c>
      <c r="W1366">
        <v>1</v>
      </c>
    </row>
    <row r="1367" spans="1:23" x14ac:dyDescent="0.25">
      <c r="A1367" s="10">
        <v>44404</v>
      </c>
      <c r="B1367">
        <v>2131</v>
      </c>
      <c r="C1367" t="s">
        <v>129</v>
      </c>
      <c r="D1367">
        <v>1</v>
      </c>
      <c r="E1367">
        <v>0</v>
      </c>
      <c r="F1367">
        <v>1</v>
      </c>
      <c r="G1367">
        <v>2</v>
      </c>
      <c r="H1367">
        <v>72</v>
      </c>
      <c r="K1367">
        <v>74</v>
      </c>
      <c r="L1367">
        <v>66</v>
      </c>
      <c r="M1367">
        <v>82</v>
      </c>
      <c r="N1367">
        <v>57</v>
      </c>
      <c r="P1367">
        <v>60</v>
      </c>
      <c r="Q1367">
        <v>47</v>
      </c>
      <c r="R1367">
        <v>73</v>
      </c>
      <c r="T1367" s="34">
        <f>_xlfn.XLOOKUP(B1367,Demog!$A$2:$A$219,Demog!$P$2:$P$219,,,2)</f>
        <v>22754</v>
      </c>
      <c r="U1367" s="34">
        <f t="shared" si="21"/>
        <v>2</v>
      </c>
      <c r="V1367" s="13">
        <f>IF(OR(Table1[[#This Row],[7d_positivity_public]]=0,ISBLANK(Table1[[#This Row],[7d_positivity_public]])),"",(Table1[[#This Row],[7d_positivity_public]]-Table1[[#This Row],[7d_positivity_all]])/Table1[[#This Row],[7d_positivity_public]])</f>
        <v>0.5</v>
      </c>
      <c r="W1367">
        <v>1</v>
      </c>
    </row>
    <row r="1368" spans="1:23" x14ac:dyDescent="0.25">
      <c r="A1368" s="10">
        <v>44404</v>
      </c>
      <c r="B1368">
        <v>2132</v>
      </c>
      <c r="C1368" t="s">
        <v>130</v>
      </c>
      <c r="D1368">
        <v>1</v>
      </c>
      <c r="E1368">
        <v>0</v>
      </c>
      <c r="F1368">
        <v>1</v>
      </c>
      <c r="G1368">
        <v>2</v>
      </c>
      <c r="H1368">
        <v>77</v>
      </c>
      <c r="K1368">
        <v>78</v>
      </c>
      <c r="L1368">
        <v>72</v>
      </c>
      <c r="M1368">
        <v>85</v>
      </c>
      <c r="N1368">
        <v>64</v>
      </c>
      <c r="P1368">
        <v>68</v>
      </c>
      <c r="Q1368">
        <v>58</v>
      </c>
      <c r="R1368">
        <v>79</v>
      </c>
      <c r="T1368" s="34">
        <f>_xlfn.XLOOKUP(B1368,Demog!$A$2:$A$219,Demog!$P$2:$P$219,,,2)</f>
        <v>35584</v>
      </c>
      <c r="U1368" s="34">
        <f t="shared" si="21"/>
        <v>2</v>
      </c>
      <c r="V1368" s="13">
        <f>IF(OR(Table1[[#This Row],[7d_positivity_public]]=0,ISBLANK(Table1[[#This Row],[7d_positivity_public]])),"",(Table1[[#This Row],[7d_positivity_public]]-Table1[[#This Row],[7d_positivity_all]])/Table1[[#This Row],[7d_positivity_public]])</f>
        <v>0.5</v>
      </c>
      <c r="W1368">
        <v>1</v>
      </c>
    </row>
    <row r="1369" spans="1:23" x14ac:dyDescent="0.25">
      <c r="A1369" s="10">
        <v>44404</v>
      </c>
      <c r="B1369">
        <v>2133</v>
      </c>
      <c r="C1369" t="s">
        <v>131</v>
      </c>
      <c r="D1369">
        <v>0</v>
      </c>
      <c r="E1369">
        <v>0</v>
      </c>
      <c r="F1369">
        <v>0</v>
      </c>
      <c r="G1369">
        <v>0</v>
      </c>
      <c r="H1369">
        <v>81</v>
      </c>
      <c r="K1369">
        <v>83</v>
      </c>
      <c r="L1369">
        <v>78</v>
      </c>
      <c r="M1369">
        <v>88</v>
      </c>
      <c r="N1369">
        <v>60</v>
      </c>
      <c r="P1369">
        <v>64</v>
      </c>
      <c r="Q1369">
        <v>52</v>
      </c>
      <c r="R1369">
        <v>77</v>
      </c>
      <c r="T1369" s="34">
        <f>_xlfn.XLOOKUP(B1369,Demog!$A$2:$A$219,Demog!$P$2:$P$219,,,2)</f>
        <v>58511</v>
      </c>
      <c r="U1369" s="34">
        <f t="shared" si="21"/>
        <v>0</v>
      </c>
      <c r="V1369" s="13" t="str">
        <f>IF(OR(Table1[[#This Row],[7d_positivity_public]]=0,ISBLANK(Table1[[#This Row],[7d_positivity_public]])),"",(Table1[[#This Row],[7d_positivity_public]]-Table1[[#This Row],[7d_positivity_all]])/Table1[[#This Row],[7d_positivity_public]])</f>
        <v/>
      </c>
      <c r="W1369">
        <v>0</v>
      </c>
    </row>
    <row r="1370" spans="1:23" x14ac:dyDescent="0.25">
      <c r="A1370" s="10">
        <v>44404</v>
      </c>
      <c r="B1370">
        <v>2134</v>
      </c>
      <c r="C1370" t="s">
        <v>132</v>
      </c>
      <c r="D1370">
        <v>1</v>
      </c>
      <c r="E1370">
        <v>2</v>
      </c>
      <c r="F1370">
        <v>-1</v>
      </c>
      <c r="G1370">
        <v>1</v>
      </c>
      <c r="H1370">
        <v>75</v>
      </c>
      <c r="K1370">
        <v>77</v>
      </c>
      <c r="L1370">
        <v>73</v>
      </c>
      <c r="M1370">
        <v>82</v>
      </c>
      <c r="N1370">
        <v>58</v>
      </c>
      <c r="P1370">
        <v>61</v>
      </c>
      <c r="Q1370">
        <v>52</v>
      </c>
      <c r="R1370">
        <v>72</v>
      </c>
      <c r="T1370" s="34">
        <f>_xlfn.XLOOKUP(B1370,Demog!$A$2:$A$219,Demog!$P$2:$P$219,,,2)</f>
        <v>24836</v>
      </c>
      <c r="U1370" s="34">
        <f t="shared" si="21"/>
        <v>2</v>
      </c>
      <c r="V1370" s="13">
        <f>IF(OR(Table1[[#This Row],[7d_positivity_public]]=0,ISBLANK(Table1[[#This Row],[7d_positivity_public]])),"",(Table1[[#This Row],[7d_positivity_public]]-Table1[[#This Row],[7d_positivity_all]])/Table1[[#This Row],[7d_positivity_public]])</f>
        <v>1</v>
      </c>
      <c r="W1370">
        <v>0</v>
      </c>
    </row>
    <row r="1371" spans="1:23" x14ac:dyDescent="0.25">
      <c r="A1371" s="10">
        <v>44404</v>
      </c>
      <c r="B1371">
        <v>2141</v>
      </c>
      <c r="C1371" t="s">
        <v>133</v>
      </c>
      <c r="D1371">
        <v>2</v>
      </c>
      <c r="E1371">
        <v>0</v>
      </c>
      <c r="F1371">
        <v>2</v>
      </c>
      <c r="G1371">
        <v>3</v>
      </c>
      <c r="H1371">
        <v>71</v>
      </c>
      <c r="K1371">
        <v>72</v>
      </c>
      <c r="L1371">
        <v>62</v>
      </c>
      <c r="M1371">
        <v>83</v>
      </c>
      <c r="N1371">
        <v>53</v>
      </c>
      <c r="P1371">
        <v>57</v>
      </c>
      <c r="Q1371">
        <v>42</v>
      </c>
      <c r="R1371">
        <v>74</v>
      </c>
      <c r="T1371" s="34">
        <f>_xlfn.XLOOKUP(B1371,Demog!$A$2:$A$219,Demog!$P$2:$P$219,,,2)</f>
        <v>26303</v>
      </c>
      <c r="U1371" s="34">
        <f t="shared" si="21"/>
        <v>4</v>
      </c>
      <c r="V1371" s="13">
        <f>IF(OR(Table1[[#This Row],[7d_positivity_public]]=0,ISBLANK(Table1[[#This Row],[7d_positivity_public]])),"",(Table1[[#This Row],[7d_positivity_public]]-Table1[[#This Row],[7d_positivity_all]])/Table1[[#This Row],[7d_positivity_public]])</f>
        <v>0.33333333333333331</v>
      </c>
      <c r="W1371">
        <v>2</v>
      </c>
    </row>
    <row r="1372" spans="1:23" x14ac:dyDescent="0.25">
      <c r="A1372" s="10">
        <v>44404</v>
      </c>
      <c r="B1372">
        <v>2142</v>
      </c>
      <c r="C1372" t="s">
        <v>134</v>
      </c>
      <c r="D1372">
        <v>2</v>
      </c>
      <c r="E1372">
        <v>0</v>
      </c>
      <c r="F1372">
        <v>2</v>
      </c>
      <c r="G1372">
        <v>2</v>
      </c>
      <c r="H1372">
        <v>70</v>
      </c>
      <c r="K1372">
        <v>71</v>
      </c>
      <c r="L1372">
        <v>62</v>
      </c>
      <c r="M1372">
        <v>80</v>
      </c>
      <c r="N1372">
        <v>53</v>
      </c>
      <c r="P1372">
        <v>56</v>
      </c>
      <c r="Q1372">
        <v>41</v>
      </c>
      <c r="R1372">
        <v>71</v>
      </c>
      <c r="T1372" s="34">
        <f>_xlfn.XLOOKUP(B1372,Demog!$A$2:$A$219,Demog!$P$2:$P$219,,,2)</f>
        <v>16854</v>
      </c>
      <c r="U1372" s="34">
        <f t="shared" si="21"/>
        <v>2</v>
      </c>
      <c r="V1372" s="13">
        <f>IF(OR(Table1[[#This Row],[7d_positivity_public]]=0,ISBLANK(Table1[[#This Row],[7d_positivity_public]])),"",(Table1[[#This Row],[7d_positivity_public]]-Table1[[#This Row],[7d_positivity_all]])/Table1[[#This Row],[7d_positivity_public]])</f>
        <v>0.5</v>
      </c>
      <c r="W1372">
        <v>1</v>
      </c>
    </row>
    <row r="1373" spans="1:23" x14ac:dyDescent="0.25">
      <c r="A1373" s="10">
        <v>44404</v>
      </c>
      <c r="B1373">
        <v>2150</v>
      </c>
      <c r="C1373" t="s">
        <v>135</v>
      </c>
      <c r="D1373">
        <v>1</v>
      </c>
      <c r="E1373">
        <v>3</v>
      </c>
      <c r="F1373">
        <v>-2</v>
      </c>
      <c r="G1373">
        <v>0</v>
      </c>
      <c r="H1373">
        <v>75</v>
      </c>
      <c r="K1373">
        <v>77</v>
      </c>
      <c r="L1373">
        <v>64</v>
      </c>
      <c r="M1373">
        <v>86</v>
      </c>
      <c r="N1373">
        <v>64</v>
      </c>
      <c r="P1373">
        <v>66</v>
      </c>
      <c r="Q1373">
        <v>47</v>
      </c>
      <c r="R1373">
        <v>79</v>
      </c>
      <c r="T1373" s="34">
        <f>_xlfn.XLOOKUP(B1373,Demog!$A$2:$A$219,Demog!$P$2:$P$219,,,2)</f>
        <v>9696</v>
      </c>
      <c r="U1373" s="34">
        <f t="shared" si="21"/>
        <v>1</v>
      </c>
      <c r="V1373" s="13" t="str">
        <f>IF(OR(Table1[[#This Row],[7d_positivity_public]]=0,ISBLANK(Table1[[#This Row],[7d_positivity_public]])),"",(Table1[[#This Row],[7d_positivity_public]]-Table1[[#This Row],[7d_positivity_all]])/Table1[[#This Row],[7d_positivity_public]])</f>
        <v/>
      </c>
      <c r="W1373">
        <v>0</v>
      </c>
    </row>
    <row r="1374" spans="1:23" x14ac:dyDescent="0.25">
      <c r="A1374" s="10">
        <v>44404</v>
      </c>
      <c r="B1374">
        <v>2210</v>
      </c>
      <c r="C1374" t="s">
        <v>136</v>
      </c>
      <c r="D1374">
        <v>0</v>
      </c>
      <c r="E1374">
        <v>0</v>
      </c>
      <c r="F1374">
        <v>0</v>
      </c>
      <c r="G1374">
        <v>1</v>
      </c>
      <c r="H1374">
        <v>85</v>
      </c>
      <c r="K1374">
        <v>85</v>
      </c>
      <c r="L1374">
        <v>84</v>
      </c>
      <c r="M1374">
        <v>87</v>
      </c>
      <c r="N1374">
        <v>66</v>
      </c>
      <c r="P1374">
        <v>68</v>
      </c>
      <c r="Q1374">
        <v>60</v>
      </c>
      <c r="R1374">
        <v>80</v>
      </c>
      <c r="T1374" s="34">
        <f>_xlfn.XLOOKUP(B1374,Demog!$A$2:$A$219,Demog!$P$2:$P$219,,,2)</f>
        <v>70996</v>
      </c>
      <c r="U1374" s="34">
        <f t="shared" si="21"/>
        <v>0</v>
      </c>
      <c r="V1374" s="13">
        <f>IF(OR(Table1[[#This Row],[7d_positivity_public]]=0,ISBLANK(Table1[[#This Row],[7d_positivity_public]])),"",(Table1[[#This Row],[7d_positivity_public]]-Table1[[#This Row],[7d_positivity_all]])/Table1[[#This Row],[7d_positivity_public]])</f>
        <v>1</v>
      </c>
      <c r="W1374">
        <v>0</v>
      </c>
    </row>
    <row r="1375" spans="1:23" x14ac:dyDescent="0.25">
      <c r="A1375" s="10">
        <v>44404</v>
      </c>
      <c r="B1375">
        <v>2221</v>
      </c>
      <c r="C1375" t="s">
        <v>137</v>
      </c>
      <c r="D1375">
        <v>1</v>
      </c>
      <c r="E1375">
        <v>1</v>
      </c>
      <c r="F1375">
        <v>0</v>
      </c>
      <c r="G1375">
        <v>0</v>
      </c>
      <c r="H1375">
        <v>86</v>
      </c>
      <c r="K1375">
        <v>87</v>
      </c>
      <c r="L1375">
        <v>87</v>
      </c>
      <c r="M1375">
        <v>87</v>
      </c>
      <c r="N1375">
        <v>66</v>
      </c>
      <c r="P1375">
        <v>68</v>
      </c>
      <c r="Q1375">
        <v>60</v>
      </c>
      <c r="R1375">
        <v>78</v>
      </c>
      <c r="T1375" s="34">
        <f>_xlfn.XLOOKUP(B1375,Demog!$A$2:$A$219,Demog!$P$2:$P$219,,,2)</f>
        <v>47161</v>
      </c>
      <c r="U1375" s="34">
        <f t="shared" si="21"/>
        <v>3</v>
      </c>
      <c r="V1375" s="13" t="str">
        <f>IF(OR(Table1[[#This Row],[7d_positivity_public]]=0,ISBLANK(Table1[[#This Row],[7d_positivity_public]])),"",(Table1[[#This Row],[7d_positivity_public]]-Table1[[#This Row],[7d_positivity_all]])/Table1[[#This Row],[7d_positivity_public]])</f>
        <v/>
      </c>
      <c r="W1375">
        <v>0</v>
      </c>
    </row>
    <row r="1376" spans="1:23" x14ac:dyDescent="0.25">
      <c r="A1376" s="10">
        <v>44404</v>
      </c>
      <c r="B1376">
        <v>2222</v>
      </c>
      <c r="C1376" t="s">
        <v>138</v>
      </c>
      <c r="D1376">
        <v>0</v>
      </c>
      <c r="E1376">
        <v>3</v>
      </c>
      <c r="F1376">
        <v>-3</v>
      </c>
      <c r="G1376">
        <v>0</v>
      </c>
      <c r="H1376">
        <v>84</v>
      </c>
      <c r="K1376">
        <v>85</v>
      </c>
      <c r="L1376">
        <v>84</v>
      </c>
      <c r="M1376">
        <v>85</v>
      </c>
      <c r="N1376">
        <v>65</v>
      </c>
      <c r="P1376">
        <v>68</v>
      </c>
      <c r="Q1376">
        <v>59</v>
      </c>
      <c r="R1376">
        <v>78</v>
      </c>
      <c r="T1376" s="34">
        <f>_xlfn.XLOOKUP(B1376,Demog!$A$2:$A$219,Demog!$P$2:$P$219,,,2)</f>
        <v>45434</v>
      </c>
      <c r="U1376" s="34">
        <f t="shared" si="21"/>
        <v>0</v>
      </c>
      <c r="V1376" s="13" t="str">
        <f>IF(OR(Table1[[#This Row],[7d_positivity_public]]=0,ISBLANK(Table1[[#This Row],[7d_positivity_public]])),"",(Table1[[#This Row],[7d_positivity_public]]-Table1[[#This Row],[7d_positivity_all]])/Table1[[#This Row],[7d_positivity_public]])</f>
        <v/>
      </c>
      <c r="W1376">
        <v>0</v>
      </c>
    </row>
    <row r="1377" spans="1:23" x14ac:dyDescent="0.25">
      <c r="A1377" s="10">
        <v>44404</v>
      </c>
      <c r="B1377">
        <v>2223</v>
      </c>
      <c r="C1377" t="s">
        <v>139</v>
      </c>
      <c r="D1377">
        <v>1</v>
      </c>
      <c r="E1377">
        <v>1</v>
      </c>
      <c r="F1377">
        <v>0</v>
      </c>
      <c r="G1377">
        <v>1</v>
      </c>
      <c r="H1377">
        <v>83</v>
      </c>
      <c r="K1377">
        <v>84</v>
      </c>
      <c r="L1377">
        <v>84</v>
      </c>
      <c r="M1377">
        <v>83</v>
      </c>
      <c r="N1377">
        <v>63</v>
      </c>
      <c r="P1377">
        <v>66</v>
      </c>
      <c r="Q1377">
        <v>59</v>
      </c>
      <c r="R1377">
        <v>74</v>
      </c>
      <c r="T1377" s="34">
        <f>_xlfn.XLOOKUP(B1377,Demog!$A$2:$A$219,Demog!$P$2:$P$219,,,2)</f>
        <v>81414</v>
      </c>
      <c r="U1377" s="34">
        <f t="shared" si="21"/>
        <v>6</v>
      </c>
      <c r="V1377" s="13">
        <f>IF(OR(Table1[[#This Row],[7d_positivity_public]]=0,ISBLANK(Table1[[#This Row],[7d_positivity_public]])),"",(Table1[[#This Row],[7d_positivity_public]]-Table1[[#This Row],[7d_positivity_all]])/Table1[[#This Row],[7d_positivity_public]])</f>
        <v>1</v>
      </c>
      <c r="W1377">
        <v>0</v>
      </c>
    </row>
    <row r="1378" spans="1:23" x14ac:dyDescent="0.25">
      <c r="A1378" s="10">
        <v>44404</v>
      </c>
      <c r="B1378">
        <v>2224</v>
      </c>
      <c r="C1378" t="s">
        <v>140</v>
      </c>
      <c r="D1378">
        <v>1</v>
      </c>
      <c r="E1378">
        <v>1</v>
      </c>
      <c r="F1378">
        <v>0</v>
      </c>
      <c r="G1378">
        <v>2</v>
      </c>
      <c r="H1378">
        <v>82</v>
      </c>
      <c r="K1378">
        <v>83</v>
      </c>
      <c r="L1378">
        <v>81</v>
      </c>
      <c r="M1378">
        <v>85</v>
      </c>
      <c r="N1378">
        <v>64</v>
      </c>
      <c r="P1378">
        <v>67</v>
      </c>
      <c r="Q1378">
        <v>60</v>
      </c>
      <c r="R1378">
        <v>76</v>
      </c>
      <c r="T1378" s="34">
        <f>_xlfn.XLOOKUP(B1378,Demog!$A$2:$A$219,Demog!$P$2:$P$219,,,2)</f>
        <v>58746</v>
      </c>
      <c r="U1378" s="34">
        <f t="shared" si="21"/>
        <v>4</v>
      </c>
      <c r="V1378" s="13">
        <f>IF(OR(Table1[[#This Row],[7d_positivity_public]]=0,ISBLANK(Table1[[#This Row],[7d_positivity_public]])),"",(Table1[[#This Row],[7d_positivity_public]]-Table1[[#This Row],[7d_positivity_all]])/Table1[[#This Row],[7d_positivity_public]])</f>
        <v>0.5</v>
      </c>
      <c r="W1378">
        <v>1</v>
      </c>
    </row>
    <row r="1379" spans="1:23" x14ac:dyDescent="0.25">
      <c r="A1379" s="10">
        <v>44404</v>
      </c>
      <c r="B1379">
        <v>2231</v>
      </c>
      <c r="C1379" t="s">
        <v>141</v>
      </c>
      <c r="D1379">
        <v>2</v>
      </c>
      <c r="E1379">
        <v>3</v>
      </c>
      <c r="F1379">
        <v>-1</v>
      </c>
      <c r="G1379">
        <v>2</v>
      </c>
      <c r="H1379">
        <v>78</v>
      </c>
      <c r="K1379">
        <v>79</v>
      </c>
      <c r="L1379">
        <v>71</v>
      </c>
      <c r="M1379">
        <v>86</v>
      </c>
      <c r="N1379">
        <v>59</v>
      </c>
      <c r="P1379">
        <v>63</v>
      </c>
      <c r="Q1379">
        <v>46</v>
      </c>
      <c r="R1379">
        <v>78</v>
      </c>
      <c r="T1379" s="34">
        <f>_xlfn.XLOOKUP(B1379,Demog!$A$2:$A$219,Demog!$P$2:$P$219,,,2)</f>
        <v>30824</v>
      </c>
      <c r="U1379" s="34">
        <f t="shared" si="21"/>
        <v>4</v>
      </c>
      <c r="V1379" s="13">
        <f>IF(OR(Table1[[#This Row],[7d_positivity_public]]=0,ISBLANK(Table1[[#This Row],[7d_positivity_public]])),"",(Table1[[#This Row],[7d_positivity_public]]-Table1[[#This Row],[7d_positivity_all]])/Table1[[#This Row],[7d_positivity_public]])</f>
        <v>0.5</v>
      </c>
      <c r="W1379">
        <v>1</v>
      </c>
    </row>
    <row r="1380" spans="1:23" x14ac:dyDescent="0.25">
      <c r="A1380" s="10">
        <v>44404</v>
      </c>
      <c r="B1380">
        <v>2232</v>
      </c>
      <c r="C1380" t="s">
        <v>142</v>
      </c>
      <c r="D1380">
        <v>1</v>
      </c>
      <c r="E1380">
        <v>1</v>
      </c>
      <c r="F1380">
        <v>0</v>
      </c>
      <c r="G1380">
        <v>2</v>
      </c>
      <c r="H1380">
        <v>84</v>
      </c>
      <c r="K1380">
        <v>85</v>
      </c>
      <c r="L1380">
        <v>80</v>
      </c>
      <c r="M1380">
        <v>90</v>
      </c>
      <c r="N1380">
        <v>68</v>
      </c>
      <c r="P1380">
        <v>71</v>
      </c>
      <c r="Q1380">
        <v>58</v>
      </c>
      <c r="R1380">
        <v>84</v>
      </c>
      <c r="T1380" s="34">
        <f>_xlfn.XLOOKUP(B1380,Demog!$A$2:$A$219,Demog!$P$2:$P$219,,,2)</f>
        <v>18835</v>
      </c>
      <c r="U1380" s="34">
        <f t="shared" si="21"/>
        <v>1</v>
      </c>
      <c r="V1380" s="13">
        <f>IF(OR(Table1[[#This Row],[7d_positivity_public]]=0,ISBLANK(Table1[[#This Row],[7d_positivity_public]])),"",(Table1[[#This Row],[7d_positivity_public]]-Table1[[#This Row],[7d_positivity_all]])/Table1[[#This Row],[7d_positivity_public]])</f>
        <v>0</v>
      </c>
      <c r="W1380">
        <v>2</v>
      </c>
    </row>
    <row r="1381" spans="1:23" x14ac:dyDescent="0.25">
      <c r="A1381" s="10">
        <v>44404</v>
      </c>
      <c r="B1381">
        <v>2233</v>
      </c>
      <c r="C1381" t="s">
        <v>143</v>
      </c>
      <c r="D1381">
        <v>5</v>
      </c>
      <c r="E1381">
        <v>1</v>
      </c>
      <c r="F1381">
        <v>4</v>
      </c>
      <c r="G1381">
        <v>5</v>
      </c>
      <c r="H1381">
        <v>78</v>
      </c>
      <c r="K1381">
        <v>79</v>
      </c>
      <c r="L1381">
        <v>73</v>
      </c>
      <c r="M1381">
        <v>86</v>
      </c>
      <c r="N1381">
        <v>59</v>
      </c>
      <c r="P1381">
        <v>63</v>
      </c>
      <c r="Q1381">
        <v>50</v>
      </c>
      <c r="R1381">
        <v>78</v>
      </c>
      <c r="T1381" s="34">
        <f>_xlfn.XLOOKUP(B1381,Demog!$A$2:$A$219,Demog!$P$2:$P$219,,,2)</f>
        <v>51442</v>
      </c>
      <c r="U1381" s="34">
        <f t="shared" si="21"/>
        <v>18</v>
      </c>
      <c r="V1381" s="13">
        <f>IF(OR(Table1[[#This Row],[7d_positivity_public]]=0,ISBLANK(Table1[[#This Row],[7d_positivity_public]])),"",(Table1[[#This Row],[7d_positivity_public]]-Table1[[#This Row],[7d_positivity_all]])/Table1[[#This Row],[7d_positivity_public]])</f>
        <v>0.2</v>
      </c>
      <c r="W1381">
        <v>4</v>
      </c>
    </row>
    <row r="1382" spans="1:23" x14ac:dyDescent="0.25">
      <c r="A1382" s="10">
        <v>44404</v>
      </c>
      <c r="B1382">
        <v>2241</v>
      </c>
      <c r="C1382" t="s">
        <v>144</v>
      </c>
      <c r="D1382">
        <v>2</v>
      </c>
      <c r="E1382">
        <v>1</v>
      </c>
      <c r="F1382">
        <v>1</v>
      </c>
      <c r="G1382">
        <v>4</v>
      </c>
      <c r="H1382">
        <v>83</v>
      </c>
      <c r="K1382">
        <v>83</v>
      </c>
      <c r="L1382">
        <v>82</v>
      </c>
      <c r="M1382">
        <v>85</v>
      </c>
      <c r="N1382">
        <v>66</v>
      </c>
      <c r="P1382">
        <v>70</v>
      </c>
      <c r="Q1382">
        <v>63</v>
      </c>
      <c r="R1382">
        <v>78</v>
      </c>
      <c r="T1382" s="34">
        <f>_xlfn.XLOOKUP(B1382,Demog!$A$2:$A$219,Demog!$P$2:$P$219,,,2)</f>
        <v>40842</v>
      </c>
      <c r="U1382" s="34">
        <f t="shared" si="21"/>
        <v>6</v>
      </c>
      <c r="V1382" s="13">
        <f>IF(OR(Table1[[#This Row],[7d_positivity_public]]=0,ISBLANK(Table1[[#This Row],[7d_positivity_public]])),"",(Table1[[#This Row],[7d_positivity_public]]-Table1[[#This Row],[7d_positivity_all]])/Table1[[#This Row],[7d_positivity_public]])</f>
        <v>0.5</v>
      </c>
      <c r="W1382">
        <v>2</v>
      </c>
    </row>
    <row r="1383" spans="1:23" x14ac:dyDescent="0.25">
      <c r="A1383" s="10">
        <v>44404</v>
      </c>
      <c r="B1383">
        <v>2242</v>
      </c>
      <c r="C1383" t="s">
        <v>145</v>
      </c>
      <c r="D1383">
        <v>1</v>
      </c>
      <c r="E1383">
        <v>1</v>
      </c>
      <c r="F1383">
        <v>0</v>
      </c>
      <c r="G1383">
        <v>2</v>
      </c>
      <c r="H1383">
        <v>84</v>
      </c>
      <c r="K1383">
        <v>85</v>
      </c>
      <c r="L1383">
        <v>82</v>
      </c>
      <c r="M1383">
        <v>87</v>
      </c>
      <c r="N1383">
        <v>67</v>
      </c>
      <c r="P1383">
        <v>70</v>
      </c>
      <c r="Q1383">
        <v>61</v>
      </c>
      <c r="R1383">
        <v>81</v>
      </c>
      <c r="T1383" s="34">
        <f>_xlfn.XLOOKUP(B1383,Demog!$A$2:$A$219,Demog!$P$2:$P$219,,,2)</f>
        <v>70406</v>
      </c>
      <c r="U1383" s="34">
        <f t="shared" si="21"/>
        <v>5</v>
      </c>
      <c r="V1383" s="13">
        <f>IF(OR(Table1[[#This Row],[7d_positivity_public]]=0,ISBLANK(Table1[[#This Row],[7d_positivity_public]])),"",(Table1[[#This Row],[7d_positivity_public]]-Table1[[#This Row],[7d_positivity_all]])/Table1[[#This Row],[7d_positivity_public]])</f>
        <v>0.5</v>
      </c>
      <c r="W1383">
        <v>1</v>
      </c>
    </row>
    <row r="1384" spans="1:23" x14ac:dyDescent="0.25">
      <c r="A1384" s="10">
        <v>44404</v>
      </c>
      <c r="B1384">
        <v>2243</v>
      </c>
      <c r="C1384" t="s">
        <v>146</v>
      </c>
      <c r="D1384">
        <v>0</v>
      </c>
      <c r="E1384">
        <v>0</v>
      </c>
      <c r="F1384">
        <v>0</v>
      </c>
      <c r="G1384">
        <v>1</v>
      </c>
      <c r="H1384">
        <v>83</v>
      </c>
      <c r="K1384">
        <v>84</v>
      </c>
      <c r="L1384">
        <v>80</v>
      </c>
      <c r="M1384">
        <v>87</v>
      </c>
      <c r="N1384">
        <v>68</v>
      </c>
      <c r="P1384">
        <v>71</v>
      </c>
      <c r="Q1384">
        <v>62</v>
      </c>
      <c r="R1384">
        <v>80</v>
      </c>
      <c r="T1384" s="34">
        <f>_xlfn.XLOOKUP(B1384,Demog!$A$2:$A$219,Demog!$P$2:$P$219,,,2)</f>
        <v>28129</v>
      </c>
      <c r="U1384" s="34">
        <f t="shared" si="21"/>
        <v>0</v>
      </c>
      <c r="V1384" s="13">
        <f>IF(OR(Table1[[#This Row],[7d_positivity_public]]=0,ISBLANK(Table1[[#This Row],[7d_positivity_public]])),"",(Table1[[#This Row],[7d_positivity_public]]-Table1[[#This Row],[7d_positivity_all]])/Table1[[#This Row],[7d_positivity_public]])</f>
        <v>1</v>
      </c>
      <c r="W1384">
        <v>0</v>
      </c>
    </row>
    <row r="1385" spans="1:23" x14ac:dyDescent="0.25">
      <c r="A1385" s="10">
        <v>44404</v>
      </c>
      <c r="B1385">
        <v>2244</v>
      </c>
      <c r="C1385" t="s">
        <v>147</v>
      </c>
      <c r="D1385">
        <v>1</v>
      </c>
      <c r="E1385">
        <v>0</v>
      </c>
      <c r="F1385">
        <v>1</v>
      </c>
      <c r="G1385">
        <v>1</v>
      </c>
      <c r="H1385">
        <v>82</v>
      </c>
      <c r="K1385">
        <v>83</v>
      </c>
      <c r="L1385">
        <v>79</v>
      </c>
      <c r="M1385">
        <v>88</v>
      </c>
      <c r="N1385">
        <v>68</v>
      </c>
      <c r="P1385">
        <v>71</v>
      </c>
      <c r="Q1385">
        <v>62</v>
      </c>
      <c r="R1385">
        <v>81</v>
      </c>
      <c r="T1385" s="34">
        <f>_xlfn.XLOOKUP(B1385,Demog!$A$2:$A$219,Demog!$P$2:$P$219,,,2)</f>
        <v>58612</v>
      </c>
      <c r="U1385" s="34">
        <f t="shared" si="21"/>
        <v>4</v>
      </c>
      <c r="V1385" s="13">
        <f>IF(OR(Table1[[#This Row],[7d_positivity_public]]=0,ISBLANK(Table1[[#This Row],[7d_positivity_public]])),"",(Table1[[#This Row],[7d_positivity_public]]-Table1[[#This Row],[7d_positivity_all]])/Table1[[#This Row],[7d_positivity_public]])</f>
        <v>1</v>
      </c>
      <c r="W1385">
        <v>0</v>
      </c>
    </row>
    <row r="1386" spans="1:23" x14ac:dyDescent="0.25">
      <c r="A1386" s="10">
        <v>44404</v>
      </c>
      <c r="B1386">
        <v>2245</v>
      </c>
      <c r="C1386" t="s">
        <v>148</v>
      </c>
      <c r="D1386">
        <v>2</v>
      </c>
      <c r="E1386">
        <v>1</v>
      </c>
      <c r="F1386">
        <v>1</v>
      </c>
      <c r="G1386">
        <v>4</v>
      </c>
      <c r="H1386">
        <v>85</v>
      </c>
      <c r="K1386">
        <v>85</v>
      </c>
      <c r="L1386">
        <v>83</v>
      </c>
      <c r="M1386">
        <v>88</v>
      </c>
      <c r="N1386">
        <v>71</v>
      </c>
      <c r="P1386">
        <v>74</v>
      </c>
      <c r="Q1386">
        <v>66</v>
      </c>
      <c r="R1386">
        <v>82</v>
      </c>
      <c r="T1386" s="34">
        <f>_xlfn.XLOOKUP(B1386,Demog!$A$2:$A$219,Demog!$P$2:$P$219,,,2)</f>
        <v>36404</v>
      </c>
      <c r="U1386" s="34">
        <f t="shared" si="21"/>
        <v>5</v>
      </c>
      <c r="V1386" s="13">
        <f>IF(OR(Table1[[#This Row],[7d_positivity_public]]=0,ISBLANK(Table1[[#This Row],[7d_positivity_public]])),"",(Table1[[#This Row],[7d_positivity_public]]-Table1[[#This Row],[7d_positivity_all]])/Table1[[#This Row],[7d_positivity_public]])</f>
        <v>0.5</v>
      </c>
      <c r="W1386">
        <v>2</v>
      </c>
    </row>
    <row r="1387" spans="1:23" x14ac:dyDescent="0.25">
      <c r="A1387" s="10">
        <v>44404</v>
      </c>
      <c r="B1387">
        <v>2311</v>
      </c>
      <c r="C1387" t="s">
        <v>149</v>
      </c>
      <c r="D1387">
        <v>0</v>
      </c>
      <c r="E1387">
        <v>1</v>
      </c>
      <c r="F1387">
        <v>-1</v>
      </c>
      <c r="G1387">
        <v>0</v>
      </c>
      <c r="H1387">
        <v>77</v>
      </c>
      <c r="K1387">
        <v>78</v>
      </c>
      <c r="L1387">
        <v>71</v>
      </c>
      <c r="M1387">
        <v>86</v>
      </c>
      <c r="N1387">
        <v>61</v>
      </c>
      <c r="P1387">
        <v>64</v>
      </c>
      <c r="Q1387">
        <v>52</v>
      </c>
      <c r="R1387">
        <v>77</v>
      </c>
      <c r="T1387" s="34">
        <f>_xlfn.XLOOKUP(B1387,Demog!$A$2:$A$219,Demog!$P$2:$P$219,,,2)</f>
        <v>25888</v>
      </c>
      <c r="U1387" s="34">
        <f t="shared" si="21"/>
        <v>0</v>
      </c>
      <c r="V1387" s="13" t="str">
        <f>IF(OR(Table1[[#This Row],[7d_positivity_public]]=0,ISBLANK(Table1[[#This Row],[7d_positivity_public]])),"",(Table1[[#This Row],[7d_positivity_public]]-Table1[[#This Row],[7d_positivity_all]])/Table1[[#This Row],[7d_positivity_public]])</f>
        <v/>
      </c>
      <c r="W1387">
        <v>0</v>
      </c>
    </row>
    <row r="1388" spans="1:23" x14ac:dyDescent="0.25">
      <c r="A1388" s="10">
        <v>44404</v>
      </c>
      <c r="B1388">
        <v>2312</v>
      </c>
      <c r="C1388" t="s">
        <v>150</v>
      </c>
      <c r="D1388">
        <v>1</v>
      </c>
      <c r="E1388">
        <v>1</v>
      </c>
      <c r="F1388">
        <v>0</v>
      </c>
      <c r="G1388">
        <v>1</v>
      </c>
      <c r="H1388">
        <v>85</v>
      </c>
      <c r="K1388">
        <v>86</v>
      </c>
      <c r="L1388">
        <v>81</v>
      </c>
      <c r="M1388">
        <v>90</v>
      </c>
      <c r="N1388">
        <v>73</v>
      </c>
      <c r="P1388">
        <v>77</v>
      </c>
      <c r="Q1388">
        <v>66</v>
      </c>
      <c r="R1388">
        <v>86</v>
      </c>
      <c r="T1388" s="34">
        <f>_xlfn.XLOOKUP(B1388,Demog!$A$2:$A$219,Demog!$P$2:$P$219,,,2)</f>
        <v>29587</v>
      </c>
      <c r="U1388" s="34">
        <f t="shared" si="21"/>
        <v>2</v>
      </c>
      <c r="V1388" s="13">
        <f>IF(OR(Table1[[#This Row],[7d_positivity_public]]=0,ISBLANK(Table1[[#This Row],[7d_positivity_public]])),"",(Table1[[#This Row],[7d_positivity_public]]-Table1[[#This Row],[7d_positivity_all]])/Table1[[#This Row],[7d_positivity_public]])</f>
        <v>0</v>
      </c>
      <c r="W1388">
        <v>1</v>
      </c>
    </row>
    <row r="1389" spans="1:23" x14ac:dyDescent="0.25">
      <c r="A1389" s="10">
        <v>44404</v>
      </c>
      <c r="B1389">
        <v>2313</v>
      </c>
      <c r="C1389" t="s">
        <v>151</v>
      </c>
      <c r="D1389">
        <v>1</v>
      </c>
      <c r="E1389">
        <v>2</v>
      </c>
      <c r="F1389">
        <v>-1</v>
      </c>
      <c r="G1389">
        <v>3</v>
      </c>
      <c r="H1389">
        <v>82</v>
      </c>
      <c r="K1389">
        <v>84</v>
      </c>
      <c r="L1389">
        <v>81</v>
      </c>
      <c r="M1389">
        <v>89</v>
      </c>
      <c r="N1389">
        <v>68</v>
      </c>
      <c r="P1389">
        <v>72</v>
      </c>
      <c r="Q1389">
        <v>67</v>
      </c>
      <c r="R1389">
        <v>81</v>
      </c>
      <c r="T1389" s="34">
        <f>_xlfn.XLOOKUP(B1389,Demog!$A$2:$A$219,Demog!$P$2:$P$219,,,2)</f>
        <v>31567</v>
      </c>
      <c r="U1389" s="34">
        <f t="shared" si="21"/>
        <v>2</v>
      </c>
      <c r="V1389" s="13">
        <f>IF(OR(Table1[[#This Row],[7d_positivity_public]]=0,ISBLANK(Table1[[#This Row],[7d_positivity_public]])),"",(Table1[[#This Row],[7d_positivity_public]]-Table1[[#This Row],[7d_positivity_all]])/Table1[[#This Row],[7d_positivity_public]])</f>
        <v>0.66666666666666663</v>
      </c>
      <c r="W1389">
        <v>1</v>
      </c>
    </row>
    <row r="1390" spans="1:23" x14ac:dyDescent="0.25">
      <c r="A1390" s="10">
        <v>44404</v>
      </c>
      <c r="B1390">
        <v>2314</v>
      </c>
      <c r="C1390" t="s">
        <v>152</v>
      </c>
      <c r="D1390">
        <v>1</v>
      </c>
      <c r="E1390">
        <v>1</v>
      </c>
      <c r="F1390">
        <v>0</v>
      </c>
      <c r="G1390">
        <v>1</v>
      </c>
      <c r="H1390">
        <v>80</v>
      </c>
      <c r="K1390">
        <v>81</v>
      </c>
      <c r="L1390">
        <v>71</v>
      </c>
      <c r="M1390">
        <v>88</v>
      </c>
      <c r="N1390">
        <v>66</v>
      </c>
      <c r="P1390">
        <v>70</v>
      </c>
      <c r="Q1390">
        <v>54</v>
      </c>
      <c r="R1390">
        <v>82</v>
      </c>
      <c r="T1390" s="34">
        <f>_xlfn.XLOOKUP(B1390,Demog!$A$2:$A$219,Demog!$P$2:$P$219,,,2)</f>
        <v>22090</v>
      </c>
      <c r="U1390" s="34">
        <f t="shared" si="21"/>
        <v>2</v>
      </c>
      <c r="V1390" s="13">
        <f>IF(OR(Table1[[#This Row],[7d_positivity_public]]=0,ISBLANK(Table1[[#This Row],[7d_positivity_public]])),"",(Table1[[#This Row],[7d_positivity_public]]-Table1[[#This Row],[7d_positivity_all]])/Table1[[#This Row],[7d_positivity_public]])</f>
        <v>1</v>
      </c>
      <c r="W1390">
        <v>0</v>
      </c>
    </row>
    <row r="1391" spans="1:23" x14ac:dyDescent="0.25">
      <c r="A1391" s="10">
        <v>44404</v>
      </c>
      <c r="B1391">
        <v>2315</v>
      </c>
      <c r="C1391" t="s">
        <v>153</v>
      </c>
      <c r="D1391">
        <v>0</v>
      </c>
      <c r="E1391">
        <v>0</v>
      </c>
      <c r="F1391">
        <v>0</v>
      </c>
      <c r="G1391">
        <v>0</v>
      </c>
      <c r="H1391">
        <v>74</v>
      </c>
      <c r="K1391">
        <v>76</v>
      </c>
      <c r="L1391">
        <v>68</v>
      </c>
      <c r="M1391">
        <v>85</v>
      </c>
      <c r="N1391">
        <v>58</v>
      </c>
      <c r="P1391">
        <v>62</v>
      </c>
      <c r="Q1391">
        <v>49</v>
      </c>
      <c r="R1391">
        <v>76</v>
      </c>
      <c r="T1391" s="34">
        <f>_xlfn.XLOOKUP(B1391,Demog!$A$2:$A$219,Demog!$P$2:$P$219,,,2)</f>
        <v>13204</v>
      </c>
      <c r="U1391" s="34">
        <f t="shared" si="21"/>
        <v>0</v>
      </c>
      <c r="V1391" s="13" t="str">
        <f>IF(OR(Table1[[#This Row],[7d_positivity_public]]=0,ISBLANK(Table1[[#This Row],[7d_positivity_public]])),"",(Table1[[#This Row],[7d_positivity_public]]-Table1[[#This Row],[7d_positivity_all]])/Table1[[#This Row],[7d_positivity_public]])</f>
        <v/>
      </c>
      <c r="W1391">
        <v>0</v>
      </c>
    </row>
    <row r="1392" spans="1:23" x14ac:dyDescent="0.25">
      <c r="A1392" s="10">
        <v>44404</v>
      </c>
      <c r="B1392">
        <v>2316</v>
      </c>
      <c r="C1392" t="s">
        <v>154</v>
      </c>
      <c r="D1392">
        <v>5</v>
      </c>
      <c r="E1392">
        <v>4</v>
      </c>
      <c r="F1392">
        <v>1</v>
      </c>
      <c r="G1392">
        <v>6</v>
      </c>
      <c r="H1392">
        <v>75</v>
      </c>
      <c r="K1392">
        <v>76</v>
      </c>
      <c r="L1392">
        <v>68</v>
      </c>
      <c r="M1392">
        <v>84</v>
      </c>
      <c r="N1392">
        <v>61</v>
      </c>
      <c r="P1392">
        <v>64</v>
      </c>
      <c r="Q1392">
        <v>50</v>
      </c>
      <c r="R1392">
        <v>78</v>
      </c>
      <c r="T1392" s="34">
        <f>_xlfn.XLOOKUP(B1392,Demog!$A$2:$A$219,Demog!$P$2:$P$219,,,2)</f>
        <v>12653</v>
      </c>
      <c r="U1392" s="34">
        <f t="shared" si="21"/>
        <v>4</v>
      </c>
      <c r="V1392" s="13">
        <f>IF(OR(Table1[[#This Row],[7d_positivity_public]]=0,ISBLANK(Table1[[#This Row],[7d_positivity_public]])),"",(Table1[[#This Row],[7d_positivity_public]]-Table1[[#This Row],[7d_positivity_all]])/Table1[[#This Row],[7d_positivity_public]])</f>
        <v>0.5</v>
      </c>
      <c r="W1392">
        <v>3</v>
      </c>
    </row>
    <row r="1393" spans="1:23" x14ac:dyDescent="0.25">
      <c r="A1393" s="10">
        <v>44404</v>
      </c>
      <c r="B1393">
        <v>2317</v>
      </c>
      <c r="C1393" t="s">
        <v>155</v>
      </c>
      <c r="D1393">
        <v>1</v>
      </c>
      <c r="E1393">
        <v>7</v>
      </c>
      <c r="F1393">
        <v>-6</v>
      </c>
      <c r="G1393">
        <v>1</v>
      </c>
      <c r="H1393">
        <v>75</v>
      </c>
      <c r="K1393">
        <v>77</v>
      </c>
      <c r="L1393">
        <v>67</v>
      </c>
      <c r="M1393">
        <v>84</v>
      </c>
      <c r="N1393">
        <v>62</v>
      </c>
      <c r="P1393">
        <v>65</v>
      </c>
      <c r="Q1393">
        <v>49</v>
      </c>
      <c r="R1393">
        <v>77</v>
      </c>
      <c r="T1393" s="34">
        <f>_xlfn.XLOOKUP(B1393,Demog!$A$2:$A$219,Demog!$P$2:$P$219,,,2)</f>
        <v>8789</v>
      </c>
      <c r="U1393" s="34">
        <f t="shared" si="21"/>
        <v>1</v>
      </c>
      <c r="V1393" s="13">
        <f>IF(OR(Table1[[#This Row],[7d_positivity_public]]=0,ISBLANK(Table1[[#This Row],[7d_positivity_public]])),"",(Table1[[#This Row],[7d_positivity_public]]-Table1[[#This Row],[7d_positivity_all]])/Table1[[#This Row],[7d_positivity_public]])</f>
        <v>0</v>
      </c>
      <c r="W1393">
        <v>1</v>
      </c>
    </row>
    <row r="1394" spans="1:23" x14ac:dyDescent="0.25">
      <c r="A1394" s="10">
        <v>44404</v>
      </c>
      <c r="B1394">
        <v>2321</v>
      </c>
      <c r="C1394" t="s">
        <v>156</v>
      </c>
      <c r="D1394">
        <v>0</v>
      </c>
      <c r="E1394">
        <v>0</v>
      </c>
      <c r="F1394">
        <v>0</v>
      </c>
      <c r="G1394">
        <v>0</v>
      </c>
      <c r="H1394">
        <v>86</v>
      </c>
      <c r="K1394">
        <v>87</v>
      </c>
      <c r="L1394">
        <v>85</v>
      </c>
      <c r="M1394">
        <v>91</v>
      </c>
      <c r="N1394">
        <v>65</v>
      </c>
      <c r="P1394">
        <v>69</v>
      </c>
      <c r="Q1394">
        <v>59</v>
      </c>
      <c r="R1394">
        <v>82</v>
      </c>
      <c r="T1394" s="34">
        <f>_xlfn.XLOOKUP(B1394,Demog!$A$2:$A$219,Demog!$P$2:$P$219,,,2)</f>
        <v>56017</v>
      </c>
      <c r="U1394" s="34">
        <f t="shared" si="21"/>
        <v>0</v>
      </c>
      <c r="V1394" s="13" t="str">
        <f>IF(OR(Table1[[#This Row],[7d_positivity_public]]=0,ISBLANK(Table1[[#This Row],[7d_positivity_public]])),"",(Table1[[#This Row],[7d_positivity_public]]-Table1[[#This Row],[7d_positivity_all]])/Table1[[#This Row],[7d_positivity_public]])</f>
        <v/>
      </c>
      <c r="W1394">
        <v>0</v>
      </c>
    </row>
    <row r="1395" spans="1:23" x14ac:dyDescent="0.25">
      <c r="A1395" s="10">
        <v>44404</v>
      </c>
      <c r="B1395">
        <v>2322</v>
      </c>
      <c r="C1395" t="s">
        <v>157</v>
      </c>
      <c r="D1395">
        <v>0</v>
      </c>
      <c r="E1395">
        <v>0</v>
      </c>
      <c r="F1395">
        <v>0</v>
      </c>
      <c r="G1395">
        <v>0</v>
      </c>
      <c r="H1395">
        <v>89</v>
      </c>
      <c r="K1395">
        <v>89</v>
      </c>
      <c r="L1395">
        <v>86</v>
      </c>
      <c r="M1395">
        <v>92</v>
      </c>
      <c r="N1395">
        <v>70</v>
      </c>
      <c r="P1395">
        <v>74</v>
      </c>
      <c r="Q1395">
        <v>59</v>
      </c>
      <c r="R1395">
        <v>86</v>
      </c>
      <c r="T1395" s="34">
        <f>_xlfn.XLOOKUP(B1395,Demog!$A$2:$A$219,Demog!$P$2:$P$219,,,2)</f>
        <v>24822</v>
      </c>
      <c r="U1395" s="34">
        <f t="shared" si="21"/>
        <v>0</v>
      </c>
      <c r="V1395" s="13" t="str">
        <f>IF(OR(Table1[[#This Row],[7d_positivity_public]]=0,ISBLANK(Table1[[#This Row],[7d_positivity_public]])),"",(Table1[[#This Row],[7d_positivity_public]]-Table1[[#This Row],[7d_positivity_all]])/Table1[[#This Row],[7d_positivity_public]])</f>
        <v/>
      </c>
      <c r="W1395">
        <v>0</v>
      </c>
    </row>
    <row r="1396" spans="1:23" x14ac:dyDescent="0.25">
      <c r="A1396" s="10">
        <v>44404</v>
      </c>
      <c r="B1396">
        <v>2323</v>
      </c>
      <c r="C1396" t="s">
        <v>158</v>
      </c>
      <c r="D1396">
        <v>3</v>
      </c>
      <c r="E1396">
        <v>1</v>
      </c>
      <c r="F1396">
        <v>2</v>
      </c>
      <c r="G1396">
        <v>3</v>
      </c>
      <c r="H1396">
        <v>88</v>
      </c>
      <c r="K1396">
        <v>88</v>
      </c>
      <c r="L1396">
        <v>82</v>
      </c>
      <c r="M1396">
        <v>92</v>
      </c>
      <c r="N1396">
        <v>71</v>
      </c>
      <c r="P1396">
        <v>75</v>
      </c>
      <c r="Q1396">
        <v>57</v>
      </c>
      <c r="R1396">
        <v>86</v>
      </c>
      <c r="T1396" s="34">
        <f>_xlfn.XLOOKUP(B1396,Demog!$A$2:$A$219,Demog!$P$2:$P$219,,,2)</f>
        <v>22225</v>
      </c>
      <c r="U1396" s="34">
        <f t="shared" si="21"/>
        <v>5</v>
      </c>
      <c r="V1396" s="13">
        <f>IF(OR(Table1[[#This Row],[7d_positivity_public]]=0,ISBLANK(Table1[[#This Row],[7d_positivity_public]])),"",(Table1[[#This Row],[7d_positivity_public]]-Table1[[#This Row],[7d_positivity_all]])/Table1[[#This Row],[7d_positivity_public]])</f>
        <v>0.33333333333333331</v>
      </c>
      <c r="W1396">
        <v>2</v>
      </c>
    </row>
    <row r="1397" spans="1:23" x14ac:dyDescent="0.25">
      <c r="A1397" s="10">
        <v>44404</v>
      </c>
      <c r="B1397">
        <v>2331</v>
      </c>
      <c r="C1397" t="s">
        <v>159</v>
      </c>
      <c r="D1397">
        <v>1</v>
      </c>
      <c r="E1397">
        <v>2</v>
      </c>
      <c r="F1397">
        <v>-1</v>
      </c>
      <c r="G1397">
        <v>1</v>
      </c>
      <c r="H1397">
        <v>86</v>
      </c>
      <c r="K1397">
        <v>87</v>
      </c>
      <c r="L1397">
        <v>85</v>
      </c>
      <c r="M1397">
        <v>90</v>
      </c>
      <c r="N1397">
        <v>61</v>
      </c>
      <c r="P1397">
        <v>64</v>
      </c>
      <c r="Q1397">
        <v>56</v>
      </c>
      <c r="R1397">
        <v>79</v>
      </c>
      <c r="T1397" s="34">
        <f>_xlfn.XLOOKUP(B1397,Demog!$A$2:$A$219,Demog!$P$2:$P$219,,,2)</f>
        <v>53402</v>
      </c>
      <c r="U1397" s="34">
        <f t="shared" si="21"/>
        <v>4</v>
      </c>
      <c r="V1397" s="13">
        <f>IF(OR(Table1[[#This Row],[7d_positivity_public]]=0,ISBLANK(Table1[[#This Row],[7d_positivity_public]])),"",(Table1[[#This Row],[7d_positivity_public]]-Table1[[#This Row],[7d_positivity_all]])/Table1[[#This Row],[7d_positivity_public]])</f>
        <v>0</v>
      </c>
      <c r="W1397">
        <v>1</v>
      </c>
    </row>
    <row r="1398" spans="1:23" x14ac:dyDescent="0.25">
      <c r="A1398" s="10">
        <v>44404</v>
      </c>
      <c r="B1398">
        <v>2332</v>
      </c>
      <c r="C1398" t="s">
        <v>160</v>
      </c>
      <c r="D1398">
        <v>1</v>
      </c>
      <c r="E1398">
        <v>2</v>
      </c>
      <c r="F1398">
        <v>-1</v>
      </c>
      <c r="G1398">
        <v>1</v>
      </c>
      <c r="H1398">
        <v>81</v>
      </c>
      <c r="K1398">
        <v>82</v>
      </c>
      <c r="L1398">
        <v>81</v>
      </c>
      <c r="M1398">
        <v>85</v>
      </c>
      <c r="N1398">
        <v>59</v>
      </c>
      <c r="P1398">
        <v>62</v>
      </c>
      <c r="Q1398">
        <v>55</v>
      </c>
      <c r="R1398">
        <v>74</v>
      </c>
      <c r="T1398" s="34">
        <f>_xlfn.XLOOKUP(B1398,Demog!$A$2:$A$219,Demog!$P$2:$P$219,,,2)</f>
        <v>51161</v>
      </c>
      <c r="U1398" s="34">
        <f t="shared" si="21"/>
        <v>4</v>
      </c>
      <c r="V1398" s="13">
        <f>IF(OR(Table1[[#This Row],[7d_positivity_public]]=0,ISBLANK(Table1[[#This Row],[7d_positivity_public]])),"",(Table1[[#This Row],[7d_positivity_public]]-Table1[[#This Row],[7d_positivity_all]])/Table1[[#This Row],[7d_positivity_public]])</f>
        <v>1</v>
      </c>
      <c r="W1398">
        <v>0</v>
      </c>
    </row>
    <row r="1399" spans="1:23" x14ac:dyDescent="0.25">
      <c r="A1399" s="10">
        <v>44404</v>
      </c>
      <c r="B1399">
        <v>2333</v>
      </c>
      <c r="C1399" t="s">
        <v>161</v>
      </c>
      <c r="D1399">
        <v>1</v>
      </c>
      <c r="E1399">
        <v>0</v>
      </c>
      <c r="F1399">
        <v>1</v>
      </c>
      <c r="G1399">
        <v>2</v>
      </c>
      <c r="H1399">
        <v>84</v>
      </c>
      <c r="K1399">
        <v>84</v>
      </c>
      <c r="L1399">
        <v>81</v>
      </c>
      <c r="M1399">
        <v>90</v>
      </c>
      <c r="N1399">
        <v>70</v>
      </c>
      <c r="P1399">
        <v>73</v>
      </c>
      <c r="Q1399">
        <v>66</v>
      </c>
      <c r="R1399">
        <v>83</v>
      </c>
      <c r="T1399" s="34">
        <f>_xlfn.XLOOKUP(B1399,Demog!$A$2:$A$219,Demog!$P$2:$P$219,,,2)</f>
        <v>69963</v>
      </c>
      <c r="U1399" s="34">
        <f t="shared" si="21"/>
        <v>5</v>
      </c>
      <c r="V1399" s="13">
        <f>IF(OR(Table1[[#This Row],[7d_positivity_public]]=0,ISBLANK(Table1[[#This Row],[7d_positivity_public]])),"",(Table1[[#This Row],[7d_positivity_public]]-Table1[[#This Row],[7d_positivity_all]])/Table1[[#This Row],[7d_positivity_public]])</f>
        <v>0.5</v>
      </c>
      <c r="W1399">
        <v>1</v>
      </c>
    </row>
    <row r="1400" spans="1:23" x14ac:dyDescent="0.25">
      <c r="A1400" s="10">
        <v>44404</v>
      </c>
      <c r="B1400">
        <v>2334</v>
      </c>
      <c r="C1400" t="s">
        <v>162</v>
      </c>
      <c r="D1400">
        <v>1</v>
      </c>
      <c r="E1400">
        <v>1</v>
      </c>
      <c r="F1400">
        <v>0</v>
      </c>
      <c r="G1400">
        <v>2</v>
      </c>
      <c r="H1400">
        <v>88</v>
      </c>
      <c r="K1400">
        <v>89</v>
      </c>
      <c r="L1400">
        <v>86</v>
      </c>
      <c r="M1400">
        <v>92</v>
      </c>
      <c r="N1400">
        <v>69</v>
      </c>
      <c r="P1400">
        <v>72</v>
      </c>
      <c r="Q1400">
        <v>65</v>
      </c>
      <c r="R1400">
        <v>84</v>
      </c>
      <c r="T1400" s="34">
        <f>_xlfn.XLOOKUP(B1400,Demog!$A$2:$A$219,Demog!$P$2:$P$219,,,2)</f>
        <v>45391</v>
      </c>
      <c r="U1400" s="34">
        <f t="shared" si="21"/>
        <v>3</v>
      </c>
      <c r="V1400" s="13">
        <f>IF(OR(Table1[[#This Row],[7d_positivity_public]]=0,ISBLANK(Table1[[#This Row],[7d_positivity_public]])),"",(Table1[[#This Row],[7d_positivity_public]]-Table1[[#This Row],[7d_positivity_all]])/Table1[[#This Row],[7d_positivity_public]])</f>
        <v>0.5</v>
      </c>
      <c r="W1400">
        <v>1</v>
      </c>
    </row>
    <row r="1401" spans="1:23" x14ac:dyDescent="0.25">
      <c r="A1401" s="10">
        <v>44404</v>
      </c>
      <c r="B1401">
        <v>2335</v>
      </c>
      <c r="C1401" t="s">
        <v>163</v>
      </c>
      <c r="D1401">
        <v>1</v>
      </c>
      <c r="E1401">
        <v>1</v>
      </c>
      <c r="F1401">
        <v>0</v>
      </c>
      <c r="G1401">
        <v>2</v>
      </c>
      <c r="H1401">
        <v>87</v>
      </c>
      <c r="K1401">
        <v>89</v>
      </c>
      <c r="L1401">
        <v>86</v>
      </c>
      <c r="M1401">
        <v>92</v>
      </c>
      <c r="N1401">
        <v>64</v>
      </c>
      <c r="P1401">
        <v>67</v>
      </c>
      <c r="Q1401">
        <v>58</v>
      </c>
      <c r="R1401">
        <v>82</v>
      </c>
      <c r="T1401" s="34">
        <f>_xlfn.XLOOKUP(B1401,Demog!$A$2:$A$219,Demog!$P$2:$P$219,,,2)</f>
        <v>62748</v>
      </c>
      <c r="U1401" s="34">
        <f t="shared" si="21"/>
        <v>4</v>
      </c>
      <c r="V1401" s="13">
        <f>IF(OR(Table1[[#This Row],[7d_positivity_public]]=0,ISBLANK(Table1[[#This Row],[7d_positivity_public]])),"",(Table1[[#This Row],[7d_positivity_public]]-Table1[[#This Row],[7d_positivity_all]])/Table1[[#This Row],[7d_positivity_public]])</f>
        <v>0.5</v>
      </c>
      <c r="W1401">
        <v>1</v>
      </c>
    </row>
    <row r="1402" spans="1:23" x14ac:dyDescent="0.25">
      <c r="A1402" s="10">
        <v>44404</v>
      </c>
      <c r="B1402">
        <v>2336</v>
      </c>
      <c r="C1402" t="s">
        <v>164</v>
      </c>
      <c r="D1402">
        <v>1</v>
      </c>
      <c r="E1402">
        <v>0</v>
      </c>
      <c r="F1402">
        <v>1</v>
      </c>
      <c r="G1402">
        <v>0</v>
      </c>
      <c r="H1402">
        <v>86</v>
      </c>
      <c r="K1402">
        <v>87</v>
      </c>
      <c r="L1402">
        <v>85</v>
      </c>
      <c r="M1402">
        <v>90</v>
      </c>
      <c r="N1402">
        <v>70</v>
      </c>
      <c r="P1402">
        <v>73</v>
      </c>
      <c r="Q1402">
        <v>64</v>
      </c>
      <c r="R1402">
        <v>83</v>
      </c>
      <c r="T1402" s="34">
        <f>_xlfn.XLOOKUP(B1402,Demog!$A$2:$A$219,Demog!$P$2:$P$219,,,2)</f>
        <v>58701</v>
      </c>
      <c r="U1402" s="34">
        <f t="shared" si="21"/>
        <v>4</v>
      </c>
      <c r="V1402" s="13" t="str">
        <f>IF(OR(Table1[[#This Row],[7d_positivity_public]]=0,ISBLANK(Table1[[#This Row],[7d_positivity_public]])),"",(Table1[[#This Row],[7d_positivity_public]]-Table1[[#This Row],[7d_positivity_all]])/Table1[[#This Row],[7d_positivity_public]])</f>
        <v/>
      </c>
      <c r="W1402">
        <v>0</v>
      </c>
    </row>
    <row r="1403" spans="1:23" x14ac:dyDescent="0.25">
      <c r="A1403" s="10">
        <v>44404</v>
      </c>
      <c r="B1403">
        <v>2337</v>
      </c>
      <c r="C1403" t="s">
        <v>165</v>
      </c>
      <c r="D1403">
        <v>1</v>
      </c>
      <c r="E1403">
        <v>1</v>
      </c>
      <c r="F1403">
        <v>0</v>
      </c>
      <c r="G1403">
        <v>1</v>
      </c>
      <c r="H1403">
        <v>80</v>
      </c>
      <c r="K1403">
        <v>82</v>
      </c>
      <c r="L1403">
        <v>78</v>
      </c>
      <c r="M1403">
        <v>86</v>
      </c>
      <c r="N1403">
        <v>65</v>
      </c>
      <c r="P1403">
        <v>68</v>
      </c>
      <c r="Q1403">
        <v>61</v>
      </c>
      <c r="R1403">
        <v>77</v>
      </c>
      <c r="T1403" s="34">
        <f>_xlfn.XLOOKUP(B1403,Demog!$A$2:$A$219,Demog!$P$2:$P$219,,,2)</f>
        <v>60538</v>
      </c>
      <c r="U1403" s="34">
        <f t="shared" si="21"/>
        <v>4</v>
      </c>
      <c r="V1403" s="13">
        <f>IF(OR(Table1[[#This Row],[7d_positivity_public]]=0,ISBLANK(Table1[[#This Row],[7d_positivity_public]])),"",(Table1[[#This Row],[7d_positivity_public]]-Table1[[#This Row],[7d_positivity_all]])/Table1[[#This Row],[7d_positivity_public]])</f>
        <v>0</v>
      </c>
      <c r="W1403">
        <v>1</v>
      </c>
    </row>
    <row r="1404" spans="1:23" x14ac:dyDescent="0.25">
      <c r="A1404" s="10">
        <v>44404</v>
      </c>
      <c r="B1404">
        <v>2338</v>
      </c>
      <c r="C1404" t="s">
        <v>166</v>
      </c>
      <c r="D1404">
        <v>1</v>
      </c>
      <c r="E1404">
        <v>1</v>
      </c>
      <c r="F1404">
        <v>0</v>
      </c>
      <c r="G1404">
        <v>2</v>
      </c>
      <c r="H1404">
        <v>88</v>
      </c>
      <c r="K1404">
        <v>89</v>
      </c>
      <c r="L1404">
        <v>88</v>
      </c>
      <c r="M1404">
        <v>92</v>
      </c>
      <c r="N1404">
        <v>61</v>
      </c>
      <c r="P1404">
        <v>64</v>
      </c>
      <c r="Q1404">
        <v>56</v>
      </c>
      <c r="R1404">
        <v>81</v>
      </c>
      <c r="T1404" s="34">
        <f>_xlfn.XLOOKUP(B1404,Demog!$A$2:$A$219,Demog!$P$2:$P$219,,,2)</f>
        <v>41463</v>
      </c>
      <c r="U1404" s="34">
        <f t="shared" si="21"/>
        <v>3</v>
      </c>
      <c r="V1404" s="13">
        <f>IF(OR(Table1[[#This Row],[7d_positivity_public]]=0,ISBLANK(Table1[[#This Row],[7d_positivity_public]])),"",(Table1[[#This Row],[7d_positivity_public]]-Table1[[#This Row],[7d_positivity_all]])/Table1[[#This Row],[7d_positivity_public]])</f>
        <v>0.5</v>
      </c>
      <c r="W1404">
        <v>1</v>
      </c>
    </row>
    <row r="1405" spans="1:23" x14ac:dyDescent="0.25">
      <c r="A1405" s="10">
        <v>44404</v>
      </c>
      <c r="B1405">
        <v>2341</v>
      </c>
      <c r="C1405" t="s">
        <v>167</v>
      </c>
      <c r="D1405">
        <v>2</v>
      </c>
      <c r="E1405">
        <v>1</v>
      </c>
      <c r="F1405">
        <v>1</v>
      </c>
      <c r="G1405">
        <v>2</v>
      </c>
      <c r="H1405">
        <v>84</v>
      </c>
      <c r="K1405">
        <v>84</v>
      </c>
      <c r="L1405">
        <v>80</v>
      </c>
      <c r="M1405">
        <v>88</v>
      </c>
      <c r="N1405">
        <v>72</v>
      </c>
      <c r="P1405">
        <v>75</v>
      </c>
      <c r="Q1405">
        <v>65</v>
      </c>
      <c r="R1405">
        <v>83</v>
      </c>
      <c r="T1405" s="34">
        <f>_xlfn.XLOOKUP(B1405,Demog!$A$2:$A$219,Demog!$P$2:$P$219,,,2)</f>
        <v>74816</v>
      </c>
      <c r="U1405" s="34">
        <f t="shared" si="21"/>
        <v>10</v>
      </c>
      <c r="V1405" s="13">
        <f>IF(OR(Table1[[#This Row],[7d_positivity_public]]=0,ISBLANK(Table1[[#This Row],[7d_positivity_public]])),"",(Table1[[#This Row],[7d_positivity_public]]-Table1[[#This Row],[7d_positivity_all]])/Table1[[#This Row],[7d_positivity_public]])</f>
        <v>0.5</v>
      </c>
      <c r="W1405">
        <v>1</v>
      </c>
    </row>
    <row r="1406" spans="1:23" x14ac:dyDescent="0.25">
      <c r="A1406" s="10">
        <v>44404</v>
      </c>
      <c r="B1406">
        <v>2342</v>
      </c>
      <c r="C1406" t="s">
        <v>168</v>
      </c>
      <c r="D1406">
        <v>2</v>
      </c>
      <c r="E1406">
        <v>0</v>
      </c>
      <c r="F1406">
        <v>2</v>
      </c>
      <c r="G1406">
        <v>2</v>
      </c>
      <c r="H1406">
        <v>82</v>
      </c>
      <c r="K1406">
        <v>82</v>
      </c>
      <c r="L1406">
        <v>73</v>
      </c>
      <c r="M1406">
        <v>87</v>
      </c>
      <c r="N1406">
        <v>72</v>
      </c>
      <c r="P1406">
        <v>74</v>
      </c>
      <c r="Q1406">
        <v>57</v>
      </c>
      <c r="R1406">
        <v>81</v>
      </c>
      <c r="T1406" s="34">
        <f>_xlfn.XLOOKUP(B1406,Demog!$A$2:$A$219,Demog!$P$2:$P$219,,,2)</f>
        <v>19952</v>
      </c>
      <c r="U1406" s="34">
        <f t="shared" si="21"/>
        <v>3</v>
      </c>
      <c r="V1406" s="13">
        <f>IF(OR(Table1[[#This Row],[7d_positivity_public]]=0,ISBLANK(Table1[[#This Row],[7d_positivity_public]])),"",(Table1[[#This Row],[7d_positivity_public]]-Table1[[#This Row],[7d_positivity_all]])/Table1[[#This Row],[7d_positivity_public]])</f>
        <v>0.5</v>
      </c>
      <c r="W1406">
        <v>1</v>
      </c>
    </row>
    <row r="1407" spans="1:23" x14ac:dyDescent="0.25">
      <c r="A1407" s="10">
        <v>44404</v>
      </c>
      <c r="B1407">
        <v>3111</v>
      </c>
      <c r="C1407" t="s">
        <v>169</v>
      </c>
      <c r="D1407">
        <v>1</v>
      </c>
      <c r="E1407">
        <v>1</v>
      </c>
      <c r="F1407">
        <v>0</v>
      </c>
      <c r="G1407">
        <v>2</v>
      </c>
      <c r="H1407">
        <v>85</v>
      </c>
      <c r="K1407">
        <v>86</v>
      </c>
      <c r="L1407">
        <v>91</v>
      </c>
      <c r="M1407">
        <v>81</v>
      </c>
      <c r="N1407">
        <v>52</v>
      </c>
      <c r="P1407">
        <v>54</v>
      </c>
      <c r="Q1407">
        <v>42</v>
      </c>
      <c r="R1407">
        <v>67</v>
      </c>
      <c r="T1407" s="34">
        <f>_xlfn.XLOOKUP(B1407,Demog!$A$2:$A$219,Demog!$P$2:$P$219,,,2)</f>
        <v>54587</v>
      </c>
      <c r="U1407" s="34">
        <f t="shared" si="21"/>
        <v>4</v>
      </c>
      <c r="V1407" s="13">
        <f>IF(OR(Table1[[#This Row],[7d_positivity_public]]=0,ISBLANK(Table1[[#This Row],[7d_positivity_public]])),"",(Table1[[#This Row],[7d_positivity_public]]-Table1[[#This Row],[7d_positivity_all]])/Table1[[#This Row],[7d_positivity_public]])</f>
        <v>1</v>
      </c>
      <c r="W1407">
        <v>0</v>
      </c>
    </row>
    <row r="1408" spans="1:23" x14ac:dyDescent="0.25">
      <c r="A1408" s="10">
        <v>44404</v>
      </c>
      <c r="B1408">
        <v>3112</v>
      </c>
      <c r="C1408" t="s">
        <v>170</v>
      </c>
      <c r="D1408">
        <v>4</v>
      </c>
      <c r="E1408">
        <v>1</v>
      </c>
      <c r="F1408">
        <v>3</v>
      </c>
      <c r="G1408">
        <v>11</v>
      </c>
      <c r="H1408">
        <v>79</v>
      </c>
      <c r="K1408">
        <v>80</v>
      </c>
      <c r="L1408">
        <v>78</v>
      </c>
      <c r="M1408">
        <v>81</v>
      </c>
      <c r="N1408">
        <v>54</v>
      </c>
      <c r="P1408">
        <v>57</v>
      </c>
      <c r="Q1408">
        <v>41</v>
      </c>
      <c r="R1408">
        <v>71</v>
      </c>
      <c r="T1408" s="34">
        <f>_xlfn.XLOOKUP(B1408,Demog!$A$2:$A$219,Demog!$P$2:$P$219,,,2)</f>
        <v>17729</v>
      </c>
      <c r="U1408" s="34">
        <f t="shared" si="21"/>
        <v>5</v>
      </c>
      <c r="V1408" s="13">
        <f>IF(OR(Table1[[#This Row],[7d_positivity_public]]=0,ISBLANK(Table1[[#This Row],[7d_positivity_public]])),"",(Table1[[#This Row],[7d_positivity_public]]-Table1[[#This Row],[7d_positivity_all]])/Table1[[#This Row],[7d_positivity_public]])</f>
        <v>0.72727272727272729</v>
      </c>
      <c r="W1408">
        <v>3</v>
      </c>
    </row>
    <row r="1409" spans="1:23" x14ac:dyDescent="0.25">
      <c r="A1409" s="10">
        <v>44404</v>
      </c>
      <c r="B1409">
        <v>3113</v>
      </c>
      <c r="C1409" t="s">
        <v>171</v>
      </c>
      <c r="D1409">
        <v>0</v>
      </c>
      <c r="E1409">
        <v>0</v>
      </c>
      <c r="F1409">
        <v>0</v>
      </c>
      <c r="G1409">
        <v>0</v>
      </c>
      <c r="H1409">
        <v>79</v>
      </c>
      <c r="K1409">
        <v>79</v>
      </c>
      <c r="L1409">
        <v>78</v>
      </c>
      <c r="M1409">
        <v>81</v>
      </c>
      <c r="N1409">
        <v>53</v>
      </c>
      <c r="P1409">
        <v>56</v>
      </c>
      <c r="Q1409">
        <v>41</v>
      </c>
      <c r="R1409">
        <v>70</v>
      </c>
      <c r="T1409" s="34">
        <f>_xlfn.XLOOKUP(B1409,Demog!$A$2:$A$219,Demog!$P$2:$P$219,,,2)</f>
        <v>23478</v>
      </c>
      <c r="U1409" s="34">
        <f t="shared" si="21"/>
        <v>0</v>
      </c>
      <c r="V1409" s="13" t="str">
        <f>IF(OR(Table1[[#This Row],[7d_positivity_public]]=0,ISBLANK(Table1[[#This Row],[7d_positivity_public]])),"",(Table1[[#This Row],[7d_positivity_public]]-Table1[[#This Row],[7d_positivity_all]])/Table1[[#This Row],[7d_positivity_public]])</f>
        <v/>
      </c>
      <c r="W1409">
        <v>0</v>
      </c>
    </row>
    <row r="1410" spans="1:23" x14ac:dyDescent="0.25">
      <c r="A1410" s="10">
        <v>44404</v>
      </c>
      <c r="B1410">
        <v>3114</v>
      </c>
      <c r="C1410" t="s">
        <v>172</v>
      </c>
      <c r="D1410">
        <v>1</v>
      </c>
      <c r="E1410">
        <v>0</v>
      </c>
      <c r="F1410">
        <v>1</v>
      </c>
      <c r="G1410">
        <v>3</v>
      </c>
      <c r="H1410">
        <v>81</v>
      </c>
      <c r="K1410">
        <v>82</v>
      </c>
      <c r="L1410">
        <v>80</v>
      </c>
      <c r="M1410">
        <v>84</v>
      </c>
      <c r="N1410">
        <v>56</v>
      </c>
      <c r="P1410">
        <v>59</v>
      </c>
      <c r="Q1410">
        <v>43</v>
      </c>
      <c r="R1410">
        <v>74</v>
      </c>
      <c r="T1410" s="34">
        <f>_xlfn.XLOOKUP(B1410,Demog!$A$2:$A$219,Demog!$P$2:$P$219,,,2)</f>
        <v>32171</v>
      </c>
      <c r="U1410" s="34">
        <f t="shared" ref="U1410:U1473" si="22">ROUND(T1410*D1410/100000*7,0)</f>
        <v>2</v>
      </c>
      <c r="V1410" s="13">
        <f>IF(OR(Table1[[#This Row],[7d_positivity_public]]=0,ISBLANK(Table1[[#This Row],[7d_positivity_public]])),"",(Table1[[#This Row],[7d_positivity_public]]-Table1[[#This Row],[7d_positivity_all]])/Table1[[#This Row],[7d_positivity_public]])</f>
        <v>0.66666666666666663</v>
      </c>
      <c r="W1410">
        <v>1</v>
      </c>
    </row>
    <row r="1411" spans="1:23" x14ac:dyDescent="0.25">
      <c r="A1411" s="10">
        <v>44404</v>
      </c>
      <c r="B1411">
        <v>3115</v>
      </c>
      <c r="C1411" t="s">
        <v>173</v>
      </c>
      <c r="D1411">
        <v>1</v>
      </c>
      <c r="E1411">
        <v>0</v>
      </c>
      <c r="F1411">
        <v>1</v>
      </c>
      <c r="G1411">
        <v>4</v>
      </c>
      <c r="H1411">
        <v>86</v>
      </c>
      <c r="K1411">
        <v>87</v>
      </c>
      <c r="L1411">
        <v>83</v>
      </c>
      <c r="M1411">
        <v>89</v>
      </c>
      <c r="N1411">
        <v>66</v>
      </c>
      <c r="P1411">
        <v>70</v>
      </c>
      <c r="Q1411">
        <v>53</v>
      </c>
      <c r="R1411">
        <v>82</v>
      </c>
      <c r="T1411" s="34">
        <f>_xlfn.XLOOKUP(B1411,Demog!$A$2:$A$219,Demog!$P$2:$P$219,,,2)</f>
        <v>24774</v>
      </c>
      <c r="U1411" s="34">
        <f t="shared" si="22"/>
        <v>2</v>
      </c>
      <c r="V1411" s="13">
        <f>IF(OR(Table1[[#This Row],[7d_positivity_public]]=0,ISBLANK(Table1[[#This Row],[7d_positivity_public]])),"",(Table1[[#This Row],[7d_positivity_public]]-Table1[[#This Row],[7d_positivity_all]])/Table1[[#This Row],[7d_positivity_public]])</f>
        <v>0.75</v>
      </c>
      <c r="W1411">
        <v>1</v>
      </c>
    </row>
    <row r="1412" spans="1:23" x14ac:dyDescent="0.25">
      <c r="A1412" s="10">
        <v>44404</v>
      </c>
      <c r="B1412">
        <v>3116</v>
      </c>
      <c r="C1412" t="s">
        <v>174</v>
      </c>
      <c r="D1412">
        <v>1</v>
      </c>
      <c r="E1412">
        <v>1</v>
      </c>
      <c r="F1412">
        <v>0</v>
      </c>
      <c r="G1412">
        <v>4</v>
      </c>
      <c r="H1412">
        <v>85</v>
      </c>
      <c r="K1412">
        <v>86</v>
      </c>
      <c r="L1412">
        <v>85</v>
      </c>
      <c r="M1412">
        <v>86</v>
      </c>
      <c r="N1412">
        <v>56</v>
      </c>
      <c r="P1412">
        <v>58</v>
      </c>
      <c r="Q1412">
        <v>45</v>
      </c>
      <c r="R1412">
        <v>74</v>
      </c>
      <c r="T1412" s="34">
        <f>_xlfn.XLOOKUP(B1412,Demog!$A$2:$A$219,Demog!$P$2:$P$219,,,2)</f>
        <v>24621</v>
      </c>
      <c r="U1412" s="34">
        <f t="shared" si="22"/>
        <v>2</v>
      </c>
      <c r="V1412" s="13">
        <f>IF(OR(Table1[[#This Row],[7d_positivity_public]]=0,ISBLANK(Table1[[#This Row],[7d_positivity_public]])),"",(Table1[[#This Row],[7d_positivity_public]]-Table1[[#This Row],[7d_positivity_all]])/Table1[[#This Row],[7d_positivity_public]])</f>
        <v>0.75</v>
      </c>
      <c r="W1412">
        <v>1</v>
      </c>
    </row>
    <row r="1413" spans="1:23" x14ac:dyDescent="0.25">
      <c r="A1413" s="10">
        <v>44404</v>
      </c>
      <c r="B1413">
        <v>3117</v>
      </c>
      <c r="C1413" t="s">
        <v>175</v>
      </c>
      <c r="D1413">
        <v>0</v>
      </c>
      <c r="E1413">
        <v>1</v>
      </c>
      <c r="F1413">
        <v>-1</v>
      </c>
      <c r="G1413">
        <v>0</v>
      </c>
      <c r="H1413">
        <v>85</v>
      </c>
      <c r="K1413">
        <v>85</v>
      </c>
      <c r="L1413">
        <v>83</v>
      </c>
      <c r="M1413">
        <v>87</v>
      </c>
      <c r="N1413">
        <v>58</v>
      </c>
      <c r="P1413">
        <v>61</v>
      </c>
      <c r="Q1413">
        <v>47</v>
      </c>
      <c r="R1413">
        <v>76</v>
      </c>
      <c r="T1413" s="34">
        <f>_xlfn.XLOOKUP(B1413,Demog!$A$2:$A$219,Demog!$P$2:$P$219,,,2)</f>
        <v>20949</v>
      </c>
      <c r="U1413" s="34">
        <f t="shared" si="22"/>
        <v>0</v>
      </c>
      <c r="V1413" s="13" t="str">
        <f>IF(OR(Table1[[#This Row],[7d_positivity_public]]=0,ISBLANK(Table1[[#This Row],[7d_positivity_public]])),"",(Table1[[#This Row],[7d_positivity_public]]-Table1[[#This Row],[7d_positivity_all]])/Table1[[#This Row],[7d_positivity_public]])</f>
        <v/>
      </c>
      <c r="W1413">
        <v>0</v>
      </c>
    </row>
    <row r="1414" spans="1:23" x14ac:dyDescent="0.25">
      <c r="A1414" s="10">
        <v>44404</v>
      </c>
      <c r="B1414">
        <v>3211</v>
      </c>
      <c r="C1414" t="s">
        <v>176</v>
      </c>
      <c r="D1414">
        <v>2</v>
      </c>
      <c r="E1414">
        <v>1</v>
      </c>
      <c r="F1414">
        <v>1</v>
      </c>
      <c r="G1414">
        <v>3</v>
      </c>
      <c r="H1414">
        <v>86</v>
      </c>
      <c r="K1414">
        <v>86</v>
      </c>
      <c r="L1414">
        <v>89</v>
      </c>
      <c r="M1414">
        <v>81</v>
      </c>
      <c r="N1414">
        <v>64</v>
      </c>
      <c r="P1414">
        <v>65</v>
      </c>
      <c r="Q1414">
        <v>61</v>
      </c>
      <c r="R1414">
        <v>72</v>
      </c>
      <c r="T1414" s="34">
        <f>_xlfn.XLOOKUP(B1414,Demog!$A$2:$A$219,Demog!$P$2:$P$219,,,2)</f>
        <v>41934</v>
      </c>
      <c r="U1414" s="34">
        <f t="shared" si="22"/>
        <v>6</v>
      </c>
      <c r="V1414" s="13">
        <f>IF(OR(Table1[[#This Row],[7d_positivity_public]]=0,ISBLANK(Table1[[#This Row],[7d_positivity_public]])),"",(Table1[[#This Row],[7d_positivity_public]]-Table1[[#This Row],[7d_positivity_all]])/Table1[[#This Row],[7d_positivity_public]])</f>
        <v>0.66666666666666663</v>
      </c>
      <c r="W1414">
        <v>1</v>
      </c>
    </row>
    <row r="1415" spans="1:23" x14ac:dyDescent="0.25">
      <c r="A1415" s="10">
        <v>44404</v>
      </c>
      <c r="B1415">
        <v>3212</v>
      </c>
      <c r="C1415" t="s">
        <v>177</v>
      </c>
      <c r="D1415">
        <v>2</v>
      </c>
      <c r="E1415">
        <v>1</v>
      </c>
      <c r="F1415">
        <v>1</v>
      </c>
      <c r="G1415">
        <v>4</v>
      </c>
      <c r="H1415">
        <v>86</v>
      </c>
      <c r="K1415">
        <v>86</v>
      </c>
      <c r="L1415">
        <v>88</v>
      </c>
      <c r="M1415">
        <v>84</v>
      </c>
      <c r="N1415">
        <v>67</v>
      </c>
      <c r="P1415">
        <v>68</v>
      </c>
      <c r="Q1415">
        <v>62</v>
      </c>
      <c r="R1415">
        <v>76</v>
      </c>
      <c r="T1415" s="34">
        <f>_xlfn.XLOOKUP(B1415,Demog!$A$2:$A$219,Demog!$P$2:$P$219,,,2)</f>
        <v>47203</v>
      </c>
      <c r="U1415" s="34">
        <f t="shared" si="22"/>
        <v>7</v>
      </c>
      <c r="V1415" s="13">
        <f>IF(OR(Table1[[#This Row],[7d_positivity_public]]=0,ISBLANK(Table1[[#This Row],[7d_positivity_public]])),"",(Table1[[#This Row],[7d_positivity_public]]-Table1[[#This Row],[7d_positivity_all]])/Table1[[#This Row],[7d_positivity_public]])</f>
        <v>0.75</v>
      </c>
      <c r="W1415">
        <v>1</v>
      </c>
    </row>
    <row r="1416" spans="1:23" x14ac:dyDescent="0.25">
      <c r="A1416" s="10">
        <v>44404</v>
      </c>
      <c r="B1416">
        <v>3213</v>
      </c>
      <c r="C1416" t="s">
        <v>178</v>
      </c>
      <c r="D1416">
        <v>2</v>
      </c>
      <c r="E1416">
        <v>1</v>
      </c>
      <c r="F1416">
        <v>1</v>
      </c>
      <c r="G1416">
        <v>3</v>
      </c>
      <c r="H1416">
        <v>89</v>
      </c>
      <c r="K1416">
        <v>89</v>
      </c>
      <c r="L1416">
        <v>89</v>
      </c>
      <c r="M1416">
        <v>89</v>
      </c>
      <c r="N1416">
        <v>71</v>
      </c>
      <c r="P1416">
        <v>73</v>
      </c>
      <c r="Q1416">
        <v>66</v>
      </c>
      <c r="R1416">
        <v>83</v>
      </c>
      <c r="T1416" s="34">
        <f>_xlfn.XLOOKUP(B1416,Demog!$A$2:$A$219,Demog!$P$2:$P$219,,,2)</f>
        <v>32904</v>
      </c>
      <c r="U1416" s="34">
        <f t="shared" si="22"/>
        <v>5</v>
      </c>
      <c r="V1416" s="13">
        <f>IF(OR(Table1[[#This Row],[7d_positivity_public]]=0,ISBLANK(Table1[[#This Row],[7d_positivity_public]])),"",(Table1[[#This Row],[7d_positivity_public]]-Table1[[#This Row],[7d_positivity_all]])/Table1[[#This Row],[7d_positivity_public]])</f>
        <v>0.66666666666666663</v>
      </c>
      <c r="W1416">
        <v>1</v>
      </c>
    </row>
    <row r="1417" spans="1:23" x14ac:dyDescent="0.25">
      <c r="A1417" s="10">
        <v>44404</v>
      </c>
      <c r="B1417">
        <v>3221</v>
      </c>
      <c r="C1417" t="s">
        <v>179</v>
      </c>
      <c r="D1417">
        <v>1</v>
      </c>
      <c r="E1417">
        <v>3</v>
      </c>
      <c r="F1417">
        <v>-2</v>
      </c>
      <c r="G1417">
        <v>5</v>
      </c>
      <c r="H1417">
        <v>74</v>
      </c>
      <c r="K1417">
        <v>74</v>
      </c>
      <c r="L1417">
        <v>73</v>
      </c>
      <c r="M1417">
        <v>75</v>
      </c>
      <c r="N1417">
        <v>55</v>
      </c>
      <c r="P1417">
        <v>56</v>
      </c>
      <c r="Q1417">
        <v>50</v>
      </c>
      <c r="R1417">
        <v>62</v>
      </c>
      <c r="T1417" s="34">
        <f>_xlfn.XLOOKUP(B1417,Demog!$A$2:$A$219,Demog!$P$2:$P$219,,,2)</f>
        <v>19960</v>
      </c>
      <c r="U1417" s="34">
        <f t="shared" si="22"/>
        <v>1</v>
      </c>
      <c r="V1417" s="13">
        <f>IF(OR(Table1[[#This Row],[7d_positivity_public]]=0,ISBLANK(Table1[[#This Row],[7d_positivity_public]])),"",(Table1[[#This Row],[7d_positivity_public]]-Table1[[#This Row],[7d_positivity_all]])/Table1[[#This Row],[7d_positivity_public]])</f>
        <v>0.4</v>
      </c>
      <c r="W1417">
        <v>3</v>
      </c>
    </row>
    <row r="1418" spans="1:23" x14ac:dyDescent="0.25">
      <c r="A1418" s="10">
        <v>44404</v>
      </c>
      <c r="B1418">
        <v>3222</v>
      </c>
      <c r="C1418" t="s">
        <v>180</v>
      </c>
      <c r="D1418">
        <v>0</v>
      </c>
      <c r="E1418">
        <v>0</v>
      </c>
      <c r="F1418">
        <v>0</v>
      </c>
      <c r="G1418">
        <v>2</v>
      </c>
      <c r="H1418">
        <v>85</v>
      </c>
      <c r="K1418">
        <v>86</v>
      </c>
      <c r="L1418">
        <v>87</v>
      </c>
      <c r="M1418">
        <v>82</v>
      </c>
      <c r="N1418">
        <v>64</v>
      </c>
      <c r="P1418">
        <v>65</v>
      </c>
      <c r="Q1418">
        <v>61</v>
      </c>
      <c r="R1418">
        <v>73</v>
      </c>
      <c r="T1418" s="34">
        <f>_xlfn.XLOOKUP(B1418,Demog!$A$2:$A$219,Demog!$P$2:$P$219,,,2)</f>
        <v>12392</v>
      </c>
      <c r="U1418" s="34">
        <f t="shared" si="22"/>
        <v>0</v>
      </c>
      <c r="V1418" s="13">
        <f>IF(OR(Table1[[#This Row],[7d_positivity_public]]=0,ISBLANK(Table1[[#This Row],[7d_positivity_public]])),"",(Table1[[#This Row],[7d_positivity_public]]-Table1[[#This Row],[7d_positivity_all]])/Table1[[#This Row],[7d_positivity_public]])</f>
        <v>1</v>
      </c>
      <c r="W1418">
        <v>0</v>
      </c>
    </row>
    <row r="1419" spans="1:23" x14ac:dyDescent="0.25">
      <c r="A1419" s="10">
        <v>44404</v>
      </c>
      <c r="B1419">
        <v>3223</v>
      </c>
      <c r="C1419" t="s">
        <v>181</v>
      </c>
      <c r="D1419">
        <v>1</v>
      </c>
      <c r="E1419">
        <v>2</v>
      </c>
      <c r="F1419">
        <v>-1</v>
      </c>
      <c r="G1419">
        <v>3</v>
      </c>
      <c r="H1419">
        <v>84</v>
      </c>
      <c r="K1419">
        <v>85</v>
      </c>
      <c r="L1419">
        <v>86</v>
      </c>
      <c r="M1419">
        <v>83</v>
      </c>
      <c r="N1419">
        <v>67</v>
      </c>
      <c r="P1419">
        <v>69</v>
      </c>
      <c r="Q1419">
        <v>66</v>
      </c>
      <c r="R1419">
        <v>73</v>
      </c>
      <c r="T1419" s="34">
        <f>_xlfn.XLOOKUP(B1419,Demog!$A$2:$A$219,Demog!$P$2:$P$219,,,2)</f>
        <v>29180</v>
      </c>
      <c r="U1419" s="34">
        <f t="shared" si="22"/>
        <v>2</v>
      </c>
      <c r="V1419" s="13">
        <f>IF(OR(Table1[[#This Row],[7d_positivity_public]]=0,ISBLANK(Table1[[#This Row],[7d_positivity_public]])),"",(Table1[[#This Row],[7d_positivity_public]]-Table1[[#This Row],[7d_positivity_all]])/Table1[[#This Row],[7d_positivity_public]])</f>
        <v>0.66666666666666663</v>
      </c>
      <c r="W1419">
        <v>1</v>
      </c>
    </row>
    <row r="1420" spans="1:23" x14ac:dyDescent="0.25">
      <c r="A1420" s="10">
        <v>44404</v>
      </c>
      <c r="B1420">
        <v>3231</v>
      </c>
      <c r="C1420" t="s">
        <v>182</v>
      </c>
      <c r="D1420">
        <v>0</v>
      </c>
      <c r="E1420">
        <v>1</v>
      </c>
      <c r="F1420">
        <v>-1</v>
      </c>
      <c r="G1420">
        <v>0</v>
      </c>
      <c r="H1420">
        <v>88</v>
      </c>
      <c r="K1420">
        <v>89</v>
      </c>
      <c r="L1420">
        <v>89</v>
      </c>
      <c r="M1420">
        <v>88</v>
      </c>
      <c r="N1420">
        <v>67</v>
      </c>
      <c r="P1420">
        <v>70</v>
      </c>
      <c r="Q1420">
        <v>65</v>
      </c>
      <c r="R1420">
        <v>77</v>
      </c>
      <c r="T1420" s="34">
        <f>_xlfn.XLOOKUP(B1420,Demog!$A$2:$A$219,Demog!$P$2:$P$219,,,2)</f>
        <v>18027</v>
      </c>
      <c r="U1420" s="34">
        <f t="shared" si="22"/>
        <v>0</v>
      </c>
      <c r="V1420" s="13" t="str">
        <f>IF(OR(Table1[[#This Row],[7d_positivity_public]]=0,ISBLANK(Table1[[#This Row],[7d_positivity_public]])),"",(Table1[[#This Row],[7d_positivity_public]]-Table1[[#This Row],[7d_positivity_all]])/Table1[[#This Row],[7d_positivity_public]])</f>
        <v/>
      </c>
      <c r="W1420">
        <v>0</v>
      </c>
    </row>
    <row r="1421" spans="1:23" x14ac:dyDescent="0.25">
      <c r="A1421" s="10">
        <v>44404</v>
      </c>
      <c r="B1421">
        <v>3232</v>
      </c>
      <c r="C1421" t="s">
        <v>183</v>
      </c>
      <c r="D1421">
        <v>1</v>
      </c>
      <c r="E1421">
        <v>1</v>
      </c>
      <c r="F1421">
        <v>0</v>
      </c>
      <c r="G1421">
        <v>4</v>
      </c>
      <c r="H1421">
        <v>88</v>
      </c>
      <c r="K1421">
        <v>88</v>
      </c>
      <c r="L1421">
        <v>88</v>
      </c>
      <c r="M1421">
        <v>89</v>
      </c>
      <c r="N1421">
        <v>66</v>
      </c>
      <c r="P1421">
        <v>69</v>
      </c>
      <c r="Q1421">
        <v>60</v>
      </c>
      <c r="R1421">
        <v>78</v>
      </c>
      <c r="T1421" s="34">
        <f>_xlfn.XLOOKUP(B1421,Demog!$A$2:$A$219,Demog!$P$2:$P$219,,,2)</f>
        <v>34575</v>
      </c>
      <c r="U1421" s="34">
        <f t="shared" si="22"/>
        <v>2</v>
      </c>
      <c r="V1421" s="13">
        <f>IF(OR(Table1[[#This Row],[7d_positivity_public]]=0,ISBLANK(Table1[[#This Row],[7d_positivity_public]])),"",(Table1[[#This Row],[7d_positivity_public]]-Table1[[#This Row],[7d_positivity_all]])/Table1[[#This Row],[7d_positivity_public]])</f>
        <v>0.5</v>
      </c>
      <c r="W1421">
        <v>2</v>
      </c>
    </row>
    <row r="1422" spans="1:23" x14ac:dyDescent="0.25">
      <c r="A1422" s="10">
        <v>44404</v>
      </c>
      <c r="B1422">
        <v>3233</v>
      </c>
      <c r="C1422" t="s">
        <v>184</v>
      </c>
      <c r="D1422">
        <v>1</v>
      </c>
      <c r="E1422">
        <v>1</v>
      </c>
      <c r="F1422">
        <v>0</v>
      </c>
      <c r="G1422">
        <v>3</v>
      </c>
      <c r="H1422">
        <v>89</v>
      </c>
      <c r="K1422">
        <v>90</v>
      </c>
      <c r="L1422">
        <v>90</v>
      </c>
      <c r="M1422">
        <v>89</v>
      </c>
      <c r="N1422">
        <v>66</v>
      </c>
      <c r="P1422">
        <v>69</v>
      </c>
      <c r="Q1422">
        <v>62</v>
      </c>
      <c r="R1422">
        <v>78</v>
      </c>
      <c r="T1422" s="34">
        <f>_xlfn.XLOOKUP(B1422,Demog!$A$2:$A$219,Demog!$P$2:$P$219,,,2)</f>
        <v>51292</v>
      </c>
      <c r="U1422" s="34">
        <f t="shared" si="22"/>
        <v>4</v>
      </c>
      <c r="V1422" s="13">
        <f>IF(OR(Table1[[#This Row],[7d_positivity_public]]=0,ISBLANK(Table1[[#This Row],[7d_positivity_public]])),"",(Table1[[#This Row],[7d_positivity_public]]-Table1[[#This Row],[7d_positivity_all]])/Table1[[#This Row],[7d_positivity_public]])</f>
        <v>0.66666666666666663</v>
      </c>
      <c r="W1422">
        <v>1</v>
      </c>
    </row>
    <row r="1423" spans="1:23" x14ac:dyDescent="0.25">
      <c r="A1423" s="10">
        <v>44404</v>
      </c>
      <c r="B1423">
        <v>3241</v>
      </c>
      <c r="C1423" t="s">
        <v>185</v>
      </c>
      <c r="D1423">
        <v>1</v>
      </c>
      <c r="E1423">
        <v>0</v>
      </c>
      <c r="F1423">
        <v>1</v>
      </c>
      <c r="G1423">
        <v>2</v>
      </c>
      <c r="H1423">
        <v>82</v>
      </c>
      <c r="K1423">
        <v>82</v>
      </c>
      <c r="L1423">
        <v>81</v>
      </c>
      <c r="M1423">
        <v>84</v>
      </c>
      <c r="N1423">
        <v>60</v>
      </c>
      <c r="P1423">
        <v>63</v>
      </c>
      <c r="Q1423">
        <v>48</v>
      </c>
      <c r="R1423">
        <v>76</v>
      </c>
      <c r="T1423" s="34">
        <f>_xlfn.XLOOKUP(B1423,Demog!$A$2:$A$219,Demog!$P$2:$P$219,,,2)</f>
        <v>37993</v>
      </c>
      <c r="U1423" s="34">
        <f t="shared" si="22"/>
        <v>3</v>
      </c>
      <c r="V1423" s="13">
        <f>IF(OR(Table1[[#This Row],[7d_positivity_public]]=0,ISBLANK(Table1[[#This Row],[7d_positivity_public]])),"",(Table1[[#This Row],[7d_positivity_public]]-Table1[[#This Row],[7d_positivity_all]])/Table1[[#This Row],[7d_positivity_public]])</f>
        <v>0.5</v>
      </c>
      <c r="W1423">
        <v>1</v>
      </c>
    </row>
    <row r="1424" spans="1:23" x14ac:dyDescent="0.25">
      <c r="A1424" s="10">
        <v>44404</v>
      </c>
      <c r="B1424">
        <v>3242</v>
      </c>
      <c r="C1424" t="s">
        <v>186</v>
      </c>
      <c r="D1424">
        <v>0</v>
      </c>
      <c r="E1424">
        <v>0</v>
      </c>
      <c r="F1424">
        <v>0</v>
      </c>
      <c r="G1424">
        <v>0</v>
      </c>
      <c r="H1424">
        <v>86</v>
      </c>
      <c r="K1424">
        <v>86</v>
      </c>
      <c r="L1424">
        <v>83</v>
      </c>
      <c r="M1424">
        <v>88</v>
      </c>
      <c r="N1424">
        <v>63</v>
      </c>
      <c r="P1424">
        <v>67</v>
      </c>
      <c r="Q1424">
        <v>52</v>
      </c>
      <c r="R1424">
        <v>82</v>
      </c>
      <c r="T1424" s="34">
        <f>_xlfn.XLOOKUP(B1424,Demog!$A$2:$A$219,Demog!$P$2:$P$219,,,2)</f>
        <v>34483</v>
      </c>
      <c r="U1424" s="34">
        <f t="shared" si="22"/>
        <v>0</v>
      </c>
      <c r="V1424" s="13" t="str">
        <f>IF(OR(Table1[[#This Row],[7d_positivity_public]]=0,ISBLANK(Table1[[#This Row],[7d_positivity_public]])),"",(Table1[[#This Row],[7d_positivity_public]]-Table1[[#This Row],[7d_positivity_all]])/Table1[[#This Row],[7d_positivity_public]])</f>
        <v/>
      </c>
      <c r="W1424">
        <v>0</v>
      </c>
    </row>
    <row r="1425" spans="1:23" x14ac:dyDescent="0.25">
      <c r="A1425" s="10">
        <v>44404</v>
      </c>
      <c r="B1425">
        <v>3243</v>
      </c>
      <c r="C1425" t="s">
        <v>187</v>
      </c>
      <c r="D1425">
        <v>0</v>
      </c>
      <c r="E1425">
        <v>1</v>
      </c>
      <c r="F1425">
        <v>-1</v>
      </c>
      <c r="G1425">
        <v>0</v>
      </c>
      <c r="H1425">
        <v>80</v>
      </c>
      <c r="K1425">
        <v>80</v>
      </c>
      <c r="L1425">
        <v>80</v>
      </c>
      <c r="M1425">
        <v>81</v>
      </c>
      <c r="N1425">
        <v>46</v>
      </c>
      <c r="P1425">
        <v>48</v>
      </c>
      <c r="Q1425">
        <v>40</v>
      </c>
      <c r="R1425">
        <v>71</v>
      </c>
      <c r="T1425" s="34">
        <f>_xlfn.XLOOKUP(B1425,Demog!$A$2:$A$219,Demog!$P$2:$P$219,,,2)</f>
        <v>15890</v>
      </c>
      <c r="U1425" s="34">
        <f t="shared" si="22"/>
        <v>0</v>
      </c>
      <c r="V1425" s="13" t="str">
        <f>IF(OR(Table1[[#This Row],[7d_positivity_public]]=0,ISBLANK(Table1[[#This Row],[7d_positivity_public]])),"",(Table1[[#This Row],[7d_positivity_public]]-Table1[[#This Row],[7d_positivity_all]])/Table1[[#This Row],[7d_positivity_public]])</f>
        <v/>
      </c>
      <c r="W1425">
        <v>0</v>
      </c>
    </row>
    <row r="1426" spans="1:23" x14ac:dyDescent="0.25">
      <c r="A1426" s="10">
        <v>44404</v>
      </c>
      <c r="B1426">
        <v>3244</v>
      </c>
      <c r="C1426" t="s">
        <v>188</v>
      </c>
      <c r="D1426">
        <v>1</v>
      </c>
      <c r="E1426">
        <v>0</v>
      </c>
      <c r="F1426">
        <v>1</v>
      </c>
      <c r="G1426">
        <v>1</v>
      </c>
      <c r="H1426">
        <v>89</v>
      </c>
      <c r="K1426">
        <v>89</v>
      </c>
      <c r="L1426">
        <v>90</v>
      </c>
      <c r="M1426">
        <v>88</v>
      </c>
      <c r="N1426">
        <v>69</v>
      </c>
      <c r="P1426">
        <v>70</v>
      </c>
      <c r="Q1426">
        <v>63</v>
      </c>
      <c r="R1426">
        <v>82</v>
      </c>
      <c r="T1426" s="34">
        <f>_xlfn.XLOOKUP(B1426,Demog!$A$2:$A$219,Demog!$P$2:$P$219,,,2)</f>
        <v>42812</v>
      </c>
      <c r="U1426" s="34">
        <f t="shared" si="22"/>
        <v>3</v>
      </c>
      <c r="V1426" s="13">
        <f>IF(OR(Table1[[#This Row],[7d_positivity_public]]=0,ISBLANK(Table1[[#This Row],[7d_positivity_public]])),"",(Table1[[#This Row],[7d_positivity_public]]-Table1[[#This Row],[7d_positivity_all]])/Table1[[#This Row],[7d_positivity_public]])</f>
        <v>1</v>
      </c>
      <c r="W1426">
        <v>0</v>
      </c>
    </row>
    <row r="1427" spans="1:23" x14ac:dyDescent="0.25">
      <c r="A1427" s="10">
        <v>44404</v>
      </c>
      <c r="B1427">
        <v>3251</v>
      </c>
      <c r="C1427" t="s">
        <v>189</v>
      </c>
      <c r="D1427">
        <v>1</v>
      </c>
      <c r="E1427">
        <v>2</v>
      </c>
      <c r="F1427">
        <v>-1</v>
      </c>
      <c r="G1427">
        <v>4</v>
      </c>
      <c r="H1427">
        <v>89</v>
      </c>
      <c r="K1427">
        <v>89</v>
      </c>
      <c r="L1427">
        <v>90</v>
      </c>
      <c r="M1427">
        <v>88</v>
      </c>
      <c r="N1427">
        <v>67</v>
      </c>
      <c r="P1427">
        <v>70</v>
      </c>
      <c r="Q1427">
        <v>64</v>
      </c>
      <c r="R1427">
        <v>77</v>
      </c>
      <c r="T1427" s="34">
        <f>_xlfn.XLOOKUP(B1427,Demog!$A$2:$A$219,Demog!$P$2:$P$219,,,2)</f>
        <v>31755</v>
      </c>
      <c r="U1427" s="34">
        <f t="shared" si="22"/>
        <v>2</v>
      </c>
      <c r="V1427" s="13">
        <f>IF(OR(Table1[[#This Row],[7d_positivity_public]]=0,ISBLANK(Table1[[#This Row],[7d_positivity_public]])),"",(Table1[[#This Row],[7d_positivity_public]]-Table1[[#This Row],[7d_positivity_all]])/Table1[[#This Row],[7d_positivity_public]])</f>
        <v>0.75</v>
      </c>
      <c r="W1427">
        <v>1</v>
      </c>
    </row>
    <row r="1428" spans="1:23" x14ac:dyDescent="0.25">
      <c r="A1428" s="10">
        <v>44404</v>
      </c>
      <c r="B1428">
        <v>3252</v>
      </c>
      <c r="C1428" t="s">
        <v>190</v>
      </c>
      <c r="D1428">
        <v>1</v>
      </c>
      <c r="E1428">
        <v>0</v>
      </c>
      <c r="F1428">
        <v>1</v>
      </c>
      <c r="G1428">
        <v>2</v>
      </c>
      <c r="H1428">
        <v>88</v>
      </c>
      <c r="K1428">
        <v>89</v>
      </c>
      <c r="L1428">
        <v>90</v>
      </c>
      <c r="M1428">
        <v>85</v>
      </c>
      <c r="N1428">
        <v>70</v>
      </c>
      <c r="P1428">
        <v>71</v>
      </c>
      <c r="Q1428">
        <v>69</v>
      </c>
      <c r="R1428">
        <v>77</v>
      </c>
      <c r="T1428" s="34">
        <f>_xlfn.XLOOKUP(B1428,Demog!$A$2:$A$219,Demog!$P$2:$P$219,,,2)</f>
        <v>32807</v>
      </c>
      <c r="U1428" s="34">
        <f t="shared" si="22"/>
        <v>2</v>
      </c>
      <c r="V1428" s="13">
        <f>IF(OR(Table1[[#This Row],[7d_positivity_public]]=0,ISBLANK(Table1[[#This Row],[7d_positivity_public]])),"",(Table1[[#This Row],[7d_positivity_public]]-Table1[[#This Row],[7d_positivity_all]])/Table1[[#This Row],[7d_positivity_public]])</f>
        <v>0.5</v>
      </c>
      <c r="W1428">
        <v>1</v>
      </c>
    </row>
    <row r="1429" spans="1:23" x14ac:dyDescent="0.25">
      <c r="A1429" s="10">
        <v>44404</v>
      </c>
      <c r="B1429">
        <v>3253</v>
      </c>
      <c r="C1429" t="s">
        <v>191</v>
      </c>
      <c r="D1429">
        <v>1</v>
      </c>
      <c r="E1429">
        <v>1</v>
      </c>
      <c r="F1429">
        <v>0</v>
      </c>
      <c r="G1429">
        <v>2</v>
      </c>
      <c r="H1429">
        <v>89</v>
      </c>
      <c r="K1429">
        <v>89</v>
      </c>
      <c r="L1429">
        <v>90</v>
      </c>
      <c r="M1429">
        <v>88</v>
      </c>
      <c r="N1429">
        <v>68</v>
      </c>
      <c r="P1429">
        <v>71</v>
      </c>
      <c r="Q1429">
        <v>64</v>
      </c>
      <c r="R1429">
        <v>81</v>
      </c>
      <c r="T1429" s="34">
        <f>_xlfn.XLOOKUP(B1429,Demog!$A$2:$A$219,Demog!$P$2:$P$219,,,2)</f>
        <v>31246</v>
      </c>
      <c r="U1429" s="34">
        <f t="shared" si="22"/>
        <v>2</v>
      </c>
      <c r="V1429" s="13">
        <f>IF(OR(Table1[[#This Row],[7d_positivity_public]]=0,ISBLANK(Table1[[#This Row],[7d_positivity_public]])),"",(Table1[[#This Row],[7d_positivity_public]]-Table1[[#This Row],[7d_positivity_all]])/Table1[[#This Row],[7d_positivity_public]])</f>
        <v>0.5</v>
      </c>
      <c r="W1429">
        <v>1</v>
      </c>
    </row>
    <row r="1430" spans="1:23" x14ac:dyDescent="0.25">
      <c r="A1430" s="10">
        <v>44404</v>
      </c>
      <c r="B1430">
        <v>3261</v>
      </c>
      <c r="C1430" t="s">
        <v>192</v>
      </c>
      <c r="D1430">
        <v>1</v>
      </c>
      <c r="E1430">
        <v>0</v>
      </c>
      <c r="F1430">
        <v>1</v>
      </c>
      <c r="G1430">
        <v>2</v>
      </c>
      <c r="H1430">
        <v>87</v>
      </c>
      <c r="K1430">
        <v>87</v>
      </c>
      <c r="L1430">
        <v>87</v>
      </c>
      <c r="M1430">
        <v>88</v>
      </c>
      <c r="N1430">
        <v>67</v>
      </c>
      <c r="P1430">
        <v>70</v>
      </c>
      <c r="Q1430">
        <v>62</v>
      </c>
      <c r="R1430">
        <v>79</v>
      </c>
      <c r="T1430" s="34">
        <f>_xlfn.XLOOKUP(B1430,Demog!$A$2:$A$219,Demog!$P$2:$P$219,,,2)</f>
        <v>29561</v>
      </c>
      <c r="U1430" s="34">
        <f t="shared" si="22"/>
        <v>2</v>
      </c>
      <c r="V1430" s="13">
        <f>IF(OR(Table1[[#This Row],[7d_positivity_public]]=0,ISBLANK(Table1[[#This Row],[7d_positivity_public]])),"",(Table1[[#This Row],[7d_positivity_public]]-Table1[[#This Row],[7d_positivity_all]])/Table1[[#This Row],[7d_positivity_public]])</f>
        <v>0.5</v>
      </c>
      <c r="W1430">
        <v>1</v>
      </c>
    </row>
    <row r="1431" spans="1:23" x14ac:dyDescent="0.25">
      <c r="A1431" s="10">
        <v>44404</v>
      </c>
      <c r="B1431">
        <v>3262</v>
      </c>
      <c r="C1431" t="s">
        <v>193</v>
      </c>
      <c r="D1431">
        <v>2</v>
      </c>
      <c r="E1431">
        <v>0</v>
      </c>
      <c r="F1431">
        <v>2</v>
      </c>
      <c r="G1431">
        <v>4</v>
      </c>
      <c r="H1431">
        <v>82</v>
      </c>
      <c r="K1431">
        <v>82</v>
      </c>
      <c r="L1431">
        <v>84</v>
      </c>
      <c r="M1431">
        <v>81</v>
      </c>
      <c r="N1431">
        <v>56</v>
      </c>
      <c r="P1431">
        <v>59</v>
      </c>
      <c r="Q1431">
        <v>47</v>
      </c>
      <c r="R1431">
        <v>72</v>
      </c>
      <c r="T1431" s="34">
        <f>_xlfn.XLOOKUP(B1431,Demog!$A$2:$A$219,Demog!$P$2:$P$219,,,2)</f>
        <v>37453</v>
      </c>
      <c r="U1431" s="34">
        <f t="shared" si="22"/>
        <v>5</v>
      </c>
      <c r="V1431" s="13">
        <f>IF(OR(Table1[[#This Row],[7d_positivity_public]]=0,ISBLANK(Table1[[#This Row],[7d_positivity_public]])),"",(Table1[[#This Row],[7d_positivity_public]]-Table1[[#This Row],[7d_positivity_all]])/Table1[[#This Row],[7d_positivity_public]])</f>
        <v>0.75</v>
      </c>
      <c r="W1431">
        <v>1</v>
      </c>
    </row>
    <row r="1432" spans="1:23" x14ac:dyDescent="0.25">
      <c r="A1432" s="10">
        <v>44404</v>
      </c>
      <c r="B1432">
        <v>3263</v>
      </c>
      <c r="C1432" t="s">
        <v>194</v>
      </c>
      <c r="D1432">
        <v>1</v>
      </c>
      <c r="E1432">
        <v>1</v>
      </c>
      <c r="F1432">
        <v>0</v>
      </c>
      <c r="G1432">
        <v>0</v>
      </c>
      <c r="H1432">
        <v>89</v>
      </c>
      <c r="K1432">
        <v>90</v>
      </c>
      <c r="L1432">
        <v>89</v>
      </c>
      <c r="M1432">
        <v>90</v>
      </c>
      <c r="N1432">
        <v>63</v>
      </c>
      <c r="P1432">
        <v>66</v>
      </c>
      <c r="Q1432">
        <v>58</v>
      </c>
      <c r="R1432">
        <v>78</v>
      </c>
      <c r="T1432" s="34">
        <f>_xlfn.XLOOKUP(B1432,Demog!$A$2:$A$219,Demog!$P$2:$P$219,,,2)</f>
        <v>36496</v>
      </c>
      <c r="U1432" s="34">
        <f t="shared" si="22"/>
        <v>3</v>
      </c>
      <c r="V1432" s="13" t="str">
        <f>IF(OR(Table1[[#This Row],[7d_positivity_public]]=0,ISBLANK(Table1[[#This Row],[7d_positivity_public]])),"",(Table1[[#This Row],[7d_positivity_public]]-Table1[[#This Row],[7d_positivity_all]])/Table1[[#This Row],[7d_positivity_public]])</f>
        <v/>
      </c>
      <c r="W1432">
        <v>0</v>
      </c>
    </row>
    <row r="1433" spans="1:23" x14ac:dyDescent="0.25">
      <c r="A1433" s="10">
        <v>44404</v>
      </c>
      <c r="B1433">
        <v>3264</v>
      </c>
      <c r="C1433" t="s">
        <v>195</v>
      </c>
      <c r="D1433">
        <v>0</v>
      </c>
      <c r="E1433">
        <v>0</v>
      </c>
      <c r="F1433">
        <v>0</v>
      </c>
      <c r="G1433">
        <v>0</v>
      </c>
      <c r="H1433">
        <v>88</v>
      </c>
      <c r="K1433">
        <v>88</v>
      </c>
      <c r="L1433">
        <v>88</v>
      </c>
      <c r="M1433">
        <v>88</v>
      </c>
      <c r="N1433">
        <v>65</v>
      </c>
      <c r="P1433">
        <v>68</v>
      </c>
      <c r="Q1433">
        <v>59</v>
      </c>
      <c r="R1433">
        <v>78</v>
      </c>
      <c r="T1433" s="34">
        <f>_xlfn.XLOOKUP(B1433,Demog!$A$2:$A$219,Demog!$P$2:$P$219,,,2)</f>
        <v>31065</v>
      </c>
      <c r="U1433" s="34">
        <f t="shared" si="22"/>
        <v>0</v>
      </c>
      <c r="V1433" s="13" t="str">
        <f>IF(OR(Table1[[#This Row],[7d_positivity_public]]=0,ISBLANK(Table1[[#This Row],[7d_positivity_public]])),"",(Table1[[#This Row],[7d_positivity_public]]-Table1[[#This Row],[7d_positivity_all]])/Table1[[#This Row],[7d_positivity_public]])</f>
        <v/>
      </c>
      <c r="W1433">
        <v>0</v>
      </c>
    </row>
    <row r="1434" spans="1:23" x14ac:dyDescent="0.25">
      <c r="A1434" s="10">
        <v>44404</v>
      </c>
      <c r="B1434">
        <v>3311</v>
      </c>
      <c r="C1434" t="s">
        <v>196</v>
      </c>
      <c r="D1434">
        <v>1</v>
      </c>
      <c r="E1434">
        <v>1</v>
      </c>
      <c r="F1434">
        <v>0</v>
      </c>
      <c r="G1434">
        <v>0</v>
      </c>
      <c r="H1434">
        <v>87</v>
      </c>
      <c r="K1434">
        <v>87</v>
      </c>
      <c r="L1434">
        <v>86</v>
      </c>
      <c r="M1434">
        <v>89</v>
      </c>
      <c r="N1434">
        <v>66</v>
      </c>
      <c r="P1434">
        <v>70</v>
      </c>
      <c r="Q1434">
        <v>59</v>
      </c>
      <c r="R1434">
        <v>82</v>
      </c>
      <c r="T1434" s="34">
        <f>_xlfn.XLOOKUP(B1434,Demog!$A$2:$A$219,Demog!$P$2:$P$219,,,2)</f>
        <v>19230</v>
      </c>
      <c r="U1434" s="34">
        <f t="shared" si="22"/>
        <v>1</v>
      </c>
      <c r="V1434" s="13" t="str">
        <f>IF(OR(Table1[[#This Row],[7d_positivity_public]]=0,ISBLANK(Table1[[#This Row],[7d_positivity_public]])),"",(Table1[[#This Row],[7d_positivity_public]]-Table1[[#This Row],[7d_positivity_all]])/Table1[[#This Row],[7d_positivity_public]])</f>
        <v/>
      </c>
      <c r="W1434">
        <v>0</v>
      </c>
    </row>
    <row r="1435" spans="1:23" x14ac:dyDescent="0.25">
      <c r="A1435" s="10">
        <v>44404</v>
      </c>
      <c r="B1435">
        <v>3312</v>
      </c>
      <c r="C1435" t="s">
        <v>197</v>
      </c>
      <c r="D1435">
        <v>2</v>
      </c>
      <c r="E1435">
        <v>0</v>
      </c>
      <c r="F1435">
        <v>2</v>
      </c>
      <c r="G1435">
        <v>4</v>
      </c>
      <c r="H1435">
        <v>86</v>
      </c>
      <c r="K1435">
        <v>86</v>
      </c>
      <c r="L1435">
        <v>86</v>
      </c>
      <c r="M1435">
        <v>87</v>
      </c>
      <c r="N1435">
        <v>66</v>
      </c>
      <c r="P1435">
        <v>68</v>
      </c>
      <c r="Q1435">
        <v>59</v>
      </c>
      <c r="R1435">
        <v>79</v>
      </c>
      <c r="T1435" s="34">
        <f>_xlfn.XLOOKUP(B1435,Demog!$A$2:$A$219,Demog!$P$2:$P$219,,,2)</f>
        <v>34244</v>
      </c>
      <c r="U1435" s="34">
        <f t="shared" si="22"/>
        <v>5</v>
      </c>
      <c r="V1435" s="13">
        <f>IF(OR(Table1[[#This Row],[7d_positivity_public]]=0,ISBLANK(Table1[[#This Row],[7d_positivity_public]])),"",(Table1[[#This Row],[7d_positivity_public]]-Table1[[#This Row],[7d_positivity_all]])/Table1[[#This Row],[7d_positivity_public]])</f>
        <v>0.75</v>
      </c>
      <c r="W1435">
        <v>1</v>
      </c>
    </row>
    <row r="1436" spans="1:23" x14ac:dyDescent="0.25">
      <c r="A1436" s="10">
        <v>44404</v>
      </c>
      <c r="B1436">
        <v>3313</v>
      </c>
      <c r="C1436" t="s">
        <v>198</v>
      </c>
      <c r="D1436">
        <v>1</v>
      </c>
      <c r="E1436">
        <v>0</v>
      </c>
      <c r="F1436">
        <v>1</v>
      </c>
      <c r="G1436">
        <v>2</v>
      </c>
      <c r="H1436">
        <v>89</v>
      </c>
      <c r="K1436">
        <v>90</v>
      </c>
      <c r="L1436">
        <v>87</v>
      </c>
      <c r="M1436">
        <v>92</v>
      </c>
      <c r="N1436">
        <v>70</v>
      </c>
      <c r="P1436">
        <v>74</v>
      </c>
      <c r="Q1436">
        <v>62</v>
      </c>
      <c r="R1436">
        <v>86</v>
      </c>
      <c r="T1436" s="34">
        <f>_xlfn.XLOOKUP(B1436,Demog!$A$2:$A$219,Demog!$P$2:$P$219,,,2)</f>
        <v>29808</v>
      </c>
      <c r="U1436" s="34">
        <f t="shared" si="22"/>
        <v>2</v>
      </c>
      <c r="V1436" s="13">
        <f>IF(OR(Table1[[#This Row],[7d_positivity_public]]=0,ISBLANK(Table1[[#This Row],[7d_positivity_public]])),"",(Table1[[#This Row],[7d_positivity_public]]-Table1[[#This Row],[7d_positivity_all]])/Table1[[#This Row],[7d_positivity_public]])</f>
        <v>0.5</v>
      </c>
      <c r="W1436">
        <v>1</v>
      </c>
    </row>
    <row r="1437" spans="1:23" x14ac:dyDescent="0.25">
      <c r="A1437" s="10">
        <v>44404</v>
      </c>
      <c r="B1437">
        <v>3314</v>
      </c>
      <c r="C1437" t="s">
        <v>199</v>
      </c>
      <c r="D1437">
        <v>1</v>
      </c>
      <c r="E1437">
        <v>3</v>
      </c>
      <c r="F1437">
        <v>-2</v>
      </c>
      <c r="G1437">
        <v>2</v>
      </c>
      <c r="H1437">
        <v>88</v>
      </c>
      <c r="K1437">
        <v>89</v>
      </c>
      <c r="L1437">
        <v>85</v>
      </c>
      <c r="M1437">
        <v>92</v>
      </c>
      <c r="N1437">
        <v>70</v>
      </c>
      <c r="P1437">
        <v>74</v>
      </c>
      <c r="Q1437">
        <v>61</v>
      </c>
      <c r="R1437">
        <v>86</v>
      </c>
      <c r="T1437" s="34">
        <f>_xlfn.XLOOKUP(B1437,Demog!$A$2:$A$219,Demog!$P$2:$P$219,,,2)</f>
        <v>29271</v>
      </c>
      <c r="U1437" s="34">
        <f t="shared" si="22"/>
        <v>2</v>
      </c>
      <c r="V1437" s="13">
        <f>IF(OR(Table1[[#This Row],[7d_positivity_public]]=0,ISBLANK(Table1[[#This Row],[7d_positivity_public]])),"",(Table1[[#This Row],[7d_positivity_public]]-Table1[[#This Row],[7d_positivity_all]])/Table1[[#This Row],[7d_positivity_public]])</f>
        <v>0.5</v>
      </c>
      <c r="W1437">
        <v>1</v>
      </c>
    </row>
    <row r="1438" spans="1:23" x14ac:dyDescent="0.25">
      <c r="A1438" s="10">
        <v>44404</v>
      </c>
      <c r="B1438">
        <v>3315</v>
      </c>
      <c r="C1438" t="s">
        <v>200</v>
      </c>
      <c r="D1438">
        <v>2</v>
      </c>
      <c r="E1438">
        <v>0</v>
      </c>
      <c r="F1438">
        <v>2</v>
      </c>
      <c r="G1438">
        <v>3</v>
      </c>
      <c r="H1438">
        <v>89</v>
      </c>
      <c r="K1438">
        <v>89</v>
      </c>
      <c r="L1438">
        <v>87</v>
      </c>
      <c r="M1438">
        <v>91</v>
      </c>
      <c r="N1438">
        <v>70</v>
      </c>
      <c r="P1438">
        <v>74</v>
      </c>
      <c r="Q1438">
        <v>62</v>
      </c>
      <c r="R1438">
        <v>85</v>
      </c>
      <c r="T1438" s="34">
        <f>_xlfn.XLOOKUP(B1438,Demog!$A$2:$A$219,Demog!$P$2:$P$219,,,2)</f>
        <v>28839</v>
      </c>
      <c r="U1438" s="34">
        <f t="shared" si="22"/>
        <v>4</v>
      </c>
      <c r="V1438" s="13">
        <f>IF(OR(Table1[[#This Row],[7d_positivity_public]]=0,ISBLANK(Table1[[#This Row],[7d_positivity_public]])),"",(Table1[[#This Row],[7d_positivity_public]]-Table1[[#This Row],[7d_positivity_all]])/Table1[[#This Row],[7d_positivity_public]])</f>
        <v>0.66666666666666663</v>
      </c>
      <c r="W1438">
        <v>1</v>
      </c>
    </row>
    <row r="1439" spans="1:23" x14ac:dyDescent="0.25">
      <c r="A1439" s="10">
        <v>44404</v>
      </c>
      <c r="B1439">
        <v>3321</v>
      </c>
      <c r="C1439" t="s">
        <v>201</v>
      </c>
      <c r="D1439">
        <v>2</v>
      </c>
      <c r="E1439">
        <v>0</v>
      </c>
      <c r="F1439">
        <v>2</v>
      </c>
      <c r="G1439">
        <v>2</v>
      </c>
      <c r="H1439">
        <v>85</v>
      </c>
      <c r="K1439">
        <v>85</v>
      </c>
      <c r="L1439">
        <v>81</v>
      </c>
      <c r="M1439">
        <v>88</v>
      </c>
      <c r="N1439">
        <v>71</v>
      </c>
      <c r="P1439">
        <v>74</v>
      </c>
      <c r="Q1439">
        <v>61</v>
      </c>
      <c r="R1439">
        <v>81</v>
      </c>
      <c r="T1439" s="34">
        <f>_xlfn.XLOOKUP(B1439,Demog!$A$2:$A$219,Demog!$P$2:$P$219,,,2)</f>
        <v>19412</v>
      </c>
      <c r="U1439" s="34">
        <f t="shared" si="22"/>
        <v>3</v>
      </c>
      <c r="V1439" s="13">
        <f>IF(OR(Table1[[#This Row],[7d_positivity_public]]=0,ISBLANK(Table1[[#This Row],[7d_positivity_public]])),"",(Table1[[#This Row],[7d_positivity_public]]-Table1[[#This Row],[7d_positivity_all]])/Table1[[#This Row],[7d_positivity_public]])</f>
        <v>0.5</v>
      </c>
      <c r="W1439">
        <v>1</v>
      </c>
    </row>
    <row r="1440" spans="1:23" x14ac:dyDescent="0.25">
      <c r="A1440" s="10">
        <v>44404</v>
      </c>
      <c r="B1440">
        <v>3322</v>
      </c>
      <c r="C1440" t="s">
        <v>202</v>
      </c>
      <c r="D1440">
        <v>3</v>
      </c>
      <c r="E1440">
        <v>3</v>
      </c>
      <c r="F1440">
        <v>0</v>
      </c>
      <c r="G1440">
        <v>4</v>
      </c>
      <c r="H1440">
        <v>82</v>
      </c>
      <c r="K1440">
        <v>82</v>
      </c>
      <c r="L1440">
        <v>77</v>
      </c>
      <c r="M1440">
        <v>86</v>
      </c>
      <c r="N1440">
        <v>67</v>
      </c>
      <c r="P1440">
        <v>70</v>
      </c>
      <c r="Q1440">
        <v>58</v>
      </c>
      <c r="R1440">
        <v>80</v>
      </c>
      <c r="T1440" s="34">
        <f>_xlfn.XLOOKUP(B1440,Demog!$A$2:$A$219,Demog!$P$2:$P$219,,,2)</f>
        <v>25992</v>
      </c>
      <c r="U1440" s="34">
        <f t="shared" si="22"/>
        <v>5</v>
      </c>
      <c r="V1440" s="13">
        <f>IF(OR(Table1[[#This Row],[7d_positivity_public]]=0,ISBLANK(Table1[[#This Row],[7d_positivity_public]])),"",(Table1[[#This Row],[7d_positivity_public]]-Table1[[#This Row],[7d_positivity_all]])/Table1[[#This Row],[7d_positivity_public]])</f>
        <v>0.75</v>
      </c>
      <c r="W1440">
        <v>1</v>
      </c>
    </row>
    <row r="1441" spans="1:23" x14ac:dyDescent="0.25">
      <c r="A1441" s="10">
        <v>44404</v>
      </c>
      <c r="B1441">
        <v>3323</v>
      </c>
      <c r="C1441" t="s">
        <v>203</v>
      </c>
      <c r="D1441">
        <v>3</v>
      </c>
      <c r="E1441">
        <v>0</v>
      </c>
      <c r="F1441">
        <v>3</v>
      </c>
      <c r="G1441">
        <v>9</v>
      </c>
      <c r="H1441">
        <v>84</v>
      </c>
      <c r="K1441">
        <v>85</v>
      </c>
      <c r="L1441">
        <v>80</v>
      </c>
      <c r="M1441">
        <v>88</v>
      </c>
      <c r="N1441">
        <v>70</v>
      </c>
      <c r="P1441">
        <v>74</v>
      </c>
      <c r="Q1441">
        <v>60</v>
      </c>
      <c r="R1441">
        <v>83</v>
      </c>
      <c r="T1441" s="34">
        <f>_xlfn.XLOOKUP(B1441,Demog!$A$2:$A$219,Demog!$P$2:$P$219,,,2)</f>
        <v>5086</v>
      </c>
      <c r="U1441" s="34">
        <f t="shared" si="22"/>
        <v>1</v>
      </c>
      <c r="V1441" s="13">
        <f>IF(OR(Table1[[#This Row],[7d_positivity_public]]=0,ISBLANK(Table1[[#This Row],[7d_positivity_public]])),"",(Table1[[#This Row],[7d_positivity_public]]-Table1[[#This Row],[7d_positivity_all]])/Table1[[#This Row],[7d_positivity_public]])</f>
        <v>0.66666666666666663</v>
      </c>
      <c r="W1441">
        <v>3</v>
      </c>
    </row>
    <row r="1442" spans="1:23" x14ac:dyDescent="0.25">
      <c r="A1442" s="10">
        <v>44404</v>
      </c>
      <c r="B1442">
        <v>4111</v>
      </c>
      <c r="C1442" t="s">
        <v>204</v>
      </c>
      <c r="D1442">
        <v>0</v>
      </c>
      <c r="E1442">
        <v>1</v>
      </c>
      <c r="F1442">
        <v>-1</v>
      </c>
      <c r="G1442">
        <v>0</v>
      </c>
      <c r="H1442">
        <v>84</v>
      </c>
      <c r="K1442">
        <v>84</v>
      </c>
      <c r="L1442">
        <v>83</v>
      </c>
      <c r="M1442">
        <v>86</v>
      </c>
      <c r="N1442">
        <v>55</v>
      </c>
      <c r="P1442">
        <v>56</v>
      </c>
      <c r="Q1442">
        <v>42</v>
      </c>
      <c r="R1442">
        <v>76</v>
      </c>
      <c r="T1442" s="34">
        <f>_xlfn.XLOOKUP(B1442,Demog!$A$2:$A$219,Demog!$P$2:$P$219,,,2)</f>
        <v>31290</v>
      </c>
      <c r="U1442" s="34">
        <f t="shared" si="22"/>
        <v>0</v>
      </c>
      <c r="V1442" s="13" t="str">
        <f>IF(OR(Table1[[#This Row],[7d_positivity_public]]=0,ISBLANK(Table1[[#This Row],[7d_positivity_public]])),"",(Table1[[#This Row],[7d_positivity_public]]-Table1[[#This Row],[7d_positivity_all]])/Table1[[#This Row],[7d_positivity_public]])</f>
        <v/>
      </c>
      <c r="W1442">
        <v>0</v>
      </c>
    </row>
    <row r="1443" spans="1:23" x14ac:dyDescent="0.25">
      <c r="A1443" s="10">
        <v>44404</v>
      </c>
      <c r="B1443">
        <v>4112</v>
      </c>
      <c r="C1443" t="s">
        <v>205</v>
      </c>
      <c r="D1443">
        <v>0</v>
      </c>
      <c r="E1443">
        <v>0</v>
      </c>
      <c r="F1443">
        <v>0</v>
      </c>
      <c r="G1443">
        <v>0</v>
      </c>
      <c r="H1443">
        <v>88</v>
      </c>
      <c r="K1443">
        <v>89</v>
      </c>
      <c r="L1443">
        <v>86</v>
      </c>
      <c r="M1443">
        <v>91</v>
      </c>
      <c r="N1443">
        <v>66</v>
      </c>
      <c r="P1443">
        <v>68</v>
      </c>
      <c r="Q1443">
        <v>47</v>
      </c>
      <c r="R1443">
        <v>84</v>
      </c>
      <c r="T1443" s="34">
        <f>_xlfn.XLOOKUP(B1443,Demog!$A$2:$A$219,Demog!$P$2:$P$219,,,2)</f>
        <v>32057</v>
      </c>
      <c r="U1443" s="34">
        <f t="shared" si="22"/>
        <v>0</v>
      </c>
      <c r="V1443" s="13" t="str">
        <f>IF(OR(Table1[[#This Row],[7d_positivity_public]]=0,ISBLANK(Table1[[#This Row],[7d_positivity_public]])),"",(Table1[[#This Row],[7d_positivity_public]]-Table1[[#This Row],[7d_positivity_all]])/Table1[[#This Row],[7d_positivity_public]])</f>
        <v/>
      </c>
      <c r="W1443">
        <v>0</v>
      </c>
    </row>
    <row r="1444" spans="1:23" x14ac:dyDescent="0.25">
      <c r="A1444" s="10">
        <v>44404</v>
      </c>
      <c r="B1444">
        <v>4113</v>
      </c>
      <c r="C1444" t="s">
        <v>206</v>
      </c>
      <c r="D1444">
        <v>0</v>
      </c>
      <c r="E1444">
        <v>0</v>
      </c>
      <c r="F1444">
        <v>0</v>
      </c>
      <c r="G1444">
        <v>0</v>
      </c>
      <c r="H1444">
        <v>86</v>
      </c>
      <c r="K1444">
        <v>87</v>
      </c>
      <c r="L1444">
        <v>86</v>
      </c>
      <c r="M1444">
        <v>89</v>
      </c>
      <c r="N1444">
        <v>56</v>
      </c>
      <c r="P1444">
        <v>59</v>
      </c>
      <c r="Q1444">
        <v>45</v>
      </c>
      <c r="R1444">
        <v>80</v>
      </c>
      <c r="T1444" s="34">
        <f>_xlfn.XLOOKUP(B1444,Demog!$A$2:$A$219,Demog!$P$2:$P$219,,,2)</f>
        <v>22445</v>
      </c>
      <c r="U1444" s="34">
        <f t="shared" si="22"/>
        <v>0</v>
      </c>
      <c r="V1444" s="13" t="str">
        <f>IF(OR(Table1[[#This Row],[7d_positivity_public]]=0,ISBLANK(Table1[[#This Row],[7d_positivity_public]])),"",(Table1[[#This Row],[7d_positivity_public]]-Table1[[#This Row],[7d_positivity_all]])/Table1[[#This Row],[7d_positivity_public]])</f>
        <v/>
      </c>
      <c r="W1444">
        <v>0</v>
      </c>
    </row>
    <row r="1445" spans="1:23" x14ac:dyDescent="0.25">
      <c r="A1445" s="10">
        <v>44404</v>
      </c>
      <c r="B1445">
        <v>4114</v>
      </c>
      <c r="C1445" t="s">
        <v>207</v>
      </c>
      <c r="D1445">
        <v>1</v>
      </c>
      <c r="E1445">
        <v>0</v>
      </c>
      <c r="F1445">
        <v>1</v>
      </c>
      <c r="G1445">
        <v>3</v>
      </c>
      <c r="H1445">
        <v>92</v>
      </c>
      <c r="K1445">
        <v>92</v>
      </c>
      <c r="L1445">
        <v>87</v>
      </c>
      <c r="M1445">
        <v>95</v>
      </c>
      <c r="N1445">
        <v>69</v>
      </c>
      <c r="P1445">
        <v>74</v>
      </c>
      <c r="Q1445">
        <v>47</v>
      </c>
      <c r="R1445">
        <v>89</v>
      </c>
      <c r="T1445" s="34">
        <f>_xlfn.XLOOKUP(B1445,Demog!$A$2:$A$219,Demog!$P$2:$P$219,,,2)</f>
        <v>18094</v>
      </c>
      <c r="U1445" s="34">
        <f t="shared" si="22"/>
        <v>1</v>
      </c>
      <c r="V1445" s="13">
        <f>IF(OR(Table1[[#This Row],[7d_positivity_public]]=0,ISBLANK(Table1[[#This Row],[7d_positivity_public]])),"",(Table1[[#This Row],[7d_positivity_public]]-Table1[[#This Row],[7d_positivity_all]])/Table1[[#This Row],[7d_positivity_public]])</f>
        <v>0.66666666666666663</v>
      </c>
      <c r="W1445">
        <v>1</v>
      </c>
    </row>
    <row r="1446" spans="1:23" x14ac:dyDescent="0.25">
      <c r="A1446" s="10">
        <v>44404</v>
      </c>
      <c r="B1446">
        <v>4115</v>
      </c>
      <c r="C1446" t="s">
        <v>208</v>
      </c>
      <c r="D1446">
        <v>1</v>
      </c>
      <c r="E1446">
        <v>1</v>
      </c>
      <c r="F1446">
        <v>0</v>
      </c>
      <c r="G1446">
        <v>1</v>
      </c>
      <c r="H1446">
        <v>90</v>
      </c>
      <c r="K1446">
        <v>91</v>
      </c>
      <c r="L1446">
        <v>89</v>
      </c>
      <c r="M1446">
        <v>93</v>
      </c>
      <c r="N1446">
        <v>60</v>
      </c>
      <c r="P1446">
        <v>64</v>
      </c>
      <c r="Q1446">
        <v>42</v>
      </c>
      <c r="R1446">
        <v>85</v>
      </c>
      <c r="T1446" s="34">
        <f>_xlfn.XLOOKUP(B1446,Demog!$A$2:$A$219,Demog!$P$2:$P$219,,,2)</f>
        <v>38257</v>
      </c>
      <c r="U1446" s="34">
        <f t="shared" si="22"/>
        <v>3</v>
      </c>
      <c r="V1446" s="13">
        <f>IF(OR(Table1[[#This Row],[7d_positivity_public]]=0,ISBLANK(Table1[[#This Row],[7d_positivity_public]])),"",(Table1[[#This Row],[7d_positivity_public]]-Table1[[#This Row],[7d_positivity_all]])/Table1[[#This Row],[7d_positivity_public]])</f>
        <v>1</v>
      </c>
      <c r="W1446">
        <v>0</v>
      </c>
    </row>
    <row r="1447" spans="1:23" x14ac:dyDescent="0.25">
      <c r="A1447" s="10">
        <v>44404</v>
      </c>
      <c r="B1447">
        <v>4116</v>
      </c>
      <c r="C1447" t="s">
        <v>209</v>
      </c>
      <c r="D1447">
        <v>1</v>
      </c>
      <c r="E1447">
        <v>0</v>
      </c>
      <c r="F1447">
        <v>1</v>
      </c>
      <c r="G1447">
        <v>2</v>
      </c>
      <c r="H1447">
        <v>88</v>
      </c>
      <c r="K1447">
        <v>88</v>
      </c>
      <c r="L1447">
        <v>85</v>
      </c>
      <c r="M1447">
        <v>91</v>
      </c>
      <c r="N1447">
        <v>59</v>
      </c>
      <c r="P1447">
        <v>62</v>
      </c>
      <c r="Q1447">
        <v>43</v>
      </c>
      <c r="R1447">
        <v>83</v>
      </c>
      <c r="T1447" s="34">
        <f>_xlfn.XLOOKUP(B1447,Demog!$A$2:$A$219,Demog!$P$2:$P$219,,,2)</f>
        <v>24167</v>
      </c>
      <c r="U1447" s="34">
        <f t="shared" si="22"/>
        <v>2</v>
      </c>
      <c r="V1447" s="13">
        <f>IF(OR(Table1[[#This Row],[7d_positivity_public]]=0,ISBLANK(Table1[[#This Row],[7d_positivity_public]])),"",(Table1[[#This Row],[7d_positivity_public]]-Table1[[#This Row],[7d_positivity_all]])/Table1[[#This Row],[7d_positivity_public]])</f>
        <v>0.5</v>
      </c>
      <c r="W1447">
        <v>1</v>
      </c>
    </row>
    <row r="1448" spans="1:23" x14ac:dyDescent="0.25">
      <c r="A1448" s="10">
        <v>44404</v>
      </c>
      <c r="B1448">
        <v>4117</v>
      </c>
      <c r="C1448" t="s">
        <v>210</v>
      </c>
      <c r="D1448">
        <v>0</v>
      </c>
      <c r="E1448">
        <v>0</v>
      </c>
      <c r="F1448">
        <v>0</v>
      </c>
      <c r="G1448">
        <v>0</v>
      </c>
      <c r="H1448">
        <v>86</v>
      </c>
      <c r="K1448">
        <v>86</v>
      </c>
      <c r="L1448">
        <v>82</v>
      </c>
      <c r="M1448">
        <v>91</v>
      </c>
      <c r="N1448">
        <v>57</v>
      </c>
      <c r="P1448">
        <v>60</v>
      </c>
      <c r="Q1448">
        <v>41</v>
      </c>
      <c r="R1448">
        <v>82</v>
      </c>
      <c r="T1448" s="34">
        <f>_xlfn.XLOOKUP(B1448,Demog!$A$2:$A$219,Demog!$P$2:$P$219,,,2)</f>
        <v>29704</v>
      </c>
      <c r="U1448" s="34">
        <f t="shared" si="22"/>
        <v>0</v>
      </c>
      <c r="V1448" s="13" t="str">
        <f>IF(OR(Table1[[#This Row],[7d_positivity_public]]=0,ISBLANK(Table1[[#This Row],[7d_positivity_public]])),"",(Table1[[#This Row],[7d_positivity_public]]-Table1[[#This Row],[7d_positivity_all]])/Table1[[#This Row],[7d_positivity_public]])</f>
        <v/>
      </c>
      <c r="W1448">
        <v>0</v>
      </c>
    </row>
    <row r="1449" spans="1:23" x14ac:dyDescent="0.25">
      <c r="A1449" s="10">
        <v>44404</v>
      </c>
      <c r="B1449">
        <v>4118</v>
      </c>
      <c r="C1449" t="s">
        <v>211</v>
      </c>
      <c r="D1449">
        <v>1</v>
      </c>
      <c r="E1449">
        <v>0</v>
      </c>
      <c r="F1449">
        <v>1</v>
      </c>
      <c r="G1449">
        <v>10</v>
      </c>
      <c r="H1449">
        <v>86</v>
      </c>
      <c r="K1449">
        <v>87</v>
      </c>
      <c r="L1449">
        <v>82</v>
      </c>
      <c r="M1449">
        <v>91</v>
      </c>
      <c r="N1449">
        <v>60</v>
      </c>
      <c r="P1449">
        <v>64</v>
      </c>
      <c r="Q1449">
        <v>45</v>
      </c>
      <c r="R1449">
        <v>83</v>
      </c>
      <c r="T1449" s="34">
        <f>_xlfn.XLOOKUP(B1449,Demog!$A$2:$A$219,Demog!$P$2:$P$219,,,2)</f>
        <v>10408</v>
      </c>
      <c r="U1449" s="34">
        <f t="shared" si="22"/>
        <v>1</v>
      </c>
      <c r="V1449" s="13">
        <f>IF(OR(Table1[[#This Row],[7d_positivity_public]]=0,ISBLANK(Table1[[#This Row],[7d_positivity_public]])),"",(Table1[[#This Row],[7d_positivity_public]]-Table1[[#This Row],[7d_positivity_all]])/Table1[[#This Row],[7d_positivity_public]])</f>
        <v>0.3</v>
      </c>
      <c r="W1449">
        <v>7</v>
      </c>
    </row>
    <row r="1450" spans="1:23" x14ac:dyDescent="0.25">
      <c r="A1450" s="10">
        <v>44404</v>
      </c>
      <c r="B1450">
        <v>4119</v>
      </c>
      <c r="C1450" t="s">
        <v>212</v>
      </c>
      <c r="D1450">
        <v>1</v>
      </c>
      <c r="E1450">
        <v>0</v>
      </c>
      <c r="F1450">
        <v>1</v>
      </c>
      <c r="G1450">
        <v>3</v>
      </c>
      <c r="H1450">
        <v>83</v>
      </c>
      <c r="K1450">
        <v>84</v>
      </c>
      <c r="L1450">
        <v>79</v>
      </c>
      <c r="M1450">
        <v>89</v>
      </c>
      <c r="N1450">
        <v>59</v>
      </c>
      <c r="P1450">
        <v>61</v>
      </c>
      <c r="Q1450">
        <v>43</v>
      </c>
      <c r="R1450">
        <v>79</v>
      </c>
      <c r="T1450" s="34">
        <f>_xlfn.XLOOKUP(B1450,Demog!$A$2:$A$219,Demog!$P$2:$P$219,,,2)</f>
        <v>19497</v>
      </c>
      <c r="U1450" s="34">
        <f t="shared" si="22"/>
        <v>1</v>
      </c>
      <c r="V1450" s="13">
        <f>IF(OR(Table1[[#This Row],[7d_positivity_public]]=0,ISBLANK(Table1[[#This Row],[7d_positivity_public]])),"",(Table1[[#This Row],[7d_positivity_public]]-Table1[[#This Row],[7d_positivity_all]])/Table1[[#This Row],[7d_positivity_public]])</f>
        <v>0.66666666666666663</v>
      </c>
      <c r="W1450">
        <v>1</v>
      </c>
    </row>
    <row r="1451" spans="1:23" x14ac:dyDescent="0.25">
      <c r="A1451" s="10">
        <v>44404</v>
      </c>
      <c r="B1451">
        <v>4121</v>
      </c>
      <c r="C1451" t="s">
        <v>213</v>
      </c>
      <c r="D1451">
        <v>3</v>
      </c>
      <c r="E1451">
        <v>1</v>
      </c>
      <c r="F1451">
        <v>2</v>
      </c>
      <c r="G1451">
        <v>3</v>
      </c>
      <c r="H1451">
        <v>83</v>
      </c>
      <c r="K1451">
        <v>84</v>
      </c>
      <c r="L1451">
        <v>77</v>
      </c>
      <c r="M1451">
        <v>91</v>
      </c>
      <c r="N1451">
        <v>55</v>
      </c>
      <c r="P1451">
        <v>59</v>
      </c>
      <c r="Q1451">
        <v>36</v>
      </c>
      <c r="R1451">
        <v>83</v>
      </c>
      <c r="T1451" s="34">
        <f>_xlfn.XLOOKUP(B1451,Demog!$A$2:$A$219,Demog!$P$2:$P$219,,,2)</f>
        <v>16859</v>
      </c>
      <c r="U1451" s="34">
        <f t="shared" si="22"/>
        <v>4</v>
      </c>
      <c r="V1451" s="13">
        <f>IF(OR(Table1[[#This Row],[7d_positivity_public]]=0,ISBLANK(Table1[[#This Row],[7d_positivity_public]])),"",(Table1[[#This Row],[7d_positivity_public]]-Table1[[#This Row],[7d_positivity_all]])/Table1[[#This Row],[7d_positivity_public]])</f>
        <v>0</v>
      </c>
      <c r="W1451">
        <v>3</v>
      </c>
    </row>
    <row r="1452" spans="1:23" x14ac:dyDescent="0.25">
      <c r="A1452" s="10">
        <v>44404</v>
      </c>
      <c r="B1452">
        <v>4122</v>
      </c>
      <c r="C1452" t="s">
        <v>214</v>
      </c>
      <c r="D1452">
        <v>0</v>
      </c>
      <c r="E1452">
        <v>0</v>
      </c>
      <c r="F1452">
        <v>0</v>
      </c>
      <c r="G1452">
        <v>7</v>
      </c>
      <c r="H1452">
        <v>82</v>
      </c>
      <c r="K1452">
        <v>82</v>
      </c>
      <c r="L1452">
        <v>71</v>
      </c>
      <c r="M1452">
        <v>90</v>
      </c>
      <c r="N1452">
        <v>59</v>
      </c>
      <c r="P1452">
        <v>62</v>
      </c>
      <c r="Q1452">
        <v>33</v>
      </c>
      <c r="R1452">
        <v>82</v>
      </c>
      <c r="T1452" s="34">
        <f>_xlfn.XLOOKUP(B1452,Demog!$A$2:$A$219,Demog!$P$2:$P$219,,,2)</f>
        <v>4837</v>
      </c>
      <c r="U1452" s="34">
        <f t="shared" si="22"/>
        <v>0</v>
      </c>
      <c r="V1452" s="13">
        <f>IF(OR(Table1[[#This Row],[7d_positivity_public]]=0,ISBLANK(Table1[[#This Row],[7d_positivity_public]])),"",(Table1[[#This Row],[7d_positivity_public]]-Table1[[#This Row],[7d_positivity_all]])/Table1[[#This Row],[7d_positivity_public]])</f>
        <v>0.2857142857142857</v>
      </c>
      <c r="W1452">
        <v>5</v>
      </c>
    </row>
    <row r="1453" spans="1:23" x14ac:dyDescent="0.25">
      <c r="A1453" s="10">
        <v>44404</v>
      </c>
      <c r="B1453">
        <v>4123</v>
      </c>
      <c r="C1453" t="s">
        <v>215</v>
      </c>
      <c r="D1453">
        <v>3</v>
      </c>
      <c r="E1453">
        <v>0</v>
      </c>
      <c r="F1453">
        <v>3</v>
      </c>
      <c r="G1453">
        <v>7</v>
      </c>
      <c r="H1453">
        <v>84</v>
      </c>
      <c r="K1453">
        <v>84</v>
      </c>
      <c r="L1453">
        <v>80</v>
      </c>
      <c r="M1453">
        <v>90</v>
      </c>
      <c r="N1453">
        <v>52</v>
      </c>
      <c r="P1453">
        <v>56</v>
      </c>
      <c r="Q1453">
        <v>38</v>
      </c>
      <c r="R1453">
        <v>80</v>
      </c>
      <c r="T1453" s="34">
        <f>_xlfn.XLOOKUP(B1453,Demog!$A$2:$A$219,Demog!$P$2:$P$219,,,2)</f>
        <v>37985</v>
      </c>
      <c r="U1453" s="34">
        <f t="shared" si="22"/>
        <v>8</v>
      </c>
      <c r="V1453" s="13">
        <f>IF(OR(Table1[[#This Row],[7d_positivity_public]]=0,ISBLANK(Table1[[#This Row],[7d_positivity_public]])),"",(Table1[[#This Row],[7d_positivity_public]]-Table1[[#This Row],[7d_positivity_all]])/Table1[[#This Row],[7d_positivity_public]])</f>
        <v>0.42857142857142855</v>
      </c>
      <c r="W1453">
        <v>4</v>
      </c>
    </row>
    <row r="1454" spans="1:23" x14ac:dyDescent="0.25">
      <c r="A1454" s="10">
        <v>44404</v>
      </c>
      <c r="B1454">
        <v>4124</v>
      </c>
      <c r="C1454" t="s">
        <v>216</v>
      </c>
      <c r="D1454">
        <v>0</v>
      </c>
      <c r="E1454">
        <v>0</v>
      </c>
      <c r="F1454">
        <v>0</v>
      </c>
      <c r="G1454">
        <v>0</v>
      </c>
      <c r="H1454">
        <v>78</v>
      </c>
      <c r="K1454">
        <v>79</v>
      </c>
      <c r="L1454">
        <v>69</v>
      </c>
      <c r="M1454">
        <v>88</v>
      </c>
      <c r="N1454">
        <v>50</v>
      </c>
      <c r="P1454">
        <v>53</v>
      </c>
      <c r="Q1454">
        <v>27</v>
      </c>
      <c r="R1454">
        <v>76</v>
      </c>
      <c r="T1454" s="34">
        <f>_xlfn.XLOOKUP(B1454,Demog!$A$2:$A$219,Demog!$P$2:$P$219,,,2)</f>
        <v>14894</v>
      </c>
      <c r="U1454" s="34">
        <f t="shared" si="22"/>
        <v>0</v>
      </c>
      <c r="V1454" s="13" t="str">
        <f>IF(OR(Table1[[#This Row],[7d_positivity_public]]=0,ISBLANK(Table1[[#This Row],[7d_positivity_public]])),"",(Table1[[#This Row],[7d_positivity_public]]-Table1[[#This Row],[7d_positivity_all]])/Table1[[#This Row],[7d_positivity_public]])</f>
        <v/>
      </c>
      <c r="W1454">
        <v>0</v>
      </c>
    </row>
    <row r="1455" spans="1:23" x14ac:dyDescent="0.25">
      <c r="A1455" s="10">
        <v>44404</v>
      </c>
      <c r="B1455">
        <v>4125</v>
      </c>
      <c r="C1455" t="s">
        <v>217</v>
      </c>
      <c r="D1455">
        <v>0</v>
      </c>
      <c r="E1455">
        <v>0</v>
      </c>
      <c r="F1455">
        <v>0</v>
      </c>
      <c r="G1455">
        <v>0</v>
      </c>
      <c r="H1455">
        <v>72</v>
      </c>
      <c r="K1455">
        <v>74</v>
      </c>
      <c r="L1455">
        <v>60</v>
      </c>
      <c r="M1455">
        <v>84</v>
      </c>
      <c r="N1455">
        <v>49</v>
      </c>
      <c r="P1455">
        <v>52</v>
      </c>
      <c r="Q1455">
        <v>26</v>
      </c>
      <c r="R1455">
        <v>72</v>
      </c>
      <c r="T1455" s="34">
        <f>_xlfn.XLOOKUP(B1455,Demog!$A$2:$A$219,Demog!$P$2:$P$219,,,2)</f>
        <v>2885</v>
      </c>
      <c r="U1455" s="34">
        <f t="shared" si="22"/>
        <v>0</v>
      </c>
      <c r="V1455" s="13" t="str">
        <f>IF(OR(Table1[[#This Row],[7d_positivity_public]]=0,ISBLANK(Table1[[#This Row],[7d_positivity_public]])),"",(Table1[[#This Row],[7d_positivity_public]]-Table1[[#This Row],[7d_positivity_all]])/Table1[[#This Row],[7d_positivity_public]])</f>
        <v/>
      </c>
      <c r="W1455">
        <v>0</v>
      </c>
    </row>
    <row r="1456" spans="1:23" x14ac:dyDescent="0.25">
      <c r="A1456" s="10">
        <v>44404</v>
      </c>
      <c r="B1456">
        <v>4131</v>
      </c>
      <c r="C1456" t="s">
        <v>218</v>
      </c>
      <c r="D1456">
        <v>1</v>
      </c>
      <c r="E1456">
        <v>1</v>
      </c>
      <c r="F1456">
        <v>0</v>
      </c>
      <c r="G1456">
        <v>2</v>
      </c>
      <c r="H1456">
        <v>90</v>
      </c>
      <c r="K1456">
        <v>90</v>
      </c>
      <c r="L1456">
        <v>85</v>
      </c>
      <c r="M1456">
        <v>93</v>
      </c>
      <c r="N1456">
        <v>69</v>
      </c>
      <c r="P1456">
        <v>73</v>
      </c>
      <c r="Q1456">
        <v>48</v>
      </c>
      <c r="R1456">
        <v>88</v>
      </c>
      <c r="T1456" s="34">
        <f>_xlfn.XLOOKUP(B1456,Demog!$A$2:$A$219,Demog!$P$2:$P$219,,,2)</f>
        <v>22020</v>
      </c>
      <c r="U1456" s="34">
        <f t="shared" si="22"/>
        <v>2</v>
      </c>
      <c r="V1456" s="13">
        <f>IF(OR(Table1[[#This Row],[7d_positivity_public]]=0,ISBLANK(Table1[[#This Row],[7d_positivity_public]])),"",(Table1[[#This Row],[7d_positivity_public]]-Table1[[#This Row],[7d_positivity_all]])/Table1[[#This Row],[7d_positivity_public]])</f>
        <v>0.5</v>
      </c>
      <c r="W1456">
        <v>1</v>
      </c>
    </row>
    <row r="1457" spans="1:23" x14ac:dyDescent="0.25">
      <c r="A1457" s="10">
        <v>44404</v>
      </c>
      <c r="B1457">
        <v>4132</v>
      </c>
      <c r="C1457" t="s">
        <v>219</v>
      </c>
      <c r="D1457">
        <v>0</v>
      </c>
      <c r="E1457">
        <v>0</v>
      </c>
      <c r="F1457">
        <v>0</v>
      </c>
      <c r="G1457">
        <v>0</v>
      </c>
      <c r="H1457">
        <v>88</v>
      </c>
      <c r="K1457">
        <v>88</v>
      </c>
      <c r="L1457">
        <v>83</v>
      </c>
      <c r="M1457">
        <v>92</v>
      </c>
      <c r="N1457">
        <v>70</v>
      </c>
      <c r="P1457">
        <v>74</v>
      </c>
      <c r="Q1457">
        <v>54</v>
      </c>
      <c r="R1457">
        <v>86</v>
      </c>
      <c r="T1457" s="34">
        <f>_xlfn.XLOOKUP(B1457,Demog!$A$2:$A$219,Demog!$P$2:$P$219,,,2)</f>
        <v>19325</v>
      </c>
      <c r="U1457" s="34">
        <f t="shared" si="22"/>
        <v>0</v>
      </c>
      <c r="V1457" s="13" t="str">
        <f>IF(OR(Table1[[#This Row],[7d_positivity_public]]=0,ISBLANK(Table1[[#This Row],[7d_positivity_public]])),"",(Table1[[#This Row],[7d_positivity_public]]-Table1[[#This Row],[7d_positivity_all]])/Table1[[#This Row],[7d_positivity_public]])</f>
        <v/>
      </c>
      <c r="W1457">
        <v>0</v>
      </c>
    </row>
    <row r="1458" spans="1:23" x14ac:dyDescent="0.25">
      <c r="A1458" s="10">
        <v>44404</v>
      </c>
      <c r="B1458">
        <v>4133</v>
      </c>
      <c r="C1458" t="s">
        <v>220</v>
      </c>
      <c r="D1458">
        <v>0</v>
      </c>
      <c r="E1458">
        <v>0</v>
      </c>
      <c r="F1458">
        <v>0</v>
      </c>
      <c r="G1458">
        <v>0</v>
      </c>
      <c r="H1458">
        <v>88</v>
      </c>
      <c r="K1458">
        <v>89</v>
      </c>
      <c r="L1458">
        <v>81</v>
      </c>
      <c r="M1458">
        <v>93</v>
      </c>
      <c r="N1458">
        <v>72</v>
      </c>
      <c r="P1458">
        <v>76</v>
      </c>
      <c r="Q1458">
        <v>52</v>
      </c>
      <c r="R1458">
        <v>88</v>
      </c>
      <c r="T1458" s="34">
        <f>_xlfn.XLOOKUP(B1458,Demog!$A$2:$A$219,Demog!$P$2:$P$219,,,2)</f>
        <v>11675</v>
      </c>
      <c r="U1458" s="34">
        <f t="shared" si="22"/>
        <v>0</v>
      </c>
      <c r="V1458" s="13" t="str">
        <f>IF(OR(Table1[[#This Row],[7d_positivity_public]]=0,ISBLANK(Table1[[#This Row],[7d_positivity_public]])),"",(Table1[[#This Row],[7d_positivity_public]]-Table1[[#This Row],[7d_positivity_all]])/Table1[[#This Row],[7d_positivity_public]])</f>
        <v/>
      </c>
      <c r="W1458">
        <v>0</v>
      </c>
    </row>
    <row r="1459" spans="1:23" x14ac:dyDescent="0.25">
      <c r="A1459" s="10">
        <v>44404</v>
      </c>
      <c r="B1459">
        <v>4134</v>
      </c>
      <c r="C1459" t="s">
        <v>221</v>
      </c>
      <c r="D1459">
        <v>0</v>
      </c>
      <c r="E1459">
        <v>0</v>
      </c>
      <c r="F1459">
        <v>0</v>
      </c>
      <c r="G1459">
        <v>0</v>
      </c>
      <c r="H1459">
        <v>91</v>
      </c>
      <c r="K1459">
        <v>91</v>
      </c>
      <c r="L1459">
        <v>85</v>
      </c>
      <c r="M1459">
        <v>94</v>
      </c>
      <c r="N1459">
        <v>76</v>
      </c>
      <c r="P1459">
        <v>79</v>
      </c>
      <c r="Q1459">
        <v>54</v>
      </c>
      <c r="R1459">
        <v>89</v>
      </c>
      <c r="T1459" s="34">
        <f>_xlfn.XLOOKUP(B1459,Demog!$A$2:$A$219,Demog!$P$2:$P$219,,,2)</f>
        <v>11672</v>
      </c>
      <c r="U1459" s="34">
        <f t="shared" si="22"/>
        <v>0</v>
      </c>
      <c r="V1459" s="13" t="str">
        <f>IF(OR(Table1[[#This Row],[7d_positivity_public]]=0,ISBLANK(Table1[[#This Row],[7d_positivity_public]])),"",(Table1[[#This Row],[7d_positivity_public]]-Table1[[#This Row],[7d_positivity_all]])/Table1[[#This Row],[7d_positivity_public]])</f>
        <v/>
      </c>
      <c r="W1459">
        <v>0</v>
      </c>
    </row>
    <row r="1460" spans="1:23" x14ac:dyDescent="0.25">
      <c r="A1460" s="10">
        <v>44404</v>
      </c>
      <c r="B1460">
        <v>4141</v>
      </c>
      <c r="C1460" t="s">
        <v>222</v>
      </c>
      <c r="D1460">
        <v>0</v>
      </c>
      <c r="E1460">
        <v>0</v>
      </c>
      <c r="F1460">
        <v>0</v>
      </c>
      <c r="G1460">
        <v>0</v>
      </c>
      <c r="H1460">
        <v>76</v>
      </c>
      <c r="K1460">
        <v>77</v>
      </c>
      <c r="L1460">
        <v>62</v>
      </c>
      <c r="M1460">
        <v>85</v>
      </c>
      <c r="N1460">
        <v>62</v>
      </c>
      <c r="P1460">
        <v>65</v>
      </c>
      <c r="Q1460">
        <v>41</v>
      </c>
      <c r="R1460">
        <v>78</v>
      </c>
      <c r="T1460" s="34">
        <f>_xlfn.XLOOKUP(B1460,Demog!$A$2:$A$219,Demog!$P$2:$P$219,,,2)</f>
        <v>10557</v>
      </c>
      <c r="U1460" s="34">
        <f t="shared" si="22"/>
        <v>0</v>
      </c>
      <c r="V1460" s="13" t="str">
        <f>IF(OR(Table1[[#This Row],[7d_positivity_public]]=0,ISBLANK(Table1[[#This Row],[7d_positivity_public]])),"",(Table1[[#This Row],[7d_positivity_public]]-Table1[[#This Row],[7d_positivity_all]])/Table1[[#This Row],[7d_positivity_public]])</f>
        <v/>
      </c>
      <c r="W1460">
        <v>0</v>
      </c>
    </row>
    <row r="1461" spans="1:23" x14ac:dyDescent="0.25">
      <c r="A1461" s="10">
        <v>44404</v>
      </c>
      <c r="B1461">
        <v>4142</v>
      </c>
      <c r="C1461" t="s">
        <v>223</v>
      </c>
      <c r="D1461">
        <v>0</v>
      </c>
      <c r="E1461">
        <v>0</v>
      </c>
      <c r="F1461">
        <v>0</v>
      </c>
      <c r="G1461">
        <v>0</v>
      </c>
      <c r="H1461">
        <v>91</v>
      </c>
      <c r="K1461">
        <v>91</v>
      </c>
      <c r="L1461">
        <v>85</v>
      </c>
      <c r="M1461">
        <v>93</v>
      </c>
      <c r="N1461">
        <v>82</v>
      </c>
      <c r="P1461">
        <v>85</v>
      </c>
      <c r="Q1461">
        <v>73</v>
      </c>
      <c r="R1461">
        <v>89</v>
      </c>
      <c r="T1461" s="34">
        <f>_xlfn.XLOOKUP(B1461,Demog!$A$2:$A$219,Demog!$P$2:$P$219,,,2)</f>
        <v>4732</v>
      </c>
      <c r="U1461" s="34">
        <f t="shared" si="22"/>
        <v>0</v>
      </c>
      <c r="V1461" s="13" t="str">
        <f>IF(OR(Table1[[#This Row],[7d_positivity_public]]=0,ISBLANK(Table1[[#This Row],[7d_positivity_public]])),"",(Table1[[#This Row],[7d_positivity_public]]-Table1[[#This Row],[7d_positivity_all]])/Table1[[#This Row],[7d_positivity_public]])</f>
        <v/>
      </c>
      <c r="W1461">
        <v>0</v>
      </c>
    </row>
    <row r="1462" spans="1:23" x14ac:dyDescent="0.25">
      <c r="A1462" s="10">
        <v>44404</v>
      </c>
      <c r="B1462">
        <v>4211</v>
      </c>
      <c r="C1462" t="s">
        <v>224</v>
      </c>
      <c r="D1462">
        <v>0</v>
      </c>
      <c r="E1462">
        <v>0</v>
      </c>
      <c r="F1462">
        <v>0</v>
      </c>
      <c r="G1462">
        <v>0</v>
      </c>
      <c r="H1462">
        <v>80</v>
      </c>
      <c r="K1462">
        <v>81</v>
      </c>
      <c r="L1462">
        <v>70</v>
      </c>
      <c r="M1462">
        <v>88</v>
      </c>
      <c r="N1462">
        <v>63</v>
      </c>
      <c r="P1462">
        <v>67</v>
      </c>
      <c r="Q1462">
        <v>45</v>
      </c>
      <c r="R1462">
        <v>82</v>
      </c>
      <c r="T1462" s="34">
        <f>_xlfn.XLOOKUP(B1462,Demog!$A$2:$A$219,Demog!$P$2:$P$219,,,2)</f>
        <v>17780</v>
      </c>
      <c r="U1462" s="34">
        <f t="shared" si="22"/>
        <v>0</v>
      </c>
      <c r="V1462" s="13" t="str">
        <f>IF(OR(Table1[[#This Row],[7d_positivity_public]]=0,ISBLANK(Table1[[#This Row],[7d_positivity_public]])),"",(Table1[[#This Row],[7d_positivity_public]]-Table1[[#This Row],[7d_positivity_all]])/Table1[[#This Row],[7d_positivity_public]])</f>
        <v/>
      </c>
      <c r="W1462">
        <v>0</v>
      </c>
    </row>
    <row r="1463" spans="1:23" x14ac:dyDescent="0.25">
      <c r="A1463" s="10">
        <v>44404</v>
      </c>
      <c r="B1463">
        <v>4212</v>
      </c>
      <c r="C1463" t="s">
        <v>225</v>
      </c>
      <c r="D1463">
        <v>0</v>
      </c>
      <c r="E1463">
        <v>1</v>
      </c>
      <c r="F1463">
        <v>-1</v>
      </c>
      <c r="G1463">
        <v>0</v>
      </c>
      <c r="H1463">
        <v>76</v>
      </c>
      <c r="K1463">
        <v>77</v>
      </c>
      <c r="L1463">
        <v>66</v>
      </c>
      <c r="M1463">
        <v>86</v>
      </c>
      <c r="N1463">
        <v>62</v>
      </c>
      <c r="P1463">
        <v>65</v>
      </c>
      <c r="Q1463">
        <v>46</v>
      </c>
      <c r="R1463">
        <v>80</v>
      </c>
      <c r="T1463" s="34">
        <f>_xlfn.XLOOKUP(B1463,Demog!$A$2:$A$219,Demog!$P$2:$P$219,,,2)</f>
        <v>40598</v>
      </c>
      <c r="U1463" s="34">
        <f t="shared" si="22"/>
        <v>0</v>
      </c>
      <c r="V1463" s="13" t="str">
        <f>IF(OR(Table1[[#This Row],[7d_positivity_public]]=0,ISBLANK(Table1[[#This Row],[7d_positivity_public]])),"",(Table1[[#This Row],[7d_positivity_public]]-Table1[[#This Row],[7d_positivity_all]])/Table1[[#This Row],[7d_positivity_public]])</f>
        <v/>
      </c>
      <c r="W1463">
        <v>0</v>
      </c>
    </row>
    <row r="1464" spans="1:23" x14ac:dyDescent="0.25">
      <c r="A1464" s="10">
        <v>44407</v>
      </c>
      <c r="B1464">
        <v>1260</v>
      </c>
      <c r="C1464" t="s">
        <v>83</v>
      </c>
      <c r="D1464">
        <v>0</v>
      </c>
      <c r="E1464">
        <v>4</v>
      </c>
      <c r="F1464">
        <v>-4</v>
      </c>
      <c r="G1464">
        <v>0</v>
      </c>
      <c r="H1464">
        <v>71</v>
      </c>
      <c r="K1464">
        <v>73</v>
      </c>
      <c r="L1464">
        <v>56</v>
      </c>
      <c r="M1464">
        <v>81</v>
      </c>
      <c r="N1464">
        <v>60</v>
      </c>
      <c r="P1464">
        <v>62</v>
      </c>
      <c r="Q1464">
        <v>39</v>
      </c>
      <c r="R1464">
        <v>73</v>
      </c>
      <c r="T1464" s="34">
        <f>_xlfn.XLOOKUP(B1464,Demog!$A$2:$A$219,Demog!$P$2:$P$219,,,2)</f>
        <v>8611</v>
      </c>
      <c r="U1464" s="34">
        <f t="shared" si="22"/>
        <v>0</v>
      </c>
      <c r="V1464" s="13" t="str">
        <f>IF(OR(Table1[[#This Row],[7d_positivity_public]]=0,ISBLANK(Table1[[#This Row],[7d_positivity_public]])),"",(Table1[[#This Row],[7d_positivity_public]]-Table1[[#This Row],[7d_positivity_all]])/Table1[[#This Row],[7d_positivity_public]])</f>
        <v/>
      </c>
      <c r="W1464">
        <v>0</v>
      </c>
    </row>
    <row r="1465" spans="1:23" x14ac:dyDescent="0.25">
      <c r="A1465" s="10">
        <v>44407</v>
      </c>
      <c r="B1465">
        <v>1270</v>
      </c>
      <c r="C1465" t="s">
        <v>84</v>
      </c>
      <c r="D1465">
        <v>0</v>
      </c>
      <c r="E1465">
        <v>11</v>
      </c>
      <c r="F1465">
        <v>-11</v>
      </c>
      <c r="G1465">
        <v>0</v>
      </c>
      <c r="H1465">
        <v>63</v>
      </c>
      <c r="K1465">
        <v>66</v>
      </c>
      <c r="L1465">
        <v>52</v>
      </c>
      <c r="M1465">
        <v>72</v>
      </c>
      <c r="N1465">
        <v>54</v>
      </c>
      <c r="P1465">
        <v>57</v>
      </c>
      <c r="Q1465">
        <v>38</v>
      </c>
      <c r="R1465">
        <v>65</v>
      </c>
      <c r="T1465" s="34">
        <f>_xlfn.XLOOKUP(B1465,Demog!$A$2:$A$219,Demog!$P$2:$P$219,,,2)</f>
        <v>3469</v>
      </c>
      <c r="U1465" s="34">
        <f t="shared" si="22"/>
        <v>0</v>
      </c>
      <c r="V1465" s="13" t="str">
        <f>IF(OR(Table1[[#This Row],[7d_positivity_public]]=0,ISBLANK(Table1[[#This Row],[7d_positivity_public]])),"",(Table1[[#This Row],[7d_positivity_public]]-Table1[[#This Row],[7d_positivity_all]])/Table1[[#This Row],[7d_positivity_public]])</f>
        <v/>
      </c>
      <c r="W1465">
        <v>0</v>
      </c>
    </row>
    <row r="1466" spans="1:23" x14ac:dyDescent="0.25">
      <c r="A1466" s="10">
        <v>44407</v>
      </c>
      <c r="B1466">
        <v>1310</v>
      </c>
      <c r="C1466" t="s">
        <v>87</v>
      </c>
      <c r="D1466">
        <v>1</v>
      </c>
      <c r="E1466">
        <v>2</v>
      </c>
      <c r="F1466">
        <v>-1</v>
      </c>
      <c r="G1466">
        <v>2</v>
      </c>
      <c r="H1466">
        <v>80</v>
      </c>
      <c r="K1466">
        <v>82</v>
      </c>
      <c r="L1466">
        <v>70</v>
      </c>
      <c r="M1466">
        <v>87</v>
      </c>
      <c r="N1466">
        <v>65</v>
      </c>
      <c r="P1466">
        <v>68</v>
      </c>
      <c r="Q1466">
        <v>46</v>
      </c>
      <c r="R1466">
        <v>77</v>
      </c>
      <c r="T1466" s="34">
        <f>_xlfn.XLOOKUP(B1466,Demog!$A$2:$A$219,Demog!$P$2:$P$219,,,2)</f>
        <v>19231</v>
      </c>
      <c r="U1466" s="34">
        <f t="shared" si="22"/>
        <v>1</v>
      </c>
      <c r="V1466" s="13">
        <f>IF(OR(Table1[[#This Row],[7d_positivity_public]]=0,ISBLANK(Table1[[#This Row],[7d_positivity_public]])),"",(Table1[[#This Row],[7d_positivity_public]]-Table1[[#This Row],[7d_positivity_all]])/Table1[[#This Row],[7d_positivity_public]])</f>
        <v>0.5</v>
      </c>
      <c r="W1466">
        <v>1</v>
      </c>
    </row>
    <row r="1467" spans="1:23" x14ac:dyDescent="0.25">
      <c r="A1467" s="10">
        <v>44407</v>
      </c>
      <c r="B1467">
        <v>1320</v>
      </c>
      <c r="C1467" t="s">
        <v>89</v>
      </c>
      <c r="D1467">
        <v>2</v>
      </c>
      <c r="E1467">
        <v>0</v>
      </c>
      <c r="F1467">
        <v>2</v>
      </c>
      <c r="G1467">
        <v>2</v>
      </c>
      <c r="H1467">
        <v>79</v>
      </c>
      <c r="K1467">
        <v>79</v>
      </c>
      <c r="L1467">
        <v>69</v>
      </c>
      <c r="M1467">
        <v>86</v>
      </c>
      <c r="N1467">
        <v>68</v>
      </c>
      <c r="P1467">
        <v>69</v>
      </c>
      <c r="Q1467">
        <v>53</v>
      </c>
      <c r="R1467">
        <v>80</v>
      </c>
      <c r="T1467" s="34">
        <f>_xlfn.XLOOKUP(B1467,Demog!$A$2:$A$219,Demog!$P$2:$P$219,,,2)</f>
        <v>41799</v>
      </c>
      <c r="U1467" s="34">
        <f t="shared" si="22"/>
        <v>6</v>
      </c>
      <c r="V1467" s="13">
        <f>IF(OR(Table1[[#This Row],[7d_positivity_public]]=0,ISBLANK(Table1[[#This Row],[7d_positivity_public]])),"",(Table1[[#This Row],[7d_positivity_public]]-Table1[[#This Row],[7d_positivity_all]])/Table1[[#This Row],[7d_positivity_public]])</f>
        <v>0.5</v>
      </c>
      <c r="W1467">
        <v>1</v>
      </c>
    </row>
    <row r="1468" spans="1:23" x14ac:dyDescent="0.25">
      <c r="A1468" s="10">
        <v>44407</v>
      </c>
      <c r="B1468">
        <v>1330</v>
      </c>
      <c r="C1468" t="s">
        <v>91</v>
      </c>
      <c r="D1468">
        <v>0</v>
      </c>
      <c r="E1468">
        <v>0</v>
      </c>
      <c r="F1468">
        <v>0</v>
      </c>
      <c r="G1468">
        <v>0</v>
      </c>
      <c r="H1468">
        <v>73</v>
      </c>
      <c r="K1468">
        <v>74</v>
      </c>
      <c r="L1468">
        <v>63</v>
      </c>
      <c r="M1468">
        <v>79</v>
      </c>
      <c r="N1468">
        <v>60</v>
      </c>
      <c r="P1468">
        <v>62</v>
      </c>
      <c r="Q1468">
        <v>42</v>
      </c>
      <c r="R1468">
        <v>71</v>
      </c>
      <c r="T1468" s="34">
        <f>_xlfn.XLOOKUP(B1468,Demog!$A$2:$A$219,Demog!$P$2:$P$219,,,2)</f>
        <v>5101</v>
      </c>
      <c r="U1468" s="34">
        <f t="shared" si="22"/>
        <v>0</v>
      </c>
      <c r="V1468" s="13" t="str">
        <f>IF(OR(Table1[[#This Row],[7d_positivity_public]]=0,ISBLANK(Table1[[#This Row],[7d_positivity_public]])),"",(Table1[[#This Row],[7d_positivity_public]]-Table1[[#This Row],[7d_positivity_all]])/Table1[[#This Row],[7d_positivity_public]])</f>
        <v/>
      </c>
      <c r="W1468">
        <v>0</v>
      </c>
    </row>
    <row r="1469" spans="1:23" x14ac:dyDescent="0.25">
      <c r="A1469" s="10">
        <v>44407</v>
      </c>
      <c r="B1469">
        <v>1340</v>
      </c>
      <c r="C1469" t="s">
        <v>93</v>
      </c>
      <c r="D1469">
        <v>0</v>
      </c>
      <c r="E1469">
        <v>0</v>
      </c>
      <c r="F1469">
        <v>0</v>
      </c>
      <c r="G1469">
        <v>0</v>
      </c>
      <c r="H1469">
        <v>74</v>
      </c>
      <c r="K1469">
        <v>75</v>
      </c>
      <c r="L1469">
        <v>64</v>
      </c>
      <c r="M1469">
        <v>81</v>
      </c>
      <c r="N1469">
        <v>60</v>
      </c>
      <c r="P1469">
        <v>63</v>
      </c>
      <c r="Q1469">
        <v>44</v>
      </c>
      <c r="R1469">
        <v>73</v>
      </c>
      <c r="T1469" s="34">
        <f>_xlfn.XLOOKUP(B1469,Demog!$A$2:$A$219,Demog!$P$2:$P$219,,,2)</f>
        <v>4781</v>
      </c>
      <c r="U1469" s="34">
        <f t="shared" si="22"/>
        <v>0</v>
      </c>
      <c r="V1469" s="13" t="str">
        <f>IF(OR(Table1[[#This Row],[7d_positivity_public]]=0,ISBLANK(Table1[[#This Row],[7d_positivity_public]])),"",(Table1[[#This Row],[7d_positivity_public]]-Table1[[#This Row],[7d_positivity_all]])/Table1[[#This Row],[7d_positivity_public]])</f>
        <v/>
      </c>
      <c r="W1469">
        <v>0</v>
      </c>
    </row>
    <row r="1470" spans="1:23" x14ac:dyDescent="0.25">
      <c r="A1470" s="10">
        <v>44407</v>
      </c>
      <c r="B1470">
        <v>1350</v>
      </c>
      <c r="C1470" t="s">
        <v>95</v>
      </c>
      <c r="D1470">
        <v>6</v>
      </c>
      <c r="E1470">
        <v>0</v>
      </c>
      <c r="F1470">
        <v>6</v>
      </c>
      <c r="G1470">
        <v>7</v>
      </c>
      <c r="H1470">
        <v>67</v>
      </c>
      <c r="K1470">
        <v>69</v>
      </c>
      <c r="L1470">
        <v>52</v>
      </c>
      <c r="M1470">
        <v>80</v>
      </c>
      <c r="N1470">
        <v>55</v>
      </c>
      <c r="P1470">
        <v>58</v>
      </c>
      <c r="Q1470">
        <v>35</v>
      </c>
      <c r="R1470">
        <v>74</v>
      </c>
      <c r="T1470" s="34">
        <f>_xlfn.XLOOKUP(B1470,Demog!$A$2:$A$219,Demog!$P$2:$P$219,,,2)</f>
        <v>10220</v>
      </c>
      <c r="U1470" s="34">
        <f t="shared" si="22"/>
        <v>4</v>
      </c>
      <c r="V1470" s="13">
        <f>IF(OR(Table1[[#This Row],[7d_positivity_public]]=0,ISBLANK(Table1[[#This Row],[7d_positivity_public]])),"",(Table1[[#This Row],[7d_positivity_public]]-Table1[[#This Row],[7d_positivity_all]])/Table1[[#This Row],[7d_positivity_public]])</f>
        <v>0</v>
      </c>
      <c r="W1470">
        <v>7</v>
      </c>
    </row>
    <row r="1471" spans="1:23" x14ac:dyDescent="0.25">
      <c r="A1471" s="10">
        <v>44407</v>
      </c>
      <c r="B1471">
        <v>1361</v>
      </c>
      <c r="C1471" t="s">
        <v>97</v>
      </c>
      <c r="D1471">
        <v>10</v>
      </c>
      <c r="E1471">
        <v>3</v>
      </c>
      <c r="F1471">
        <v>7</v>
      </c>
      <c r="G1471">
        <v>12</v>
      </c>
      <c r="H1471">
        <v>75</v>
      </c>
      <c r="K1471">
        <v>76</v>
      </c>
      <c r="L1471">
        <v>63</v>
      </c>
      <c r="M1471">
        <v>85</v>
      </c>
      <c r="N1471">
        <v>62</v>
      </c>
      <c r="P1471">
        <v>64</v>
      </c>
      <c r="Q1471">
        <v>45</v>
      </c>
      <c r="R1471">
        <v>78</v>
      </c>
      <c r="T1471" s="34">
        <f>_xlfn.XLOOKUP(B1471,Demog!$A$2:$A$219,Demog!$P$2:$P$219,,,2)</f>
        <v>53266</v>
      </c>
      <c r="U1471" s="34">
        <f t="shared" si="22"/>
        <v>37</v>
      </c>
      <c r="V1471" s="13">
        <f>IF(OR(Table1[[#This Row],[7d_positivity_public]]=0,ISBLANK(Table1[[#This Row],[7d_positivity_public]])),"",(Table1[[#This Row],[7d_positivity_public]]-Table1[[#This Row],[7d_positivity_all]])/Table1[[#This Row],[7d_positivity_public]])</f>
        <v>0.16666666666666666</v>
      </c>
      <c r="W1471">
        <v>10</v>
      </c>
    </row>
    <row r="1472" spans="1:23" x14ac:dyDescent="0.25">
      <c r="A1472" s="10">
        <v>44407</v>
      </c>
      <c r="B1472">
        <v>1362</v>
      </c>
      <c r="C1472" t="s">
        <v>99</v>
      </c>
      <c r="D1472">
        <v>5</v>
      </c>
      <c r="E1472">
        <v>1</v>
      </c>
      <c r="F1472">
        <v>4</v>
      </c>
      <c r="G1472">
        <v>9</v>
      </c>
      <c r="H1472">
        <v>67</v>
      </c>
      <c r="K1472">
        <v>69</v>
      </c>
      <c r="L1472">
        <v>52</v>
      </c>
      <c r="M1472">
        <v>79</v>
      </c>
      <c r="N1472">
        <v>55</v>
      </c>
      <c r="P1472">
        <v>57</v>
      </c>
      <c r="Q1472">
        <v>34</v>
      </c>
      <c r="R1472">
        <v>71</v>
      </c>
      <c r="T1472" s="34">
        <f>_xlfn.XLOOKUP(B1472,Demog!$A$2:$A$219,Demog!$P$2:$P$219,,,2)</f>
        <v>13583</v>
      </c>
      <c r="U1472" s="34">
        <f t="shared" si="22"/>
        <v>5</v>
      </c>
      <c r="V1472" s="13">
        <f>IF(OR(Table1[[#This Row],[7d_positivity_public]]=0,ISBLANK(Table1[[#This Row],[7d_positivity_public]])),"",(Table1[[#This Row],[7d_positivity_public]]-Table1[[#This Row],[7d_positivity_all]])/Table1[[#This Row],[7d_positivity_public]])</f>
        <v>0.22222222222222221</v>
      </c>
      <c r="W1472">
        <v>7</v>
      </c>
    </row>
    <row r="1473" spans="1:23" x14ac:dyDescent="0.25">
      <c r="A1473" s="10">
        <v>44407</v>
      </c>
      <c r="B1473">
        <v>1371</v>
      </c>
      <c r="C1473" t="s">
        <v>101</v>
      </c>
      <c r="D1473">
        <v>7</v>
      </c>
      <c r="E1473">
        <v>6</v>
      </c>
      <c r="F1473">
        <v>1</v>
      </c>
      <c r="G1473">
        <v>14</v>
      </c>
      <c r="H1473">
        <v>70</v>
      </c>
      <c r="K1473">
        <v>72</v>
      </c>
      <c r="L1473">
        <v>54</v>
      </c>
      <c r="M1473">
        <v>81</v>
      </c>
      <c r="N1473">
        <v>59</v>
      </c>
      <c r="P1473">
        <v>61</v>
      </c>
      <c r="Q1473">
        <v>35</v>
      </c>
      <c r="R1473">
        <v>74</v>
      </c>
      <c r="T1473" s="34">
        <f>_xlfn.XLOOKUP(B1473,Demog!$A$2:$A$219,Demog!$P$2:$P$219,,,2)</f>
        <v>8720</v>
      </c>
      <c r="U1473" s="34">
        <f t="shared" si="22"/>
        <v>4</v>
      </c>
      <c r="V1473" s="13">
        <f>IF(OR(Table1[[#This Row],[7d_positivity_public]]=0,ISBLANK(Table1[[#This Row],[7d_positivity_public]])),"",(Table1[[#This Row],[7d_positivity_public]]-Table1[[#This Row],[7d_positivity_all]])/Table1[[#This Row],[7d_positivity_public]])</f>
        <v>0.21428571428571427</v>
      </c>
      <c r="W1473">
        <v>11</v>
      </c>
    </row>
    <row r="1474" spans="1:23" x14ac:dyDescent="0.25">
      <c r="A1474" s="10">
        <v>44407</v>
      </c>
      <c r="B1474">
        <v>1372</v>
      </c>
      <c r="C1474" t="s">
        <v>103</v>
      </c>
      <c r="D1474">
        <v>18</v>
      </c>
      <c r="E1474">
        <v>6</v>
      </c>
      <c r="F1474">
        <v>12</v>
      </c>
      <c r="G1474">
        <v>15</v>
      </c>
      <c r="H1474">
        <v>75</v>
      </c>
      <c r="K1474">
        <v>76</v>
      </c>
      <c r="L1474">
        <v>64</v>
      </c>
      <c r="M1474">
        <v>86</v>
      </c>
      <c r="N1474">
        <v>60</v>
      </c>
      <c r="P1474">
        <v>63</v>
      </c>
      <c r="Q1474">
        <v>44</v>
      </c>
      <c r="R1474">
        <v>79</v>
      </c>
      <c r="T1474" s="34">
        <f>_xlfn.XLOOKUP(B1474,Demog!$A$2:$A$219,Demog!$P$2:$P$219,,,2)</f>
        <v>41482</v>
      </c>
      <c r="U1474" s="34">
        <f t="shared" ref="U1474:U1537" si="23">ROUND(T1474*D1474/100000*7,0)</f>
        <v>52</v>
      </c>
      <c r="V1474" s="13">
        <f>IF(OR(Table1[[#This Row],[7d_positivity_public]]=0,ISBLANK(Table1[[#This Row],[7d_positivity_public]])),"",(Table1[[#This Row],[7d_positivity_public]]-Table1[[#This Row],[7d_positivity_all]])/Table1[[#This Row],[7d_positivity_public]])</f>
        <v>0.2</v>
      </c>
      <c r="W1474">
        <v>12</v>
      </c>
    </row>
    <row r="1475" spans="1:23" x14ac:dyDescent="0.25">
      <c r="A1475" s="10">
        <v>44407</v>
      </c>
      <c r="B1475">
        <v>1373</v>
      </c>
      <c r="C1475" t="s">
        <v>106</v>
      </c>
      <c r="D1475">
        <v>12</v>
      </c>
      <c r="E1475">
        <v>4</v>
      </c>
      <c r="F1475">
        <v>8</v>
      </c>
      <c r="G1475">
        <v>12</v>
      </c>
      <c r="H1475">
        <v>72</v>
      </c>
      <c r="K1475">
        <v>73</v>
      </c>
      <c r="L1475">
        <v>65</v>
      </c>
      <c r="M1475">
        <v>82</v>
      </c>
      <c r="N1475">
        <v>57</v>
      </c>
      <c r="P1475">
        <v>60</v>
      </c>
      <c r="Q1475">
        <v>45</v>
      </c>
      <c r="R1475">
        <v>73</v>
      </c>
      <c r="T1475" s="34">
        <f>_xlfn.XLOOKUP(B1475,Demog!$A$2:$A$219,Demog!$P$2:$P$219,,,2)</f>
        <v>12922</v>
      </c>
      <c r="U1475" s="34">
        <f t="shared" si="23"/>
        <v>11</v>
      </c>
      <c r="V1475" s="13">
        <f>IF(OR(Table1[[#This Row],[7d_positivity_public]]=0,ISBLANK(Table1[[#This Row],[7d_positivity_public]])),"",(Table1[[#This Row],[7d_positivity_public]]-Table1[[#This Row],[7d_positivity_all]])/Table1[[#This Row],[7d_positivity_public]])</f>
        <v>0.16666666666666666</v>
      </c>
      <c r="W1475">
        <v>10</v>
      </c>
    </row>
    <row r="1476" spans="1:23" x14ac:dyDescent="0.25">
      <c r="A1476" s="10">
        <v>44407</v>
      </c>
      <c r="B1476">
        <v>1374</v>
      </c>
      <c r="C1476" t="s">
        <v>108</v>
      </c>
      <c r="D1476">
        <v>30</v>
      </c>
      <c r="E1476">
        <v>7</v>
      </c>
      <c r="F1476">
        <v>23</v>
      </c>
      <c r="G1476">
        <v>18</v>
      </c>
      <c r="H1476">
        <v>79</v>
      </c>
      <c r="K1476">
        <v>80</v>
      </c>
      <c r="L1476">
        <v>73</v>
      </c>
      <c r="M1476">
        <v>87</v>
      </c>
      <c r="N1476">
        <v>64</v>
      </c>
      <c r="P1476">
        <v>66</v>
      </c>
      <c r="Q1476">
        <v>52</v>
      </c>
      <c r="R1476">
        <v>80</v>
      </c>
      <c r="T1476" s="34">
        <f>_xlfn.XLOOKUP(B1476,Demog!$A$2:$A$219,Demog!$P$2:$P$219,,,2)</f>
        <v>33401</v>
      </c>
      <c r="U1476" s="34">
        <f t="shared" si="23"/>
        <v>70</v>
      </c>
      <c r="V1476" s="13">
        <f>IF(OR(Table1[[#This Row],[7d_positivity_public]]=0,ISBLANK(Table1[[#This Row],[7d_positivity_public]])),"",(Table1[[#This Row],[7d_positivity_public]]-Table1[[#This Row],[7d_positivity_all]])/Table1[[#This Row],[7d_positivity_public]])</f>
        <v>0.16666666666666666</v>
      </c>
      <c r="W1476">
        <v>15</v>
      </c>
    </row>
    <row r="1477" spans="1:23" x14ac:dyDescent="0.25">
      <c r="A1477" s="10">
        <v>44407</v>
      </c>
      <c r="B1477">
        <v>1375</v>
      </c>
      <c r="C1477" t="s">
        <v>110</v>
      </c>
      <c r="D1477">
        <v>40</v>
      </c>
      <c r="E1477">
        <v>10</v>
      </c>
      <c r="F1477">
        <v>30</v>
      </c>
      <c r="G1477">
        <v>23</v>
      </c>
      <c r="H1477">
        <v>77</v>
      </c>
      <c r="K1477">
        <v>78</v>
      </c>
      <c r="L1477">
        <v>70</v>
      </c>
      <c r="M1477">
        <v>85</v>
      </c>
      <c r="N1477">
        <v>62</v>
      </c>
      <c r="P1477">
        <v>63</v>
      </c>
      <c r="Q1477">
        <v>48</v>
      </c>
      <c r="R1477">
        <v>78</v>
      </c>
      <c r="T1477" s="34">
        <f>_xlfn.XLOOKUP(B1477,Demog!$A$2:$A$219,Demog!$P$2:$P$219,,,2)</f>
        <v>38661</v>
      </c>
      <c r="U1477" s="34">
        <f t="shared" si="23"/>
        <v>108</v>
      </c>
      <c r="V1477" s="13">
        <f>IF(OR(Table1[[#This Row],[7d_positivity_public]]=0,ISBLANK(Table1[[#This Row],[7d_positivity_public]])),"",(Table1[[#This Row],[7d_positivity_public]]-Table1[[#This Row],[7d_positivity_all]])/Table1[[#This Row],[7d_positivity_public]])</f>
        <v>0.13043478260869565</v>
      </c>
      <c r="W1477">
        <v>20</v>
      </c>
    </row>
    <row r="1478" spans="1:23" x14ac:dyDescent="0.25">
      <c r="A1478" s="10">
        <v>44407</v>
      </c>
      <c r="B1478">
        <v>1376</v>
      </c>
      <c r="C1478" t="s">
        <v>112</v>
      </c>
      <c r="D1478">
        <v>21</v>
      </c>
      <c r="E1478">
        <v>6</v>
      </c>
      <c r="F1478">
        <v>15</v>
      </c>
      <c r="G1478">
        <v>18</v>
      </c>
      <c r="H1478">
        <v>70</v>
      </c>
      <c r="K1478">
        <v>72</v>
      </c>
      <c r="L1478">
        <v>65</v>
      </c>
      <c r="M1478">
        <v>80</v>
      </c>
      <c r="N1478">
        <v>53</v>
      </c>
      <c r="P1478">
        <v>56</v>
      </c>
      <c r="Q1478">
        <v>44</v>
      </c>
      <c r="R1478">
        <v>71</v>
      </c>
      <c r="T1478" s="34">
        <f>_xlfn.XLOOKUP(B1478,Demog!$A$2:$A$219,Demog!$P$2:$P$219,,,2)</f>
        <v>34796</v>
      </c>
      <c r="U1478" s="34">
        <f t="shared" si="23"/>
        <v>51</v>
      </c>
      <c r="V1478" s="13">
        <f>IF(OR(Table1[[#This Row],[7d_positivity_public]]=0,ISBLANK(Table1[[#This Row],[7d_positivity_public]])),"",(Table1[[#This Row],[7d_positivity_public]]-Table1[[#This Row],[7d_positivity_all]])/Table1[[#This Row],[7d_positivity_public]])</f>
        <v>0.1111111111111111</v>
      </c>
      <c r="W1478">
        <v>16</v>
      </c>
    </row>
    <row r="1479" spans="1:23" x14ac:dyDescent="0.25">
      <c r="A1479" s="10">
        <v>44407</v>
      </c>
      <c r="B1479">
        <v>1377</v>
      </c>
      <c r="C1479" t="s">
        <v>114</v>
      </c>
      <c r="D1479">
        <v>19</v>
      </c>
      <c r="E1479">
        <v>6</v>
      </c>
      <c r="F1479">
        <v>13</v>
      </c>
      <c r="G1479">
        <v>14</v>
      </c>
      <c r="H1479">
        <v>80</v>
      </c>
      <c r="K1479">
        <v>81</v>
      </c>
      <c r="L1479">
        <v>74</v>
      </c>
      <c r="M1479">
        <v>88</v>
      </c>
      <c r="N1479">
        <v>67</v>
      </c>
      <c r="P1479">
        <v>70</v>
      </c>
      <c r="Q1479">
        <v>56</v>
      </c>
      <c r="R1479">
        <v>82</v>
      </c>
      <c r="T1479" s="34">
        <f>_xlfn.XLOOKUP(B1479,Demog!$A$2:$A$219,Demog!$P$2:$P$219,,,2)</f>
        <v>24900</v>
      </c>
      <c r="U1479" s="34">
        <f t="shared" si="23"/>
        <v>33</v>
      </c>
      <c r="V1479" s="13">
        <f>IF(OR(Table1[[#This Row],[7d_positivity_public]]=0,ISBLANK(Table1[[#This Row],[7d_positivity_public]])),"",(Table1[[#This Row],[7d_positivity_public]]-Table1[[#This Row],[7d_positivity_all]])/Table1[[#This Row],[7d_positivity_public]])</f>
        <v>0.21428571428571427</v>
      </c>
      <c r="W1479">
        <v>11</v>
      </c>
    </row>
    <row r="1480" spans="1:23" x14ac:dyDescent="0.25">
      <c r="A1480" s="10">
        <v>44407</v>
      </c>
      <c r="B1480">
        <v>1380</v>
      </c>
      <c r="C1480" t="s">
        <v>116</v>
      </c>
      <c r="D1480">
        <v>2</v>
      </c>
      <c r="E1480">
        <v>6</v>
      </c>
      <c r="F1480">
        <v>-4</v>
      </c>
      <c r="G1480">
        <v>4</v>
      </c>
      <c r="H1480">
        <v>79</v>
      </c>
      <c r="K1480">
        <v>80</v>
      </c>
      <c r="L1480">
        <v>69</v>
      </c>
      <c r="M1480">
        <v>87</v>
      </c>
      <c r="N1480">
        <v>69</v>
      </c>
      <c r="P1480">
        <v>71</v>
      </c>
      <c r="Q1480">
        <v>54</v>
      </c>
      <c r="R1480">
        <v>81</v>
      </c>
      <c r="T1480" s="34">
        <f>_xlfn.XLOOKUP(B1480,Demog!$A$2:$A$219,Demog!$P$2:$P$219,,,2)</f>
        <v>12110</v>
      </c>
      <c r="U1480" s="34">
        <f t="shared" si="23"/>
        <v>2</v>
      </c>
      <c r="V1480" s="13">
        <f>IF(OR(Table1[[#This Row],[7d_positivity_public]]=0,ISBLANK(Table1[[#This Row],[7d_positivity_public]])),"",(Table1[[#This Row],[7d_positivity_public]]-Table1[[#This Row],[7d_positivity_all]])/Table1[[#This Row],[7d_positivity_public]])</f>
        <v>0.25</v>
      </c>
      <c r="W1480">
        <v>3</v>
      </c>
    </row>
    <row r="1481" spans="1:23" x14ac:dyDescent="0.25">
      <c r="A1481" s="10">
        <v>44407</v>
      </c>
      <c r="B1481">
        <v>1390</v>
      </c>
      <c r="C1481" t="s">
        <v>118</v>
      </c>
      <c r="D1481">
        <v>9</v>
      </c>
      <c r="E1481">
        <v>0</v>
      </c>
      <c r="F1481">
        <v>9</v>
      </c>
      <c r="G1481">
        <v>10</v>
      </c>
      <c r="H1481">
        <v>60</v>
      </c>
      <c r="K1481">
        <v>63</v>
      </c>
      <c r="L1481">
        <v>43</v>
      </c>
      <c r="M1481">
        <v>76</v>
      </c>
      <c r="N1481">
        <v>50</v>
      </c>
      <c r="P1481">
        <v>53</v>
      </c>
      <c r="Q1481">
        <v>30</v>
      </c>
      <c r="R1481">
        <v>67</v>
      </c>
      <c r="T1481" s="34">
        <f>_xlfn.XLOOKUP(B1481,Demog!$A$2:$A$219,Demog!$P$2:$P$219,,,2)</f>
        <v>7285</v>
      </c>
      <c r="U1481" s="34">
        <f t="shared" si="23"/>
        <v>5</v>
      </c>
      <c r="V1481" s="13">
        <f>IF(OR(Table1[[#This Row],[7d_positivity_public]]=0,ISBLANK(Table1[[#This Row],[7d_positivity_public]])),"",(Table1[[#This Row],[7d_positivity_public]]-Table1[[#This Row],[7d_positivity_all]])/Table1[[#This Row],[7d_positivity_public]])</f>
        <v>0.1</v>
      </c>
      <c r="W1481">
        <v>9</v>
      </c>
    </row>
    <row r="1482" spans="1:23" x14ac:dyDescent="0.25">
      <c r="A1482" s="10">
        <v>44407</v>
      </c>
      <c r="B1482">
        <v>1420</v>
      </c>
      <c r="C1482" t="s">
        <v>120</v>
      </c>
      <c r="D1482">
        <v>5</v>
      </c>
      <c r="E1482">
        <v>1</v>
      </c>
      <c r="F1482">
        <v>4</v>
      </c>
      <c r="G1482">
        <v>8</v>
      </c>
      <c r="H1482">
        <v>70</v>
      </c>
      <c r="K1482">
        <v>72</v>
      </c>
      <c r="L1482">
        <v>55</v>
      </c>
      <c r="M1482">
        <v>82</v>
      </c>
      <c r="N1482">
        <v>59</v>
      </c>
      <c r="P1482">
        <v>62</v>
      </c>
      <c r="Q1482">
        <v>40</v>
      </c>
      <c r="R1482">
        <v>75</v>
      </c>
      <c r="T1482" s="34">
        <f>_xlfn.XLOOKUP(B1482,Demog!$A$2:$A$219,Demog!$P$2:$P$219,,,2)</f>
        <v>33648</v>
      </c>
      <c r="U1482" s="34">
        <f t="shared" si="23"/>
        <v>12</v>
      </c>
      <c r="V1482" s="13">
        <f>IF(OR(Table1[[#This Row],[7d_positivity_public]]=0,ISBLANK(Table1[[#This Row],[7d_positivity_public]])),"",(Table1[[#This Row],[7d_positivity_public]]-Table1[[#This Row],[7d_positivity_all]])/Table1[[#This Row],[7d_positivity_public]])</f>
        <v>0.25</v>
      </c>
      <c r="W1482">
        <v>6</v>
      </c>
    </row>
    <row r="1483" spans="1:23" x14ac:dyDescent="0.25">
      <c r="A1483" s="10">
        <v>44407</v>
      </c>
      <c r="B1483">
        <v>1431</v>
      </c>
      <c r="C1483" t="s">
        <v>226</v>
      </c>
      <c r="D1483">
        <v>3</v>
      </c>
      <c r="E1483">
        <v>2</v>
      </c>
      <c r="F1483">
        <v>1</v>
      </c>
      <c r="G1483">
        <v>3</v>
      </c>
      <c r="H1483">
        <v>75</v>
      </c>
      <c r="K1483">
        <v>76</v>
      </c>
      <c r="L1483">
        <v>66</v>
      </c>
      <c r="M1483">
        <v>86</v>
      </c>
      <c r="N1483">
        <v>62</v>
      </c>
      <c r="P1483">
        <v>64</v>
      </c>
      <c r="Q1483">
        <v>48</v>
      </c>
      <c r="R1483">
        <v>79</v>
      </c>
      <c r="T1483" s="34">
        <f>_xlfn.XLOOKUP(B1483,Demog!$A$2:$A$219,Demog!$P$2:$P$219,,,2)</f>
        <v>44714</v>
      </c>
      <c r="U1483" s="34">
        <f t="shared" si="23"/>
        <v>9</v>
      </c>
      <c r="V1483" s="13">
        <f>IF(OR(Table1[[#This Row],[7d_positivity_public]]=0,ISBLANK(Table1[[#This Row],[7d_positivity_public]])),"",(Table1[[#This Row],[7d_positivity_public]]-Table1[[#This Row],[7d_positivity_all]])/Table1[[#This Row],[7d_positivity_public]])</f>
        <v>0</v>
      </c>
      <c r="W1483">
        <v>3</v>
      </c>
    </row>
    <row r="1484" spans="1:23" x14ac:dyDescent="0.25">
      <c r="A1484" s="10">
        <v>44407</v>
      </c>
      <c r="B1484">
        <v>1432</v>
      </c>
      <c r="C1484" t="s">
        <v>227</v>
      </c>
      <c r="D1484">
        <v>4</v>
      </c>
      <c r="E1484">
        <v>3</v>
      </c>
      <c r="F1484">
        <v>1</v>
      </c>
      <c r="G1484">
        <v>6</v>
      </c>
      <c r="H1484">
        <v>83</v>
      </c>
      <c r="K1484">
        <v>84</v>
      </c>
      <c r="L1484">
        <v>79</v>
      </c>
      <c r="M1484">
        <v>89</v>
      </c>
      <c r="N1484">
        <v>68</v>
      </c>
      <c r="P1484">
        <v>71</v>
      </c>
      <c r="Q1484">
        <v>59</v>
      </c>
      <c r="R1484">
        <v>84</v>
      </c>
      <c r="T1484" s="34">
        <f>_xlfn.XLOOKUP(B1484,Demog!$A$2:$A$219,Demog!$P$2:$P$219,,,2)</f>
        <v>48587</v>
      </c>
      <c r="U1484" s="34">
        <f t="shared" si="23"/>
        <v>14</v>
      </c>
      <c r="V1484" s="13">
        <f>IF(OR(Table1[[#This Row],[7d_positivity_public]]=0,ISBLANK(Table1[[#This Row],[7d_positivity_public]])),"",(Table1[[#This Row],[7d_positivity_public]]-Table1[[#This Row],[7d_positivity_all]])/Table1[[#This Row],[7d_positivity_public]])</f>
        <v>0.16666666666666666</v>
      </c>
      <c r="W1484">
        <v>5</v>
      </c>
    </row>
    <row r="1485" spans="1:23" x14ac:dyDescent="0.25">
      <c r="A1485" s="10">
        <v>44407</v>
      </c>
      <c r="B1485">
        <v>1433</v>
      </c>
      <c r="C1485" t="s">
        <v>122</v>
      </c>
      <c r="D1485">
        <v>4</v>
      </c>
      <c r="E1485">
        <v>3</v>
      </c>
      <c r="F1485">
        <v>1</v>
      </c>
      <c r="G1485">
        <v>16</v>
      </c>
      <c r="H1485">
        <v>72</v>
      </c>
      <c r="K1485">
        <v>74</v>
      </c>
      <c r="L1485">
        <v>58</v>
      </c>
      <c r="M1485">
        <v>82</v>
      </c>
      <c r="N1485">
        <v>60</v>
      </c>
      <c r="P1485">
        <v>63</v>
      </c>
      <c r="Q1485">
        <v>43</v>
      </c>
      <c r="R1485">
        <v>75</v>
      </c>
      <c r="T1485" s="34">
        <f>_xlfn.XLOOKUP(B1485,Demog!$A$2:$A$219,Demog!$P$2:$P$219,,,2)</f>
        <v>19986</v>
      </c>
      <c r="U1485" s="34">
        <f t="shared" si="23"/>
        <v>6</v>
      </c>
      <c r="V1485" s="13">
        <f>IF(OR(Table1[[#This Row],[7d_positivity_public]]=0,ISBLANK(Table1[[#This Row],[7d_positivity_public]])),"",(Table1[[#This Row],[7d_positivity_public]]-Table1[[#This Row],[7d_positivity_all]])/Table1[[#This Row],[7d_positivity_public]])</f>
        <v>0.3125</v>
      </c>
      <c r="W1485">
        <v>11</v>
      </c>
    </row>
    <row r="1486" spans="1:23" x14ac:dyDescent="0.25">
      <c r="A1486" s="10">
        <v>44407</v>
      </c>
      <c r="B1486">
        <v>1490</v>
      </c>
      <c r="C1486" t="s">
        <v>124</v>
      </c>
      <c r="D1486">
        <v>0</v>
      </c>
      <c r="E1486">
        <v>0</v>
      </c>
      <c r="F1486">
        <v>0</v>
      </c>
      <c r="G1486">
        <v>4</v>
      </c>
      <c r="H1486">
        <v>70</v>
      </c>
      <c r="K1486">
        <v>72</v>
      </c>
      <c r="L1486">
        <v>59</v>
      </c>
      <c r="M1486">
        <v>82</v>
      </c>
      <c r="N1486">
        <v>59</v>
      </c>
      <c r="P1486">
        <v>62</v>
      </c>
      <c r="Q1486">
        <v>44</v>
      </c>
      <c r="R1486">
        <v>74</v>
      </c>
      <c r="T1486" s="34">
        <f>_xlfn.XLOOKUP(B1486,Demog!$A$2:$A$219,Demog!$P$2:$P$219,,,2)</f>
        <v>10855</v>
      </c>
      <c r="U1486" s="34">
        <f t="shared" si="23"/>
        <v>0</v>
      </c>
      <c r="V1486" s="13">
        <f>IF(OR(Table1[[#This Row],[7d_positivity_public]]=0,ISBLANK(Table1[[#This Row],[7d_positivity_public]])),"",(Table1[[#This Row],[7d_positivity_public]]-Table1[[#This Row],[7d_positivity_all]])/Table1[[#This Row],[7d_positivity_public]])</f>
        <v>0.25</v>
      </c>
      <c r="W1486">
        <v>3</v>
      </c>
    </row>
    <row r="1487" spans="1:23" x14ac:dyDescent="0.25">
      <c r="A1487" s="10">
        <v>44407</v>
      </c>
      <c r="B1487">
        <v>2121</v>
      </c>
      <c r="C1487" t="s">
        <v>126</v>
      </c>
      <c r="D1487">
        <v>4</v>
      </c>
      <c r="E1487">
        <v>1</v>
      </c>
      <c r="F1487">
        <v>3</v>
      </c>
      <c r="G1487">
        <v>5</v>
      </c>
      <c r="H1487">
        <v>74</v>
      </c>
      <c r="K1487">
        <v>76</v>
      </c>
      <c r="L1487">
        <v>66</v>
      </c>
      <c r="M1487">
        <v>85</v>
      </c>
      <c r="N1487">
        <v>63</v>
      </c>
      <c r="P1487">
        <v>66</v>
      </c>
      <c r="Q1487">
        <v>52</v>
      </c>
      <c r="R1487">
        <v>80</v>
      </c>
      <c r="T1487" s="34">
        <f>_xlfn.XLOOKUP(B1487,Demog!$A$2:$A$219,Demog!$P$2:$P$219,,,2)</f>
        <v>51241</v>
      </c>
      <c r="U1487" s="34">
        <f t="shared" si="23"/>
        <v>14</v>
      </c>
      <c r="V1487" s="13">
        <f>IF(OR(Table1[[#This Row],[7d_positivity_public]]=0,ISBLANK(Table1[[#This Row],[7d_positivity_public]])),"",(Table1[[#This Row],[7d_positivity_public]]-Table1[[#This Row],[7d_positivity_all]])/Table1[[#This Row],[7d_positivity_public]])</f>
        <v>0.2</v>
      </c>
      <c r="W1487">
        <v>4</v>
      </c>
    </row>
    <row r="1488" spans="1:23" x14ac:dyDescent="0.25">
      <c r="A1488" s="10">
        <v>44407</v>
      </c>
      <c r="B1488">
        <v>2122</v>
      </c>
      <c r="C1488" t="s">
        <v>128</v>
      </c>
      <c r="D1488">
        <v>3</v>
      </c>
      <c r="E1488">
        <v>1</v>
      </c>
      <c r="F1488">
        <v>2</v>
      </c>
      <c r="G1488">
        <v>4</v>
      </c>
      <c r="H1488">
        <v>67</v>
      </c>
      <c r="K1488">
        <v>68</v>
      </c>
      <c r="L1488">
        <v>57</v>
      </c>
      <c r="M1488">
        <v>79</v>
      </c>
      <c r="N1488">
        <v>54</v>
      </c>
      <c r="P1488">
        <v>57</v>
      </c>
      <c r="Q1488">
        <v>42</v>
      </c>
      <c r="R1488">
        <v>72</v>
      </c>
      <c r="T1488" s="34">
        <f>_xlfn.XLOOKUP(B1488,Demog!$A$2:$A$219,Demog!$P$2:$P$219,,,2)</f>
        <v>41936</v>
      </c>
      <c r="U1488" s="34">
        <f t="shared" si="23"/>
        <v>9</v>
      </c>
      <c r="V1488" s="13">
        <f>IF(OR(Table1[[#This Row],[7d_positivity_public]]=0,ISBLANK(Table1[[#This Row],[7d_positivity_public]])),"",(Table1[[#This Row],[7d_positivity_public]]-Table1[[#This Row],[7d_positivity_all]])/Table1[[#This Row],[7d_positivity_public]])</f>
        <v>0.25</v>
      </c>
      <c r="W1488">
        <v>3</v>
      </c>
    </row>
    <row r="1489" spans="1:23" x14ac:dyDescent="0.25">
      <c r="A1489" s="10">
        <v>44407</v>
      </c>
      <c r="B1489">
        <v>2131</v>
      </c>
      <c r="C1489" t="s">
        <v>129</v>
      </c>
      <c r="D1489">
        <v>1</v>
      </c>
      <c r="E1489">
        <v>0</v>
      </c>
      <c r="F1489">
        <v>1</v>
      </c>
      <c r="G1489">
        <v>3</v>
      </c>
      <c r="H1489">
        <v>73</v>
      </c>
      <c r="K1489">
        <v>74</v>
      </c>
      <c r="L1489">
        <v>67</v>
      </c>
      <c r="M1489">
        <v>82</v>
      </c>
      <c r="N1489">
        <v>58</v>
      </c>
      <c r="P1489">
        <v>60</v>
      </c>
      <c r="Q1489">
        <v>49</v>
      </c>
      <c r="R1489">
        <v>74</v>
      </c>
      <c r="T1489" s="34">
        <f>_xlfn.XLOOKUP(B1489,Demog!$A$2:$A$219,Demog!$P$2:$P$219,,,2)</f>
        <v>22754</v>
      </c>
      <c r="U1489" s="34">
        <f t="shared" si="23"/>
        <v>2</v>
      </c>
      <c r="V1489" s="13">
        <f>IF(OR(Table1[[#This Row],[7d_positivity_public]]=0,ISBLANK(Table1[[#This Row],[7d_positivity_public]])),"",(Table1[[#This Row],[7d_positivity_public]]-Table1[[#This Row],[7d_positivity_all]])/Table1[[#This Row],[7d_positivity_public]])</f>
        <v>0.33333333333333331</v>
      </c>
      <c r="W1489">
        <v>2</v>
      </c>
    </row>
    <row r="1490" spans="1:23" x14ac:dyDescent="0.25">
      <c r="A1490" s="10">
        <v>44407</v>
      </c>
      <c r="B1490">
        <v>2132</v>
      </c>
      <c r="C1490" t="s">
        <v>130</v>
      </c>
      <c r="D1490">
        <v>4</v>
      </c>
      <c r="E1490">
        <v>1</v>
      </c>
      <c r="F1490">
        <v>3</v>
      </c>
      <c r="G1490">
        <v>5</v>
      </c>
      <c r="H1490">
        <v>77</v>
      </c>
      <c r="K1490">
        <v>78</v>
      </c>
      <c r="L1490">
        <v>73</v>
      </c>
      <c r="M1490">
        <v>85</v>
      </c>
      <c r="N1490">
        <v>65</v>
      </c>
      <c r="P1490">
        <v>68</v>
      </c>
      <c r="Q1490">
        <v>59</v>
      </c>
      <c r="R1490">
        <v>80</v>
      </c>
      <c r="T1490" s="34">
        <f>_xlfn.XLOOKUP(B1490,Demog!$A$2:$A$219,Demog!$P$2:$P$219,,,2)</f>
        <v>35584</v>
      </c>
      <c r="U1490" s="34">
        <f t="shared" si="23"/>
        <v>10</v>
      </c>
      <c r="V1490" s="13">
        <f>IF(OR(Table1[[#This Row],[7d_positivity_public]]=0,ISBLANK(Table1[[#This Row],[7d_positivity_public]])),"",(Table1[[#This Row],[7d_positivity_public]]-Table1[[#This Row],[7d_positivity_all]])/Table1[[#This Row],[7d_positivity_public]])</f>
        <v>0.4</v>
      </c>
      <c r="W1490">
        <v>3</v>
      </c>
    </row>
    <row r="1491" spans="1:23" x14ac:dyDescent="0.25">
      <c r="A1491" s="10">
        <v>44407</v>
      </c>
      <c r="B1491">
        <v>2133</v>
      </c>
      <c r="C1491" t="s">
        <v>131</v>
      </c>
      <c r="D1491">
        <v>1</v>
      </c>
      <c r="E1491">
        <v>0</v>
      </c>
      <c r="F1491">
        <v>1</v>
      </c>
      <c r="G1491">
        <v>1</v>
      </c>
      <c r="H1491">
        <v>81</v>
      </c>
      <c r="K1491">
        <v>83</v>
      </c>
      <c r="L1491">
        <v>79</v>
      </c>
      <c r="M1491">
        <v>88</v>
      </c>
      <c r="N1491">
        <v>61</v>
      </c>
      <c r="P1491">
        <v>65</v>
      </c>
      <c r="Q1491">
        <v>54</v>
      </c>
      <c r="R1491">
        <v>78</v>
      </c>
      <c r="T1491" s="34">
        <f>_xlfn.XLOOKUP(B1491,Demog!$A$2:$A$219,Demog!$P$2:$P$219,,,2)</f>
        <v>58511</v>
      </c>
      <c r="U1491" s="34">
        <f t="shared" si="23"/>
        <v>4</v>
      </c>
      <c r="V1491" s="13">
        <f>IF(OR(Table1[[#This Row],[7d_positivity_public]]=0,ISBLANK(Table1[[#This Row],[7d_positivity_public]])),"",(Table1[[#This Row],[7d_positivity_public]]-Table1[[#This Row],[7d_positivity_all]])/Table1[[#This Row],[7d_positivity_public]])</f>
        <v>0</v>
      </c>
      <c r="W1491">
        <v>1</v>
      </c>
    </row>
    <row r="1492" spans="1:23" x14ac:dyDescent="0.25">
      <c r="A1492" s="10">
        <v>44407</v>
      </c>
      <c r="B1492">
        <v>2134</v>
      </c>
      <c r="C1492" t="s">
        <v>132</v>
      </c>
      <c r="D1492">
        <v>3</v>
      </c>
      <c r="E1492">
        <v>2</v>
      </c>
      <c r="F1492">
        <v>1</v>
      </c>
      <c r="G1492">
        <v>3</v>
      </c>
      <c r="H1492">
        <v>75</v>
      </c>
      <c r="K1492">
        <v>77</v>
      </c>
      <c r="L1492">
        <v>74</v>
      </c>
      <c r="M1492">
        <v>82</v>
      </c>
      <c r="N1492">
        <v>59</v>
      </c>
      <c r="P1492">
        <v>62</v>
      </c>
      <c r="Q1492">
        <v>54</v>
      </c>
      <c r="R1492">
        <v>73</v>
      </c>
      <c r="T1492" s="34">
        <f>_xlfn.XLOOKUP(B1492,Demog!$A$2:$A$219,Demog!$P$2:$P$219,,,2)</f>
        <v>24836</v>
      </c>
      <c r="U1492" s="34">
        <f t="shared" si="23"/>
        <v>5</v>
      </c>
      <c r="V1492" s="13">
        <f>IF(OR(Table1[[#This Row],[7d_positivity_public]]=0,ISBLANK(Table1[[#This Row],[7d_positivity_public]])),"",(Table1[[#This Row],[7d_positivity_public]]-Table1[[#This Row],[7d_positivity_all]])/Table1[[#This Row],[7d_positivity_public]])</f>
        <v>0.33333333333333331</v>
      </c>
      <c r="W1492">
        <v>2</v>
      </c>
    </row>
    <row r="1493" spans="1:23" x14ac:dyDescent="0.25">
      <c r="A1493" s="10">
        <v>44407</v>
      </c>
      <c r="B1493">
        <v>2141</v>
      </c>
      <c r="C1493" t="s">
        <v>133</v>
      </c>
      <c r="D1493">
        <v>3</v>
      </c>
      <c r="E1493">
        <v>1</v>
      </c>
      <c r="F1493">
        <v>2</v>
      </c>
      <c r="G1493">
        <v>3</v>
      </c>
      <c r="H1493">
        <v>71</v>
      </c>
      <c r="K1493">
        <v>72</v>
      </c>
      <c r="L1493">
        <v>62</v>
      </c>
      <c r="M1493">
        <v>83</v>
      </c>
      <c r="N1493">
        <v>55</v>
      </c>
      <c r="P1493">
        <v>59</v>
      </c>
      <c r="Q1493">
        <v>45</v>
      </c>
      <c r="R1493">
        <v>74</v>
      </c>
      <c r="T1493" s="34">
        <f>_xlfn.XLOOKUP(B1493,Demog!$A$2:$A$219,Demog!$P$2:$P$219,,,2)</f>
        <v>26303</v>
      </c>
      <c r="U1493" s="34">
        <f t="shared" si="23"/>
        <v>6</v>
      </c>
      <c r="V1493" s="13">
        <f>IF(OR(Table1[[#This Row],[7d_positivity_public]]=0,ISBLANK(Table1[[#This Row],[7d_positivity_public]])),"",(Table1[[#This Row],[7d_positivity_public]]-Table1[[#This Row],[7d_positivity_all]])/Table1[[#This Row],[7d_positivity_public]])</f>
        <v>0</v>
      </c>
      <c r="W1493">
        <v>3</v>
      </c>
    </row>
    <row r="1494" spans="1:23" x14ac:dyDescent="0.25">
      <c r="A1494" s="10">
        <v>44407</v>
      </c>
      <c r="B1494">
        <v>2142</v>
      </c>
      <c r="C1494" t="s">
        <v>134</v>
      </c>
      <c r="D1494">
        <v>7</v>
      </c>
      <c r="E1494">
        <v>1</v>
      </c>
      <c r="F1494">
        <v>6</v>
      </c>
      <c r="G1494">
        <v>8</v>
      </c>
      <c r="H1494">
        <v>70</v>
      </c>
      <c r="K1494">
        <v>72</v>
      </c>
      <c r="L1494">
        <v>63</v>
      </c>
      <c r="M1494">
        <v>80</v>
      </c>
      <c r="N1494">
        <v>55</v>
      </c>
      <c r="P1494">
        <v>58</v>
      </c>
      <c r="Q1494">
        <v>44</v>
      </c>
      <c r="R1494">
        <v>72</v>
      </c>
      <c r="T1494" s="34">
        <f>_xlfn.XLOOKUP(B1494,Demog!$A$2:$A$219,Demog!$P$2:$P$219,,,2)</f>
        <v>16854</v>
      </c>
      <c r="U1494" s="34">
        <f t="shared" si="23"/>
        <v>8</v>
      </c>
      <c r="V1494" s="13">
        <f>IF(OR(Table1[[#This Row],[7d_positivity_public]]=0,ISBLANK(Table1[[#This Row],[7d_positivity_public]])),"",(Table1[[#This Row],[7d_positivity_public]]-Table1[[#This Row],[7d_positivity_all]])/Table1[[#This Row],[7d_positivity_public]])</f>
        <v>0.375</v>
      </c>
      <c r="W1494">
        <v>5</v>
      </c>
    </row>
    <row r="1495" spans="1:23" x14ac:dyDescent="0.25">
      <c r="A1495" s="10">
        <v>44407</v>
      </c>
      <c r="B1495">
        <v>2150</v>
      </c>
      <c r="C1495" t="s">
        <v>135</v>
      </c>
      <c r="D1495">
        <v>1</v>
      </c>
      <c r="E1495">
        <v>1</v>
      </c>
      <c r="F1495">
        <v>0</v>
      </c>
      <c r="G1495">
        <v>0</v>
      </c>
      <c r="H1495">
        <v>76</v>
      </c>
      <c r="K1495">
        <v>77</v>
      </c>
      <c r="L1495">
        <v>64</v>
      </c>
      <c r="M1495">
        <v>86</v>
      </c>
      <c r="N1495">
        <v>65</v>
      </c>
      <c r="P1495">
        <v>67</v>
      </c>
      <c r="Q1495">
        <v>48</v>
      </c>
      <c r="R1495">
        <v>80</v>
      </c>
      <c r="T1495" s="34">
        <f>_xlfn.XLOOKUP(B1495,Demog!$A$2:$A$219,Demog!$P$2:$P$219,,,2)</f>
        <v>9696</v>
      </c>
      <c r="U1495" s="34">
        <f t="shared" si="23"/>
        <v>1</v>
      </c>
      <c r="V1495" s="13" t="str">
        <f>IF(OR(Table1[[#This Row],[7d_positivity_public]]=0,ISBLANK(Table1[[#This Row],[7d_positivity_public]])),"",(Table1[[#This Row],[7d_positivity_public]]-Table1[[#This Row],[7d_positivity_all]])/Table1[[#This Row],[7d_positivity_public]])</f>
        <v/>
      </c>
      <c r="W1495">
        <v>0</v>
      </c>
    </row>
    <row r="1496" spans="1:23" x14ac:dyDescent="0.25">
      <c r="A1496" s="10">
        <v>44407</v>
      </c>
      <c r="B1496">
        <v>2210</v>
      </c>
      <c r="C1496" t="s">
        <v>136</v>
      </c>
      <c r="D1496">
        <v>1</v>
      </c>
      <c r="E1496">
        <v>0</v>
      </c>
      <c r="F1496">
        <v>1</v>
      </c>
      <c r="G1496">
        <v>2</v>
      </c>
      <c r="H1496">
        <v>85</v>
      </c>
      <c r="K1496">
        <v>86</v>
      </c>
      <c r="L1496">
        <v>84</v>
      </c>
      <c r="M1496">
        <v>88</v>
      </c>
      <c r="N1496">
        <v>70</v>
      </c>
      <c r="P1496">
        <v>71</v>
      </c>
      <c r="Q1496">
        <v>64</v>
      </c>
      <c r="R1496">
        <v>81</v>
      </c>
      <c r="T1496" s="34">
        <f>_xlfn.XLOOKUP(B1496,Demog!$A$2:$A$219,Demog!$P$2:$P$219,,,2)</f>
        <v>70996</v>
      </c>
      <c r="U1496" s="34">
        <f t="shared" si="23"/>
        <v>5</v>
      </c>
      <c r="V1496" s="13">
        <f>IF(OR(Table1[[#This Row],[7d_positivity_public]]=0,ISBLANK(Table1[[#This Row],[7d_positivity_public]])),"",(Table1[[#This Row],[7d_positivity_public]]-Table1[[#This Row],[7d_positivity_all]])/Table1[[#This Row],[7d_positivity_public]])</f>
        <v>0.5</v>
      </c>
      <c r="W1496">
        <v>1</v>
      </c>
    </row>
    <row r="1497" spans="1:23" x14ac:dyDescent="0.25">
      <c r="A1497" s="10">
        <v>44407</v>
      </c>
      <c r="B1497">
        <v>2221</v>
      </c>
      <c r="C1497" t="s">
        <v>137</v>
      </c>
      <c r="D1497">
        <v>2</v>
      </c>
      <c r="E1497">
        <v>1</v>
      </c>
      <c r="F1497">
        <v>1</v>
      </c>
      <c r="G1497">
        <v>3</v>
      </c>
      <c r="H1497">
        <v>87</v>
      </c>
      <c r="K1497">
        <v>87</v>
      </c>
      <c r="L1497">
        <v>87</v>
      </c>
      <c r="M1497">
        <v>87</v>
      </c>
      <c r="N1497">
        <v>70</v>
      </c>
      <c r="P1497">
        <v>72</v>
      </c>
      <c r="Q1497">
        <v>66</v>
      </c>
      <c r="R1497">
        <v>80</v>
      </c>
      <c r="T1497" s="34">
        <f>_xlfn.XLOOKUP(B1497,Demog!$A$2:$A$219,Demog!$P$2:$P$219,,,2)</f>
        <v>47161</v>
      </c>
      <c r="U1497" s="34">
        <f t="shared" si="23"/>
        <v>7</v>
      </c>
      <c r="V1497" s="13">
        <f>IF(OR(Table1[[#This Row],[7d_positivity_public]]=0,ISBLANK(Table1[[#This Row],[7d_positivity_public]])),"",(Table1[[#This Row],[7d_positivity_public]]-Table1[[#This Row],[7d_positivity_all]])/Table1[[#This Row],[7d_positivity_public]])</f>
        <v>0.66666666666666663</v>
      </c>
      <c r="W1497">
        <v>1</v>
      </c>
    </row>
    <row r="1498" spans="1:23" x14ac:dyDescent="0.25">
      <c r="A1498" s="10">
        <v>44407</v>
      </c>
      <c r="B1498">
        <v>2222</v>
      </c>
      <c r="C1498" t="s">
        <v>138</v>
      </c>
      <c r="D1498">
        <v>3</v>
      </c>
      <c r="E1498">
        <v>3</v>
      </c>
      <c r="F1498">
        <v>0</v>
      </c>
      <c r="G1498">
        <v>3</v>
      </c>
      <c r="H1498">
        <v>84</v>
      </c>
      <c r="K1498">
        <v>85</v>
      </c>
      <c r="L1498">
        <v>85</v>
      </c>
      <c r="M1498">
        <v>85</v>
      </c>
      <c r="N1498">
        <v>69</v>
      </c>
      <c r="P1498">
        <v>71</v>
      </c>
      <c r="Q1498">
        <v>64</v>
      </c>
      <c r="R1498">
        <v>79</v>
      </c>
      <c r="T1498" s="34">
        <f>_xlfn.XLOOKUP(B1498,Demog!$A$2:$A$219,Demog!$P$2:$P$219,,,2)</f>
        <v>45434</v>
      </c>
      <c r="U1498" s="34">
        <f t="shared" si="23"/>
        <v>10</v>
      </c>
      <c r="V1498" s="13">
        <f>IF(OR(Table1[[#This Row],[7d_positivity_public]]=0,ISBLANK(Table1[[#This Row],[7d_positivity_public]])),"",(Table1[[#This Row],[7d_positivity_public]]-Table1[[#This Row],[7d_positivity_all]])/Table1[[#This Row],[7d_positivity_public]])</f>
        <v>0.33333333333333331</v>
      </c>
      <c r="W1498">
        <v>2</v>
      </c>
    </row>
    <row r="1499" spans="1:23" x14ac:dyDescent="0.25">
      <c r="A1499" s="10">
        <v>44407</v>
      </c>
      <c r="B1499">
        <v>2223</v>
      </c>
      <c r="C1499" t="s">
        <v>139</v>
      </c>
      <c r="D1499">
        <v>1</v>
      </c>
      <c r="E1499">
        <v>1</v>
      </c>
      <c r="F1499">
        <v>0</v>
      </c>
      <c r="G1499">
        <v>1</v>
      </c>
      <c r="H1499">
        <v>84</v>
      </c>
      <c r="K1499">
        <v>84</v>
      </c>
      <c r="L1499">
        <v>84</v>
      </c>
      <c r="M1499">
        <v>84</v>
      </c>
      <c r="N1499">
        <v>66</v>
      </c>
      <c r="P1499">
        <v>68</v>
      </c>
      <c r="Q1499">
        <v>63</v>
      </c>
      <c r="R1499">
        <v>75</v>
      </c>
      <c r="T1499" s="34">
        <f>_xlfn.XLOOKUP(B1499,Demog!$A$2:$A$219,Demog!$P$2:$P$219,,,2)</f>
        <v>81414</v>
      </c>
      <c r="U1499" s="34">
        <f t="shared" si="23"/>
        <v>6</v>
      </c>
      <c r="V1499" s="13">
        <f>IF(OR(Table1[[#This Row],[7d_positivity_public]]=0,ISBLANK(Table1[[#This Row],[7d_positivity_public]])),"",(Table1[[#This Row],[7d_positivity_public]]-Table1[[#This Row],[7d_positivity_all]])/Table1[[#This Row],[7d_positivity_public]])</f>
        <v>0</v>
      </c>
      <c r="W1499">
        <v>1</v>
      </c>
    </row>
    <row r="1500" spans="1:23" x14ac:dyDescent="0.25">
      <c r="A1500" s="10">
        <v>44407</v>
      </c>
      <c r="B1500">
        <v>2224</v>
      </c>
      <c r="C1500" t="s">
        <v>140</v>
      </c>
      <c r="D1500">
        <v>2</v>
      </c>
      <c r="E1500">
        <v>1</v>
      </c>
      <c r="F1500">
        <v>1</v>
      </c>
      <c r="G1500">
        <v>3</v>
      </c>
      <c r="H1500">
        <v>83</v>
      </c>
      <c r="K1500">
        <v>83</v>
      </c>
      <c r="L1500">
        <v>82</v>
      </c>
      <c r="M1500">
        <v>85</v>
      </c>
      <c r="N1500">
        <v>67</v>
      </c>
      <c r="P1500">
        <v>69</v>
      </c>
      <c r="Q1500">
        <v>63</v>
      </c>
      <c r="R1500">
        <v>77</v>
      </c>
      <c r="T1500" s="34">
        <f>_xlfn.XLOOKUP(B1500,Demog!$A$2:$A$219,Demog!$P$2:$P$219,,,2)</f>
        <v>58746</v>
      </c>
      <c r="U1500" s="34">
        <f t="shared" si="23"/>
        <v>8</v>
      </c>
      <c r="V1500" s="13">
        <f>IF(OR(Table1[[#This Row],[7d_positivity_public]]=0,ISBLANK(Table1[[#This Row],[7d_positivity_public]])),"",(Table1[[#This Row],[7d_positivity_public]]-Table1[[#This Row],[7d_positivity_all]])/Table1[[#This Row],[7d_positivity_public]])</f>
        <v>0.66666666666666663</v>
      </c>
      <c r="W1500">
        <v>1</v>
      </c>
    </row>
    <row r="1501" spans="1:23" x14ac:dyDescent="0.25">
      <c r="A1501" s="10">
        <v>44407</v>
      </c>
      <c r="B1501">
        <v>2231</v>
      </c>
      <c r="C1501" t="s">
        <v>141</v>
      </c>
      <c r="D1501">
        <v>2</v>
      </c>
      <c r="E1501">
        <v>4</v>
      </c>
      <c r="F1501">
        <v>-2</v>
      </c>
      <c r="G1501">
        <v>3</v>
      </c>
      <c r="H1501">
        <v>78</v>
      </c>
      <c r="K1501">
        <v>79</v>
      </c>
      <c r="L1501">
        <v>72</v>
      </c>
      <c r="M1501">
        <v>86</v>
      </c>
      <c r="N1501">
        <v>62</v>
      </c>
      <c r="P1501">
        <v>65</v>
      </c>
      <c r="Q1501">
        <v>51</v>
      </c>
      <c r="R1501">
        <v>79</v>
      </c>
      <c r="T1501" s="34">
        <f>_xlfn.XLOOKUP(B1501,Demog!$A$2:$A$219,Demog!$P$2:$P$219,,,2)</f>
        <v>30824</v>
      </c>
      <c r="U1501" s="34">
        <f t="shared" si="23"/>
        <v>4</v>
      </c>
      <c r="V1501" s="13">
        <f>IF(OR(Table1[[#This Row],[7d_positivity_public]]=0,ISBLANK(Table1[[#This Row],[7d_positivity_public]])),"",(Table1[[#This Row],[7d_positivity_public]]-Table1[[#This Row],[7d_positivity_all]])/Table1[[#This Row],[7d_positivity_public]])</f>
        <v>0.33333333333333331</v>
      </c>
      <c r="W1501">
        <v>2</v>
      </c>
    </row>
    <row r="1502" spans="1:23" x14ac:dyDescent="0.25">
      <c r="A1502" s="10">
        <v>44407</v>
      </c>
      <c r="B1502">
        <v>2232</v>
      </c>
      <c r="C1502" t="s">
        <v>142</v>
      </c>
      <c r="D1502">
        <v>1</v>
      </c>
      <c r="E1502">
        <v>2</v>
      </c>
      <c r="F1502">
        <v>-1</v>
      </c>
      <c r="G1502">
        <v>1</v>
      </c>
      <c r="H1502">
        <v>84</v>
      </c>
      <c r="K1502">
        <v>85</v>
      </c>
      <c r="L1502">
        <v>80</v>
      </c>
      <c r="M1502">
        <v>90</v>
      </c>
      <c r="N1502">
        <v>70</v>
      </c>
      <c r="P1502">
        <v>73</v>
      </c>
      <c r="Q1502">
        <v>61</v>
      </c>
      <c r="R1502">
        <v>85</v>
      </c>
      <c r="T1502" s="34">
        <f>_xlfn.XLOOKUP(B1502,Demog!$A$2:$A$219,Demog!$P$2:$P$219,,,2)</f>
        <v>18835</v>
      </c>
      <c r="U1502" s="34">
        <f t="shared" si="23"/>
        <v>1</v>
      </c>
      <c r="V1502" s="13">
        <f>IF(OR(Table1[[#This Row],[7d_positivity_public]]=0,ISBLANK(Table1[[#This Row],[7d_positivity_public]])),"",(Table1[[#This Row],[7d_positivity_public]]-Table1[[#This Row],[7d_positivity_all]])/Table1[[#This Row],[7d_positivity_public]])</f>
        <v>0</v>
      </c>
      <c r="W1502">
        <v>1</v>
      </c>
    </row>
    <row r="1503" spans="1:23" x14ac:dyDescent="0.25">
      <c r="A1503" s="10">
        <v>44407</v>
      </c>
      <c r="B1503">
        <v>2233</v>
      </c>
      <c r="C1503" t="s">
        <v>143</v>
      </c>
      <c r="D1503">
        <v>4</v>
      </c>
      <c r="E1503">
        <v>4</v>
      </c>
      <c r="F1503">
        <v>0</v>
      </c>
      <c r="G1503">
        <v>5</v>
      </c>
      <c r="H1503">
        <v>79</v>
      </c>
      <c r="K1503">
        <v>80</v>
      </c>
      <c r="L1503">
        <v>74</v>
      </c>
      <c r="M1503">
        <v>87</v>
      </c>
      <c r="N1503">
        <v>62</v>
      </c>
      <c r="P1503">
        <v>66</v>
      </c>
      <c r="Q1503">
        <v>54</v>
      </c>
      <c r="R1503">
        <v>79</v>
      </c>
      <c r="T1503" s="34">
        <f>_xlfn.XLOOKUP(B1503,Demog!$A$2:$A$219,Demog!$P$2:$P$219,,,2)</f>
        <v>51442</v>
      </c>
      <c r="U1503" s="34">
        <f t="shared" si="23"/>
        <v>14</v>
      </c>
      <c r="V1503" s="13">
        <f>IF(OR(Table1[[#This Row],[7d_positivity_public]]=0,ISBLANK(Table1[[#This Row],[7d_positivity_public]])),"",(Table1[[#This Row],[7d_positivity_public]]-Table1[[#This Row],[7d_positivity_all]])/Table1[[#This Row],[7d_positivity_public]])</f>
        <v>0.4</v>
      </c>
      <c r="W1503">
        <v>3</v>
      </c>
    </row>
    <row r="1504" spans="1:23" x14ac:dyDescent="0.25">
      <c r="A1504" s="10">
        <v>44407</v>
      </c>
      <c r="B1504">
        <v>2241</v>
      </c>
      <c r="C1504" t="s">
        <v>144</v>
      </c>
      <c r="D1504">
        <v>2</v>
      </c>
      <c r="E1504">
        <v>1</v>
      </c>
      <c r="F1504">
        <v>1</v>
      </c>
      <c r="G1504">
        <v>3</v>
      </c>
      <c r="H1504">
        <v>83</v>
      </c>
      <c r="K1504">
        <v>84</v>
      </c>
      <c r="L1504">
        <v>82</v>
      </c>
      <c r="M1504">
        <v>85</v>
      </c>
      <c r="N1504">
        <v>69</v>
      </c>
      <c r="P1504">
        <v>72</v>
      </c>
      <c r="Q1504">
        <v>67</v>
      </c>
      <c r="R1504">
        <v>79</v>
      </c>
      <c r="T1504" s="34">
        <f>_xlfn.XLOOKUP(B1504,Demog!$A$2:$A$219,Demog!$P$2:$P$219,,,2)</f>
        <v>40842</v>
      </c>
      <c r="U1504" s="34">
        <f t="shared" si="23"/>
        <v>6</v>
      </c>
      <c r="V1504" s="13">
        <f>IF(OR(Table1[[#This Row],[7d_positivity_public]]=0,ISBLANK(Table1[[#This Row],[7d_positivity_public]])),"",(Table1[[#This Row],[7d_positivity_public]]-Table1[[#This Row],[7d_positivity_all]])/Table1[[#This Row],[7d_positivity_public]])</f>
        <v>0.33333333333333331</v>
      </c>
      <c r="W1504">
        <v>2</v>
      </c>
    </row>
    <row r="1505" spans="1:23" x14ac:dyDescent="0.25">
      <c r="A1505" s="10">
        <v>44407</v>
      </c>
      <c r="B1505">
        <v>2242</v>
      </c>
      <c r="C1505" t="s">
        <v>145</v>
      </c>
      <c r="D1505">
        <v>1</v>
      </c>
      <c r="E1505">
        <v>2</v>
      </c>
      <c r="F1505">
        <v>-1</v>
      </c>
      <c r="G1505">
        <v>2</v>
      </c>
      <c r="H1505">
        <v>84</v>
      </c>
      <c r="K1505">
        <v>85</v>
      </c>
      <c r="L1505">
        <v>83</v>
      </c>
      <c r="M1505">
        <v>88</v>
      </c>
      <c r="N1505">
        <v>70</v>
      </c>
      <c r="P1505">
        <v>73</v>
      </c>
      <c r="Q1505">
        <v>65</v>
      </c>
      <c r="R1505">
        <v>81</v>
      </c>
      <c r="T1505" s="34">
        <f>_xlfn.XLOOKUP(B1505,Demog!$A$2:$A$219,Demog!$P$2:$P$219,,,2)</f>
        <v>70406</v>
      </c>
      <c r="U1505" s="34">
        <f t="shared" si="23"/>
        <v>5</v>
      </c>
      <c r="V1505" s="13">
        <f>IF(OR(Table1[[#This Row],[7d_positivity_public]]=0,ISBLANK(Table1[[#This Row],[7d_positivity_public]])),"",(Table1[[#This Row],[7d_positivity_public]]-Table1[[#This Row],[7d_positivity_all]])/Table1[[#This Row],[7d_positivity_public]])</f>
        <v>0.5</v>
      </c>
      <c r="W1505">
        <v>1</v>
      </c>
    </row>
    <row r="1506" spans="1:23" x14ac:dyDescent="0.25">
      <c r="A1506" s="10">
        <v>44407</v>
      </c>
      <c r="B1506">
        <v>2243</v>
      </c>
      <c r="C1506" t="s">
        <v>146</v>
      </c>
      <c r="D1506">
        <v>0</v>
      </c>
      <c r="E1506">
        <v>0</v>
      </c>
      <c r="F1506">
        <v>0</v>
      </c>
      <c r="G1506">
        <v>1</v>
      </c>
      <c r="H1506">
        <v>83</v>
      </c>
      <c r="K1506">
        <v>84</v>
      </c>
      <c r="L1506">
        <v>81</v>
      </c>
      <c r="M1506">
        <v>87</v>
      </c>
      <c r="N1506">
        <v>70</v>
      </c>
      <c r="P1506">
        <v>72</v>
      </c>
      <c r="Q1506">
        <v>64</v>
      </c>
      <c r="R1506">
        <v>81</v>
      </c>
      <c r="T1506" s="34">
        <f>_xlfn.XLOOKUP(B1506,Demog!$A$2:$A$219,Demog!$P$2:$P$219,,,2)</f>
        <v>28129</v>
      </c>
      <c r="U1506" s="34">
        <f t="shared" si="23"/>
        <v>0</v>
      </c>
      <c r="V1506" s="13">
        <f>IF(OR(Table1[[#This Row],[7d_positivity_public]]=0,ISBLANK(Table1[[#This Row],[7d_positivity_public]])),"",(Table1[[#This Row],[7d_positivity_public]]-Table1[[#This Row],[7d_positivity_all]])/Table1[[#This Row],[7d_positivity_public]])</f>
        <v>1</v>
      </c>
      <c r="W1506">
        <v>0</v>
      </c>
    </row>
    <row r="1507" spans="1:23" x14ac:dyDescent="0.25">
      <c r="A1507" s="10">
        <v>44407</v>
      </c>
      <c r="B1507">
        <v>2244</v>
      </c>
      <c r="C1507" t="s">
        <v>147</v>
      </c>
      <c r="D1507">
        <v>1</v>
      </c>
      <c r="E1507">
        <v>0</v>
      </c>
      <c r="F1507">
        <v>1</v>
      </c>
      <c r="G1507">
        <v>1</v>
      </c>
      <c r="H1507">
        <v>83</v>
      </c>
      <c r="K1507">
        <v>83</v>
      </c>
      <c r="L1507">
        <v>79</v>
      </c>
      <c r="M1507">
        <v>88</v>
      </c>
      <c r="N1507">
        <v>70</v>
      </c>
      <c r="P1507">
        <v>72</v>
      </c>
      <c r="Q1507">
        <v>64</v>
      </c>
      <c r="R1507">
        <v>82</v>
      </c>
      <c r="T1507" s="34">
        <f>_xlfn.XLOOKUP(B1507,Demog!$A$2:$A$219,Demog!$P$2:$P$219,,,2)</f>
        <v>58612</v>
      </c>
      <c r="U1507" s="34">
        <f t="shared" si="23"/>
        <v>4</v>
      </c>
      <c r="V1507" s="13">
        <f>IF(OR(Table1[[#This Row],[7d_positivity_public]]=0,ISBLANK(Table1[[#This Row],[7d_positivity_public]])),"",(Table1[[#This Row],[7d_positivity_public]]-Table1[[#This Row],[7d_positivity_all]])/Table1[[#This Row],[7d_positivity_public]])</f>
        <v>0</v>
      </c>
      <c r="W1507">
        <v>1</v>
      </c>
    </row>
    <row r="1508" spans="1:23" x14ac:dyDescent="0.25">
      <c r="A1508" s="10">
        <v>44407</v>
      </c>
      <c r="B1508">
        <v>2245</v>
      </c>
      <c r="C1508" t="s">
        <v>148</v>
      </c>
      <c r="D1508">
        <v>1</v>
      </c>
      <c r="E1508">
        <v>1</v>
      </c>
      <c r="F1508">
        <v>0</v>
      </c>
      <c r="G1508">
        <v>3</v>
      </c>
      <c r="H1508">
        <v>85</v>
      </c>
      <c r="K1508">
        <v>86</v>
      </c>
      <c r="L1508">
        <v>84</v>
      </c>
      <c r="M1508">
        <v>88</v>
      </c>
      <c r="N1508">
        <v>73</v>
      </c>
      <c r="P1508">
        <v>76</v>
      </c>
      <c r="Q1508">
        <v>70</v>
      </c>
      <c r="R1508">
        <v>83</v>
      </c>
      <c r="T1508" s="34">
        <f>_xlfn.XLOOKUP(B1508,Demog!$A$2:$A$219,Demog!$P$2:$P$219,,,2)</f>
        <v>36404</v>
      </c>
      <c r="U1508" s="34">
        <f t="shared" si="23"/>
        <v>3</v>
      </c>
      <c r="V1508" s="13">
        <f>IF(OR(Table1[[#This Row],[7d_positivity_public]]=0,ISBLANK(Table1[[#This Row],[7d_positivity_public]])),"",(Table1[[#This Row],[7d_positivity_public]]-Table1[[#This Row],[7d_positivity_all]])/Table1[[#This Row],[7d_positivity_public]])</f>
        <v>0.66666666666666663</v>
      </c>
      <c r="W1508">
        <v>1</v>
      </c>
    </row>
    <row r="1509" spans="1:23" x14ac:dyDescent="0.25">
      <c r="A1509" s="10">
        <v>44407</v>
      </c>
      <c r="B1509">
        <v>2311</v>
      </c>
      <c r="C1509" t="s">
        <v>149</v>
      </c>
      <c r="D1509">
        <v>2</v>
      </c>
      <c r="E1509">
        <v>1</v>
      </c>
      <c r="F1509">
        <v>1</v>
      </c>
      <c r="G1509">
        <v>2</v>
      </c>
      <c r="H1509">
        <v>77</v>
      </c>
      <c r="K1509">
        <v>78</v>
      </c>
      <c r="L1509">
        <v>71</v>
      </c>
      <c r="M1509">
        <v>86</v>
      </c>
      <c r="N1509">
        <v>63</v>
      </c>
      <c r="P1509">
        <v>65</v>
      </c>
      <c r="Q1509">
        <v>54</v>
      </c>
      <c r="R1509">
        <v>78</v>
      </c>
      <c r="T1509" s="34">
        <f>_xlfn.XLOOKUP(B1509,Demog!$A$2:$A$219,Demog!$P$2:$P$219,,,2)</f>
        <v>25888</v>
      </c>
      <c r="U1509" s="34">
        <f t="shared" si="23"/>
        <v>4</v>
      </c>
      <c r="V1509" s="13">
        <f>IF(OR(Table1[[#This Row],[7d_positivity_public]]=0,ISBLANK(Table1[[#This Row],[7d_positivity_public]])),"",(Table1[[#This Row],[7d_positivity_public]]-Table1[[#This Row],[7d_positivity_all]])/Table1[[#This Row],[7d_positivity_public]])</f>
        <v>0</v>
      </c>
      <c r="W1509">
        <v>2</v>
      </c>
    </row>
    <row r="1510" spans="1:23" x14ac:dyDescent="0.25">
      <c r="A1510" s="10">
        <v>44407</v>
      </c>
      <c r="B1510">
        <v>2312</v>
      </c>
      <c r="C1510" t="s">
        <v>150</v>
      </c>
      <c r="D1510">
        <v>4</v>
      </c>
      <c r="E1510">
        <v>1</v>
      </c>
      <c r="F1510">
        <v>3</v>
      </c>
      <c r="G1510">
        <v>7</v>
      </c>
      <c r="H1510">
        <v>86</v>
      </c>
      <c r="K1510">
        <v>86</v>
      </c>
      <c r="L1510">
        <v>81</v>
      </c>
      <c r="M1510">
        <v>91</v>
      </c>
      <c r="N1510">
        <v>75</v>
      </c>
      <c r="P1510">
        <v>78</v>
      </c>
      <c r="Q1510">
        <v>68</v>
      </c>
      <c r="R1510">
        <v>86</v>
      </c>
      <c r="T1510" s="34">
        <f>_xlfn.XLOOKUP(B1510,Demog!$A$2:$A$219,Demog!$P$2:$P$219,,,2)</f>
        <v>29587</v>
      </c>
      <c r="U1510" s="34">
        <f t="shared" si="23"/>
        <v>8</v>
      </c>
      <c r="V1510" s="13">
        <f>IF(OR(Table1[[#This Row],[7d_positivity_public]]=0,ISBLANK(Table1[[#This Row],[7d_positivity_public]])),"",(Table1[[#This Row],[7d_positivity_public]]-Table1[[#This Row],[7d_positivity_all]])/Table1[[#This Row],[7d_positivity_public]])</f>
        <v>0.42857142857142855</v>
      </c>
      <c r="W1510">
        <v>4</v>
      </c>
    </row>
    <row r="1511" spans="1:23" x14ac:dyDescent="0.25">
      <c r="A1511" s="10">
        <v>44407</v>
      </c>
      <c r="B1511">
        <v>2313</v>
      </c>
      <c r="C1511" t="s">
        <v>151</v>
      </c>
      <c r="D1511">
        <v>2</v>
      </c>
      <c r="E1511">
        <v>2</v>
      </c>
      <c r="F1511">
        <v>0</v>
      </c>
      <c r="G1511">
        <v>3</v>
      </c>
      <c r="H1511">
        <v>83</v>
      </c>
      <c r="K1511">
        <v>84</v>
      </c>
      <c r="L1511">
        <v>81</v>
      </c>
      <c r="M1511">
        <v>89</v>
      </c>
      <c r="N1511">
        <v>70</v>
      </c>
      <c r="P1511">
        <v>73</v>
      </c>
      <c r="Q1511">
        <v>68</v>
      </c>
      <c r="R1511">
        <v>82</v>
      </c>
      <c r="T1511" s="34">
        <f>_xlfn.XLOOKUP(B1511,Demog!$A$2:$A$219,Demog!$P$2:$P$219,,,2)</f>
        <v>31567</v>
      </c>
      <c r="U1511" s="34">
        <f t="shared" si="23"/>
        <v>4</v>
      </c>
      <c r="V1511" s="13">
        <f>IF(OR(Table1[[#This Row],[7d_positivity_public]]=0,ISBLANK(Table1[[#This Row],[7d_positivity_public]])),"",(Table1[[#This Row],[7d_positivity_public]]-Table1[[#This Row],[7d_positivity_all]])/Table1[[#This Row],[7d_positivity_public]])</f>
        <v>0.66666666666666663</v>
      </c>
      <c r="W1511">
        <v>1</v>
      </c>
    </row>
    <row r="1512" spans="1:23" x14ac:dyDescent="0.25">
      <c r="A1512" s="10">
        <v>44407</v>
      </c>
      <c r="B1512">
        <v>2314</v>
      </c>
      <c r="C1512" t="s">
        <v>152</v>
      </c>
      <c r="D1512">
        <v>2</v>
      </c>
      <c r="E1512">
        <v>1</v>
      </c>
      <c r="F1512">
        <v>1</v>
      </c>
      <c r="G1512">
        <v>1</v>
      </c>
      <c r="H1512">
        <v>80</v>
      </c>
      <c r="K1512">
        <v>81</v>
      </c>
      <c r="L1512">
        <v>72</v>
      </c>
      <c r="M1512">
        <v>88</v>
      </c>
      <c r="N1512">
        <v>68</v>
      </c>
      <c r="P1512">
        <v>71</v>
      </c>
      <c r="Q1512">
        <v>56</v>
      </c>
      <c r="R1512">
        <v>83</v>
      </c>
      <c r="T1512" s="34">
        <f>_xlfn.XLOOKUP(B1512,Demog!$A$2:$A$219,Demog!$P$2:$P$219,,,2)</f>
        <v>22090</v>
      </c>
      <c r="U1512" s="34">
        <f t="shared" si="23"/>
        <v>3</v>
      </c>
      <c r="V1512" s="13">
        <f>IF(OR(Table1[[#This Row],[7d_positivity_public]]=0,ISBLANK(Table1[[#This Row],[7d_positivity_public]])),"",(Table1[[#This Row],[7d_positivity_public]]-Table1[[#This Row],[7d_positivity_all]])/Table1[[#This Row],[7d_positivity_public]])</f>
        <v>0</v>
      </c>
      <c r="W1512">
        <v>1</v>
      </c>
    </row>
    <row r="1513" spans="1:23" x14ac:dyDescent="0.25">
      <c r="A1513" s="10">
        <v>44407</v>
      </c>
      <c r="B1513">
        <v>2315</v>
      </c>
      <c r="C1513" t="s">
        <v>153</v>
      </c>
      <c r="D1513">
        <v>2</v>
      </c>
      <c r="E1513">
        <v>0</v>
      </c>
      <c r="F1513">
        <v>2</v>
      </c>
      <c r="G1513">
        <v>2</v>
      </c>
      <c r="H1513">
        <v>75</v>
      </c>
      <c r="K1513">
        <v>76</v>
      </c>
      <c r="L1513">
        <v>68</v>
      </c>
      <c r="M1513">
        <v>85</v>
      </c>
      <c r="N1513">
        <v>60</v>
      </c>
      <c r="P1513">
        <v>63</v>
      </c>
      <c r="Q1513">
        <v>51</v>
      </c>
      <c r="R1513">
        <v>77</v>
      </c>
      <c r="T1513" s="34">
        <f>_xlfn.XLOOKUP(B1513,Demog!$A$2:$A$219,Demog!$P$2:$P$219,,,2)</f>
        <v>13204</v>
      </c>
      <c r="U1513" s="34">
        <f t="shared" si="23"/>
        <v>2</v>
      </c>
      <c r="V1513" s="13">
        <f>IF(OR(Table1[[#This Row],[7d_positivity_public]]=0,ISBLANK(Table1[[#This Row],[7d_positivity_public]])),"",(Table1[[#This Row],[7d_positivity_public]]-Table1[[#This Row],[7d_positivity_all]])/Table1[[#This Row],[7d_positivity_public]])</f>
        <v>0</v>
      </c>
      <c r="W1513">
        <v>2</v>
      </c>
    </row>
    <row r="1514" spans="1:23" x14ac:dyDescent="0.25">
      <c r="A1514" s="10">
        <v>44407</v>
      </c>
      <c r="B1514">
        <v>2316</v>
      </c>
      <c r="C1514" t="s">
        <v>154</v>
      </c>
      <c r="D1514">
        <v>3</v>
      </c>
      <c r="E1514">
        <v>3</v>
      </c>
      <c r="F1514">
        <v>0</v>
      </c>
      <c r="G1514">
        <v>4</v>
      </c>
      <c r="H1514">
        <v>75</v>
      </c>
      <c r="K1514">
        <v>76</v>
      </c>
      <c r="L1514">
        <v>68</v>
      </c>
      <c r="M1514">
        <v>84</v>
      </c>
      <c r="N1514">
        <v>62</v>
      </c>
      <c r="P1514">
        <v>65</v>
      </c>
      <c r="Q1514">
        <v>51</v>
      </c>
      <c r="R1514">
        <v>78</v>
      </c>
      <c r="T1514" s="34">
        <f>_xlfn.XLOOKUP(B1514,Demog!$A$2:$A$219,Demog!$P$2:$P$219,,,2)</f>
        <v>12653</v>
      </c>
      <c r="U1514" s="34">
        <f t="shared" si="23"/>
        <v>3</v>
      </c>
      <c r="V1514" s="13">
        <f>IF(OR(Table1[[#This Row],[7d_positivity_public]]=0,ISBLANK(Table1[[#This Row],[7d_positivity_public]])),"",(Table1[[#This Row],[7d_positivity_public]]-Table1[[#This Row],[7d_positivity_all]])/Table1[[#This Row],[7d_positivity_public]])</f>
        <v>0.5</v>
      </c>
      <c r="W1514">
        <v>2</v>
      </c>
    </row>
    <row r="1515" spans="1:23" x14ac:dyDescent="0.25">
      <c r="A1515" s="10">
        <v>44407</v>
      </c>
      <c r="B1515">
        <v>2317</v>
      </c>
      <c r="C1515" t="s">
        <v>155</v>
      </c>
      <c r="D1515">
        <v>3</v>
      </c>
      <c r="E1515">
        <v>4</v>
      </c>
      <c r="F1515">
        <v>-1</v>
      </c>
      <c r="G1515">
        <v>3</v>
      </c>
      <c r="H1515">
        <v>75</v>
      </c>
      <c r="K1515">
        <v>77</v>
      </c>
      <c r="L1515">
        <v>67</v>
      </c>
      <c r="M1515">
        <v>84</v>
      </c>
      <c r="N1515">
        <v>63</v>
      </c>
      <c r="P1515">
        <v>66</v>
      </c>
      <c r="Q1515">
        <v>51</v>
      </c>
      <c r="R1515">
        <v>77</v>
      </c>
      <c r="T1515" s="34">
        <f>_xlfn.XLOOKUP(B1515,Demog!$A$2:$A$219,Demog!$P$2:$P$219,,,2)</f>
        <v>8789</v>
      </c>
      <c r="U1515" s="34">
        <f t="shared" si="23"/>
        <v>2</v>
      </c>
      <c r="V1515" s="13">
        <f>IF(OR(Table1[[#This Row],[7d_positivity_public]]=0,ISBLANK(Table1[[#This Row],[7d_positivity_public]])),"",(Table1[[#This Row],[7d_positivity_public]]-Table1[[#This Row],[7d_positivity_all]])/Table1[[#This Row],[7d_positivity_public]])</f>
        <v>0.33333333333333331</v>
      </c>
      <c r="W1515">
        <v>2</v>
      </c>
    </row>
    <row r="1516" spans="1:23" x14ac:dyDescent="0.25">
      <c r="A1516" s="10">
        <v>44407</v>
      </c>
      <c r="B1516">
        <v>2321</v>
      </c>
      <c r="C1516" t="s">
        <v>156</v>
      </c>
      <c r="D1516">
        <v>1</v>
      </c>
      <c r="E1516">
        <v>0</v>
      </c>
      <c r="F1516">
        <v>1</v>
      </c>
      <c r="G1516">
        <v>2</v>
      </c>
      <c r="H1516">
        <v>87</v>
      </c>
      <c r="K1516">
        <v>88</v>
      </c>
      <c r="L1516">
        <v>85</v>
      </c>
      <c r="M1516">
        <v>91</v>
      </c>
      <c r="N1516">
        <v>68</v>
      </c>
      <c r="P1516">
        <v>71</v>
      </c>
      <c r="Q1516">
        <v>62</v>
      </c>
      <c r="R1516">
        <v>83</v>
      </c>
      <c r="T1516" s="34">
        <f>_xlfn.XLOOKUP(B1516,Demog!$A$2:$A$219,Demog!$P$2:$P$219,,,2)</f>
        <v>56017</v>
      </c>
      <c r="U1516" s="34">
        <f t="shared" si="23"/>
        <v>4</v>
      </c>
      <c r="V1516" s="13">
        <f>IF(OR(Table1[[#This Row],[7d_positivity_public]]=0,ISBLANK(Table1[[#This Row],[7d_positivity_public]])),"",(Table1[[#This Row],[7d_positivity_public]]-Table1[[#This Row],[7d_positivity_all]])/Table1[[#This Row],[7d_positivity_public]])</f>
        <v>0.5</v>
      </c>
      <c r="W1516">
        <v>1</v>
      </c>
    </row>
    <row r="1517" spans="1:23" x14ac:dyDescent="0.25">
      <c r="A1517" s="10">
        <v>44407</v>
      </c>
      <c r="B1517">
        <v>2322</v>
      </c>
      <c r="C1517" t="s">
        <v>157</v>
      </c>
      <c r="D1517">
        <v>1</v>
      </c>
      <c r="E1517">
        <v>0</v>
      </c>
      <c r="F1517">
        <v>1</v>
      </c>
      <c r="G1517">
        <v>0</v>
      </c>
      <c r="H1517">
        <v>89</v>
      </c>
      <c r="K1517">
        <v>90</v>
      </c>
      <c r="L1517">
        <v>86</v>
      </c>
      <c r="M1517">
        <v>92</v>
      </c>
      <c r="N1517">
        <v>73</v>
      </c>
      <c r="P1517">
        <v>76</v>
      </c>
      <c r="Q1517">
        <v>63</v>
      </c>
      <c r="R1517">
        <v>86</v>
      </c>
      <c r="T1517" s="34">
        <f>_xlfn.XLOOKUP(B1517,Demog!$A$2:$A$219,Demog!$P$2:$P$219,,,2)</f>
        <v>24822</v>
      </c>
      <c r="U1517" s="34">
        <f t="shared" si="23"/>
        <v>2</v>
      </c>
      <c r="V1517" s="13" t="str">
        <f>IF(OR(Table1[[#This Row],[7d_positivity_public]]=0,ISBLANK(Table1[[#This Row],[7d_positivity_public]])),"",(Table1[[#This Row],[7d_positivity_public]]-Table1[[#This Row],[7d_positivity_all]])/Table1[[#This Row],[7d_positivity_public]])</f>
        <v/>
      </c>
      <c r="W1517">
        <v>0</v>
      </c>
    </row>
    <row r="1518" spans="1:23" x14ac:dyDescent="0.25">
      <c r="A1518" s="10">
        <v>44407</v>
      </c>
      <c r="B1518">
        <v>2323</v>
      </c>
      <c r="C1518" t="s">
        <v>158</v>
      </c>
      <c r="D1518">
        <v>1</v>
      </c>
      <c r="E1518">
        <v>4</v>
      </c>
      <c r="F1518">
        <v>-3</v>
      </c>
      <c r="G1518">
        <v>1</v>
      </c>
      <c r="H1518">
        <v>88</v>
      </c>
      <c r="K1518">
        <v>88</v>
      </c>
      <c r="L1518">
        <v>83</v>
      </c>
      <c r="M1518">
        <v>92</v>
      </c>
      <c r="N1518">
        <v>74</v>
      </c>
      <c r="P1518">
        <v>77</v>
      </c>
      <c r="Q1518">
        <v>62</v>
      </c>
      <c r="R1518">
        <v>86</v>
      </c>
      <c r="T1518" s="34">
        <f>_xlfn.XLOOKUP(B1518,Demog!$A$2:$A$219,Demog!$P$2:$P$219,,,2)</f>
        <v>22225</v>
      </c>
      <c r="U1518" s="34">
        <f t="shared" si="23"/>
        <v>2</v>
      </c>
      <c r="V1518" s="13">
        <f>IF(OR(Table1[[#This Row],[7d_positivity_public]]=0,ISBLANK(Table1[[#This Row],[7d_positivity_public]])),"",(Table1[[#This Row],[7d_positivity_public]]-Table1[[#This Row],[7d_positivity_all]])/Table1[[#This Row],[7d_positivity_public]])</f>
        <v>0</v>
      </c>
      <c r="W1518">
        <v>1</v>
      </c>
    </row>
    <row r="1519" spans="1:23" x14ac:dyDescent="0.25">
      <c r="A1519" s="10">
        <v>44407</v>
      </c>
      <c r="B1519">
        <v>2331</v>
      </c>
      <c r="C1519" t="s">
        <v>159</v>
      </c>
      <c r="D1519">
        <v>2</v>
      </c>
      <c r="E1519">
        <v>2</v>
      </c>
      <c r="F1519">
        <v>0</v>
      </c>
      <c r="G1519">
        <v>3</v>
      </c>
      <c r="H1519">
        <v>86</v>
      </c>
      <c r="K1519">
        <v>87</v>
      </c>
      <c r="L1519">
        <v>85</v>
      </c>
      <c r="M1519">
        <v>90</v>
      </c>
      <c r="N1519">
        <v>63</v>
      </c>
      <c r="P1519">
        <v>66</v>
      </c>
      <c r="Q1519">
        <v>58</v>
      </c>
      <c r="R1519">
        <v>79</v>
      </c>
      <c r="T1519" s="34">
        <f>_xlfn.XLOOKUP(B1519,Demog!$A$2:$A$219,Demog!$P$2:$P$219,,,2)</f>
        <v>53402</v>
      </c>
      <c r="U1519" s="34">
        <f t="shared" si="23"/>
        <v>7</v>
      </c>
      <c r="V1519" s="13">
        <f>IF(OR(Table1[[#This Row],[7d_positivity_public]]=0,ISBLANK(Table1[[#This Row],[7d_positivity_public]])),"",(Table1[[#This Row],[7d_positivity_public]]-Table1[[#This Row],[7d_positivity_all]])/Table1[[#This Row],[7d_positivity_public]])</f>
        <v>0.33333333333333331</v>
      </c>
      <c r="W1519">
        <v>2</v>
      </c>
    </row>
    <row r="1520" spans="1:23" x14ac:dyDescent="0.25">
      <c r="A1520" s="10">
        <v>44407</v>
      </c>
      <c r="B1520">
        <v>2332</v>
      </c>
      <c r="C1520" t="s">
        <v>160</v>
      </c>
      <c r="D1520">
        <v>1</v>
      </c>
      <c r="E1520">
        <v>2</v>
      </c>
      <c r="F1520">
        <v>-1</v>
      </c>
      <c r="G1520">
        <v>1</v>
      </c>
      <c r="H1520">
        <v>82</v>
      </c>
      <c r="K1520">
        <v>83</v>
      </c>
      <c r="L1520">
        <v>81</v>
      </c>
      <c r="M1520">
        <v>85</v>
      </c>
      <c r="N1520">
        <v>61</v>
      </c>
      <c r="P1520">
        <v>63</v>
      </c>
      <c r="Q1520">
        <v>57</v>
      </c>
      <c r="R1520">
        <v>74</v>
      </c>
      <c r="T1520" s="34">
        <f>_xlfn.XLOOKUP(B1520,Demog!$A$2:$A$219,Demog!$P$2:$P$219,,,2)</f>
        <v>51161</v>
      </c>
      <c r="U1520" s="34">
        <f t="shared" si="23"/>
        <v>4</v>
      </c>
      <c r="V1520" s="13">
        <f>IF(OR(Table1[[#This Row],[7d_positivity_public]]=0,ISBLANK(Table1[[#This Row],[7d_positivity_public]])),"",(Table1[[#This Row],[7d_positivity_public]]-Table1[[#This Row],[7d_positivity_all]])/Table1[[#This Row],[7d_positivity_public]])</f>
        <v>0</v>
      </c>
      <c r="W1520">
        <v>1</v>
      </c>
    </row>
    <row r="1521" spans="1:23" x14ac:dyDescent="0.25">
      <c r="A1521" s="10">
        <v>44407</v>
      </c>
      <c r="B1521">
        <v>2333</v>
      </c>
      <c r="C1521" t="s">
        <v>161</v>
      </c>
      <c r="D1521">
        <v>2</v>
      </c>
      <c r="E1521">
        <v>1</v>
      </c>
      <c r="F1521">
        <v>1</v>
      </c>
      <c r="G1521">
        <v>3</v>
      </c>
      <c r="H1521">
        <v>84</v>
      </c>
      <c r="K1521">
        <v>85</v>
      </c>
      <c r="L1521">
        <v>81</v>
      </c>
      <c r="M1521">
        <v>90</v>
      </c>
      <c r="N1521">
        <v>71</v>
      </c>
      <c r="P1521">
        <v>74</v>
      </c>
      <c r="Q1521">
        <v>67</v>
      </c>
      <c r="R1521">
        <v>84</v>
      </c>
      <c r="T1521" s="34">
        <f>_xlfn.XLOOKUP(B1521,Demog!$A$2:$A$219,Demog!$P$2:$P$219,,,2)</f>
        <v>69963</v>
      </c>
      <c r="U1521" s="34">
        <f t="shared" si="23"/>
        <v>10</v>
      </c>
      <c r="V1521" s="13">
        <f>IF(OR(Table1[[#This Row],[7d_positivity_public]]=0,ISBLANK(Table1[[#This Row],[7d_positivity_public]])),"",(Table1[[#This Row],[7d_positivity_public]]-Table1[[#This Row],[7d_positivity_all]])/Table1[[#This Row],[7d_positivity_public]])</f>
        <v>0.33333333333333331</v>
      </c>
      <c r="W1521">
        <v>2</v>
      </c>
    </row>
    <row r="1522" spans="1:23" x14ac:dyDescent="0.25">
      <c r="A1522" s="10">
        <v>44407</v>
      </c>
      <c r="B1522">
        <v>2334</v>
      </c>
      <c r="C1522" t="s">
        <v>162</v>
      </c>
      <c r="D1522">
        <v>1</v>
      </c>
      <c r="E1522">
        <v>1</v>
      </c>
      <c r="F1522">
        <v>0</v>
      </c>
      <c r="G1522">
        <v>1</v>
      </c>
      <c r="H1522">
        <v>88</v>
      </c>
      <c r="K1522">
        <v>89</v>
      </c>
      <c r="L1522">
        <v>87</v>
      </c>
      <c r="M1522">
        <v>92</v>
      </c>
      <c r="N1522">
        <v>70</v>
      </c>
      <c r="P1522">
        <v>73</v>
      </c>
      <c r="Q1522">
        <v>66</v>
      </c>
      <c r="R1522">
        <v>85</v>
      </c>
      <c r="T1522" s="34">
        <f>_xlfn.XLOOKUP(B1522,Demog!$A$2:$A$219,Demog!$P$2:$P$219,,,2)</f>
        <v>45391</v>
      </c>
      <c r="U1522" s="34">
        <f t="shared" si="23"/>
        <v>3</v>
      </c>
      <c r="V1522" s="13">
        <f>IF(OR(Table1[[#This Row],[7d_positivity_public]]=0,ISBLANK(Table1[[#This Row],[7d_positivity_public]])),"",(Table1[[#This Row],[7d_positivity_public]]-Table1[[#This Row],[7d_positivity_all]])/Table1[[#This Row],[7d_positivity_public]])</f>
        <v>0</v>
      </c>
      <c r="W1522">
        <v>1</v>
      </c>
    </row>
    <row r="1523" spans="1:23" x14ac:dyDescent="0.25">
      <c r="A1523" s="10">
        <v>44407</v>
      </c>
      <c r="B1523">
        <v>2335</v>
      </c>
      <c r="C1523" t="s">
        <v>163</v>
      </c>
      <c r="D1523">
        <v>1</v>
      </c>
      <c r="E1523">
        <v>2</v>
      </c>
      <c r="F1523">
        <v>-1</v>
      </c>
      <c r="G1523">
        <v>2</v>
      </c>
      <c r="H1523">
        <v>88</v>
      </c>
      <c r="K1523">
        <v>89</v>
      </c>
      <c r="L1523">
        <v>87</v>
      </c>
      <c r="M1523">
        <v>92</v>
      </c>
      <c r="N1523">
        <v>65</v>
      </c>
      <c r="P1523">
        <v>68</v>
      </c>
      <c r="Q1523">
        <v>60</v>
      </c>
      <c r="R1523">
        <v>83</v>
      </c>
      <c r="T1523" s="34">
        <f>_xlfn.XLOOKUP(B1523,Demog!$A$2:$A$219,Demog!$P$2:$P$219,,,2)</f>
        <v>62748</v>
      </c>
      <c r="U1523" s="34">
        <f t="shared" si="23"/>
        <v>4</v>
      </c>
      <c r="V1523" s="13">
        <f>IF(OR(Table1[[#This Row],[7d_positivity_public]]=0,ISBLANK(Table1[[#This Row],[7d_positivity_public]])),"",(Table1[[#This Row],[7d_positivity_public]]-Table1[[#This Row],[7d_positivity_all]])/Table1[[#This Row],[7d_positivity_public]])</f>
        <v>0.5</v>
      </c>
      <c r="W1523">
        <v>1</v>
      </c>
    </row>
    <row r="1524" spans="1:23" x14ac:dyDescent="0.25">
      <c r="A1524" s="10">
        <v>44407</v>
      </c>
      <c r="B1524">
        <v>2336</v>
      </c>
      <c r="C1524" t="s">
        <v>164</v>
      </c>
      <c r="D1524">
        <v>1</v>
      </c>
      <c r="E1524">
        <v>1</v>
      </c>
      <c r="F1524">
        <v>0</v>
      </c>
      <c r="G1524">
        <v>2</v>
      </c>
      <c r="H1524">
        <v>87</v>
      </c>
      <c r="K1524">
        <v>88</v>
      </c>
      <c r="L1524">
        <v>85</v>
      </c>
      <c r="M1524">
        <v>91</v>
      </c>
      <c r="N1524">
        <v>71</v>
      </c>
      <c r="P1524">
        <v>74</v>
      </c>
      <c r="Q1524">
        <v>66</v>
      </c>
      <c r="R1524">
        <v>83</v>
      </c>
      <c r="T1524" s="34">
        <f>_xlfn.XLOOKUP(B1524,Demog!$A$2:$A$219,Demog!$P$2:$P$219,,,2)</f>
        <v>58701</v>
      </c>
      <c r="U1524" s="34">
        <f t="shared" si="23"/>
        <v>4</v>
      </c>
      <c r="V1524" s="13">
        <f>IF(OR(Table1[[#This Row],[7d_positivity_public]]=0,ISBLANK(Table1[[#This Row],[7d_positivity_public]])),"",(Table1[[#This Row],[7d_positivity_public]]-Table1[[#This Row],[7d_positivity_all]])/Table1[[#This Row],[7d_positivity_public]])</f>
        <v>0.5</v>
      </c>
      <c r="W1524">
        <v>1</v>
      </c>
    </row>
    <row r="1525" spans="1:23" x14ac:dyDescent="0.25">
      <c r="A1525" s="10">
        <v>44407</v>
      </c>
      <c r="B1525">
        <v>2337</v>
      </c>
      <c r="C1525" t="s">
        <v>165</v>
      </c>
      <c r="D1525">
        <v>1</v>
      </c>
      <c r="E1525">
        <v>1</v>
      </c>
      <c r="F1525">
        <v>0</v>
      </c>
      <c r="G1525">
        <v>1</v>
      </c>
      <c r="H1525">
        <v>81</v>
      </c>
      <c r="K1525">
        <v>82</v>
      </c>
      <c r="L1525">
        <v>79</v>
      </c>
      <c r="M1525">
        <v>86</v>
      </c>
      <c r="N1525">
        <v>67</v>
      </c>
      <c r="P1525">
        <v>69</v>
      </c>
      <c r="Q1525">
        <v>62</v>
      </c>
      <c r="R1525">
        <v>78</v>
      </c>
      <c r="T1525" s="34">
        <f>_xlfn.XLOOKUP(B1525,Demog!$A$2:$A$219,Demog!$P$2:$P$219,,,2)</f>
        <v>60538</v>
      </c>
      <c r="U1525" s="34">
        <f t="shared" si="23"/>
        <v>4</v>
      </c>
      <c r="V1525" s="13">
        <f>IF(OR(Table1[[#This Row],[7d_positivity_public]]=0,ISBLANK(Table1[[#This Row],[7d_positivity_public]])),"",(Table1[[#This Row],[7d_positivity_public]]-Table1[[#This Row],[7d_positivity_all]])/Table1[[#This Row],[7d_positivity_public]])</f>
        <v>1</v>
      </c>
      <c r="W1525">
        <v>0</v>
      </c>
    </row>
    <row r="1526" spans="1:23" x14ac:dyDescent="0.25">
      <c r="A1526" s="10">
        <v>44407</v>
      </c>
      <c r="B1526">
        <v>2338</v>
      </c>
      <c r="C1526" t="s">
        <v>166</v>
      </c>
      <c r="D1526">
        <v>1</v>
      </c>
      <c r="E1526">
        <v>1</v>
      </c>
      <c r="F1526">
        <v>0</v>
      </c>
      <c r="G1526">
        <v>2</v>
      </c>
      <c r="H1526">
        <v>88</v>
      </c>
      <c r="K1526">
        <v>90</v>
      </c>
      <c r="L1526">
        <v>88</v>
      </c>
      <c r="M1526">
        <v>92</v>
      </c>
      <c r="N1526">
        <v>63</v>
      </c>
      <c r="P1526">
        <v>66</v>
      </c>
      <c r="Q1526">
        <v>58</v>
      </c>
      <c r="R1526">
        <v>82</v>
      </c>
      <c r="T1526" s="34">
        <f>_xlfn.XLOOKUP(B1526,Demog!$A$2:$A$219,Demog!$P$2:$P$219,,,2)</f>
        <v>41463</v>
      </c>
      <c r="U1526" s="34">
        <f t="shared" si="23"/>
        <v>3</v>
      </c>
      <c r="V1526" s="13">
        <f>IF(OR(Table1[[#This Row],[7d_positivity_public]]=0,ISBLANK(Table1[[#This Row],[7d_positivity_public]])),"",(Table1[[#This Row],[7d_positivity_public]]-Table1[[#This Row],[7d_positivity_all]])/Table1[[#This Row],[7d_positivity_public]])</f>
        <v>0.5</v>
      </c>
      <c r="W1526">
        <v>1</v>
      </c>
    </row>
    <row r="1527" spans="1:23" x14ac:dyDescent="0.25">
      <c r="A1527" s="10">
        <v>44407</v>
      </c>
      <c r="B1527">
        <v>2341</v>
      </c>
      <c r="C1527" t="s">
        <v>167</v>
      </c>
      <c r="D1527">
        <v>1</v>
      </c>
      <c r="E1527">
        <v>1</v>
      </c>
      <c r="F1527">
        <v>0</v>
      </c>
      <c r="G1527">
        <v>2</v>
      </c>
      <c r="H1527">
        <v>84</v>
      </c>
      <c r="K1527">
        <v>85</v>
      </c>
      <c r="L1527">
        <v>80</v>
      </c>
      <c r="M1527">
        <v>88</v>
      </c>
      <c r="N1527">
        <v>74</v>
      </c>
      <c r="P1527">
        <v>76</v>
      </c>
      <c r="Q1527">
        <v>66</v>
      </c>
      <c r="R1527">
        <v>83</v>
      </c>
      <c r="T1527" s="34">
        <f>_xlfn.XLOOKUP(B1527,Demog!$A$2:$A$219,Demog!$P$2:$P$219,,,2)</f>
        <v>74816</v>
      </c>
      <c r="U1527" s="34">
        <f t="shared" si="23"/>
        <v>5</v>
      </c>
      <c r="V1527" s="13">
        <f>IF(OR(Table1[[#This Row],[7d_positivity_public]]=0,ISBLANK(Table1[[#This Row],[7d_positivity_public]])),"",(Table1[[#This Row],[7d_positivity_public]]-Table1[[#This Row],[7d_positivity_all]])/Table1[[#This Row],[7d_positivity_public]])</f>
        <v>0.5</v>
      </c>
      <c r="W1527">
        <v>1</v>
      </c>
    </row>
    <row r="1528" spans="1:23" x14ac:dyDescent="0.25">
      <c r="A1528" s="10">
        <v>44407</v>
      </c>
      <c r="B1528">
        <v>2342</v>
      </c>
      <c r="C1528" t="s">
        <v>168</v>
      </c>
      <c r="D1528">
        <v>2</v>
      </c>
      <c r="E1528">
        <v>2</v>
      </c>
      <c r="F1528">
        <v>0</v>
      </c>
      <c r="G1528">
        <v>1</v>
      </c>
      <c r="H1528">
        <v>82</v>
      </c>
      <c r="K1528">
        <v>82</v>
      </c>
      <c r="L1528">
        <v>73</v>
      </c>
      <c r="M1528">
        <v>87</v>
      </c>
      <c r="N1528">
        <v>73</v>
      </c>
      <c r="P1528">
        <v>74</v>
      </c>
      <c r="Q1528">
        <v>58</v>
      </c>
      <c r="R1528">
        <v>82</v>
      </c>
      <c r="T1528" s="34">
        <f>_xlfn.XLOOKUP(B1528,Demog!$A$2:$A$219,Demog!$P$2:$P$219,,,2)</f>
        <v>19952</v>
      </c>
      <c r="U1528" s="34">
        <f t="shared" si="23"/>
        <v>3</v>
      </c>
      <c r="V1528" s="13">
        <f>IF(OR(Table1[[#This Row],[7d_positivity_public]]=0,ISBLANK(Table1[[#This Row],[7d_positivity_public]])),"",(Table1[[#This Row],[7d_positivity_public]]-Table1[[#This Row],[7d_positivity_all]])/Table1[[#This Row],[7d_positivity_public]])</f>
        <v>1</v>
      </c>
      <c r="W1528">
        <v>0</v>
      </c>
    </row>
    <row r="1529" spans="1:23" x14ac:dyDescent="0.25">
      <c r="A1529" s="10">
        <v>44407</v>
      </c>
      <c r="B1529">
        <v>3111</v>
      </c>
      <c r="C1529" t="s">
        <v>169</v>
      </c>
      <c r="D1529">
        <v>0</v>
      </c>
      <c r="E1529">
        <v>1</v>
      </c>
      <c r="F1529">
        <v>-1</v>
      </c>
      <c r="G1529">
        <v>3</v>
      </c>
      <c r="H1529">
        <v>86</v>
      </c>
      <c r="K1529">
        <v>86</v>
      </c>
      <c r="L1529">
        <v>91</v>
      </c>
      <c r="M1529">
        <v>81</v>
      </c>
      <c r="N1529">
        <v>56</v>
      </c>
      <c r="P1529">
        <v>58</v>
      </c>
      <c r="Q1529">
        <v>49</v>
      </c>
      <c r="R1529">
        <v>69</v>
      </c>
      <c r="T1529" s="34">
        <f>_xlfn.XLOOKUP(B1529,Demog!$A$2:$A$219,Demog!$P$2:$P$219,,,2)</f>
        <v>54587</v>
      </c>
      <c r="U1529" s="34">
        <f t="shared" si="23"/>
        <v>0</v>
      </c>
      <c r="V1529" s="13">
        <f>IF(OR(Table1[[#This Row],[7d_positivity_public]]=0,ISBLANK(Table1[[#This Row],[7d_positivity_public]])),"",(Table1[[#This Row],[7d_positivity_public]]-Table1[[#This Row],[7d_positivity_all]])/Table1[[#This Row],[7d_positivity_public]])</f>
        <v>0.66666666666666663</v>
      </c>
      <c r="W1529">
        <v>1</v>
      </c>
    </row>
    <row r="1530" spans="1:23" x14ac:dyDescent="0.25">
      <c r="A1530" s="10">
        <v>44407</v>
      </c>
      <c r="B1530">
        <v>3112</v>
      </c>
      <c r="C1530" t="s">
        <v>170</v>
      </c>
      <c r="D1530">
        <v>3</v>
      </c>
      <c r="E1530">
        <v>4</v>
      </c>
      <c r="F1530">
        <v>-1</v>
      </c>
      <c r="G1530">
        <v>12</v>
      </c>
      <c r="H1530">
        <v>80</v>
      </c>
      <c r="K1530">
        <v>80</v>
      </c>
      <c r="L1530">
        <v>78</v>
      </c>
      <c r="M1530">
        <v>81</v>
      </c>
      <c r="N1530">
        <v>58</v>
      </c>
      <c r="P1530">
        <v>61</v>
      </c>
      <c r="Q1530">
        <v>48</v>
      </c>
      <c r="R1530">
        <v>72</v>
      </c>
      <c r="T1530" s="34">
        <f>_xlfn.XLOOKUP(B1530,Demog!$A$2:$A$219,Demog!$P$2:$P$219,,,2)</f>
        <v>17729</v>
      </c>
      <c r="U1530" s="34">
        <f t="shared" si="23"/>
        <v>4</v>
      </c>
      <c r="V1530" s="13">
        <f>IF(OR(Table1[[#This Row],[7d_positivity_public]]=0,ISBLANK(Table1[[#This Row],[7d_positivity_public]])),"",(Table1[[#This Row],[7d_positivity_public]]-Table1[[#This Row],[7d_positivity_all]])/Table1[[#This Row],[7d_positivity_public]])</f>
        <v>0.83333333333333337</v>
      </c>
      <c r="W1530">
        <v>2</v>
      </c>
    </row>
    <row r="1531" spans="1:23" x14ac:dyDescent="0.25">
      <c r="A1531" s="10">
        <v>44407</v>
      </c>
      <c r="B1531">
        <v>3113</v>
      </c>
      <c r="C1531" t="s">
        <v>171</v>
      </c>
      <c r="D1531">
        <v>1</v>
      </c>
      <c r="E1531">
        <v>0</v>
      </c>
      <c r="F1531">
        <v>1</v>
      </c>
      <c r="G1531">
        <v>0</v>
      </c>
      <c r="H1531">
        <v>79</v>
      </c>
      <c r="K1531">
        <v>80</v>
      </c>
      <c r="L1531">
        <v>78</v>
      </c>
      <c r="M1531">
        <v>81</v>
      </c>
      <c r="N1531">
        <v>57</v>
      </c>
      <c r="P1531">
        <v>60</v>
      </c>
      <c r="Q1531">
        <v>46</v>
      </c>
      <c r="R1531">
        <v>71</v>
      </c>
      <c r="T1531" s="34">
        <f>_xlfn.XLOOKUP(B1531,Demog!$A$2:$A$219,Demog!$P$2:$P$219,,,2)</f>
        <v>23478</v>
      </c>
      <c r="U1531" s="34">
        <f t="shared" si="23"/>
        <v>2</v>
      </c>
      <c r="V1531" s="13" t="str">
        <f>IF(OR(Table1[[#This Row],[7d_positivity_public]]=0,ISBLANK(Table1[[#This Row],[7d_positivity_public]])),"",(Table1[[#This Row],[7d_positivity_public]]-Table1[[#This Row],[7d_positivity_all]])/Table1[[#This Row],[7d_positivity_public]])</f>
        <v/>
      </c>
      <c r="W1531">
        <v>0</v>
      </c>
    </row>
    <row r="1532" spans="1:23" x14ac:dyDescent="0.25">
      <c r="A1532" s="10">
        <v>44407</v>
      </c>
      <c r="B1532">
        <v>3114</v>
      </c>
      <c r="C1532" t="s">
        <v>172</v>
      </c>
      <c r="D1532">
        <v>1</v>
      </c>
      <c r="E1532">
        <v>1</v>
      </c>
      <c r="F1532">
        <v>0</v>
      </c>
      <c r="G1532">
        <v>2</v>
      </c>
      <c r="H1532">
        <v>82</v>
      </c>
      <c r="K1532">
        <v>82</v>
      </c>
      <c r="L1532">
        <v>80</v>
      </c>
      <c r="M1532">
        <v>84</v>
      </c>
      <c r="N1532">
        <v>60</v>
      </c>
      <c r="P1532">
        <v>63</v>
      </c>
      <c r="Q1532">
        <v>49</v>
      </c>
      <c r="R1532">
        <v>75</v>
      </c>
      <c r="T1532" s="34">
        <f>_xlfn.XLOOKUP(B1532,Demog!$A$2:$A$219,Demog!$P$2:$P$219,,,2)</f>
        <v>32171</v>
      </c>
      <c r="U1532" s="34">
        <f t="shared" si="23"/>
        <v>2</v>
      </c>
      <c r="V1532" s="13">
        <f>IF(OR(Table1[[#This Row],[7d_positivity_public]]=0,ISBLANK(Table1[[#This Row],[7d_positivity_public]])),"",(Table1[[#This Row],[7d_positivity_public]]-Table1[[#This Row],[7d_positivity_all]])/Table1[[#This Row],[7d_positivity_public]])</f>
        <v>0.5</v>
      </c>
      <c r="W1532">
        <v>1</v>
      </c>
    </row>
    <row r="1533" spans="1:23" x14ac:dyDescent="0.25">
      <c r="A1533" s="10">
        <v>44407</v>
      </c>
      <c r="B1533">
        <v>3115</v>
      </c>
      <c r="C1533" t="s">
        <v>173</v>
      </c>
      <c r="D1533">
        <v>2</v>
      </c>
      <c r="E1533">
        <v>0</v>
      </c>
      <c r="F1533">
        <v>2</v>
      </c>
      <c r="G1533">
        <v>5</v>
      </c>
      <c r="H1533">
        <v>87</v>
      </c>
      <c r="K1533">
        <v>87</v>
      </c>
      <c r="L1533">
        <v>83</v>
      </c>
      <c r="M1533">
        <v>90</v>
      </c>
      <c r="N1533">
        <v>69</v>
      </c>
      <c r="P1533">
        <v>73</v>
      </c>
      <c r="Q1533">
        <v>59</v>
      </c>
      <c r="R1533">
        <v>83</v>
      </c>
      <c r="T1533" s="34">
        <f>_xlfn.XLOOKUP(B1533,Demog!$A$2:$A$219,Demog!$P$2:$P$219,,,2)</f>
        <v>24774</v>
      </c>
      <c r="U1533" s="34">
        <f t="shared" si="23"/>
        <v>3</v>
      </c>
      <c r="V1533" s="13">
        <f>IF(OR(Table1[[#This Row],[7d_positivity_public]]=0,ISBLANK(Table1[[#This Row],[7d_positivity_public]])),"",(Table1[[#This Row],[7d_positivity_public]]-Table1[[#This Row],[7d_positivity_all]])/Table1[[#This Row],[7d_positivity_public]])</f>
        <v>0.6</v>
      </c>
      <c r="W1533">
        <v>2</v>
      </c>
    </row>
    <row r="1534" spans="1:23" x14ac:dyDescent="0.25">
      <c r="A1534" s="10">
        <v>44407</v>
      </c>
      <c r="B1534">
        <v>3116</v>
      </c>
      <c r="C1534" t="s">
        <v>174</v>
      </c>
      <c r="D1534">
        <v>2</v>
      </c>
      <c r="E1534">
        <v>1</v>
      </c>
      <c r="F1534">
        <v>1</v>
      </c>
      <c r="G1534">
        <v>4</v>
      </c>
      <c r="H1534">
        <v>86</v>
      </c>
      <c r="K1534">
        <v>86</v>
      </c>
      <c r="L1534">
        <v>86</v>
      </c>
      <c r="M1534">
        <v>86</v>
      </c>
      <c r="N1534">
        <v>60</v>
      </c>
      <c r="P1534">
        <v>63</v>
      </c>
      <c r="Q1534">
        <v>52</v>
      </c>
      <c r="R1534">
        <v>75</v>
      </c>
      <c r="T1534" s="34">
        <f>_xlfn.XLOOKUP(B1534,Demog!$A$2:$A$219,Demog!$P$2:$P$219,,,2)</f>
        <v>24621</v>
      </c>
      <c r="U1534" s="34">
        <f t="shared" si="23"/>
        <v>3</v>
      </c>
      <c r="V1534" s="13">
        <f>IF(OR(Table1[[#This Row],[7d_positivity_public]]=0,ISBLANK(Table1[[#This Row],[7d_positivity_public]])),"",(Table1[[#This Row],[7d_positivity_public]]-Table1[[#This Row],[7d_positivity_all]])/Table1[[#This Row],[7d_positivity_public]])</f>
        <v>0.75</v>
      </c>
      <c r="W1534">
        <v>1</v>
      </c>
    </row>
    <row r="1535" spans="1:23" x14ac:dyDescent="0.25">
      <c r="A1535" s="10">
        <v>44407</v>
      </c>
      <c r="B1535">
        <v>3117</v>
      </c>
      <c r="C1535" t="s">
        <v>175</v>
      </c>
      <c r="D1535">
        <v>0</v>
      </c>
      <c r="E1535">
        <v>1</v>
      </c>
      <c r="F1535">
        <v>-1</v>
      </c>
      <c r="G1535">
        <v>2</v>
      </c>
      <c r="H1535">
        <v>85</v>
      </c>
      <c r="K1535">
        <v>85</v>
      </c>
      <c r="L1535">
        <v>83</v>
      </c>
      <c r="M1535">
        <v>87</v>
      </c>
      <c r="N1535">
        <v>62</v>
      </c>
      <c r="P1535">
        <v>65</v>
      </c>
      <c r="Q1535">
        <v>53</v>
      </c>
      <c r="R1535">
        <v>77</v>
      </c>
      <c r="T1535" s="34">
        <f>_xlfn.XLOOKUP(B1535,Demog!$A$2:$A$219,Demog!$P$2:$P$219,,,2)</f>
        <v>20949</v>
      </c>
      <c r="U1535" s="34">
        <f t="shared" si="23"/>
        <v>0</v>
      </c>
      <c r="V1535" s="13">
        <f>IF(OR(Table1[[#This Row],[7d_positivity_public]]=0,ISBLANK(Table1[[#This Row],[7d_positivity_public]])),"",(Table1[[#This Row],[7d_positivity_public]]-Table1[[#This Row],[7d_positivity_all]])/Table1[[#This Row],[7d_positivity_public]])</f>
        <v>0.5</v>
      </c>
      <c r="W1535">
        <v>1</v>
      </c>
    </row>
    <row r="1536" spans="1:23" x14ac:dyDescent="0.25">
      <c r="A1536" s="10">
        <v>44407</v>
      </c>
      <c r="B1536">
        <v>3211</v>
      </c>
      <c r="C1536" t="s">
        <v>176</v>
      </c>
      <c r="D1536">
        <v>3</v>
      </c>
      <c r="E1536">
        <v>3</v>
      </c>
      <c r="F1536">
        <v>0</v>
      </c>
      <c r="G1536">
        <v>3</v>
      </c>
      <c r="H1536">
        <v>86</v>
      </c>
      <c r="K1536">
        <v>86</v>
      </c>
      <c r="L1536">
        <v>90</v>
      </c>
      <c r="M1536">
        <v>81</v>
      </c>
      <c r="N1536">
        <v>68</v>
      </c>
      <c r="P1536">
        <v>69</v>
      </c>
      <c r="Q1536">
        <v>66</v>
      </c>
      <c r="R1536">
        <v>73</v>
      </c>
      <c r="T1536" s="34">
        <f>_xlfn.XLOOKUP(B1536,Demog!$A$2:$A$219,Demog!$P$2:$P$219,,,2)</f>
        <v>41934</v>
      </c>
      <c r="U1536" s="34">
        <f t="shared" si="23"/>
        <v>9</v>
      </c>
      <c r="V1536" s="13">
        <f>IF(OR(Table1[[#This Row],[7d_positivity_public]]=0,ISBLANK(Table1[[#This Row],[7d_positivity_public]])),"",(Table1[[#This Row],[7d_positivity_public]]-Table1[[#This Row],[7d_positivity_all]])/Table1[[#This Row],[7d_positivity_public]])</f>
        <v>0.66666666666666663</v>
      </c>
      <c r="W1536">
        <v>1</v>
      </c>
    </row>
    <row r="1537" spans="1:23" x14ac:dyDescent="0.25">
      <c r="A1537" s="10">
        <v>44407</v>
      </c>
      <c r="B1537">
        <v>3212</v>
      </c>
      <c r="C1537" t="s">
        <v>177</v>
      </c>
      <c r="D1537">
        <v>3</v>
      </c>
      <c r="E1537">
        <v>1</v>
      </c>
      <c r="F1537">
        <v>2</v>
      </c>
      <c r="G1537">
        <v>5</v>
      </c>
      <c r="H1537">
        <v>87</v>
      </c>
      <c r="K1537">
        <v>87</v>
      </c>
      <c r="L1537">
        <v>89</v>
      </c>
      <c r="M1537">
        <v>84</v>
      </c>
      <c r="N1537">
        <v>70</v>
      </c>
      <c r="P1537">
        <v>71</v>
      </c>
      <c r="Q1537">
        <v>67</v>
      </c>
      <c r="R1537">
        <v>76</v>
      </c>
      <c r="T1537" s="34">
        <f>_xlfn.XLOOKUP(B1537,Demog!$A$2:$A$219,Demog!$P$2:$P$219,,,2)</f>
        <v>47203</v>
      </c>
      <c r="U1537" s="34">
        <f t="shared" si="23"/>
        <v>10</v>
      </c>
      <c r="V1537" s="13">
        <f>IF(OR(Table1[[#This Row],[7d_positivity_public]]=0,ISBLANK(Table1[[#This Row],[7d_positivity_public]])),"",(Table1[[#This Row],[7d_positivity_public]]-Table1[[#This Row],[7d_positivity_all]])/Table1[[#This Row],[7d_positivity_public]])</f>
        <v>0.8</v>
      </c>
      <c r="W1537">
        <v>1</v>
      </c>
    </row>
    <row r="1538" spans="1:23" x14ac:dyDescent="0.25">
      <c r="A1538" s="10">
        <v>44407</v>
      </c>
      <c r="B1538">
        <v>3213</v>
      </c>
      <c r="C1538" t="s">
        <v>178</v>
      </c>
      <c r="D1538">
        <v>2</v>
      </c>
      <c r="E1538">
        <v>2</v>
      </c>
      <c r="F1538">
        <v>0</v>
      </c>
      <c r="G1538">
        <v>4</v>
      </c>
      <c r="H1538">
        <v>89</v>
      </c>
      <c r="K1538">
        <v>89</v>
      </c>
      <c r="L1538">
        <v>90</v>
      </c>
      <c r="M1538">
        <v>89</v>
      </c>
      <c r="N1538">
        <v>74</v>
      </c>
      <c r="P1538">
        <v>76</v>
      </c>
      <c r="Q1538">
        <v>70</v>
      </c>
      <c r="R1538">
        <v>83</v>
      </c>
      <c r="T1538" s="34">
        <f>_xlfn.XLOOKUP(B1538,Demog!$A$2:$A$219,Demog!$P$2:$P$219,,,2)</f>
        <v>32904</v>
      </c>
      <c r="U1538" s="34">
        <f t="shared" ref="U1538:U1601" si="24">ROUND(T1538*D1538/100000*7,0)</f>
        <v>5</v>
      </c>
      <c r="V1538" s="13">
        <f>IF(OR(Table1[[#This Row],[7d_positivity_public]]=0,ISBLANK(Table1[[#This Row],[7d_positivity_public]])),"",(Table1[[#This Row],[7d_positivity_public]]-Table1[[#This Row],[7d_positivity_all]])/Table1[[#This Row],[7d_positivity_public]])</f>
        <v>0.75</v>
      </c>
      <c r="W1538">
        <v>1</v>
      </c>
    </row>
    <row r="1539" spans="1:23" x14ac:dyDescent="0.25">
      <c r="A1539" s="10">
        <v>44407</v>
      </c>
      <c r="B1539">
        <v>3221</v>
      </c>
      <c r="C1539" t="s">
        <v>179</v>
      </c>
      <c r="D1539">
        <v>2</v>
      </c>
      <c r="E1539">
        <v>4</v>
      </c>
      <c r="F1539">
        <v>-2</v>
      </c>
      <c r="G1539">
        <v>3</v>
      </c>
      <c r="H1539">
        <v>74</v>
      </c>
      <c r="K1539">
        <v>74</v>
      </c>
      <c r="L1539">
        <v>73</v>
      </c>
      <c r="M1539">
        <v>75</v>
      </c>
      <c r="N1539">
        <v>57</v>
      </c>
      <c r="P1539">
        <v>58</v>
      </c>
      <c r="Q1539">
        <v>54</v>
      </c>
      <c r="R1539">
        <v>63</v>
      </c>
      <c r="T1539" s="34">
        <f>_xlfn.XLOOKUP(B1539,Demog!$A$2:$A$219,Demog!$P$2:$P$219,,,2)</f>
        <v>19960</v>
      </c>
      <c r="U1539" s="34">
        <f t="shared" si="24"/>
        <v>3</v>
      </c>
      <c r="V1539" s="13">
        <f>IF(OR(Table1[[#This Row],[7d_positivity_public]]=0,ISBLANK(Table1[[#This Row],[7d_positivity_public]])),"",(Table1[[#This Row],[7d_positivity_public]]-Table1[[#This Row],[7d_positivity_all]])/Table1[[#This Row],[7d_positivity_public]])</f>
        <v>0.33333333333333331</v>
      </c>
      <c r="W1539">
        <v>2</v>
      </c>
    </row>
    <row r="1540" spans="1:23" x14ac:dyDescent="0.25">
      <c r="A1540" s="10">
        <v>44407</v>
      </c>
      <c r="B1540">
        <v>3222</v>
      </c>
      <c r="C1540" t="s">
        <v>180</v>
      </c>
      <c r="D1540">
        <v>0</v>
      </c>
      <c r="E1540">
        <v>0</v>
      </c>
      <c r="F1540">
        <v>0</v>
      </c>
      <c r="G1540">
        <v>0</v>
      </c>
      <c r="H1540">
        <v>86</v>
      </c>
      <c r="K1540">
        <v>86</v>
      </c>
      <c r="L1540">
        <v>88</v>
      </c>
      <c r="M1540">
        <v>82</v>
      </c>
      <c r="N1540">
        <v>67</v>
      </c>
      <c r="P1540">
        <v>68</v>
      </c>
      <c r="Q1540">
        <v>66</v>
      </c>
      <c r="R1540">
        <v>74</v>
      </c>
      <c r="T1540" s="34">
        <f>_xlfn.XLOOKUP(B1540,Demog!$A$2:$A$219,Demog!$P$2:$P$219,,,2)</f>
        <v>12392</v>
      </c>
      <c r="U1540" s="34">
        <f t="shared" si="24"/>
        <v>0</v>
      </c>
      <c r="V1540" s="13" t="str">
        <f>IF(OR(Table1[[#This Row],[7d_positivity_public]]=0,ISBLANK(Table1[[#This Row],[7d_positivity_public]])),"",(Table1[[#This Row],[7d_positivity_public]]-Table1[[#This Row],[7d_positivity_all]])/Table1[[#This Row],[7d_positivity_public]])</f>
        <v/>
      </c>
      <c r="W1540">
        <v>0</v>
      </c>
    </row>
    <row r="1541" spans="1:23" x14ac:dyDescent="0.25">
      <c r="A1541" s="10">
        <v>44407</v>
      </c>
      <c r="B1541">
        <v>3223</v>
      </c>
      <c r="C1541" t="s">
        <v>181</v>
      </c>
      <c r="D1541">
        <v>0</v>
      </c>
      <c r="E1541">
        <v>2</v>
      </c>
      <c r="F1541">
        <v>-2</v>
      </c>
      <c r="G1541">
        <v>1</v>
      </c>
      <c r="H1541">
        <v>84</v>
      </c>
      <c r="K1541">
        <v>85</v>
      </c>
      <c r="L1541">
        <v>86</v>
      </c>
      <c r="M1541">
        <v>84</v>
      </c>
      <c r="N1541">
        <v>69</v>
      </c>
      <c r="P1541">
        <v>71</v>
      </c>
      <c r="Q1541">
        <v>69</v>
      </c>
      <c r="R1541">
        <v>74</v>
      </c>
      <c r="T1541" s="34">
        <f>_xlfn.XLOOKUP(B1541,Demog!$A$2:$A$219,Demog!$P$2:$P$219,,,2)</f>
        <v>29180</v>
      </c>
      <c r="U1541" s="34">
        <f t="shared" si="24"/>
        <v>0</v>
      </c>
      <c r="V1541" s="13">
        <f>IF(OR(Table1[[#This Row],[7d_positivity_public]]=0,ISBLANK(Table1[[#This Row],[7d_positivity_public]])),"",(Table1[[#This Row],[7d_positivity_public]]-Table1[[#This Row],[7d_positivity_all]])/Table1[[#This Row],[7d_positivity_public]])</f>
        <v>1</v>
      </c>
      <c r="W1541">
        <v>0</v>
      </c>
    </row>
    <row r="1542" spans="1:23" x14ac:dyDescent="0.25">
      <c r="A1542" s="10">
        <v>44407</v>
      </c>
      <c r="B1542">
        <v>3231</v>
      </c>
      <c r="C1542" t="s">
        <v>182</v>
      </c>
      <c r="D1542">
        <v>2</v>
      </c>
      <c r="E1542">
        <v>1</v>
      </c>
      <c r="F1542">
        <v>1</v>
      </c>
      <c r="G1542">
        <v>5</v>
      </c>
      <c r="H1542">
        <v>88</v>
      </c>
      <c r="K1542">
        <v>89</v>
      </c>
      <c r="L1542">
        <v>89</v>
      </c>
      <c r="M1542">
        <v>88</v>
      </c>
      <c r="N1542">
        <v>70</v>
      </c>
      <c r="P1542">
        <v>73</v>
      </c>
      <c r="Q1542">
        <v>69</v>
      </c>
      <c r="R1542">
        <v>78</v>
      </c>
      <c r="T1542" s="34">
        <f>_xlfn.XLOOKUP(B1542,Demog!$A$2:$A$219,Demog!$P$2:$P$219,,,2)</f>
        <v>18027</v>
      </c>
      <c r="U1542" s="34">
        <f t="shared" si="24"/>
        <v>3</v>
      </c>
      <c r="V1542" s="13">
        <f>IF(OR(Table1[[#This Row],[7d_positivity_public]]=0,ISBLANK(Table1[[#This Row],[7d_positivity_public]])),"",(Table1[[#This Row],[7d_positivity_public]]-Table1[[#This Row],[7d_positivity_all]])/Table1[[#This Row],[7d_positivity_public]])</f>
        <v>0.6</v>
      </c>
      <c r="W1542">
        <v>2</v>
      </c>
    </row>
    <row r="1543" spans="1:23" x14ac:dyDescent="0.25">
      <c r="A1543" s="10">
        <v>44407</v>
      </c>
      <c r="B1543">
        <v>3232</v>
      </c>
      <c r="C1543" t="s">
        <v>183</v>
      </c>
      <c r="D1543">
        <v>0</v>
      </c>
      <c r="E1543">
        <v>2</v>
      </c>
      <c r="F1543">
        <v>-2</v>
      </c>
      <c r="G1543">
        <v>4</v>
      </c>
      <c r="H1543">
        <v>88</v>
      </c>
      <c r="K1543">
        <v>88</v>
      </c>
      <c r="L1543">
        <v>88</v>
      </c>
      <c r="M1543">
        <v>89</v>
      </c>
      <c r="N1543">
        <v>69</v>
      </c>
      <c r="P1543">
        <v>72</v>
      </c>
      <c r="Q1543">
        <v>65</v>
      </c>
      <c r="R1543">
        <v>80</v>
      </c>
      <c r="T1543" s="34">
        <f>_xlfn.XLOOKUP(B1543,Demog!$A$2:$A$219,Demog!$P$2:$P$219,,,2)</f>
        <v>34575</v>
      </c>
      <c r="U1543" s="34">
        <f t="shared" si="24"/>
        <v>0</v>
      </c>
      <c r="V1543" s="13">
        <f>IF(OR(Table1[[#This Row],[7d_positivity_public]]=0,ISBLANK(Table1[[#This Row],[7d_positivity_public]])),"",(Table1[[#This Row],[7d_positivity_public]]-Table1[[#This Row],[7d_positivity_all]])/Table1[[#This Row],[7d_positivity_public]])</f>
        <v>0.75</v>
      </c>
      <c r="W1543">
        <v>1</v>
      </c>
    </row>
    <row r="1544" spans="1:23" x14ac:dyDescent="0.25">
      <c r="A1544" s="10">
        <v>44407</v>
      </c>
      <c r="B1544">
        <v>3233</v>
      </c>
      <c r="C1544" t="s">
        <v>184</v>
      </c>
      <c r="D1544">
        <v>2</v>
      </c>
      <c r="E1544">
        <v>1</v>
      </c>
      <c r="F1544">
        <v>1</v>
      </c>
      <c r="G1544">
        <v>4</v>
      </c>
      <c r="H1544">
        <v>90</v>
      </c>
      <c r="K1544">
        <v>90</v>
      </c>
      <c r="L1544">
        <v>91</v>
      </c>
      <c r="M1544">
        <v>89</v>
      </c>
      <c r="N1544">
        <v>69</v>
      </c>
      <c r="P1544">
        <v>72</v>
      </c>
      <c r="Q1544">
        <v>66</v>
      </c>
      <c r="R1544">
        <v>79</v>
      </c>
      <c r="T1544" s="34">
        <f>_xlfn.XLOOKUP(B1544,Demog!$A$2:$A$219,Demog!$P$2:$P$219,,,2)</f>
        <v>51292</v>
      </c>
      <c r="U1544" s="34">
        <f t="shared" si="24"/>
        <v>7</v>
      </c>
      <c r="V1544" s="13">
        <f>IF(OR(Table1[[#This Row],[7d_positivity_public]]=0,ISBLANK(Table1[[#This Row],[7d_positivity_public]])),"",(Table1[[#This Row],[7d_positivity_public]]-Table1[[#This Row],[7d_positivity_all]])/Table1[[#This Row],[7d_positivity_public]])</f>
        <v>0.5</v>
      </c>
      <c r="W1544">
        <v>2</v>
      </c>
    </row>
    <row r="1545" spans="1:23" x14ac:dyDescent="0.25">
      <c r="A1545" s="10">
        <v>44407</v>
      </c>
      <c r="B1545">
        <v>3241</v>
      </c>
      <c r="C1545" t="s">
        <v>185</v>
      </c>
      <c r="D1545">
        <v>1</v>
      </c>
      <c r="E1545">
        <v>1</v>
      </c>
      <c r="F1545">
        <v>0</v>
      </c>
      <c r="G1545">
        <v>1</v>
      </c>
      <c r="H1545">
        <v>82</v>
      </c>
      <c r="K1545">
        <v>83</v>
      </c>
      <c r="L1545">
        <v>81</v>
      </c>
      <c r="M1545">
        <v>84</v>
      </c>
      <c r="N1545">
        <v>63</v>
      </c>
      <c r="P1545">
        <v>66</v>
      </c>
      <c r="Q1545">
        <v>53</v>
      </c>
      <c r="R1545">
        <v>77</v>
      </c>
      <c r="T1545" s="34">
        <f>_xlfn.XLOOKUP(B1545,Demog!$A$2:$A$219,Demog!$P$2:$P$219,,,2)</f>
        <v>37993</v>
      </c>
      <c r="U1545" s="34">
        <f t="shared" si="24"/>
        <v>3</v>
      </c>
      <c r="V1545" s="13">
        <f>IF(OR(Table1[[#This Row],[7d_positivity_public]]=0,ISBLANK(Table1[[#This Row],[7d_positivity_public]])),"",(Table1[[#This Row],[7d_positivity_public]]-Table1[[#This Row],[7d_positivity_all]])/Table1[[#This Row],[7d_positivity_public]])</f>
        <v>1</v>
      </c>
      <c r="W1545">
        <v>0</v>
      </c>
    </row>
    <row r="1546" spans="1:23" x14ac:dyDescent="0.25">
      <c r="A1546" s="10">
        <v>44407</v>
      </c>
      <c r="B1546">
        <v>3242</v>
      </c>
      <c r="C1546" t="s">
        <v>186</v>
      </c>
      <c r="D1546">
        <v>1</v>
      </c>
      <c r="E1546">
        <v>0</v>
      </c>
      <c r="F1546">
        <v>1</v>
      </c>
      <c r="G1546">
        <v>1</v>
      </c>
      <c r="H1546">
        <v>86</v>
      </c>
      <c r="K1546">
        <v>86</v>
      </c>
      <c r="L1546">
        <v>83</v>
      </c>
      <c r="M1546">
        <v>88</v>
      </c>
      <c r="N1546">
        <v>67</v>
      </c>
      <c r="P1546">
        <v>70</v>
      </c>
      <c r="Q1546">
        <v>58</v>
      </c>
      <c r="R1546">
        <v>83</v>
      </c>
      <c r="T1546" s="34">
        <f>_xlfn.XLOOKUP(B1546,Demog!$A$2:$A$219,Demog!$P$2:$P$219,,,2)</f>
        <v>34483</v>
      </c>
      <c r="U1546" s="34">
        <f t="shared" si="24"/>
        <v>2</v>
      </c>
      <c r="V1546" s="13">
        <f>IF(OR(Table1[[#This Row],[7d_positivity_public]]=0,ISBLANK(Table1[[#This Row],[7d_positivity_public]])),"",(Table1[[#This Row],[7d_positivity_public]]-Table1[[#This Row],[7d_positivity_all]])/Table1[[#This Row],[7d_positivity_public]])</f>
        <v>1</v>
      </c>
      <c r="W1546">
        <v>0</v>
      </c>
    </row>
    <row r="1547" spans="1:23" x14ac:dyDescent="0.25">
      <c r="A1547" s="10">
        <v>44407</v>
      </c>
      <c r="B1547">
        <v>3243</v>
      </c>
      <c r="C1547" t="s">
        <v>187</v>
      </c>
      <c r="D1547">
        <v>13</v>
      </c>
      <c r="E1547">
        <v>0</v>
      </c>
      <c r="F1547">
        <v>13</v>
      </c>
      <c r="G1547">
        <v>21</v>
      </c>
      <c r="H1547">
        <v>81</v>
      </c>
      <c r="K1547">
        <v>81</v>
      </c>
      <c r="L1547">
        <v>80</v>
      </c>
      <c r="M1547">
        <v>81</v>
      </c>
      <c r="N1547">
        <v>54</v>
      </c>
      <c r="P1547">
        <v>55</v>
      </c>
      <c r="Q1547">
        <v>49</v>
      </c>
      <c r="R1547">
        <v>72</v>
      </c>
      <c r="T1547" s="34">
        <f>_xlfn.XLOOKUP(B1547,Demog!$A$2:$A$219,Demog!$P$2:$P$219,,,2)</f>
        <v>15890</v>
      </c>
      <c r="U1547" s="34">
        <f t="shared" si="24"/>
        <v>14</v>
      </c>
      <c r="V1547" s="13">
        <f>IF(OR(Table1[[#This Row],[7d_positivity_public]]=0,ISBLANK(Table1[[#This Row],[7d_positivity_public]])),"",(Table1[[#This Row],[7d_positivity_public]]-Table1[[#This Row],[7d_positivity_all]])/Table1[[#This Row],[7d_positivity_public]])</f>
        <v>0.8571428571428571</v>
      </c>
      <c r="W1547">
        <v>3</v>
      </c>
    </row>
    <row r="1548" spans="1:23" x14ac:dyDescent="0.25">
      <c r="A1548" s="10">
        <v>44407</v>
      </c>
      <c r="B1548">
        <v>3244</v>
      </c>
      <c r="C1548" t="s">
        <v>188</v>
      </c>
      <c r="D1548">
        <v>2</v>
      </c>
      <c r="E1548">
        <v>0</v>
      </c>
      <c r="F1548">
        <v>2</v>
      </c>
      <c r="G1548">
        <v>3</v>
      </c>
      <c r="H1548">
        <v>89</v>
      </c>
      <c r="K1548">
        <v>90</v>
      </c>
      <c r="L1548">
        <v>90</v>
      </c>
      <c r="M1548">
        <v>88</v>
      </c>
      <c r="N1548">
        <v>73</v>
      </c>
      <c r="P1548">
        <v>74</v>
      </c>
      <c r="Q1548">
        <v>69</v>
      </c>
      <c r="R1548">
        <v>82</v>
      </c>
      <c r="T1548" s="34">
        <f>_xlfn.XLOOKUP(B1548,Demog!$A$2:$A$219,Demog!$P$2:$P$219,,,2)</f>
        <v>42812</v>
      </c>
      <c r="U1548" s="34">
        <f t="shared" si="24"/>
        <v>6</v>
      </c>
      <c r="V1548" s="13">
        <f>IF(OR(Table1[[#This Row],[7d_positivity_public]]=0,ISBLANK(Table1[[#This Row],[7d_positivity_public]])),"",(Table1[[#This Row],[7d_positivity_public]]-Table1[[#This Row],[7d_positivity_all]])/Table1[[#This Row],[7d_positivity_public]])</f>
        <v>0.66666666666666663</v>
      </c>
      <c r="W1548">
        <v>1</v>
      </c>
    </row>
    <row r="1549" spans="1:23" x14ac:dyDescent="0.25">
      <c r="A1549" s="10">
        <v>44407</v>
      </c>
      <c r="B1549">
        <v>3251</v>
      </c>
      <c r="C1549" t="s">
        <v>189</v>
      </c>
      <c r="D1549">
        <v>0</v>
      </c>
      <c r="E1549">
        <v>2</v>
      </c>
      <c r="F1549">
        <v>-2</v>
      </c>
      <c r="G1549">
        <v>1</v>
      </c>
      <c r="H1549">
        <v>89</v>
      </c>
      <c r="K1549">
        <v>89</v>
      </c>
      <c r="L1549">
        <v>90</v>
      </c>
      <c r="M1549">
        <v>88</v>
      </c>
      <c r="N1549">
        <v>70</v>
      </c>
      <c r="P1549">
        <v>72</v>
      </c>
      <c r="Q1549">
        <v>68</v>
      </c>
      <c r="R1549">
        <v>78</v>
      </c>
      <c r="T1549" s="34">
        <f>_xlfn.XLOOKUP(B1549,Demog!$A$2:$A$219,Demog!$P$2:$P$219,,,2)</f>
        <v>31755</v>
      </c>
      <c r="U1549" s="34">
        <f t="shared" si="24"/>
        <v>0</v>
      </c>
      <c r="V1549" s="13">
        <f>IF(OR(Table1[[#This Row],[7d_positivity_public]]=0,ISBLANK(Table1[[#This Row],[7d_positivity_public]])),"",(Table1[[#This Row],[7d_positivity_public]]-Table1[[#This Row],[7d_positivity_all]])/Table1[[#This Row],[7d_positivity_public]])</f>
        <v>1</v>
      </c>
      <c r="W1549">
        <v>0</v>
      </c>
    </row>
    <row r="1550" spans="1:23" x14ac:dyDescent="0.25">
      <c r="A1550" s="10">
        <v>44407</v>
      </c>
      <c r="B1550">
        <v>3252</v>
      </c>
      <c r="C1550" t="s">
        <v>190</v>
      </c>
      <c r="D1550">
        <v>0</v>
      </c>
      <c r="E1550">
        <v>2</v>
      </c>
      <c r="F1550">
        <v>-2</v>
      </c>
      <c r="G1550">
        <v>2</v>
      </c>
      <c r="H1550">
        <v>89</v>
      </c>
      <c r="K1550">
        <v>89</v>
      </c>
      <c r="L1550">
        <v>90</v>
      </c>
      <c r="M1550">
        <v>86</v>
      </c>
      <c r="N1550">
        <v>73</v>
      </c>
      <c r="P1550">
        <v>74</v>
      </c>
      <c r="Q1550">
        <v>73</v>
      </c>
      <c r="R1550">
        <v>78</v>
      </c>
      <c r="T1550" s="34">
        <f>_xlfn.XLOOKUP(B1550,Demog!$A$2:$A$219,Demog!$P$2:$P$219,,,2)</f>
        <v>32807</v>
      </c>
      <c r="U1550" s="34">
        <f t="shared" si="24"/>
        <v>0</v>
      </c>
      <c r="V1550" s="13">
        <f>IF(OR(Table1[[#This Row],[7d_positivity_public]]=0,ISBLANK(Table1[[#This Row],[7d_positivity_public]])),"",(Table1[[#This Row],[7d_positivity_public]]-Table1[[#This Row],[7d_positivity_all]])/Table1[[#This Row],[7d_positivity_public]])</f>
        <v>0.5</v>
      </c>
      <c r="W1550">
        <v>1</v>
      </c>
    </row>
    <row r="1551" spans="1:23" x14ac:dyDescent="0.25">
      <c r="A1551" s="10">
        <v>44407</v>
      </c>
      <c r="B1551">
        <v>3253</v>
      </c>
      <c r="C1551" t="s">
        <v>191</v>
      </c>
      <c r="D1551">
        <v>2</v>
      </c>
      <c r="E1551">
        <v>1</v>
      </c>
      <c r="F1551">
        <v>1</v>
      </c>
      <c r="G1551">
        <v>4</v>
      </c>
      <c r="H1551">
        <v>89</v>
      </c>
      <c r="K1551">
        <v>90</v>
      </c>
      <c r="L1551">
        <v>90</v>
      </c>
      <c r="M1551">
        <v>88</v>
      </c>
      <c r="N1551">
        <v>72</v>
      </c>
      <c r="P1551">
        <v>74</v>
      </c>
      <c r="Q1551">
        <v>68</v>
      </c>
      <c r="R1551">
        <v>82</v>
      </c>
      <c r="T1551" s="34">
        <f>_xlfn.XLOOKUP(B1551,Demog!$A$2:$A$219,Demog!$P$2:$P$219,,,2)</f>
        <v>31246</v>
      </c>
      <c r="U1551" s="34">
        <f t="shared" si="24"/>
        <v>4</v>
      </c>
      <c r="V1551" s="13">
        <f>IF(OR(Table1[[#This Row],[7d_positivity_public]]=0,ISBLANK(Table1[[#This Row],[7d_positivity_public]])),"",(Table1[[#This Row],[7d_positivity_public]]-Table1[[#This Row],[7d_positivity_all]])/Table1[[#This Row],[7d_positivity_public]])</f>
        <v>0.75</v>
      </c>
      <c r="W1551">
        <v>1</v>
      </c>
    </row>
    <row r="1552" spans="1:23" x14ac:dyDescent="0.25">
      <c r="A1552" s="10">
        <v>44407</v>
      </c>
      <c r="B1552">
        <v>3261</v>
      </c>
      <c r="C1552" t="s">
        <v>192</v>
      </c>
      <c r="D1552">
        <v>4</v>
      </c>
      <c r="E1552">
        <v>0</v>
      </c>
      <c r="F1552">
        <v>4</v>
      </c>
      <c r="G1552">
        <v>7</v>
      </c>
      <c r="H1552">
        <v>87</v>
      </c>
      <c r="K1552">
        <v>87</v>
      </c>
      <c r="L1552">
        <v>87</v>
      </c>
      <c r="M1552">
        <v>88</v>
      </c>
      <c r="N1552">
        <v>70</v>
      </c>
      <c r="P1552">
        <v>72</v>
      </c>
      <c r="Q1552">
        <v>66</v>
      </c>
      <c r="R1552">
        <v>80</v>
      </c>
      <c r="T1552" s="34">
        <f>_xlfn.XLOOKUP(B1552,Demog!$A$2:$A$219,Demog!$P$2:$P$219,,,2)</f>
        <v>29561</v>
      </c>
      <c r="U1552" s="34">
        <f t="shared" si="24"/>
        <v>8</v>
      </c>
      <c r="V1552" s="13">
        <f>IF(OR(Table1[[#This Row],[7d_positivity_public]]=0,ISBLANK(Table1[[#This Row],[7d_positivity_public]])),"",(Table1[[#This Row],[7d_positivity_public]]-Table1[[#This Row],[7d_positivity_all]])/Table1[[#This Row],[7d_positivity_public]])</f>
        <v>0.42857142857142855</v>
      </c>
      <c r="W1552">
        <v>4</v>
      </c>
    </row>
    <row r="1553" spans="1:23" x14ac:dyDescent="0.25">
      <c r="A1553" s="10">
        <v>44407</v>
      </c>
      <c r="B1553">
        <v>3262</v>
      </c>
      <c r="C1553" t="s">
        <v>193</v>
      </c>
      <c r="D1553">
        <v>3</v>
      </c>
      <c r="E1553">
        <v>1</v>
      </c>
      <c r="F1553">
        <v>2</v>
      </c>
      <c r="G1553">
        <v>7</v>
      </c>
      <c r="H1553">
        <v>83</v>
      </c>
      <c r="K1553">
        <v>83</v>
      </c>
      <c r="L1553">
        <v>84</v>
      </c>
      <c r="M1553">
        <v>82</v>
      </c>
      <c r="N1553">
        <v>60</v>
      </c>
      <c r="P1553">
        <v>62</v>
      </c>
      <c r="Q1553">
        <v>53</v>
      </c>
      <c r="R1553">
        <v>73</v>
      </c>
      <c r="T1553" s="34">
        <f>_xlfn.XLOOKUP(B1553,Demog!$A$2:$A$219,Demog!$P$2:$P$219,,,2)</f>
        <v>37453</v>
      </c>
      <c r="U1553" s="34">
        <f t="shared" si="24"/>
        <v>8</v>
      </c>
      <c r="V1553" s="13">
        <f>IF(OR(Table1[[#This Row],[7d_positivity_public]]=0,ISBLANK(Table1[[#This Row],[7d_positivity_public]])),"",(Table1[[#This Row],[7d_positivity_public]]-Table1[[#This Row],[7d_positivity_all]])/Table1[[#This Row],[7d_positivity_public]])</f>
        <v>0.7142857142857143</v>
      </c>
      <c r="W1553">
        <v>2</v>
      </c>
    </row>
    <row r="1554" spans="1:23" x14ac:dyDescent="0.25">
      <c r="A1554" s="10">
        <v>44407</v>
      </c>
      <c r="B1554">
        <v>3263</v>
      </c>
      <c r="C1554" t="s">
        <v>194</v>
      </c>
      <c r="D1554">
        <v>1</v>
      </c>
      <c r="E1554">
        <v>1</v>
      </c>
      <c r="F1554">
        <v>0</v>
      </c>
      <c r="G1554">
        <v>1</v>
      </c>
      <c r="H1554">
        <v>89</v>
      </c>
      <c r="K1554">
        <v>90</v>
      </c>
      <c r="L1554">
        <v>90</v>
      </c>
      <c r="M1554">
        <v>90</v>
      </c>
      <c r="N1554">
        <v>66</v>
      </c>
      <c r="P1554">
        <v>69</v>
      </c>
      <c r="Q1554">
        <v>62</v>
      </c>
      <c r="R1554">
        <v>79</v>
      </c>
      <c r="T1554" s="34">
        <f>_xlfn.XLOOKUP(B1554,Demog!$A$2:$A$219,Demog!$P$2:$P$219,,,2)</f>
        <v>36496</v>
      </c>
      <c r="U1554" s="34">
        <f t="shared" si="24"/>
        <v>3</v>
      </c>
      <c r="V1554" s="13">
        <f>IF(OR(Table1[[#This Row],[7d_positivity_public]]=0,ISBLANK(Table1[[#This Row],[7d_positivity_public]])),"",(Table1[[#This Row],[7d_positivity_public]]-Table1[[#This Row],[7d_positivity_all]])/Table1[[#This Row],[7d_positivity_public]])</f>
        <v>1</v>
      </c>
      <c r="W1554">
        <v>0</v>
      </c>
    </row>
    <row r="1555" spans="1:23" x14ac:dyDescent="0.25">
      <c r="A1555" s="10">
        <v>44407</v>
      </c>
      <c r="B1555">
        <v>3264</v>
      </c>
      <c r="C1555" t="s">
        <v>195</v>
      </c>
      <c r="D1555">
        <v>0</v>
      </c>
      <c r="E1555">
        <v>0</v>
      </c>
      <c r="F1555">
        <v>0</v>
      </c>
      <c r="G1555">
        <v>0</v>
      </c>
      <c r="H1555">
        <v>88</v>
      </c>
      <c r="K1555">
        <v>88</v>
      </c>
      <c r="L1555">
        <v>88</v>
      </c>
      <c r="M1555">
        <v>89</v>
      </c>
      <c r="N1555">
        <v>68</v>
      </c>
      <c r="P1555">
        <v>71</v>
      </c>
      <c r="Q1555">
        <v>63</v>
      </c>
      <c r="R1555">
        <v>79</v>
      </c>
      <c r="T1555" s="34">
        <f>_xlfn.XLOOKUP(B1555,Demog!$A$2:$A$219,Demog!$P$2:$P$219,,,2)</f>
        <v>31065</v>
      </c>
      <c r="U1555" s="34">
        <f t="shared" si="24"/>
        <v>0</v>
      </c>
      <c r="V1555" s="13" t="str">
        <f>IF(OR(Table1[[#This Row],[7d_positivity_public]]=0,ISBLANK(Table1[[#This Row],[7d_positivity_public]])),"",(Table1[[#This Row],[7d_positivity_public]]-Table1[[#This Row],[7d_positivity_all]])/Table1[[#This Row],[7d_positivity_public]])</f>
        <v/>
      </c>
      <c r="W1555">
        <v>0</v>
      </c>
    </row>
    <row r="1556" spans="1:23" x14ac:dyDescent="0.25">
      <c r="A1556" s="10">
        <v>44407</v>
      </c>
      <c r="B1556">
        <v>3311</v>
      </c>
      <c r="C1556" t="s">
        <v>196</v>
      </c>
      <c r="D1556">
        <v>1</v>
      </c>
      <c r="E1556">
        <v>1</v>
      </c>
      <c r="F1556">
        <v>0</v>
      </c>
      <c r="G1556">
        <v>1</v>
      </c>
      <c r="H1556">
        <v>87</v>
      </c>
      <c r="K1556">
        <v>88</v>
      </c>
      <c r="L1556">
        <v>86</v>
      </c>
      <c r="M1556">
        <v>89</v>
      </c>
      <c r="N1556">
        <v>70</v>
      </c>
      <c r="P1556">
        <v>73</v>
      </c>
      <c r="Q1556">
        <v>65</v>
      </c>
      <c r="R1556">
        <v>83</v>
      </c>
      <c r="T1556" s="34">
        <f>_xlfn.XLOOKUP(B1556,Demog!$A$2:$A$219,Demog!$P$2:$P$219,,,2)</f>
        <v>19230</v>
      </c>
      <c r="U1556" s="34">
        <f t="shared" si="24"/>
        <v>1</v>
      </c>
      <c r="V1556" s="13">
        <f>IF(OR(Table1[[#This Row],[7d_positivity_public]]=0,ISBLANK(Table1[[#This Row],[7d_positivity_public]])),"",(Table1[[#This Row],[7d_positivity_public]]-Table1[[#This Row],[7d_positivity_all]])/Table1[[#This Row],[7d_positivity_public]])</f>
        <v>1</v>
      </c>
      <c r="W1556">
        <v>0</v>
      </c>
    </row>
    <row r="1557" spans="1:23" x14ac:dyDescent="0.25">
      <c r="A1557" s="10">
        <v>44407</v>
      </c>
      <c r="B1557">
        <v>3312</v>
      </c>
      <c r="C1557" t="s">
        <v>197</v>
      </c>
      <c r="D1557">
        <v>3</v>
      </c>
      <c r="E1557">
        <v>0</v>
      </c>
      <c r="F1557">
        <v>3</v>
      </c>
      <c r="G1557">
        <v>5</v>
      </c>
      <c r="H1557">
        <v>86</v>
      </c>
      <c r="K1557">
        <v>87</v>
      </c>
      <c r="L1557">
        <v>86</v>
      </c>
      <c r="M1557">
        <v>87</v>
      </c>
      <c r="N1557">
        <v>69</v>
      </c>
      <c r="P1557">
        <v>72</v>
      </c>
      <c r="Q1557">
        <v>64</v>
      </c>
      <c r="R1557">
        <v>80</v>
      </c>
      <c r="T1557" s="34">
        <f>_xlfn.XLOOKUP(B1557,Demog!$A$2:$A$219,Demog!$P$2:$P$219,,,2)</f>
        <v>34244</v>
      </c>
      <c r="U1557" s="34">
        <f t="shared" si="24"/>
        <v>7</v>
      </c>
      <c r="V1557" s="13">
        <f>IF(OR(Table1[[#This Row],[7d_positivity_public]]=0,ISBLANK(Table1[[#This Row],[7d_positivity_public]])),"",(Table1[[#This Row],[7d_positivity_public]]-Table1[[#This Row],[7d_positivity_all]])/Table1[[#This Row],[7d_positivity_public]])</f>
        <v>0.6</v>
      </c>
      <c r="W1557">
        <v>2</v>
      </c>
    </row>
    <row r="1558" spans="1:23" x14ac:dyDescent="0.25">
      <c r="A1558" s="10">
        <v>44407</v>
      </c>
      <c r="B1558">
        <v>3313</v>
      </c>
      <c r="C1558" t="s">
        <v>198</v>
      </c>
      <c r="D1558">
        <v>1</v>
      </c>
      <c r="E1558">
        <v>1</v>
      </c>
      <c r="F1558">
        <v>0</v>
      </c>
      <c r="G1558">
        <v>3</v>
      </c>
      <c r="H1558">
        <v>89</v>
      </c>
      <c r="K1558">
        <v>90</v>
      </c>
      <c r="L1558">
        <v>88</v>
      </c>
      <c r="M1558">
        <v>92</v>
      </c>
      <c r="N1558">
        <v>73</v>
      </c>
      <c r="P1558">
        <v>77</v>
      </c>
      <c r="Q1558">
        <v>67</v>
      </c>
      <c r="R1558">
        <v>86</v>
      </c>
      <c r="T1558" s="34">
        <f>_xlfn.XLOOKUP(B1558,Demog!$A$2:$A$219,Demog!$P$2:$P$219,,,2)</f>
        <v>29808</v>
      </c>
      <c r="U1558" s="34">
        <f t="shared" si="24"/>
        <v>2</v>
      </c>
      <c r="V1558" s="13">
        <f>IF(OR(Table1[[#This Row],[7d_positivity_public]]=0,ISBLANK(Table1[[#This Row],[7d_positivity_public]])),"",(Table1[[#This Row],[7d_positivity_public]]-Table1[[#This Row],[7d_positivity_all]])/Table1[[#This Row],[7d_positivity_public]])</f>
        <v>0.66666666666666663</v>
      </c>
      <c r="W1558">
        <v>1</v>
      </c>
    </row>
    <row r="1559" spans="1:23" x14ac:dyDescent="0.25">
      <c r="A1559" s="10">
        <v>44407</v>
      </c>
      <c r="B1559">
        <v>3314</v>
      </c>
      <c r="C1559" t="s">
        <v>199</v>
      </c>
      <c r="D1559">
        <v>1</v>
      </c>
      <c r="E1559">
        <v>1</v>
      </c>
      <c r="F1559">
        <v>0</v>
      </c>
      <c r="G1559">
        <v>2</v>
      </c>
      <c r="H1559">
        <v>88</v>
      </c>
      <c r="K1559">
        <v>89</v>
      </c>
      <c r="L1559">
        <v>85</v>
      </c>
      <c r="M1559">
        <v>92</v>
      </c>
      <c r="N1559">
        <v>73</v>
      </c>
      <c r="P1559">
        <v>77</v>
      </c>
      <c r="Q1559">
        <v>66</v>
      </c>
      <c r="R1559">
        <v>87</v>
      </c>
      <c r="T1559" s="34">
        <f>_xlfn.XLOOKUP(B1559,Demog!$A$2:$A$219,Demog!$P$2:$P$219,,,2)</f>
        <v>29271</v>
      </c>
      <c r="U1559" s="34">
        <f t="shared" si="24"/>
        <v>2</v>
      </c>
      <c r="V1559" s="13">
        <f>IF(OR(Table1[[#This Row],[7d_positivity_public]]=0,ISBLANK(Table1[[#This Row],[7d_positivity_public]])),"",(Table1[[#This Row],[7d_positivity_public]]-Table1[[#This Row],[7d_positivity_all]])/Table1[[#This Row],[7d_positivity_public]])</f>
        <v>0.5</v>
      </c>
      <c r="W1559">
        <v>1</v>
      </c>
    </row>
    <row r="1560" spans="1:23" x14ac:dyDescent="0.25">
      <c r="A1560" s="10">
        <v>44407</v>
      </c>
      <c r="B1560">
        <v>3315</v>
      </c>
      <c r="C1560" t="s">
        <v>200</v>
      </c>
      <c r="D1560">
        <v>1</v>
      </c>
      <c r="E1560">
        <v>1</v>
      </c>
      <c r="F1560">
        <v>0</v>
      </c>
      <c r="G1560">
        <v>1</v>
      </c>
      <c r="H1560">
        <v>89</v>
      </c>
      <c r="K1560">
        <v>90</v>
      </c>
      <c r="L1560">
        <v>88</v>
      </c>
      <c r="M1560">
        <v>91</v>
      </c>
      <c r="N1560">
        <v>73</v>
      </c>
      <c r="P1560">
        <v>76</v>
      </c>
      <c r="Q1560">
        <v>66</v>
      </c>
      <c r="R1560">
        <v>85</v>
      </c>
      <c r="T1560" s="34">
        <f>_xlfn.XLOOKUP(B1560,Demog!$A$2:$A$219,Demog!$P$2:$P$219,,,2)</f>
        <v>28839</v>
      </c>
      <c r="U1560" s="34">
        <f t="shared" si="24"/>
        <v>2</v>
      </c>
      <c r="V1560" s="13">
        <f>IF(OR(Table1[[#This Row],[7d_positivity_public]]=0,ISBLANK(Table1[[#This Row],[7d_positivity_public]])),"",(Table1[[#This Row],[7d_positivity_public]]-Table1[[#This Row],[7d_positivity_all]])/Table1[[#This Row],[7d_positivity_public]])</f>
        <v>1</v>
      </c>
      <c r="W1560">
        <v>0</v>
      </c>
    </row>
    <row r="1561" spans="1:23" x14ac:dyDescent="0.25">
      <c r="A1561" s="10">
        <v>44407</v>
      </c>
      <c r="B1561">
        <v>3321</v>
      </c>
      <c r="C1561" t="s">
        <v>201</v>
      </c>
      <c r="D1561">
        <v>1</v>
      </c>
      <c r="E1561">
        <v>1</v>
      </c>
      <c r="F1561">
        <v>0</v>
      </c>
      <c r="G1561">
        <v>2</v>
      </c>
      <c r="H1561">
        <v>85</v>
      </c>
      <c r="K1561">
        <v>86</v>
      </c>
      <c r="L1561">
        <v>81</v>
      </c>
      <c r="M1561">
        <v>88</v>
      </c>
      <c r="N1561">
        <v>73</v>
      </c>
      <c r="P1561">
        <v>75</v>
      </c>
      <c r="Q1561">
        <v>64</v>
      </c>
      <c r="R1561">
        <v>82</v>
      </c>
      <c r="T1561" s="34">
        <f>_xlfn.XLOOKUP(B1561,Demog!$A$2:$A$219,Demog!$P$2:$P$219,,,2)</f>
        <v>19412</v>
      </c>
      <c r="U1561" s="34">
        <f t="shared" si="24"/>
        <v>1</v>
      </c>
      <c r="V1561" s="13">
        <f>IF(OR(Table1[[#This Row],[7d_positivity_public]]=0,ISBLANK(Table1[[#This Row],[7d_positivity_public]])),"",(Table1[[#This Row],[7d_positivity_public]]-Table1[[#This Row],[7d_positivity_all]])/Table1[[#This Row],[7d_positivity_public]])</f>
        <v>1</v>
      </c>
      <c r="W1561">
        <v>0</v>
      </c>
    </row>
    <row r="1562" spans="1:23" x14ac:dyDescent="0.25">
      <c r="A1562" s="10">
        <v>44407</v>
      </c>
      <c r="B1562">
        <v>3322</v>
      </c>
      <c r="C1562" t="s">
        <v>202</v>
      </c>
      <c r="D1562">
        <v>1</v>
      </c>
      <c r="E1562">
        <v>5</v>
      </c>
      <c r="F1562">
        <v>-4</v>
      </c>
      <c r="G1562">
        <v>1</v>
      </c>
      <c r="H1562">
        <v>82</v>
      </c>
      <c r="K1562">
        <v>82</v>
      </c>
      <c r="L1562">
        <v>77</v>
      </c>
      <c r="M1562">
        <v>86</v>
      </c>
      <c r="N1562">
        <v>69</v>
      </c>
      <c r="P1562">
        <v>72</v>
      </c>
      <c r="Q1562">
        <v>61</v>
      </c>
      <c r="R1562">
        <v>80</v>
      </c>
      <c r="T1562" s="34">
        <f>_xlfn.XLOOKUP(B1562,Demog!$A$2:$A$219,Demog!$P$2:$P$219,,,2)</f>
        <v>25992</v>
      </c>
      <c r="U1562" s="34">
        <f t="shared" si="24"/>
        <v>2</v>
      </c>
      <c r="V1562" s="13">
        <f>IF(OR(Table1[[#This Row],[7d_positivity_public]]=0,ISBLANK(Table1[[#This Row],[7d_positivity_public]])),"",(Table1[[#This Row],[7d_positivity_public]]-Table1[[#This Row],[7d_positivity_all]])/Table1[[#This Row],[7d_positivity_public]])</f>
        <v>1</v>
      </c>
      <c r="W1562">
        <v>0</v>
      </c>
    </row>
    <row r="1563" spans="1:23" x14ac:dyDescent="0.25">
      <c r="A1563" s="10">
        <v>44407</v>
      </c>
      <c r="B1563">
        <v>3323</v>
      </c>
      <c r="C1563" t="s">
        <v>203</v>
      </c>
      <c r="D1563">
        <v>0</v>
      </c>
      <c r="E1563">
        <v>3</v>
      </c>
      <c r="F1563">
        <v>-3</v>
      </c>
      <c r="G1563">
        <v>0</v>
      </c>
      <c r="H1563">
        <v>85</v>
      </c>
      <c r="K1563">
        <v>85</v>
      </c>
      <c r="L1563">
        <v>81</v>
      </c>
      <c r="M1563">
        <v>88</v>
      </c>
      <c r="N1563">
        <v>73</v>
      </c>
      <c r="P1563">
        <v>75</v>
      </c>
      <c r="Q1563">
        <v>63</v>
      </c>
      <c r="R1563">
        <v>83</v>
      </c>
      <c r="T1563" s="34">
        <f>_xlfn.XLOOKUP(B1563,Demog!$A$2:$A$219,Demog!$P$2:$P$219,,,2)</f>
        <v>5086</v>
      </c>
      <c r="U1563" s="34">
        <f t="shared" si="24"/>
        <v>0</v>
      </c>
      <c r="V1563" s="13" t="str">
        <f>IF(OR(Table1[[#This Row],[7d_positivity_public]]=0,ISBLANK(Table1[[#This Row],[7d_positivity_public]])),"",(Table1[[#This Row],[7d_positivity_public]]-Table1[[#This Row],[7d_positivity_all]])/Table1[[#This Row],[7d_positivity_public]])</f>
        <v/>
      </c>
      <c r="W1563">
        <v>0</v>
      </c>
    </row>
    <row r="1564" spans="1:23" x14ac:dyDescent="0.25">
      <c r="A1564" s="10">
        <v>44407</v>
      </c>
      <c r="B1564">
        <v>4111</v>
      </c>
      <c r="C1564" t="s">
        <v>204</v>
      </c>
      <c r="D1564">
        <v>1</v>
      </c>
      <c r="E1564">
        <v>1</v>
      </c>
      <c r="F1564">
        <v>0</v>
      </c>
      <c r="G1564">
        <v>3</v>
      </c>
      <c r="H1564">
        <v>84</v>
      </c>
      <c r="K1564">
        <v>85</v>
      </c>
      <c r="L1564">
        <v>83</v>
      </c>
      <c r="M1564">
        <v>87</v>
      </c>
      <c r="N1564">
        <v>59</v>
      </c>
      <c r="P1564">
        <v>61</v>
      </c>
      <c r="Q1564">
        <v>49</v>
      </c>
      <c r="R1564">
        <v>77</v>
      </c>
      <c r="T1564" s="34">
        <f>_xlfn.XLOOKUP(B1564,Demog!$A$2:$A$219,Demog!$P$2:$P$219,,,2)</f>
        <v>31290</v>
      </c>
      <c r="U1564" s="34">
        <f t="shared" si="24"/>
        <v>2</v>
      </c>
      <c r="V1564" s="13">
        <f>IF(OR(Table1[[#This Row],[7d_positivity_public]]=0,ISBLANK(Table1[[#This Row],[7d_positivity_public]])),"",(Table1[[#This Row],[7d_positivity_public]]-Table1[[#This Row],[7d_positivity_all]])/Table1[[#This Row],[7d_positivity_public]])</f>
        <v>0.33333333333333331</v>
      </c>
      <c r="W1564">
        <v>2</v>
      </c>
    </row>
    <row r="1565" spans="1:23" x14ac:dyDescent="0.25">
      <c r="A1565" s="10">
        <v>44407</v>
      </c>
      <c r="B1565">
        <v>4112</v>
      </c>
      <c r="C1565" t="s">
        <v>205</v>
      </c>
      <c r="D1565">
        <v>1</v>
      </c>
      <c r="E1565">
        <v>0</v>
      </c>
      <c r="F1565">
        <v>1</v>
      </c>
      <c r="G1565">
        <v>3</v>
      </c>
      <c r="H1565">
        <v>89</v>
      </c>
      <c r="K1565">
        <v>89</v>
      </c>
      <c r="L1565">
        <v>86</v>
      </c>
      <c r="M1565">
        <v>91</v>
      </c>
      <c r="N1565">
        <v>70</v>
      </c>
      <c r="P1565">
        <v>72</v>
      </c>
      <c r="Q1565">
        <v>54</v>
      </c>
      <c r="R1565">
        <v>85</v>
      </c>
      <c r="T1565" s="34">
        <f>_xlfn.XLOOKUP(B1565,Demog!$A$2:$A$219,Demog!$P$2:$P$219,,,2)</f>
        <v>32057</v>
      </c>
      <c r="U1565" s="34">
        <f t="shared" si="24"/>
        <v>2</v>
      </c>
      <c r="V1565" s="13">
        <f>IF(OR(Table1[[#This Row],[7d_positivity_public]]=0,ISBLANK(Table1[[#This Row],[7d_positivity_public]])),"",(Table1[[#This Row],[7d_positivity_public]]-Table1[[#This Row],[7d_positivity_all]])/Table1[[#This Row],[7d_positivity_public]])</f>
        <v>0.66666666666666663</v>
      </c>
      <c r="W1565">
        <v>1</v>
      </c>
    </row>
    <row r="1566" spans="1:23" x14ac:dyDescent="0.25">
      <c r="A1566" s="10">
        <v>44407</v>
      </c>
      <c r="B1566">
        <v>4113</v>
      </c>
      <c r="C1566" t="s">
        <v>206</v>
      </c>
      <c r="D1566">
        <v>0</v>
      </c>
      <c r="E1566">
        <v>0</v>
      </c>
      <c r="F1566">
        <v>0</v>
      </c>
      <c r="G1566">
        <v>2</v>
      </c>
      <c r="H1566">
        <v>87</v>
      </c>
      <c r="K1566">
        <v>87</v>
      </c>
      <c r="L1566">
        <v>86</v>
      </c>
      <c r="M1566">
        <v>89</v>
      </c>
      <c r="N1566">
        <v>61</v>
      </c>
      <c r="P1566">
        <v>64</v>
      </c>
      <c r="Q1566">
        <v>52</v>
      </c>
      <c r="R1566">
        <v>81</v>
      </c>
      <c r="T1566" s="34">
        <f>_xlfn.XLOOKUP(B1566,Demog!$A$2:$A$219,Demog!$P$2:$P$219,,,2)</f>
        <v>22445</v>
      </c>
      <c r="U1566" s="34">
        <f t="shared" si="24"/>
        <v>0</v>
      </c>
      <c r="V1566" s="13">
        <f>IF(OR(Table1[[#This Row],[7d_positivity_public]]=0,ISBLANK(Table1[[#This Row],[7d_positivity_public]])),"",(Table1[[#This Row],[7d_positivity_public]]-Table1[[#This Row],[7d_positivity_all]])/Table1[[#This Row],[7d_positivity_public]])</f>
        <v>0.5</v>
      </c>
      <c r="W1566">
        <v>1</v>
      </c>
    </row>
    <row r="1567" spans="1:23" x14ac:dyDescent="0.25">
      <c r="A1567" s="10">
        <v>44407</v>
      </c>
      <c r="B1567">
        <v>4114</v>
      </c>
      <c r="C1567" t="s">
        <v>207</v>
      </c>
      <c r="D1567">
        <v>1</v>
      </c>
      <c r="E1567">
        <v>1</v>
      </c>
      <c r="F1567">
        <v>0</v>
      </c>
      <c r="G1567">
        <v>3</v>
      </c>
      <c r="H1567">
        <v>92</v>
      </c>
      <c r="K1567">
        <v>92</v>
      </c>
      <c r="L1567">
        <v>87</v>
      </c>
      <c r="M1567">
        <v>95</v>
      </c>
      <c r="N1567">
        <v>72</v>
      </c>
      <c r="P1567">
        <v>77</v>
      </c>
      <c r="Q1567">
        <v>54</v>
      </c>
      <c r="R1567">
        <v>90</v>
      </c>
      <c r="T1567" s="34">
        <f>_xlfn.XLOOKUP(B1567,Demog!$A$2:$A$219,Demog!$P$2:$P$219,,,2)</f>
        <v>18094</v>
      </c>
      <c r="U1567" s="34">
        <f t="shared" si="24"/>
        <v>1</v>
      </c>
      <c r="V1567" s="13">
        <f>IF(OR(Table1[[#This Row],[7d_positivity_public]]=0,ISBLANK(Table1[[#This Row],[7d_positivity_public]])),"",(Table1[[#This Row],[7d_positivity_public]]-Table1[[#This Row],[7d_positivity_all]])/Table1[[#This Row],[7d_positivity_public]])</f>
        <v>0.66666666666666663</v>
      </c>
      <c r="W1567">
        <v>1</v>
      </c>
    </row>
    <row r="1568" spans="1:23" x14ac:dyDescent="0.25">
      <c r="A1568" s="10">
        <v>44407</v>
      </c>
      <c r="B1568">
        <v>4115</v>
      </c>
      <c r="C1568" t="s">
        <v>208</v>
      </c>
      <c r="D1568">
        <v>1</v>
      </c>
      <c r="E1568">
        <v>0</v>
      </c>
      <c r="F1568">
        <v>1</v>
      </c>
      <c r="G1568">
        <v>1</v>
      </c>
      <c r="H1568">
        <v>90</v>
      </c>
      <c r="K1568">
        <v>91</v>
      </c>
      <c r="L1568">
        <v>89</v>
      </c>
      <c r="M1568">
        <v>93</v>
      </c>
      <c r="N1568">
        <v>64</v>
      </c>
      <c r="P1568">
        <v>68</v>
      </c>
      <c r="Q1568">
        <v>49</v>
      </c>
      <c r="R1568">
        <v>86</v>
      </c>
      <c r="T1568" s="34">
        <f>_xlfn.XLOOKUP(B1568,Demog!$A$2:$A$219,Demog!$P$2:$P$219,,,2)</f>
        <v>38257</v>
      </c>
      <c r="U1568" s="34">
        <f t="shared" si="24"/>
        <v>3</v>
      </c>
      <c r="V1568" s="13">
        <f>IF(OR(Table1[[#This Row],[7d_positivity_public]]=0,ISBLANK(Table1[[#This Row],[7d_positivity_public]])),"",(Table1[[#This Row],[7d_positivity_public]]-Table1[[#This Row],[7d_positivity_all]])/Table1[[#This Row],[7d_positivity_public]])</f>
        <v>1</v>
      </c>
      <c r="W1568">
        <v>0</v>
      </c>
    </row>
    <row r="1569" spans="1:23" x14ac:dyDescent="0.25">
      <c r="A1569" s="10">
        <v>44407</v>
      </c>
      <c r="B1569">
        <v>4116</v>
      </c>
      <c r="C1569" t="s">
        <v>209</v>
      </c>
      <c r="D1569">
        <v>1</v>
      </c>
      <c r="E1569">
        <v>0</v>
      </c>
      <c r="F1569">
        <v>1</v>
      </c>
      <c r="G1569">
        <v>3</v>
      </c>
      <c r="H1569">
        <v>88</v>
      </c>
      <c r="K1569">
        <v>88</v>
      </c>
      <c r="L1569">
        <v>86</v>
      </c>
      <c r="M1569">
        <v>91</v>
      </c>
      <c r="N1569">
        <v>63</v>
      </c>
      <c r="P1569">
        <v>66</v>
      </c>
      <c r="Q1569">
        <v>50</v>
      </c>
      <c r="R1569">
        <v>84</v>
      </c>
      <c r="T1569" s="34">
        <f>_xlfn.XLOOKUP(B1569,Demog!$A$2:$A$219,Demog!$P$2:$P$219,,,2)</f>
        <v>24167</v>
      </c>
      <c r="U1569" s="34">
        <f t="shared" si="24"/>
        <v>2</v>
      </c>
      <c r="V1569" s="13">
        <f>IF(OR(Table1[[#This Row],[7d_positivity_public]]=0,ISBLANK(Table1[[#This Row],[7d_positivity_public]])),"",(Table1[[#This Row],[7d_positivity_public]]-Table1[[#This Row],[7d_positivity_all]])/Table1[[#This Row],[7d_positivity_public]])</f>
        <v>0.66666666666666663</v>
      </c>
      <c r="W1569">
        <v>1</v>
      </c>
    </row>
    <row r="1570" spans="1:23" x14ac:dyDescent="0.25">
      <c r="A1570" s="10">
        <v>44407</v>
      </c>
      <c r="B1570">
        <v>4117</v>
      </c>
      <c r="C1570" t="s">
        <v>210</v>
      </c>
      <c r="D1570">
        <v>0</v>
      </c>
      <c r="E1570">
        <v>0</v>
      </c>
      <c r="F1570">
        <v>0</v>
      </c>
      <c r="G1570">
        <v>0</v>
      </c>
      <c r="H1570">
        <v>86</v>
      </c>
      <c r="K1570">
        <v>86</v>
      </c>
      <c r="L1570">
        <v>83</v>
      </c>
      <c r="M1570">
        <v>91</v>
      </c>
      <c r="N1570">
        <v>61</v>
      </c>
      <c r="P1570">
        <v>64</v>
      </c>
      <c r="Q1570">
        <v>47</v>
      </c>
      <c r="R1570">
        <v>83</v>
      </c>
      <c r="T1570" s="34">
        <f>_xlfn.XLOOKUP(B1570,Demog!$A$2:$A$219,Demog!$P$2:$P$219,,,2)</f>
        <v>29704</v>
      </c>
      <c r="U1570" s="34">
        <f t="shared" si="24"/>
        <v>0</v>
      </c>
      <c r="V1570" s="13" t="str">
        <f>IF(OR(Table1[[#This Row],[7d_positivity_public]]=0,ISBLANK(Table1[[#This Row],[7d_positivity_public]])),"",(Table1[[#This Row],[7d_positivity_public]]-Table1[[#This Row],[7d_positivity_all]])/Table1[[#This Row],[7d_positivity_public]])</f>
        <v/>
      </c>
      <c r="W1570">
        <v>0</v>
      </c>
    </row>
    <row r="1571" spans="1:23" x14ac:dyDescent="0.25">
      <c r="A1571" s="10">
        <v>44407</v>
      </c>
      <c r="B1571">
        <v>4118</v>
      </c>
      <c r="C1571" t="s">
        <v>211</v>
      </c>
      <c r="D1571">
        <v>0</v>
      </c>
      <c r="E1571">
        <v>1</v>
      </c>
      <c r="F1571">
        <v>-1</v>
      </c>
      <c r="G1571">
        <v>5</v>
      </c>
      <c r="H1571">
        <v>86</v>
      </c>
      <c r="K1571">
        <v>87</v>
      </c>
      <c r="L1571">
        <v>82</v>
      </c>
      <c r="M1571">
        <v>91</v>
      </c>
      <c r="N1571">
        <v>64</v>
      </c>
      <c r="P1571">
        <v>68</v>
      </c>
      <c r="Q1571">
        <v>51</v>
      </c>
      <c r="R1571">
        <v>84</v>
      </c>
      <c r="T1571" s="34">
        <f>_xlfn.XLOOKUP(B1571,Demog!$A$2:$A$219,Demog!$P$2:$P$219,,,2)</f>
        <v>10408</v>
      </c>
      <c r="U1571" s="34">
        <f t="shared" si="24"/>
        <v>0</v>
      </c>
      <c r="V1571" s="13">
        <f>IF(OR(Table1[[#This Row],[7d_positivity_public]]=0,ISBLANK(Table1[[#This Row],[7d_positivity_public]])),"",(Table1[[#This Row],[7d_positivity_public]]-Table1[[#This Row],[7d_positivity_all]])/Table1[[#This Row],[7d_positivity_public]])</f>
        <v>0.4</v>
      </c>
      <c r="W1571">
        <v>3</v>
      </c>
    </row>
    <row r="1572" spans="1:23" x14ac:dyDescent="0.25">
      <c r="A1572" s="10">
        <v>44407</v>
      </c>
      <c r="B1572">
        <v>4119</v>
      </c>
      <c r="C1572" t="s">
        <v>212</v>
      </c>
      <c r="D1572">
        <v>0</v>
      </c>
      <c r="E1572">
        <v>1</v>
      </c>
      <c r="F1572">
        <v>-1</v>
      </c>
      <c r="G1572">
        <v>0</v>
      </c>
      <c r="H1572">
        <v>84</v>
      </c>
      <c r="K1572">
        <v>84</v>
      </c>
      <c r="L1572">
        <v>79</v>
      </c>
      <c r="M1572">
        <v>89</v>
      </c>
      <c r="N1572">
        <v>62</v>
      </c>
      <c r="P1572">
        <v>65</v>
      </c>
      <c r="Q1572">
        <v>48</v>
      </c>
      <c r="R1572">
        <v>80</v>
      </c>
      <c r="T1572" s="34">
        <f>_xlfn.XLOOKUP(B1572,Demog!$A$2:$A$219,Demog!$P$2:$P$219,,,2)</f>
        <v>19497</v>
      </c>
      <c r="U1572" s="34">
        <f t="shared" si="24"/>
        <v>0</v>
      </c>
      <c r="V1572" s="13" t="str">
        <f>IF(OR(Table1[[#This Row],[7d_positivity_public]]=0,ISBLANK(Table1[[#This Row],[7d_positivity_public]])),"",(Table1[[#This Row],[7d_positivity_public]]-Table1[[#This Row],[7d_positivity_all]])/Table1[[#This Row],[7d_positivity_public]])</f>
        <v/>
      </c>
      <c r="W1572">
        <v>0</v>
      </c>
    </row>
    <row r="1573" spans="1:23" x14ac:dyDescent="0.25">
      <c r="A1573" s="10">
        <v>44407</v>
      </c>
      <c r="B1573">
        <v>4121</v>
      </c>
      <c r="C1573" t="s">
        <v>213</v>
      </c>
      <c r="D1573">
        <v>1</v>
      </c>
      <c r="E1573">
        <v>2</v>
      </c>
      <c r="F1573">
        <v>-1</v>
      </c>
      <c r="G1573">
        <v>3</v>
      </c>
      <c r="H1573">
        <v>83</v>
      </c>
      <c r="K1573">
        <v>84</v>
      </c>
      <c r="L1573">
        <v>78</v>
      </c>
      <c r="M1573">
        <v>91</v>
      </c>
      <c r="N1573">
        <v>59</v>
      </c>
      <c r="P1573">
        <v>63</v>
      </c>
      <c r="Q1573">
        <v>42</v>
      </c>
      <c r="R1573">
        <v>84</v>
      </c>
      <c r="T1573" s="34">
        <f>_xlfn.XLOOKUP(B1573,Demog!$A$2:$A$219,Demog!$P$2:$P$219,,,2)</f>
        <v>16859</v>
      </c>
      <c r="U1573" s="34">
        <f t="shared" si="24"/>
        <v>1</v>
      </c>
      <c r="V1573" s="13">
        <f>IF(OR(Table1[[#This Row],[7d_positivity_public]]=0,ISBLANK(Table1[[#This Row],[7d_positivity_public]])),"",(Table1[[#This Row],[7d_positivity_public]]-Table1[[#This Row],[7d_positivity_all]])/Table1[[#This Row],[7d_positivity_public]])</f>
        <v>0.33333333333333331</v>
      </c>
      <c r="W1573">
        <v>2</v>
      </c>
    </row>
    <row r="1574" spans="1:23" x14ac:dyDescent="0.25">
      <c r="A1574" s="10">
        <v>44407</v>
      </c>
      <c r="B1574">
        <v>4122</v>
      </c>
      <c r="C1574" t="s">
        <v>214</v>
      </c>
      <c r="D1574">
        <v>0</v>
      </c>
      <c r="E1574">
        <v>0</v>
      </c>
      <c r="F1574">
        <v>0</v>
      </c>
      <c r="G1574">
        <v>0</v>
      </c>
      <c r="H1574">
        <v>82</v>
      </c>
      <c r="K1574">
        <v>83</v>
      </c>
      <c r="L1574">
        <v>71</v>
      </c>
      <c r="M1574">
        <v>90</v>
      </c>
      <c r="N1574">
        <v>62</v>
      </c>
      <c r="P1574">
        <v>65</v>
      </c>
      <c r="Q1574">
        <v>38</v>
      </c>
      <c r="R1574">
        <v>84</v>
      </c>
      <c r="T1574" s="34">
        <f>_xlfn.XLOOKUP(B1574,Demog!$A$2:$A$219,Demog!$P$2:$P$219,,,2)</f>
        <v>4837</v>
      </c>
      <c r="U1574" s="34">
        <f t="shared" si="24"/>
        <v>0</v>
      </c>
      <c r="V1574" s="13" t="str">
        <f>IF(OR(Table1[[#This Row],[7d_positivity_public]]=0,ISBLANK(Table1[[#This Row],[7d_positivity_public]])),"",(Table1[[#This Row],[7d_positivity_public]]-Table1[[#This Row],[7d_positivity_all]])/Table1[[#This Row],[7d_positivity_public]])</f>
        <v/>
      </c>
      <c r="W1574">
        <v>0</v>
      </c>
    </row>
    <row r="1575" spans="1:23" x14ac:dyDescent="0.25">
      <c r="A1575" s="10">
        <v>44407</v>
      </c>
      <c r="B1575">
        <v>4123</v>
      </c>
      <c r="C1575" t="s">
        <v>215</v>
      </c>
      <c r="D1575">
        <v>4</v>
      </c>
      <c r="E1575">
        <v>1</v>
      </c>
      <c r="F1575">
        <v>3</v>
      </c>
      <c r="G1575">
        <v>8</v>
      </c>
      <c r="H1575">
        <v>84</v>
      </c>
      <c r="K1575">
        <v>85</v>
      </c>
      <c r="L1575">
        <v>80</v>
      </c>
      <c r="M1575">
        <v>90</v>
      </c>
      <c r="N1575">
        <v>56</v>
      </c>
      <c r="P1575">
        <v>60</v>
      </c>
      <c r="Q1575">
        <v>44</v>
      </c>
      <c r="R1575">
        <v>82</v>
      </c>
      <c r="T1575" s="34">
        <f>_xlfn.XLOOKUP(B1575,Demog!$A$2:$A$219,Demog!$P$2:$P$219,,,2)</f>
        <v>37985</v>
      </c>
      <c r="U1575" s="34">
        <f t="shared" si="24"/>
        <v>11</v>
      </c>
      <c r="V1575" s="13">
        <f>IF(OR(Table1[[#This Row],[7d_positivity_public]]=0,ISBLANK(Table1[[#This Row],[7d_positivity_public]])),"",(Table1[[#This Row],[7d_positivity_public]]-Table1[[#This Row],[7d_positivity_all]])/Table1[[#This Row],[7d_positivity_public]])</f>
        <v>0.375</v>
      </c>
      <c r="W1575">
        <v>5</v>
      </c>
    </row>
    <row r="1576" spans="1:23" x14ac:dyDescent="0.25">
      <c r="A1576" s="10">
        <v>44407</v>
      </c>
      <c r="B1576">
        <v>4124</v>
      </c>
      <c r="C1576" t="s">
        <v>216</v>
      </c>
      <c r="D1576">
        <v>0</v>
      </c>
      <c r="E1576">
        <v>0</v>
      </c>
      <c r="F1576">
        <v>0</v>
      </c>
      <c r="G1576">
        <v>0</v>
      </c>
      <c r="H1576">
        <v>78</v>
      </c>
      <c r="K1576">
        <v>79</v>
      </c>
      <c r="L1576">
        <v>69</v>
      </c>
      <c r="M1576">
        <v>88</v>
      </c>
      <c r="N1576">
        <v>54</v>
      </c>
      <c r="P1576">
        <v>57</v>
      </c>
      <c r="Q1576">
        <v>32</v>
      </c>
      <c r="R1576">
        <v>78</v>
      </c>
      <c r="T1576" s="34">
        <f>_xlfn.XLOOKUP(B1576,Demog!$A$2:$A$219,Demog!$P$2:$P$219,,,2)</f>
        <v>14894</v>
      </c>
      <c r="U1576" s="34">
        <f t="shared" si="24"/>
        <v>0</v>
      </c>
      <c r="V1576" s="13" t="str">
        <f>IF(OR(Table1[[#This Row],[7d_positivity_public]]=0,ISBLANK(Table1[[#This Row],[7d_positivity_public]])),"",(Table1[[#This Row],[7d_positivity_public]]-Table1[[#This Row],[7d_positivity_all]])/Table1[[#This Row],[7d_positivity_public]])</f>
        <v/>
      </c>
      <c r="W1576">
        <v>0</v>
      </c>
    </row>
    <row r="1577" spans="1:23" x14ac:dyDescent="0.25">
      <c r="A1577" s="10">
        <v>44407</v>
      </c>
      <c r="B1577">
        <v>4125</v>
      </c>
      <c r="C1577" t="s">
        <v>217</v>
      </c>
      <c r="D1577">
        <v>0</v>
      </c>
      <c r="E1577">
        <v>0</v>
      </c>
      <c r="F1577">
        <v>0</v>
      </c>
      <c r="G1577">
        <v>0</v>
      </c>
      <c r="H1577">
        <v>73</v>
      </c>
      <c r="K1577">
        <v>74</v>
      </c>
      <c r="L1577">
        <v>60</v>
      </c>
      <c r="M1577">
        <v>84</v>
      </c>
      <c r="N1577">
        <v>52</v>
      </c>
      <c r="P1577">
        <v>55</v>
      </c>
      <c r="Q1577">
        <v>30</v>
      </c>
      <c r="R1577">
        <v>75</v>
      </c>
      <c r="T1577" s="34">
        <f>_xlfn.XLOOKUP(B1577,Demog!$A$2:$A$219,Demog!$P$2:$P$219,,,2)</f>
        <v>2885</v>
      </c>
      <c r="U1577" s="34">
        <f t="shared" si="24"/>
        <v>0</v>
      </c>
      <c r="V1577" s="13" t="str">
        <f>IF(OR(Table1[[#This Row],[7d_positivity_public]]=0,ISBLANK(Table1[[#This Row],[7d_positivity_public]])),"",(Table1[[#This Row],[7d_positivity_public]]-Table1[[#This Row],[7d_positivity_all]])/Table1[[#This Row],[7d_positivity_public]])</f>
        <v/>
      </c>
      <c r="W1577">
        <v>0</v>
      </c>
    </row>
    <row r="1578" spans="1:23" x14ac:dyDescent="0.25">
      <c r="A1578" s="10">
        <v>44407</v>
      </c>
      <c r="B1578">
        <v>4131</v>
      </c>
      <c r="C1578" t="s">
        <v>218</v>
      </c>
      <c r="D1578">
        <v>1</v>
      </c>
      <c r="E1578">
        <v>0</v>
      </c>
      <c r="F1578">
        <v>1</v>
      </c>
      <c r="G1578">
        <v>2</v>
      </c>
      <c r="H1578">
        <v>90</v>
      </c>
      <c r="K1578">
        <v>90</v>
      </c>
      <c r="L1578">
        <v>85</v>
      </c>
      <c r="M1578">
        <v>93</v>
      </c>
      <c r="N1578">
        <v>73</v>
      </c>
      <c r="P1578">
        <v>76</v>
      </c>
      <c r="Q1578">
        <v>55</v>
      </c>
      <c r="R1578">
        <v>88</v>
      </c>
      <c r="T1578" s="34">
        <f>_xlfn.XLOOKUP(B1578,Demog!$A$2:$A$219,Demog!$P$2:$P$219,,,2)</f>
        <v>22020</v>
      </c>
      <c r="U1578" s="34">
        <f t="shared" si="24"/>
        <v>2</v>
      </c>
      <c r="V1578" s="13">
        <f>IF(OR(Table1[[#This Row],[7d_positivity_public]]=0,ISBLANK(Table1[[#This Row],[7d_positivity_public]])),"",(Table1[[#This Row],[7d_positivity_public]]-Table1[[#This Row],[7d_positivity_all]])/Table1[[#This Row],[7d_positivity_public]])</f>
        <v>0.5</v>
      </c>
      <c r="W1578">
        <v>1</v>
      </c>
    </row>
    <row r="1579" spans="1:23" x14ac:dyDescent="0.25">
      <c r="A1579" s="10">
        <v>44407</v>
      </c>
      <c r="B1579">
        <v>4132</v>
      </c>
      <c r="C1579" t="s">
        <v>219</v>
      </c>
      <c r="D1579">
        <v>1</v>
      </c>
      <c r="E1579">
        <v>0</v>
      </c>
      <c r="F1579">
        <v>1</v>
      </c>
      <c r="G1579">
        <v>2</v>
      </c>
      <c r="H1579">
        <v>88</v>
      </c>
      <c r="K1579">
        <v>88</v>
      </c>
      <c r="L1579">
        <v>83</v>
      </c>
      <c r="M1579">
        <v>92</v>
      </c>
      <c r="N1579">
        <v>74</v>
      </c>
      <c r="P1579">
        <v>77</v>
      </c>
      <c r="Q1579">
        <v>62</v>
      </c>
      <c r="R1579">
        <v>87</v>
      </c>
      <c r="T1579" s="34">
        <f>_xlfn.XLOOKUP(B1579,Demog!$A$2:$A$219,Demog!$P$2:$P$219,,,2)</f>
        <v>19325</v>
      </c>
      <c r="U1579" s="34">
        <f t="shared" si="24"/>
        <v>1</v>
      </c>
      <c r="V1579" s="13">
        <f>IF(OR(Table1[[#This Row],[7d_positivity_public]]=0,ISBLANK(Table1[[#This Row],[7d_positivity_public]])),"",(Table1[[#This Row],[7d_positivity_public]]-Table1[[#This Row],[7d_positivity_all]])/Table1[[#This Row],[7d_positivity_public]])</f>
        <v>0.5</v>
      </c>
      <c r="W1579">
        <v>1</v>
      </c>
    </row>
    <row r="1580" spans="1:23" x14ac:dyDescent="0.25">
      <c r="A1580" s="10">
        <v>44407</v>
      </c>
      <c r="B1580">
        <v>4133</v>
      </c>
      <c r="C1580" t="s">
        <v>220</v>
      </c>
      <c r="D1580">
        <v>0</v>
      </c>
      <c r="E1580">
        <v>0</v>
      </c>
      <c r="F1580">
        <v>0</v>
      </c>
      <c r="G1580">
        <v>0</v>
      </c>
      <c r="H1580">
        <v>89</v>
      </c>
      <c r="K1580">
        <v>89</v>
      </c>
      <c r="L1580">
        <v>82</v>
      </c>
      <c r="M1580">
        <v>93</v>
      </c>
      <c r="N1580">
        <v>76</v>
      </c>
      <c r="P1580">
        <v>79</v>
      </c>
      <c r="Q1580">
        <v>59</v>
      </c>
      <c r="R1580">
        <v>89</v>
      </c>
      <c r="T1580" s="34">
        <f>_xlfn.XLOOKUP(B1580,Demog!$A$2:$A$219,Demog!$P$2:$P$219,,,2)</f>
        <v>11675</v>
      </c>
      <c r="U1580" s="34">
        <f t="shared" si="24"/>
        <v>0</v>
      </c>
      <c r="V1580" s="13" t="str">
        <f>IF(OR(Table1[[#This Row],[7d_positivity_public]]=0,ISBLANK(Table1[[#This Row],[7d_positivity_public]])),"",(Table1[[#This Row],[7d_positivity_public]]-Table1[[#This Row],[7d_positivity_all]])/Table1[[#This Row],[7d_positivity_public]])</f>
        <v/>
      </c>
      <c r="W1580">
        <v>0</v>
      </c>
    </row>
    <row r="1581" spans="1:23" x14ac:dyDescent="0.25">
      <c r="A1581" s="10">
        <v>44407</v>
      </c>
      <c r="B1581">
        <v>4134</v>
      </c>
      <c r="C1581" t="s">
        <v>221</v>
      </c>
      <c r="D1581">
        <v>1</v>
      </c>
      <c r="E1581">
        <v>0</v>
      </c>
      <c r="F1581">
        <v>1</v>
      </c>
      <c r="G1581">
        <v>3</v>
      </c>
      <c r="H1581">
        <v>91</v>
      </c>
      <c r="K1581">
        <v>91</v>
      </c>
      <c r="L1581">
        <v>85</v>
      </c>
      <c r="M1581">
        <v>94</v>
      </c>
      <c r="N1581">
        <v>79</v>
      </c>
      <c r="P1581">
        <v>81</v>
      </c>
      <c r="Q1581">
        <v>61</v>
      </c>
      <c r="R1581">
        <v>89</v>
      </c>
      <c r="T1581" s="34">
        <f>_xlfn.XLOOKUP(B1581,Demog!$A$2:$A$219,Demog!$P$2:$P$219,,,2)</f>
        <v>11672</v>
      </c>
      <c r="U1581" s="34">
        <f t="shared" si="24"/>
        <v>1</v>
      </c>
      <c r="V1581" s="13">
        <f>IF(OR(Table1[[#This Row],[7d_positivity_public]]=0,ISBLANK(Table1[[#This Row],[7d_positivity_public]])),"",(Table1[[#This Row],[7d_positivity_public]]-Table1[[#This Row],[7d_positivity_all]])/Table1[[#This Row],[7d_positivity_public]])</f>
        <v>0.33333333333333331</v>
      </c>
      <c r="W1581">
        <v>2</v>
      </c>
    </row>
    <row r="1582" spans="1:23" x14ac:dyDescent="0.25">
      <c r="A1582" s="10">
        <v>44407</v>
      </c>
      <c r="B1582">
        <v>4141</v>
      </c>
      <c r="C1582" t="s">
        <v>222</v>
      </c>
      <c r="D1582">
        <v>0</v>
      </c>
      <c r="E1582">
        <v>0</v>
      </c>
      <c r="F1582">
        <v>0</v>
      </c>
      <c r="G1582">
        <v>0</v>
      </c>
      <c r="H1582">
        <v>76</v>
      </c>
      <c r="K1582">
        <v>77</v>
      </c>
      <c r="L1582">
        <v>62</v>
      </c>
      <c r="M1582">
        <v>85</v>
      </c>
      <c r="N1582">
        <v>66</v>
      </c>
      <c r="P1582">
        <v>68</v>
      </c>
      <c r="Q1582">
        <v>45</v>
      </c>
      <c r="R1582">
        <v>80</v>
      </c>
      <c r="T1582" s="34">
        <f>_xlfn.XLOOKUP(B1582,Demog!$A$2:$A$219,Demog!$P$2:$P$219,,,2)</f>
        <v>10557</v>
      </c>
      <c r="U1582" s="34">
        <f t="shared" si="24"/>
        <v>0</v>
      </c>
      <c r="V1582" s="13" t="str">
        <f>IF(OR(Table1[[#This Row],[7d_positivity_public]]=0,ISBLANK(Table1[[#This Row],[7d_positivity_public]])),"",(Table1[[#This Row],[7d_positivity_public]]-Table1[[#This Row],[7d_positivity_all]])/Table1[[#This Row],[7d_positivity_public]])</f>
        <v/>
      </c>
      <c r="W1582">
        <v>0</v>
      </c>
    </row>
    <row r="1583" spans="1:23" x14ac:dyDescent="0.25">
      <c r="A1583" s="10">
        <v>44407</v>
      </c>
      <c r="B1583">
        <v>4142</v>
      </c>
      <c r="C1583" t="s">
        <v>223</v>
      </c>
      <c r="D1583">
        <v>0</v>
      </c>
      <c r="E1583">
        <v>0</v>
      </c>
      <c r="F1583">
        <v>0</v>
      </c>
      <c r="G1583">
        <v>0</v>
      </c>
      <c r="H1583">
        <v>91</v>
      </c>
      <c r="K1583">
        <v>91</v>
      </c>
      <c r="L1583">
        <v>85</v>
      </c>
      <c r="M1583">
        <v>93</v>
      </c>
      <c r="N1583">
        <v>83</v>
      </c>
      <c r="P1583">
        <v>85</v>
      </c>
      <c r="Q1583">
        <v>74</v>
      </c>
      <c r="R1583">
        <v>89</v>
      </c>
      <c r="T1583" s="34">
        <f>_xlfn.XLOOKUP(B1583,Demog!$A$2:$A$219,Demog!$P$2:$P$219,,,2)</f>
        <v>4732</v>
      </c>
      <c r="U1583" s="34">
        <f t="shared" si="24"/>
        <v>0</v>
      </c>
      <c r="V1583" s="13" t="str">
        <f>IF(OR(Table1[[#This Row],[7d_positivity_public]]=0,ISBLANK(Table1[[#This Row],[7d_positivity_public]])),"",(Table1[[#This Row],[7d_positivity_public]]-Table1[[#This Row],[7d_positivity_all]])/Table1[[#This Row],[7d_positivity_public]])</f>
        <v/>
      </c>
      <c r="W1583">
        <v>0</v>
      </c>
    </row>
    <row r="1584" spans="1:23" x14ac:dyDescent="0.25">
      <c r="A1584" s="10">
        <v>44407</v>
      </c>
      <c r="B1584">
        <v>4211</v>
      </c>
      <c r="C1584" t="s">
        <v>224</v>
      </c>
      <c r="D1584">
        <v>4</v>
      </c>
      <c r="E1584">
        <v>0</v>
      </c>
      <c r="F1584">
        <v>4</v>
      </c>
      <c r="G1584">
        <v>11</v>
      </c>
      <c r="H1584">
        <v>80</v>
      </c>
      <c r="K1584">
        <v>81</v>
      </c>
      <c r="L1584">
        <v>71</v>
      </c>
      <c r="M1584">
        <v>88</v>
      </c>
      <c r="N1584">
        <v>66</v>
      </c>
      <c r="P1584">
        <v>69</v>
      </c>
      <c r="Q1584">
        <v>48</v>
      </c>
      <c r="R1584">
        <v>82</v>
      </c>
      <c r="T1584" s="34">
        <f>_xlfn.XLOOKUP(B1584,Demog!$A$2:$A$219,Demog!$P$2:$P$219,,,2)</f>
        <v>17780</v>
      </c>
      <c r="U1584" s="34">
        <f t="shared" si="24"/>
        <v>5</v>
      </c>
      <c r="V1584" s="13">
        <f>IF(OR(Table1[[#This Row],[7d_positivity_public]]=0,ISBLANK(Table1[[#This Row],[7d_positivity_public]])),"",(Table1[[#This Row],[7d_positivity_public]]-Table1[[#This Row],[7d_positivity_all]])/Table1[[#This Row],[7d_positivity_public]])</f>
        <v>0.36363636363636365</v>
      </c>
      <c r="W1584">
        <v>7</v>
      </c>
    </row>
    <row r="1585" spans="1:23" x14ac:dyDescent="0.25">
      <c r="A1585" s="10">
        <v>44407</v>
      </c>
      <c r="B1585">
        <v>4212</v>
      </c>
      <c r="C1585" t="s">
        <v>225</v>
      </c>
      <c r="D1585">
        <v>0</v>
      </c>
      <c r="E1585">
        <v>0</v>
      </c>
      <c r="F1585">
        <v>0</v>
      </c>
      <c r="G1585">
        <v>1</v>
      </c>
      <c r="H1585">
        <v>76</v>
      </c>
      <c r="K1585">
        <v>78</v>
      </c>
      <c r="L1585">
        <v>66</v>
      </c>
      <c r="M1585">
        <v>86</v>
      </c>
      <c r="N1585">
        <v>64</v>
      </c>
      <c r="P1585">
        <v>67</v>
      </c>
      <c r="Q1585">
        <v>49</v>
      </c>
      <c r="R1585">
        <v>80</v>
      </c>
      <c r="T1585" s="34">
        <f>_xlfn.XLOOKUP(B1585,Demog!$A$2:$A$219,Demog!$P$2:$P$219,,,2)</f>
        <v>40598</v>
      </c>
      <c r="U1585" s="34">
        <f t="shared" si="24"/>
        <v>0</v>
      </c>
      <c r="V1585" s="13">
        <f>IF(OR(Table1[[#This Row],[7d_positivity_public]]=0,ISBLANK(Table1[[#This Row],[7d_positivity_public]])),"",(Table1[[#This Row],[7d_positivity_public]]-Table1[[#This Row],[7d_positivity_all]])/Table1[[#This Row],[7d_positivity_public]])</f>
        <v>0</v>
      </c>
      <c r="W1585">
        <v>1</v>
      </c>
    </row>
    <row r="1586" spans="1:23" x14ac:dyDescent="0.25">
      <c r="A1586" s="10">
        <v>44411</v>
      </c>
      <c r="B1586">
        <v>1260</v>
      </c>
      <c r="C1586" t="s">
        <v>83</v>
      </c>
      <c r="D1586">
        <v>0</v>
      </c>
      <c r="E1586">
        <v>0</v>
      </c>
      <c r="F1586">
        <v>0</v>
      </c>
      <c r="G1586">
        <v>0</v>
      </c>
      <c r="H1586">
        <v>71</v>
      </c>
      <c r="K1586">
        <v>73</v>
      </c>
      <c r="L1586">
        <v>56</v>
      </c>
      <c r="M1586">
        <v>81</v>
      </c>
      <c r="N1586">
        <v>60</v>
      </c>
      <c r="P1586">
        <v>63</v>
      </c>
      <c r="Q1586">
        <v>40</v>
      </c>
      <c r="R1586">
        <v>74</v>
      </c>
      <c r="T1586" s="34">
        <f>_xlfn.XLOOKUP(B1586,Demog!$A$2:$A$219,Demog!$P$2:$P$219,,,2)</f>
        <v>8611</v>
      </c>
      <c r="U1586" s="34">
        <f t="shared" si="24"/>
        <v>0</v>
      </c>
      <c r="V1586" s="13" t="str">
        <f>IF(OR(Table1[[#This Row],[7d_positivity_public]]=0,ISBLANK(Table1[[#This Row],[7d_positivity_public]])),"",(Table1[[#This Row],[7d_positivity_public]]-Table1[[#This Row],[7d_positivity_all]])/Table1[[#This Row],[7d_positivity_public]])</f>
        <v/>
      </c>
      <c r="W1586">
        <v>0</v>
      </c>
    </row>
    <row r="1587" spans="1:23" x14ac:dyDescent="0.25">
      <c r="A1587" s="10">
        <v>44411</v>
      </c>
      <c r="B1587">
        <v>1270</v>
      </c>
      <c r="C1587" t="s">
        <v>84</v>
      </c>
      <c r="D1587">
        <v>0</v>
      </c>
      <c r="E1587">
        <v>0</v>
      </c>
      <c r="F1587">
        <v>0</v>
      </c>
      <c r="G1587">
        <v>0</v>
      </c>
      <c r="H1587">
        <v>63</v>
      </c>
      <c r="K1587">
        <v>66</v>
      </c>
      <c r="L1587">
        <v>52</v>
      </c>
      <c r="M1587">
        <v>72</v>
      </c>
      <c r="N1587">
        <v>54</v>
      </c>
      <c r="P1587">
        <v>57</v>
      </c>
      <c r="Q1587">
        <v>38</v>
      </c>
      <c r="R1587">
        <v>65</v>
      </c>
      <c r="T1587" s="34">
        <f>_xlfn.XLOOKUP(B1587,Demog!$A$2:$A$219,Demog!$P$2:$P$219,,,2)</f>
        <v>3469</v>
      </c>
      <c r="U1587" s="34">
        <f t="shared" si="24"/>
        <v>0</v>
      </c>
      <c r="V1587" s="13" t="str">
        <f>IF(OR(Table1[[#This Row],[7d_positivity_public]]=0,ISBLANK(Table1[[#This Row],[7d_positivity_public]])),"",(Table1[[#This Row],[7d_positivity_public]]-Table1[[#This Row],[7d_positivity_all]])/Table1[[#This Row],[7d_positivity_public]])</f>
        <v/>
      </c>
      <c r="W1587">
        <v>0</v>
      </c>
    </row>
    <row r="1588" spans="1:23" x14ac:dyDescent="0.25">
      <c r="A1588" s="10">
        <v>44411</v>
      </c>
      <c r="B1588">
        <v>1310</v>
      </c>
      <c r="C1588" t="s">
        <v>87</v>
      </c>
      <c r="D1588">
        <v>3</v>
      </c>
      <c r="E1588">
        <v>1</v>
      </c>
      <c r="F1588">
        <v>2</v>
      </c>
      <c r="G1588">
        <v>4</v>
      </c>
      <c r="H1588">
        <v>80</v>
      </c>
      <c r="K1588">
        <v>82</v>
      </c>
      <c r="L1588">
        <v>70</v>
      </c>
      <c r="M1588">
        <v>87</v>
      </c>
      <c r="N1588">
        <v>66</v>
      </c>
      <c r="P1588">
        <v>68</v>
      </c>
      <c r="Q1588">
        <v>47</v>
      </c>
      <c r="R1588">
        <v>77</v>
      </c>
      <c r="T1588" s="34">
        <f>_xlfn.XLOOKUP(B1588,Demog!$A$2:$A$219,Demog!$P$2:$P$219,,,2)</f>
        <v>19231</v>
      </c>
      <c r="U1588" s="34">
        <f t="shared" si="24"/>
        <v>4</v>
      </c>
      <c r="V1588" s="13">
        <f>IF(OR(Table1[[#This Row],[7d_positivity_public]]=0,ISBLANK(Table1[[#This Row],[7d_positivity_public]])),"",(Table1[[#This Row],[7d_positivity_public]]-Table1[[#This Row],[7d_positivity_all]])/Table1[[#This Row],[7d_positivity_public]])</f>
        <v>0.5</v>
      </c>
      <c r="W1588">
        <v>2</v>
      </c>
    </row>
    <row r="1589" spans="1:23" x14ac:dyDescent="0.25">
      <c r="A1589" s="10">
        <v>44411</v>
      </c>
      <c r="B1589">
        <v>1320</v>
      </c>
      <c r="C1589" t="s">
        <v>89</v>
      </c>
      <c r="D1589">
        <v>3</v>
      </c>
      <c r="E1589">
        <v>1</v>
      </c>
      <c r="F1589">
        <v>2</v>
      </c>
      <c r="G1589">
        <v>6</v>
      </c>
      <c r="H1589">
        <v>79</v>
      </c>
      <c r="K1589">
        <v>80</v>
      </c>
      <c r="L1589">
        <v>69</v>
      </c>
      <c r="M1589">
        <v>86</v>
      </c>
      <c r="N1589">
        <v>69</v>
      </c>
      <c r="P1589">
        <v>70</v>
      </c>
      <c r="Q1589">
        <v>54</v>
      </c>
      <c r="R1589">
        <v>80</v>
      </c>
      <c r="T1589" s="34">
        <f>_xlfn.XLOOKUP(B1589,Demog!$A$2:$A$219,Demog!$P$2:$P$219,,,2)</f>
        <v>41799</v>
      </c>
      <c r="U1589" s="34">
        <f t="shared" si="24"/>
        <v>9</v>
      </c>
      <c r="V1589" s="13">
        <f>IF(OR(Table1[[#This Row],[7d_positivity_public]]=0,ISBLANK(Table1[[#This Row],[7d_positivity_public]])),"",(Table1[[#This Row],[7d_positivity_public]]-Table1[[#This Row],[7d_positivity_all]])/Table1[[#This Row],[7d_positivity_public]])</f>
        <v>0.33333333333333331</v>
      </c>
      <c r="W1589">
        <v>4</v>
      </c>
    </row>
    <row r="1590" spans="1:23" x14ac:dyDescent="0.25">
      <c r="A1590" s="10">
        <v>44411</v>
      </c>
      <c r="B1590">
        <v>1330</v>
      </c>
      <c r="C1590" t="s">
        <v>91</v>
      </c>
      <c r="D1590">
        <v>0</v>
      </c>
      <c r="E1590">
        <v>0</v>
      </c>
      <c r="F1590">
        <v>0</v>
      </c>
      <c r="G1590">
        <v>0</v>
      </c>
      <c r="H1590">
        <v>73</v>
      </c>
      <c r="K1590">
        <v>74</v>
      </c>
      <c r="L1590">
        <v>64</v>
      </c>
      <c r="M1590">
        <v>79</v>
      </c>
      <c r="N1590">
        <v>60</v>
      </c>
      <c r="P1590">
        <v>62</v>
      </c>
      <c r="Q1590">
        <v>43</v>
      </c>
      <c r="R1590">
        <v>71</v>
      </c>
      <c r="T1590" s="34">
        <f>_xlfn.XLOOKUP(B1590,Demog!$A$2:$A$219,Demog!$P$2:$P$219,,,2)</f>
        <v>5101</v>
      </c>
      <c r="U1590" s="34">
        <f t="shared" si="24"/>
        <v>0</v>
      </c>
      <c r="V1590" s="13" t="str">
        <f>IF(OR(Table1[[#This Row],[7d_positivity_public]]=0,ISBLANK(Table1[[#This Row],[7d_positivity_public]])),"",(Table1[[#This Row],[7d_positivity_public]]-Table1[[#This Row],[7d_positivity_all]])/Table1[[#This Row],[7d_positivity_public]])</f>
        <v/>
      </c>
      <c r="W1590">
        <v>0</v>
      </c>
    </row>
    <row r="1591" spans="1:23" x14ac:dyDescent="0.25">
      <c r="A1591" s="10">
        <v>44411</v>
      </c>
      <c r="B1591">
        <v>1340</v>
      </c>
      <c r="C1591" t="s">
        <v>93</v>
      </c>
      <c r="D1591">
        <v>2</v>
      </c>
      <c r="E1591">
        <v>0</v>
      </c>
      <c r="F1591">
        <v>2</v>
      </c>
      <c r="G1591">
        <v>4</v>
      </c>
      <c r="H1591">
        <v>74</v>
      </c>
      <c r="K1591">
        <v>75</v>
      </c>
      <c r="L1591">
        <v>64</v>
      </c>
      <c r="M1591">
        <v>81</v>
      </c>
      <c r="N1591">
        <v>61</v>
      </c>
      <c r="P1591">
        <v>63</v>
      </c>
      <c r="Q1591">
        <v>44</v>
      </c>
      <c r="R1591">
        <v>73</v>
      </c>
      <c r="T1591" s="34">
        <f>_xlfn.XLOOKUP(B1591,Demog!$A$2:$A$219,Demog!$P$2:$P$219,,,2)</f>
        <v>4781</v>
      </c>
      <c r="U1591" s="34">
        <f t="shared" si="24"/>
        <v>1</v>
      </c>
      <c r="V1591" s="13">
        <f>IF(OR(Table1[[#This Row],[7d_positivity_public]]=0,ISBLANK(Table1[[#This Row],[7d_positivity_public]])),"",(Table1[[#This Row],[7d_positivity_public]]-Table1[[#This Row],[7d_positivity_all]])/Table1[[#This Row],[7d_positivity_public]])</f>
        <v>0.25</v>
      </c>
      <c r="W1591">
        <v>3</v>
      </c>
    </row>
    <row r="1592" spans="1:23" x14ac:dyDescent="0.25">
      <c r="A1592" s="10">
        <v>44411</v>
      </c>
      <c r="B1592">
        <v>1350</v>
      </c>
      <c r="C1592" t="s">
        <v>95</v>
      </c>
      <c r="D1592">
        <v>16</v>
      </c>
      <c r="E1592">
        <v>0</v>
      </c>
      <c r="F1592">
        <v>16</v>
      </c>
      <c r="G1592">
        <v>19</v>
      </c>
      <c r="H1592">
        <v>67</v>
      </c>
      <c r="K1592">
        <v>69</v>
      </c>
      <c r="L1592">
        <v>53</v>
      </c>
      <c r="M1592">
        <v>81</v>
      </c>
      <c r="N1592">
        <v>56</v>
      </c>
      <c r="P1592">
        <v>58</v>
      </c>
      <c r="Q1592">
        <v>37</v>
      </c>
      <c r="R1592">
        <v>74</v>
      </c>
      <c r="T1592" s="34">
        <f>_xlfn.XLOOKUP(B1592,Demog!$A$2:$A$219,Demog!$P$2:$P$219,,,2)</f>
        <v>10220</v>
      </c>
      <c r="U1592" s="34">
        <f t="shared" si="24"/>
        <v>11</v>
      </c>
      <c r="V1592" s="13">
        <f>IF(OR(Table1[[#This Row],[7d_positivity_public]]=0,ISBLANK(Table1[[#This Row],[7d_positivity_public]])),"",(Table1[[#This Row],[7d_positivity_public]]-Table1[[#This Row],[7d_positivity_all]])/Table1[[#This Row],[7d_positivity_public]])</f>
        <v>0.15789473684210525</v>
      </c>
      <c r="W1592">
        <v>16</v>
      </c>
    </row>
    <row r="1593" spans="1:23" x14ac:dyDescent="0.25">
      <c r="A1593" s="10">
        <v>44411</v>
      </c>
      <c r="B1593">
        <v>1361</v>
      </c>
      <c r="C1593" t="s">
        <v>97</v>
      </c>
      <c r="D1593">
        <v>12</v>
      </c>
      <c r="E1593">
        <v>6</v>
      </c>
      <c r="F1593">
        <v>6</v>
      </c>
      <c r="G1593">
        <v>13</v>
      </c>
      <c r="H1593">
        <v>75</v>
      </c>
      <c r="K1593">
        <v>76</v>
      </c>
      <c r="L1593">
        <v>64</v>
      </c>
      <c r="M1593">
        <v>86</v>
      </c>
      <c r="N1593">
        <v>64</v>
      </c>
      <c r="P1593">
        <v>66</v>
      </c>
      <c r="Q1593">
        <v>48</v>
      </c>
      <c r="R1593">
        <v>79</v>
      </c>
      <c r="T1593" s="34">
        <f>_xlfn.XLOOKUP(B1593,Demog!$A$2:$A$219,Demog!$P$2:$P$219,,,2)</f>
        <v>53266</v>
      </c>
      <c r="U1593" s="34">
        <f t="shared" si="24"/>
        <v>45</v>
      </c>
      <c r="V1593" s="13">
        <f>IF(OR(Table1[[#This Row],[7d_positivity_public]]=0,ISBLANK(Table1[[#This Row],[7d_positivity_public]])),"",(Table1[[#This Row],[7d_positivity_public]]-Table1[[#This Row],[7d_positivity_all]])/Table1[[#This Row],[7d_positivity_public]])</f>
        <v>0.23076923076923078</v>
      </c>
      <c r="W1593">
        <v>10</v>
      </c>
    </row>
    <row r="1594" spans="1:23" x14ac:dyDescent="0.25">
      <c r="A1594" s="10">
        <v>44411</v>
      </c>
      <c r="B1594">
        <v>1362</v>
      </c>
      <c r="C1594" t="s">
        <v>99</v>
      </c>
      <c r="D1594">
        <v>9</v>
      </c>
      <c r="E1594">
        <v>3</v>
      </c>
      <c r="F1594">
        <v>6</v>
      </c>
      <c r="G1594">
        <v>14</v>
      </c>
      <c r="H1594">
        <v>68</v>
      </c>
      <c r="K1594">
        <v>69</v>
      </c>
      <c r="L1594">
        <v>53</v>
      </c>
      <c r="M1594">
        <v>80</v>
      </c>
      <c r="N1594">
        <v>56</v>
      </c>
      <c r="P1594">
        <v>58</v>
      </c>
      <c r="Q1594">
        <v>36</v>
      </c>
      <c r="R1594">
        <v>72</v>
      </c>
      <c r="T1594" s="34">
        <f>_xlfn.XLOOKUP(B1594,Demog!$A$2:$A$219,Demog!$P$2:$P$219,,,2)</f>
        <v>13583</v>
      </c>
      <c r="U1594" s="34">
        <f t="shared" si="24"/>
        <v>9</v>
      </c>
      <c r="V1594" s="13">
        <f>IF(OR(Table1[[#This Row],[7d_positivity_public]]=0,ISBLANK(Table1[[#This Row],[7d_positivity_public]])),"",(Table1[[#This Row],[7d_positivity_public]]-Table1[[#This Row],[7d_positivity_all]])/Table1[[#This Row],[7d_positivity_public]])</f>
        <v>0.35714285714285715</v>
      </c>
      <c r="W1594">
        <v>9</v>
      </c>
    </row>
    <row r="1595" spans="1:23" x14ac:dyDescent="0.25">
      <c r="A1595" s="10">
        <v>44411</v>
      </c>
      <c r="B1595">
        <v>1371</v>
      </c>
      <c r="C1595" t="s">
        <v>101</v>
      </c>
      <c r="D1595">
        <v>16</v>
      </c>
      <c r="E1595">
        <v>6</v>
      </c>
      <c r="F1595">
        <v>10</v>
      </c>
      <c r="G1595">
        <v>16</v>
      </c>
      <c r="H1595">
        <v>71</v>
      </c>
      <c r="K1595">
        <v>72</v>
      </c>
      <c r="L1595">
        <v>55</v>
      </c>
      <c r="M1595">
        <v>81</v>
      </c>
      <c r="N1595">
        <v>60</v>
      </c>
      <c r="P1595">
        <v>62</v>
      </c>
      <c r="Q1595">
        <v>38</v>
      </c>
      <c r="R1595">
        <v>75</v>
      </c>
      <c r="T1595" s="34">
        <f>_xlfn.XLOOKUP(B1595,Demog!$A$2:$A$219,Demog!$P$2:$P$219,,,2)</f>
        <v>8720</v>
      </c>
      <c r="U1595" s="34">
        <f t="shared" si="24"/>
        <v>10</v>
      </c>
      <c r="V1595" s="13">
        <f>IF(OR(Table1[[#This Row],[7d_positivity_public]]=0,ISBLANK(Table1[[#This Row],[7d_positivity_public]])),"",(Table1[[#This Row],[7d_positivity_public]]-Table1[[#This Row],[7d_positivity_all]])/Table1[[#This Row],[7d_positivity_public]])</f>
        <v>0.1875</v>
      </c>
      <c r="W1595">
        <v>13</v>
      </c>
    </row>
    <row r="1596" spans="1:23" x14ac:dyDescent="0.25">
      <c r="A1596" s="10">
        <v>44411</v>
      </c>
      <c r="B1596">
        <v>1372</v>
      </c>
      <c r="C1596" t="s">
        <v>103</v>
      </c>
      <c r="D1596">
        <v>24</v>
      </c>
      <c r="E1596">
        <v>12</v>
      </c>
      <c r="F1596">
        <v>12</v>
      </c>
      <c r="G1596">
        <v>18</v>
      </c>
      <c r="H1596">
        <v>75</v>
      </c>
      <c r="K1596">
        <v>77</v>
      </c>
      <c r="L1596">
        <v>65</v>
      </c>
      <c r="M1596">
        <v>86</v>
      </c>
      <c r="N1596">
        <v>63</v>
      </c>
      <c r="P1596">
        <v>65</v>
      </c>
      <c r="Q1596">
        <v>48</v>
      </c>
      <c r="R1596">
        <v>80</v>
      </c>
      <c r="T1596" s="34">
        <f>_xlfn.XLOOKUP(B1596,Demog!$A$2:$A$219,Demog!$P$2:$P$219,,,2)</f>
        <v>41482</v>
      </c>
      <c r="U1596" s="34">
        <f t="shared" si="24"/>
        <v>70</v>
      </c>
      <c r="V1596" s="13">
        <f>IF(OR(Table1[[#This Row],[7d_positivity_public]]=0,ISBLANK(Table1[[#This Row],[7d_positivity_public]])),"",(Table1[[#This Row],[7d_positivity_public]]-Table1[[#This Row],[7d_positivity_all]])/Table1[[#This Row],[7d_positivity_public]])</f>
        <v>0.1111111111111111</v>
      </c>
      <c r="W1596">
        <v>16</v>
      </c>
    </row>
    <row r="1597" spans="1:23" x14ac:dyDescent="0.25">
      <c r="A1597" s="10">
        <v>44411</v>
      </c>
      <c r="B1597">
        <v>1373</v>
      </c>
      <c r="C1597" t="s">
        <v>106</v>
      </c>
      <c r="D1597">
        <v>17</v>
      </c>
      <c r="E1597">
        <v>8</v>
      </c>
      <c r="F1597">
        <v>9</v>
      </c>
      <c r="G1597">
        <v>13</v>
      </c>
      <c r="H1597">
        <v>72</v>
      </c>
      <c r="K1597">
        <v>74</v>
      </c>
      <c r="L1597">
        <v>65</v>
      </c>
      <c r="M1597">
        <v>82</v>
      </c>
      <c r="N1597">
        <v>59</v>
      </c>
      <c r="P1597">
        <v>62</v>
      </c>
      <c r="Q1597">
        <v>48</v>
      </c>
      <c r="R1597">
        <v>74</v>
      </c>
      <c r="T1597" s="34">
        <f>_xlfn.XLOOKUP(B1597,Demog!$A$2:$A$219,Demog!$P$2:$P$219,,,2)</f>
        <v>12922</v>
      </c>
      <c r="U1597" s="34">
        <f t="shared" si="24"/>
        <v>15</v>
      </c>
      <c r="V1597" s="13">
        <f>IF(OR(Table1[[#This Row],[7d_positivity_public]]=0,ISBLANK(Table1[[#This Row],[7d_positivity_public]])),"",(Table1[[#This Row],[7d_positivity_public]]-Table1[[#This Row],[7d_positivity_all]])/Table1[[#This Row],[7d_positivity_public]])</f>
        <v>0.23076923076923078</v>
      </c>
      <c r="W1597">
        <v>10</v>
      </c>
    </row>
    <row r="1598" spans="1:23" x14ac:dyDescent="0.25">
      <c r="A1598" s="10">
        <v>44411</v>
      </c>
      <c r="B1598">
        <v>1374</v>
      </c>
      <c r="C1598" t="s">
        <v>108</v>
      </c>
      <c r="D1598">
        <v>35</v>
      </c>
      <c r="E1598">
        <v>21</v>
      </c>
      <c r="F1598">
        <v>14</v>
      </c>
      <c r="G1598">
        <v>21</v>
      </c>
      <c r="H1598">
        <v>80</v>
      </c>
      <c r="K1598">
        <v>80</v>
      </c>
      <c r="L1598">
        <v>74</v>
      </c>
      <c r="M1598">
        <v>87</v>
      </c>
      <c r="N1598">
        <v>67</v>
      </c>
      <c r="P1598">
        <v>69</v>
      </c>
      <c r="Q1598">
        <v>57</v>
      </c>
      <c r="R1598">
        <v>81</v>
      </c>
      <c r="T1598" s="34">
        <f>_xlfn.XLOOKUP(B1598,Demog!$A$2:$A$219,Demog!$P$2:$P$219,,,2)</f>
        <v>33401</v>
      </c>
      <c r="U1598" s="34">
        <f t="shared" si="24"/>
        <v>82</v>
      </c>
      <c r="V1598" s="13">
        <f>IF(OR(Table1[[#This Row],[7d_positivity_public]]=0,ISBLANK(Table1[[#This Row],[7d_positivity_public]])),"",(Table1[[#This Row],[7d_positivity_public]]-Table1[[#This Row],[7d_positivity_all]])/Table1[[#This Row],[7d_positivity_public]])</f>
        <v>0.19047619047619047</v>
      </c>
      <c r="W1598">
        <v>17</v>
      </c>
    </row>
    <row r="1599" spans="1:23" x14ac:dyDescent="0.25">
      <c r="A1599" s="10">
        <v>44411</v>
      </c>
      <c r="B1599">
        <v>1375</v>
      </c>
      <c r="C1599" t="s">
        <v>110</v>
      </c>
      <c r="D1599">
        <v>45</v>
      </c>
      <c r="E1599">
        <v>23</v>
      </c>
      <c r="F1599">
        <v>22</v>
      </c>
      <c r="G1599">
        <v>22</v>
      </c>
      <c r="H1599">
        <v>78</v>
      </c>
      <c r="K1599">
        <v>79</v>
      </c>
      <c r="L1599">
        <v>72</v>
      </c>
      <c r="M1599">
        <v>85</v>
      </c>
      <c r="N1599">
        <v>65</v>
      </c>
      <c r="P1599">
        <v>66</v>
      </c>
      <c r="Q1599">
        <v>53</v>
      </c>
      <c r="R1599">
        <v>78</v>
      </c>
      <c r="T1599" s="34">
        <f>_xlfn.XLOOKUP(B1599,Demog!$A$2:$A$219,Demog!$P$2:$P$219,,,2)</f>
        <v>38661</v>
      </c>
      <c r="U1599" s="34">
        <f t="shared" si="24"/>
        <v>122</v>
      </c>
      <c r="V1599" s="13">
        <f>IF(OR(Table1[[#This Row],[7d_positivity_public]]=0,ISBLANK(Table1[[#This Row],[7d_positivity_public]])),"",(Table1[[#This Row],[7d_positivity_public]]-Table1[[#This Row],[7d_positivity_all]])/Table1[[#This Row],[7d_positivity_public]])</f>
        <v>0.13636363636363635</v>
      </c>
      <c r="W1599">
        <v>19</v>
      </c>
    </row>
    <row r="1600" spans="1:23" x14ac:dyDescent="0.25">
      <c r="A1600" s="10">
        <v>44411</v>
      </c>
      <c r="B1600">
        <v>1376</v>
      </c>
      <c r="C1600" t="s">
        <v>112</v>
      </c>
      <c r="D1600">
        <v>36</v>
      </c>
      <c r="E1600">
        <v>12</v>
      </c>
      <c r="F1600">
        <v>24</v>
      </c>
      <c r="G1600">
        <v>25</v>
      </c>
      <c r="H1600">
        <v>71</v>
      </c>
      <c r="K1600">
        <v>72</v>
      </c>
      <c r="L1600">
        <v>66</v>
      </c>
      <c r="M1600">
        <v>80</v>
      </c>
      <c r="N1600">
        <v>56</v>
      </c>
      <c r="P1600">
        <v>58</v>
      </c>
      <c r="Q1600">
        <v>47</v>
      </c>
      <c r="R1600">
        <v>72</v>
      </c>
      <c r="T1600" s="34">
        <f>_xlfn.XLOOKUP(B1600,Demog!$A$2:$A$219,Demog!$P$2:$P$219,,,2)</f>
        <v>34796</v>
      </c>
      <c r="U1600" s="34">
        <f t="shared" si="24"/>
        <v>88</v>
      </c>
      <c r="V1600" s="13">
        <f>IF(OR(Table1[[#This Row],[7d_positivity_public]]=0,ISBLANK(Table1[[#This Row],[7d_positivity_public]])),"",(Table1[[#This Row],[7d_positivity_public]]-Table1[[#This Row],[7d_positivity_all]])/Table1[[#This Row],[7d_positivity_public]])</f>
        <v>0.12</v>
      </c>
      <c r="W1600">
        <v>22</v>
      </c>
    </row>
    <row r="1601" spans="1:23" x14ac:dyDescent="0.25">
      <c r="A1601" s="10">
        <v>44411</v>
      </c>
      <c r="B1601">
        <v>1377</v>
      </c>
      <c r="C1601" t="s">
        <v>114</v>
      </c>
      <c r="D1601">
        <v>26</v>
      </c>
      <c r="E1601">
        <v>10</v>
      </c>
      <c r="F1601">
        <v>16</v>
      </c>
      <c r="G1601">
        <v>20</v>
      </c>
      <c r="H1601">
        <v>81</v>
      </c>
      <c r="K1601">
        <v>82</v>
      </c>
      <c r="L1601">
        <v>74</v>
      </c>
      <c r="M1601">
        <v>88</v>
      </c>
      <c r="N1601">
        <v>70</v>
      </c>
      <c r="P1601">
        <v>72</v>
      </c>
      <c r="Q1601">
        <v>60</v>
      </c>
      <c r="R1601">
        <v>83</v>
      </c>
      <c r="T1601" s="34">
        <f>_xlfn.XLOOKUP(B1601,Demog!$A$2:$A$219,Demog!$P$2:$P$219,,,2)</f>
        <v>24900</v>
      </c>
      <c r="U1601" s="34">
        <f t="shared" si="24"/>
        <v>45</v>
      </c>
      <c r="V1601" s="13">
        <f>IF(OR(Table1[[#This Row],[7d_positivity_public]]=0,ISBLANK(Table1[[#This Row],[7d_positivity_public]])),"",(Table1[[#This Row],[7d_positivity_public]]-Table1[[#This Row],[7d_positivity_all]])/Table1[[#This Row],[7d_positivity_public]])</f>
        <v>0.25</v>
      </c>
      <c r="W1601">
        <v>15</v>
      </c>
    </row>
    <row r="1602" spans="1:23" x14ac:dyDescent="0.25">
      <c r="A1602" s="10">
        <v>44411</v>
      </c>
      <c r="B1602">
        <v>1380</v>
      </c>
      <c r="C1602" t="s">
        <v>116</v>
      </c>
      <c r="D1602">
        <v>3</v>
      </c>
      <c r="E1602">
        <v>6</v>
      </c>
      <c r="F1602">
        <v>-3</v>
      </c>
      <c r="G1602">
        <v>8</v>
      </c>
      <c r="H1602">
        <v>80</v>
      </c>
      <c r="K1602">
        <v>81</v>
      </c>
      <c r="L1602">
        <v>70</v>
      </c>
      <c r="M1602">
        <v>87</v>
      </c>
      <c r="N1602">
        <v>70</v>
      </c>
      <c r="P1602">
        <v>72</v>
      </c>
      <c r="Q1602">
        <v>56</v>
      </c>
      <c r="R1602">
        <v>81</v>
      </c>
      <c r="T1602" s="34">
        <f>_xlfn.XLOOKUP(B1602,Demog!$A$2:$A$219,Demog!$P$2:$P$219,,,2)</f>
        <v>12110</v>
      </c>
      <c r="U1602" s="34">
        <f t="shared" ref="U1602:U1665" si="25">ROUND(T1602*D1602/100000*7,0)</f>
        <v>3</v>
      </c>
      <c r="V1602" s="13">
        <f>IF(OR(Table1[[#This Row],[7d_positivity_public]]=0,ISBLANK(Table1[[#This Row],[7d_positivity_public]])),"",(Table1[[#This Row],[7d_positivity_public]]-Table1[[#This Row],[7d_positivity_all]])/Table1[[#This Row],[7d_positivity_public]])</f>
        <v>0.375</v>
      </c>
      <c r="W1602">
        <v>5</v>
      </c>
    </row>
    <row r="1603" spans="1:23" x14ac:dyDescent="0.25">
      <c r="A1603" s="10">
        <v>44411</v>
      </c>
      <c r="B1603">
        <v>1390</v>
      </c>
      <c r="C1603" t="s">
        <v>118</v>
      </c>
      <c r="D1603">
        <v>12</v>
      </c>
      <c r="E1603">
        <v>5</v>
      </c>
      <c r="F1603">
        <v>7</v>
      </c>
      <c r="G1603">
        <v>19</v>
      </c>
      <c r="H1603">
        <v>61</v>
      </c>
      <c r="K1603">
        <v>63</v>
      </c>
      <c r="L1603">
        <v>44</v>
      </c>
      <c r="M1603">
        <v>76</v>
      </c>
      <c r="N1603">
        <v>51</v>
      </c>
      <c r="P1603">
        <v>53</v>
      </c>
      <c r="Q1603">
        <v>31</v>
      </c>
      <c r="R1603">
        <v>68</v>
      </c>
      <c r="T1603" s="34">
        <f>_xlfn.XLOOKUP(B1603,Demog!$A$2:$A$219,Demog!$P$2:$P$219,,,2)</f>
        <v>7285</v>
      </c>
      <c r="U1603" s="34">
        <f t="shared" si="25"/>
        <v>6</v>
      </c>
      <c r="V1603" s="13">
        <f>IF(OR(Table1[[#This Row],[7d_positivity_public]]=0,ISBLANK(Table1[[#This Row],[7d_positivity_public]])),"",(Table1[[#This Row],[7d_positivity_public]]-Table1[[#This Row],[7d_positivity_all]])/Table1[[#This Row],[7d_positivity_public]])</f>
        <v>0.21052631578947367</v>
      </c>
      <c r="W1603">
        <v>15</v>
      </c>
    </row>
    <row r="1604" spans="1:23" x14ac:dyDescent="0.25">
      <c r="A1604" s="10">
        <v>44411</v>
      </c>
      <c r="B1604">
        <v>1420</v>
      </c>
      <c r="C1604" t="s">
        <v>120</v>
      </c>
      <c r="D1604">
        <v>8</v>
      </c>
      <c r="E1604">
        <v>3</v>
      </c>
      <c r="F1604">
        <v>5</v>
      </c>
      <c r="G1604">
        <v>13</v>
      </c>
      <c r="H1604">
        <v>70</v>
      </c>
      <c r="K1604">
        <v>72</v>
      </c>
      <c r="L1604">
        <v>56</v>
      </c>
      <c r="M1604">
        <v>82</v>
      </c>
      <c r="N1604">
        <v>60</v>
      </c>
      <c r="P1604">
        <v>63</v>
      </c>
      <c r="Q1604">
        <v>41</v>
      </c>
      <c r="R1604">
        <v>75</v>
      </c>
      <c r="T1604" s="34">
        <f>_xlfn.XLOOKUP(B1604,Demog!$A$2:$A$219,Demog!$P$2:$P$219,,,2)</f>
        <v>33648</v>
      </c>
      <c r="U1604" s="34">
        <f t="shared" si="25"/>
        <v>19</v>
      </c>
      <c r="V1604" s="13">
        <f>IF(OR(Table1[[#This Row],[7d_positivity_public]]=0,ISBLANK(Table1[[#This Row],[7d_positivity_public]])),"",(Table1[[#This Row],[7d_positivity_public]]-Table1[[#This Row],[7d_positivity_all]])/Table1[[#This Row],[7d_positivity_public]])</f>
        <v>0.30769230769230771</v>
      </c>
      <c r="W1604">
        <v>9</v>
      </c>
    </row>
    <row r="1605" spans="1:23" x14ac:dyDescent="0.25">
      <c r="A1605" s="10">
        <v>44411</v>
      </c>
      <c r="B1605">
        <v>1431</v>
      </c>
      <c r="C1605" t="s">
        <v>226</v>
      </c>
      <c r="D1605">
        <v>3</v>
      </c>
      <c r="E1605">
        <v>2</v>
      </c>
      <c r="F1605">
        <v>1</v>
      </c>
      <c r="G1605">
        <v>3</v>
      </c>
      <c r="H1605">
        <v>75</v>
      </c>
      <c r="K1605">
        <v>77</v>
      </c>
      <c r="L1605">
        <v>66</v>
      </c>
      <c r="M1605">
        <v>86</v>
      </c>
      <c r="N1605">
        <v>63</v>
      </c>
      <c r="P1605">
        <v>65</v>
      </c>
      <c r="Q1605">
        <v>50</v>
      </c>
      <c r="R1605">
        <v>79</v>
      </c>
      <c r="T1605" s="34">
        <f>_xlfn.XLOOKUP(B1605,Demog!$A$2:$A$219,Demog!$P$2:$P$219,,,2)</f>
        <v>44714</v>
      </c>
      <c r="U1605" s="34">
        <f t="shared" si="25"/>
        <v>9</v>
      </c>
      <c r="V1605" s="13">
        <f>IF(OR(Table1[[#This Row],[7d_positivity_public]]=0,ISBLANK(Table1[[#This Row],[7d_positivity_public]])),"",(Table1[[#This Row],[7d_positivity_public]]-Table1[[#This Row],[7d_positivity_all]])/Table1[[#This Row],[7d_positivity_public]])</f>
        <v>0</v>
      </c>
      <c r="W1605">
        <v>3</v>
      </c>
    </row>
    <row r="1606" spans="1:23" x14ac:dyDescent="0.25">
      <c r="A1606" s="10">
        <v>44411</v>
      </c>
      <c r="B1606">
        <v>1432</v>
      </c>
      <c r="C1606" t="s">
        <v>227</v>
      </c>
      <c r="D1606">
        <v>3</v>
      </c>
      <c r="E1606">
        <v>5</v>
      </c>
      <c r="F1606">
        <v>-2</v>
      </c>
      <c r="G1606">
        <v>4</v>
      </c>
      <c r="H1606">
        <v>83</v>
      </c>
      <c r="K1606">
        <v>84</v>
      </c>
      <c r="L1606">
        <v>79</v>
      </c>
      <c r="M1606">
        <v>90</v>
      </c>
      <c r="N1606">
        <v>70</v>
      </c>
      <c r="P1606">
        <v>72</v>
      </c>
      <c r="Q1606">
        <v>62</v>
      </c>
      <c r="R1606">
        <v>84</v>
      </c>
      <c r="T1606" s="34">
        <f>_xlfn.XLOOKUP(B1606,Demog!$A$2:$A$219,Demog!$P$2:$P$219,,,2)</f>
        <v>48587</v>
      </c>
      <c r="U1606" s="34">
        <f t="shared" si="25"/>
        <v>10</v>
      </c>
      <c r="V1606" s="13">
        <f>IF(OR(Table1[[#This Row],[7d_positivity_public]]=0,ISBLANK(Table1[[#This Row],[7d_positivity_public]])),"",(Table1[[#This Row],[7d_positivity_public]]-Table1[[#This Row],[7d_positivity_all]])/Table1[[#This Row],[7d_positivity_public]])</f>
        <v>0.25</v>
      </c>
      <c r="W1606">
        <v>3</v>
      </c>
    </row>
    <row r="1607" spans="1:23" x14ac:dyDescent="0.25">
      <c r="A1607" s="10">
        <v>44411</v>
      </c>
      <c r="B1607">
        <v>1433</v>
      </c>
      <c r="C1607" t="s">
        <v>122</v>
      </c>
      <c r="D1607">
        <v>2</v>
      </c>
      <c r="E1607">
        <v>4</v>
      </c>
      <c r="F1607">
        <v>-2</v>
      </c>
      <c r="G1607">
        <v>11</v>
      </c>
      <c r="H1607">
        <v>72</v>
      </c>
      <c r="K1607">
        <v>74</v>
      </c>
      <c r="L1607">
        <v>59</v>
      </c>
      <c r="M1607">
        <v>83</v>
      </c>
      <c r="N1607">
        <v>61</v>
      </c>
      <c r="P1607">
        <v>64</v>
      </c>
      <c r="Q1607">
        <v>44</v>
      </c>
      <c r="R1607">
        <v>75</v>
      </c>
      <c r="T1607" s="34">
        <f>_xlfn.XLOOKUP(B1607,Demog!$A$2:$A$219,Demog!$P$2:$P$219,,,2)</f>
        <v>19986</v>
      </c>
      <c r="U1607" s="34">
        <f t="shared" si="25"/>
        <v>3</v>
      </c>
      <c r="V1607" s="13">
        <f>IF(OR(Table1[[#This Row],[7d_positivity_public]]=0,ISBLANK(Table1[[#This Row],[7d_positivity_public]])),"",(Table1[[#This Row],[7d_positivity_public]]-Table1[[#This Row],[7d_positivity_all]])/Table1[[#This Row],[7d_positivity_public]])</f>
        <v>0.27272727272727271</v>
      </c>
      <c r="W1607">
        <v>8</v>
      </c>
    </row>
    <row r="1608" spans="1:23" x14ac:dyDescent="0.25">
      <c r="A1608" s="10">
        <v>44411</v>
      </c>
      <c r="B1608">
        <v>1490</v>
      </c>
      <c r="C1608" t="s">
        <v>124</v>
      </c>
      <c r="D1608">
        <v>1</v>
      </c>
      <c r="E1608">
        <v>0</v>
      </c>
      <c r="F1608">
        <v>1</v>
      </c>
      <c r="G1608">
        <v>4</v>
      </c>
      <c r="H1608">
        <v>70</v>
      </c>
      <c r="K1608">
        <v>72</v>
      </c>
      <c r="L1608">
        <v>59</v>
      </c>
      <c r="M1608">
        <v>82</v>
      </c>
      <c r="N1608">
        <v>59</v>
      </c>
      <c r="P1608">
        <v>62</v>
      </c>
      <c r="Q1608">
        <v>45</v>
      </c>
      <c r="R1608">
        <v>74</v>
      </c>
      <c r="T1608" s="34">
        <f>_xlfn.XLOOKUP(B1608,Demog!$A$2:$A$219,Demog!$P$2:$P$219,,,2)</f>
        <v>10855</v>
      </c>
      <c r="U1608" s="34">
        <f t="shared" si="25"/>
        <v>1</v>
      </c>
      <c r="V1608" s="13">
        <f>IF(OR(Table1[[#This Row],[7d_positivity_public]]=0,ISBLANK(Table1[[#This Row],[7d_positivity_public]])),"",(Table1[[#This Row],[7d_positivity_public]]-Table1[[#This Row],[7d_positivity_all]])/Table1[[#This Row],[7d_positivity_public]])</f>
        <v>0.5</v>
      </c>
      <c r="W1608">
        <v>2</v>
      </c>
    </row>
    <row r="1609" spans="1:23" x14ac:dyDescent="0.25">
      <c r="A1609" s="10">
        <v>44411</v>
      </c>
      <c r="B1609">
        <v>2121</v>
      </c>
      <c r="C1609" t="s">
        <v>126</v>
      </c>
      <c r="D1609">
        <v>4</v>
      </c>
      <c r="E1609">
        <v>2</v>
      </c>
      <c r="F1609">
        <v>2</v>
      </c>
      <c r="G1609">
        <v>6</v>
      </c>
      <c r="H1609">
        <v>75</v>
      </c>
      <c r="K1609">
        <v>76</v>
      </c>
      <c r="L1609">
        <v>67</v>
      </c>
      <c r="M1609">
        <v>86</v>
      </c>
      <c r="N1609">
        <v>64</v>
      </c>
      <c r="P1609">
        <v>67</v>
      </c>
      <c r="Q1609">
        <v>54</v>
      </c>
      <c r="R1609">
        <v>80</v>
      </c>
      <c r="T1609" s="34">
        <f>_xlfn.XLOOKUP(B1609,Demog!$A$2:$A$219,Demog!$P$2:$P$219,,,2)</f>
        <v>51241</v>
      </c>
      <c r="U1609" s="34">
        <f t="shared" si="25"/>
        <v>14</v>
      </c>
      <c r="V1609" s="13">
        <f>IF(OR(Table1[[#This Row],[7d_positivity_public]]=0,ISBLANK(Table1[[#This Row],[7d_positivity_public]])),"",(Table1[[#This Row],[7d_positivity_public]]-Table1[[#This Row],[7d_positivity_all]])/Table1[[#This Row],[7d_positivity_public]])</f>
        <v>0.33333333333333331</v>
      </c>
      <c r="W1609">
        <v>4</v>
      </c>
    </row>
    <row r="1610" spans="1:23" x14ac:dyDescent="0.25">
      <c r="A1610" s="10">
        <v>44411</v>
      </c>
      <c r="B1610">
        <v>2122</v>
      </c>
      <c r="C1610" t="s">
        <v>128</v>
      </c>
      <c r="D1610">
        <v>5</v>
      </c>
      <c r="E1610">
        <v>1</v>
      </c>
      <c r="F1610">
        <v>4</v>
      </c>
      <c r="G1610">
        <v>6</v>
      </c>
      <c r="H1610">
        <v>67</v>
      </c>
      <c r="K1610">
        <v>69</v>
      </c>
      <c r="L1610">
        <v>58</v>
      </c>
      <c r="M1610">
        <v>80</v>
      </c>
      <c r="N1610">
        <v>55</v>
      </c>
      <c r="P1610">
        <v>58</v>
      </c>
      <c r="Q1610">
        <v>43</v>
      </c>
      <c r="R1610">
        <v>72</v>
      </c>
      <c r="T1610" s="34">
        <f>_xlfn.XLOOKUP(B1610,Demog!$A$2:$A$219,Demog!$P$2:$P$219,,,2)</f>
        <v>41936</v>
      </c>
      <c r="U1610" s="34">
        <f t="shared" si="25"/>
        <v>15</v>
      </c>
      <c r="V1610" s="13">
        <f>IF(OR(Table1[[#This Row],[7d_positivity_public]]=0,ISBLANK(Table1[[#This Row],[7d_positivity_public]])),"",(Table1[[#This Row],[7d_positivity_public]]-Table1[[#This Row],[7d_positivity_all]])/Table1[[#This Row],[7d_positivity_public]])</f>
        <v>0.33333333333333331</v>
      </c>
      <c r="W1610">
        <v>4</v>
      </c>
    </row>
    <row r="1611" spans="1:23" x14ac:dyDescent="0.25">
      <c r="A1611" s="10">
        <v>44411</v>
      </c>
      <c r="B1611">
        <v>2131</v>
      </c>
      <c r="C1611" t="s">
        <v>129</v>
      </c>
      <c r="D1611">
        <v>1</v>
      </c>
      <c r="E1611">
        <v>1</v>
      </c>
      <c r="F1611">
        <v>0</v>
      </c>
      <c r="G1611">
        <v>2</v>
      </c>
      <c r="H1611">
        <v>73</v>
      </c>
      <c r="K1611">
        <v>74</v>
      </c>
      <c r="L1611">
        <v>67</v>
      </c>
      <c r="M1611">
        <v>82</v>
      </c>
      <c r="N1611">
        <v>60</v>
      </c>
      <c r="P1611">
        <v>62</v>
      </c>
      <c r="Q1611">
        <v>50</v>
      </c>
      <c r="R1611">
        <v>75</v>
      </c>
      <c r="T1611" s="34">
        <f>_xlfn.XLOOKUP(B1611,Demog!$A$2:$A$219,Demog!$P$2:$P$219,,,2)</f>
        <v>22754</v>
      </c>
      <c r="U1611" s="34">
        <f t="shared" si="25"/>
        <v>2</v>
      </c>
      <c r="V1611" s="13">
        <f>IF(OR(Table1[[#This Row],[7d_positivity_public]]=0,ISBLANK(Table1[[#This Row],[7d_positivity_public]])),"",(Table1[[#This Row],[7d_positivity_public]]-Table1[[#This Row],[7d_positivity_all]])/Table1[[#This Row],[7d_positivity_public]])</f>
        <v>0.5</v>
      </c>
      <c r="W1611">
        <v>1</v>
      </c>
    </row>
    <row r="1612" spans="1:23" x14ac:dyDescent="0.25">
      <c r="A1612" s="10">
        <v>44411</v>
      </c>
      <c r="B1612">
        <v>2132</v>
      </c>
      <c r="C1612" t="s">
        <v>130</v>
      </c>
      <c r="D1612">
        <v>4</v>
      </c>
      <c r="E1612">
        <v>1</v>
      </c>
      <c r="F1612">
        <v>3</v>
      </c>
      <c r="G1612">
        <v>5</v>
      </c>
      <c r="H1612">
        <v>77</v>
      </c>
      <c r="K1612">
        <v>79</v>
      </c>
      <c r="L1612">
        <v>73</v>
      </c>
      <c r="M1612">
        <v>85</v>
      </c>
      <c r="N1612">
        <v>66</v>
      </c>
      <c r="P1612">
        <v>69</v>
      </c>
      <c r="Q1612">
        <v>61</v>
      </c>
      <c r="R1612">
        <v>80</v>
      </c>
      <c r="T1612" s="34">
        <f>_xlfn.XLOOKUP(B1612,Demog!$A$2:$A$219,Demog!$P$2:$P$219,,,2)</f>
        <v>35584</v>
      </c>
      <c r="U1612" s="34">
        <f t="shared" si="25"/>
        <v>10</v>
      </c>
      <c r="V1612" s="13">
        <f>IF(OR(Table1[[#This Row],[7d_positivity_public]]=0,ISBLANK(Table1[[#This Row],[7d_positivity_public]])),"",(Table1[[#This Row],[7d_positivity_public]]-Table1[[#This Row],[7d_positivity_all]])/Table1[[#This Row],[7d_positivity_public]])</f>
        <v>0.4</v>
      </c>
      <c r="W1612">
        <v>3</v>
      </c>
    </row>
    <row r="1613" spans="1:23" x14ac:dyDescent="0.25">
      <c r="A1613" s="10">
        <v>44411</v>
      </c>
      <c r="B1613">
        <v>2133</v>
      </c>
      <c r="C1613" t="s">
        <v>131</v>
      </c>
      <c r="D1613">
        <v>2</v>
      </c>
      <c r="E1613">
        <v>0</v>
      </c>
      <c r="F1613">
        <v>2</v>
      </c>
      <c r="G1613">
        <v>3</v>
      </c>
      <c r="H1613">
        <v>82</v>
      </c>
      <c r="K1613">
        <v>83</v>
      </c>
      <c r="L1613">
        <v>79</v>
      </c>
      <c r="M1613">
        <v>88</v>
      </c>
      <c r="N1613">
        <v>64</v>
      </c>
      <c r="P1613">
        <v>67</v>
      </c>
      <c r="Q1613">
        <v>57</v>
      </c>
      <c r="R1613">
        <v>79</v>
      </c>
      <c r="T1613" s="34">
        <f>_xlfn.XLOOKUP(B1613,Demog!$A$2:$A$219,Demog!$P$2:$P$219,,,2)</f>
        <v>58511</v>
      </c>
      <c r="U1613" s="34">
        <f t="shared" si="25"/>
        <v>8</v>
      </c>
      <c r="V1613" s="13">
        <f>IF(OR(Table1[[#This Row],[7d_positivity_public]]=0,ISBLANK(Table1[[#This Row],[7d_positivity_public]])),"",(Table1[[#This Row],[7d_positivity_public]]-Table1[[#This Row],[7d_positivity_all]])/Table1[[#This Row],[7d_positivity_public]])</f>
        <v>0.33333333333333331</v>
      </c>
      <c r="W1613">
        <v>2</v>
      </c>
    </row>
    <row r="1614" spans="1:23" x14ac:dyDescent="0.25">
      <c r="A1614" s="10">
        <v>44411</v>
      </c>
      <c r="B1614">
        <v>2134</v>
      </c>
      <c r="C1614" t="s">
        <v>132</v>
      </c>
      <c r="D1614">
        <v>5</v>
      </c>
      <c r="E1614">
        <v>1</v>
      </c>
      <c r="F1614">
        <v>4</v>
      </c>
      <c r="G1614">
        <v>8</v>
      </c>
      <c r="H1614">
        <v>76</v>
      </c>
      <c r="K1614">
        <v>77</v>
      </c>
      <c r="L1614">
        <v>74</v>
      </c>
      <c r="M1614">
        <v>82</v>
      </c>
      <c r="N1614">
        <v>61</v>
      </c>
      <c r="P1614">
        <v>64</v>
      </c>
      <c r="Q1614">
        <v>56</v>
      </c>
      <c r="R1614">
        <v>74</v>
      </c>
      <c r="T1614" s="34">
        <f>_xlfn.XLOOKUP(B1614,Demog!$A$2:$A$219,Demog!$P$2:$P$219,,,2)</f>
        <v>24836</v>
      </c>
      <c r="U1614" s="34">
        <f t="shared" si="25"/>
        <v>9</v>
      </c>
      <c r="V1614" s="13">
        <f>IF(OR(Table1[[#This Row],[7d_positivity_public]]=0,ISBLANK(Table1[[#This Row],[7d_positivity_public]])),"",(Table1[[#This Row],[7d_positivity_public]]-Table1[[#This Row],[7d_positivity_all]])/Table1[[#This Row],[7d_positivity_public]])</f>
        <v>0.5</v>
      </c>
      <c r="W1614">
        <v>4</v>
      </c>
    </row>
    <row r="1615" spans="1:23" x14ac:dyDescent="0.25">
      <c r="A1615" s="10">
        <v>44411</v>
      </c>
      <c r="B1615">
        <v>2141</v>
      </c>
      <c r="C1615" t="s">
        <v>133</v>
      </c>
      <c r="D1615">
        <v>3</v>
      </c>
      <c r="E1615">
        <v>2</v>
      </c>
      <c r="F1615">
        <v>1</v>
      </c>
      <c r="G1615">
        <v>4</v>
      </c>
      <c r="H1615">
        <v>71</v>
      </c>
      <c r="K1615">
        <v>73</v>
      </c>
      <c r="L1615">
        <v>63</v>
      </c>
      <c r="M1615">
        <v>84</v>
      </c>
      <c r="N1615">
        <v>58</v>
      </c>
      <c r="P1615">
        <v>61</v>
      </c>
      <c r="Q1615">
        <v>48</v>
      </c>
      <c r="R1615">
        <v>76</v>
      </c>
      <c r="T1615" s="34">
        <f>_xlfn.XLOOKUP(B1615,Demog!$A$2:$A$219,Demog!$P$2:$P$219,,,2)</f>
        <v>26303</v>
      </c>
      <c r="U1615" s="34">
        <f t="shared" si="25"/>
        <v>6</v>
      </c>
      <c r="V1615" s="13">
        <f>IF(OR(Table1[[#This Row],[7d_positivity_public]]=0,ISBLANK(Table1[[#This Row],[7d_positivity_public]])),"",(Table1[[#This Row],[7d_positivity_public]]-Table1[[#This Row],[7d_positivity_all]])/Table1[[#This Row],[7d_positivity_public]])</f>
        <v>0.25</v>
      </c>
      <c r="W1615">
        <v>3</v>
      </c>
    </row>
    <row r="1616" spans="1:23" x14ac:dyDescent="0.25">
      <c r="A1616" s="10">
        <v>44411</v>
      </c>
      <c r="B1616">
        <v>2142</v>
      </c>
      <c r="C1616" t="s">
        <v>134</v>
      </c>
      <c r="D1616">
        <v>11</v>
      </c>
      <c r="E1616">
        <v>1</v>
      </c>
      <c r="F1616">
        <v>10</v>
      </c>
      <c r="G1616">
        <v>14</v>
      </c>
      <c r="H1616">
        <v>71</v>
      </c>
      <c r="K1616">
        <v>72</v>
      </c>
      <c r="L1616">
        <v>64</v>
      </c>
      <c r="M1616">
        <v>81</v>
      </c>
      <c r="N1616">
        <v>58</v>
      </c>
      <c r="P1616">
        <v>60</v>
      </c>
      <c r="Q1616">
        <v>48</v>
      </c>
      <c r="R1616">
        <v>73</v>
      </c>
      <c r="T1616" s="34">
        <f>_xlfn.XLOOKUP(B1616,Demog!$A$2:$A$219,Demog!$P$2:$P$219,,,2)</f>
        <v>16854</v>
      </c>
      <c r="U1616" s="34">
        <f t="shared" si="25"/>
        <v>13</v>
      </c>
      <c r="V1616" s="13">
        <f>IF(OR(Table1[[#This Row],[7d_positivity_public]]=0,ISBLANK(Table1[[#This Row],[7d_positivity_public]])),"",(Table1[[#This Row],[7d_positivity_public]]-Table1[[#This Row],[7d_positivity_all]])/Table1[[#This Row],[7d_positivity_public]])</f>
        <v>0.35714285714285715</v>
      </c>
      <c r="W1616">
        <v>9</v>
      </c>
    </row>
    <row r="1617" spans="1:23" x14ac:dyDescent="0.25">
      <c r="A1617" s="10">
        <v>44411</v>
      </c>
      <c r="B1617">
        <v>2150</v>
      </c>
      <c r="C1617" t="s">
        <v>135</v>
      </c>
      <c r="D1617">
        <v>1</v>
      </c>
      <c r="E1617">
        <v>1</v>
      </c>
      <c r="F1617">
        <v>0</v>
      </c>
      <c r="G1617">
        <v>2</v>
      </c>
      <c r="H1617">
        <v>76</v>
      </c>
      <c r="K1617">
        <v>78</v>
      </c>
      <c r="L1617">
        <v>64</v>
      </c>
      <c r="M1617">
        <v>86</v>
      </c>
      <c r="N1617">
        <v>66</v>
      </c>
      <c r="P1617">
        <v>68</v>
      </c>
      <c r="Q1617">
        <v>49</v>
      </c>
      <c r="R1617">
        <v>80</v>
      </c>
      <c r="T1617" s="34">
        <f>_xlfn.XLOOKUP(B1617,Demog!$A$2:$A$219,Demog!$P$2:$P$219,,,2)</f>
        <v>9696</v>
      </c>
      <c r="U1617" s="34">
        <f t="shared" si="25"/>
        <v>1</v>
      </c>
      <c r="V1617" s="13">
        <f>IF(OR(Table1[[#This Row],[7d_positivity_public]]=0,ISBLANK(Table1[[#This Row],[7d_positivity_public]])),"",(Table1[[#This Row],[7d_positivity_public]]-Table1[[#This Row],[7d_positivity_all]])/Table1[[#This Row],[7d_positivity_public]])</f>
        <v>0.5</v>
      </c>
      <c r="W1617">
        <v>1</v>
      </c>
    </row>
    <row r="1618" spans="1:23" x14ac:dyDescent="0.25">
      <c r="A1618" s="10">
        <v>44411</v>
      </c>
      <c r="B1618">
        <v>2210</v>
      </c>
      <c r="C1618" t="s">
        <v>136</v>
      </c>
      <c r="D1618">
        <v>1</v>
      </c>
      <c r="E1618">
        <v>0</v>
      </c>
      <c r="F1618">
        <v>1</v>
      </c>
      <c r="G1618">
        <v>2</v>
      </c>
      <c r="H1618">
        <v>86</v>
      </c>
      <c r="K1618">
        <v>86</v>
      </c>
      <c r="L1618">
        <v>85</v>
      </c>
      <c r="M1618">
        <v>88</v>
      </c>
      <c r="N1618">
        <v>73</v>
      </c>
      <c r="P1618">
        <v>75</v>
      </c>
      <c r="Q1618">
        <v>69</v>
      </c>
      <c r="R1618">
        <v>82</v>
      </c>
      <c r="T1618" s="34">
        <f>_xlfn.XLOOKUP(B1618,Demog!$A$2:$A$219,Demog!$P$2:$P$219,,,2)</f>
        <v>70996</v>
      </c>
      <c r="U1618" s="34">
        <f t="shared" si="25"/>
        <v>5</v>
      </c>
      <c r="V1618" s="13">
        <f>IF(OR(Table1[[#This Row],[7d_positivity_public]]=0,ISBLANK(Table1[[#This Row],[7d_positivity_public]])),"",(Table1[[#This Row],[7d_positivity_public]]-Table1[[#This Row],[7d_positivity_all]])/Table1[[#This Row],[7d_positivity_public]])</f>
        <v>0.5</v>
      </c>
      <c r="W1618">
        <v>1</v>
      </c>
    </row>
    <row r="1619" spans="1:23" x14ac:dyDescent="0.25">
      <c r="A1619" s="10">
        <v>44411</v>
      </c>
      <c r="B1619">
        <v>2221</v>
      </c>
      <c r="C1619" t="s">
        <v>137</v>
      </c>
      <c r="D1619">
        <v>5</v>
      </c>
      <c r="E1619">
        <v>1</v>
      </c>
      <c r="F1619">
        <v>4</v>
      </c>
      <c r="G1619">
        <v>6</v>
      </c>
      <c r="H1619">
        <v>87</v>
      </c>
      <c r="K1619">
        <v>87</v>
      </c>
      <c r="L1619">
        <v>88</v>
      </c>
      <c r="M1619">
        <v>87</v>
      </c>
      <c r="N1619">
        <v>74</v>
      </c>
      <c r="P1619">
        <v>75</v>
      </c>
      <c r="Q1619">
        <v>71</v>
      </c>
      <c r="R1619">
        <v>80</v>
      </c>
      <c r="T1619" s="34">
        <f>_xlfn.XLOOKUP(B1619,Demog!$A$2:$A$219,Demog!$P$2:$P$219,,,2)</f>
        <v>47161</v>
      </c>
      <c r="U1619" s="34">
        <f t="shared" si="25"/>
        <v>17</v>
      </c>
      <c r="V1619" s="13">
        <f>IF(OR(Table1[[#This Row],[7d_positivity_public]]=0,ISBLANK(Table1[[#This Row],[7d_positivity_public]])),"",(Table1[[#This Row],[7d_positivity_public]]-Table1[[#This Row],[7d_positivity_all]])/Table1[[#This Row],[7d_positivity_public]])</f>
        <v>0.5</v>
      </c>
      <c r="W1619">
        <v>3</v>
      </c>
    </row>
    <row r="1620" spans="1:23" x14ac:dyDescent="0.25">
      <c r="A1620" s="10">
        <v>44411</v>
      </c>
      <c r="B1620">
        <v>2222</v>
      </c>
      <c r="C1620" t="s">
        <v>138</v>
      </c>
      <c r="D1620">
        <v>3</v>
      </c>
      <c r="E1620">
        <v>1</v>
      </c>
      <c r="F1620">
        <v>2</v>
      </c>
      <c r="G1620">
        <v>6</v>
      </c>
      <c r="H1620">
        <v>85</v>
      </c>
      <c r="K1620">
        <v>85</v>
      </c>
      <c r="L1620">
        <v>85</v>
      </c>
      <c r="M1620">
        <v>86</v>
      </c>
      <c r="N1620">
        <v>72</v>
      </c>
      <c r="P1620">
        <v>74</v>
      </c>
      <c r="Q1620">
        <v>69</v>
      </c>
      <c r="R1620">
        <v>79</v>
      </c>
      <c r="T1620" s="34">
        <f>_xlfn.XLOOKUP(B1620,Demog!$A$2:$A$219,Demog!$P$2:$P$219,,,2)</f>
        <v>45434</v>
      </c>
      <c r="U1620" s="34">
        <f t="shared" si="25"/>
        <v>10</v>
      </c>
      <c r="V1620" s="13">
        <f>IF(OR(Table1[[#This Row],[7d_positivity_public]]=0,ISBLANK(Table1[[#This Row],[7d_positivity_public]])),"",(Table1[[#This Row],[7d_positivity_public]]-Table1[[#This Row],[7d_positivity_all]])/Table1[[#This Row],[7d_positivity_public]])</f>
        <v>0.66666666666666663</v>
      </c>
      <c r="W1620">
        <v>2</v>
      </c>
    </row>
    <row r="1621" spans="1:23" x14ac:dyDescent="0.25">
      <c r="A1621" s="10">
        <v>44411</v>
      </c>
      <c r="B1621">
        <v>2223</v>
      </c>
      <c r="C1621" t="s">
        <v>139</v>
      </c>
      <c r="D1621">
        <v>1</v>
      </c>
      <c r="E1621">
        <v>1</v>
      </c>
      <c r="F1621">
        <v>0</v>
      </c>
      <c r="G1621">
        <v>3</v>
      </c>
      <c r="H1621">
        <v>84</v>
      </c>
      <c r="K1621">
        <v>84</v>
      </c>
      <c r="L1621">
        <v>85</v>
      </c>
      <c r="M1621">
        <v>84</v>
      </c>
      <c r="N1621">
        <v>69</v>
      </c>
      <c r="P1621">
        <v>71</v>
      </c>
      <c r="Q1621">
        <v>67</v>
      </c>
      <c r="R1621">
        <v>76</v>
      </c>
      <c r="T1621" s="34">
        <f>_xlfn.XLOOKUP(B1621,Demog!$A$2:$A$219,Demog!$P$2:$P$219,,,2)</f>
        <v>81414</v>
      </c>
      <c r="U1621" s="34">
        <f t="shared" si="25"/>
        <v>6</v>
      </c>
      <c r="V1621" s="13">
        <f>IF(OR(Table1[[#This Row],[7d_positivity_public]]=0,ISBLANK(Table1[[#This Row],[7d_positivity_public]])),"",(Table1[[#This Row],[7d_positivity_public]]-Table1[[#This Row],[7d_positivity_all]])/Table1[[#This Row],[7d_positivity_public]])</f>
        <v>0.66666666666666663</v>
      </c>
      <c r="W1621">
        <v>1</v>
      </c>
    </row>
    <row r="1622" spans="1:23" x14ac:dyDescent="0.25">
      <c r="A1622" s="10">
        <v>44411</v>
      </c>
      <c r="B1622">
        <v>2224</v>
      </c>
      <c r="C1622" t="s">
        <v>140</v>
      </c>
      <c r="D1622">
        <v>2</v>
      </c>
      <c r="E1622">
        <v>1</v>
      </c>
      <c r="F1622">
        <v>1</v>
      </c>
      <c r="G1622">
        <v>4</v>
      </c>
      <c r="H1622">
        <v>83</v>
      </c>
      <c r="K1622">
        <v>84</v>
      </c>
      <c r="L1622">
        <v>82</v>
      </c>
      <c r="M1622">
        <v>85</v>
      </c>
      <c r="N1622">
        <v>70</v>
      </c>
      <c r="P1622">
        <v>72</v>
      </c>
      <c r="Q1622">
        <v>66</v>
      </c>
      <c r="R1622">
        <v>78</v>
      </c>
      <c r="T1622" s="34">
        <f>_xlfn.XLOOKUP(B1622,Demog!$A$2:$A$219,Demog!$P$2:$P$219,,,2)</f>
        <v>58746</v>
      </c>
      <c r="U1622" s="34">
        <f t="shared" si="25"/>
        <v>8</v>
      </c>
      <c r="V1622" s="13">
        <f>IF(OR(Table1[[#This Row],[7d_positivity_public]]=0,ISBLANK(Table1[[#This Row],[7d_positivity_public]])),"",(Table1[[#This Row],[7d_positivity_public]]-Table1[[#This Row],[7d_positivity_all]])/Table1[[#This Row],[7d_positivity_public]])</f>
        <v>0.5</v>
      </c>
      <c r="W1622">
        <v>2</v>
      </c>
    </row>
    <row r="1623" spans="1:23" x14ac:dyDescent="0.25">
      <c r="A1623" s="10">
        <v>44411</v>
      </c>
      <c r="B1623">
        <v>2231</v>
      </c>
      <c r="C1623" t="s">
        <v>141</v>
      </c>
      <c r="D1623">
        <v>4</v>
      </c>
      <c r="E1623">
        <v>2</v>
      </c>
      <c r="F1623">
        <v>2</v>
      </c>
      <c r="G1623">
        <v>4</v>
      </c>
      <c r="H1623">
        <v>79</v>
      </c>
      <c r="K1623">
        <v>80</v>
      </c>
      <c r="L1623">
        <v>72</v>
      </c>
      <c r="M1623">
        <v>87</v>
      </c>
      <c r="N1623">
        <v>66</v>
      </c>
      <c r="P1623">
        <v>68</v>
      </c>
      <c r="Q1623">
        <v>56</v>
      </c>
      <c r="R1623">
        <v>80</v>
      </c>
      <c r="T1623" s="34">
        <f>_xlfn.XLOOKUP(B1623,Demog!$A$2:$A$219,Demog!$P$2:$P$219,,,2)</f>
        <v>30824</v>
      </c>
      <c r="U1623" s="34">
        <f t="shared" si="25"/>
        <v>9</v>
      </c>
      <c r="V1623" s="13">
        <f>IF(OR(Table1[[#This Row],[7d_positivity_public]]=0,ISBLANK(Table1[[#This Row],[7d_positivity_public]])),"",(Table1[[#This Row],[7d_positivity_public]]-Table1[[#This Row],[7d_positivity_all]])/Table1[[#This Row],[7d_positivity_public]])</f>
        <v>0.25</v>
      </c>
      <c r="W1623">
        <v>3</v>
      </c>
    </row>
    <row r="1624" spans="1:23" x14ac:dyDescent="0.25">
      <c r="A1624" s="10">
        <v>44411</v>
      </c>
      <c r="B1624">
        <v>2232</v>
      </c>
      <c r="C1624" t="s">
        <v>142</v>
      </c>
      <c r="D1624">
        <v>1</v>
      </c>
      <c r="E1624">
        <v>1</v>
      </c>
      <c r="F1624">
        <v>0</v>
      </c>
      <c r="G1624">
        <v>1</v>
      </c>
      <c r="H1624">
        <v>85</v>
      </c>
      <c r="K1624">
        <v>85</v>
      </c>
      <c r="L1624">
        <v>80</v>
      </c>
      <c r="M1624">
        <v>90</v>
      </c>
      <c r="N1624">
        <v>73</v>
      </c>
      <c r="P1624">
        <v>76</v>
      </c>
      <c r="Q1624">
        <v>66</v>
      </c>
      <c r="R1624">
        <v>85</v>
      </c>
      <c r="T1624" s="34">
        <f>_xlfn.XLOOKUP(B1624,Demog!$A$2:$A$219,Demog!$P$2:$P$219,,,2)</f>
        <v>18835</v>
      </c>
      <c r="U1624" s="34">
        <f t="shared" si="25"/>
        <v>1</v>
      </c>
      <c r="V1624" s="13">
        <f>IF(OR(Table1[[#This Row],[7d_positivity_public]]=0,ISBLANK(Table1[[#This Row],[7d_positivity_public]])),"",(Table1[[#This Row],[7d_positivity_public]]-Table1[[#This Row],[7d_positivity_all]])/Table1[[#This Row],[7d_positivity_public]])</f>
        <v>0</v>
      </c>
      <c r="W1624">
        <v>1</v>
      </c>
    </row>
    <row r="1625" spans="1:23" x14ac:dyDescent="0.25">
      <c r="A1625" s="10">
        <v>44411</v>
      </c>
      <c r="B1625">
        <v>2233</v>
      </c>
      <c r="C1625" t="s">
        <v>143</v>
      </c>
      <c r="D1625">
        <v>2</v>
      </c>
      <c r="E1625">
        <v>5</v>
      </c>
      <c r="F1625">
        <v>-3</v>
      </c>
      <c r="G1625">
        <v>3</v>
      </c>
      <c r="H1625">
        <v>79</v>
      </c>
      <c r="K1625">
        <v>80</v>
      </c>
      <c r="L1625">
        <v>74</v>
      </c>
      <c r="M1625">
        <v>87</v>
      </c>
      <c r="N1625">
        <v>66</v>
      </c>
      <c r="P1625">
        <v>69</v>
      </c>
      <c r="Q1625">
        <v>58</v>
      </c>
      <c r="R1625">
        <v>80</v>
      </c>
      <c r="T1625" s="34">
        <f>_xlfn.XLOOKUP(B1625,Demog!$A$2:$A$219,Demog!$P$2:$P$219,,,2)</f>
        <v>51442</v>
      </c>
      <c r="U1625" s="34">
        <f t="shared" si="25"/>
        <v>7</v>
      </c>
      <c r="V1625" s="13">
        <f>IF(OR(Table1[[#This Row],[7d_positivity_public]]=0,ISBLANK(Table1[[#This Row],[7d_positivity_public]])),"",(Table1[[#This Row],[7d_positivity_public]]-Table1[[#This Row],[7d_positivity_all]])/Table1[[#This Row],[7d_positivity_public]])</f>
        <v>0.33333333333333331</v>
      </c>
      <c r="W1625">
        <v>2</v>
      </c>
    </row>
    <row r="1626" spans="1:23" x14ac:dyDescent="0.25">
      <c r="A1626" s="10">
        <v>44411</v>
      </c>
      <c r="B1626">
        <v>2241</v>
      </c>
      <c r="C1626" t="s">
        <v>144</v>
      </c>
      <c r="D1626">
        <v>1</v>
      </c>
      <c r="E1626">
        <v>2</v>
      </c>
      <c r="F1626">
        <v>-1</v>
      </c>
      <c r="G1626">
        <v>1</v>
      </c>
      <c r="H1626">
        <v>83</v>
      </c>
      <c r="K1626">
        <v>84</v>
      </c>
      <c r="L1626">
        <v>82</v>
      </c>
      <c r="M1626">
        <v>86</v>
      </c>
      <c r="N1626">
        <v>72</v>
      </c>
      <c r="P1626">
        <v>74</v>
      </c>
      <c r="Q1626">
        <v>70</v>
      </c>
      <c r="R1626">
        <v>80</v>
      </c>
      <c r="T1626" s="34">
        <f>_xlfn.XLOOKUP(B1626,Demog!$A$2:$A$219,Demog!$P$2:$P$219,,,2)</f>
        <v>40842</v>
      </c>
      <c r="U1626" s="34">
        <f t="shared" si="25"/>
        <v>3</v>
      </c>
      <c r="V1626" s="13">
        <f>IF(OR(Table1[[#This Row],[7d_positivity_public]]=0,ISBLANK(Table1[[#This Row],[7d_positivity_public]])),"",(Table1[[#This Row],[7d_positivity_public]]-Table1[[#This Row],[7d_positivity_all]])/Table1[[#This Row],[7d_positivity_public]])</f>
        <v>0</v>
      </c>
      <c r="W1626">
        <v>1</v>
      </c>
    </row>
    <row r="1627" spans="1:23" x14ac:dyDescent="0.25">
      <c r="A1627" s="10">
        <v>44411</v>
      </c>
      <c r="B1627">
        <v>2242</v>
      </c>
      <c r="C1627" t="s">
        <v>145</v>
      </c>
      <c r="D1627">
        <v>1</v>
      </c>
      <c r="E1627">
        <v>1</v>
      </c>
      <c r="F1627">
        <v>0</v>
      </c>
      <c r="G1627">
        <v>2</v>
      </c>
      <c r="H1627">
        <v>85</v>
      </c>
      <c r="K1627">
        <v>85</v>
      </c>
      <c r="L1627">
        <v>83</v>
      </c>
      <c r="M1627">
        <v>88</v>
      </c>
      <c r="N1627">
        <v>73</v>
      </c>
      <c r="P1627">
        <v>75</v>
      </c>
      <c r="Q1627">
        <v>68</v>
      </c>
      <c r="R1627">
        <v>82</v>
      </c>
      <c r="T1627" s="34">
        <f>_xlfn.XLOOKUP(B1627,Demog!$A$2:$A$219,Demog!$P$2:$P$219,,,2)</f>
        <v>70406</v>
      </c>
      <c r="U1627" s="34">
        <f t="shared" si="25"/>
        <v>5</v>
      </c>
      <c r="V1627" s="13">
        <f>IF(OR(Table1[[#This Row],[7d_positivity_public]]=0,ISBLANK(Table1[[#This Row],[7d_positivity_public]])),"",(Table1[[#This Row],[7d_positivity_public]]-Table1[[#This Row],[7d_positivity_all]])/Table1[[#This Row],[7d_positivity_public]])</f>
        <v>0.5</v>
      </c>
      <c r="W1627">
        <v>1</v>
      </c>
    </row>
    <row r="1628" spans="1:23" x14ac:dyDescent="0.25">
      <c r="A1628" s="10">
        <v>44411</v>
      </c>
      <c r="B1628">
        <v>2243</v>
      </c>
      <c r="C1628" t="s">
        <v>146</v>
      </c>
      <c r="D1628">
        <v>1</v>
      </c>
      <c r="E1628">
        <v>0</v>
      </c>
      <c r="F1628">
        <v>1</v>
      </c>
      <c r="G1628">
        <v>1</v>
      </c>
      <c r="H1628">
        <v>84</v>
      </c>
      <c r="K1628">
        <v>84</v>
      </c>
      <c r="L1628">
        <v>81</v>
      </c>
      <c r="M1628">
        <v>87</v>
      </c>
      <c r="N1628">
        <v>72</v>
      </c>
      <c r="P1628">
        <v>74</v>
      </c>
      <c r="Q1628">
        <v>67</v>
      </c>
      <c r="R1628">
        <v>81</v>
      </c>
      <c r="T1628" s="34">
        <f>_xlfn.XLOOKUP(B1628,Demog!$A$2:$A$219,Demog!$P$2:$P$219,,,2)</f>
        <v>28129</v>
      </c>
      <c r="U1628" s="34">
        <f t="shared" si="25"/>
        <v>2</v>
      </c>
      <c r="V1628" s="13">
        <f>IF(OR(Table1[[#This Row],[7d_positivity_public]]=0,ISBLANK(Table1[[#This Row],[7d_positivity_public]])),"",(Table1[[#This Row],[7d_positivity_public]]-Table1[[#This Row],[7d_positivity_all]])/Table1[[#This Row],[7d_positivity_public]])</f>
        <v>0</v>
      </c>
      <c r="W1628">
        <v>1</v>
      </c>
    </row>
    <row r="1629" spans="1:23" x14ac:dyDescent="0.25">
      <c r="A1629" s="10">
        <v>44411</v>
      </c>
      <c r="B1629">
        <v>2244</v>
      </c>
      <c r="C1629" t="s">
        <v>147</v>
      </c>
      <c r="D1629">
        <v>1</v>
      </c>
      <c r="E1629">
        <v>1</v>
      </c>
      <c r="F1629">
        <v>0</v>
      </c>
      <c r="G1629">
        <v>2</v>
      </c>
      <c r="H1629">
        <v>83</v>
      </c>
      <c r="K1629">
        <v>84</v>
      </c>
      <c r="L1629">
        <v>80</v>
      </c>
      <c r="M1629">
        <v>88</v>
      </c>
      <c r="N1629">
        <v>72</v>
      </c>
      <c r="P1629">
        <v>74</v>
      </c>
      <c r="Q1629">
        <v>66</v>
      </c>
      <c r="R1629">
        <v>82</v>
      </c>
      <c r="T1629" s="34">
        <f>_xlfn.XLOOKUP(B1629,Demog!$A$2:$A$219,Demog!$P$2:$P$219,,,2)</f>
        <v>58612</v>
      </c>
      <c r="U1629" s="34">
        <f t="shared" si="25"/>
        <v>4</v>
      </c>
      <c r="V1629" s="13">
        <f>IF(OR(Table1[[#This Row],[7d_positivity_public]]=0,ISBLANK(Table1[[#This Row],[7d_positivity_public]])),"",(Table1[[#This Row],[7d_positivity_public]]-Table1[[#This Row],[7d_positivity_all]])/Table1[[#This Row],[7d_positivity_public]])</f>
        <v>0.5</v>
      </c>
      <c r="W1629">
        <v>1</v>
      </c>
    </row>
    <row r="1630" spans="1:23" x14ac:dyDescent="0.25">
      <c r="A1630" s="10">
        <v>44411</v>
      </c>
      <c r="B1630">
        <v>2245</v>
      </c>
      <c r="C1630" t="s">
        <v>148</v>
      </c>
      <c r="D1630">
        <v>1</v>
      </c>
      <c r="E1630">
        <v>2</v>
      </c>
      <c r="F1630">
        <v>-1</v>
      </c>
      <c r="G1630">
        <v>1</v>
      </c>
      <c r="H1630">
        <v>85</v>
      </c>
      <c r="K1630">
        <v>86</v>
      </c>
      <c r="L1630">
        <v>84</v>
      </c>
      <c r="M1630">
        <v>88</v>
      </c>
      <c r="N1630">
        <v>76</v>
      </c>
      <c r="P1630">
        <v>78</v>
      </c>
      <c r="Q1630">
        <v>72</v>
      </c>
      <c r="R1630">
        <v>83</v>
      </c>
      <c r="T1630" s="34">
        <f>_xlfn.XLOOKUP(B1630,Demog!$A$2:$A$219,Demog!$P$2:$P$219,,,2)</f>
        <v>36404</v>
      </c>
      <c r="U1630" s="34">
        <f t="shared" si="25"/>
        <v>3</v>
      </c>
      <c r="V1630" s="13">
        <f>IF(OR(Table1[[#This Row],[7d_positivity_public]]=0,ISBLANK(Table1[[#This Row],[7d_positivity_public]])),"",(Table1[[#This Row],[7d_positivity_public]]-Table1[[#This Row],[7d_positivity_all]])/Table1[[#This Row],[7d_positivity_public]])</f>
        <v>1</v>
      </c>
      <c r="W1630">
        <v>0</v>
      </c>
    </row>
    <row r="1631" spans="1:23" x14ac:dyDescent="0.25">
      <c r="A1631" s="10">
        <v>44411</v>
      </c>
      <c r="B1631">
        <v>2311</v>
      </c>
      <c r="C1631" t="s">
        <v>149</v>
      </c>
      <c r="D1631">
        <v>4</v>
      </c>
      <c r="E1631">
        <v>0</v>
      </c>
      <c r="F1631">
        <v>4</v>
      </c>
      <c r="G1631">
        <v>7</v>
      </c>
      <c r="H1631">
        <v>77</v>
      </c>
      <c r="K1631">
        <v>78</v>
      </c>
      <c r="L1631">
        <v>72</v>
      </c>
      <c r="M1631">
        <v>86</v>
      </c>
      <c r="N1631">
        <v>65</v>
      </c>
      <c r="P1631">
        <v>67</v>
      </c>
      <c r="Q1631">
        <v>56</v>
      </c>
      <c r="R1631">
        <v>79</v>
      </c>
      <c r="T1631" s="34">
        <f>_xlfn.XLOOKUP(B1631,Demog!$A$2:$A$219,Demog!$P$2:$P$219,,,2)</f>
        <v>25888</v>
      </c>
      <c r="U1631" s="34">
        <f t="shared" si="25"/>
        <v>7</v>
      </c>
      <c r="V1631" s="13">
        <f>IF(OR(Table1[[#This Row],[7d_positivity_public]]=0,ISBLANK(Table1[[#This Row],[7d_positivity_public]])),"",(Table1[[#This Row],[7d_positivity_public]]-Table1[[#This Row],[7d_positivity_all]])/Table1[[#This Row],[7d_positivity_public]])</f>
        <v>0.42857142857142855</v>
      </c>
      <c r="W1631">
        <v>4</v>
      </c>
    </row>
    <row r="1632" spans="1:23" x14ac:dyDescent="0.25">
      <c r="A1632" s="10">
        <v>44411</v>
      </c>
      <c r="B1632">
        <v>2312</v>
      </c>
      <c r="C1632" t="s">
        <v>150</v>
      </c>
      <c r="D1632">
        <v>6</v>
      </c>
      <c r="E1632">
        <v>1</v>
      </c>
      <c r="F1632">
        <v>5</v>
      </c>
      <c r="G1632">
        <v>10</v>
      </c>
      <c r="H1632">
        <v>86</v>
      </c>
      <c r="K1632">
        <v>86</v>
      </c>
      <c r="L1632">
        <v>82</v>
      </c>
      <c r="M1632">
        <v>91</v>
      </c>
      <c r="N1632">
        <v>76</v>
      </c>
      <c r="P1632">
        <v>79</v>
      </c>
      <c r="Q1632">
        <v>70</v>
      </c>
      <c r="R1632">
        <v>87</v>
      </c>
      <c r="T1632" s="34">
        <f>_xlfn.XLOOKUP(B1632,Demog!$A$2:$A$219,Demog!$P$2:$P$219,,,2)</f>
        <v>29587</v>
      </c>
      <c r="U1632" s="34">
        <f t="shared" si="25"/>
        <v>12</v>
      </c>
      <c r="V1632" s="13">
        <f>IF(OR(Table1[[#This Row],[7d_positivity_public]]=0,ISBLANK(Table1[[#This Row],[7d_positivity_public]])),"",(Table1[[#This Row],[7d_positivity_public]]-Table1[[#This Row],[7d_positivity_all]])/Table1[[#This Row],[7d_positivity_public]])</f>
        <v>0.5</v>
      </c>
      <c r="W1632">
        <v>5</v>
      </c>
    </row>
    <row r="1633" spans="1:23" x14ac:dyDescent="0.25">
      <c r="A1633" s="10">
        <v>44411</v>
      </c>
      <c r="B1633">
        <v>2313</v>
      </c>
      <c r="C1633" t="s">
        <v>151</v>
      </c>
      <c r="D1633">
        <v>2</v>
      </c>
      <c r="E1633">
        <v>1</v>
      </c>
      <c r="F1633">
        <v>1</v>
      </c>
      <c r="G1633">
        <v>2</v>
      </c>
      <c r="H1633">
        <v>83</v>
      </c>
      <c r="K1633">
        <v>84</v>
      </c>
      <c r="L1633">
        <v>82</v>
      </c>
      <c r="M1633">
        <v>89</v>
      </c>
      <c r="N1633">
        <v>72</v>
      </c>
      <c r="P1633">
        <v>75</v>
      </c>
      <c r="Q1633">
        <v>70</v>
      </c>
      <c r="R1633">
        <v>83</v>
      </c>
      <c r="T1633" s="34">
        <f>_xlfn.XLOOKUP(B1633,Demog!$A$2:$A$219,Demog!$P$2:$P$219,,,2)</f>
        <v>31567</v>
      </c>
      <c r="U1633" s="34">
        <f t="shared" si="25"/>
        <v>4</v>
      </c>
      <c r="V1633" s="13">
        <f>IF(OR(Table1[[#This Row],[7d_positivity_public]]=0,ISBLANK(Table1[[#This Row],[7d_positivity_public]])),"",(Table1[[#This Row],[7d_positivity_public]]-Table1[[#This Row],[7d_positivity_all]])/Table1[[#This Row],[7d_positivity_public]])</f>
        <v>0.5</v>
      </c>
      <c r="W1633">
        <v>1</v>
      </c>
    </row>
    <row r="1634" spans="1:23" x14ac:dyDescent="0.25">
      <c r="A1634" s="10">
        <v>44411</v>
      </c>
      <c r="B1634">
        <v>2314</v>
      </c>
      <c r="C1634" t="s">
        <v>152</v>
      </c>
      <c r="D1634">
        <v>3</v>
      </c>
      <c r="E1634">
        <v>1</v>
      </c>
      <c r="F1634">
        <v>2</v>
      </c>
      <c r="G1634">
        <v>3</v>
      </c>
      <c r="H1634">
        <v>80</v>
      </c>
      <c r="K1634">
        <v>81</v>
      </c>
      <c r="L1634">
        <v>72</v>
      </c>
      <c r="M1634">
        <v>88</v>
      </c>
      <c r="N1634">
        <v>69</v>
      </c>
      <c r="P1634">
        <v>72</v>
      </c>
      <c r="Q1634">
        <v>58</v>
      </c>
      <c r="R1634">
        <v>83</v>
      </c>
      <c r="T1634" s="34">
        <f>_xlfn.XLOOKUP(B1634,Demog!$A$2:$A$219,Demog!$P$2:$P$219,,,2)</f>
        <v>22090</v>
      </c>
      <c r="U1634" s="34">
        <f t="shared" si="25"/>
        <v>5</v>
      </c>
      <c r="V1634" s="13">
        <f>IF(OR(Table1[[#This Row],[7d_positivity_public]]=0,ISBLANK(Table1[[#This Row],[7d_positivity_public]])),"",(Table1[[#This Row],[7d_positivity_public]]-Table1[[#This Row],[7d_positivity_all]])/Table1[[#This Row],[7d_positivity_public]])</f>
        <v>0.33333333333333331</v>
      </c>
      <c r="W1634">
        <v>2</v>
      </c>
    </row>
    <row r="1635" spans="1:23" x14ac:dyDescent="0.25">
      <c r="A1635" s="10">
        <v>44411</v>
      </c>
      <c r="B1635">
        <v>2315</v>
      </c>
      <c r="C1635" t="s">
        <v>153</v>
      </c>
      <c r="D1635">
        <v>3</v>
      </c>
      <c r="E1635">
        <v>0</v>
      </c>
      <c r="F1635">
        <v>3</v>
      </c>
      <c r="G1635">
        <v>3</v>
      </c>
      <c r="H1635">
        <v>75</v>
      </c>
      <c r="K1635">
        <v>77</v>
      </c>
      <c r="L1635">
        <v>69</v>
      </c>
      <c r="M1635">
        <v>85</v>
      </c>
      <c r="N1635">
        <v>62</v>
      </c>
      <c r="P1635">
        <v>65</v>
      </c>
      <c r="Q1635">
        <v>54</v>
      </c>
      <c r="R1635">
        <v>78</v>
      </c>
      <c r="T1635" s="34">
        <f>_xlfn.XLOOKUP(B1635,Demog!$A$2:$A$219,Demog!$P$2:$P$219,,,2)</f>
        <v>13204</v>
      </c>
      <c r="U1635" s="34">
        <f t="shared" si="25"/>
        <v>3</v>
      </c>
      <c r="V1635" s="13">
        <f>IF(OR(Table1[[#This Row],[7d_positivity_public]]=0,ISBLANK(Table1[[#This Row],[7d_positivity_public]])),"",(Table1[[#This Row],[7d_positivity_public]]-Table1[[#This Row],[7d_positivity_all]])/Table1[[#This Row],[7d_positivity_public]])</f>
        <v>0.33333333333333331</v>
      </c>
      <c r="W1635">
        <v>2</v>
      </c>
    </row>
    <row r="1636" spans="1:23" x14ac:dyDescent="0.25">
      <c r="A1636" s="10">
        <v>44411</v>
      </c>
      <c r="B1636">
        <v>2316</v>
      </c>
      <c r="C1636" t="s">
        <v>154</v>
      </c>
      <c r="D1636">
        <v>3</v>
      </c>
      <c r="E1636">
        <v>5</v>
      </c>
      <c r="F1636">
        <v>-2</v>
      </c>
      <c r="G1636">
        <v>4</v>
      </c>
      <c r="H1636">
        <v>75</v>
      </c>
      <c r="K1636">
        <v>77</v>
      </c>
      <c r="L1636">
        <v>69</v>
      </c>
      <c r="M1636">
        <v>84</v>
      </c>
      <c r="N1636">
        <v>64</v>
      </c>
      <c r="P1636">
        <v>67</v>
      </c>
      <c r="Q1636">
        <v>54</v>
      </c>
      <c r="R1636">
        <v>79</v>
      </c>
      <c r="T1636" s="34">
        <f>_xlfn.XLOOKUP(B1636,Demog!$A$2:$A$219,Demog!$P$2:$P$219,,,2)</f>
        <v>12653</v>
      </c>
      <c r="U1636" s="34">
        <f t="shared" si="25"/>
        <v>3</v>
      </c>
      <c r="V1636" s="13">
        <f>IF(OR(Table1[[#This Row],[7d_positivity_public]]=0,ISBLANK(Table1[[#This Row],[7d_positivity_public]])),"",(Table1[[#This Row],[7d_positivity_public]]-Table1[[#This Row],[7d_positivity_all]])/Table1[[#This Row],[7d_positivity_public]])</f>
        <v>0.5</v>
      </c>
      <c r="W1636">
        <v>2</v>
      </c>
    </row>
    <row r="1637" spans="1:23" x14ac:dyDescent="0.25">
      <c r="A1637" s="10">
        <v>44411</v>
      </c>
      <c r="B1637">
        <v>2317</v>
      </c>
      <c r="C1637" t="s">
        <v>155</v>
      </c>
      <c r="D1637">
        <v>4</v>
      </c>
      <c r="E1637">
        <v>1</v>
      </c>
      <c r="F1637">
        <v>3</v>
      </c>
      <c r="G1637">
        <v>7</v>
      </c>
      <c r="H1637">
        <v>76</v>
      </c>
      <c r="K1637">
        <v>77</v>
      </c>
      <c r="L1637">
        <v>68</v>
      </c>
      <c r="M1637">
        <v>84</v>
      </c>
      <c r="N1637">
        <v>64</v>
      </c>
      <c r="P1637">
        <v>67</v>
      </c>
      <c r="Q1637">
        <v>52</v>
      </c>
      <c r="R1637">
        <v>78</v>
      </c>
      <c r="T1637" s="34">
        <f>_xlfn.XLOOKUP(B1637,Demog!$A$2:$A$219,Demog!$P$2:$P$219,,,2)</f>
        <v>8789</v>
      </c>
      <c r="U1637" s="34">
        <f t="shared" si="25"/>
        <v>2</v>
      </c>
      <c r="V1637" s="13">
        <f>IF(OR(Table1[[#This Row],[7d_positivity_public]]=0,ISBLANK(Table1[[#This Row],[7d_positivity_public]])),"",(Table1[[#This Row],[7d_positivity_public]]-Table1[[#This Row],[7d_positivity_all]])/Table1[[#This Row],[7d_positivity_public]])</f>
        <v>0.42857142857142855</v>
      </c>
      <c r="W1637">
        <v>4</v>
      </c>
    </row>
    <row r="1638" spans="1:23" x14ac:dyDescent="0.25">
      <c r="A1638" s="10">
        <v>44411</v>
      </c>
      <c r="B1638">
        <v>2321</v>
      </c>
      <c r="C1638" t="s">
        <v>156</v>
      </c>
      <c r="D1638">
        <v>1</v>
      </c>
      <c r="E1638">
        <v>0</v>
      </c>
      <c r="F1638">
        <v>1</v>
      </c>
      <c r="G1638">
        <v>2</v>
      </c>
      <c r="H1638">
        <v>87</v>
      </c>
      <c r="K1638">
        <v>88</v>
      </c>
      <c r="L1638">
        <v>86</v>
      </c>
      <c r="M1638">
        <v>91</v>
      </c>
      <c r="N1638">
        <v>71</v>
      </c>
      <c r="P1638">
        <v>74</v>
      </c>
      <c r="Q1638">
        <v>66</v>
      </c>
      <c r="R1638">
        <v>84</v>
      </c>
      <c r="T1638" s="34">
        <f>_xlfn.XLOOKUP(B1638,Demog!$A$2:$A$219,Demog!$P$2:$P$219,,,2)</f>
        <v>56017</v>
      </c>
      <c r="U1638" s="34">
        <f t="shared" si="25"/>
        <v>4</v>
      </c>
      <c r="V1638" s="13">
        <f>IF(OR(Table1[[#This Row],[7d_positivity_public]]=0,ISBLANK(Table1[[#This Row],[7d_positivity_public]])),"",(Table1[[#This Row],[7d_positivity_public]]-Table1[[#This Row],[7d_positivity_all]])/Table1[[#This Row],[7d_positivity_public]])</f>
        <v>0.5</v>
      </c>
      <c r="W1638">
        <v>1</v>
      </c>
    </row>
    <row r="1639" spans="1:23" x14ac:dyDescent="0.25">
      <c r="A1639" s="10">
        <v>44411</v>
      </c>
      <c r="B1639">
        <v>2322</v>
      </c>
      <c r="C1639" t="s">
        <v>157</v>
      </c>
      <c r="D1639">
        <v>2</v>
      </c>
      <c r="E1639">
        <v>0</v>
      </c>
      <c r="F1639">
        <v>2</v>
      </c>
      <c r="G1639">
        <v>2</v>
      </c>
      <c r="H1639">
        <v>89</v>
      </c>
      <c r="K1639">
        <v>90</v>
      </c>
      <c r="L1639">
        <v>86</v>
      </c>
      <c r="M1639">
        <v>93</v>
      </c>
      <c r="N1639">
        <v>76</v>
      </c>
      <c r="P1639">
        <v>78</v>
      </c>
      <c r="Q1639">
        <v>67</v>
      </c>
      <c r="R1639">
        <v>87</v>
      </c>
      <c r="T1639" s="34">
        <f>_xlfn.XLOOKUP(B1639,Demog!$A$2:$A$219,Demog!$P$2:$P$219,,,2)</f>
        <v>24822</v>
      </c>
      <c r="U1639" s="34">
        <f t="shared" si="25"/>
        <v>3</v>
      </c>
      <c r="V1639" s="13">
        <f>IF(OR(Table1[[#This Row],[7d_positivity_public]]=0,ISBLANK(Table1[[#This Row],[7d_positivity_public]])),"",(Table1[[#This Row],[7d_positivity_public]]-Table1[[#This Row],[7d_positivity_all]])/Table1[[#This Row],[7d_positivity_public]])</f>
        <v>0.5</v>
      </c>
      <c r="W1639">
        <v>1</v>
      </c>
    </row>
    <row r="1640" spans="1:23" x14ac:dyDescent="0.25">
      <c r="A1640" s="10">
        <v>44411</v>
      </c>
      <c r="B1640">
        <v>2323</v>
      </c>
      <c r="C1640" t="s">
        <v>158</v>
      </c>
      <c r="D1640">
        <v>1</v>
      </c>
      <c r="E1640">
        <v>3</v>
      </c>
      <c r="F1640">
        <v>-2</v>
      </c>
      <c r="G1640">
        <v>1</v>
      </c>
      <c r="H1640">
        <v>88</v>
      </c>
      <c r="K1640">
        <v>88</v>
      </c>
      <c r="L1640">
        <v>83</v>
      </c>
      <c r="M1640">
        <v>92</v>
      </c>
      <c r="N1640">
        <v>76</v>
      </c>
      <c r="P1640">
        <v>79</v>
      </c>
      <c r="Q1640">
        <v>66</v>
      </c>
      <c r="R1640">
        <v>87</v>
      </c>
      <c r="T1640" s="34">
        <f>_xlfn.XLOOKUP(B1640,Demog!$A$2:$A$219,Demog!$P$2:$P$219,,,2)</f>
        <v>22225</v>
      </c>
      <c r="U1640" s="34">
        <f t="shared" si="25"/>
        <v>2</v>
      </c>
      <c r="V1640" s="13">
        <f>IF(OR(Table1[[#This Row],[7d_positivity_public]]=0,ISBLANK(Table1[[#This Row],[7d_positivity_public]])),"",(Table1[[#This Row],[7d_positivity_public]]-Table1[[#This Row],[7d_positivity_all]])/Table1[[#This Row],[7d_positivity_public]])</f>
        <v>0</v>
      </c>
      <c r="W1640">
        <v>1</v>
      </c>
    </row>
    <row r="1641" spans="1:23" x14ac:dyDescent="0.25">
      <c r="A1641" s="10">
        <v>44411</v>
      </c>
      <c r="B1641">
        <v>2331</v>
      </c>
      <c r="C1641" t="s">
        <v>159</v>
      </c>
      <c r="D1641">
        <v>2</v>
      </c>
      <c r="E1641">
        <v>1</v>
      </c>
      <c r="F1641">
        <v>1</v>
      </c>
      <c r="G1641">
        <v>4</v>
      </c>
      <c r="H1641">
        <v>86</v>
      </c>
      <c r="K1641">
        <v>88</v>
      </c>
      <c r="L1641">
        <v>86</v>
      </c>
      <c r="M1641">
        <v>90</v>
      </c>
      <c r="N1641">
        <v>66</v>
      </c>
      <c r="P1641">
        <v>68</v>
      </c>
      <c r="Q1641">
        <v>61</v>
      </c>
      <c r="R1641">
        <v>81</v>
      </c>
      <c r="T1641" s="34">
        <f>_xlfn.XLOOKUP(B1641,Demog!$A$2:$A$219,Demog!$P$2:$P$219,,,2)</f>
        <v>53402</v>
      </c>
      <c r="U1641" s="34">
        <f t="shared" si="25"/>
        <v>7</v>
      </c>
      <c r="V1641" s="13">
        <f>IF(OR(Table1[[#This Row],[7d_positivity_public]]=0,ISBLANK(Table1[[#This Row],[7d_positivity_public]])),"",(Table1[[#This Row],[7d_positivity_public]]-Table1[[#This Row],[7d_positivity_all]])/Table1[[#This Row],[7d_positivity_public]])</f>
        <v>0.5</v>
      </c>
      <c r="W1641">
        <v>2</v>
      </c>
    </row>
    <row r="1642" spans="1:23" x14ac:dyDescent="0.25">
      <c r="A1642" s="10">
        <v>44411</v>
      </c>
      <c r="B1642">
        <v>2332</v>
      </c>
      <c r="C1642" t="s">
        <v>160</v>
      </c>
      <c r="D1642">
        <v>2</v>
      </c>
      <c r="E1642">
        <v>1</v>
      </c>
      <c r="F1642">
        <v>1</v>
      </c>
      <c r="G1642">
        <v>3</v>
      </c>
      <c r="H1642">
        <v>82</v>
      </c>
      <c r="K1642">
        <v>83</v>
      </c>
      <c r="L1642">
        <v>82</v>
      </c>
      <c r="M1642">
        <v>85</v>
      </c>
      <c r="N1642">
        <v>63</v>
      </c>
      <c r="P1642">
        <v>65</v>
      </c>
      <c r="Q1642">
        <v>60</v>
      </c>
      <c r="R1642">
        <v>75</v>
      </c>
      <c r="T1642" s="34">
        <f>_xlfn.XLOOKUP(B1642,Demog!$A$2:$A$219,Demog!$P$2:$P$219,,,2)</f>
        <v>51161</v>
      </c>
      <c r="U1642" s="34">
        <f t="shared" si="25"/>
        <v>7</v>
      </c>
      <c r="V1642" s="13">
        <f>IF(OR(Table1[[#This Row],[7d_positivity_public]]=0,ISBLANK(Table1[[#This Row],[7d_positivity_public]])),"",(Table1[[#This Row],[7d_positivity_public]]-Table1[[#This Row],[7d_positivity_all]])/Table1[[#This Row],[7d_positivity_public]])</f>
        <v>0.66666666666666663</v>
      </c>
      <c r="W1642">
        <v>1</v>
      </c>
    </row>
    <row r="1643" spans="1:23" x14ac:dyDescent="0.25">
      <c r="A1643" s="10">
        <v>44411</v>
      </c>
      <c r="B1643">
        <v>2333</v>
      </c>
      <c r="C1643" t="s">
        <v>161</v>
      </c>
      <c r="D1643">
        <v>2</v>
      </c>
      <c r="E1643">
        <v>1</v>
      </c>
      <c r="F1643">
        <v>1</v>
      </c>
      <c r="G1643">
        <v>2</v>
      </c>
      <c r="H1643">
        <v>84</v>
      </c>
      <c r="K1643">
        <v>85</v>
      </c>
      <c r="L1643">
        <v>81</v>
      </c>
      <c r="M1643">
        <v>90</v>
      </c>
      <c r="N1643">
        <v>73</v>
      </c>
      <c r="P1643">
        <v>75</v>
      </c>
      <c r="Q1643">
        <v>68</v>
      </c>
      <c r="R1643">
        <v>84</v>
      </c>
      <c r="T1643" s="34">
        <f>_xlfn.XLOOKUP(B1643,Demog!$A$2:$A$219,Demog!$P$2:$P$219,,,2)</f>
        <v>69963</v>
      </c>
      <c r="U1643" s="34">
        <f t="shared" si="25"/>
        <v>10</v>
      </c>
      <c r="V1643" s="13">
        <f>IF(OR(Table1[[#This Row],[7d_positivity_public]]=0,ISBLANK(Table1[[#This Row],[7d_positivity_public]])),"",(Table1[[#This Row],[7d_positivity_public]]-Table1[[#This Row],[7d_positivity_all]])/Table1[[#This Row],[7d_positivity_public]])</f>
        <v>0.5</v>
      </c>
      <c r="W1643">
        <v>1</v>
      </c>
    </row>
    <row r="1644" spans="1:23" x14ac:dyDescent="0.25">
      <c r="A1644" s="10">
        <v>44411</v>
      </c>
      <c r="B1644">
        <v>2334</v>
      </c>
      <c r="C1644" t="s">
        <v>162</v>
      </c>
      <c r="D1644">
        <v>1</v>
      </c>
      <c r="E1644">
        <v>1</v>
      </c>
      <c r="F1644">
        <v>0</v>
      </c>
      <c r="G1644">
        <v>2</v>
      </c>
      <c r="H1644">
        <v>88</v>
      </c>
      <c r="K1644">
        <v>89</v>
      </c>
      <c r="L1644">
        <v>87</v>
      </c>
      <c r="M1644">
        <v>93</v>
      </c>
      <c r="N1644">
        <v>73</v>
      </c>
      <c r="P1644">
        <v>75</v>
      </c>
      <c r="Q1644">
        <v>69</v>
      </c>
      <c r="R1644">
        <v>86</v>
      </c>
      <c r="T1644" s="34">
        <f>_xlfn.XLOOKUP(B1644,Demog!$A$2:$A$219,Demog!$P$2:$P$219,,,2)</f>
        <v>45391</v>
      </c>
      <c r="U1644" s="34">
        <f t="shared" si="25"/>
        <v>3</v>
      </c>
      <c r="V1644" s="13">
        <f>IF(OR(Table1[[#This Row],[7d_positivity_public]]=0,ISBLANK(Table1[[#This Row],[7d_positivity_public]])),"",(Table1[[#This Row],[7d_positivity_public]]-Table1[[#This Row],[7d_positivity_all]])/Table1[[#This Row],[7d_positivity_public]])</f>
        <v>0.5</v>
      </c>
      <c r="W1644">
        <v>1</v>
      </c>
    </row>
    <row r="1645" spans="1:23" x14ac:dyDescent="0.25">
      <c r="A1645" s="10">
        <v>44411</v>
      </c>
      <c r="B1645">
        <v>2335</v>
      </c>
      <c r="C1645" t="s">
        <v>163</v>
      </c>
      <c r="D1645">
        <v>1</v>
      </c>
      <c r="E1645">
        <v>1</v>
      </c>
      <c r="F1645">
        <v>0</v>
      </c>
      <c r="G1645">
        <v>1</v>
      </c>
      <c r="H1645">
        <v>88</v>
      </c>
      <c r="K1645">
        <v>90</v>
      </c>
      <c r="L1645">
        <v>88</v>
      </c>
      <c r="M1645">
        <v>92</v>
      </c>
      <c r="N1645">
        <v>68</v>
      </c>
      <c r="P1645">
        <v>71</v>
      </c>
      <c r="Q1645">
        <v>64</v>
      </c>
      <c r="R1645">
        <v>84</v>
      </c>
      <c r="T1645" s="34">
        <f>_xlfn.XLOOKUP(B1645,Demog!$A$2:$A$219,Demog!$P$2:$P$219,,,2)</f>
        <v>62748</v>
      </c>
      <c r="U1645" s="34">
        <f t="shared" si="25"/>
        <v>4</v>
      </c>
      <c r="V1645" s="13">
        <f>IF(OR(Table1[[#This Row],[7d_positivity_public]]=0,ISBLANK(Table1[[#This Row],[7d_positivity_public]])),"",(Table1[[#This Row],[7d_positivity_public]]-Table1[[#This Row],[7d_positivity_all]])/Table1[[#This Row],[7d_positivity_public]])</f>
        <v>0</v>
      </c>
      <c r="W1645">
        <v>1</v>
      </c>
    </row>
    <row r="1646" spans="1:23" x14ac:dyDescent="0.25">
      <c r="A1646" s="10">
        <v>44411</v>
      </c>
      <c r="B1646">
        <v>2336</v>
      </c>
      <c r="C1646" t="s">
        <v>164</v>
      </c>
      <c r="D1646">
        <v>2</v>
      </c>
      <c r="E1646">
        <v>1</v>
      </c>
      <c r="F1646">
        <v>1</v>
      </c>
      <c r="G1646">
        <v>3</v>
      </c>
      <c r="H1646">
        <v>87</v>
      </c>
      <c r="K1646">
        <v>88</v>
      </c>
      <c r="L1646">
        <v>86</v>
      </c>
      <c r="M1646">
        <v>91</v>
      </c>
      <c r="N1646">
        <v>73</v>
      </c>
      <c r="P1646">
        <v>75</v>
      </c>
      <c r="Q1646">
        <v>68</v>
      </c>
      <c r="R1646">
        <v>84</v>
      </c>
      <c r="T1646" s="34">
        <f>_xlfn.XLOOKUP(B1646,Demog!$A$2:$A$219,Demog!$P$2:$P$219,,,2)</f>
        <v>58701</v>
      </c>
      <c r="U1646" s="34">
        <f t="shared" si="25"/>
        <v>8</v>
      </c>
      <c r="V1646" s="13">
        <f>IF(OR(Table1[[#This Row],[7d_positivity_public]]=0,ISBLANK(Table1[[#This Row],[7d_positivity_public]])),"",(Table1[[#This Row],[7d_positivity_public]]-Table1[[#This Row],[7d_positivity_all]])/Table1[[#This Row],[7d_positivity_public]])</f>
        <v>0.33333333333333331</v>
      </c>
      <c r="W1646">
        <v>2</v>
      </c>
    </row>
    <row r="1647" spans="1:23" x14ac:dyDescent="0.25">
      <c r="A1647" s="10">
        <v>44411</v>
      </c>
      <c r="B1647">
        <v>2337</v>
      </c>
      <c r="C1647" t="s">
        <v>165</v>
      </c>
      <c r="D1647">
        <v>3</v>
      </c>
      <c r="E1647">
        <v>1</v>
      </c>
      <c r="F1647">
        <v>2</v>
      </c>
      <c r="G1647">
        <v>5</v>
      </c>
      <c r="H1647">
        <v>81</v>
      </c>
      <c r="K1647">
        <v>82</v>
      </c>
      <c r="L1647">
        <v>79</v>
      </c>
      <c r="M1647">
        <v>86</v>
      </c>
      <c r="N1647">
        <v>68</v>
      </c>
      <c r="P1647">
        <v>71</v>
      </c>
      <c r="Q1647">
        <v>64</v>
      </c>
      <c r="R1647">
        <v>79</v>
      </c>
      <c r="T1647" s="34">
        <f>_xlfn.XLOOKUP(B1647,Demog!$A$2:$A$219,Demog!$P$2:$P$219,,,2)</f>
        <v>60538</v>
      </c>
      <c r="U1647" s="34">
        <f t="shared" si="25"/>
        <v>13</v>
      </c>
      <c r="V1647" s="13">
        <f>IF(OR(Table1[[#This Row],[7d_positivity_public]]=0,ISBLANK(Table1[[#This Row],[7d_positivity_public]])),"",(Table1[[#This Row],[7d_positivity_public]]-Table1[[#This Row],[7d_positivity_all]])/Table1[[#This Row],[7d_positivity_public]])</f>
        <v>0.6</v>
      </c>
      <c r="W1647">
        <v>2</v>
      </c>
    </row>
    <row r="1648" spans="1:23" x14ac:dyDescent="0.25">
      <c r="A1648" s="10">
        <v>44411</v>
      </c>
      <c r="B1648">
        <v>2338</v>
      </c>
      <c r="C1648" t="s">
        <v>166</v>
      </c>
      <c r="D1648">
        <v>1</v>
      </c>
      <c r="E1648">
        <v>0</v>
      </c>
      <c r="F1648">
        <v>1</v>
      </c>
      <c r="G1648">
        <v>1</v>
      </c>
      <c r="H1648">
        <v>89</v>
      </c>
      <c r="K1648">
        <v>90</v>
      </c>
      <c r="L1648">
        <v>89</v>
      </c>
      <c r="M1648">
        <v>93</v>
      </c>
      <c r="N1648">
        <v>66</v>
      </c>
      <c r="P1648">
        <v>69</v>
      </c>
      <c r="Q1648">
        <v>62</v>
      </c>
      <c r="R1648">
        <v>83</v>
      </c>
      <c r="T1648" s="34">
        <f>_xlfn.XLOOKUP(B1648,Demog!$A$2:$A$219,Demog!$P$2:$P$219,,,2)</f>
        <v>41463</v>
      </c>
      <c r="U1648" s="34">
        <f t="shared" si="25"/>
        <v>3</v>
      </c>
      <c r="V1648" s="13">
        <f>IF(OR(Table1[[#This Row],[7d_positivity_public]]=0,ISBLANK(Table1[[#This Row],[7d_positivity_public]])),"",(Table1[[#This Row],[7d_positivity_public]]-Table1[[#This Row],[7d_positivity_all]])/Table1[[#This Row],[7d_positivity_public]])</f>
        <v>1</v>
      </c>
      <c r="W1648">
        <v>0</v>
      </c>
    </row>
    <row r="1649" spans="1:23" x14ac:dyDescent="0.25">
      <c r="A1649" s="10">
        <v>44411</v>
      </c>
      <c r="B1649">
        <v>2341</v>
      </c>
      <c r="C1649" t="s">
        <v>167</v>
      </c>
      <c r="D1649">
        <v>2</v>
      </c>
      <c r="E1649">
        <v>1</v>
      </c>
      <c r="F1649">
        <v>1</v>
      </c>
      <c r="G1649">
        <v>4</v>
      </c>
      <c r="H1649">
        <v>84</v>
      </c>
      <c r="K1649">
        <v>85</v>
      </c>
      <c r="L1649">
        <v>80</v>
      </c>
      <c r="M1649">
        <v>89</v>
      </c>
      <c r="N1649">
        <v>75</v>
      </c>
      <c r="P1649">
        <v>77</v>
      </c>
      <c r="Q1649">
        <v>68</v>
      </c>
      <c r="R1649">
        <v>84</v>
      </c>
      <c r="T1649" s="34">
        <f>_xlfn.XLOOKUP(B1649,Demog!$A$2:$A$219,Demog!$P$2:$P$219,,,2)</f>
        <v>74816</v>
      </c>
      <c r="U1649" s="34">
        <f t="shared" si="25"/>
        <v>10</v>
      </c>
      <c r="V1649" s="13">
        <f>IF(OR(Table1[[#This Row],[7d_positivity_public]]=0,ISBLANK(Table1[[#This Row],[7d_positivity_public]])),"",(Table1[[#This Row],[7d_positivity_public]]-Table1[[#This Row],[7d_positivity_all]])/Table1[[#This Row],[7d_positivity_public]])</f>
        <v>0.75</v>
      </c>
      <c r="W1649">
        <v>1</v>
      </c>
    </row>
    <row r="1650" spans="1:23" x14ac:dyDescent="0.25">
      <c r="A1650" s="10">
        <v>44411</v>
      </c>
      <c r="B1650">
        <v>2342</v>
      </c>
      <c r="C1650" t="s">
        <v>168</v>
      </c>
      <c r="D1650">
        <v>1</v>
      </c>
      <c r="E1650">
        <v>2</v>
      </c>
      <c r="F1650">
        <v>-1</v>
      </c>
      <c r="G1650">
        <v>1</v>
      </c>
      <c r="H1650">
        <v>82</v>
      </c>
      <c r="K1650">
        <v>83</v>
      </c>
      <c r="L1650">
        <v>73</v>
      </c>
      <c r="M1650">
        <v>87</v>
      </c>
      <c r="N1650">
        <v>74</v>
      </c>
      <c r="P1650">
        <v>75</v>
      </c>
      <c r="Q1650">
        <v>60</v>
      </c>
      <c r="R1650">
        <v>82</v>
      </c>
      <c r="T1650" s="34">
        <f>_xlfn.XLOOKUP(B1650,Demog!$A$2:$A$219,Demog!$P$2:$P$219,,,2)</f>
        <v>19952</v>
      </c>
      <c r="U1650" s="34">
        <f t="shared" si="25"/>
        <v>1</v>
      </c>
      <c r="V1650" s="13">
        <f>IF(OR(Table1[[#This Row],[7d_positivity_public]]=0,ISBLANK(Table1[[#This Row],[7d_positivity_public]])),"",(Table1[[#This Row],[7d_positivity_public]]-Table1[[#This Row],[7d_positivity_all]])/Table1[[#This Row],[7d_positivity_public]])</f>
        <v>0</v>
      </c>
      <c r="W1650">
        <v>1</v>
      </c>
    </row>
    <row r="1651" spans="1:23" x14ac:dyDescent="0.25">
      <c r="A1651" s="10">
        <v>44411</v>
      </c>
      <c r="B1651">
        <v>3111</v>
      </c>
      <c r="C1651" t="s">
        <v>169</v>
      </c>
      <c r="D1651">
        <v>1</v>
      </c>
      <c r="E1651">
        <v>0</v>
      </c>
      <c r="F1651">
        <v>1</v>
      </c>
      <c r="G1651">
        <v>2</v>
      </c>
      <c r="H1651">
        <v>86</v>
      </c>
      <c r="K1651">
        <v>87</v>
      </c>
      <c r="L1651">
        <v>92</v>
      </c>
      <c r="M1651">
        <v>81</v>
      </c>
      <c r="N1651">
        <v>61</v>
      </c>
      <c r="P1651">
        <v>63</v>
      </c>
      <c r="Q1651">
        <v>56</v>
      </c>
      <c r="R1651">
        <v>70</v>
      </c>
      <c r="T1651" s="34">
        <f>_xlfn.XLOOKUP(B1651,Demog!$A$2:$A$219,Demog!$P$2:$P$219,,,2)</f>
        <v>54587</v>
      </c>
      <c r="U1651" s="34">
        <f t="shared" si="25"/>
        <v>4</v>
      </c>
      <c r="V1651" s="13">
        <f>IF(OR(Table1[[#This Row],[7d_positivity_public]]=0,ISBLANK(Table1[[#This Row],[7d_positivity_public]])),"",(Table1[[#This Row],[7d_positivity_public]]-Table1[[#This Row],[7d_positivity_all]])/Table1[[#This Row],[7d_positivity_public]])</f>
        <v>0.5</v>
      </c>
      <c r="W1651">
        <v>1</v>
      </c>
    </row>
    <row r="1652" spans="1:23" x14ac:dyDescent="0.25">
      <c r="A1652" s="10">
        <v>44411</v>
      </c>
      <c r="B1652">
        <v>3112</v>
      </c>
      <c r="C1652" t="s">
        <v>170</v>
      </c>
      <c r="D1652">
        <v>3</v>
      </c>
      <c r="E1652">
        <v>4</v>
      </c>
      <c r="F1652">
        <v>-1</v>
      </c>
      <c r="G1652">
        <v>9</v>
      </c>
      <c r="H1652">
        <v>80</v>
      </c>
      <c r="K1652">
        <v>80</v>
      </c>
      <c r="L1652">
        <v>78</v>
      </c>
      <c r="M1652">
        <v>81</v>
      </c>
      <c r="N1652">
        <v>62</v>
      </c>
      <c r="P1652">
        <v>65</v>
      </c>
      <c r="Q1652">
        <v>55</v>
      </c>
      <c r="R1652">
        <v>73</v>
      </c>
      <c r="T1652" s="34">
        <f>_xlfn.XLOOKUP(B1652,Demog!$A$2:$A$219,Demog!$P$2:$P$219,,,2)</f>
        <v>17729</v>
      </c>
      <c r="U1652" s="34">
        <f t="shared" si="25"/>
        <v>4</v>
      </c>
      <c r="V1652" s="13">
        <f>IF(OR(Table1[[#This Row],[7d_positivity_public]]=0,ISBLANK(Table1[[#This Row],[7d_positivity_public]])),"",(Table1[[#This Row],[7d_positivity_public]]-Table1[[#This Row],[7d_positivity_all]])/Table1[[#This Row],[7d_positivity_public]])</f>
        <v>0.88888888888888884</v>
      </c>
      <c r="W1652">
        <v>1</v>
      </c>
    </row>
    <row r="1653" spans="1:23" x14ac:dyDescent="0.25">
      <c r="A1653" s="10">
        <v>44411</v>
      </c>
      <c r="B1653">
        <v>3113</v>
      </c>
      <c r="C1653" t="s">
        <v>171</v>
      </c>
      <c r="D1653">
        <v>1</v>
      </c>
      <c r="E1653">
        <v>1</v>
      </c>
      <c r="F1653">
        <v>0</v>
      </c>
      <c r="G1653">
        <v>3</v>
      </c>
      <c r="H1653">
        <v>80</v>
      </c>
      <c r="K1653">
        <v>80</v>
      </c>
      <c r="L1653">
        <v>78</v>
      </c>
      <c r="M1653">
        <v>81</v>
      </c>
      <c r="N1653">
        <v>61</v>
      </c>
      <c r="P1653">
        <v>64</v>
      </c>
      <c r="Q1653">
        <v>53</v>
      </c>
      <c r="R1653">
        <v>73</v>
      </c>
      <c r="T1653" s="34">
        <f>_xlfn.XLOOKUP(B1653,Demog!$A$2:$A$219,Demog!$P$2:$P$219,,,2)</f>
        <v>23478</v>
      </c>
      <c r="U1653" s="34">
        <f t="shared" si="25"/>
        <v>2</v>
      </c>
      <c r="V1653" s="13">
        <f>IF(OR(Table1[[#This Row],[7d_positivity_public]]=0,ISBLANK(Table1[[#This Row],[7d_positivity_public]])),"",(Table1[[#This Row],[7d_positivity_public]]-Table1[[#This Row],[7d_positivity_all]])/Table1[[#This Row],[7d_positivity_public]])</f>
        <v>0.66666666666666663</v>
      </c>
      <c r="W1653">
        <v>1</v>
      </c>
    </row>
    <row r="1654" spans="1:23" x14ac:dyDescent="0.25">
      <c r="A1654" s="10">
        <v>44411</v>
      </c>
      <c r="B1654">
        <v>3114</v>
      </c>
      <c r="C1654" t="s">
        <v>172</v>
      </c>
      <c r="D1654">
        <v>0</v>
      </c>
      <c r="E1654">
        <v>1</v>
      </c>
      <c r="F1654">
        <v>-1</v>
      </c>
      <c r="G1654">
        <v>0</v>
      </c>
      <c r="H1654">
        <v>82</v>
      </c>
      <c r="K1654">
        <v>82</v>
      </c>
      <c r="L1654">
        <v>81</v>
      </c>
      <c r="M1654">
        <v>84</v>
      </c>
      <c r="N1654">
        <v>64</v>
      </c>
      <c r="P1654">
        <v>67</v>
      </c>
      <c r="Q1654">
        <v>56</v>
      </c>
      <c r="R1654">
        <v>76</v>
      </c>
      <c r="T1654" s="34">
        <f>_xlfn.XLOOKUP(B1654,Demog!$A$2:$A$219,Demog!$P$2:$P$219,,,2)</f>
        <v>32171</v>
      </c>
      <c r="U1654" s="34">
        <f t="shared" si="25"/>
        <v>0</v>
      </c>
      <c r="V1654" s="13" t="str">
        <f>IF(OR(Table1[[#This Row],[7d_positivity_public]]=0,ISBLANK(Table1[[#This Row],[7d_positivity_public]])),"",(Table1[[#This Row],[7d_positivity_public]]-Table1[[#This Row],[7d_positivity_all]])/Table1[[#This Row],[7d_positivity_public]])</f>
        <v/>
      </c>
      <c r="W1654">
        <v>0</v>
      </c>
    </row>
    <row r="1655" spans="1:23" x14ac:dyDescent="0.25">
      <c r="A1655" s="10">
        <v>44411</v>
      </c>
      <c r="B1655">
        <v>3115</v>
      </c>
      <c r="C1655" t="s">
        <v>173</v>
      </c>
      <c r="D1655">
        <v>3</v>
      </c>
      <c r="E1655">
        <v>1</v>
      </c>
      <c r="F1655">
        <v>2</v>
      </c>
      <c r="G1655">
        <v>8</v>
      </c>
      <c r="H1655">
        <v>87</v>
      </c>
      <c r="K1655">
        <v>87</v>
      </c>
      <c r="L1655">
        <v>84</v>
      </c>
      <c r="M1655">
        <v>90</v>
      </c>
      <c r="N1655">
        <v>72</v>
      </c>
      <c r="P1655">
        <v>76</v>
      </c>
      <c r="Q1655">
        <v>65</v>
      </c>
      <c r="R1655">
        <v>84</v>
      </c>
      <c r="T1655" s="34">
        <f>_xlfn.XLOOKUP(B1655,Demog!$A$2:$A$219,Demog!$P$2:$P$219,,,2)</f>
        <v>24774</v>
      </c>
      <c r="U1655" s="34">
        <f t="shared" si="25"/>
        <v>5</v>
      </c>
      <c r="V1655" s="13">
        <f>IF(OR(Table1[[#This Row],[7d_positivity_public]]=0,ISBLANK(Table1[[#This Row],[7d_positivity_public]])),"",(Table1[[#This Row],[7d_positivity_public]]-Table1[[#This Row],[7d_positivity_all]])/Table1[[#This Row],[7d_positivity_public]])</f>
        <v>0.625</v>
      </c>
      <c r="W1655">
        <v>3</v>
      </c>
    </row>
    <row r="1656" spans="1:23" x14ac:dyDescent="0.25">
      <c r="A1656" s="10">
        <v>44411</v>
      </c>
      <c r="B1656">
        <v>3116</v>
      </c>
      <c r="C1656" t="s">
        <v>174</v>
      </c>
      <c r="D1656">
        <v>2</v>
      </c>
      <c r="E1656">
        <v>2</v>
      </c>
      <c r="F1656">
        <v>0</v>
      </c>
      <c r="G1656">
        <v>4</v>
      </c>
      <c r="H1656">
        <v>86</v>
      </c>
      <c r="K1656">
        <v>86</v>
      </c>
      <c r="L1656">
        <v>86</v>
      </c>
      <c r="M1656">
        <v>86</v>
      </c>
      <c r="N1656">
        <v>65</v>
      </c>
      <c r="P1656">
        <v>67</v>
      </c>
      <c r="Q1656">
        <v>60</v>
      </c>
      <c r="R1656">
        <v>76</v>
      </c>
      <c r="T1656" s="34">
        <f>_xlfn.XLOOKUP(B1656,Demog!$A$2:$A$219,Demog!$P$2:$P$219,,,2)</f>
        <v>24621</v>
      </c>
      <c r="U1656" s="34">
        <f t="shared" si="25"/>
        <v>3</v>
      </c>
      <c r="V1656" s="13">
        <f>IF(OR(Table1[[#This Row],[7d_positivity_public]]=0,ISBLANK(Table1[[#This Row],[7d_positivity_public]])),"",(Table1[[#This Row],[7d_positivity_public]]-Table1[[#This Row],[7d_positivity_all]])/Table1[[#This Row],[7d_positivity_public]])</f>
        <v>0.75</v>
      </c>
      <c r="W1656">
        <v>1</v>
      </c>
    </row>
    <row r="1657" spans="1:23" x14ac:dyDescent="0.25">
      <c r="A1657" s="10">
        <v>44411</v>
      </c>
      <c r="B1657">
        <v>3117</v>
      </c>
      <c r="C1657" t="s">
        <v>175</v>
      </c>
      <c r="D1657">
        <v>2</v>
      </c>
      <c r="E1657">
        <v>0</v>
      </c>
      <c r="F1657">
        <v>2</v>
      </c>
      <c r="G1657">
        <v>6</v>
      </c>
      <c r="H1657">
        <v>85</v>
      </c>
      <c r="K1657">
        <v>86</v>
      </c>
      <c r="L1657">
        <v>84</v>
      </c>
      <c r="M1657">
        <v>88</v>
      </c>
      <c r="N1657">
        <v>66</v>
      </c>
      <c r="P1657">
        <v>68</v>
      </c>
      <c r="Q1657">
        <v>59</v>
      </c>
      <c r="R1657">
        <v>78</v>
      </c>
      <c r="T1657" s="34">
        <f>_xlfn.XLOOKUP(B1657,Demog!$A$2:$A$219,Demog!$P$2:$P$219,,,2)</f>
        <v>20949</v>
      </c>
      <c r="U1657" s="34">
        <f t="shared" si="25"/>
        <v>3</v>
      </c>
      <c r="V1657" s="13">
        <f>IF(OR(Table1[[#This Row],[7d_positivity_public]]=0,ISBLANK(Table1[[#This Row],[7d_positivity_public]])),"",(Table1[[#This Row],[7d_positivity_public]]-Table1[[#This Row],[7d_positivity_all]])/Table1[[#This Row],[7d_positivity_public]])</f>
        <v>0.66666666666666663</v>
      </c>
      <c r="W1657">
        <v>2</v>
      </c>
    </row>
    <row r="1658" spans="1:23" x14ac:dyDescent="0.25">
      <c r="A1658" s="10">
        <v>44411</v>
      </c>
      <c r="B1658">
        <v>3211</v>
      </c>
      <c r="C1658" t="s">
        <v>176</v>
      </c>
      <c r="D1658">
        <v>3</v>
      </c>
      <c r="E1658">
        <v>2</v>
      </c>
      <c r="F1658">
        <v>1</v>
      </c>
      <c r="G1658">
        <v>2</v>
      </c>
      <c r="H1658">
        <v>86</v>
      </c>
      <c r="K1658">
        <v>87</v>
      </c>
      <c r="L1658">
        <v>90</v>
      </c>
      <c r="M1658">
        <v>81</v>
      </c>
      <c r="N1658">
        <v>71</v>
      </c>
      <c r="P1658">
        <v>71</v>
      </c>
      <c r="Q1658">
        <v>70</v>
      </c>
      <c r="R1658">
        <v>73</v>
      </c>
      <c r="T1658" s="34">
        <f>_xlfn.XLOOKUP(B1658,Demog!$A$2:$A$219,Demog!$P$2:$P$219,,,2)</f>
        <v>41934</v>
      </c>
      <c r="U1658" s="34">
        <f t="shared" si="25"/>
        <v>9</v>
      </c>
      <c r="V1658" s="13">
        <f>IF(OR(Table1[[#This Row],[7d_positivity_public]]=0,ISBLANK(Table1[[#This Row],[7d_positivity_public]])),"",(Table1[[#This Row],[7d_positivity_public]]-Table1[[#This Row],[7d_positivity_all]])/Table1[[#This Row],[7d_positivity_public]])</f>
        <v>0.5</v>
      </c>
      <c r="W1658">
        <v>1</v>
      </c>
    </row>
    <row r="1659" spans="1:23" x14ac:dyDescent="0.25">
      <c r="A1659" s="10">
        <v>44411</v>
      </c>
      <c r="B1659">
        <v>3212</v>
      </c>
      <c r="C1659" t="s">
        <v>177</v>
      </c>
      <c r="D1659">
        <v>3</v>
      </c>
      <c r="E1659">
        <v>2</v>
      </c>
      <c r="F1659">
        <v>1</v>
      </c>
      <c r="G1659">
        <v>4</v>
      </c>
      <c r="H1659">
        <v>87</v>
      </c>
      <c r="K1659">
        <v>87</v>
      </c>
      <c r="L1659">
        <v>89</v>
      </c>
      <c r="M1659">
        <v>84</v>
      </c>
      <c r="N1659">
        <v>73</v>
      </c>
      <c r="P1659">
        <v>73</v>
      </c>
      <c r="Q1659">
        <v>71</v>
      </c>
      <c r="R1659">
        <v>77</v>
      </c>
      <c r="T1659" s="34">
        <f>_xlfn.XLOOKUP(B1659,Demog!$A$2:$A$219,Demog!$P$2:$P$219,,,2)</f>
        <v>47203</v>
      </c>
      <c r="U1659" s="34">
        <f t="shared" si="25"/>
        <v>10</v>
      </c>
      <c r="V1659" s="13">
        <f>IF(OR(Table1[[#This Row],[7d_positivity_public]]=0,ISBLANK(Table1[[#This Row],[7d_positivity_public]])),"",(Table1[[#This Row],[7d_positivity_public]]-Table1[[#This Row],[7d_positivity_all]])/Table1[[#This Row],[7d_positivity_public]])</f>
        <v>0.75</v>
      </c>
      <c r="W1659">
        <v>1</v>
      </c>
    </row>
    <row r="1660" spans="1:23" x14ac:dyDescent="0.25">
      <c r="A1660" s="10">
        <v>44411</v>
      </c>
      <c r="B1660">
        <v>3213</v>
      </c>
      <c r="C1660" t="s">
        <v>178</v>
      </c>
      <c r="D1660">
        <v>5</v>
      </c>
      <c r="E1660">
        <v>2</v>
      </c>
      <c r="F1660">
        <v>3</v>
      </c>
      <c r="G1660">
        <v>8</v>
      </c>
      <c r="H1660">
        <v>89</v>
      </c>
      <c r="K1660">
        <v>90</v>
      </c>
      <c r="L1660">
        <v>90</v>
      </c>
      <c r="M1660">
        <v>89</v>
      </c>
      <c r="N1660">
        <v>76</v>
      </c>
      <c r="P1660">
        <v>78</v>
      </c>
      <c r="Q1660">
        <v>74</v>
      </c>
      <c r="R1660">
        <v>84</v>
      </c>
      <c r="T1660" s="34">
        <f>_xlfn.XLOOKUP(B1660,Demog!$A$2:$A$219,Demog!$P$2:$P$219,,,2)</f>
        <v>32904</v>
      </c>
      <c r="U1660" s="34">
        <f t="shared" si="25"/>
        <v>12</v>
      </c>
      <c r="V1660" s="13">
        <f>IF(OR(Table1[[#This Row],[7d_positivity_public]]=0,ISBLANK(Table1[[#This Row],[7d_positivity_public]])),"",(Table1[[#This Row],[7d_positivity_public]]-Table1[[#This Row],[7d_positivity_all]])/Table1[[#This Row],[7d_positivity_public]])</f>
        <v>0.75</v>
      </c>
      <c r="W1660">
        <v>2</v>
      </c>
    </row>
    <row r="1661" spans="1:23" x14ac:dyDescent="0.25">
      <c r="A1661" s="10">
        <v>44411</v>
      </c>
      <c r="B1661">
        <v>3221</v>
      </c>
      <c r="C1661" t="s">
        <v>179</v>
      </c>
      <c r="D1661">
        <v>3</v>
      </c>
      <c r="E1661">
        <v>1</v>
      </c>
      <c r="F1661">
        <v>2</v>
      </c>
      <c r="G1661">
        <v>4</v>
      </c>
      <c r="H1661">
        <v>74</v>
      </c>
      <c r="K1661">
        <v>74</v>
      </c>
      <c r="L1661">
        <v>74</v>
      </c>
      <c r="M1661">
        <v>75</v>
      </c>
      <c r="N1661">
        <v>58</v>
      </c>
      <c r="P1661">
        <v>59</v>
      </c>
      <c r="Q1661">
        <v>56</v>
      </c>
      <c r="R1661">
        <v>63</v>
      </c>
      <c r="T1661" s="34">
        <f>_xlfn.XLOOKUP(B1661,Demog!$A$2:$A$219,Demog!$P$2:$P$219,,,2)</f>
        <v>19960</v>
      </c>
      <c r="U1661" s="34">
        <f t="shared" si="25"/>
        <v>4</v>
      </c>
      <c r="V1661" s="13">
        <f>IF(OR(Table1[[#This Row],[7d_positivity_public]]=0,ISBLANK(Table1[[#This Row],[7d_positivity_public]])),"",(Table1[[#This Row],[7d_positivity_public]]-Table1[[#This Row],[7d_positivity_all]])/Table1[[#This Row],[7d_positivity_public]])</f>
        <v>0.5</v>
      </c>
      <c r="W1661">
        <v>2</v>
      </c>
    </row>
    <row r="1662" spans="1:23" x14ac:dyDescent="0.25">
      <c r="A1662" s="10">
        <v>44411</v>
      </c>
      <c r="B1662">
        <v>3222</v>
      </c>
      <c r="C1662" t="s">
        <v>180</v>
      </c>
      <c r="D1662">
        <v>0</v>
      </c>
      <c r="E1662">
        <v>0</v>
      </c>
      <c r="F1662">
        <v>0</v>
      </c>
      <c r="G1662">
        <v>0</v>
      </c>
      <c r="H1662">
        <v>86</v>
      </c>
      <c r="K1662">
        <v>87</v>
      </c>
      <c r="L1662">
        <v>88</v>
      </c>
      <c r="M1662">
        <v>82</v>
      </c>
      <c r="N1662">
        <v>70</v>
      </c>
      <c r="P1662">
        <v>71</v>
      </c>
      <c r="Q1662">
        <v>70</v>
      </c>
      <c r="R1662">
        <v>74</v>
      </c>
      <c r="T1662" s="34">
        <f>_xlfn.XLOOKUP(B1662,Demog!$A$2:$A$219,Demog!$P$2:$P$219,,,2)</f>
        <v>12392</v>
      </c>
      <c r="U1662" s="34">
        <f t="shared" si="25"/>
        <v>0</v>
      </c>
      <c r="V1662" s="13" t="str">
        <f>IF(OR(Table1[[#This Row],[7d_positivity_public]]=0,ISBLANK(Table1[[#This Row],[7d_positivity_public]])),"",(Table1[[#This Row],[7d_positivity_public]]-Table1[[#This Row],[7d_positivity_all]])/Table1[[#This Row],[7d_positivity_public]])</f>
        <v/>
      </c>
      <c r="W1662">
        <v>0</v>
      </c>
    </row>
    <row r="1663" spans="1:23" x14ac:dyDescent="0.25">
      <c r="A1663" s="10">
        <v>44411</v>
      </c>
      <c r="B1663">
        <v>3223</v>
      </c>
      <c r="C1663" t="s">
        <v>181</v>
      </c>
      <c r="D1663">
        <v>2</v>
      </c>
      <c r="E1663">
        <v>1</v>
      </c>
      <c r="F1663">
        <v>1</v>
      </c>
      <c r="G1663">
        <v>4</v>
      </c>
      <c r="H1663">
        <v>85</v>
      </c>
      <c r="K1663">
        <v>85</v>
      </c>
      <c r="L1663">
        <v>86</v>
      </c>
      <c r="M1663">
        <v>84</v>
      </c>
      <c r="N1663">
        <v>72</v>
      </c>
      <c r="P1663">
        <v>73</v>
      </c>
      <c r="Q1663">
        <v>72</v>
      </c>
      <c r="R1663">
        <v>75</v>
      </c>
      <c r="T1663" s="34">
        <f>_xlfn.XLOOKUP(B1663,Demog!$A$2:$A$219,Demog!$P$2:$P$219,,,2)</f>
        <v>29180</v>
      </c>
      <c r="U1663" s="34">
        <f t="shared" si="25"/>
        <v>4</v>
      </c>
      <c r="V1663" s="13">
        <f>IF(OR(Table1[[#This Row],[7d_positivity_public]]=0,ISBLANK(Table1[[#This Row],[7d_positivity_public]])),"",(Table1[[#This Row],[7d_positivity_public]]-Table1[[#This Row],[7d_positivity_all]])/Table1[[#This Row],[7d_positivity_public]])</f>
        <v>0.75</v>
      </c>
      <c r="W1663">
        <v>1</v>
      </c>
    </row>
    <row r="1664" spans="1:23" x14ac:dyDescent="0.25">
      <c r="A1664" s="10">
        <v>44411</v>
      </c>
      <c r="B1664">
        <v>3231</v>
      </c>
      <c r="C1664" t="s">
        <v>182</v>
      </c>
      <c r="D1664">
        <v>4</v>
      </c>
      <c r="E1664">
        <v>0</v>
      </c>
      <c r="F1664">
        <v>4</v>
      </c>
      <c r="G1664">
        <v>7</v>
      </c>
      <c r="H1664">
        <v>89</v>
      </c>
      <c r="K1664">
        <v>89</v>
      </c>
      <c r="L1664">
        <v>90</v>
      </c>
      <c r="M1664">
        <v>88</v>
      </c>
      <c r="N1664">
        <v>73</v>
      </c>
      <c r="P1664">
        <v>75</v>
      </c>
      <c r="Q1664">
        <v>72</v>
      </c>
      <c r="R1664">
        <v>80</v>
      </c>
      <c r="T1664" s="34">
        <f>_xlfn.XLOOKUP(B1664,Demog!$A$2:$A$219,Demog!$P$2:$P$219,,,2)</f>
        <v>18027</v>
      </c>
      <c r="U1664" s="34">
        <f t="shared" si="25"/>
        <v>5</v>
      </c>
      <c r="V1664" s="13">
        <f>IF(OR(Table1[[#This Row],[7d_positivity_public]]=0,ISBLANK(Table1[[#This Row],[7d_positivity_public]])),"",(Table1[[#This Row],[7d_positivity_public]]-Table1[[#This Row],[7d_positivity_all]])/Table1[[#This Row],[7d_positivity_public]])</f>
        <v>0.5714285714285714</v>
      </c>
      <c r="W1664">
        <v>3</v>
      </c>
    </row>
    <row r="1665" spans="1:23" x14ac:dyDescent="0.25">
      <c r="A1665" s="10">
        <v>44411</v>
      </c>
      <c r="B1665">
        <v>3232</v>
      </c>
      <c r="C1665" t="s">
        <v>183</v>
      </c>
      <c r="D1665">
        <v>1</v>
      </c>
      <c r="E1665">
        <v>1</v>
      </c>
      <c r="F1665">
        <v>0</v>
      </c>
      <c r="G1665">
        <v>1</v>
      </c>
      <c r="H1665">
        <v>88</v>
      </c>
      <c r="K1665">
        <v>89</v>
      </c>
      <c r="L1665">
        <v>88</v>
      </c>
      <c r="M1665">
        <v>89</v>
      </c>
      <c r="N1665">
        <v>73</v>
      </c>
      <c r="P1665">
        <v>75</v>
      </c>
      <c r="Q1665">
        <v>70</v>
      </c>
      <c r="R1665">
        <v>81</v>
      </c>
      <c r="T1665" s="34">
        <f>_xlfn.XLOOKUP(B1665,Demog!$A$2:$A$219,Demog!$P$2:$P$219,,,2)</f>
        <v>34575</v>
      </c>
      <c r="U1665" s="34">
        <f t="shared" si="25"/>
        <v>2</v>
      </c>
      <c r="V1665" s="13">
        <f>IF(OR(Table1[[#This Row],[7d_positivity_public]]=0,ISBLANK(Table1[[#This Row],[7d_positivity_public]])),"",(Table1[[#This Row],[7d_positivity_public]]-Table1[[#This Row],[7d_positivity_all]])/Table1[[#This Row],[7d_positivity_public]])</f>
        <v>0</v>
      </c>
      <c r="W1665">
        <v>1</v>
      </c>
    </row>
    <row r="1666" spans="1:23" x14ac:dyDescent="0.25">
      <c r="A1666" s="10">
        <v>44411</v>
      </c>
      <c r="B1666">
        <v>3233</v>
      </c>
      <c r="C1666" t="s">
        <v>184</v>
      </c>
      <c r="D1666">
        <v>3</v>
      </c>
      <c r="E1666">
        <v>1</v>
      </c>
      <c r="F1666">
        <v>2</v>
      </c>
      <c r="G1666">
        <v>6</v>
      </c>
      <c r="H1666">
        <v>90</v>
      </c>
      <c r="K1666">
        <v>90</v>
      </c>
      <c r="L1666">
        <v>92</v>
      </c>
      <c r="M1666">
        <v>89</v>
      </c>
      <c r="N1666">
        <v>73</v>
      </c>
      <c r="P1666">
        <v>75</v>
      </c>
      <c r="Q1666">
        <v>71</v>
      </c>
      <c r="R1666">
        <v>80</v>
      </c>
      <c r="T1666" s="34">
        <f>_xlfn.XLOOKUP(B1666,Demog!$A$2:$A$219,Demog!$P$2:$P$219,,,2)</f>
        <v>51292</v>
      </c>
      <c r="U1666" s="34">
        <f t="shared" ref="U1666:U1729" si="26">ROUND(T1666*D1666/100000*7,0)</f>
        <v>11</v>
      </c>
      <c r="V1666" s="13">
        <f>IF(OR(Table1[[#This Row],[7d_positivity_public]]=0,ISBLANK(Table1[[#This Row],[7d_positivity_public]])),"",(Table1[[#This Row],[7d_positivity_public]]-Table1[[#This Row],[7d_positivity_all]])/Table1[[#This Row],[7d_positivity_public]])</f>
        <v>0.5</v>
      </c>
      <c r="W1666">
        <v>3</v>
      </c>
    </row>
    <row r="1667" spans="1:23" x14ac:dyDescent="0.25">
      <c r="A1667" s="10">
        <v>44411</v>
      </c>
      <c r="B1667">
        <v>3241</v>
      </c>
      <c r="C1667" t="s">
        <v>185</v>
      </c>
      <c r="D1667">
        <v>2</v>
      </c>
      <c r="E1667">
        <v>1</v>
      </c>
      <c r="F1667">
        <v>1</v>
      </c>
      <c r="G1667">
        <v>3</v>
      </c>
      <c r="H1667">
        <v>83</v>
      </c>
      <c r="K1667">
        <v>83</v>
      </c>
      <c r="L1667">
        <v>81</v>
      </c>
      <c r="M1667">
        <v>84</v>
      </c>
      <c r="N1667">
        <v>66</v>
      </c>
      <c r="P1667">
        <v>68</v>
      </c>
      <c r="Q1667">
        <v>58</v>
      </c>
      <c r="R1667">
        <v>78</v>
      </c>
      <c r="T1667" s="34">
        <f>_xlfn.XLOOKUP(B1667,Demog!$A$2:$A$219,Demog!$P$2:$P$219,,,2)</f>
        <v>37993</v>
      </c>
      <c r="U1667" s="34">
        <f t="shared" si="26"/>
        <v>5</v>
      </c>
      <c r="V1667" s="13">
        <f>IF(OR(Table1[[#This Row],[7d_positivity_public]]=0,ISBLANK(Table1[[#This Row],[7d_positivity_public]])),"",(Table1[[#This Row],[7d_positivity_public]]-Table1[[#This Row],[7d_positivity_all]])/Table1[[#This Row],[7d_positivity_public]])</f>
        <v>0.66666666666666663</v>
      </c>
      <c r="W1667">
        <v>1</v>
      </c>
    </row>
    <row r="1668" spans="1:23" x14ac:dyDescent="0.25">
      <c r="A1668" s="10">
        <v>44411</v>
      </c>
      <c r="B1668">
        <v>3242</v>
      </c>
      <c r="C1668" t="s">
        <v>186</v>
      </c>
      <c r="D1668">
        <v>0</v>
      </c>
      <c r="E1668">
        <v>0</v>
      </c>
      <c r="F1668">
        <v>0</v>
      </c>
      <c r="G1668">
        <v>2</v>
      </c>
      <c r="H1668">
        <v>86</v>
      </c>
      <c r="K1668">
        <v>86</v>
      </c>
      <c r="L1668">
        <v>84</v>
      </c>
      <c r="M1668">
        <v>88</v>
      </c>
      <c r="N1668">
        <v>70</v>
      </c>
      <c r="P1668">
        <v>73</v>
      </c>
      <c r="Q1668">
        <v>62</v>
      </c>
      <c r="R1668">
        <v>83</v>
      </c>
      <c r="T1668" s="34">
        <f>_xlfn.XLOOKUP(B1668,Demog!$A$2:$A$219,Demog!$P$2:$P$219,,,2)</f>
        <v>34483</v>
      </c>
      <c r="U1668" s="34">
        <f t="shared" si="26"/>
        <v>0</v>
      </c>
      <c r="V1668" s="13">
        <f>IF(OR(Table1[[#This Row],[7d_positivity_public]]=0,ISBLANK(Table1[[#This Row],[7d_positivity_public]])),"",(Table1[[#This Row],[7d_positivity_public]]-Table1[[#This Row],[7d_positivity_all]])/Table1[[#This Row],[7d_positivity_public]])</f>
        <v>1</v>
      </c>
      <c r="W1668">
        <v>0</v>
      </c>
    </row>
    <row r="1669" spans="1:23" x14ac:dyDescent="0.25">
      <c r="A1669" s="10">
        <v>44411</v>
      </c>
      <c r="B1669">
        <v>3243</v>
      </c>
      <c r="C1669" t="s">
        <v>187</v>
      </c>
      <c r="D1669">
        <v>17</v>
      </c>
      <c r="E1669">
        <v>0</v>
      </c>
      <c r="F1669">
        <v>17</v>
      </c>
      <c r="G1669">
        <v>24</v>
      </c>
      <c r="H1669">
        <v>81</v>
      </c>
      <c r="K1669">
        <v>81</v>
      </c>
      <c r="L1669">
        <v>81</v>
      </c>
      <c r="M1669">
        <v>81</v>
      </c>
      <c r="N1669">
        <v>59</v>
      </c>
      <c r="P1669">
        <v>60</v>
      </c>
      <c r="Q1669">
        <v>56</v>
      </c>
      <c r="R1669">
        <v>73</v>
      </c>
      <c r="T1669" s="34">
        <f>_xlfn.XLOOKUP(B1669,Demog!$A$2:$A$219,Demog!$P$2:$P$219,,,2)</f>
        <v>15890</v>
      </c>
      <c r="U1669" s="34">
        <f t="shared" si="26"/>
        <v>19</v>
      </c>
      <c r="V1669" s="13">
        <f>IF(OR(Table1[[#This Row],[7d_positivity_public]]=0,ISBLANK(Table1[[#This Row],[7d_positivity_public]])),"",(Table1[[#This Row],[7d_positivity_public]]-Table1[[#This Row],[7d_positivity_all]])/Table1[[#This Row],[7d_positivity_public]])</f>
        <v>0.83333333333333337</v>
      </c>
      <c r="W1669">
        <v>4</v>
      </c>
    </row>
    <row r="1670" spans="1:23" x14ac:dyDescent="0.25">
      <c r="A1670" s="10">
        <v>44411</v>
      </c>
      <c r="B1670">
        <v>3244</v>
      </c>
      <c r="C1670" t="s">
        <v>188</v>
      </c>
      <c r="D1670">
        <v>2</v>
      </c>
      <c r="E1670">
        <v>1</v>
      </c>
      <c r="F1670">
        <v>1</v>
      </c>
      <c r="G1670">
        <v>3</v>
      </c>
      <c r="H1670">
        <v>90</v>
      </c>
      <c r="K1670">
        <v>90</v>
      </c>
      <c r="L1670">
        <v>90</v>
      </c>
      <c r="M1670">
        <v>89</v>
      </c>
      <c r="N1670">
        <v>75</v>
      </c>
      <c r="P1670">
        <v>77</v>
      </c>
      <c r="Q1670">
        <v>72</v>
      </c>
      <c r="R1670">
        <v>83</v>
      </c>
      <c r="T1670" s="34">
        <f>_xlfn.XLOOKUP(B1670,Demog!$A$2:$A$219,Demog!$P$2:$P$219,,,2)</f>
        <v>42812</v>
      </c>
      <c r="U1670" s="34">
        <f t="shared" si="26"/>
        <v>6</v>
      </c>
      <c r="V1670" s="13">
        <f>IF(OR(Table1[[#This Row],[7d_positivity_public]]=0,ISBLANK(Table1[[#This Row],[7d_positivity_public]])),"",(Table1[[#This Row],[7d_positivity_public]]-Table1[[#This Row],[7d_positivity_all]])/Table1[[#This Row],[7d_positivity_public]])</f>
        <v>0.66666666666666663</v>
      </c>
      <c r="W1670">
        <v>1</v>
      </c>
    </row>
    <row r="1671" spans="1:23" x14ac:dyDescent="0.25">
      <c r="A1671" s="10">
        <v>44411</v>
      </c>
      <c r="B1671">
        <v>3251</v>
      </c>
      <c r="C1671" t="s">
        <v>189</v>
      </c>
      <c r="D1671">
        <v>1</v>
      </c>
      <c r="E1671">
        <v>1</v>
      </c>
      <c r="F1671">
        <v>0</v>
      </c>
      <c r="G1671">
        <v>2</v>
      </c>
      <c r="H1671">
        <v>89</v>
      </c>
      <c r="K1671">
        <v>89</v>
      </c>
      <c r="L1671">
        <v>90</v>
      </c>
      <c r="M1671">
        <v>88</v>
      </c>
      <c r="N1671">
        <v>73</v>
      </c>
      <c r="P1671">
        <v>76</v>
      </c>
      <c r="Q1671">
        <v>72</v>
      </c>
      <c r="R1671">
        <v>80</v>
      </c>
      <c r="T1671" s="34">
        <f>_xlfn.XLOOKUP(B1671,Demog!$A$2:$A$219,Demog!$P$2:$P$219,,,2)</f>
        <v>31755</v>
      </c>
      <c r="U1671" s="34">
        <f t="shared" si="26"/>
        <v>2</v>
      </c>
      <c r="V1671" s="13">
        <f>IF(OR(Table1[[#This Row],[7d_positivity_public]]=0,ISBLANK(Table1[[#This Row],[7d_positivity_public]])),"",(Table1[[#This Row],[7d_positivity_public]]-Table1[[#This Row],[7d_positivity_all]])/Table1[[#This Row],[7d_positivity_public]])</f>
        <v>0.5</v>
      </c>
      <c r="W1671">
        <v>1</v>
      </c>
    </row>
    <row r="1672" spans="1:23" x14ac:dyDescent="0.25">
      <c r="A1672" s="10">
        <v>44411</v>
      </c>
      <c r="B1672">
        <v>3252</v>
      </c>
      <c r="C1672" t="s">
        <v>190</v>
      </c>
      <c r="D1672">
        <v>1</v>
      </c>
      <c r="E1672">
        <v>1</v>
      </c>
      <c r="F1672">
        <v>0</v>
      </c>
      <c r="G1672">
        <v>2</v>
      </c>
      <c r="H1672">
        <v>89</v>
      </c>
      <c r="K1672">
        <v>89</v>
      </c>
      <c r="L1672">
        <v>91</v>
      </c>
      <c r="M1672">
        <v>86</v>
      </c>
      <c r="N1672">
        <v>76</v>
      </c>
      <c r="P1672">
        <v>77</v>
      </c>
      <c r="Q1672">
        <v>76</v>
      </c>
      <c r="R1672">
        <v>78</v>
      </c>
      <c r="T1672" s="34">
        <f>_xlfn.XLOOKUP(B1672,Demog!$A$2:$A$219,Demog!$P$2:$P$219,,,2)</f>
        <v>32807</v>
      </c>
      <c r="U1672" s="34">
        <f t="shared" si="26"/>
        <v>2</v>
      </c>
      <c r="V1672" s="13">
        <f>IF(OR(Table1[[#This Row],[7d_positivity_public]]=0,ISBLANK(Table1[[#This Row],[7d_positivity_public]])),"",(Table1[[#This Row],[7d_positivity_public]]-Table1[[#This Row],[7d_positivity_all]])/Table1[[#This Row],[7d_positivity_public]])</f>
        <v>0.5</v>
      </c>
      <c r="W1672">
        <v>1</v>
      </c>
    </row>
    <row r="1673" spans="1:23" x14ac:dyDescent="0.25">
      <c r="A1673" s="10">
        <v>44411</v>
      </c>
      <c r="B1673">
        <v>3253</v>
      </c>
      <c r="C1673" t="s">
        <v>191</v>
      </c>
      <c r="D1673">
        <v>4</v>
      </c>
      <c r="E1673">
        <v>1</v>
      </c>
      <c r="F1673">
        <v>3</v>
      </c>
      <c r="G1673">
        <v>6</v>
      </c>
      <c r="H1673">
        <v>90</v>
      </c>
      <c r="K1673">
        <v>90</v>
      </c>
      <c r="L1673">
        <v>91</v>
      </c>
      <c r="M1673">
        <v>88</v>
      </c>
      <c r="N1673">
        <v>75</v>
      </c>
      <c r="P1673">
        <v>77</v>
      </c>
      <c r="Q1673">
        <v>73</v>
      </c>
      <c r="R1673">
        <v>82</v>
      </c>
      <c r="T1673" s="34">
        <f>_xlfn.XLOOKUP(B1673,Demog!$A$2:$A$219,Demog!$P$2:$P$219,,,2)</f>
        <v>31246</v>
      </c>
      <c r="U1673" s="34">
        <f t="shared" si="26"/>
        <v>9</v>
      </c>
      <c r="V1673" s="13">
        <f>IF(OR(Table1[[#This Row],[7d_positivity_public]]=0,ISBLANK(Table1[[#This Row],[7d_positivity_public]])),"",(Table1[[#This Row],[7d_positivity_public]]-Table1[[#This Row],[7d_positivity_all]])/Table1[[#This Row],[7d_positivity_public]])</f>
        <v>0.66666666666666663</v>
      </c>
      <c r="W1673">
        <v>2</v>
      </c>
    </row>
    <row r="1674" spans="1:23" x14ac:dyDescent="0.25">
      <c r="A1674" s="10">
        <v>44411</v>
      </c>
      <c r="B1674">
        <v>3261</v>
      </c>
      <c r="C1674" t="s">
        <v>192</v>
      </c>
      <c r="D1674">
        <v>4</v>
      </c>
      <c r="E1674">
        <v>2</v>
      </c>
      <c r="F1674">
        <v>2</v>
      </c>
      <c r="G1674">
        <v>8</v>
      </c>
      <c r="H1674">
        <v>87</v>
      </c>
      <c r="K1674">
        <v>88</v>
      </c>
      <c r="L1674">
        <v>87</v>
      </c>
      <c r="M1674">
        <v>88</v>
      </c>
      <c r="N1674">
        <v>73</v>
      </c>
      <c r="P1674">
        <v>75</v>
      </c>
      <c r="Q1674">
        <v>70</v>
      </c>
      <c r="R1674">
        <v>81</v>
      </c>
      <c r="T1674" s="34">
        <f>_xlfn.XLOOKUP(B1674,Demog!$A$2:$A$219,Demog!$P$2:$P$219,,,2)</f>
        <v>29561</v>
      </c>
      <c r="U1674" s="34">
        <f t="shared" si="26"/>
        <v>8</v>
      </c>
      <c r="V1674" s="13">
        <f>IF(OR(Table1[[#This Row],[7d_positivity_public]]=0,ISBLANK(Table1[[#This Row],[7d_positivity_public]])),"",(Table1[[#This Row],[7d_positivity_public]]-Table1[[#This Row],[7d_positivity_all]])/Table1[[#This Row],[7d_positivity_public]])</f>
        <v>0.625</v>
      </c>
      <c r="W1674">
        <v>3</v>
      </c>
    </row>
    <row r="1675" spans="1:23" x14ac:dyDescent="0.25">
      <c r="A1675" s="10">
        <v>44411</v>
      </c>
      <c r="B1675">
        <v>3262</v>
      </c>
      <c r="C1675" t="s">
        <v>193</v>
      </c>
      <c r="D1675">
        <v>2</v>
      </c>
      <c r="E1675">
        <v>2</v>
      </c>
      <c r="F1675">
        <v>0</v>
      </c>
      <c r="G1675">
        <v>5</v>
      </c>
      <c r="H1675">
        <v>83</v>
      </c>
      <c r="K1675">
        <v>83</v>
      </c>
      <c r="L1675">
        <v>85</v>
      </c>
      <c r="M1675">
        <v>82</v>
      </c>
      <c r="N1675">
        <v>64</v>
      </c>
      <c r="P1675">
        <v>66</v>
      </c>
      <c r="Q1675">
        <v>59</v>
      </c>
      <c r="R1675">
        <v>74</v>
      </c>
      <c r="T1675" s="34">
        <f>_xlfn.XLOOKUP(B1675,Demog!$A$2:$A$219,Demog!$P$2:$P$219,,,2)</f>
        <v>37453</v>
      </c>
      <c r="U1675" s="34">
        <f t="shared" si="26"/>
        <v>5</v>
      </c>
      <c r="V1675" s="13">
        <f>IF(OR(Table1[[#This Row],[7d_positivity_public]]=0,ISBLANK(Table1[[#This Row],[7d_positivity_public]])),"",(Table1[[#This Row],[7d_positivity_public]]-Table1[[#This Row],[7d_positivity_all]])/Table1[[#This Row],[7d_positivity_public]])</f>
        <v>0.8</v>
      </c>
      <c r="W1675">
        <v>1</v>
      </c>
    </row>
    <row r="1676" spans="1:23" x14ac:dyDescent="0.25">
      <c r="A1676" s="10">
        <v>44411</v>
      </c>
      <c r="B1676">
        <v>3263</v>
      </c>
      <c r="C1676" t="s">
        <v>194</v>
      </c>
      <c r="D1676">
        <v>1</v>
      </c>
      <c r="E1676">
        <v>1</v>
      </c>
      <c r="F1676">
        <v>0</v>
      </c>
      <c r="G1676">
        <v>3</v>
      </c>
      <c r="H1676">
        <v>90</v>
      </c>
      <c r="K1676">
        <v>90</v>
      </c>
      <c r="L1676">
        <v>90</v>
      </c>
      <c r="M1676">
        <v>90</v>
      </c>
      <c r="N1676">
        <v>70</v>
      </c>
      <c r="P1676">
        <v>72</v>
      </c>
      <c r="Q1676">
        <v>66</v>
      </c>
      <c r="R1676">
        <v>81</v>
      </c>
      <c r="T1676" s="34">
        <f>_xlfn.XLOOKUP(B1676,Demog!$A$2:$A$219,Demog!$P$2:$P$219,,,2)</f>
        <v>36496</v>
      </c>
      <c r="U1676" s="34">
        <f t="shared" si="26"/>
        <v>3</v>
      </c>
      <c r="V1676" s="13">
        <f>IF(OR(Table1[[#This Row],[7d_positivity_public]]=0,ISBLANK(Table1[[#This Row],[7d_positivity_public]])),"",(Table1[[#This Row],[7d_positivity_public]]-Table1[[#This Row],[7d_positivity_all]])/Table1[[#This Row],[7d_positivity_public]])</f>
        <v>0.66666666666666663</v>
      </c>
      <c r="W1676">
        <v>1</v>
      </c>
    </row>
    <row r="1677" spans="1:23" x14ac:dyDescent="0.25">
      <c r="A1677" s="10">
        <v>44411</v>
      </c>
      <c r="B1677">
        <v>3264</v>
      </c>
      <c r="C1677" t="s">
        <v>195</v>
      </c>
      <c r="D1677">
        <v>2</v>
      </c>
      <c r="E1677">
        <v>0</v>
      </c>
      <c r="F1677">
        <v>2</v>
      </c>
      <c r="G1677">
        <v>4</v>
      </c>
      <c r="H1677">
        <v>88</v>
      </c>
      <c r="K1677">
        <v>89</v>
      </c>
      <c r="L1677">
        <v>88</v>
      </c>
      <c r="M1677">
        <v>89</v>
      </c>
      <c r="N1677">
        <v>72</v>
      </c>
      <c r="P1677">
        <v>74</v>
      </c>
      <c r="Q1677">
        <v>68</v>
      </c>
      <c r="R1677">
        <v>81</v>
      </c>
      <c r="T1677" s="34">
        <f>_xlfn.XLOOKUP(B1677,Demog!$A$2:$A$219,Demog!$P$2:$P$219,,,2)</f>
        <v>31065</v>
      </c>
      <c r="U1677" s="34">
        <f t="shared" si="26"/>
        <v>4</v>
      </c>
      <c r="V1677" s="13">
        <f>IF(OR(Table1[[#This Row],[7d_positivity_public]]=0,ISBLANK(Table1[[#This Row],[7d_positivity_public]])),"",(Table1[[#This Row],[7d_positivity_public]]-Table1[[#This Row],[7d_positivity_all]])/Table1[[#This Row],[7d_positivity_public]])</f>
        <v>0.5</v>
      </c>
      <c r="W1677">
        <v>2</v>
      </c>
    </row>
    <row r="1678" spans="1:23" x14ac:dyDescent="0.25">
      <c r="A1678" s="10">
        <v>44411</v>
      </c>
      <c r="B1678">
        <v>3311</v>
      </c>
      <c r="C1678" t="s">
        <v>196</v>
      </c>
      <c r="D1678">
        <v>2</v>
      </c>
      <c r="E1678">
        <v>1</v>
      </c>
      <c r="F1678">
        <v>1</v>
      </c>
      <c r="G1678">
        <v>3</v>
      </c>
      <c r="H1678">
        <v>87</v>
      </c>
      <c r="K1678">
        <v>88</v>
      </c>
      <c r="L1678">
        <v>86</v>
      </c>
      <c r="M1678">
        <v>89</v>
      </c>
      <c r="N1678">
        <v>73</v>
      </c>
      <c r="P1678">
        <v>76</v>
      </c>
      <c r="Q1678">
        <v>70</v>
      </c>
      <c r="R1678">
        <v>84</v>
      </c>
      <c r="T1678" s="34">
        <f>_xlfn.XLOOKUP(B1678,Demog!$A$2:$A$219,Demog!$P$2:$P$219,,,2)</f>
        <v>19230</v>
      </c>
      <c r="U1678" s="34">
        <f t="shared" si="26"/>
        <v>3</v>
      </c>
      <c r="V1678" s="13">
        <f>IF(OR(Table1[[#This Row],[7d_positivity_public]]=0,ISBLANK(Table1[[#This Row],[7d_positivity_public]])),"",(Table1[[#This Row],[7d_positivity_public]]-Table1[[#This Row],[7d_positivity_all]])/Table1[[#This Row],[7d_positivity_public]])</f>
        <v>0.66666666666666663</v>
      </c>
      <c r="W1678">
        <v>1</v>
      </c>
    </row>
    <row r="1679" spans="1:23" x14ac:dyDescent="0.25">
      <c r="A1679" s="10">
        <v>44411</v>
      </c>
      <c r="B1679">
        <v>3312</v>
      </c>
      <c r="C1679" t="s">
        <v>197</v>
      </c>
      <c r="D1679">
        <v>4</v>
      </c>
      <c r="E1679">
        <v>2</v>
      </c>
      <c r="F1679">
        <v>2</v>
      </c>
      <c r="G1679">
        <v>6</v>
      </c>
      <c r="H1679">
        <v>86</v>
      </c>
      <c r="K1679">
        <v>87</v>
      </c>
      <c r="L1679">
        <v>86</v>
      </c>
      <c r="M1679">
        <v>88</v>
      </c>
      <c r="N1679">
        <v>72</v>
      </c>
      <c r="P1679">
        <v>74</v>
      </c>
      <c r="Q1679">
        <v>69</v>
      </c>
      <c r="R1679">
        <v>81</v>
      </c>
      <c r="T1679" s="34">
        <f>_xlfn.XLOOKUP(B1679,Demog!$A$2:$A$219,Demog!$P$2:$P$219,,,2)</f>
        <v>34244</v>
      </c>
      <c r="U1679" s="34">
        <f t="shared" si="26"/>
        <v>10</v>
      </c>
      <c r="V1679" s="13">
        <f>IF(OR(Table1[[#This Row],[7d_positivity_public]]=0,ISBLANK(Table1[[#This Row],[7d_positivity_public]])),"",(Table1[[#This Row],[7d_positivity_public]]-Table1[[#This Row],[7d_positivity_all]])/Table1[[#This Row],[7d_positivity_public]])</f>
        <v>0.66666666666666663</v>
      </c>
      <c r="W1679">
        <v>2</v>
      </c>
    </row>
    <row r="1680" spans="1:23" x14ac:dyDescent="0.25">
      <c r="A1680" s="10">
        <v>44411</v>
      </c>
      <c r="B1680">
        <v>3313</v>
      </c>
      <c r="C1680" t="s">
        <v>198</v>
      </c>
      <c r="D1680">
        <v>2</v>
      </c>
      <c r="E1680">
        <v>1</v>
      </c>
      <c r="F1680">
        <v>1</v>
      </c>
      <c r="G1680">
        <v>3</v>
      </c>
      <c r="H1680">
        <v>90</v>
      </c>
      <c r="K1680">
        <v>90</v>
      </c>
      <c r="L1680">
        <v>88</v>
      </c>
      <c r="M1680">
        <v>92</v>
      </c>
      <c r="N1680">
        <v>77</v>
      </c>
      <c r="P1680">
        <v>80</v>
      </c>
      <c r="Q1680">
        <v>72</v>
      </c>
      <c r="R1680">
        <v>87</v>
      </c>
      <c r="T1680" s="34">
        <f>_xlfn.XLOOKUP(B1680,Demog!$A$2:$A$219,Demog!$P$2:$P$219,,,2)</f>
        <v>29808</v>
      </c>
      <c r="U1680" s="34">
        <f t="shared" si="26"/>
        <v>4</v>
      </c>
      <c r="V1680" s="13">
        <f>IF(OR(Table1[[#This Row],[7d_positivity_public]]=0,ISBLANK(Table1[[#This Row],[7d_positivity_public]])),"",(Table1[[#This Row],[7d_positivity_public]]-Table1[[#This Row],[7d_positivity_all]])/Table1[[#This Row],[7d_positivity_public]])</f>
        <v>0.66666666666666663</v>
      </c>
      <c r="W1680">
        <v>1</v>
      </c>
    </row>
    <row r="1681" spans="1:23" x14ac:dyDescent="0.25">
      <c r="A1681" s="10">
        <v>44411</v>
      </c>
      <c r="B1681">
        <v>3314</v>
      </c>
      <c r="C1681" t="s">
        <v>199</v>
      </c>
      <c r="D1681">
        <v>2</v>
      </c>
      <c r="E1681">
        <v>1</v>
      </c>
      <c r="F1681">
        <v>1</v>
      </c>
      <c r="G1681">
        <v>4</v>
      </c>
      <c r="H1681">
        <v>89</v>
      </c>
      <c r="K1681">
        <v>89</v>
      </c>
      <c r="L1681">
        <v>86</v>
      </c>
      <c r="M1681">
        <v>92</v>
      </c>
      <c r="N1681">
        <v>76</v>
      </c>
      <c r="P1681">
        <v>79</v>
      </c>
      <c r="Q1681">
        <v>70</v>
      </c>
      <c r="R1681">
        <v>88</v>
      </c>
      <c r="T1681" s="34">
        <f>_xlfn.XLOOKUP(B1681,Demog!$A$2:$A$219,Demog!$P$2:$P$219,,,2)</f>
        <v>29271</v>
      </c>
      <c r="U1681" s="34">
        <f t="shared" si="26"/>
        <v>4</v>
      </c>
      <c r="V1681" s="13">
        <f>IF(OR(Table1[[#This Row],[7d_positivity_public]]=0,ISBLANK(Table1[[#This Row],[7d_positivity_public]])),"",(Table1[[#This Row],[7d_positivity_public]]-Table1[[#This Row],[7d_positivity_all]])/Table1[[#This Row],[7d_positivity_public]])</f>
        <v>0.5</v>
      </c>
      <c r="W1681">
        <v>2</v>
      </c>
    </row>
    <row r="1682" spans="1:23" x14ac:dyDescent="0.25">
      <c r="A1682" s="10">
        <v>44411</v>
      </c>
      <c r="B1682">
        <v>3315</v>
      </c>
      <c r="C1682" t="s">
        <v>200</v>
      </c>
      <c r="D1682">
        <v>2</v>
      </c>
      <c r="E1682">
        <v>2</v>
      </c>
      <c r="F1682">
        <v>0</v>
      </c>
      <c r="G1682">
        <v>1</v>
      </c>
      <c r="H1682">
        <v>90</v>
      </c>
      <c r="K1682">
        <v>90</v>
      </c>
      <c r="L1682">
        <v>88</v>
      </c>
      <c r="M1682">
        <v>91</v>
      </c>
      <c r="N1682">
        <v>76</v>
      </c>
      <c r="P1682">
        <v>79</v>
      </c>
      <c r="Q1682">
        <v>71</v>
      </c>
      <c r="R1682">
        <v>86</v>
      </c>
      <c r="T1682" s="34">
        <f>_xlfn.XLOOKUP(B1682,Demog!$A$2:$A$219,Demog!$P$2:$P$219,,,2)</f>
        <v>28839</v>
      </c>
      <c r="U1682" s="34">
        <f t="shared" si="26"/>
        <v>4</v>
      </c>
      <c r="V1682" s="13">
        <f>IF(OR(Table1[[#This Row],[7d_positivity_public]]=0,ISBLANK(Table1[[#This Row],[7d_positivity_public]])),"",(Table1[[#This Row],[7d_positivity_public]]-Table1[[#This Row],[7d_positivity_all]])/Table1[[#This Row],[7d_positivity_public]])</f>
        <v>1</v>
      </c>
      <c r="W1682">
        <v>0</v>
      </c>
    </row>
    <row r="1683" spans="1:23" x14ac:dyDescent="0.25">
      <c r="A1683" s="10">
        <v>44411</v>
      </c>
      <c r="B1683">
        <v>3321</v>
      </c>
      <c r="C1683" t="s">
        <v>201</v>
      </c>
      <c r="D1683">
        <v>1</v>
      </c>
      <c r="E1683">
        <v>1</v>
      </c>
      <c r="F1683">
        <v>0</v>
      </c>
      <c r="G1683">
        <v>3</v>
      </c>
      <c r="H1683">
        <v>85</v>
      </c>
      <c r="K1683">
        <v>86</v>
      </c>
      <c r="L1683">
        <v>82</v>
      </c>
      <c r="M1683">
        <v>88</v>
      </c>
      <c r="N1683">
        <v>74</v>
      </c>
      <c r="P1683">
        <v>76</v>
      </c>
      <c r="Q1683">
        <v>66</v>
      </c>
      <c r="R1683">
        <v>82</v>
      </c>
      <c r="T1683" s="34">
        <f>_xlfn.XLOOKUP(B1683,Demog!$A$2:$A$219,Demog!$P$2:$P$219,,,2)</f>
        <v>19412</v>
      </c>
      <c r="U1683" s="34">
        <f t="shared" si="26"/>
        <v>1</v>
      </c>
      <c r="V1683" s="13">
        <f>IF(OR(Table1[[#This Row],[7d_positivity_public]]=0,ISBLANK(Table1[[#This Row],[7d_positivity_public]])),"",(Table1[[#This Row],[7d_positivity_public]]-Table1[[#This Row],[7d_positivity_all]])/Table1[[#This Row],[7d_positivity_public]])</f>
        <v>0.66666666666666663</v>
      </c>
      <c r="W1683">
        <v>1</v>
      </c>
    </row>
    <row r="1684" spans="1:23" x14ac:dyDescent="0.25">
      <c r="A1684" s="10">
        <v>44411</v>
      </c>
      <c r="B1684">
        <v>3322</v>
      </c>
      <c r="C1684" t="s">
        <v>202</v>
      </c>
      <c r="D1684">
        <v>3</v>
      </c>
      <c r="E1684">
        <v>3</v>
      </c>
      <c r="F1684">
        <v>0</v>
      </c>
      <c r="G1684">
        <v>5</v>
      </c>
      <c r="H1684">
        <v>82</v>
      </c>
      <c r="K1684">
        <v>83</v>
      </c>
      <c r="L1684">
        <v>77</v>
      </c>
      <c r="M1684">
        <v>86</v>
      </c>
      <c r="N1684">
        <v>71</v>
      </c>
      <c r="P1684">
        <v>73</v>
      </c>
      <c r="Q1684">
        <v>64</v>
      </c>
      <c r="R1684">
        <v>81</v>
      </c>
      <c r="T1684" s="34">
        <f>_xlfn.XLOOKUP(B1684,Demog!$A$2:$A$219,Demog!$P$2:$P$219,,,2)</f>
        <v>25992</v>
      </c>
      <c r="U1684" s="34">
        <f t="shared" si="26"/>
        <v>5</v>
      </c>
      <c r="V1684" s="13">
        <f>IF(OR(Table1[[#This Row],[7d_positivity_public]]=0,ISBLANK(Table1[[#This Row],[7d_positivity_public]])),"",(Table1[[#This Row],[7d_positivity_public]]-Table1[[#This Row],[7d_positivity_all]])/Table1[[#This Row],[7d_positivity_public]])</f>
        <v>0.8</v>
      </c>
      <c r="W1684">
        <v>1</v>
      </c>
    </row>
    <row r="1685" spans="1:23" x14ac:dyDescent="0.25">
      <c r="A1685" s="10">
        <v>44411</v>
      </c>
      <c r="B1685">
        <v>3323</v>
      </c>
      <c r="C1685" t="s">
        <v>203</v>
      </c>
      <c r="D1685">
        <v>3</v>
      </c>
      <c r="E1685">
        <v>3</v>
      </c>
      <c r="F1685">
        <v>0</v>
      </c>
      <c r="G1685">
        <v>0</v>
      </c>
      <c r="H1685">
        <v>85</v>
      </c>
      <c r="K1685">
        <v>85</v>
      </c>
      <c r="L1685">
        <v>81</v>
      </c>
      <c r="M1685">
        <v>88</v>
      </c>
      <c r="N1685">
        <v>74</v>
      </c>
      <c r="P1685">
        <v>77</v>
      </c>
      <c r="Q1685">
        <v>66</v>
      </c>
      <c r="R1685">
        <v>84</v>
      </c>
      <c r="T1685" s="34">
        <f>_xlfn.XLOOKUP(B1685,Demog!$A$2:$A$219,Demog!$P$2:$P$219,,,2)</f>
        <v>5086</v>
      </c>
      <c r="U1685" s="34">
        <f t="shared" si="26"/>
        <v>1</v>
      </c>
      <c r="V1685" s="13" t="str">
        <f>IF(OR(Table1[[#This Row],[7d_positivity_public]]=0,ISBLANK(Table1[[#This Row],[7d_positivity_public]])),"",(Table1[[#This Row],[7d_positivity_public]]-Table1[[#This Row],[7d_positivity_all]])/Table1[[#This Row],[7d_positivity_public]])</f>
        <v/>
      </c>
      <c r="W1685">
        <v>0</v>
      </c>
    </row>
    <row r="1686" spans="1:23" x14ac:dyDescent="0.25">
      <c r="A1686" s="10">
        <v>44411</v>
      </c>
      <c r="B1686">
        <v>4111</v>
      </c>
      <c r="C1686" t="s">
        <v>204</v>
      </c>
      <c r="D1686">
        <v>3</v>
      </c>
      <c r="E1686">
        <v>0</v>
      </c>
      <c r="F1686">
        <v>3</v>
      </c>
      <c r="G1686">
        <v>10</v>
      </c>
      <c r="H1686">
        <v>85</v>
      </c>
      <c r="K1686">
        <v>85</v>
      </c>
      <c r="L1686">
        <v>84</v>
      </c>
      <c r="M1686">
        <v>87</v>
      </c>
      <c r="N1686">
        <v>64</v>
      </c>
      <c r="P1686">
        <v>65</v>
      </c>
      <c r="Q1686">
        <v>56</v>
      </c>
      <c r="R1686">
        <v>77</v>
      </c>
      <c r="T1686" s="34">
        <f>_xlfn.XLOOKUP(B1686,Demog!$A$2:$A$219,Demog!$P$2:$P$219,,,2)</f>
        <v>31290</v>
      </c>
      <c r="U1686" s="34">
        <f t="shared" si="26"/>
        <v>7</v>
      </c>
      <c r="V1686" s="13">
        <f>IF(OR(Table1[[#This Row],[7d_positivity_public]]=0,ISBLANK(Table1[[#This Row],[7d_positivity_public]])),"",(Table1[[#This Row],[7d_positivity_public]]-Table1[[#This Row],[7d_positivity_all]])/Table1[[#This Row],[7d_positivity_public]])</f>
        <v>0.5</v>
      </c>
      <c r="W1686">
        <v>5</v>
      </c>
    </row>
    <row r="1687" spans="1:23" x14ac:dyDescent="0.25">
      <c r="A1687" s="10">
        <v>44411</v>
      </c>
      <c r="B1687">
        <v>4112</v>
      </c>
      <c r="C1687" t="s">
        <v>205</v>
      </c>
      <c r="D1687">
        <v>1</v>
      </c>
      <c r="E1687">
        <v>0</v>
      </c>
      <c r="F1687">
        <v>1</v>
      </c>
      <c r="G1687">
        <v>3</v>
      </c>
      <c r="H1687">
        <v>89</v>
      </c>
      <c r="K1687">
        <v>89</v>
      </c>
      <c r="L1687">
        <v>86</v>
      </c>
      <c r="M1687">
        <v>91</v>
      </c>
      <c r="N1687">
        <v>73</v>
      </c>
      <c r="P1687">
        <v>75</v>
      </c>
      <c r="Q1687">
        <v>61</v>
      </c>
      <c r="R1687">
        <v>85</v>
      </c>
      <c r="T1687" s="34">
        <f>_xlfn.XLOOKUP(B1687,Demog!$A$2:$A$219,Demog!$P$2:$P$219,,,2)</f>
        <v>32057</v>
      </c>
      <c r="U1687" s="34">
        <f t="shared" si="26"/>
        <v>2</v>
      </c>
      <c r="V1687" s="13">
        <f>IF(OR(Table1[[#This Row],[7d_positivity_public]]=0,ISBLANK(Table1[[#This Row],[7d_positivity_public]])),"",(Table1[[#This Row],[7d_positivity_public]]-Table1[[#This Row],[7d_positivity_all]])/Table1[[#This Row],[7d_positivity_public]])</f>
        <v>0.66666666666666663</v>
      </c>
      <c r="W1687">
        <v>1</v>
      </c>
    </row>
    <row r="1688" spans="1:23" x14ac:dyDescent="0.25">
      <c r="A1688" s="10">
        <v>44411</v>
      </c>
      <c r="B1688">
        <v>4113</v>
      </c>
      <c r="C1688" t="s">
        <v>206</v>
      </c>
      <c r="D1688">
        <v>1</v>
      </c>
      <c r="E1688">
        <v>0</v>
      </c>
      <c r="F1688">
        <v>1</v>
      </c>
      <c r="G1688">
        <v>3</v>
      </c>
      <c r="H1688">
        <v>87</v>
      </c>
      <c r="K1688">
        <v>88</v>
      </c>
      <c r="L1688">
        <v>86</v>
      </c>
      <c r="M1688">
        <v>89</v>
      </c>
      <c r="N1688">
        <v>66</v>
      </c>
      <c r="P1688">
        <v>69</v>
      </c>
      <c r="Q1688">
        <v>60</v>
      </c>
      <c r="R1688">
        <v>82</v>
      </c>
      <c r="T1688" s="34">
        <f>_xlfn.XLOOKUP(B1688,Demog!$A$2:$A$219,Demog!$P$2:$P$219,,,2)</f>
        <v>22445</v>
      </c>
      <c r="U1688" s="34">
        <f t="shared" si="26"/>
        <v>2</v>
      </c>
      <c r="V1688" s="13">
        <f>IF(OR(Table1[[#This Row],[7d_positivity_public]]=0,ISBLANK(Table1[[#This Row],[7d_positivity_public]])),"",(Table1[[#This Row],[7d_positivity_public]]-Table1[[#This Row],[7d_positivity_all]])/Table1[[#This Row],[7d_positivity_public]])</f>
        <v>0</v>
      </c>
      <c r="W1688">
        <v>3</v>
      </c>
    </row>
    <row r="1689" spans="1:23" x14ac:dyDescent="0.25">
      <c r="A1689" s="10">
        <v>44411</v>
      </c>
      <c r="B1689">
        <v>4114</v>
      </c>
      <c r="C1689" t="s">
        <v>207</v>
      </c>
      <c r="D1689">
        <v>1</v>
      </c>
      <c r="E1689">
        <v>1</v>
      </c>
      <c r="F1689">
        <v>0</v>
      </c>
      <c r="G1689">
        <v>2</v>
      </c>
      <c r="H1689">
        <v>92</v>
      </c>
      <c r="K1689">
        <v>92</v>
      </c>
      <c r="L1689">
        <v>88</v>
      </c>
      <c r="M1689">
        <v>95</v>
      </c>
      <c r="N1689">
        <v>75</v>
      </c>
      <c r="P1689">
        <v>80</v>
      </c>
      <c r="Q1689">
        <v>61</v>
      </c>
      <c r="R1689">
        <v>90</v>
      </c>
      <c r="T1689" s="34">
        <f>_xlfn.XLOOKUP(B1689,Demog!$A$2:$A$219,Demog!$P$2:$P$219,,,2)</f>
        <v>18094</v>
      </c>
      <c r="U1689" s="34">
        <f t="shared" si="26"/>
        <v>1</v>
      </c>
      <c r="V1689" s="13">
        <f>IF(OR(Table1[[#This Row],[7d_positivity_public]]=0,ISBLANK(Table1[[#This Row],[7d_positivity_public]])),"",(Table1[[#This Row],[7d_positivity_public]]-Table1[[#This Row],[7d_positivity_all]])/Table1[[#This Row],[7d_positivity_public]])</f>
        <v>0.5</v>
      </c>
      <c r="W1689">
        <v>1</v>
      </c>
    </row>
    <row r="1690" spans="1:23" x14ac:dyDescent="0.25">
      <c r="A1690" s="10">
        <v>44411</v>
      </c>
      <c r="B1690">
        <v>4115</v>
      </c>
      <c r="C1690" t="s">
        <v>208</v>
      </c>
      <c r="D1690">
        <v>1</v>
      </c>
      <c r="E1690">
        <v>1</v>
      </c>
      <c r="F1690">
        <v>0</v>
      </c>
      <c r="G1690">
        <v>2</v>
      </c>
      <c r="H1690">
        <v>91</v>
      </c>
      <c r="K1690">
        <v>91</v>
      </c>
      <c r="L1690">
        <v>90</v>
      </c>
      <c r="M1690">
        <v>93</v>
      </c>
      <c r="N1690">
        <v>69</v>
      </c>
      <c r="P1690">
        <v>72</v>
      </c>
      <c r="Q1690">
        <v>58</v>
      </c>
      <c r="R1690">
        <v>87</v>
      </c>
      <c r="T1690" s="34">
        <f>_xlfn.XLOOKUP(B1690,Demog!$A$2:$A$219,Demog!$P$2:$P$219,,,2)</f>
        <v>38257</v>
      </c>
      <c r="U1690" s="34">
        <f t="shared" si="26"/>
        <v>3</v>
      </c>
      <c r="V1690" s="13">
        <f>IF(OR(Table1[[#This Row],[7d_positivity_public]]=0,ISBLANK(Table1[[#This Row],[7d_positivity_public]])),"",(Table1[[#This Row],[7d_positivity_public]]-Table1[[#This Row],[7d_positivity_all]])/Table1[[#This Row],[7d_positivity_public]])</f>
        <v>0.5</v>
      </c>
      <c r="W1690">
        <v>1</v>
      </c>
    </row>
    <row r="1691" spans="1:23" x14ac:dyDescent="0.25">
      <c r="A1691" s="10">
        <v>44411</v>
      </c>
      <c r="B1691">
        <v>4116</v>
      </c>
      <c r="C1691" t="s">
        <v>209</v>
      </c>
      <c r="D1691">
        <v>1</v>
      </c>
      <c r="E1691">
        <v>1</v>
      </c>
      <c r="F1691">
        <v>0</v>
      </c>
      <c r="G1691">
        <v>3</v>
      </c>
      <c r="H1691">
        <v>88</v>
      </c>
      <c r="K1691">
        <v>88</v>
      </c>
      <c r="L1691">
        <v>86</v>
      </c>
      <c r="M1691">
        <v>91</v>
      </c>
      <c r="N1691">
        <v>67</v>
      </c>
      <c r="P1691">
        <v>70</v>
      </c>
      <c r="Q1691">
        <v>58</v>
      </c>
      <c r="R1691">
        <v>84</v>
      </c>
      <c r="T1691" s="34">
        <f>_xlfn.XLOOKUP(B1691,Demog!$A$2:$A$219,Demog!$P$2:$P$219,,,2)</f>
        <v>24167</v>
      </c>
      <c r="U1691" s="34">
        <f t="shared" si="26"/>
        <v>2</v>
      </c>
      <c r="V1691" s="13">
        <f>IF(OR(Table1[[#This Row],[7d_positivity_public]]=0,ISBLANK(Table1[[#This Row],[7d_positivity_public]])),"",(Table1[[#This Row],[7d_positivity_public]]-Table1[[#This Row],[7d_positivity_all]])/Table1[[#This Row],[7d_positivity_public]])</f>
        <v>0.66666666666666663</v>
      </c>
      <c r="W1691">
        <v>1</v>
      </c>
    </row>
    <row r="1692" spans="1:23" x14ac:dyDescent="0.25">
      <c r="A1692" s="10">
        <v>44411</v>
      </c>
      <c r="B1692">
        <v>4117</v>
      </c>
      <c r="C1692" t="s">
        <v>210</v>
      </c>
      <c r="D1692">
        <v>1</v>
      </c>
      <c r="E1692">
        <v>0</v>
      </c>
      <c r="F1692">
        <v>1</v>
      </c>
      <c r="G1692">
        <v>2</v>
      </c>
      <c r="H1692">
        <v>86</v>
      </c>
      <c r="K1692">
        <v>87</v>
      </c>
      <c r="L1692">
        <v>83</v>
      </c>
      <c r="M1692">
        <v>91</v>
      </c>
      <c r="N1692">
        <v>65</v>
      </c>
      <c r="P1692">
        <v>68</v>
      </c>
      <c r="Q1692">
        <v>54</v>
      </c>
      <c r="R1692">
        <v>84</v>
      </c>
      <c r="T1692" s="34">
        <f>_xlfn.XLOOKUP(B1692,Demog!$A$2:$A$219,Demog!$P$2:$P$219,,,2)</f>
        <v>29704</v>
      </c>
      <c r="U1692" s="34">
        <f t="shared" si="26"/>
        <v>2</v>
      </c>
      <c r="V1692" s="13">
        <f>IF(OR(Table1[[#This Row],[7d_positivity_public]]=0,ISBLANK(Table1[[#This Row],[7d_positivity_public]])),"",(Table1[[#This Row],[7d_positivity_public]]-Table1[[#This Row],[7d_positivity_all]])/Table1[[#This Row],[7d_positivity_public]])</f>
        <v>0.5</v>
      </c>
      <c r="W1692">
        <v>1</v>
      </c>
    </row>
    <row r="1693" spans="1:23" x14ac:dyDescent="0.25">
      <c r="A1693" s="10">
        <v>44411</v>
      </c>
      <c r="B1693">
        <v>4118</v>
      </c>
      <c r="C1693" t="s">
        <v>211</v>
      </c>
      <c r="D1693">
        <v>1</v>
      </c>
      <c r="E1693">
        <v>1</v>
      </c>
      <c r="F1693">
        <v>0</v>
      </c>
      <c r="G1693">
        <v>2</v>
      </c>
      <c r="H1693">
        <v>86</v>
      </c>
      <c r="K1693">
        <v>87</v>
      </c>
      <c r="L1693">
        <v>83</v>
      </c>
      <c r="M1693">
        <v>91</v>
      </c>
      <c r="N1693">
        <v>68</v>
      </c>
      <c r="P1693">
        <v>72</v>
      </c>
      <c r="Q1693">
        <v>58</v>
      </c>
      <c r="R1693">
        <v>85</v>
      </c>
      <c r="T1693" s="34">
        <f>_xlfn.XLOOKUP(B1693,Demog!$A$2:$A$219,Demog!$P$2:$P$219,,,2)</f>
        <v>10408</v>
      </c>
      <c r="U1693" s="34">
        <f t="shared" si="26"/>
        <v>1</v>
      </c>
      <c r="V1693" s="13">
        <f>IF(OR(Table1[[#This Row],[7d_positivity_public]]=0,ISBLANK(Table1[[#This Row],[7d_positivity_public]])),"",(Table1[[#This Row],[7d_positivity_public]]-Table1[[#This Row],[7d_positivity_all]])/Table1[[#This Row],[7d_positivity_public]])</f>
        <v>-0.5</v>
      </c>
      <c r="W1693">
        <v>3</v>
      </c>
    </row>
    <row r="1694" spans="1:23" x14ac:dyDescent="0.25">
      <c r="A1694" s="10">
        <v>44411</v>
      </c>
      <c r="B1694">
        <v>4119</v>
      </c>
      <c r="C1694" t="s">
        <v>212</v>
      </c>
      <c r="D1694">
        <v>1</v>
      </c>
      <c r="E1694">
        <v>1</v>
      </c>
      <c r="F1694">
        <v>0</v>
      </c>
      <c r="G1694">
        <v>2</v>
      </c>
      <c r="H1694">
        <v>84</v>
      </c>
      <c r="K1694">
        <v>84</v>
      </c>
      <c r="L1694">
        <v>80</v>
      </c>
      <c r="M1694">
        <v>89</v>
      </c>
      <c r="N1694">
        <v>66</v>
      </c>
      <c r="P1694">
        <v>69</v>
      </c>
      <c r="Q1694">
        <v>56</v>
      </c>
      <c r="R1694">
        <v>81</v>
      </c>
      <c r="T1694" s="34">
        <f>_xlfn.XLOOKUP(B1694,Demog!$A$2:$A$219,Demog!$P$2:$P$219,,,2)</f>
        <v>19497</v>
      </c>
      <c r="U1694" s="34">
        <f t="shared" si="26"/>
        <v>1</v>
      </c>
      <c r="V1694" s="13">
        <f>IF(OR(Table1[[#This Row],[7d_positivity_public]]=0,ISBLANK(Table1[[#This Row],[7d_positivity_public]])),"",(Table1[[#This Row],[7d_positivity_public]]-Table1[[#This Row],[7d_positivity_all]])/Table1[[#This Row],[7d_positivity_public]])</f>
        <v>0.5</v>
      </c>
      <c r="W1694">
        <v>1</v>
      </c>
    </row>
    <row r="1695" spans="1:23" x14ac:dyDescent="0.25">
      <c r="A1695" s="10">
        <v>44411</v>
      </c>
      <c r="B1695">
        <v>4121</v>
      </c>
      <c r="C1695" t="s">
        <v>213</v>
      </c>
      <c r="D1695">
        <v>2</v>
      </c>
      <c r="E1695">
        <v>3</v>
      </c>
      <c r="F1695">
        <v>-1</v>
      </c>
      <c r="G1695">
        <v>5</v>
      </c>
      <c r="H1695">
        <v>84</v>
      </c>
      <c r="K1695">
        <v>85</v>
      </c>
      <c r="L1695">
        <v>78</v>
      </c>
      <c r="M1695">
        <v>91</v>
      </c>
      <c r="N1695">
        <v>62</v>
      </c>
      <c r="P1695">
        <v>67</v>
      </c>
      <c r="Q1695">
        <v>48</v>
      </c>
      <c r="R1695">
        <v>85</v>
      </c>
      <c r="T1695" s="34">
        <f>_xlfn.XLOOKUP(B1695,Demog!$A$2:$A$219,Demog!$P$2:$P$219,,,2)</f>
        <v>16859</v>
      </c>
      <c r="U1695" s="34">
        <f t="shared" si="26"/>
        <v>2</v>
      </c>
      <c r="V1695" s="13">
        <f>IF(OR(Table1[[#This Row],[7d_positivity_public]]=0,ISBLANK(Table1[[#This Row],[7d_positivity_public]])),"",(Table1[[#This Row],[7d_positivity_public]]-Table1[[#This Row],[7d_positivity_all]])/Table1[[#This Row],[7d_positivity_public]])</f>
        <v>0.2</v>
      </c>
      <c r="W1695">
        <v>4</v>
      </c>
    </row>
    <row r="1696" spans="1:23" x14ac:dyDescent="0.25">
      <c r="A1696" s="10">
        <v>44411</v>
      </c>
      <c r="B1696">
        <v>4122</v>
      </c>
      <c r="C1696" t="s">
        <v>214</v>
      </c>
      <c r="D1696">
        <v>0</v>
      </c>
      <c r="E1696">
        <v>0</v>
      </c>
      <c r="F1696">
        <v>0</v>
      </c>
      <c r="G1696">
        <v>0</v>
      </c>
      <c r="H1696">
        <v>82</v>
      </c>
      <c r="K1696">
        <v>83</v>
      </c>
      <c r="L1696">
        <v>72</v>
      </c>
      <c r="M1696">
        <v>90</v>
      </c>
      <c r="N1696">
        <v>64</v>
      </c>
      <c r="P1696">
        <v>68</v>
      </c>
      <c r="Q1696">
        <v>43</v>
      </c>
      <c r="R1696">
        <v>84</v>
      </c>
      <c r="T1696" s="34">
        <f>_xlfn.XLOOKUP(B1696,Demog!$A$2:$A$219,Demog!$P$2:$P$219,,,2)</f>
        <v>4837</v>
      </c>
      <c r="U1696" s="34">
        <f t="shared" si="26"/>
        <v>0</v>
      </c>
      <c r="V1696" s="13" t="str">
        <f>IF(OR(Table1[[#This Row],[7d_positivity_public]]=0,ISBLANK(Table1[[#This Row],[7d_positivity_public]])),"",(Table1[[#This Row],[7d_positivity_public]]-Table1[[#This Row],[7d_positivity_all]])/Table1[[#This Row],[7d_positivity_public]])</f>
        <v/>
      </c>
      <c r="W1696">
        <v>0</v>
      </c>
    </row>
    <row r="1697" spans="1:23" x14ac:dyDescent="0.25">
      <c r="A1697" s="10">
        <v>44411</v>
      </c>
      <c r="B1697">
        <v>4123</v>
      </c>
      <c r="C1697" t="s">
        <v>215</v>
      </c>
      <c r="D1697">
        <v>3</v>
      </c>
      <c r="E1697">
        <v>3</v>
      </c>
      <c r="F1697">
        <v>0</v>
      </c>
      <c r="G1697">
        <v>6</v>
      </c>
      <c r="H1697">
        <v>84</v>
      </c>
      <c r="K1697">
        <v>85</v>
      </c>
      <c r="L1697">
        <v>81</v>
      </c>
      <c r="M1697">
        <v>90</v>
      </c>
      <c r="N1697">
        <v>60</v>
      </c>
      <c r="P1697">
        <v>64</v>
      </c>
      <c r="Q1697">
        <v>50</v>
      </c>
      <c r="R1697">
        <v>83</v>
      </c>
      <c r="T1697" s="34">
        <f>_xlfn.XLOOKUP(B1697,Demog!$A$2:$A$219,Demog!$P$2:$P$219,,,2)</f>
        <v>37985</v>
      </c>
      <c r="U1697" s="34">
        <f t="shared" si="26"/>
        <v>8</v>
      </c>
      <c r="V1697" s="13">
        <f>IF(OR(Table1[[#This Row],[7d_positivity_public]]=0,ISBLANK(Table1[[#This Row],[7d_positivity_public]])),"",(Table1[[#This Row],[7d_positivity_public]]-Table1[[#This Row],[7d_positivity_all]])/Table1[[#This Row],[7d_positivity_public]])</f>
        <v>0.33333333333333331</v>
      </c>
      <c r="W1697">
        <v>4</v>
      </c>
    </row>
    <row r="1698" spans="1:23" x14ac:dyDescent="0.25">
      <c r="A1698" s="10">
        <v>44411</v>
      </c>
      <c r="B1698">
        <v>4124</v>
      </c>
      <c r="C1698" t="s">
        <v>216</v>
      </c>
      <c r="D1698">
        <v>0</v>
      </c>
      <c r="E1698">
        <v>0</v>
      </c>
      <c r="F1698">
        <v>0</v>
      </c>
      <c r="G1698">
        <v>0</v>
      </c>
      <c r="H1698">
        <v>79</v>
      </c>
      <c r="K1698">
        <v>79</v>
      </c>
      <c r="L1698">
        <v>70</v>
      </c>
      <c r="M1698">
        <v>88</v>
      </c>
      <c r="N1698">
        <v>57</v>
      </c>
      <c r="P1698">
        <v>60</v>
      </c>
      <c r="Q1698">
        <v>38</v>
      </c>
      <c r="R1698">
        <v>79</v>
      </c>
      <c r="T1698" s="34">
        <f>_xlfn.XLOOKUP(B1698,Demog!$A$2:$A$219,Demog!$P$2:$P$219,,,2)</f>
        <v>14894</v>
      </c>
      <c r="U1698" s="34">
        <f t="shared" si="26"/>
        <v>0</v>
      </c>
      <c r="V1698" s="13" t="str">
        <f>IF(OR(Table1[[#This Row],[7d_positivity_public]]=0,ISBLANK(Table1[[#This Row],[7d_positivity_public]])),"",(Table1[[#This Row],[7d_positivity_public]]-Table1[[#This Row],[7d_positivity_all]])/Table1[[#This Row],[7d_positivity_public]])</f>
        <v/>
      </c>
      <c r="W1698">
        <v>0</v>
      </c>
    </row>
    <row r="1699" spans="1:23" x14ac:dyDescent="0.25">
      <c r="A1699" s="10">
        <v>44411</v>
      </c>
      <c r="B1699">
        <v>4125</v>
      </c>
      <c r="C1699" t="s">
        <v>217</v>
      </c>
      <c r="D1699">
        <v>0</v>
      </c>
      <c r="E1699">
        <v>0</v>
      </c>
      <c r="F1699">
        <v>0</v>
      </c>
      <c r="G1699">
        <v>0</v>
      </c>
      <c r="H1699">
        <v>73</v>
      </c>
      <c r="K1699">
        <v>74</v>
      </c>
      <c r="L1699">
        <v>61</v>
      </c>
      <c r="M1699">
        <v>84</v>
      </c>
      <c r="N1699">
        <v>55</v>
      </c>
      <c r="P1699">
        <v>58</v>
      </c>
      <c r="Q1699">
        <v>34</v>
      </c>
      <c r="R1699">
        <v>76</v>
      </c>
      <c r="T1699" s="34">
        <f>_xlfn.XLOOKUP(B1699,Demog!$A$2:$A$219,Demog!$P$2:$P$219,,,2)</f>
        <v>2885</v>
      </c>
      <c r="U1699" s="34">
        <f t="shared" si="26"/>
        <v>0</v>
      </c>
      <c r="V1699" s="13" t="str">
        <f>IF(OR(Table1[[#This Row],[7d_positivity_public]]=0,ISBLANK(Table1[[#This Row],[7d_positivity_public]])),"",(Table1[[#This Row],[7d_positivity_public]]-Table1[[#This Row],[7d_positivity_all]])/Table1[[#This Row],[7d_positivity_public]])</f>
        <v/>
      </c>
      <c r="W1699">
        <v>0</v>
      </c>
    </row>
    <row r="1700" spans="1:23" x14ac:dyDescent="0.25">
      <c r="A1700" s="10">
        <v>44411</v>
      </c>
      <c r="B1700">
        <v>4131</v>
      </c>
      <c r="C1700" t="s">
        <v>218</v>
      </c>
      <c r="D1700">
        <v>1</v>
      </c>
      <c r="E1700">
        <v>1</v>
      </c>
      <c r="F1700">
        <v>0</v>
      </c>
      <c r="G1700">
        <v>3</v>
      </c>
      <c r="H1700">
        <v>90</v>
      </c>
      <c r="K1700">
        <v>90</v>
      </c>
      <c r="L1700">
        <v>86</v>
      </c>
      <c r="M1700">
        <v>94</v>
      </c>
      <c r="N1700">
        <v>76</v>
      </c>
      <c r="P1700">
        <v>79</v>
      </c>
      <c r="Q1700">
        <v>62</v>
      </c>
      <c r="R1700">
        <v>89</v>
      </c>
      <c r="T1700" s="34">
        <f>_xlfn.XLOOKUP(B1700,Demog!$A$2:$A$219,Demog!$P$2:$P$219,,,2)</f>
        <v>22020</v>
      </c>
      <c r="U1700" s="34">
        <f t="shared" si="26"/>
        <v>2</v>
      </c>
      <c r="V1700" s="13">
        <f>IF(OR(Table1[[#This Row],[7d_positivity_public]]=0,ISBLANK(Table1[[#This Row],[7d_positivity_public]])),"",(Table1[[#This Row],[7d_positivity_public]]-Table1[[#This Row],[7d_positivity_all]])/Table1[[#This Row],[7d_positivity_public]])</f>
        <v>0.66666666666666663</v>
      </c>
      <c r="W1700">
        <v>1</v>
      </c>
    </row>
    <row r="1701" spans="1:23" x14ac:dyDescent="0.25">
      <c r="A1701" s="10">
        <v>44411</v>
      </c>
      <c r="B1701">
        <v>4132</v>
      </c>
      <c r="C1701" t="s">
        <v>219</v>
      </c>
      <c r="D1701">
        <v>1</v>
      </c>
      <c r="E1701">
        <v>0</v>
      </c>
      <c r="F1701">
        <v>1</v>
      </c>
      <c r="G1701">
        <v>2</v>
      </c>
      <c r="H1701">
        <v>88</v>
      </c>
      <c r="K1701">
        <v>89</v>
      </c>
      <c r="L1701">
        <v>84</v>
      </c>
      <c r="M1701">
        <v>92</v>
      </c>
      <c r="N1701">
        <v>76</v>
      </c>
      <c r="P1701">
        <v>79</v>
      </c>
      <c r="Q1701">
        <v>66</v>
      </c>
      <c r="R1701">
        <v>88</v>
      </c>
      <c r="T1701" s="34">
        <f>_xlfn.XLOOKUP(B1701,Demog!$A$2:$A$219,Demog!$P$2:$P$219,,,2)</f>
        <v>19325</v>
      </c>
      <c r="U1701" s="34">
        <f t="shared" si="26"/>
        <v>1</v>
      </c>
      <c r="V1701" s="13">
        <f>IF(OR(Table1[[#This Row],[7d_positivity_public]]=0,ISBLANK(Table1[[#This Row],[7d_positivity_public]])),"",(Table1[[#This Row],[7d_positivity_public]]-Table1[[#This Row],[7d_positivity_all]])/Table1[[#This Row],[7d_positivity_public]])</f>
        <v>0.5</v>
      </c>
      <c r="W1701">
        <v>1</v>
      </c>
    </row>
    <row r="1702" spans="1:23" x14ac:dyDescent="0.25">
      <c r="A1702" s="10">
        <v>44411</v>
      </c>
      <c r="B1702">
        <v>4133</v>
      </c>
      <c r="C1702" t="s">
        <v>220</v>
      </c>
      <c r="D1702">
        <v>1</v>
      </c>
      <c r="E1702">
        <v>0</v>
      </c>
      <c r="F1702">
        <v>1</v>
      </c>
      <c r="G1702">
        <v>6</v>
      </c>
      <c r="H1702">
        <v>89</v>
      </c>
      <c r="K1702">
        <v>90</v>
      </c>
      <c r="L1702">
        <v>82</v>
      </c>
      <c r="M1702">
        <v>93</v>
      </c>
      <c r="N1702">
        <v>78</v>
      </c>
      <c r="P1702">
        <v>81</v>
      </c>
      <c r="Q1702">
        <v>64</v>
      </c>
      <c r="R1702">
        <v>90</v>
      </c>
      <c r="T1702" s="34">
        <f>_xlfn.XLOOKUP(B1702,Demog!$A$2:$A$219,Demog!$P$2:$P$219,,,2)</f>
        <v>11675</v>
      </c>
      <c r="U1702" s="34">
        <f t="shared" si="26"/>
        <v>1</v>
      </c>
      <c r="V1702" s="13">
        <f>IF(OR(Table1[[#This Row],[7d_positivity_public]]=0,ISBLANK(Table1[[#This Row],[7d_positivity_public]])),"",(Table1[[#This Row],[7d_positivity_public]]-Table1[[#This Row],[7d_positivity_all]])/Table1[[#This Row],[7d_positivity_public]])</f>
        <v>0.83333333333333337</v>
      </c>
      <c r="W1702">
        <v>1</v>
      </c>
    </row>
    <row r="1703" spans="1:23" x14ac:dyDescent="0.25">
      <c r="A1703" s="10">
        <v>44411</v>
      </c>
      <c r="B1703">
        <v>4134</v>
      </c>
      <c r="C1703" t="s">
        <v>221</v>
      </c>
      <c r="D1703">
        <v>2</v>
      </c>
      <c r="E1703">
        <v>0</v>
      </c>
      <c r="F1703">
        <v>2</v>
      </c>
      <c r="G1703">
        <v>7</v>
      </c>
      <c r="H1703">
        <v>91</v>
      </c>
      <c r="K1703">
        <v>92</v>
      </c>
      <c r="L1703">
        <v>86</v>
      </c>
      <c r="M1703">
        <v>94</v>
      </c>
      <c r="N1703">
        <v>82</v>
      </c>
      <c r="P1703">
        <v>84</v>
      </c>
      <c r="Q1703">
        <v>68</v>
      </c>
      <c r="R1703">
        <v>90</v>
      </c>
      <c r="T1703" s="34">
        <f>_xlfn.XLOOKUP(B1703,Demog!$A$2:$A$219,Demog!$P$2:$P$219,,,2)</f>
        <v>11672</v>
      </c>
      <c r="U1703" s="34">
        <f t="shared" si="26"/>
        <v>2</v>
      </c>
      <c r="V1703" s="13">
        <f>IF(OR(Table1[[#This Row],[7d_positivity_public]]=0,ISBLANK(Table1[[#This Row],[7d_positivity_public]])),"",(Table1[[#This Row],[7d_positivity_public]]-Table1[[#This Row],[7d_positivity_all]])/Table1[[#This Row],[7d_positivity_public]])</f>
        <v>0.5714285714285714</v>
      </c>
      <c r="W1703">
        <v>3</v>
      </c>
    </row>
    <row r="1704" spans="1:23" x14ac:dyDescent="0.25">
      <c r="A1704" s="10">
        <v>44411</v>
      </c>
      <c r="B1704">
        <v>4141</v>
      </c>
      <c r="C1704" t="s">
        <v>222</v>
      </c>
      <c r="D1704">
        <v>0</v>
      </c>
      <c r="E1704">
        <v>0</v>
      </c>
      <c r="F1704">
        <v>0</v>
      </c>
      <c r="G1704">
        <v>0</v>
      </c>
      <c r="H1704">
        <v>76</v>
      </c>
      <c r="K1704">
        <v>77</v>
      </c>
      <c r="L1704">
        <v>62</v>
      </c>
      <c r="M1704">
        <v>85</v>
      </c>
      <c r="N1704">
        <v>66</v>
      </c>
      <c r="P1704">
        <v>68</v>
      </c>
      <c r="Q1704">
        <v>47</v>
      </c>
      <c r="R1704">
        <v>80</v>
      </c>
      <c r="T1704" s="34">
        <f>_xlfn.XLOOKUP(B1704,Demog!$A$2:$A$219,Demog!$P$2:$P$219,,,2)</f>
        <v>10557</v>
      </c>
      <c r="U1704" s="34">
        <f t="shared" si="26"/>
        <v>0</v>
      </c>
      <c r="V1704" s="13" t="str">
        <f>IF(OR(Table1[[#This Row],[7d_positivity_public]]=0,ISBLANK(Table1[[#This Row],[7d_positivity_public]])),"",(Table1[[#This Row],[7d_positivity_public]]-Table1[[#This Row],[7d_positivity_all]])/Table1[[#This Row],[7d_positivity_public]])</f>
        <v/>
      </c>
      <c r="W1704">
        <v>0</v>
      </c>
    </row>
    <row r="1705" spans="1:23" x14ac:dyDescent="0.25">
      <c r="A1705" s="10">
        <v>44411</v>
      </c>
      <c r="B1705">
        <v>4142</v>
      </c>
      <c r="C1705" t="s">
        <v>223</v>
      </c>
      <c r="D1705">
        <v>0</v>
      </c>
      <c r="E1705">
        <v>0</v>
      </c>
      <c r="F1705">
        <v>0</v>
      </c>
      <c r="G1705">
        <v>0</v>
      </c>
      <c r="H1705">
        <v>91</v>
      </c>
      <c r="K1705">
        <v>91</v>
      </c>
      <c r="L1705">
        <v>86</v>
      </c>
      <c r="M1705">
        <v>93</v>
      </c>
      <c r="N1705">
        <v>84</v>
      </c>
      <c r="P1705">
        <v>86</v>
      </c>
      <c r="Q1705">
        <v>75</v>
      </c>
      <c r="R1705">
        <v>89</v>
      </c>
      <c r="T1705" s="34">
        <f>_xlfn.XLOOKUP(B1705,Demog!$A$2:$A$219,Demog!$P$2:$P$219,,,2)</f>
        <v>4732</v>
      </c>
      <c r="U1705" s="34">
        <f t="shared" si="26"/>
        <v>0</v>
      </c>
      <c r="V1705" s="13" t="str">
        <f>IF(OR(Table1[[#This Row],[7d_positivity_public]]=0,ISBLANK(Table1[[#This Row],[7d_positivity_public]])),"",(Table1[[#This Row],[7d_positivity_public]]-Table1[[#This Row],[7d_positivity_all]])/Table1[[#This Row],[7d_positivity_public]])</f>
        <v/>
      </c>
      <c r="W1705">
        <v>0</v>
      </c>
    </row>
    <row r="1706" spans="1:23" x14ac:dyDescent="0.25">
      <c r="A1706" s="10">
        <v>44411</v>
      </c>
      <c r="B1706">
        <v>4211</v>
      </c>
      <c r="C1706" t="s">
        <v>224</v>
      </c>
      <c r="D1706">
        <v>6</v>
      </c>
      <c r="E1706">
        <v>0</v>
      </c>
      <c r="F1706">
        <v>6</v>
      </c>
      <c r="G1706">
        <v>14</v>
      </c>
      <c r="H1706">
        <v>80</v>
      </c>
      <c r="K1706">
        <v>81</v>
      </c>
      <c r="L1706">
        <v>71</v>
      </c>
      <c r="M1706">
        <v>88</v>
      </c>
      <c r="N1706">
        <v>68</v>
      </c>
      <c r="P1706">
        <v>70</v>
      </c>
      <c r="Q1706">
        <v>52</v>
      </c>
      <c r="R1706">
        <v>83</v>
      </c>
      <c r="T1706" s="34">
        <f>_xlfn.XLOOKUP(B1706,Demog!$A$2:$A$219,Demog!$P$2:$P$219,,,2)</f>
        <v>17780</v>
      </c>
      <c r="U1706" s="34">
        <f t="shared" si="26"/>
        <v>7</v>
      </c>
      <c r="V1706" s="13">
        <f>IF(OR(Table1[[#This Row],[7d_positivity_public]]=0,ISBLANK(Table1[[#This Row],[7d_positivity_public]])),"",(Table1[[#This Row],[7d_positivity_public]]-Table1[[#This Row],[7d_positivity_all]])/Table1[[#This Row],[7d_positivity_public]])</f>
        <v>0.35714285714285715</v>
      </c>
      <c r="W1706">
        <v>9</v>
      </c>
    </row>
    <row r="1707" spans="1:23" x14ac:dyDescent="0.25">
      <c r="A1707" s="10">
        <v>44411</v>
      </c>
      <c r="B1707">
        <v>4212</v>
      </c>
      <c r="C1707" t="s">
        <v>225</v>
      </c>
      <c r="D1707">
        <v>1</v>
      </c>
      <c r="E1707">
        <v>0</v>
      </c>
      <c r="F1707">
        <v>1</v>
      </c>
      <c r="G1707">
        <v>3</v>
      </c>
      <c r="H1707">
        <v>77</v>
      </c>
      <c r="K1707">
        <v>78</v>
      </c>
      <c r="L1707">
        <v>66</v>
      </c>
      <c r="M1707">
        <v>86</v>
      </c>
      <c r="N1707">
        <v>66</v>
      </c>
      <c r="P1707">
        <v>68</v>
      </c>
      <c r="Q1707">
        <v>52</v>
      </c>
      <c r="R1707">
        <v>81</v>
      </c>
      <c r="T1707" s="34">
        <f>_xlfn.XLOOKUP(B1707,Demog!$A$2:$A$219,Demog!$P$2:$P$219,,,2)</f>
        <v>40598</v>
      </c>
      <c r="U1707" s="34">
        <f t="shared" si="26"/>
        <v>3</v>
      </c>
      <c r="V1707" s="13">
        <f>IF(OR(Table1[[#This Row],[7d_positivity_public]]=0,ISBLANK(Table1[[#This Row],[7d_positivity_public]])),"",(Table1[[#This Row],[7d_positivity_public]]-Table1[[#This Row],[7d_positivity_all]])/Table1[[#This Row],[7d_positivity_public]])</f>
        <v>0.33333333333333331</v>
      </c>
      <c r="W1707">
        <v>2</v>
      </c>
    </row>
    <row r="1708" spans="1:23" x14ac:dyDescent="0.25">
      <c r="A1708" s="10">
        <v>44414</v>
      </c>
      <c r="B1708">
        <v>1260</v>
      </c>
      <c r="C1708" t="s">
        <v>83</v>
      </c>
      <c r="D1708">
        <v>3</v>
      </c>
      <c r="E1708">
        <v>0</v>
      </c>
      <c r="F1708">
        <v>3</v>
      </c>
      <c r="G1708">
        <v>12</v>
      </c>
      <c r="H1708">
        <v>72</v>
      </c>
      <c r="K1708">
        <v>73</v>
      </c>
      <c r="L1708">
        <v>56</v>
      </c>
      <c r="M1708">
        <v>81</v>
      </c>
      <c r="N1708">
        <v>61</v>
      </c>
      <c r="P1708">
        <v>63</v>
      </c>
      <c r="Q1708">
        <v>41</v>
      </c>
      <c r="R1708">
        <v>74</v>
      </c>
      <c r="T1708" s="34">
        <f>_xlfn.XLOOKUP(B1708,Demog!$A$2:$A$219,Demog!$P$2:$P$219,,,2)</f>
        <v>8611</v>
      </c>
      <c r="U1708" s="34">
        <f t="shared" si="26"/>
        <v>2</v>
      </c>
      <c r="V1708" s="13">
        <f>IF(OR(Table1[[#This Row],[7d_positivity_public]]=0,ISBLANK(Table1[[#This Row],[7d_positivity_public]])),"",(Table1[[#This Row],[7d_positivity_public]]-Table1[[#This Row],[7d_positivity_all]])/Table1[[#This Row],[7d_positivity_public]])</f>
        <v>0.66666666666666663</v>
      </c>
      <c r="W1708">
        <v>4</v>
      </c>
    </row>
    <row r="1709" spans="1:23" x14ac:dyDescent="0.25">
      <c r="A1709" s="10">
        <v>44414</v>
      </c>
      <c r="B1709">
        <v>1270</v>
      </c>
      <c r="C1709" t="s">
        <v>84</v>
      </c>
      <c r="D1709">
        <v>0</v>
      </c>
      <c r="E1709">
        <v>0</v>
      </c>
      <c r="F1709">
        <v>0</v>
      </c>
      <c r="G1709">
        <v>0</v>
      </c>
      <c r="H1709">
        <v>64</v>
      </c>
      <c r="K1709">
        <v>66</v>
      </c>
      <c r="L1709">
        <v>52</v>
      </c>
      <c r="M1709">
        <v>72</v>
      </c>
      <c r="N1709">
        <v>54</v>
      </c>
      <c r="P1709">
        <v>57</v>
      </c>
      <c r="Q1709">
        <v>38</v>
      </c>
      <c r="R1709">
        <v>66</v>
      </c>
      <c r="T1709" s="34">
        <f>_xlfn.XLOOKUP(B1709,Demog!$A$2:$A$219,Demog!$P$2:$P$219,,,2)</f>
        <v>3469</v>
      </c>
      <c r="U1709" s="34">
        <f t="shared" si="26"/>
        <v>0</v>
      </c>
      <c r="V1709" s="13" t="str">
        <f>IF(OR(Table1[[#This Row],[7d_positivity_public]]=0,ISBLANK(Table1[[#This Row],[7d_positivity_public]])),"",(Table1[[#This Row],[7d_positivity_public]]-Table1[[#This Row],[7d_positivity_all]])/Table1[[#This Row],[7d_positivity_public]])</f>
        <v/>
      </c>
      <c r="W1709">
        <v>0</v>
      </c>
    </row>
    <row r="1710" spans="1:23" x14ac:dyDescent="0.25">
      <c r="A1710" s="10">
        <v>44414</v>
      </c>
      <c r="B1710">
        <v>1310</v>
      </c>
      <c r="C1710" t="s">
        <v>87</v>
      </c>
      <c r="D1710">
        <v>3</v>
      </c>
      <c r="E1710">
        <v>2</v>
      </c>
      <c r="F1710">
        <v>1</v>
      </c>
      <c r="G1710">
        <v>4</v>
      </c>
      <c r="H1710">
        <v>81</v>
      </c>
      <c r="K1710">
        <v>82</v>
      </c>
      <c r="L1710">
        <v>71</v>
      </c>
      <c r="M1710">
        <v>87</v>
      </c>
      <c r="N1710">
        <v>67</v>
      </c>
      <c r="P1710">
        <v>69</v>
      </c>
      <c r="Q1710">
        <v>50</v>
      </c>
      <c r="R1710">
        <v>78</v>
      </c>
      <c r="T1710" s="34">
        <f>_xlfn.XLOOKUP(B1710,Demog!$A$2:$A$219,Demog!$P$2:$P$219,,,2)</f>
        <v>19231</v>
      </c>
      <c r="U1710" s="34">
        <f t="shared" si="26"/>
        <v>4</v>
      </c>
      <c r="V1710" s="13">
        <f>IF(OR(Table1[[#This Row],[7d_positivity_public]]=0,ISBLANK(Table1[[#This Row],[7d_positivity_public]])),"",(Table1[[#This Row],[7d_positivity_public]]-Table1[[#This Row],[7d_positivity_all]])/Table1[[#This Row],[7d_positivity_public]])</f>
        <v>0.25</v>
      </c>
      <c r="W1710">
        <v>3</v>
      </c>
    </row>
    <row r="1711" spans="1:23" x14ac:dyDescent="0.25">
      <c r="A1711" s="10">
        <v>44414</v>
      </c>
      <c r="B1711">
        <v>1320</v>
      </c>
      <c r="C1711" t="s">
        <v>89</v>
      </c>
      <c r="D1711">
        <v>6</v>
      </c>
      <c r="E1711">
        <v>1</v>
      </c>
      <c r="F1711">
        <v>5</v>
      </c>
      <c r="G1711">
        <v>9</v>
      </c>
      <c r="H1711">
        <v>79</v>
      </c>
      <c r="K1711">
        <v>80</v>
      </c>
      <c r="L1711">
        <v>70</v>
      </c>
      <c r="M1711">
        <v>87</v>
      </c>
      <c r="N1711">
        <v>69</v>
      </c>
      <c r="P1711">
        <v>71</v>
      </c>
      <c r="Q1711">
        <v>55</v>
      </c>
      <c r="R1711">
        <v>81</v>
      </c>
      <c r="T1711" s="34">
        <f>_xlfn.XLOOKUP(B1711,Demog!$A$2:$A$219,Demog!$P$2:$P$219,,,2)</f>
        <v>41799</v>
      </c>
      <c r="U1711" s="34">
        <f t="shared" si="26"/>
        <v>18</v>
      </c>
      <c r="V1711" s="13">
        <f>IF(OR(Table1[[#This Row],[7d_positivity_public]]=0,ISBLANK(Table1[[#This Row],[7d_positivity_public]])),"",(Table1[[#This Row],[7d_positivity_public]]-Table1[[#This Row],[7d_positivity_all]])/Table1[[#This Row],[7d_positivity_public]])</f>
        <v>0.33333333333333331</v>
      </c>
      <c r="W1711">
        <v>6</v>
      </c>
    </row>
    <row r="1712" spans="1:23" x14ac:dyDescent="0.25">
      <c r="A1712" s="10">
        <v>44414</v>
      </c>
      <c r="B1712">
        <v>1330</v>
      </c>
      <c r="C1712" t="s">
        <v>91</v>
      </c>
      <c r="D1712">
        <v>5</v>
      </c>
      <c r="E1712">
        <v>0</v>
      </c>
      <c r="F1712">
        <v>5</v>
      </c>
      <c r="G1712">
        <v>17</v>
      </c>
      <c r="H1712">
        <v>73</v>
      </c>
      <c r="K1712">
        <v>74</v>
      </c>
      <c r="L1712">
        <v>64</v>
      </c>
      <c r="M1712">
        <v>79</v>
      </c>
      <c r="N1712">
        <v>61</v>
      </c>
      <c r="P1712">
        <v>63</v>
      </c>
      <c r="Q1712">
        <v>45</v>
      </c>
      <c r="R1712">
        <v>71</v>
      </c>
      <c r="T1712" s="34">
        <f>_xlfn.XLOOKUP(B1712,Demog!$A$2:$A$219,Demog!$P$2:$P$219,,,2)</f>
        <v>5101</v>
      </c>
      <c r="U1712" s="34">
        <f t="shared" si="26"/>
        <v>2</v>
      </c>
      <c r="V1712" s="13">
        <f>IF(OR(Table1[[#This Row],[7d_positivity_public]]=0,ISBLANK(Table1[[#This Row],[7d_positivity_public]])),"",(Table1[[#This Row],[7d_positivity_public]]-Table1[[#This Row],[7d_positivity_all]])/Table1[[#This Row],[7d_positivity_public]])</f>
        <v>0.41176470588235292</v>
      </c>
      <c r="W1712">
        <v>10</v>
      </c>
    </row>
    <row r="1713" spans="1:23" x14ac:dyDescent="0.25">
      <c r="A1713" s="10">
        <v>44414</v>
      </c>
      <c r="B1713">
        <v>1340</v>
      </c>
      <c r="C1713" t="s">
        <v>93</v>
      </c>
      <c r="D1713">
        <v>2</v>
      </c>
      <c r="E1713">
        <v>0</v>
      </c>
      <c r="F1713">
        <v>2</v>
      </c>
      <c r="G1713">
        <v>5</v>
      </c>
      <c r="H1713">
        <v>74</v>
      </c>
      <c r="K1713">
        <v>76</v>
      </c>
      <c r="L1713">
        <v>65</v>
      </c>
      <c r="M1713">
        <v>81</v>
      </c>
      <c r="N1713">
        <v>62</v>
      </c>
      <c r="P1713">
        <v>64</v>
      </c>
      <c r="Q1713">
        <v>46</v>
      </c>
      <c r="R1713">
        <v>74</v>
      </c>
      <c r="T1713" s="34">
        <f>_xlfn.XLOOKUP(B1713,Demog!$A$2:$A$219,Demog!$P$2:$P$219,,,2)</f>
        <v>4781</v>
      </c>
      <c r="U1713" s="34">
        <f t="shared" si="26"/>
        <v>1</v>
      </c>
      <c r="V1713" s="13">
        <f>IF(OR(Table1[[#This Row],[7d_positivity_public]]=0,ISBLANK(Table1[[#This Row],[7d_positivity_public]])),"",(Table1[[#This Row],[7d_positivity_public]]-Table1[[#This Row],[7d_positivity_all]])/Table1[[#This Row],[7d_positivity_public]])</f>
        <v>0.4</v>
      </c>
      <c r="W1713">
        <v>3</v>
      </c>
    </row>
    <row r="1714" spans="1:23" x14ac:dyDescent="0.25">
      <c r="A1714" s="10">
        <v>44414</v>
      </c>
      <c r="B1714">
        <v>1350</v>
      </c>
      <c r="C1714" t="s">
        <v>95</v>
      </c>
      <c r="D1714">
        <v>14</v>
      </c>
      <c r="E1714">
        <v>6</v>
      </c>
      <c r="F1714">
        <v>8</v>
      </c>
      <c r="G1714">
        <v>16</v>
      </c>
      <c r="H1714">
        <v>67</v>
      </c>
      <c r="K1714">
        <v>70</v>
      </c>
      <c r="L1714">
        <v>53</v>
      </c>
      <c r="M1714">
        <v>81</v>
      </c>
      <c r="N1714">
        <v>57</v>
      </c>
      <c r="P1714">
        <v>60</v>
      </c>
      <c r="Q1714">
        <v>38</v>
      </c>
      <c r="R1714">
        <v>74</v>
      </c>
      <c r="T1714" s="34">
        <f>_xlfn.XLOOKUP(B1714,Demog!$A$2:$A$219,Demog!$P$2:$P$219,,,2)</f>
        <v>10220</v>
      </c>
      <c r="U1714" s="34">
        <f t="shared" si="26"/>
        <v>10</v>
      </c>
      <c r="V1714" s="13">
        <f>IF(OR(Table1[[#This Row],[7d_positivity_public]]=0,ISBLANK(Table1[[#This Row],[7d_positivity_public]])),"",(Table1[[#This Row],[7d_positivity_public]]-Table1[[#This Row],[7d_positivity_all]])/Table1[[#This Row],[7d_positivity_public]])</f>
        <v>0.1875</v>
      </c>
      <c r="W1714">
        <v>13</v>
      </c>
    </row>
    <row r="1715" spans="1:23" x14ac:dyDescent="0.25">
      <c r="A1715" s="10">
        <v>44414</v>
      </c>
      <c r="B1715">
        <v>1361</v>
      </c>
      <c r="C1715" t="s">
        <v>97</v>
      </c>
      <c r="D1715">
        <v>19</v>
      </c>
      <c r="E1715">
        <v>10</v>
      </c>
      <c r="F1715">
        <v>9</v>
      </c>
      <c r="G1715">
        <v>15</v>
      </c>
      <c r="H1715">
        <v>75</v>
      </c>
      <c r="K1715">
        <v>76</v>
      </c>
      <c r="L1715">
        <v>64</v>
      </c>
      <c r="M1715">
        <v>86</v>
      </c>
      <c r="N1715">
        <v>64</v>
      </c>
      <c r="P1715">
        <v>66</v>
      </c>
      <c r="Q1715">
        <v>49</v>
      </c>
      <c r="R1715">
        <v>79</v>
      </c>
      <c r="T1715" s="34">
        <f>_xlfn.XLOOKUP(B1715,Demog!$A$2:$A$219,Demog!$P$2:$P$219,,,2)</f>
        <v>53266</v>
      </c>
      <c r="U1715" s="34">
        <f t="shared" si="26"/>
        <v>71</v>
      </c>
      <c r="V1715" s="13">
        <f>IF(OR(Table1[[#This Row],[7d_positivity_public]]=0,ISBLANK(Table1[[#This Row],[7d_positivity_public]])),"",(Table1[[#This Row],[7d_positivity_public]]-Table1[[#This Row],[7d_positivity_all]])/Table1[[#This Row],[7d_positivity_public]])</f>
        <v>0.13333333333333333</v>
      </c>
      <c r="W1715">
        <v>13</v>
      </c>
    </row>
    <row r="1716" spans="1:23" x14ac:dyDescent="0.25">
      <c r="A1716" s="10">
        <v>44414</v>
      </c>
      <c r="B1716">
        <v>1362</v>
      </c>
      <c r="C1716" t="s">
        <v>99</v>
      </c>
      <c r="D1716">
        <v>8</v>
      </c>
      <c r="E1716">
        <v>6</v>
      </c>
      <c r="F1716">
        <v>2</v>
      </c>
      <c r="G1716">
        <v>10</v>
      </c>
      <c r="H1716">
        <v>68</v>
      </c>
      <c r="K1716">
        <v>70</v>
      </c>
      <c r="L1716">
        <v>53</v>
      </c>
      <c r="M1716">
        <v>80</v>
      </c>
      <c r="N1716">
        <v>56</v>
      </c>
      <c r="P1716">
        <v>59</v>
      </c>
      <c r="Q1716">
        <v>37</v>
      </c>
      <c r="R1716">
        <v>72</v>
      </c>
      <c r="T1716" s="34">
        <f>_xlfn.XLOOKUP(B1716,Demog!$A$2:$A$219,Demog!$P$2:$P$219,,,2)</f>
        <v>13583</v>
      </c>
      <c r="U1716" s="34">
        <f t="shared" si="26"/>
        <v>8</v>
      </c>
      <c r="V1716" s="13">
        <f>IF(OR(Table1[[#This Row],[7d_positivity_public]]=0,ISBLANK(Table1[[#This Row],[7d_positivity_public]])),"",(Table1[[#This Row],[7d_positivity_public]]-Table1[[#This Row],[7d_positivity_all]])/Table1[[#This Row],[7d_positivity_public]])</f>
        <v>0.2</v>
      </c>
      <c r="W1716">
        <v>8</v>
      </c>
    </row>
    <row r="1717" spans="1:23" x14ac:dyDescent="0.25">
      <c r="A1717" s="10">
        <v>44414</v>
      </c>
      <c r="B1717">
        <v>1371</v>
      </c>
      <c r="C1717" t="s">
        <v>101</v>
      </c>
      <c r="D1717">
        <v>24</v>
      </c>
      <c r="E1717">
        <v>9</v>
      </c>
      <c r="F1717">
        <v>15</v>
      </c>
      <c r="G1717">
        <v>21</v>
      </c>
      <c r="H1717">
        <v>71</v>
      </c>
      <c r="K1717">
        <v>72</v>
      </c>
      <c r="L1717">
        <v>55</v>
      </c>
      <c r="M1717">
        <v>81</v>
      </c>
      <c r="N1717">
        <v>61</v>
      </c>
      <c r="P1717">
        <v>63</v>
      </c>
      <c r="Q1717">
        <v>39</v>
      </c>
      <c r="R1717">
        <v>76</v>
      </c>
      <c r="T1717" s="34">
        <f>_xlfn.XLOOKUP(B1717,Demog!$A$2:$A$219,Demog!$P$2:$P$219,,,2)</f>
        <v>8720</v>
      </c>
      <c r="U1717" s="34">
        <f t="shared" si="26"/>
        <v>15</v>
      </c>
      <c r="V1717" s="13">
        <f>IF(OR(Table1[[#This Row],[7d_positivity_public]]=0,ISBLANK(Table1[[#This Row],[7d_positivity_public]])),"",(Table1[[#This Row],[7d_positivity_public]]-Table1[[#This Row],[7d_positivity_all]])/Table1[[#This Row],[7d_positivity_public]])</f>
        <v>0.14285714285714285</v>
      </c>
      <c r="W1717">
        <v>18</v>
      </c>
    </row>
    <row r="1718" spans="1:23" x14ac:dyDescent="0.25">
      <c r="A1718" s="10">
        <v>44414</v>
      </c>
      <c r="B1718">
        <v>1372</v>
      </c>
      <c r="C1718" t="s">
        <v>103</v>
      </c>
      <c r="D1718">
        <v>38</v>
      </c>
      <c r="E1718">
        <v>18</v>
      </c>
      <c r="F1718">
        <v>20</v>
      </c>
      <c r="G1718">
        <v>18</v>
      </c>
      <c r="H1718">
        <v>76</v>
      </c>
      <c r="K1718">
        <v>77</v>
      </c>
      <c r="L1718">
        <v>66</v>
      </c>
      <c r="M1718">
        <v>86</v>
      </c>
      <c r="N1718">
        <v>65</v>
      </c>
      <c r="P1718">
        <v>67</v>
      </c>
      <c r="Q1718">
        <v>50</v>
      </c>
      <c r="R1718">
        <v>80</v>
      </c>
      <c r="T1718" s="34">
        <f>_xlfn.XLOOKUP(B1718,Demog!$A$2:$A$219,Demog!$P$2:$P$219,,,2)</f>
        <v>41482</v>
      </c>
      <c r="U1718" s="34">
        <f t="shared" si="26"/>
        <v>110</v>
      </c>
      <c r="V1718" s="13">
        <f>IF(OR(Table1[[#This Row],[7d_positivity_public]]=0,ISBLANK(Table1[[#This Row],[7d_positivity_public]])),"",(Table1[[#This Row],[7d_positivity_public]]-Table1[[#This Row],[7d_positivity_all]])/Table1[[#This Row],[7d_positivity_public]])</f>
        <v>0.1111111111111111</v>
      </c>
      <c r="W1718">
        <v>16</v>
      </c>
    </row>
    <row r="1719" spans="1:23" x14ac:dyDescent="0.25">
      <c r="A1719" s="10">
        <v>44414</v>
      </c>
      <c r="B1719">
        <v>1373</v>
      </c>
      <c r="C1719" t="s">
        <v>106</v>
      </c>
      <c r="D1719">
        <v>47</v>
      </c>
      <c r="E1719">
        <v>13</v>
      </c>
      <c r="F1719">
        <v>34</v>
      </c>
      <c r="G1719">
        <v>23</v>
      </c>
      <c r="H1719">
        <v>72</v>
      </c>
      <c r="K1719">
        <v>74</v>
      </c>
      <c r="L1719">
        <v>66</v>
      </c>
      <c r="M1719">
        <v>82</v>
      </c>
      <c r="N1719">
        <v>60</v>
      </c>
      <c r="P1719">
        <v>63</v>
      </c>
      <c r="Q1719">
        <v>50</v>
      </c>
      <c r="R1719">
        <v>75</v>
      </c>
      <c r="T1719" s="34">
        <f>_xlfn.XLOOKUP(B1719,Demog!$A$2:$A$219,Demog!$P$2:$P$219,,,2)</f>
        <v>12922</v>
      </c>
      <c r="U1719" s="34">
        <f t="shared" si="26"/>
        <v>43</v>
      </c>
      <c r="V1719" s="13">
        <f>IF(OR(Table1[[#This Row],[7d_positivity_public]]=0,ISBLANK(Table1[[#This Row],[7d_positivity_public]])),"",(Table1[[#This Row],[7d_positivity_public]]-Table1[[#This Row],[7d_positivity_all]])/Table1[[#This Row],[7d_positivity_public]])</f>
        <v>0.17391304347826086</v>
      </c>
      <c r="W1719">
        <v>19</v>
      </c>
    </row>
    <row r="1720" spans="1:23" x14ac:dyDescent="0.25">
      <c r="A1720" s="10">
        <v>44414</v>
      </c>
      <c r="B1720">
        <v>1374</v>
      </c>
      <c r="C1720" t="s">
        <v>108</v>
      </c>
      <c r="D1720">
        <v>50</v>
      </c>
      <c r="E1720">
        <v>32</v>
      </c>
      <c r="F1720">
        <v>18</v>
      </c>
      <c r="G1720">
        <v>27</v>
      </c>
      <c r="H1720">
        <v>80</v>
      </c>
      <c r="K1720">
        <v>81</v>
      </c>
      <c r="L1720">
        <v>74</v>
      </c>
      <c r="M1720">
        <v>87</v>
      </c>
      <c r="N1720">
        <v>68</v>
      </c>
      <c r="P1720">
        <v>70</v>
      </c>
      <c r="Q1720">
        <v>58</v>
      </c>
      <c r="R1720">
        <v>82</v>
      </c>
      <c r="T1720" s="34">
        <f>_xlfn.XLOOKUP(B1720,Demog!$A$2:$A$219,Demog!$P$2:$P$219,,,2)</f>
        <v>33401</v>
      </c>
      <c r="U1720" s="34">
        <f t="shared" si="26"/>
        <v>117</v>
      </c>
      <c r="V1720" s="13">
        <f>IF(OR(Table1[[#This Row],[7d_positivity_public]]=0,ISBLANK(Table1[[#This Row],[7d_positivity_public]])),"",(Table1[[#This Row],[7d_positivity_public]]-Table1[[#This Row],[7d_positivity_all]])/Table1[[#This Row],[7d_positivity_public]])</f>
        <v>0.18518518518518517</v>
      </c>
      <c r="W1720">
        <v>22</v>
      </c>
    </row>
    <row r="1721" spans="1:23" x14ac:dyDescent="0.25">
      <c r="A1721" s="10">
        <v>44414</v>
      </c>
      <c r="B1721">
        <v>1375</v>
      </c>
      <c r="C1721" t="s">
        <v>110</v>
      </c>
      <c r="D1721">
        <v>49</v>
      </c>
      <c r="E1721">
        <v>41</v>
      </c>
      <c r="F1721">
        <v>8</v>
      </c>
      <c r="G1721">
        <v>20</v>
      </c>
      <c r="H1721">
        <v>78</v>
      </c>
      <c r="K1721">
        <v>79</v>
      </c>
      <c r="L1721">
        <v>72</v>
      </c>
      <c r="M1721">
        <v>85</v>
      </c>
      <c r="N1721">
        <v>66</v>
      </c>
      <c r="P1721">
        <v>67</v>
      </c>
      <c r="Q1721">
        <v>54</v>
      </c>
      <c r="R1721">
        <v>79</v>
      </c>
      <c r="T1721" s="34">
        <f>_xlfn.XLOOKUP(B1721,Demog!$A$2:$A$219,Demog!$P$2:$P$219,,,2)</f>
        <v>38661</v>
      </c>
      <c r="U1721" s="34">
        <f t="shared" si="26"/>
        <v>133</v>
      </c>
      <c r="V1721" s="13">
        <f>IF(OR(Table1[[#This Row],[7d_positivity_public]]=0,ISBLANK(Table1[[#This Row],[7d_positivity_public]])),"",(Table1[[#This Row],[7d_positivity_public]]-Table1[[#This Row],[7d_positivity_all]])/Table1[[#This Row],[7d_positivity_public]])</f>
        <v>0.1</v>
      </c>
      <c r="W1721">
        <v>18</v>
      </c>
    </row>
    <row r="1722" spans="1:23" x14ac:dyDescent="0.25">
      <c r="A1722" s="10">
        <v>44414</v>
      </c>
      <c r="B1722">
        <v>1376</v>
      </c>
      <c r="C1722" t="s">
        <v>112</v>
      </c>
      <c r="D1722">
        <v>51</v>
      </c>
      <c r="E1722">
        <v>21</v>
      </c>
      <c r="F1722">
        <v>30</v>
      </c>
      <c r="G1722">
        <v>28</v>
      </c>
      <c r="H1722">
        <v>71</v>
      </c>
      <c r="K1722">
        <v>73</v>
      </c>
      <c r="L1722">
        <v>66</v>
      </c>
      <c r="M1722">
        <v>80</v>
      </c>
      <c r="N1722">
        <v>57</v>
      </c>
      <c r="P1722">
        <v>59</v>
      </c>
      <c r="Q1722">
        <v>49</v>
      </c>
      <c r="R1722">
        <v>73</v>
      </c>
      <c r="T1722" s="34">
        <f>_xlfn.XLOOKUP(B1722,Demog!$A$2:$A$219,Demog!$P$2:$P$219,,,2)</f>
        <v>34796</v>
      </c>
      <c r="U1722" s="34">
        <f t="shared" si="26"/>
        <v>124</v>
      </c>
      <c r="V1722" s="13">
        <f>IF(OR(Table1[[#This Row],[7d_positivity_public]]=0,ISBLANK(Table1[[#This Row],[7d_positivity_public]])),"",(Table1[[#This Row],[7d_positivity_public]]-Table1[[#This Row],[7d_positivity_all]])/Table1[[#This Row],[7d_positivity_public]])</f>
        <v>0.10714285714285714</v>
      </c>
      <c r="W1722">
        <v>25</v>
      </c>
    </row>
    <row r="1723" spans="1:23" x14ac:dyDescent="0.25">
      <c r="A1723" s="10">
        <v>44414</v>
      </c>
      <c r="B1723">
        <v>1377</v>
      </c>
      <c r="C1723" t="s">
        <v>114</v>
      </c>
      <c r="D1723">
        <v>35</v>
      </c>
      <c r="E1723">
        <v>19</v>
      </c>
      <c r="F1723">
        <v>16</v>
      </c>
      <c r="G1723">
        <v>20</v>
      </c>
      <c r="H1723">
        <v>81</v>
      </c>
      <c r="K1723">
        <v>82</v>
      </c>
      <c r="L1723">
        <v>75</v>
      </c>
      <c r="M1723">
        <v>88</v>
      </c>
      <c r="N1723">
        <v>71</v>
      </c>
      <c r="P1723">
        <v>73</v>
      </c>
      <c r="Q1723">
        <v>62</v>
      </c>
      <c r="R1723">
        <v>83</v>
      </c>
      <c r="T1723" s="34">
        <f>_xlfn.XLOOKUP(B1723,Demog!$A$2:$A$219,Demog!$P$2:$P$219,,,2)</f>
        <v>24900</v>
      </c>
      <c r="U1723" s="34">
        <f t="shared" si="26"/>
        <v>61</v>
      </c>
      <c r="V1723" s="13">
        <f>IF(OR(Table1[[#This Row],[7d_positivity_public]]=0,ISBLANK(Table1[[#This Row],[7d_positivity_public]])),"",(Table1[[#This Row],[7d_positivity_public]]-Table1[[#This Row],[7d_positivity_all]])/Table1[[#This Row],[7d_positivity_public]])</f>
        <v>0.25</v>
      </c>
      <c r="W1723">
        <v>15</v>
      </c>
    </row>
    <row r="1724" spans="1:23" x14ac:dyDescent="0.25">
      <c r="A1724" s="10">
        <v>44414</v>
      </c>
      <c r="B1724">
        <v>1380</v>
      </c>
      <c r="C1724" t="s">
        <v>116</v>
      </c>
      <c r="D1724">
        <v>3</v>
      </c>
      <c r="E1724">
        <v>2</v>
      </c>
      <c r="F1724">
        <v>1</v>
      </c>
      <c r="G1724">
        <v>12</v>
      </c>
      <c r="H1724">
        <v>80</v>
      </c>
      <c r="K1724">
        <v>81</v>
      </c>
      <c r="L1724">
        <v>70</v>
      </c>
      <c r="M1724">
        <v>87</v>
      </c>
      <c r="N1724">
        <v>71</v>
      </c>
      <c r="P1724">
        <v>73</v>
      </c>
      <c r="Q1724">
        <v>57</v>
      </c>
      <c r="R1724">
        <v>82</v>
      </c>
      <c r="T1724" s="34">
        <f>_xlfn.XLOOKUP(B1724,Demog!$A$2:$A$219,Demog!$P$2:$P$219,,,2)</f>
        <v>12110</v>
      </c>
      <c r="U1724" s="34">
        <f t="shared" si="26"/>
        <v>3</v>
      </c>
      <c r="V1724" s="13">
        <f>IF(OR(Table1[[#This Row],[7d_positivity_public]]=0,ISBLANK(Table1[[#This Row],[7d_positivity_public]])),"",(Table1[[#This Row],[7d_positivity_public]]-Table1[[#This Row],[7d_positivity_all]])/Table1[[#This Row],[7d_positivity_public]])</f>
        <v>0.41666666666666669</v>
      </c>
      <c r="W1724">
        <v>7</v>
      </c>
    </row>
    <row r="1725" spans="1:23" x14ac:dyDescent="0.25">
      <c r="A1725" s="10">
        <v>44414</v>
      </c>
      <c r="B1725">
        <v>1390</v>
      </c>
      <c r="C1725" t="s">
        <v>118</v>
      </c>
      <c r="D1725">
        <v>17</v>
      </c>
      <c r="E1725">
        <v>10</v>
      </c>
      <c r="F1725">
        <v>7</v>
      </c>
      <c r="G1725">
        <v>23</v>
      </c>
      <c r="H1725">
        <v>61</v>
      </c>
      <c r="K1725">
        <v>64</v>
      </c>
      <c r="L1725">
        <v>44</v>
      </c>
      <c r="M1725">
        <v>76</v>
      </c>
      <c r="N1725">
        <v>51</v>
      </c>
      <c r="P1725">
        <v>54</v>
      </c>
      <c r="Q1725">
        <v>32</v>
      </c>
      <c r="R1725">
        <v>68</v>
      </c>
      <c r="T1725" s="34">
        <f>_xlfn.XLOOKUP(B1725,Demog!$A$2:$A$219,Demog!$P$2:$P$219,,,2)</f>
        <v>7285</v>
      </c>
      <c r="U1725" s="34">
        <f t="shared" si="26"/>
        <v>9</v>
      </c>
      <c r="V1725" s="13">
        <f>IF(OR(Table1[[#This Row],[7d_positivity_public]]=0,ISBLANK(Table1[[#This Row],[7d_positivity_public]])),"",(Table1[[#This Row],[7d_positivity_public]]-Table1[[#This Row],[7d_positivity_all]])/Table1[[#This Row],[7d_positivity_public]])</f>
        <v>0.21739130434782608</v>
      </c>
      <c r="W1725">
        <v>18</v>
      </c>
    </row>
    <row r="1726" spans="1:23" x14ac:dyDescent="0.25">
      <c r="A1726" s="10">
        <v>44414</v>
      </c>
      <c r="B1726">
        <v>1420</v>
      </c>
      <c r="C1726" t="s">
        <v>120</v>
      </c>
      <c r="D1726">
        <v>10</v>
      </c>
      <c r="E1726">
        <v>5</v>
      </c>
      <c r="F1726">
        <v>5</v>
      </c>
      <c r="G1726">
        <v>14</v>
      </c>
      <c r="H1726">
        <v>71</v>
      </c>
      <c r="K1726">
        <v>72</v>
      </c>
      <c r="L1726">
        <v>56</v>
      </c>
      <c r="M1726">
        <v>82</v>
      </c>
      <c r="N1726">
        <v>61</v>
      </c>
      <c r="P1726">
        <v>63</v>
      </c>
      <c r="Q1726">
        <v>42</v>
      </c>
      <c r="R1726">
        <v>76</v>
      </c>
      <c r="T1726" s="34">
        <f>_xlfn.XLOOKUP(B1726,Demog!$A$2:$A$219,Demog!$P$2:$P$219,,,2)</f>
        <v>33648</v>
      </c>
      <c r="U1726" s="34">
        <f t="shared" si="26"/>
        <v>24</v>
      </c>
      <c r="V1726" s="13">
        <f>IF(OR(Table1[[#This Row],[7d_positivity_public]]=0,ISBLANK(Table1[[#This Row],[7d_positivity_public]])),"",(Table1[[#This Row],[7d_positivity_public]]-Table1[[#This Row],[7d_positivity_all]])/Table1[[#This Row],[7d_positivity_public]])</f>
        <v>0.2857142857142857</v>
      </c>
      <c r="W1726">
        <v>10</v>
      </c>
    </row>
    <row r="1727" spans="1:23" x14ac:dyDescent="0.25">
      <c r="A1727" s="10">
        <v>44414</v>
      </c>
      <c r="B1727">
        <v>1431</v>
      </c>
      <c r="C1727" t="s">
        <v>226</v>
      </c>
      <c r="D1727">
        <v>4</v>
      </c>
      <c r="E1727">
        <v>3</v>
      </c>
      <c r="F1727">
        <v>1</v>
      </c>
      <c r="G1727">
        <v>6</v>
      </c>
      <c r="H1727">
        <v>76</v>
      </c>
      <c r="K1727">
        <v>77</v>
      </c>
      <c r="L1727">
        <v>67</v>
      </c>
      <c r="M1727">
        <v>86</v>
      </c>
      <c r="N1727">
        <v>64</v>
      </c>
      <c r="P1727">
        <v>66</v>
      </c>
      <c r="Q1727">
        <v>51</v>
      </c>
      <c r="R1727">
        <v>80</v>
      </c>
      <c r="T1727" s="34">
        <f>_xlfn.XLOOKUP(B1727,Demog!$A$2:$A$219,Demog!$P$2:$P$219,,,2)</f>
        <v>44714</v>
      </c>
      <c r="U1727" s="34">
        <f t="shared" si="26"/>
        <v>13</v>
      </c>
      <c r="V1727" s="13">
        <f>IF(OR(Table1[[#This Row],[7d_positivity_public]]=0,ISBLANK(Table1[[#This Row],[7d_positivity_public]])),"",(Table1[[#This Row],[7d_positivity_public]]-Table1[[#This Row],[7d_positivity_all]])/Table1[[#This Row],[7d_positivity_public]])</f>
        <v>0.16666666666666666</v>
      </c>
      <c r="W1727">
        <v>5</v>
      </c>
    </row>
    <row r="1728" spans="1:23" x14ac:dyDescent="0.25">
      <c r="A1728" s="10">
        <v>44414</v>
      </c>
      <c r="B1728">
        <v>1432</v>
      </c>
      <c r="C1728" t="s">
        <v>227</v>
      </c>
      <c r="D1728">
        <v>5</v>
      </c>
      <c r="E1728">
        <v>5</v>
      </c>
      <c r="F1728">
        <v>0</v>
      </c>
      <c r="G1728">
        <v>6</v>
      </c>
      <c r="H1728">
        <v>83</v>
      </c>
      <c r="K1728">
        <v>84</v>
      </c>
      <c r="L1728">
        <v>80</v>
      </c>
      <c r="M1728">
        <v>90</v>
      </c>
      <c r="N1728">
        <v>71</v>
      </c>
      <c r="P1728">
        <v>73</v>
      </c>
      <c r="Q1728">
        <v>63</v>
      </c>
      <c r="R1728">
        <v>84</v>
      </c>
      <c r="T1728" s="34">
        <f>_xlfn.XLOOKUP(B1728,Demog!$A$2:$A$219,Demog!$P$2:$P$219,,,2)</f>
        <v>48587</v>
      </c>
      <c r="U1728" s="34">
        <f t="shared" si="26"/>
        <v>17</v>
      </c>
      <c r="V1728" s="13">
        <f>IF(OR(Table1[[#This Row],[7d_positivity_public]]=0,ISBLANK(Table1[[#This Row],[7d_positivity_public]])),"",(Table1[[#This Row],[7d_positivity_public]]-Table1[[#This Row],[7d_positivity_all]])/Table1[[#This Row],[7d_positivity_public]])</f>
        <v>0.33333333333333331</v>
      </c>
      <c r="W1728">
        <v>4</v>
      </c>
    </row>
    <row r="1729" spans="1:23" x14ac:dyDescent="0.25">
      <c r="A1729" s="10">
        <v>44414</v>
      </c>
      <c r="B1729">
        <v>1433</v>
      </c>
      <c r="C1729" t="s">
        <v>122</v>
      </c>
      <c r="D1729">
        <v>6</v>
      </c>
      <c r="E1729">
        <v>4</v>
      </c>
      <c r="F1729">
        <v>2</v>
      </c>
      <c r="G1729">
        <v>10</v>
      </c>
      <c r="H1729">
        <v>72</v>
      </c>
      <c r="K1729">
        <v>74</v>
      </c>
      <c r="L1729">
        <v>59</v>
      </c>
      <c r="M1729">
        <v>83</v>
      </c>
      <c r="N1729">
        <v>62</v>
      </c>
      <c r="P1729">
        <v>65</v>
      </c>
      <c r="Q1729">
        <v>45</v>
      </c>
      <c r="R1729">
        <v>76</v>
      </c>
      <c r="T1729" s="34">
        <f>_xlfn.XLOOKUP(B1729,Demog!$A$2:$A$219,Demog!$P$2:$P$219,,,2)</f>
        <v>19986</v>
      </c>
      <c r="U1729" s="34">
        <f t="shared" si="26"/>
        <v>8</v>
      </c>
      <c r="V1729" s="13">
        <f>IF(OR(Table1[[#This Row],[7d_positivity_public]]=0,ISBLANK(Table1[[#This Row],[7d_positivity_public]])),"",(Table1[[#This Row],[7d_positivity_public]]-Table1[[#This Row],[7d_positivity_all]])/Table1[[#This Row],[7d_positivity_public]])</f>
        <v>0.3</v>
      </c>
      <c r="W1729">
        <v>7</v>
      </c>
    </row>
    <row r="1730" spans="1:23" x14ac:dyDescent="0.25">
      <c r="A1730" s="10">
        <v>44414</v>
      </c>
      <c r="B1730">
        <v>1490</v>
      </c>
      <c r="C1730" t="s">
        <v>124</v>
      </c>
      <c r="D1730">
        <v>5</v>
      </c>
      <c r="E1730">
        <v>0</v>
      </c>
      <c r="F1730">
        <v>5</v>
      </c>
      <c r="G1730">
        <v>11</v>
      </c>
      <c r="H1730">
        <v>70</v>
      </c>
      <c r="K1730">
        <v>72</v>
      </c>
      <c r="L1730">
        <v>59</v>
      </c>
      <c r="M1730">
        <v>82</v>
      </c>
      <c r="N1730">
        <v>60</v>
      </c>
      <c r="P1730">
        <v>62</v>
      </c>
      <c r="Q1730">
        <v>45</v>
      </c>
      <c r="R1730">
        <v>75</v>
      </c>
      <c r="T1730" s="34">
        <f>_xlfn.XLOOKUP(B1730,Demog!$A$2:$A$219,Demog!$P$2:$P$219,,,2)</f>
        <v>10855</v>
      </c>
      <c r="U1730" s="34">
        <f t="shared" ref="U1730:U1793" si="27">ROUND(T1730*D1730/100000*7,0)</f>
        <v>4</v>
      </c>
      <c r="V1730" s="13">
        <f>IF(OR(Table1[[#This Row],[7d_positivity_public]]=0,ISBLANK(Table1[[#This Row],[7d_positivity_public]])),"",(Table1[[#This Row],[7d_positivity_public]]-Table1[[#This Row],[7d_positivity_all]])/Table1[[#This Row],[7d_positivity_public]])</f>
        <v>0.36363636363636365</v>
      </c>
      <c r="W1730">
        <v>7</v>
      </c>
    </row>
    <row r="1731" spans="1:23" x14ac:dyDescent="0.25">
      <c r="A1731" s="10">
        <v>44414</v>
      </c>
      <c r="B1731">
        <v>2121</v>
      </c>
      <c r="C1731" t="s">
        <v>126</v>
      </c>
      <c r="D1731">
        <v>6</v>
      </c>
      <c r="E1731">
        <v>4</v>
      </c>
      <c r="F1731">
        <v>2</v>
      </c>
      <c r="G1731">
        <v>7</v>
      </c>
      <c r="H1731">
        <v>75</v>
      </c>
      <c r="K1731">
        <v>76</v>
      </c>
      <c r="L1731">
        <v>67</v>
      </c>
      <c r="M1731">
        <v>86</v>
      </c>
      <c r="N1731">
        <v>65</v>
      </c>
      <c r="P1731">
        <v>68</v>
      </c>
      <c r="Q1731">
        <v>54</v>
      </c>
      <c r="R1731">
        <v>80</v>
      </c>
      <c r="T1731" s="34">
        <f>_xlfn.XLOOKUP(B1731,Demog!$A$2:$A$219,Demog!$P$2:$P$219,,,2)</f>
        <v>51241</v>
      </c>
      <c r="U1731" s="34">
        <f t="shared" si="27"/>
        <v>22</v>
      </c>
      <c r="V1731" s="13">
        <f>IF(OR(Table1[[#This Row],[7d_positivity_public]]=0,ISBLANK(Table1[[#This Row],[7d_positivity_public]])),"",(Table1[[#This Row],[7d_positivity_public]]-Table1[[#This Row],[7d_positivity_all]])/Table1[[#This Row],[7d_positivity_public]])</f>
        <v>0.42857142857142855</v>
      </c>
      <c r="W1731">
        <v>4</v>
      </c>
    </row>
    <row r="1732" spans="1:23" x14ac:dyDescent="0.25">
      <c r="A1732" s="10">
        <v>44414</v>
      </c>
      <c r="B1732">
        <v>2122</v>
      </c>
      <c r="C1732" t="s">
        <v>128</v>
      </c>
      <c r="D1732">
        <v>5</v>
      </c>
      <c r="E1732">
        <v>3</v>
      </c>
      <c r="F1732">
        <v>2</v>
      </c>
      <c r="G1732">
        <v>6</v>
      </c>
      <c r="H1732">
        <v>67</v>
      </c>
      <c r="K1732">
        <v>69</v>
      </c>
      <c r="L1732">
        <v>58</v>
      </c>
      <c r="M1732">
        <v>80</v>
      </c>
      <c r="N1732">
        <v>56</v>
      </c>
      <c r="P1732">
        <v>58</v>
      </c>
      <c r="Q1732">
        <v>44</v>
      </c>
      <c r="R1732">
        <v>73</v>
      </c>
      <c r="T1732" s="34">
        <f>_xlfn.XLOOKUP(B1732,Demog!$A$2:$A$219,Demog!$P$2:$P$219,,,2)</f>
        <v>41936</v>
      </c>
      <c r="U1732" s="34">
        <f t="shared" si="27"/>
        <v>15</v>
      </c>
      <c r="V1732" s="13">
        <f>IF(OR(Table1[[#This Row],[7d_positivity_public]]=0,ISBLANK(Table1[[#This Row],[7d_positivity_public]])),"",(Table1[[#This Row],[7d_positivity_public]]-Table1[[#This Row],[7d_positivity_all]])/Table1[[#This Row],[7d_positivity_public]])</f>
        <v>0.16666666666666666</v>
      </c>
      <c r="W1732">
        <v>5</v>
      </c>
    </row>
    <row r="1733" spans="1:23" x14ac:dyDescent="0.25">
      <c r="A1733" s="10">
        <v>44414</v>
      </c>
      <c r="B1733">
        <v>2131</v>
      </c>
      <c r="C1733" t="s">
        <v>129</v>
      </c>
      <c r="D1733">
        <v>3</v>
      </c>
      <c r="E1733">
        <v>1</v>
      </c>
      <c r="F1733">
        <v>2</v>
      </c>
      <c r="G1733">
        <v>2</v>
      </c>
      <c r="H1733">
        <v>73</v>
      </c>
      <c r="K1733">
        <v>75</v>
      </c>
      <c r="L1733">
        <v>68</v>
      </c>
      <c r="M1733">
        <v>83</v>
      </c>
      <c r="N1733">
        <v>60</v>
      </c>
      <c r="P1733">
        <v>62</v>
      </c>
      <c r="Q1733">
        <v>51</v>
      </c>
      <c r="R1733">
        <v>75</v>
      </c>
      <c r="T1733" s="34">
        <f>_xlfn.XLOOKUP(B1733,Demog!$A$2:$A$219,Demog!$P$2:$P$219,,,2)</f>
        <v>22754</v>
      </c>
      <c r="U1733" s="34">
        <f t="shared" si="27"/>
        <v>5</v>
      </c>
      <c r="V1733" s="13">
        <f>IF(OR(Table1[[#This Row],[7d_positivity_public]]=0,ISBLANK(Table1[[#This Row],[7d_positivity_public]])),"",(Table1[[#This Row],[7d_positivity_public]]-Table1[[#This Row],[7d_positivity_all]])/Table1[[#This Row],[7d_positivity_public]])</f>
        <v>0.5</v>
      </c>
      <c r="W1733">
        <v>1</v>
      </c>
    </row>
    <row r="1734" spans="1:23" x14ac:dyDescent="0.25">
      <c r="A1734" s="10">
        <v>44414</v>
      </c>
      <c r="B1734">
        <v>2132</v>
      </c>
      <c r="C1734" t="s">
        <v>130</v>
      </c>
      <c r="D1734">
        <v>4</v>
      </c>
      <c r="E1734">
        <v>4</v>
      </c>
      <c r="F1734">
        <v>0</v>
      </c>
      <c r="G1734">
        <v>5</v>
      </c>
      <c r="H1734">
        <v>77</v>
      </c>
      <c r="K1734">
        <v>79</v>
      </c>
      <c r="L1734">
        <v>73</v>
      </c>
      <c r="M1734">
        <v>85</v>
      </c>
      <c r="N1734">
        <v>67</v>
      </c>
      <c r="P1734">
        <v>70</v>
      </c>
      <c r="Q1734">
        <v>61</v>
      </c>
      <c r="R1734">
        <v>80</v>
      </c>
      <c r="T1734" s="34">
        <f>_xlfn.XLOOKUP(B1734,Demog!$A$2:$A$219,Demog!$P$2:$P$219,,,2)</f>
        <v>35584</v>
      </c>
      <c r="U1734" s="34">
        <f t="shared" si="27"/>
        <v>10</v>
      </c>
      <c r="V1734" s="13">
        <f>IF(OR(Table1[[#This Row],[7d_positivity_public]]=0,ISBLANK(Table1[[#This Row],[7d_positivity_public]])),"",(Table1[[#This Row],[7d_positivity_public]]-Table1[[#This Row],[7d_positivity_all]])/Table1[[#This Row],[7d_positivity_public]])</f>
        <v>0.4</v>
      </c>
      <c r="W1734">
        <v>3</v>
      </c>
    </row>
    <row r="1735" spans="1:23" x14ac:dyDescent="0.25">
      <c r="A1735" s="10">
        <v>44414</v>
      </c>
      <c r="B1735">
        <v>2133</v>
      </c>
      <c r="C1735" t="s">
        <v>131</v>
      </c>
      <c r="D1735">
        <v>2</v>
      </c>
      <c r="E1735">
        <v>1</v>
      </c>
      <c r="F1735">
        <v>1</v>
      </c>
      <c r="G1735">
        <v>2</v>
      </c>
      <c r="H1735">
        <v>82</v>
      </c>
      <c r="K1735">
        <v>84</v>
      </c>
      <c r="L1735">
        <v>80</v>
      </c>
      <c r="M1735">
        <v>88</v>
      </c>
      <c r="N1735">
        <v>65</v>
      </c>
      <c r="P1735">
        <v>68</v>
      </c>
      <c r="Q1735">
        <v>58</v>
      </c>
      <c r="R1735">
        <v>80</v>
      </c>
      <c r="T1735" s="34">
        <f>_xlfn.XLOOKUP(B1735,Demog!$A$2:$A$219,Demog!$P$2:$P$219,,,2)</f>
        <v>58511</v>
      </c>
      <c r="U1735" s="34">
        <f t="shared" si="27"/>
        <v>8</v>
      </c>
      <c r="V1735" s="13">
        <f>IF(OR(Table1[[#This Row],[7d_positivity_public]]=0,ISBLANK(Table1[[#This Row],[7d_positivity_public]])),"",(Table1[[#This Row],[7d_positivity_public]]-Table1[[#This Row],[7d_positivity_all]])/Table1[[#This Row],[7d_positivity_public]])</f>
        <v>0</v>
      </c>
      <c r="W1735">
        <v>2</v>
      </c>
    </row>
    <row r="1736" spans="1:23" x14ac:dyDescent="0.25">
      <c r="A1736" s="10">
        <v>44414</v>
      </c>
      <c r="B1736">
        <v>2134</v>
      </c>
      <c r="C1736" t="s">
        <v>132</v>
      </c>
      <c r="D1736">
        <v>4</v>
      </c>
      <c r="E1736">
        <v>3</v>
      </c>
      <c r="F1736">
        <v>1</v>
      </c>
      <c r="G1736">
        <v>5</v>
      </c>
      <c r="H1736">
        <v>76</v>
      </c>
      <c r="K1736">
        <v>78</v>
      </c>
      <c r="L1736">
        <v>74</v>
      </c>
      <c r="M1736">
        <v>82</v>
      </c>
      <c r="N1736">
        <v>61</v>
      </c>
      <c r="P1736">
        <v>64</v>
      </c>
      <c r="Q1736">
        <v>56</v>
      </c>
      <c r="R1736">
        <v>74</v>
      </c>
      <c r="T1736" s="34">
        <f>_xlfn.XLOOKUP(B1736,Demog!$A$2:$A$219,Demog!$P$2:$P$219,,,2)</f>
        <v>24836</v>
      </c>
      <c r="U1736" s="34">
        <f t="shared" si="27"/>
        <v>7</v>
      </c>
      <c r="V1736" s="13">
        <f>IF(OR(Table1[[#This Row],[7d_positivity_public]]=0,ISBLANK(Table1[[#This Row],[7d_positivity_public]])),"",(Table1[[#This Row],[7d_positivity_public]]-Table1[[#This Row],[7d_positivity_all]])/Table1[[#This Row],[7d_positivity_public]])</f>
        <v>0.6</v>
      </c>
      <c r="W1736">
        <v>2</v>
      </c>
    </row>
    <row r="1737" spans="1:23" x14ac:dyDescent="0.25">
      <c r="A1737" s="10">
        <v>44414</v>
      </c>
      <c r="B1737">
        <v>2141</v>
      </c>
      <c r="C1737" t="s">
        <v>133</v>
      </c>
      <c r="D1737">
        <v>7</v>
      </c>
      <c r="E1737">
        <v>2</v>
      </c>
      <c r="F1737">
        <v>5</v>
      </c>
      <c r="G1737">
        <v>8</v>
      </c>
      <c r="H1737">
        <v>72</v>
      </c>
      <c r="K1737">
        <v>73</v>
      </c>
      <c r="L1737">
        <v>63</v>
      </c>
      <c r="M1737">
        <v>84</v>
      </c>
      <c r="N1737">
        <v>59</v>
      </c>
      <c r="P1737">
        <v>61</v>
      </c>
      <c r="Q1737">
        <v>48</v>
      </c>
      <c r="R1737">
        <v>76</v>
      </c>
      <c r="T1737" s="34">
        <f>_xlfn.XLOOKUP(B1737,Demog!$A$2:$A$219,Demog!$P$2:$P$219,,,2)</f>
        <v>26303</v>
      </c>
      <c r="U1737" s="34">
        <f t="shared" si="27"/>
        <v>13</v>
      </c>
      <c r="V1737" s="13">
        <f>IF(OR(Table1[[#This Row],[7d_positivity_public]]=0,ISBLANK(Table1[[#This Row],[7d_positivity_public]])),"",(Table1[[#This Row],[7d_positivity_public]]-Table1[[#This Row],[7d_positivity_all]])/Table1[[#This Row],[7d_positivity_public]])</f>
        <v>0.375</v>
      </c>
      <c r="W1737">
        <v>5</v>
      </c>
    </row>
    <row r="1738" spans="1:23" x14ac:dyDescent="0.25">
      <c r="A1738" s="10">
        <v>44414</v>
      </c>
      <c r="B1738">
        <v>2142</v>
      </c>
      <c r="C1738" t="s">
        <v>134</v>
      </c>
      <c r="D1738">
        <v>3</v>
      </c>
      <c r="E1738">
        <v>7</v>
      </c>
      <c r="F1738">
        <v>-4</v>
      </c>
      <c r="G1738">
        <v>8</v>
      </c>
      <c r="H1738">
        <v>71</v>
      </c>
      <c r="K1738">
        <v>72</v>
      </c>
      <c r="L1738">
        <v>64</v>
      </c>
      <c r="M1738">
        <v>81</v>
      </c>
      <c r="N1738">
        <v>58</v>
      </c>
      <c r="P1738">
        <v>61</v>
      </c>
      <c r="Q1738">
        <v>49</v>
      </c>
      <c r="R1738">
        <v>73</v>
      </c>
      <c r="T1738" s="34">
        <f>_xlfn.XLOOKUP(B1738,Demog!$A$2:$A$219,Demog!$P$2:$P$219,,,2)</f>
        <v>16854</v>
      </c>
      <c r="U1738" s="34">
        <f t="shared" si="27"/>
        <v>4</v>
      </c>
      <c r="V1738" s="13">
        <f>IF(OR(Table1[[#This Row],[7d_positivity_public]]=0,ISBLANK(Table1[[#This Row],[7d_positivity_public]])),"",(Table1[[#This Row],[7d_positivity_public]]-Table1[[#This Row],[7d_positivity_all]])/Table1[[#This Row],[7d_positivity_public]])</f>
        <v>0.375</v>
      </c>
      <c r="W1738">
        <v>5</v>
      </c>
    </row>
    <row r="1739" spans="1:23" x14ac:dyDescent="0.25">
      <c r="A1739" s="10">
        <v>44414</v>
      </c>
      <c r="B1739">
        <v>2150</v>
      </c>
      <c r="C1739" t="s">
        <v>135</v>
      </c>
      <c r="D1739">
        <v>3</v>
      </c>
      <c r="E1739">
        <v>1</v>
      </c>
      <c r="F1739">
        <v>2</v>
      </c>
      <c r="G1739">
        <v>5</v>
      </c>
      <c r="H1739">
        <v>76</v>
      </c>
      <c r="K1739">
        <v>78</v>
      </c>
      <c r="L1739">
        <v>65</v>
      </c>
      <c r="M1739">
        <v>86</v>
      </c>
      <c r="N1739">
        <v>66</v>
      </c>
      <c r="P1739">
        <v>68</v>
      </c>
      <c r="Q1739">
        <v>50</v>
      </c>
      <c r="R1739">
        <v>80</v>
      </c>
      <c r="T1739" s="34">
        <f>_xlfn.XLOOKUP(B1739,Demog!$A$2:$A$219,Demog!$P$2:$P$219,,,2)</f>
        <v>9696</v>
      </c>
      <c r="U1739" s="34">
        <f t="shared" si="27"/>
        <v>2</v>
      </c>
      <c r="V1739" s="13">
        <f>IF(OR(Table1[[#This Row],[7d_positivity_public]]=0,ISBLANK(Table1[[#This Row],[7d_positivity_public]])),"",(Table1[[#This Row],[7d_positivity_public]]-Table1[[#This Row],[7d_positivity_all]])/Table1[[#This Row],[7d_positivity_public]])</f>
        <v>0.4</v>
      </c>
      <c r="W1739">
        <v>3</v>
      </c>
    </row>
    <row r="1740" spans="1:23" x14ac:dyDescent="0.25">
      <c r="A1740" s="10">
        <v>44414</v>
      </c>
      <c r="B1740">
        <v>2210</v>
      </c>
      <c r="C1740" t="s">
        <v>136</v>
      </c>
      <c r="D1740">
        <v>3</v>
      </c>
      <c r="E1740">
        <v>1</v>
      </c>
      <c r="F1740">
        <v>2</v>
      </c>
      <c r="G1740">
        <v>4</v>
      </c>
      <c r="H1740">
        <v>86</v>
      </c>
      <c r="K1740">
        <v>86</v>
      </c>
      <c r="L1740">
        <v>85</v>
      </c>
      <c r="M1740">
        <v>88</v>
      </c>
      <c r="N1740">
        <v>74</v>
      </c>
      <c r="P1740">
        <v>75</v>
      </c>
      <c r="Q1740">
        <v>70</v>
      </c>
      <c r="R1740">
        <v>82</v>
      </c>
      <c r="T1740" s="34">
        <f>_xlfn.XLOOKUP(B1740,Demog!$A$2:$A$219,Demog!$P$2:$P$219,,,2)</f>
        <v>70996</v>
      </c>
      <c r="U1740" s="34">
        <f t="shared" si="27"/>
        <v>15</v>
      </c>
      <c r="V1740" s="13">
        <f>IF(OR(Table1[[#This Row],[7d_positivity_public]]=0,ISBLANK(Table1[[#This Row],[7d_positivity_public]])),"",(Table1[[#This Row],[7d_positivity_public]]-Table1[[#This Row],[7d_positivity_all]])/Table1[[#This Row],[7d_positivity_public]])</f>
        <v>0.5</v>
      </c>
      <c r="W1740">
        <v>2</v>
      </c>
    </row>
    <row r="1741" spans="1:23" x14ac:dyDescent="0.25">
      <c r="A1741" s="10">
        <v>44414</v>
      </c>
      <c r="B1741">
        <v>2221</v>
      </c>
      <c r="C1741" t="s">
        <v>137</v>
      </c>
      <c r="D1741">
        <v>9</v>
      </c>
      <c r="E1741">
        <v>2</v>
      </c>
      <c r="F1741">
        <v>7</v>
      </c>
      <c r="G1741">
        <v>9</v>
      </c>
      <c r="H1741">
        <v>87</v>
      </c>
      <c r="K1741">
        <v>88</v>
      </c>
      <c r="L1741">
        <v>88</v>
      </c>
      <c r="M1741">
        <v>88</v>
      </c>
      <c r="N1741">
        <v>75</v>
      </c>
      <c r="P1741">
        <v>76</v>
      </c>
      <c r="Q1741">
        <v>72</v>
      </c>
      <c r="R1741">
        <v>81</v>
      </c>
      <c r="T1741" s="34">
        <f>_xlfn.XLOOKUP(B1741,Demog!$A$2:$A$219,Demog!$P$2:$P$219,,,2)</f>
        <v>47161</v>
      </c>
      <c r="U1741" s="34">
        <f t="shared" si="27"/>
        <v>30</v>
      </c>
      <c r="V1741" s="13">
        <f>IF(OR(Table1[[#This Row],[7d_positivity_public]]=0,ISBLANK(Table1[[#This Row],[7d_positivity_public]])),"",(Table1[[#This Row],[7d_positivity_public]]-Table1[[#This Row],[7d_positivity_all]])/Table1[[#This Row],[7d_positivity_public]])</f>
        <v>0.55555555555555558</v>
      </c>
      <c r="W1741">
        <v>4</v>
      </c>
    </row>
    <row r="1742" spans="1:23" x14ac:dyDescent="0.25">
      <c r="A1742" s="10">
        <v>44414</v>
      </c>
      <c r="B1742">
        <v>2222</v>
      </c>
      <c r="C1742" t="s">
        <v>138</v>
      </c>
      <c r="D1742">
        <v>2</v>
      </c>
      <c r="E1742">
        <v>3</v>
      </c>
      <c r="F1742">
        <v>-1</v>
      </c>
      <c r="G1742">
        <v>3</v>
      </c>
      <c r="H1742">
        <v>85</v>
      </c>
      <c r="K1742">
        <v>86</v>
      </c>
      <c r="L1742">
        <v>86</v>
      </c>
      <c r="M1742">
        <v>86</v>
      </c>
      <c r="N1742">
        <v>73</v>
      </c>
      <c r="P1742">
        <v>74</v>
      </c>
      <c r="Q1742">
        <v>70</v>
      </c>
      <c r="R1742">
        <v>80</v>
      </c>
      <c r="T1742" s="34">
        <f>_xlfn.XLOOKUP(B1742,Demog!$A$2:$A$219,Demog!$P$2:$P$219,,,2)</f>
        <v>45434</v>
      </c>
      <c r="U1742" s="34">
        <f t="shared" si="27"/>
        <v>6</v>
      </c>
      <c r="V1742" s="13">
        <f>IF(OR(Table1[[#This Row],[7d_positivity_public]]=0,ISBLANK(Table1[[#This Row],[7d_positivity_public]])),"",(Table1[[#This Row],[7d_positivity_public]]-Table1[[#This Row],[7d_positivity_all]])/Table1[[#This Row],[7d_positivity_public]])</f>
        <v>0.66666666666666663</v>
      </c>
      <c r="W1742">
        <v>1</v>
      </c>
    </row>
    <row r="1743" spans="1:23" x14ac:dyDescent="0.25">
      <c r="A1743" s="10">
        <v>44414</v>
      </c>
      <c r="B1743">
        <v>2223</v>
      </c>
      <c r="C1743" t="s">
        <v>139</v>
      </c>
      <c r="D1743">
        <v>2</v>
      </c>
      <c r="E1743">
        <v>1</v>
      </c>
      <c r="F1743">
        <v>1</v>
      </c>
      <c r="G1743">
        <v>3</v>
      </c>
      <c r="H1743">
        <v>84</v>
      </c>
      <c r="K1743">
        <v>85</v>
      </c>
      <c r="L1743">
        <v>85</v>
      </c>
      <c r="M1743">
        <v>84</v>
      </c>
      <c r="N1743">
        <v>70</v>
      </c>
      <c r="P1743">
        <v>72</v>
      </c>
      <c r="Q1743">
        <v>68</v>
      </c>
      <c r="R1743">
        <v>76</v>
      </c>
      <c r="T1743" s="34">
        <f>_xlfn.XLOOKUP(B1743,Demog!$A$2:$A$219,Demog!$P$2:$P$219,,,2)</f>
        <v>81414</v>
      </c>
      <c r="U1743" s="34">
        <f t="shared" si="27"/>
        <v>11</v>
      </c>
      <c r="V1743" s="13">
        <f>IF(OR(Table1[[#This Row],[7d_positivity_public]]=0,ISBLANK(Table1[[#This Row],[7d_positivity_public]])),"",(Table1[[#This Row],[7d_positivity_public]]-Table1[[#This Row],[7d_positivity_all]])/Table1[[#This Row],[7d_positivity_public]])</f>
        <v>0.66666666666666663</v>
      </c>
      <c r="W1743">
        <v>1</v>
      </c>
    </row>
    <row r="1744" spans="1:23" x14ac:dyDescent="0.25">
      <c r="A1744" s="10">
        <v>44414</v>
      </c>
      <c r="B1744">
        <v>2224</v>
      </c>
      <c r="C1744" t="s">
        <v>140</v>
      </c>
      <c r="D1744">
        <v>2</v>
      </c>
      <c r="E1744">
        <v>2</v>
      </c>
      <c r="F1744">
        <v>0</v>
      </c>
      <c r="G1744">
        <v>4</v>
      </c>
      <c r="H1744">
        <v>83</v>
      </c>
      <c r="K1744">
        <v>84</v>
      </c>
      <c r="L1744">
        <v>83</v>
      </c>
      <c r="M1744">
        <v>85</v>
      </c>
      <c r="N1744">
        <v>71</v>
      </c>
      <c r="P1744">
        <v>72</v>
      </c>
      <c r="Q1744">
        <v>68</v>
      </c>
      <c r="R1744">
        <v>78</v>
      </c>
      <c r="T1744" s="34">
        <f>_xlfn.XLOOKUP(B1744,Demog!$A$2:$A$219,Demog!$P$2:$P$219,,,2)</f>
        <v>58746</v>
      </c>
      <c r="U1744" s="34">
        <f t="shared" si="27"/>
        <v>8</v>
      </c>
      <c r="V1744" s="13">
        <f>IF(OR(Table1[[#This Row],[7d_positivity_public]]=0,ISBLANK(Table1[[#This Row],[7d_positivity_public]])),"",(Table1[[#This Row],[7d_positivity_public]]-Table1[[#This Row],[7d_positivity_all]])/Table1[[#This Row],[7d_positivity_public]])</f>
        <v>0.5</v>
      </c>
      <c r="W1744">
        <v>2</v>
      </c>
    </row>
    <row r="1745" spans="1:23" x14ac:dyDescent="0.25">
      <c r="A1745" s="10">
        <v>44414</v>
      </c>
      <c r="B1745">
        <v>2231</v>
      </c>
      <c r="C1745" t="s">
        <v>141</v>
      </c>
      <c r="D1745">
        <v>4</v>
      </c>
      <c r="E1745">
        <v>2</v>
      </c>
      <c r="F1745">
        <v>2</v>
      </c>
      <c r="G1745">
        <v>3</v>
      </c>
      <c r="H1745">
        <v>79</v>
      </c>
      <c r="K1745">
        <v>80</v>
      </c>
      <c r="L1745">
        <v>73</v>
      </c>
      <c r="M1745">
        <v>87</v>
      </c>
      <c r="N1745">
        <v>67</v>
      </c>
      <c r="P1745">
        <v>69</v>
      </c>
      <c r="Q1745">
        <v>57</v>
      </c>
      <c r="R1745">
        <v>80</v>
      </c>
      <c r="T1745" s="34">
        <f>_xlfn.XLOOKUP(B1745,Demog!$A$2:$A$219,Demog!$P$2:$P$219,,,2)</f>
        <v>30824</v>
      </c>
      <c r="U1745" s="34">
        <f t="shared" si="27"/>
        <v>9</v>
      </c>
      <c r="V1745" s="13">
        <f>IF(OR(Table1[[#This Row],[7d_positivity_public]]=0,ISBLANK(Table1[[#This Row],[7d_positivity_public]])),"",(Table1[[#This Row],[7d_positivity_public]]-Table1[[#This Row],[7d_positivity_all]])/Table1[[#This Row],[7d_positivity_public]])</f>
        <v>0.33333333333333331</v>
      </c>
      <c r="W1745">
        <v>2</v>
      </c>
    </row>
    <row r="1746" spans="1:23" x14ac:dyDescent="0.25">
      <c r="A1746" s="10">
        <v>44414</v>
      </c>
      <c r="B1746">
        <v>2232</v>
      </c>
      <c r="C1746" t="s">
        <v>142</v>
      </c>
      <c r="D1746">
        <v>0</v>
      </c>
      <c r="E1746">
        <v>1</v>
      </c>
      <c r="F1746">
        <v>-1</v>
      </c>
      <c r="G1746">
        <v>0</v>
      </c>
      <c r="H1746">
        <v>85</v>
      </c>
      <c r="K1746">
        <v>86</v>
      </c>
      <c r="L1746">
        <v>81</v>
      </c>
      <c r="M1746">
        <v>90</v>
      </c>
      <c r="N1746">
        <v>74</v>
      </c>
      <c r="P1746">
        <v>76</v>
      </c>
      <c r="Q1746">
        <v>67</v>
      </c>
      <c r="R1746">
        <v>86</v>
      </c>
      <c r="T1746" s="34">
        <f>_xlfn.XLOOKUP(B1746,Demog!$A$2:$A$219,Demog!$P$2:$P$219,,,2)</f>
        <v>18835</v>
      </c>
      <c r="U1746" s="34">
        <f t="shared" si="27"/>
        <v>0</v>
      </c>
      <c r="V1746" s="13" t="str">
        <f>IF(OR(Table1[[#This Row],[7d_positivity_public]]=0,ISBLANK(Table1[[#This Row],[7d_positivity_public]])),"",(Table1[[#This Row],[7d_positivity_public]]-Table1[[#This Row],[7d_positivity_all]])/Table1[[#This Row],[7d_positivity_public]])</f>
        <v/>
      </c>
      <c r="W1746">
        <v>0</v>
      </c>
    </row>
    <row r="1747" spans="1:23" x14ac:dyDescent="0.25">
      <c r="A1747" s="10">
        <v>44414</v>
      </c>
      <c r="B1747">
        <v>2233</v>
      </c>
      <c r="C1747" t="s">
        <v>143</v>
      </c>
      <c r="D1747">
        <v>2</v>
      </c>
      <c r="E1747">
        <v>4</v>
      </c>
      <c r="F1747">
        <v>-2</v>
      </c>
      <c r="G1747">
        <v>2</v>
      </c>
      <c r="H1747">
        <v>79</v>
      </c>
      <c r="K1747">
        <v>80</v>
      </c>
      <c r="L1747">
        <v>74</v>
      </c>
      <c r="M1747">
        <v>87</v>
      </c>
      <c r="N1747">
        <v>67</v>
      </c>
      <c r="P1747">
        <v>70</v>
      </c>
      <c r="Q1747">
        <v>60</v>
      </c>
      <c r="R1747">
        <v>81</v>
      </c>
      <c r="T1747" s="34">
        <f>_xlfn.XLOOKUP(B1747,Demog!$A$2:$A$219,Demog!$P$2:$P$219,,,2)</f>
        <v>51442</v>
      </c>
      <c r="U1747" s="34">
        <f t="shared" si="27"/>
        <v>7</v>
      </c>
      <c r="V1747" s="13">
        <f>IF(OR(Table1[[#This Row],[7d_positivity_public]]=0,ISBLANK(Table1[[#This Row],[7d_positivity_public]])),"",(Table1[[#This Row],[7d_positivity_public]]-Table1[[#This Row],[7d_positivity_all]])/Table1[[#This Row],[7d_positivity_public]])</f>
        <v>0.5</v>
      </c>
      <c r="W1747">
        <v>1</v>
      </c>
    </row>
    <row r="1748" spans="1:23" x14ac:dyDescent="0.25">
      <c r="A1748" s="10">
        <v>44414</v>
      </c>
      <c r="B1748">
        <v>2241</v>
      </c>
      <c r="C1748" t="s">
        <v>144</v>
      </c>
      <c r="D1748">
        <v>1</v>
      </c>
      <c r="E1748">
        <v>2</v>
      </c>
      <c r="F1748">
        <v>-1</v>
      </c>
      <c r="G1748">
        <v>2</v>
      </c>
      <c r="H1748">
        <v>84</v>
      </c>
      <c r="K1748">
        <v>84</v>
      </c>
      <c r="L1748">
        <v>83</v>
      </c>
      <c r="M1748">
        <v>86</v>
      </c>
      <c r="N1748">
        <v>73</v>
      </c>
      <c r="P1748">
        <v>75</v>
      </c>
      <c r="Q1748">
        <v>70</v>
      </c>
      <c r="R1748">
        <v>80</v>
      </c>
      <c r="T1748" s="34">
        <f>_xlfn.XLOOKUP(B1748,Demog!$A$2:$A$219,Demog!$P$2:$P$219,,,2)</f>
        <v>40842</v>
      </c>
      <c r="U1748" s="34">
        <f t="shared" si="27"/>
        <v>3</v>
      </c>
      <c r="V1748" s="13">
        <f>IF(OR(Table1[[#This Row],[7d_positivity_public]]=0,ISBLANK(Table1[[#This Row],[7d_positivity_public]])),"",(Table1[[#This Row],[7d_positivity_public]]-Table1[[#This Row],[7d_positivity_all]])/Table1[[#This Row],[7d_positivity_public]])</f>
        <v>0.5</v>
      </c>
      <c r="W1748">
        <v>1</v>
      </c>
    </row>
    <row r="1749" spans="1:23" x14ac:dyDescent="0.25">
      <c r="A1749" s="10">
        <v>44414</v>
      </c>
      <c r="B1749">
        <v>2242</v>
      </c>
      <c r="C1749" t="s">
        <v>145</v>
      </c>
      <c r="D1749">
        <v>1</v>
      </c>
      <c r="E1749">
        <v>1</v>
      </c>
      <c r="F1749">
        <v>0</v>
      </c>
      <c r="G1749">
        <v>2</v>
      </c>
      <c r="H1749">
        <v>85</v>
      </c>
      <c r="K1749">
        <v>86</v>
      </c>
      <c r="L1749">
        <v>84</v>
      </c>
      <c r="M1749">
        <v>88</v>
      </c>
      <c r="N1749">
        <v>74</v>
      </c>
      <c r="P1749">
        <v>75</v>
      </c>
      <c r="Q1749">
        <v>69</v>
      </c>
      <c r="R1749">
        <v>82</v>
      </c>
      <c r="T1749" s="34">
        <f>_xlfn.XLOOKUP(B1749,Demog!$A$2:$A$219,Demog!$P$2:$P$219,,,2)</f>
        <v>70406</v>
      </c>
      <c r="U1749" s="34">
        <f t="shared" si="27"/>
        <v>5</v>
      </c>
      <c r="V1749" s="13">
        <f>IF(OR(Table1[[#This Row],[7d_positivity_public]]=0,ISBLANK(Table1[[#This Row],[7d_positivity_public]])),"",(Table1[[#This Row],[7d_positivity_public]]-Table1[[#This Row],[7d_positivity_all]])/Table1[[#This Row],[7d_positivity_public]])</f>
        <v>0.5</v>
      </c>
      <c r="W1749">
        <v>1</v>
      </c>
    </row>
    <row r="1750" spans="1:23" x14ac:dyDescent="0.25">
      <c r="A1750" s="10">
        <v>44414</v>
      </c>
      <c r="B1750">
        <v>2243</v>
      </c>
      <c r="C1750" t="s">
        <v>146</v>
      </c>
      <c r="D1750">
        <v>4</v>
      </c>
      <c r="E1750">
        <v>1</v>
      </c>
      <c r="F1750">
        <v>3</v>
      </c>
      <c r="G1750">
        <v>4</v>
      </c>
      <c r="H1750">
        <v>84</v>
      </c>
      <c r="K1750">
        <v>84</v>
      </c>
      <c r="L1750">
        <v>81</v>
      </c>
      <c r="M1750">
        <v>87</v>
      </c>
      <c r="N1750">
        <v>73</v>
      </c>
      <c r="P1750">
        <v>75</v>
      </c>
      <c r="Q1750">
        <v>68</v>
      </c>
      <c r="R1750">
        <v>82</v>
      </c>
      <c r="T1750" s="34">
        <f>_xlfn.XLOOKUP(B1750,Demog!$A$2:$A$219,Demog!$P$2:$P$219,,,2)</f>
        <v>28129</v>
      </c>
      <c r="U1750" s="34">
        <f t="shared" si="27"/>
        <v>8</v>
      </c>
      <c r="V1750" s="13">
        <f>IF(OR(Table1[[#This Row],[7d_positivity_public]]=0,ISBLANK(Table1[[#This Row],[7d_positivity_public]])),"",(Table1[[#This Row],[7d_positivity_public]]-Table1[[#This Row],[7d_positivity_all]])/Table1[[#This Row],[7d_positivity_public]])</f>
        <v>0.5</v>
      </c>
      <c r="W1750">
        <v>2</v>
      </c>
    </row>
    <row r="1751" spans="1:23" x14ac:dyDescent="0.25">
      <c r="A1751" s="10">
        <v>44414</v>
      </c>
      <c r="B1751">
        <v>2244</v>
      </c>
      <c r="C1751" t="s">
        <v>147</v>
      </c>
      <c r="D1751">
        <v>1</v>
      </c>
      <c r="E1751">
        <v>1</v>
      </c>
      <c r="F1751">
        <v>0</v>
      </c>
      <c r="G1751">
        <v>2</v>
      </c>
      <c r="H1751">
        <v>83</v>
      </c>
      <c r="K1751">
        <v>84</v>
      </c>
      <c r="L1751">
        <v>80</v>
      </c>
      <c r="M1751">
        <v>88</v>
      </c>
      <c r="N1751">
        <v>72</v>
      </c>
      <c r="P1751">
        <v>74</v>
      </c>
      <c r="Q1751">
        <v>67</v>
      </c>
      <c r="R1751">
        <v>83</v>
      </c>
      <c r="T1751" s="34">
        <f>_xlfn.XLOOKUP(B1751,Demog!$A$2:$A$219,Demog!$P$2:$P$219,,,2)</f>
        <v>58612</v>
      </c>
      <c r="U1751" s="34">
        <f t="shared" si="27"/>
        <v>4</v>
      </c>
      <c r="V1751" s="13">
        <f>IF(OR(Table1[[#This Row],[7d_positivity_public]]=0,ISBLANK(Table1[[#This Row],[7d_positivity_public]])),"",(Table1[[#This Row],[7d_positivity_public]]-Table1[[#This Row],[7d_positivity_all]])/Table1[[#This Row],[7d_positivity_public]])</f>
        <v>0.5</v>
      </c>
      <c r="W1751">
        <v>1</v>
      </c>
    </row>
    <row r="1752" spans="1:23" x14ac:dyDescent="0.25">
      <c r="A1752" s="10">
        <v>44414</v>
      </c>
      <c r="B1752">
        <v>2245</v>
      </c>
      <c r="C1752" t="s">
        <v>148</v>
      </c>
      <c r="D1752">
        <v>3</v>
      </c>
      <c r="E1752">
        <v>1</v>
      </c>
      <c r="F1752">
        <v>2</v>
      </c>
      <c r="G1752">
        <v>2</v>
      </c>
      <c r="H1752">
        <v>86</v>
      </c>
      <c r="K1752">
        <v>86</v>
      </c>
      <c r="L1752">
        <v>84</v>
      </c>
      <c r="M1752">
        <v>88</v>
      </c>
      <c r="N1752">
        <v>76</v>
      </c>
      <c r="P1752">
        <v>78</v>
      </c>
      <c r="Q1752">
        <v>73</v>
      </c>
      <c r="R1752">
        <v>84</v>
      </c>
      <c r="T1752" s="34">
        <f>_xlfn.XLOOKUP(B1752,Demog!$A$2:$A$219,Demog!$P$2:$P$219,,,2)</f>
        <v>36404</v>
      </c>
      <c r="U1752" s="34">
        <f t="shared" si="27"/>
        <v>8</v>
      </c>
      <c r="V1752" s="13">
        <f>IF(OR(Table1[[#This Row],[7d_positivity_public]]=0,ISBLANK(Table1[[#This Row],[7d_positivity_public]])),"",(Table1[[#This Row],[7d_positivity_public]]-Table1[[#This Row],[7d_positivity_all]])/Table1[[#This Row],[7d_positivity_public]])</f>
        <v>0.5</v>
      </c>
      <c r="W1752">
        <v>1</v>
      </c>
    </row>
    <row r="1753" spans="1:23" x14ac:dyDescent="0.25">
      <c r="A1753" s="10">
        <v>44414</v>
      </c>
      <c r="B1753">
        <v>2311</v>
      </c>
      <c r="C1753" t="s">
        <v>149</v>
      </c>
      <c r="D1753">
        <v>5</v>
      </c>
      <c r="E1753">
        <v>2</v>
      </c>
      <c r="F1753">
        <v>3</v>
      </c>
      <c r="G1753">
        <v>5</v>
      </c>
      <c r="H1753">
        <v>78</v>
      </c>
      <c r="K1753">
        <v>79</v>
      </c>
      <c r="L1753">
        <v>72</v>
      </c>
      <c r="M1753">
        <v>86</v>
      </c>
      <c r="N1753">
        <v>65</v>
      </c>
      <c r="P1753">
        <v>67</v>
      </c>
      <c r="Q1753">
        <v>57</v>
      </c>
      <c r="R1753">
        <v>79</v>
      </c>
      <c r="T1753" s="34">
        <f>_xlfn.XLOOKUP(B1753,Demog!$A$2:$A$219,Demog!$P$2:$P$219,,,2)</f>
        <v>25888</v>
      </c>
      <c r="U1753" s="34">
        <f t="shared" si="27"/>
        <v>9</v>
      </c>
      <c r="V1753" s="13">
        <f>IF(OR(Table1[[#This Row],[7d_positivity_public]]=0,ISBLANK(Table1[[#This Row],[7d_positivity_public]])),"",(Table1[[#This Row],[7d_positivity_public]]-Table1[[#This Row],[7d_positivity_all]])/Table1[[#This Row],[7d_positivity_public]])</f>
        <v>0.4</v>
      </c>
      <c r="W1753">
        <v>3</v>
      </c>
    </row>
    <row r="1754" spans="1:23" x14ac:dyDescent="0.25">
      <c r="A1754" s="10">
        <v>44414</v>
      </c>
      <c r="B1754">
        <v>2312</v>
      </c>
      <c r="C1754" t="s">
        <v>150</v>
      </c>
      <c r="D1754">
        <v>5</v>
      </c>
      <c r="E1754">
        <v>4</v>
      </c>
      <c r="F1754">
        <v>1</v>
      </c>
      <c r="G1754">
        <v>7</v>
      </c>
      <c r="H1754">
        <v>86</v>
      </c>
      <c r="K1754">
        <v>87</v>
      </c>
      <c r="L1754">
        <v>82</v>
      </c>
      <c r="M1754">
        <v>91</v>
      </c>
      <c r="N1754">
        <v>77</v>
      </c>
      <c r="P1754">
        <v>79</v>
      </c>
      <c r="Q1754">
        <v>71</v>
      </c>
      <c r="R1754">
        <v>87</v>
      </c>
      <c r="T1754" s="34">
        <f>_xlfn.XLOOKUP(B1754,Demog!$A$2:$A$219,Demog!$P$2:$P$219,,,2)</f>
        <v>29587</v>
      </c>
      <c r="U1754" s="34">
        <f t="shared" si="27"/>
        <v>10</v>
      </c>
      <c r="V1754" s="13">
        <f>IF(OR(Table1[[#This Row],[7d_positivity_public]]=0,ISBLANK(Table1[[#This Row],[7d_positivity_public]])),"",(Table1[[#This Row],[7d_positivity_public]]-Table1[[#This Row],[7d_positivity_all]])/Table1[[#This Row],[7d_positivity_public]])</f>
        <v>0.42857142857142855</v>
      </c>
      <c r="W1754">
        <v>4</v>
      </c>
    </row>
    <row r="1755" spans="1:23" x14ac:dyDescent="0.25">
      <c r="A1755" s="10">
        <v>44414</v>
      </c>
      <c r="B1755">
        <v>2313</v>
      </c>
      <c r="C1755" t="s">
        <v>151</v>
      </c>
      <c r="D1755">
        <v>4</v>
      </c>
      <c r="E1755">
        <v>2</v>
      </c>
      <c r="F1755">
        <v>2</v>
      </c>
      <c r="G1755">
        <v>6</v>
      </c>
      <c r="H1755">
        <v>83</v>
      </c>
      <c r="K1755">
        <v>84</v>
      </c>
      <c r="L1755">
        <v>82</v>
      </c>
      <c r="M1755">
        <v>89</v>
      </c>
      <c r="N1755">
        <v>73</v>
      </c>
      <c r="P1755">
        <v>75</v>
      </c>
      <c r="Q1755">
        <v>71</v>
      </c>
      <c r="R1755">
        <v>83</v>
      </c>
      <c r="T1755" s="34">
        <f>_xlfn.XLOOKUP(B1755,Demog!$A$2:$A$219,Demog!$P$2:$P$219,,,2)</f>
        <v>31567</v>
      </c>
      <c r="U1755" s="34">
        <f t="shared" si="27"/>
        <v>9</v>
      </c>
      <c r="V1755" s="13">
        <f>IF(OR(Table1[[#This Row],[7d_positivity_public]]=0,ISBLANK(Table1[[#This Row],[7d_positivity_public]])),"",(Table1[[#This Row],[7d_positivity_public]]-Table1[[#This Row],[7d_positivity_all]])/Table1[[#This Row],[7d_positivity_public]])</f>
        <v>0.5</v>
      </c>
      <c r="W1755">
        <v>3</v>
      </c>
    </row>
    <row r="1756" spans="1:23" x14ac:dyDescent="0.25">
      <c r="A1756" s="10">
        <v>44414</v>
      </c>
      <c r="B1756">
        <v>2314</v>
      </c>
      <c r="C1756" t="s">
        <v>152</v>
      </c>
      <c r="D1756">
        <v>3</v>
      </c>
      <c r="E1756">
        <v>2</v>
      </c>
      <c r="F1756">
        <v>1</v>
      </c>
      <c r="G1756">
        <v>6</v>
      </c>
      <c r="H1756">
        <v>80</v>
      </c>
      <c r="K1756">
        <v>81</v>
      </c>
      <c r="L1756">
        <v>73</v>
      </c>
      <c r="M1756">
        <v>88</v>
      </c>
      <c r="N1756">
        <v>70</v>
      </c>
      <c r="P1756">
        <v>73</v>
      </c>
      <c r="Q1756">
        <v>59</v>
      </c>
      <c r="R1756">
        <v>84</v>
      </c>
      <c r="T1756" s="34">
        <f>_xlfn.XLOOKUP(B1756,Demog!$A$2:$A$219,Demog!$P$2:$P$219,,,2)</f>
        <v>22090</v>
      </c>
      <c r="U1756" s="34">
        <f t="shared" si="27"/>
        <v>5</v>
      </c>
      <c r="V1756" s="13">
        <f>IF(OR(Table1[[#This Row],[7d_positivity_public]]=0,ISBLANK(Table1[[#This Row],[7d_positivity_public]])),"",(Table1[[#This Row],[7d_positivity_public]]-Table1[[#This Row],[7d_positivity_all]])/Table1[[#This Row],[7d_positivity_public]])</f>
        <v>0.33333333333333331</v>
      </c>
      <c r="W1756">
        <v>4</v>
      </c>
    </row>
    <row r="1757" spans="1:23" x14ac:dyDescent="0.25">
      <c r="A1757" s="10">
        <v>44414</v>
      </c>
      <c r="B1757">
        <v>2315</v>
      </c>
      <c r="C1757" t="s">
        <v>153</v>
      </c>
      <c r="D1757">
        <v>2</v>
      </c>
      <c r="E1757">
        <v>2</v>
      </c>
      <c r="F1757">
        <v>0</v>
      </c>
      <c r="G1757">
        <v>2</v>
      </c>
      <c r="H1757">
        <v>75</v>
      </c>
      <c r="K1757">
        <v>77</v>
      </c>
      <c r="L1757">
        <v>69</v>
      </c>
      <c r="M1757">
        <v>85</v>
      </c>
      <c r="N1757">
        <v>63</v>
      </c>
      <c r="P1757">
        <v>65</v>
      </c>
      <c r="Q1757">
        <v>54</v>
      </c>
      <c r="R1757">
        <v>78</v>
      </c>
      <c r="T1757" s="34">
        <f>_xlfn.XLOOKUP(B1757,Demog!$A$2:$A$219,Demog!$P$2:$P$219,,,2)</f>
        <v>13204</v>
      </c>
      <c r="U1757" s="34">
        <f t="shared" si="27"/>
        <v>2</v>
      </c>
      <c r="V1757" s="13">
        <f>IF(OR(Table1[[#This Row],[7d_positivity_public]]=0,ISBLANK(Table1[[#This Row],[7d_positivity_public]])),"",(Table1[[#This Row],[7d_positivity_public]]-Table1[[#This Row],[7d_positivity_all]])/Table1[[#This Row],[7d_positivity_public]])</f>
        <v>0</v>
      </c>
      <c r="W1757">
        <v>2</v>
      </c>
    </row>
    <row r="1758" spans="1:23" x14ac:dyDescent="0.25">
      <c r="A1758" s="10">
        <v>44414</v>
      </c>
      <c r="B1758">
        <v>2316</v>
      </c>
      <c r="C1758" t="s">
        <v>154</v>
      </c>
      <c r="D1758">
        <v>5</v>
      </c>
      <c r="E1758">
        <v>3</v>
      </c>
      <c r="F1758">
        <v>2</v>
      </c>
      <c r="G1758">
        <v>4</v>
      </c>
      <c r="H1758">
        <v>76</v>
      </c>
      <c r="K1758">
        <v>77</v>
      </c>
      <c r="L1758">
        <v>69</v>
      </c>
      <c r="M1758">
        <v>84</v>
      </c>
      <c r="N1758">
        <v>65</v>
      </c>
      <c r="P1758">
        <v>67</v>
      </c>
      <c r="Q1758">
        <v>54</v>
      </c>
      <c r="R1758">
        <v>79</v>
      </c>
      <c r="T1758" s="34">
        <f>_xlfn.XLOOKUP(B1758,Demog!$A$2:$A$219,Demog!$P$2:$P$219,,,2)</f>
        <v>12653</v>
      </c>
      <c r="U1758" s="34">
        <f t="shared" si="27"/>
        <v>4</v>
      </c>
      <c r="V1758" s="13">
        <f>IF(OR(Table1[[#This Row],[7d_positivity_public]]=0,ISBLANK(Table1[[#This Row],[7d_positivity_public]])),"",(Table1[[#This Row],[7d_positivity_public]]-Table1[[#This Row],[7d_positivity_all]])/Table1[[#This Row],[7d_positivity_public]])</f>
        <v>0.5</v>
      </c>
      <c r="W1758">
        <v>2</v>
      </c>
    </row>
    <row r="1759" spans="1:23" x14ac:dyDescent="0.25">
      <c r="A1759" s="10">
        <v>44414</v>
      </c>
      <c r="B1759">
        <v>2317</v>
      </c>
      <c r="C1759" t="s">
        <v>155</v>
      </c>
      <c r="D1759">
        <v>4</v>
      </c>
      <c r="E1759">
        <v>1</v>
      </c>
      <c r="F1759">
        <v>3</v>
      </c>
      <c r="G1759">
        <v>5</v>
      </c>
      <c r="H1759">
        <v>76</v>
      </c>
      <c r="K1759">
        <v>77</v>
      </c>
      <c r="L1759">
        <v>68</v>
      </c>
      <c r="M1759">
        <v>84</v>
      </c>
      <c r="N1759">
        <v>65</v>
      </c>
      <c r="P1759">
        <v>67</v>
      </c>
      <c r="Q1759">
        <v>53</v>
      </c>
      <c r="R1759">
        <v>78</v>
      </c>
      <c r="T1759" s="34">
        <f>_xlfn.XLOOKUP(B1759,Demog!$A$2:$A$219,Demog!$P$2:$P$219,,,2)</f>
        <v>8789</v>
      </c>
      <c r="U1759" s="34">
        <f t="shared" si="27"/>
        <v>2</v>
      </c>
      <c r="V1759" s="13">
        <f>IF(OR(Table1[[#This Row],[7d_positivity_public]]=0,ISBLANK(Table1[[#This Row],[7d_positivity_public]])),"",(Table1[[#This Row],[7d_positivity_public]]-Table1[[#This Row],[7d_positivity_all]])/Table1[[#This Row],[7d_positivity_public]])</f>
        <v>0.4</v>
      </c>
      <c r="W1759">
        <v>3</v>
      </c>
    </row>
    <row r="1760" spans="1:23" x14ac:dyDescent="0.25">
      <c r="A1760" s="10">
        <v>44414</v>
      </c>
      <c r="B1760">
        <v>2321</v>
      </c>
      <c r="C1760" t="s">
        <v>156</v>
      </c>
      <c r="D1760">
        <v>1</v>
      </c>
      <c r="E1760">
        <v>0</v>
      </c>
      <c r="F1760">
        <v>1</v>
      </c>
      <c r="G1760">
        <v>3</v>
      </c>
      <c r="H1760">
        <v>88</v>
      </c>
      <c r="K1760">
        <v>88</v>
      </c>
      <c r="L1760">
        <v>86</v>
      </c>
      <c r="M1760">
        <v>91</v>
      </c>
      <c r="N1760">
        <v>72</v>
      </c>
      <c r="P1760">
        <v>75</v>
      </c>
      <c r="Q1760">
        <v>67</v>
      </c>
      <c r="R1760">
        <v>84</v>
      </c>
      <c r="T1760" s="34">
        <f>_xlfn.XLOOKUP(B1760,Demog!$A$2:$A$219,Demog!$P$2:$P$219,,,2)</f>
        <v>56017</v>
      </c>
      <c r="U1760" s="34">
        <f t="shared" si="27"/>
        <v>4</v>
      </c>
      <c r="V1760" s="13">
        <f>IF(OR(Table1[[#This Row],[7d_positivity_public]]=0,ISBLANK(Table1[[#This Row],[7d_positivity_public]])),"",(Table1[[#This Row],[7d_positivity_public]]-Table1[[#This Row],[7d_positivity_all]])/Table1[[#This Row],[7d_positivity_public]])</f>
        <v>0.66666666666666663</v>
      </c>
      <c r="W1760">
        <v>1</v>
      </c>
    </row>
    <row r="1761" spans="1:23" x14ac:dyDescent="0.25">
      <c r="A1761" s="10">
        <v>44414</v>
      </c>
      <c r="B1761">
        <v>2322</v>
      </c>
      <c r="C1761" t="s">
        <v>157</v>
      </c>
      <c r="D1761">
        <v>3</v>
      </c>
      <c r="E1761">
        <v>0</v>
      </c>
      <c r="F1761">
        <v>3</v>
      </c>
      <c r="G1761">
        <v>3</v>
      </c>
      <c r="H1761">
        <v>89</v>
      </c>
      <c r="K1761">
        <v>90</v>
      </c>
      <c r="L1761">
        <v>86</v>
      </c>
      <c r="M1761">
        <v>93</v>
      </c>
      <c r="N1761">
        <v>77</v>
      </c>
      <c r="P1761">
        <v>80</v>
      </c>
      <c r="Q1761">
        <v>69</v>
      </c>
      <c r="R1761">
        <v>88</v>
      </c>
      <c r="T1761" s="34">
        <f>_xlfn.XLOOKUP(B1761,Demog!$A$2:$A$219,Demog!$P$2:$P$219,,,2)</f>
        <v>24822</v>
      </c>
      <c r="U1761" s="34">
        <f t="shared" si="27"/>
        <v>5</v>
      </c>
      <c r="V1761" s="13">
        <f>IF(OR(Table1[[#This Row],[7d_positivity_public]]=0,ISBLANK(Table1[[#This Row],[7d_positivity_public]])),"",(Table1[[#This Row],[7d_positivity_public]]-Table1[[#This Row],[7d_positivity_all]])/Table1[[#This Row],[7d_positivity_public]])</f>
        <v>0.66666666666666663</v>
      </c>
      <c r="W1761">
        <v>1</v>
      </c>
    </row>
    <row r="1762" spans="1:23" x14ac:dyDescent="0.25">
      <c r="A1762" s="10">
        <v>44414</v>
      </c>
      <c r="B1762">
        <v>2323</v>
      </c>
      <c r="C1762" t="s">
        <v>158</v>
      </c>
      <c r="D1762">
        <v>1</v>
      </c>
      <c r="E1762">
        <v>1</v>
      </c>
      <c r="F1762">
        <v>0</v>
      </c>
      <c r="G1762">
        <v>1</v>
      </c>
      <c r="H1762">
        <v>88</v>
      </c>
      <c r="K1762">
        <v>88</v>
      </c>
      <c r="L1762">
        <v>83</v>
      </c>
      <c r="M1762">
        <v>92</v>
      </c>
      <c r="N1762">
        <v>78</v>
      </c>
      <c r="P1762">
        <v>80</v>
      </c>
      <c r="Q1762">
        <v>68</v>
      </c>
      <c r="R1762">
        <v>87</v>
      </c>
      <c r="T1762" s="34">
        <f>_xlfn.XLOOKUP(B1762,Demog!$A$2:$A$219,Demog!$P$2:$P$219,,,2)</f>
        <v>22225</v>
      </c>
      <c r="U1762" s="34">
        <f t="shared" si="27"/>
        <v>2</v>
      </c>
      <c r="V1762" s="13">
        <f>IF(OR(Table1[[#This Row],[7d_positivity_public]]=0,ISBLANK(Table1[[#This Row],[7d_positivity_public]])),"",(Table1[[#This Row],[7d_positivity_public]]-Table1[[#This Row],[7d_positivity_all]])/Table1[[#This Row],[7d_positivity_public]])</f>
        <v>1</v>
      </c>
      <c r="W1762">
        <v>0</v>
      </c>
    </row>
    <row r="1763" spans="1:23" x14ac:dyDescent="0.25">
      <c r="A1763" s="10">
        <v>44414</v>
      </c>
      <c r="B1763">
        <v>2331</v>
      </c>
      <c r="C1763" t="s">
        <v>159</v>
      </c>
      <c r="D1763">
        <v>2</v>
      </c>
      <c r="E1763">
        <v>1</v>
      </c>
      <c r="F1763">
        <v>1</v>
      </c>
      <c r="G1763">
        <v>3</v>
      </c>
      <c r="H1763">
        <v>87</v>
      </c>
      <c r="K1763">
        <v>88</v>
      </c>
      <c r="L1763">
        <v>86</v>
      </c>
      <c r="M1763">
        <v>90</v>
      </c>
      <c r="N1763">
        <v>67</v>
      </c>
      <c r="P1763">
        <v>69</v>
      </c>
      <c r="Q1763">
        <v>62</v>
      </c>
      <c r="R1763">
        <v>81</v>
      </c>
      <c r="T1763" s="34">
        <f>_xlfn.XLOOKUP(B1763,Demog!$A$2:$A$219,Demog!$P$2:$P$219,,,2)</f>
        <v>53402</v>
      </c>
      <c r="U1763" s="34">
        <f t="shared" si="27"/>
        <v>7</v>
      </c>
      <c r="V1763" s="13">
        <f>IF(OR(Table1[[#This Row],[7d_positivity_public]]=0,ISBLANK(Table1[[#This Row],[7d_positivity_public]])),"",(Table1[[#This Row],[7d_positivity_public]]-Table1[[#This Row],[7d_positivity_all]])/Table1[[#This Row],[7d_positivity_public]])</f>
        <v>0.33333333333333331</v>
      </c>
      <c r="W1763">
        <v>2</v>
      </c>
    </row>
    <row r="1764" spans="1:23" x14ac:dyDescent="0.25">
      <c r="A1764" s="10">
        <v>44414</v>
      </c>
      <c r="B1764">
        <v>2332</v>
      </c>
      <c r="C1764" t="s">
        <v>160</v>
      </c>
      <c r="D1764">
        <v>3</v>
      </c>
      <c r="E1764">
        <v>1</v>
      </c>
      <c r="F1764">
        <v>2</v>
      </c>
      <c r="G1764">
        <v>4</v>
      </c>
      <c r="H1764">
        <v>82</v>
      </c>
      <c r="K1764">
        <v>83</v>
      </c>
      <c r="L1764">
        <v>82</v>
      </c>
      <c r="M1764">
        <v>85</v>
      </c>
      <c r="N1764">
        <v>64</v>
      </c>
      <c r="P1764">
        <v>66</v>
      </c>
      <c r="Q1764">
        <v>60</v>
      </c>
      <c r="R1764">
        <v>76</v>
      </c>
      <c r="T1764" s="34">
        <f>_xlfn.XLOOKUP(B1764,Demog!$A$2:$A$219,Demog!$P$2:$P$219,,,2)</f>
        <v>51161</v>
      </c>
      <c r="U1764" s="34">
        <f t="shared" si="27"/>
        <v>11</v>
      </c>
      <c r="V1764" s="13">
        <f>IF(OR(Table1[[#This Row],[7d_positivity_public]]=0,ISBLANK(Table1[[#This Row],[7d_positivity_public]])),"",(Table1[[#This Row],[7d_positivity_public]]-Table1[[#This Row],[7d_positivity_all]])/Table1[[#This Row],[7d_positivity_public]])</f>
        <v>0.5</v>
      </c>
      <c r="W1764">
        <v>2</v>
      </c>
    </row>
    <row r="1765" spans="1:23" x14ac:dyDescent="0.25">
      <c r="A1765" s="10">
        <v>44414</v>
      </c>
      <c r="B1765">
        <v>2333</v>
      </c>
      <c r="C1765" t="s">
        <v>161</v>
      </c>
      <c r="D1765">
        <v>3</v>
      </c>
      <c r="E1765">
        <v>2</v>
      </c>
      <c r="F1765">
        <v>1</v>
      </c>
      <c r="G1765">
        <v>3</v>
      </c>
      <c r="H1765">
        <v>84</v>
      </c>
      <c r="K1765">
        <v>85</v>
      </c>
      <c r="L1765">
        <v>82</v>
      </c>
      <c r="M1765">
        <v>90</v>
      </c>
      <c r="N1765">
        <v>73</v>
      </c>
      <c r="P1765">
        <v>75</v>
      </c>
      <c r="Q1765">
        <v>69</v>
      </c>
      <c r="R1765">
        <v>84</v>
      </c>
      <c r="T1765" s="34">
        <f>_xlfn.XLOOKUP(B1765,Demog!$A$2:$A$219,Demog!$P$2:$P$219,,,2)</f>
        <v>69963</v>
      </c>
      <c r="U1765" s="34">
        <f t="shared" si="27"/>
        <v>15</v>
      </c>
      <c r="V1765" s="13">
        <f>IF(OR(Table1[[#This Row],[7d_positivity_public]]=0,ISBLANK(Table1[[#This Row],[7d_positivity_public]])),"",(Table1[[#This Row],[7d_positivity_public]]-Table1[[#This Row],[7d_positivity_all]])/Table1[[#This Row],[7d_positivity_public]])</f>
        <v>0.33333333333333331</v>
      </c>
      <c r="W1765">
        <v>2</v>
      </c>
    </row>
    <row r="1766" spans="1:23" x14ac:dyDescent="0.25">
      <c r="A1766" s="10">
        <v>44414</v>
      </c>
      <c r="B1766">
        <v>2334</v>
      </c>
      <c r="C1766" t="s">
        <v>162</v>
      </c>
      <c r="D1766">
        <v>1</v>
      </c>
      <c r="E1766">
        <v>1</v>
      </c>
      <c r="F1766">
        <v>0</v>
      </c>
      <c r="G1766">
        <v>2</v>
      </c>
      <c r="H1766">
        <v>89</v>
      </c>
      <c r="K1766">
        <v>90</v>
      </c>
      <c r="L1766">
        <v>87</v>
      </c>
      <c r="M1766">
        <v>93</v>
      </c>
      <c r="N1766">
        <v>73</v>
      </c>
      <c r="P1766">
        <v>76</v>
      </c>
      <c r="Q1766">
        <v>70</v>
      </c>
      <c r="R1766">
        <v>86</v>
      </c>
      <c r="T1766" s="34">
        <f>_xlfn.XLOOKUP(B1766,Demog!$A$2:$A$219,Demog!$P$2:$P$219,,,2)</f>
        <v>45391</v>
      </c>
      <c r="U1766" s="34">
        <f t="shared" si="27"/>
        <v>3</v>
      </c>
      <c r="V1766" s="13">
        <f>IF(OR(Table1[[#This Row],[7d_positivity_public]]=0,ISBLANK(Table1[[#This Row],[7d_positivity_public]])),"",(Table1[[#This Row],[7d_positivity_public]]-Table1[[#This Row],[7d_positivity_all]])/Table1[[#This Row],[7d_positivity_public]])</f>
        <v>0.5</v>
      </c>
      <c r="W1766">
        <v>1</v>
      </c>
    </row>
    <row r="1767" spans="1:23" x14ac:dyDescent="0.25">
      <c r="A1767" s="10">
        <v>44414</v>
      </c>
      <c r="B1767">
        <v>2335</v>
      </c>
      <c r="C1767" t="s">
        <v>163</v>
      </c>
      <c r="D1767">
        <v>1</v>
      </c>
      <c r="E1767">
        <v>1</v>
      </c>
      <c r="F1767">
        <v>0</v>
      </c>
      <c r="G1767">
        <v>2</v>
      </c>
      <c r="H1767">
        <v>88</v>
      </c>
      <c r="K1767">
        <v>90</v>
      </c>
      <c r="L1767">
        <v>88</v>
      </c>
      <c r="M1767">
        <v>93</v>
      </c>
      <c r="N1767">
        <v>69</v>
      </c>
      <c r="P1767">
        <v>72</v>
      </c>
      <c r="Q1767">
        <v>64</v>
      </c>
      <c r="R1767">
        <v>84</v>
      </c>
      <c r="T1767" s="34">
        <f>_xlfn.XLOOKUP(B1767,Demog!$A$2:$A$219,Demog!$P$2:$P$219,,,2)</f>
        <v>62748</v>
      </c>
      <c r="U1767" s="34">
        <f t="shared" si="27"/>
        <v>4</v>
      </c>
      <c r="V1767" s="13">
        <f>IF(OR(Table1[[#This Row],[7d_positivity_public]]=0,ISBLANK(Table1[[#This Row],[7d_positivity_public]])),"",(Table1[[#This Row],[7d_positivity_public]]-Table1[[#This Row],[7d_positivity_all]])/Table1[[#This Row],[7d_positivity_public]])</f>
        <v>0.5</v>
      </c>
      <c r="W1767">
        <v>1</v>
      </c>
    </row>
    <row r="1768" spans="1:23" x14ac:dyDescent="0.25">
      <c r="A1768" s="10">
        <v>44414</v>
      </c>
      <c r="B1768">
        <v>2336</v>
      </c>
      <c r="C1768" t="s">
        <v>164</v>
      </c>
      <c r="D1768">
        <v>1</v>
      </c>
      <c r="E1768">
        <v>1</v>
      </c>
      <c r="F1768">
        <v>0</v>
      </c>
      <c r="G1768">
        <v>3</v>
      </c>
      <c r="H1768">
        <v>87</v>
      </c>
      <c r="K1768">
        <v>88</v>
      </c>
      <c r="L1768">
        <v>86</v>
      </c>
      <c r="M1768">
        <v>91</v>
      </c>
      <c r="N1768">
        <v>73</v>
      </c>
      <c r="P1768">
        <v>76</v>
      </c>
      <c r="Q1768">
        <v>69</v>
      </c>
      <c r="R1768">
        <v>84</v>
      </c>
      <c r="T1768" s="34">
        <f>_xlfn.XLOOKUP(B1768,Demog!$A$2:$A$219,Demog!$P$2:$P$219,,,2)</f>
        <v>58701</v>
      </c>
      <c r="U1768" s="34">
        <f t="shared" si="27"/>
        <v>4</v>
      </c>
      <c r="V1768" s="13">
        <f>IF(OR(Table1[[#This Row],[7d_positivity_public]]=0,ISBLANK(Table1[[#This Row],[7d_positivity_public]])),"",(Table1[[#This Row],[7d_positivity_public]]-Table1[[#This Row],[7d_positivity_all]])/Table1[[#This Row],[7d_positivity_public]])</f>
        <v>0.66666666666666663</v>
      </c>
      <c r="W1768">
        <v>1</v>
      </c>
    </row>
    <row r="1769" spans="1:23" x14ac:dyDescent="0.25">
      <c r="A1769" s="10">
        <v>44414</v>
      </c>
      <c r="B1769">
        <v>2337</v>
      </c>
      <c r="C1769" t="s">
        <v>165</v>
      </c>
      <c r="D1769">
        <v>4</v>
      </c>
      <c r="E1769">
        <v>1</v>
      </c>
      <c r="F1769">
        <v>3</v>
      </c>
      <c r="G1769">
        <v>7</v>
      </c>
      <c r="H1769">
        <v>81</v>
      </c>
      <c r="K1769">
        <v>82</v>
      </c>
      <c r="L1769">
        <v>79</v>
      </c>
      <c r="M1769">
        <v>86</v>
      </c>
      <c r="N1769">
        <v>69</v>
      </c>
      <c r="P1769">
        <v>71</v>
      </c>
      <c r="Q1769">
        <v>65</v>
      </c>
      <c r="R1769">
        <v>79</v>
      </c>
      <c r="T1769" s="34">
        <f>_xlfn.XLOOKUP(B1769,Demog!$A$2:$A$219,Demog!$P$2:$P$219,,,2)</f>
        <v>60538</v>
      </c>
      <c r="U1769" s="34">
        <f t="shared" si="27"/>
        <v>17</v>
      </c>
      <c r="V1769" s="13">
        <f>IF(OR(Table1[[#This Row],[7d_positivity_public]]=0,ISBLANK(Table1[[#This Row],[7d_positivity_public]])),"",(Table1[[#This Row],[7d_positivity_public]]-Table1[[#This Row],[7d_positivity_all]])/Table1[[#This Row],[7d_positivity_public]])</f>
        <v>0.5714285714285714</v>
      </c>
      <c r="W1769">
        <v>3</v>
      </c>
    </row>
    <row r="1770" spans="1:23" x14ac:dyDescent="0.25">
      <c r="A1770" s="10">
        <v>44414</v>
      </c>
      <c r="B1770">
        <v>2338</v>
      </c>
      <c r="C1770" t="s">
        <v>166</v>
      </c>
      <c r="D1770">
        <v>2</v>
      </c>
      <c r="E1770">
        <v>1</v>
      </c>
      <c r="F1770">
        <v>1</v>
      </c>
      <c r="G1770">
        <v>3</v>
      </c>
      <c r="H1770">
        <v>89</v>
      </c>
      <c r="K1770">
        <v>90</v>
      </c>
      <c r="L1770">
        <v>89</v>
      </c>
      <c r="M1770">
        <v>93</v>
      </c>
      <c r="N1770">
        <v>67</v>
      </c>
      <c r="P1770">
        <v>70</v>
      </c>
      <c r="Q1770">
        <v>63</v>
      </c>
      <c r="R1770">
        <v>83</v>
      </c>
      <c r="T1770" s="34">
        <f>_xlfn.XLOOKUP(B1770,Demog!$A$2:$A$219,Demog!$P$2:$P$219,,,2)</f>
        <v>41463</v>
      </c>
      <c r="U1770" s="34">
        <f t="shared" si="27"/>
        <v>6</v>
      </c>
      <c r="V1770" s="13">
        <f>IF(OR(Table1[[#This Row],[7d_positivity_public]]=0,ISBLANK(Table1[[#This Row],[7d_positivity_public]])),"",(Table1[[#This Row],[7d_positivity_public]]-Table1[[#This Row],[7d_positivity_all]])/Table1[[#This Row],[7d_positivity_public]])</f>
        <v>0.33333333333333331</v>
      </c>
      <c r="W1770">
        <v>2</v>
      </c>
    </row>
    <row r="1771" spans="1:23" x14ac:dyDescent="0.25">
      <c r="A1771" s="10">
        <v>44414</v>
      </c>
      <c r="B1771">
        <v>2341</v>
      </c>
      <c r="C1771" t="s">
        <v>167</v>
      </c>
      <c r="D1771">
        <v>4</v>
      </c>
      <c r="E1771">
        <v>1</v>
      </c>
      <c r="F1771">
        <v>3</v>
      </c>
      <c r="G1771">
        <v>5</v>
      </c>
      <c r="H1771">
        <v>84</v>
      </c>
      <c r="K1771">
        <v>85</v>
      </c>
      <c r="L1771">
        <v>80</v>
      </c>
      <c r="M1771">
        <v>89</v>
      </c>
      <c r="N1771">
        <v>75</v>
      </c>
      <c r="P1771">
        <v>77</v>
      </c>
      <c r="Q1771">
        <v>69</v>
      </c>
      <c r="R1771">
        <v>84</v>
      </c>
      <c r="T1771" s="34">
        <f>_xlfn.XLOOKUP(B1771,Demog!$A$2:$A$219,Demog!$P$2:$P$219,,,2)</f>
        <v>74816</v>
      </c>
      <c r="U1771" s="34">
        <f t="shared" si="27"/>
        <v>21</v>
      </c>
      <c r="V1771" s="13">
        <f>IF(OR(Table1[[#This Row],[7d_positivity_public]]=0,ISBLANK(Table1[[#This Row],[7d_positivity_public]])),"",(Table1[[#This Row],[7d_positivity_public]]-Table1[[#This Row],[7d_positivity_all]])/Table1[[#This Row],[7d_positivity_public]])</f>
        <v>0.6</v>
      </c>
      <c r="W1771">
        <v>2</v>
      </c>
    </row>
    <row r="1772" spans="1:23" x14ac:dyDescent="0.25">
      <c r="A1772" s="10">
        <v>44414</v>
      </c>
      <c r="B1772">
        <v>2342</v>
      </c>
      <c r="C1772" t="s">
        <v>168</v>
      </c>
      <c r="D1772">
        <v>2</v>
      </c>
      <c r="E1772">
        <v>1</v>
      </c>
      <c r="F1772">
        <v>1</v>
      </c>
      <c r="G1772">
        <v>3</v>
      </c>
      <c r="H1772">
        <v>82</v>
      </c>
      <c r="K1772">
        <v>83</v>
      </c>
      <c r="L1772">
        <v>74</v>
      </c>
      <c r="M1772">
        <v>87</v>
      </c>
      <c r="N1772">
        <v>74</v>
      </c>
      <c r="P1772">
        <v>75</v>
      </c>
      <c r="Q1772">
        <v>61</v>
      </c>
      <c r="R1772">
        <v>82</v>
      </c>
      <c r="T1772" s="34">
        <f>_xlfn.XLOOKUP(B1772,Demog!$A$2:$A$219,Demog!$P$2:$P$219,,,2)</f>
        <v>19952</v>
      </c>
      <c r="U1772" s="34">
        <f t="shared" si="27"/>
        <v>3</v>
      </c>
      <c r="V1772" s="13">
        <f>IF(OR(Table1[[#This Row],[7d_positivity_public]]=0,ISBLANK(Table1[[#This Row],[7d_positivity_public]])),"",(Table1[[#This Row],[7d_positivity_public]]-Table1[[#This Row],[7d_positivity_all]])/Table1[[#This Row],[7d_positivity_public]])</f>
        <v>0.33333333333333331</v>
      </c>
      <c r="W1772">
        <v>2</v>
      </c>
    </row>
    <row r="1773" spans="1:23" x14ac:dyDescent="0.25">
      <c r="A1773" s="10">
        <v>44414</v>
      </c>
      <c r="B1773">
        <v>3111</v>
      </c>
      <c r="C1773" t="s">
        <v>169</v>
      </c>
      <c r="D1773">
        <v>3</v>
      </c>
      <c r="E1773">
        <v>0</v>
      </c>
      <c r="F1773">
        <v>3</v>
      </c>
      <c r="G1773">
        <v>6</v>
      </c>
      <c r="H1773">
        <v>87</v>
      </c>
      <c r="K1773">
        <v>87</v>
      </c>
      <c r="L1773">
        <v>92</v>
      </c>
      <c r="M1773">
        <v>82</v>
      </c>
      <c r="N1773">
        <v>63</v>
      </c>
      <c r="P1773">
        <v>65</v>
      </c>
      <c r="Q1773">
        <v>59</v>
      </c>
      <c r="R1773">
        <v>71</v>
      </c>
      <c r="T1773" s="34">
        <f>_xlfn.XLOOKUP(B1773,Demog!$A$2:$A$219,Demog!$P$2:$P$219,,,2)</f>
        <v>54587</v>
      </c>
      <c r="U1773" s="34">
        <f t="shared" si="27"/>
        <v>11</v>
      </c>
      <c r="V1773" s="13">
        <f>IF(OR(Table1[[#This Row],[7d_positivity_public]]=0,ISBLANK(Table1[[#This Row],[7d_positivity_public]])),"",(Table1[[#This Row],[7d_positivity_public]]-Table1[[#This Row],[7d_positivity_all]])/Table1[[#This Row],[7d_positivity_public]])</f>
        <v>0.83333333333333337</v>
      </c>
      <c r="W1773">
        <v>1</v>
      </c>
    </row>
    <row r="1774" spans="1:23" x14ac:dyDescent="0.25">
      <c r="A1774" s="10">
        <v>44414</v>
      </c>
      <c r="B1774">
        <v>3112</v>
      </c>
      <c r="C1774" t="s">
        <v>170</v>
      </c>
      <c r="D1774">
        <v>2</v>
      </c>
      <c r="E1774">
        <v>3</v>
      </c>
      <c r="F1774">
        <v>-1</v>
      </c>
      <c r="G1774">
        <v>6</v>
      </c>
      <c r="H1774">
        <v>80</v>
      </c>
      <c r="K1774">
        <v>80</v>
      </c>
      <c r="L1774">
        <v>79</v>
      </c>
      <c r="M1774">
        <v>82</v>
      </c>
      <c r="N1774">
        <v>64</v>
      </c>
      <c r="P1774">
        <v>66</v>
      </c>
      <c r="Q1774">
        <v>58</v>
      </c>
      <c r="R1774">
        <v>74</v>
      </c>
      <c r="T1774" s="34">
        <f>_xlfn.XLOOKUP(B1774,Demog!$A$2:$A$219,Demog!$P$2:$P$219,,,2)</f>
        <v>17729</v>
      </c>
      <c r="U1774" s="34">
        <f t="shared" si="27"/>
        <v>2</v>
      </c>
      <c r="V1774" s="13">
        <f>IF(OR(Table1[[#This Row],[7d_positivity_public]]=0,ISBLANK(Table1[[#This Row],[7d_positivity_public]])),"",(Table1[[#This Row],[7d_positivity_public]]-Table1[[#This Row],[7d_positivity_all]])/Table1[[#This Row],[7d_positivity_public]])</f>
        <v>0.83333333333333337</v>
      </c>
      <c r="W1774">
        <v>1</v>
      </c>
    </row>
    <row r="1775" spans="1:23" x14ac:dyDescent="0.25">
      <c r="A1775" s="10">
        <v>44414</v>
      </c>
      <c r="B1775">
        <v>3113</v>
      </c>
      <c r="C1775" t="s">
        <v>171</v>
      </c>
      <c r="D1775">
        <v>4</v>
      </c>
      <c r="E1775">
        <v>1</v>
      </c>
      <c r="F1775">
        <v>3</v>
      </c>
      <c r="G1775">
        <v>12</v>
      </c>
      <c r="H1775">
        <v>80</v>
      </c>
      <c r="K1775">
        <v>80</v>
      </c>
      <c r="L1775">
        <v>79</v>
      </c>
      <c r="M1775">
        <v>81</v>
      </c>
      <c r="N1775">
        <v>63</v>
      </c>
      <c r="P1775">
        <v>65</v>
      </c>
      <c r="Q1775">
        <v>56</v>
      </c>
      <c r="R1775">
        <v>73</v>
      </c>
      <c r="T1775" s="34">
        <f>_xlfn.XLOOKUP(B1775,Demog!$A$2:$A$219,Demog!$P$2:$P$219,,,2)</f>
        <v>23478</v>
      </c>
      <c r="U1775" s="34">
        <f t="shared" si="27"/>
        <v>7</v>
      </c>
      <c r="V1775" s="13">
        <f>IF(OR(Table1[[#This Row],[7d_positivity_public]]=0,ISBLANK(Table1[[#This Row],[7d_positivity_public]])),"",(Table1[[#This Row],[7d_positivity_public]]-Table1[[#This Row],[7d_positivity_all]])/Table1[[#This Row],[7d_positivity_public]])</f>
        <v>0.75</v>
      </c>
      <c r="W1775">
        <v>3</v>
      </c>
    </row>
    <row r="1776" spans="1:23" x14ac:dyDescent="0.25">
      <c r="A1776" s="10">
        <v>44414</v>
      </c>
      <c r="B1776">
        <v>3114</v>
      </c>
      <c r="C1776" t="s">
        <v>172</v>
      </c>
      <c r="D1776">
        <v>2</v>
      </c>
      <c r="E1776">
        <v>1</v>
      </c>
      <c r="F1776">
        <v>1</v>
      </c>
      <c r="G1776">
        <v>4</v>
      </c>
      <c r="H1776">
        <v>82</v>
      </c>
      <c r="K1776">
        <v>83</v>
      </c>
      <c r="L1776">
        <v>81</v>
      </c>
      <c r="M1776">
        <v>84</v>
      </c>
      <c r="N1776">
        <v>66</v>
      </c>
      <c r="P1776">
        <v>68</v>
      </c>
      <c r="Q1776">
        <v>59</v>
      </c>
      <c r="R1776">
        <v>77</v>
      </c>
      <c r="T1776" s="34">
        <f>_xlfn.XLOOKUP(B1776,Demog!$A$2:$A$219,Demog!$P$2:$P$219,,,2)</f>
        <v>32171</v>
      </c>
      <c r="U1776" s="34">
        <f t="shared" si="27"/>
        <v>5</v>
      </c>
      <c r="V1776" s="13">
        <f>IF(OR(Table1[[#This Row],[7d_positivity_public]]=0,ISBLANK(Table1[[#This Row],[7d_positivity_public]])),"",(Table1[[#This Row],[7d_positivity_public]]-Table1[[#This Row],[7d_positivity_all]])/Table1[[#This Row],[7d_positivity_public]])</f>
        <v>0.75</v>
      </c>
      <c r="W1776">
        <v>1</v>
      </c>
    </row>
    <row r="1777" spans="1:23" x14ac:dyDescent="0.25">
      <c r="A1777" s="10">
        <v>44414</v>
      </c>
      <c r="B1777">
        <v>3115</v>
      </c>
      <c r="C1777" t="s">
        <v>173</v>
      </c>
      <c r="D1777">
        <v>4</v>
      </c>
      <c r="E1777">
        <v>2</v>
      </c>
      <c r="F1777">
        <v>2</v>
      </c>
      <c r="G1777">
        <v>13</v>
      </c>
      <c r="H1777">
        <v>87</v>
      </c>
      <c r="K1777">
        <v>87</v>
      </c>
      <c r="L1777">
        <v>84</v>
      </c>
      <c r="M1777">
        <v>90</v>
      </c>
      <c r="N1777">
        <v>74</v>
      </c>
      <c r="P1777">
        <v>77</v>
      </c>
      <c r="Q1777">
        <v>68</v>
      </c>
      <c r="R1777">
        <v>84</v>
      </c>
      <c r="T1777" s="34">
        <f>_xlfn.XLOOKUP(B1777,Demog!$A$2:$A$219,Demog!$P$2:$P$219,,,2)</f>
        <v>24774</v>
      </c>
      <c r="U1777" s="34">
        <f t="shared" si="27"/>
        <v>7</v>
      </c>
      <c r="V1777" s="13">
        <f>IF(OR(Table1[[#This Row],[7d_positivity_public]]=0,ISBLANK(Table1[[#This Row],[7d_positivity_public]])),"",(Table1[[#This Row],[7d_positivity_public]]-Table1[[#This Row],[7d_positivity_all]])/Table1[[#This Row],[7d_positivity_public]])</f>
        <v>0.61538461538461542</v>
      </c>
      <c r="W1777">
        <v>5</v>
      </c>
    </row>
    <row r="1778" spans="1:23" x14ac:dyDescent="0.25">
      <c r="A1778" s="10">
        <v>44414</v>
      </c>
      <c r="B1778">
        <v>3116</v>
      </c>
      <c r="C1778" t="s">
        <v>174</v>
      </c>
      <c r="D1778">
        <v>1</v>
      </c>
      <c r="E1778">
        <v>2</v>
      </c>
      <c r="F1778">
        <v>-1</v>
      </c>
      <c r="G1778">
        <v>3</v>
      </c>
      <c r="H1778">
        <v>86</v>
      </c>
      <c r="K1778">
        <v>86</v>
      </c>
      <c r="L1778">
        <v>87</v>
      </c>
      <c r="M1778">
        <v>86</v>
      </c>
      <c r="N1778">
        <v>67</v>
      </c>
      <c r="P1778">
        <v>69</v>
      </c>
      <c r="Q1778">
        <v>62</v>
      </c>
      <c r="R1778">
        <v>77</v>
      </c>
      <c r="T1778" s="34">
        <f>_xlfn.XLOOKUP(B1778,Demog!$A$2:$A$219,Demog!$P$2:$P$219,,,2)</f>
        <v>24621</v>
      </c>
      <c r="U1778" s="34">
        <f t="shared" si="27"/>
        <v>2</v>
      </c>
      <c r="V1778" s="13">
        <f>IF(OR(Table1[[#This Row],[7d_positivity_public]]=0,ISBLANK(Table1[[#This Row],[7d_positivity_public]])),"",(Table1[[#This Row],[7d_positivity_public]]-Table1[[#This Row],[7d_positivity_all]])/Table1[[#This Row],[7d_positivity_public]])</f>
        <v>0.66666666666666663</v>
      </c>
      <c r="W1778">
        <v>1</v>
      </c>
    </row>
    <row r="1779" spans="1:23" x14ac:dyDescent="0.25">
      <c r="A1779" s="10">
        <v>44414</v>
      </c>
      <c r="B1779">
        <v>3117</v>
      </c>
      <c r="C1779" t="s">
        <v>175</v>
      </c>
      <c r="D1779">
        <v>2</v>
      </c>
      <c r="E1779">
        <v>0</v>
      </c>
      <c r="F1779">
        <v>2</v>
      </c>
      <c r="G1779">
        <v>4</v>
      </c>
      <c r="H1779">
        <v>86</v>
      </c>
      <c r="K1779">
        <v>86</v>
      </c>
      <c r="L1779">
        <v>84</v>
      </c>
      <c r="M1779">
        <v>88</v>
      </c>
      <c r="N1779">
        <v>68</v>
      </c>
      <c r="P1779">
        <v>70</v>
      </c>
      <c r="Q1779">
        <v>61</v>
      </c>
      <c r="R1779">
        <v>79</v>
      </c>
      <c r="T1779" s="34">
        <f>_xlfn.XLOOKUP(B1779,Demog!$A$2:$A$219,Demog!$P$2:$P$219,,,2)</f>
        <v>20949</v>
      </c>
      <c r="U1779" s="34">
        <f t="shared" si="27"/>
        <v>3</v>
      </c>
      <c r="V1779" s="13">
        <f>IF(OR(Table1[[#This Row],[7d_positivity_public]]=0,ISBLANK(Table1[[#This Row],[7d_positivity_public]])),"",(Table1[[#This Row],[7d_positivity_public]]-Table1[[#This Row],[7d_positivity_all]])/Table1[[#This Row],[7d_positivity_public]])</f>
        <v>0.5</v>
      </c>
      <c r="W1779">
        <v>2</v>
      </c>
    </row>
    <row r="1780" spans="1:23" x14ac:dyDescent="0.25">
      <c r="A1780" s="10">
        <v>44414</v>
      </c>
      <c r="B1780">
        <v>3211</v>
      </c>
      <c r="C1780" t="s">
        <v>176</v>
      </c>
      <c r="D1780">
        <v>4</v>
      </c>
      <c r="E1780">
        <v>3</v>
      </c>
      <c r="F1780">
        <v>1</v>
      </c>
      <c r="G1780">
        <v>3</v>
      </c>
      <c r="H1780">
        <v>87</v>
      </c>
      <c r="K1780">
        <v>87</v>
      </c>
      <c r="L1780">
        <v>90</v>
      </c>
      <c r="M1780">
        <v>82</v>
      </c>
      <c r="N1780">
        <v>72</v>
      </c>
      <c r="P1780">
        <v>73</v>
      </c>
      <c r="Q1780">
        <v>72</v>
      </c>
      <c r="R1780">
        <v>74</v>
      </c>
      <c r="T1780" s="34">
        <f>_xlfn.XLOOKUP(B1780,Demog!$A$2:$A$219,Demog!$P$2:$P$219,,,2)</f>
        <v>41934</v>
      </c>
      <c r="U1780" s="34">
        <f t="shared" si="27"/>
        <v>12</v>
      </c>
      <c r="V1780" s="13">
        <f>IF(OR(Table1[[#This Row],[7d_positivity_public]]=0,ISBLANK(Table1[[#This Row],[7d_positivity_public]])),"",(Table1[[#This Row],[7d_positivity_public]]-Table1[[#This Row],[7d_positivity_all]])/Table1[[#This Row],[7d_positivity_public]])</f>
        <v>0.66666666666666663</v>
      </c>
      <c r="W1780">
        <v>1</v>
      </c>
    </row>
    <row r="1781" spans="1:23" x14ac:dyDescent="0.25">
      <c r="A1781" s="10">
        <v>44414</v>
      </c>
      <c r="B1781">
        <v>3212</v>
      </c>
      <c r="C1781" t="s">
        <v>177</v>
      </c>
      <c r="D1781">
        <v>4</v>
      </c>
      <c r="E1781">
        <v>3</v>
      </c>
      <c r="F1781">
        <v>1</v>
      </c>
      <c r="G1781">
        <v>3</v>
      </c>
      <c r="H1781">
        <v>87</v>
      </c>
      <c r="K1781">
        <v>87</v>
      </c>
      <c r="L1781">
        <v>89</v>
      </c>
      <c r="M1781">
        <v>84</v>
      </c>
      <c r="N1781">
        <v>74</v>
      </c>
      <c r="P1781">
        <v>74</v>
      </c>
      <c r="Q1781">
        <v>73</v>
      </c>
      <c r="R1781">
        <v>77</v>
      </c>
      <c r="T1781" s="34">
        <f>_xlfn.XLOOKUP(B1781,Demog!$A$2:$A$219,Demog!$P$2:$P$219,,,2)</f>
        <v>47203</v>
      </c>
      <c r="U1781" s="34">
        <f t="shared" si="27"/>
        <v>13</v>
      </c>
      <c r="V1781" s="13">
        <f>IF(OR(Table1[[#This Row],[7d_positivity_public]]=0,ISBLANK(Table1[[#This Row],[7d_positivity_public]])),"",(Table1[[#This Row],[7d_positivity_public]]-Table1[[#This Row],[7d_positivity_all]])/Table1[[#This Row],[7d_positivity_public]])</f>
        <v>0.66666666666666663</v>
      </c>
      <c r="W1781">
        <v>1</v>
      </c>
    </row>
    <row r="1782" spans="1:23" x14ac:dyDescent="0.25">
      <c r="A1782" s="10">
        <v>44414</v>
      </c>
      <c r="B1782">
        <v>3213</v>
      </c>
      <c r="C1782" t="s">
        <v>178</v>
      </c>
      <c r="D1782">
        <v>6</v>
      </c>
      <c r="E1782">
        <v>2</v>
      </c>
      <c r="F1782">
        <v>4</v>
      </c>
      <c r="G1782">
        <v>7</v>
      </c>
      <c r="H1782">
        <v>89</v>
      </c>
      <c r="K1782">
        <v>90</v>
      </c>
      <c r="L1782">
        <v>90</v>
      </c>
      <c r="M1782">
        <v>89</v>
      </c>
      <c r="N1782">
        <v>78</v>
      </c>
      <c r="P1782">
        <v>80</v>
      </c>
      <c r="Q1782">
        <v>76</v>
      </c>
      <c r="R1782">
        <v>84</v>
      </c>
      <c r="T1782" s="34">
        <f>_xlfn.XLOOKUP(B1782,Demog!$A$2:$A$219,Demog!$P$2:$P$219,,,2)</f>
        <v>32904</v>
      </c>
      <c r="U1782" s="34">
        <f t="shared" si="27"/>
        <v>14</v>
      </c>
      <c r="V1782" s="13">
        <f>IF(OR(Table1[[#This Row],[7d_positivity_public]]=0,ISBLANK(Table1[[#This Row],[7d_positivity_public]])),"",(Table1[[#This Row],[7d_positivity_public]]-Table1[[#This Row],[7d_positivity_all]])/Table1[[#This Row],[7d_positivity_public]])</f>
        <v>0.7142857142857143</v>
      </c>
      <c r="W1782">
        <v>2</v>
      </c>
    </row>
    <row r="1783" spans="1:23" x14ac:dyDescent="0.25">
      <c r="A1783" s="10">
        <v>44414</v>
      </c>
      <c r="B1783">
        <v>3221</v>
      </c>
      <c r="C1783" t="s">
        <v>179</v>
      </c>
      <c r="D1783">
        <v>6</v>
      </c>
      <c r="E1783">
        <v>2</v>
      </c>
      <c r="F1783">
        <v>4</v>
      </c>
      <c r="G1783">
        <v>6</v>
      </c>
      <c r="H1783">
        <v>74</v>
      </c>
      <c r="K1783">
        <v>75</v>
      </c>
      <c r="L1783">
        <v>74</v>
      </c>
      <c r="M1783">
        <v>75</v>
      </c>
      <c r="N1783">
        <v>59</v>
      </c>
      <c r="P1783">
        <v>60</v>
      </c>
      <c r="Q1783">
        <v>57</v>
      </c>
      <c r="R1783">
        <v>63</v>
      </c>
      <c r="T1783" s="34">
        <f>_xlfn.XLOOKUP(B1783,Demog!$A$2:$A$219,Demog!$P$2:$P$219,,,2)</f>
        <v>19960</v>
      </c>
      <c r="U1783" s="34">
        <f t="shared" si="27"/>
        <v>8</v>
      </c>
      <c r="V1783" s="13">
        <f>IF(OR(Table1[[#This Row],[7d_positivity_public]]=0,ISBLANK(Table1[[#This Row],[7d_positivity_public]])),"",(Table1[[#This Row],[7d_positivity_public]]-Table1[[#This Row],[7d_positivity_all]])/Table1[[#This Row],[7d_positivity_public]])</f>
        <v>0.5</v>
      </c>
      <c r="W1783">
        <v>3</v>
      </c>
    </row>
    <row r="1784" spans="1:23" x14ac:dyDescent="0.25">
      <c r="A1784" s="10">
        <v>44414</v>
      </c>
      <c r="B1784">
        <v>3222</v>
      </c>
      <c r="C1784" t="s">
        <v>180</v>
      </c>
      <c r="D1784">
        <v>2</v>
      </c>
      <c r="E1784">
        <v>0</v>
      </c>
      <c r="F1784">
        <v>2</v>
      </c>
      <c r="G1784">
        <v>3</v>
      </c>
      <c r="H1784">
        <v>86</v>
      </c>
      <c r="K1784">
        <v>87</v>
      </c>
      <c r="L1784">
        <v>89</v>
      </c>
      <c r="M1784">
        <v>83</v>
      </c>
      <c r="N1784">
        <v>71</v>
      </c>
      <c r="P1784">
        <v>72</v>
      </c>
      <c r="Q1784">
        <v>71</v>
      </c>
      <c r="R1784">
        <v>75</v>
      </c>
      <c r="T1784" s="34">
        <f>_xlfn.XLOOKUP(B1784,Demog!$A$2:$A$219,Demog!$P$2:$P$219,,,2)</f>
        <v>12392</v>
      </c>
      <c r="U1784" s="34">
        <f t="shared" si="27"/>
        <v>2</v>
      </c>
      <c r="V1784" s="13">
        <f>IF(OR(Table1[[#This Row],[7d_positivity_public]]=0,ISBLANK(Table1[[#This Row],[7d_positivity_public]])),"",(Table1[[#This Row],[7d_positivity_public]]-Table1[[#This Row],[7d_positivity_all]])/Table1[[#This Row],[7d_positivity_public]])</f>
        <v>0.66666666666666663</v>
      </c>
      <c r="W1784">
        <v>1</v>
      </c>
    </row>
    <row r="1785" spans="1:23" x14ac:dyDescent="0.25">
      <c r="A1785" s="10">
        <v>44414</v>
      </c>
      <c r="B1785">
        <v>3223</v>
      </c>
      <c r="C1785" t="s">
        <v>181</v>
      </c>
      <c r="D1785">
        <v>3</v>
      </c>
      <c r="E1785">
        <v>0</v>
      </c>
      <c r="F1785">
        <v>3</v>
      </c>
      <c r="G1785">
        <v>5</v>
      </c>
      <c r="H1785">
        <v>85</v>
      </c>
      <c r="K1785">
        <v>86</v>
      </c>
      <c r="L1785">
        <v>86</v>
      </c>
      <c r="M1785">
        <v>84</v>
      </c>
      <c r="N1785">
        <v>73</v>
      </c>
      <c r="P1785">
        <v>74</v>
      </c>
      <c r="Q1785">
        <v>73</v>
      </c>
      <c r="R1785">
        <v>76</v>
      </c>
      <c r="T1785" s="34">
        <f>_xlfn.XLOOKUP(B1785,Demog!$A$2:$A$219,Demog!$P$2:$P$219,,,2)</f>
        <v>29180</v>
      </c>
      <c r="U1785" s="34">
        <f t="shared" si="27"/>
        <v>6</v>
      </c>
      <c r="V1785" s="13">
        <f>IF(OR(Table1[[#This Row],[7d_positivity_public]]=0,ISBLANK(Table1[[#This Row],[7d_positivity_public]])),"",(Table1[[#This Row],[7d_positivity_public]]-Table1[[#This Row],[7d_positivity_all]])/Table1[[#This Row],[7d_positivity_public]])</f>
        <v>0.6</v>
      </c>
      <c r="W1785">
        <v>2</v>
      </c>
    </row>
    <row r="1786" spans="1:23" x14ac:dyDescent="0.25">
      <c r="A1786" s="10">
        <v>44414</v>
      </c>
      <c r="B1786">
        <v>3231</v>
      </c>
      <c r="C1786" t="s">
        <v>182</v>
      </c>
      <c r="D1786">
        <v>4</v>
      </c>
      <c r="E1786">
        <v>2</v>
      </c>
      <c r="F1786">
        <v>2</v>
      </c>
      <c r="G1786">
        <v>8</v>
      </c>
      <c r="H1786">
        <v>89</v>
      </c>
      <c r="K1786">
        <v>90</v>
      </c>
      <c r="L1786">
        <v>90</v>
      </c>
      <c r="M1786">
        <v>89</v>
      </c>
      <c r="N1786">
        <v>74</v>
      </c>
      <c r="P1786">
        <v>76</v>
      </c>
      <c r="Q1786">
        <v>74</v>
      </c>
      <c r="R1786">
        <v>80</v>
      </c>
      <c r="T1786" s="34">
        <f>_xlfn.XLOOKUP(B1786,Demog!$A$2:$A$219,Demog!$P$2:$P$219,,,2)</f>
        <v>18027</v>
      </c>
      <c r="U1786" s="34">
        <f t="shared" si="27"/>
        <v>5</v>
      </c>
      <c r="V1786" s="13">
        <f>IF(OR(Table1[[#This Row],[7d_positivity_public]]=0,ISBLANK(Table1[[#This Row],[7d_positivity_public]])),"",(Table1[[#This Row],[7d_positivity_public]]-Table1[[#This Row],[7d_positivity_all]])/Table1[[#This Row],[7d_positivity_public]])</f>
        <v>0.625</v>
      </c>
      <c r="W1786">
        <v>3</v>
      </c>
    </row>
    <row r="1787" spans="1:23" x14ac:dyDescent="0.25">
      <c r="A1787" s="10">
        <v>44414</v>
      </c>
      <c r="B1787">
        <v>3232</v>
      </c>
      <c r="C1787" t="s">
        <v>183</v>
      </c>
      <c r="D1787">
        <v>3</v>
      </c>
      <c r="E1787">
        <v>0</v>
      </c>
      <c r="F1787">
        <v>3</v>
      </c>
      <c r="G1787">
        <v>4</v>
      </c>
      <c r="H1787">
        <v>89</v>
      </c>
      <c r="K1787">
        <v>89</v>
      </c>
      <c r="L1787">
        <v>88</v>
      </c>
      <c r="M1787">
        <v>89</v>
      </c>
      <c r="N1787">
        <v>75</v>
      </c>
      <c r="P1787">
        <v>76</v>
      </c>
      <c r="Q1787">
        <v>72</v>
      </c>
      <c r="R1787">
        <v>82</v>
      </c>
      <c r="T1787" s="34">
        <f>_xlfn.XLOOKUP(B1787,Demog!$A$2:$A$219,Demog!$P$2:$P$219,,,2)</f>
        <v>34575</v>
      </c>
      <c r="U1787" s="34">
        <f t="shared" si="27"/>
        <v>7</v>
      </c>
      <c r="V1787" s="13">
        <f>IF(OR(Table1[[#This Row],[7d_positivity_public]]=0,ISBLANK(Table1[[#This Row],[7d_positivity_public]])),"",(Table1[[#This Row],[7d_positivity_public]]-Table1[[#This Row],[7d_positivity_all]])/Table1[[#This Row],[7d_positivity_public]])</f>
        <v>0.5</v>
      </c>
      <c r="W1787">
        <v>2</v>
      </c>
    </row>
    <row r="1788" spans="1:23" x14ac:dyDescent="0.25">
      <c r="A1788" s="10">
        <v>44414</v>
      </c>
      <c r="B1788">
        <v>3233</v>
      </c>
      <c r="C1788" t="s">
        <v>184</v>
      </c>
      <c r="D1788">
        <v>3</v>
      </c>
      <c r="E1788">
        <v>2</v>
      </c>
      <c r="F1788">
        <v>1</v>
      </c>
      <c r="G1788">
        <v>4</v>
      </c>
      <c r="H1788">
        <v>90</v>
      </c>
      <c r="K1788">
        <v>91</v>
      </c>
      <c r="L1788">
        <v>92</v>
      </c>
      <c r="M1788">
        <v>89</v>
      </c>
      <c r="N1788">
        <v>74</v>
      </c>
      <c r="P1788">
        <v>76</v>
      </c>
      <c r="Q1788">
        <v>73</v>
      </c>
      <c r="R1788">
        <v>81</v>
      </c>
      <c r="T1788" s="34">
        <f>_xlfn.XLOOKUP(B1788,Demog!$A$2:$A$219,Demog!$P$2:$P$219,,,2)</f>
        <v>51292</v>
      </c>
      <c r="U1788" s="34">
        <f t="shared" si="27"/>
        <v>11</v>
      </c>
      <c r="V1788" s="13">
        <f>IF(OR(Table1[[#This Row],[7d_positivity_public]]=0,ISBLANK(Table1[[#This Row],[7d_positivity_public]])),"",(Table1[[#This Row],[7d_positivity_public]]-Table1[[#This Row],[7d_positivity_all]])/Table1[[#This Row],[7d_positivity_public]])</f>
        <v>0.5</v>
      </c>
      <c r="W1788">
        <v>2</v>
      </c>
    </row>
    <row r="1789" spans="1:23" x14ac:dyDescent="0.25">
      <c r="A1789" s="10">
        <v>44414</v>
      </c>
      <c r="B1789">
        <v>3241</v>
      </c>
      <c r="C1789" t="s">
        <v>185</v>
      </c>
      <c r="D1789">
        <v>2</v>
      </c>
      <c r="E1789">
        <v>1</v>
      </c>
      <c r="F1789">
        <v>1</v>
      </c>
      <c r="G1789">
        <v>3</v>
      </c>
      <c r="H1789">
        <v>83</v>
      </c>
      <c r="K1789">
        <v>83</v>
      </c>
      <c r="L1789">
        <v>82</v>
      </c>
      <c r="M1789">
        <v>84</v>
      </c>
      <c r="N1789">
        <v>68</v>
      </c>
      <c r="P1789">
        <v>70</v>
      </c>
      <c r="Q1789">
        <v>61</v>
      </c>
      <c r="R1789">
        <v>78</v>
      </c>
      <c r="T1789" s="34">
        <f>_xlfn.XLOOKUP(B1789,Demog!$A$2:$A$219,Demog!$P$2:$P$219,,,2)</f>
        <v>37993</v>
      </c>
      <c r="U1789" s="34">
        <f t="shared" si="27"/>
        <v>5</v>
      </c>
      <c r="V1789" s="13">
        <f>IF(OR(Table1[[#This Row],[7d_positivity_public]]=0,ISBLANK(Table1[[#This Row],[7d_positivity_public]])),"",(Table1[[#This Row],[7d_positivity_public]]-Table1[[#This Row],[7d_positivity_all]])/Table1[[#This Row],[7d_positivity_public]])</f>
        <v>0.66666666666666663</v>
      </c>
      <c r="W1789">
        <v>1</v>
      </c>
    </row>
    <row r="1790" spans="1:23" x14ac:dyDescent="0.25">
      <c r="A1790" s="10">
        <v>44414</v>
      </c>
      <c r="B1790">
        <v>3242</v>
      </c>
      <c r="C1790" t="s">
        <v>186</v>
      </c>
      <c r="D1790">
        <v>3</v>
      </c>
      <c r="E1790">
        <v>0</v>
      </c>
      <c r="F1790">
        <v>3</v>
      </c>
      <c r="G1790">
        <v>5</v>
      </c>
      <c r="H1790">
        <v>86</v>
      </c>
      <c r="K1790">
        <v>86</v>
      </c>
      <c r="L1790">
        <v>84</v>
      </c>
      <c r="M1790">
        <v>89</v>
      </c>
      <c r="N1790">
        <v>72</v>
      </c>
      <c r="P1790">
        <v>74</v>
      </c>
      <c r="Q1790">
        <v>65</v>
      </c>
      <c r="R1790">
        <v>83</v>
      </c>
      <c r="T1790" s="34">
        <f>_xlfn.XLOOKUP(B1790,Demog!$A$2:$A$219,Demog!$P$2:$P$219,,,2)</f>
        <v>34483</v>
      </c>
      <c r="U1790" s="34">
        <f t="shared" si="27"/>
        <v>7</v>
      </c>
      <c r="V1790" s="13">
        <f>IF(OR(Table1[[#This Row],[7d_positivity_public]]=0,ISBLANK(Table1[[#This Row],[7d_positivity_public]])),"",(Table1[[#This Row],[7d_positivity_public]]-Table1[[#This Row],[7d_positivity_all]])/Table1[[#This Row],[7d_positivity_public]])</f>
        <v>0.8</v>
      </c>
      <c r="W1790">
        <v>1</v>
      </c>
    </row>
    <row r="1791" spans="1:23" x14ac:dyDescent="0.25">
      <c r="A1791" s="10">
        <v>44414</v>
      </c>
      <c r="B1791">
        <v>3243</v>
      </c>
      <c r="C1791" t="s">
        <v>187</v>
      </c>
      <c r="D1791">
        <v>6</v>
      </c>
      <c r="E1791">
        <v>13</v>
      </c>
      <c r="F1791">
        <v>-7</v>
      </c>
      <c r="G1791">
        <v>8</v>
      </c>
      <c r="H1791">
        <v>81</v>
      </c>
      <c r="K1791">
        <v>81</v>
      </c>
      <c r="L1791">
        <v>81</v>
      </c>
      <c r="M1791">
        <v>81</v>
      </c>
      <c r="N1791">
        <v>61</v>
      </c>
      <c r="P1791">
        <v>62</v>
      </c>
      <c r="Q1791">
        <v>58</v>
      </c>
      <c r="R1791">
        <v>73</v>
      </c>
      <c r="T1791" s="34">
        <f>_xlfn.XLOOKUP(B1791,Demog!$A$2:$A$219,Demog!$P$2:$P$219,,,2)</f>
        <v>15890</v>
      </c>
      <c r="U1791" s="34">
        <f t="shared" si="27"/>
        <v>7</v>
      </c>
      <c r="V1791" s="13">
        <f>IF(OR(Table1[[#This Row],[7d_positivity_public]]=0,ISBLANK(Table1[[#This Row],[7d_positivity_public]])),"",(Table1[[#This Row],[7d_positivity_public]]-Table1[[#This Row],[7d_positivity_all]])/Table1[[#This Row],[7d_positivity_public]])</f>
        <v>0.875</v>
      </c>
      <c r="W1791">
        <v>1</v>
      </c>
    </row>
    <row r="1792" spans="1:23" x14ac:dyDescent="0.25">
      <c r="A1792" s="10">
        <v>44414</v>
      </c>
      <c r="B1792">
        <v>3244</v>
      </c>
      <c r="C1792" t="s">
        <v>188</v>
      </c>
      <c r="D1792">
        <v>5</v>
      </c>
      <c r="E1792">
        <v>2</v>
      </c>
      <c r="F1792">
        <v>3</v>
      </c>
      <c r="G1792">
        <v>7</v>
      </c>
      <c r="H1792">
        <v>90</v>
      </c>
      <c r="K1792">
        <v>90</v>
      </c>
      <c r="L1792">
        <v>91</v>
      </c>
      <c r="M1792">
        <v>89</v>
      </c>
      <c r="N1792">
        <v>77</v>
      </c>
      <c r="P1792">
        <v>78</v>
      </c>
      <c r="Q1792">
        <v>75</v>
      </c>
      <c r="R1792">
        <v>83</v>
      </c>
      <c r="T1792" s="34">
        <f>_xlfn.XLOOKUP(B1792,Demog!$A$2:$A$219,Demog!$P$2:$P$219,,,2)</f>
        <v>42812</v>
      </c>
      <c r="U1792" s="34">
        <f t="shared" si="27"/>
        <v>15</v>
      </c>
      <c r="V1792" s="13">
        <f>IF(OR(Table1[[#This Row],[7d_positivity_public]]=0,ISBLANK(Table1[[#This Row],[7d_positivity_public]])),"",(Table1[[#This Row],[7d_positivity_public]]-Table1[[#This Row],[7d_positivity_all]])/Table1[[#This Row],[7d_positivity_public]])</f>
        <v>0.7142857142857143</v>
      </c>
      <c r="W1792">
        <v>2</v>
      </c>
    </row>
    <row r="1793" spans="1:23" x14ac:dyDescent="0.25">
      <c r="A1793" s="10">
        <v>44414</v>
      </c>
      <c r="B1793">
        <v>3251</v>
      </c>
      <c r="C1793" t="s">
        <v>189</v>
      </c>
      <c r="D1793">
        <v>2</v>
      </c>
      <c r="E1793">
        <v>0</v>
      </c>
      <c r="F1793">
        <v>2</v>
      </c>
      <c r="G1793">
        <v>3</v>
      </c>
      <c r="H1793">
        <v>90</v>
      </c>
      <c r="K1793">
        <v>90</v>
      </c>
      <c r="L1793">
        <v>90</v>
      </c>
      <c r="M1793">
        <v>88</v>
      </c>
      <c r="N1793">
        <v>75</v>
      </c>
      <c r="P1793">
        <v>76</v>
      </c>
      <c r="Q1793">
        <v>74</v>
      </c>
      <c r="R1793">
        <v>80</v>
      </c>
      <c r="T1793" s="34">
        <f>_xlfn.XLOOKUP(B1793,Demog!$A$2:$A$219,Demog!$P$2:$P$219,,,2)</f>
        <v>31755</v>
      </c>
      <c r="U1793" s="34">
        <f t="shared" si="27"/>
        <v>4</v>
      </c>
      <c r="V1793" s="13">
        <f>IF(OR(Table1[[#This Row],[7d_positivity_public]]=0,ISBLANK(Table1[[#This Row],[7d_positivity_public]])),"",(Table1[[#This Row],[7d_positivity_public]]-Table1[[#This Row],[7d_positivity_all]])/Table1[[#This Row],[7d_positivity_public]])</f>
        <v>0.66666666666666663</v>
      </c>
      <c r="W1793">
        <v>1</v>
      </c>
    </row>
    <row r="1794" spans="1:23" x14ac:dyDescent="0.25">
      <c r="A1794" s="10">
        <v>44414</v>
      </c>
      <c r="B1794">
        <v>3252</v>
      </c>
      <c r="C1794" t="s">
        <v>190</v>
      </c>
      <c r="D1794">
        <v>3</v>
      </c>
      <c r="E1794">
        <v>0</v>
      </c>
      <c r="F1794">
        <v>3</v>
      </c>
      <c r="G1794">
        <v>5</v>
      </c>
      <c r="H1794">
        <v>89</v>
      </c>
      <c r="K1794">
        <v>89</v>
      </c>
      <c r="L1794">
        <v>91</v>
      </c>
      <c r="M1794">
        <v>86</v>
      </c>
      <c r="N1794">
        <v>78</v>
      </c>
      <c r="P1794">
        <v>78</v>
      </c>
      <c r="Q1794">
        <v>78</v>
      </c>
      <c r="R1794">
        <v>79</v>
      </c>
      <c r="T1794" s="34">
        <f>_xlfn.XLOOKUP(B1794,Demog!$A$2:$A$219,Demog!$P$2:$P$219,,,2)</f>
        <v>32807</v>
      </c>
      <c r="U1794" s="34">
        <f t="shared" ref="U1794:U1857" si="28">ROUND(T1794*D1794/100000*7,0)</f>
        <v>7</v>
      </c>
      <c r="V1794" s="13">
        <f>IF(OR(Table1[[#This Row],[7d_positivity_public]]=0,ISBLANK(Table1[[#This Row],[7d_positivity_public]])),"",(Table1[[#This Row],[7d_positivity_public]]-Table1[[#This Row],[7d_positivity_all]])/Table1[[#This Row],[7d_positivity_public]])</f>
        <v>0.8</v>
      </c>
      <c r="W1794">
        <v>1</v>
      </c>
    </row>
    <row r="1795" spans="1:23" x14ac:dyDescent="0.25">
      <c r="A1795" s="10">
        <v>44414</v>
      </c>
      <c r="B1795">
        <v>3253</v>
      </c>
      <c r="C1795" t="s">
        <v>191</v>
      </c>
      <c r="D1795">
        <v>4</v>
      </c>
      <c r="E1795">
        <v>2</v>
      </c>
      <c r="F1795">
        <v>2</v>
      </c>
      <c r="G1795">
        <v>6</v>
      </c>
      <c r="H1795">
        <v>90</v>
      </c>
      <c r="K1795">
        <v>90</v>
      </c>
      <c r="L1795">
        <v>91</v>
      </c>
      <c r="M1795">
        <v>88</v>
      </c>
      <c r="N1795">
        <v>76</v>
      </c>
      <c r="P1795">
        <v>78</v>
      </c>
      <c r="Q1795">
        <v>75</v>
      </c>
      <c r="R1795">
        <v>83</v>
      </c>
      <c r="T1795" s="34">
        <f>_xlfn.XLOOKUP(B1795,Demog!$A$2:$A$219,Demog!$P$2:$P$219,,,2)</f>
        <v>31246</v>
      </c>
      <c r="U1795" s="34">
        <f t="shared" si="28"/>
        <v>9</v>
      </c>
      <c r="V1795" s="13">
        <f>IF(OR(Table1[[#This Row],[7d_positivity_public]]=0,ISBLANK(Table1[[#This Row],[7d_positivity_public]])),"",(Table1[[#This Row],[7d_positivity_public]]-Table1[[#This Row],[7d_positivity_all]])/Table1[[#This Row],[7d_positivity_public]])</f>
        <v>0.66666666666666663</v>
      </c>
      <c r="W1795">
        <v>2</v>
      </c>
    </row>
    <row r="1796" spans="1:23" x14ac:dyDescent="0.25">
      <c r="A1796" s="10">
        <v>44414</v>
      </c>
      <c r="B1796">
        <v>3261</v>
      </c>
      <c r="C1796" t="s">
        <v>192</v>
      </c>
      <c r="D1796">
        <v>1</v>
      </c>
      <c r="E1796">
        <v>4</v>
      </c>
      <c r="F1796">
        <v>-3</v>
      </c>
      <c r="G1796">
        <v>5</v>
      </c>
      <c r="H1796">
        <v>88</v>
      </c>
      <c r="K1796">
        <v>88</v>
      </c>
      <c r="L1796">
        <v>88</v>
      </c>
      <c r="M1796">
        <v>88</v>
      </c>
      <c r="N1796">
        <v>74</v>
      </c>
      <c r="P1796">
        <v>76</v>
      </c>
      <c r="Q1796">
        <v>71</v>
      </c>
      <c r="R1796">
        <v>81</v>
      </c>
      <c r="T1796" s="34">
        <f>_xlfn.XLOOKUP(B1796,Demog!$A$2:$A$219,Demog!$P$2:$P$219,,,2)</f>
        <v>29561</v>
      </c>
      <c r="U1796" s="34">
        <f t="shared" si="28"/>
        <v>2</v>
      </c>
      <c r="V1796" s="13">
        <f>IF(OR(Table1[[#This Row],[7d_positivity_public]]=0,ISBLANK(Table1[[#This Row],[7d_positivity_public]])),"",(Table1[[#This Row],[7d_positivity_public]]-Table1[[#This Row],[7d_positivity_all]])/Table1[[#This Row],[7d_positivity_public]])</f>
        <v>0.6</v>
      </c>
      <c r="W1796">
        <v>2</v>
      </c>
    </row>
    <row r="1797" spans="1:23" x14ac:dyDescent="0.25">
      <c r="A1797" s="10">
        <v>44414</v>
      </c>
      <c r="B1797">
        <v>3262</v>
      </c>
      <c r="C1797" t="s">
        <v>193</v>
      </c>
      <c r="D1797">
        <v>4</v>
      </c>
      <c r="E1797">
        <v>3</v>
      </c>
      <c r="F1797">
        <v>1</v>
      </c>
      <c r="G1797">
        <v>8</v>
      </c>
      <c r="H1797">
        <v>83</v>
      </c>
      <c r="K1797">
        <v>84</v>
      </c>
      <c r="L1797">
        <v>85</v>
      </c>
      <c r="M1797">
        <v>82</v>
      </c>
      <c r="N1797">
        <v>66</v>
      </c>
      <c r="P1797">
        <v>68</v>
      </c>
      <c r="Q1797">
        <v>62</v>
      </c>
      <c r="R1797">
        <v>74</v>
      </c>
      <c r="T1797" s="34">
        <f>_xlfn.XLOOKUP(B1797,Demog!$A$2:$A$219,Demog!$P$2:$P$219,,,2)</f>
        <v>37453</v>
      </c>
      <c r="U1797" s="34">
        <f t="shared" si="28"/>
        <v>10</v>
      </c>
      <c r="V1797" s="13">
        <f>IF(OR(Table1[[#This Row],[7d_positivity_public]]=0,ISBLANK(Table1[[#This Row],[7d_positivity_public]])),"",(Table1[[#This Row],[7d_positivity_public]]-Table1[[#This Row],[7d_positivity_all]])/Table1[[#This Row],[7d_positivity_public]])</f>
        <v>0.75</v>
      </c>
      <c r="W1797">
        <v>2</v>
      </c>
    </row>
    <row r="1798" spans="1:23" x14ac:dyDescent="0.25">
      <c r="A1798" s="10">
        <v>44414</v>
      </c>
      <c r="B1798">
        <v>3263</v>
      </c>
      <c r="C1798" t="s">
        <v>194</v>
      </c>
      <c r="D1798">
        <v>3</v>
      </c>
      <c r="E1798">
        <v>1</v>
      </c>
      <c r="F1798">
        <v>2</v>
      </c>
      <c r="G1798">
        <v>5</v>
      </c>
      <c r="H1798">
        <v>90</v>
      </c>
      <c r="K1798">
        <v>90</v>
      </c>
      <c r="L1798">
        <v>91</v>
      </c>
      <c r="M1798">
        <v>90</v>
      </c>
      <c r="N1798">
        <v>71</v>
      </c>
      <c r="P1798">
        <v>74</v>
      </c>
      <c r="Q1798">
        <v>68</v>
      </c>
      <c r="R1798">
        <v>81</v>
      </c>
      <c r="T1798" s="34">
        <f>_xlfn.XLOOKUP(B1798,Demog!$A$2:$A$219,Demog!$P$2:$P$219,,,2)</f>
        <v>36496</v>
      </c>
      <c r="U1798" s="34">
        <f t="shared" si="28"/>
        <v>8</v>
      </c>
      <c r="V1798" s="13">
        <f>IF(OR(Table1[[#This Row],[7d_positivity_public]]=0,ISBLANK(Table1[[#This Row],[7d_positivity_public]])),"",(Table1[[#This Row],[7d_positivity_public]]-Table1[[#This Row],[7d_positivity_all]])/Table1[[#This Row],[7d_positivity_public]])</f>
        <v>0.6</v>
      </c>
      <c r="W1798">
        <v>2</v>
      </c>
    </row>
    <row r="1799" spans="1:23" x14ac:dyDescent="0.25">
      <c r="A1799" s="10">
        <v>44414</v>
      </c>
      <c r="B1799">
        <v>3264</v>
      </c>
      <c r="C1799" t="s">
        <v>195</v>
      </c>
      <c r="D1799">
        <v>2</v>
      </c>
      <c r="E1799">
        <v>0</v>
      </c>
      <c r="F1799">
        <v>2</v>
      </c>
      <c r="G1799">
        <v>4</v>
      </c>
      <c r="H1799">
        <v>88</v>
      </c>
      <c r="K1799">
        <v>89</v>
      </c>
      <c r="L1799">
        <v>89</v>
      </c>
      <c r="M1799">
        <v>89</v>
      </c>
      <c r="N1799">
        <v>73</v>
      </c>
      <c r="P1799">
        <v>75</v>
      </c>
      <c r="Q1799">
        <v>69</v>
      </c>
      <c r="R1799">
        <v>81</v>
      </c>
      <c r="T1799" s="34">
        <f>_xlfn.XLOOKUP(B1799,Demog!$A$2:$A$219,Demog!$P$2:$P$219,,,2)</f>
        <v>31065</v>
      </c>
      <c r="U1799" s="34">
        <f t="shared" si="28"/>
        <v>4</v>
      </c>
      <c r="V1799" s="13">
        <f>IF(OR(Table1[[#This Row],[7d_positivity_public]]=0,ISBLANK(Table1[[#This Row],[7d_positivity_public]])),"",(Table1[[#This Row],[7d_positivity_public]]-Table1[[#This Row],[7d_positivity_all]])/Table1[[#This Row],[7d_positivity_public]])</f>
        <v>0.5</v>
      </c>
      <c r="W1799">
        <v>2</v>
      </c>
    </row>
    <row r="1800" spans="1:23" x14ac:dyDescent="0.25">
      <c r="A1800" s="10">
        <v>44414</v>
      </c>
      <c r="B1800">
        <v>3311</v>
      </c>
      <c r="C1800" t="s">
        <v>196</v>
      </c>
      <c r="D1800">
        <v>4</v>
      </c>
      <c r="E1800">
        <v>1</v>
      </c>
      <c r="F1800">
        <v>3</v>
      </c>
      <c r="G1800">
        <v>5</v>
      </c>
      <c r="H1800">
        <v>88</v>
      </c>
      <c r="K1800">
        <v>88</v>
      </c>
      <c r="L1800">
        <v>87</v>
      </c>
      <c r="M1800">
        <v>89</v>
      </c>
      <c r="N1800">
        <v>75</v>
      </c>
      <c r="P1800">
        <v>77</v>
      </c>
      <c r="Q1800">
        <v>71</v>
      </c>
      <c r="R1800">
        <v>84</v>
      </c>
      <c r="T1800" s="34">
        <f>_xlfn.XLOOKUP(B1800,Demog!$A$2:$A$219,Demog!$P$2:$P$219,,,2)</f>
        <v>19230</v>
      </c>
      <c r="U1800" s="34">
        <f t="shared" si="28"/>
        <v>5</v>
      </c>
      <c r="V1800" s="13">
        <f>IF(OR(Table1[[#This Row],[7d_positivity_public]]=0,ISBLANK(Table1[[#This Row],[7d_positivity_public]])),"",(Table1[[#This Row],[7d_positivity_public]]-Table1[[#This Row],[7d_positivity_all]])/Table1[[#This Row],[7d_positivity_public]])</f>
        <v>0.6</v>
      </c>
      <c r="W1800">
        <v>2</v>
      </c>
    </row>
    <row r="1801" spans="1:23" x14ac:dyDescent="0.25">
      <c r="A1801" s="10">
        <v>44414</v>
      </c>
      <c r="B1801">
        <v>3312</v>
      </c>
      <c r="C1801" t="s">
        <v>197</v>
      </c>
      <c r="D1801">
        <v>4</v>
      </c>
      <c r="E1801">
        <v>3</v>
      </c>
      <c r="F1801">
        <v>1</v>
      </c>
      <c r="G1801">
        <v>4</v>
      </c>
      <c r="H1801">
        <v>87</v>
      </c>
      <c r="K1801">
        <v>87</v>
      </c>
      <c r="L1801">
        <v>86</v>
      </c>
      <c r="M1801">
        <v>88</v>
      </c>
      <c r="N1801">
        <v>74</v>
      </c>
      <c r="P1801">
        <v>76</v>
      </c>
      <c r="Q1801">
        <v>71</v>
      </c>
      <c r="R1801">
        <v>81</v>
      </c>
      <c r="T1801" s="34">
        <f>_xlfn.XLOOKUP(B1801,Demog!$A$2:$A$219,Demog!$P$2:$P$219,,,2)</f>
        <v>34244</v>
      </c>
      <c r="U1801" s="34">
        <f t="shared" si="28"/>
        <v>10</v>
      </c>
      <c r="V1801" s="13">
        <f>IF(OR(Table1[[#This Row],[7d_positivity_public]]=0,ISBLANK(Table1[[#This Row],[7d_positivity_public]])),"",(Table1[[#This Row],[7d_positivity_public]]-Table1[[#This Row],[7d_positivity_all]])/Table1[[#This Row],[7d_positivity_public]])</f>
        <v>0.5</v>
      </c>
      <c r="W1801">
        <v>2</v>
      </c>
    </row>
    <row r="1802" spans="1:23" x14ac:dyDescent="0.25">
      <c r="A1802" s="10">
        <v>44414</v>
      </c>
      <c r="B1802">
        <v>3313</v>
      </c>
      <c r="C1802" t="s">
        <v>198</v>
      </c>
      <c r="D1802">
        <v>4</v>
      </c>
      <c r="E1802">
        <v>1</v>
      </c>
      <c r="F1802">
        <v>3</v>
      </c>
      <c r="G1802">
        <v>6</v>
      </c>
      <c r="H1802">
        <v>90</v>
      </c>
      <c r="K1802">
        <v>90</v>
      </c>
      <c r="L1802">
        <v>88</v>
      </c>
      <c r="M1802">
        <v>92</v>
      </c>
      <c r="N1802">
        <v>79</v>
      </c>
      <c r="P1802">
        <v>81</v>
      </c>
      <c r="Q1802">
        <v>74</v>
      </c>
      <c r="R1802">
        <v>87</v>
      </c>
      <c r="T1802" s="34">
        <f>_xlfn.XLOOKUP(B1802,Demog!$A$2:$A$219,Demog!$P$2:$P$219,,,2)</f>
        <v>29808</v>
      </c>
      <c r="U1802" s="34">
        <f t="shared" si="28"/>
        <v>8</v>
      </c>
      <c r="V1802" s="13">
        <f>IF(OR(Table1[[#This Row],[7d_positivity_public]]=0,ISBLANK(Table1[[#This Row],[7d_positivity_public]])),"",(Table1[[#This Row],[7d_positivity_public]]-Table1[[#This Row],[7d_positivity_all]])/Table1[[#This Row],[7d_positivity_public]])</f>
        <v>0.66666666666666663</v>
      </c>
      <c r="W1802">
        <v>2</v>
      </c>
    </row>
    <row r="1803" spans="1:23" x14ac:dyDescent="0.25">
      <c r="A1803" s="10">
        <v>44414</v>
      </c>
      <c r="B1803">
        <v>3314</v>
      </c>
      <c r="C1803" t="s">
        <v>199</v>
      </c>
      <c r="D1803">
        <v>3</v>
      </c>
      <c r="E1803">
        <v>1</v>
      </c>
      <c r="F1803">
        <v>2</v>
      </c>
      <c r="G1803">
        <v>4</v>
      </c>
      <c r="H1803">
        <v>89</v>
      </c>
      <c r="K1803">
        <v>89</v>
      </c>
      <c r="L1803">
        <v>86</v>
      </c>
      <c r="M1803">
        <v>92</v>
      </c>
      <c r="N1803">
        <v>78</v>
      </c>
      <c r="P1803">
        <v>80</v>
      </c>
      <c r="Q1803">
        <v>72</v>
      </c>
      <c r="R1803">
        <v>88</v>
      </c>
      <c r="T1803" s="34">
        <f>_xlfn.XLOOKUP(B1803,Demog!$A$2:$A$219,Demog!$P$2:$P$219,,,2)</f>
        <v>29271</v>
      </c>
      <c r="U1803" s="34">
        <f t="shared" si="28"/>
        <v>6</v>
      </c>
      <c r="V1803" s="13">
        <f>IF(OR(Table1[[#This Row],[7d_positivity_public]]=0,ISBLANK(Table1[[#This Row],[7d_positivity_public]])),"",(Table1[[#This Row],[7d_positivity_public]]-Table1[[#This Row],[7d_positivity_all]])/Table1[[#This Row],[7d_positivity_public]])</f>
        <v>0.75</v>
      </c>
      <c r="W1803">
        <v>1</v>
      </c>
    </row>
    <row r="1804" spans="1:23" x14ac:dyDescent="0.25">
      <c r="A1804" s="10">
        <v>44414</v>
      </c>
      <c r="B1804">
        <v>3315</v>
      </c>
      <c r="C1804" t="s">
        <v>200</v>
      </c>
      <c r="D1804">
        <v>2</v>
      </c>
      <c r="E1804">
        <v>1</v>
      </c>
      <c r="F1804">
        <v>1</v>
      </c>
      <c r="G1804">
        <v>3</v>
      </c>
      <c r="H1804">
        <v>90</v>
      </c>
      <c r="K1804">
        <v>90</v>
      </c>
      <c r="L1804">
        <v>88</v>
      </c>
      <c r="M1804">
        <v>91</v>
      </c>
      <c r="N1804">
        <v>78</v>
      </c>
      <c r="P1804">
        <v>80</v>
      </c>
      <c r="Q1804">
        <v>73</v>
      </c>
      <c r="R1804">
        <v>86</v>
      </c>
      <c r="T1804" s="34">
        <f>_xlfn.XLOOKUP(B1804,Demog!$A$2:$A$219,Demog!$P$2:$P$219,,,2)</f>
        <v>28839</v>
      </c>
      <c r="U1804" s="34">
        <f t="shared" si="28"/>
        <v>4</v>
      </c>
      <c r="V1804" s="13">
        <f>IF(OR(Table1[[#This Row],[7d_positivity_public]]=0,ISBLANK(Table1[[#This Row],[7d_positivity_public]])),"",(Table1[[#This Row],[7d_positivity_public]]-Table1[[#This Row],[7d_positivity_all]])/Table1[[#This Row],[7d_positivity_public]])</f>
        <v>0.66666666666666663</v>
      </c>
      <c r="W1804">
        <v>1</v>
      </c>
    </row>
    <row r="1805" spans="1:23" x14ac:dyDescent="0.25">
      <c r="A1805" s="10">
        <v>44414</v>
      </c>
      <c r="B1805">
        <v>3321</v>
      </c>
      <c r="C1805" t="s">
        <v>201</v>
      </c>
      <c r="D1805">
        <v>3</v>
      </c>
      <c r="E1805">
        <v>1</v>
      </c>
      <c r="F1805">
        <v>2</v>
      </c>
      <c r="G1805">
        <v>5</v>
      </c>
      <c r="H1805">
        <v>85</v>
      </c>
      <c r="K1805">
        <v>86</v>
      </c>
      <c r="L1805">
        <v>82</v>
      </c>
      <c r="M1805">
        <v>88</v>
      </c>
      <c r="N1805">
        <v>75</v>
      </c>
      <c r="P1805">
        <v>77</v>
      </c>
      <c r="Q1805">
        <v>67</v>
      </c>
      <c r="R1805">
        <v>82</v>
      </c>
      <c r="T1805" s="34">
        <f>_xlfn.XLOOKUP(B1805,Demog!$A$2:$A$219,Demog!$P$2:$P$219,,,2)</f>
        <v>19412</v>
      </c>
      <c r="U1805" s="34">
        <f t="shared" si="28"/>
        <v>4</v>
      </c>
      <c r="V1805" s="13">
        <f>IF(OR(Table1[[#This Row],[7d_positivity_public]]=0,ISBLANK(Table1[[#This Row],[7d_positivity_public]])),"",(Table1[[#This Row],[7d_positivity_public]]-Table1[[#This Row],[7d_positivity_all]])/Table1[[#This Row],[7d_positivity_public]])</f>
        <v>0.8</v>
      </c>
      <c r="W1805">
        <v>1</v>
      </c>
    </row>
    <row r="1806" spans="1:23" x14ac:dyDescent="0.25">
      <c r="A1806" s="10">
        <v>44414</v>
      </c>
      <c r="B1806">
        <v>3322</v>
      </c>
      <c r="C1806" t="s">
        <v>202</v>
      </c>
      <c r="D1806">
        <v>4</v>
      </c>
      <c r="E1806">
        <v>1</v>
      </c>
      <c r="F1806">
        <v>3</v>
      </c>
      <c r="G1806">
        <v>8</v>
      </c>
      <c r="H1806">
        <v>82</v>
      </c>
      <c r="K1806">
        <v>83</v>
      </c>
      <c r="L1806">
        <v>78</v>
      </c>
      <c r="M1806">
        <v>86</v>
      </c>
      <c r="N1806">
        <v>72</v>
      </c>
      <c r="P1806">
        <v>74</v>
      </c>
      <c r="Q1806">
        <v>64</v>
      </c>
      <c r="R1806">
        <v>81</v>
      </c>
      <c r="T1806" s="34">
        <f>_xlfn.XLOOKUP(B1806,Demog!$A$2:$A$219,Demog!$P$2:$P$219,,,2)</f>
        <v>25992</v>
      </c>
      <c r="U1806" s="34">
        <f t="shared" si="28"/>
        <v>7</v>
      </c>
      <c r="V1806" s="13">
        <f>IF(OR(Table1[[#This Row],[7d_positivity_public]]=0,ISBLANK(Table1[[#This Row],[7d_positivity_public]])),"",(Table1[[#This Row],[7d_positivity_public]]-Table1[[#This Row],[7d_positivity_all]])/Table1[[#This Row],[7d_positivity_public]])</f>
        <v>0.875</v>
      </c>
      <c r="W1806">
        <v>1</v>
      </c>
    </row>
    <row r="1807" spans="1:23" x14ac:dyDescent="0.25">
      <c r="A1807" s="10">
        <v>44414</v>
      </c>
      <c r="B1807">
        <v>3323</v>
      </c>
      <c r="C1807" t="s">
        <v>203</v>
      </c>
      <c r="D1807">
        <v>0</v>
      </c>
      <c r="E1807">
        <v>0</v>
      </c>
      <c r="F1807">
        <v>0</v>
      </c>
      <c r="G1807">
        <v>6</v>
      </c>
      <c r="H1807">
        <v>85</v>
      </c>
      <c r="K1807">
        <v>86</v>
      </c>
      <c r="L1807">
        <v>81</v>
      </c>
      <c r="M1807">
        <v>88</v>
      </c>
      <c r="N1807">
        <v>75</v>
      </c>
      <c r="P1807">
        <v>77</v>
      </c>
      <c r="Q1807">
        <v>67</v>
      </c>
      <c r="R1807">
        <v>84</v>
      </c>
      <c r="T1807" s="34">
        <f>_xlfn.XLOOKUP(B1807,Demog!$A$2:$A$219,Demog!$P$2:$P$219,,,2)</f>
        <v>5086</v>
      </c>
      <c r="U1807" s="34">
        <f t="shared" si="28"/>
        <v>0</v>
      </c>
      <c r="V1807" s="13">
        <f>IF(OR(Table1[[#This Row],[7d_positivity_public]]=0,ISBLANK(Table1[[#This Row],[7d_positivity_public]])),"",(Table1[[#This Row],[7d_positivity_public]]-Table1[[#This Row],[7d_positivity_all]])/Table1[[#This Row],[7d_positivity_public]])</f>
        <v>0.83333333333333337</v>
      </c>
      <c r="W1807">
        <v>1</v>
      </c>
    </row>
    <row r="1808" spans="1:23" x14ac:dyDescent="0.25">
      <c r="A1808" s="10">
        <v>44414</v>
      </c>
      <c r="B1808">
        <v>4111</v>
      </c>
      <c r="C1808" t="s">
        <v>204</v>
      </c>
      <c r="D1808">
        <v>4</v>
      </c>
      <c r="E1808">
        <v>1</v>
      </c>
      <c r="F1808">
        <v>3</v>
      </c>
      <c r="G1808">
        <v>8</v>
      </c>
      <c r="H1808">
        <v>85</v>
      </c>
      <c r="K1808">
        <v>86</v>
      </c>
      <c r="L1808">
        <v>84</v>
      </c>
      <c r="M1808">
        <v>87</v>
      </c>
      <c r="N1808">
        <v>66</v>
      </c>
      <c r="P1808">
        <v>67</v>
      </c>
      <c r="Q1808">
        <v>60</v>
      </c>
      <c r="R1808">
        <v>78</v>
      </c>
      <c r="T1808" s="34">
        <f>_xlfn.XLOOKUP(B1808,Demog!$A$2:$A$219,Demog!$P$2:$P$219,,,2)</f>
        <v>31290</v>
      </c>
      <c r="U1808" s="34">
        <f t="shared" si="28"/>
        <v>9</v>
      </c>
      <c r="V1808" s="13">
        <f>IF(OR(Table1[[#This Row],[7d_positivity_public]]=0,ISBLANK(Table1[[#This Row],[7d_positivity_public]])),"",(Table1[[#This Row],[7d_positivity_public]]-Table1[[#This Row],[7d_positivity_all]])/Table1[[#This Row],[7d_positivity_public]])</f>
        <v>0.5</v>
      </c>
      <c r="W1808">
        <v>4</v>
      </c>
    </row>
    <row r="1809" spans="1:23" x14ac:dyDescent="0.25">
      <c r="A1809" s="10">
        <v>44414</v>
      </c>
      <c r="B1809">
        <v>4112</v>
      </c>
      <c r="C1809" t="s">
        <v>205</v>
      </c>
      <c r="D1809">
        <v>1</v>
      </c>
      <c r="E1809">
        <v>1</v>
      </c>
      <c r="F1809">
        <v>0</v>
      </c>
      <c r="G1809">
        <v>2</v>
      </c>
      <c r="H1809">
        <v>89</v>
      </c>
      <c r="K1809">
        <v>89</v>
      </c>
      <c r="L1809">
        <v>86</v>
      </c>
      <c r="M1809">
        <v>91</v>
      </c>
      <c r="N1809">
        <v>75</v>
      </c>
      <c r="P1809">
        <v>77</v>
      </c>
      <c r="Q1809">
        <v>65</v>
      </c>
      <c r="R1809">
        <v>86</v>
      </c>
      <c r="T1809" s="34">
        <f>_xlfn.XLOOKUP(B1809,Demog!$A$2:$A$219,Demog!$P$2:$P$219,,,2)</f>
        <v>32057</v>
      </c>
      <c r="U1809" s="34">
        <f t="shared" si="28"/>
        <v>2</v>
      </c>
      <c r="V1809" s="13">
        <f>IF(OR(Table1[[#This Row],[7d_positivity_public]]=0,ISBLANK(Table1[[#This Row],[7d_positivity_public]])),"",(Table1[[#This Row],[7d_positivity_public]]-Table1[[#This Row],[7d_positivity_all]])/Table1[[#This Row],[7d_positivity_public]])</f>
        <v>0.5</v>
      </c>
      <c r="W1809">
        <v>1</v>
      </c>
    </row>
    <row r="1810" spans="1:23" x14ac:dyDescent="0.25">
      <c r="A1810" s="10">
        <v>44414</v>
      </c>
      <c r="B1810">
        <v>4113</v>
      </c>
      <c r="C1810" t="s">
        <v>206</v>
      </c>
      <c r="D1810">
        <v>3</v>
      </c>
      <c r="E1810">
        <v>0</v>
      </c>
      <c r="F1810">
        <v>3</v>
      </c>
      <c r="G1810">
        <v>6</v>
      </c>
      <c r="H1810">
        <v>87</v>
      </c>
      <c r="K1810">
        <v>88</v>
      </c>
      <c r="L1810">
        <v>87</v>
      </c>
      <c r="M1810">
        <v>89</v>
      </c>
      <c r="N1810">
        <v>68</v>
      </c>
      <c r="P1810">
        <v>71</v>
      </c>
      <c r="Q1810">
        <v>63</v>
      </c>
      <c r="R1810">
        <v>82</v>
      </c>
      <c r="T1810" s="34">
        <f>_xlfn.XLOOKUP(B1810,Demog!$A$2:$A$219,Demog!$P$2:$P$219,,,2)</f>
        <v>22445</v>
      </c>
      <c r="U1810" s="34">
        <f t="shared" si="28"/>
        <v>5</v>
      </c>
      <c r="V1810" s="13">
        <f>IF(OR(Table1[[#This Row],[7d_positivity_public]]=0,ISBLANK(Table1[[#This Row],[7d_positivity_public]])),"",(Table1[[#This Row],[7d_positivity_public]]-Table1[[#This Row],[7d_positivity_all]])/Table1[[#This Row],[7d_positivity_public]])</f>
        <v>0.33333333333333331</v>
      </c>
      <c r="W1810">
        <v>4</v>
      </c>
    </row>
    <row r="1811" spans="1:23" x14ac:dyDescent="0.25">
      <c r="A1811" s="10">
        <v>44414</v>
      </c>
      <c r="B1811">
        <v>4114</v>
      </c>
      <c r="C1811" t="s">
        <v>207</v>
      </c>
      <c r="D1811">
        <v>1</v>
      </c>
      <c r="E1811">
        <v>1</v>
      </c>
      <c r="F1811">
        <v>0</v>
      </c>
      <c r="G1811">
        <v>4</v>
      </c>
      <c r="H1811">
        <v>92</v>
      </c>
      <c r="K1811">
        <v>92</v>
      </c>
      <c r="L1811">
        <v>88</v>
      </c>
      <c r="M1811">
        <v>95</v>
      </c>
      <c r="N1811">
        <v>77</v>
      </c>
      <c r="P1811">
        <v>81</v>
      </c>
      <c r="Q1811">
        <v>64</v>
      </c>
      <c r="R1811">
        <v>91</v>
      </c>
      <c r="T1811" s="34">
        <f>_xlfn.XLOOKUP(B1811,Demog!$A$2:$A$219,Demog!$P$2:$P$219,,,2)</f>
        <v>18094</v>
      </c>
      <c r="U1811" s="34">
        <f t="shared" si="28"/>
        <v>1</v>
      </c>
      <c r="V1811" s="13">
        <f>IF(OR(Table1[[#This Row],[7d_positivity_public]]=0,ISBLANK(Table1[[#This Row],[7d_positivity_public]])),"",(Table1[[#This Row],[7d_positivity_public]]-Table1[[#This Row],[7d_positivity_all]])/Table1[[#This Row],[7d_positivity_public]])</f>
        <v>0.75</v>
      </c>
      <c r="W1811">
        <v>1</v>
      </c>
    </row>
    <row r="1812" spans="1:23" x14ac:dyDescent="0.25">
      <c r="A1812" s="10">
        <v>44414</v>
      </c>
      <c r="B1812">
        <v>4115</v>
      </c>
      <c r="C1812" t="s">
        <v>208</v>
      </c>
      <c r="D1812">
        <v>3</v>
      </c>
      <c r="E1812">
        <v>1</v>
      </c>
      <c r="F1812">
        <v>2</v>
      </c>
      <c r="G1812">
        <v>7</v>
      </c>
      <c r="H1812">
        <v>91</v>
      </c>
      <c r="K1812">
        <v>92</v>
      </c>
      <c r="L1812">
        <v>90</v>
      </c>
      <c r="M1812">
        <v>93</v>
      </c>
      <c r="N1812">
        <v>71</v>
      </c>
      <c r="P1812">
        <v>74</v>
      </c>
      <c r="Q1812">
        <v>62</v>
      </c>
      <c r="R1812">
        <v>87</v>
      </c>
      <c r="T1812" s="34">
        <f>_xlfn.XLOOKUP(B1812,Demog!$A$2:$A$219,Demog!$P$2:$P$219,,,2)</f>
        <v>38257</v>
      </c>
      <c r="U1812" s="34">
        <f t="shared" si="28"/>
        <v>8</v>
      </c>
      <c r="V1812" s="13">
        <f>IF(OR(Table1[[#This Row],[7d_positivity_public]]=0,ISBLANK(Table1[[#This Row],[7d_positivity_public]])),"",(Table1[[#This Row],[7d_positivity_public]]-Table1[[#This Row],[7d_positivity_all]])/Table1[[#This Row],[7d_positivity_public]])</f>
        <v>0.5714285714285714</v>
      </c>
      <c r="W1812">
        <v>3</v>
      </c>
    </row>
    <row r="1813" spans="1:23" x14ac:dyDescent="0.25">
      <c r="A1813" s="10">
        <v>44414</v>
      </c>
      <c r="B1813">
        <v>4116</v>
      </c>
      <c r="C1813" t="s">
        <v>209</v>
      </c>
      <c r="D1813">
        <v>2</v>
      </c>
      <c r="E1813">
        <v>1</v>
      </c>
      <c r="F1813">
        <v>1</v>
      </c>
      <c r="G1813">
        <v>3</v>
      </c>
      <c r="H1813">
        <v>88</v>
      </c>
      <c r="K1813">
        <v>88</v>
      </c>
      <c r="L1813">
        <v>86</v>
      </c>
      <c r="M1813">
        <v>91</v>
      </c>
      <c r="N1813">
        <v>70</v>
      </c>
      <c r="P1813">
        <v>72</v>
      </c>
      <c r="Q1813">
        <v>61</v>
      </c>
      <c r="R1813">
        <v>85</v>
      </c>
      <c r="T1813" s="34">
        <f>_xlfn.XLOOKUP(B1813,Demog!$A$2:$A$219,Demog!$P$2:$P$219,,,2)</f>
        <v>24167</v>
      </c>
      <c r="U1813" s="34">
        <f t="shared" si="28"/>
        <v>3</v>
      </c>
      <c r="V1813" s="13">
        <f>IF(OR(Table1[[#This Row],[7d_positivity_public]]=0,ISBLANK(Table1[[#This Row],[7d_positivity_public]])),"",(Table1[[#This Row],[7d_positivity_public]]-Table1[[#This Row],[7d_positivity_all]])/Table1[[#This Row],[7d_positivity_public]])</f>
        <v>0.33333333333333331</v>
      </c>
      <c r="W1813">
        <v>2</v>
      </c>
    </row>
    <row r="1814" spans="1:23" x14ac:dyDescent="0.25">
      <c r="A1814" s="10">
        <v>44414</v>
      </c>
      <c r="B1814">
        <v>4117</v>
      </c>
      <c r="C1814" t="s">
        <v>210</v>
      </c>
      <c r="D1814">
        <v>2</v>
      </c>
      <c r="E1814">
        <v>0</v>
      </c>
      <c r="F1814">
        <v>2</v>
      </c>
      <c r="G1814">
        <v>4</v>
      </c>
      <c r="H1814">
        <v>86</v>
      </c>
      <c r="K1814">
        <v>87</v>
      </c>
      <c r="L1814">
        <v>84</v>
      </c>
      <c r="M1814">
        <v>91</v>
      </c>
      <c r="N1814">
        <v>67</v>
      </c>
      <c r="P1814">
        <v>70</v>
      </c>
      <c r="Q1814">
        <v>57</v>
      </c>
      <c r="R1814">
        <v>84</v>
      </c>
      <c r="T1814" s="34">
        <f>_xlfn.XLOOKUP(B1814,Demog!$A$2:$A$219,Demog!$P$2:$P$219,,,2)</f>
        <v>29704</v>
      </c>
      <c r="U1814" s="34">
        <f t="shared" si="28"/>
        <v>4</v>
      </c>
      <c r="V1814" s="13">
        <f>IF(OR(Table1[[#This Row],[7d_positivity_public]]=0,ISBLANK(Table1[[#This Row],[7d_positivity_public]])),"",(Table1[[#This Row],[7d_positivity_public]]-Table1[[#This Row],[7d_positivity_all]])/Table1[[#This Row],[7d_positivity_public]])</f>
        <v>0.25</v>
      </c>
      <c r="W1814">
        <v>3</v>
      </c>
    </row>
    <row r="1815" spans="1:23" x14ac:dyDescent="0.25">
      <c r="A1815" s="10">
        <v>44414</v>
      </c>
      <c r="B1815">
        <v>4118</v>
      </c>
      <c r="C1815" t="s">
        <v>211</v>
      </c>
      <c r="D1815">
        <v>5</v>
      </c>
      <c r="E1815">
        <v>0</v>
      </c>
      <c r="F1815">
        <v>5</v>
      </c>
      <c r="G1815">
        <v>10</v>
      </c>
      <c r="H1815">
        <v>87</v>
      </c>
      <c r="K1815">
        <v>87</v>
      </c>
      <c r="L1815">
        <v>83</v>
      </c>
      <c r="M1815">
        <v>92</v>
      </c>
      <c r="N1815">
        <v>70</v>
      </c>
      <c r="P1815">
        <v>74</v>
      </c>
      <c r="Q1815">
        <v>61</v>
      </c>
      <c r="R1815">
        <v>86</v>
      </c>
      <c r="T1815" s="34">
        <f>_xlfn.XLOOKUP(B1815,Demog!$A$2:$A$219,Demog!$P$2:$P$219,,,2)</f>
        <v>10408</v>
      </c>
      <c r="U1815" s="34">
        <f t="shared" si="28"/>
        <v>4</v>
      </c>
      <c r="V1815" s="13">
        <f>IF(OR(Table1[[#This Row],[7d_positivity_public]]=0,ISBLANK(Table1[[#This Row],[7d_positivity_public]])),"",(Table1[[#This Row],[7d_positivity_public]]-Table1[[#This Row],[7d_positivity_all]])/Table1[[#This Row],[7d_positivity_public]])</f>
        <v>0.3</v>
      </c>
      <c r="W1815">
        <v>7</v>
      </c>
    </row>
    <row r="1816" spans="1:23" x14ac:dyDescent="0.25">
      <c r="A1816" s="10">
        <v>44414</v>
      </c>
      <c r="B1816">
        <v>4119</v>
      </c>
      <c r="C1816" t="s">
        <v>212</v>
      </c>
      <c r="D1816">
        <v>2</v>
      </c>
      <c r="E1816">
        <v>0</v>
      </c>
      <c r="F1816">
        <v>2</v>
      </c>
      <c r="G1816">
        <v>4</v>
      </c>
      <c r="H1816">
        <v>84</v>
      </c>
      <c r="K1816">
        <v>85</v>
      </c>
      <c r="L1816">
        <v>80</v>
      </c>
      <c r="M1816">
        <v>89</v>
      </c>
      <c r="N1816">
        <v>68</v>
      </c>
      <c r="P1816">
        <v>70</v>
      </c>
      <c r="Q1816">
        <v>58</v>
      </c>
      <c r="R1816">
        <v>81</v>
      </c>
      <c r="T1816" s="34">
        <f>_xlfn.XLOOKUP(B1816,Demog!$A$2:$A$219,Demog!$P$2:$P$219,,,2)</f>
        <v>19497</v>
      </c>
      <c r="U1816" s="34">
        <f t="shared" si="28"/>
        <v>3</v>
      </c>
      <c r="V1816" s="13">
        <f>IF(OR(Table1[[#This Row],[7d_positivity_public]]=0,ISBLANK(Table1[[#This Row],[7d_positivity_public]])),"",(Table1[[#This Row],[7d_positivity_public]]-Table1[[#This Row],[7d_positivity_all]])/Table1[[#This Row],[7d_positivity_public]])</f>
        <v>0.25</v>
      </c>
      <c r="W1816">
        <v>3</v>
      </c>
    </row>
    <row r="1817" spans="1:23" x14ac:dyDescent="0.25">
      <c r="A1817" s="10">
        <v>44414</v>
      </c>
      <c r="B1817">
        <v>4121</v>
      </c>
      <c r="C1817" t="s">
        <v>213</v>
      </c>
      <c r="D1817">
        <v>1</v>
      </c>
      <c r="E1817">
        <v>1</v>
      </c>
      <c r="F1817">
        <v>0</v>
      </c>
      <c r="G1817">
        <v>5</v>
      </c>
      <c r="H1817">
        <v>84</v>
      </c>
      <c r="K1817">
        <v>85</v>
      </c>
      <c r="L1817">
        <v>78</v>
      </c>
      <c r="M1817">
        <v>92</v>
      </c>
      <c r="N1817">
        <v>65</v>
      </c>
      <c r="P1817">
        <v>68</v>
      </c>
      <c r="Q1817">
        <v>52</v>
      </c>
      <c r="R1817">
        <v>86</v>
      </c>
      <c r="T1817" s="34">
        <f>_xlfn.XLOOKUP(B1817,Demog!$A$2:$A$219,Demog!$P$2:$P$219,,,2)</f>
        <v>16859</v>
      </c>
      <c r="U1817" s="34">
        <f t="shared" si="28"/>
        <v>1</v>
      </c>
      <c r="V1817" s="13">
        <f>IF(OR(Table1[[#This Row],[7d_positivity_public]]=0,ISBLANK(Table1[[#This Row],[7d_positivity_public]])),"",(Table1[[#This Row],[7d_positivity_public]]-Table1[[#This Row],[7d_positivity_all]])/Table1[[#This Row],[7d_positivity_public]])</f>
        <v>0.2</v>
      </c>
      <c r="W1817">
        <v>4</v>
      </c>
    </row>
    <row r="1818" spans="1:23" x14ac:dyDescent="0.25">
      <c r="A1818" s="10">
        <v>44414</v>
      </c>
      <c r="B1818">
        <v>4122</v>
      </c>
      <c r="C1818" t="s">
        <v>214</v>
      </c>
      <c r="D1818">
        <v>2</v>
      </c>
      <c r="E1818">
        <v>0</v>
      </c>
      <c r="F1818">
        <v>2</v>
      </c>
      <c r="G1818">
        <v>6</v>
      </c>
      <c r="H1818">
        <v>82</v>
      </c>
      <c r="K1818">
        <v>83</v>
      </c>
      <c r="L1818">
        <v>72</v>
      </c>
      <c r="M1818">
        <v>90</v>
      </c>
      <c r="N1818">
        <v>66</v>
      </c>
      <c r="P1818">
        <v>69</v>
      </c>
      <c r="Q1818">
        <v>46</v>
      </c>
      <c r="R1818">
        <v>85</v>
      </c>
      <c r="T1818" s="34">
        <f>_xlfn.XLOOKUP(B1818,Demog!$A$2:$A$219,Demog!$P$2:$P$219,,,2)</f>
        <v>4837</v>
      </c>
      <c r="U1818" s="34">
        <f t="shared" si="28"/>
        <v>1</v>
      </c>
      <c r="V1818" s="13">
        <f>IF(OR(Table1[[#This Row],[7d_positivity_public]]=0,ISBLANK(Table1[[#This Row],[7d_positivity_public]])),"",(Table1[[#This Row],[7d_positivity_public]]-Table1[[#This Row],[7d_positivity_all]])/Table1[[#This Row],[7d_positivity_public]])</f>
        <v>0.5</v>
      </c>
      <c r="W1818">
        <v>3</v>
      </c>
    </row>
    <row r="1819" spans="1:23" x14ac:dyDescent="0.25">
      <c r="A1819" s="10">
        <v>44414</v>
      </c>
      <c r="B1819">
        <v>4123</v>
      </c>
      <c r="C1819" t="s">
        <v>215</v>
      </c>
      <c r="D1819">
        <v>3</v>
      </c>
      <c r="E1819">
        <v>4</v>
      </c>
      <c r="F1819">
        <v>-1</v>
      </c>
      <c r="G1819">
        <v>4</v>
      </c>
      <c r="H1819">
        <v>85</v>
      </c>
      <c r="K1819">
        <v>85</v>
      </c>
      <c r="L1819">
        <v>81</v>
      </c>
      <c r="M1819">
        <v>90</v>
      </c>
      <c r="N1819">
        <v>63</v>
      </c>
      <c r="P1819">
        <v>66</v>
      </c>
      <c r="Q1819">
        <v>54</v>
      </c>
      <c r="R1819">
        <v>83</v>
      </c>
      <c r="T1819" s="34">
        <f>_xlfn.XLOOKUP(B1819,Demog!$A$2:$A$219,Demog!$P$2:$P$219,,,2)</f>
        <v>37985</v>
      </c>
      <c r="U1819" s="34">
        <f t="shared" si="28"/>
        <v>8</v>
      </c>
      <c r="V1819" s="13">
        <f>IF(OR(Table1[[#This Row],[7d_positivity_public]]=0,ISBLANK(Table1[[#This Row],[7d_positivity_public]])),"",(Table1[[#This Row],[7d_positivity_public]]-Table1[[#This Row],[7d_positivity_all]])/Table1[[#This Row],[7d_positivity_public]])</f>
        <v>0.5</v>
      </c>
      <c r="W1819">
        <v>2</v>
      </c>
    </row>
    <row r="1820" spans="1:23" x14ac:dyDescent="0.25">
      <c r="A1820" s="10">
        <v>44414</v>
      </c>
      <c r="B1820">
        <v>4124</v>
      </c>
      <c r="C1820" t="s">
        <v>216</v>
      </c>
      <c r="D1820">
        <v>0</v>
      </c>
      <c r="E1820">
        <v>0</v>
      </c>
      <c r="F1820">
        <v>0</v>
      </c>
      <c r="G1820">
        <v>0</v>
      </c>
      <c r="H1820">
        <v>79</v>
      </c>
      <c r="K1820">
        <v>80</v>
      </c>
      <c r="L1820">
        <v>70</v>
      </c>
      <c r="M1820">
        <v>88</v>
      </c>
      <c r="N1820">
        <v>60</v>
      </c>
      <c r="P1820">
        <v>62</v>
      </c>
      <c r="Q1820">
        <v>42</v>
      </c>
      <c r="R1820">
        <v>80</v>
      </c>
      <c r="T1820" s="34">
        <f>_xlfn.XLOOKUP(B1820,Demog!$A$2:$A$219,Demog!$P$2:$P$219,,,2)</f>
        <v>14894</v>
      </c>
      <c r="U1820" s="34">
        <f t="shared" si="28"/>
        <v>0</v>
      </c>
      <c r="V1820" s="13" t="str">
        <f>IF(OR(Table1[[#This Row],[7d_positivity_public]]=0,ISBLANK(Table1[[#This Row],[7d_positivity_public]])),"",(Table1[[#This Row],[7d_positivity_public]]-Table1[[#This Row],[7d_positivity_all]])/Table1[[#This Row],[7d_positivity_public]])</f>
        <v/>
      </c>
      <c r="W1820">
        <v>0</v>
      </c>
    </row>
    <row r="1821" spans="1:23" x14ac:dyDescent="0.25">
      <c r="A1821" s="10">
        <v>44414</v>
      </c>
      <c r="B1821">
        <v>4125</v>
      </c>
      <c r="C1821" t="s">
        <v>217</v>
      </c>
      <c r="D1821">
        <v>0</v>
      </c>
      <c r="E1821">
        <v>0</v>
      </c>
      <c r="F1821">
        <v>0</v>
      </c>
      <c r="G1821">
        <v>0</v>
      </c>
      <c r="H1821">
        <v>74</v>
      </c>
      <c r="K1821">
        <v>75</v>
      </c>
      <c r="L1821">
        <v>62</v>
      </c>
      <c r="M1821">
        <v>84</v>
      </c>
      <c r="N1821">
        <v>57</v>
      </c>
      <c r="P1821">
        <v>60</v>
      </c>
      <c r="Q1821">
        <v>38</v>
      </c>
      <c r="R1821">
        <v>77</v>
      </c>
      <c r="T1821" s="34">
        <f>_xlfn.XLOOKUP(B1821,Demog!$A$2:$A$219,Demog!$P$2:$P$219,,,2)</f>
        <v>2885</v>
      </c>
      <c r="U1821" s="34">
        <f t="shared" si="28"/>
        <v>0</v>
      </c>
      <c r="V1821" s="13" t="str">
        <f>IF(OR(Table1[[#This Row],[7d_positivity_public]]=0,ISBLANK(Table1[[#This Row],[7d_positivity_public]])),"",(Table1[[#This Row],[7d_positivity_public]]-Table1[[#This Row],[7d_positivity_all]])/Table1[[#This Row],[7d_positivity_public]])</f>
        <v/>
      </c>
      <c r="W1821">
        <v>0</v>
      </c>
    </row>
    <row r="1822" spans="1:23" x14ac:dyDescent="0.25">
      <c r="A1822" s="10">
        <v>44414</v>
      </c>
      <c r="B1822">
        <v>4131</v>
      </c>
      <c r="C1822" t="s">
        <v>218</v>
      </c>
      <c r="D1822">
        <v>2</v>
      </c>
      <c r="E1822">
        <v>1</v>
      </c>
      <c r="F1822">
        <v>1</v>
      </c>
      <c r="G1822">
        <v>6</v>
      </c>
      <c r="H1822">
        <v>90</v>
      </c>
      <c r="K1822">
        <v>91</v>
      </c>
      <c r="L1822">
        <v>86</v>
      </c>
      <c r="M1822">
        <v>94</v>
      </c>
      <c r="N1822">
        <v>78</v>
      </c>
      <c r="P1822">
        <v>80</v>
      </c>
      <c r="Q1822">
        <v>65</v>
      </c>
      <c r="R1822">
        <v>89</v>
      </c>
      <c r="T1822" s="34">
        <f>_xlfn.XLOOKUP(B1822,Demog!$A$2:$A$219,Demog!$P$2:$P$219,,,2)</f>
        <v>22020</v>
      </c>
      <c r="U1822" s="34">
        <f t="shared" si="28"/>
        <v>3</v>
      </c>
      <c r="V1822" s="13">
        <f>IF(OR(Table1[[#This Row],[7d_positivity_public]]=0,ISBLANK(Table1[[#This Row],[7d_positivity_public]])),"",(Table1[[#This Row],[7d_positivity_public]]-Table1[[#This Row],[7d_positivity_all]])/Table1[[#This Row],[7d_positivity_public]])</f>
        <v>0.5</v>
      </c>
      <c r="W1822">
        <v>3</v>
      </c>
    </row>
    <row r="1823" spans="1:23" x14ac:dyDescent="0.25">
      <c r="A1823" s="10">
        <v>44414</v>
      </c>
      <c r="B1823">
        <v>4132</v>
      </c>
      <c r="C1823" t="s">
        <v>219</v>
      </c>
      <c r="D1823">
        <v>0</v>
      </c>
      <c r="E1823">
        <v>1</v>
      </c>
      <c r="F1823">
        <v>-1</v>
      </c>
      <c r="G1823">
        <v>0</v>
      </c>
      <c r="H1823">
        <v>88</v>
      </c>
      <c r="K1823">
        <v>89</v>
      </c>
      <c r="L1823">
        <v>84</v>
      </c>
      <c r="M1823">
        <v>92</v>
      </c>
      <c r="N1823">
        <v>78</v>
      </c>
      <c r="P1823">
        <v>80</v>
      </c>
      <c r="Q1823">
        <v>68</v>
      </c>
      <c r="R1823">
        <v>88</v>
      </c>
      <c r="T1823" s="34">
        <f>_xlfn.XLOOKUP(B1823,Demog!$A$2:$A$219,Demog!$P$2:$P$219,,,2)</f>
        <v>19325</v>
      </c>
      <c r="U1823" s="34">
        <f t="shared" si="28"/>
        <v>0</v>
      </c>
      <c r="V1823" s="13" t="str">
        <f>IF(OR(Table1[[#This Row],[7d_positivity_public]]=0,ISBLANK(Table1[[#This Row],[7d_positivity_public]])),"",(Table1[[#This Row],[7d_positivity_public]]-Table1[[#This Row],[7d_positivity_all]])/Table1[[#This Row],[7d_positivity_public]])</f>
        <v/>
      </c>
      <c r="W1823">
        <v>0</v>
      </c>
    </row>
    <row r="1824" spans="1:23" x14ac:dyDescent="0.25">
      <c r="A1824" s="10">
        <v>44414</v>
      </c>
      <c r="B1824">
        <v>4133</v>
      </c>
      <c r="C1824" t="s">
        <v>220</v>
      </c>
      <c r="D1824">
        <v>1</v>
      </c>
      <c r="E1824">
        <v>0</v>
      </c>
      <c r="F1824">
        <v>1</v>
      </c>
      <c r="G1824">
        <v>8</v>
      </c>
      <c r="H1824">
        <v>89</v>
      </c>
      <c r="K1824">
        <v>90</v>
      </c>
      <c r="L1824">
        <v>82</v>
      </c>
      <c r="M1824">
        <v>93</v>
      </c>
      <c r="N1824">
        <v>80</v>
      </c>
      <c r="P1824">
        <v>82</v>
      </c>
      <c r="Q1824">
        <v>66</v>
      </c>
      <c r="R1824">
        <v>90</v>
      </c>
      <c r="T1824" s="34">
        <f>_xlfn.XLOOKUP(B1824,Demog!$A$2:$A$219,Demog!$P$2:$P$219,,,2)</f>
        <v>11675</v>
      </c>
      <c r="U1824" s="34">
        <f t="shared" si="28"/>
        <v>1</v>
      </c>
      <c r="V1824" s="13">
        <f>IF(OR(Table1[[#This Row],[7d_positivity_public]]=0,ISBLANK(Table1[[#This Row],[7d_positivity_public]])),"",(Table1[[#This Row],[7d_positivity_public]]-Table1[[#This Row],[7d_positivity_all]])/Table1[[#This Row],[7d_positivity_public]])</f>
        <v>0.625</v>
      </c>
      <c r="W1824">
        <v>3</v>
      </c>
    </row>
    <row r="1825" spans="1:23" x14ac:dyDescent="0.25">
      <c r="A1825" s="10">
        <v>44414</v>
      </c>
      <c r="B1825">
        <v>4134</v>
      </c>
      <c r="C1825" t="s">
        <v>221</v>
      </c>
      <c r="D1825">
        <v>1</v>
      </c>
      <c r="E1825">
        <v>1</v>
      </c>
      <c r="F1825">
        <v>0</v>
      </c>
      <c r="G1825">
        <v>3</v>
      </c>
      <c r="H1825">
        <v>92</v>
      </c>
      <c r="K1825">
        <v>92</v>
      </c>
      <c r="L1825">
        <v>86</v>
      </c>
      <c r="M1825">
        <v>94</v>
      </c>
      <c r="N1825">
        <v>83</v>
      </c>
      <c r="P1825">
        <v>84</v>
      </c>
      <c r="Q1825">
        <v>70</v>
      </c>
      <c r="R1825">
        <v>90</v>
      </c>
      <c r="T1825" s="34">
        <f>_xlfn.XLOOKUP(B1825,Demog!$A$2:$A$219,Demog!$P$2:$P$219,,,2)</f>
        <v>11672</v>
      </c>
      <c r="U1825" s="34">
        <f t="shared" si="28"/>
        <v>1</v>
      </c>
      <c r="V1825" s="13">
        <f>IF(OR(Table1[[#This Row],[7d_positivity_public]]=0,ISBLANK(Table1[[#This Row],[7d_positivity_public]])),"",(Table1[[#This Row],[7d_positivity_public]]-Table1[[#This Row],[7d_positivity_all]])/Table1[[#This Row],[7d_positivity_public]])</f>
        <v>0</v>
      </c>
      <c r="W1825">
        <v>3</v>
      </c>
    </row>
    <row r="1826" spans="1:23" x14ac:dyDescent="0.25">
      <c r="A1826" s="10">
        <v>44414</v>
      </c>
      <c r="B1826">
        <v>4141</v>
      </c>
      <c r="C1826" t="s">
        <v>222</v>
      </c>
      <c r="D1826">
        <v>0</v>
      </c>
      <c r="E1826">
        <v>0</v>
      </c>
      <c r="F1826">
        <v>0</v>
      </c>
      <c r="G1826">
        <v>0</v>
      </c>
      <c r="H1826">
        <v>77</v>
      </c>
      <c r="K1826">
        <v>78</v>
      </c>
      <c r="L1826">
        <v>63</v>
      </c>
      <c r="M1826">
        <v>85</v>
      </c>
      <c r="N1826">
        <v>67</v>
      </c>
      <c r="P1826">
        <v>69</v>
      </c>
      <c r="Q1826">
        <v>48</v>
      </c>
      <c r="R1826">
        <v>80</v>
      </c>
      <c r="T1826" s="34">
        <f>_xlfn.XLOOKUP(B1826,Demog!$A$2:$A$219,Demog!$P$2:$P$219,,,2)</f>
        <v>10557</v>
      </c>
      <c r="U1826" s="34">
        <f t="shared" si="28"/>
        <v>0</v>
      </c>
      <c r="V1826" s="13" t="str">
        <f>IF(OR(Table1[[#This Row],[7d_positivity_public]]=0,ISBLANK(Table1[[#This Row],[7d_positivity_public]])),"",(Table1[[#This Row],[7d_positivity_public]]-Table1[[#This Row],[7d_positivity_all]])/Table1[[#This Row],[7d_positivity_public]])</f>
        <v/>
      </c>
      <c r="W1826">
        <v>0</v>
      </c>
    </row>
    <row r="1827" spans="1:23" x14ac:dyDescent="0.25">
      <c r="A1827" s="10">
        <v>44414</v>
      </c>
      <c r="B1827">
        <v>4142</v>
      </c>
      <c r="C1827" t="s">
        <v>223</v>
      </c>
      <c r="D1827">
        <v>0</v>
      </c>
      <c r="E1827">
        <v>0</v>
      </c>
      <c r="F1827">
        <v>0</v>
      </c>
      <c r="G1827">
        <v>0</v>
      </c>
      <c r="H1827">
        <v>91</v>
      </c>
      <c r="K1827">
        <v>91</v>
      </c>
      <c r="L1827">
        <v>86</v>
      </c>
      <c r="M1827">
        <v>93</v>
      </c>
      <c r="N1827">
        <v>85</v>
      </c>
      <c r="P1827">
        <v>86</v>
      </c>
      <c r="Q1827">
        <v>76</v>
      </c>
      <c r="R1827">
        <v>89</v>
      </c>
      <c r="T1827" s="34">
        <f>_xlfn.XLOOKUP(B1827,Demog!$A$2:$A$219,Demog!$P$2:$P$219,,,2)</f>
        <v>4732</v>
      </c>
      <c r="U1827" s="34">
        <f t="shared" si="28"/>
        <v>0</v>
      </c>
      <c r="V1827" s="13" t="str">
        <f>IF(OR(Table1[[#This Row],[7d_positivity_public]]=0,ISBLANK(Table1[[#This Row],[7d_positivity_public]])),"",(Table1[[#This Row],[7d_positivity_public]]-Table1[[#This Row],[7d_positivity_all]])/Table1[[#This Row],[7d_positivity_public]])</f>
        <v/>
      </c>
      <c r="W1827">
        <v>0</v>
      </c>
    </row>
    <row r="1828" spans="1:23" x14ac:dyDescent="0.25">
      <c r="A1828" s="10">
        <v>44414</v>
      </c>
      <c r="B1828">
        <v>4211</v>
      </c>
      <c r="C1828" t="s">
        <v>224</v>
      </c>
      <c r="D1828">
        <v>4</v>
      </c>
      <c r="E1828">
        <v>4</v>
      </c>
      <c r="F1828">
        <v>0</v>
      </c>
      <c r="G1828">
        <v>7</v>
      </c>
      <c r="H1828">
        <v>80</v>
      </c>
      <c r="K1828">
        <v>82</v>
      </c>
      <c r="L1828">
        <v>71</v>
      </c>
      <c r="M1828">
        <v>88</v>
      </c>
      <c r="N1828">
        <v>68</v>
      </c>
      <c r="P1828">
        <v>71</v>
      </c>
      <c r="Q1828">
        <v>53</v>
      </c>
      <c r="R1828">
        <v>83</v>
      </c>
      <c r="T1828" s="34">
        <f>_xlfn.XLOOKUP(B1828,Demog!$A$2:$A$219,Demog!$P$2:$P$219,,,2)</f>
        <v>17780</v>
      </c>
      <c r="U1828" s="34">
        <f t="shared" si="28"/>
        <v>5</v>
      </c>
      <c r="V1828" s="13">
        <f>IF(OR(Table1[[#This Row],[7d_positivity_public]]=0,ISBLANK(Table1[[#This Row],[7d_positivity_public]])),"",(Table1[[#This Row],[7d_positivity_public]]-Table1[[#This Row],[7d_positivity_all]])/Table1[[#This Row],[7d_positivity_public]])</f>
        <v>0.2857142857142857</v>
      </c>
      <c r="W1828">
        <v>5</v>
      </c>
    </row>
    <row r="1829" spans="1:23" x14ac:dyDescent="0.25">
      <c r="A1829" s="10">
        <v>44414</v>
      </c>
      <c r="B1829">
        <v>4212</v>
      </c>
      <c r="C1829" t="s">
        <v>225</v>
      </c>
      <c r="D1829">
        <v>1</v>
      </c>
      <c r="E1829">
        <v>0</v>
      </c>
      <c r="F1829">
        <v>1</v>
      </c>
      <c r="G1829">
        <v>4</v>
      </c>
      <c r="H1829">
        <v>77</v>
      </c>
      <c r="K1829">
        <v>78</v>
      </c>
      <c r="L1829">
        <v>67</v>
      </c>
      <c r="M1829">
        <v>87</v>
      </c>
      <c r="N1829">
        <v>67</v>
      </c>
      <c r="P1829">
        <v>69</v>
      </c>
      <c r="Q1829">
        <v>53</v>
      </c>
      <c r="R1829">
        <v>81</v>
      </c>
      <c r="T1829" s="34">
        <f>_xlfn.XLOOKUP(B1829,Demog!$A$2:$A$219,Demog!$P$2:$P$219,,,2)</f>
        <v>40598</v>
      </c>
      <c r="U1829" s="34">
        <f t="shared" si="28"/>
        <v>3</v>
      </c>
      <c r="V1829" s="13">
        <f>IF(OR(Table1[[#This Row],[7d_positivity_public]]=0,ISBLANK(Table1[[#This Row],[7d_positivity_public]])),"",(Table1[[#This Row],[7d_positivity_public]]-Table1[[#This Row],[7d_positivity_all]])/Table1[[#This Row],[7d_positivity_public]])</f>
        <v>0.5</v>
      </c>
      <c r="W1829">
        <v>2</v>
      </c>
    </row>
    <row r="1830" spans="1:23" x14ac:dyDescent="0.25">
      <c r="A1830" s="10">
        <v>44418</v>
      </c>
      <c r="B1830">
        <v>1260</v>
      </c>
      <c r="C1830" t="s">
        <v>83</v>
      </c>
      <c r="D1830">
        <v>9</v>
      </c>
      <c r="E1830">
        <v>0</v>
      </c>
      <c r="F1830">
        <v>9</v>
      </c>
      <c r="G1830">
        <v>17</v>
      </c>
      <c r="H1830">
        <v>72</v>
      </c>
      <c r="K1830">
        <v>73</v>
      </c>
      <c r="L1830">
        <v>56</v>
      </c>
      <c r="M1830">
        <v>82</v>
      </c>
      <c r="N1830">
        <v>62</v>
      </c>
      <c r="P1830">
        <v>64</v>
      </c>
      <c r="Q1830">
        <v>42</v>
      </c>
      <c r="R1830">
        <v>75</v>
      </c>
      <c r="T1830" s="34">
        <f>_xlfn.XLOOKUP(B1830,Demog!$A$2:$A$219,Demog!$P$2:$P$219,,,2)</f>
        <v>8611</v>
      </c>
      <c r="U1830" s="34">
        <f t="shared" si="28"/>
        <v>5</v>
      </c>
      <c r="V1830" s="13">
        <f>IF(OR(Table1[[#This Row],[7d_positivity_public]]=0,ISBLANK(Table1[[#This Row],[7d_positivity_public]])),"",(Table1[[#This Row],[7d_positivity_public]]-Table1[[#This Row],[7d_positivity_all]])/Table1[[#This Row],[7d_positivity_public]])</f>
        <v>0.41176470588235292</v>
      </c>
      <c r="W1830">
        <v>10</v>
      </c>
    </row>
    <row r="1831" spans="1:23" x14ac:dyDescent="0.25">
      <c r="A1831" s="10">
        <v>44418</v>
      </c>
      <c r="B1831">
        <v>1270</v>
      </c>
      <c r="C1831" t="s">
        <v>84</v>
      </c>
      <c r="D1831">
        <v>4</v>
      </c>
      <c r="E1831">
        <v>0</v>
      </c>
      <c r="F1831">
        <v>4</v>
      </c>
      <c r="G1831">
        <v>0</v>
      </c>
      <c r="H1831">
        <v>64</v>
      </c>
      <c r="K1831">
        <v>66</v>
      </c>
      <c r="L1831">
        <v>53</v>
      </c>
      <c r="M1831">
        <v>72</v>
      </c>
      <c r="N1831">
        <v>55</v>
      </c>
      <c r="P1831">
        <v>58</v>
      </c>
      <c r="Q1831">
        <v>39</v>
      </c>
      <c r="R1831">
        <v>66</v>
      </c>
      <c r="T1831" s="34">
        <f>_xlfn.XLOOKUP(B1831,Demog!$A$2:$A$219,Demog!$P$2:$P$219,,,2)</f>
        <v>3469</v>
      </c>
      <c r="U1831" s="34">
        <f t="shared" si="28"/>
        <v>1</v>
      </c>
      <c r="V1831" s="13" t="str">
        <f>IF(OR(Table1[[#This Row],[7d_positivity_public]]=0,ISBLANK(Table1[[#This Row],[7d_positivity_public]])),"",(Table1[[#This Row],[7d_positivity_public]]-Table1[[#This Row],[7d_positivity_all]])/Table1[[#This Row],[7d_positivity_public]])</f>
        <v/>
      </c>
      <c r="W1831">
        <v>0</v>
      </c>
    </row>
    <row r="1832" spans="1:23" x14ac:dyDescent="0.25">
      <c r="A1832" s="10">
        <v>44418</v>
      </c>
      <c r="B1832">
        <v>1310</v>
      </c>
      <c r="C1832" t="s">
        <v>87</v>
      </c>
      <c r="D1832">
        <v>6</v>
      </c>
      <c r="E1832">
        <v>4</v>
      </c>
      <c r="F1832">
        <v>2</v>
      </c>
      <c r="G1832">
        <v>7</v>
      </c>
      <c r="H1832">
        <v>81</v>
      </c>
      <c r="K1832">
        <v>83</v>
      </c>
      <c r="L1832">
        <v>72</v>
      </c>
      <c r="M1832">
        <v>87</v>
      </c>
      <c r="N1832">
        <v>69</v>
      </c>
      <c r="P1832">
        <v>71</v>
      </c>
      <c r="Q1832">
        <v>52</v>
      </c>
      <c r="R1832">
        <v>79</v>
      </c>
      <c r="T1832" s="34">
        <f>_xlfn.XLOOKUP(B1832,Demog!$A$2:$A$219,Demog!$P$2:$P$219,,,2)</f>
        <v>19231</v>
      </c>
      <c r="U1832" s="34">
        <f t="shared" si="28"/>
        <v>8</v>
      </c>
      <c r="V1832" s="13">
        <f>IF(OR(Table1[[#This Row],[7d_positivity_public]]=0,ISBLANK(Table1[[#This Row],[7d_positivity_public]])),"",(Table1[[#This Row],[7d_positivity_public]]-Table1[[#This Row],[7d_positivity_all]])/Table1[[#This Row],[7d_positivity_public]])</f>
        <v>0.2857142857142857</v>
      </c>
      <c r="W1832">
        <v>5</v>
      </c>
    </row>
    <row r="1833" spans="1:23" x14ac:dyDescent="0.25">
      <c r="A1833" s="10">
        <v>44418</v>
      </c>
      <c r="B1833">
        <v>1320</v>
      </c>
      <c r="C1833" t="s">
        <v>89</v>
      </c>
      <c r="D1833">
        <v>6</v>
      </c>
      <c r="E1833">
        <v>3</v>
      </c>
      <c r="F1833">
        <v>3</v>
      </c>
      <c r="G1833">
        <v>7</v>
      </c>
      <c r="H1833">
        <v>80</v>
      </c>
      <c r="K1833">
        <v>80</v>
      </c>
      <c r="L1833">
        <v>70</v>
      </c>
      <c r="M1833">
        <v>87</v>
      </c>
      <c r="N1833">
        <v>70</v>
      </c>
      <c r="P1833">
        <v>72</v>
      </c>
      <c r="Q1833">
        <v>57</v>
      </c>
      <c r="R1833">
        <v>81</v>
      </c>
      <c r="T1833" s="34">
        <f>_xlfn.XLOOKUP(B1833,Demog!$A$2:$A$219,Demog!$P$2:$P$219,,,2)</f>
        <v>41799</v>
      </c>
      <c r="U1833" s="34">
        <f t="shared" si="28"/>
        <v>18</v>
      </c>
      <c r="V1833" s="13">
        <f>IF(OR(Table1[[#This Row],[7d_positivity_public]]=0,ISBLANK(Table1[[#This Row],[7d_positivity_public]])),"",(Table1[[#This Row],[7d_positivity_public]]-Table1[[#This Row],[7d_positivity_all]])/Table1[[#This Row],[7d_positivity_public]])</f>
        <v>0.2857142857142857</v>
      </c>
      <c r="W1833">
        <v>5</v>
      </c>
    </row>
    <row r="1834" spans="1:23" x14ac:dyDescent="0.25">
      <c r="A1834" s="10">
        <v>44418</v>
      </c>
      <c r="B1834">
        <v>1330</v>
      </c>
      <c r="C1834" t="s">
        <v>91</v>
      </c>
      <c r="D1834">
        <v>10</v>
      </c>
      <c r="E1834">
        <v>0</v>
      </c>
      <c r="F1834">
        <v>10</v>
      </c>
      <c r="G1834">
        <v>18</v>
      </c>
      <c r="H1834">
        <v>74</v>
      </c>
      <c r="K1834">
        <v>75</v>
      </c>
      <c r="L1834">
        <v>65</v>
      </c>
      <c r="M1834">
        <v>79</v>
      </c>
      <c r="N1834">
        <v>62</v>
      </c>
      <c r="P1834">
        <v>64</v>
      </c>
      <c r="Q1834">
        <v>47</v>
      </c>
      <c r="R1834">
        <v>72</v>
      </c>
      <c r="T1834" s="34">
        <f>_xlfn.XLOOKUP(B1834,Demog!$A$2:$A$219,Demog!$P$2:$P$219,,,2)</f>
        <v>5101</v>
      </c>
      <c r="U1834" s="34">
        <f t="shared" si="28"/>
        <v>4</v>
      </c>
      <c r="V1834" s="13">
        <f>IF(OR(Table1[[#This Row],[7d_positivity_public]]=0,ISBLANK(Table1[[#This Row],[7d_positivity_public]])),"",(Table1[[#This Row],[7d_positivity_public]]-Table1[[#This Row],[7d_positivity_all]])/Table1[[#This Row],[7d_positivity_public]])</f>
        <v>0.22222222222222221</v>
      </c>
      <c r="W1834">
        <v>14</v>
      </c>
    </row>
    <row r="1835" spans="1:23" x14ac:dyDescent="0.25">
      <c r="A1835" s="10">
        <v>44418</v>
      </c>
      <c r="B1835">
        <v>1340</v>
      </c>
      <c r="C1835" t="s">
        <v>93</v>
      </c>
      <c r="D1835">
        <v>0</v>
      </c>
      <c r="E1835">
        <v>2</v>
      </c>
      <c r="F1835">
        <v>-2</v>
      </c>
      <c r="G1835">
        <v>0</v>
      </c>
      <c r="H1835">
        <v>74</v>
      </c>
      <c r="K1835">
        <v>76</v>
      </c>
      <c r="L1835">
        <v>65</v>
      </c>
      <c r="M1835">
        <v>82</v>
      </c>
      <c r="N1835">
        <v>63</v>
      </c>
      <c r="P1835">
        <v>65</v>
      </c>
      <c r="Q1835">
        <v>48</v>
      </c>
      <c r="R1835">
        <v>75</v>
      </c>
      <c r="T1835" s="34">
        <f>_xlfn.XLOOKUP(B1835,Demog!$A$2:$A$219,Demog!$P$2:$P$219,,,2)</f>
        <v>4781</v>
      </c>
      <c r="U1835" s="34">
        <f t="shared" si="28"/>
        <v>0</v>
      </c>
      <c r="V1835" s="13" t="str">
        <f>IF(OR(Table1[[#This Row],[7d_positivity_public]]=0,ISBLANK(Table1[[#This Row],[7d_positivity_public]])),"",(Table1[[#This Row],[7d_positivity_public]]-Table1[[#This Row],[7d_positivity_all]])/Table1[[#This Row],[7d_positivity_public]])</f>
        <v/>
      </c>
      <c r="W1835">
        <v>0</v>
      </c>
    </row>
    <row r="1836" spans="1:23" x14ac:dyDescent="0.25">
      <c r="A1836" s="10">
        <v>44418</v>
      </c>
      <c r="B1836">
        <v>1350</v>
      </c>
      <c r="C1836" t="s">
        <v>95</v>
      </c>
      <c r="D1836">
        <v>16</v>
      </c>
      <c r="E1836">
        <v>14</v>
      </c>
      <c r="F1836">
        <v>2</v>
      </c>
      <c r="G1836">
        <v>17</v>
      </c>
      <c r="H1836">
        <v>68</v>
      </c>
      <c r="K1836">
        <v>70</v>
      </c>
      <c r="L1836">
        <v>54</v>
      </c>
      <c r="M1836">
        <v>81</v>
      </c>
      <c r="N1836">
        <v>58</v>
      </c>
      <c r="P1836">
        <v>60</v>
      </c>
      <c r="Q1836">
        <v>39</v>
      </c>
      <c r="R1836">
        <v>75</v>
      </c>
      <c r="T1836" s="34">
        <f>_xlfn.XLOOKUP(B1836,Demog!$A$2:$A$219,Demog!$P$2:$P$219,,,2)</f>
        <v>10220</v>
      </c>
      <c r="U1836" s="34">
        <f t="shared" si="28"/>
        <v>11</v>
      </c>
      <c r="V1836" s="13">
        <f>IF(OR(Table1[[#This Row],[7d_positivity_public]]=0,ISBLANK(Table1[[#This Row],[7d_positivity_public]])),"",(Table1[[#This Row],[7d_positivity_public]]-Table1[[#This Row],[7d_positivity_all]])/Table1[[#This Row],[7d_positivity_public]])</f>
        <v>5.8823529411764705E-2</v>
      </c>
      <c r="W1836">
        <v>16</v>
      </c>
    </row>
    <row r="1837" spans="1:23" x14ac:dyDescent="0.25">
      <c r="A1837" s="10">
        <v>44418</v>
      </c>
      <c r="B1837">
        <v>1361</v>
      </c>
      <c r="C1837" t="s">
        <v>97</v>
      </c>
      <c r="D1837">
        <v>22</v>
      </c>
      <c r="E1837">
        <v>13</v>
      </c>
      <c r="F1837">
        <v>9</v>
      </c>
      <c r="G1837">
        <v>15</v>
      </c>
      <c r="H1837">
        <v>76</v>
      </c>
      <c r="K1837">
        <v>77</v>
      </c>
      <c r="L1837">
        <v>65</v>
      </c>
      <c r="M1837">
        <v>86</v>
      </c>
      <c r="N1837">
        <v>66</v>
      </c>
      <c r="P1837">
        <v>67</v>
      </c>
      <c r="Q1837">
        <v>50</v>
      </c>
      <c r="R1837">
        <v>80</v>
      </c>
      <c r="T1837" s="34">
        <f>_xlfn.XLOOKUP(B1837,Demog!$A$2:$A$219,Demog!$P$2:$P$219,,,2)</f>
        <v>53266</v>
      </c>
      <c r="U1837" s="34">
        <f t="shared" si="28"/>
        <v>82</v>
      </c>
      <c r="V1837" s="13">
        <f>IF(OR(Table1[[#This Row],[7d_positivity_public]]=0,ISBLANK(Table1[[#This Row],[7d_positivity_public]])),"",(Table1[[#This Row],[7d_positivity_public]]-Table1[[#This Row],[7d_positivity_all]])/Table1[[#This Row],[7d_positivity_public]])</f>
        <v>0.13333333333333333</v>
      </c>
      <c r="W1837">
        <v>13</v>
      </c>
    </row>
    <row r="1838" spans="1:23" x14ac:dyDescent="0.25">
      <c r="A1838" s="10">
        <v>44418</v>
      </c>
      <c r="B1838">
        <v>1362</v>
      </c>
      <c r="C1838" t="s">
        <v>99</v>
      </c>
      <c r="D1838">
        <v>7</v>
      </c>
      <c r="E1838">
        <v>8</v>
      </c>
      <c r="F1838">
        <v>-1</v>
      </c>
      <c r="G1838">
        <v>8</v>
      </c>
      <c r="H1838">
        <v>68</v>
      </c>
      <c r="K1838">
        <v>70</v>
      </c>
      <c r="L1838">
        <v>54</v>
      </c>
      <c r="M1838">
        <v>80</v>
      </c>
      <c r="N1838">
        <v>58</v>
      </c>
      <c r="P1838">
        <v>60</v>
      </c>
      <c r="Q1838">
        <v>40</v>
      </c>
      <c r="R1838">
        <v>74</v>
      </c>
      <c r="T1838" s="34">
        <f>_xlfn.XLOOKUP(B1838,Demog!$A$2:$A$219,Demog!$P$2:$P$219,,,2)</f>
        <v>13583</v>
      </c>
      <c r="U1838" s="34">
        <f t="shared" si="28"/>
        <v>7</v>
      </c>
      <c r="V1838" s="13">
        <f>IF(OR(Table1[[#This Row],[7d_positivity_public]]=0,ISBLANK(Table1[[#This Row],[7d_positivity_public]])),"",(Table1[[#This Row],[7d_positivity_public]]-Table1[[#This Row],[7d_positivity_all]])/Table1[[#This Row],[7d_positivity_public]])</f>
        <v>0.125</v>
      </c>
      <c r="W1838">
        <v>7</v>
      </c>
    </row>
    <row r="1839" spans="1:23" x14ac:dyDescent="0.25">
      <c r="A1839" s="10">
        <v>44418</v>
      </c>
      <c r="B1839">
        <v>1371</v>
      </c>
      <c r="C1839" t="s">
        <v>101</v>
      </c>
      <c r="D1839">
        <v>37</v>
      </c>
      <c r="E1839">
        <v>14</v>
      </c>
      <c r="F1839">
        <v>23</v>
      </c>
      <c r="G1839">
        <v>21</v>
      </c>
      <c r="H1839">
        <v>72</v>
      </c>
      <c r="K1839">
        <v>73</v>
      </c>
      <c r="L1839">
        <v>56</v>
      </c>
      <c r="M1839">
        <v>82</v>
      </c>
      <c r="N1839">
        <v>63</v>
      </c>
      <c r="P1839">
        <v>64</v>
      </c>
      <c r="Q1839">
        <v>42</v>
      </c>
      <c r="R1839">
        <v>76</v>
      </c>
      <c r="T1839" s="34">
        <f>_xlfn.XLOOKUP(B1839,Demog!$A$2:$A$219,Demog!$P$2:$P$219,,,2)</f>
        <v>8720</v>
      </c>
      <c r="U1839" s="34">
        <f t="shared" si="28"/>
        <v>23</v>
      </c>
      <c r="V1839" s="13">
        <f>IF(OR(Table1[[#This Row],[7d_positivity_public]]=0,ISBLANK(Table1[[#This Row],[7d_positivity_public]])),"",(Table1[[#This Row],[7d_positivity_public]]-Table1[[#This Row],[7d_positivity_all]])/Table1[[#This Row],[7d_positivity_public]])</f>
        <v>9.5238095238095233E-2</v>
      </c>
      <c r="W1839">
        <v>19</v>
      </c>
    </row>
    <row r="1840" spans="1:23" x14ac:dyDescent="0.25">
      <c r="A1840" s="10">
        <v>44418</v>
      </c>
      <c r="B1840">
        <v>1372</v>
      </c>
      <c r="C1840" t="s">
        <v>103</v>
      </c>
      <c r="D1840">
        <v>50</v>
      </c>
      <c r="E1840">
        <v>26</v>
      </c>
      <c r="F1840">
        <v>24</v>
      </c>
      <c r="G1840">
        <v>18</v>
      </c>
      <c r="H1840">
        <v>77</v>
      </c>
      <c r="K1840">
        <v>78</v>
      </c>
      <c r="L1840">
        <v>67</v>
      </c>
      <c r="M1840">
        <v>87</v>
      </c>
      <c r="N1840">
        <v>66</v>
      </c>
      <c r="P1840">
        <v>68</v>
      </c>
      <c r="Q1840">
        <v>52</v>
      </c>
      <c r="R1840">
        <v>81</v>
      </c>
      <c r="T1840" s="34">
        <f>_xlfn.XLOOKUP(B1840,Demog!$A$2:$A$219,Demog!$P$2:$P$219,,,2)</f>
        <v>41482</v>
      </c>
      <c r="U1840" s="34">
        <f t="shared" si="28"/>
        <v>145</v>
      </c>
      <c r="V1840" s="13">
        <f>IF(OR(Table1[[#This Row],[7d_positivity_public]]=0,ISBLANK(Table1[[#This Row],[7d_positivity_public]])),"",(Table1[[#This Row],[7d_positivity_public]]-Table1[[#This Row],[7d_positivity_all]])/Table1[[#This Row],[7d_positivity_public]])</f>
        <v>5.5555555555555552E-2</v>
      </c>
      <c r="W1840">
        <v>17</v>
      </c>
    </row>
    <row r="1841" spans="1:23" x14ac:dyDescent="0.25">
      <c r="A1841" s="10">
        <v>44418</v>
      </c>
      <c r="B1841">
        <v>1373</v>
      </c>
      <c r="C1841" t="s">
        <v>106</v>
      </c>
      <c r="D1841">
        <v>80</v>
      </c>
      <c r="E1841">
        <v>17</v>
      </c>
      <c r="F1841">
        <v>63</v>
      </c>
      <c r="G1841">
        <v>27</v>
      </c>
      <c r="H1841">
        <v>73</v>
      </c>
      <c r="K1841">
        <v>75</v>
      </c>
      <c r="L1841">
        <v>67</v>
      </c>
      <c r="M1841">
        <v>82</v>
      </c>
      <c r="N1841">
        <v>62</v>
      </c>
      <c r="P1841">
        <v>64</v>
      </c>
      <c r="Q1841">
        <v>52</v>
      </c>
      <c r="R1841">
        <v>76</v>
      </c>
      <c r="T1841" s="34">
        <f>_xlfn.XLOOKUP(B1841,Demog!$A$2:$A$219,Demog!$P$2:$P$219,,,2)</f>
        <v>12922</v>
      </c>
      <c r="U1841" s="34">
        <f t="shared" si="28"/>
        <v>72</v>
      </c>
      <c r="V1841" s="13">
        <f>IF(OR(Table1[[#This Row],[7d_positivity_public]]=0,ISBLANK(Table1[[#This Row],[7d_positivity_public]])),"",(Table1[[#This Row],[7d_positivity_public]]-Table1[[#This Row],[7d_positivity_all]])/Table1[[#This Row],[7d_positivity_public]])</f>
        <v>0.1111111111111111</v>
      </c>
      <c r="W1841">
        <v>24</v>
      </c>
    </row>
    <row r="1842" spans="1:23" x14ac:dyDescent="0.25">
      <c r="A1842" s="10">
        <v>44418</v>
      </c>
      <c r="B1842">
        <v>1374</v>
      </c>
      <c r="C1842" t="s">
        <v>108</v>
      </c>
      <c r="D1842">
        <v>57</v>
      </c>
      <c r="E1842">
        <v>38</v>
      </c>
      <c r="F1842">
        <v>19</v>
      </c>
      <c r="G1842">
        <v>24</v>
      </c>
      <c r="H1842">
        <v>81</v>
      </c>
      <c r="K1842">
        <v>81</v>
      </c>
      <c r="L1842">
        <v>75</v>
      </c>
      <c r="M1842">
        <v>88</v>
      </c>
      <c r="N1842">
        <v>70</v>
      </c>
      <c r="P1842">
        <v>72</v>
      </c>
      <c r="Q1842">
        <v>61</v>
      </c>
      <c r="R1842">
        <v>82</v>
      </c>
      <c r="T1842" s="34">
        <f>_xlfn.XLOOKUP(B1842,Demog!$A$2:$A$219,Demog!$P$2:$P$219,,,2)</f>
        <v>33401</v>
      </c>
      <c r="U1842" s="34">
        <f t="shared" si="28"/>
        <v>133</v>
      </c>
      <c r="V1842" s="13">
        <f>IF(OR(Table1[[#This Row],[7d_positivity_public]]=0,ISBLANK(Table1[[#This Row],[7d_positivity_public]])),"",(Table1[[#This Row],[7d_positivity_public]]-Table1[[#This Row],[7d_positivity_all]])/Table1[[#This Row],[7d_positivity_public]])</f>
        <v>0.16666666666666666</v>
      </c>
      <c r="W1842">
        <v>20</v>
      </c>
    </row>
    <row r="1843" spans="1:23" x14ac:dyDescent="0.25">
      <c r="A1843" s="10">
        <v>44418</v>
      </c>
      <c r="B1843">
        <v>1375</v>
      </c>
      <c r="C1843" t="s">
        <v>110</v>
      </c>
      <c r="D1843">
        <v>64</v>
      </c>
      <c r="E1843">
        <v>46</v>
      </c>
      <c r="F1843">
        <v>18</v>
      </c>
      <c r="G1843">
        <v>20</v>
      </c>
      <c r="H1843">
        <v>79</v>
      </c>
      <c r="K1843">
        <v>80</v>
      </c>
      <c r="L1843">
        <v>73</v>
      </c>
      <c r="M1843">
        <v>86</v>
      </c>
      <c r="N1843">
        <v>68</v>
      </c>
      <c r="P1843">
        <v>69</v>
      </c>
      <c r="Q1843">
        <v>57</v>
      </c>
      <c r="R1843">
        <v>79</v>
      </c>
      <c r="T1843" s="34">
        <f>_xlfn.XLOOKUP(B1843,Demog!$A$2:$A$219,Demog!$P$2:$P$219,,,2)</f>
        <v>38661</v>
      </c>
      <c r="U1843" s="34">
        <f t="shared" si="28"/>
        <v>173</v>
      </c>
      <c r="V1843" s="13">
        <f>IF(OR(Table1[[#This Row],[7d_positivity_public]]=0,ISBLANK(Table1[[#This Row],[7d_positivity_public]])),"",(Table1[[#This Row],[7d_positivity_public]]-Table1[[#This Row],[7d_positivity_all]])/Table1[[#This Row],[7d_positivity_public]])</f>
        <v>0.1</v>
      </c>
      <c r="W1843">
        <v>18</v>
      </c>
    </row>
    <row r="1844" spans="1:23" x14ac:dyDescent="0.25">
      <c r="A1844" s="10">
        <v>44418</v>
      </c>
      <c r="B1844">
        <v>1376</v>
      </c>
      <c r="C1844" t="s">
        <v>112</v>
      </c>
      <c r="D1844">
        <v>68</v>
      </c>
      <c r="E1844">
        <v>35</v>
      </c>
      <c r="F1844">
        <v>33</v>
      </c>
      <c r="G1844">
        <v>28</v>
      </c>
      <c r="H1844">
        <v>72</v>
      </c>
      <c r="K1844">
        <v>73</v>
      </c>
      <c r="L1844">
        <v>68</v>
      </c>
      <c r="M1844">
        <v>81</v>
      </c>
      <c r="N1844">
        <v>59</v>
      </c>
      <c r="P1844">
        <v>61</v>
      </c>
      <c r="Q1844">
        <v>51</v>
      </c>
      <c r="R1844">
        <v>74</v>
      </c>
      <c r="T1844" s="34">
        <f>_xlfn.XLOOKUP(B1844,Demog!$A$2:$A$219,Demog!$P$2:$P$219,,,2)</f>
        <v>34796</v>
      </c>
      <c r="U1844" s="34">
        <f t="shared" si="28"/>
        <v>166</v>
      </c>
      <c r="V1844" s="13">
        <f>IF(OR(Table1[[#This Row],[7d_positivity_public]]=0,ISBLANK(Table1[[#This Row],[7d_positivity_public]])),"",(Table1[[#This Row],[7d_positivity_public]]-Table1[[#This Row],[7d_positivity_all]])/Table1[[#This Row],[7d_positivity_public]])</f>
        <v>7.1428571428571425E-2</v>
      </c>
      <c r="W1844">
        <v>26</v>
      </c>
    </row>
    <row r="1845" spans="1:23" x14ac:dyDescent="0.25">
      <c r="A1845" s="10">
        <v>44418</v>
      </c>
      <c r="B1845">
        <v>1377</v>
      </c>
      <c r="C1845" t="s">
        <v>114</v>
      </c>
      <c r="D1845">
        <v>39</v>
      </c>
      <c r="E1845">
        <v>29</v>
      </c>
      <c r="F1845">
        <v>10</v>
      </c>
      <c r="G1845">
        <v>17</v>
      </c>
      <c r="H1845">
        <v>82</v>
      </c>
      <c r="K1845">
        <v>82</v>
      </c>
      <c r="L1845">
        <v>76</v>
      </c>
      <c r="M1845">
        <v>88</v>
      </c>
      <c r="N1845">
        <v>73</v>
      </c>
      <c r="P1845">
        <v>75</v>
      </c>
      <c r="Q1845">
        <v>64</v>
      </c>
      <c r="R1845">
        <v>84</v>
      </c>
      <c r="T1845" s="34">
        <f>_xlfn.XLOOKUP(B1845,Demog!$A$2:$A$219,Demog!$P$2:$P$219,,,2)</f>
        <v>24900</v>
      </c>
      <c r="U1845" s="34">
        <f t="shared" si="28"/>
        <v>68</v>
      </c>
      <c r="V1845" s="13">
        <f>IF(OR(Table1[[#This Row],[7d_positivity_public]]=0,ISBLANK(Table1[[#This Row],[7d_positivity_public]])),"",(Table1[[#This Row],[7d_positivity_public]]-Table1[[#This Row],[7d_positivity_all]])/Table1[[#This Row],[7d_positivity_public]])</f>
        <v>0.17647058823529413</v>
      </c>
      <c r="W1845">
        <v>14</v>
      </c>
    </row>
    <row r="1846" spans="1:23" x14ac:dyDescent="0.25">
      <c r="A1846" s="10">
        <v>44418</v>
      </c>
      <c r="B1846">
        <v>1380</v>
      </c>
      <c r="C1846" t="s">
        <v>116</v>
      </c>
      <c r="D1846">
        <v>6</v>
      </c>
      <c r="E1846">
        <v>2</v>
      </c>
      <c r="F1846">
        <v>4</v>
      </c>
      <c r="G1846">
        <v>11</v>
      </c>
      <c r="H1846">
        <v>80</v>
      </c>
      <c r="K1846">
        <v>81</v>
      </c>
      <c r="L1846">
        <v>70</v>
      </c>
      <c r="M1846">
        <v>88</v>
      </c>
      <c r="N1846">
        <v>72</v>
      </c>
      <c r="P1846">
        <v>74</v>
      </c>
      <c r="Q1846">
        <v>59</v>
      </c>
      <c r="R1846">
        <v>82</v>
      </c>
      <c r="T1846" s="34">
        <f>_xlfn.XLOOKUP(B1846,Demog!$A$2:$A$219,Demog!$P$2:$P$219,,,2)</f>
        <v>12110</v>
      </c>
      <c r="U1846" s="34">
        <f t="shared" si="28"/>
        <v>5</v>
      </c>
      <c r="V1846" s="13">
        <f>IF(OR(Table1[[#This Row],[7d_positivity_public]]=0,ISBLANK(Table1[[#This Row],[7d_positivity_public]])),"",(Table1[[#This Row],[7d_positivity_public]]-Table1[[#This Row],[7d_positivity_all]])/Table1[[#This Row],[7d_positivity_public]])</f>
        <v>0.27272727272727271</v>
      </c>
      <c r="W1846">
        <v>8</v>
      </c>
    </row>
    <row r="1847" spans="1:23" x14ac:dyDescent="0.25">
      <c r="A1847" s="10">
        <v>44418</v>
      </c>
      <c r="B1847">
        <v>1390</v>
      </c>
      <c r="C1847" t="s">
        <v>118</v>
      </c>
      <c r="D1847">
        <v>24</v>
      </c>
      <c r="E1847">
        <v>12</v>
      </c>
      <c r="F1847">
        <v>12</v>
      </c>
      <c r="G1847">
        <v>30</v>
      </c>
      <c r="H1847">
        <v>62</v>
      </c>
      <c r="K1847">
        <v>64</v>
      </c>
      <c r="L1847">
        <v>45</v>
      </c>
      <c r="M1847">
        <v>76</v>
      </c>
      <c r="N1847">
        <v>53</v>
      </c>
      <c r="P1847">
        <v>55</v>
      </c>
      <c r="Q1847">
        <v>33</v>
      </c>
      <c r="R1847">
        <v>70</v>
      </c>
      <c r="T1847" s="34">
        <f>_xlfn.XLOOKUP(B1847,Demog!$A$2:$A$219,Demog!$P$2:$P$219,,,2)</f>
        <v>7285</v>
      </c>
      <c r="U1847" s="34">
        <f t="shared" si="28"/>
        <v>12</v>
      </c>
      <c r="V1847" s="13">
        <f>IF(OR(Table1[[#This Row],[7d_positivity_public]]=0,ISBLANK(Table1[[#This Row],[7d_positivity_public]])),"",(Table1[[#This Row],[7d_positivity_public]]-Table1[[#This Row],[7d_positivity_all]])/Table1[[#This Row],[7d_positivity_public]])</f>
        <v>0.2</v>
      </c>
      <c r="W1847">
        <v>24</v>
      </c>
    </row>
    <row r="1848" spans="1:23" x14ac:dyDescent="0.25">
      <c r="A1848" s="10">
        <v>44418</v>
      </c>
      <c r="B1848">
        <v>1420</v>
      </c>
      <c r="C1848" t="s">
        <v>120</v>
      </c>
      <c r="D1848">
        <v>10</v>
      </c>
      <c r="E1848">
        <v>8</v>
      </c>
      <c r="F1848">
        <v>2</v>
      </c>
      <c r="G1848">
        <v>9</v>
      </c>
      <c r="H1848">
        <v>71</v>
      </c>
      <c r="K1848">
        <v>73</v>
      </c>
      <c r="L1848">
        <v>56</v>
      </c>
      <c r="M1848">
        <v>82</v>
      </c>
      <c r="N1848">
        <v>62</v>
      </c>
      <c r="P1848">
        <v>64</v>
      </c>
      <c r="Q1848">
        <v>43</v>
      </c>
      <c r="R1848">
        <v>76</v>
      </c>
      <c r="T1848" s="34">
        <f>_xlfn.XLOOKUP(B1848,Demog!$A$2:$A$219,Demog!$P$2:$P$219,,,2)</f>
        <v>33648</v>
      </c>
      <c r="U1848" s="34">
        <f t="shared" si="28"/>
        <v>24</v>
      </c>
      <c r="V1848" s="13">
        <f>IF(OR(Table1[[#This Row],[7d_positivity_public]]=0,ISBLANK(Table1[[#This Row],[7d_positivity_public]])),"",(Table1[[#This Row],[7d_positivity_public]]-Table1[[#This Row],[7d_positivity_all]])/Table1[[#This Row],[7d_positivity_public]])</f>
        <v>0.1111111111111111</v>
      </c>
      <c r="W1848">
        <v>8</v>
      </c>
    </row>
    <row r="1849" spans="1:23" x14ac:dyDescent="0.25">
      <c r="A1849" s="10">
        <v>44418</v>
      </c>
      <c r="B1849">
        <v>1431</v>
      </c>
      <c r="C1849" t="s">
        <v>226</v>
      </c>
      <c r="D1849">
        <v>6</v>
      </c>
      <c r="E1849">
        <v>3</v>
      </c>
      <c r="F1849">
        <v>3</v>
      </c>
      <c r="G1849">
        <v>7</v>
      </c>
      <c r="H1849">
        <v>76</v>
      </c>
      <c r="K1849">
        <v>77</v>
      </c>
      <c r="L1849">
        <v>67</v>
      </c>
      <c r="M1849">
        <v>86</v>
      </c>
      <c r="N1849">
        <v>65</v>
      </c>
      <c r="P1849">
        <v>67</v>
      </c>
      <c r="Q1849">
        <v>53</v>
      </c>
      <c r="R1849">
        <v>80</v>
      </c>
      <c r="T1849" s="34">
        <f>_xlfn.XLOOKUP(B1849,Demog!$A$2:$A$219,Demog!$P$2:$P$219,,,2)</f>
        <v>44714</v>
      </c>
      <c r="U1849" s="34">
        <f t="shared" si="28"/>
        <v>19</v>
      </c>
      <c r="V1849" s="13">
        <f>IF(OR(Table1[[#This Row],[7d_positivity_public]]=0,ISBLANK(Table1[[#This Row],[7d_positivity_public]])),"",(Table1[[#This Row],[7d_positivity_public]]-Table1[[#This Row],[7d_positivity_all]])/Table1[[#This Row],[7d_positivity_public]])</f>
        <v>0.14285714285714285</v>
      </c>
      <c r="W1849">
        <v>6</v>
      </c>
    </row>
    <row r="1850" spans="1:23" x14ac:dyDescent="0.25">
      <c r="A1850" s="10">
        <v>44418</v>
      </c>
      <c r="B1850">
        <v>1432</v>
      </c>
      <c r="C1850" t="s">
        <v>227</v>
      </c>
      <c r="D1850">
        <v>9</v>
      </c>
      <c r="E1850">
        <v>3</v>
      </c>
      <c r="F1850">
        <v>6</v>
      </c>
      <c r="G1850">
        <v>9</v>
      </c>
      <c r="H1850">
        <v>84</v>
      </c>
      <c r="K1850">
        <v>85</v>
      </c>
      <c r="L1850">
        <v>80</v>
      </c>
      <c r="M1850">
        <v>90</v>
      </c>
      <c r="N1850">
        <v>73</v>
      </c>
      <c r="P1850">
        <v>74</v>
      </c>
      <c r="Q1850">
        <v>65</v>
      </c>
      <c r="R1850">
        <v>85</v>
      </c>
      <c r="T1850" s="34">
        <f>_xlfn.XLOOKUP(B1850,Demog!$A$2:$A$219,Demog!$P$2:$P$219,,,2)</f>
        <v>48587</v>
      </c>
      <c r="U1850" s="34">
        <f t="shared" si="28"/>
        <v>31</v>
      </c>
      <c r="V1850" s="13">
        <f>IF(OR(Table1[[#This Row],[7d_positivity_public]]=0,ISBLANK(Table1[[#This Row],[7d_positivity_public]])),"",(Table1[[#This Row],[7d_positivity_public]]-Table1[[#This Row],[7d_positivity_all]])/Table1[[#This Row],[7d_positivity_public]])</f>
        <v>0.22222222222222221</v>
      </c>
      <c r="W1850">
        <v>7</v>
      </c>
    </row>
    <row r="1851" spans="1:23" x14ac:dyDescent="0.25">
      <c r="A1851" s="10">
        <v>44418</v>
      </c>
      <c r="B1851">
        <v>1433</v>
      </c>
      <c r="C1851" t="s">
        <v>122</v>
      </c>
      <c r="D1851">
        <v>6</v>
      </c>
      <c r="E1851">
        <v>4</v>
      </c>
      <c r="F1851">
        <v>2</v>
      </c>
      <c r="G1851">
        <v>10</v>
      </c>
      <c r="H1851">
        <v>73</v>
      </c>
      <c r="K1851">
        <v>74</v>
      </c>
      <c r="L1851">
        <v>60</v>
      </c>
      <c r="M1851">
        <v>83</v>
      </c>
      <c r="N1851">
        <v>63</v>
      </c>
      <c r="P1851">
        <v>65</v>
      </c>
      <c r="Q1851">
        <v>47</v>
      </c>
      <c r="R1851">
        <v>76</v>
      </c>
      <c r="T1851" s="34">
        <f>_xlfn.XLOOKUP(B1851,Demog!$A$2:$A$219,Demog!$P$2:$P$219,,,2)</f>
        <v>19986</v>
      </c>
      <c r="U1851" s="34">
        <f t="shared" si="28"/>
        <v>8</v>
      </c>
      <c r="V1851" s="13">
        <f>IF(OR(Table1[[#This Row],[7d_positivity_public]]=0,ISBLANK(Table1[[#This Row],[7d_positivity_public]])),"",(Table1[[#This Row],[7d_positivity_public]]-Table1[[#This Row],[7d_positivity_all]])/Table1[[#This Row],[7d_positivity_public]])</f>
        <v>0.4</v>
      </c>
      <c r="W1851">
        <v>6</v>
      </c>
    </row>
    <row r="1852" spans="1:23" x14ac:dyDescent="0.25">
      <c r="A1852" s="10">
        <v>44418</v>
      </c>
      <c r="B1852">
        <v>1490</v>
      </c>
      <c r="C1852" t="s">
        <v>124</v>
      </c>
      <c r="D1852">
        <v>7</v>
      </c>
      <c r="E1852">
        <v>1</v>
      </c>
      <c r="F1852">
        <v>6</v>
      </c>
      <c r="G1852">
        <v>10</v>
      </c>
      <c r="H1852">
        <v>70</v>
      </c>
      <c r="K1852">
        <v>72</v>
      </c>
      <c r="L1852">
        <v>60</v>
      </c>
      <c r="M1852">
        <v>82</v>
      </c>
      <c r="N1852">
        <v>60</v>
      </c>
      <c r="P1852">
        <v>63</v>
      </c>
      <c r="Q1852">
        <v>46</v>
      </c>
      <c r="R1852">
        <v>75</v>
      </c>
      <c r="T1852" s="34">
        <f>_xlfn.XLOOKUP(B1852,Demog!$A$2:$A$219,Demog!$P$2:$P$219,,,2)</f>
        <v>10855</v>
      </c>
      <c r="U1852" s="34">
        <f t="shared" si="28"/>
        <v>5</v>
      </c>
      <c r="V1852" s="13">
        <f>IF(OR(Table1[[#This Row],[7d_positivity_public]]=0,ISBLANK(Table1[[#This Row],[7d_positivity_public]])),"",(Table1[[#This Row],[7d_positivity_public]]-Table1[[#This Row],[7d_positivity_all]])/Table1[[#This Row],[7d_positivity_public]])</f>
        <v>0.2</v>
      </c>
      <c r="W1852">
        <v>8</v>
      </c>
    </row>
    <row r="1853" spans="1:23" x14ac:dyDescent="0.25">
      <c r="A1853" s="10">
        <v>44418</v>
      </c>
      <c r="B1853">
        <v>2121</v>
      </c>
      <c r="C1853" t="s">
        <v>126</v>
      </c>
      <c r="D1853">
        <v>8</v>
      </c>
      <c r="E1853">
        <v>4</v>
      </c>
      <c r="F1853">
        <v>4</v>
      </c>
      <c r="G1853">
        <v>9</v>
      </c>
      <c r="H1853">
        <v>75</v>
      </c>
      <c r="K1853">
        <v>77</v>
      </c>
      <c r="L1853">
        <v>68</v>
      </c>
      <c r="M1853">
        <v>86</v>
      </c>
      <c r="N1853">
        <v>66</v>
      </c>
      <c r="P1853">
        <v>68</v>
      </c>
      <c r="Q1853">
        <v>56</v>
      </c>
      <c r="R1853">
        <v>81</v>
      </c>
      <c r="T1853" s="34">
        <f>_xlfn.XLOOKUP(B1853,Demog!$A$2:$A$219,Demog!$P$2:$P$219,,,2)</f>
        <v>51241</v>
      </c>
      <c r="U1853" s="34">
        <f t="shared" si="28"/>
        <v>29</v>
      </c>
      <c r="V1853" s="13">
        <f>IF(OR(Table1[[#This Row],[7d_positivity_public]]=0,ISBLANK(Table1[[#This Row],[7d_positivity_public]])),"",(Table1[[#This Row],[7d_positivity_public]]-Table1[[#This Row],[7d_positivity_all]])/Table1[[#This Row],[7d_positivity_public]])</f>
        <v>0.33333333333333331</v>
      </c>
      <c r="W1853">
        <v>6</v>
      </c>
    </row>
    <row r="1854" spans="1:23" x14ac:dyDescent="0.25">
      <c r="A1854" s="10">
        <v>44418</v>
      </c>
      <c r="B1854">
        <v>2122</v>
      </c>
      <c r="C1854" t="s">
        <v>128</v>
      </c>
      <c r="D1854">
        <v>6</v>
      </c>
      <c r="E1854">
        <v>4</v>
      </c>
      <c r="F1854">
        <v>2</v>
      </c>
      <c r="G1854">
        <v>7</v>
      </c>
      <c r="H1854">
        <v>68</v>
      </c>
      <c r="K1854">
        <v>69</v>
      </c>
      <c r="L1854">
        <v>59</v>
      </c>
      <c r="M1854">
        <v>80</v>
      </c>
      <c r="N1854">
        <v>57</v>
      </c>
      <c r="P1854">
        <v>59</v>
      </c>
      <c r="Q1854">
        <v>45</v>
      </c>
      <c r="R1854">
        <v>73</v>
      </c>
      <c r="T1854" s="34">
        <f>_xlfn.XLOOKUP(B1854,Demog!$A$2:$A$219,Demog!$P$2:$P$219,,,2)</f>
        <v>41936</v>
      </c>
      <c r="U1854" s="34">
        <f t="shared" si="28"/>
        <v>18</v>
      </c>
      <c r="V1854" s="13">
        <f>IF(OR(Table1[[#This Row],[7d_positivity_public]]=0,ISBLANK(Table1[[#This Row],[7d_positivity_public]])),"",(Table1[[#This Row],[7d_positivity_public]]-Table1[[#This Row],[7d_positivity_all]])/Table1[[#This Row],[7d_positivity_public]])</f>
        <v>0.2857142857142857</v>
      </c>
      <c r="W1854">
        <v>5</v>
      </c>
    </row>
    <row r="1855" spans="1:23" x14ac:dyDescent="0.25">
      <c r="A1855" s="10">
        <v>44418</v>
      </c>
      <c r="B1855">
        <v>2131</v>
      </c>
      <c r="C1855" t="s">
        <v>129</v>
      </c>
      <c r="D1855">
        <v>4</v>
      </c>
      <c r="E1855">
        <v>1</v>
      </c>
      <c r="F1855">
        <v>3</v>
      </c>
      <c r="G1855">
        <v>4</v>
      </c>
      <c r="H1855">
        <v>74</v>
      </c>
      <c r="K1855">
        <v>75</v>
      </c>
      <c r="L1855">
        <v>68</v>
      </c>
      <c r="M1855">
        <v>83</v>
      </c>
      <c r="N1855">
        <v>62</v>
      </c>
      <c r="P1855">
        <v>64</v>
      </c>
      <c r="Q1855">
        <v>53</v>
      </c>
      <c r="R1855">
        <v>76</v>
      </c>
      <c r="T1855" s="34">
        <f>_xlfn.XLOOKUP(B1855,Demog!$A$2:$A$219,Demog!$P$2:$P$219,,,2)</f>
        <v>22754</v>
      </c>
      <c r="U1855" s="34">
        <f t="shared" si="28"/>
        <v>6</v>
      </c>
      <c r="V1855" s="13">
        <f>IF(OR(Table1[[#This Row],[7d_positivity_public]]=0,ISBLANK(Table1[[#This Row],[7d_positivity_public]])),"",(Table1[[#This Row],[7d_positivity_public]]-Table1[[#This Row],[7d_positivity_all]])/Table1[[#This Row],[7d_positivity_public]])</f>
        <v>0.25</v>
      </c>
      <c r="W1855">
        <v>3</v>
      </c>
    </row>
    <row r="1856" spans="1:23" x14ac:dyDescent="0.25">
      <c r="A1856" s="10">
        <v>44418</v>
      </c>
      <c r="B1856">
        <v>2132</v>
      </c>
      <c r="C1856" t="s">
        <v>130</v>
      </c>
      <c r="D1856">
        <v>7</v>
      </c>
      <c r="E1856">
        <v>4</v>
      </c>
      <c r="F1856">
        <v>3</v>
      </c>
      <c r="G1856">
        <v>7</v>
      </c>
      <c r="H1856">
        <v>78</v>
      </c>
      <c r="K1856">
        <v>79</v>
      </c>
      <c r="L1856">
        <v>74</v>
      </c>
      <c r="M1856">
        <v>86</v>
      </c>
      <c r="N1856">
        <v>68</v>
      </c>
      <c r="P1856">
        <v>71</v>
      </c>
      <c r="Q1856">
        <v>63</v>
      </c>
      <c r="R1856">
        <v>81</v>
      </c>
      <c r="T1856" s="34">
        <f>_xlfn.XLOOKUP(B1856,Demog!$A$2:$A$219,Demog!$P$2:$P$219,,,2)</f>
        <v>35584</v>
      </c>
      <c r="U1856" s="34">
        <f t="shared" si="28"/>
        <v>17</v>
      </c>
      <c r="V1856" s="13">
        <f>IF(OR(Table1[[#This Row],[7d_positivity_public]]=0,ISBLANK(Table1[[#This Row],[7d_positivity_public]])),"",(Table1[[#This Row],[7d_positivity_public]]-Table1[[#This Row],[7d_positivity_all]])/Table1[[#This Row],[7d_positivity_public]])</f>
        <v>0.42857142857142855</v>
      </c>
      <c r="W1856">
        <v>4</v>
      </c>
    </row>
    <row r="1857" spans="1:23" x14ac:dyDescent="0.25">
      <c r="A1857" s="10">
        <v>44418</v>
      </c>
      <c r="B1857">
        <v>2133</v>
      </c>
      <c r="C1857" t="s">
        <v>131</v>
      </c>
      <c r="D1857">
        <v>1</v>
      </c>
      <c r="E1857">
        <v>2</v>
      </c>
      <c r="F1857">
        <v>-1</v>
      </c>
      <c r="G1857">
        <v>2</v>
      </c>
      <c r="H1857">
        <v>82</v>
      </c>
      <c r="K1857">
        <v>84</v>
      </c>
      <c r="L1857">
        <v>80</v>
      </c>
      <c r="M1857">
        <v>88</v>
      </c>
      <c r="N1857">
        <v>67</v>
      </c>
      <c r="P1857">
        <v>70</v>
      </c>
      <c r="Q1857">
        <v>60</v>
      </c>
      <c r="R1857">
        <v>80</v>
      </c>
      <c r="T1857" s="34">
        <f>_xlfn.XLOOKUP(B1857,Demog!$A$2:$A$219,Demog!$P$2:$P$219,,,2)</f>
        <v>58511</v>
      </c>
      <c r="U1857" s="34">
        <f t="shared" si="28"/>
        <v>4</v>
      </c>
      <c r="V1857" s="13">
        <f>IF(OR(Table1[[#This Row],[7d_positivity_public]]=0,ISBLANK(Table1[[#This Row],[7d_positivity_public]])),"",(Table1[[#This Row],[7d_positivity_public]]-Table1[[#This Row],[7d_positivity_all]])/Table1[[#This Row],[7d_positivity_public]])</f>
        <v>0.5</v>
      </c>
      <c r="W1857">
        <v>1</v>
      </c>
    </row>
    <row r="1858" spans="1:23" x14ac:dyDescent="0.25">
      <c r="A1858" s="10">
        <v>44418</v>
      </c>
      <c r="B1858">
        <v>2134</v>
      </c>
      <c r="C1858" t="s">
        <v>132</v>
      </c>
      <c r="D1858">
        <v>7</v>
      </c>
      <c r="E1858">
        <v>5</v>
      </c>
      <c r="F1858">
        <v>2</v>
      </c>
      <c r="G1858">
        <v>6</v>
      </c>
      <c r="H1858">
        <v>76</v>
      </c>
      <c r="K1858">
        <v>78</v>
      </c>
      <c r="L1858">
        <v>75</v>
      </c>
      <c r="M1858">
        <v>83</v>
      </c>
      <c r="N1858">
        <v>63</v>
      </c>
      <c r="P1858">
        <v>66</v>
      </c>
      <c r="Q1858">
        <v>59</v>
      </c>
      <c r="R1858">
        <v>75</v>
      </c>
      <c r="T1858" s="34">
        <f>_xlfn.XLOOKUP(B1858,Demog!$A$2:$A$219,Demog!$P$2:$P$219,,,2)</f>
        <v>24836</v>
      </c>
      <c r="U1858" s="34">
        <f t="shared" ref="U1858:U1921" si="29">ROUND(T1858*D1858/100000*7,0)</f>
        <v>12</v>
      </c>
      <c r="V1858" s="13">
        <f>IF(OR(Table1[[#This Row],[7d_positivity_public]]=0,ISBLANK(Table1[[#This Row],[7d_positivity_public]])),"",(Table1[[#This Row],[7d_positivity_public]]-Table1[[#This Row],[7d_positivity_all]])/Table1[[#This Row],[7d_positivity_public]])</f>
        <v>0.5</v>
      </c>
      <c r="W1858">
        <v>3</v>
      </c>
    </row>
    <row r="1859" spans="1:23" x14ac:dyDescent="0.25">
      <c r="A1859" s="10">
        <v>44418</v>
      </c>
      <c r="B1859">
        <v>2141</v>
      </c>
      <c r="C1859" t="s">
        <v>133</v>
      </c>
      <c r="D1859">
        <v>10</v>
      </c>
      <c r="E1859">
        <v>3</v>
      </c>
      <c r="F1859">
        <v>7</v>
      </c>
      <c r="G1859">
        <v>11</v>
      </c>
      <c r="H1859">
        <v>72</v>
      </c>
      <c r="K1859">
        <v>73</v>
      </c>
      <c r="L1859">
        <v>64</v>
      </c>
      <c r="M1859">
        <v>84</v>
      </c>
      <c r="N1859">
        <v>60</v>
      </c>
      <c r="P1859">
        <v>63</v>
      </c>
      <c r="Q1859">
        <v>50</v>
      </c>
      <c r="R1859">
        <v>77</v>
      </c>
      <c r="T1859" s="34">
        <f>_xlfn.XLOOKUP(B1859,Demog!$A$2:$A$219,Demog!$P$2:$P$219,,,2)</f>
        <v>26303</v>
      </c>
      <c r="U1859" s="34">
        <f t="shared" si="29"/>
        <v>18</v>
      </c>
      <c r="V1859" s="13">
        <f>IF(OR(Table1[[#This Row],[7d_positivity_public]]=0,ISBLANK(Table1[[#This Row],[7d_positivity_public]])),"",(Table1[[#This Row],[7d_positivity_public]]-Table1[[#This Row],[7d_positivity_all]])/Table1[[#This Row],[7d_positivity_public]])</f>
        <v>0.27272727272727271</v>
      </c>
      <c r="W1859">
        <v>8</v>
      </c>
    </row>
    <row r="1860" spans="1:23" x14ac:dyDescent="0.25">
      <c r="A1860" s="10">
        <v>44418</v>
      </c>
      <c r="B1860">
        <v>2142</v>
      </c>
      <c r="C1860" t="s">
        <v>134</v>
      </c>
      <c r="D1860">
        <v>6</v>
      </c>
      <c r="E1860">
        <v>10</v>
      </c>
      <c r="F1860">
        <v>-4</v>
      </c>
      <c r="G1860">
        <v>9</v>
      </c>
      <c r="H1860">
        <v>72</v>
      </c>
      <c r="K1860">
        <v>73</v>
      </c>
      <c r="L1860">
        <v>64</v>
      </c>
      <c r="M1860">
        <v>81</v>
      </c>
      <c r="N1860">
        <v>60</v>
      </c>
      <c r="P1860">
        <v>63</v>
      </c>
      <c r="Q1860">
        <v>51</v>
      </c>
      <c r="R1860">
        <v>74</v>
      </c>
      <c r="T1860" s="34">
        <f>_xlfn.XLOOKUP(B1860,Demog!$A$2:$A$219,Demog!$P$2:$P$219,,,2)</f>
        <v>16854</v>
      </c>
      <c r="U1860" s="34">
        <f t="shared" si="29"/>
        <v>7</v>
      </c>
      <c r="V1860" s="13">
        <f>IF(OR(Table1[[#This Row],[7d_positivity_public]]=0,ISBLANK(Table1[[#This Row],[7d_positivity_public]])),"",(Table1[[#This Row],[7d_positivity_public]]-Table1[[#This Row],[7d_positivity_all]])/Table1[[#This Row],[7d_positivity_public]])</f>
        <v>0.33333333333333331</v>
      </c>
      <c r="W1860">
        <v>6</v>
      </c>
    </row>
    <row r="1861" spans="1:23" x14ac:dyDescent="0.25">
      <c r="A1861" s="10">
        <v>44418</v>
      </c>
      <c r="B1861">
        <v>2150</v>
      </c>
      <c r="C1861" t="s">
        <v>135</v>
      </c>
      <c r="D1861">
        <v>1</v>
      </c>
      <c r="E1861">
        <v>1</v>
      </c>
      <c r="F1861">
        <v>0</v>
      </c>
      <c r="G1861">
        <v>2</v>
      </c>
      <c r="H1861">
        <v>76</v>
      </c>
      <c r="K1861">
        <v>78</v>
      </c>
      <c r="L1861">
        <v>65</v>
      </c>
      <c r="M1861">
        <v>86</v>
      </c>
      <c r="N1861">
        <v>67</v>
      </c>
      <c r="P1861">
        <v>69</v>
      </c>
      <c r="Q1861">
        <v>51</v>
      </c>
      <c r="R1861">
        <v>81</v>
      </c>
      <c r="T1861" s="34">
        <f>_xlfn.XLOOKUP(B1861,Demog!$A$2:$A$219,Demog!$P$2:$P$219,,,2)</f>
        <v>9696</v>
      </c>
      <c r="U1861" s="34">
        <f t="shared" si="29"/>
        <v>1</v>
      </c>
      <c r="V1861" s="13">
        <f>IF(OR(Table1[[#This Row],[7d_positivity_public]]=0,ISBLANK(Table1[[#This Row],[7d_positivity_public]])),"",(Table1[[#This Row],[7d_positivity_public]]-Table1[[#This Row],[7d_positivity_all]])/Table1[[#This Row],[7d_positivity_public]])</f>
        <v>0.5</v>
      </c>
      <c r="W1861">
        <v>1</v>
      </c>
    </row>
    <row r="1862" spans="1:23" x14ac:dyDescent="0.25">
      <c r="A1862" s="10">
        <v>44418</v>
      </c>
      <c r="B1862">
        <v>2210</v>
      </c>
      <c r="C1862" t="s">
        <v>136</v>
      </c>
      <c r="D1862">
        <v>5</v>
      </c>
      <c r="E1862">
        <v>1</v>
      </c>
      <c r="F1862">
        <v>4</v>
      </c>
      <c r="G1862">
        <v>5</v>
      </c>
      <c r="H1862">
        <v>86</v>
      </c>
      <c r="K1862">
        <v>87</v>
      </c>
      <c r="L1862">
        <v>86</v>
      </c>
      <c r="M1862">
        <v>88</v>
      </c>
      <c r="N1862">
        <v>76</v>
      </c>
      <c r="P1862">
        <v>77</v>
      </c>
      <c r="Q1862">
        <v>73</v>
      </c>
      <c r="R1862">
        <v>83</v>
      </c>
      <c r="T1862" s="34">
        <f>_xlfn.XLOOKUP(B1862,Demog!$A$2:$A$219,Demog!$P$2:$P$219,,,2)</f>
        <v>70996</v>
      </c>
      <c r="U1862" s="34">
        <f t="shared" si="29"/>
        <v>25</v>
      </c>
      <c r="V1862" s="13">
        <f>IF(OR(Table1[[#This Row],[7d_positivity_public]]=0,ISBLANK(Table1[[#This Row],[7d_positivity_public]])),"",(Table1[[#This Row],[7d_positivity_public]]-Table1[[#This Row],[7d_positivity_all]])/Table1[[#This Row],[7d_positivity_public]])</f>
        <v>0.4</v>
      </c>
      <c r="W1862">
        <v>3</v>
      </c>
    </row>
    <row r="1863" spans="1:23" x14ac:dyDescent="0.25">
      <c r="A1863" s="10">
        <v>44418</v>
      </c>
      <c r="B1863">
        <v>2221</v>
      </c>
      <c r="C1863" t="s">
        <v>137</v>
      </c>
      <c r="D1863">
        <v>7</v>
      </c>
      <c r="E1863">
        <v>6</v>
      </c>
      <c r="F1863">
        <v>1</v>
      </c>
      <c r="G1863">
        <v>7</v>
      </c>
      <c r="H1863">
        <v>88</v>
      </c>
      <c r="K1863">
        <v>88</v>
      </c>
      <c r="L1863">
        <v>88</v>
      </c>
      <c r="M1863">
        <v>88</v>
      </c>
      <c r="N1863">
        <v>77</v>
      </c>
      <c r="P1863">
        <v>78</v>
      </c>
      <c r="Q1863">
        <v>75</v>
      </c>
      <c r="R1863">
        <v>82</v>
      </c>
      <c r="T1863" s="34">
        <f>_xlfn.XLOOKUP(B1863,Demog!$A$2:$A$219,Demog!$P$2:$P$219,,,2)</f>
        <v>47161</v>
      </c>
      <c r="U1863" s="34">
        <f t="shared" si="29"/>
        <v>23</v>
      </c>
      <c r="V1863" s="13">
        <f>IF(OR(Table1[[#This Row],[7d_positivity_public]]=0,ISBLANK(Table1[[#This Row],[7d_positivity_public]])),"",(Table1[[#This Row],[7d_positivity_public]]-Table1[[#This Row],[7d_positivity_all]])/Table1[[#This Row],[7d_positivity_public]])</f>
        <v>0.42857142857142855</v>
      </c>
      <c r="W1863">
        <v>4</v>
      </c>
    </row>
    <row r="1864" spans="1:23" x14ac:dyDescent="0.25">
      <c r="A1864" s="10">
        <v>44418</v>
      </c>
      <c r="B1864">
        <v>2222</v>
      </c>
      <c r="C1864" t="s">
        <v>138</v>
      </c>
      <c r="D1864">
        <v>1</v>
      </c>
      <c r="E1864">
        <v>3</v>
      </c>
      <c r="F1864">
        <v>-2</v>
      </c>
      <c r="G1864">
        <v>2</v>
      </c>
      <c r="H1864">
        <v>86</v>
      </c>
      <c r="K1864">
        <v>86</v>
      </c>
      <c r="L1864">
        <v>86</v>
      </c>
      <c r="M1864">
        <v>86</v>
      </c>
      <c r="N1864">
        <v>75</v>
      </c>
      <c r="P1864">
        <v>76</v>
      </c>
      <c r="Q1864">
        <v>73</v>
      </c>
      <c r="R1864">
        <v>80</v>
      </c>
      <c r="T1864" s="34">
        <f>_xlfn.XLOOKUP(B1864,Demog!$A$2:$A$219,Demog!$P$2:$P$219,,,2)</f>
        <v>45434</v>
      </c>
      <c r="U1864" s="34">
        <f t="shared" si="29"/>
        <v>3</v>
      </c>
      <c r="V1864" s="13">
        <f>IF(OR(Table1[[#This Row],[7d_positivity_public]]=0,ISBLANK(Table1[[#This Row],[7d_positivity_public]])),"",(Table1[[#This Row],[7d_positivity_public]]-Table1[[#This Row],[7d_positivity_all]])/Table1[[#This Row],[7d_positivity_public]])</f>
        <v>0.5</v>
      </c>
      <c r="W1864">
        <v>1</v>
      </c>
    </row>
    <row r="1865" spans="1:23" x14ac:dyDescent="0.25">
      <c r="A1865" s="10">
        <v>44418</v>
      </c>
      <c r="B1865">
        <v>2223</v>
      </c>
      <c r="C1865" t="s">
        <v>139</v>
      </c>
      <c r="D1865">
        <v>3</v>
      </c>
      <c r="E1865">
        <v>2</v>
      </c>
      <c r="F1865">
        <v>1</v>
      </c>
      <c r="G1865">
        <v>4</v>
      </c>
      <c r="H1865">
        <v>85</v>
      </c>
      <c r="K1865">
        <v>85</v>
      </c>
      <c r="L1865">
        <v>86</v>
      </c>
      <c r="M1865">
        <v>84</v>
      </c>
      <c r="N1865">
        <v>73</v>
      </c>
      <c r="P1865">
        <v>74</v>
      </c>
      <c r="Q1865">
        <v>71</v>
      </c>
      <c r="R1865">
        <v>78</v>
      </c>
      <c r="T1865" s="34">
        <f>_xlfn.XLOOKUP(B1865,Demog!$A$2:$A$219,Demog!$P$2:$P$219,,,2)</f>
        <v>81414</v>
      </c>
      <c r="U1865" s="34">
        <f t="shared" si="29"/>
        <v>17</v>
      </c>
      <c r="V1865" s="13">
        <f>IF(OR(Table1[[#This Row],[7d_positivity_public]]=0,ISBLANK(Table1[[#This Row],[7d_positivity_public]])),"",(Table1[[#This Row],[7d_positivity_public]]-Table1[[#This Row],[7d_positivity_all]])/Table1[[#This Row],[7d_positivity_public]])</f>
        <v>0.75</v>
      </c>
      <c r="W1865">
        <v>1</v>
      </c>
    </row>
    <row r="1866" spans="1:23" x14ac:dyDescent="0.25">
      <c r="A1866" s="10">
        <v>44418</v>
      </c>
      <c r="B1866">
        <v>2224</v>
      </c>
      <c r="C1866" t="s">
        <v>140</v>
      </c>
      <c r="D1866">
        <v>2</v>
      </c>
      <c r="E1866">
        <v>2</v>
      </c>
      <c r="F1866">
        <v>0</v>
      </c>
      <c r="G1866">
        <v>3</v>
      </c>
      <c r="H1866">
        <v>84</v>
      </c>
      <c r="K1866">
        <v>84</v>
      </c>
      <c r="L1866">
        <v>83</v>
      </c>
      <c r="M1866">
        <v>86</v>
      </c>
      <c r="N1866">
        <v>73</v>
      </c>
      <c r="P1866">
        <v>74</v>
      </c>
      <c r="Q1866">
        <v>70</v>
      </c>
      <c r="R1866">
        <v>79</v>
      </c>
      <c r="T1866" s="34">
        <f>_xlfn.XLOOKUP(B1866,Demog!$A$2:$A$219,Demog!$P$2:$P$219,,,2)</f>
        <v>58746</v>
      </c>
      <c r="U1866" s="34">
        <f t="shared" si="29"/>
        <v>8</v>
      </c>
      <c r="V1866" s="13">
        <f>IF(OR(Table1[[#This Row],[7d_positivity_public]]=0,ISBLANK(Table1[[#This Row],[7d_positivity_public]])),"",(Table1[[#This Row],[7d_positivity_public]]-Table1[[#This Row],[7d_positivity_all]])/Table1[[#This Row],[7d_positivity_public]])</f>
        <v>0.66666666666666663</v>
      </c>
      <c r="W1866">
        <v>1</v>
      </c>
    </row>
    <row r="1867" spans="1:23" x14ac:dyDescent="0.25">
      <c r="A1867" s="10">
        <v>44418</v>
      </c>
      <c r="B1867">
        <v>2231</v>
      </c>
      <c r="C1867" t="s">
        <v>141</v>
      </c>
      <c r="D1867">
        <v>5</v>
      </c>
      <c r="E1867">
        <v>4</v>
      </c>
      <c r="F1867">
        <v>1</v>
      </c>
      <c r="G1867">
        <v>5</v>
      </c>
      <c r="H1867">
        <v>80</v>
      </c>
      <c r="K1867">
        <v>80</v>
      </c>
      <c r="L1867">
        <v>73</v>
      </c>
      <c r="M1867">
        <v>87</v>
      </c>
      <c r="N1867">
        <v>69</v>
      </c>
      <c r="P1867">
        <v>71</v>
      </c>
      <c r="Q1867">
        <v>60</v>
      </c>
      <c r="R1867">
        <v>81</v>
      </c>
      <c r="T1867" s="34">
        <f>_xlfn.XLOOKUP(B1867,Demog!$A$2:$A$219,Demog!$P$2:$P$219,,,2)</f>
        <v>30824</v>
      </c>
      <c r="U1867" s="34">
        <f t="shared" si="29"/>
        <v>11</v>
      </c>
      <c r="V1867" s="13">
        <f>IF(OR(Table1[[#This Row],[7d_positivity_public]]=0,ISBLANK(Table1[[#This Row],[7d_positivity_public]])),"",(Table1[[#This Row],[7d_positivity_public]]-Table1[[#This Row],[7d_positivity_all]])/Table1[[#This Row],[7d_positivity_public]])</f>
        <v>0.2</v>
      </c>
      <c r="W1867">
        <v>4</v>
      </c>
    </row>
    <row r="1868" spans="1:23" x14ac:dyDescent="0.25">
      <c r="A1868" s="10">
        <v>44418</v>
      </c>
      <c r="B1868">
        <v>2232</v>
      </c>
      <c r="C1868" t="s">
        <v>142</v>
      </c>
      <c r="D1868">
        <v>1</v>
      </c>
      <c r="E1868">
        <v>1</v>
      </c>
      <c r="F1868">
        <v>0</v>
      </c>
      <c r="G1868">
        <v>1</v>
      </c>
      <c r="H1868">
        <v>85</v>
      </c>
      <c r="K1868">
        <v>86</v>
      </c>
      <c r="L1868">
        <v>81</v>
      </c>
      <c r="M1868">
        <v>90</v>
      </c>
      <c r="N1868">
        <v>76</v>
      </c>
      <c r="P1868">
        <v>78</v>
      </c>
      <c r="Q1868">
        <v>69</v>
      </c>
      <c r="R1868">
        <v>86</v>
      </c>
      <c r="T1868" s="34">
        <f>_xlfn.XLOOKUP(B1868,Demog!$A$2:$A$219,Demog!$P$2:$P$219,,,2)</f>
        <v>18835</v>
      </c>
      <c r="U1868" s="34">
        <f t="shared" si="29"/>
        <v>1</v>
      </c>
      <c r="V1868" s="13">
        <f>IF(OR(Table1[[#This Row],[7d_positivity_public]]=0,ISBLANK(Table1[[#This Row],[7d_positivity_public]])),"",(Table1[[#This Row],[7d_positivity_public]]-Table1[[#This Row],[7d_positivity_all]])/Table1[[#This Row],[7d_positivity_public]])</f>
        <v>0</v>
      </c>
      <c r="W1868">
        <v>1</v>
      </c>
    </row>
    <row r="1869" spans="1:23" x14ac:dyDescent="0.25">
      <c r="A1869" s="10">
        <v>44418</v>
      </c>
      <c r="B1869">
        <v>2233</v>
      </c>
      <c r="C1869" t="s">
        <v>143</v>
      </c>
      <c r="D1869">
        <v>3</v>
      </c>
      <c r="E1869">
        <v>3</v>
      </c>
      <c r="F1869">
        <v>0</v>
      </c>
      <c r="G1869">
        <v>3</v>
      </c>
      <c r="H1869">
        <v>80</v>
      </c>
      <c r="K1869">
        <v>81</v>
      </c>
      <c r="L1869">
        <v>75</v>
      </c>
      <c r="M1869">
        <v>87</v>
      </c>
      <c r="N1869">
        <v>69</v>
      </c>
      <c r="P1869">
        <v>72</v>
      </c>
      <c r="Q1869">
        <v>63</v>
      </c>
      <c r="R1869">
        <v>82</v>
      </c>
      <c r="T1869" s="34">
        <f>_xlfn.XLOOKUP(B1869,Demog!$A$2:$A$219,Demog!$P$2:$P$219,,,2)</f>
        <v>51442</v>
      </c>
      <c r="U1869" s="34">
        <f t="shared" si="29"/>
        <v>11</v>
      </c>
      <c r="V1869" s="13">
        <f>IF(OR(Table1[[#This Row],[7d_positivity_public]]=0,ISBLANK(Table1[[#This Row],[7d_positivity_public]])),"",(Table1[[#This Row],[7d_positivity_public]]-Table1[[#This Row],[7d_positivity_all]])/Table1[[#This Row],[7d_positivity_public]])</f>
        <v>0.33333333333333331</v>
      </c>
      <c r="W1869">
        <v>2</v>
      </c>
    </row>
    <row r="1870" spans="1:23" x14ac:dyDescent="0.25">
      <c r="A1870" s="10">
        <v>44418</v>
      </c>
      <c r="B1870">
        <v>2241</v>
      </c>
      <c r="C1870" t="s">
        <v>144</v>
      </c>
      <c r="D1870">
        <v>2</v>
      </c>
      <c r="E1870">
        <v>1</v>
      </c>
      <c r="F1870">
        <v>1</v>
      </c>
      <c r="G1870">
        <v>1</v>
      </c>
      <c r="H1870">
        <v>84</v>
      </c>
      <c r="K1870">
        <v>84</v>
      </c>
      <c r="L1870">
        <v>83</v>
      </c>
      <c r="M1870">
        <v>86</v>
      </c>
      <c r="N1870">
        <v>75</v>
      </c>
      <c r="P1870">
        <v>76</v>
      </c>
      <c r="Q1870">
        <v>73</v>
      </c>
      <c r="R1870">
        <v>80</v>
      </c>
      <c r="T1870" s="34">
        <f>_xlfn.XLOOKUP(B1870,Demog!$A$2:$A$219,Demog!$P$2:$P$219,,,2)</f>
        <v>40842</v>
      </c>
      <c r="U1870" s="34">
        <f t="shared" si="29"/>
        <v>6</v>
      </c>
      <c r="V1870" s="13">
        <f>IF(OR(Table1[[#This Row],[7d_positivity_public]]=0,ISBLANK(Table1[[#This Row],[7d_positivity_public]])),"",(Table1[[#This Row],[7d_positivity_public]]-Table1[[#This Row],[7d_positivity_all]])/Table1[[#This Row],[7d_positivity_public]])</f>
        <v>0</v>
      </c>
      <c r="W1870">
        <v>1</v>
      </c>
    </row>
    <row r="1871" spans="1:23" x14ac:dyDescent="0.25">
      <c r="A1871" s="10">
        <v>44418</v>
      </c>
      <c r="B1871">
        <v>2242</v>
      </c>
      <c r="C1871" t="s">
        <v>145</v>
      </c>
      <c r="D1871">
        <v>3</v>
      </c>
      <c r="E1871">
        <v>1</v>
      </c>
      <c r="F1871">
        <v>2</v>
      </c>
      <c r="G1871">
        <v>2</v>
      </c>
      <c r="H1871">
        <v>85</v>
      </c>
      <c r="K1871">
        <v>86</v>
      </c>
      <c r="L1871">
        <v>84</v>
      </c>
      <c r="M1871">
        <v>88</v>
      </c>
      <c r="N1871">
        <v>75</v>
      </c>
      <c r="P1871">
        <v>77</v>
      </c>
      <c r="Q1871">
        <v>71</v>
      </c>
      <c r="R1871">
        <v>83</v>
      </c>
      <c r="T1871" s="34">
        <f>_xlfn.XLOOKUP(B1871,Demog!$A$2:$A$219,Demog!$P$2:$P$219,,,2)</f>
        <v>70406</v>
      </c>
      <c r="U1871" s="34">
        <f t="shared" si="29"/>
        <v>15</v>
      </c>
      <c r="V1871" s="13">
        <f>IF(OR(Table1[[#This Row],[7d_positivity_public]]=0,ISBLANK(Table1[[#This Row],[7d_positivity_public]])),"",(Table1[[#This Row],[7d_positivity_public]]-Table1[[#This Row],[7d_positivity_all]])/Table1[[#This Row],[7d_positivity_public]])</f>
        <v>0.5</v>
      </c>
      <c r="W1871">
        <v>1</v>
      </c>
    </row>
    <row r="1872" spans="1:23" x14ac:dyDescent="0.25">
      <c r="A1872" s="10">
        <v>44418</v>
      </c>
      <c r="B1872">
        <v>2243</v>
      </c>
      <c r="C1872" t="s">
        <v>146</v>
      </c>
      <c r="D1872">
        <v>4</v>
      </c>
      <c r="E1872">
        <v>2</v>
      </c>
      <c r="F1872">
        <v>2</v>
      </c>
      <c r="G1872">
        <v>5</v>
      </c>
      <c r="H1872">
        <v>84</v>
      </c>
      <c r="K1872">
        <v>85</v>
      </c>
      <c r="L1872">
        <v>82</v>
      </c>
      <c r="M1872">
        <v>88</v>
      </c>
      <c r="N1872">
        <v>75</v>
      </c>
      <c r="P1872">
        <v>76</v>
      </c>
      <c r="Q1872">
        <v>70</v>
      </c>
      <c r="R1872">
        <v>82</v>
      </c>
      <c r="T1872" s="34">
        <f>_xlfn.XLOOKUP(B1872,Demog!$A$2:$A$219,Demog!$P$2:$P$219,,,2)</f>
        <v>28129</v>
      </c>
      <c r="U1872" s="34">
        <f t="shared" si="29"/>
        <v>8</v>
      </c>
      <c r="V1872" s="13">
        <f>IF(OR(Table1[[#This Row],[7d_positivity_public]]=0,ISBLANK(Table1[[#This Row],[7d_positivity_public]])),"",(Table1[[#This Row],[7d_positivity_public]]-Table1[[#This Row],[7d_positivity_all]])/Table1[[#This Row],[7d_positivity_public]])</f>
        <v>0.4</v>
      </c>
      <c r="W1872">
        <v>3</v>
      </c>
    </row>
    <row r="1873" spans="1:23" x14ac:dyDescent="0.25">
      <c r="A1873" s="10">
        <v>44418</v>
      </c>
      <c r="B1873">
        <v>2244</v>
      </c>
      <c r="C1873" t="s">
        <v>147</v>
      </c>
      <c r="D1873">
        <v>3</v>
      </c>
      <c r="E1873">
        <v>1</v>
      </c>
      <c r="F1873">
        <v>2</v>
      </c>
      <c r="G1873">
        <v>3</v>
      </c>
      <c r="H1873">
        <v>84</v>
      </c>
      <c r="K1873">
        <v>84</v>
      </c>
      <c r="L1873">
        <v>80</v>
      </c>
      <c r="M1873">
        <v>88</v>
      </c>
      <c r="N1873">
        <v>74</v>
      </c>
      <c r="P1873">
        <v>76</v>
      </c>
      <c r="Q1873">
        <v>69</v>
      </c>
      <c r="R1873">
        <v>83</v>
      </c>
      <c r="T1873" s="34">
        <f>_xlfn.XLOOKUP(B1873,Demog!$A$2:$A$219,Demog!$P$2:$P$219,,,2)</f>
        <v>58612</v>
      </c>
      <c r="U1873" s="34">
        <f t="shared" si="29"/>
        <v>12</v>
      </c>
      <c r="V1873" s="13">
        <f>IF(OR(Table1[[#This Row],[7d_positivity_public]]=0,ISBLANK(Table1[[#This Row],[7d_positivity_public]])),"",(Table1[[#This Row],[7d_positivity_public]]-Table1[[#This Row],[7d_positivity_all]])/Table1[[#This Row],[7d_positivity_public]])</f>
        <v>0.33333333333333331</v>
      </c>
      <c r="W1873">
        <v>2</v>
      </c>
    </row>
    <row r="1874" spans="1:23" x14ac:dyDescent="0.25">
      <c r="A1874" s="10">
        <v>44418</v>
      </c>
      <c r="B1874">
        <v>2245</v>
      </c>
      <c r="C1874" t="s">
        <v>148</v>
      </c>
      <c r="D1874">
        <v>4</v>
      </c>
      <c r="E1874">
        <v>1</v>
      </c>
      <c r="F1874">
        <v>3</v>
      </c>
      <c r="G1874">
        <v>4</v>
      </c>
      <c r="H1874">
        <v>86</v>
      </c>
      <c r="K1874">
        <v>86</v>
      </c>
      <c r="L1874">
        <v>84</v>
      </c>
      <c r="M1874">
        <v>88</v>
      </c>
      <c r="N1874">
        <v>78</v>
      </c>
      <c r="P1874">
        <v>79</v>
      </c>
      <c r="Q1874">
        <v>75</v>
      </c>
      <c r="R1874">
        <v>84</v>
      </c>
      <c r="T1874" s="34">
        <f>_xlfn.XLOOKUP(B1874,Demog!$A$2:$A$219,Demog!$P$2:$P$219,,,2)</f>
        <v>36404</v>
      </c>
      <c r="U1874" s="34">
        <f t="shared" si="29"/>
        <v>10</v>
      </c>
      <c r="V1874" s="13">
        <f>IF(OR(Table1[[#This Row],[7d_positivity_public]]=0,ISBLANK(Table1[[#This Row],[7d_positivity_public]])),"",(Table1[[#This Row],[7d_positivity_public]]-Table1[[#This Row],[7d_positivity_all]])/Table1[[#This Row],[7d_positivity_public]])</f>
        <v>0.5</v>
      </c>
      <c r="W1874">
        <v>2</v>
      </c>
    </row>
    <row r="1875" spans="1:23" x14ac:dyDescent="0.25">
      <c r="A1875" s="10">
        <v>44418</v>
      </c>
      <c r="B1875">
        <v>2311</v>
      </c>
      <c r="C1875" t="s">
        <v>149</v>
      </c>
      <c r="D1875">
        <v>2</v>
      </c>
      <c r="E1875">
        <v>6</v>
      </c>
      <c r="F1875">
        <v>-4</v>
      </c>
      <c r="G1875">
        <v>2</v>
      </c>
      <c r="H1875">
        <v>78</v>
      </c>
      <c r="K1875">
        <v>79</v>
      </c>
      <c r="L1875">
        <v>73</v>
      </c>
      <c r="M1875">
        <v>86</v>
      </c>
      <c r="N1875">
        <v>67</v>
      </c>
      <c r="P1875">
        <v>69</v>
      </c>
      <c r="Q1875">
        <v>59</v>
      </c>
      <c r="R1875">
        <v>80</v>
      </c>
      <c r="T1875" s="34">
        <f>_xlfn.XLOOKUP(B1875,Demog!$A$2:$A$219,Demog!$P$2:$P$219,,,2)</f>
        <v>25888</v>
      </c>
      <c r="U1875" s="34">
        <f t="shared" si="29"/>
        <v>4</v>
      </c>
      <c r="V1875" s="13">
        <f>IF(OR(Table1[[#This Row],[7d_positivity_public]]=0,ISBLANK(Table1[[#This Row],[7d_positivity_public]])),"",(Table1[[#This Row],[7d_positivity_public]]-Table1[[#This Row],[7d_positivity_all]])/Table1[[#This Row],[7d_positivity_public]])</f>
        <v>0.5</v>
      </c>
      <c r="W1875">
        <v>1</v>
      </c>
    </row>
    <row r="1876" spans="1:23" x14ac:dyDescent="0.25">
      <c r="A1876" s="10">
        <v>44418</v>
      </c>
      <c r="B1876">
        <v>2312</v>
      </c>
      <c r="C1876" t="s">
        <v>150</v>
      </c>
      <c r="D1876">
        <v>7</v>
      </c>
      <c r="E1876">
        <v>5</v>
      </c>
      <c r="F1876">
        <v>2</v>
      </c>
      <c r="G1876">
        <v>6</v>
      </c>
      <c r="H1876">
        <v>86</v>
      </c>
      <c r="K1876">
        <v>87</v>
      </c>
      <c r="L1876">
        <v>82</v>
      </c>
      <c r="M1876">
        <v>91</v>
      </c>
      <c r="N1876">
        <v>78</v>
      </c>
      <c r="P1876">
        <v>80</v>
      </c>
      <c r="Q1876">
        <v>73</v>
      </c>
      <c r="R1876">
        <v>87</v>
      </c>
      <c r="T1876" s="34">
        <f>_xlfn.XLOOKUP(B1876,Demog!$A$2:$A$219,Demog!$P$2:$P$219,,,2)</f>
        <v>29587</v>
      </c>
      <c r="U1876" s="34">
        <f t="shared" si="29"/>
        <v>14</v>
      </c>
      <c r="V1876" s="13">
        <f>IF(OR(Table1[[#This Row],[7d_positivity_public]]=0,ISBLANK(Table1[[#This Row],[7d_positivity_public]])),"",(Table1[[#This Row],[7d_positivity_public]]-Table1[[#This Row],[7d_positivity_all]])/Table1[[#This Row],[7d_positivity_public]])</f>
        <v>0.33333333333333331</v>
      </c>
      <c r="W1876">
        <v>4</v>
      </c>
    </row>
    <row r="1877" spans="1:23" x14ac:dyDescent="0.25">
      <c r="A1877" s="10">
        <v>44418</v>
      </c>
      <c r="B1877">
        <v>2313</v>
      </c>
      <c r="C1877" t="s">
        <v>151</v>
      </c>
      <c r="D1877">
        <v>8</v>
      </c>
      <c r="E1877">
        <v>2</v>
      </c>
      <c r="F1877">
        <v>6</v>
      </c>
      <c r="G1877">
        <v>9</v>
      </c>
      <c r="H1877">
        <v>84</v>
      </c>
      <c r="K1877">
        <v>85</v>
      </c>
      <c r="L1877">
        <v>82</v>
      </c>
      <c r="M1877">
        <v>89</v>
      </c>
      <c r="N1877">
        <v>74</v>
      </c>
      <c r="P1877">
        <v>76</v>
      </c>
      <c r="Q1877">
        <v>72</v>
      </c>
      <c r="R1877">
        <v>84</v>
      </c>
      <c r="T1877" s="34">
        <f>_xlfn.XLOOKUP(B1877,Demog!$A$2:$A$219,Demog!$P$2:$P$219,,,2)</f>
        <v>31567</v>
      </c>
      <c r="U1877" s="34">
        <f t="shared" si="29"/>
        <v>18</v>
      </c>
      <c r="V1877" s="13">
        <f>IF(OR(Table1[[#This Row],[7d_positivity_public]]=0,ISBLANK(Table1[[#This Row],[7d_positivity_public]])),"",(Table1[[#This Row],[7d_positivity_public]]-Table1[[#This Row],[7d_positivity_all]])/Table1[[#This Row],[7d_positivity_public]])</f>
        <v>0.44444444444444442</v>
      </c>
      <c r="W1877">
        <v>5</v>
      </c>
    </row>
    <row r="1878" spans="1:23" x14ac:dyDescent="0.25">
      <c r="A1878" s="10">
        <v>44418</v>
      </c>
      <c r="B1878">
        <v>2314</v>
      </c>
      <c r="C1878" t="s">
        <v>152</v>
      </c>
      <c r="D1878">
        <v>7</v>
      </c>
      <c r="E1878">
        <v>2</v>
      </c>
      <c r="F1878">
        <v>5</v>
      </c>
      <c r="G1878">
        <v>6</v>
      </c>
      <c r="H1878">
        <v>81</v>
      </c>
      <c r="K1878">
        <v>82</v>
      </c>
      <c r="L1878">
        <v>73</v>
      </c>
      <c r="M1878">
        <v>88</v>
      </c>
      <c r="N1878">
        <v>71</v>
      </c>
      <c r="P1878">
        <v>74</v>
      </c>
      <c r="Q1878">
        <v>61</v>
      </c>
      <c r="R1878">
        <v>84</v>
      </c>
      <c r="T1878" s="34">
        <f>_xlfn.XLOOKUP(B1878,Demog!$A$2:$A$219,Demog!$P$2:$P$219,,,2)</f>
        <v>22090</v>
      </c>
      <c r="U1878" s="34">
        <f t="shared" si="29"/>
        <v>11</v>
      </c>
      <c r="V1878" s="13">
        <f>IF(OR(Table1[[#This Row],[7d_positivity_public]]=0,ISBLANK(Table1[[#This Row],[7d_positivity_public]])),"",(Table1[[#This Row],[7d_positivity_public]]-Table1[[#This Row],[7d_positivity_all]])/Table1[[#This Row],[7d_positivity_public]])</f>
        <v>0.16666666666666666</v>
      </c>
      <c r="W1878">
        <v>5</v>
      </c>
    </row>
    <row r="1879" spans="1:23" x14ac:dyDescent="0.25">
      <c r="A1879" s="10">
        <v>44418</v>
      </c>
      <c r="B1879">
        <v>2315</v>
      </c>
      <c r="C1879" t="s">
        <v>153</v>
      </c>
      <c r="D1879">
        <v>6</v>
      </c>
      <c r="E1879">
        <v>3</v>
      </c>
      <c r="F1879">
        <v>3</v>
      </c>
      <c r="G1879">
        <v>6</v>
      </c>
      <c r="H1879">
        <v>76</v>
      </c>
      <c r="K1879">
        <v>77</v>
      </c>
      <c r="L1879">
        <v>70</v>
      </c>
      <c r="M1879">
        <v>86</v>
      </c>
      <c r="N1879">
        <v>64</v>
      </c>
      <c r="P1879">
        <v>67</v>
      </c>
      <c r="Q1879">
        <v>56</v>
      </c>
      <c r="R1879">
        <v>78</v>
      </c>
      <c r="T1879" s="34">
        <f>_xlfn.XLOOKUP(B1879,Demog!$A$2:$A$219,Demog!$P$2:$P$219,,,2)</f>
        <v>13204</v>
      </c>
      <c r="U1879" s="34">
        <f t="shared" si="29"/>
        <v>6</v>
      </c>
      <c r="V1879" s="13">
        <f>IF(OR(Table1[[#This Row],[7d_positivity_public]]=0,ISBLANK(Table1[[#This Row],[7d_positivity_public]])),"",(Table1[[#This Row],[7d_positivity_public]]-Table1[[#This Row],[7d_positivity_all]])/Table1[[#This Row],[7d_positivity_public]])</f>
        <v>0.16666666666666666</v>
      </c>
      <c r="W1879">
        <v>5</v>
      </c>
    </row>
    <row r="1880" spans="1:23" x14ac:dyDescent="0.25">
      <c r="A1880" s="10">
        <v>44418</v>
      </c>
      <c r="B1880">
        <v>2316</v>
      </c>
      <c r="C1880" t="s">
        <v>154</v>
      </c>
      <c r="D1880">
        <v>3</v>
      </c>
      <c r="E1880">
        <v>4</v>
      </c>
      <c r="F1880">
        <v>-1</v>
      </c>
      <c r="G1880">
        <v>2</v>
      </c>
      <c r="H1880">
        <v>76</v>
      </c>
      <c r="K1880">
        <v>77</v>
      </c>
      <c r="L1880">
        <v>70</v>
      </c>
      <c r="M1880">
        <v>85</v>
      </c>
      <c r="N1880">
        <v>66</v>
      </c>
      <c r="P1880">
        <v>68</v>
      </c>
      <c r="Q1880">
        <v>56</v>
      </c>
      <c r="R1880">
        <v>80</v>
      </c>
      <c r="T1880" s="34">
        <f>_xlfn.XLOOKUP(B1880,Demog!$A$2:$A$219,Demog!$P$2:$P$219,,,2)</f>
        <v>12653</v>
      </c>
      <c r="U1880" s="34">
        <f t="shared" si="29"/>
        <v>3</v>
      </c>
      <c r="V1880" s="13">
        <f>IF(OR(Table1[[#This Row],[7d_positivity_public]]=0,ISBLANK(Table1[[#This Row],[7d_positivity_public]])),"",(Table1[[#This Row],[7d_positivity_public]]-Table1[[#This Row],[7d_positivity_all]])/Table1[[#This Row],[7d_positivity_public]])</f>
        <v>0</v>
      </c>
      <c r="W1880">
        <v>2</v>
      </c>
    </row>
    <row r="1881" spans="1:23" x14ac:dyDescent="0.25">
      <c r="A1881" s="10">
        <v>44418</v>
      </c>
      <c r="B1881">
        <v>2317</v>
      </c>
      <c r="C1881" t="s">
        <v>155</v>
      </c>
      <c r="D1881">
        <v>3</v>
      </c>
      <c r="E1881">
        <v>4</v>
      </c>
      <c r="F1881">
        <v>-1</v>
      </c>
      <c r="G1881">
        <v>1</v>
      </c>
      <c r="H1881">
        <v>76</v>
      </c>
      <c r="K1881">
        <v>78</v>
      </c>
      <c r="L1881">
        <v>68</v>
      </c>
      <c r="M1881">
        <v>84</v>
      </c>
      <c r="N1881">
        <v>66</v>
      </c>
      <c r="P1881">
        <v>69</v>
      </c>
      <c r="Q1881">
        <v>55</v>
      </c>
      <c r="R1881">
        <v>79</v>
      </c>
      <c r="T1881" s="34">
        <f>_xlfn.XLOOKUP(B1881,Demog!$A$2:$A$219,Demog!$P$2:$P$219,,,2)</f>
        <v>8789</v>
      </c>
      <c r="U1881" s="34">
        <f t="shared" si="29"/>
        <v>2</v>
      </c>
      <c r="V1881" s="13">
        <f>IF(OR(Table1[[#This Row],[7d_positivity_public]]=0,ISBLANK(Table1[[#This Row],[7d_positivity_public]])),"",(Table1[[#This Row],[7d_positivity_public]]-Table1[[#This Row],[7d_positivity_all]])/Table1[[#This Row],[7d_positivity_public]])</f>
        <v>0</v>
      </c>
      <c r="W1881">
        <v>1</v>
      </c>
    </row>
    <row r="1882" spans="1:23" x14ac:dyDescent="0.25">
      <c r="A1882" s="10">
        <v>44418</v>
      </c>
      <c r="B1882">
        <v>2321</v>
      </c>
      <c r="C1882" t="s">
        <v>156</v>
      </c>
      <c r="D1882">
        <v>4</v>
      </c>
      <c r="E1882">
        <v>1</v>
      </c>
      <c r="F1882">
        <v>3</v>
      </c>
      <c r="G1882">
        <v>7</v>
      </c>
      <c r="H1882">
        <v>88</v>
      </c>
      <c r="K1882">
        <v>89</v>
      </c>
      <c r="L1882">
        <v>87</v>
      </c>
      <c r="M1882">
        <v>91</v>
      </c>
      <c r="N1882">
        <v>75</v>
      </c>
      <c r="P1882">
        <v>77</v>
      </c>
      <c r="Q1882">
        <v>70</v>
      </c>
      <c r="R1882">
        <v>85</v>
      </c>
      <c r="T1882" s="34">
        <f>_xlfn.XLOOKUP(B1882,Demog!$A$2:$A$219,Demog!$P$2:$P$219,,,2)</f>
        <v>56017</v>
      </c>
      <c r="U1882" s="34">
        <f t="shared" si="29"/>
        <v>16</v>
      </c>
      <c r="V1882" s="13">
        <f>IF(OR(Table1[[#This Row],[7d_positivity_public]]=0,ISBLANK(Table1[[#This Row],[7d_positivity_public]])),"",(Table1[[#This Row],[7d_positivity_public]]-Table1[[#This Row],[7d_positivity_all]])/Table1[[#This Row],[7d_positivity_public]])</f>
        <v>0.42857142857142855</v>
      </c>
      <c r="W1882">
        <v>4</v>
      </c>
    </row>
    <row r="1883" spans="1:23" x14ac:dyDescent="0.25">
      <c r="A1883" s="10">
        <v>44418</v>
      </c>
      <c r="B1883">
        <v>2322</v>
      </c>
      <c r="C1883" t="s">
        <v>157</v>
      </c>
      <c r="D1883">
        <v>3</v>
      </c>
      <c r="E1883">
        <v>2</v>
      </c>
      <c r="F1883">
        <v>1</v>
      </c>
      <c r="G1883">
        <v>2</v>
      </c>
      <c r="H1883">
        <v>90</v>
      </c>
      <c r="K1883">
        <v>90</v>
      </c>
      <c r="L1883">
        <v>87</v>
      </c>
      <c r="M1883">
        <v>93</v>
      </c>
      <c r="N1883">
        <v>80</v>
      </c>
      <c r="P1883">
        <v>82</v>
      </c>
      <c r="Q1883">
        <v>73</v>
      </c>
      <c r="R1883">
        <v>88</v>
      </c>
      <c r="T1883" s="34">
        <f>_xlfn.XLOOKUP(B1883,Demog!$A$2:$A$219,Demog!$P$2:$P$219,,,2)</f>
        <v>24822</v>
      </c>
      <c r="U1883" s="34">
        <f t="shared" si="29"/>
        <v>5</v>
      </c>
      <c r="V1883" s="13">
        <f>IF(OR(Table1[[#This Row],[7d_positivity_public]]=0,ISBLANK(Table1[[#This Row],[7d_positivity_public]])),"",(Table1[[#This Row],[7d_positivity_public]]-Table1[[#This Row],[7d_positivity_all]])/Table1[[#This Row],[7d_positivity_public]])</f>
        <v>0</v>
      </c>
      <c r="W1883">
        <v>2</v>
      </c>
    </row>
    <row r="1884" spans="1:23" x14ac:dyDescent="0.25">
      <c r="A1884" s="10">
        <v>44418</v>
      </c>
      <c r="B1884">
        <v>2323</v>
      </c>
      <c r="C1884" t="s">
        <v>158</v>
      </c>
      <c r="D1884">
        <v>4</v>
      </c>
      <c r="E1884">
        <v>1</v>
      </c>
      <c r="F1884">
        <v>3</v>
      </c>
      <c r="G1884">
        <v>3</v>
      </c>
      <c r="H1884">
        <v>88</v>
      </c>
      <c r="K1884">
        <v>89</v>
      </c>
      <c r="L1884">
        <v>84</v>
      </c>
      <c r="M1884">
        <v>92</v>
      </c>
      <c r="N1884">
        <v>80</v>
      </c>
      <c r="P1884">
        <v>82</v>
      </c>
      <c r="Q1884">
        <v>71</v>
      </c>
      <c r="R1884">
        <v>88</v>
      </c>
      <c r="T1884" s="34">
        <f>_xlfn.XLOOKUP(B1884,Demog!$A$2:$A$219,Demog!$P$2:$P$219,,,2)</f>
        <v>22225</v>
      </c>
      <c r="U1884" s="34">
        <f t="shared" si="29"/>
        <v>6</v>
      </c>
      <c r="V1884" s="13">
        <f>IF(OR(Table1[[#This Row],[7d_positivity_public]]=0,ISBLANK(Table1[[#This Row],[7d_positivity_public]])),"",(Table1[[#This Row],[7d_positivity_public]]-Table1[[#This Row],[7d_positivity_all]])/Table1[[#This Row],[7d_positivity_public]])</f>
        <v>0.33333333333333331</v>
      </c>
      <c r="W1884">
        <v>2</v>
      </c>
    </row>
    <row r="1885" spans="1:23" x14ac:dyDescent="0.25">
      <c r="A1885" s="10">
        <v>44418</v>
      </c>
      <c r="B1885">
        <v>2331</v>
      </c>
      <c r="C1885" t="s">
        <v>159</v>
      </c>
      <c r="D1885">
        <v>1</v>
      </c>
      <c r="E1885">
        <v>3</v>
      </c>
      <c r="F1885">
        <v>-2</v>
      </c>
      <c r="G1885">
        <v>2</v>
      </c>
      <c r="H1885">
        <v>87</v>
      </c>
      <c r="K1885">
        <v>88</v>
      </c>
      <c r="L1885">
        <v>87</v>
      </c>
      <c r="M1885">
        <v>90</v>
      </c>
      <c r="N1885">
        <v>69</v>
      </c>
      <c r="P1885">
        <v>71</v>
      </c>
      <c r="Q1885">
        <v>65</v>
      </c>
      <c r="R1885">
        <v>82</v>
      </c>
      <c r="T1885" s="34">
        <f>_xlfn.XLOOKUP(B1885,Demog!$A$2:$A$219,Demog!$P$2:$P$219,,,2)</f>
        <v>53402</v>
      </c>
      <c r="U1885" s="34">
        <f t="shared" si="29"/>
        <v>4</v>
      </c>
      <c r="V1885" s="13">
        <f>IF(OR(Table1[[#This Row],[7d_positivity_public]]=0,ISBLANK(Table1[[#This Row],[7d_positivity_public]])),"",(Table1[[#This Row],[7d_positivity_public]]-Table1[[#This Row],[7d_positivity_all]])/Table1[[#This Row],[7d_positivity_public]])</f>
        <v>0.5</v>
      </c>
      <c r="W1885">
        <v>1</v>
      </c>
    </row>
    <row r="1886" spans="1:23" x14ac:dyDescent="0.25">
      <c r="A1886" s="10">
        <v>44418</v>
      </c>
      <c r="B1886">
        <v>2332</v>
      </c>
      <c r="C1886" t="s">
        <v>160</v>
      </c>
      <c r="D1886">
        <v>4</v>
      </c>
      <c r="E1886">
        <v>2</v>
      </c>
      <c r="F1886">
        <v>2</v>
      </c>
      <c r="G1886">
        <v>5</v>
      </c>
      <c r="H1886">
        <v>83</v>
      </c>
      <c r="K1886">
        <v>84</v>
      </c>
      <c r="L1886">
        <v>83</v>
      </c>
      <c r="M1886">
        <v>86</v>
      </c>
      <c r="N1886">
        <v>66</v>
      </c>
      <c r="P1886">
        <v>68</v>
      </c>
      <c r="Q1886">
        <v>63</v>
      </c>
      <c r="R1886">
        <v>77</v>
      </c>
      <c r="T1886" s="34">
        <f>_xlfn.XLOOKUP(B1886,Demog!$A$2:$A$219,Demog!$P$2:$P$219,,,2)</f>
        <v>51161</v>
      </c>
      <c r="U1886" s="34">
        <f t="shared" si="29"/>
        <v>14</v>
      </c>
      <c r="V1886" s="13">
        <f>IF(OR(Table1[[#This Row],[7d_positivity_public]]=0,ISBLANK(Table1[[#This Row],[7d_positivity_public]])),"",(Table1[[#This Row],[7d_positivity_public]]-Table1[[#This Row],[7d_positivity_all]])/Table1[[#This Row],[7d_positivity_public]])</f>
        <v>0.6</v>
      </c>
      <c r="W1886">
        <v>2</v>
      </c>
    </row>
    <row r="1887" spans="1:23" x14ac:dyDescent="0.25">
      <c r="A1887" s="10">
        <v>44418</v>
      </c>
      <c r="B1887">
        <v>2333</v>
      </c>
      <c r="C1887" t="s">
        <v>161</v>
      </c>
      <c r="D1887">
        <v>3</v>
      </c>
      <c r="E1887">
        <v>2</v>
      </c>
      <c r="F1887">
        <v>1</v>
      </c>
      <c r="G1887">
        <v>3</v>
      </c>
      <c r="H1887">
        <v>85</v>
      </c>
      <c r="K1887">
        <v>85</v>
      </c>
      <c r="L1887">
        <v>82</v>
      </c>
      <c r="M1887">
        <v>90</v>
      </c>
      <c r="N1887">
        <v>75</v>
      </c>
      <c r="P1887">
        <v>76</v>
      </c>
      <c r="Q1887">
        <v>70</v>
      </c>
      <c r="R1887">
        <v>85</v>
      </c>
      <c r="T1887" s="34">
        <f>_xlfn.XLOOKUP(B1887,Demog!$A$2:$A$219,Demog!$P$2:$P$219,,,2)</f>
        <v>69963</v>
      </c>
      <c r="U1887" s="34">
        <f t="shared" si="29"/>
        <v>15</v>
      </c>
      <c r="V1887" s="13">
        <f>IF(OR(Table1[[#This Row],[7d_positivity_public]]=0,ISBLANK(Table1[[#This Row],[7d_positivity_public]])),"",(Table1[[#This Row],[7d_positivity_public]]-Table1[[#This Row],[7d_positivity_all]])/Table1[[#This Row],[7d_positivity_public]])</f>
        <v>0.33333333333333331</v>
      </c>
      <c r="W1887">
        <v>2</v>
      </c>
    </row>
    <row r="1888" spans="1:23" x14ac:dyDescent="0.25">
      <c r="A1888" s="10">
        <v>44418</v>
      </c>
      <c r="B1888">
        <v>2334</v>
      </c>
      <c r="C1888" t="s">
        <v>162</v>
      </c>
      <c r="D1888">
        <v>2</v>
      </c>
      <c r="E1888">
        <v>1</v>
      </c>
      <c r="F1888">
        <v>1</v>
      </c>
      <c r="G1888">
        <v>3</v>
      </c>
      <c r="H1888">
        <v>89</v>
      </c>
      <c r="K1888">
        <v>90</v>
      </c>
      <c r="L1888">
        <v>88</v>
      </c>
      <c r="M1888">
        <v>93</v>
      </c>
      <c r="N1888">
        <v>75</v>
      </c>
      <c r="P1888">
        <v>77</v>
      </c>
      <c r="Q1888">
        <v>72</v>
      </c>
      <c r="R1888">
        <v>86</v>
      </c>
      <c r="T1888" s="34">
        <f>_xlfn.XLOOKUP(B1888,Demog!$A$2:$A$219,Demog!$P$2:$P$219,,,2)</f>
        <v>45391</v>
      </c>
      <c r="U1888" s="34">
        <f t="shared" si="29"/>
        <v>6</v>
      </c>
      <c r="V1888" s="13">
        <f>IF(OR(Table1[[#This Row],[7d_positivity_public]]=0,ISBLANK(Table1[[#This Row],[7d_positivity_public]])),"",(Table1[[#This Row],[7d_positivity_public]]-Table1[[#This Row],[7d_positivity_all]])/Table1[[#This Row],[7d_positivity_public]])</f>
        <v>0.33333333333333331</v>
      </c>
      <c r="W1888">
        <v>2</v>
      </c>
    </row>
    <row r="1889" spans="1:23" x14ac:dyDescent="0.25">
      <c r="A1889" s="10">
        <v>44418</v>
      </c>
      <c r="B1889">
        <v>2335</v>
      </c>
      <c r="C1889" t="s">
        <v>163</v>
      </c>
      <c r="D1889">
        <v>3</v>
      </c>
      <c r="E1889">
        <v>1</v>
      </c>
      <c r="F1889">
        <v>2</v>
      </c>
      <c r="G1889">
        <v>5</v>
      </c>
      <c r="H1889">
        <v>89</v>
      </c>
      <c r="K1889">
        <v>90</v>
      </c>
      <c r="L1889">
        <v>89</v>
      </c>
      <c r="M1889">
        <v>93</v>
      </c>
      <c r="N1889">
        <v>71</v>
      </c>
      <c r="P1889">
        <v>74</v>
      </c>
      <c r="Q1889">
        <v>67</v>
      </c>
      <c r="R1889">
        <v>85</v>
      </c>
      <c r="T1889" s="34">
        <f>_xlfn.XLOOKUP(B1889,Demog!$A$2:$A$219,Demog!$P$2:$P$219,,,2)</f>
        <v>62748</v>
      </c>
      <c r="U1889" s="34">
        <f t="shared" si="29"/>
        <v>13</v>
      </c>
      <c r="V1889" s="13">
        <f>IF(OR(Table1[[#This Row],[7d_positivity_public]]=0,ISBLANK(Table1[[#This Row],[7d_positivity_public]])),"",(Table1[[#This Row],[7d_positivity_public]]-Table1[[#This Row],[7d_positivity_all]])/Table1[[#This Row],[7d_positivity_public]])</f>
        <v>0.4</v>
      </c>
      <c r="W1889">
        <v>3</v>
      </c>
    </row>
    <row r="1890" spans="1:23" x14ac:dyDescent="0.25">
      <c r="A1890" s="10">
        <v>44418</v>
      </c>
      <c r="B1890">
        <v>2336</v>
      </c>
      <c r="C1890" t="s">
        <v>164</v>
      </c>
      <c r="D1890">
        <v>3</v>
      </c>
      <c r="E1890">
        <v>2</v>
      </c>
      <c r="F1890">
        <v>1</v>
      </c>
      <c r="G1890">
        <v>4</v>
      </c>
      <c r="H1890">
        <v>88</v>
      </c>
      <c r="K1890">
        <v>88</v>
      </c>
      <c r="L1890">
        <v>86</v>
      </c>
      <c r="M1890">
        <v>91</v>
      </c>
      <c r="N1890">
        <v>75</v>
      </c>
      <c r="P1890">
        <v>77</v>
      </c>
      <c r="Q1890">
        <v>71</v>
      </c>
      <c r="R1890">
        <v>85</v>
      </c>
      <c r="T1890" s="34">
        <f>_xlfn.XLOOKUP(B1890,Demog!$A$2:$A$219,Demog!$P$2:$P$219,,,2)</f>
        <v>58701</v>
      </c>
      <c r="U1890" s="34">
        <f t="shared" si="29"/>
        <v>12</v>
      </c>
      <c r="V1890" s="13">
        <f>IF(OR(Table1[[#This Row],[7d_positivity_public]]=0,ISBLANK(Table1[[#This Row],[7d_positivity_public]])),"",(Table1[[#This Row],[7d_positivity_public]]-Table1[[#This Row],[7d_positivity_all]])/Table1[[#This Row],[7d_positivity_public]])</f>
        <v>0.5</v>
      </c>
      <c r="W1890">
        <v>2</v>
      </c>
    </row>
    <row r="1891" spans="1:23" x14ac:dyDescent="0.25">
      <c r="A1891" s="10">
        <v>44418</v>
      </c>
      <c r="B1891">
        <v>2337</v>
      </c>
      <c r="C1891" t="s">
        <v>165</v>
      </c>
      <c r="D1891">
        <v>5</v>
      </c>
      <c r="E1891">
        <v>3</v>
      </c>
      <c r="F1891">
        <v>2</v>
      </c>
      <c r="G1891">
        <v>6</v>
      </c>
      <c r="H1891">
        <v>82</v>
      </c>
      <c r="K1891">
        <v>83</v>
      </c>
      <c r="L1891">
        <v>80</v>
      </c>
      <c r="M1891">
        <v>86</v>
      </c>
      <c r="N1891">
        <v>71</v>
      </c>
      <c r="P1891">
        <v>73</v>
      </c>
      <c r="Q1891">
        <v>67</v>
      </c>
      <c r="R1891">
        <v>80</v>
      </c>
      <c r="T1891" s="34">
        <f>_xlfn.XLOOKUP(B1891,Demog!$A$2:$A$219,Demog!$P$2:$P$219,,,2)</f>
        <v>60538</v>
      </c>
      <c r="U1891" s="34">
        <f t="shared" si="29"/>
        <v>21</v>
      </c>
      <c r="V1891" s="13">
        <f>IF(OR(Table1[[#This Row],[7d_positivity_public]]=0,ISBLANK(Table1[[#This Row],[7d_positivity_public]])),"",(Table1[[#This Row],[7d_positivity_public]]-Table1[[#This Row],[7d_positivity_all]])/Table1[[#This Row],[7d_positivity_public]])</f>
        <v>0.5</v>
      </c>
      <c r="W1891">
        <v>3</v>
      </c>
    </row>
    <row r="1892" spans="1:23" x14ac:dyDescent="0.25">
      <c r="A1892" s="10">
        <v>44418</v>
      </c>
      <c r="B1892">
        <v>2338</v>
      </c>
      <c r="C1892" t="s">
        <v>166</v>
      </c>
      <c r="D1892">
        <v>4</v>
      </c>
      <c r="E1892">
        <v>1</v>
      </c>
      <c r="F1892">
        <v>3</v>
      </c>
      <c r="G1892">
        <v>5</v>
      </c>
      <c r="H1892">
        <v>90</v>
      </c>
      <c r="K1892">
        <v>91</v>
      </c>
      <c r="L1892">
        <v>90</v>
      </c>
      <c r="M1892">
        <v>93</v>
      </c>
      <c r="N1892">
        <v>70</v>
      </c>
      <c r="P1892">
        <v>72</v>
      </c>
      <c r="Q1892">
        <v>65</v>
      </c>
      <c r="R1892">
        <v>84</v>
      </c>
      <c r="T1892" s="34">
        <f>_xlfn.XLOOKUP(B1892,Demog!$A$2:$A$219,Demog!$P$2:$P$219,,,2)</f>
        <v>41463</v>
      </c>
      <c r="U1892" s="34">
        <f t="shared" si="29"/>
        <v>12</v>
      </c>
      <c r="V1892" s="13">
        <f>IF(OR(Table1[[#This Row],[7d_positivity_public]]=0,ISBLANK(Table1[[#This Row],[7d_positivity_public]])),"",(Table1[[#This Row],[7d_positivity_public]]-Table1[[#This Row],[7d_positivity_all]])/Table1[[#This Row],[7d_positivity_public]])</f>
        <v>0.2</v>
      </c>
      <c r="W1892">
        <v>4</v>
      </c>
    </row>
    <row r="1893" spans="1:23" x14ac:dyDescent="0.25">
      <c r="A1893" s="10">
        <v>44418</v>
      </c>
      <c r="B1893">
        <v>2341</v>
      </c>
      <c r="C1893" t="s">
        <v>167</v>
      </c>
      <c r="D1893">
        <v>7</v>
      </c>
      <c r="E1893">
        <v>2</v>
      </c>
      <c r="F1893">
        <v>5</v>
      </c>
      <c r="G1893">
        <v>7</v>
      </c>
      <c r="H1893">
        <v>85</v>
      </c>
      <c r="K1893">
        <v>85</v>
      </c>
      <c r="L1893">
        <v>81</v>
      </c>
      <c r="M1893">
        <v>89</v>
      </c>
      <c r="N1893">
        <v>77</v>
      </c>
      <c r="P1893">
        <v>78</v>
      </c>
      <c r="Q1893">
        <v>70</v>
      </c>
      <c r="R1893">
        <v>84</v>
      </c>
      <c r="T1893" s="34">
        <f>_xlfn.XLOOKUP(B1893,Demog!$A$2:$A$219,Demog!$P$2:$P$219,,,2)</f>
        <v>74816</v>
      </c>
      <c r="U1893" s="34">
        <f t="shared" si="29"/>
        <v>37</v>
      </c>
      <c r="V1893" s="13">
        <f>IF(OR(Table1[[#This Row],[7d_positivity_public]]=0,ISBLANK(Table1[[#This Row],[7d_positivity_public]])),"",(Table1[[#This Row],[7d_positivity_public]]-Table1[[#This Row],[7d_positivity_all]])/Table1[[#This Row],[7d_positivity_public]])</f>
        <v>0.42857142857142855</v>
      </c>
      <c r="W1893">
        <v>4</v>
      </c>
    </row>
    <row r="1894" spans="1:23" x14ac:dyDescent="0.25">
      <c r="A1894" s="10">
        <v>44418</v>
      </c>
      <c r="B1894">
        <v>2342</v>
      </c>
      <c r="C1894" t="s">
        <v>168</v>
      </c>
      <c r="D1894">
        <v>5</v>
      </c>
      <c r="E1894">
        <v>1</v>
      </c>
      <c r="F1894">
        <v>4</v>
      </c>
      <c r="G1894">
        <v>7</v>
      </c>
      <c r="H1894">
        <v>82</v>
      </c>
      <c r="K1894">
        <v>83</v>
      </c>
      <c r="L1894">
        <v>74</v>
      </c>
      <c r="M1894">
        <v>87</v>
      </c>
      <c r="N1894">
        <v>75</v>
      </c>
      <c r="P1894">
        <v>76</v>
      </c>
      <c r="Q1894">
        <v>62</v>
      </c>
      <c r="R1894">
        <v>82</v>
      </c>
      <c r="T1894" s="34">
        <f>_xlfn.XLOOKUP(B1894,Demog!$A$2:$A$219,Demog!$P$2:$P$219,,,2)</f>
        <v>19952</v>
      </c>
      <c r="U1894" s="34">
        <f t="shared" si="29"/>
        <v>7</v>
      </c>
      <c r="V1894" s="13">
        <f>IF(OR(Table1[[#This Row],[7d_positivity_public]]=0,ISBLANK(Table1[[#This Row],[7d_positivity_public]])),"",(Table1[[#This Row],[7d_positivity_public]]-Table1[[#This Row],[7d_positivity_all]])/Table1[[#This Row],[7d_positivity_public]])</f>
        <v>0.42857142857142855</v>
      </c>
      <c r="W1894">
        <v>4</v>
      </c>
    </row>
    <row r="1895" spans="1:23" x14ac:dyDescent="0.25">
      <c r="A1895" s="10">
        <v>44418</v>
      </c>
      <c r="B1895">
        <v>3111</v>
      </c>
      <c r="C1895" t="s">
        <v>169</v>
      </c>
      <c r="D1895">
        <v>3</v>
      </c>
      <c r="E1895">
        <v>1</v>
      </c>
      <c r="F1895">
        <v>2</v>
      </c>
      <c r="G1895">
        <v>7</v>
      </c>
      <c r="H1895">
        <v>87</v>
      </c>
      <c r="K1895">
        <v>88</v>
      </c>
      <c r="L1895">
        <v>93</v>
      </c>
      <c r="M1895">
        <v>82</v>
      </c>
      <c r="N1895">
        <v>69</v>
      </c>
      <c r="P1895">
        <v>70</v>
      </c>
      <c r="Q1895">
        <v>68</v>
      </c>
      <c r="R1895">
        <v>73</v>
      </c>
      <c r="T1895" s="34">
        <f>_xlfn.XLOOKUP(B1895,Demog!$A$2:$A$219,Demog!$P$2:$P$219,,,2)</f>
        <v>54587</v>
      </c>
      <c r="U1895" s="34">
        <f t="shared" si="29"/>
        <v>11</v>
      </c>
      <c r="V1895" s="13">
        <f>IF(OR(Table1[[#This Row],[7d_positivity_public]]=0,ISBLANK(Table1[[#This Row],[7d_positivity_public]])),"",(Table1[[#This Row],[7d_positivity_public]]-Table1[[#This Row],[7d_positivity_all]])/Table1[[#This Row],[7d_positivity_public]])</f>
        <v>0.8571428571428571</v>
      </c>
      <c r="W1895">
        <v>1</v>
      </c>
    </row>
    <row r="1896" spans="1:23" x14ac:dyDescent="0.25">
      <c r="A1896" s="10">
        <v>44418</v>
      </c>
      <c r="B1896">
        <v>3112</v>
      </c>
      <c r="C1896" t="s">
        <v>170</v>
      </c>
      <c r="D1896">
        <v>2</v>
      </c>
      <c r="E1896">
        <v>2</v>
      </c>
      <c r="F1896">
        <v>0</v>
      </c>
      <c r="G1896">
        <v>7</v>
      </c>
      <c r="H1896">
        <v>81</v>
      </c>
      <c r="K1896">
        <v>81</v>
      </c>
      <c r="L1896">
        <v>79</v>
      </c>
      <c r="M1896">
        <v>82</v>
      </c>
      <c r="N1896">
        <v>69</v>
      </c>
      <c r="P1896">
        <v>70</v>
      </c>
      <c r="Q1896">
        <v>65</v>
      </c>
      <c r="R1896">
        <v>75</v>
      </c>
      <c r="T1896" s="34">
        <f>_xlfn.XLOOKUP(B1896,Demog!$A$2:$A$219,Demog!$P$2:$P$219,,,2)</f>
        <v>17729</v>
      </c>
      <c r="U1896" s="34">
        <f t="shared" si="29"/>
        <v>2</v>
      </c>
      <c r="V1896" s="13">
        <f>IF(OR(Table1[[#This Row],[7d_positivity_public]]=0,ISBLANK(Table1[[#This Row],[7d_positivity_public]])),"",(Table1[[#This Row],[7d_positivity_public]]-Table1[[#This Row],[7d_positivity_all]])/Table1[[#This Row],[7d_positivity_public]])</f>
        <v>0.7142857142857143</v>
      </c>
      <c r="W1896">
        <v>2</v>
      </c>
    </row>
    <row r="1897" spans="1:23" x14ac:dyDescent="0.25">
      <c r="A1897" s="10">
        <v>44418</v>
      </c>
      <c r="B1897">
        <v>3113</v>
      </c>
      <c r="C1897" t="s">
        <v>171</v>
      </c>
      <c r="D1897">
        <v>2</v>
      </c>
      <c r="E1897">
        <v>1</v>
      </c>
      <c r="F1897">
        <v>1</v>
      </c>
      <c r="G1897">
        <v>8</v>
      </c>
      <c r="H1897">
        <v>80</v>
      </c>
      <c r="K1897">
        <v>81</v>
      </c>
      <c r="L1897">
        <v>79</v>
      </c>
      <c r="M1897">
        <v>82</v>
      </c>
      <c r="N1897">
        <v>68</v>
      </c>
      <c r="P1897">
        <v>69</v>
      </c>
      <c r="Q1897">
        <v>63</v>
      </c>
      <c r="R1897">
        <v>75</v>
      </c>
      <c r="T1897" s="34">
        <f>_xlfn.XLOOKUP(B1897,Demog!$A$2:$A$219,Demog!$P$2:$P$219,,,2)</f>
        <v>23478</v>
      </c>
      <c r="U1897" s="34">
        <f t="shared" si="29"/>
        <v>3</v>
      </c>
      <c r="V1897" s="13">
        <f>IF(OR(Table1[[#This Row],[7d_positivity_public]]=0,ISBLANK(Table1[[#This Row],[7d_positivity_public]])),"",(Table1[[#This Row],[7d_positivity_public]]-Table1[[#This Row],[7d_positivity_all]])/Table1[[#This Row],[7d_positivity_public]])</f>
        <v>0.75</v>
      </c>
      <c r="W1897">
        <v>2</v>
      </c>
    </row>
    <row r="1898" spans="1:23" x14ac:dyDescent="0.25">
      <c r="A1898" s="10">
        <v>44418</v>
      </c>
      <c r="B1898">
        <v>3114</v>
      </c>
      <c r="C1898" t="s">
        <v>172</v>
      </c>
      <c r="D1898">
        <v>4</v>
      </c>
      <c r="E1898">
        <v>0</v>
      </c>
      <c r="F1898">
        <v>4</v>
      </c>
      <c r="G1898">
        <v>10</v>
      </c>
      <c r="H1898">
        <v>83</v>
      </c>
      <c r="K1898">
        <v>83</v>
      </c>
      <c r="L1898">
        <v>81</v>
      </c>
      <c r="M1898">
        <v>84</v>
      </c>
      <c r="N1898">
        <v>71</v>
      </c>
      <c r="P1898">
        <v>72</v>
      </c>
      <c r="Q1898">
        <v>66</v>
      </c>
      <c r="R1898">
        <v>78</v>
      </c>
      <c r="T1898" s="34">
        <f>_xlfn.XLOOKUP(B1898,Demog!$A$2:$A$219,Demog!$P$2:$P$219,,,2)</f>
        <v>32171</v>
      </c>
      <c r="U1898" s="34">
        <f t="shared" si="29"/>
        <v>9</v>
      </c>
      <c r="V1898" s="13">
        <f>IF(OR(Table1[[#This Row],[7d_positivity_public]]=0,ISBLANK(Table1[[#This Row],[7d_positivity_public]])),"",(Table1[[#This Row],[7d_positivity_public]]-Table1[[#This Row],[7d_positivity_all]])/Table1[[#This Row],[7d_positivity_public]])</f>
        <v>0.8</v>
      </c>
      <c r="W1898">
        <v>2</v>
      </c>
    </row>
    <row r="1899" spans="1:23" x14ac:dyDescent="0.25">
      <c r="A1899" s="10">
        <v>44418</v>
      </c>
      <c r="B1899">
        <v>3115</v>
      </c>
      <c r="C1899" t="s">
        <v>173</v>
      </c>
      <c r="D1899">
        <v>4</v>
      </c>
      <c r="E1899">
        <v>2</v>
      </c>
      <c r="F1899">
        <v>2</v>
      </c>
      <c r="G1899">
        <v>10</v>
      </c>
      <c r="H1899">
        <v>88</v>
      </c>
      <c r="K1899">
        <v>88</v>
      </c>
      <c r="L1899">
        <v>84</v>
      </c>
      <c r="M1899">
        <v>90</v>
      </c>
      <c r="N1899">
        <v>78</v>
      </c>
      <c r="P1899">
        <v>80</v>
      </c>
      <c r="Q1899">
        <v>73</v>
      </c>
      <c r="R1899">
        <v>85</v>
      </c>
      <c r="T1899" s="34">
        <f>_xlfn.XLOOKUP(B1899,Demog!$A$2:$A$219,Demog!$P$2:$P$219,,,2)</f>
        <v>24774</v>
      </c>
      <c r="U1899" s="34">
        <f t="shared" si="29"/>
        <v>7</v>
      </c>
      <c r="V1899" s="13">
        <f>IF(OR(Table1[[#This Row],[7d_positivity_public]]=0,ISBLANK(Table1[[#This Row],[7d_positivity_public]])),"",(Table1[[#This Row],[7d_positivity_public]]-Table1[[#This Row],[7d_positivity_all]])/Table1[[#This Row],[7d_positivity_public]])</f>
        <v>0.6</v>
      </c>
      <c r="W1899">
        <v>4</v>
      </c>
    </row>
    <row r="1900" spans="1:23" x14ac:dyDescent="0.25">
      <c r="A1900" s="10">
        <v>44418</v>
      </c>
      <c r="B1900">
        <v>3116</v>
      </c>
      <c r="C1900" t="s">
        <v>174</v>
      </c>
      <c r="D1900">
        <v>4</v>
      </c>
      <c r="E1900">
        <v>2</v>
      </c>
      <c r="F1900">
        <v>2</v>
      </c>
      <c r="G1900">
        <v>3</v>
      </c>
      <c r="H1900">
        <v>87</v>
      </c>
      <c r="K1900">
        <v>87</v>
      </c>
      <c r="L1900">
        <v>87</v>
      </c>
      <c r="M1900">
        <v>86</v>
      </c>
      <c r="N1900">
        <v>73</v>
      </c>
      <c r="P1900">
        <v>74</v>
      </c>
      <c r="Q1900">
        <v>70</v>
      </c>
      <c r="R1900">
        <v>79</v>
      </c>
      <c r="T1900" s="34">
        <f>_xlfn.XLOOKUP(B1900,Demog!$A$2:$A$219,Demog!$P$2:$P$219,,,2)</f>
        <v>24621</v>
      </c>
      <c r="U1900" s="34">
        <f t="shared" si="29"/>
        <v>7</v>
      </c>
      <c r="V1900" s="13">
        <f>IF(OR(Table1[[#This Row],[7d_positivity_public]]=0,ISBLANK(Table1[[#This Row],[7d_positivity_public]])),"",(Table1[[#This Row],[7d_positivity_public]]-Table1[[#This Row],[7d_positivity_all]])/Table1[[#This Row],[7d_positivity_public]])</f>
        <v>0.66666666666666663</v>
      </c>
      <c r="W1900">
        <v>1</v>
      </c>
    </row>
    <row r="1901" spans="1:23" x14ac:dyDescent="0.25">
      <c r="A1901" s="10">
        <v>44418</v>
      </c>
      <c r="B1901">
        <v>3117</v>
      </c>
      <c r="C1901" t="s">
        <v>175</v>
      </c>
      <c r="D1901">
        <v>1</v>
      </c>
      <c r="E1901">
        <v>1</v>
      </c>
      <c r="F1901">
        <v>0</v>
      </c>
      <c r="G1901">
        <v>1</v>
      </c>
      <c r="H1901">
        <v>86</v>
      </c>
      <c r="K1901">
        <v>86</v>
      </c>
      <c r="L1901">
        <v>85</v>
      </c>
      <c r="M1901">
        <v>88</v>
      </c>
      <c r="N1901">
        <v>73</v>
      </c>
      <c r="P1901">
        <v>74</v>
      </c>
      <c r="Q1901">
        <v>68</v>
      </c>
      <c r="R1901">
        <v>81</v>
      </c>
      <c r="T1901" s="34">
        <f>_xlfn.XLOOKUP(B1901,Demog!$A$2:$A$219,Demog!$P$2:$P$219,,,2)</f>
        <v>20949</v>
      </c>
      <c r="U1901" s="34">
        <f t="shared" si="29"/>
        <v>1</v>
      </c>
      <c r="V1901" s="13">
        <f>IF(OR(Table1[[#This Row],[7d_positivity_public]]=0,ISBLANK(Table1[[#This Row],[7d_positivity_public]])),"",(Table1[[#This Row],[7d_positivity_public]]-Table1[[#This Row],[7d_positivity_all]])/Table1[[#This Row],[7d_positivity_public]])</f>
        <v>1</v>
      </c>
      <c r="W1901">
        <v>0</v>
      </c>
    </row>
    <row r="1902" spans="1:23" x14ac:dyDescent="0.25">
      <c r="A1902" s="10">
        <v>44418</v>
      </c>
      <c r="B1902">
        <v>3211</v>
      </c>
      <c r="C1902" t="s">
        <v>176</v>
      </c>
      <c r="D1902">
        <v>7</v>
      </c>
      <c r="E1902">
        <v>4</v>
      </c>
      <c r="F1902">
        <v>3</v>
      </c>
      <c r="G1902">
        <v>6</v>
      </c>
      <c r="H1902">
        <v>87</v>
      </c>
      <c r="K1902">
        <v>88</v>
      </c>
      <c r="L1902">
        <v>91</v>
      </c>
      <c r="M1902">
        <v>82</v>
      </c>
      <c r="N1902">
        <v>74</v>
      </c>
      <c r="P1902">
        <v>75</v>
      </c>
      <c r="Q1902">
        <v>75</v>
      </c>
      <c r="R1902">
        <v>74</v>
      </c>
      <c r="T1902" s="34">
        <f>_xlfn.XLOOKUP(B1902,Demog!$A$2:$A$219,Demog!$P$2:$P$219,,,2)</f>
        <v>41934</v>
      </c>
      <c r="U1902" s="34">
        <f t="shared" si="29"/>
        <v>21</v>
      </c>
      <c r="V1902" s="13">
        <f>IF(OR(Table1[[#This Row],[7d_positivity_public]]=0,ISBLANK(Table1[[#This Row],[7d_positivity_public]])),"",(Table1[[#This Row],[7d_positivity_public]]-Table1[[#This Row],[7d_positivity_all]])/Table1[[#This Row],[7d_positivity_public]])</f>
        <v>0.83333333333333337</v>
      </c>
      <c r="W1902">
        <v>1</v>
      </c>
    </row>
    <row r="1903" spans="1:23" x14ac:dyDescent="0.25">
      <c r="A1903" s="10">
        <v>44418</v>
      </c>
      <c r="B1903">
        <v>3212</v>
      </c>
      <c r="C1903" t="s">
        <v>177</v>
      </c>
      <c r="D1903">
        <v>6</v>
      </c>
      <c r="E1903">
        <v>4</v>
      </c>
      <c r="F1903">
        <v>2</v>
      </c>
      <c r="G1903">
        <v>7</v>
      </c>
      <c r="H1903">
        <v>88</v>
      </c>
      <c r="K1903">
        <v>88</v>
      </c>
      <c r="L1903">
        <v>90</v>
      </c>
      <c r="M1903">
        <v>84</v>
      </c>
      <c r="N1903">
        <v>76</v>
      </c>
      <c r="P1903">
        <v>76</v>
      </c>
      <c r="Q1903">
        <v>76</v>
      </c>
      <c r="R1903">
        <v>78</v>
      </c>
      <c r="T1903" s="34">
        <f>_xlfn.XLOOKUP(B1903,Demog!$A$2:$A$219,Demog!$P$2:$P$219,,,2)</f>
        <v>47203</v>
      </c>
      <c r="U1903" s="34">
        <f t="shared" si="29"/>
        <v>20</v>
      </c>
      <c r="V1903" s="13">
        <f>IF(OR(Table1[[#This Row],[7d_positivity_public]]=0,ISBLANK(Table1[[#This Row],[7d_positivity_public]])),"",(Table1[[#This Row],[7d_positivity_public]]-Table1[[#This Row],[7d_positivity_all]])/Table1[[#This Row],[7d_positivity_public]])</f>
        <v>0.7142857142857143</v>
      </c>
      <c r="W1903">
        <v>2</v>
      </c>
    </row>
    <row r="1904" spans="1:23" x14ac:dyDescent="0.25">
      <c r="A1904" s="10">
        <v>44418</v>
      </c>
      <c r="B1904">
        <v>3213</v>
      </c>
      <c r="C1904" t="s">
        <v>178</v>
      </c>
      <c r="D1904">
        <v>5</v>
      </c>
      <c r="E1904">
        <v>5</v>
      </c>
      <c r="F1904">
        <v>0</v>
      </c>
      <c r="G1904">
        <v>6</v>
      </c>
      <c r="H1904">
        <v>90</v>
      </c>
      <c r="K1904">
        <v>90</v>
      </c>
      <c r="L1904">
        <v>90</v>
      </c>
      <c r="M1904">
        <v>90</v>
      </c>
      <c r="N1904">
        <v>80</v>
      </c>
      <c r="P1904">
        <v>82</v>
      </c>
      <c r="Q1904">
        <v>79</v>
      </c>
      <c r="R1904">
        <v>85</v>
      </c>
      <c r="T1904" s="34">
        <f>_xlfn.XLOOKUP(B1904,Demog!$A$2:$A$219,Demog!$P$2:$P$219,,,2)</f>
        <v>32904</v>
      </c>
      <c r="U1904" s="34">
        <f t="shared" si="29"/>
        <v>12</v>
      </c>
      <c r="V1904" s="13">
        <f>IF(OR(Table1[[#This Row],[7d_positivity_public]]=0,ISBLANK(Table1[[#This Row],[7d_positivity_public]])),"",(Table1[[#This Row],[7d_positivity_public]]-Table1[[#This Row],[7d_positivity_all]])/Table1[[#This Row],[7d_positivity_public]])</f>
        <v>0.66666666666666663</v>
      </c>
      <c r="W1904">
        <v>2</v>
      </c>
    </row>
    <row r="1905" spans="1:23" x14ac:dyDescent="0.25">
      <c r="A1905" s="10">
        <v>44418</v>
      </c>
      <c r="B1905">
        <v>3221</v>
      </c>
      <c r="C1905" t="s">
        <v>179</v>
      </c>
      <c r="D1905">
        <v>9</v>
      </c>
      <c r="E1905">
        <v>3</v>
      </c>
      <c r="F1905">
        <v>6</v>
      </c>
      <c r="G1905">
        <v>8</v>
      </c>
      <c r="H1905">
        <v>75</v>
      </c>
      <c r="K1905">
        <v>75</v>
      </c>
      <c r="L1905">
        <v>75</v>
      </c>
      <c r="M1905">
        <v>76</v>
      </c>
      <c r="N1905">
        <v>61</v>
      </c>
      <c r="P1905">
        <v>62</v>
      </c>
      <c r="Q1905">
        <v>59</v>
      </c>
      <c r="R1905">
        <v>64</v>
      </c>
      <c r="T1905" s="34">
        <f>_xlfn.XLOOKUP(B1905,Demog!$A$2:$A$219,Demog!$P$2:$P$219,,,2)</f>
        <v>19960</v>
      </c>
      <c r="U1905" s="34">
        <f t="shared" si="29"/>
        <v>13</v>
      </c>
      <c r="V1905" s="13">
        <f>IF(OR(Table1[[#This Row],[7d_positivity_public]]=0,ISBLANK(Table1[[#This Row],[7d_positivity_public]])),"",(Table1[[#This Row],[7d_positivity_public]]-Table1[[#This Row],[7d_positivity_all]])/Table1[[#This Row],[7d_positivity_public]])</f>
        <v>0.5</v>
      </c>
      <c r="W1905">
        <v>4</v>
      </c>
    </row>
    <row r="1906" spans="1:23" x14ac:dyDescent="0.25">
      <c r="A1906" s="10">
        <v>44418</v>
      </c>
      <c r="B1906">
        <v>3222</v>
      </c>
      <c r="C1906" t="s">
        <v>180</v>
      </c>
      <c r="D1906">
        <v>10</v>
      </c>
      <c r="E1906">
        <v>0</v>
      </c>
      <c r="F1906">
        <v>10</v>
      </c>
      <c r="G1906">
        <v>8</v>
      </c>
      <c r="H1906">
        <v>87</v>
      </c>
      <c r="K1906">
        <v>88</v>
      </c>
      <c r="L1906">
        <v>90</v>
      </c>
      <c r="M1906">
        <v>83</v>
      </c>
      <c r="N1906">
        <v>74</v>
      </c>
      <c r="P1906">
        <v>75</v>
      </c>
      <c r="Q1906">
        <v>74</v>
      </c>
      <c r="R1906">
        <v>75</v>
      </c>
      <c r="T1906" s="34">
        <f>_xlfn.XLOOKUP(B1906,Demog!$A$2:$A$219,Demog!$P$2:$P$219,,,2)</f>
        <v>12392</v>
      </c>
      <c r="U1906" s="34">
        <f t="shared" si="29"/>
        <v>9</v>
      </c>
      <c r="V1906" s="13">
        <f>IF(OR(Table1[[#This Row],[7d_positivity_public]]=0,ISBLANK(Table1[[#This Row],[7d_positivity_public]])),"",(Table1[[#This Row],[7d_positivity_public]]-Table1[[#This Row],[7d_positivity_all]])/Table1[[#This Row],[7d_positivity_public]])</f>
        <v>0.75</v>
      </c>
      <c r="W1906">
        <v>2</v>
      </c>
    </row>
    <row r="1907" spans="1:23" x14ac:dyDescent="0.25">
      <c r="A1907" s="10">
        <v>44418</v>
      </c>
      <c r="B1907">
        <v>3223</v>
      </c>
      <c r="C1907" t="s">
        <v>181</v>
      </c>
      <c r="D1907">
        <v>5</v>
      </c>
      <c r="E1907">
        <v>2</v>
      </c>
      <c r="F1907">
        <v>3</v>
      </c>
      <c r="G1907">
        <v>8</v>
      </c>
      <c r="H1907">
        <v>86</v>
      </c>
      <c r="K1907">
        <v>86</v>
      </c>
      <c r="L1907">
        <v>87</v>
      </c>
      <c r="M1907">
        <v>84</v>
      </c>
      <c r="N1907">
        <v>75</v>
      </c>
      <c r="P1907">
        <v>76</v>
      </c>
      <c r="Q1907">
        <v>75</v>
      </c>
      <c r="R1907">
        <v>77</v>
      </c>
      <c r="T1907" s="34">
        <f>_xlfn.XLOOKUP(B1907,Demog!$A$2:$A$219,Demog!$P$2:$P$219,,,2)</f>
        <v>29180</v>
      </c>
      <c r="U1907" s="34">
        <f t="shared" si="29"/>
        <v>10</v>
      </c>
      <c r="V1907" s="13">
        <f>IF(OR(Table1[[#This Row],[7d_positivity_public]]=0,ISBLANK(Table1[[#This Row],[7d_positivity_public]])),"",(Table1[[#This Row],[7d_positivity_public]]-Table1[[#This Row],[7d_positivity_all]])/Table1[[#This Row],[7d_positivity_public]])</f>
        <v>0.625</v>
      </c>
      <c r="W1907">
        <v>3</v>
      </c>
    </row>
    <row r="1908" spans="1:23" x14ac:dyDescent="0.25">
      <c r="A1908" s="10">
        <v>44418</v>
      </c>
      <c r="B1908">
        <v>3231</v>
      </c>
      <c r="C1908" t="s">
        <v>182</v>
      </c>
      <c r="D1908">
        <v>7</v>
      </c>
      <c r="E1908">
        <v>4</v>
      </c>
      <c r="F1908">
        <v>3</v>
      </c>
      <c r="G1908">
        <v>11</v>
      </c>
      <c r="H1908">
        <v>90</v>
      </c>
      <c r="K1908">
        <v>90</v>
      </c>
      <c r="L1908">
        <v>91</v>
      </c>
      <c r="M1908">
        <v>89</v>
      </c>
      <c r="N1908">
        <v>78</v>
      </c>
      <c r="P1908">
        <v>79</v>
      </c>
      <c r="Q1908">
        <v>78</v>
      </c>
      <c r="R1908">
        <v>82</v>
      </c>
      <c r="T1908" s="34">
        <f>_xlfn.XLOOKUP(B1908,Demog!$A$2:$A$219,Demog!$P$2:$P$219,,,2)</f>
        <v>18027</v>
      </c>
      <c r="U1908" s="34">
        <f t="shared" si="29"/>
        <v>9</v>
      </c>
      <c r="V1908" s="13">
        <f>IF(OR(Table1[[#This Row],[7d_positivity_public]]=0,ISBLANK(Table1[[#This Row],[7d_positivity_public]])),"",(Table1[[#This Row],[7d_positivity_public]]-Table1[[#This Row],[7d_positivity_all]])/Table1[[#This Row],[7d_positivity_public]])</f>
        <v>0.63636363636363635</v>
      </c>
      <c r="W1908">
        <v>4</v>
      </c>
    </row>
    <row r="1909" spans="1:23" x14ac:dyDescent="0.25">
      <c r="A1909" s="10">
        <v>44418</v>
      </c>
      <c r="B1909">
        <v>3232</v>
      </c>
      <c r="C1909" t="s">
        <v>183</v>
      </c>
      <c r="D1909">
        <v>5</v>
      </c>
      <c r="E1909">
        <v>1</v>
      </c>
      <c r="F1909">
        <v>4</v>
      </c>
      <c r="G1909">
        <v>6</v>
      </c>
      <c r="H1909">
        <v>89</v>
      </c>
      <c r="K1909">
        <v>89</v>
      </c>
      <c r="L1909">
        <v>89</v>
      </c>
      <c r="M1909">
        <v>90</v>
      </c>
      <c r="N1909">
        <v>78</v>
      </c>
      <c r="P1909">
        <v>79</v>
      </c>
      <c r="Q1909">
        <v>75</v>
      </c>
      <c r="R1909">
        <v>83</v>
      </c>
      <c r="T1909" s="34">
        <f>_xlfn.XLOOKUP(B1909,Demog!$A$2:$A$219,Demog!$P$2:$P$219,,,2)</f>
        <v>34575</v>
      </c>
      <c r="U1909" s="34">
        <f t="shared" si="29"/>
        <v>12</v>
      </c>
      <c r="V1909" s="13">
        <f>IF(OR(Table1[[#This Row],[7d_positivity_public]]=0,ISBLANK(Table1[[#This Row],[7d_positivity_public]])),"",(Table1[[#This Row],[7d_positivity_public]]-Table1[[#This Row],[7d_positivity_all]])/Table1[[#This Row],[7d_positivity_public]])</f>
        <v>0.5</v>
      </c>
      <c r="W1909">
        <v>3</v>
      </c>
    </row>
    <row r="1910" spans="1:23" x14ac:dyDescent="0.25">
      <c r="A1910" s="10">
        <v>44418</v>
      </c>
      <c r="B1910">
        <v>3233</v>
      </c>
      <c r="C1910" t="s">
        <v>184</v>
      </c>
      <c r="D1910">
        <v>2</v>
      </c>
      <c r="E1910">
        <v>4</v>
      </c>
      <c r="F1910">
        <v>-2</v>
      </c>
      <c r="G1910">
        <v>4</v>
      </c>
      <c r="H1910">
        <v>91</v>
      </c>
      <c r="K1910">
        <v>91</v>
      </c>
      <c r="L1910">
        <v>93</v>
      </c>
      <c r="M1910">
        <v>90</v>
      </c>
      <c r="N1910">
        <v>78</v>
      </c>
      <c r="P1910">
        <v>79</v>
      </c>
      <c r="Q1910">
        <v>77</v>
      </c>
      <c r="R1910">
        <v>83</v>
      </c>
      <c r="T1910" s="34">
        <f>_xlfn.XLOOKUP(B1910,Demog!$A$2:$A$219,Demog!$P$2:$P$219,,,2)</f>
        <v>51292</v>
      </c>
      <c r="U1910" s="34">
        <f t="shared" si="29"/>
        <v>7</v>
      </c>
      <c r="V1910" s="13">
        <f>IF(OR(Table1[[#This Row],[7d_positivity_public]]=0,ISBLANK(Table1[[#This Row],[7d_positivity_public]])),"",(Table1[[#This Row],[7d_positivity_public]]-Table1[[#This Row],[7d_positivity_all]])/Table1[[#This Row],[7d_positivity_public]])</f>
        <v>0.5</v>
      </c>
      <c r="W1910">
        <v>2</v>
      </c>
    </row>
    <row r="1911" spans="1:23" x14ac:dyDescent="0.25">
      <c r="A1911" s="10">
        <v>44418</v>
      </c>
      <c r="B1911">
        <v>3241</v>
      </c>
      <c r="C1911" t="s">
        <v>185</v>
      </c>
      <c r="D1911">
        <v>2</v>
      </c>
      <c r="E1911">
        <v>2</v>
      </c>
      <c r="F1911">
        <v>0</v>
      </c>
      <c r="G1911">
        <v>3</v>
      </c>
      <c r="H1911">
        <v>83</v>
      </c>
      <c r="K1911">
        <v>83</v>
      </c>
      <c r="L1911">
        <v>82</v>
      </c>
      <c r="M1911">
        <v>84</v>
      </c>
      <c r="N1911">
        <v>72</v>
      </c>
      <c r="P1911">
        <v>73</v>
      </c>
      <c r="Q1911">
        <v>67</v>
      </c>
      <c r="R1911">
        <v>79</v>
      </c>
      <c r="T1911" s="34">
        <f>_xlfn.XLOOKUP(B1911,Demog!$A$2:$A$219,Demog!$P$2:$P$219,,,2)</f>
        <v>37993</v>
      </c>
      <c r="U1911" s="34">
        <f t="shared" si="29"/>
        <v>5</v>
      </c>
      <c r="V1911" s="13">
        <f>IF(OR(Table1[[#This Row],[7d_positivity_public]]=0,ISBLANK(Table1[[#This Row],[7d_positivity_public]])),"",(Table1[[#This Row],[7d_positivity_public]]-Table1[[#This Row],[7d_positivity_all]])/Table1[[#This Row],[7d_positivity_public]])</f>
        <v>0.66666666666666663</v>
      </c>
      <c r="W1911">
        <v>1</v>
      </c>
    </row>
    <row r="1912" spans="1:23" x14ac:dyDescent="0.25">
      <c r="A1912" s="10">
        <v>44418</v>
      </c>
      <c r="B1912">
        <v>3242</v>
      </c>
      <c r="C1912" t="s">
        <v>186</v>
      </c>
      <c r="D1912">
        <v>7</v>
      </c>
      <c r="E1912">
        <v>0</v>
      </c>
      <c r="F1912">
        <v>7</v>
      </c>
      <c r="G1912">
        <v>9</v>
      </c>
      <c r="H1912">
        <v>87</v>
      </c>
      <c r="K1912">
        <v>87</v>
      </c>
      <c r="L1912">
        <v>84</v>
      </c>
      <c r="M1912">
        <v>89</v>
      </c>
      <c r="N1912">
        <v>75</v>
      </c>
      <c r="P1912">
        <v>77</v>
      </c>
      <c r="Q1912">
        <v>70</v>
      </c>
      <c r="R1912">
        <v>84</v>
      </c>
      <c r="T1912" s="34">
        <f>_xlfn.XLOOKUP(B1912,Demog!$A$2:$A$219,Demog!$P$2:$P$219,,,2)</f>
        <v>34483</v>
      </c>
      <c r="U1912" s="34">
        <f t="shared" si="29"/>
        <v>17</v>
      </c>
      <c r="V1912" s="13">
        <f>IF(OR(Table1[[#This Row],[7d_positivity_public]]=0,ISBLANK(Table1[[#This Row],[7d_positivity_public]])),"",(Table1[[#This Row],[7d_positivity_public]]-Table1[[#This Row],[7d_positivity_all]])/Table1[[#This Row],[7d_positivity_public]])</f>
        <v>0.77777777777777779</v>
      </c>
      <c r="W1912">
        <v>2</v>
      </c>
    </row>
    <row r="1913" spans="1:23" x14ac:dyDescent="0.25">
      <c r="A1913" s="10">
        <v>44418</v>
      </c>
      <c r="B1913">
        <v>3243</v>
      </c>
      <c r="C1913" t="s">
        <v>187</v>
      </c>
      <c r="D1913">
        <v>3</v>
      </c>
      <c r="E1913">
        <v>20</v>
      </c>
      <c r="F1913">
        <v>-17</v>
      </c>
      <c r="G1913">
        <v>5</v>
      </c>
      <c r="H1913">
        <v>82</v>
      </c>
      <c r="K1913">
        <v>82</v>
      </c>
      <c r="L1913">
        <v>82</v>
      </c>
      <c r="M1913">
        <v>82</v>
      </c>
      <c r="N1913">
        <v>65</v>
      </c>
      <c r="P1913">
        <v>66</v>
      </c>
      <c r="Q1913">
        <v>63</v>
      </c>
      <c r="R1913">
        <v>74</v>
      </c>
      <c r="T1913" s="34">
        <f>_xlfn.XLOOKUP(B1913,Demog!$A$2:$A$219,Demog!$P$2:$P$219,,,2)</f>
        <v>15890</v>
      </c>
      <c r="U1913" s="34">
        <f t="shared" si="29"/>
        <v>3</v>
      </c>
      <c r="V1913" s="13">
        <f>IF(OR(Table1[[#This Row],[7d_positivity_public]]=0,ISBLANK(Table1[[#This Row],[7d_positivity_public]])),"",(Table1[[#This Row],[7d_positivity_public]]-Table1[[#This Row],[7d_positivity_all]])/Table1[[#This Row],[7d_positivity_public]])</f>
        <v>0.8</v>
      </c>
      <c r="W1913">
        <v>1</v>
      </c>
    </row>
    <row r="1914" spans="1:23" x14ac:dyDescent="0.25">
      <c r="A1914" s="10">
        <v>44418</v>
      </c>
      <c r="B1914">
        <v>3244</v>
      </c>
      <c r="C1914" t="s">
        <v>188</v>
      </c>
      <c r="D1914">
        <v>4</v>
      </c>
      <c r="E1914">
        <v>3</v>
      </c>
      <c r="F1914">
        <v>1</v>
      </c>
      <c r="G1914">
        <v>6</v>
      </c>
      <c r="H1914">
        <v>90</v>
      </c>
      <c r="K1914">
        <v>90</v>
      </c>
      <c r="L1914">
        <v>91</v>
      </c>
      <c r="M1914">
        <v>89</v>
      </c>
      <c r="N1914">
        <v>80</v>
      </c>
      <c r="P1914">
        <v>81</v>
      </c>
      <c r="Q1914">
        <v>78</v>
      </c>
      <c r="R1914">
        <v>84</v>
      </c>
      <c r="T1914" s="34">
        <f>_xlfn.XLOOKUP(B1914,Demog!$A$2:$A$219,Demog!$P$2:$P$219,,,2)</f>
        <v>42812</v>
      </c>
      <c r="U1914" s="34">
        <f t="shared" si="29"/>
        <v>12</v>
      </c>
      <c r="V1914" s="13">
        <f>IF(OR(Table1[[#This Row],[7d_positivity_public]]=0,ISBLANK(Table1[[#This Row],[7d_positivity_public]])),"",(Table1[[#This Row],[7d_positivity_public]]-Table1[[#This Row],[7d_positivity_all]])/Table1[[#This Row],[7d_positivity_public]])</f>
        <v>0.66666666666666663</v>
      </c>
      <c r="W1914">
        <v>2</v>
      </c>
    </row>
    <row r="1915" spans="1:23" x14ac:dyDescent="0.25">
      <c r="A1915" s="10">
        <v>44418</v>
      </c>
      <c r="B1915">
        <v>3251</v>
      </c>
      <c r="C1915" t="s">
        <v>189</v>
      </c>
      <c r="D1915">
        <v>2</v>
      </c>
      <c r="E1915">
        <v>1</v>
      </c>
      <c r="F1915">
        <v>1</v>
      </c>
      <c r="G1915">
        <v>2</v>
      </c>
      <c r="H1915">
        <v>90</v>
      </c>
      <c r="K1915">
        <v>90</v>
      </c>
      <c r="L1915">
        <v>91</v>
      </c>
      <c r="M1915">
        <v>89</v>
      </c>
      <c r="N1915">
        <v>78</v>
      </c>
      <c r="P1915">
        <v>79</v>
      </c>
      <c r="Q1915">
        <v>77</v>
      </c>
      <c r="R1915">
        <v>82</v>
      </c>
      <c r="T1915" s="34">
        <f>_xlfn.XLOOKUP(B1915,Demog!$A$2:$A$219,Demog!$P$2:$P$219,,,2)</f>
        <v>31755</v>
      </c>
      <c r="U1915" s="34">
        <f t="shared" si="29"/>
        <v>4</v>
      </c>
      <c r="V1915" s="13">
        <f>IF(OR(Table1[[#This Row],[7d_positivity_public]]=0,ISBLANK(Table1[[#This Row],[7d_positivity_public]])),"",(Table1[[#This Row],[7d_positivity_public]]-Table1[[#This Row],[7d_positivity_all]])/Table1[[#This Row],[7d_positivity_public]])</f>
        <v>0.5</v>
      </c>
      <c r="W1915">
        <v>1</v>
      </c>
    </row>
    <row r="1916" spans="1:23" x14ac:dyDescent="0.25">
      <c r="A1916" s="10">
        <v>44418</v>
      </c>
      <c r="B1916">
        <v>3252</v>
      </c>
      <c r="C1916" t="s">
        <v>190</v>
      </c>
      <c r="D1916">
        <v>3</v>
      </c>
      <c r="E1916">
        <v>1</v>
      </c>
      <c r="F1916">
        <v>2</v>
      </c>
      <c r="G1916">
        <v>4</v>
      </c>
      <c r="H1916">
        <v>90</v>
      </c>
      <c r="K1916">
        <v>90</v>
      </c>
      <c r="L1916">
        <v>91</v>
      </c>
      <c r="M1916">
        <v>86</v>
      </c>
      <c r="N1916">
        <v>80</v>
      </c>
      <c r="P1916">
        <v>80</v>
      </c>
      <c r="Q1916">
        <v>81</v>
      </c>
      <c r="R1916">
        <v>80</v>
      </c>
      <c r="T1916" s="34">
        <f>_xlfn.XLOOKUP(B1916,Demog!$A$2:$A$219,Demog!$P$2:$P$219,,,2)</f>
        <v>32807</v>
      </c>
      <c r="U1916" s="34">
        <f t="shared" si="29"/>
        <v>7</v>
      </c>
      <c r="V1916" s="13">
        <f>IF(OR(Table1[[#This Row],[7d_positivity_public]]=0,ISBLANK(Table1[[#This Row],[7d_positivity_public]])),"",(Table1[[#This Row],[7d_positivity_public]]-Table1[[#This Row],[7d_positivity_all]])/Table1[[#This Row],[7d_positivity_public]])</f>
        <v>0.75</v>
      </c>
      <c r="W1916">
        <v>1</v>
      </c>
    </row>
    <row r="1917" spans="1:23" x14ac:dyDescent="0.25">
      <c r="A1917" s="10">
        <v>44418</v>
      </c>
      <c r="B1917">
        <v>3253</v>
      </c>
      <c r="C1917" t="s">
        <v>191</v>
      </c>
      <c r="D1917">
        <v>5</v>
      </c>
      <c r="E1917">
        <v>4</v>
      </c>
      <c r="F1917">
        <v>1</v>
      </c>
      <c r="G1917">
        <v>5</v>
      </c>
      <c r="H1917">
        <v>90</v>
      </c>
      <c r="K1917">
        <v>90</v>
      </c>
      <c r="L1917">
        <v>92</v>
      </c>
      <c r="M1917">
        <v>89</v>
      </c>
      <c r="N1917">
        <v>80</v>
      </c>
      <c r="P1917">
        <v>81</v>
      </c>
      <c r="Q1917">
        <v>79</v>
      </c>
      <c r="R1917">
        <v>84</v>
      </c>
      <c r="T1917" s="34">
        <f>_xlfn.XLOOKUP(B1917,Demog!$A$2:$A$219,Demog!$P$2:$P$219,,,2)</f>
        <v>31246</v>
      </c>
      <c r="U1917" s="34">
        <f t="shared" si="29"/>
        <v>11</v>
      </c>
      <c r="V1917" s="13">
        <f>IF(OR(Table1[[#This Row],[7d_positivity_public]]=0,ISBLANK(Table1[[#This Row],[7d_positivity_public]])),"",(Table1[[#This Row],[7d_positivity_public]]-Table1[[#This Row],[7d_positivity_all]])/Table1[[#This Row],[7d_positivity_public]])</f>
        <v>0.6</v>
      </c>
      <c r="W1917">
        <v>2</v>
      </c>
    </row>
    <row r="1918" spans="1:23" x14ac:dyDescent="0.25">
      <c r="A1918" s="10">
        <v>44418</v>
      </c>
      <c r="B1918">
        <v>3261</v>
      </c>
      <c r="C1918" t="s">
        <v>192</v>
      </c>
      <c r="D1918">
        <v>3</v>
      </c>
      <c r="E1918">
        <v>4</v>
      </c>
      <c r="F1918">
        <v>-1</v>
      </c>
      <c r="G1918">
        <v>4</v>
      </c>
      <c r="H1918">
        <v>88</v>
      </c>
      <c r="K1918">
        <v>88</v>
      </c>
      <c r="L1918">
        <v>88</v>
      </c>
      <c r="M1918">
        <v>89</v>
      </c>
      <c r="N1918">
        <v>77</v>
      </c>
      <c r="P1918">
        <v>79</v>
      </c>
      <c r="Q1918">
        <v>75</v>
      </c>
      <c r="R1918">
        <v>83</v>
      </c>
      <c r="T1918" s="34">
        <f>_xlfn.XLOOKUP(B1918,Demog!$A$2:$A$219,Demog!$P$2:$P$219,,,2)</f>
        <v>29561</v>
      </c>
      <c r="U1918" s="34">
        <f t="shared" si="29"/>
        <v>6</v>
      </c>
      <c r="V1918" s="13">
        <f>IF(OR(Table1[[#This Row],[7d_positivity_public]]=0,ISBLANK(Table1[[#This Row],[7d_positivity_public]])),"",(Table1[[#This Row],[7d_positivity_public]]-Table1[[#This Row],[7d_positivity_all]])/Table1[[#This Row],[7d_positivity_public]])</f>
        <v>0.5</v>
      </c>
      <c r="W1918">
        <v>2</v>
      </c>
    </row>
    <row r="1919" spans="1:23" x14ac:dyDescent="0.25">
      <c r="A1919" s="10">
        <v>44418</v>
      </c>
      <c r="B1919">
        <v>3262</v>
      </c>
      <c r="C1919" t="s">
        <v>193</v>
      </c>
      <c r="D1919">
        <v>5</v>
      </c>
      <c r="E1919">
        <v>2</v>
      </c>
      <c r="F1919">
        <v>3</v>
      </c>
      <c r="G1919">
        <v>10</v>
      </c>
      <c r="H1919">
        <v>84</v>
      </c>
      <c r="K1919">
        <v>84</v>
      </c>
      <c r="L1919">
        <v>86</v>
      </c>
      <c r="M1919">
        <v>82</v>
      </c>
      <c r="N1919">
        <v>70</v>
      </c>
      <c r="P1919">
        <v>72</v>
      </c>
      <c r="Q1919">
        <v>68</v>
      </c>
      <c r="R1919">
        <v>75</v>
      </c>
      <c r="T1919" s="34">
        <f>_xlfn.XLOOKUP(B1919,Demog!$A$2:$A$219,Demog!$P$2:$P$219,,,2)</f>
        <v>37453</v>
      </c>
      <c r="U1919" s="34">
        <f t="shared" si="29"/>
        <v>13</v>
      </c>
      <c r="V1919" s="13">
        <f>IF(OR(Table1[[#This Row],[7d_positivity_public]]=0,ISBLANK(Table1[[#This Row],[7d_positivity_public]])),"",(Table1[[#This Row],[7d_positivity_public]]-Table1[[#This Row],[7d_positivity_all]])/Table1[[#This Row],[7d_positivity_public]])</f>
        <v>0.7</v>
      </c>
      <c r="W1919">
        <v>3</v>
      </c>
    </row>
    <row r="1920" spans="1:23" x14ac:dyDescent="0.25">
      <c r="A1920" s="10">
        <v>44418</v>
      </c>
      <c r="B1920">
        <v>3263</v>
      </c>
      <c r="C1920" t="s">
        <v>194</v>
      </c>
      <c r="D1920">
        <v>5</v>
      </c>
      <c r="E1920">
        <v>1</v>
      </c>
      <c r="F1920">
        <v>4</v>
      </c>
      <c r="G1920">
        <v>8</v>
      </c>
      <c r="H1920">
        <v>90</v>
      </c>
      <c r="K1920">
        <v>91</v>
      </c>
      <c r="L1920">
        <v>92</v>
      </c>
      <c r="M1920">
        <v>90</v>
      </c>
      <c r="N1920">
        <v>74</v>
      </c>
      <c r="P1920">
        <v>76</v>
      </c>
      <c r="Q1920">
        <v>72</v>
      </c>
      <c r="R1920">
        <v>83</v>
      </c>
      <c r="T1920" s="34">
        <f>_xlfn.XLOOKUP(B1920,Demog!$A$2:$A$219,Demog!$P$2:$P$219,,,2)</f>
        <v>36496</v>
      </c>
      <c r="U1920" s="34">
        <f t="shared" si="29"/>
        <v>13</v>
      </c>
      <c r="V1920" s="13">
        <f>IF(OR(Table1[[#This Row],[7d_positivity_public]]=0,ISBLANK(Table1[[#This Row],[7d_positivity_public]])),"",(Table1[[#This Row],[7d_positivity_public]]-Table1[[#This Row],[7d_positivity_all]])/Table1[[#This Row],[7d_positivity_public]])</f>
        <v>0.5</v>
      </c>
      <c r="W1920">
        <v>4</v>
      </c>
    </row>
    <row r="1921" spans="1:23" x14ac:dyDescent="0.25">
      <c r="A1921" s="10">
        <v>44418</v>
      </c>
      <c r="B1921">
        <v>3264</v>
      </c>
      <c r="C1921" t="s">
        <v>195</v>
      </c>
      <c r="D1921">
        <v>1</v>
      </c>
      <c r="E1921">
        <v>3</v>
      </c>
      <c r="F1921">
        <v>-2</v>
      </c>
      <c r="G1921">
        <v>2</v>
      </c>
      <c r="H1921">
        <v>89</v>
      </c>
      <c r="K1921">
        <v>89</v>
      </c>
      <c r="L1921">
        <v>89</v>
      </c>
      <c r="M1921">
        <v>89</v>
      </c>
      <c r="N1921">
        <v>77</v>
      </c>
      <c r="P1921">
        <v>78</v>
      </c>
      <c r="Q1921">
        <v>74</v>
      </c>
      <c r="R1921">
        <v>82</v>
      </c>
      <c r="T1921" s="34">
        <f>_xlfn.XLOOKUP(B1921,Demog!$A$2:$A$219,Demog!$P$2:$P$219,,,2)</f>
        <v>31065</v>
      </c>
      <c r="U1921" s="34">
        <f t="shared" si="29"/>
        <v>2</v>
      </c>
      <c r="V1921" s="13">
        <f>IF(OR(Table1[[#This Row],[7d_positivity_public]]=0,ISBLANK(Table1[[#This Row],[7d_positivity_public]])),"",(Table1[[#This Row],[7d_positivity_public]]-Table1[[#This Row],[7d_positivity_all]])/Table1[[#This Row],[7d_positivity_public]])</f>
        <v>0.5</v>
      </c>
      <c r="W1921">
        <v>1</v>
      </c>
    </row>
    <row r="1922" spans="1:23" x14ac:dyDescent="0.25">
      <c r="A1922" s="10">
        <v>44418</v>
      </c>
      <c r="B1922">
        <v>3311</v>
      </c>
      <c r="C1922" t="s">
        <v>196</v>
      </c>
      <c r="D1922">
        <v>6</v>
      </c>
      <c r="E1922">
        <v>2</v>
      </c>
      <c r="F1922">
        <v>4</v>
      </c>
      <c r="G1922">
        <v>4</v>
      </c>
      <c r="H1922">
        <v>88</v>
      </c>
      <c r="K1922">
        <v>88</v>
      </c>
      <c r="L1922">
        <v>87</v>
      </c>
      <c r="M1922">
        <v>90</v>
      </c>
      <c r="N1922">
        <v>78</v>
      </c>
      <c r="P1922">
        <v>80</v>
      </c>
      <c r="Q1922">
        <v>76</v>
      </c>
      <c r="R1922">
        <v>85</v>
      </c>
      <c r="T1922" s="34">
        <f>_xlfn.XLOOKUP(B1922,Demog!$A$2:$A$219,Demog!$P$2:$P$219,,,2)</f>
        <v>19230</v>
      </c>
      <c r="U1922" s="34">
        <f t="shared" ref="U1922:U1985" si="30">ROUND(T1922*D1922/100000*7,0)</f>
        <v>8</v>
      </c>
      <c r="V1922" s="13">
        <f>IF(OR(Table1[[#This Row],[7d_positivity_public]]=0,ISBLANK(Table1[[#This Row],[7d_positivity_public]])),"",(Table1[[#This Row],[7d_positivity_public]]-Table1[[#This Row],[7d_positivity_all]])/Table1[[#This Row],[7d_positivity_public]])</f>
        <v>0.5</v>
      </c>
      <c r="W1922">
        <v>2</v>
      </c>
    </row>
    <row r="1923" spans="1:23" x14ac:dyDescent="0.25">
      <c r="A1923" s="10">
        <v>44418</v>
      </c>
      <c r="B1923">
        <v>3312</v>
      </c>
      <c r="C1923" t="s">
        <v>197</v>
      </c>
      <c r="D1923">
        <v>2</v>
      </c>
      <c r="E1923">
        <v>5</v>
      </c>
      <c r="F1923">
        <v>-3</v>
      </c>
      <c r="G1923">
        <v>3</v>
      </c>
      <c r="H1923">
        <v>87</v>
      </c>
      <c r="K1923">
        <v>88</v>
      </c>
      <c r="L1923">
        <v>87</v>
      </c>
      <c r="M1923">
        <v>88</v>
      </c>
      <c r="N1923">
        <v>77</v>
      </c>
      <c r="P1923">
        <v>78</v>
      </c>
      <c r="Q1923">
        <v>74</v>
      </c>
      <c r="R1923">
        <v>82</v>
      </c>
      <c r="T1923" s="34">
        <f>_xlfn.XLOOKUP(B1923,Demog!$A$2:$A$219,Demog!$P$2:$P$219,,,2)</f>
        <v>34244</v>
      </c>
      <c r="U1923" s="34">
        <f t="shared" si="30"/>
        <v>5</v>
      </c>
      <c r="V1923" s="13">
        <f>IF(OR(Table1[[#This Row],[7d_positivity_public]]=0,ISBLANK(Table1[[#This Row],[7d_positivity_public]])),"",(Table1[[#This Row],[7d_positivity_public]]-Table1[[#This Row],[7d_positivity_all]])/Table1[[#This Row],[7d_positivity_public]])</f>
        <v>0.66666666666666663</v>
      </c>
      <c r="W1923">
        <v>1</v>
      </c>
    </row>
    <row r="1924" spans="1:23" x14ac:dyDescent="0.25">
      <c r="A1924" s="10">
        <v>44418</v>
      </c>
      <c r="B1924">
        <v>3313</v>
      </c>
      <c r="C1924" t="s">
        <v>198</v>
      </c>
      <c r="D1924">
        <v>4</v>
      </c>
      <c r="E1924">
        <v>2</v>
      </c>
      <c r="F1924">
        <v>2</v>
      </c>
      <c r="G1924">
        <v>6</v>
      </c>
      <c r="H1924">
        <v>90</v>
      </c>
      <c r="K1924">
        <v>90</v>
      </c>
      <c r="L1924">
        <v>88</v>
      </c>
      <c r="M1924">
        <v>92</v>
      </c>
      <c r="N1924">
        <v>82</v>
      </c>
      <c r="P1924">
        <v>83</v>
      </c>
      <c r="Q1924">
        <v>78</v>
      </c>
      <c r="R1924">
        <v>88</v>
      </c>
      <c r="T1924" s="34">
        <f>_xlfn.XLOOKUP(B1924,Demog!$A$2:$A$219,Demog!$P$2:$P$219,,,2)</f>
        <v>29808</v>
      </c>
      <c r="U1924" s="34">
        <f t="shared" si="30"/>
        <v>8</v>
      </c>
      <c r="V1924" s="13">
        <f>IF(OR(Table1[[#This Row],[7d_positivity_public]]=0,ISBLANK(Table1[[#This Row],[7d_positivity_public]])),"",(Table1[[#This Row],[7d_positivity_public]]-Table1[[#This Row],[7d_positivity_all]])/Table1[[#This Row],[7d_positivity_public]])</f>
        <v>0.66666666666666663</v>
      </c>
      <c r="W1924">
        <v>2</v>
      </c>
    </row>
    <row r="1925" spans="1:23" x14ac:dyDescent="0.25">
      <c r="A1925" s="10">
        <v>44418</v>
      </c>
      <c r="B1925">
        <v>3314</v>
      </c>
      <c r="C1925" t="s">
        <v>199</v>
      </c>
      <c r="D1925">
        <v>6</v>
      </c>
      <c r="E1925">
        <v>2</v>
      </c>
      <c r="F1925">
        <v>4</v>
      </c>
      <c r="G1925">
        <v>7</v>
      </c>
      <c r="H1925">
        <v>89</v>
      </c>
      <c r="K1925">
        <v>90</v>
      </c>
      <c r="L1925">
        <v>86</v>
      </c>
      <c r="M1925">
        <v>93</v>
      </c>
      <c r="N1925">
        <v>81</v>
      </c>
      <c r="P1925">
        <v>82</v>
      </c>
      <c r="Q1925">
        <v>76</v>
      </c>
      <c r="R1925">
        <v>88</v>
      </c>
      <c r="T1925" s="34">
        <f>_xlfn.XLOOKUP(B1925,Demog!$A$2:$A$219,Demog!$P$2:$P$219,,,2)</f>
        <v>29271</v>
      </c>
      <c r="U1925" s="34">
        <f t="shared" si="30"/>
        <v>12</v>
      </c>
      <c r="V1925" s="13">
        <f>IF(OR(Table1[[#This Row],[7d_positivity_public]]=0,ISBLANK(Table1[[#This Row],[7d_positivity_public]])),"",(Table1[[#This Row],[7d_positivity_public]]-Table1[[#This Row],[7d_positivity_all]])/Table1[[#This Row],[7d_positivity_public]])</f>
        <v>0.5714285714285714</v>
      </c>
      <c r="W1925">
        <v>3</v>
      </c>
    </row>
    <row r="1926" spans="1:23" x14ac:dyDescent="0.25">
      <c r="A1926" s="10">
        <v>44418</v>
      </c>
      <c r="B1926">
        <v>3315</v>
      </c>
      <c r="C1926" t="s">
        <v>200</v>
      </c>
      <c r="D1926">
        <v>5</v>
      </c>
      <c r="E1926">
        <v>1</v>
      </c>
      <c r="F1926">
        <v>4</v>
      </c>
      <c r="G1926">
        <v>5</v>
      </c>
      <c r="H1926">
        <v>90</v>
      </c>
      <c r="K1926">
        <v>90</v>
      </c>
      <c r="L1926">
        <v>89</v>
      </c>
      <c r="M1926">
        <v>92</v>
      </c>
      <c r="N1926">
        <v>81</v>
      </c>
      <c r="P1926">
        <v>82</v>
      </c>
      <c r="Q1926">
        <v>77</v>
      </c>
      <c r="R1926">
        <v>87</v>
      </c>
      <c r="T1926" s="34">
        <f>_xlfn.XLOOKUP(B1926,Demog!$A$2:$A$219,Demog!$P$2:$P$219,,,2)</f>
        <v>28839</v>
      </c>
      <c r="U1926" s="34">
        <f t="shared" si="30"/>
        <v>10</v>
      </c>
      <c r="V1926" s="13">
        <f>IF(OR(Table1[[#This Row],[7d_positivity_public]]=0,ISBLANK(Table1[[#This Row],[7d_positivity_public]])),"",(Table1[[#This Row],[7d_positivity_public]]-Table1[[#This Row],[7d_positivity_all]])/Table1[[#This Row],[7d_positivity_public]])</f>
        <v>0.6</v>
      </c>
      <c r="W1926">
        <v>2</v>
      </c>
    </row>
    <row r="1927" spans="1:23" x14ac:dyDescent="0.25">
      <c r="A1927" s="10">
        <v>44418</v>
      </c>
      <c r="B1927">
        <v>3321</v>
      </c>
      <c r="C1927" t="s">
        <v>201</v>
      </c>
      <c r="D1927">
        <v>1</v>
      </c>
      <c r="E1927">
        <v>1</v>
      </c>
      <c r="F1927">
        <v>0</v>
      </c>
      <c r="G1927">
        <v>2</v>
      </c>
      <c r="H1927">
        <v>86</v>
      </c>
      <c r="K1927">
        <v>86</v>
      </c>
      <c r="L1927">
        <v>82</v>
      </c>
      <c r="M1927">
        <v>88</v>
      </c>
      <c r="N1927">
        <v>76</v>
      </c>
      <c r="P1927">
        <v>78</v>
      </c>
      <c r="Q1927">
        <v>69</v>
      </c>
      <c r="R1927">
        <v>83</v>
      </c>
      <c r="T1927" s="34">
        <f>_xlfn.XLOOKUP(B1927,Demog!$A$2:$A$219,Demog!$P$2:$P$219,,,2)</f>
        <v>19412</v>
      </c>
      <c r="U1927" s="34">
        <f t="shared" si="30"/>
        <v>1</v>
      </c>
      <c r="V1927" s="13">
        <f>IF(OR(Table1[[#This Row],[7d_positivity_public]]=0,ISBLANK(Table1[[#This Row],[7d_positivity_public]])),"",(Table1[[#This Row],[7d_positivity_public]]-Table1[[#This Row],[7d_positivity_all]])/Table1[[#This Row],[7d_positivity_public]])</f>
        <v>0.5</v>
      </c>
      <c r="W1927">
        <v>1</v>
      </c>
    </row>
    <row r="1928" spans="1:23" x14ac:dyDescent="0.25">
      <c r="A1928" s="10">
        <v>44418</v>
      </c>
      <c r="B1928">
        <v>3322</v>
      </c>
      <c r="C1928" t="s">
        <v>202</v>
      </c>
      <c r="D1928">
        <v>3</v>
      </c>
      <c r="E1928">
        <v>3</v>
      </c>
      <c r="F1928">
        <v>0</v>
      </c>
      <c r="G1928">
        <v>4</v>
      </c>
      <c r="H1928">
        <v>83</v>
      </c>
      <c r="K1928">
        <v>83</v>
      </c>
      <c r="L1928">
        <v>78</v>
      </c>
      <c r="M1928">
        <v>87</v>
      </c>
      <c r="N1928">
        <v>73</v>
      </c>
      <c r="P1928">
        <v>75</v>
      </c>
      <c r="Q1928">
        <v>66</v>
      </c>
      <c r="R1928">
        <v>82</v>
      </c>
      <c r="T1928" s="34">
        <f>_xlfn.XLOOKUP(B1928,Demog!$A$2:$A$219,Demog!$P$2:$P$219,,,2)</f>
        <v>25992</v>
      </c>
      <c r="U1928" s="34">
        <f t="shared" si="30"/>
        <v>5</v>
      </c>
      <c r="V1928" s="13">
        <f>IF(OR(Table1[[#This Row],[7d_positivity_public]]=0,ISBLANK(Table1[[#This Row],[7d_positivity_public]])),"",(Table1[[#This Row],[7d_positivity_public]]-Table1[[#This Row],[7d_positivity_all]])/Table1[[#This Row],[7d_positivity_public]])</f>
        <v>0.75</v>
      </c>
      <c r="W1928">
        <v>1</v>
      </c>
    </row>
    <row r="1929" spans="1:23" x14ac:dyDescent="0.25">
      <c r="A1929" s="10">
        <v>44418</v>
      </c>
      <c r="B1929">
        <v>3323</v>
      </c>
      <c r="C1929" t="s">
        <v>203</v>
      </c>
      <c r="D1929">
        <v>0</v>
      </c>
      <c r="E1929">
        <v>0</v>
      </c>
      <c r="F1929">
        <v>0</v>
      </c>
      <c r="G1929">
        <v>6</v>
      </c>
      <c r="H1929">
        <v>85</v>
      </c>
      <c r="K1929">
        <v>86</v>
      </c>
      <c r="L1929">
        <v>82</v>
      </c>
      <c r="M1929">
        <v>89</v>
      </c>
      <c r="N1929">
        <v>77</v>
      </c>
      <c r="P1929">
        <v>78</v>
      </c>
      <c r="Q1929">
        <v>69</v>
      </c>
      <c r="R1929">
        <v>84</v>
      </c>
      <c r="T1929" s="34">
        <f>_xlfn.XLOOKUP(B1929,Demog!$A$2:$A$219,Demog!$P$2:$P$219,,,2)</f>
        <v>5086</v>
      </c>
      <c r="U1929" s="34">
        <f t="shared" si="30"/>
        <v>0</v>
      </c>
      <c r="V1929" s="13">
        <f>IF(OR(Table1[[#This Row],[7d_positivity_public]]=0,ISBLANK(Table1[[#This Row],[7d_positivity_public]])),"",(Table1[[#This Row],[7d_positivity_public]]-Table1[[#This Row],[7d_positivity_all]])/Table1[[#This Row],[7d_positivity_public]])</f>
        <v>0.83333333333333337</v>
      </c>
      <c r="W1929">
        <v>1</v>
      </c>
    </row>
    <row r="1930" spans="1:23" x14ac:dyDescent="0.25">
      <c r="A1930" s="10">
        <v>44418</v>
      </c>
      <c r="B1930">
        <v>4111</v>
      </c>
      <c r="C1930" t="s">
        <v>204</v>
      </c>
      <c r="D1930">
        <v>4</v>
      </c>
      <c r="E1930">
        <v>4</v>
      </c>
      <c r="F1930">
        <v>0</v>
      </c>
      <c r="G1930">
        <v>5</v>
      </c>
      <c r="H1930">
        <v>86</v>
      </c>
      <c r="K1930">
        <v>86</v>
      </c>
      <c r="L1930">
        <v>85</v>
      </c>
      <c r="M1930">
        <v>87</v>
      </c>
      <c r="N1930">
        <v>70</v>
      </c>
      <c r="P1930">
        <v>72</v>
      </c>
      <c r="Q1930">
        <v>66</v>
      </c>
      <c r="R1930">
        <v>79</v>
      </c>
      <c r="T1930" s="34">
        <f>_xlfn.XLOOKUP(B1930,Demog!$A$2:$A$219,Demog!$P$2:$P$219,,,2)</f>
        <v>31290</v>
      </c>
      <c r="U1930" s="34">
        <f t="shared" si="30"/>
        <v>9</v>
      </c>
      <c r="V1930" s="13">
        <f>IF(OR(Table1[[#This Row],[7d_positivity_public]]=0,ISBLANK(Table1[[#This Row],[7d_positivity_public]])),"",(Table1[[#This Row],[7d_positivity_public]]-Table1[[#This Row],[7d_positivity_all]])/Table1[[#This Row],[7d_positivity_public]])</f>
        <v>0.6</v>
      </c>
      <c r="W1930">
        <v>2</v>
      </c>
    </row>
    <row r="1931" spans="1:23" x14ac:dyDescent="0.25">
      <c r="A1931" s="10">
        <v>44418</v>
      </c>
      <c r="B1931">
        <v>4112</v>
      </c>
      <c r="C1931" t="s">
        <v>205</v>
      </c>
      <c r="D1931">
        <v>1</v>
      </c>
      <c r="E1931">
        <v>1</v>
      </c>
      <c r="F1931">
        <v>0</v>
      </c>
      <c r="G1931">
        <v>2</v>
      </c>
      <c r="H1931">
        <v>89</v>
      </c>
      <c r="K1931">
        <v>90</v>
      </c>
      <c r="L1931">
        <v>87</v>
      </c>
      <c r="M1931">
        <v>92</v>
      </c>
      <c r="N1931">
        <v>79</v>
      </c>
      <c r="P1931">
        <v>80</v>
      </c>
      <c r="Q1931">
        <v>71</v>
      </c>
      <c r="R1931">
        <v>86</v>
      </c>
      <c r="T1931" s="34">
        <f>_xlfn.XLOOKUP(B1931,Demog!$A$2:$A$219,Demog!$P$2:$P$219,,,2)</f>
        <v>32057</v>
      </c>
      <c r="U1931" s="34">
        <f t="shared" si="30"/>
        <v>2</v>
      </c>
      <c r="V1931" s="13">
        <f>IF(OR(Table1[[#This Row],[7d_positivity_public]]=0,ISBLANK(Table1[[#This Row],[7d_positivity_public]])),"",(Table1[[#This Row],[7d_positivity_public]]-Table1[[#This Row],[7d_positivity_all]])/Table1[[#This Row],[7d_positivity_public]])</f>
        <v>0.5</v>
      </c>
      <c r="W1931">
        <v>1</v>
      </c>
    </row>
    <row r="1932" spans="1:23" x14ac:dyDescent="0.25">
      <c r="A1932" s="10">
        <v>44418</v>
      </c>
      <c r="B1932">
        <v>4113</v>
      </c>
      <c r="C1932" t="s">
        <v>206</v>
      </c>
      <c r="D1932">
        <v>5</v>
      </c>
      <c r="E1932">
        <v>0</v>
      </c>
      <c r="F1932">
        <v>5</v>
      </c>
      <c r="G1932">
        <v>6</v>
      </c>
      <c r="H1932">
        <v>88</v>
      </c>
      <c r="K1932">
        <v>88</v>
      </c>
      <c r="L1932">
        <v>87</v>
      </c>
      <c r="M1932">
        <v>90</v>
      </c>
      <c r="N1932">
        <v>74</v>
      </c>
      <c r="P1932">
        <v>76</v>
      </c>
      <c r="Q1932">
        <v>70</v>
      </c>
      <c r="R1932">
        <v>83</v>
      </c>
      <c r="T1932" s="34">
        <f>_xlfn.XLOOKUP(B1932,Demog!$A$2:$A$219,Demog!$P$2:$P$219,,,2)</f>
        <v>22445</v>
      </c>
      <c r="U1932" s="34">
        <f t="shared" si="30"/>
        <v>8</v>
      </c>
      <c r="V1932" s="13">
        <f>IF(OR(Table1[[#This Row],[7d_positivity_public]]=0,ISBLANK(Table1[[#This Row],[7d_positivity_public]])),"",(Table1[[#This Row],[7d_positivity_public]]-Table1[[#This Row],[7d_positivity_all]])/Table1[[#This Row],[7d_positivity_public]])</f>
        <v>0.33333333333333331</v>
      </c>
      <c r="W1932">
        <v>4</v>
      </c>
    </row>
    <row r="1933" spans="1:23" x14ac:dyDescent="0.25">
      <c r="A1933" s="10">
        <v>44418</v>
      </c>
      <c r="B1933">
        <v>4114</v>
      </c>
      <c r="C1933" t="s">
        <v>207</v>
      </c>
      <c r="D1933">
        <v>1</v>
      </c>
      <c r="E1933">
        <v>1</v>
      </c>
      <c r="F1933">
        <v>0</v>
      </c>
      <c r="G1933">
        <v>3</v>
      </c>
      <c r="H1933">
        <v>92</v>
      </c>
      <c r="K1933">
        <v>92</v>
      </c>
      <c r="L1933">
        <v>88</v>
      </c>
      <c r="M1933">
        <v>95</v>
      </c>
      <c r="N1933">
        <v>81</v>
      </c>
      <c r="P1933">
        <v>84</v>
      </c>
      <c r="Q1933">
        <v>72</v>
      </c>
      <c r="R1933">
        <v>91</v>
      </c>
      <c r="T1933" s="34">
        <f>_xlfn.XLOOKUP(B1933,Demog!$A$2:$A$219,Demog!$P$2:$P$219,,,2)</f>
        <v>18094</v>
      </c>
      <c r="U1933" s="34">
        <f t="shared" si="30"/>
        <v>1</v>
      </c>
      <c r="V1933" s="13">
        <f>IF(OR(Table1[[#This Row],[7d_positivity_public]]=0,ISBLANK(Table1[[#This Row],[7d_positivity_public]])),"",(Table1[[#This Row],[7d_positivity_public]]-Table1[[#This Row],[7d_positivity_all]])/Table1[[#This Row],[7d_positivity_public]])</f>
        <v>0.66666666666666663</v>
      </c>
      <c r="W1933">
        <v>1</v>
      </c>
    </row>
    <row r="1934" spans="1:23" x14ac:dyDescent="0.25">
      <c r="A1934" s="10">
        <v>44418</v>
      </c>
      <c r="B1934">
        <v>4115</v>
      </c>
      <c r="C1934" t="s">
        <v>208</v>
      </c>
      <c r="D1934">
        <v>4</v>
      </c>
      <c r="E1934">
        <v>1</v>
      </c>
      <c r="F1934">
        <v>3</v>
      </c>
      <c r="G1934">
        <v>7</v>
      </c>
      <c r="H1934">
        <v>91</v>
      </c>
      <c r="K1934">
        <v>92</v>
      </c>
      <c r="L1934">
        <v>91</v>
      </c>
      <c r="M1934">
        <v>93</v>
      </c>
      <c r="N1934">
        <v>77</v>
      </c>
      <c r="P1934">
        <v>80</v>
      </c>
      <c r="Q1934">
        <v>72</v>
      </c>
      <c r="R1934">
        <v>88</v>
      </c>
      <c r="T1934" s="34">
        <f>_xlfn.XLOOKUP(B1934,Demog!$A$2:$A$219,Demog!$P$2:$P$219,,,2)</f>
        <v>38257</v>
      </c>
      <c r="U1934" s="34">
        <f t="shared" si="30"/>
        <v>11</v>
      </c>
      <c r="V1934" s="13">
        <f>IF(OR(Table1[[#This Row],[7d_positivity_public]]=0,ISBLANK(Table1[[#This Row],[7d_positivity_public]])),"",(Table1[[#This Row],[7d_positivity_public]]-Table1[[#This Row],[7d_positivity_all]])/Table1[[#This Row],[7d_positivity_public]])</f>
        <v>0.5714285714285714</v>
      </c>
      <c r="W1934">
        <v>3</v>
      </c>
    </row>
    <row r="1935" spans="1:23" x14ac:dyDescent="0.25">
      <c r="A1935" s="10">
        <v>44418</v>
      </c>
      <c r="B1935">
        <v>4116</v>
      </c>
      <c r="C1935" t="s">
        <v>209</v>
      </c>
      <c r="D1935">
        <v>4</v>
      </c>
      <c r="E1935">
        <v>1</v>
      </c>
      <c r="F1935">
        <v>3</v>
      </c>
      <c r="G1935">
        <v>4</v>
      </c>
      <c r="H1935">
        <v>89</v>
      </c>
      <c r="K1935">
        <v>89</v>
      </c>
      <c r="L1935">
        <v>87</v>
      </c>
      <c r="M1935">
        <v>91</v>
      </c>
      <c r="N1935">
        <v>75</v>
      </c>
      <c r="P1935">
        <v>77</v>
      </c>
      <c r="Q1935">
        <v>69</v>
      </c>
      <c r="R1935">
        <v>86</v>
      </c>
      <c r="T1935" s="34">
        <f>_xlfn.XLOOKUP(B1935,Demog!$A$2:$A$219,Demog!$P$2:$P$219,,,2)</f>
        <v>24167</v>
      </c>
      <c r="U1935" s="34">
        <f t="shared" si="30"/>
        <v>7</v>
      </c>
      <c r="V1935" s="13">
        <f>IF(OR(Table1[[#This Row],[7d_positivity_public]]=0,ISBLANK(Table1[[#This Row],[7d_positivity_public]])),"",(Table1[[#This Row],[7d_positivity_public]]-Table1[[#This Row],[7d_positivity_all]])/Table1[[#This Row],[7d_positivity_public]])</f>
        <v>0.25</v>
      </c>
      <c r="W1935">
        <v>3</v>
      </c>
    </row>
    <row r="1936" spans="1:23" x14ac:dyDescent="0.25">
      <c r="A1936" s="10">
        <v>44418</v>
      </c>
      <c r="B1936">
        <v>4117</v>
      </c>
      <c r="C1936" t="s">
        <v>210</v>
      </c>
      <c r="D1936">
        <v>2</v>
      </c>
      <c r="E1936">
        <v>0</v>
      </c>
      <c r="F1936">
        <v>2</v>
      </c>
      <c r="G1936">
        <v>2</v>
      </c>
      <c r="H1936">
        <v>87</v>
      </c>
      <c r="K1936">
        <v>87</v>
      </c>
      <c r="L1936">
        <v>84</v>
      </c>
      <c r="M1936">
        <v>91</v>
      </c>
      <c r="N1936">
        <v>72</v>
      </c>
      <c r="P1936">
        <v>74</v>
      </c>
      <c r="Q1936">
        <v>65</v>
      </c>
      <c r="R1936">
        <v>85</v>
      </c>
      <c r="T1936" s="34">
        <f>_xlfn.XLOOKUP(B1936,Demog!$A$2:$A$219,Demog!$P$2:$P$219,,,2)</f>
        <v>29704</v>
      </c>
      <c r="U1936" s="34">
        <f t="shared" si="30"/>
        <v>4</v>
      </c>
      <c r="V1936" s="13">
        <f>IF(OR(Table1[[#This Row],[7d_positivity_public]]=0,ISBLANK(Table1[[#This Row],[7d_positivity_public]])),"",(Table1[[#This Row],[7d_positivity_public]]-Table1[[#This Row],[7d_positivity_all]])/Table1[[#This Row],[7d_positivity_public]])</f>
        <v>0.5</v>
      </c>
      <c r="W1936">
        <v>1</v>
      </c>
    </row>
    <row r="1937" spans="1:23" x14ac:dyDescent="0.25">
      <c r="A1937" s="10">
        <v>44418</v>
      </c>
      <c r="B1937">
        <v>4118</v>
      </c>
      <c r="C1937" t="s">
        <v>211</v>
      </c>
      <c r="D1937">
        <v>5</v>
      </c>
      <c r="E1937">
        <v>2</v>
      </c>
      <c r="F1937">
        <v>3</v>
      </c>
      <c r="G1937">
        <v>12</v>
      </c>
      <c r="H1937">
        <v>87</v>
      </c>
      <c r="K1937">
        <v>88</v>
      </c>
      <c r="L1937">
        <v>84</v>
      </c>
      <c r="M1937">
        <v>92</v>
      </c>
      <c r="N1937">
        <v>75</v>
      </c>
      <c r="P1937">
        <v>77</v>
      </c>
      <c r="Q1937">
        <v>67</v>
      </c>
      <c r="R1937">
        <v>86</v>
      </c>
      <c r="T1937" s="34">
        <f>_xlfn.XLOOKUP(B1937,Demog!$A$2:$A$219,Demog!$P$2:$P$219,,,2)</f>
        <v>10408</v>
      </c>
      <c r="U1937" s="34">
        <f t="shared" si="30"/>
        <v>4</v>
      </c>
      <c r="V1937" s="13">
        <f>IF(OR(Table1[[#This Row],[7d_positivity_public]]=0,ISBLANK(Table1[[#This Row],[7d_positivity_public]])),"",(Table1[[#This Row],[7d_positivity_public]]-Table1[[#This Row],[7d_positivity_all]])/Table1[[#This Row],[7d_positivity_public]])</f>
        <v>0.33333333333333331</v>
      </c>
      <c r="W1937">
        <v>8</v>
      </c>
    </row>
    <row r="1938" spans="1:23" x14ac:dyDescent="0.25">
      <c r="A1938" s="10">
        <v>44418</v>
      </c>
      <c r="B1938">
        <v>4119</v>
      </c>
      <c r="C1938" t="s">
        <v>212</v>
      </c>
      <c r="D1938">
        <v>3</v>
      </c>
      <c r="E1938">
        <v>1</v>
      </c>
      <c r="F1938">
        <v>2</v>
      </c>
      <c r="G1938">
        <v>5</v>
      </c>
      <c r="H1938">
        <v>85</v>
      </c>
      <c r="K1938">
        <v>85</v>
      </c>
      <c r="L1938">
        <v>81</v>
      </c>
      <c r="M1938">
        <v>90</v>
      </c>
      <c r="N1938">
        <v>72</v>
      </c>
      <c r="P1938">
        <v>74</v>
      </c>
      <c r="Q1938">
        <v>65</v>
      </c>
      <c r="R1938">
        <v>82</v>
      </c>
      <c r="T1938" s="34">
        <f>_xlfn.XLOOKUP(B1938,Demog!$A$2:$A$219,Demog!$P$2:$P$219,,,2)</f>
        <v>19497</v>
      </c>
      <c r="U1938" s="34">
        <f t="shared" si="30"/>
        <v>4</v>
      </c>
      <c r="V1938" s="13">
        <f>IF(OR(Table1[[#This Row],[7d_positivity_public]]=0,ISBLANK(Table1[[#This Row],[7d_positivity_public]])),"",(Table1[[#This Row],[7d_positivity_public]]-Table1[[#This Row],[7d_positivity_all]])/Table1[[#This Row],[7d_positivity_public]])</f>
        <v>0.4</v>
      </c>
      <c r="W1938">
        <v>3</v>
      </c>
    </row>
    <row r="1939" spans="1:23" x14ac:dyDescent="0.25">
      <c r="A1939" s="10">
        <v>44418</v>
      </c>
      <c r="B1939">
        <v>4121</v>
      </c>
      <c r="C1939" t="s">
        <v>213</v>
      </c>
      <c r="D1939">
        <v>1</v>
      </c>
      <c r="E1939">
        <v>2</v>
      </c>
      <c r="F1939">
        <v>-1</v>
      </c>
      <c r="G1939">
        <v>3</v>
      </c>
      <c r="H1939">
        <v>84</v>
      </c>
      <c r="K1939">
        <v>85</v>
      </c>
      <c r="L1939">
        <v>79</v>
      </c>
      <c r="M1939">
        <v>92</v>
      </c>
      <c r="N1939">
        <v>69</v>
      </c>
      <c r="P1939">
        <v>73</v>
      </c>
      <c r="Q1939">
        <v>59</v>
      </c>
      <c r="R1939">
        <v>86</v>
      </c>
      <c r="T1939" s="34">
        <f>_xlfn.XLOOKUP(B1939,Demog!$A$2:$A$219,Demog!$P$2:$P$219,,,2)</f>
        <v>16859</v>
      </c>
      <c r="U1939" s="34">
        <f t="shared" si="30"/>
        <v>1</v>
      </c>
      <c r="V1939" s="13">
        <f>IF(OR(Table1[[#This Row],[7d_positivity_public]]=0,ISBLANK(Table1[[#This Row],[7d_positivity_public]])),"",(Table1[[#This Row],[7d_positivity_public]]-Table1[[#This Row],[7d_positivity_all]])/Table1[[#This Row],[7d_positivity_public]])</f>
        <v>0</v>
      </c>
      <c r="W1939">
        <v>3</v>
      </c>
    </row>
    <row r="1940" spans="1:23" x14ac:dyDescent="0.25">
      <c r="A1940" s="10">
        <v>44418</v>
      </c>
      <c r="B1940">
        <v>4122</v>
      </c>
      <c r="C1940" t="s">
        <v>214</v>
      </c>
      <c r="D1940">
        <v>7</v>
      </c>
      <c r="E1940">
        <v>0</v>
      </c>
      <c r="F1940">
        <v>7</v>
      </c>
      <c r="G1940">
        <v>12</v>
      </c>
      <c r="H1940">
        <v>83</v>
      </c>
      <c r="K1940">
        <v>84</v>
      </c>
      <c r="L1940">
        <v>73</v>
      </c>
      <c r="M1940">
        <v>91</v>
      </c>
      <c r="N1940">
        <v>70</v>
      </c>
      <c r="P1940">
        <v>73</v>
      </c>
      <c r="Q1940">
        <v>54</v>
      </c>
      <c r="R1940">
        <v>86</v>
      </c>
      <c r="T1940" s="34">
        <f>_xlfn.XLOOKUP(B1940,Demog!$A$2:$A$219,Demog!$P$2:$P$219,,,2)</f>
        <v>4837</v>
      </c>
      <c r="U1940" s="34">
        <f t="shared" si="30"/>
        <v>2</v>
      </c>
      <c r="V1940" s="13">
        <f>IF(OR(Table1[[#This Row],[7d_positivity_public]]=0,ISBLANK(Table1[[#This Row],[7d_positivity_public]])),"",(Table1[[#This Row],[7d_positivity_public]]-Table1[[#This Row],[7d_positivity_all]])/Table1[[#This Row],[7d_positivity_public]])</f>
        <v>0.33333333333333331</v>
      </c>
      <c r="W1940">
        <v>8</v>
      </c>
    </row>
    <row r="1941" spans="1:23" x14ac:dyDescent="0.25">
      <c r="A1941" s="10">
        <v>44418</v>
      </c>
      <c r="B1941">
        <v>4123</v>
      </c>
      <c r="C1941" t="s">
        <v>215</v>
      </c>
      <c r="D1941">
        <v>5</v>
      </c>
      <c r="E1941">
        <v>4</v>
      </c>
      <c r="F1941">
        <v>1</v>
      </c>
      <c r="G1941">
        <v>6</v>
      </c>
      <c r="H1941">
        <v>85</v>
      </c>
      <c r="K1941">
        <v>86</v>
      </c>
      <c r="L1941">
        <v>82</v>
      </c>
      <c r="M1941">
        <v>91</v>
      </c>
      <c r="N1941">
        <v>68</v>
      </c>
      <c r="P1941">
        <v>71</v>
      </c>
      <c r="Q1941">
        <v>62</v>
      </c>
      <c r="R1941">
        <v>84</v>
      </c>
      <c r="T1941" s="34">
        <f>_xlfn.XLOOKUP(B1941,Demog!$A$2:$A$219,Demog!$P$2:$P$219,,,2)</f>
        <v>37985</v>
      </c>
      <c r="U1941" s="34">
        <f t="shared" si="30"/>
        <v>13</v>
      </c>
      <c r="V1941" s="13">
        <f>IF(OR(Table1[[#This Row],[7d_positivity_public]]=0,ISBLANK(Table1[[#This Row],[7d_positivity_public]])),"",(Table1[[#This Row],[7d_positivity_public]]-Table1[[#This Row],[7d_positivity_all]])/Table1[[#This Row],[7d_positivity_public]])</f>
        <v>0.33333333333333331</v>
      </c>
      <c r="W1941">
        <v>4</v>
      </c>
    </row>
    <row r="1942" spans="1:23" x14ac:dyDescent="0.25">
      <c r="A1942" s="10">
        <v>44418</v>
      </c>
      <c r="B1942">
        <v>4124</v>
      </c>
      <c r="C1942" t="s">
        <v>216</v>
      </c>
      <c r="D1942">
        <v>3</v>
      </c>
      <c r="E1942">
        <v>0</v>
      </c>
      <c r="F1942">
        <v>3</v>
      </c>
      <c r="G1942">
        <v>6</v>
      </c>
      <c r="H1942">
        <v>79</v>
      </c>
      <c r="K1942">
        <v>80</v>
      </c>
      <c r="L1942">
        <v>71</v>
      </c>
      <c r="M1942">
        <v>88</v>
      </c>
      <c r="N1942">
        <v>64</v>
      </c>
      <c r="P1942">
        <v>67</v>
      </c>
      <c r="Q1942">
        <v>50</v>
      </c>
      <c r="R1942">
        <v>81</v>
      </c>
      <c r="T1942" s="34">
        <f>_xlfn.XLOOKUP(B1942,Demog!$A$2:$A$219,Demog!$P$2:$P$219,,,2)</f>
        <v>14894</v>
      </c>
      <c r="U1942" s="34">
        <f t="shared" si="30"/>
        <v>3</v>
      </c>
      <c r="V1942" s="13">
        <f>IF(OR(Table1[[#This Row],[7d_positivity_public]]=0,ISBLANK(Table1[[#This Row],[7d_positivity_public]])),"",(Table1[[#This Row],[7d_positivity_public]]-Table1[[#This Row],[7d_positivity_all]])/Table1[[#This Row],[7d_positivity_public]])</f>
        <v>0.33333333333333331</v>
      </c>
      <c r="W1942">
        <v>4</v>
      </c>
    </row>
    <row r="1943" spans="1:23" x14ac:dyDescent="0.25">
      <c r="A1943" s="10">
        <v>44418</v>
      </c>
      <c r="B1943">
        <v>4125</v>
      </c>
      <c r="C1943" t="s">
        <v>217</v>
      </c>
      <c r="D1943">
        <v>0</v>
      </c>
      <c r="E1943">
        <v>0</v>
      </c>
      <c r="F1943">
        <v>0</v>
      </c>
      <c r="G1943">
        <v>0</v>
      </c>
      <c r="H1943">
        <v>74</v>
      </c>
      <c r="K1943">
        <v>75</v>
      </c>
      <c r="L1943">
        <v>63</v>
      </c>
      <c r="M1943">
        <v>85</v>
      </c>
      <c r="N1943">
        <v>60</v>
      </c>
      <c r="P1943">
        <v>63</v>
      </c>
      <c r="Q1943">
        <v>44</v>
      </c>
      <c r="R1943">
        <v>78</v>
      </c>
      <c r="T1943" s="34">
        <f>_xlfn.XLOOKUP(B1943,Demog!$A$2:$A$219,Demog!$P$2:$P$219,,,2)</f>
        <v>2885</v>
      </c>
      <c r="U1943" s="34">
        <f t="shared" si="30"/>
        <v>0</v>
      </c>
      <c r="V1943" s="13" t="str">
        <f>IF(OR(Table1[[#This Row],[7d_positivity_public]]=0,ISBLANK(Table1[[#This Row],[7d_positivity_public]])),"",(Table1[[#This Row],[7d_positivity_public]]-Table1[[#This Row],[7d_positivity_all]])/Table1[[#This Row],[7d_positivity_public]])</f>
        <v/>
      </c>
      <c r="W1943">
        <v>0</v>
      </c>
    </row>
    <row r="1944" spans="1:23" x14ac:dyDescent="0.25">
      <c r="A1944" s="10">
        <v>44418</v>
      </c>
      <c r="B1944">
        <v>4131</v>
      </c>
      <c r="C1944" t="s">
        <v>218</v>
      </c>
      <c r="D1944">
        <v>3</v>
      </c>
      <c r="E1944">
        <v>1</v>
      </c>
      <c r="F1944">
        <v>2</v>
      </c>
      <c r="G1944">
        <v>6</v>
      </c>
      <c r="H1944">
        <v>91</v>
      </c>
      <c r="K1944">
        <v>91</v>
      </c>
      <c r="L1944">
        <v>86</v>
      </c>
      <c r="M1944">
        <v>94</v>
      </c>
      <c r="N1944">
        <v>81</v>
      </c>
      <c r="P1944">
        <v>83</v>
      </c>
      <c r="Q1944">
        <v>72</v>
      </c>
      <c r="R1944">
        <v>90</v>
      </c>
      <c r="T1944" s="34">
        <f>_xlfn.XLOOKUP(B1944,Demog!$A$2:$A$219,Demog!$P$2:$P$219,,,2)</f>
        <v>22020</v>
      </c>
      <c r="U1944" s="34">
        <f t="shared" si="30"/>
        <v>5</v>
      </c>
      <c r="V1944" s="13">
        <f>IF(OR(Table1[[#This Row],[7d_positivity_public]]=0,ISBLANK(Table1[[#This Row],[7d_positivity_public]])),"",(Table1[[#This Row],[7d_positivity_public]]-Table1[[#This Row],[7d_positivity_all]])/Table1[[#This Row],[7d_positivity_public]])</f>
        <v>0.5</v>
      </c>
      <c r="W1944">
        <v>3</v>
      </c>
    </row>
    <row r="1945" spans="1:23" x14ac:dyDescent="0.25">
      <c r="A1945" s="10">
        <v>44418</v>
      </c>
      <c r="B1945">
        <v>4132</v>
      </c>
      <c r="C1945" t="s">
        <v>219</v>
      </c>
      <c r="D1945">
        <v>1</v>
      </c>
      <c r="E1945">
        <v>1</v>
      </c>
      <c r="F1945">
        <v>0</v>
      </c>
      <c r="G1945">
        <v>2</v>
      </c>
      <c r="H1945">
        <v>89</v>
      </c>
      <c r="K1945">
        <v>89</v>
      </c>
      <c r="L1945">
        <v>84</v>
      </c>
      <c r="M1945">
        <v>92</v>
      </c>
      <c r="N1945">
        <v>80</v>
      </c>
      <c r="P1945">
        <v>82</v>
      </c>
      <c r="Q1945">
        <v>72</v>
      </c>
      <c r="R1945">
        <v>88</v>
      </c>
      <c r="T1945" s="34">
        <f>_xlfn.XLOOKUP(B1945,Demog!$A$2:$A$219,Demog!$P$2:$P$219,,,2)</f>
        <v>19325</v>
      </c>
      <c r="U1945" s="34">
        <f t="shared" si="30"/>
        <v>1</v>
      </c>
      <c r="V1945" s="13">
        <f>IF(OR(Table1[[#This Row],[7d_positivity_public]]=0,ISBLANK(Table1[[#This Row],[7d_positivity_public]])),"",(Table1[[#This Row],[7d_positivity_public]]-Table1[[#This Row],[7d_positivity_all]])/Table1[[#This Row],[7d_positivity_public]])</f>
        <v>0.5</v>
      </c>
      <c r="W1945">
        <v>1</v>
      </c>
    </row>
    <row r="1946" spans="1:23" x14ac:dyDescent="0.25">
      <c r="A1946" s="10">
        <v>44418</v>
      </c>
      <c r="B1946">
        <v>4133</v>
      </c>
      <c r="C1946" t="s">
        <v>220</v>
      </c>
      <c r="D1946">
        <v>0</v>
      </c>
      <c r="E1946">
        <v>1</v>
      </c>
      <c r="F1946">
        <v>-1</v>
      </c>
      <c r="G1946">
        <v>3</v>
      </c>
      <c r="H1946">
        <v>89</v>
      </c>
      <c r="K1946">
        <v>90</v>
      </c>
      <c r="L1946">
        <v>83</v>
      </c>
      <c r="M1946">
        <v>94</v>
      </c>
      <c r="N1946">
        <v>82</v>
      </c>
      <c r="P1946">
        <v>84</v>
      </c>
      <c r="Q1946">
        <v>70</v>
      </c>
      <c r="R1946">
        <v>90</v>
      </c>
      <c r="T1946" s="34">
        <f>_xlfn.XLOOKUP(B1946,Demog!$A$2:$A$219,Demog!$P$2:$P$219,,,2)</f>
        <v>11675</v>
      </c>
      <c r="U1946" s="34">
        <f t="shared" si="30"/>
        <v>0</v>
      </c>
      <c r="V1946" s="13">
        <f>IF(OR(Table1[[#This Row],[7d_positivity_public]]=0,ISBLANK(Table1[[#This Row],[7d_positivity_public]])),"",(Table1[[#This Row],[7d_positivity_public]]-Table1[[#This Row],[7d_positivity_all]])/Table1[[#This Row],[7d_positivity_public]])</f>
        <v>0.66666666666666663</v>
      </c>
      <c r="W1946">
        <v>1</v>
      </c>
    </row>
    <row r="1947" spans="1:23" x14ac:dyDescent="0.25">
      <c r="A1947" s="10">
        <v>44418</v>
      </c>
      <c r="B1947">
        <v>4134</v>
      </c>
      <c r="C1947" t="s">
        <v>221</v>
      </c>
      <c r="D1947">
        <v>0</v>
      </c>
      <c r="E1947">
        <v>2</v>
      </c>
      <c r="F1947">
        <v>-2</v>
      </c>
      <c r="G1947">
        <v>0</v>
      </c>
      <c r="H1947">
        <v>92</v>
      </c>
      <c r="K1947">
        <v>92</v>
      </c>
      <c r="L1947">
        <v>87</v>
      </c>
      <c r="M1947">
        <v>94</v>
      </c>
      <c r="N1947">
        <v>85</v>
      </c>
      <c r="P1947">
        <v>86</v>
      </c>
      <c r="Q1947">
        <v>73</v>
      </c>
      <c r="R1947">
        <v>90</v>
      </c>
      <c r="T1947" s="34">
        <f>_xlfn.XLOOKUP(B1947,Demog!$A$2:$A$219,Demog!$P$2:$P$219,,,2)</f>
        <v>11672</v>
      </c>
      <c r="U1947" s="34">
        <f t="shared" si="30"/>
        <v>0</v>
      </c>
      <c r="V1947" s="13" t="str">
        <f>IF(OR(Table1[[#This Row],[7d_positivity_public]]=0,ISBLANK(Table1[[#This Row],[7d_positivity_public]])),"",(Table1[[#This Row],[7d_positivity_public]]-Table1[[#This Row],[7d_positivity_all]])/Table1[[#This Row],[7d_positivity_public]])</f>
        <v/>
      </c>
      <c r="W1947">
        <v>1</v>
      </c>
    </row>
    <row r="1948" spans="1:23" x14ac:dyDescent="0.25">
      <c r="A1948" s="10">
        <v>44418</v>
      </c>
      <c r="B1948">
        <v>4141</v>
      </c>
      <c r="C1948" t="s">
        <v>222</v>
      </c>
      <c r="D1948">
        <v>1</v>
      </c>
      <c r="E1948">
        <v>0</v>
      </c>
      <c r="F1948">
        <v>1</v>
      </c>
      <c r="G1948">
        <v>3</v>
      </c>
      <c r="H1948">
        <v>77</v>
      </c>
      <c r="K1948">
        <v>78</v>
      </c>
      <c r="L1948">
        <v>64</v>
      </c>
      <c r="M1948">
        <v>86</v>
      </c>
      <c r="N1948">
        <v>68</v>
      </c>
      <c r="P1948">
        <v>70</v>
      </c>
      <c r="Q1948">
        <v>50</v>
      </c>
      <c r="R1948">
        <v>81</v>
      </c>
      <c r="T1948" s="34">
        <f>_xlfn.XLOOKUP(B1948,Demog!$A$2:$A$219,Demog!$P$2:$P$219,,,2)</f>
        <v>10557</v>
      </c>
      <c r="U1948" s="34">
        <f t="shared" si="30"/>
        <v>1</v>
      </c>
      <c r="V1948" s="13">
        <f>IF(OR(Table1[[#This Row],[7d_positivity_public]]=0,ISBLANK(Table1[[#This Row],[7d_positivity_public]])),"",(Table1[[#This Row],[7d_positivity_public]]-Table1[[#This Row],[7d_positivity_all]])/Table1[[#This Row],[7d_positivity_public]])</f>
        <v>0.66666666666666663</v>
      </c>
      <c r="W1948">
        <v>1</v>
      </c>
    </row>
    <row r="1949" spans="1:23" x14ac:dyDescent="0.25">
      <c r="A1949" s="10">
        <v>44418</v>
      </c>
      <c r="B1949">
        <v>4142</v>
      </c>
      <c r="C1949" t="s">
        <v>223</v>
      </c>
      <c r="D1949">
        <v>0</v>
      </c>
      <c r="E1949">
        <v>0</v>
      </c>
      <c r="F1949">
        <v>0</v>
      </c>
      <c r="G1949">
        <v>0</v>
      </c>
      <c r="H1949">
        <v>91</v>
      </c>
      <c r="K1949">
        <v>91</v>
      </c>
      <c r="L1949">
        <v>86</v>
      </c>
      <c r="M1949">
        <v>93</v>
      </c>
      <c r="N1949">
        <v>86</v>
      </c>
      <c r="P1949">
        <v>87</v>
      </c>
      <c r="Q1949">
        <v>78</v>
      </c>
      <c r="R1949">
        <v>90</v>
      </c>
      <c r="T1949" s="34">
        <f>_xlfn.XLOOKUP(B1949,Demog!$A$2:$A$219,Demog!$P$2:$P$219,,,2)</f>
        <v>4732</v>
      </c>
      <c r="U1949" s="34">
        <f t="shared" si="30"/>
        <v>0</v>
      </c>
      <c r="V1949" s="13" t="str">
        <f>IF(OR(Table1[[#This Row],[7d_positivity_public]]=0,ISBLANK(Table1[[#This Row],[7d_positivity_public]])),"",(Table1[[#This Row],[7d_positivity_public]]-Table1[[#This Row],[7d_positivity_all]])/Table1[[#This Row],[7d_positivity_public]])</f>
        <v/>
      </c>
      <c r="W1949">
        <v>0</v>
      </c>
    </row>
    <row r="1950" spans="1:23" x14ac:dyDescent="0.25">
      <c r="A1950" s="10">
        <v>44418</v>
      </c>
      <c r="B1950">
        <v>4211</v>
      </c>
      <c r="C1950" t="s">
        <v>224</v>
      </c>
      <c r="D1950">
        <v>5</v>
      </c>
      <c r="E1950">
        <v>6</v>
      </c>
      <c r="F1950">
        <v>-1</v>
      </c>
      <c r="G1950">
        <v>4</v>
      </c>
      <c r="H1950">
        <v>81</v>
      </c>
      <c r="K1950">
        <v>82</v>
      </c>
      <c r="L1950">
        <v>72</v>
      </c>
      <c r="M1950">
        <v>89</v>
      </c>
      <c r="N1950">
        <v>70</v>
      </c>
      <c r="P1950">
        <v>72</v>
      </c>
      <c r="Q1950">
        <v>56</v>
      </c>
      <c r="R1950">
        <v>84</v>
      </c>
      <c r="T1950" s="34">
        <f>_xlfn.XLOOKUP(B1950,Demog!$A$2:$A$219,Demog!$P$2:$P$219,,,2)</f>
        <v>17780</v>
      </c>
      <c r="U1950" s="34">
        <f t="shared" si="30"/>
        <v>6</v>
      </c>
      <c r="V1950" s="13">
        <f>IF(OR(Table1[[#This Row],[7d_positivity_public]]=0,ISBLANK(Table1[[#This Row],[7d_positivity_public]])),"",(Table1[[#This Row],[7d_positivity_public]]-Table1[[#This Row],[7d_positivity_all]])/Table1[[#This Row],[7d_positivity_public]])</f>
        <v>0</v>
      </c>
      <c r="W1950">
        <v>4</v>
      </c>
    </row>
    <row r="1951" spans="1:23" x14ac:dyDescent="0.25">
      <c r="A1951" s="10">
        <v>44418</v>
      </c>
      <c r="B1951">
        <v>4212</v>
      </c>
      <c r="C1951" t="s">
        <v>225</v>
      </c>
      <c r="D1951">
        <v>2</v>
      </c>
      <c r="E1951">
        <v>1</v>
      </c>
      <c r="F1951">
        <v>1</v>
      </c>
      <c r="G1951">
        <v>4</v>
      </c>
      <c r="H1951">
        <v>77</v>
      </c>
      <c r="K1951">
        <v>78</v>
      </c>
      <c r="L1951">
        <v>67</v>
      </c>
      <c r="M1951">
        <v>87</v>
      </c>
      <c r="N1951">
        <v>68</v>
      </c>
      <c r="P1951">
        <v>70</v>
      </c>
      <c r="Q1951">
        <v>54</v>
      </c>
      <c r="R1951">
        <v>82</v>
      </c>
      <c r="T1951" s="34">
        <f>_xlfn.XLOOKUP(B1951,Demog!$A$2:$A$219,Demog!$P$2:$P$219,,,2)</f>
        <v>40598</v>
      </c>
      <c r="U1951" s="34">
        <f t="shared" si="30"/>
        <v>6</v>
      </c>
      <c r="V1951" s="13">
        <f>IF(OR(Table1[[#This Row],[7d_positivity_public]]=0,ISBLANK(Table1[[#This Row],[7d_positivity_public]])),"",(Table1[[#This Row],[7d_positivity_public]]-Table1[[#This Row],[7d_positivity_all]])/Table1[[#This Row],[7d_positivity_public]])</f>
        <v>0.25</v>
      </c>
      <c r="W1951">
        <v>3</v>
      </c>
    </row>
    <row r="1952" spans="1:23" x14ac:dyDescent="0.25">
      <c r="A1952" s="10">
        <v>44421</v>
      </c>
      <c r="B1952">
        <v>1260</v>
      </c>
      <c r="C1952" t="s">
        <v>83</v>
      </c>
      <c r="D1952">
        <v>13</v>
      </c>
      <c r="E1952">
        <v>3</v>
      </c>
      <c r="F1952">
        <v>10</v>
      </c>
      <c r="G1952">
        <v>16</v>
      </c>
      <c r="H1952">
        <v>72</v>
      </c>
      <c r="K1952">
        <v>74</v>
      </c>
      <c r="L1952">
        <v>57</v>
      </c>
      <c r="M1952">
        <v>82</v>
      </c>
      <c r="N1952">
        <v>63</v>
      </c>
      <c r="P1952">
        <v>65</v>
      </c>
      <c r="Q1952">
        <v>43</v>
      </c>
      <c r="R1952">
        <v>76</v>
      </c>
      <c r="T1952" s="34">
        <f>_xlfn.XLOOKUP(B1952,Demog!$A$2:$A$219,Demog!$P$2:$P$219,,,2)</f>
        <v>8611</v>
      </c>
      <c r="U1952" s="34">
        <f t="shared" si="30"/>
        <v>8</v>
      </c>
      <c r="V1952" s="13">
        <f>IF(OR(Table1[[#This Row],[7d_positivity_public]]=0,ISBLANK(Table1[[#This Row],[7d_positivity_public]])),"",(Table1[[#This Row],[7d_positivity_public]]-Table1[[#This Row],[7d_positivity_all]])/Table1[[#This Row],[7d_positivity_public]])</f>
        <v>0.3125</v>
      </c>
      <c r="W1952">
        <v>11</v>
      </c>
    </row>
    <row r="1953" spans="1:23" x14ac:dyDescent="0.25">
      <c r="A1953" s="10">
        <v>44421</v>
      </c>
      <c r="B1953">
        <v>1270</v>
      </c>
      <c r="C1953" t="s">
        <v>84</v>
      </c>
      <c r="D1953">
        <v>4</v>
      </c>
      <c r="E1953">
        <v>0</v>
      </c>
      <c r="F1953">
        <v>4</v>
      </c>
      <c r="G1953">
        <v>6</v>
      </c>
      <c r="H1953">
        <v>64</v>
      </c>
      <c r="K1953">
        <v>66</v>
      </c>
      <c r="L1953">
        <v>53</v>
      </c>
      <c r="M1953">
        <v>72</v>
      </c>
      <c r="N1953">
        <v>56</v>
      </c>
      <c r="P1953">
        <v>59</v>
      </c>
      <c r="Q1953">
        <v>40</v>
      </c>
      <c r="R1953">
        <v>67</v>
      </c>
      <c r="T1953" s="34">
        <f>_xlfn.XLOOKUP(B1953,Demog!$A$2:$A$219,Demog!$P$2:$P$219,,,2)</f>
        <v>3469</v>
      </c>
      <c r="U1953" s="34">
        <f t="shared" si="30"/>
        <v>1</v>
      </c>
      <c r="V1953" s="13">
        <f>IF(OR(Table1[[#This Row],[7d_positivity_public]]=0,ISBLANK(Table1[[#This Row],[7d_positivity_public]])),"",(Table1[[#This Row],[7d_positivity_public]]-Table1[[#This Row],[7d_positivity_all]])/Table1[[#This Row],[7d_positivity_public]])</f>
        <v>0.33333333333333331</v>
      </c>
      <c r="W1953">
        <v>4</v>
      </c>
    </row>
    <row r="1954" spans="1:23" x14ac:dyDescent="0.25">
      <c r="A1954" s="10">
        <v>44421</v>
      </c>
      <c r="B1954">
        <v>1310</v>
      </c>
      <c r="C1954" t="s">
        <v>87</v>
      </c>
      <c r="D1954">
        <v>7</v>
      </c>
      <c r="E1954">
        <v>4</v>
      </c>
      <c r="F1954">
        <v>3</v>
      </c>
      <c r="G1954">
        <v>8</v>
      </c>
      <c r="H1954">
        <v>82</v>
      </c>
      <c r="K1954">
        <v>83</v>
      </c>
      <c r="L1954">
        <v>74</v>
      </c>
      <c r="M1954">
        <v>87</v>
      </c>
      <c r="N1954">
        <v>71</v>
      </c>
      <c r="P1954">
        <v>72</v>
      </c>
      <c r="Q1954">
        <v>55</v>
      </c>
      <c r="R1954">
        <v>80</v>
      </c>
      <c r="T1954" s="34">
        <f>_xlfn.XLOOKUP(B1954,Demog!$A$2:$A$219,Demog!$P$2:$P$219,,,2)</f>
        <v>19231</v>
      </c>
      <c r="U1954" s="34">
        <f t="shared" si="30"/>
        <v>9</v>
      </c>
      <c r="V1954" s="13">
        <f>IF(OR(Table1[[#This Row],[7d_positivity_public]]=0,ISBLANK(Table1[[#This Row],[7d_positivity_public]])),"",(Table1[[#This Row],[7d_positivity_public]]-Table1[[#This Row],[7d_positivity_all]])/Table1[[#This Row],[7d_positivity_public]])</f>
        <v>0.25</v>
      </c>
      <c r="W1954">
        <v>6</v>
      </c>
    </row>
    <row r="1955" spans="1:23" x14ac:dyDescent="0.25">
      <c r="A1955" s="10">
        <v>44421</v>
      </c>
      <c r="B1955">
        <v>1320</v>
      </c>
      <c r="C1955" t="s">
        <v>89</v>
      </c>
      <c r="D1955">
        <v>9</v>
      </c>
      <c r="E1955">
        <v>5</v>
      </c>
      <c r="F1955">
        <v>4</v>
      </c>
      <c r="G1955">
        <v>8</v>
      </c>
      <c r="H1955">
        <v>80</v>
      </c>
      <c r="K1955">
        <v>80</v>
      </c>
      <c r="L1955">
        <v>70</v>
      </c>
      <c r="M1955">
        <v>87</v>
      </c>
      <c r="N1955">
        <v>71</v>
      </c>
      <c r="P1955">
        <v>72</v>
      </c>
      <c r="Q1955">
        <v>58</v>
      </c>
      <c r="R1955">
        <v>82</v>
      </c>
      <c r="T1955" s="34">
        <f>_xlfn.XLOOKUP(B1955,Demog!$A$2:$A$219,Demog!$P$2:$P$219,,,2)</f>
        <v>41799</v>
      </c>
      <c r="U1955" s="34">
        <f t="shared" si="30"/>
        <v>26</v>
      </c>
      <c r="V1955" s="13">
        <f>IF(OR(Table1[[#This Row],[7d_positivity_public]]=0,ISBLANK(Table1[[#This Row],[7d_positivity_public]])),"",(Table1[[#This Row],[7d_positivity_public]]-Table1[[#This Row],[7d_positivity_all]])/Table1[[#This Row],[7d_positivity_public]])</f>
        <v>0.25</v>
      </c>
      <c r="W1955">
        <v>6</v>
      </c>
    </row>
    <row r="1956" spans="1:23" x14ac:dyDescent="0.25">
      <c r="A1956" s="10">
        <v>44421</v>
      </c>
      <c r="B1956">
        <v>1330</v>
      </c>
      <c r="C1956" t="s">
        <v>91</v>
      </c>
      <c r="D1956">
        <v>12</v>
      </c>
      <c r="E1956">
        <v>5</v>
      </c>
      <c r="F1956">
        <v>7</v>
      </c>
      <c r="G1956">
        <v>15</v>
      </c>
      <c r="H1956">
        <v>74</v>
      </c>
      <c r="K1956">
        <v>75</v>
      </c>
      <c r="L1956">
        <v>66</v>
      </c>
      <c r="M1956">
        <v>79</v>
      </c>
      <c r="N1956">
        <v>64</v>
      </c>
      <c r="P1956">
        <v>66</v>
      </c>
      <c r="Q1956">
        <v>50</v>
      </c>
      <c r="R1956">
        <v>73</v>
      </c>
      <c r="T1956" s="34">
        <f>_xlfn.XLOOKUP(B1956,Demog!$A$2:$A$219,Demog!$P$2:$P$219,,,2)</f>
        <v>5101</v>
      </c>
      <c r="U1956" s="34">
        <f t="shared" si="30"/>
        <v>4</v>
      </c>
      <c r="V1956" s="13">
        <f>IF(OR(Table1[[#This Row],[7d_positivity_public]]=0,ISBLANK(Table1[[#This Row],[7d_positivity_public]])),"",(Table1[[#This Row],[7d_positivity_public]]-Table1[[#This Row],[7d_positivity_all]])/Table1[[#This Row],[7d_positivity_public]])</f>
        <v>6.6666666666666666E-2</v>
      </c>
      <c r="W1956">
        <v>14</v>
      </c>
    </row>
    <row r="1957" spans="1:23" x14ac:dyDescent="0.25">
      <c r="A1957" s="10">
        <v>44421</v>
      </c>
      <c r="B1957">
        <v>1340</v>
      </c>
      <c r="C1957" t="s">
        <v>93</v>
      </c>
      <c r="D1957">
        <v>5</v>
      </c>
      <c r="E1957">
        <v>2</v>
      </c>
      <c r="F1957">
        <v>3</v>
      </c>
      <c r="G1957">
        <v>4</v>
      </c>
      <c r="H1957">
        <v>75</v>
      </c>
      <c r="K1957">
        <v>76</v>
      </c>
      <c r="L1957">
        <v>66</v>
      </c>
      <c r="M1957">
        <v>82</v>
      </c>
      <c r="N1957">
        <v>65</v>
      </c>
      <c r="P1957">
        <v>67</v>
      </c>
      <c r="Q1957">
        <v>50</v>
      </c>
      <c r="R1957">
        <v>76</v>
      </c>
      <c r="T1957" s="34">
        <f>_xlfn.XLOOKUP(B1957,Demog!$A$2:$A$219,Demog!$P$2:$P$219,,,2)</f>
        <v>4781</v>
      </c>
      <c r="U1957" s="34">
        <f t="shared" si="30"/>
        <v>2</v>
      </c>
      <c r="V1957" s="13">
        <f>IF(OR(Table1[[#This Row],[7d_positivity_public]]=0,ISBLANK(Table1[[#This Row],[7d_positivity_public]])),"",(Table1[[#This Row],[7d_positivity_public]]-Table1[[#This Row],[7d_positivity_all]])/Table1[[#This Row],[7d_positivity_public]])</f>
        <v>0.5</v>
      </c>
      <c r="W1957">
        <v>2</v>
      </c>
    </row>
    <row r="1958" spans="1:23" x14ac:dyDescent="0.25">
      <c r="A1958" s="10">
        <v>44421</v>
      </c>
      <c r="B1958">
        <v>1350</v>
      </c>
      <c r="C1958" t="s">
        <v>95</v>
      </c>
      <c r="D1958">
        <v>16</v>
      </c>
      <c r="E1958">
        <v>14</v>
      </c>
      <c r="F1958">
        <v>2</v>
      </c>
      <c r="G1958">
        <v>17</v>
      </c>
      <c r="H1958">
        <v>68</v>
      </c>
      <c r="K1958">
        <v>70</v>
      </c>
      <c r="L1958">
        <v>54</v>
      </c>
      <c r="M1958">
        <v>81</v>
      </c>
      <c r="N1958">
        <v>59</v>
      </c>
      <c r="P1958">
        <v>61</v>
      </c>
      <c r="Q1958">
        <v>41</v>
      </c>
      <c r="R1958">
        <v>76</v>
      </c>
      <c r="T1958" s="34">
        <f>_xlfn.XLOOKUP(B1958,Demog!$A$2:$A$219,Demog!$P$2:$P$219,,,2)</f>
        <v>10220</v>
      </c>
      <c r="U1958" s="34">
        <f t="shared" si="30"/>
        <v>11</v>
      </c>
      <c r="V1958" s="13">
        <f>IF(OR(Table1[[#This Row],[7d_positivity_public]]=0,ISBLANK(Table1[[#This Row],[7d_positivity_public]])),"",(Table1[[#This Row],[7d_positivity_public]]-Table1[[#This Row],[7d_positivity_all]])/Table1[[#This Row],[7d_positivity_public]])</f>
        <v>0.11764705882352941</v>
      </c>
      <c r="W1958">
        <v>15</v>
      </c>
    </row>
    <row r="1959" spans="1:23" x14ac:dyDescent="0.25">
      <c r="A1959" s="10">
        <v>44421</v>
      </c>
      <c r="B1959">
        <v>1361</v>
      </c>
      <c r="C1959" t="s">
        <v>97</v>
      </c>
      <c r="D1959">
        <v>22</v>
      </c>
      <c r="E1959">
        <v>19</v>
      </c>
      <c r="F1959">
        <v>3</v>
      </c>
      <c r="G1959">
        <v>15</v>
      </c>
      <c r="H1959">
        <v>76</v>
      </c>
      <c r="K1959">
        <v>77</v>
      </c>
      <c r="L1959">
        <v>65</v>
      </c>
      <c r="M1959">
        <v>86</v>
      </c>
      <c r="N1959">
        <v>67</v>
      </c>
      <c r="P1959">
        <v>68</v>
      </c>
      <c r="Q1959">
        <v>52</v>
      </c>
      <c r="R1959">
        <v>80</v>
      </c>
      <c r="T1959" s="34">
        <f>_xlfn.XLOOKUP(B1959,Demog!$A$2:$A$219,Demog!$P$2:$P$219,,,2)</f>
        <v>53266</v>
      </c>
      <c r="U1959" s="34">
        <f t="shared" si="30"/>
        <v>82</v>
      </c>
      <c r="V1959" s="13">
        <f>IF(OR(Table1[[#This Row],[7d_positivity_public]]=0,ISBLANK(Table1[[#This Row],[7d_positivity_public]])),"",(Table1[[#This Row],[7d_positivity_public]]-Table1[[#This Row],[7d_positivity_all]])/Table1[[#This Row],[7d_positivity_public]])</f>
        <v>0.13333333333333333</v>
      </c>
      <c r="W1959">
        <v>13</v>
      </c>
    </row>
    <row r="1960" spans="1:23" x14ac:dyDescent="0.25">
      <c r="A1960" s="10">
        <v>44421</v>
      </c>
      <c r="B1960">
        <v>1362</v>
      </c>
      <c r="C1960" t="s">
        <v>99</v>
      </c>
      <c r="D1960">
        <v>10</v>
      </c>
      <c r="E1960">
        <v>9</v>
      </c>
      <c r="F1960">
        <v>1</v>
      </c>
      <c r="G1960">
        <v>13</v>
      </c>
      <c r="H1960">
        <v>69</v>
      </c>
      <c r="K1960">
        <v>70</v>
      </c>
      <c r="L1960">
        <v>54</v>
      </c>
      <c r="M1960">
        <v>80</v>
      </c>
      <c r="N1960">
        <v>59</v>
      </c>
      <c r="P1960">
        <v>61</v>
      </c>
      <c r="Q1960">
        <v>41</v>
      </c>
      <c r="R1960">
        <v>74</v>
      </c>
      <c r="T1960" s="34">
        <f>_xlfn.XLOOKUP(B1960,Demog!$A$2:$A$219,Demog!$P$2:$P$219,,,2)</f>
        <v>13583</v>
      </c>
      <c r="U1960" s="34">
        <f t="shared" si="30"/>
        <v>10</v>
      </c>
      <c r="V1960" s="13">
        <f>IF(OR(Table1[[#This Row],[7d_positivity_public]]=0,ISBLANK(Table1[[#This Row],[7d_positivity_public]])),"",(Table1[[#This Row],[7d_positivity_public]]-Table1[[#This Row],[7d_positivity_all]])/Table1[[#This Row],[7d_positivity_public]])</f>
        <v>0.23076923076923078</v>
      </c>
      <c r="W1960">
        <v>10</v>
      </c>
    </row>
    <row r="1961" spans="1:23" x14ac:dyDescent="0.25">
      <c r="A1961" s="10">
        <v>44421</v>
      </c>
      <c r="B1961">
        <v>1371</v>
      </c>
      <c r="C1961" t="s">
        <v>101</v>
      </c>
      <c r="D1961">
        <v>39</v>
      </c>
      <c r="E1961">
        <v>24</v>
      </c>
      <c r="F1961">
        <v>15</v>
      </c>
      <c r="G1961">
        <v>19</v>
      </c>
      <c r="H1961">
        <v>72</v>
      </c>
      <c r="K1961">
        <v>73</v>
      </c>
      <c r="L1961">
        <v>57</v>
      </c>
      <c r="M1961">
        <v>82</v>
      </c>
      <c r="N1961">
        <v>64</v>
      </c>
      <c r="P1961">
        <v>65</v>
      </c>
      <c r="Q1961">
        <v>43</v>
      </c>
      <c r="R1961">
        <v>77</v>
      </c>
      <c r="T1961" s="34">
        <f>_xlfn.XLOOKUP(B1961,Demog!$A$2:$A$219,Demog!$P$2:$P$219,,,2)</f>
        <v>8720</v>
      </c>
      <c r="U1961" s="34">
        <f t="shared" si="30"/>
        <v>24</v>
      </c>
      <c r="V1961" s="13">
        <f>IF(OR(Table1[[#This Row],[7d_positivity_public]]=0,ISBLANK(Table1[[#This Row],[7d_positivity_public]])),"",(Table1[[#This Row],[7d_positivity_public]]-Table1[[#This Row],[7d_positivity_all]])/Table1[[#This Row],[7d_positivity_public]])</f>
        <v>0.10526315789473684</v>
      </c>
      <c r="W1961">
        <v>17</v>
      </c>
    </row>
    <row r="1962" spans="1:23" x14ac:dyDescent="0.25">
      <c r="A1962" s="10">
        <v>44421</v>
      </c>
      <c r="B1962">
        <v>1372</v>
      </c>
      <c r="C1962" t="s">
        <v>103</v>
      </c>
      <c r="D1962">
        <v>54</v>
      </c>
      <c r="E1962">
        <v>38</v>
      </c>
      <c r="F1962">
        <v>16</v>
      </c>
      <c r="G1962">
        <v>17</v>
      </c>
      <c r="H1962">
        <v>77</v>
      </c>
      <c r="K1962">
        <v>78</v>
      </c>
      <c r="L1962">
        <v>68</v>
      </c>
      <c r="M1962">
        <v>87</v>
      </c>
      <c r="N1962">
        <v>68</v>
      </c>
      <c r="P1962">
        <v>70</v>
      </c>
      <c r="Q1962">
        <v>54</v>
      </c>
      <c r="R1962">
        <v>82</v>
      </c>
      <c r="T1962" s="34">
        <f>_xlfn.XLOOKUP(B1962,Demog!$A$2:$A$219,Demog!$P$2:$P$219,,,2)</f>
        <v>41482</v>
      </c>
      <c r="U1962" s="34">
        <f t="shared" si="30"/>
        <v>157</v>
      </c>
      <c r="V1962" s="13">
        <f>IF(OR(Table1[[#This Row],[7d_positivity_public]]=0,ISBLANK(Table1[[#This Row],[7d_positivity_public]])),"",(Table1[[#This Row],[7d_positivity_public]]-Table1[[#This Row],[7d_positivity_all]])/Table1[[#This Row],[7d_positivity_public]])</f>
        <v>0.11764705882352941</v>
      </c>
      <c r="W1962">
        <v>15</v>
      </c>
    </row>
    <row r="1963" spans="1:23" x14ac:dyDescent="0.25">
      <c r="A1963" s="10">
        <v>44421</v>
      </c>
      <c r="B1963">
        <v>1373</v>
      </c>
      <c r="C1963" t="s">
        <v>106</v>
      </c>
      <c r="D1963">
        <v>74</v>
      </c>
      <c r="E1963">
        <v>50</v>
      </c>
      <c r="F1963">
        <v>24</v>
      </c>
      <c r="G1963">
        <v>25</v>
      </c>
      <c r="H1963">
        <v>74</v>
      </c>
      <c r="K1963">
        <v>75</v>
      </c>
      <c r="L1963">
        <v>68</v>
      </c>
      <c r="M1963">
        <v>82</v>
      </c>
      <c r="N1963">
        <v>63</v>
      </c>
      <c r="P1963">
        <v>65</v>
      </c>
      <c r="Q1963">
        <v>54</v>
      </c>
      <c r="R1963">
        <v>76</v>
      </c>
      <c r="T1963" s="34">
        <f>_xlfn.XLOOKUP(B1963,Demog!$A$2:$A$219,Demog!$P$2:$P$219,,,2)</f>
        <v>12922</v>
      </c>
      <c r="U1963" s="34">
        <f t="shared" si="30"/>
        <v>67</v>
      </c>
      <c r="V1963" s="13">
        <f>IF(OR(Table1[[#This Row],[7d_positivity_public]]=0,ISBLANK(Table1[[#This Row],[7d_positivity_public]])),"",(Table1[[#This Row],[7d_positivity_public]]-Table1[[#This Row],[7d_positivity_all]])/Table1[[#This Row],[7d_positivity_public]])</f>
        <v>0.12</v>
      </c>
      <c r="W1963">
        <v>22</v>
      </c>
    </row>
    <row r="1964" spans="1:23" x14ac:dyDescent="0.25">
      <c r="A1964" s="10">
        <v>44421</v>
      </c>
      <c r="B1964">
        <v>1374</v>
      </c>
      <c r="C1964" t="s">
        <v>108</v>
      </c>
      <c r="D1964">
        <v>54</v>
      </c>
      <c r="E1964">
        <v>49</v>
      </c>
      <c r="F1964">
        <v>5</v>
      </c>
      <c r="G1964">
        <v>19</v>
      </c>
      <c r="H1964">
        <v>81</v>
      </c>
      <c r="K1964">
        <v>82</v>
      </c>
      <c r="L1964">
        <v>76</v>
      </c>
      <c r="M1964">
        <v>88</v>
      </c>
      <c r="N1964">
        <v>71</v>
      </c>
      <c r="P1964">
        <v>72</v>
      </c>
      <c r="Q1964">
        <v>62</v>
      </c>
      <c r="R1964">
        <v>83</v>
      </c>
      <c r="T1964" s="34">
        <f>_xlfn.XLOOKUP(B1964,Demog!$A$2:$A$219,Demog!$P$2:$P$219,,,2)</f>
        <v>33401</v>
      </c>
      <c r="U1964" s="34">
        <f t="shared" si="30"/>
        <v>126</v>
      </c>
      <c r="V1964" s="13">
        <f>IF(OR(Table1[[#This Row],[7d_positivity_public]]=0,ISBLANK(Table1[[#This Row],[7d_positivity_public]])),"",(Table1[[#This Row],[7d_positivity_public]]-Table1[[#This Row],[7d_positivity_all]])/Table1[[#This Row],[7d_positivity_public]])</f>
        <v>0.15789473684210525</v>
      </c>
      <c r="W1964">
        <v>16</v>
      </c>
    </row>
    <row r="1965" spans="1:23" x14ac:dyDescent="0.25">
      <c r="A1965" s="10">
        <v>44421</v>
      </c>
      <c r="B1965">
        <v>1375</v>
      </c>
      <c r="C1965" t="s">
        <v>110</v>
      </c>
      <c r="D1965">
        <v>75</v>
      </c>
      <c r="E1965">
        <v>50</v>
      </c>
      <c r="F1965">
        <v>25</v>
      </c>
      <c r="G1965">
        <v>21</v>
      </c>
      <c r="H1965">
        <v>79</v>
      </c>
      <c r="K1965">
        <v>80</v>
      </c>
      <c r="L1965">
        <v>74</v>
      </c>
      <c r="M1965">
        <v>86</v>
      </c>
      <c r="N1965">
        <v>69</v>
      </c>
      <c r="P1965">
        <v>70</v>
      </c>
      <c r="Q1965">
        <v>59</v>
      </c>
      <c r="R1965">
        <v>80</v>
      </c>
      <c r="T1965" s="34">
        <f>_xlfn.XLOOKUP(B1965,Demog!$A$2:$A$219,Demog!$P$2:$P$219,,,2)</f>
        <v>38661</v>
      </c>
      <c r="U1965" s="34">
        <f t="shared" si="30"/>
        <v>203</v>
      </c>
      <c r="V1965" s="13">
        <f>IF(OR(Table1[[#This Row],[7d_positivity_public]]=0,ISBLANK(Table1[[#This Row],[7d_positivity_public]])),"",(Table1[[#This Row],[7d_positivity_public]]-Table1[[#This Row],[7d_positivity_all]])/Table1[[#This Row],[7d_positivity_public]])</f>
        <v>4.7619047619047616E-2</v>
      </c>
      <c r="W1965">
        <v>20</v>
      </c>
    </row>
    <row r="1966" spans="1:23" x14ac:dyDescent="0.25">
      <c r="A1966" s="10">
        <v>44421</v>
      </c>
      <c r="B1966">
        <v>1376</v>
      </c>
      <c r="C1966" t="s">
        <v>112</v>
      </c>
      <c r="D1966">
        <v>78</v>
      </c>
      <c r="E1966">
        <v>51</v>
      </c>
      <c r="F1966">
        <v>27</v>
      </c>
      <c r="G1966">
        <v>27</v>
      </c>
      <c r="H1966">
        <v>73</v>
      </c>
      <c r="K1966">
        <v>74</v>
      </c>
      <c r="L1966">
        <v>68</v>
      </c>
      <c r="M1966">
        <v>81</v>
      </c>
      <c r="N1966">
        <v>61</v>
      </c>
      <c r="P1966">
        <v>62</v>
      </c>
      <c r="Q1966">
        <v>53</v>
      </c>
      <c r="R1966">
        <v>74</v>
      </c>
      <c r="T1966" s="34">
        <f>_xlfn.XLOOKUP(B1966,Demog!$A$2:$A$219,Demog!$P$2:$P$219,,,2)</f>
        <v>34796</v>
      </c>
      <c r="U1966" s="34">
        <f t="shared" si="30"/>
        <v>190</v>
      </c>
      <c r="V1966" s="13">
        <f>IF(OR(Table1[[#This Row],[7d_positivity_public]]=0,ISBLANK(Table1[[#This Row],[7d_positivity_public]])),"",(Table1[[#This Row],[7d_positivity_public]]-Table1[[#This Row],[7d_positivity_all]])/Table1[[#This Row],[7d_positivity_public]])</f>
        <v>3.7037037037037035E-2</v>
      </c>
      <c r="W1966">
        <v>26</v>
      </c>
    </row>
    <row r="1967" spans="1:23" x14ac:dyDescent="0.25">
      <c r="A1967" s="10">
        <v>44421</v>
      </c>
      <c r="B1967">
        <v>1377</v>
      </c>
      <c r="C1967" t="s">
        <v>114</v>
      </c>
      <c r="D1967">
        <v>42</v>
      </c>
      <c r="E1967">
        <v>36</v>
      </c>
      <c r="F1967">
        <v>6</v>
      </c>
      <c r="G1967">
        <v>19</v>
      </c>
      <c r="H1967">
        <v>82</v>
      </c>
      <c r="K1967">
        <v>83</v>
      </c>
      <c r="L1967">
        <v>76</v>
      </c>
      <c r="M1967">
        <v>88</v>
      </c>
      <c r="N1967">
        <v>74</v>
      </c>
      <c r="P1967">
        <v>76</v>
      </c>
      <c r="Q1967">
        <v>65</v>
      </c>
      <c r="R1967">
        <v>84</v>
      </c>
      <c r="T1967" s="34">
        <f>_xlfn.XLOOKUP(B1967,Demog!$A$2:$A$219,Demog!$P$2:$P$219,,,2)</f>
        <v>24900</v>
      </c>
      <c r="U1967" s="34">
        <f t="shared" si="30"/>
        <v>73</v>
      </c>
      <c r="V1967" s="13">
        <f>IF(OR(Table1[[#This Row],[7d_positivity_public]]=0,ISBLANK(Table1[[#This Row],[7d_positivity_public]])),"",(Table1[[#This Row],[7d_positivity_public]]-Table1[[#This Row],[7d_positivity_all]])/Table1[[#This Row],[7d_positivity_public]])</f>
        <v>0.15789473684210525</v>
      </c>
      <c r="W1967">
        <v>16</v>
      </c>
    </row>
    <row r="1968" spans="1:23" x14ac:dyDescent="0.25">
      <c r="A1968" s="10">
        <v>44421</v>
      </c>
      <c r="B1968">
        <v>1380</v>
      </c>
      <c r="C1968" t="s">
        <v>116</v>
      </c>
      <c r="D1968">
        <v>10</v>
      </c>
      <c r="E1968">
        <v>3</v>
      </c>
      <c r="F1968">
        <v>7</v>
      </c>
      <c r="G1968">
        <v>9</v>
      </c>
      <c r="H1968">
        <v>81</v>
      </c>
      <c r="K1968">
        <v>82</v>
      </c>
      <c r="L1968">
        <v>71</v>
      </c>
      <c r="M1968">
        <v>88</v>
      </c>
      <c r="N1968">
        <v>72</v>
      </c>
      <c r="P1968">
        <v>74</v>
      </c>
      <c r="Q1968">
        <v>60</v>
      </c>
      <c r="R1968">
        <v>82</v>
      </c>
      <c r="T1968" s="34">
        <f>_xlfn.XLOOKUP(B1968,Demog!$A$2:$A$219,Demog!$P$2:$P$219,,,2)</f>
        <v>12110</v>
      </c>
      <c r="U1968" s="34">
        <f t="shared" si="30"/>
        <v>8</v>
      </c>
      <c r="V1968" s="13">
        <f>IF(OR(Table1[[#This Row],[7d_positivity_public]]=0,ISBLANK(Table1[[#This Row],[7d_positivity_public]])),"",(Table1[[#This Row],[7d_positivity_public]]-Table1[[#This Row],[7d_positivity_all]])/Table1[[#This Row],[7d_positivity_public]])</f>
        <v>0.22222222222222221</v>
      </c>
      <c r="W1968">
        <v>7</v>
      </c>
    </row>
    <row r="1969" spans="1:23" x14ac:dyDescent="0.25">
      <c r="A1969" s="10">
        <v>44421</v>
      </c>
      <c r="B1969">
        <v>1390</v>
      </c>
      <c r="C1969" t="s">
        <v>118</v>
      </c>
      <c r="D1969">
        <v>24</v>
      </c>
      <c r="E1969">
        <v>16</v>
      </c>
      <c r="F1969">
        <v>8</v>
      </c>
      <c r="G1969">
        <v>24</v>
      </c>
      <c r="H1969">
        <v>62</v>
      </c>
      <c r="K1969">
        <v>64</v>
      </c>
      <c r="L1969">
        <v>45</v>
      </c>
      <c r="M1969">
        <v>77</v>
      </c>
      <c r="N1969">
        <v>53</v>
      </c>
      <c r="P1969">
        <v>56</v>
      </c>
      <c r="Q1969">
        <v>34</v>
      </c>
      <c r="R1969">
        <v>70</v>
      </c>
      <c r="T1969" s="34">
        <f>_xlfn.XLOOKUP(B1969,Demog!$A$2:$A$219,Demog!$P$2:$P$219,,,2)</f>
        <v>7285</v>
      </c>
      <c r="U1969" s="34">
        <f t="shared" si="30"/>
        <v>12</v>
      </c>
      <c r="V1969" s="13">
        <f>IF(OR(Table1[[#This Row],[7d_positivity_public]]=0,ISBLANK(Table1[[#This Row],[7d_positivity_public]])),"",(Table1[[#This Row],[7d_positivity_public]]-Table1[[#This Row],[7d_positivity_all]])/Table1[[#This Row],[7d_positivity_public]])</f>
        <v>0.125</v>
      </c>
      <c r="W1969">
        <v>21</v>
      </c>
    </row>
    <row r="1970" spans="1:23" x14ac:dyDescent="0.25">
      <c r="A1970" s="10">
        <v>44421</v>
      </c>
      <c r="B1970">
        <v>1420</v>
      </c>
      <c r="C1970" t="s">
        <v>120</v>
      </c>
      <c r="D1970">
        <v>14</v>
      </c>
      <c r="E1970">
        <v>9</v>
      </c>
      <c r="F1970">
        <v>5</v>
      </c>
      <c r="G1970">
        <v>13</v>
      </c>
      <c r="H1970">
        <v>72</v>
      </c>
      <c r="K1970">
        <v>73</v>
      </c>
      <c r="L1970">
        <v>57</v>
      </c>
      <c r="M1970">
        <v>83</v>
      </c>
      <c r="N1970">
        <v>63</v>
      </c>
      <c r="P1970">
        <v>65</v>
      </c>
      <c r="Q1970">
        <v>45</v>
      </c>
      <c r="R1970">
        <v>77</v>
      </c>
      <c r="T1970" s="34">
        <f>_xlfn.XLOOKUP(B1970,Demog!$A$2:$A$219,Demog!$P$2:$P$219,,,2)</f>
        <v>33648</v>
      </c>
      <c r="U1970" s="34">
        <f t="shared" si="30"/>
        <v>33</v>
      </c>
      <c r="V1970" s="13">
        <f>IF(OR(Table1[[#This Row],[7d_positivity_public]]=0,ISBLANK(Table1[[#This Row],[7d_positivity_public]])),"",(Table1[[#This Row],[7d_positivity_public]]-Table1[[#This Row],[7d_positivity_all]])/Table1[[#This Row],[7d_positivity_public]])</f>
        <v>0.15384615384615385</v>
      </c>
      <c r="W1970">
        <v>11</v>
      </c>
    </row>
    <row r="1971" spans="1:23" x14ac:dyDescent="0.25">
      <c r="A1971" s="10">
        <v>44421</v>
      </c>
      <c r="B1971">
        <v>1431</v>
      </c>
      <c r="C1971" t="s">
        <v>226</v>
      </c>
      <c r="D1971">
        <v>7</v>
      </c>
      <c r="E1971">
        <v>5</v>
      </c>
      <c r="F1971">
        <v>2</v>
      </c>
      <c r="G1971">
        <v>8</v>
      </c>
      <c r="H1971">
        <v>76</v>
      </c>
      <c r="K1971">
        <v>78</v>
      </c>
      <c r="L1971">
        <v>68</v>
      </c>
      <c r="M1971">
        <v>87</v>
      </c>
      <c r="N1971">
        <v>66</v>
      </c>
      <c r="P1971">
        <v>68</v>
      </c>
      <c r="Q1971">
        <v>54</v>
      </c>
      <c r="R1971">
        <v>81</v>
      </c>
      <c r="T1971" s="34">
        <f>_xlfn.XLOOKUP(B1971,Demog!$A$2:$A$219,Demog!$P$2:$P$219,,,2)</f>
        <v>44714</v>
      </c>
      <c r="U1971" s="34">
        <f t="shared" si="30"/>
        <v>22</v>
      </c>
      <c r="V1971" s="13">
        <f>IF(OR(Table1[[#This Row],[7d_positivity_public]]=0,ISBLANK(Table1[[#This Row],[7d_positivity_public]])),"",(Table1[[#This Row],[7d_positivity_public]]-Table1[[#This Row],[7d_positivity_all]])/Table1[[#This Row],[7d_positivity_public]])</f>
        <v>0.125</v>
      </c>
      <c r="W1971">
        <v>7</v>
      </c>
    </row>
    <row r="1972" spans="1:23" x14ac:dyDescent="0.25">
      <c r="A1972" s="10">
        <v>44421</v>
      </c>
      <c r="B1972">
        <v>1432</v>
      </c>
      <c r="C1972" t="s">
        <v>227</v>
      </c>
      <c r="D1972">
        <v>10</v>
      </c>
      <c r="E1972">
        <v>6</v>
      </c>
      <c r="F1972">
        <v>4</v>
      </c>
      <c r="G1972">
        <v>10</v>
      </c>
      <c r="H1972">
        <v>84</v>
      </c>
      <c r="K1972">
        <v>85</v>
      </c>
      <c r="L1972">
        <v>81</v>
      </c>
      <c r="M1972">
        <v>90</v>
      </c>
      <c r="N1972">
        <v>74</v>
      </c>
      <c r="P1972">
        <v>75</v>
      </c>
      <c r="Q1972">
        <v>66</v>
      </c>
      <c r="R1972">
        <v>85</v>
      </c>
      <c r="T1972" s="34">
        <f>_xlfn.XLOOKUP(B1972,Demog!$A$2:$A$219,Demog!$P$2:$P$219,,,2)</f>
        <v>48587</v>
      </c>
      <c r="U1972" s="34">
        <f t="shared" si="30"/>
        <v>34</v>
      </c>
      <c r="V1972" s="13">
        <f>IF(OR(Table1[[#This Row],[7d_positivity_public]]=0,ISBLANK(Table1[[#This Row],[7d_positivity_public]])),"",(Table1[[#This Row],[7d_positivity_public]]-Table1[[#This Row],[7d_positivity_all]])/Table1[[#This Row],[7d_positivity_public]])</f>
        <v>0.3</v>
      </c>
      <c r="W1972">
        <v>7</v>
      </c>
    </row>
    <row r="1973" spans="1:23" x14ac:dyDescent="0.25">
      <c r="A1973" s="10">
        <v>44421</v>
      </c>
      <c r="B1973">
        <v>1433</v>
      </c>
      <c r="C1973" t="s">
        <v>122</v>
      </c>
      <c r="D1973">
        <v>9</v>
      </c>
      <c r="E1973">
        <v>5</v>
      </c>
      <c r="F1973">
        <v>4</v>
      </c>
      <c r="G1973">
        <v>12</v>
      </c>
      <c r="H1973">
        <v>73</v>
      </c>
      <c r="K1973">
        <v>75</v>
      </c>
      <c r="L1973">
        <v>60</v>
      </c>
      <c r="M1973">
        <v>83</v>
      </c>
      <c r="N1973">
        <v>64</v>
      </c>
      <c r="P1973">
        <v>66</v>
      </c>
      <c r="Q1973">
        <v>48</v>
      </c>
      <c r="R1973">
        <v>77</v>
      </c>
      <c r="T1973" s="34">
        <f>_xlfn.XLOOKUP(B1973,Demog!$A$2:$A$219,Demog!$P$2:$P$219,,,2)</f>
        <v>19986</v>
      </c>
      <c r="U1973" s="34">
        <f t="shared" si="30"/>
        <v>13</v>
      </c>
      <c r="V1973" s="13">
        <f>IF(OR(Table1[[#This Row],[7d_positivity_public]]=0,ISBLANK(Table1[[#This Row],[7d_positivity_public]])),"",(Table1[[#This Row],[7d_positivity_public]]-Table1[[#This Row],[7d_positivity_all]])/Table1[[#This Row],[7d_positivity_public]])</f>
        <v>0.33333333333333331</v>
      </c>
      <c r="W1973">
        <v>8</v>
      </c>
    </row>
    <row r="1974" spans="1:23" x14ac:dyDescent="0.25">
      <c r="A1974" s="10">
        <v>44421</v>
      </c>
      <c r="B1974">
        <v>1490</v>
      </c>
      <c r="C1974" t="s">
        <v>124</v>
      </c>
      <c r="D1974">
        <v>10</v>
      </c>
      <c r="E1974">
        <v>5</v>
      </c>
      <c r="F1974">
        <v>5</v>
      </c>
      <c r="G1974">
        <v>12</v>
      </c>
      <c r="H1974">
        <v>71</v>
      </c>
      <c r="K1974">
        <v>73</v>
      </c>
      <c r="L1974">
        <v>60</v>
      </c>
      <c r="M1974">
        <v>82</v>
      </c>
      <c r="N1974">
        <v>62</v>
      </c>
      <c r="P1974">
        <v>64</v>
      </c>
      <c r="Q1974">
        <v>48</v>
      </c>
      <c r="R1974">
        <v>76</v>
      </c>
      <c r="T1974" s="34">
        <f>_xlfn.XLOOKUP(B1974,Demog!$A$2:$A$219,Demog!$P$2:$P$219,,,2)</f>
        <v>10855</v>
      </c>
      <c r="U1974" s="34">
        <f t="shared" si="30"/>
        <v>8</v>
      </c>
      <c r="V1974" s="13">
        <f>IF(OR(Table1[[#This Row],[7d_positivity_public]]=0,ISBLANK(Table1[[#This Row],[7d_positivity_public]])),"",(Table1[[#This Row],[7d_positivity_public]]-Table1[[#This Row],[7d_positivity_all]])/Table1[[#This Row],[7d_positivity_public]])</f>
        <v>8.3333333333333329E-2</v>
      </c>
      <c r="W1974">
        <v>11</v>
      </c>
    </row>
    <row r="1975" spans="1:23" x14ac:dyDescent="0.25">
      <c r="A1975" s="10">
        <v>44421</v>
      </c>
      <c r="B1975">
        <v>2121</v>
      </c>
      <c r="C1975" t="s">
        <v>126</v>
      </c>
      <c r="D1975">
        <v>7</v>
      </c>
      <c r="E1975">
        <v>5</v>
      </c>
      <c r="F1975">
        <v>2</v>
      </c>
      <c r="G1975">
        <v>7</v>
      </c>
      <c r="H1975">
        <v>76</v>
      </c>
      <c r="K1975">
        <v>77</v>
      </c>
      <c r="L1975">
        <v>68</v>
      </c>
      <c r="M1975">
        <v>86</v>
      </c>
      <c r="N1975">
        <v>67</v>
      </c>
      <c r="P1975">
        <v>69</v>
      </c>
      <c r="Q1975">
        <v>56</v>
      </c>
      <c r="R1975">
        <v>81</v>
      </c>
      <c r="T1975" s="34">
        <f>_xlfn.XLOOKUP(B1975,Demog!$A$2:$A$219,Demog!$P$2:$P$219,,,2)</f>
        <v>51241</v>
      </c>
      <c r="U1975" s="34">
        <f t="shared" si="30"/>
        <v>25</v>
      </c>
      <c r="V1975" s="13">
        <f>IF(OR(Table1[[#This Row],[7d_positivity_public]]=0,ISBLANK(Table1[[#This Row],[7d_positivity_public]])),"",(Table1[[#This Row],[7d_positivity_public]]-Table1[[#This Row],[7d_positivity_all]])/Table1[[#This Row],[7d_positivity_public]])</f>
        <v>0.2857142857142857</v>
      </c>
      <c r="W1975">
        <v>5</v>
      </c>
    </row>
    <row r="1976" spans="1:23" x14ac:dyDescent="0.25">
      <c r="A1976" s="10">
        <v>44421</v>
      </c>
      <c r="B1976">
        <v>2122</v>
      </c>
      <c r="C1976" t="s">
        <v>128</v>
      </c>
      <c r="D1976">
        <v>9</v>
      </c>
      <c r="E1976">
        <v>5</v>
      </c>
      <c r="F1976">
        <v>4</v>
      </c>
      <c r="G1976">
        <v>9</v>
      </c>
      <c r="H1976">
        <v>68</v>
      </c>
      <c r="K1976">
        <v>70</v>
      </c>
      <c r="L1976">
        <v>59</v>
      </c>
      <c r="M1976">
        <v>80</v>
      </c>
      <c r="N1976">
        <v>58</v>
      </c>
      <c r="P1976">
        <v>60</v>
      </c>
      <c r="Q1976">
        <v>46</v>
      </c>
      <c r="R1976">
        <v>74</v>
      </c>
      <c r="T1976" s="34">
        <f>_xlfn.XLOOKUP(B1976,Demog!$A$2:$A$219,Demog!$P$2:$P$219,,,2)</f>
        <v>41936</v>
      </c>
      <c r="U1976" s="34">
        <f t="shared" si="30"/>
        <v>26</v>
      </c>
      <c r="V1976" s="13">
        <f>IF(OR(Table1[[#This Row],[7d_positivity_public]]=0,ISBLANK(Table1[[#This Row],[7d_positivity_public]])),"",(Table1[[#This Row],[7d_positivity_public]]-Table1[[#This Row],[7d_positivity_all]])/Table1[[#This Row],[7d_positivity_public]])</f>
        <v>0.22222222222222221</v>
      </c>
      <c r="W1976">
        <v>7</v>
      </c>
    </row>
    <row r="1977" spans="1:23" x14ac:dyDescent="0.25">
      <c r="A1977" s="10">
        <v>44421</v>
      </c>
      <c r="B1977">
        <v>2131</v>
      </c>
      <c r="C1977" t="s">
        <v>129</v>
      </c>
      <c r="D1977">
        <v>3</v>
      </c>
      <c r="E1977">
        <v>3</v>
      </c>
      <c r="F1977">
        <v>0</v>
      </c>
      <c r="G1977">
        <v>3</v>
      </c>
      <c r="H1977">
        <v>74</v>
      </c>
      <c r="K1977">
        <v>75</v>
      </c>
      <c r="L1977">
        <v>68</v>
      </c>
      <c r="M1977">
        <v>83</v>
      </c>
      <c r="N1977">
        <v>63</v>
      </c>
      <c r="P1977">
        <v>64</v>
      </c>
      <c r="Q1977">
        <v>54</v>
      </c>
      <c r="R1977">
        <v>76</v>
      </c>
      <c r="T1977" s="34">
        <f>_xlfn.XLOOKUP(B1977,Demog!$A$2:$A$219,Demog!$P$2:$P$219,,,2)</f>
        <v>22754</v>
      </c>
      <c r="U1977" s="34">
        <f t="shared" si="30"/>
        <v>5</v>
      </c>
      <c r="V1977" s="13">
        <f>IF(OR(Table1[[#This Row],[7d_positivity_public]]=0,ISBLANK(Table1[[#This Row],[7d_positivity_public]])),"",(Table1[[#This Row],[7d_positivity_public]]-Table1[[#This Row],[7d_positivity_all]])/Table1[[#This Row],[7d_positivity_public]])</f>
        <v>0.33333333333333331</v>
      </c>
      <c r="W1977">
        <v>2</v>
      </c>
    </row>
    <row r="1978" spans="1:23" x14ac:dyDescent="0.25">
      <c r="A1978" s="10">
        <v>44421</v>
      </c>
      <c r="B1978">
        <v>2132</v>
      </c>
      <c r="C1978" t="s">
        <v>130</v>
      </c>
      <c r="D1978">
        <v>8</v>
      </c>
      <c r="E1978">
        <v>4</v>
      </c>
      <c r="F1978">
        <v>4</v>
      </c>
      <c r="G1978">
        <v>7</v>
      </c>
      <c r="H1978">
        <v>78</v>
      </c>
      <c r="K1978">
        <v>79</v>
      </c>
      <c r="L1978">
        <v>74</v>
      </c>
      <c r="M1978">
        <v>86</v>
      </c>
      <c r="N1978">
        <v>69</v>
      </c>
      <c r="P1978">
        <v>72</v>
      </c>
      <c r="Q1978">
        <v>64</v>
      </c>
      <c r="R1978">
        <v>81</v>
      </c>
      <c r="T1978" s="34">
        <f>_xlfn.XLOOKUP(B1978,Demog!$A$2:$A$219,Demog!$P$2:$P$219,,,2)</f>
        <v>35584</v>
      </c>
      <c r="U1978" s="34">
        <f t="shared" si="30"/>
        <v>20</v>
      </c>
      <c r="V1978" s="13">
        <f>IF(OR(Table1[[#This Row],[7d_positivity_public]]=0,ISBLANK(Table1[[#This Row],[7d_positivity_public]])),"",(Table1[[#This Row],[7d_positivity_public]]-Table1[[#This Row],[7d_positivity_all]])/Table1[[#This Row],[7d_positivity_public]])</f>
        <v>0.42857142857142855</v>
      </c>
      <c r="W1978">
        <v>4</v>
      </c>
    </row>
    <row r="1979" spans="1:23" x14ac:dyDescent="0.25">
      <c r="A1979" s="10">
        <v>44421</v>
      </c>
      <c r="B1979">
        <v>2133</v>
      </c>
      <c r="C1979" t="s">
        <v>131</v>
      </c>
      <c r="D1979">
        <v>4</v>
      </c>
      <c r="E1979">
        <v>2</v>
      </c>
      <c r="F1979">
        <v>2</v>
      </c>
      <c r="G1979">
        <v>4</v>
      </c>
      <c r="H1979">
        <v>83</v>
      </c>
      <c r="K1979">
        <v>84</v>
      </c>
      <c r="L1979">
        <v>80</v>
      </c>
      <c r="M1979">
        <v>88</v>
      </c>
      <c r="N1979">
        <v>68</v>
      </c>
      <c r="P1979">
        <v>70</v>
      </c>
      <c r="Q1979">
        <v>62</v>
      </c>
      <c r="R1979">
        <v>81</v>
      </c>
      <c r="T1979" s="34">
        <f>_xlfn.XLOOKUP(B1979,Demog!$A$2:$A$219,Demog!$P$2:$P$219,,,2)</f>
        <v>58511</v>
      </c>
      <c r="U1979" s="34">
        <f t="shared" si="30"/>
        <v>16</v>
      </c>
      <c r="V1979" s="13">
        <f>IF(OR(Table1[[#This Row],[7d_positivity_public]]=0,ISBLANK(Table1[[#This Row],[7d_positivity_public]])),"",(Table1[[#This Row],[7d_positivity_public]]-Table1[[#This Row],[7d_positivity_all]])/Table1[[#This Row],[7d_positivity_public]])</f>
        <v>0.5</v>
      </c>
      <c r="W1979">
        <v>2</v>
      </c>
    </row>
    <row r="1980" spans="1:23" x14ac:dyDescent="0.25">
      <c r="A1980" s="10">
        <v>44421</v>
      </c>
      <c r="B1980">
        <v>2134</v>
      </c>
      <c r="C1980" t="s">
        <v>132</v>
      </c>
      <c r="D1980">
        <v>12</v>
      </c>
      <c r="E1980">
        <v>3</v>
      </c>
      <c r="F1980">
        <v>9</v>
      </c>
      <c r="G1980">
        <v>10</v>
      </c>
      <c r="H1980">
        <v>77</v>
      </c>
      <c r="K1980">
        <v>79</v>
      </c>
      <c r="L1980">
        <v>75</v>
      </c>
      <c r="M1980">
        <v>83</v>
      </c>
      <c r="N1980">
        <v>64</v>
      </c>
      <c r="P1980">
        <v>67</v>
      </c>
      <c r="Q1980">
        <v>60</v>
      </c>
      <c r="R1980">
        <v>76</v>
      </c>
      <c r="T1980" s="34">
        <f>_xlfn.XLOOKUP(B1980,Demog!$A$2:$A$219,Demog!$P$2:$P$219,,,2)</f>
        <v>24836</v>
      </c>
      <c r="U1980" s="34">
        <f t="shared" si="30"/>
        <v>21</v>
      </c>
      <c r="V1980" s="13">
        <f>IF(OR(Table1[[#This Row],[7d_positivity_public]]=0,ISBLANK(Table1[[#This Row],[7d_positivity_public]])),"",(Table1[[#This Row],[7d_positivity_public]]-Table1[[#This Row],[7d_positivity_all]])/Table1[[#This Row],[7d_positivity_public]])</f>
        <v>0.4</v>
      </c>
      <c r="W1980">
        <v>6</v>
      </c>
    </row>
    <row r="1981" spans="1:23" x14ac:dyDescent="0.25">
      <c r="A1981" s="10">
        <v>44421</v>
      </c>
      <c r="B1981">
        <v>2141</v>
      </c>
      <c r="C1981" t="s">
        <v>133</v>
      </c>
      <c r="D1981">
        <v>12</v>
      </c>
      <c r="E1981">
        <v>7</v>
      </c>
      <c r="F1981">
        <v>5</v>
      </c>
      <c r="G1981">
        <v>10</v>
      </c>
      <c r="H1981">
        <v>72</v>
      </c>
      <c r="K1981">
        <v>74</v>
      </c>
      <c r="L1981">
        <v>64</v>
      </c>
      <c r="M1981">
        <v>84</v>
      </c>
      <c r="N1981">
        <v>62</v>
      </c>
      <c r="P1981">
        <v>64</v>
      </c>
      <c r="Q1981">
        <v>51</v>
      </c>
      <c r="R1981">
        <v>77</v>
      </c>
      <c r="T1981" s="34">
        <f>_xlfn.XLOOKUP(B1981,Demog!$A$2:$A$219,Demog!$P$2:$P$219,,,2)</f>
        <v>26303</v>
      </c>
      <c r="U1981" s="34">
        <f t="shared" si="30"/>
        <v>22</v>
      </c>
      <c r="V1981" s="13">
        <f>IF(OR(Table1[[#This Row],[7d_positivity_public]]=0,ISBLANK(Table1[[#This Row],[7d_positivity_public]])),"",(Table1[[#This Row],[7d_positivity_public]]-Table1[[#This Row],[7d_positivity_all]])/Table1[[#This Row],[7d_positivity_public]])</f>
        <v>0.2</v>
      </c>
      <c r="W1981">
        <v>8</v>
      </c>
    </row>
    <row r="1982" spans="1:23" x14ac:dyDescent="0.25">
      <c r="A1982" s="10">
        <v>44421</v>
      </c>
      <c r="B1982">
        <v>2142</v>
      </c>
      <c r="C1982" t="s">
        <v>134</v>
      </c>
      <c r="D1982">
        <v>14</v>
      </c>
      <c r="E1982">
        <v>3</v>
      </c>
      <c r="F1982">
        <v>11</v>
      </c>
      <c r="G1982">
        <v>15</v>
      </c>
      <c r="H1982">
        <v>72</v>
      </c>
      <c r="K1982">
        <v>73</v>
      </c>
      <c r="L1982">
        <v>65</v>
      </c>
      <c r="M1982">
        <v>81</v>
      </c>
      <c r="N1982">
        <v>61</v>
      </c>
      <c r="P1982">
        <v>64</v>
      </c>
      <c r="Q1982">
        <v>52</v>
      </c>
      <c r="R1982">
        <v>75</v>
      </c>
      <c r="T1982" s="34">
        <f>_xlfn.XLOOKUP(B1982,Demog!$A$2:$A$219,Demog!$P$2:$P$219,,,2)</f>
        <v>16854</v>
      </c>
      <c r="U1982" s="34">
        <f t="shared" si="30"/>
        <v>17</v>
      </c>
      <c r="V1982" s="13">
        <f>IF(OR(Table1[[#This Row],[7d_positivity_public]]=0,ISBLANK(Table1[[#This Row],[7d_positivity_public]])),"",(Table1[[#This Row],[7d_positivity_public]]-Table1[[#This Row],[7d_positivity_all]])/Table1[[#This Row],[7d_positivity_public]])</f>
        <v>0.33333333333333331</v>
      </c>
      <c r="W1982">
        <v>10</v>
      </c>
    </row>
    <row r="1983" spans="1:23" x14ac:dyDescent="0.25">
      <c r="A1983" s="10">
        <v>44421</v>
      </c>
      <c r="B1983">
        <v>2150</v>
      </c>
      <c r="C1983" t="s">
        <v>135</v>
      </c>
      <c r="D1983">
        <v>0</v>
      </c>
      <c r="E1983">
        <v>3</v>
      </c>
      <c r="F1983">
        <v>-3</v>
      </c>
      <c r="G1983">
        <v>0</v>
      </c>
      <c r="H1983">
        <v>77</v>
      </c>
      <c r="K1983">
        <v>78</v>
      </c>
      <c r="L1983">
        <v>65</v>
      </c>
      <c r="M1983">
        <v>86</v>
      </c>
      <c r="N1983">
        <v>68</v>
      </c>
      <c r="P1983">
        <v>70</v>
      </c>
      <c r="Q1983">
        <v>52</v>
      </c>
      <c r="R1983">
        <v>81</v>
      </c>
      <c r="T1983" s="34">
        <f>_xlfn.XLOOKUP(B1983,Demog!$A$2:$A$219,Demog!$P$2:$P$219,,,2)</f>
        <v>9696</v>
      </c>
      <c r="U1983" s="34">
        <f t="shared" si="30"/>
        <v>0</v>
      </c>
      <c r="V1983" s="13" t="str">
        <f>IF(OR(Table1[[#This Row],[7d_positivity_public]]=0,ISBLANK(Table1[[#This Row],[7d_positivity_public]])),"",(Table1[[#This Row],[7d_positivity_public]]-Table1[[#This Row],[7d_positivity_all]])/Table1[[#This Row],[7d_positivity_public]])</f>
        <v/>
      </c>
      <c r="W1983">
        <v>0</v>
      </c>
    </row>
    <row r="1984" spans="1:23" x14ac:dyDescent="0.25">
      <c r="A1984" s="10">
        <v>44421</v>
      </c>
      <c r="B1984">
        <v>2210</v>
      </c>
      <c r="C1984" t="s">
        <v>136</v>
      </c>
      <c r="D1984">
        <v>5</v>
      </c>
      <c r="E1984">
        <v>3</v>
      </c>
      <c r="F1984">
        <v>2</v>
      </c>
      <c r="G1984">
        <v>5</v>
      </c>
      <c r="H1984">
        <v>86</v>
      </c>
      <c r="K1984">
        <v>87</v>
      </c>
      <c r="L1984">
        <v>86</v>
      </c>
      <c r="M1984">
        <v>88</v>
      </c>
      <c r="N1984">
        <v>77</v>
      </c>
      <c r="P1984">
        <v>78</v>
      </c>
      <c r="Q1984">
        <v>74</v>
      </c>
      <c r="R1984">
        <v>83</v>
      </c>
      <c r="T1984" s="34">
        <f>_xlfn.XLOOKUP(B1984,Demog!$A$2:$A$219,Demog!$P$2:$P$219,,,2)</f>
        <v>70996</v>
      </c>
      <c r="U1984" s="34">
        <f t="shared" si="30"/>
        <v>25</v>
      </c>
      <c r="V1984" s="13">
        <f>IF(OR(Table1[[#This Row],[7d_positivity_public]]=0,ISBLANK(Table1[[#This Row],[7d_positivity_public]])),"",(Table1[[#This Row],[7d_positivity_public]]-Table1[[#This Row],[7d_positivity_all]])/Table1[[#This Row],[7d_positivity_public]])</f>
        <v>0.4</v>
      </c>
      <c r="W1984">
        <v>3</v>
      </c>
    </row>
    <row r="1985" spans="1:23" x14ac:dyDescent="0.25">
      <c r="A1985" s="10">
        <v>44421</v>
      </c>
      <c r="B1985">
        <v>2221</v>
      </c>
      <c r="C1985" t="s">
        <v>137</v>
      </c>
      <c r="D1985">
        <v>6</v>
      </c>
      <c r="E1985">
        <v>9</v>
      </c>
      <c r="F1985">
        <v>-3</v>
      </c>
      <c r="G1985">
        <v>5</v>
      </c>
      <c r="H1985">
        <v>88</v>
      </c>
      <c r="K1985">
        <v>88</v>
      </c>
      <c r="L1985">
        <v>89</v>
      </c>
      <c r="M1985">
        <v>88</v>
      </c>
      <c r="N1985">
        <v>78</v>
      </c>
      <c r="P1985">
        <v>79</v>
      </c>
      <c r="Q1985">
        <v>77</v>
      </c>
      <c r="R1985">
        <v>82</v>
      </c>
      <c r="T1985" s="34">
        <f>_xlfn.XLOOKUP(B1985,Demog!$A$2:$A$219,Demog!$P$2:$P$219,,,2)</f>
        <v>47161</v>
      </c>
      <c r="U1985" s="34">
        <f t="shared" si="30"/>
        <v>20</v>
      </c>
      <c r="V1985" s="13">
        <f>IF(OR(Table1[[#This Row],[7d_positivity_public]]=0,ISBLANK(Table1[[#This Row],[7d_positivity_public]])),"",(Table1[[#This Row],[7d_positivity_public]]-Table1[[#This Row],[7d_positivity_all]])/Table1[[#This Row],[7d_positivity_public]])</f>
        <v>0.6</v>
      </c>
      <c r="W1985">
        <v>2</v>
      </c>
    </row>
    <row r="1986" spans="1:23" x14ac:dyDescent="0.25">
      <c r="A1986" s="10">
        <v>44421</v>
      </c>
      <c r="B1986">
        <v>2222</v>
      </c>
      <c r="C1986" t="s">
        <v>138</v>
      </c>
      <c r="D1986">
        <v>4</v>
      </c>
      <c r="E1986">
        <v>2</v>
      </c>
      <c r="F1986">
        <v>2</v>
      </c>
      <c r="G1986">
        <v>4</v>
      </c>
      <c r="H1986">
        <v>86</v>
      </c>
      <c r="K1986">
        <v>86</v>
      </c>
      <c r="L1986">
        <v>86</v>
      </c>
      <c r="M1986">
        <v>86</v>
      </c>
      <c r="N1986">
        <v>76</v>
      </c>
      <c r="P1986">
        <v>77</v>
      </c>
      <c r="Q1986">
        <v>74</v>
      </c>
      <c r="R1986">
        <v>81</v>
      </c>
      <c r="T1986" s="34">
        <f>_xlfn.XLOOKUP(B1986,Demog!$A$2:$A$219,Demog!$P$2:$P$219,,,2)</f>
        <v>45434</v>
      </c>
      <c r="U1986" s="34">
        <f t="shared" ref="U1986:U2049" si="31">ROUND(T1986*D1986/100000*7,0)</f>
        <v>13</v>
      </c>
      <c r="V1986" s="13">
        <f>IF(OR(Table1[[#This Row],[7d_positivity_public]]=0,ISBLANK(Table1[[#This Row],[7d_positivity_public]])),"",(Table1[[#This Row],[7d_positivity_public]]-Table1[[#This Row],[7d_positivity_all]])/Table1[[#This Row],[7d_positivity_public]])</f>
        <v>0.5</v>
      </c>
      <c r="W1986">
        <v>2</v>
      </c>
    </row>
    <row r="1987" spans="1:23" x14ac:dyDescent="0.25">
      <c r="A1987" s="10">
        <v>44421</v>
      </c>
      <c r="B1987">
        <v>2223</v>
      </c>
      <c r="C1987" t="s">
        <v>139</v>
      </c>
      <c r="D1987">
        <v>3</v>
      </c>
      <c r="E1987">
        <v>2</v>
      </c>
      <c r="F1987">
        <v>1</v>
      </c>
      <c r="G1987">
        <v>4</v>
      </c>
      <c r="H1987">
        <v>85</v>
      </c>
      <c r="K1987">
        <v>86</v>
      </c>
      <c r="L1987">
        <v>86</v>
      </c>
      <c r="M1987">
        <v>84</v>
      </c>
      <c r="N1987">
        <v>74</v>
      </c>
      <c r="P1987">
        <v>75</v>
      </c>
      <c r="Q1987">
        <v>73</v>
      </c>
      <c r="R1987">
        <v>78</v>
      </c>
      <c r="T1987" s="34">
        <f>_xlfn.XLOOKUP(B1987,Demog!$A$2:$A$219,Demog!$P$2:$P$219,,,2)</f>
        <v>81414</v>
      </c>
      <c r="U1987" s="34">
        <f t="shared" si="31"/>
        <v>17</v>
      </c>
      <c r="V1987" s="13">
        <f>IF(OR(Table1[[#This Row],[7d_positivity_public]]=0,ISBLANK(Table1[[#This Row],[7d_positivity_public]])),"",(Table1[[#This Row],[7d_positivity_public]]-Table1[[#This Row],[7d_positivity_all]])/Table1[[#This Row],[7d_positivity_public]])</f>
        <v>1</v>
      </c>
      <c r="W1987">
        <v>0</v>
      </c>
    </row>
    <row r="1988" spans="1:23" x14ac:dyDescent="0.25">
      <c r="A1988" s="10">
        <v>44421</v>
      </c>
      <c r="B1988">
        <v>2224</v>
      </c>
      <c r="C1988" t="s">
        <v>140</v>
      </c>
      <c r="D1988">
        <v>3</v>
      </c>
      <c r="E1988">
        <v>2</v>
      </c>
      <c r="F1988">
        <v>1</v>
      </c>
      <c r="G1988">
        <v>4</v>
      </c>
      <c r="H1988">
        <v>84</v>
      </c>
      <c r="K1988">
        <v>84</v>
      </c>
      <c r="L1988">
        <v>84</v>
      </c>
      <c r="M1988">
        <v>86</v>
      </c>
      <c r="N1988">
        <v>74</v>
      </c>
      <c r="P1988">
        <v>75</v>
      </c>
      <c r="Q1988">
        <v>71</v>
      </c>
      <c r="R1988">
        <v>80</v>
      </c>
      <c r="T1988" s="34">
        <f>_xlfn.XLOOKUP(B1988,Demog!$A$2:$A$219,Demog!$P$2:$P$219,,,2)</f>
        <v>58746</v>
      </c>
      <c r="U1988" s="34">
        <f t="shared" si="31"/>
        <v>12</v>
      </c>
      <c r="V1988" s="13">
        <f>IF(OR(Table1[[#This Row],[7d_positivity_public]]=0,ISBLANK(Table1[[#This Row],[7d_positivity_public]])),"",(Table1[[#This Row],[7d_positivity_public]]-Table1[[#This Row],[7d_positivity_all]])/Table1[[#This Row],[7d_positivity_public]])</f>
        <v>0.5</v>
      </c>
      <c r="W1988">
        <v>2</v>
      </c>
    </row>
    <row r="1989" spans="1:23" x14ac:dyDescent="0.25">
      <c r="A1989" s="10">
        <v>44421</v>
      </c>
      <c r="B1989">
        <v>2231</v>
      </c>
      <c r="C1989" t="s">
        <v>141</v>
      </c>
      <c r="D1989">
        <v>7</v>
      </c>
      <c r="E1989">
        <v>4</v>
      </c>
      <c r="F1989">
        <v>3</v>
      </c>
      <c r="G1989">
        <v>6</v>
      </c>
      <c r="H1989">
        <v>80</v>
      </c>
      <c r="K1989">
        <v>81</v>
      </c>
      <c r="L1989">
        <v>74</v>
      </c>
      <c r="M1989">
        <v>87</v>
      </c>
      <c r="N1989">
        <v>71</v>
      </c>
      <c r="P1989">
        <v>72</v>
      </c>
      <c r="Q1989">
        <v>62</v>
      </c>
      <c r="R1989">
        <v>82</v>
      </c>
      <c r="T1989" s="34">
        <f>_xlfn.XLOOKUP(B1989,Demog!$A$2:$A$219,Demog!$P$2:$P$219,,,2)</f>
        <v>30824</v>
      </c>
      <c r="U1989" s="34">
        <f t="shared" si="31"/>
        <v>15</v>
      </c>
      <c r="V1989" s="13">
        <f>IF(OR(Table1[[#This Row],[7d_positivity_public]]=0,ISBLANK(Table1[[#This Row],[7d_positivity_public]])),"",(Table1[[#This Row],[7d_positivity_public]]-Table1[[#This Row],[7d_positivity_all]])/Table1[[#This Row],[7d_positivity_public]])</f>
        <v>0.33333333333333331</v>
      </c>
      <c r="W1989">
        <v>4</v>
      </c>
    </row>
    <row r="1990" spans="1:23" x14ac:dyDescent="0.25">
      <c r="A1990" s="10">
        <v>44421</v>
      </c>
      <c r="B1990">
        <v>2232</v>
      </c>
      <c r="C1990" t="s">
        <v>142</v>
      </c>
      <c r="D1990">
        <v>3</v>
      </c>
      <c r="E1990">
        <v>0</v>
      </c>
      <c r="F1990">
        <v>3</v>
      </c>
      <c r="G1990">
        <v>5</v>
      </c>
      <c r="H1990">
        <v>86</v>
      </c>
      <c r="K1990">
        <v>86</v>
      </c>
      <c r="L1990">
        <v>81</v>
      </c>
      <c r="M1990">
        <v>91</v>
      </c>
      <c r="N1990">
        <v>77</v>
      </c>
      <c r="P1990">
        <v>79</v>
      </c>
      <c r="Q1990">
        <v>70</v>
      </c>
      <c r="R1990">
        <v>87</v>
      </c>
      <c r="T1990" s="34">
        <f>_xlfn.XLOOKUP(B1990,Demog!$A$2:$A$219,Demog!$P$2:$P$219,,,2)</f>
        <v>18835</v>
      </c>
      <c r="U1990" s="34">
        <f t="shared" si="31"/>
        <v>4</v>
      </c>
      <c r="V1990" s="13">
        <f>IF(OR(Table1[[#This Row],[7d_positivity_public]]=0,ISBLANK(Table1[[#This Row],[7d_positivity_public]])),"",(Table1[[#This Row],[7d_positivity_public]]-Table1[[#This Row],[7d_positivity_all]])/Table1[[#This Row],[7d_positivity_public]])</f>
        <v>0.4</v>
      </c>
      <c r="W1990">
        <v>3</v>
      </c>
    </row>
    <row r="1991" spans="1:23" x14ac:dyDescent="0.25">
      <c r="A1991" s="10">
        <v>44421</v>
      </c>
      <c r="B1991">
        <v>2233</v>
      </c>
      <c r="C1991" t="s">
        <v>143</v>
      </c>
      <c r="D1991">
        <v>6</v>
      </c>
      <c r="E1991">
        <v>2</v>
      </c>
      <c r="F1991">
        <v>4</v>
      </c>
      <c r="G1991">
        <v>6</v>
      </c>
      <c r="H1991">
        <v>80</v>
      </c>
      <c r="K1991">
        <v>81</v>
      </c>
      <c r="L1991">
        <v>75</v>
      </c>
      <c r="M1991">
        <v>87</v>
      </c>
      <c r="N1991">
        <v>71</v>
      </c>
      <c r="P1991">
        <v>73</v>
      </c>
      <c r="Q1991">
        <v>64</v>
      </c>
      <c r="R1991">
        <v>82</v>
      </c>
      <c r="T1991" s="34">
        <f>_xlfn.XLOOKUP(B1991,Demog!$A$2:$A$219,Demog!$P$2:$P$219,,,2)</f>
        <v>51442</v>
      </c>
      <c r="U1991" s="34">
        <f t="shared" si="31"/>
        <v>22</v>
      </c>
      <c r="V1991" s="13">
        <f>IF(OR(Table1[[#This Row],[7d_positivity_public]]=0,ISBLANK(Table1[[#This Row],[7d_positivity_public]])),"",(Table1[[#This Row],[7d_positivity_public]]-Table1[[#This Row],[7d_positivity_all]])/Table1[[#This Row],[7d_positivity_public]])</f>
        <v>0.33333333333333331</v>
      </c>
      <c r="W1991">
        <v>4</v>
      </c>
    </row>
    <row r="1992" spans="1:23" x14ac:dyDescent="0.25">
      <c r="A1992" s="10">
        <v>44421</v>
      </c>
      <c r="B1992">
        <v>2241</v>
      </c>
      <c r="C1992" t="s">
        <v>144</v>
      </c>
      <c r="D1992">
        <v>2</v>
      </c>
      <c r="E1992">
        <v>2</v>
      </c>
      <c r="F1992">
        <v>0</v>
      </c>
      <c r="G1992">
        <v>1</v>
      </c>
      <c r="H1992">
        <v>84</v>
      </c>
      <c r="K1992">
        <v>84</v>
      </c>
      <c r="L1992">
        <v>83</v>
      </c>
      <c r="M1992">
        <v>86</v>
      </c>
      <c r="N1992">
        <v>76</v>
      </c>
      <c r="P1992">
        <v>77</v>
      </c>
      <c r="Q1992">
        <v>74</v>
      </c>
      <c r="R1992">
        <v>81</v>
      </c>
      <c r="T1992" s="34">
        <f>_xlfn.XLOOKUP(B1992,Demog!$A$2:$A$219,Demog!$P$2:$P$219,,,2)</f>
        <v>40842</v>
      </c>
      <c r="U1992" s="34">
        <f t="shared" si="31"/>
        <v>6</v>
      </c>
      <c r="V1992" s="13">
        <f>IF(OR(Table1[[#This Row],[7d_positivity_public]]=0,ISBLANK(Table1[[#This Row],[7d_positivity_public]])),"",(Table1[[#This Row],[7d_positivity_public]]-Table1[[#This Row],[7d_positivity_all]])/Table1[[#This Row],[7d_positivity_public]])</f>
        <v>0</v>
      </c>
      <c r="W1992">
        <v>1</v>
      </c>
    </row>
    <row r="1993" spans="1:23" x14ac:dyDescent="0.25">
      <c r="A1993" s="10">
        <v>44421</v>
      </c>
      <c r="B1993">
        <v>2242</v>
      </c>
      <c r="C1993" t="s">
        <v>145</v>
      </c>
      <c r="D1993">
        <v>3</v>
      </c>
      <c r="E1993">
        <v>1</v>
      </c>
      <c r="F1993">
        <v>2</v>
      </c>
      <c r="G1993">
        <v>3</v>
      </c>
      <c r="H1993">
        <v>86</v>
      </c>
      <c r="K1993">
        <v>86</v>
      </c>
      <c r="L1993">
        <v>84</v>
      </c>
      <c r="M1993">
        <v>88</v>
      </c>
      <c r="N1993">
        <v>77</v>
      </c>
      <c r="P1993">
        <v>78</v>
      </c>
      <c r="Q1993">
        <v>73</v>
      </c>
      <c r="R1993">
        <v>84</v>
      </c>
      <c r="T1993" s="34">
        <f>_xlfn.XLOOKUP(B1993,Demog!$A$2:$A$219,Demog!$P$2:$P$219,,,2)</f>
        <v>70406</v>
      </c>
      <c r="U1993" s="34">
        <f t="shared" si="31"/>
        <v>15</v>
      </c>
      <c r="V1993" s="13">
        <f>IF(OR(Table1[[#This Row],[7d_positivity_public]]=0,ISBLANK(Table1[[#This Row],[7d_positivity_public]])),"",(Table1[[#This Row],[7d_positivity_public]]-Table1[[#This Row],[7d_positivity_all]])/Table1[[#This Row],[7d_positivity_public]])</f>
        <v>0.66666666666666663</v>
      </c>
      <c r="W1993">
        <v>1</v>
      </c>
    </row>
    <row r="1994" spans="1:23" x14ac:dyDescent="0.25">
      <c r="A1994" s="10">
        <v>44421</v>
      </c>
      <c r="B1994">
        <v>2243</v>
      </c>
      <c r="C1994" t="s">
        <v>146</v>
      </c>
      <c r="D1994">
        <v>7</v>
      </c>
      <c r="E1994">
        <v>4</v>
      </c>
      <c r="F1994">
        <v>3</v>
      </c>
      <c r="G1994">
        <v>7</v>
      </c>
      <c r="H1994">
        <v>84</v>
      </c>
      <c r="K1994">
        <v>85</v>
      </c>
      <c r="L1994">
        <v>82</v>
      </c>
      <c r="M1994">
        <v>88</v>
      </c>
      <c r="N1994">
        <v>76</v>
      </c>
      <c r="P1994">
        <v>77</v>
      </c>
      <c r="Q1994">
        <v>71</v>
      </c>
      <c r="R1994">
        <v>83</v>
      </c>
      <c r="T1994" s="34">
        <f>_xlfn.XLOOKUP(B1994,Demog!$A$2:$A$219,Demog!$P$2:$P$219,,,2)</f>
        <v>28129</v>
      </c>
      <c r="U1994" s="34">
        <f t="shared" si="31"/>
        <v>14</v>
      </c>
      <c r="V1994" s="13">
        <f>IF(OR(Table1[[#This Row],[7d_positivity_public]]=0,ISBLANK(Table1[[#This Row],[7d_positivity_public]])),"",(Table1[[#This Row],[7d_positivity_public]]-Table1[[#This Row],[7d_positivity_all]])/Table1[[#This Row],[7d_positivity_public]])</f>
        <v>0.2857142857142857</v>
      </c>
      <c r="W1994">
        <v>5</v>
      </c>
    </row>
    <row r="1995" spans="1:23" x14ac:dyDescent="0.25">
      <c r="A1995" s="10">
        <v>44421</v>
      </c>
      <c r="B1995">
        <v>2244</v>
      </c>
      <c r="C1995" t="s">
        <v>147</v>
      </c>
      <c r="D1995">
        <v>5</v>
      </c>
      <c r="E1995">
        <v>1</v>
      </c>
      <c r="F1995">
        <v>4</v>
      </c>
      <c r="G1995">
        <v>5</v>
      </c>
      <c r="H1995">
        <v>84</v>
      </c>
      <c r="K1995">
        <v>84</v>
      </c>
      <c r="L1995">
        <v>81</v>
      </c>
      <c r="M1995">
        <v>88</v>
      </c>
      <c r="N1995">
        <v>75</v>
      </c>
      <c r="P1995">
        <v>76</v>
      </c>
      <c r="Q1995">
        <v>70</v>
      </c>
      <c r="R1995">
        <v>84</v>
      </c>
      <c r="T1995" s="34">
        <f>_xlfn.XLOOKUP(B1995,Demog!$A$2:$A$219,Demog!$P$2:$P$219,,,2)</f>
        <v>58612</v>
      </c>
      <c r="U1995" s="34">
        <f t="shared" si="31"/>
        <v>21</v>
      </c>
      <c r="V1995" s="13">
        <f>IF(OR(Table1[[#This Row],[7d_positivity_public]]=0,ISBLANK(Table1[[#This Row],[7d_positivity_public]])),"",(Table1[[#This Row],[7d_positivity_public]]-Table1[[#This Row],[7d_positivity_all]])/Table1[[#This Row],[7d_positivity_public]])</f>
        <v>0.4</v>
      </c>
      <c r="W1995">
        <v>3</v>
      </c>
    </row>
    <row r="1996" spans="1:23" x14ac:dyDescent="0.25">
      <c r="A1996" s="10">
        <v>44421</v>
      </c>
      <c r="B1996">
        <v>2245</v>
      </c>
      <c r="C1996" t="s">
        <v>148</v>
      </c>
      <c r="D1996">
        <v>2</v>
      </c>
      <c r="E1996">
        <v>3</v>
      </c>
      <c r="F1996">
        <v>-1</v>
      </c>
      <c r="G1996">
        <v>4</v>
      </c>
      <c r="H1996">
        <v>86</v>
      </c>
      <c r="K1996">
        <v>87</v>
      </c>
      <c r="L1996">
        <v>85</v>
      </c>
      <c r="M1996">
        <v>89</v>
      </c>
      <c r="N1996">
        <v>79</v>
      </c>
      <c r="P1996">
        <v>80</v>
      </c>
      <c r="Q1996">
        <v>76</v>
      </c>
      <c r="R1996">
        <v>84</v>
      </c>
      <c r="T1996" s="34">
        <f>_xlfn.XLOOKUP(B1996,Demog!$A$2:$A$219,Demog!$P$2:$P$219,,,2)</f>
        <v>36404</v>
      </c>
      <c r="U1996" s="34">
        <f t="shared" si="31"/>
        <v>5</v>
      </c>
      <c r="V1996" s="13">
        <f>IF(OR(Table1[[#This Row],[7d_positivity_public]]=0,ISBLANK(Table1[[#This Row],[7d_positivity_public]])),"",(Table1[[#This Row],[7d_positivity_public]]-Table1[[#This Row],[7d_positivity_all]])/Table1[[#This Row],[7d_positivity_public]])</f>
        <v>0.5</v>
      </c>
      <c r="W1996">
        <v>2</v>
      </c>
    </row>
    <row r="1997" spans="1:23" x14ac:dyDescent="0.25">
      <c r="A1997" s="10">
        <v>44421</v>
      </c>
      <c r="B1997">
        <v>2311</v>
      </c>
      <c r="C1997" t="s">
        <v>149</v>
      </c>
      <c r="D1997">
        <v>4</v>
      </c>
      <c r="E1997">
        <v>5</v>
      </c>
      <c r="F1997">
        <v>-1</v>
      </c>
      <c r="G1997">
        <v>2</v>
      </c>
      <c r="H1997">
        <v>78</v>
      </c>
      <c r="K1997">
        <v>79</v>
      </c>
      <c r="L1997">
        <v>73</v>
      </c>
      <c r="M1997">
        <v>86</v>
      </c>
      <c r="N1997">
        <v>68</v>
      </c>
      <c r="P1997">
        <v>70</v>
      </c>
      <c r="Q1997">
        <v>60</v>
      </c>
      <c r="R1997">
        <v>80</v>
      </c>
      <c r="T1997" s="34">
        <f>_xlfn.XLOOKUP(B1997,Demog!$A$2:$A$219,Demog!$P$2:$P$219,,,2)</f>
        <v>25888</v>
      </c>
      <c r="U1997" s="34">
        <f t="shared" si="31"/>
        <v>7</v>
      </c>
      <c r="V1997" s="13">
        <f>IF(OR(Table1[[#This Row],[7d_positivity_public]]=0,ISBLANK(Table1[[#This Row],[7d_positivity_public]])),"",(Table1[[#This Row],[7d_positivity_public]]-Table1[[#This Row],[7d_positivity_all]])/Table1[[#This Row],[7d_positivity_public]])</f>
        <v>0</v>
      </c>
      <c r="W1997">
        <v>2</v>
      </c>
    </row>
    <row r="1998" spans="1:23" x14ac:dyDescent="0.25">
      <c r="A1998" s="10">
        <v>44421</v>
      </c>
      <c r="B1998">
        <v>2312</v>
      </c>
      <c r="C1998" t="s">
        <v>150</v>
      </c>
      <c r="D1998">
        <v>6</v>
      </c>
      <c r="E1998">
        <v>5</v>
      </c>
      <c r="F1998">
        <v>1</v>
      </c>
      <c r="G1998">
        <v>5</v>
      </c>
      <c r="H1998">
        <v>86</v>
      </c>
      <c r="K1998">
        <v>87</v>
      </c>
      <c r="L1998">
        <v>83</v>
      </c>
      <c r="M1998">
        <v>91</v>
      </c>
      <c r="N1998">
        <v>79</v>
      </c>
      <c r="P1998">
        <v>81</v>
      </c>
      <c r="Q1998">
        <v>74</v>
      </c>
      <c r="R1998">
        <v>88</v>
      </c>
      <c r="T1998" s="34">
        <f>_xlfn.XLOOKUP(B1998,Demog!$A$2:$A$219,Demog!$P$2:$P$219,,,2)</f>
        <v>29587</v>
      </c>
      <c r="U1998" s="34">
        <f t="shared" si="31"/>
        <v>12</v>
      </c>
      <c r="V1998" s="13">
        <f>IF(OR(Table1[[#This Row],[7d_positivity_public]]=0,ISBLANK(Table1[[#This Row],[7d_positivity_public]])),"",(Table1[[#This Row],[7d_positivity_public]]-Table1[[#This Row],[7d_positivity_all]])/Table1[[#This Row],[7d_positivity_public]])</f>
        <v>0.2</v>
      </c>
      <c r="W1998">
        <v>4</v>
      </c>
    </row>
    <row r="1999" spans="1:23" x14ac:dyDescent="0.25">
      <c r="A1999" s="10">
        <v>44421</v>
      </c>
      <c r="B1999">
        <v>2313</v>
      </c>
      <c r="C1999" t="s">
        <v>151</v>
      </c>
      <c r="D1999">
        <v>10</v>
      </c>
      <c r="E1999">
        <v>4</v>
      </c>
      <c r="F1999">
        <v>6</v>
      </c>
      <c r="G1999">
        <v>11</v>
      </c>
      <c r="H1999">
        <v>84</v>
      </c>
      <c r="K1999">
        <v>85</v>
      </c>
      <c r="L1999">
        <v>82</v>
      </c>
      <c r="M1999">
        <v>89</v>
      </c>
      <c r="N1999">
        <v>75</v>
      </c>
      <c r="P1999">
        <v>77</v>
      </c>
      <c r="Q1999">
        <v>73</v>
      </c>
      <c r="R1999">
        <v>84</v>
      </c>
      <c r="T1999" s="34">
        <f>_xlfn.XLOOKUP(B1999,Demog!$A$2:$A$219,Demog!$P$2:$P$219,,,2)</f>
        <v>31567</v>
      </c>
      <c r="U1999" s="34">
        <f t="shared" si="31"/>
        <v>22</v>
      </c>
      <c r="V1999" s="13">
        <f>IF(OR(Table1[[#This Row],[7d_positivity_public]]=0,ISBLANK(Table1[[#This Row],[7d_positivity_public]])),"",(Table1[[#This Row],[7d_positivity_public]]-Table1[[#This Row],[7d_positivity_all]])/Table1[[#This Row],[7d_positivity_public]])</f>
        <v>0.45454545454545453</v>
      </c>
      <c r="W1999">
        <v>6</v>
      </c>
    </row>
    <row r="2000" spans="1:23" x14ac:dyDescent="0.25">
      <c r="A2000" s="10">
        <v>44421</v>
      </c>
      <c r="B2000">
        <v>2314</v>
      </c>
      <c r="C2000" t="s">
        <v>152</v>
      </c>
      <c r="D2000">
        <v>8</v>
      </c>
      <c r="E2000">
        <v>4</v>
      </c>
      <c r="F2000">
        <v>4</v>
      </c>
      <c r="G2000">
        <v>6</v>
      </c>
      <c r="H2000">
        <v>81</v>
      </c>
      <c r="K2000">
        <v>82</v>
      </c>
      <c r="L2000">
        <v>73</v>
      </c>
      <c r="M2000">
        <v>89</v>
      </c>
      <c r="N2000">
        <v>72</v>
      </c>
      <c r="P2000">
        <v>74</v>
      </c>
      <c r="Q2000">
        <v>62</v>
      </c>
      <c r="R2000">
        <v>84</v>
      </c>
      <c r="T2000" s="34">
        <f>_xlfn.XLOOKUP(B2000,Demog!$A$2:$A$219,Demog!$P$2:$P$219,,,2)</f>
        <v>22090</v>
      </c>
      <c r="U2000" s="34">
        <f t="shared" si="31"/>
        <v>12</v>
      </c>
      <c r="V2000" s="13">
        <f>IF(OR(Table1[[#This Row],[7d_positivity_public]]=0,ISBLANK(Table1[[#This Row],[7d_positivity_public]])),"",(Table1[[#This Row],[7d_positivity_public]]-Table1[[#This Row],[7d_positivity_all]])/Table1[[#This Row],[7d_positivity_public]])</f>
        <v>0.33333333333333331</v>
      </c>
      <c r="W2000">
        <v>4</v>
      </c>
    </row>
    <row r="2001" spans="1:23" x14ac:dyDescent="0.25">
      <c r="A2001" s="10">
        <v>44421</v>
      </c>
      <c r="B2001">
        <v>2315</v>
      </c>
      <c r="C2001" t="s">
        <v>153</v>
      </c>
      <c r="D2001">
        <v>6</v>
      </c>
      <c r="E2001">
        <v>2</v>
      </c>
      <c r="F2001">
        <v>4</v>
      </c>
      <c r="G2001">
        <v>7</v>
      </c>
      <c r="H2001">
        <v>76</v>
      </c>
      <c r="K2001">
        <v>77</v>
      </c>
      <c r="L2001">
        <v>70</v>
      </c>
      <c r="M2001">
        <v>86</v>
      </c>
      <c r="N2001">
        <v>65</v>
      </c>
      <c r="P2001">
        <v>67</v>
      </c>
      <c r="Q2001">
        <v>57</v>
      </c>
      <c r="R2001">
        <v>79</v>
      </c>
      <c r="T2001" s="34">
        <f>_xlfn.XLOOKUP(B2001,Demog!$A$2:$A$219,Demog!$P$2:$P$219,,,2)</f>
        <v>13204</v>
      </c>
      <c r="U2001" s="34">
        <f t="shared" si="31"/>
        <v>6</v>
      </c>
      <c r="V2001" s="13">
        <f>IF(OR(Table1[[#This Row],[7d_positivity_public]]=0,ISBLANK(Table1[[#This Row],[7d_positivity_public]])),"",(Table1[[#This Row],[7d_positivity_public]]-Table1[[#This Row],[7d_positivity_all]])/Table1[[#This Row],[7d_positivity_public]])</f>
        <v>0.14285714285714285</v>
      </c>
      <c r="W2001">
        <v>6</v>
      </c>
    </row>
    <row r="2002" spans="1:23" x14ac:dyDescent="0.25">
      <c r="A2002" s="10">
        <v>44421</v>
      </c>
      <c r="B2002">
        <v>2316</v>
      </c>
      <c r="C2002" t="s">
        <v>154</v>
      </c>
      <c r="D2002">
        <v>6</v>
      </c>
      <c r="E2002">
        <v>4</v>
      </c>
      <c r="F2002">
        <v>2</v>
      </c>
      <c r="G2002">
        <v>4</v>
      </c>
      <c r="H2002">
        <v>76</v>
      </c>
      <c r="K2002">
        <v>78</v>
      </c>
      <c r="L2002">
        <v>70</v>
      </c>
      <c r="M2002">
        <v>85</v>
      </c>
      <c r="N2002">
        <v>67</v>
      </c>
      <c r="P2002">
        <v>69</v>
      </c>
      <c r="Q2002">
        <v>58</v>
      </c>
      <c r="R2002">
        <v>80</v>
      </c>
      <c r="T2002" s="34">
        <f>_xlfn.XLOOKUP(B2002,Demog!$A$2:$A$219,Demog!$P$2:$P$219,,,2)</f>
        <v>12653</v>
      </c>
      <c r="U2002" s="34">
        <f t="shared" si="31"/>
        <v>5</v>
      </c>
      <c r="V2002" s="13">
        <f>IF(OR(Table1[[#This Row],[7d_positivity_public]]=0,ISBLANK(Table1[[#This Row],[7d_positivity_public]])),"",(Table1[[#This Row],[7d_positivity_public]]-Table1[[#This Row],[7d_positivity_all]])/Table1[[#This Row],[7d_positivity_public]])</f>
        <v>0.25</v>
      </c>
      <c r="W2002">
        <v>3</v>
      </c>
    </row>
    <row r="2003" spans="1:23" x14ac:dyDescent="0.25">
      <c r="A2003" s="10">
        <v>44421</v>
      </c>
      <c r="B2003">
        <v>2317</v>
      </c>
      <c r="C2003" t="s">
        <v>155</v>
      </c>
      <c r="D2003">
        <v>10</v>
      </c>
      <c r="E2003">
        <v>4</v>
      </c>
      <c r="F2003">
        <v>6</v>
      </c>
      <c r="G2003">
        <v>4</v>
      </c>
      <c r="H2003">
        <v>76</v>
      </c>
      <c r="K2003">
        <v>78</v>
      </c>
      <c r="L2003">
        <v>69</v>
      </c>
      <c r="M2003">
        <v>85</v>
      </c>
      <c r="N2003">
        <v>67</v>
      </c>
      <c r="P2003">
        <v>69</v>
      </c>
      <c r="Q2003">
        <v>56</v>
      </c>
      <c r="R2003">
        <v>79</v>
      </c>
      <c r="T2003" s="34">
        <f>_xlfn.XLOOKUP(B2003,Demog!$A$2:$A$219,Demog!$P$2:$P$219,,,2)</f>
        <v>8789</v>
      </c>
      <c r="U2003" s="34">
        <f t="shared" si="31"/>
        <v>6</v>
      </c>
      <c r="V2003" s="13">
        <f>IF(OR(Table1[[#This Row],[7d_positivity_public]]=0,ISBLANK(Table1[[#This Row],[7d_positivity_public]])),"",(Table1[[#This Row],[7d_positivity_public]]-Table1[[#This Row],[7d_positivity_all]])/Table1[[#This Row],[7d_positivity_public]])</f>
        <v>0.25</v>
      </c>
      <c r="W2003">
        <v>3</v>
      </c>
    </row>
    <row r="2004" spans="1:23" x14ac:dyDescent="0.25">
      <c r="A2004" s="10">
        <v>44421</v>
      </c>
      <c r="B2004">
        <v>2321</v>
      </c>
      <c r="C2004" t="s">
        <v>156</v>
      </c>
      <c r="D2004">
        <v>6</v>
      </c>
      <c r="E2004">
        <v>2</v>
      </c>
      <c r="F2004">
        <v>4</v>
      </c>
      <c r="G2004">
        <v>8</v>
      </c>
      <c r="H2004">
        <v>88</v>
      </c>
      <c r="K2004">
        <v>89</v>
      </c>
      <c r="L2004">
        <v>87</v>
      </c>
      <c r="M2004">
        <v>91</v>
      </c>
      <c r="N2004">
        <v>76</v>
      </c>
      <c r="P2004">
        <v>78</v>
      </c>
      <c r="Q2004">
        <v>71</v>
      </c>
      <c r="R2004">
        <v>86</v>
      </c>
      <c r="T2004" s="34">
        <f>_xlfn.XLOOKUP(B2004,Demog!$A$2:$A$219,Demog!$P$2:$P$219,,,2)</f>
        <v>56017</v>
      </c>
      <c r="U2004" s="34">
        <f t="shared" si="31"/>
        <v>24</v>
      </c>
      <c r="V2004" s="13">
        <f>IF(OR(Table1[[#This Row],[7d_positivity_public]]=0,ISBLANK(Table1[[#This Row],[7d_positivity_public]])),"",(Table1[[#This Row],[7d_positivity_public]]-Table1[[#This Row],[7d_positivity_all]])/Table1[[#This Row],[7d_positivity_public]])</f>
        <v>0.375</v>
      </c>
      <c r="W2004">
        <v>5</v>
      </c>
    </row>
    <row r="2005" spans="1:23" x14ac:dyDescent="0.25">
      <c r="A2005" s="10">
        <v>44421</v>
      </c>
      <c r="B2005">
        <v>2322</v>
      </c>
      <c r="C2005" t="s">
        <v>157</v>
      </c>
      <c r="D2005">
        <v>6</v>
      </c>
      <c r="E2005">
        <v>3</v>
      </c>
      <c r="F2005">
        <v>3</v>
      </c>
      <c r="G2005">
        <v>4</v>
      </c>
      <c r="H2005">
        <v>90</v>
      </c>
      <c r="K2005">
        <v>90</v>
      </c>
      <c r="L2005">
        <v>87</v>
      </c>
      <c r="M2005">
        <v>93</v>
      </c>
      <c r="N2005">
        <v>81</v>
      </c>
      <c r="P2005">
        <v>83</v>
      </c>
      <c r="Q2005">
        <v>75</v>
      </c>
      <c r="R2005">
        <v>89</v>
      </c>
      <c r="T2005" s="34">
        <f>_xlfn.XLOOKUP(B2005,Demog!$A$2:$A$219,Demog!$P$2:$P$219,,,2)</f>
        <v>24822</v>
      </c>
      <c r="U2005" s="34">
        <f t="shared" si="31"/>
        <v>10</v>
      </c>
      <c r="V2005" s="13">
        <f>IF(OR(Table1[[#This Row],[7d_positivity_public]]=0,ISBLANK(Table1[[#This Row],[7d_positivity_public]])),"",(Table1[[#This Row],[7d_positivity_public]]-Table1[[#This Row],[7d_positivity_all]])/Table1[[#This Row],[7d_positivity_public]])</f>
        <v>0.25</v>
      </c>
      <c r="W2005">
        <v>3</v>
      </c>
    </row>
    <row r="2006" spans="1:23" x14ac:dyDescent="0.25">
      <c r="A2006" s="10">
        <v>44421</v>
      </c>
      <c r="B2006">
        <v>2323</v>
      </c>
      <c r="C2006" t="s">
        <v>158</v>
      </c>
      <c r="D2006">
        <v>6</v>
      </c>
      <c r="E2006">
        <v>1</v>
      </c>
      <c r="F2006">
        <v>5</v>
      </c>
      <c r="G2006">
        <v>5</v>
      </c>
      <c r="H2006">
        <v>88</v>
      </c>
      <c r="K2006">
        <v>89</v>
      </c>
      <c r="L2006">
        <v>84</v>
      </c>
      <c r="M2006">
        <v>92</v>
      </c>
      <c r="N2006">
        <v>81</v>
      </c>
      <c r="P2006">
        <v>82</v>
      </c>
      <c r="Q2006">
        <v>73</v>
      </c>
      <c r="R2006">
        <v>88</v>
      </c>
      <c r="T2006" s="34">
        <f>_xlfn.XLOOKUP(B2006,Demog!$A$2:$A$219,Demog!$P$2:$P$219,,,2)</f>
        <v>22225</v>
      </c>
      <c r="U2006" s="34">
        <f t="shared" si="31"/>
        <v>9</v>
      </c>
      <c r="V2006" s="13">
        <f>IF(OR(Table1[[#This Row],[7d_positivity_public]]=0,ISBLANK(Table1[[#This Row],[7d_positivity_public]])),"",(Table1[[#This Row],[7d_positivity_public]]-Table1[[#This Row],[7d_positivity_all]])/Table1[[#This Row],[7d_positivity_public]])</f>
        <v>0.4</v>
      </c>
      <c r="W2006">
        <v>3</v>
      </c>
    </row>
    <row r="2007" spans="1:23" x14ac:dyDescent="0.25">
      <c r="A2007" s="10">
        <v>44421</v>
      </c>
      <c r="B2007">
        <v>2331</v>
      </c>
      <c r="C2007" t="s">
        <v>159</v>
      </c>
      <c r="D2007">
        <v>3</v>
      </c>
      <c r="E2007">
        <v>2</v>
      </c>
      <c r="F2007">
        <v>1</v>
      </c>
      <c r="G2007">
        <v>3</v>
      </c>
      <c r="H2007">
        <v>88</v>
      </c>
      <c r="K2007">
        <v>89</v>
      </c>
      <c r="L2007">
        <v>88</v>
      </c>
      <c r="M2007">
        <v>90</v>
      </c>
      <c r="N2007">
        <v>70</v>
      </c>
      <c r="P2007">
        <v>72</v>
      </c>
      <c r="Q2007">
        <v>66</v>
      </c>
      <c r="R2007">
        <v>83</v>
      </c>
      <c r="T2007" s="34">
        <f>_xlfn.XLOOKUP(B2007,Demog!$A$2:$A$219,Demog!$P$2:$P$219,,,2)</f>
        <v>53402</v>
      </c>
      <c r="U2007" s="34">
        <f t="shared" si="31"/>
        <v>11</v>
      </c>
      <c r="V2007" s="13">
        <f>IF(OR(Table1[[#This Row],[7d_positivity_public]]=0,ISBLANK(Table1[[#This Row],[7d_positivity_public]])),"",(Table1[[#This Row],[7d_positivity_public]]-Table1[[#This Row],[7d_positivity_all]])/Table1[[#This Row],[7d_positivity_public]])</f>
        <v>0.33333333333333331</v>
      </c>
      <c r="W2007">
        <v>2</v>
      </c>
    </row>
    <row r="2008" spans="1:23" x14ac:dyDescent="0.25">
      <c r="A2008" s="10">
        <v>44421</v>
      </c>
      <c r="B2008">
        <v>2332</v>
      </c>
      <c r="C2008" t="s">
        <v>160</v>
      </c>
      <c r="D2008">
        <v>5</v>
      </c>
      <c r="E2008">
        <v>3</v>
      </c>
      <c r="F2008">
        <v>2</v>
      </c>
      <c r="G2008">
        <v>6</v>
      </c>
      <c r="H2008">
        <v>83</v>
      </c>
      <c r="K2008">
        <v>84</v>
      </c>
      <c r="L2008">
        <v>84</v>
      </c>
      <c r="M2008">
        <v>86</v>
      </c>
      <c r="N2008">
        <v>68</v>
      </c>
      <c r="P2008">
        <v>69</v>
      </c>
      <c r="Q2008">
        <v>64</v>
      </c>
      <c r="R2008">
        <v>78</v>
      </c>
      <c r="T2008" s="34">
        <f>_xlfn.XLOOKUP(B2008,Demog!$A$2:$A$219,Demog!$P$2:$P$219,,,2)</f>
        <v>51161</v>
      </c>
      <c r="U2008" s="34">
        <f t="shared" si="31"/>
        <v>18</v>
      </c>
      <c r="V2008" s="13">
        <f>IF(OR(Table1[[#This Row],[7d_positivity_public]]=0,ISBLANK(Table1[[#This Row],[7d_positivity_public]])),"",(Table1[[#This Row],[7d_positivity_public]]-Table1[[#This Row],[7d_positivity_all]])/Table1[[#This Row],[7d_positivity_public]])</f>
        <v>0.5</v>
      </c>
      <c r="W2008">
        <v>3</v>
      </c>
    </row>
    <row r="2009" spans="1:23" x14ac:dyDescent="0.25">
      <c r="A2009" s="10">
        <v>44421</v>
      </c>
      <c r="B2009">
        <v>2333</v>
      </c>
      <c r="C2009" t="s">
        <v>161</v>
      </c>
      <c r="D2009">
        <v>5</v>
      </c>
      <c r="E2009">
        <v>2</v>
      </c>
      <c r="F2009">
        <v>3</v>
      </c>
      <c r="G2009">
        <v>5</v>
      </c>
      <c r="H2009">
        <v>85</v>
      </c>
      <c r="K2009">
        <v>86</v>
      </c>
      <c r="L2009">
        <v>82</v>
      </c>
      <c r="M2009">
        <v>90</v>
      </c>
      <c r="N2009">
        <v>76</v>
      </c>
      <c r="P2009">
        <v>77</v>
      </c>
      <c r="Q2009">
        <v>72</v>
      </c>
      <c r="R2009">
        <v>86</v>
      </c>
      <c r="T2009" s="34">
        <f>_xlfn.XLOOKUP(B2009,Demog!$A$2:$A$219,Demog!$P$2:$P$219,,,2)</f>
        <v>69963</v>
      </c>
      <c r="U2009" s="34">
        <f t="shared" si="31"/>
        <v>24</v>
      </c>
      <c r="V2009" s="13">
        <f>IF(OR(Table1[[#This Row],[7d_positivity_public]]=0,ISBLANK(Table1[[#This Row],[7d_positivity_public]])),"",(Table1[[#This Row],[7d_positivity_public]]-Table1[[#This Row],[7d_positivity_all]])/Table1[[#This Row],[7d_positivity_public]])</f>
        <v>0.4</v>
      </c>
      <c r="W2009">
        <v>3</v>
      </c>
    </row>
    <row r="2010" spans="1:23" x14ac:dyDescent="0.25">
      <c r="A2010" s="10">
        <v>44421</v>
      </c>
      <c r="B2010">
        <v>2334</v>
      </c>
      <c r="C2010" t="s">
        <v>162</v>
      </c>
      <c r="D2010">
        <v>4</v>
      </c>
      <c r="E2010">
        <v>1</v>
      </c>
      <c r="F2010">
        <v>3</v>
      </c>
      <c r="G2010">
        <v>4</v>
      </c>
      <c r="H2010">
        <v>89</v>
      </c>
      <c r="K2010">
        <v>90</v>
      </c>
      <c r="L2010">
        <v>88</v>
      </c>
      <c r="M2010">
        <v>93</v>
      </c>
      <c r="N2010">
        <v>77</v>
      </c>
      <c r="P2010">
        <v>78</v>
      </c>
      <c r="Q2010">
        <v>73</v>
      </c>
      <c r="R2010">
        <v>87</v>
      </c>
      <c r="T2010" s="34">
        <f>_xlfn.XLOOKUP(B2010,Demog!$A$2:$A$219,Demog!$P$2:$P$219,,,2)</f>
        <v>45391</v>
      </c>
      <c r="U2010" s="34">
        <f t="shared" si="31"/>
        <v>13</v>
      </c>
      <c r="V2010" s="13">
        <f>IF(OR(Table1[[#This Row],[7d_positivity_public]]=0,ISBLANK(Table1[[#This Row],[7d_positivity_public]])),"",(Table1[[#This Row],[7d_positivity_public]]-Table1[[#This Row],[7d_positivity_all]])/Table1[[#This Row],[7d_positivity_public]])</f>
        <v>0.5</v>
      </c>
      <c r="W2010">
        <v>2</v>
      </c>
    </row>
    <row r="2011" spans="1:23" x14ac:dyDescent="0.25">
      <c r="A2011" s="10">
        <v>44421</v>
      </c>
      <c r="B2011">
        <v>2335</v>
      </c>
      <c r="C2011" t="s">
        <v>163</v>
      </c>
      <c r="D2011">
        <v>5</v>
      </c>
      <c r="E2011">
        <v>1</v>
      </c>
      <c r="F2011">
        <v>4</v>
      </c>
      <c r="G2011">
        <v>6</v>
      </c>
      <c r="H2011">
        <v>89</v>
      </c>
      <c r="K2011">
        <v>90</v>
      </c>
      <c r="L2011">
        <v>89</v>
      </c>
      <c r="M2011">
        <v>93</v>
      </c>
      <c r="N2011">
        <v>73</v>
      </c>
      <c r="P2011">
        <v>75</v>
      </c>
      <c r="Q2011">
        <v>68</v>
      </c>
      <c r="R2011">
        <v>86</v>
      </c>
      <c r="T2011" s="34">
        <f>_xlfn.XLOOKUP(B2011,Demog!$A$2:$A$219,Demog!$P$2:$P$219,,,2)</f>
        <v>62748</v>
      </c>
      <c r="U2011" s="34">
        <f t="shared" si="31"/>
        <v>22</v>
      </c>
      <c r="V2011" s="13">
        <f>IF(OR(Table1[[#This Row],[7d_positivity_public]]=0,ISBLANK(Table1[[#This Row],[7d_positivity_public]])),"",(Table1[[#This Row],[7d_positivity_public]]-Table1[[#This Row],[7d_positivity_all]])/Table1[[#This Row],[7d_positivity_public]])</f>
        <v>0.33333333333333331</v>
      </c>
      <c r="W2011">
        <v>4</v>
      </c>
    </row>
    <row r="2012" spans="1:23" x14ac:dyDescent="0.25">
      <c r="A2012" s="10">
        <v>44421</v>
      </c>
      <c r="B2012">
        <v>2336</v>
      </c>
      <c r="C2012" t="s">
        <v>164</v>
      </c>
      <c r="D2012">
        <v>2</v>
      </c>
      <c r="E2012">
        <v>1</v>
      </c>
      <c r="F2012">
        <v>1</v>
      </c>
      <c r="G2012">
        <v>3</v>
      </c>
      <c r="H2012">
        <v>88</v>
      </c>
      <c r="K2012">
        <v>89</v>
      </c>
      <c r="L2012">
        <v>87</v>
      </c>
      <c r="M2012">
        <v>91</v>
      </c>
      <c r="N2012">
        <v>76</v>
      </c>
      <c r="P2012">
        <v>78</v>
      </c>
      <c r="Q2012">
        <v>72</v>
      </c>
      <c r="R2012">
        <v>86</v>
      </c>
      <c r="T2012" s="34">
        <f>_xlfn.XLOOKUP(B2012,Demog!$A$2:$A$219,Demog!$P$2:$P$219,,,2)</f>
        <v>58701</v>
      </c>
      <c r="U2012" s="34">
        <f t="shared" si="31"/>
        <v>8</v>
      </c>
      <c r="V2012" s="13">
        <f>IF(OR(Table1[[#This Row],[7d_positivity_public]]=0,ISBLANK(Table1[[#This Row],[7d_positivity_public]])),"",(Table1[[#This Row],[7d_positivity_public]]-Table1[[#This Row],[7d_positivity_all]])/Table1[[#This Row],[7d_positivity_public]])</f>
        <v>0.33333333333333331</v>
      </c>
      <c r="W2012">
        <v>2</v>
      </c>
    </row>
    <row r="2013" spans="1:23" x14ac:dyDescent="0.25">
      <c r="A2013" s="10">
        <v>44421</v>
      </c>
      <c r="B2013">
        <v>2337</v>
      </c>
      <c r="C2013" t="s">
        <v>165</v>
      </c>
      <c r="D2013">
        <v>6</v>
      </c>
      <c r="E2013">
        <v>4</v>
      </c>
      <c r="F2013">
        <v>2</v>
      </c>
      <c r="G2013">
        <v>6</v>
      </c>
      <c r="H2013">
        <v>82</v>
      </c>
      <c r="K2013">
        <v>83</v>
      </c>
      <c r="L2013">
        <v>80</v>
      </c>
      <c r="M2013">
        <v>86</v>
      </c>
      <c r="N2013">
        <v>72</v>
      </c>
      <c r="P2013">
        <v>74</v>
      </c>
      <c r="Q2013">
        <v>68</v>
      </c>
      <c r="R2013">
        <v>80</v>
      </c>
      <c r="T2013" s="34">
        <f>_xlfn.XLOOKUP(B2013,Demog!$A$2:$A$219,Demog!$P$2:$P$219,,,2)</f>
        <v>60538</v>
      </c>
      <c r="U2013" s="34">
        <f t="shared" si="31"/>
        <v>25</v>
      </c>
      <c r="V2013" s="13">
        <f>IF(OR(Table1[[#This Row],[7d_positivity_public]]=0,ISBLANK(Table1[[#This Row],[7d_positivity_public]])),"",(Table1[[#This Row],[7d_positivity_public]]-Table1[[#This Row],[7d_positivity_all]])/Table1[[#This Row],[7d_positivity_public]])</f>
        <v>0.5</v>
      </c>
      <c r="W2013">
        <v>3</v>
      </c>
    </row>
    <row r="2014" spans="1:23" x14ac:dyDescent="0.25">
      <c r="A2014" s="10">
        <v>44421</v>
      </c>
      <c r="B2014">
        <v>2338</v>
      </c>
      <c r="C2014" t="s">
        <v>166</v>
      </c>
      <c r="D2014">
        <v>3</v>
      </c>
      <c r="E2014">
        <v>2</v>
      </c>
      <c r="F2014">
        <v>1</v>
      </c>
      <c r="G2014">
        <v>3</v>
      </c>
      <c r="H2014">
        <v>90</v>
      </c>
      <c r="K2014">
        <v>91</v>
      </c>
      <c r="L2014">
        <v>90</v>
      </c>
      <c r="M2014">
        <v>93</v>
      </c>
      <c r="N2014">
        <v>71</v>
      </c>
      <c r="P2014">
        <v>73</v>
      </c>
      <c r="Q2014">
        <v>67</v>
      </c>
      <c r="R2014">
        <v>85</v>
      </c>
      <c r="T2014" s="34">
        <f>_xlfn.XLOOKUP(B2014,Demog!$A$2:$A$219,Demog!$P$2:$P$219,,,2)</f>
        <v>41463</v>
      </c>
      <c r="U2014" s="34">
        <f t="shared" si="31"/>
        <v>9</v>
      </c>
      <c r="V2014" s="13">
        <f>IF(OR(Table1[[#This Row],[7d_positivity_public]]=0,ISBLANK(Table1[[#This Row],[7d_positivity_public]])),"",(Table1[[#This Row],[7d_positivity_public]]-Table1[[#This Row],[7d_positivity_all]])/Table1[[#This Row],[7d_positivity_public]])</f>
        <v>0.33333333333333331</v>
      </c>
      <c r="W2014">
        <v>2</v>
      </c>
    </row>
    <row r="2015" spans="1:23" x14ac:dyDescent="0.25">
      <c r="A2015" s="10">
        <v>44421</v>
      </c>
      <c r="B2015">
        <v>2341</v>
      </c>
      <c r="C2015" t="s">
        <v>167</v>
      </c>
      <c r="D2015">
        <v>8</v>
      </c>
      <c r="E2015">
        <v>3</v>
      </c>
      <c r="F2015">
        <v>5</v>
      </c>
      <c r="G2015">
        <v>7</v>
      </c>
      <c r="H2015">
        <v>85</v>
      </c>
      <c r="K2015">
        <v>86</v>
      </c>
      <c r="L2015">
        <v>81</v>
      </c>
      <c r="M2015">
        <v>89</v>
      </c>
      <c r="N2015">
        <v>78</v>
      </c>
      <c r="P2015">
        <v>79</v>
      </c>
      <c r="Q2015">
        <v>72</v>
      </c>
      <c r="R2015">
        <v>85</v>
      </c>
      <c r="T2015" s="34">
        <f>_xlfn.XLOOKUP(B2015,Demog!$A$2:$A$219,Demog!$P$2:$P$219,,,2)</f>
        <v>74816</v>
      </c>
      <c r="U2015" s="34">
        <f t="shared" si="31"/>
        <v>42</v>
      </c>
      <c r="V2015" s="13">
        <f>IF(OR(Table1[[#This Row],[7d_positivity_public]]=0,ISBLANK(Table1[[#This Row],[7d_positivity_public]])),"",(Table1[[#This Row],[7d_positivity_public]]-Table1[[#This Row],[7d_positivity_all]])/Table1[[#This Row],[7d_positivity_public]])</f>
        <v>0.5714285714285714</v>
      </c>
      <c r="W2015">
        <v>3</v>
      </c>
    </row>
    <row r="2016" spans="1:23" x14ac:dyDescent="0.25">
      <c r="A2016" s="10">
        <v>44421</v>
      </c>
      <c r="B2016">
        <v>2342</v>
      </c>
      <c r="C2016" t="s">
        <v>168</v>
      </c>
      <c r="D2016">
        <v>6</v>
      </c>
      <c r="E2016">
        <v>2</v>
      </c>
      <c r="F2016">
        <v>4</v>
      </c>
      <c r="G2016">
        <v>5</v>
      </c>
      <c r="H2016">
        <v>83</v>
      </c>
      <c r="K2016">
        <v>83</v>
      </c>
      <c r="L2016">
        <v>74</v>
      </c>
      <c r="M2016">
        <v>87</v>
      </c>
      <c r="N2016">
        <v>75</v>
      </c>
      <c r="P2016">
        <v>76</v>
      </c>
      <c r="Q2016">
        <v>63</v>
      </c>
      <c r="R2016">
        <v>83</v>
      </c>
      <c r="T2016" s="34">
        <f>_xlfn.XLOOKUP(B2016,Demog!$A$2:$A$219,Demog!$P$2:$P$219,,,2)</f>
        <v>19952</v>
      </c>
      <c r="U2016" s="34">
        <f t="shared" si="31"/>
        <v>8</v>
      </c>
      <c r="V2016" s="13">
        <f>IF(OR(Table1[[#This Row],[7d_positivity_public]]=0,ISBLANK(Table1[[#This Row],[7d_positivity_public]])),"",(Table1[[#This Row],[7d_positivity_public]]-Table1[[#This Row],[7d_positivity_all]])/Table1[[#This Row],[7d_positivity_public]])</f>
        <v>0.4</v>
      </c>
      <c r="W2016">
        <v>3</v>
      </c>
    </row>
    <row r="2017" spans="1:23" x14ac:dyDescent="0.25">
      <c r="A2017" s="10">
        <v>44421</v>
      </c>
      <c r="B2017">
        <v>3111</v>
      </c>
      <c r="C2017" t="s">
        <v>169</v>
      </c>
      <c r="D2017">
        <v>2</v>
      </c>
      <c r="E2017">
        <v>3</v>
      </c>
      <c r="F2017">
        <v>-1</v>
      </c>
      <c r="G2017">
        <v>3</v>
      </c>
      <c r="H2017">
        <v>88</v>
      </c>
      <c r="K2017">
        <v>88</v>
      </c>
      <c r="L2017">
        <v>93</v>
      </c>
      <c r="M2017">
        <v>82</v>
      </c>
      <c r="N2017">
        <v>72</v>
      </c>
      <c r="P2017">
        <v>73</v>
      </c>
      <c r="Q2017">
        <v>72</v>
      </c>
      <c r="R2017">
        <v>74</v>
      </c>
      <c r="T2017" s="34">
        <f>_xlfn.XLOOKUP(B2017,Demog!$A$2:$A$219,Demog!$P$2:$P$219,,,2)</f>
        <v>54587</v>
      </c>
      <c r="U2017" s="34">
        <f t="shared" si="31"/>
        <v>8</v>
      </c>
      <c r="V2017" s="13">
        <f>IF(OR(Table1[[#This Row],[7d_positivity_public]]=0,ISBLANK(Table1[[#This Row],[7d_positivity_public]])),"",(Table1[[#This Row],[7d_positivity_public]]-Table1[[#This Row],[7d_positivity_all]])/Table1[[#This Row],[7d_positivity_public]])</f>
        <v>0.66666666666666663</v>
      </c>
      <c r="W2017">
        <v>1</v>
      </c>
    </row>
    <row r="2018" spans="1:23" x14ac:dyDescent="0.25">
      <c r="A2018" s="10">
        <v>44421</v>
      </c>
      <c r="B2018">
        <v>3112</v>
      </c>
      <c r="C2018" t="s">
        <v>170</v>
      </c>
      <c r="D2018">
        <v>7</v>
      </c>
      <c r="E2018">
        <v>2</v>
      </c>
      <c r="F2018">
        <v>5</v>
      </c>
      <c r="G2018">
        <v>15</v>
      </c>
      <c r="H2018">
        <v>81</v>
      </c>
      <c r="K2018">
        <v>81</v>
      </c>
      <c r="L2018">
        <v>80</v>
      </c>
      <c r="M2018">
        <v>82</v>
      </c>
      <c r="N2018">
        <v>71</v>
      </c>
      <c r="P2018">
        <v>72</v>
      </c>
      <c r="Q2018">
        <v>68</v>
      </c>
      <c r="R2018">
        <v>76</v>
      </c>
      <c r="T2018" s="34">
        <f>_xlfn.XLOOKUP(B2018,Demog!$A$2:$A$219,Demog!$P$2:$P$219,,,2)</f>
        <v>17729</v>
      </c>
      <c r="U2018" s="34">
        <f t="shared" si="31"/>
        <v>9</v>
      </c>
      <c r="V2018" s="13">
        <f>IF(OR(Table1[[#This Row],[7d_positivity_public]]=0,ISBLANK(Table1[[#This Row],[7d_positivity_public]])),"",(Table1[[#This Row],[7d_positivity_public]]-Table1[[#This Row],[7d_positivity_all]])/Table1[[#This Row],[7d_positivity_public]])</f>
        <v>0.73333333333333328</v>
      </c>
      <c r="W2018">
        <v>4</v>
      </c>
    </row>
    <row r="2019" spans="1:23" x14ac:dyDescent="0.25">
      <c r="A2019" s="10">
        <v>44421</v>
      </c>
      <c r="B2019">
        <v>3113</v>
      </c>
      <c r="C2019" t="s">
        <v>171</v>
      </c>
      <c r="D2019">
        <v>3</v>
      </c>
      <c r="E2019">
        <v>3</v>
      </c>
      <c r="F2019">
        <v>0</v>
      </c>
      <c r="G2019">
        <v>6</v>
      </c>
      <c r="H2019">
        <v>81</v>
      </c>
      <c r="K2019">
        <v>81</v>
      </c>
      <c r="L2019">
        <v>80</v>
      </c>
      <c r="M2019">
        <v>82</v>
      </c>
      <c r="N2019">
        <v>70</v>
      </c>
      <c r="P2019">
        <v>71</v>
      </c>
      <c r="Q2019">
        <v>66</v>
      </c>
      <c r="R2019">
        <v>76</v>
      </c>
      <c r="T2019" s="34">
        <f>_xlfn.XLOOKUP(B2019,Demog!$A$2:$A$219,Demog!$P$2:$P$219,,,2)</f>
        <v>23478</v>
      </c>
      <c r="U2019" s="34">
        <f t="shared" si="31"/>
        <v>5</v>
      </c>
      <c r="V2019" s="13">
        <f>IF(OR(Table1[[#This Row],[7d_positivity_public]]=0,ISBLANK(Table1[[#This Row],[7d_positivity_public]])),"",(Table1[[#This Row],[7d_positivity_public]]-Table1[[#This Row],[7d_positivity_all]])/Table1[[#This Row],[7d_positivity_public]])</f>
        <v>0.66666666666666663</v>
      </c>
      <c r="W2019">
        <v>2</v>
      </c>
    </row>
    <row r="2020" spans="1:23" x14ac:dyDescent="0.25">
      <c r="A2020" s="10">
        <v>44421</v>
      </c>
      <c r="B2020">
        <v>3114</v>
      </c>
      <c r="C2020" t="s">
        <v>172</v>
      </c>
      <c r="D2020">
        <v>4</v>
      </c>
      <c r="E2020">
        <v>2</v>
      </c>
      <c r="F2020">
        <v>2</v>
      </c>
      <c r="G2020">
        <v>9</v>
      </c>
      <c r="H2020">
        <v>83</v>
      </c>
      <c r="K2020">
        <v>83</v>
      </c>
      <c r="L2020">
        <v>82</v>
      </c>
      <c r="M2020">
        <v>85</v>
      </c>
      <c r="N2020">
        <v>73</v>
      </c>
      <c r="P2020">
        <v>74</v>
      </c>
      <c r="Q2020">
        <v>69</v>
      </c>
      <c r="R2020">
        <v>79</v>
      </c>
      <c r="T2020" s="34">
        <f>_xlfn.XLOOKUP(B2020,Demog!$A$2:$A$219,Demog!$P$2:$P$219,,,2)</f>
        <v>32171</v>
      </c>
      <c r="U2020" s="34">
        <f t="shared" si="31"/>
        <v>9</v>
      </c>
      <c r="V2020" s="13">
        <f>IF(OR(Table1[[#This Row],[7d_positivity_public]]=0,ISBLANK(Table1[[#This Row],[7d_positivity_public]])),"",(Table1[[#This Row],[7d_positivity_public]]-Table1[[#This Row],[7d_positivity_all]])/Table1[[#This Row],[7d_positivity_public]])</f>
        <v>0.77777777777777779</v>
      </c>
      <c r="W2020">
        <v>2</v>
      </c>
    </row>
    <row r="2021" spans="1:23" x14ac:dyDescent="0.25">
      <c r="A2021" s="10">
        <v>44421</v>
      </c>
      <c r="B2021">
        <v>3115</v>
      </c>
      <c r="C2021" t="s">
        <v>173</v>
      </c>
      <c r="D2021">
        <v>3</v>
      </c>
      <c r="E2021">
        <v>4</v>
      </c>
      <c r="F2021">
        <v>-1</v>
      </c>
      <c r="G2021">
        <v>7</v>
      </c>
      <c r="H2021">
        <v>88</v>
      </c>
      <c r="K2021">
        <v>88</v>
      </c>
      <c r="L2021">
        <v>85</v>
      </c>
      <c r="M2021">
        <v>90</v>
      </c>
      <c r="N2021">
        <v>80</v>
      </c>
      <c r="P2021">
        <v>81</v>
      </c>
      <c r="Q2021">
        <v>75</v>
      </c>
      <c r="R2021">
        <v>86</v>
      </c>
      <c r="T2021" s="34">
        <f>_xlfn.XLOOKUP(B2021,Demog!$A$2:$A$219,Demog!$P$2:$P$219,,,2)</f>
        <v>24774</v>
      </c>
      <c r="U2021" s="34">
        <f t="shared" si="31"/>
        <v>5</v>
      </c>
      <c r="V2021" s="13">
        <f>IF(OR(Table1[[#This Row],[7d_positivity_public]]=0,ISBLANK(Table1[[#This Row],[7d_positivity_public]])),"",(Table1[[#This Row],[7d_positivity_public]]-Table1[[#This Row],[7d_positivity_all]])/Table1[[#This Row],[7d_positivity_public]])</f>
        <v>0.7142857142857143</v>
      </c>
      <c r="W2021">
        <v>2</v>
      </c>
    </row>
    <row r="2022" spans="1:23" x14ac:dyDescent="0.25">
      <c r="A2022" s="10">
        <v>44421</v>
      </c>
      <c r="B2022">
        <v>3116</v>
      </c>
      <c r="C2022" t="s">
        <v>174</v>
      </c>
      <c r="D2022">
        <v>9</v>
      </c>
      <c r="E2022">
        <v>2</v>
      </c>
      <c r="F2022">
        <v>7</v>
      </c>
      <c r="G2022">
        <v>10</v>
      </c>
      <c r="H2022">
        <v>87</v>
      </c>
      <c r="K2022">
        <v>87</v>
      </c>
      <c r="L2022">
        <v>88</v>
      </c>
      <c r="M2022">
        <v>87</v>
      </c>
      <c r="N2022">
        <v>75</v>
      </c>
      <c r="P2022">
        <v>76</v>
      </c>
      <c r="Q2022">
        <v>73</v>
      </c>
      <c r="R2022">
        <v>80</v>
      </c>
      <c r="T2022" s="34">
        <f>_xlfn.XLOOKUP(B2022,Demog!$A$2:$A$219,Demog!$P$2:$P$219,,,2)</f>
        <v>24621</v>
      </c>
      <c r="U2022" s="34">
        <f t="shared" si="31"/>
        <v>16</v>
      </c>
      <c r="V2022" s="13">
        <f>IF(OR(Table1[[#This Row],[7d_positivity_public]]=0,ISBLANK(Table1[[#This Row],[7d_positivity_public]])),"",(Table1[[#This Row],[7d_positivity_public]]-Table1[[#This Row],[7d_positivity_all]])/Table1[[#This Row],[7d_positivity_public]])</f>
        <v>0.6</v>
      </c>
      <c r="W2022">
        <v>4</v>
      </c>
    </row>
    <row r="2023" spans="1:23" x14ac:dyDescent="0.25">
      <c r="A2023" s="10">
        <v>44421</v>
      </c>
      <c r="B2023">
        <v>3117</v>
      </c>
      <c r="C2023" t="s">
        <v>175</v>
      </c>
      <c r="D2023">
        <v>1</v>
      </c>
      <c r="E2023">
        <v>2</v>
      </c>
      <c r="F2023">
        <v>-1</v>
      </c>
      <c r="G2023">
        <v>2</v>
      </c>
      <c r="H2023">
        <v>86</v>
      </c>
      <c r="K2023">
        <v>87</v>
      </c>
      <c r="L2023">
        <v>85</v>
      </c>
      <c r="M2023">
        <v>88</v>
      </c>
      <c r="N2023">
        <v>75</v>
      </c>
      <c r="P2023">
        <v>76</v>
      </c>
      <c r="Q2023">
        <v>71</v>
      </c>
      <c r="R2023">
        <v>82</v>
      </c>
      <c r="T2023" s="34">
        <f>_xlfn.XLOOKUP(B2023,Demog!$A$2:$A$219,Demog!$P$2:$P$219,,,2)</f>
        <v>20949</v>
      </c>
      <c r="U2023" s="34">
        <f t="shared" si="31"/>
        <v>1</v>
      </c>
      <c r="V2023" s="13">
        <f>IF(OR(Table1[[#This Row],[7d_positivity_public]]=0,ISBLANK(Table1[[#This Row],[7d_positivity_public]])),"",(Table1[[#This Row],[7d_positivity_public]]-Table1[[#This Row],[7d_positivity_all]])/Table1[[#This Row],[7d_positivity_public]])</f>
        <v>0.5</v>
      </c>
      <c r="W2023">
        <v>1</v>
      </c>
    </row>
    <row r="2024" spans="1:23" x14ac:dyDescent="0.25">
      <c r="A2024" s="10">
        <v>44421</v>
      </c>
      <c r="B2024">
        <v>3211</v>
      </c>
      <c r="C2024" t="s">
        <v>176</v>
      </c>
      <c r="D2024">
        <v>13</v>
      </c>
      <c r="E2024">
        <v>4</v>
      </c>
      <c r="F2024">
        <v>9</v>
      </c>
      <c r="G2024">
        <v>11</v>
      </c>
      <c r="H2024">
        <v>88</v>
      </c>
      <c r="K2024">
        <v>88</v>
      </c>
      <c r="L2024">
        <v>92</v>
      </c>
      <c r="M2024">
        <v>82</v>
      </c>
      <c r="N2024">
        <v>76</v>
      </c>
      <c r="P2024">
        <v>76</v>
      </c>
      <c r="Q2024">
        <v>77</v>
      </c>
      <c r="R2024">
        <v>75</v>
      </c>
      <c r="T2024" s="34">
        <f>_xlfn.XLOOKUP(B2024,Demog!$A$2:$A$219,Demog!$P$2:$P$219,,,2)</f>
        <v>41934</v>
      </c>
      <c r="U2024" s="34">
        <f t="shared" si="31"/>
        <v>38</v>
      </c>
      <c r="V2024" s="13">
        <f>IF(OR(Table1[[#This Row],[7d_positivity_public]]=0,ISBLANK(Table1[[#This Row],[7d_positivity_public]])),"",(Table1[[#This Row],[7d_positivity_public]]-Table1[[#This Row],[7d_positivity_all]])/Table1[[#This Row],[7d_positivity_public]])</f>
        <v>0.81818181818181823</v>
      </c>
      <c r="W2024">
        <v>2</v>
      </c>
    </row>
    <row r="2025" spans="1:23" x14ac:dyDescent="0.25">
      <c r="A2025" s="10">
        <v>44421</v>
      </c>
      <c r="B2025">
        <v>3212</v>
      </c>
      <c r="C2025" t="s">
        <v>177</v>
      </c>
      <c r="D2025">
        <v>9</v>
      </c>
      <c r="E2025">
        <v>4</v>
      </c>
      <c r="F2025">
        <v>5</v>
      </c>
      <c r="G2025">
        <v>10</v>
      </c>
      <c r="H2025">
        <v>88</v>
      </c>
      <c r="K2025">
        <v>88</v>
      </c>
      <c r="L2025">
        <v>90</v>
      </c>
      <c r="M2025">
        <v>85</v>
      </c>
      <c r="N2025">
        <v>78</v>
      </c>
      <c r="P2025">
        <v>78</v>
      </c>
      <c r="Q2025">
        <v>78</v>
      </c>
      <c r="R2025">
        <v>78</v>
      </c>
      <c r="T2025" s="34">
        <f>_xlfn.XLOOKUP(B2025,Demog!$A$2:$A$219,Demog!$P$2:$P$219,,,2)</f>
        <v>47203</v>
      </c>
      <c r="U2025" s="34">
        <f t="shared" si="31"/>
        <v>30</v>
      </c>
      <c r="V2025" s="13">
        <f>IF(OR(Table1[[#This Row],[7d_positivity_public]]=0,ISBLANK(Table1[[#This Row],[7d_positivity_public]])),"",(Table1[[#This Row],[7d_positivity_public]]-Table1[[#This Row],[7d_positivity_all]])/Table1[[#This Row],[7d_positivity_public]])</f>
        <v>0.7</v>
      </c>
      <c r="W2025">
        <v>3</v>
      </c>
    </row>
    <row r="2026" spans="1:23" x14ac:dyDescent="0.25">
      <c r="A2026" s="10">
        <v>44421</v>
      </c>
      <c r="B2026">
        <v>3213</v>
      </c>
      <c r="C2026" t="s">
        <v>178</v>
      </c>
      <c r="D2026">
        <v>6</v>
      </c>
      <c r="E2026">
        <v>6</v>
      </c>
      <c r="F2026">
        <v>0</v>
      </c>
      <c r="G2026">
        <v>6</v>
      </c>
      <c r="H2026">
        <v>90</v>
      </c>
      <c r="K2026">
        <v>90</v>
      </c>
      <c r="L2026">
        <v>90</v>
      </c>
      <c r="M2026">
        <v>90</v>
      </c>
      <c r="N2026">
        <v>81</v>
      </c>
      <c r="P2026">
        <v>83</v>
      </c>
      <c r="Q2026">
        <v>81</v>
      </c>
      <c r="R2026">
        <v>85</v>
      </c>
      <c r="T2026" s="34">
        <f>_xlfn.XLOOKUP(B2026,Demog!$A$2:$A$219,Demog!$P$2:$P$219,,,2)</f>
        <v>32904</v>
      </c>
      <c r="U2026" s="34">
        <f t="shared" si="31"/>
        <v>14</v>
      </c>
      <c r="V2026" s="13">
        <f>IF(OR(Table1[[#This Row],[7d_positivity_public]]=0,ISBLANK(Table1[[#This Row],[7d_positivity_public]])),"",(Table1[[#This Row],[7d_positivity_public]]-Table1[[#This Row],[7d_positivity_all]])/Table1[[#This Row],[7d_positivity_public]])</f>
        <v>0.66666666666666663</v>
      </c>
      <c r="W2026">
        <v>2</v>
      </c>
    </row>
    <row r="2027" spans="1:23" x14ac:dyDescent="0.25">
      <c r="A2027" s="10">
        <v>44421</v>
      </c>
      <c r="B2027">
        <v>3221</v>
      </c>
      <c r="C2027" t="s">
        <v>179</v>
      </c>
      <c r="D2027">
        <v>8</v>
      </c>
      <c r="E2027">
        <v>7</v>
      </c>
      <c r="F2027">
        <v>1</v>
      </c>
      <c r="G2027">
        <v>5</v>
      </c>
      <c r="H2027">
        <v>75</v>
      </c>
      <c r="K2027">
        <v>76</v>
      </c>
      <c r="L2027">
        <v>75</v>
      </c>
      <c r="M2027">
        <v>76</v>
      </c>
      <c r="N2027">
        <v>62</v>
      </c>
      <c r="P2027">
        <v>63</v>
      </c>
      <c r="Q2027">
        <v>60</v>
      </c>
      <c r="R2027">
        <v>65</v>
      </c>
      <c r="T2027" s="34">
        <f>_xlfn.XLOOKUP(B2027,Demog!$A$2:$A$219,Demog!$P$2:$P$219,,,2)</f>
        <v>19960</v>
      </c>
      <c r="U2027" s="34">
        <f t="shared" si="31"/>
        <v>11</v>
      </c>
      <c r="V2027" s="13">
        <f>IF(OR(Table1[[#This Row],[7d_positivity_public]]=0,ISBLANK(Table1[[#This Row],[7d_positivity_public]])),"",(Table1[[#This Row],[7d_positivity_public]]-Table1[[#This Row],[7d_positivity_all]])/Table1[[#This Row],[7d_positivity_public]])</f>
        <v>0.4</v>
      </c>
      <c r="W2027">
        <v>3</v>
      </c>
    </row>
    <row r="2028" spans="1:23" x14ac:dyDescent="0.25">
      <c r="A2028" s="10">
        <v>44421</v>
      </c>
      <c r="B2028">
        <v>3222</v>
      </c>
      <c r="C2028" t="s">
        <v>180</v>
      </c>
      <c r="D2028">
        <v>18</v>
      </c>
      <c r="E2028">
        <v>3</v>
      </c>
      <c r="F2028">
        <v>15</v>
      </c>
      <c r="G2028">
        <v>14</v>
      </c>
      <c r="H2028">
        <v>87</v>
      </c>
      <c r="K2028">
        <v>88</v>
      </c>
      <c r="L2028">
        <v>90</v>
      </c>
      <c r="M2028">
        <v>83</v>
      </c>
      <c r="N2028">
        <v>75</v>
      </c>
      <c r="P2028">
        <v>76</v>
      </c>
      <c r="Q2028">
        <v>76</v>
      </c>
      <c r="R2028">
        <v>76</v>
      </c>
      <c r="T2028" s="34">
        <f>_xlfn.XLOOKUP(B2028,Demog!$A$2:$A$219,Demog!$P$2:$P$219,,,2)</f>
        <v>12392</v>
      </c>
      <c r="U2028" s="34">
        <f t="shared" si="31"/>
        <v>16</v>
      </c>
      <c r="V2028" s="13">
        <f>IF(OR(Table1[[#This Row],[7d_positivity_public]]=0,ISBLANK(Table1[[#This Row],[7d_positivity_public]])),"",(Table1[[#This Row],[7d_positivity_public]]-Table1[[#This Row],[7d_positivity_all]])/Table1[[#This Row],[7d_positivity_public]])</f>
        <v>0.7142857142857143</v>
      </c>
      <c r="W2028">
        <v>4</v>
      </c>
    </row>
    <row r="2029" spans="1:23" x14ac:dyDescent="0.25">
      <c r="A2029" s="10">
        <v>44421</v>
      </c>
      <c r="B2029">
        <v>3223</v>
      </c>
      <c r="C2029" t="s">
        <v>181</v>
      </c>
      <c r="D2029">
        <v>10</v>
      </c>
      <c r="E2029">
        <v>3</v>
      </c>
      <c r="F2029">
        <v>7</v>
      </c>
      <c r="G2029">
        <v>10</v>
      </c>
      <c r="H2029">
        <v>86</v>
      </c>
      <c r="K2029">
        <v>86</v>
      </c>
      <c r="L2029">
        <v>87</v>
      </c>
      <c r="M2029">
        <v>84</v>
      </c>
      <c r="N2029">
        <v>76</v>
      </c>
      <c r="P2029">
        <v>77</v>
      </c>
      <c r="Q2029">
        <v>76</v>
      </c>
      <c r="R2029">
        <v>77</v>
      </c>
      <c r="T2029" s="34">
        <f>_xlfn.XLOOKUP(B2029,Demog!$A$2:$A$219,Demog!$P$2:$P$219,,,2)</f>
        <v>29180</v>
      </c>
      <c r="U2029" s="34">
        <f t="shared" si="31"/>
        <v>20</v>
      </c>
      <c r="V2029" s="13">
        <f>IF(OR(Table1[[#This Row],[7d_positivity_public]]=0,ISBLANK(Table1[[#This Row],[7d_positivity_public]])),"",(Table1[[#This Row],[7d_positivity_public]]-Table1[[#This Row],[7d_positivity_all]])/Table1[[#This Row],[7d_positivity_public]])</f>
        <v>0.6</v>
      </c>
      <c r="W2029">
        <v>4</v>
      </c>
    </row>
    <row r="2030" spans="1:23" x14ac:dyDescent="0.25">
      <c r="A2030" s="10">
        <v>44421</v>
      </c>
      <c r="B2030">
        <v>3231</v>
      </c>
      <c r="C2030" t="s">
        <v>182</v>
      </c>
      <c r="D2030">
        <v>6</v>
      </c>
      <c r="E2030">
        <v>4</v>
      </c>
      <c r="F2030">
        <v>2</v>
      </c>
      <c r="G2030">
        <v>10</v>
      </c>
      <c r="H2030">
        <v>90</v>
      </c>
      <c r="K2030">
        <v>90</v>
      </c>
      <c r="L2030">
        <v>91</v>
      </c>
      <c r="M2030">
        <v>89</v>
      </c>
      <c r="N2030">
        <v>79</v>
      </c>
      <c r="P2030">
        <v>80</v>
      </c>
      <c r="Q2030">
        <v>79</v>
      </c>
      <c r="R2030">
        <v>82</v>
      </c>
      <c r="T2030" s="34">
        <f>_xlfn.XLOOKUP(B2030,Demog!$A$2:$A$219,Demog!$P$2:$P$219,,,2)</f>
        <v>18027</v>
      </c>
      <c r="U2030" s="34">
        <f t="shared" si="31"/>
        <v>8</v>
      </c>
      <c r="V2030" s="13">
        <f>IF(OR(Table1[[#This Row],[7d_positivity_public]]=0,ISBLANK(Table1[[#This Row],[7d_positivity_public]])),"",(Table1[[#This Row],[7d_positivity_public]]-Table1[[#This Row],[7d_positivity_all]])/Table1[[#This Row],[7d_positivity_public]])</f>
        <v>0.7</v>
      </c>
      <c r="W2030">
        <v>3</v>
      </c>
    </row>
    <row r="2031" spans="1:23" x14ac:dyDescent="0.25">
      <c r="A2031" s="10">
        <v>44421</v>
      </c>
      <c r="B2031">
        <v>3232</v>
      </c>
      <c r="C2031" t="s">
        <v>183</v>
      </c>
      <c r="D2031">
        <v>11</v>
      </c>
      <c r="E2031">
        <v>2</v>
      </c>
      <c r="F2031">
        <v>9</v>
      </c>
      <c r="G2031">
        <v>11</v>
      </c>
      <c r="H2031">
        <v>89</v>
      </c>
      <c r="K2031">
        <v>90</v>
      </c>
      <c r="L2031">
        <v>89</v>
      </c>
      <c r="M2031">
        <v>90</v>
      </c>
      <c r="N2031">
        <v>79</v>
      </c>
      <c r="P2031">
        <v>80</v>
      </c>
      <c r="Q2031">
        <v>77</v>
      </c>
      <c r="R2031">
        <v>84</v>
      </c>
      <c r="T2031" s="34">
        <f>_xlfn.XLOOKUP(B2031,Demog!$A$2:$A$219,Demog!$P$2:$P$219,,,2)</f>
        <v>34575</v>
      </c>
      <c r="U2031" s="34">
        <f t="shared" si="31"/>
        <v>27</v>
      </c>
      <c r="V2031" s="13">
        <f>IF(OR(Table1[[#This Row],[7d_positivity_public]]=0,ISBLANK(Table1[[#This Row],[7d_positivity_public]])),"",(Table1[[#This Row],[7d_positivity_public]]-Table1[[#This Row],[7d_positivity_all]])/Table1[[#This Row],[7d_positivity_public]])</f>
        <v>0.45454545454545453</v>
      </c>
      <c r="W2031">
        <v>6</v>
      </c>
    </row>
    <row r="2032" spans="1:23" x14ac:dyDescent="0.25">
      <c r="A2032" s="10">
        <v>44421</v>
      </c>
      <c r="B2032">
        <v>3233</v>
      </c>
      <c r="C2032" t="s">
        <v>184</v>
      </c>
      <c r="D2032">
        <v>3</v>
      </c>
      <c r="E2032">
        <v>3</v>
      </c>
      <c r="F2032">
        <v>0</v>
      </c>
      <c r="G2032">
        <v>6</v>
      </c>
      <c r="H2032">
        <v>91</v>
      </c>
      <c r="K2032">
        <v>92</v>
      </c>
      <c r="L2032">
        <v>93</v>
      </c>
      <c r="M2032">
        <v>90</v>
      </c>
      <c r="N2032">
        <v>80</v>
      </c>
      <c r="P2032">
        <v>81</v>
      </c>
      <c r="Q2032">
        <v>79</v>
      </c>
      <c r="R2032">
        <v>84</v>
      </c>
      <c r="T2032" s="34">
        <f>_xlfn.XLOOKUP(B2032,Demog!$A$2:$A$219,Demog!$P$2:$P$219,,,2)</f>
        <v>51292</v>
      </c>
      <c r="U2032" s="34">
        <f t="shared" si="31"/>
        <v>11</v>
      </c>
      <c r="V2032" s="13">
        <f>IF(OR(Table1[[#This Row],[7d_positivity_public]]=0,ISBLANK(Table1[[#This Row],[7d_positivity_public]])),"",(Table1[[#This Row],[7d_positivity_public]]-Table1[[#This Row],[7d_positivity_all]])/Table1[[#This Row],[7d_positivity_public]])</f>
        <v>0.5</v>
      </c>
      <c r="W2032">
        <v>3</v>
      </c>
    </row>
    <row r="2033" spans="1:23" x14ac:dyDescent="0.25">
      <c r="A2033" s="10">
        <v>44421</v>
      </c>
      <c r="B2033">
        <v>3241</v>
      </c>
      <c r="C2033" t="s">
        <v>185</v>
      </c>
      <c r="D2033">
        <v>4</v>
      </c>
      <c r="E2033">
        <v>3</v>
      </c>
      <c r="F2033">
        <v>1</v>
      </c>
      <c r="G2033">
        <v>5</v>
      </c>
      <c r="H2033">
        <v>84</v>
      </c>
      <c r="K2033">
        <v>84</v>
      </c>
      <c r="L2033">
        <v>82</v>
      </c>
      <c r="M2033">
        <v>85</v>
      </c>
      <c r="N2033">
        <v>74</v>
      </c>
      <c r="P2033">
        <v>75</v>
      </c>
      <c r="Q2033">
        <v>70</v>
      </c>
      <c r="R2033">
        <v>80</v>
      </c>
      <c r="T2033" s="34">
        <f>_xlfn.XLOOKUP(B2033,Demog!$A$2:$A$219,Demog!$P$2:$P$219,,,2)</f>
        <v>37993</v>
      </c>
      <c r="U2033" s="34">
        <f t="shared" si="31"/>
        <v>11</v>
      </c>
      <c r="V2033" s="13">
        <f>IF(OR(Table1[[#This Row],[7d_positivity_public]]=0,ISBLANK(Table1[[#This Row],[7d_positivity_public]])),"",(Table1[[#This Row],[7d_positivity_public]]-Table1[[#This Row],[7d_positivity_all]])/Table1[[#This Row],[7d_positivity_public]])</f>
        <v>0.8</v>
      </c>
      <c r="W2033">
        <v>1</v>
      </c>
    </row>
    <row r="2034" spans="1:23" x14ac:dyDescent="0.25">
      <c r="A2034" s="10">
        <v>44421</v>
      </c>
      <c r="B2034">
        <v>3242</v>
      </c>
      <c r="C2034" t="s">
        <v>186</v>
      </c>
      <c r="D2034">
        <v>7</v>
      </c>
      <c r="E2034">
        <v>3</v>
      </c>
      <c r="F2034">
        <v>4</v>
      </c>
      <c r="G2034">
        <v>8</v>
      </c>
      <c r="H2034">
        <v>87</v>
      </c>
      <c r="K2034">
        <v>87</v>
      </c>
      <c r="L2034">
        <v>85</v>
      </c>
      <c r="M2034">
        <v>89</v>
      </c>
      <c r="N2034">
        <v>77</v>
      </c>
      <c r="P2034">
        <v>79</v>
      </c>
      <c r="Q2034">
        <v>73</v>
      </c>
      <c r="R2034">
        <v>85</v>
      </c>
      <c r="T2034" s="34">
        <f>_xlfn.XLOOKUP(B2034,Demog!$A$2:$A$219,Demog!$P$2:$P$219,,,2)</f>
        <v>34483</v>
      </c>
      <c r="U2034" s="34">
        <f t="shared" si="31"/>
        <v>17</v>
      </c>
      <c r="V2034" s="13">
        <f>IF(OR(Table1[[#This Row],[7d_positivity_public]]=0,ISBLANK(Table1[[#This Row],[7d_positivity_public]])),"",(Table1[[#This Row],[7d_positivity_public]]-Table1[[#This Row],[7d_positivity_all]])/Table1[[#This Row],[7d_positivity_public]])</f>
        <v>0.75</v>
      </c>
      <c r="W2034">
        <v>2</v>
      </c>
    </row>
    <row r="2035" spans="1:23" x14ac:dyDescent="0.25">
      <c r="A2035" s="10">
        <v>44421</v>
      </c>
      <c r="B2035">
        <v>3243</v>
      </c>
      <c r="C2035" t="s">
        <v>187</v>
      </c>
      <c r="D2035">
        <v>8</v>
      </c>
      <c r="E2035">
        <v>6</v>
      </c>
      <c r="F2035">
        <v>2</v>
      </c>
      <c r="G2035">
        <v>6</v>
      </c>
      <c r="H2035">
        <v>82</v>
      </c>
      <c r="K2035">
        <v>82</v>
      </c>
      <c r="L2035">
        <v>82</v>
      </c>
      <c r="M2035">
        <v>82</v>
      </c>
      <c r="N2035">
        <v>68</v>
      </c>
      <c r="P2035">
        <v>69</v>
      </c>
      <c r="Q2035">
        <v>66</v>
      </c>
      <c r="R2035">
        <v>75</v>
      </c>
      <c r="T2035" s="34">
        <f>_xlfn.XLOOKUP(B2035,Demog!$A$2:$A$219,Demog!$P$2:$P$219,,,2)</f>
        <v>15890</v>
      </c>
      <c r="U2035" s="34">
        <f t="shared" si="31"/>
        <v>9</v>
      </c>
      <c r="V2035" s="13">
        <f>IF(OR(Table1[[#This Row],[7d_positivity_public]]=0,ISBLANK(Table1[[#This Row],[7d_positivity_public]])),"",(Table1[[#This Row],[7d_positivity_public]]-Table1[[#This Row],[7d_positivity_all]])/Table1[[#This Row],[7d_positivity_public]])</f>
        <v>0.83333333333333337</v>
      </c>
      <c r="W2035">
        <v>1</v>
      </c>
    </row>
    <row r="2036" spans="1:23" x14ac:dyDescent="0.25">
      <c r="A2036" s="10">
        <v>44421</v>
      </c>
      <c r="B2036">
        <v>3244</v>
      </c>
      <c r="C2036" t="s">
        <v>188</v>
      </c>
      <c r="D2036">
        <v>7</v>
      </c>
      <c r="E2036">
        <v>5</v>
      </c>
      <c r="F2036">
        <v>2</v>
      </c>
      <c r="G2036">
        <v>7</v>
      </c>
      <c r="H2036">
        <v>90</v>
      </c>
      <c r="K2036">
        <v>90</v>
      </c>
      <c r="L2036">
        <v>91</v>
      </c>
      <c r="M2036">
        <v>89</v>
      </c>
      <c r="N2036">
        <v>81</v>
      </c>
      <c r="P2036">
        <v>82</v>
      </c>
      <c r="Q2036">
        <v>80</v>
      </c>
      <c r="R2036">
        <v>84</v>
      </c>
      <c r="T2036" s="34">
        <f>_xlfn.XLOOKUP(B2036,Demog!$A$2:$A$219,Demog!$P$2:$P$219,,,2)</f>
        <v>42812</v>
      </c>
      <c r="U2036" s="34">
        <f t="shared" si="31"/>
        <v>21</v>
      </c>
      <c r="V2036" s="13">
        <f>IF(OR(Table1[[#This Row],[7d_positivity_public]]=0,ISBLANK(Table1[[#This Row],[7d_positivity_public]])),"",(Table1[[#This Row],[7d_positivity_public]]-Table1[[#This Row],[7d_positivity_all]])/Table1[[#This Row],[7d_positivity_public]])</f>
        <v>0.7142857142857143</v>
      </c>
      <c r="W2036">
        <v>2</v>
      </c>
    </row>
    <row r="2037" spans="1:23" x14ac:dyDescent="0.25">
      <c r="A2037" s="10">
        <v>44421</v>
      </c>
      <c r="B2037">
        <v>3251</v>
      </c>
      <c r="C2037" t="s">
        <v>189</v>
      </c>
      <c r="D2037">
        <v>1</v>
      </c>
      <c r="E2037">
        <v>2</v>
      </c>
      <c r="F2037">
        <v>-1</v>
      </c>
      <c r="G2037">
        <v>1</v>
      </c>
      <c r="H2037">
        <v>90</v>
      </c>
      <c r="K2037">
        <v>90</v>
      </c>
      <c r="L2037">
        <v>91</v>
      </c>
      <c r="M2037">
        <v>89</v>
      </c>
      <c r="N2037">
        <v>80</v>
      </c>
      <c r="P2037">
        <v>80</v>
      </c>
      <c r="Q2037">
        <v>79</v>
      </c>
      <c r="R2037">
        <v>82</v>
      </c>
      <c r="T2037" s="34">
        <f>_xlfn.XLOOKUP(B2037,Demog!$A$2:$A$219,Demog!$P$2:$P$219,,,2)</f>
        <v>31755</v>
      </c>
      <c r="U2037" s="34">
        <f t="shared" si="31"/>
        <v>2</v>
      </c>
      <c r="V2037" s="13">
        <f>IF(OR(Table1[[#This Row],[7d_positivity_public]]=0,ISBLANK(Table1[[#This Row],[7d_positivity_public]])),"",(Table1[[#This Row],[7d_positivity_public]]-Table1[[#This Row],[7d_positivity_all]])/Table1[[#This Row],[7d_positivity_public]])</f>
        <v>0</v>
      </c>
      <c r="W2037">
        <v>1</v>
      </c>
    </row>
    <row r="2038" spans="1:23" x14ac:dyDescent="0.25">
      <c r="A2038" s="10">
        <v>44421</v>
      </c>
      <c r="B2038">
        <v>3252</v>
      </c>
      <c r="C2038" t="s">
        <v>190</v>
      </c>
      <c r="D2038">
        <v>4</v>
      </c>
      <c r="E2038">
        <v>3</v>
      </c>
      <c r="F2038">
        <v>1</v>
      </c>
      <c r="G2038">
        <v>3</v>
      </c>
      <c r="H2038">
        <v>90</v>
      </c>
      <c r="K2038">
        <v>90</v>
      </c>
      <c r="L2038">
        <v>91</v>
      </c>
      <c r="M2038">
        <v>86</v>
      </c>
      <c r="N2038">
        <v>81</v>
      </c>
      <c r="P2038">
        <v>82</v>
      </c>
      <c r="Q2038">
        <v>82</v>
      </c>
      <c r="R2038">
        <v>80</v>
      </c>
      <c r="T2038" s="34">
        <f>_xlfn.XLOOKUP(B2038,Demog!$A$2:$A$219,Demog!$P$2:$P$219,,,2)</f>
        <v>32807</v>
      </c>
      <c r="U2038" s="34">
        <f t="shared" si="31"/>
        <v>9</v>
      </c>
      <c r="V2038" s="13">
        <f>IF(OR(Table1[[#This Row],[7d_positivity_public]]=0,ISBLANK(Table1[[#This Row],[7d_positivity_public]])),"",(Table1[[#This Row],[7d_positivity_public]]-Table1[[#This Row],[7d_positivity_all]])/Table1[[#This Row],[7d_positivity_public]])</f>
        <v>0.66666666666666663</v>
      </c>
      <c r="W2038">
        <v>1</v>
      </c>
    </row>
    <row r="2039" spans="1:23" x14ac:dyDescent="0.25">
      <c r="A2039" s="10">
        <v>44421</v>
      </c>
      <c r="B2039">
        <v>3253</v>
      </c>
      <c r="C2039" t="s">
        <v>191</v>
      </c>
      <c r="D2039">
        <v>7</v>
      </c>
      <c r="E2039">
        <v>5</v>
      </c>
      <c r="F2039">
        <v>2</v>
      </c>
      <c r="G2039">
        <v>8</v>
      </c>
      <c r="H2039">
        <v>90</v>
      </c>
      <c r="K2039">
        <v>90</v>
      </c>
      <c r="L2039">
        <v>92</v>
      </c>
      <c r="M2039">
        <v>89</v>
      </c>
      <c r="N2039">
        <v>81</v>
      </c>
      <c r="P2039">
        <v>82</v>
      </c>
      <c r="Q2039">
        <v>81</v>
      </c>
      <c r="R2039">
        <v>84</v>
      </c>
      <c r="T2039" s="34">
        <f>_xlfn.XLOOKUP(B2039,Demog!$A$2:$A$219,Demog!$P$2:$P$219,,,2)</f>
        <v>31246</v>
      </c>
      <c r="U2039" s="34">
        <f t="shared" si="31"/>
        <v>15</v>
      </c>
      <c r="V2039" s="13">
        <f>IF(OR(Table1[[#This Row],[7d_positivity_public]]=0,ISBLANK(Table1[[#This Row],[7d_positivity_public]])),"",(Table1[[#This Row],[7d_positivity_public]]-Table1[[#This Row],[7d_positivity_all]])/Table1[[#This Row],[7d_positivity_public]])</f>
        <v>0.625</v>
      </c>
      <c r="W2039">
        <v>3</v>
      </c>
    </row>
    <row r="2040" spans="1:23" x14ac:dyDescent="0.25">
      <c r="A2040" s="10">
        <v>44421</v>
      </c>
      <c r="B2040">
        <v>3261</v>
      </c>
      <c r="C2040" t="s">
        <v>192</v>
      </c>
      <c r="D2040">
        <v>6</v>
      </c>
      <c r="E2040">
        <v>1</v>
      </c>
      <c r="F2040">
        <v>5</v>
      </c>
      <c r="G2040">
        <v>7</v>
      </c>
      <c r="H2040">
        <v>88</v>
      </c>
      <c r="K2040">
        <v>89</v>
      </c>
      <c r="L2040">
        <v>89</v>
      </c>
      <c r="M2040">
        <v>89</v>
      </c>
      <c r="N2040">
        <v>79</v>
      </c>
      <c r="P2040">
        <v>80</v>
      </c>
      <c r="Q2040">
        <v>76</v>
      </c>
      <c r="R2040">
        <v>83</v>
      </c>
      <c r="T2040" s="34">
        <f>_xlfn.XLOOKUP(B2040,Demog!$A$2:$A$219,Demog!$P$2:$P$219,,,2)</f>
        <v>29561</v>
      </c>
      <c r="U2040" s="34">
        <f t="shared" si="31"/>
        <v>12</v>
      </c>
      <c r="V2040" s="13">
        <f>IF(OR(Table1[[#This Row],[7d_positivity_public]]=0,ISBLANK(Table1[[#This Row],[7d_positivity_public]])),"",(Table1[[#This Row],[7d_positivity_public]]-Table1[[#This Row],[7d_positivity_all]])/Table1[[#This Row],[7d_positivity_public]])</f>
        <v>0.5714285714285714</v>
      </c>
      <c r="W2040">
        <v>3</v>
      </c>
    </row>
    <row r="2041" spans="1:23" x14ac:dyDescent="0.25">
      <c r="A2041" s="10">
        <v>44421</v>
      </c>
      <c r="B2041">
        <v>3262</v>
      </c>
      <c r="C2041" t="s">
        <v>193</v>
      </c>
      <c r="D2041">
        <v>5</v>
      </c>
      <c r="E2041">
        <v>4</v>
      </c>
      <c r="F2041">
        <v>1</v>
      </c>
      <c r="G2041">
        <v>8</v>
      </c>
      <c r="H2041">
        <v>84</v>
      </c>
      <c r="K2041">
        <v>84</v>
      </c>
      <c r="L2041">
        <v>86</v>
      </c>
      <c r="M2041">
        <v>82</v>
      </c>
      <c r="N2041">
        <v>73</v>
      </c>
      <c r="P2041">
        <v>74</v>
      </c>
      <c r="Q2041">
        <v>71</v>
      </c>
      <c r="R2041">
        <v>76</v>
      </c>
      <c r="T2041" s="34">
        <f>_xlfn.XLOOKUP(B2041,Demog!$A$2:$A$219,Demog!$P$2:$P$219,,,2)</f>
        <v>37453</v>
      </c>
      <c r="U2041" s="34">
        <f t="shared" si="31"/>
        <v>13</v>
      </c>
      <c r="V2041" s="13">
        <f>IF(OR(Table1[[#This Row],[7d_positivity_public]]=0,ISBLANK(Table1[[#This Row],[7d_positivity_public]])),"",(Table1[[#This Row],[7d_positivity_public]]-Table1[[#This Row],[7d_positivity_all]])/Table1[[#This Row],[7d_positivity_public]])</f>
        <v>0.75</v>
      </c>
      <c r="W2041">
        <v>2</v>
      </c>
    </row>
    <row r="2042" spans="1:23" x14ac:dyDescent="0.25">
      <c r="A2042" s="10">
        <v>44421</v>
      </c>
      <c r="B2042">
        <v>3263</v>
      </c>
      <c r="C2042" t="s">
        <v>194</v>
      </c>
      <c r="D2042">
        <v>4</v>
      </c>
      <c r="E2042">
        <v>3</v>
      </c>
      <c r="F2042">
        <v>1</v>
      </c>
      <c r="G2042">
        <v>6</v>
      </c>
      <c r="H2042">
        <v>91</v>
      </c>
      <c r="K2042">
        <v>91</v>
      </c>
      <c r="L2042">
        <v>92</v>
      </c>
      <c r="M2042">
        <v>90</v>
      </c>
      <c r="N2042">
        <v>77</v>
      </c>
      <c r="P2042">
        <v>78</v>
      </c>
      <c r="Q2042">
        <v>74</v>
      </c>
      <c r="R2042">
        <v>84</v>
      </c>
      <c r="T2042" s="34">
        <f>_xlfn.XLOOKUP(B2042,Demog!$A$2:$A$219,Demog!$P$2:$P$219,,,2)</f>
        <v>36496</v>
      </c>
      <c r="U2042" s="34">
        <f t="shared" si="31"/>
        <v>10</v>
      </c>
      <c r="V2042" s="13">
        <f>IF(OR(Table1[[#This Row],[7d_positivity_public]]=0,ISBLANK(Table1[[#This Row],[7d_positivity_public]])),"",(Table1[[#This Row],[7d_positivity_public]]-Table1[[#This Row],[7d_positivity_all]])/Table1[[#This Row],[7d_positivity_public]])</f>
        <v>0.33333333333333331</v>
      </c>
      <c r="W2042">
        <v>4</v>
      </c>
    </row>
    <row r="2043" spans="1:23" x14ac:dyDescent="0.25">
      <c r="A2043" s="10">
        <v>44421</v>
      </c>
      <c r="B2043">
        <v>3264</v>
      </c>
      <c r="C2043" t="s">
        <v>195</v>
      </c>
      <c r="D2043">
        <v>3</v>
      </c>
      <c r="E2043">
        <v>2</v>
      </c>
      <c r="F2043">
        <v>1</v>
      </c>
      <c r="G2043">
        <v>5</v>
      </c>
      <c r="H2043">
        <v>89</v>
      </c>
      <c r="K2043">
        <v>90</v>
      </c>
      <c r="L2043">
        <v>90</v>
      </c>
      <c r="M2043">
        <v>89</v>
      </c>
      <c r="N2043">
        <v>78</v>
      </c>
      <c r="P2043">
        <v>79</v>
      </c>
      <c r="Q2043">
        <v>76</v>
      </c>
      <c r="R2043">
        <v>83</v>
      </c>
      <c r="T2043" s="34">
        <f>_xlfn.XLOOKUP(B2043,Demog!$A$2:$A$219,Demog!$P$2:$P$219,,,2)</f>
        <v>31065</v>
      </c>
      <c r="U2043" s="34">
        <f t="shared" si="31"/>
        <v>7</v>
      </c>
      <c r="V2043" s="13">
        <f>IF(OR(Table1[[#This Row],[7d_positivity_public]]=0,ISBLANK(Table1[[#This Row],[7d_positivity_public]])),"",(Table1[[#This Row],[7d_positivity_public]]-Table1[[#This Row],[7d_positivity_all]])/Table1[[#This Row],[7d_positivity_public]])</f>
        <v>0.6</v>
      </c>
      <c r="W2043">
        <v>2</v>
      </c>
    </row>
    <row r="2044" spans="1:23" x14ac:dyDescent="0.25">
      <c r="A2044" s="10">
        <v>44421</v>
      </c>
      <c r="B2044">
        <v>3311</v>
      </c>
      <c r="C2044" t="s">
        <v>196</v>
      </c>
      <c r="D2044">
        <v>4</v>
      </c>
      <c r="E2044">
        <v>5</v>
      </c>
      <c r="F2044">
        <v>-1</v>
      </c>
      <c r="G2044">
        <v>2</v>
      </c>
      <c r="H2044">
        <v>88</v>
      </c>
      <c r="K2044">
        <v>88</v>
      </c>
      <c r="L2044">
        <v>87</v>
      </c>
      <c r="M2044">
        <v>90</v>
      </c>
      <c r="N2044">
        <v>79</v>
      </c>
      <c r="P2044">
        <v>81</v>
      </c>
      <c r="Q2044">
        <v>77</v>
      </c>
      <c r="R2044">
        <v>85</v>
      </c>
      <c r="T2044" s="34">
        <f>_xlfn.XLOOKUP(B2044,Demog!$A$2:$A$219,Demog!$P$2:$P$219,,,2)</f>
        <v>19230</v>
      </c>
      <c r="U2044" s="34">
        <f t="shared" si="31"/>
        <v>5</v>
      </c>
      <c r="V2044" s="13">
        <f>IF(OR(Table1[[#This Row],[7d_positivity_public]]=0,ISBLANK(Table1[[#This Row],[7d_positivity_public]])),"",(Table1[[#This Row],[7d_positivity_public]]-Table1[[#This Row],[7d_positivity_all]])/Table1[[#This Row],[7d_positivity_public]])</f>
        <v>0.5</v>
      </c>
      <c r="W2044">
        <v>1</v>
      </c>
    </row>
    <row r="2045" spans="1:23" x14ac:dyDescent="0.25">
      <c r="A2045" s="10">
        <v>44421</v>
      </c>
      <c r="B2045">
        <v>3312</v>
      </c>
      <c r="C2045" t="s">
        <v>197</v>
      </c>
      <c r="D2045">
        <v>5</v>
      </c>
      <c r="E2045">
        <v>5</v>
      </c>
      <c r="F2045">
        <v>0</v>
      </c>
      <c r="G2045">
        <v>5</v>
      </c>
      <c r="H2045">
        <v>87</v>
      </c>
      <c r="K2045">
        <v>88</v>
      </c>
      <c r="L2045">
        <v>87</v>
      </c>
      <c r="M2045">
        <v>88</v>
      </c>
      <c r="N2045">
        <v>78</v>
      </c>
      <c r="P2045">
        <v>79</v>
      </c>
      <c r="Q2045">
        <v>76</v>
      </c>
      <c r="R2045">
        <v>82</v>
      </c>
      <c r="T2045" s="34">
        <f>_xlfn.XLOOKUP(B2045,Demog!$A$2:$A$219,Demog!$P$2:$P$219,,,2)</f>
        <v>34244</v>
      </c>
      <c r="U2045" s="34">
        <f t="shared" si="31"/>
        <v>12</v>
      </c>
      <c r="V2045" s="13">
        <f>IF(OR(Table1[[#This Row],[7d_positivity_public]]=0,ISBLANK(Table1[[#This Row],[7d_positivity_public]])),"",(Table1[[#This Row],[7d_positivity_public]]-Table1[[#This Row],[7d_positivity_all]])/Table1[[#This Row],[7d_positivity_public]])</f>
        <v>0.6</v>
      </c>
      <c r="W2045">
        <v>2</v>
      </c>
    </row>
    <row r="2046" spans="1:23" x14ac:dyDescent="0.25">
      <c r="A2046" s="10">
        <v>44421</v>
      </c>
      <c r="B2046">
        <v>3313</v>
      </c>
      <c r="C2046" t="s">
        <v>198</v>
      </c>
      <c r="D2046">
        <v>4</v>
      </c>
      <c r="E2046">
        <v>5</v>
      </c>
      <c r="F2046">
        <v>-1</v>
      </c>
      <c r="G2046">
        <v>6</v>
      </c>
      <c r="H2046">
        <v>90</v>
      </c>
      <c r="K2046">
        <v>90</v>
      </c>
      <c r="L2046">
        <v>89</v>
      </c>
      <c r="M2046">
        <v>92</v>
      </c>
      <c r="N2046">
        <v>83</v>
      </c>
      <c r="P2046">
        <v>84</v>
      </c>
      <c r="Q2046">
        <v>79</v>
      </c>
      <c r="R2046">
        <v>88</v>
      </c>
      <c r="T2046" s="34">
        <f>_xlfn.XLOOKUP(B2046,Demog!$A$2:$A$219,Demog!$P$2:$P$219,,,2)</f>
        <v>29808</v>
      </c>
      <c r="U2046" s="34">
        <f t="shared" si="31"/>
        <v>8</v>
      </c>
      <c r="V2046" s="13">
        <f>IF(OR(Table1[[#This Row],[7d_positivity_public]]=0,ISBLANK(Table1[[#This Row],[7d_positivity_public]])),"",(Table1[[#This Row],[7d_positivity_public]]-Table1[[#This Row],[7d_positivity_all]])/Table1[[#This Row],[7d_positivity_public]])</f>
        <v>0.66666666666666663</v>
      </c>
      <c r="W2046">
        <v>2</v>
      </c>
    </row>
    <row r="2047" spans="1:23" x14ac:dyDescent="0.25">
      <c r="A2047" s="10">
        <v>44421</v>
      </c>
      <c r="B2047">
        <v>3314</v>
      </c>
      <c r="C2047" t="s">
        <v>199</v>
      </c>
      <c r="D2047">
        <v>6</v>
      </c>
      <c r="E2047">
        <v>2</v>
      </c>
      <c r="F2047">
        <v>4</v>
      </c>
      <c r="G2047">
        <v>9</v>
      </c>
      <c r="H2047">
        <v>89</v>
      </c>
      <c r="K2047">
        <v>90</v>
      </c>
      <c r="L2047">
        <v>87</v>
      </c>
      <c r="M2047">
        <v>93</v>
      </c>
      <c r="N2047">
        <v>82</v>
      </c>
      <c r="P2047">
        <v>83</v>
      </c>
      <c r="Q2047">
        <v>77</v>
      </c>
      <c r="R2047">
        <v>89</v>
      </c>
      <c r="T2047" s="34">
        <f>_xlfn.XLOOKUP(B2047,Demog!$A$2:$A$219,Demog!$P$2:$P$219,,,2)</f>
        <v>29271</v>
      </c>
      <c r="U2047" s="34">
        <f t="shared" si="31"/>
        <v>12</v>
      </c>
      <c r="V2047" s="13">
        <f>IF(OR(Table1[[#This Row],[7d_positivity_public]]=0,ISBLANK(Table1[[#This Row],[7d_positivity_public]])),"",(Table1[[#This Row],[7d_positivity_public]]-Table1[[#This Row],[7d_positivity_all]])/Table1[[#This Row],[7d_positivity_public]])</f>
        <v>0.55555555555555558</v>
      </c>
      <c r="W2047">
        <v>4</v>
      </c>
    </row>
    <row r="2048" spans="1:23" x14ac:dyDescent="0.25">
      <c r="A2048" s="10">
        <v>44421</v>
      </c>
      <c r="B2048">
        <v>3315</v>
      </c>
      <c r="C2048" t="s">
        <v>200</v>
      </c>
      <c r="D2048">
        <v>4</v>
      </c>
      <c r="E2048">
        <v>2</v>
      </c>
      <c r="F2048">
        <v>2</v>
      </c>
      <c r="G2048">
        <v>4</v>
      </c>
      <c r="H2048">
        <v>90</v>
      </c>
      <c r="K2048">
        <v>90</v>
      </c>
      <c r="L2048">
        <v>89</v>
      </c>
      <c r="M2048">
        <v>92</v>
      </c>
      <c r="N2048">
        <v>82</v>
      </c>
      <c r="P2048">
        <v>83</v>
      </c>
      <c r="Q2048">
        <v>78</v>
      </c>
      <c r="R2048">
        <v>87</v>
      </c>
      <c r="T2048" s="34">
        <f>_xlfn.XLOOKUP(B2048,Demog!$A$2:$A$219,Demog!$P$2:$P$219,,,2)</f>
        <v>28839</v>
      </c>
      <c r="U2048" s="34">
        <f t="shared" si="31"/>
        <v>8</v>
      </c>
      <c r="V2048" s="13">
        <f>IF(OR(Table1[[#This Row],[7d_positivity_public]]=0,ISBLANK(Table1[[#This Row],[7d_positivity_public]])),"",(Table1[[#This Row],[7d_positivity_public]]-Table1[[#This Row],[7d_positivity_all]])/Table1[[#This Row],[7d_positivity_public]])</f>
        <v>0.5</v>
      </c>
      <c r="W2048">
        <v>2</v>
      </c>
    </row>
    <row r="2049" spans="1:23" x14ac:dyDescent="0.25">
      <c r="A2049" s="10">
        <v>44421</v>
      </c>
      <c r="B2049">
        <v>3321</v>
      </c>
      <c r="C2049" t="s">
        <v>201</v>
      </c>
      <c r="D2049">
        <v>1</v>
      </c>
      <c r="E2049">
        <v>2</v>
      </c>
      <c r="F2049">
        <v>-1</v>
      </c>
      <c r="G2049">
        <v>2</v>
      </c>
      <c r="H2049">
        <v>86</v>
      </c>
      <c r="K2049">
        <v>86</v>
      </c>
      <c r="L2049">
        <v>83</v>
      </c>
      <c r="M2049">
        <v>88</v>
      </c>
      <c r="N2049">
        <v>78</v>
      </c>
      <c r="P2049">
        <v>79</v>
      </c>
      <c r="Q2049">
        <v>71</v>
      </c>
      <c r="R2049">
        <v>83</v>
      </c>
      <c r="T2049" s="34">
        <f>_xlfn.XLOOKUP(B2049,Demog!$A$2:$A$219,Demog!$P$2:$P$219,,,2)</f>
        <v>19412</v>
      </c>
      <c r="U2049" s="34">
        <f t="shared" si="31"/>
        <v>1</v>
      </c>
      <c r="V2049" s="13">
        <f>IF(OR(Table1[[#This Row],[7d_positivity_public]]=0,ISBLANK(Table1[[#This Row],[7d_positivity_public]])),"",(Table1[[#This Row],[7d_positivity_public]]-Table1[[#This Row],[7d_positivity_all]])/Table1[[#This Row],[7d_positivity_public]])</f>
        <v>1</v>
      </c>
      <c r="W2049">
        <v>0</v>
      </c>
    </row>
    <row r="2050" spans="1:23" x14ac:dyDescent="0.25">
      <c r="A2050" s="10">
        <v>44421</v>
      </c>
      <c r="B2050">
        <v>3322</v>
      </c>
      <c r="C2050" t="s">
        <v>202</v>
      </c>
      <c r="D2050">
        <v>2</v>
      </c>
      <c r="E2050">
        <v>4</v>
      </c>
      <c r="F2050">
        <v>-2</v>
      </c>
      <c r="G2050">
        <v>1</v>
      </c>
      <c r="H2050">
        <v>83</v>
      </c>
      <c r="K2050">
        <v>83</v>
      </c>
      <c r="L2050">
        <v>79</v>
      </c>
      <c r="M2050">
        <v>87</v>
      </c>
      <c r="N2050">
        <v>74</v>
      </c>
      <c r="P2050">
        <v>76</v>
      </c>
      <c r="Q2050">
        <v>68</v>
      </c>
      <c r="R2050">
        <v>82</v>
      </c>
      <c r="T2050" s="34">
        <f>_xlfn.XLOOKUP(B2050,Demog!$A$2:$A$219,Demog!$P$2:$P$219,,,2)</f>
        <v>25992</v>
      </c>
      <c r="U2050" s="34">
        <f t="shared" ref="U2050:U2113" si="32">ROUND(T2050*D2050/100000*7,0)</f>
        <v>4</v>
      </c>
      <c r="V2050" s="13">
        <f>IF(OR(Table1[[#This Row],[7d_positivity_public]]=0,ISBLANK(Table1[[#This Row],[7d_positivity_public]])),"",(Table1[[#This Row],[7d_positivity_public]]-Table1[[#This Row],[7d_positivity_all]])/Table1[[#This Row],[7d_positivity_public]])</f>
        <v>0</v>
      </c>
      <c r="W2050">
        <v>1</v>
      </c>
    </row>
    <row r="2051" spans="1:23" x14ac:dyDescent="0.25">
      <c r="A2051" s="10">
        <v>44421</v>
      </c>
      <c r="B2051">
        <v>3323</v>
      </c>
      <c r="C2051" t="s">
        <v>203</v>
      </c>
      <c r="D2051">
        <v>8</v>
      </c>
      <c r="E2051">
        <v>0</v>
      </c>
      <c r="F2051">
        <v>8</v>
      </c>
      <c r="G2051">
        <v>12</v>
      </c>
      <c r="H2051">
        <v>85</v>
      </c>
      <c r="K2051">
        <v>86</v>
      </c>
      <c r="L2051">
        <v>82</v>
      </c>
      <c r="M2051">
        <v>89</v>
      </c>
      <c r="N2051">
        <v>78</v>
      </c>
      <c r="P2051">
        <v>79</v>
      </c>
      <c r="Q2051">
        <v>70</v>
      </c>
      <c r="R2051">
        <v>84</v>
      </c>
      <c r="T2051" s="34">
        <f>_xlfn.XLOOKUP(B2051,Demog!$A$2:$A$219,Demog!$P$2:$P$219,,,2)</f>
        <v>5086</v>
      </c>
      <c r="U2051" s="34">
        <f t="shared" si="32"/>
        <v>3</v>
      </c>
      <c r="V2051" s="13">
        <f>IF(OR(Table1[[#This Row],[7d_positivity_public]]=0,ISBLANK(Table1[[#This Row],[7d_positivity_public]])),"",(Table1[[#This Row],[7d_positivity_public]]-Table1[[#This Row],[7d_positivity_all]])/Table1[[#This Row],[7d_positivity_public]])</f>
        <v>0.75</v>
      </c>
      <c r="W2051">
        <v>3</v>
      </c>
    </row>
    <row r="2052" spans="1:23" x14ac:dyDescent="0.25">
      <c r="A2052" s="10">
        <v>44421</v>
      </c>
      <c r="B2052">
        <v>4111</v>
      </c>
      <c r="C2052" t="s">
        <v>204</v>
      </c>
      <c r="D2052">
        <v>5</v>
      </c>
      <c r="E2052">
        <v>5</v>
      </c>
      <c r="F2052">
        <v>0</v>
      </c>
      <c r="G2052">
        <v>7</v>
      </c>
      <c r="H2052">
        <v>86</v>
      </c>
      <c r="K2052">
        <v>86</v>
      </c>
      <c r="L2052">
        <v>86</v>
      </c>
      <c r="M2052">
        <v>88</v>
      </c>
      <c r="N2052">
        <v>72</v>
      </c>
      <c r="P2052">
        <v>74</v>
      </c>
      <c r="Q2052">
        <v>69</v>
      </c>
      <c r="R2052">
        <v>80</v>
      </c>
      <c r="T2052" s="34">
        <f>_xlfn.XLOOKUP(B2052,Demog!$A$2:$A$219,Demog!$P$2:$P$219,,,2)</f>
        <v>31290</v>
      </c>
      <c r="U2052" s="34">
        <f t="shared" si="32"/>
        <v>11</v>
      </c>
      <c r="V2052" s="13">
        <f>IF(OR(Table1[[#This Row],[7d_positivity_public]]=0,ISBLANK(Table1[[#This Row],[7d_positivity_public]])),"",(Table1[[#This Row],[7d_positivity_public]]-Table1[[#This Row],[7d_positivity_all]])/Table1[[#This Row],[7d_positivity_public]])</f>
        <v>0.5714285714285714</v>
      </c>
      <c r="W2052">
        <v>3</v>
      </c>
    </row>
    <row r="2053" spans="1:23" x14ac:dyDescent="0.25">
      <c r="A2053" s="10">
        <v>44421</v>
      </c>
      <c r="B2053">
        <v>4112</v>
      </c>
      <c r="C2053" t="s">
        <v>205</v>
      </c>
      <c r="D2053">
        <v>1</v>
      </c>
      <c r="E2053">
        <v>1</v>
      </c>
      <c r="F2053">
        <v>0</v>
      </c>
      <c r="G2053">
        <v>2</v>
      </c>
      <c r="H2053">
        <v>90</v>
      </c>
      <c r="K2053">
        <v>90</v>
      </c>
      <c r="L2053">
        <v>88</v>
      </c>
      <c r="M2053">
        <v>92</v>
      </c>
      <c r="N2053">
        <v>80</v>
      </c>
      <c r="P2053">
        <v>81</v>
      </c>
      <c r="Q2053">
        <v>74</v>
      </c>
      <c r="R2053">
        <v>87</v>
      </c>
      <c r="T2053" s="34">
        <f>_xlfn.XLOOKUP(B2053,Demog!$A$2:$A$219,Demog!$P$2:$P$219,,,2)</f>
        <v>32057</v>
      </c>
      <c r="U2053" s="34">
        <f t="shared" si="32"/>
        <v>2</v>
      </c>
      <c r="V2053" s="13">
        <f>IF(OR(Table1[[#This Row],[7d_positivity_public]]=0,ISBLANK(Table1[[#This Row],[7d_positivity_public]])),"",(Table1[[#This Row],[7d_positivity_public]]-Table1[[#This Row],[7d_positivity_all]])/Table1[[#This Row],[7d_positivity_public]])</f>
        <v>0.5</v>
      </c>
      <c r="W2053">
        <v>1</v>
      </c>
    </row>
    <row r="2054" spans="1:23" x14ac:dyDescent="0.25">
      <c r="A2054" s="10">
        <v>44421</v>
      </c>
      <c r="B2054">
        <v>4113</v>
      </c>
      <c r="C2054" t="s">
        <v>206</v>
      </c>
      <c r="D2054">
        <v>3</v>
      </c>
      <c r="E2054">
        <v>3</v>
      </c>
      <c r="F2054">
        <v>0</v>
      </c>
      <c r="G2054">
        <v>3</v>
      </c>
      <c r="H2054">
        <v>88</v>
      </c>
      <c r="K2054">
        <v>89</v>
      </c>
      <c r="L2054">
        <v>88</v>
      </c>
      <c r="M2054">
        <v>90</v>
      </c>
      <c r="N2054">
        <v>76</v>
      </c>
      <c r="P2054">
        <v>78</v>
      </c>
      <c r="Q2054">
        <v>73</v>
      </c>
      <c r="R2054">
        <v>84</v>
      </c>
      <c r="T2054" s="34">
        <f>_xlfn.XLOOKUP(B2054,Demog!$A$2:$A$219,Demog!$P$2:$P$219,,,2)</f>
        <v>22445</v>
      </c>
      <c r="U2054" s="34">
        <f t="shared" si="32"/>
        <v>5</v>
      </c>
      <c r="V2054" s="13">
        <f>IF(OR(Table1[[#This Row],[7d_positivity_public]]=0,ISBLANK(Table1[[#This Row],[7d_positivity_public]])),"",(Table1[[#This Row],[7d_positivity_public]]-Table1[[#This Row],[7d_positivity_all]])/Table1[[#This Row],[7d_positivity_public]])</f>
        <v>0</v>
      </c>
      <c r="W2054">
        <v>3</v>
      </c>
    </row>
    <row r="2055" spans="1:23" x14ac:dyDescent="0.25">
      <c r="A2055" s="10">
        <v>44421</v>
      </c>
      <c r="B2055">
        <v>4114</v>
      </c>
      <c r="C2055" t="s">
        <v>207</v>
      </c>
      <c r="D2055">
        <v>1</v>
      </c>
      <c r="E2055">
        <v>1</v>
      </c>
      <c r="F2055">
        <v>0</v>
      </c>
      <c r="G2055">
        <v>1</v>
      </c>
      <c r="H2055">
        <v>92</v>
      </c>
      <c r="K2055">
        <v>93</v>
      </c>
      <c r="L2055">
        <v>89</v>
      </c>
      <c r="M2055">
        <v>95</v>
      </c>
      <c r="N2055">
        <v>83</v>
      </c>
      <c r="P2055">
        <v>86</v>
      </c>
      <c r="Q2055">
        <v>75</v>
      </c>
      <c r="R2055">
        <v>91</v>
      </c>
      <c r="T2055" s="34">
        <f>_xlfn.XLOOKUP(B2055,Demog!$A$2:$A$219,Demog!$P$2:$P$219,,,2)</f>
        <v>18094</v>
      </c>
      <c r="U2055" s="34">
        <f t="shared" si="32"/>
        <v>1</v>
      </c>
      <c r="V2055" s="13">
        <f>IF(OR(Table1[[#This Row],[7d_positivity_public]]=0,ISBLANK(Table1[[#This Row],[7d_positivity_public]])),"",(Table1[[#This Row],[7d_positivity_public]]-Table1[[#This Row],[7d_positivity_all]])/Table1[[#This Row],[7d_positivity_public]])</f>
        <v>0</v>
      </c>
      <c r="W2055">
        <v>1</v>
      </c>
    </row>
    <row r="2056" spans="1:23" x14ac:dyDescent="0.25">
      <c r="A2056" s="10">
        <v>44421</v>
      </c>
      <c r="B2056">
        <v>4115</v>
      </c>
      <c r="C2056" t="s">
        <v>208</v>
      </c>
      <c r="D2056">
        <v>3</v>
      </c>
      <c r="E2056">
        <v>3</v>
      </c>
      <c r="F2056">
        <v>0</v>
      </c>
      <c r="G2056">
        <v>5</v>
      </c>
      <c r="H2056">
        <v>92</v>
      </c>
      <c r="K2056">
        <v>92</v>
      </c>
      <c r="L2056">
        <v>91</v>
      </c>
      <c r="M2056">
        <v>93</v>
      </c>
      <c r="N2056">
        <v>80</v>
      </c>
      <c r="P2056">
        <v>82</v>
      </c>
      <c r="Q2056">
        <v>75</v>
      </c>
      <c r="R2056">
        <v>89</v>
      </c>
      <c r="T2056" s="34">
        <f>_xlfn.XLOOKUP(B2056,Demog!$A$2:$A$219,Demog!$P$2:$P$219,,,2)</f>
        <v>38257</v>
      </c>
      <c r="U2056" s="34">
        <f t="shared" si="32"/>
        <v>8</v>
      </c>
      <c r="V2056" s="13">
        <f>IF(OR(Table1[[#This Row],[7d_positivity_public]]=0,ISBLANK(Table1[[#This Row],[7d_positivity_public]])),"",(Table1[[#This Row],[7d_positivity_public]]-Table1[[#This Row],[7d_positivity_all]])/Table1[[#This Row],[7d_positivity_public]])</f>
        <v>0.4</v>
      </c>
      <c r="W2056">
        <v>3</v>
      </c>
    </row>
    <row r="2057" spans="1:23" x14ac:dyDescent="0.25">
      <c r="A2057" s="10">
        <v>44421</v>
      </c>
      <c r="B2057">
        <v>4116</v>
      </c>
      <c r="C2057" t="s">
        <v>209</v>
      </c>
      <c r="D2057">
        <v>3</v>
      </c>
      <c r="E2057">
        <v>2</v>
      </c>
      <c r="F2057">
        <v>1</v>
      </c>
      <c r="G2057">
        <v>4</v>
      </c>
      <c r="H2057">
        <v>89</v>
      </c>
      <c r="K2057">
        <v>89</v>
      </c>
      <c r="L2057">
        <v>87</v>
      </c>
      <c r="M2057">
        <v>91</v>
      </c>
      <c r="N2057">
        <v>77</v>
      </c>
      <c r="P2057">
        <v>79</v>
      </c>
      <c r="Q2057">
        <v>72</v>
      </c>
      <c r="R2057">
        <v>86</v>
      </c>
      <c r="T2057" s="34">
        <f>_xlfn.XLOOKUP(B2057,Demog!$A$2:$A$219,Demog!$P$2:$P$219,,,2)</f>
        <v>24167</v>
      </c>
      <c r="U2057" s="34">
        <f t="shared" si="32"/>
        <v>5</v>
      </c>
      <c r="V2057" s="13">
        <f>IF(OR(Table1[[#This Row],[7d_positivity_public]]=0,ISBLANK(Table1[[#This Row],[7d_positivity_public]])),"",(Table1[[#This Row],[7d_positivity_public]]-Table1[[#This Row],[7d_positivity_all]])/Table1[[#This Row],[7d_positivity_public]])</f>
        <v>0.25</v>
      </c>
      <c r="W2057">
        <v>3</v>
      </c>
    </row>
    <row r="2058" spans="1:23" x14ac:dyDescent="0.25">
      <c r="A2058" s="10">
        <v>44421</v>
      </c>
      <c r="B2058">
        <v>4117</v>
      </c>
      <c r="C2058" t="s">
        <v>210</v>
      </c>
      <c r="D2058">
        <v>1</v>
      </c>
      <c r="E2058">
        <v>2</v>
      </c>
      <c r="F2058">
        <v>-1</v>
      </c>
      <c r="G2058">
        <v>2</v>
      </c>
      <c r="H2058">
        <v>87</v>
      </c>
      <c r="K2058">
        <v>88</v>
      </c>
      <c r="L2058">
        <v>85</v>
      </c>
      <c r="M2058">
        <v>91</v>
      </c>
      <c r="N2058">
        <v>75</v>
      </c>
      <c r="P2058">
        <v>77</v>
      </c>
      <c r="Q2058">
        <v>68</v>
      </c>
      <c r="R2058">
        <v>86</v>
      </c>
      <c r="T2058" s="34">
        <f>_xlfn.XLOOKUP(B2058,Demog!$A$2:$A$219,Demog!$P$2:$P$219,,,2)</f>
        <v>29704</v>
      </c>
      <c r="U2058" s="34">
        <f t="shared" si="32"/>
        <v>2</v>
      </c>
      <c r="V2058" s="13">
        <f>IF(OR(Table1[[#This Row],[7d_positivity_public]]=0,ISBLANK(Table1[[#This Row],[7d_positivity_public]])),"",(Table1[[#This Row],[7d_positivity_public]]-Table1[[#This Row],[7d_positivity_all]])/Table1[[#This Row],[7d_positivity_public]])</f>
        <v>0</v>
      </c>
      <c r="W2058">
        <v>2</v>
      </c>
    </row>
    <row r="2059" spans="1:23" x14ac:dyDescent="0.25">
      <c r="A2059" s="10">
        <v>44421</v>
      </c>
      <c r="B2059">
        <v>4118</v>
      </c>
      <c r="C2059" t="s">
        <v>211</v>
      </c>
      <c r="D2059">
        <v>2</v>
      </c>
      <c r="E2059">
        <v>5</v>
      </c>
      <c r="F2059">
        <v>-3</v>
      </c>
      <c r="G2059">
        <v>4</v>
      </c>
      <c r="H2059">
        <v>87</v>
      </c>
      <c r="K2059">
        <v>88</v>
      </c>
      <c r="L2059">
        <v>84</v>
      </c>
      <c r="M2059">
        <v>92</v>
      </c>
      <c r="N2059">
        <v>77</v>
      </c>
      <c r="P2059">
        <v>79</v>
      </c>
      <c r="Q2059">
        <v>70</v>
      </c>
      <c r="R2059">
        <v>87</v>
      </c>
      <c r="T2059" s="34">
        <f>_xlfn.XLOOKUP(B2059,Demog!$A$2:$A$219,Demog!$P$2:$P$219,,,2)</f>
        <v>10408</v>
      </c>
      <c r="U2059" s="34">
        <f t="shared" si="32"/>
        <v>1</v>
      </c>
      <c r="V2059" s="13">
        <f>IF(OR(Table1[[#This Row],[7d_positivity_public]]=0,ISBLANK(Table1[[#This Row],[7d_positivity_public]])),"",(Table1[[#This Row],[7d_positivity_public]]-Table1[[#This Row],[7d_positivity_all]])/Table1[[#This Row],[7d_positivity_public]])</f>
        <v>0.25</v>
      </c>
      <c r="W2059">
        <v>3</v>
      </c>
    </row>
    <row r="2060" spans="1:23" x14ac:dyDescent="0.25">
      <c r="A2060" s="10">
        <v>44421</v>
      </c>
      <c r="B2060">
        <v>4119</v>
      </c>
      <c r="C2060" t="s">
        <v>212</v>
      </c>
      <c r="D2060">
        <v>1</v>
      </c>
      <c r="E2060">
        <v>3</v>
      </c>
      <c r="F2060">
        <v>-2</v>
      </c>
      <c r="G2060">
        <v>3</v>
      </c>
      <c r="H2060">
        <v>85</v>
      </c>
      <c r="K2060">
        <v>86</v>
      </c>
      <c r="L2060">
        <v>81</v>
      </c>
      <c r="M2060">
        <v>90</v>
      </c>
      <c r="N2060">
        <v>74</v>
      </c>
      <c r="P2060">
        <v>76</v>
      </c>
      <c r="Q2060">
        <v>68</v>
      </c>
      <c r="R2060">
        <v>83</v>
      </c>
      <c r="T2060" s="34">
        <f>_xlfn.XLOOKUP(B2060,Demog!$A$2:$A$219,Demog!$P$2:$P$219,,,2)</f>
        <v>19497</v>
      </c>
      <c r="U2060" s="34">
        <f t="shared" si="32"/>
        <v>1</v>
      </c>
      <c r="V2060" s="13">
        <f>IF(OR(Table1[[#This Row],[7d_positivity_public]]=0,ISBLANK(Table1[[#This Row],[7d_positivity_public]])),"",(Table1[[#This Row],[7d_positivity_public]]-Table1[[#This Row],[7d_positivity_all]])/Table1[[#This Row],[7d_positivity_public]])</f>
        <v>0.33333333333333331</v>
      </c>
      <c r="W2060">
        <v>2</v>
      </c>
    </row>
    <row r="2061" spans="1:23" x14ac:dyDescent="0.25">
      <c r="A2061" s="10">
        <v>44421</v>
      </c>
      <c r="B2061">
        <v>4121</v>
      </c>
      <c r="C2061" t="s">
        <v>213</v>
      </c>
      <c r="D2061">
        <v>5</v>
      </c>
      <c r="E2061">
        <v>1</v>
      </c>
      <c r="F2061">
        <v>4</v>
      </c>
      <c r="G2061">
        <v>8</v>
      </c>
      <c r="H2061">
        <v>84</v>
      </c>
      <c r="K2061">
        <v>85</v>
      </c>
      <c r="L2061">
        <v>79</v>
      </c>
      <c r="M2061">
        <v>92</v>
      </c>
      <c r="N2061">
        <v>72</v>
      </c>
      <c r="P2061">
        <v>75</v>
      </c>
      <c r="Q2061">
        <v>63</v>
      </c>
      <c r="R2061">
        <v>87</v>
      </c>
      <c r="T2061" s="34">
        <f>_xlfn.XLOOKUP(B2061,Demog!$A$2:$A$219,Demog!$P$2:$P$219,,,2)</f>
        <v>16859</v>
      </c>
      <c r="U2061" s="34">
        <f t="shared" si="32"/>
        <v>6</v>
      </c>
      <c r="V2061" s="13">
        <f>IF(OR(Table1[[#This Row],[7d_positivity_public]]=0,ISBLANK(Table1[[#This Row],[7d_positivity_public]])),"",(Table1[[#This Row],[7d_positivity_public]]-Table1[[#This Row],[7d_positivity_all]])/Table1[[#This Row],[7d_positivity_public]])</f>
        <v>0.125</v>
      </c>
      <c r="W2061">
        <v>7</v>
      </c>
    </row>
    <row r="2062" spans="1:23" x14ac:dyDescent="0.25">
      <c r="A2062" s="10">
        <v>44421</v>
      </c>
      <c r="B2062">
        <v>4122</v>
      </c>
      <c r="C2062" t="s">
        <v>214</v>
      </c>
      <c r="D2062">
        <v>7</v>
      </c>
      <c r="E2062">
        <v>2</v>
      </c>
      <c r="F2062">
        <v>5</v>
      </c>
      <c r="G2062">
        <v>9</v>
      </c>
      <c r="H2062">
        <v>83</v>
      </c>
      <c r="K2062">
        <v>84</v>
      </c>
      <c r="L2062">
        <v>74</v>
      </c>
      <c r="M2062">
        <v>91</v>
      </c>
      <c r="N2062">
        <v>72</v>
      </c>
      <c r="P2062">
        <v>74</v>
      </c>
      <c r="Q2062">
        <v>57</v>
      </c>
      <c r="R2062">
        <v>86</v>
      </c>
      <c r="T2062" s="34">
        <f>_xlfn.XLOOKUP(B2062,Demog!$A$2:$A$219,Demog!$P$2:$P$219,,,2)</f>
        <v>4837</v>
      </c>
      <c r="U2062" s="34">
        <f t="shared" si="32"/>
        <v>2</v>
      </c>
      <c r="V2062" s="13">
        <f>IF(OR(Table1[[#This Row],[7d_positivity_public]]=0,ISBLANK(Table1[[#This Row],[7d_positivity_public]])),"",(Table1[[#This Row],[7d_positivity_public]]-Table1[[#This Row],[7d_positivity_all]])/Table1[[#This Row],[7d_positivity_public]])</f>
        <v>0.22222222222222221</v>
      </c>
      <c r="W2062">
        <v>7</v>
      </c>
    </row>
    <row r="2063" spans="1:23" x14ac:dyDescent="0.25">
      <c r="A2063" s="10">
        <v>44421</v>
      </c>
      <c r="B2063">
        <v>4123</v>
      </c>
      <c r="C2063" t="s">
        <v>215</v>
      </c>
      <c r="D2063">
        <v>8</v>
      </c>
      <c r="E2063">
        <v>3</v>
      </c>
      <c r="F2063">
        <v>5</v>
      </c>
      <c r="G2063">
        <v>8</v>
      </c>
      <c r="H2063">
        <v>86</v>
      </c>
      <c r="K2063">
        <v>86</v>
      </c>
      <c r="L2063">
        <v>82</v>
      </c>
      <c r="M2063">
        <v>91</v>
      </c>
      <c r="N2063">
        <v>71</v>
      </c>
      <c r="P2063">
        <v>73</v>
      </c>
      <c r="Q2063">
        <v>65</v>
      </c>
      <c r="R2063">
        <v>85</v>
      </c>
      <c r="T2063" s="34">
        <f>_xlfn.XLOOKUP(B2063,Demog!$A$2:$A$219,Demog!$P$2:$P$219,,,2)</f>
        <v>37985</v>
      </c>
      <c r="U2063" s="34">
        <f t="shared" si="32"/>
        <v>21</v>
      </c>
      <c r="V2063" s="13">
        <f>IF(OR(Table1[[#This Row],[7d_positivity_public]]=0,ISBLANK(Table1[[#This Row],[7d_positivity_public]])),"",(Table1[[#This Row],[7d_positivity_public]]-Table1[[#This Row],[7d_positivity_all]])/Table1[[#This Row],[7d_positivity_public]])</f>
        <v>0.25</v>
      </c>
      <c r="W2063">
        <v>6</v>
      </c>
    </row>
    <row r="2064" spans="1:23" x14ac:dyDescent="0.25">
      <c r="A2064" s="10">
        <v>44421</v>
      </c>
      <c r="B2064">
        <v>4124</v>
      </c>
      <c r="C2064" t="s">
        <v>216</v>
      </c>
      <c r="D2064">
        <v>4</v>
      </c>
      <c r="E2064">
        <v>0</v>
      </c>
      <c r="F2064">
        <v>4</v>
      </c>
      <c r="G2064">
        <v>5</v>
      </c>
      <c r="H2064">
        <v>80</v>
      </c>
      <c r="K2064">
        <v>81</v>
      </c>
      <c r="L2064">
        <v>72</v>
      </c>
      <c r="M2064">
        <v>88</v>
      </c>
      <c r="N2064">
        <v>67</v>
      </c>
      <c r="P2064">
        <v>69</v>
      </c>
      <c r="Q2064">
        <v>54</v>
      </c>
      <c r="R2064">
        <v>82</v>
      </c>
      <c r="T2064" s="34">
        <f>_xlfn.XLOOKUP(B2064,Demog!$A$2:$A$219,Demog!$P$2:$P$219,,,2)</f>
        <v>14894</v>
      </c>
      <c r="U2064" s="34">
        <f t="shared" si="32"/>
        <v>4</v>
      </c>
      <c r="V2064" s="13">
        <f>IF(OR(Table1[[#This Row],[7d_positivity_public]]=0,ISBLANK(Table1[[#This Row],[7d_positivity_public]])),"",(Table1[[#This Row],[7d_positivity_public]]-Table1[[#This Row],[7d_positivity_all]])/Table1[[#This Row],[7d_positivity_public]])</f>
        <v>0.4</v>
      </c>
      <c r="W2064">
        <v>3</v>
      </c>
    </row>
    <row r="2065" spans="1:23" x14ac:dyDescent="0.25">
      <c r="A2065" s="10">
        <v>44421</v>
      </c>
      <c r="B2065">
        <v>4125</v>
      </c>
      <c r="C2065" t="s">
        <v>217</v>
      </c>
      <c r="D2065">
        <v>4</v>
      </c>
      <c r="E2065">
        <v>0</v>
      </c>
      <c r="F2065">
        <v>4</v>
      </c>
      <c r="G2065">
        <v>11</v>
      </c>
      <c r="H2065">
        <v>75</v>
      </c>
      <c r="K2065">
        <v>76</v>
      </c>
      <c r="L2065">
        <v>63</v>
      </c>
      <c r="M2065">
        <v>85</v>
      </c>
      <c r="N2065">
        <v>63</v>
      </c>
      <c r="P2065">
        <v>66</v>
      </c>
      <c r="Q2065">
        <v>47</v>
      </c>
      <c r="R2065">
        <v>80</v>
      </c>
      <c r="T2065" s="34">
        <f>_xlfn.XLOOKUP(B2065,Demog!$A$2:$A$219,Demog!$P$2:$P$219,,,2)</f>
        <v>2885</v>
      </c>
      <c r="U2065" s="34">
        <f t="shared" si="32"/>
        <v>1</v>
      </c>
      <c r="V2065" s="13">
        <f>IF(OR(Table1[[#This Row],[7d_positivity_public]]=0,ISBLANK(Table1[[#This Row],[7d_positivity_public]])),"",(Table1[[#This Row],[7d_positivity_public]]-Table1[[#This Row],[7d_positivity_all]])/Table1[[#This Row],[7d_positivity_public]])</f>
        <v>0.27272727272727271</v>
      </c>
      <c r="W2065">
        <v>8</v>
      </c>
    </row>
    <row r="2066" spans="1:23" x14ac:dyDescent="0.25">
      <c r="A2066" s="10">
        <v>44421</v>
      </c>
      <c r="B2066">
        <v>4131</v>
      </c>
      <c r="C2066" t="s">
        <v>218</v>
      </c>
      <c r="D2066">
        <v>4</v>
      </c>
      <c r="E2066">
        <v>2</v>
      </c>
      <c r="F2066">
        <v>2</v>
      </c>
      <c r="G2066">
        <v>9</v>
      </c>
      <c r="H2066">
        <v>91</v>
      </c>
      <c r="K2066">
        <v>91</v>
      </c>
      <c r="L2066">
        <v>87</v>
      </c>
      <c r="M2066">
        <v>94</v>
      </c>
      <c r="N2066">
        <v>83</v>
      </c>
      <c r="P2066">
        <v>84</v>
      </c>
      <c r="Q2066">
        <v>74</v>
      </c>
      <c r="R2066">
        <v>90</v>
      </c>
      <c r="T2066" s="34">
        <f>_xlfn.XLOOKUP(B2066,Demog!$A$2:$A$219,Demog!$P$2:$P$219,,,2)</f>
        <v>22020</v>
      </c>
      <c r="U2066" s="34">
        <f t="shared" si="32"/>
        <v>6</v>
      </c>
      <c r="V2066" s="13">
        <f>IF(OR(Table1[[#This Row],[7d_positivity_public]]=0,ISBLANK(Table1[[#This Row],[7d_positivity_public]])),"",(Table1[[#This Row],[7d_positivity_public]]-Table1[[#This Row],[7d_positivity_all]])/Table1[[#This Row],[7d_positivity_public]])</f>
        <v>0.44444444444444442</v>
      </c>
      <c r="W2066">
        <v>5</v>
      </c>
    </row>
    <row r="2067" spans="1:23" x14ac:dyDescent="0.25">
      <c r="A2067" s="10">
        <v>44421</v>
      </c>
      <c r="B2067">
        <v>4132</v>
      </c>
      <c r="C2067" t="s">
        <v>219</v>
      </c>
      <c r="D2067">
        <v>4</v>
      </c>
      <c r="E2067">
        <v>0</v>
      </c>
      <c r="F2067">
        <v>4</v>
      </c>
      <c r="G2067">
        <v>8</v>
      </c>
      <c r="H2067">
        <v>89</v>
      </c>
      <c r="K2067">
        <v>90</v>
      </c>
      <c r="L2067">
        <v>85</v>
      </c>
      <c r="M2067">
        <v>93</v>
      </c>
      <c r="N2067">
        <v>81</v>
      </c>
      <c r="P2067">
        <v>83</v>
      </c>
      <c r="Q2067">
        <v>74</v>
      </c>
      <c r="R2067">
        <v>89</v>
      </c>
      <c r="T2067" s="34">
        <f>_xlfn.XLOOKUP(B2067,Demog!$A$2:$A$219,Demog!$P$2:$P$219,,,2)</f>
        <v>19325</v>
      </c>
      <c r="U2067" s="34">
        <f t="shared" si="32"/>
        <v>5</v>
      </c>
      <c r="V2067" s="13">
        <f>IF(OR(Table1[[#This Row],[7d_positivity_public]]=0,ISBLANK(Table1[[#This Row],[7d_positivity_public]])),"",(Table1[[#This Row],[7d_positivity_public]]-Table1[[#This Row],[7d_positivity_all]])/Table1[[#This Row],[7d_positivity_public]])</f>
        <v>0.375</v>
      </c>
      <c r="W2067">
        <v>5</v>
      </c>
    </row>
    <row r="2068" spans="1:23" x14ac:dyDescent="0.25">
      <c r="A2068" s="10">
        <v>44421</v>
      </c>
      <c r="B2068">
        <v>4133</v>
      </c>
      <c r="C2068" t="s">
        <v>220</v>
      </c>
      <c r="D2068">
        <v>1</v>
      </c>
      <c r="E2068">
        <v>1</v>
      </c>
      <c r="F2068">
        <v>0</v>
      </c>
      <c r="G2068">
        <v>3</v>
      </c>
      <c r="H2068">
        <v>90</v>
      </c>
      <c r="K2068">
        <v>90</v>
      </c>
      <c r="L2068">
        <v>83</v>
      </c>
      <c r="M2068">
        <v>94</v>
      </c>
      <c r="N2068">
        <v>83</v>
      </c>
      <c r="P2068">
        <v>84</v>
      </c>
      <c r="Q2068">
        <v>72</v>
      </c>
      <c r="R2068">
        <v>91</v>
      </c>
      <c r="T2068" s="34">
        <f>_xlfn.XLOOKUP(B2068,Demog!$A$2:$A$219,Demog!$P$2:$P$219,,,2)</f>
        <v>11675</v>
      </c>
      <c r="U2068" s="34">
        <f t="shared" si="32"/>
        <v>1</v>
      </c>
      <c r="V2068" s="13">
        <f>IF(OR(Table1[[#This Row],[7d_positivity_public]]=0,ISBLANK(Table1[[#This Row],[7d_positivity_public]])),"",(Table1[[#This Row],[7d_positivity_public]]-Table1[[#This Row],[7d_positivity_all]])/Table1[[#This Row],[7d_positivity_public]])</f>
        <v>0.66666666666666663</v>
      </c>
      <c r="W2068">
        <v>1</v>
      </c>
    </row>
    <row r="2069" spans="1:23" x14ac:dyDescent="0.25">
      <c r="A2069" s="10">
        <v>44421</v>
      </c>
      <c r="B2069">
        <v>4134</v>
      </c>
      <c r="C2069" t="s">
        <v>221</v>
      </c>
      <c r="D2069">
        <v>0</v>
      </c>
      <c r="E2069">
        <v>1</v>
      </c>
      <c r="F2069">
        <v>-1</v>
      </c>
      <c r="G2069">
        <v>0</v>
      </c>
      <c r="H2069">
        <v>92</v>
      </c>
      <c r="K2069">
        <v>92</v>
      </c>
      <c r="L2069">
        <v>87</v>
      </c>
      <c r="M2069">
        <v>94</v>
      </c>
      <c r="N2069">
        <v>85</v>
      </c>
      <c r="P2069">
        <v>86</v>
      </c>
      <c r="Q2069">
        <v>74</v>
      </c>
      <c r="R2069">
        <v>91</v>
      </c>
      <c r="T2069" s="34">
        <f>_xlfn.XLOOKUP(B2069,Demog!$A$2:$A$219,Demog!$P$2:$P$219,,,2)</f>
        <v>11672</v>
      </c>
      <c r="U2069" s="34">
        <f t="shared" si="32"/>
        <v>0</v>
      </c>
      <c r="V2069" s="13" t="str">
        <f>IF(OR(Table1[[#This Row],[7d_positivity_public]]=0,ISBLANK(Table1[[#This Row],[7d_positivity_public]])),"",(Table1[[#This Row],[7d_positivity_public]]-Table1[[#This Row],[7d_positivity_all]])/Table1[[#This Row],[7d_positivity_public]])</f>
        <v/>
      </c>
      <c r="W2069">
        <v>0</v>
      </c>
    </row>
    <row r="2070" spans="1:23" x14ac:dyDescent="0.25">
      <c r="A2070" s="10">
        <v>44421</v>
      </c>
      <c r="B2070">
        <v>4141</v>
      </c>
      <c r="C2070" t="s">
        <v>222</v>
      </c>
      <c r="D2070">
        <v>1</v>
      </c>
      <c r="E2070">
        <v>0</v>
      </c>
      <c r="F2070">
        <v>1</v>
      </c>
      <c r="G2070">
        <v>3</v>
      </c>
      <c r="H2070">
        <v>77</v>
      </c>
      <c r="K2070">
        <v>78</v>
      </c>
      <c r="L2070">
        <v>64</v>
      </c>
      <c r="M2070">
        <v>86</v>
      </c>
      <c r="N2070">
        <v>69</v>
      </c>
      <c r="P2070">
        <v>71</v>
      </c>
      <c r="Q2070">
        <v>52</v>
      </c>
      <c r="R2070">
        <v>81</v>
      </c>
      <c r="T2070" s="34">
        <f>_xlfn.XLOOKUP(B2070,Demog!$A$2:$A$219,Demog!$P$2:$P$219,,,2)</f>
        <v>10557</v>
      </c>
      <c r="U2070" s="34">
        <f t="shared" si="32"/>
        <v>1</v>
      </c>
      <c r="V2070" s="13">
        <f>IF(OR(Table1[[#This Row],[7d_positivity_public]]=0,ISBLANK(Table1[[#This Row],[7d_positivity_public]])),"",(Table1[[#This Row],[7d_positivity_public]]-Table1[[#This Row],[7d_positivity_all]])/Table1[[#This Row],[7d_positivity_public]])</f>
        <v>0.66666666666666663</v>
      </c>
      <c r="W2070">
        <v>1</v>
      </c>
    </row>
    <row r="2071" spans="1:23" x14ac:dyDescent="0.25">
      <c r="A2071" s="10">
        <v>44421</v>
      </c>
      <c r="B2071">
        <v>4142</v>
      </c>
      <c r="C2071" t="s">
        <v>223</v>
      </c>
      <c r="D2071">
        <v>0</v>
      </c>
      <c r="E2071">
        <v>0</v>
      </c>
      <c r="F2071">
        <v>0</v>
      </c>
      <c r="G2071">
        <v>0</v>
      </c>
      <c r="H2071">
        <v>91</v>
      </c>
      <c r="K2071">
        <v>91</v>
      </c>
      <c r="L2071">
        <v>86</v>
      </c>
      <c r="M2071">
        <v>93</v>
      </c>
      <c r="N2071">
        <v>86</v>
      </c>
      <c r="P2071">
        <v>87</v>
      </c>
      <c r="Q2071">
        <v>78</v>
      </c>
      <c r="R2071">
        <v>90</v>
      </c>
      <c r="T2071" s="34">
        <f>_xlfn.XLOOKUP(B2071,Demog!$A$2:$A$219,Demog!$P$2:$P$219,,,2)</f>
        <v>4732</v>
      </c>
      <c r="U2071" s="34">
        <f t="shared" si="32"/>
        <v>0</v>
      </c>
      <c r="V2071" s="13" t="str">
        <f>IF(OR(Table1[[#This Row],[7d_positivity_public]]=0,ISBLANK(Table1[[#This Row],[7d_positivity_public]])),"",(Table1[[#This Row],[7d_positivity_public]]-Table1[[#This Row],[7d_positivity_all]])/Table1[[#This Row],[7d_positivity_public]])</f>
        <v/>
      </c>
      <c r="W2071">
        <v>0</v>
      </c>
    </row>
    <row r="2072" spans="1:23" x14ac:dyDescent="0.25">
      <c r="A2072" s="10">
        <v>44421</v>
      </c>
      <c r="B2072">
        <v>4211</v>
      </c>
      <c r="C2072" t="s">
        <v>224</v>
      </c>
      <c r="D2072">
        <v>6</v>
      </c>
      <c r="E2072">
        <v>6</v>
      </c>
      <c r="F2072">
        <v>0</v>
      </c>
      <c r="G2072">
        <v>8</v>
      </c>
      <c r="H2072">
        <v>81</v>
      </c>
      <c r="K2072">
        <v>82</v>
      </c>
      <c r="L2072">
        <v>72</v>
      </c>
      <c r="M2072">
        <v>89</v>
      </c>
      <c r="N2072">
        <v>71</v>
      </c>
      <c r="P2072">
        <v>73</v>
      </c>
      <c r="Q2072">
        <v>58</v>
      </c>
      <c r="R2072">
        <v>84</v>
      </c>
      <c r="T2072" s="34">
        <f>_xlfn.XLOOKUP(B2072,Demog!$A$2:$A$219,Demog!$P$2:$P$219,,,2)</f>
        <v>17780</v>
      </c>
      <c r="U2072" s="34">
        <f t="shared" si="32"/>
        <v>7</v>
      </c>
      <c r="V2072" s="13">
        <f>IF(OR(Table1[[#This Row],[7d_positivity_public]]=0,ISBLANK(Table1[[#This Row],[7d_positivity_public]])),"",(Table1[[#This Row],[7d_positivity_public]]-Table1[[#This Row],[7d_positivity_all]])/Table1[[#This Row],[7d_positivity_public]])</f>
        <v>0.375</v>
      </c>
      <c r="W2072">
        <v>5</v>
      </c>
    </row>
    <row r="2073" spans="1:23" x14ac:dyDescent="0.25">
      <c r="A2073" s="10">
        <v>44421</v>
      </c>
      <c r="B2073">
        <v>4212</v>
      </c>
      <c r="C2073" t="s">
        <v>225</v>
      </c>
      <c r="D2073">
        <v>2</v>
      </c>
      <c r="E2073">
        <v>1</v>
      </c>
      <c r="F2073">
        <v>1</v>
      </c>
      <c r="G2073">
        <v>4</v>
      </c>
      <c r="H2073">
        <v>78</v>
      </c>
      <c r="K2073">
        <v>79</v>
      </c>
      <c r="L2073">
        <v>68</v>
      </c>
      <c r="M2073">
        <v>87</v>
      </c>
      <c r="N2073">
        <v>69</v>
      </c>
      <c r="P2073">
        <v>71</v>
      </c>
      <c r="Q2073">
        <v>55</v>
      </c>
      <c r="R2073">
        <v>82</v>
      </c>
      <c r="T2073" s="34">
        <f>_xlfn.XLOOKUP(B2073,Demog!$A$2:$A$219,Demog!$P$2:$P$219,,,2)</f>
        <v>40598</v>
      </c>
      <c r="U2073" s="34">
        <f t="shared" si="32"/>
        <v>6</v>
      </c>
      <c r="V2073" s="13">
        <f>IF(OR(Table1[[#This Row],[7d_positivity_public]]=0,ISBLANK(Table1[[#This Row],[7d_positivity_public]])),"",(Table1[[#This Row],[7d_positivity_public]]-Table1[[#This Row],[7d_positivity_all]])/Table1[[#This Row],[7d_positivity_public]])</f>
        <v>0.25</v>
      </c>
      <c r="W2073">
        <v>3</v>
      </c>
    </row>
    <row r="2074" spans="1:23" x14ac:dyDescent="0.25">
      <c r="A2074" s="10">
        <v>44425</v>
      </c>
      <c r="B2074">
        <v>1260</v>
      </c>
      <c r="C2074" t="s">
        <v>83</v>
      </c>
      <c r="D2074">
        <v>14</v>
      </c>
      <c r="E2074">
        <v>9</v>
      </c>
      <c r="F2074">
        <v>5</v>
      </c>
      <c r="G2074">
        <v>12</v>
      </c>
      <c r="H2074">
        <v>72</v>
      </c>
      <c r="K2074">
        <v>74</v>
      </c>
      <c r="L2074">
        <v>58</v>
      </c>
      <c r="M2074">
        <v>82</v>
      </c>
      <c r="N2074">
        <v>64</v>
      </c>
      <c r="P2074">
        <v>66</v>
      </c>
      <c r="Q2074">
        <v>45</v>
      </c>
      <c r="R2074">
        <v>76</v>
      </c>
      <c r="T2074" s="34">
        <f>_xlfn.XLOOKUP(B2074,Demog!$A$2:$A$219,Demog!$P$2:$P$219,,,2)</f>
        <v>8611</v>
      </c>
      <c r="U2074" s="34">
        <f t="shared" si="32"/>
        <v>8</v>
      </c>
      <c r="V2074" s="13">
        <f>IF(OR(Table1[[#This Row],[7d_positivity_public]]=0,ISBLANK(Table1[[#This Row],[7d_positivity_public]])),"",(Table1[[#This Row],[7d_positivity_public]]-Table1[[#This Row],[7d_positivity_all]])/Table1[[#This Row],[7d_positivity_public]])</f>
        <v>0.33333333333333331</v>
      </c>
      <c r="W2074">
        <v>8</v>
      </c>
    </row>
    <row r="2075" spans="1:23" x14ac:dyDescent="0.25">
      <c r="A2075" s="10">
        <v>44425</v>
      </c>
      <c r="B2075">
        <v>1270</v>
      </c>
      <c r="C2075" t="s">
        <v>84</v>
      </c>
      <c r="D2075">
        <v>11</v>
      </c>
      <c r="E2075">
        <v>0</v>
      </c>
      <c r="F2075">
        <v>11</v>
      </c>
      <c r="G2075">
        <v>15</v>
      </c>
      <c r="H2075">
        <v>64</v>
      </c>
      <c r="K2075">
        <v>67</v>
      </c>
      <c r="L2075">
        <v>54</v>
      </c>
      <c r="M2075">
        <v>72</v>
      </c>
      <c r="N2075">
        <v>56</v>
      </c>
      <c r="P2075">
        <v>59</v>
      </c>
      <c r="Q2075">
        <v>40</v>
      </c>
      <c r="R2075">
        <v>67</v>
      </c>
      <c r="T2075" s="34">
        <f>_xlfn.XLOOKUP(B2075,Demog!$A$2:$A$219,Demog!$P$2:$P$219,,,2)</f>
        <v>3469</v>
      </c>
      <c r="U2075" s="34">
        <f t="shared" si="32"/>
        <v>3</v>
      </c>
      <c r="V2075" s="13">
        <f>IF(OR(Table1[[#This Row],[7d_positivity_public]]=0,ISBLANK(Table1[[#This Row],[7d_positivity_public]])),"",(Table1[[#This Row],[7d_positivity_public]]-Table1[[#This Row],[7d_positivity_all]])/Table1[[#This Row],[7d_positivity_public]])</f>
        <v>0.2</v>
      </c>
      <c r="W2075">
        <v>12</v>
      </c>
    </row>
    <row r="2076" spans="1:23" x14ac:dyDescent="0.25">
      <c r="A2076" s="10">
        <v>44425</v>
      </c>
      <c r="B2076">
        <v>1310</v>
      </c>
      <c r="C2076" t="s">
        <v>87</v>
      </c>
      <c r="D2076">
        <v>7</v>
      </c>
      <c r="E2076">
        <v>6</v>
      </c>
      <c r="F2076">
        <v>1</v>
      </c>
      <c r="G2076">
        <v>6</v>
      </c>
      <c r="H2076">
        <v>82</v>
      </c>
      <c r="K2076">
        <v>83</v>
      </c>
      <c r="L2076">
        <v>74</v>
      </c>
      <c r="M2076">
        <v>87</v>
      </c>
      <c r="N2076">
        <v>72</v>
      </c>
      <c r="P2076">
        <v>73</v>
      </c>
      <c r="Q2076">
        <v>57</v>
      </c>
      <c r="R2076">
        <v>80</v>
      </c>
      <c r="T2076" s="34">
        <f>_xlfn.XLOOKUP(B2076,Demog!$A$2:$A$219,Demog!$P$2:$P$219,,,2)</f>
        <v>19231</v>
      </c>
      <c r="U2076" s="34">
        <f t="shared" si="32"/>
        <v>9</v>
      </c>
      <c r="V2076" s="13">
        <f>IF(OR(Table1[[#This Row],[7d_positivity_public]]=0,ISBLANK(Table1[[#This Row],[7d_positivity_public]])),"",(Table1[[#This Row],[7d_positivity_public]]-Table1[[#This Row],[7d_positivity_all]])/Table1[[#This Row],[7d_positivity_public]])</f>
        <v>0.16666666666666666</v>
      </c>
      <c r="W2076">
        <v>5</v>
      </c>
    </row>
    <row r="2077" spans="1:23" x14ac:dyDescent="0.25">
      <c r="A2077" s="10">
        <v>44425</v>
      </c>
      <c r="B2077">
        <v>1320</v>
      </c>
      <c r="C2077" t="s">
        <v>89</v>
      </c>
      <c r="D2077">
        <v>13</v>
      </c>
      <c r="E2077">
        <v>6</v>
      </c>
      <c r="F2077">
        <v>7</v>
      </c>
      <c r="G2077">
        <v>9</v>
      </c>
      <c r="H2077">
        <v>80</v>
      </c>
      <c r="K2077">
        <v>81</v>
      </c>
      <c r="L2077">
        <v>71</v>
      </c>
      <c r="M2077">
        <v>87</v>
      </c>
      <c r="N2077">
        <v>72</v>
      </c>
      <c r="P2077">
        <v>73</v>
      </c>
      <c r="Q2077">
        <v>60</v>
      </c>
      <c r="R2077">
        <v>82</v>
      </c>
      <c r="T2077" s="34">
        <f>_xlfn.XLOOKUP(B2077,Demog!$A$2:$A$219,Demog!$P$2:$P$219,,,2)</f>
        <v>41799</v>
      </c>
      <c r="U2077" s="34">
        <f t="shared" si="32"/>
        <v>38</v>
      </c>
      <c r="V2077" s="13">
        <f>IF(OR(Table1[[#This Row],[7d_positivity_public]]=0,ISBLANK(Table1[[#This Row],[7d_positivity_public]])),"",(Table1[[#This Row],[7d_positivity_public]]-Table1[[#This Row],[7d_positivity_all]])/Table1[[#This Row],[7d_positivity_public]])</f>
        <v>0.1111111111111111</v>
      </c>
      <c r="W2077">
        <v>8</v>
      </c>
    </row>
    <row r="2078" spans="1:23" x14ac:dyDescent="0.25">
      <c r="A2078" s="10">
        <v>44425</v>
      </c>
      <c r="B2078">
        <v>1330</v>
      </c>
      <c r="C2078" t="s">
        <v>91</v>
      </c>
      <c r="D2078">
        <v>25</v>
      </c>
      <c r="E2078">
        <v>10</v>
      </c>
      <c r="F2078">
        <v>15</v>
      </c>
      <c r="G2078">
        <v>23</v>
      </c>
      <c r="H2078">
        <v>74</v>
      </c>
      <c r="K2078">
        <v>75</v>
      </c>
      <c r="L2078">
        <v>66</v>
      </c>
      <c r="M2078">
        <v>79</v>
      </c>
      <c r="N2078">
        <v>64</v>
      </c>
      <c r="P2078">
        <v>66</v>
      </c>
      <c r="Q2078">
        <v>50</v>
      </c>
      <c r="R2078">
        <v>73</v>
      </c>
      <c r="T2078" s="34">
        <f>_xlfn.XLOOKUP(B2078,Demog!$A$2:$A$219,Demog!$P$2:$P$219,,,2)</f>
        <v>5101</v>
      </c>
      <c r="U2078" s="34">
        <f t="shared" si="32"/>
        <v>9</v>
      </c>
      <c r="V2078" s="13">
        <f>IF(OR(Table1[[#This Row],[7d_positivity_public]]=0,ISBLANK(Table1[[#This Row],[7d_positivity_public]])),"",(Table1[[#This Row],[7d_positivity_public]]-Table1[[#This Row],[7d_positivity_all]])/Table1[[#This Row],[7d_positivity_public]])</f>
        <v>4.3478260869565216E-2</v>
      </c>
      <c r="W2078">
        <v>22</v>
      </c>
    </row>
    <row r="2079" spans="1:23" x14ac:dyDescent="0.25">
      <c r="A2079" s="10">
        <v>44425</v>
      </c>
      <c r="B2079">
        <v>1340</v>
      </c>
      <c r="C2079" t="s">
        <v>93</v>
      </c>
      <c r="D2079">
        <v>9</v>
      </c>
      <c r="E2079">
        <v>0</v>
      </c>
      <c r="F2079">
        <v>9</v>
      </c>
      <c r="G2079">
        <v>12</v>
      </c>
      <c r="H2079">
        <v>75</v>
      </c>
      <c r="K2079">
        <v>76</v>
      </c>
      <c r="L2079">
        <v>66</v>
      </c>
      <c r="M2079">
        <v>82</v>
      </c>
      <c r="N2079">
        <v>66</v>
      </c>
      <c r="P2079">
        <v>67</v>
      </c>
      <c r="Q2079">
        <v>52</v>
      </c>
      <c r="R2079">
        <v>76</v>
      </c>
      <c r="T2079" s="34">
        <f>_xlfn.XLOOKUP(B2079,Demog!$A$2:$A$219,Demog!$P$2:$P$219,,,2)</f>
        <v>4781</v>
      </c>
      <c r="U2079" s="34">
        <f t="shared" si="32"/>
        <v>3</v>
      </c>
      <c r="V2079" s="13">
        <f>IF(OR(Table1[[#This Row],[7d_positivity_public]]=0,ISBLANK(Table1[[#This Row],[7d_positivity_public]])),"",(Table1[[#This Row],[7d_positivity_public]]-Table1[[#This Row],[7d_positivity_all]])/Table1[[#This Row],[7d_positivity_public]])</f>
        <v>0.41666666666666669</v>
      </c>
      <c r="W2079">
        <v>7</v>
      </c>
    </row>
    <row r="2080" spans="1:23" x14ac:dyDescent="0.25">
      <c r="A2080" s="10">
        <v>44425</v>
      </c>
      <c r="B2080">
        <v>1350</v>
      </c>
      <c r="C2080" t="s">
        <v>95</v>
      </c>
      <c r="D2080">
        <v>15</v>
      </c>
      <c r="E2080">
        <v>18</v>
      </c>
      <c r="F2080">
        <v>-3</v>
      </c>
      <c r="G2080">
        <v>11</v>
      </c>
      <c r="H2080">
        <v>68</v>
      </c>
      <c r="K2080">
        <v>70</v>
      </c>
      <c r="L2080">
        <v>54</v>
      </c>
      <c r="M2080">
        <v>81</v>
      </c>
      <c r="N2080">
        <v>60</v>
      </c>
      <c r="P2080">
        <v>62</v>
      </c>
      <c r="Q2080">
        <v>42</v>
      </c>
      <c r="R2080">
        <v>76</v>
      </c>
      <c r="T2080" s="34">
        <f>_xlfn.XLOOKUP(B2080,Demog!$A$2:$A$219,Demog!$P$2:$P$219,,,2)</f>
        <v>10220</v>
      </c>
      <c r="U2080" s="34">
        <f t="shared" si="32"/>
        <v>11</v>
      </c>
      <c r="V2080" s="13">
        <f>IF(OR(Table1[[#This Row],[7d_positivity_public]]=0,ISBLANK(Table1[[#This Row],[7d_positivity_public]])),"",(Table1[[#This Row],[7d_positivity_public]]-Table1[[#This Row],[7d_positivity_all]])/Table1[[#This Row],[7d_positivity_public]])</f>
        <v>9.0909090909090912E-2</v>
      </c>
      <c r="W2080">
        <v>10</v>
      </c>
    </row>
    <row r="2081" spans="1:23" x14ac:dyDescent="0.25">
      <c r="A2081" s="10">
        <v>44425</v>
      </c>
      <c r="B2081">
        <v>1361</v>
      </c>
      <c r="C2081" t="s">
        <v>97</v>
      </c>
      <c r="D2081">
        <v>24</v>
      </c>
      <c r="E2081">
        <v>22</v>
      </c>
      <c r="F2081">
        <v>2</v>
      </c>
      <c r="G2081">
        <v>15</v>
      </c>
      <c r="H2081">
        <v>77</v>
      </c>
      <c r="K2081">
        <v>78</v>
      </c>
      <c r="L2081">
        <v>66</v>
      </c>
      <c r="M2081">
        <v>86</v>
      </c>
      <c r="N2081">
        <v>68</v>
      </c>
      <c r="P2081">
        <v>69</v>
      </c>
      <c r="Q2081">
        <v>54</v>
      </c>
      <c r="R2081">
        <v>81</v>
      </c>
      <c r="T2081" s="34">
        <f>_xlfn.XLOOKUP(B2081,Demog!$A$2:$A$219,Demog!$P$2:$P$219,,,2)</f>
        <v>53266</v>
      </c>
      <c r="U2081" s="34">
        <f t="shared" si="32"/>
        <v>89</v>
      </c>
      <c r="V2081" s="13">
        <f>IF(OR(Table1[[#This Row],[7d_positivity_public]]=0,ISBLANK(Table1[[#This Row],[7d_positivity_public]])),"",(Table1[[#This Row],[7d_positivity_public]]-Table1[[#This Row],[7d_positivity_all]])/Table1[[#This Row],[7d_positivity_public]])</f>
        <v>0.13333333333333333</v>
      </c>
      <c r="W2081">
        <v>13</v>
      </c>
    </row>
    <row r="2082" spans="1:23" x14ac:dyDescent="0.25">
      <c r="A2082" s="10">
        <v>44425</v>
      </c>
      <c r="B2082">
        <v>1362</v>
      </c>
      <c r="C2082" t="s">
        <v>99</v>
      </c>
      <c r="D2082">
        <v>14</v>
      </c>
      <c r="E2082">
        <v>6</v>
      </c>
      <c r="F2082">
        <v>8</v>
      </c>
      <c r="G2082">
        <v>12</v>
      </c>
      <c r="H2082">
        <v>69</v>
      </c>
      <c r="K2082">
        <v>71</v>
      </c>
      <c r="L2082">
        <v>55</v>
      </c>
      <c r="M2082">
        <v>80</v>
      </c>
      <c r="N2082">
        <v>60</v>
      </c>
      <c r="P2082">
        <v>62</v>
      </c>
      <c r="Q2082">
        <v>42</v>
      </c>
      <c r="R2082">
        <v>74</v>
      </c>
      <c r="T2082" s="34">
        <f>_xlfn.XLOOKUP(B2082,Demog!$A$2:$A$219,Demog!$P$2:$P$219,,,2)</f>
        <v>13583</v>
      </c>
      <c r="U2082" s="34">
        <f t="shared" si="32"/>
        <v>13</v>
      </c>
      <c r="V2082" s="13">
        <f>IF(OR(Table1[[#This Row],[7d_positivity_public]]=0,ISBLANK(Table1[[#This Row],[7d_positivity_public]])),"",(Table1[[#This Row],[7d_positivity_public]]-Table1[[#This Row],[7d_positivity_all]])/Table1[[#This Row],[7d_positivity_public]])</f>
        <v>0.25</v>
      </c>
      <c r="W2082">
        <v>9</v>
      </c>
    </row>
    <row r="2083" spans="1:23" x14ac:dyDescent="0.25">
      <c r="A2083" s="10">
        <v>44425</v>
      </c>
      <c r="B2083">
        <v>1371</v>
      </c>
      <c r="C2083" t="s">
        <v>101</v>
      </c>
      <c r="D2083">
        <v>40</v>
      </c>
      <c r="E2083">
        <v>40</v>
      </c>
      <c r="F2083">
        <v>0</v>
      </c>
      <c r="G2083">
        <v>22</v>
      </c>
      <c r="H2083">
        <v>73</v>
      </c>
      <c r="K2083">
        <v>74</v>
      </c>
      <c r="L2083">
        <v>57</v>
      </c>
      <c r="M2083">
        <v>82</v>
      </c>
      <c r="N2083">
        <v>64</v>
      </c>
      <c r="P2083">
        <v>66</v>
      </c>
      <c r="Q2083">
        <v>44</v>
      </c>
      <c r="R2083">
        <v>77</v>
      </c>
      <c r="T2083" s="34">
        <f>_xlfn.XLOOKUP(B2083,Demog!$A$2:$A$219,Demog!$P$2:$P$219,,,2)</f>
        <v>8720</v>
      </c>
      <c r="U2083" s="34">
        <f t="shared" si="32"/>
        <v>24</v>
      </c>
      <c r="V2083" s="13">
        <f>IF(OR(Table1[[#This Row],[7d_positivity_public]]=0,ISBLANK(Table1[[#This Row],[7d_positivity_public]])),"",(Table1[[#This Row],[7d_positivity_public]]-Table1[[#This Row],[7d_positivity_all]])/Table1[[#This Row],[7d_positivity_public]])</f>
        <v>9.0909090909090912E-2</v>
      </c>
      <c r="W2083">
        <v>20</v>
      </c>
    </row>
    <row r="2084" spans="1:23" x14ac:dyDescent="0.25">
      <c r="A2084" s="10">
        <v>44425</v>
      </c>
      <c r="B2084">
        <v>1372</v>
      </c>
      <c r="C2084" t="s">
        <v>103</v>
      </c>
      <c r="D2084">
        <v>53</v>
      </c>
      <c r="E2084">
        <v>51</v>
      </c>
      <c r="F2084">
        <v>2</v>
      </c>
      <c r="G2084">
        <v>17</v>
      </c>
      <c r="H2084">
        <v>78</v>
      </c>
      <c r="K2084">
        <v>79</v>
      </c>
      <c r="L2084">
        <v>69</v>
      </c>
      <c r="M2084">
        <v>87</v>
      </c>
      <c r="N2084">
        <v>69</v>
      </c>
      <c r="P2084">
        <v>70</v>
      </c>
      <c r="Q2084">
        <v>56</v>
      </c>
      <c r="R2084">
        <v>82</v>
      </c>
      <c r="T2084" s="34">
        <f>_xlfn.XLOOKUP(B2084,Demog!$A$2:$A$219,Demog!$P$2:$P$219,,,2)</f>
        <v>41482</v>
      </c>
      <c r="U2084" s="34">
        <f t="shared" si="32"/>
        <v>154</v>
      </c>
      <c r="V2084" s="13">
        <f>IF(OR(Table1[[#This Row],[7d_positivity_public]]=0,ISBLANK(Table1[[#This Row],[7d_positivity_public]])),"",(Table1[[#This Row],[7d_positivity_public]]-Table1[[#This Row],[7d_positivity_all]])/Table1[[#This Row],[7d_positivity_public]])</f>
        <v>5.8823529411764705E-2</v>
      </c>
      <c r="W2084">
        <v>16</v>
      </c>
    </row>
    <row r="2085" spans="1:23" x14ac:dyDescent="0.25">
      <c r="A2085" s="10">
        <v>44425</v>
      </c>
      <c r="B2085">
        <v>1373</v>
      </c>
      <c r="C2085" t="s">
        <v>106</v>
      </c>
      <c r="D2085">
        <v>54</v>
      </c>
      <c r="E2085">
        <v>83</v>
      </c>
      <c r="F2085">
        <v>-29</v>
      </c>
      <c r="G2085">
        <v>22</v>
      </c>
      <c r="H2085">
        <v>74</v>
      </c>
      <c r="K2085">
        <v>76</v>
      </c>
      <c r="L2085">
        <v>68</v>
      </c>
      <c r="M2085">
        <v>83</v>
      </c>
      <c r="N2085">
        <v>65</v>
      </c>
      <c r="P2085">
        <v>67</v>
      </c>
      <c r="Q2085">
        <v>56</v>
      </c>
      <c r="R2085">
        <v>77</v>
      </c>
      <c r="T2085" s="34">
        <f>_xlfn.XLOOKUP(B2085,Demog!$A$2:$A$219,Demog!$P$2:$P$219,,,2)</f>
        <v>12922</v>
      </c>
      <c r="U2085" s="34">
        <f t="shared" si="32"/>
        <v>49</v>
      </c>
      <c r="V2085" s="13">
        <f>IF(OR(Table1[[#This Row],[7d_positivity_public]]=0,ISBLANK(Table1[[#This Row],[7d_positivity_public]])),"",(Table1[[#This Row],[7d_positivity_public]]-Table1[[#This Row],[7d_positivity_all]])/Table1[[#This Row],[7d_positivity_public]])</f>
        <v>0.13636363636363635</v>
      </c>
      <c r="W2085">
        <v>19</v>
      </c>
    </row>
    <row r="2086" spans="1:23" x14ac:dyDescent="0.25">
      <c r="A2086" s="10">
        <v>44425</v>
      </c>
      <c r="B2086">
        <v>1374</v>
      </c>
      <c r="C2086" t="s">
        <v>108</v>
      </c>
      <c r="D2086">
        <v>54</v>
      </c>
      <c r="E2086">
        <v>56</v>
      </c>
      <c r="F2086">
        <v>-2</v>
      </c>
      <c r="G2086">
        <v>19</v>
      </c>
      <c r="H2086">
        <v>82</v>
      </c>
      <c r="K2086">
        <v>82</v>
      </c>
      <c r="L2086">
        <v>77</v>
      </c>
      <c r="M2086">
        <v>88</v>
      </c>
      <c r="N2086">
        <v>73</v>
      </c>
      <c r="P2086">
        <v>74</v>
      </c>
      <c r="Q2086">
        <v>65</v>
      </c>
      <c r="R2086">
        <v>83</v>
      </c>
      <c r="T2086" s="34">
        <f>_xlfn.XLOOKUP(B2086,Demog!$A$2:$A$219,Demog!$P$2:$P$219,,,2)</f>
        <v>33401</v>
      </c>
      <c r="U2086" s="34">
        <f t="shared" si="32"/>
        <v>126</v>
      </c>
      <c r="V2086" s="13">
        <f>IF(OR(Table1[[#This Row],[7d_positivity_public]]=0,ISBLANK(Table1[[#This Row],[7d_positivity_public]])),"",(Table1[[#This Row],[7d_positivity_public]]-Table1[[#This Row],[7d_positivity_all]])/Table1[[#This Row],[7d_positivity_public]])</f>
        <v>0.15789473684210525</v>
      </c>
      <c r="W2086">
        <v>16</v>
      </c>
    </row>
    <row r="2087" spans="1:23" x14ac:dyDescent="0.25">
      <c r="A2087" s="10">
        <v>44425</v>
      </c>
      <c r="B2087">
        <v>1375</v>
      </c>
      <c r="C2087" t="s">
        <v>110</v>
      </c>
      <c r="D2087">
        <v>74</v>
      </c>
      <c r="E2087">
        <v>62</v>
      </c>
      <c r="F2087">
        <v>12</v>
      </c>
      <c r="G2087">
        <v>22</v>
      </c>
      <c r="H2087">
        <v>80</v>
      </c>
      <c r="K2087">
        <v>81</v>
      </c>
      <c r="L2087">
        <v>75</v>
      </c>
      <c r="M2087">
        <v>86</v>
      </c>
      <c r="N2087">
        <v>70</v>
      </c>
      <c r="P2087">
        <v>71</v>
      </c>
      <c r="Q2087">
        <v>60</v>
      </c>
      <c r="R2087">
        <v>80</v>
      </c>
      <c r="T2087" s="34">
        <f>_xlfn.XLOOKUP(B2087,Demog!$A$2:$A$219,Demog!$P$2:$P$219,,,2)</f>
        <v>38661</v>
      </c>
      <c r="U2087" s="34">
        <f t="shared" si="32"/>
        <v>200</v>
      </c>
      <c r="V2087" s="13">
        <f>IF(OR(Table1[[#This Row],[7d_positivity_public]]=0,ISBLANK(Table1[[#This Row],[7d_positivity_public]])),"",(Table1[[#This Row],[7d_positivity_public]]-Table1[[#This Row],[7d_positivity_all]])/Table1[[#This Row],[7d_positivity_public]])</f>
        <v>4.5454545454545456E-2</v>
      </c>
      <c r="W2087">
        <v>21</v>
      </c>
    </row>
    <row r="2088" spans="1:23" x14ac:dyDescent="0.25">
      <c r="A2088" s="10">
        <v>44425</v>
      </c>
      <c r="B2088">
        <v>1376</v>
      </c>
      <c r="C2088" t="s">
        <v>112</v>
      </c>
      <c r="D2088">
        <v>67</v>
      </c>
      <c r="E2088">
        <v>71</v>
      </c>
      <c r="F2088">
        <v>-4</v>
      </c>
      <c r="G2088">
        <v>26</v>
      </c>
      <c r="H2088">
        <v>74</v>
      </c>
      <c r="K2088">
        <v>75</v>
      </c>
      <c r="L2088">
        <v>69</v>
      </c>
      <c r="M2088">
        <v>82</v>
      </c>
      <c r="N2088">
        <v>62</v>
      </c>
      <c r="P2088">
        <v>63</v>
      </c>
      <c r="Q2088">
        <v>55</v>
      </c>
      <c r="R2088">
        <v>75</v>
      </c>
      <c r="T2088" s="34">
        <f>_xlfn.XLOOKUP(B2088,Demog!$A$2:$A$219,Demog!$P$2:$P$219,,,2)</f>
        <v>34796</v>
      </c>
      <c r="U2088" s="34">
        <f t="shared" si="32"/>
        <v>163</v>
      </c>
      <c r="V2088" s="13">
        <f>IF(OR(Table1[[#This Row],[7d_positivity_public]]=0,ISBLANK(Table1[[#This Row],[7d_positivity_public]])),"",(Table1[[#This Row],[7d_positivity_public]]-Table1[[#This Row],[7d_positivity_all]])/Table1[[#This Row],[7d_positivity_public]])</f>
        <v>7.6923076923076927E-2</v>
      </c>
      <c r="W2088">
        <v>24</v>
      </c>
    </row>
    <row r="2089" spans="1:23" x14ac:dyDescent="0.25">
      <c r="A2089" s="10">
        <v>44425</v>
      </c>
      <c r="B2089">
        <v>1377</v>
      </c>
      <c r="C2089" t="s">
        <v>114</v>
      </c>
      <c r="D2089">
        <v>44</v>
      </c>
      <c r="E2089">
        <v>38</v>
      </c>
      <c r="F2089">
        <v>6</v>
      </c>
      <c r="G2089">
        <v>21</v>
      </c>
      <c r="H2089">
        <v>83</v>
      </c>
      <c r="K2089">
        <v>83</v>
      </c>
      <c r="L2089">
        <v>77</v>
      </c>
      <c r="M2089">
        <v>88</v>
      </c>
      <c r="N2089">
        <v>75</v>
      </c>
      <c r="P2089">
        <v>76</v>
      </c>
      <c r="Q2089">
        <v>66</v>
      </c>
      <c r="R2089">
        <v>85</v>
      </c>
      <c r="T2089" s="34">
        <f>_xlfn.XLOOKUP(B2089,Demog!$A$2:$A$219,Demog!$P$2:$P$219,,,2)</f>
        <v>24900</v>
      </c>
      <c r="U2089" s="34">
        <f t="shared" si="32"/>
        <v>77</v>
      </c>
      <c r="V2089" s="13">
        <f>IF(OR(Table1[[#This Row],[7d_positivity_public]]=0,ISBLANK(Table1[[#This Row],[7d_positivity_public]])),"",(Table1[[#This Row],[7d_positivity_public]]-Table1[[#This Row],[7d_positivity_all]])/Table1[[#This Row],[7d_positivity_public]])</f>
        <v>0.14285714285714285</v>
      </c>
      <c r="W2089">
        <v>18</v>
      </c>
    </row>
    <row r="2090" spans="1:23" x14ac:dyDescent="0.25">
      <c r="A2090" s="10">
        <v>44425</v>
      </c>
      <c r="B2090">
        <v>1380</v>
      </c>
      <c r="C2090" t="s">
        <v>116</v>
      </c>
      <c r="D2090">
        <v>7</v>
      </c>
      <c r="E2090">
        <v>5</v>
      </c>
      <c r="F2090">
        <v>2</v>
      </c>
      <c r="G2090">
        <v>4</v>
      </c>
      <c r="H2090">
        <v>81</v>
      </c>
      <c r="K2090">
        <v>82</v>
      </c>
      <c r="L2090">
        <v>71</v>
      </c>
      <c r="M2090">
        <v>88</v>
      </c>
      <c r="N2090">
        <v>74</v>
      </c>
      <c r="P2090">
        <v>75</v>
      </c>
      <c r="Q2090">
        <v>61</v>
      </c>
      <c r="R2090">
        <v>83</v>
      </c>
      <c r="T2090" s="34">
        <f>_xlfn.XLOOKUP(B2090,Demog!$A$2:$A$219,Demog!$P$2:$P$219,,,2)</f>
        <v>12110</v>
      </c>
      <c r="U2090" s="34">
        <f t="shared" si="32"/>
        <v>6</v>
      </c>
      <c r="V2090" s="13">
        <f>IF(OR(Table1[[#This Row],[7d_positivity_public]]=0,ISBLANK(Table1[[#This Row],[7d_positivity_public]])),"",(Table1[[#This Row],[7d_positivity_public]]-Table1[[#This Row],[7d_positivity_all]])/Table1[[#This Row],[7d_positivity_public]])</f>
        <v>0</v>
      </c>
      <c r="W2090">
        <v>4</v>
      </c>
    </row>
    <row r="2091" spans="1:23" x14ac:dyDescent="0.25">
      <c r="A2091" s="10">
        <v>44425</v>
      </c>
      <c r="B2091">
        <v>1390</v>
      </c>
      <c r="C2091" t="s">
        <v>118</v>
      </c>
      <c r="D2091">
        <v>28</v>
      </c>
      <c r="E2091">
        <v>23</v>
      </c>
      <c r="F2091">
        <v>5</v>
      </c>
      <c r="G2091">
        <v>21</v>
      </c>
      <c r="H2091">
        <v>62</v>
      </c>
      <c r="K2091">
        <v>65</v>
      </c>
      <c r="L2091">
        <v>46</v>
      </c>
      <c r="M2091">
        <v>77</v>
      </c>
      <c r="N2091">
        <v>54</v>
      </c>
      <c r="P2091">
        <v>57</v>
      </c>
      <c r="Q2091">
        <v>35</v>
      </c>
      <c r="R2091">
        <v>71</v>
      </c>
      <c r="T2091" s="34">
        <f>_xlfn.XLOOKUP(B2091,Demog!$A$2:$A$219,Demog!$P$2:$P$219,,,2)</f>
        <v>7285</v>
      </c>
      <c r="U2091" s="34">
        <f t="shared" si="32"/>
        <v>14</v>
      </c>
      <c r="V2091" s="13">
        <f>IF(OR(Table1[[#This Row],[7d_positivity_public]]=0,ISBLANK(Table1[[#This Row],[7d_positivity_public]])),"",(Table1[[#This Row],[7d_positivity_public]]-Table1[[#This Row],[7d_positivity_all]])/Table1[[#This Row],[7d_positivity_public]])</f>
        <v>4.7619047619047616E-2</v>
      </c>
      <c r="W2091">
        <v>20</v>
      </c>
    </row>
    <row r="2092" spans="1:23" x14ac:dyDescent="0.25">
      <c r="A2092" s="10">
        <v>44425</v>
      </c>
      <c r="B2092">
        <v>1420</v>
      </c>
      <c r="C2092" t="s">
        <v>120</v>
      </c>
      <c r="D2092">
        <v>23</v>
      </c>
      <c r="E2092">
        <v>10</v>
      </c>
      <c r="F2092">
        <v>13</v>
      </c>
      <c r="G2092">
        <v>19</v>
      </c>
      <c r="H2092">
        <v>72</v>
      </c>
      <c r="K2092">
        <v>74</v>
      </c>
      <c r="L2092">
        <v>57</v>
      </c>
      <c r="M2092">
        <v>83</v>
      </c>
      <c r="N2092">
        <v>64</v>
      </c>
      <c r="P2092">
        <v>66</v>
      </c>
      <c r="Q2092">
        <v>46</v>
      </c>
      <c r="R2092">
        <v>77</v>
      </c>
      <c r="T2092" s="34">
        <f>_xlfn.XLOOKUP(B2092,Demog!$A$2:$A$219,Demog!$P$2:$P$219,,,2)</f>
        <v>33648</v>
      </c>
      <c r="U2092" s="34">
        <f t="shared" si="32"/>
        <v>54</v>
      </c>
      <c r="V2092" s="13">
        <f>IF(OR(Table1[[#This Row],[7d_positivity_public]]=0,ISBLANK(Table1[[#This Row],[7d_positivity_public]])),"",(Table1[[#This Row],[7d_positivity_public]]-Table1[[#This Row],[7d_positivity_all]])/Table1[[#This Row],[7d_positivity_public]])</f>
        <v>0.15789473684210525</v>
      </c>
      <c r="W2092">
        <v>16</v>
      </c>
    </row>
    <row r="2093" spans="1:23" x14ac:dyDescent="0.25">
      <c r="A2093" s="10">
        <v>44425</v>
      </c>
      <c r="B2093">
        <v>1431</v>
      </c>
      <c r="C2093" t="s">
        <v>226</v>
      </c>
      <c r="D2093">
        <v>13</v>
      </c>
      <c r="E2093">
        <v>6</v>
      </c>
      <c r="F2093">
        <v>7</v>
      </c>
      <c r="G2093">
        <v>11</v>
      </c>
      <c r="H2093">
        <v>77</v>
      </c>
      <c r="K2093">
        <v>78</v>
      </c>
      <c r="L2093">
        <v>68</v>
      </c>
      <c r="M2093">
        <v>87</v>
      </c>
      <c r="N2093">
        <v>67</v>
      </c>
      <c r="P2093">
        <v>69</v>
      </c>
      <c r="Q2093">
        <v>56</v>
      </c>
      <c r="R2093">
        <v>82</v>
      </c>
      <c r="T2093" s="34">
        <f>_xlfn.XLOOKUP(B2093,Demog!$A$2:$A$219,Demog!$P$2:$P$219,,,2)</f>
        <v>44714</v>
      </c>
      <c r="U2093" s="34">
        <f t="shared" si="32"/>
        <v>41</v>
      </c>
      <c r="V2093" s="13">
        <f>IF(OR(Table1[[#This Row],[7d_positivity_public]]=0,ISBLANK(Table1[[#This Row],[7d_positivity_public]])),"",(Table1[[#This Row],[7d_positivity_public]]-Table1[[#This Row],[7d_positivity_all]])/Table1[[#This Row],[7d_positivity_public]])</f>
        <v>9.0909090909090912E-2</v>
      </c>
      <c r="W2093">
        <v>10</v>
      </c>
    </row>
    <row r="2094" spans="1:23" x14ac:dyDescent="0.25">
      <c r="A2094" s="10">
        <v>44425</v>
      </c>
      <c r="B2094">
        <v>1432</v>
      </c>
      <c r="C2094" t="s">
        <v>227</v>
      </c>
      <c r="D2094">
        <v>16</v>
      </c>
      <c r="E2094">
        <v>10</v>
      </c>
      <c r="F2094">
        <v>6</v>
      </c>
      <c r="G2094">
        <v>12</v>
      </c>
      <c r="H2094">
        <v>85</v>
      </c>
      <c r="K2094">
        <v>85</v>
      </c>
      <c r="L2094">
        <v>81</v>
      </c>
      <c r="M2094">
        <v>90</v>
      </c>
      <c r="N2094">
        <v>75</v>
      </c>
      <c r="P2094">
        <v>76</v>
      </c>
      <c r="Q2094">
        <v>68</v>
      </c>
      <c r="R2094">
        <v>86</v>
      </c>
      <c r="T2094" s="34">
        <f>_xlfn.XLOOKUP(B2094,Demog!$A$2:$A$219,Demog!$P$2:$P$219,,,2)</f>
        <v>48587</v>
      </c>
      <c r="U2094" s="34">
        <f t="shared" si="32"/>
        <v>54</v>
      </c>
      <c r="V2094" s="13">
        <f>IF(OR(Table1[[#This Row],[7d_positivity_public]]=0,ISBLANK(Table1[[#This Row],[7d_positivity_public]])),"",(Table1[[#This Row],[7d_positivity_public]]-Table1[[#This Row],[7d_positivity_all]])/Table1[[#This Row],[7d_positivity_public]])</f>
        <v>0.33333333333333331</v>
      </c>
      <c r="W2094">
        <v>8</v>
      </c>
    </row>
    <row r="2095" spans="1:23" x14ac:dyDescent="0.25">
      <c r="A2095" s="10">
        <v>44425</v>
      </c>
      <c r="B2095">
        <v>1433</v>
      </c>
      <c r="C2095" t="s">
        <v>122</v>
      </c>
      <c r="D2095">
        <v>16</v>
      </c>
      <c r="E2095">
        <v>5</v>
      </c>
      <c r="F2095">
        <v>11</v>
      </c>
      <c r="G2095">
        <v>19</v>
      </c>
      <c r="H2095">
        <v>73</v>
      </c>
      <c r="K2095">
        <v>75</v>
      </c>
      <c r="L2095">
        <v>60</v>
      </c>
      <c r="M2095">
        <v>83</v>
      </c>
      <c r="N2095">
        <v>64</v>
      </c>
      <c r="P2095">
        <v>67</v>
      </c>
      <c r="Q2095">
        <v>49</v>
      </c>
      <c r="R2095">
        <v>77</v>
      </c>
      <c r="T2095" s="34">
        <f>_xlfn.XLOOKUP(B2095,Demog!$A$2:$A$219,Demog!$P$2:$P$219,,,2)</f>
        <v>19986</v>
      </c>
      <c r="U2095" s="34">
        <f t="shared" si="32"/>
        <v>22</v>
      </c>
      <c r="V2095" s="13">
        <f>IF(OR(Table1[[#This Row],[7d_positivity_public]]=0,ISBLANK(Table1[[#This Row],[7d_positivity_public]])),"",(Table1[[#This Row],[7d_positivity_public]]-Table1[[#This Row],[7d_positivity_all]])/Table1[[#This Row],[7d_positivity_public]])</f>
        <v>0.21052631578947367</v>
      </c>
      <c r="W2095">
        <v>15</v>
      </c>
    </row>
    <row r="2096" spans="1:23" x14ac:dyDescent="0.25">
      <c r="A2096" s="10">
        <v>44425</v>
      </c>
      <c r="B2096">
        <v>1490</v>
      </c>
      <c r="C2096" t="s">
        <v>124</v>
      </c>
      <c r="D2096">
        <v>19</v>
      </c>
      <c r="E2096">
        <v>6</v>
      </c>
      <c r="F2096">
        <v>13</v>
      </c>
      <c r="G2096">
        <v>15</v>
      </c>
      <c r="H2096">
        <v>71</v>
      </c>
      <c r="K2096">
        <v>73</v>
      </c>
      <c r="L2096">
        <v>60</v>
      </c>
      <c r="M2096">
        <v>82</v>
      </c>
      <c r="N2096">
        <v>62</v>
      </c>
      <c r="P2096">
        <v>64</v>
      </c>
      <c r="Q2096">
        <v>48</v>
      </c>
      <c r="R2096">
        <v>76</v>
      </c>
      <c r="T2096" s="34">
        <f>_xlfn.XLOOKUP(B2096,Demog!$A$2:$A$219,Demog!$P$2:$P$219,,,2)</f>
        <v>10855</v>
      </c>
      <c r="U2096" s="34">
        <f t="shared" si="32"/>
        <v>14</v>
      </c>
      <c r="V2096" s="13">
        <f>IF(OR(Table1[[#This Row],[7d_positivity_public]]=0,ISBLANK(Table1[[#This Row],[7d_positivity_public]])),"",(Table1[[#This Row],[7d_positivity_public]]-Table1[[#This Row],[7d_positivity_all]])/Table1[[#This Row],[7d_positivity_public]])</f>
        <v>6.6666666666666666E-2</v>
      </c>
      <c r="W2096">
        <v>14</v>
      </c>
    </row>
    <row r="2097" spans="1:23" x14ac:dyDescent="0.25">
      <c r="A2097" s="10">
        <v>44425</v>
      </c>
      <c r="B2097">
        <v>2121</v>
      </c>
      <c r="C2097" t="s">
        <v>126</v>
      </c>
      <c r="D2097">
        <v>7</v>
      </c>
      <c r="E2097">
        <v>7</v>
      </c>
      <c r="F2097">
        <v>0</v>
      </c>
      <c r="G2097">
        <v>7</v>
      </c>
      <c r="H2097">
        <v>76</v>
      </c>
      <c r="K2097">
        <v>77</v>
      </c>
      <c r="L2097">
        <v>68</v>
      </c>
      <c r="M2097">
        <v>86</v>
      </c>
      <c r="N2097">
        <v>68</v>
      </c>
      <c r="P2097">
        <v>70</v>
      </c>
      <c r="Q2097">
        <v>58</v>
      </c>
      <c r="R2097">
        <v>82</v>
      </c>
      <c r="T2097" s="34">
        <f>_xlfn.XLOOKUP(B2097,Demog!$A$2:$A$219,Demog!$P$2:$P$219,,,2)</f>
        <v>51241</v>
      </c>
      <c r="U2097" s="34">
        <f t="shared" si="32"/>
        <v>25</v>
      </c>
      <c r="V2097" s="13">
        <f>IF(OR(Table1[[#This Row],[7d_positivity_public]]=0,ISBLANK(Table1[[#This Row],[7d_positivity_public]])),"",(Table1[[#This Row],[7d_positivity_public]]-Table1[[#This Row],[7d_positivity_all]])/Table1[[#This Row],[7d_positivity_public]])</f>
        <v>0.2857142857142857</v>
      </c>
      <c r="W2097">
        <v>5</v>
      </c>
    </row>
    <row r="2098" spans="1:23" x14ac:dyDescent="0.25">
      <c r="A2098" s="10">
        <v>44425</v>
      </c>
      <c r="B2098">
        <v>2122</v>
      </c>
      <c r="C2098" t="s">
        <v>128</v>
      </c>
      <c r="D2098">
        <v>8</v>
      </c>
      <c r="E2098">
        <v>6</v>
      </c>
      <c r="F2098">
        <v>2</v>
      </c>
      <c r="G2098">
        <v>7</v>
      </c>
      <c r="H2098">
        <v>68</v>
      </c>
      <c r="K2098">
        <v>70</v>
      </c>
      <c r="L2098">
        <v>59</v>
      </c>
      <c r="M2098">
        <v>80</v>
      </c>
      <c r="N2098">
        <v>59</v>
      </c>
      <c r="P2098">
        <v>61</v>
      </c>
      <c r="Q2098">
        <v>48</v>
      </c>
      <c r="R2098">
        <v>74</v>
      </c>
      <c r="T2098" s="34">
        <f>_xlfn.XLOOKUP(B2098,Demog!$A$2:$A$219,Demog!$P$2:$P$219,,,2)</f>
        <v>41936</v>
      </c>
      <c r="U2098" s="34">
        <f t="shared" si="32"/>
        <v>23</v>
      </c>
      <c r="V2098" s="13">
        <f>IF(OR(Table1[[#This Row],[7d_positivity_public]]=0,ISBLANK(Table1[[#This Row],[7d_positivity_public]])),"",(Table1[[#This Row],[7d_positivity_public]]-Table1[[#This Row],[7d_positivity_all]])/Table1[[#This Row],[7d_positivity_public]])</f>
        <v>0.14285714285714285</v>
      </c>
      <c r="W2098">
        <v>6</v>
      </c>
    </row>
    <row r="2099" spans="1:23" x14ac:dyDescent="0.25">
      <c r="A2099" s="10">
        <v>44425</v>
      </c>
      <c r="B2099">
        <v>2131</v>
      </c>
      <c r="C2099" t="s">
        <v>129</v>
      </c>
      <c r="D2099">
        <v>3</v>
      </c>
      <c r="E2099">
        <v>5</v>
      </c>
      <c r="F2099">
        <v>-2</v>
      </c>
      <c r="G2099">
        <v>2</v>
      </c>
      <c r="H2099">
        <v>74</v>
      </c>
      <c r="K2099">
        <v>76</v>
      </c>
      <c r="L2099">
        <v>69</v>
      </c>
      <c r="M2099">
        <v>83</v>
      </c>
      <c r="N2099">
        <v>64</v>
      </c>
      <c r="P2099">
        <v>66</v>
      </c>
      <c r="Q2099">
        <v>56</v>
      </c>
      <c r="R2099">
        <v>77</v>
      </c>
      <c r="T2099" s="34">
        <f>_xlfn.XLOOKUP(B2099,Demog!$A$2:$A$219,Demog!$P$2:$P$219,,,2)</f>
        <v>22754</v>
      </c>
      <c r="U2099" s="34">
        <f t="shared" si="32"/>
        <v>5</v>
      </c>
      <c r="V2099" s="13">
        <f>IF(OR(Table1[[#This Row],[7d_positivity_public]]=0,ISBLANK(Table1[[#This Row],[7d_positivity_public]])),"",(Table1[[#This Row],[7d_positivity_public]]-Table1[[#This Row],[7d_positivity_all]])/Table1[[#This Row],[7d_positivity_public]])</f>
        <v>0</v>
      </c>
      <c r="W2099">
        <v>2</v>
      </c>
    </row>
    <row r="2100" spans="1:23" x14ac:dyDescent="0.25">
      <c r="A2100" s="10">
        <v>44425</v>
      </c>
      <c r="B2100">
        <v>2132</v>
      </c>
      <c r="C2100" t="s">
        <v>130</v>
      </c>
      <c r="D2100">
        <v>7</v>
      </c>
      <c r="E2100">
        <v>7</v>
      </c>
      <c r="F2100">
        <v>0</v>
      </c>
      <c r="G2100">
        <v>8</v>
      </c>
      <c r="H2100">
        <v>78</v>
      </c>
      <c r="K2100">
        <v>80</v>
      </c>
      <c r="L2100">
        <v>74</v>
      </c>
      <c r="M2100">
        <v>86</v>
      </c>
      <c r="N2100">
        <v>70</v>
      </c>
      <c r="P2100">
        <v>73</v>
      </c>
      <c r="Q2100">
        <v>65</v>
      </c>
      <c r="R2100">
        <v>82</v>
      </c>
      <c r="T2100" s="34">
        <f>_xlfn.XLOOKUP(B2100,Demog!$A$2:$A$219,Demog!$P$2:$P$219,,,2)</f>
        <v>35584</v>
      </c>
      <c r="U2100" s="34">
        <f t="shared" si="32"/>
        <v>17</v>
      </c>
      <c r="V2100" s="13">
        <f>IF(OR(Table1[[#This Row],[7d_positivity_public]]=0,ISBLANK(Table1[[#This Row],[7d_positivity_public]])),"",(Table1[[#This Row],[7d_positivity_public]]-Table1[[#This Row],[7d_positivity_all]])/Table1[[#This Row],[7d_positivity_public]])</f>
        <v>0.5</v>
      </c>
      <c r="W2100">
        <v>4</v>
      </c>
    </row>
    <row r="2101" spans="1:23" x14ac:dyDescent="0.25">
      <c r="A2101" s="10">
        <v>44425</v>
      </c>
      <c r="B2101">
        <v>2133</v>
      </c>
      <c r="C2101" t="s">
        <v>131</v>
      </c>
      <c r="D2101">
        <v>5</v>
      </c>
      <c r="E2101">
        <v>2</v>
      </c>
      <c r="F2101">
        <v>3</v>
      </c>
      <c r="G2101">
        <v>6</v>
      </c>
      <c r="H2101">
        <v>83</v>
      </c>
      <c r="K2101">
        <v>84</v>
      </c>
      <c r="L2101">
        <v>81</v>
      </c>
      <c r="M2101">
        <v>88</v>
      </c>
      <c r="N2101">
        <v>70</v>
      </c>
      <c r="P2101">
        <v>72</v>
      </c>
      <c r="Q2101">
        <v>64</v>
      </c>
      <c r="R2101">
        <v>82</v>
      </c>
      <c r="T2101" s="34">
        <f>_xlfn.XLOOKUP(B2101,Demog!$A$2:$A$219,Demog!$P$2:$P$219,,,2)</f>
        <v>58511</v>
      </c>
      <c r="U2101" s="34">
        <f t="shared" si="32"/>
        <v>20</v>
      </c>
      <c r="V2101" s="13">
        <f>IF(OR(Table1[[#This Row],[7d_positivity_public]]=0,ISBLANK(Table1[[#This Row],[7d_positivity_public]])),"",(Table1[[#This Row],[7d_positivity_public]]-Table1[[#This Row],[7d_positivity_all]])/Table1[[#This Row],[7d_positivity_public]])</f>
        <v>0.33333333333333331</v>
      </c>
      <c r="W2101">
        <v>4</v>
      </c>
    </row>
    <row r="2102" spans="1:23" x14ac:dyDescent="0.25">
      <c r="A2102" s="10">
        <v>44425</v>
      </c>
      <c r="B2102">
        <v>2134</v>
      </c>
      <c r="C2102" t="s">
        <v>132</v>
      </c>
      <c r="D2102">
        <v>12</v>
      </c>
      <c r="E2102">
        <v>6</v>
      </c>
      <c r="F2102">
        <v>6</v>
      </c>
      <c r="G2102">
        <v>12</v>
      </c>
      <c r="H2102">
        <v>77</v>
      </c>
      <c r="K2102">
        <v>79</v>
      </c>
      <c r="L2102">
        <v>76</v>
      </c>
      <c r="M2102">
        <v>83</v>
      </c>
      <c r="N2102">
        <v>66</v>
      </c>
      <c r="P2102">
        <v>68</v>
      </c>
      <c r="Q2102">
        <v>62</v>
      </c>
      <c r="R2102">
        <v>76</v>
      </c>
      <c r="T2102" s="34">
        <f>_xlfn.XLOOKUP(B2102,Demog!$A$2:$A$219,Demog!$P$2:$P$219,,,2)</f>
        <v>24836</v>
      </c>
      <c r="U2102" s="34">
        <f t="shared" si="32"/>
        <v>21</v>
      </c>
      <c r="V2102" s="13">
        <f>IF(OR(Table1[[#This Row],[7d_positivity_public]]=0,ISBLANK(Table1[[#This Row],[7d_positivity_public]])),"",(Table1[[#This Row],[7d_positivity_public]]-Table1[[#This Row],[7d_positivity_all]])/Table1[[#This Row],[7d_positivity_public]])</f>
        <v>0.33333333333333331</v>
      </c>
      <c r="W2102">
        <v>8</v>
      </c>
    </row>
    <row r="2103" spans="1:23" x14ac:dyDescent="0.25">
      <c r="A2103" s="10">
        <v>44425</v>
      </c>
      <c r="B2103">
        <v>2141</v>
      </c>
      <c r="C2103" t="s">
        <v>133</v>
      </c>
      <c r="D2103">
        <v>8</v>
      </c>
      <c r="E2103">
        <v>10</v>
      </c>
      <c r="F2103">
        <v>-2</v>
      </c>
      <c r="G2103">
        <v>8</v>
      </c>
      <c r="H2103">
        <v>73</v>
      </c>
      <c r="K2103">
        <v>74</v>
      </c>
      <c r="L2103">
        <v>65</v>
      </c>
      <c r="M2103">
        <v>84</v>
      </c>
      <c r="N2103">
        <v>63</v>
      </c>
      <c r="P2103">
        <v>65</v>
      </c>
      <c r="Q2103">
        <v>53</v>
      </c>
      <c r="R2103">
        <v>78</v>
      </c>
      <c r="T2103" s="34">
        <f>_xlfn.XLOOKUP(B2103,Demog!$A$2:$A$219,Demog!$P$2:$P$219,,,2)</f>
        <v>26303</v>
      </c>
      <c r="U2103" s="34">
        <f t="shared" si="32"/>
        <v>15</v>
      </c>
      <c r="V2103" s="13">
        <f>IF(OR(Table1[[#This Row],[7d_positivity_public]]=0,ISBLANK(Table1[[#This Row],[7d_positivity_public]])),"",(Table1[[#This Row],[7d_positivity_public]]-Table1[[#This Row],[7d_positivity_all]])/Table1[[#This Row],[7d_positivity_public]])</f>
        <v>0.125</v>
      </c>
      <c r="W2103">
        <v>7</v>
      </c>
    </row>
    <row r="2104" spans="1:23" x14ac:dyDescent="0.25">
      <c r="A2104" s="10">
        <v>44425</v>
      </c>
      <c r="B2104">
        <v>2142</v>
      </c>
      <c r="C2104" t="s">
        <v>134</v>
      </c>
      <c r="D2104">
        <v>16</v>
      </c>
      <c r="E2104">
        <v>5</v>
      </c>
      <c r="F2104">
        <v>11</v>
      </c>
      <c r="G2104">
        <v>14</v>
      </c>
      <c r="H2104">
        <v>72</v>
      </c>
      <c r="K2104">
        <v>73</v>
      </c>
      <c r="L2104">
        <v>65</v>
      </c>
      <c r="M2104">
        <v>81</v>
      </c>
      <c r="N2104">
        <v>63</v>
      </c>
      <c r="P2104">
        <v>64</v>
      </c>
      <c r="Q2104">
        <v>53</v>
      </c>
      <c r="R2104">
        <v>76</v>
      </c>
      <c r="T2104" s="34">
        <f>_xlfn.XLOOKUP(B2104,Demog!$A$2:$A$219,Demog!$P$2:$P$219,,,2)</f>
        <v>16854</v>
      </c>
      <c r="U2104" s="34">
        <f t="shared" si="32"/>
        <v>19</v>
      </c>
      <c r="V2104" s="13">
        <f>IF(OR(Table1[[#This Row],[7d_positivity_public]]=0,ISBLANK(Table1[[#This Row],[7d_positivity_public]])),"",(Table1[[#This Row],[7d_positivity_public]]-Table1[[#This Row],[7d_positivity_all]])/Table1[[#This Row],[7d_positivity_public]])</f>
        <v>0.2857142857142857</v>
      </c>
      <c r="W2104">
        <v>10</v>
      </c>
    </row>
    <row r="2105" spans="1:23" x14ac:dyDescent="0.25">
      <c r="A2105" s="10">
        <v>44425</v>
      </c>
      <c r="B2105">
        <v>2150</v>
      </c>
      <c r="C2105" t="s">
        <v>135</v>
      </c>
      <c r="D2105">
        <v>0</v>
      </c>
      <c r="E2105">
        <v>1</v>
      </c>
      <c r="F2105">
        <v>-1</v>
      </c>
      <c r="G2105">
        <v>0</v>
      </c>
      <c r="H2105">
        <v>77</v>
      </c>
      <c r="K2105">
        <v>78</v>
      </c>
      <c r="L2105">
        <v>66</v>
      </c>
      <c r="M2105">
        <v>86</v>
      </c>
      <c r="N2105">
        <v>68</v>
      </c>
      <c r="P2105">
        <v>70</v>
      </c>
      <c r="Q2105">
        <v>53</v>
      </c>
      <c r="R2105">
        <v>81</v>
      </c>
      <c r="T2105" s="34">
        <f>_xlfn.XLOOKUP(B2105,Demog!$A$2:$A$219,Demog!$P$2:$P$219,,,2)</f>
        <v>9696</v>
      </c>
      <c r="U2105" s="34">
        <f t="shared" si="32"/>
        <v>0</v>
      </c>
      <c r="V2105" s="13" t="str">
        <f>IF(OR(Table1[[#This Row],[7d_positivity_public]]=0,ISBLANK(Table1[[#This Row],[7d_positivity_public]])),"",(Table1[[#This Row],[7d_positivity_public]]-Table1[[#This Row],[7d_positivity_all]])/Table1[[#This Row],[7d_positivity_public]])</f>
        <v/>
      </c>
      <c r="W2105">
        <v>0</v>
      </c>
    </row>
    <row r="2106" spans="1:23" x14ac:dyDescent="0.25">
      <c r="A2106" s="10">
        <v>44425</v>
      </c>
      <c r="B2106">
        <v>2210</v>
      </c>
      <c r="C2106" t="s">
        <v>136</v>
      </c>
      <c r="D2106">
        <v>6</v>
      </c>
      <c r="E2106">
        <v>4</v>
      </c>
      <c r="F2106">
        <v>2</v>
      </c>
      <c r="G2106">
        <v>6</v>
      </c>
      <c r="H2106">
        <v>87</v>
      </c>
      <c r="K2106">
        <v>87</v>
      </c>
      <c r="L2106">
        <v>86</v>
      </c>
      <c r="M2106">
        <v>88</v>
      </c>
      <c r="N2106">
        <v>78</v>
      </c>
      <c r="P2106">
        <v>79</v>
      </c>
      <c r="Q2106">
        <v>76</v>
      </c>
      <c r="R2106">
        <v>83</v>
      </c>
      <c r="T2106" s="34">
        <f>_xlfn.XLOOKUP(B2106,Demog!$A$2:$A$219,Demog!$P$2:$P$219,,,2)</f>
        <v>70996</v>
      </c>
      <c r="U2106" s="34">
        <f t="shared" si="32"/>
        <v>30</v>
      </c>
      <c r="V2106" s="13">
        <f>IF(OR(Table1[[#This Row],[7d_positivity_public]]=0,ISBLANK(Table1[[#This Row],[7d_positivity_public]])),"",(Table1[[#This Row],[7d_positivity_public]]-Table1[[#This Row],[7d_positivity_all]])/Table1[[#This Row],[7d_positivity_public]])</f>
        <v>0.5</v>
      </c>
      <c r="W2106">
        <v>3</v>
      </c>
    </row>
    <row r="2107" spans="1:23" x14ac:dyDescent="0.25">
      <c r="A2107" s="10">
        <v>44425</v>
      </c>
      <c r="B2107">
        <v>2221</v>
      </c>
      <c r="C2107" t="s">
        <v>137</v>
      </c>
      <c r="D2107">
        <v>7</v>
      </c>
      <c r="E2107">
        <v>7</v>
      </c>
      <c r="F2107">
        <v>0</v>
      </c>
      <c r="G2107">
        <v>8</v>
      </c>
      <c r="H2107">
        <v>88</v>
      </c>
      <c r="K2107">
        <v>88</v>
      </c>
      <c r="L2107">
        <v>89</v>
      </c>
      <c r="M2107">
        <v>88</v>
      </c>
      <c r="N2107">
        <v>80</v>
      </c>
      <c r="P2107">
        <v>81</v>
      </c>
      <c r="Q2107">
        <v>79</v>
      </c>
      <c r="R2107">
        <v>83</v>
      </c>
      <c r="T2107" s="34">
        <f>_xlfn.XLOOKUP(B2107,Demog!$A$2:$A$219,Demog!$P$2:$P$219,,,2)</f>
        <v>47161</v>
      </c>
      <c r="U2107" s="34">
        <f t="shared" si="32"/>
        <v>23</v>
      </c>
      <c r="V2107" s="13">
        <f>IF(OR(Table1[[#This Row],[7d_positivity_public]]=0,ISBLANK(Table1[[#This Row],[7d_positivity_public]])),"",(Table1[[#This Row],[7d_positivity_public]]-Table1[[#This Row],[7d_positivity_all]])/Table1[[#This Row],[7d_positivity_public]])</f>
        <v>0.625</v>
      </c>
      <c r="W2107">
        <v>3</v>
      </c>
    </row>
    <row r="2108" spans="1:23" x14ac:dyDescent="0.25">
      <c r="A2108" s="10">
        <v>44425</v>
      </c>
      <c r="B2108">
        <v>2222</v>
      </c>
      <c r="C2108" t="s">
        <v>138</v>
      </c>
      <c r="D2108">
        <v>7</v>
      </c>
      <c r="E2108">
        <v>2</v>
      </c>
      <c r="F2108">
        <v>5</v>
      </c>
      <c r="G2108">
        <v>6</v>
      </c>
      <c r="H2108">
        <v>86</v>
      </c>
      <c r="K2108">
        <v>86</v>
      </c>
      <c r="L2108">
        <v>87</v>
      </c>
      <c r="M2108">
        <v>86</v>
      </c>
      <c r="N2108">
        <v>78</v>
      </c>
      <c r="P2108">
        <v>79</v>
      </c>
      <c r="Q2108">
        <v>76</v>
      </c>
      <c r="R2108">
        <v>82</v>
      </c>
      <c r="T2108" s="34">
        <f>_xlfn.XLOOKUP(B2108,Demog!$A$2:$A$219,Demog!$P$2:$P$219,,,2)</f>
        <v>45434</v>
      </c>
      <c r="U2108" s="34">
        <f t="shared" si="32"/>
        <v>22</v>
      </c>
      <c r="V2108" s="13">
        <f>IF(OR(Table1[[#This Row],[7d_positivity_public]]=0,ISBLANK(Table1[[#This Row],[7d_positivity_public]])),"",(Table1[[#This Row],[7d_positivity_public]]-Table1[[#This Row],[7d_positivity_all]])/Table1[[#This Row],[7d_positivity_public]])</f>
        <v>0.5</v>
      </c>
      <c r="W2108">
        <v>3</v>
      </c>
    </row>
    <row r="2109" spans="1:23" x14ac:dyDescent="0.25">
      <c r="A2109" s="10">
        <v>44425</v>
      </c>
      <c r="B2109">
        <v>2223</v>
      </c>
      <c r="C2109" t="s">
        <v>139</v>
      </c>
      <c r="D2109">
        <v>4</v>
      </c>
      <c r="E2109">
        <v>2</v>
      </c>
      <c r="F2109">
        <v>2</v>
      </c>
      <c r="G2109">
        <v>5</v>
      </c>
      <c r="H2109">
        <v>85</v>
      </c>
      <c r="K2109">
        <v>86</v>
      </c>
      <c r="L2109">
        <v>87</v>
      </c>
      <c r="M2109">
        <v>85</v>
      </c>
      <c r="N2109">
        <v>76</v>
      </c>
      <c r="P2109">
        <v>77</v>
      </c>
      <c r="Q2109">
        <v>75</v>
      </c>
      <c r="R2109">
        <v>79</v>
      </c>
      <c r="T2109" s="34">
        <f>_xlfn.XLOOKUP(B2109,Demog!$A$2:$A$219,Demog!$P$2:$P$219,,,2)</f>
        <v>81414</v>
      </c>
      <c r="U2109" s="34">
        <f t="shared" si="32"/>
        <v>23</v>
      </c>
      <c r="V2109" s="13">
        <f>IF(OR(Table1[[#This Row],[7d_positivity_public]]=0,ISBLANK(Table1[[#This Row],[7d_positivity_public]])),"",(Table1[[#This Row],[7d_positivity_public]]-Table1[[#This Row],[7d_positivity_all]])/Table1[[#This Row],[7d_positivity_public]])</f>
        <v>1</v>
      </c>
      <c r="W2109">
        <v>0</v>
      </c>
    </row>
    <row r="2110" spans="1:23" x14ac:dyDescent="0.25">
      <c r="A2110" s="10">
        <v>44425</v>
      </c>
      <c r="B2110">
        <v>2224</v>
      </c>
      <c r="C2110" t="s">
        <v>140</v>
      </c>
      <c r="D2110">
        <v>7</v>
      </c>
      <c r="E2110">
        <v>1</v>
      </c>
      <c r="F2110">
        <v>6</v>
      </c>
      <c r="G2110">
        <v>6</v>
      </c>
      <c r="H2110">
        <v>84</v>
      </c>
      <c r="K2110">
        <v>85</v>
      </c>
      <c r="L2110">
        <v>84</v>
      </c>
      <c r="M2110">
        <v>86</v>
      </c>
      <c r="N2110">
        <v>76</v>
      </c>
      <c r="P2110">
        <v>77</v>
      </c>
      <c r="Q2110">
        <v>73</v>
      </c>
      <c r="R2110">
        <v>81</v>
      </c>
      <c r="T2110" s="34">
        <f>_xlfn.XLOOKUP(B2110,Demog!$A$2:$A$219,Demog!$P$2:$P$219,,,2)</f>
        <v>58746</v>
      </c>
      <c r="U2110" s="34">
        <f t="shared" si="32"/>
        <v>29</v>
      </c>
      <c r="V2110" s="13">
        <f>IF(OR(Table1[[#This Row],[7d_positivity_public]]=0,ISBLANK(Table1[[#This Row],[7d_positivity_public]])),"",(Table1[[#This Row],[7d_positivity_public]]-Table1[[#This Row],[7d_positivity_all]])/Table1[[#This Row],[7d_positivity_public]])</f>
        <v>0.5</v>
      </c>
      <c r="W2110">
        <v>3</v>
      </c>
    </row>
    <row r="2111" spans="1:23" x14ac:dyDescent="0.25">
      <c r="A2111" s="10">
        <v>44425</v>
      </c>
      <c r="B2111">
        <v>2231</v>
      </c>
      <c r="C2111" t="s">
        <v>141</v>
      </c>
      <c r="D2111">
        <v>8</v>
      </c>
      <c r="E2111">
        <v>5</v>
      </c>
      <c r="F2111">
        <v>3</v>
      </c>
      <c r="G2111">
        <v>5</v>
      </c>
      <c r="H2111">
        <v>80</v>
      </c>
      <c r="K2111">
        <v>81</v>
      </c>
      <c r="L2111">
        <v>74</v>
      </c>
      <c r="M2111">
        <v>88</v>
      </c>
      <c r="N2111">
        <v>72</v>
      </c>
      <c r="P2111">
        <v>73</v>
      </c>
      <c r="Q2111">
        <v>64</v>
      </c>
      <c r="R2111">
        <v>83</v>
      </c>
      <c r="T2111" s="34">
        <f>_xlfn.XLOOKUP(B2111,Demog!$A$2:$A$219,Demog!$P$2:$P$219,,,2)</f>
        <v>30824</v>
      </c>
      <c r="U2111" s="34">
        <f t="shared" si="32"/>
        <v>17</v>
      </c>
      <c r="V2111" s="13">
        <f>IF(OR(Table1[[#This Row],[7d_positivity_public]]=0,ISBLANK(Table1[[#This Row],[7d_positivity_public]])),"",(Table1[[#This Row],[7d_positivity_public]]-Table1[[#This Row],[7d_positivity_all]])/Table1[[#This Row],[7d_positivity_public]])</f>
        <v>0.2</v>
      </c>
      <c r="W2111">
        <v>4</v>
      </c>
    </row>
    <row r="2112" spans="1:23" x14ac:dyDescent="0.25">
      <c r="A2112" s="10">
        <v>44425</v>
      </c>
      <c r="B2112">
        <v>2232</v>
      </c>
      <c r="C2112" t="s">
        <v>142</v>
      </c>
      <c r="D2112">
        <v>3</v>
      </c>
      <c r="E2112">
        <v>1</v>
      </c>
      <c r="F2112">
        <v>2</v>
      </c>
      <c r="G2112">
        <v>5</v>
      </c>
      <c r="H2112">
        <v>86</v>
      </c>
      <c r="K2112">
        <v>86</v>
      </c>
      <c r="L2112">
        <v>82</v>
      </c>
      <c r="M2112">
        <v>91</v>
      </c>
      <c r="N2112">
        <v>79</v>
      </c>
      <c r="P2112">
        <v>80</v>
      </c>
      <c r="Q2112">
        <v>72</v>
      </c>
      <c r="R2112">
        <v>87</v>
      </c>
      <c r="T2112" s="34">
        <f>_xlfn.XLOOKUP(B2112,Demog!$A$2:$A$219,Demog!$P$2:$P$219,,,2)</f>
        <v>18835</v>
      </c>
      <c r="U2112" s="34">
        <f t="shared" si="32"/>
        <v>4</v>
      </c>
      <c r="V2112" s="13">
        <f>IF(OR(Table1[[#This Row],[7d_positivity_public]]=0,ISBLANK(Table1[[#This Row],[7d_positivity_public]])),"",(Table1[[#This Row],[7d_positivity_public]]-Table1[[#This Row],[7d_positivity_all]])/Table1[[#This Row],[7d_positivity_public]])</f>
        <v>0.4</v>
      </c>
      <c r="W2112">
        <v>3</v>
      </c>
    </row>
    <row r="2113" spans="1:23" x14ac:dyDescent="0.25">
      <c r="A2113" s="10">
        <v>44425</v>
      </c>
      <c r="B2113">
        <v>2233</v>
      </c>
      <c r="C2113" t="s">
        <v>143</v>
      </c>
      <c r="D2113">
        <v>9</v>
      </c>
      <c r="E2113">
        <v>3</v>
      </c>
      <c r="F2113">
        <v>6</v>
      </c>
      <c r="G2113">
        <v>8</v>
      </c>
      <c r="H2113">
        <v>80</v>
      </c>
      <c r="K2113">
        <v>81</v>
      </c>
      <c r="L2113">
        <v>76</v>
      </c>
      <c r="M2113">
        <v>88</v>
      </c>
      <c r="N2113">
        <v>72</v>
      </c>
      <c r="P2113">
        <v>74</v>
      </c>
      <c r="Q2113">
        <v>66</v>
      </c>
      <c r="R2113">
        <v>83</v>
      </c>
      <c r="T2113" s="34">
        <f>_xlfn.XLOOKUP(B2113,Demog!$A$2:$A$219,Demog!$P$2:$P$219,,,2)</f>
        <v>51442</v>
      </c>
      <c r="U2113" s="34">
        <f t="shared" si="32"/>
        <v>32</v>
      </c>
      <c r="V2113" s="13">
        <f>IF(OR(Table1[[#This Row],[7d_positivity_public]]=0,ISBLANK(Table1[[#This Row],[7d_positivity_public]])),"",(Table1[[#This Row],[7d_positivity_public]]-Table1[[#This Row],[7d_positivity_all]])/Table1[[#This Row],[7d_positivity_public]])</f>
        <v>0.25</v>
      </c>
      <c r="W2113">
        <v>6</v>
      </c>
    </row>
    <row r="2114" spans="1:23" x14ac:dyDescent="0.25">
      <c r="A2114" s="10">
        <v>44425</v>
      </c>
      <c r="B2114">
        <v>2241</v>
      </c>
      <c r="C2114" t="s">
        <v>144</v>
      </c>
      <c r="D2114">
        <v>3</v>
      </c>
      <c r="E2114">
        <v>2</v>
      </c>
      <c r="F2114">
        <v>1</v>
      </c>
      <c r="G2114">
        <v>4</v>
      </c>
      <c r="H2114">
        <v>84</v>
      </c>
      <c r="K2114">
        <v>85</v>
      </c>
      <c r="L2114">
        <v>84</v>
      </c>
      <c r="M2114">
        <v>86</v>
      </c>
      <c r="N2114">
        <v>77</v>
      </c>
      <c r="P2114">
        <v>78</v>
      </c>
      <c r="Q2114">
        <v>75</v>
      </c>
      <c r="R2114">
        <v>82</v>
      </c>
      <c r="T2114" s="34">
        <f>_xlfn.XLOOKUP(B2114,Demog!$A$2:$A$219,Demog!$P$2:$P$219,,,2)</f>
        <v>40842</v>
      </c>
      <c r="U2114" s="34">
        <f t="shared" ref="U2114:U2177" si="33">ROUND(T2114*D2114/100000*7,0)</f>
        <v>9</v>
      </c>
      <c r="V2114" s="13">
        <f>IF(OR(Table1[[#This Row],[7d_positivity_public]]=0,ISBLANK(Table1[[#This Row],[7d_positivity_public]])),"",(Table1[[#This Row],[7d_positivity_public]]-Table1[[#This Row],[7d_positivity_all]])/Table1[[#This Row],[7d_positivity_public]])</f>
        <v>0.5</v>
      </c>
      <c r="W2114">
        <v>2</v>
      </c>
    </row>
    <row r="2115" spans="1:23" x14ac:dyDescent="0.25">
      <c r="A2115" s="10">
        <v>44425</v>
      </c>
      <c r="B2115">
        <v>2242</v>
      </c>
      <c r="C2115" t="s">
        <v>145</v>
      </c>
      <c r="D2115">
        <v>5</v>
      </c>
      <c r="E2115">
        <v>3</v>
      </c>
      <c r="F2115">
        <v>2</v>
      </c>
      <c r="G2115">
        <v>5</v>
      </c>
      <c r="H2115">
        <v>86</v>
      </c>
      <c r="K2115">
        <v>86</v>
      </c>
      <c r="L2115">
        <v>85</v>
      </c>
      <c r="M2115">
        <v>88</v>
      </c>
      <c r="N2115">
        <v>78</v>
      </c>
      <c r="P2115">
        <v>79</v>
      </c>
      <c r="Q2115">
        <v>75</v>
      </c>
      <c r="R2115">
        <v>84</v>
      </c>
      <c r="T2115" s="34">
        <f>_xlfn.XLOOKUP(B2115,Demog!$A$2:$A$219,Demog!$P$2:$P$219,,,2)</f>
        <v>70406</v>
      </c>
      <c r="U2115" s="34">
        <f t="shared" si="33"/>
        <v>25</v>
      </c>
      <c r="V2115" s="13">
        <f>IF(OR(Table1[[#This Row],[7d_positivity_public]]=0,ISBLANK(Table1[[#This Row],[7d_positivity_public]])),"",(Table1[[#This Row],[7d_positivity_public]]-Table1[[#This Row],[7d_positivity_all]])/Table1[[#This Row],[7d_positivity_public]])</f>
        <v>0.6</v>
      </c>
      <c r="W2115">
        <v>2</v>
      </c>
    </row>
    <row r="2116" spans="1:23" x14ac:dyDescent="0.25">
      <c r="A2116" s="10">
        <v>44425</v>
      </c>
      <c r="B2116">
        <v>2243</v>
      </c>
      <c r="C2116" t="s">
        <v>146</v>
      </c>
      <c r="D2116">
        <v>9</v>
      </c>
      <c r="E2116">
        <v>4</v>
      </c>
      <c r="F2116">
        <v>5</v>
      </c>
      <c r="G2116">
        <v>8</v>
      </c>
      <c r="H2116">
        <v>85</v>
      </c>
      <c r="K2116">
        <v>85</v>
      </c>
      <c r="L2116">
        <v>82</v>
      </c>
      <c r="M2116">
        <v>88</v>
      </c>
      <c r="N2116">
        <v>77</v>
      </c>
      <c r="P2116">
        <v>78</v>
      </c>
      <c r="Q2116">
        <v>73</v>
      </c>
      <c r="R2116">
        <v>84</v>
      </c>
      <c r="T2116" s="34">
        <f>_xlfn.XLOOKUP(B2116,Demog!$A$2:$A$219,Demog!$P$2:$P$219,,,2)</f>
        <v>28129</v>
      </c>
      <c r="U2116" s="34">
        <f t="shared" si="33"/>
        <v>18</v>
      </c>
      <c r="V2116" s="13">
        <f>IF(OR(Table1[[#This Row],[7d_positivity_public]]=0,ISBLANK(Table1[[#This Row],[7d_positivity_public]])),"",(Table1[[#This Row],[7d_positivity_public]]-Table1[[#This Row],[7d_positivity_all]])/Table1[[#This Row],[7d_positivity_public]])</f>
        <v>0.375</v>
      </c>
      <c r="W2116">
        <v>5</v>
      </c>
    </row>
    <row r="2117" spans="1:23" x14ac:dyDescent="0.25">
      <c r="A2117" s="10">
        <v>44425</v>
      </c>
      <c r="B2117">
        <v>2244</v>
      </c>
      <c r="C2117" t="s">
        <v>147</v>
      </c>
      <c r="D2117">
        <v>7</v>
      </c>
      <c r="E2117">
        <v>3</v>
      </c>
      <c r="F2117">
        <v>4</v>
      </c>
      <c r="G2117">
        <v>5</v>
      </c>
      <c r="H2117">
        <v>84</v>
      </c>
      <c r="K2117">
        <v>85</v>
      </c>
      <c r="L2117">
        <v>81</v>
      </c>
      <c r="M2117">
        <v>89</v>
      </c>
      <c r="N2117">
        <v>76</v>
      </c>
      <c r="P2117">
        <v>78</v>
      </c>
      <c r="Q2117">
        <v>72</v>
      </c>
      <c r="R2117">
        <v>84</v>
      </c>
      <c r="T2117" s="34">
        <f>_xlfn.XLOOKUP(B2117,Demog!$A$2:$A$219,Demog!$P$2:$P$219,,,2)</f>
        <v>58612</v>
      </c>
      <c r="U2117" s="34">
        <f t="shared" si="33"/>
        <v>29</v>
      </c>
      <c r="V2117" s="13">
        <f>IF(OR(Table1[[#This Row],[7d_positivity_public]]=0,ISBLANK(Table1[[#This Row],[7d_positivity_public]])),"",(Table1[[#This Row],[7d_positivity_public]]-Table1[[#This Row],[7d_positivity_all]])/Table1[[#This Row],[7d_positivity_public]])</f>
        <v>0.2</v>
      </c>
      <c r="W2117">
        <v>4</v>
      </c>
    </row>
    <row r="2118" spans="1:23" x14ac:dyDescent="0.25">
      <c r="A2118" s="10">
        <v>44425</v>
      </c>
      <c r="B2118">
        <v>2245</v>
      </c>
      <c r="C2118" t="s">
        <v>148</v>
      </c>
      <c r="D2118">
        <v>6</v>
      </c>
      <c r="E2118">
        <v>3</v>
      </c>
      <c r="F2118">
        <v>3</v>
      </c>
      <c r="G2118">
        <v>6</v>
      </c>
      <c r="H2118">
        <v>86</v>
      </c>
      <c r="K2118">
        <v>87</v>
      </c>
      <c r="L2118">
        <v>85</v>
      </c>
      <c r="M2118">
        <v>89</v>
      </c>
      <c r="N2118">
        <v>80</v>
      </c>
      <c r="P2118">
        <v>81</v>
      </c>
      <c r="Q2118">
        <v>77</v>
      </c>
      <c r="R2118">
        <v>85</v>
      </c>
      <c r="T2118" s="34">
        <f>_xlfn.XLOOKUP(B2118,Demog!$A$2:$A$219,Demog!$P$2:$P$219,,,2)</f>
        <v>36404</v>
      </c>
      <c r="U2118" s="34">
        <f t="shared" si="33"/>
        <v>15</v>
      </c>
      <c r="V2118" s="13">
        <f>IF(OR(Table1[[#This Row],[7d_positivity_public]]=0,ISBLANK(Table1[[#This Row],[7d_positivity_public]])),"",(Table1[[#This Row],[7d_positivity_public]]-Table1[[#This Row],[7d_positivity_all]])/Table1[[#This Row],[7d_positivity_public]])</f>
        <v>0.5</v>
      </c>
      <c r="W2118">
        <v>3</v>
      </c>
    </row>
    <row r="2119" spans="1:23" x14ac:dyDescent="0.25">
      <c r="A2119" s="10">
        <v>44425</v>
      </c>
      <c r="B2119">
        <v>2311</v>
      </c>
      <c r="C2119" t="s">
        <v>149</v>
      </c>
      <c r="D2119">
        <v>3</v>
      </c>
      <c r="E2119">
        <v>3</v>
      </c>
      <c r="F2119">
        <v>0</v>
      </c>
      <c r="G2119">
        <v>1</v>
      </c>
      <c r="H2119">
        <v>78</v>
      </c>
      <c r="K2119">
        <v>80</v>
      </c>
      <c r="L2119">
        <v>73</v>
      </c>
      <c r="M2119">
        <v>86</v>
      </c>
      <c r="N2119">
        <v>69</v>
      </c>
      <c r="P2119">
        <v>71</v>
      </c>
      <c r="Q2119">
        <v>62</v>
      </c>
      <c r="R2119">
        <v>81</v>
      </c>
      <c r="T2119" s="34">
        <f>_xlfn.XLOOKUP(B2119,Demog!$A$2:$A$219,Demog!$P$2:$P$219,,,2)</f>
        <v>25888</v>
      </c>
      <c r="U2119" s="34">
        <f t="shared" si="33"/>
        <v>5</v>
      </c>
      <c r="V2119" s="13">
        <f>IF(OR(Table1[[#This Row],[7d_positivity_public]]=0,ISBLANK(Table1[[#This Row],[7d_positivity_public]])),"",(Table1[[#This Row],[7d_positivity_public]]-Table1[[#This Row],[7d_positivity_all]])/Table1[[#This Row],[7d_positivity_public]])</f>
        <v>0</v>
      </c>
      <c r="W2119">
        <v>1</v>
      </c>
    </row>
    <row r="2120" spans="1:23" x14ac:dyDescent="0.25">
      <c r="A2120" s="10">
        <v>44425</v>
      </c>
      <c r="B2120">
        <v>2312</v>
      </c>
      <c r="C2120" t="s">
        <v>150</v>
      </c>
      <c r="D2120">
        <v>7</v>
      </c>
      <c r="E2120">
        <v>7</v>
      </c>
      <c r="F2120">
        <v>0</v>
      </c>
      <c r="G2120">
        <v>4</v>
      </c>
      <c r="H2120">
        <v>87</v>
      </c>
      <c r="K2120">
        <v>87</v>
      </c>
      <c r="L2120">
        <v>83</v>
      </c>
      <c r="M2120">
        <v>91</v>
      </c>
      <c r="N2120">
        <v>80</v>
      </c>
      <c r="P2120">
        <v>82</v>
      </c>
      <c r="Q2120">
        <v>75</v>
      </c>
      <c r="R2120">
        <v>88</v>
      </c>
      <c r="T2120" s="34">
        <f>_xlfn.XLOOKUP(B2120,Demog!$A$2:$A$219,Demog!$P$2:$P$219,,,2)</f>
        <v>29587</v>
      </c>
      <c r="U2120" s="34">
        <f t="shared" si="33"/>
        <v>14</v>
      </c>
      <c r="V2120" s="13">
        <f>IF(OR(Table1[[#This Row],[7d_positivity_public]]=0,ISBLANK(Table1[[#This Row],[7d_positivity_public]])),"",(Table1[[#This Row],[7d_positivity_public]]-Table1[[#This Row],[7d_positivity_all]])/Table1[[#This Row],[7d_positivity_public]])</f>
        <v>0.25</v>
      </c>
      <c r="W2120">
        <v>3</v>
      </c>
    </row>
    <row r="2121" spans="1:23" x14ac:dyDescent="0.25">
      <c r="A2121" s="10">
        <v>44425</v>
      </c>
      <c r="B2121">
        <v>2313</v>
      </c>
      <c r="C2121" t="s">
        <v>151</v>
      </c>
      <c r="D2121">
        <v>6</v>
      </c>
      <c r="E2121">
        <v>8</v>
      </c>
      <c r="F2121">
        <v>-2</v>
      </c>
      <c r="G2121">
        <v>8</v>
      </c>
      <c r="H2121">
        <v>84</v>
      </c>
      <c r="K2121">
        <v>85</v>
      </c>
      <c r="L2121">
        <v>83</v>
      </c>
      <c r="M2121">
        <v>90</v>
      </c>
      <c r="N2121">
        <v>76</v>
      </c>
      <c r="P2121">
        <v>78</v>
      </c>
      <c r="Q2121">
        <v>74</v>
      </c>
      <c r="R2121">
        <v>85</v>
      </c>
      <c r="T2121" s="34">
        <f>_xlfn.XLOOKUP(B2121,Demog!$A$2:$A$219,Demog!$P$2:$P$219,,,2)</f>
        <v>31567</v>
      </c>
      <c r="U2121" s="34">
        <f t="shared" si="33"/>
        <v>13</v>
      </c>
      <c r="V2121" s="13">
        <f>IF(OR(Table1[[#This Row],[7d_positivity_public]]=0,ISBLANK(Table1[[#This Row],[7d_positivity_public]])),"",(Table1[[#This Row],[7d_positivity_public]]-Table1[[#This Row],[7d_positivity_all]])/Table1[[#This Row],[7d_positivity_public]])</f>
        <v>0.5</v>
      </c>
      <c r="W2121">
        <v>4</v>
      </c>
    </row>
    <row r="2122" spans="1:23" x14ac:dyDescent="0.25">
      <c r="A2122" s="10">
        <v>44425</v>
      </c>
      <c r="B2122">
        <v>2314</v>
      </c>
      <c r="C2122" t="s">
        <v>152</v>
      </c>
      <c r="D2122">
        <v>9</v>
      </c>
      <c r="E2122">
        <v>7</v>
      </c>
      <c r="F2122">
        <v>2</v>
      </c>
      <c r="G2122">
        <v>7</v>
      </c>
      <c r="H2122">
        <v>81</v>
      </c>
      <c r="K2122">
        <v>82</v>
      </c>
      <c r="L2122">
        <v>74</v>
      </c>
      <c r="M2122">
        <v>89</v>
      </c>
      <c r="N2122">
        <v>73</v>
      </c>
      <c r="P2122">
        <v>75</v>
      </c>
      <c r="Q2122">
        <v>63</v>
      </c>
      <c r="R2122">
        <v>85</v>
      </c>
      <c r="T2122" s="34">
        <f>_xlfn.XLOOKUP(B2122,Demog!$A$2:$A$219,Demog!$P$2:$P$219,,,2)</f>
        <v>22090</v>
      </c>
      <c r="U2122" s="34">
        <f t="shared" si="33"/>
        <v>14</v>
      </c>
      <c r="V2122" s="13">
        <f>IF(OR(Table1[[#This Row],[7d_positivity_public]]=0,ISBLANK(Table1[[#This Row],[7d_positivity_public]])),"",(Table1[[#This Row],[7d_positivity_public]]-Table1[[#This Row],[7d_positivity_all]])/Table1[[#This Row],[7d_positivity_public]])</f>
        <v>0.2857142857142857</v>
      </c>
      <c r="W2122">
        <v>5</v>
      </c>
    </row>
    <row r="2123" spans="1:23" x14ac:dyDescent="0.25">
      <c r="A2123" s="10">
        <v>44425</v>
      </c>
      <c r="B2123">
        <v>2315</v>
      </c>
      <c r="C2123" t="s">
        <v>153</v>
      </c>
      <c r="D2123">
        <v>8</v>
      </c>
      <c r="E2123">
        <v>5</v>
      </c>
      <c r="F2123">
        <v>3</v>
      </c>
      <c r="G2123">
        <v>5</v>
      </c>
      <c r="H2123">
        <v>76</v>
      </c>
      <c r="K2123">
        <v>78</v>
      </c>
      <c r="L2123">
        <v>70</v>
      </c>
      <c r="M2123">
        <v>86</v>
      </c>
      <c r="N2123">
        <v>67</v>
      </c>
      <c r="P2123">
        <v>69</v>
      </c>
      <c r="Q2123">
        <v>59</v>
      </c>
      <c r="R2123">
        <v>80</v>
      </c>
      <c r="T2123" s="34">
        <f>_xlfn.XLOOKUP(B2123,Demog!$A$2:$A$219,Demog!$P$2:$P$219,,,2)</f>
        <v>13204</v>
      </c>
      <c r="U2123" s="34">
        <f t="shared" si="33"/>
        <v>7</v>
      </c>
      <c r="V2123" s="13">
        <f>IF(OR(Table1[[#This Row],[7d_positivity_public]]=0,ISBLANK(Table1[[#This Row],[7d_positivity_public]])),"",(Table1[[#This Row],[7d_positivity_public]]-Table1[[#This Row],[7d_positivity_all]])/Table1[[#This Row],[7d_positivity_public]])</f>
        <v>0.2</v>
      </c>
      <c r="W2123">
        <v>4</v>
      </c>
    </row>
    <row r="2124" spans="1:23" x14ac:dyDescent="0.25">
      <c r="A2124" s="10">
        <v>44425</v>
      </c>
      <c r="B2124">
        <v>2316</v>
      </c>
      <c r="C2124" t="s">
        <v>154</v>
      </c>
      <c r="D2124">
        <v>7</v>
      </c>
      <c r="E2124">
        <v>3</v>
      </c>
      <c r="F2124">
        <v>4</v>
      </c>
      <c r="G2124">
        <v>9</v>
      </c>
      <c r="H2124">
        <v>77</v>
      </c>
      <c r="K2124">
        <v>78</v>
      </c>
      <c r="L2124">
        <v>70</v>
      </c>
      <c r="M2124">
        <v>85</v>
      </c>
      <c r="N2124">
        <v>68</v>
      </c>
      <c r="P2124">
        <v>70</v>
      </c>
      <c r="Q2124">
        <v>59</v>
      </c>
      <c r="R2124">
        <v>80</v>
      </c>
      <c r="T2124" s="34">
        <f>_xlfn.XLOOKUP(B2124,Demog!$A$2:$A$219,Demog!$P$2:$P$219,,,2)</f>
        <v>12653</v>
      </c>
      <c r="U2124" s="34">
        <f t="shared" si="33"/>
        <v>6</v>
      </c>
      <c r="V2124" s="13">
        <f>IF(OR(Table1[[#This Row],[7d_positivity_public]]=0,ISBLANK(Table1[[#This Row],[7d_positivity_public]])),"",(Table1[[#This Row],[7d_positivity_public]]-Table1[[#This Row],[7d_positivity_all]])/Table1[[#This Row],[7d_positivity_public]])</f>
        <v>0.44444444444444442</v>
      </c>
      <c r="W2124">
        <v>5</v>
      </c>
    </row>
    <row r="2125" spans="1:23" x14ac:dyDescent="0.25">
      <c r="A2125" s="10">
        <v>44425</v>
      </c>
      <c r="B2125">
        <v>2317</v>
      </c>
      <c r="C2125" t="s">
        <v>155</v>
      </c>
      <c r="D2125">
        <v>18</v>
      </c>
      <c r="E2125">
        <v>1</v>
      </c>
      <c r="F2125">
        <v>17</v>
      </c>
      <c r="G2125">
        <v>9</v>
      </c>
      <c r="H2125">
        <v>77</v>
      </c>
      <c r="K2125">
        <v>78</v>
      </c>
      <c r="L2125">
        <v>69</v>
      </c>
      <c r="M2125">
        <v>85</v>
      </c>
      <c r="N2125">
        <v>68</v>
      </c>
      <c r="P2125">
        <v>70</v>
      </c>
      <c r="Q2125">
        <v>58</v>
      </c>
      <c r="R2125">
        <v>80</v>
      </c>
      <c r="T2125" s="34">
        <f>_xlfn.XLOOKUP(B2125,Demog!$A$2:$A$219,Demog!$P$2:$P$219,,,2)</f>
        <v>8789</v>
      </c>
      <c r="U2125" s="34">
        <f t="shared" si="33"/>
        <v>11</v>
      </c>
      <c r="V2125" s="13">
        <f>IF(OR(Table1[[#This Row],[7d_positivity_public]]=0,ISBLANK(Table1[[#This Row],[7d_positivity_public]])),"",(Table1[[#This Row],[7d_positivity_public]]-Table1[[#This Row],[7d_positivity_all]])/Table1[[#This Row],[7d_positivity_public]])</f>
        <v>0.33333333333333331</v>
      </c>
      <c r="W2125">
        <v>6</v>
      </c>
    </row>
    <row r="2126" spans="1:23" x14ac:dyDescent="0.25">
      <c r="A2126" s="10">
        <v>44425</v>
      </c>
      <c r="B2126">
        <v>2321</v>
      </c>
      <c r="C2126" t="s">
        <v>156</v>
      </c>
      <c r="D2126">
        <v>6</v>
      </c>
      <c r="E2126">
        <v>4</v>
      </c>
      <c r="F2126">
        <v>2</v>
      </c>
      <c r="G2126">
        <v>7</v>
      </c>
      <c r="H2126">
        <v>88</v>
      </c>
      <c r="K2126">
        <v>89</v>
      </c>
      <c r="L2126">
        <v>87</v>
      </c>
      <c r="M2126">
        <v>92</v>
      </c>
      <c r="N2126">
        <v>78</v>
      </c>
      <c r="P2126">
        <v>79</v>
      </c>
      <c r="Q2126">
        <v>74</v>
      </c>
      <c r="R2126">
        <v>86</v>
      </c>
      <c r="T2126" s="34">
        <f>_xlfn.XLOOKUP(B2126,Demog!$A$2:$A$219,Demog!$P$2:$P$219,,,2)</f>
        <v>56017</v>
      </c>
      <c r="U2126" s="34">
        <f t="shared" si="33"/>
        <v>24</v>
      </c>
      <c r="V2126" s="13">
        <f>IF(OR(Table1[[#This Row],[7d_positivity_public]]=0,ISBLANK(Table1[[#This Row],[7d_positivity_public]])),"",(Table1[[#This Row],[7d_positivity_public]]-Table1[[#This Row],[7d_positivity_all]])/Table1[[#This Row],[7d_positivity_public]])</f>
        <v>0.42857142857142855</v>
      </c>
      <c r="W2126">
        <v>4</v>
      </c>
    </row>
    <row r="2127" spans="1:23" x14ac:dyDescent="0.25">
      <c r="A2127" s="10">
        <v>44425</v>
      </c>
      <c r="B2127">
        <v>2322</v>
      </c>
      <c r="C2127" t="s">
        <v>157</v>
      </c>
      <c r="D2127">
        <v>5</v>
      </c>
      <c r="E2127">
        <v>3</v>
      </c>
      <c r="F2127">
        <v>2</v>
      </c>
      <c r="G2127">
        <v>4</v>
      </c>
      <c r="H2127">
        <v>90</v>
      </c>
      <c r="K2127">
        <v>91</v>
      </c>
      <c r="L2127">
        <v>88</v>
      </c>
      <c r="M2127">
        <v>93</v>
      </c>
      <c r="N2127">
        <v>83</v>
      </c>
      <c r="P2127">
        <v>84</v>
      </c>
      <c r="Q2127">
        <v>77</v>
      </c>
      <c r="R2127">
        <v>89</v>
      </c>
      <c r="T2127" s="34">
        <f>_xlfn.XLOOKUP(B2127,Demog!$A$2:$A$219,Demog!$P$2:$P$219,,,2)</f>
        <v>24822</v>
      </c>
      <c r="U2127" s="34">
        <f t="shared" si="33"/>
        <v>9</v>
      </c>
      <c r="V2127" s="13">
        <f>IF(OR(Table1[[#This Row],[7d_positivity_public]]=0,ISBLANK(Table1[[#This Row],[7d_positivity_public]])),"",(Table1[[#This Row],[7d_positivity_public]]-Table1[[#This Row],[7d_positivity_all]])/Table1[[#This Row],[7d_positivity_public]])</f>
        <v>0.25</v>
      </c>
      <c r="W2127">
        <v>3</v>
      </c>
    </row>
    <row r="2128" spans="1:23" x14ac:dyDescent="0.25">
      <c r="A2128" s="10">
        <v>44425</v>
      </c>
      <c r="B2128">
        <v>2323</v>
      </c>
      <c r="C2128" t="s">
        <v>158</v>
      </c>
      <c r="D2128">
        <v>4</v>
      </c>
      <c r="E2128">
        <v>3</v>
      </c>
      <c r="F2128">
        <v>1</v>
      </c>
      <c r="G2128">
        <v>4</v>
      </c>
      <c r="H2128">
        <v>89</v>
      </c>
      <c r="K2128">
        <v>89</v>
      </c>
      <c r="L2128">
        <v>84</v>
      </c>
      <c r="M2128">
        <v>92</v>
      </c>
      <c r="N2128">
        <v>83</v>
      </c>
      <c r="P2128">
        <v>84</v>
      </c>
      <c r="Q2128">
        <v>75</v>
      </c>
      <c r="R2128">
        <v>89</v>
      </c>
      <c r="T2128" s="34">
        <f>_xlfn.XLOOKUP(B2128,Demog!$A$2:$A$219,Demog!$P$2:$P$219,,,2)</f>
        <v>22225</v>
      </c>
      <c r="U2128" s="34">
        <f t="shared" si="33"/>
        <v>6</v>
      </c>
      <c r="V2128" s="13">
        <f>IF(OR(Table1[[#This Row],[7d_positivity_public]]=0,ISBLANK(Table1[[#This Row],[7d_positivity_public]])),"",(Table1[[#This Row],[7d_positivity_public]]-Table1[[#This Row],[7d_positivity_all]])/Table1[[#This Row],[7d_positivity_public]])</f>
        <v>0.5</v>
      </c>
      <c r="W2128">
        <v>2</v>
      </c>
    </row>
    <row r="2129" spans="1:23" x14ac:dyDescent="0.25">
      <c r="A2129" s="10">
        <v>44425</v>
      </c>
      <c r="B2129">
        <v>2331</v>
      </c>
      <c r="C2129" t="s">
        <v>159</v>
      </c>
      <c r="D2129">
        <v>6</v>
      </c>
      <c r="E2129">
        <v>1</v>
      </c>
      <c r="F2129">
        <v>5</v>
      </c>
      <c r="G2129">
        <v>5</v>
      </c>
      <c r="H2129">
        <v>88</v>
      </c>
      <c r="K2129">
        <v>89</v>
      </c>
      <c r="L2129">
        <v>88</v>
      </c>
      <c r="M2129">
        <v>91</v>
      </c>
      <c r="N2129">
        <v>73</v>
      </c>
      <c r="P2129">
        <v>75</v>
      </c>
      <c r="Q2129">
        <v>69</v>
      </c>
      <c r="R2129">
        <v>84</v>
      </c>
      <c r="T2129" s="34">
        <f>_xlfn.XLOOKUP(B2129,Demog!$A$2:$A$219,Demog!$P$2:$P$219,,,2)</f>
        <v>53402</v>
      </c>
      <c r="U2129" s="34">
        <f t="shared" si="33"/>
        <v>22</v>
      </c>
      <c r="V2129" s="13">
        <f>IF(OR(Table1[[#This Row],[7d_positivity_public]]=0,ISBLANK(Table1[[#This Row],[7d_positivity_public]])),"",(Table1[[#This Row],[7d_positivity_public]]-Table1[[#This Row],[7d_positivity_all]])/Table1[[#This Row],[7d_positivity_public]])</f>
        <v>0.4</v>
      </c>
      <c r="W2129">
        <v>3</v>
      </c>
    </row>
    <row r="2130" spans="1:23" x14ac:dyDescent="0.25">
      <c r="A2130" s="10">
        <v>44425</v>
      </c>
      <c r="B2130">
        <v>2332</v>
      </c>
      <c r="C2130" t="s">
        <v>160</v>
      </c>
      <c r="D2130">
        <v>6</v>
      </c>
      <c r="E2130">
        <v>4</v>
      </c>
      <c r="F2130">
        <v>2</v>
      </c>
      <c r="G2130">
        <v>8</v>
      </c>
      <c r="H2130">
        <v>84</v>
      </c>
      <c r="K2130">
        <v>85</v>
      </c>
      <c r="L2130">
        <v>84</v>
      </c>
      <c r="M2130">
        <v>86</v>
      </c>
      <c r="N2130">
        <v>70</v>
      </c>
      <c r="P2130">
        <v>71</v>
      </c>
      <c r="Q2130">
        <v>67</v>
      </c>
      <c r="R2130">
        <v>79</v>
      </c>
      <c r="T2130" s="34">
        <f>_xlfn.XLOOKUP(B2130,Demog!$A$2:$A$219,Demog!$P$2:$P$219,,,2)</f>
        <v>51161</v>
      </c>
      <c r="U2130" s="34">
        <f t="shared" si="33"/>
        <v>21</v>
      </c>
      <c r="V2130" s="13">
        <f>IF(OR(Table1[[#This Row],[7d_positivity_public]]=0,ISBLANK(Table1[[#This Row],[7d_positivity_public]])),"",(Table1[[#This Row],[7d_positivity_public]]-Table1[[#This Row],[7d_positivity_all]])/Table1[[#This Row],[7d_positivity_public]])</f>
        <v>0.625</v>
      </c>
      <c r="W2130">
        <v>3</v>
      </c>
    </row>
    <row r="2131" spans="1:23" x14ac:dyDescent="0.25">
      <c r="A2131" s="10">
        <v>44425</v>
      </c>
      <c r="B2131">
        <v>2333</v>
      </c>
      <c r="C2131" t="s">
        <v>161</v>
      </c>
      <c r="D2131">
        <v>8</v>
      </c>
      <c r="E2131">
        <v>4</v>
      </c>
      <c r="F2131">
        <v>4</v>
      </c>
      <c r="G2131">
        <v>8</v>
      </c>
      <c r="H2131">
        <v>85</v>
      </c>
      <c r="K2131">
        <v>86</v>
      </c>
      <c r="L2131">
        <v>83</v>
      </c>
      <c r="M2131">
        <v>90</v>
      </c>
      <c r="N2131">
        <v>77</v>
      </c>
      <c r="P2131">
        <v>78</v>
      </c>
      <c r="Q2131">
        <v>73</v>
      </c>
      <c r="R2131">
        <v>86</v>
      </c>
      <c r="T2131" s="34">
        <f>_xlfn.XLOOKUP(B2131,Demog!$A$2:$A$219,Demog!$P$2:$P$219,,,2)</f>
        <v>69963</v>
      </c>
      <c r="U2131" s="34">
        <f t="shared" si="33"/>
        <v>39</v>
      </c>
      <c r="V2131" s="13">
        <f>IF(OR(Table1[[#This Row],[7d_positivity_public]]=0,ISBLANK(Table1[[#This Row],[7d_positivity_public]])),"",(Table1[[#This Row],[7d_positivity_public]]-Table1[[#This Row],[7d_positivity_all]])/Table1[[#This Row],[7d_positivity_public]])</f>
        <v>0.375</v>
      </c>
      <c r="W2131">
        <v>5</v>
      </c>
    </row>
    <row r="2132" spans="1:23" x14ac:dyDescent="0.25">
      <c r="A2132" s="10">
        <v>44425</v>
      </c>
      <c r="B2132">
        <v>2334</v>
      </c>
      <c r="C2132" t="s">
        <v>162</v>
      </c>
      <c r="D2132">
        <v>4</v>
      </c>
      <c r="E2132">
        <v>2</v>
      </c>
      <c r="F2132">
        <v>2</v>
      </c>
      <c r="G2132">
        <v>4</v>
      </c>
      <c r="H2132">
        <v>90</v>
      </c>
      <c r="K2132">
        <v>90</v>
      </c>
      <c r="L2132">
        <v>89</v>
      </c>
      <c r="M2132">
        <v>93</v>
      </c>
      <c r="N2132">
        <v>78</v>
      </c>
      <c r="P2132">
        <v>80</v>
      </c>
      <c r="Q2132">
        <v>75</v>
      </c>
      <c r="R2132">
        <v>88</v>
      </c>
      <c r="T2132" s="34">
        <f>_xlfn.XLOOKUP(B2132,Demog!$A$2:$A$219,Demog!$P$2:$P$219,,,2)</f>
        <v>45391</v>
      </c>
      <c r="U2132" s="34">
        <f t="shared" si="33"/>
        <v>13</v>
      </c>
      <c r="V2132" s="13">
        <f>IF(OR(Table1[[#This Row],[7d_positivity_public]]=0,ISBLANK(Table1[[#This Row],[7d_positivity_public]])),"",(Table1[[#This Row],[7d_positivity_public]]-Table1[[#This Row],[7d_positivity_all]])/Table1[[#This Row],[7d_positivity_public]])</f>
        <v>0.25</v>
      </c>
      <c r="W2132">
        <v>3</v>
      </c>
    </row>
    <row r="2133" spans="1:23" x14ac:dyDescent="0.25">
      <c r="A2133" s="10">
        <v>44425</v>
      </c>
      <c r="B2133">
        <v>2335</v>
      </c>
      <c r="C2133" t="s">
        <v>163</v>
      </c>
      <c r="D2133">
        <v>4</v>
      </c>
      <c r="E2133">
        <v>3</v>
      </c>
      <c r="F2133">
        <v>1</v>
      </c>
      <c r="G2133">
        <v>5</v>
      </c>
      <c r="H2133">
        <v>90</v>
      </c>
      <c r="K2133">
        <v>91</v>
      </c>
      <c r="L2133">
        <v>89</v>
      </c>
      <c r="M2133">
        <v>93</v>
      </c>
      <c r="N2133">
        <v>75</v>
      </c>
      <c r="P2133">
        <v>77</v>
      </c>
      <c r="Q2133">
        <v>71</v>
      </c>
      <c r="R2133">
        <v>87</v>
      </c>
      <c r="T2133" s="34">
        <f>_xlfn.XLOOKUP(B2133,Demog!$A$2:$A$219,Demog!$P$2:$P$219,,,2)</f>
        <v>62748</v>
      </c>
      <c r="U2133" s="34">
        <f t="shared" si="33"/>
        <v>18</v>
      </c>
      <c r="V2133" s="13">
        <f>IF(OR(Table1[[#This Row],[7d_positivity_public]]=0,ISBLANK(Table1[[#This Row],[7d_positivity_public]])),"",(Table1[[#This Row],[7d_positivity_public]]-Table1[[#This Row],[7d_positivity_all]])/Table1[[#This Row],[7d_positivity_public]])</f>
        <v>0.4</v>
      </c>
      <c r="W2133">
        <v>3</v>
      </c>
    </row>
    <row r="2134" spans="1:23" x14ac:dyDescent="0.25">
      <c r="A2134" s="10">
        <v>44425</v>
      </c>
      <c r="B2134">
        <v>2336</v>
      </c>
      <c r="C2134" t="s">
        <v>164</v>
      </c>
      <c r="D2134">
        <v>3</v>
      </c>
      <c r="E2134">
        <v>3</v>
      </c>
      <c r="F2134">
        <v>0</v>
      </c>
      <c r="G2134">
        <v>4</v>
      </c>
      <c r="H2134">
        <v>88</v>
      </c>
      <c r="K2134">
        <v>89</v>
      </c>
      <c r="L2134">
        <v>87</v>
      </c>
      <c r="M2134">
        <v>91</v>
      </c>
      <c r="N2134">
        <v>78</v>
      </c>
      <c r="P2134">
        <v>80</v>
      </c>
      <c r="Q2134">
        <v>74</v>
      </c>
      <c r="R2134">
        <v>86</v>
      </c>
      <c r="T2134" s="34">
        <f>_xlfn.XLOOKUP(B2134,Demog!$A$2:$A$219,Demog!$P$2:$P$219,,,2)</f>
        <v>58701</v>
      </c>
      <c r="U2134" s="34">
        <f t="shared" si="33"/>
        <v>12</v>
      </c>
      <c r="V2134" s="13">
        <f>IF(OR(Table1[[#This Row],[7d_positivity_public]]=0,ISBLANK(Table1[[#This Row],[7d_positivity_public]])),"",(Table1[[#This Row],[7d_positivity_public]]-Table1[[#This Row],[7d_positivity_all]])/Table1[[#This Row],[7d_positivity_public]])</f>
        <v>0.5</v>
      </c>
      <c r="W2134">
        <v>2</v>
      </c>
    </row>
    <row r="2135" spans="1:23" x14ac:dyDescent="0.25">
      <c r="A2135" s="10">
        <v>44425</v>
      </c>
      <c r="B2135">
        <v>2337</v>
      </c>
      <c r="C2135" t="s">
        <v>165</v>
      </c>
      <c r="D2135">
        <v>7</v>
      </c>
      <c r="E2135">
        <v>5</v>
      </c>
      <c r="F2135">
        <v>2</v>
      </c>
      <c r="G2135">
        <v>8</v>
      </c>
      <c r="H2135">
        <v>82</v>
      </c>
      <c r="K2135">
        <v>83</v>
      </c>
      <c r="L2135">
        <v>80</v>
      </c>
      <c r="M2135">
        <v>87</v>
      </c>
      <c r="N2135">
        <v>73</v>
      </c>
      <c r="P2135">
        <v>75</v>
      </c>
      <c r="Q2135">
        <v>70</v>
      </c>
      <c r="R2135">
        <v>81</v>
      </c>
      <c r="T2135" s="34">
        <f>_xlfn.XLOOKUP(B2135,Demog!$A$2:$A$219,Demog!$P$2:$P$219,,,2)</f>
        <v>60538</v>
      </c>
      <c r="U2135" s="34">
        <f t="shared" si="33"/>
        <v>30</v>
      </c>
      <c r="V2135" s="13">
        <f>IF(OR(Table1[[#This Row],[7d_positivity_public]]=0,ISBLANK(Table1[[#This Row],[7d_positivity_public]])),"",(Table1[[#This Row],[7d_positivity_public]]-Table1[[#This Row],[7d_positivity_all]])/Table1[[#This Row],[7d_positivity_public]])</f>
        <v>0.5</v>
      </c>
      <c r="W2135">
        <v>4</v>
      </c>
    </row>
    <row r="2136" spans="1:23" x14ac:dyDescent="0.25">
      <c r="A2136" s="10">
        <v>44425</v>
      </c>
      <c r="B2136">
        <v>2338</v>
      </c>
      <c r="C2136" t="s">
        <v>166</v>
      </c>
      <c r="D2136">
        <v>1</v>
      </c>
      <c r="E2136">
        <v>4</v>
      </c>
      <c r="F2136">
        <v>-3</v>
      </c>
      <c r="G2136">
        <v>3</v>
      </c>
      <c r="H2136">
        <v>90</v>
      </c>
      <c r="K2136">
        <v>92</v>
      </c>
      <c r="L2136">
        <v>91</v>
      </c>
      <c r="M2136">
        <v>93</v>
      </c>
      <c r="N2136">
        <v>74</v>
      </c>
      <c r="P2136">
        <v>76</v>
      </c>
      <c r="Q2136">
        <v>70</v>
      </c>
      <c r="R2136">
        <v>86</v>
      </c>
      <c r="T2136" s="34">
        <f>_xlfn.XLOOKUP(B2136,Demog!$A$2:$A$219,Demog!$P$2:$P$219,,,2)</f>
        <v>41463</v>
      </c>
      <c r="U2136" s="34">
        <f t="shared" si="33"/>
        <v>3</v>
      </c>
      <c r="V2136" s="13">
        <f>IF(OR(Table1[[#This Row],[7d_positivity_public]]=0,ISBLANK(Table1[[#This Row],[7d_positivity_public]])),"",(Table1[[#This Row],[7d_positivity_public]]-Table1[[#This Row],[7d_positivity_all]])/Table1[[#This Row],[7d_positivity_public]])</f>
        <v>0.66666666666666663</v>
      </c>
      <c r="W2136">
        <v>1</v>
      </c>
    </row>
    <row r="2137" spans="1:23" x14ac:dyDescent="0.25">
      <c r="A2137" s="10">
        <v>44425</v>
      </c>
      <c r="B2137">
        <v>2341</v>
      </c>
      <c r="C2137" t="s">
        <v>167</v>
      </c>
      <c r="D2137">
        <v>6</v>
      </c>
      <c r="E2137">
        <v>7</v>
      </c>
      <c r="F2137">
        <v>-1</v>
      </c>
      <c r="G2137">
        <v>5</v>
      </c>
      <c r="H2137">
        <v>85</v>
      </c>
      <c r="K2137">
        <v>86</v>
      </c>
      <c r="L2137">
        <v>81</v>
      </c>
      <c r="M2137">
        <v>89</v>
      </c>
      <c r="N2137">
        <v>79</v>
      </c>
      <c r="P2137">
        <v>80</v>
      </c>
      <c r="Q2137">
        <v>73</v>
      </c>
      <c r="R2137">
        <v>85</v>
      </c>
      <c r="T2137" s="34">
        <f>_xlfn.XLOOKUP(B2137,Demog!$A$2:$A$219,Demog!$P$2:$P$219,,,2)</f>
        <v>74816</v>
      </c>
      <c r="U2137" s="34">
        <f t="shared" si="33"/>
        <v>31</v>
      </c>
      <c r="V2137" s="13">
        <f>IF(OR(Table1[[#This Row],[7d_positivity_public]]=0,ISBLANK(Table1[[#This Row],[7d_positivity_public]])),"",(Table1[[#This Row],[7d_positivity_public]]-Table1[[#This Row],[7d_positivity_all]])/Table1[[#This Row],[7d_positivity_public]])</f>
        <v>0.4</v>
      </c>
      <c r="W2137">
        <v>3</v>
      </c>
    </row>
    <row r="2138" spans="1:23" x14ac:dyDescent="0.25">
      <c r="A2138" s="10">
        <v>44425</v>
      </c>
      <c r="B2138">
        <v>2342</v>
      </c>
      <c r="C2138" t="s">
        <v>168</v>
      </c>
      <c r="D2138">
        <v>6</v>
      </c>
      <c r="E2138">
        <v>5</v>
      </c>
      <c r="F2138">
        <v>1</v>
      </c>
      <c r="G2138">
        <v>4</v>
      </c>
      <c r="H2138">
        <v>83</v>
      </c>
      <c r="K2138">
        <v>83</v>
      </c>
      <c r="L2138">
        <v>75</v>
      </c>
      <c r="M2138">
        <v>88</v>
      </c>
      <c r="N2138">
        <v>76</v>
      </c>
      <c r="P2138">
        <v>77</v>
      </c>
      <c r="Q2138">
        <v>64</v>
      </c>
      <c r="R2138">
        <v>83</v>
      </c>
      <c r="T2138" s="34">
        <f>_xlfn.XLOOKUP(B2138,Demog!$A$2:$A$219,Demog!$P$2:$P$219,,,2)</f>
        <v>19952</v>
      </c>
      <c r="U2138" s="34">
        <f t="shared" si="33"/>
        <v>8</v>
      </c>
      <c r="V2138" s="13">
        <f>IF(OR(Table1[[#This Row],[7d_positivity_public]]=0,ISBLANK(Table1[[#This Row],[7d_positivity_public]])),"",(Table1[[#This Row],[7d_positivity_public]]-Table1[[#This Row],[7d_positivity_all]])/Table1[[#This Row],[7d_positivity_public]])</f>
        <v>0.25</v>
      </c>
      <c r="W2138">
        <v>3</v>
      </c>
    </row>
    <row r="2139" spans="1:23" x14ac:dyDescent="0.25">
      <c r="A2139" s="10">
        <v>44425</v>
      </c>
      <c r="B2139">
        <v>3111</v>
      </c>
      <c r="C2139" t="s">
        <v>169</v>
      </c>
      <c r="D2139">
        <v>1</v>
      </c>
      <c r="E2139">
        <v>3</v>
      </c>
      <c r="F2139">
        <v>-2</v>
      </c>
      <c r="G2139">
        <v>2</v>
      </c>
      <c r="H2139">
        <v>88</v>
      </c>
      <c r="K2139">
        <v>88</v>
      </c>
      <c r="L2139">
        <v>94</v>
      </c>
      <c r="M2139">
        <v>82</v>
      </c>
      <c r="N2139">
        <v>76</v>
      </c>
      <c r="P2139">
        <v>76</v>
      </c>
      <c r="Q2139">
        <v>77</v>
      </c>
      <c r="R2139">
        <v>76</v>
      </c>
      <c r="T2139" s="34">
        <f>_xlfn.XLOOKUP(B2139,Demog!$A$2:$A$219,Demog!$P$2:$P$219,,,2)</f>
        <v>54587</v>
      </c>
      <c r="U2139" s="34">
        <f t="shared" si="33"/>
        <v>4</v>
      </c>
      <c r="V2139" s="13">
        <f>IF(OR(Table1[[#This Row],[7d_positivity_public]]=0,ISBLANK(Table1[[#This Row],[7d_positivity_public]])),"",(Table1[[#This Row],[7d_positivity_public]]-Table1[[#This Row],[7d_positivity_all]])/Table1[[#This Row],[7d_positivity_public]])</f>
        <v>0.5</v>
      </c>
      <c r="W2139">
        <v>1</v>
      </c>
    </row>
    <row r="2140" spans="1:23" x14ac:dyDescent="0.25">
      <c r="A2140" s="10">
        <v>44425</v>
      </c>
      <c r="B2140">
        <v>3112</v>
      </c>
      <c r="C2140" t="s">
        <v>170</v>
      </c>
      <c r="D2140">
        <v>6</v>
      </c>
      <c r="E2140">
        <v>3</v>
      </c>
      <c r="F2140">
        <v>3</v>
      </c>
      <c r="G2140">
        <v>10</v>
      </c>
      <c r="H2140">
        <v>81</v>
      </c>
      <c r="K2140">
        <v>81</v>
      </c>
      <c r="L2140">
        <v>80</v>
      </c>
      <c r="M2140">
        <v>82</v>
      </c>
      <c r="N2140">
        <v>74</v>
      </c>
      <c r="P2140">
        <v>74</v>
      </c>
      <c r="Q2140">
        <v>71</v>
      </c>
      <c r="R2140">
        <v>78</v>
      </c>
      <c r="T2140" s="34">
        <f>_xlfn.XLOOKUP(B2140,Demog!$A$2:$A$219,Demog!$P$2:$P$219,,,2)</f>
        <v>17729</v>
      </c>
      <c r="U2140" s="34">
        <f t="shared" si="33"/>
        <v>7</v>
      </c>
      <c r="V2140" s="13">
        <f>IF(OR(Table1[[#This Row],[7d_positivity_public]]=0,ISBLANK(Table1[[#This Row],[7d_positivity_public]])),"",(Table1[[#This Row],[7d_positivity_public]]-Table1[[#This Row],[7d_positivity_all]])/Table1[[#This Row],[7d_positivity_public]])</f>
        <v>0.7</v>
      </c>
      <c r="W2140">
        <v>3</v>
      </c>
    </row>
    <row r="2141" spans="1:23" x14ac:dyDescent="0.25">
      <c r="A2141" s="10">
        <v>44425</v>
      </c>
      <c r="B2141">
        <v>3113</v>
      </c>
      <c r="C2141" t="s">
        <v>171</v>
      </c>
      <c r="D2141">
        <v>3</v>
      </c>
      <c r="E2141">
        <v>2</v>
      </c>
      <c r="F2141">
        <v>1</v>
      </c>
      <c r="G2141">
        <v>8</v>
      </c>
      <c r="H2141">
        <v>81</v>
      </c>
      <c r="K2141">
        <v>81</v>
      </c>
      <c r="L2141">
        <v>80</v>
      </c>
      <c r="M2141">
        <v>82</v>
      </c>
      <c r="N2141">
        <v>73</v>
      </c>
      <c r="P2141">
        <v>74</v>
      </c>
      <c r="Q2141">
        <v>70</v>
      </c>
      <c r="R2141">
        <v>77</v>
      </c>
      <c r="T2141" s="34">
        <f>_xlfn.XLOOKUP(B2141,Demog!$A$2:$A$219,Demog!$P$2:$P$219,,,2)</f>
        <v>23478</v>
      </c>
      <c r="U2141" s="34">
        <f t="shared" si="33"/>
        <v>5</v>
      </c>
      <c r="V2141" s="13">
        <f>IF(OR(Table1[[#This Row],[7d_positivity_public]]=0,ISBLANK(Table1[[#This Row],[7d_positivity_public]])),"",(Table1[[#This Row],[7d_positivity_public]]-Table1[[#This Row],[7d_positivity_all]])/Table1[[#This Row],[7d_positivity_public]])</f>
        <v>0.75</v>
      </c>
      <c r="W2141">
        <v>2</v>
      </c>
    </row>
    <row r="2142" spans="1:23" x14ac:dyDescent="0.25">
      <c r="A2142" s="10">
        <v>44425</v>
      </c>
      <c r="B2142">
        <v>3114</v>
      </c>
      <c r="C2142" t="s">
        <v>172</v>
      </c>
      <c r="D2142">
        <v>4</v>
      </c>
      <c r="E2142">
        <v>4</v>
      </c>
      <c r="F2142">
        <v>0</v>
      </c>
      <c r="G2142">
        <v>9</v>
      </c>
      <c r="H2142">
        <v>83</v>
      </c>
      <c r="K2142">
        <v>84</v>
      </c>
      <c r="L2142">
        <v>82</v>
      </c>
      <c r="M2142">
        <v>85</v>
      </c>
      <c r="N2142">
        <v>76</v>
      </c>
      <c r="P2142">
        <v>76</v>
      </c>
      <c r="Q2142">
        <v>72</v>
      </c>
      <c r="R2142">
        <v>80</v>
      </c>
      <c r="T2142" s="34">
        <f>_xlfn.XLOOKUP(B2142,Demog!$A$2:$A$219,Demog!$P$2:$P$219,,,2)</f>
        <v>32171</v>
      </c>
      <c r="U2142" s="34">
        <f t="shared" si="33"/>
        <v>9</v>
      </c>
      <c r="V2142" s="13">
        <f>IF(OR(Table1[[#This Row],[7d_positivity_public]]=0,ISBLANK(Table1[[#This Row],[7d_positivity_public]])),"",(Table1[[#This Row],[7d_positivity_public]]-Table1[[#This Row],[7d_positivity_all]])/Table1[[#This Row],[7d_positivity_public]])</f>
        <v>0.77777777777777779</v>
      </c>
      <c r="W2142">
        <v>2</v>
      </c>
    </row>
    <row r="2143" spans="1:23" x14ac:dyDescent="0.25">
      <c r="A2143" s="10">
        <v>44425</v>
      </c>
      <c r="B2143">
        <v>3115</v>
      </c>
      <c r="C2143" t="s">
        <v>173</v>
      </c>
      <c r="D2143">
        <v>4</v>
      </c>
      <c r="E2143">
        <v>5</v>
      </c>
      <c r="F2143">
        <v>-1</v>
      </c>
      <c r="G2143">
        <v>5</v>
      </c>
      <c r="H2143">
        <v>88</v>
      </c>
      <c r="K2143">
        <v>88</v>
      </c>
      <c r="L2143">
        <v>85</v>
      </c>
      <c r="M2143">
        <v>90</v>
      </c>
      <c r="N2143">
        <v>82</v>
      </c>
      <c r="P2143">
        <v>83</v>
      </c>
      <c r="Q2143">
        <v>77</v>
      </c>
      <c r="R2143">
        <v>87</v>
      </c>
      <c r="T2143" s="34">
        <f>_xlfn.XLOOKUP(B2143,Demog!$A$2:$A$219,Demog!$P$2:$P$219,,,2)</f>
        <v>24774</v>
      </c>
      <c r="U2143" s="34">
        <f t="shared" si="33"/>
        <v>7</v>
      </c>
      <c r="V2143" s="13">
        <f>IF(OR(Table1[[#This Row],[7d_positivity_public]]=0,ISBLANK(Table1[[#This Row],[7d_positivity_public]])),"",(Table1[[#This Row],[7d_positivity_public]]-Table1[[#This Row],[7d_positivity_all]])/Table1[[#This Row],[7d_positivity_public]])</f>
        <v>0.4</v>
      </c>
      <c r="W2143">
        <v>3</v>
      </c>
    </row>
    <row r="2144" spans="1:23" x14ac:dyDescent="0.25">
      <c r="A2144" s="10">
        <v>44425</v>
      </c>
      <c r="B2144">
        <v>3116</v>
      </c>
      <c r="C2144" t="s">
        <v>174</v>
      </c>
      <c r="D2144">
        <v>9</v>
      </c>
      <c r="E2144">
        <v>4</v>
      </c>
      <c r="F2144">
        <v>5</v>
      </c>
      <c r="G2144">
        <v>14</v>
      </c>
      <c r="H2144">
        <v>87</v>
      </c>
      <c r="K2144">
        <v>88</v>
      </c>
      <c r="L2144">
        <v>88</v>
      </c>
      <c r="M2144">
        <v>87</v>
      </c>
      <c r="N2144">
        <v>78</v>
      </c>
      <c r="P2144">
        <v>79</v>
      </c>
      <c r="Q2144">
        <v>76</v>
      </c>
      <c r="R2144">
        <v>81</v>
      </c>
      <c r="T2144" s="34">
        <f>_xlfn.XLOOKUP(B2144,Demog!$A$2:$A$219,Demog!$P$2:$P$219,,,2)</f>
        <v>24621</v>
      </c>
      <c r="U2144" s="34">
        <f t="shared" si="33"/>
        <v>16</v>
      </c>
      <c r="V2144" s="13">
        <f>IF(OR(Table1[[#This Row],[7d_positivity_public]]=0,ISBLANK(Table1[[#This Row],[7d_positivity_public]])),"",(Table1[[#This Row],[7d_positivity_public]]-Table1[[#This Row],[7d_positivity_all]])/Table1[[#This Row],[7d_positivity_public]])</f>
        <v>0.7142857142857143</v>
      </c>
      <c r="W2144">
        <v>4</v>
      </c>
    </row>
    <row r="2145" spans="1:23" x14ac:dyDescent="0.25">
      <c r="A2145" s="10">
        <v>44425</v>
      </c>
      <c r="B2145">
        <v>3117</v>
      </c>
      <c r="C2145" t="s">
        <v>175</v>
      </c>
      <c r="D2145">
        <v>3</v>
      </c>
      <c r="E2145">
        <v>1</v>
      </c>
      <c r="F2145">
        <v>2</v>
      </c>
      <c r="G2145">
        <v>6</v>
      </c>
      <c r="H2145">
        <v>86</v>
      </c>
      <c r="K2145">
        <v>87</v>
      </c>
      <c r="L2145">
        <v>86</v>
      </c>
      <c r="M2145">
        <v>88</v>
      </c>
      <c r="N2145">
        <v>78</v>
      </c>
      <c r="P2145">
        <v>78</v>
      </c>
      <c r="Q2145">
        <v>74</v>
      </c>
      <c r="R2145">
        <v>83</v>
      </c>
      <c r="T2145" s="34">
        <f>_xlfn.XLOOKUP(B2145,Demog!$A$2:$A$219,Demog!$P$2:$P$219,,,2)</f>
        <v>20949</v>
      </c>
      <c r="U2145" s="34">
        <f t="shared" si="33"/>
        <v>4</v>
      </c>
      <c r="V2145" s="13">
        <f>IF(OR(Table1[[#This Row],[7d_positivity_public]]=0,ISBLANK(Table1[[#This Row],[7d_positivity_public]])),"",(Table1[[#This Row],[7d_positivity_public]]-Table1[[#This Row],[7d_positivity_all]])/Table1[[#This Row],[7d_positivity_public]])</f>
        <v>0.66666666666666663</v>
      </c>
      <c r="W2145">
        <v>2</v>
      </c>
    </row>
    <row r="2146" spans="1:23" x14ac:dyDescent="0.25">
      <c r="A2146" s="10">
        <v>44425</v>
      </c>
      <c r="B2146">
        <v>3211</v>
      </c>
      <c r="C2146" t="s">
        <v>176</v>
      </c>
      <c r="D2146">
        <v>18</v>
      </c>
      <c r="E2146">
        <v>7</v>
      </c>
      <c r="F2146">
        <v>11</v>
      </c>
      <c r="G2146">
        <v>13</v>
      </c>
      <c r="H2146">
        <v>88</v>
      </c>
      <c r="K2146">
        <v>88</v>
      </c>
      <c r="L2146">
        <v>92</v>
      </c>
      <c r="M2146">
        <v>82</v>
      </c>
      <c r="N2146">
        <v>78</v>
      </c>
      <c r="P2146">
        <v>78</v>
      </c>
      <c r="Q2146">
        <v>79</v>
      </c>
      <c r="R2146">
        <v>76</v>
      </c>
      <c r="T2146" s="34">
        <f>_xlfn.XLOOKUP(B2146,Demog!$A$2:$A$219,Demog!$P$2:$P$219,,,2)</f>
        <v>41934</v>
      </c>
      <c r="U2146" s="34">
        <f t="shared" si="33"/>
        <v>53</v>
      </c>
      <c r="V2146" s="13">
        <f>IF(OR(Table1[[#This Row],[7d_positivity_public]]=0,ISBLANK(Table1[[#This Row],[7d_positivity_public]])),"",(Table1[[#This Row],[7d_positivity_public]]-Table1[[#This Row],[7d_positivity_all]])/Table1[[#This Row],[7d_positivity_public]])</f>
        <v>0.76923076923076927</v>
      </c>
      <c r="W2146">
        <v>3</v>
      </c>
    </row>
    <row r="2147" spans="1:23" x14ac:dyDescent="0.25">
      <c r="A2147" s="10">
        <v>44425</v>
      </c>
      <c r="B2147">
        <v>3212</v>
      </c>
      <c r="C2147" t="s">
        <v>177</v>
      </c>
      <c r="D2147">
        <v>11</v>
      </c>
      <c r="E2147">
        <v>6</v>
      </c>
      <c r="F2147">
        <v>5</v>
      </c>
      <c r="G2147">
        <v>10</v>
      </c>
      <c r="H2147">
        <v>88</v>
      </c>
      <c r="K2147">
        <v>88</v>
      </c>
      <c r="L2147">
        <v>91</v>
      </c>
      <c r="M2147">
        <v>85</v>
      </c>
      <c r="N2147">
        <v>79</v>
      </c>
      <c r="P2147">
        <v>79</v>
      </c>
      <c r="Q2147">
        <v>80</v>
      </c>
      <c r="R2147">
        <v>79</v>
      </c>
      <c r="T2147" s="34">
        <f>_xlfn.XLOOKUP(B2147,Demog!$A$2:$A$219,Demog!$P$2:$P$219,,,2)</f>
        <v>47203</v>
      </c>
      <c r="U2147" s="34">
        <f t="shared" si="33"/>
        <v>36</v>
      </c>
      <c r="V2147" s="13">
        <f>IF(OR(Table1[[#This Row],[7d_positivity_public]]=0,ISBLANK(Table1[[#This Row],[7d_positivity_public]])),"",(Table1[[#This Row],[7d_positivity_public]]-Table1[[#This Row],[7d_positivity_all]])/Table1[[#This Row],[7d_positivity_public]])</f>
        <v>0.7</v>
      </c>
      <c r="W2147">
        <v>3</v>
      </c>
    </row>
    <row r="2148" spans="1:23" x14ac:dyDescent="0.25">
      <c r="A2148" s="10">
        <v>44425</v>
      </c>
      <c r="B2148">
        <v>3213</v>
      </c>
      <c r="C2148" t="s">
        <v>178</v>
      </c>
      <c r="D2148">
        <v>7</v>
      </c>
      <c r="E2148">
        <v>6</v>
      </c>
      <c r="F2148">
        <v>1</v>
      </c>
      <c r="G2148">
        <v>6</v>
      </c>
      <c r="H2148">
        <v>90</v>
      </c>
      <c r="K2148">
        <v>90</v>
      </c>
      <c r="L2148">
        <v>91</v>
      </c>
      <c r="M2148">
        <v>90</v>
      </c>
      <c r="N2148">
        <v>83</v>
      </c>
      <c r="P2148">
        <v>84</v>
      </c>
      <c r="Q2148">
        <v>82</v>
      </c>
      <c r="R2148">
        <v>86</v>
      </c>
      <c r="T2148" s="34">
        <f>_xlfn.XLOOKUP(B2148,Demog!$A$2:$A$219,Demog!$P$2:$P$219,,,2)</f>
        <v>32904</v>
      </c>
      <c r="U2148" s="34">
        <f t="shared" si="33"/>
        <v>16</v>
      </c>
      <c r="V2148" s="13">
        <f>IF(OR(Table1[[#This Row],[7d_positivity_public]]=0,ISBLANK(Table1[[#This Row],[7d_positivity_public]])),"",(Table1[[#This Row],[7d_positivity_public]]-Table1[[#This Row],[7d_positivity_all]])/Table1[[#This Row],[7d_positivity_public]])</f>
        <v>0.66666666666666663</v>
      </c>
      <c r="W2148">
        <v>2</v>
      </c>
    </row>
    <row r="2149" spans="1:23" x14ac:dyDescent="0.25">
      <c r="A2149" s="10">
        <v>44425</v>
      </c>
      <c r="B2149">
        <v>3221</v>
      </c>
      <c r="C2149" t="s">
        <v>179</v>
      </c>
      <c r="D2149">
        <v>10</v>
      </c>
      <c r="E2149">
        <v>10</v>
      </c>
      <c r="F2149">
        <v>0</v>
      </c>
      <c r="G2149">
        <v>9</v>
      </c>
      <c r="H2149">
        <v>76</v>
      </c>
      <c r="K2149">
        <v>76</v>
      </c>
      <c r="L2149">
        <v>76</v>
      </c>
      <c r="M2149">
        <v>76</v>
      </c>
      <c r="N2149">
        <v>63</v>
      </c>
      <c r="P2149">
        <v>64</v>
      </c>
      <c r="Q2149">
        <v>62</v>
      </c>
      <c r="R2149">
        <v>66</v>
      </c>
      <c r="T2149" s="34">
        <f>_xlfn.XLOOKUP(B2149,Demog!$A$2:$A$219,Demog!$P$2:$P$219,,,2)</f>
        <v>19960</v>
      </c>
      <c r="U2149" s="34">
        <f t="shared" si="33"/>
        <v>14</v>
      </c>
      <c r="V2149" s="13">
        <f>IF(OR(Table1[[#This Row],[7d_positivity_public]]=0,ISBLANK(Table1[[#This Row],[7d_positivity_public]])),"",(Table1[[#This Row],[7d_positivity_public]]-Table1[[#This Row],[7d_positivity_all]])/Table1[[#This Row],[7d_positivity_public]])</f>
        <v>0.55555555555555558</v>
      </c>
      <c r="W2149">
        <v>4</v>
      </c>
    </row>
    <row r="2150" spans="1:23" x14ac:dyDescent="0.25">
      <c r="A2150" s="10">
        <v>44425</v>
      </c>
      <c r="B2150">
        <v>3222</v>
      </c>
      <c r="C2150" t="s">
        <v>180</v>
      </c>
      <c r="D2150">
        <v>23</v>
      </c>
      <c r="E2150">
        <v>10</v>
      </c>
      <c r="F2150">
        <v>13</v>
      </c>
      <c r="G2150">
        <v>17</v>
      </c>
      <c r="H2150">
        <v>88</v>
      </c>
      <c r="K2150">
        <v>88</v>
      </c>
      <c r="L2150">
        <v>91</v>
      </c>
      <c r="M2150">
        <v>83</v>
      </c>
      <c r="N2150">
        <v>77</v>
      </c>
      <c r="P2150">
        <v>78</v>
      </c>
      <c r="Q2150">
        <v>79</v>
      </c>
      <c r="R2150">
        <v>77</v>
      </c>
      <c r="T2150" s="34">
        <f>_xlfn.XLOOKUP(B2150,Demog!$A$2:$A$219,Demog!$P$2:$P$219,,,2)</f>
        <v>12392</v>
      </c>
      <c r="U2150" s="34">
        <f t="shared" si="33"/>
        <v>20</v>
      </c>
      <c r="V2150" s="13">
        <f>IF(OR(Table1[[#This Row],[7d_positivity_public]]=0,ISBLANK(Table1[[#This Row],[7d_positivity_public]])),"",(Table1[[#This Row],[7d_positivity_public]]-Table1[[#This Row],[7d_positivity_all]])/Table1[[#This Row],[7d_positivity_public]])</f>
        <v>0.70588235294117652</v>
      </c>
      <c r="W2150">
        <v>5</v>
      </c>
    </row>
    <row r="2151" spans="1:23" x14ac:dyDescent="0.25">
      <c r="A2151" s="10">
        <v>44425</v>
      </c>
      <c r="B2151">
        <v>3223</v>
      </c>
      <c r="C2151" t="s">
        <v>181</v>
      </c>
      <c r="D2151">
        <v>12</v>
      </c>
      <c r="E2151">
        <v>5</v>
      </c>
      <c r="F2151">
        <v>7</v>
      </c>
      <c r="G2151">
        <v>11</v>
      </c>
      <c r="H2151">
        <v>86</v>
      </c>
      <c r="K2151">
        <v>86</v>
      </c>
      <c r="L2151">
        <v>87</v>
      </c>
      <c r="M2151">
        <v>84</v>
      </c>
      <c r="N2151">
        <v>77</v>
      </c>
      <c r="P2151">
        <v>78</v>
      </c>
      <c r="Q2151">
        <v>78</v>
      </c>
      <c r="R2151">
        <v>78</v>
      </c>
      <c r="T2151" s="34">
        <f>_xlfn.XLOOKUP(B2151,Demog!$A$2:$A$219,Demog!$P$2:$P$219,,,2)</f>
        <v>29180</v>
      </c>
      <c r="U2151" s="34">
        <f t="shared" si="33"/>
        <v>25</v>
      </c>
      <c r="V2151" s="13">
        <f>IF(OR(Table1[[#This Row],[7d_positivity_public]]=0,ISBLANK(Table1[[#This Row],[7d_positivity_public]])),"",(Table1[[#This Row],[7d_positivity_public]]-Table1[[#This Row],[7d_positivity_all]])/Table1[[#This Row],[7d_positivity_public]])</f>
        <v>0.54545454545454541</v>
      </c>
      <c r="W2151">
        <v>5</v>
      </c>
    </row>
    <row r="2152" spans="1:23" x14ac:dyDescent="0.25">
      <c r="A2152" s="10">
        <v>44425</v>
      </c>
      <c r="B2152">
        <v>3231</v>
      </c>
      <c r="C2152" t="s">
        <v>182</v>
      </c>
      <c r="D2152">
        <v>7</v>
      </c>
      <c r="E2152">
        <v>6</v>
      </c>
      <c r="F2152">
        <v>1</v>
      </c>
      <c r="G2152">
        <v>9</v>
      </c>
      <c r="H2152">
        <v>90</v>
      </c>
      <c r="K2152">
        <v>90</v>
      </c>
      <c r="L2152">
        <v>91</v>
      </c>
      <c r="M2152">
        <v>89</v>
      </c>
      <c r="N2152">
        <v>81</v>
      </c>
      <c r="P2152">
        <v>82</v>
      </c>
      <c r="Q2152">
        <v>81</v>
      </c>
      <c r="R2152">
        <v>83</v>
      </c>
      <c r="T2152" s="34">
        <f>_xlfn.XLOOKUP(B2152,Demog!$A$2:$A$219,Demog!$P$2:$P$219,,,2)</f>
        <v>18027</v>
      </c>
      <c r="U2152" s="34">
        <f t="shared" si="33"/>
        <v>9</v>
      </c>
      <c r="V2152" s="13">
        <f>IF(OR(Table1[[#This Row],[7d_positivity_public]]=0,ISBLANK(Table1[[#This Row],[7d_positivity_public]])),"",(Table1[[#This Row],[7d_positivity_public]]-Table1[[#This Row],[7d_positivity_all]])/Table1[[#This Row],[7d_positivity_public]])</f>
        <v>0.55555555555555558</v>
      </c>
      <c r="W2152">
        <v>4</v>
      </c>
    </row>
    <row r="2153" spans="1:23" x14ac:dyDescent="0.25">
      <c r="A2153" s="10">
        <v>44425</v>
      </c>
      <c r="B2153">
        <v>3232</v>
      </c>
      <c r="C2153" t="s">
        <v>183</v>
      </c>
      <c r="D2153">
        <v>10</v>
      </c>
      <c r="E2153">
        <v>5</v>
      </c>
      <c r="F2153">
        <v>5</v>
      </c>
      <c r="G2153">
        <v>14</v>
      </c>
      <c r="H2153">
        <v>90</v>
      </c>
      <c r="K2153">
        <v>90</v>
      </c>
      <c r="L2153">
        <v>90</v>
      </c>
      <c r="M2153">
        <v>90</v>
      </c>
      <c r="N2153">
        <v>81</v>
      </c>
      <c r="P2153">
        <v>82</v>
      </c>
      <c r="Q2153">
        <v>79</v>
      </c>
      <c r="R2153">
        <v>85</v>
      </c>
      <c r="T2153" s="34">
        <f>_xlfn.XLOOKUP(B2153,Demog!$A$2:$A$219,Demog!$P$2:$P$219,,,2)</f>
        <v>34575</v>
      </c>
      <c r="U2153" s="34">
        <f t="shared" si="33"/>
        <v>24</v>
      </c>
      <c r="V2153" s="13">
        <f>IF(OR(Table1[[#This Row],[7d_positivity_public]]=0,ISBLANK(Table1[[#This Row],[7d_positivity_public]])),"",(Table1[[#This Row],[7d_positivity_public]]-Table1[[#This Row],[7d_positivity_all]])/Table1[[#This Row],[7d_positivity_public]])</f>
        <v>0.5714285714285714</v>
      </c>
      <c r="W2153">
        <v>6</v>
      </c>
    </row>
    <row r="2154" spans="1:23" x14ac:dyDescent="0.25">
      <c r="A2154" s="10">
        <v>44425</v>
      </c>
      <c r="B2154">
        <v>3233</v>
      </c>
      <c r="C2154" t="s">
        <v>184</v>
      </c>
      <c r="D2154">
        <v>6</v>
      </c>
      <c r="E2154">
        <v>2</v>
      </c>
      <c r="F2154">
        <v>4</v>
      </c>
      <c r="G2154">
        <v>7</v>
      </c>
      <c r="H2154">
        <v>92</v>
      </c>
      <c r="K2154">
        <v>92</v>
      </c>
      <c r="L2154">
        <v>93</v>
      </c>
      <c r="M2154">
        <v>90</v>
      </c>
      <c r="N2154">
        <v>82</v>
      </c>
      <c r="P2154">
        <v>83</v>
      </c>
      <c r="Q2154">
        <v>81</v>
      </c>
      <c r="R2154">
        <v>84</v>
      </c>
      <c r="T2154" s="34">
        <f>_xlfn.XLOOKUP(B2154,Demog!$A$2:$A$219,Demog!$P$2:$P$219,,,2)</f>
        <v>51292</v>
      </c>
      <c r="U2154" s="34">
        <f t="shared" si="33"/>
        <v>22</v>
      </c>
      <c r="V2154" s="13">
        <f>IF(OR(Table1[[#This Row],[7d_positivity_public]]=0,ISBLANK(Table1[[#This Row],[7d_positivity_public]])),"",(Table1[[#This Row],[7d_positivity_public]]-Table1[[#This Row],[7d_positivity_all]])/Table1[[#This Row],[7d_positivity_public]])</f>
        <v>0.5714285714285714</v>
      </c>
      <c r="W2154">
        <v>3</v>
      </c>
    </row>
    <row r="2155" spans="1:23" x14ac:dyDescent="0.25">
      <c r="A2155" s="10">
        <v>44425</v>
      </c>
      <c r="B2155">
        <v>3241</v>
      </c>
      <c r="C2155" t="s">
        <v>185</v>
      </c>
      <c r="D2155">
        <v>5</v>
      </c>
      <c r="E2155">
        <v>2</v>
      </c>
      <c r="F2155">
        <v>3</v>
      </c>
      <c r="G2155">
        <v>7</v>
      </c>
      <c r="H2155">
        <v>84</v>
      </c>
      <c r="K2155">
        <v>84</v>
      </c>
      <c r="L2155">
        <v>83</v>
      </c>
      <c r="M2155">
        <v>85</v>
      </c>
      <c r="N2155">
        <v>76</v>
      </c>
      <c r="P2155">
        <v>77</v>
      </c>
      <c r="Q2155">
        <v>72</v>
      </c>
      <c r="R2155">
        <v>80</v>
      </c>
      <c r="T2155" s="34">
        <f>_xlfn.XLOOKUP(B2155,Demog!$A$2:$A$219,Demog!$P$2:$P$219,,,2)</f>
        <v>37993</v>
      </c>
      <c r="U2155" s="34">
        <f t="shared" si="33"/>
        <v>13</v>
      </c>
      <c r="V2155" s="13">
        <f>IF(OR(Table1[[#This Row],[7d_positivity_public]]=0,ISBLANK(Table1[[#This Row],[7d_positivity_public]])),"",(Table1[[#This Row],[7d_positivity_public]]-Table1[[#This Row],[7d_positivity_all]])/Table1[[#This Row],[7d_positivity_public]])</f>
        <v>0.7142857142857143</v>
      </c>
      <c r="W2155">
        <v>2</v>
      </c>
    </row>
    <row r="2156" spans="1:23" x14ac:dyDescent="0.25">
      <c r="A2156" s="10">
        <v>44425</v>
      </c>
      <c r="B2156">
        <v>3242</v>
      </c>
      <c r="C2156" t="s">
        <v>186</v>
      </c>
      <c r="D2156">
        <v>4</v>
      </c>
      <c r="E2156">
        <v>7</v>
      </c>
      <c r="F2156">
        <v>-3</v>
      </c>
      <c r="G2156">
        <v>5</v>
      </c>
      <c r="H2156">
        <v>87</v>
      </c>
      <c r="K2156">
        <v>87</v>
      </c>
      <c r="L2156">
        <v>85</v>
      </c>
      <c r="M2156">
        <v>89</v>
      </c>
      <c r="N2156">
        <v>79</v>
      </c>
      <c r="P2156">
        <v>80</v>
      </c>
      <c r="Q2156">
        <v>75</v>
      </c>
      <c r="R2156">
        <v>85</v>
      </c>
      <c r="T2156" s="34">
        <f>_xlfn.XLOOKUP(B2156,Demog!$A$2:$A$219,Demog!$P$2:$P$219,,,2)</f>
        <v>34483</v>
      </c>
      <c r="U2156" s="34">
        <f t="shared" si="33"/>
        <v>10</v>
      </c>
      <c r="V2156" s="13">
        <f>IF(OR(Table1[[#This Row],[7d_positivity_public]]=0,ISBLANK(Table1[[#This Row],[7d_positivity_public]])),"",(Table1[[#This Row],[7d_positivity_public]]-Table1[[#This Row],[7d_positivity_all]])/Table1[[#This Row],[7d_positivity_public]])</f>
        <v>0.6</v>
      </c>
      <c r="W2156">
        <v>2</v>
      </c>
    </row>
    <row r="2157" spans="1:23" x14ac:dyDescent="0.25">
      <c r="A2157" s="10">
        <v>44425</v>
      </c>
      <c r="B2157">
        <v>3243</v>
      </c>
      <c r="C2157" t="s">
        <v>187</v>
      </c>
      <c r="D2157">
        <v>9</v>
      </c>
      <c r="E2157">
        <v>3</v>
      </c>
      <c r="F2157">
        <v>6</v>
      </c>
      <c r="G2157">
        <v>7</v>
      </c>
      <c r="H2157">
        <v>82</v>
      </c>
      <c r="K2157">
        <v>82</v>
      </c>
      <c r="L2157">
        <v>82</v>
      </c>
      <c r="M2157">
        <v>82</v>
      </c>
      <c r="N2157">
        <v>71</v>
      </c>
      <c r="P2157">
        <v>71</v>
      </c>
      <c r="Q2157">
        <v>69</v>
      </c>
      <c r="R2157">
        <v>76</v>
      </c>
      <c r="T2157" s="34">
        <f>_xlfn.XLOOKUP(B2157,Demog!$A$2:$A$219,Demog!$P$2:$P$219,,,2)</f>
        <v>15890</v>
      </c>
      <c r="U2157" s="34">
        <f t="shared" si="33"/>
        <v>10</v>
      </c>
      <c r="V2157" s="13">
        <f>IF(OR(Table1[[#This Row],[7d_positivity_public]]=0,ISBLANK(Table1[[#This Row],[7d_positivity_public]])),"",(Table1[[#This Row],[7d_positivity_public]]-Table1[[#This Row],[7d_positivity_all]])/Table1[[#This Row],[7d_positivity_public]])</f>
        <v>0.8571428571428571</v>
      </c>
      <c r="W2157">
        <v>1</v>
      </c>
    </row>
    <row r="2158" spans="1:23" x14ac:dyDescent="0.25">
      <c r="A2158" s="10">
        <v>44425</v>
      </c>
      <c r="B2158">
        <v>3244</v>
      </c>
      <c r="C2158" t="s">
        <v>188</v>
      </c>
      <c r="D2158">
        <v>9</v>
      </c>
      <c r="E2158">
        <v>4</v>
      </c>
      <c r="F2158">
        <v>5</v>
      </c>
      <c r="G2158">
        <v>8</v>
      </c>
      <c r="H2158">
        <v>90</v>
      </c>
      <c r="K2158">
        <v>91</v>
      </c>
      <c r="L2158">
        <v>92</v>
      </c>
      <c r="M2158">
        <v>89</v>
      </c>
      <c r="N2158">
        <v>83</v>
      </c>
      <c r="P2158">
        <v>83</v>
      </c>
      <c r="Q2158">
        <v>82</v>
      </c>
      <c r="R2158">
        <v>85</v>
      </c>
      <c r="T2158" s="34">
        <f>_xlfn.XLOOKUP(B2158,Demog!$A$2:$A$219,Demog!$P$2:$P$219,,,2)</f>
        <v>42812</v>
      </c>
      <c r="U2158" s="34">
        <f t="shared" si="33"/>
        <v>27</v>
      </c>
      <c r="V2158" s="13">
        <f>IF(OR(Table1[[#This Row],[7d_positivity_public]]=0,ISBLANK(Table1[[#This Row],[7d_positivity_public]])),"",(Table1[[#This Row],[7d_positivity_public]]-Table1[[#This Row],[7d_positivity_all]])/Table1[[#This Row],[7d_positivity_public]])</f>
        <v>0.625</v>
      </c>
      <c r="W2158">
        <v>3</v>
      </c>
    </row>
    <row r="2159" spans="1:23" x14ac:dyDescent="0.25">
      <c r="A2159" s="10">
        <v>44425</v>
      </c>
      <c r="B2159">
        <v>3251</v>
      </c>
      <c r="C2159" t="s">
        <v>189</v>
      </c>
      <c r="D2159">
        <v>4</v>
      </c>
      <c r="E2159">
        <v>2</v>
      </c>
      <c r="F2159">
        <v>2</v>
      </c>
      <c r="G2159">
        <v>3</v>
      </c>
      <c r="H2159">
        <v>90</v>
      </c>
      <c r="K2159">
        <v>91</v>
      </c>
      <c r="L2159">
        <v>92</v>
      </c>
      <c r="M2159">
        <v>89</v>
      </c>
      <c r="N2159">
        <v>82</v>
      </c>
      <c r="P2159">
        <v>82</v>
      </c>
      <c r="Q2159">
        <v>81</v>
      </c>
      <c r="R2159">
        <v>83</v>
      </c>
      <c r="T2159" s="34">
        <f>_xlfn.XLOOKUP(B2159,Demog!$A$2:$A$219,Demog!$P$2:$P$219,,,2)</f>
        <v>31755</v>
      </c>
      <c r="U2159" s="34">
        <f t="shared" si="33"/>
        <v>9</v>
      </c>
      <c r="V2159" s="13">
        <f>IF(OR(Table1[[#This Row],[7d_positivity_public]]=0,ISBLANK(Table1[[#This Row],[7d_positivity_public]])),"",(Table1[[#This Row],[7d_positivity_public]]-Table1[[#This Row],[7d_positivity_all]])/Table1[[#This Row],[7d_positivity_public]])</f>
        <v>0.33333333333333331</v>
      </c>
      <c r="W2159">
        <v>2</v>
      </c>
    </row>
    <row r="2160" spans="1:23" x14ac:dyDescent="0.25">
      <c r="A2160" s="10">
        <v>44425</v>
      </c>
      <c r="B2160">
        <v>3252</v>
      </c>
      <c r="C2160" t="s">
        <v>190</v>
      </c>
      <c r="D2160">
        <v>7</v>
      </c>
      <c r="E2160">
        <v>3</v>
      </c>
      <c r="F2160">
        <v>4</v>
      </c>
      <c r="G2160">
        <v>6</v>
      </c>
      <c r="H2160">
        <v>90</v>
      </c>
      <c r="K2160">
        <v>90</v>
      </c>
      <c r="L2160">
        <v>92</v>
      </c>
      <c r="M2160">
        <v>86</v>
      </c>
      <c r="N2160">
        <v>82</v>
      </c>
      <c r="P2160">
        <v>83</v>
      </c>
      <c r="Q2160">
        <v>83</v>
      </c>
      <c r="R2160">
        <v>81</v>
      </c>
      <c r="T2160" s="34">
        <f>_xlfn.XLOOKUP(B2160,Demog!$A$2:$A$219,Demog!$P$2:$P$219,,,2)</f>
        <v>32807</v>
      </c>
      <c r="U2160" s="34">
        <f t="shared" si="33"/>
        <v>16</v>
      </c>
      <c r="V2160" s="13">
        <f>IF(OR(Table1[[#This Row],[7d_positivity_public]]=0,ISBLANK(Table1[[#This Row],[7d_positivity_public]])),"",(Table1[[#This Row],[7d_positivity_public]]-Table1[[#This Row],[7d_positivity_all]])/Table1[[#This Row],[7d_positivity_public]])</f>
        <v>0.66666666666666663</v>
      </c>
      <c r="W2160">
        <v>2</v>
      </c>
    </row>
    <row r="2161" spans="1:23" x14ac:dyDescent="0.25">
      <c r="A2161" s="10">
        <v>44425</v>
      </c>
      <c r="B2161">
        <v>3253</v>
      </c>
      <c r="C2161" t="s">
        <v>191</v>
      </c>
      <c r="D2161">
        <v>8</v>
      </c>
      <c r="E2161">
        <v>5</v>
      </c>
      <c r="F2161">
        <v>3</v>
      </c>
      <c r="G2161">
        <v>8</v>
      </c>
      <c r="H2161">
        <v>91</v>
      </c>
      <c r="K2161">
        <v>91</v>
      </c>
      <c r="L2161">
        <v>92</v>
      </c>
      <c r="M2161">
        <v>89</v>
      </c>
      <c r="N2161">
        <v>83</v>
      </c>
      <c r="P2161">
        <v>84</v>
      </c>
      <c r="Q2161">
        <v>83</v>
      </c>
      <c r="R2161">
        <v>85</v>
      </c>
      <c r="T2161" s="34">
        <f>_xlfn.XLOOKUP(B2161,Demog!$A$2:$A$219,Demog!$P$2:$P$219,,,2)</f>
        <v>31246</v>
      </c>
      <c r="U2161" s="34">
        <f t="shared" si="33"/>
        <v>17</v>
      </c>
      <c r="V2161" s="13">
        <f>IF(OR(Table1[[#This Row],[7d_positivity_public]]=0,ISBLANK(Table1[[#This Row],[7d_positivity_public]])),"",(Table1[[#This Row],[7d_positivity_public]]-Table1[[#This Row],[7d_positivity_all]])/Table1[[#This Row],[7d_positivity_public]])</f>
        <v>0.625</v>
      </c>
      <c r="W2161">
        <v>3</v>
      </c>
    </row>
    <row r="2162" spans="1:23" x14ac:dyDescent="0.25">
      <c r="A2162" s="10">
        <v>44425</v>
      </c>
      <c r="B2162">
        <v>3261</v>
      </c>
      <c r="C2162" t="s">
        <v>192</v>
      </c>
      <c r="D2162">
        <v>5</v>
      </c>
      <c r="E2162">
        <v>3</v>
      </c>
      <c r="F2162">
        <v>2</v>
      </c>
      <c r="G2162">
        <v>7</v>
      </c>
      <c r="H2162">
        <v>89</v>
      </c>
      <c r="K2162">
        <v>89</v>
      </c>
      <c r="L2162">
        <v>89</v>
      </c>
      <c r="M2162">
        <v>89</v>
      </c>
      <c r="N2162">
        <v>80</v>
      </c>
      <c r="P2162">
        <v>81</v>
      </c>
      <c r="Q2162">
        <v>79</v>
      </c>
      <c r="R2162">
        <v>84</v>
      </c>
      <c r="T2162" s="34">
        <f>_xlfn.XLOOKUP(B2162,Demog!$A$2:$A$219,Demog!$P$2:$P$219,,,2)</f>
        <v>29561</v>
      </c>
      <c r="U2162" s="34">
        <f t="shared" si="33"/>
        <v>10</v>
      </c>
      <c r="V2162" s="13">
        <f>IF(OR(Table1[[#This Row],[7d_positivity_public]]=0,ISBLANK(Table1[[#This Row],[7d_positivity_public]])),"",(Table1[[#This Row],[7d_positivity_public]]-Table1[[#This Row],[7d_positivity_all]])/Table1[[#This Row],[7d_positivity_public]])</f>
        <v>0.5714285714285714</v>
      </c>
      <c r="W2162">
        <v>3</v>
      </c>
    </row>
    <row r="2163" spans="1:23" x14ac:dyDescent="0.25">
      <c r="A2163" s="10">
        <v>44425</v>
      </c>
      <c r="B2163">
        <v>3262</v>
      </c>
      <c r="C2163" t="s">
        <v>193</v>
      </c>
      <c r="D2163">
        <v>6</v>
      </c>
      <c r="E2163">
        <v>5</v>
      </c>
      <c r="F2163">
        <v>1</v>
      </c>
      <c r="G2163">
        <v>7</v>
      </c>
      <c r="H2163">
        <v>84</v>
      </c>
      <c r="K2163">
        <v>85</v>
      </c>
      <c r="L2163">
        <v>86</v>
      </c>
      <c r="M2163">
        <v>82</v>
      </c>
      <c r="N2163">
        <v>75</v>
      </c>
      <c r="P2163">
        <v>76</v>
      </c>
      <c r="Q2163">
        <v>74</v>
      </c>
      <c r="R2163">
        <v>77</v>
      </c>
      <c r="T2163" s="34">
        <f>_xlfn.XLOOKUP(B2163,Demog!$A$2:$A$219,Demog!$P$2:$P$219,,,2)</f>
        <v>37453</v>
      </c>
      <c r="U2163" s="34">
        <f t="shared" si="33"/>
        <v>16</v>
      </c>
      <c r="V2163" s="13">
        <f>IF(OR(Table1[[#This Row],[7d_positivity_public]]=0,ISBLANK(Table1[[#This Row],[7d_positivity_public]])),"",(Table1[[#This Row],[7d_positivity_public]]-Table1[[#This Row],[7d_positivity_all]])/Table1[[#This Row],[7d_positivity_public]])</f>
        <v>0.7142857142857143</v>
      </c>
      <c r="W2163">
        <v>2</v>
      </c>
    </row>
    <row r="2164" spans="1:23" x14ac:dyDescent="0.25">
      <c r="A2164" s="10">
        <v>44425</v>
      </c>
      <c r="B2164">
        <v>3263</v>
      </c>
      <c r="C2164" t="s">
        <v>194</v>
      </c>
      <c r="D2164">
        <v>4</v>
      </c>
      <c r="E2164">
        <v>5</v>
      </c>
      <c r="F2164">
        <v>-1</v>
      </c>
      <c r="G2164">
        <v>6</v>
      </c>
      <c r="H2164">
        <v>91</v>
      </c>
      <c r="K2164">
        <v>92</v>
      </c>
      <c r="L2164">
        <v>92</v>
      </c>
      <c r="M2164">
        <v>90</v>
      </c>
      <c r="N2164">
        <v>79</v>
      </c>
      <c r="P2164">
        <v>80</v>
      </c>
      <c r="Q2164">
        <v>77</v>
      </c>
      <c r="R2164">
        <v>85</v>
      </c>
      <c r="T2164" s="34">
        <f>_xlfn.XLOOKUP(B2164,Demog!$A$2:$A$219,Demog!$P$2:$P$219,,,2)</f>
        <v>36496</v>
      </c>
      <c r="U2164" s="34">
        <f t="shared" si="33"/>
        <v>10</v>
      </c>
      <c r="V2164" s="13">
        <f>IF(OR(Table1[[#This Row],[7d_positivity_public]]=0,ISBLANK(Table1[[#This Row],[7d_positivity_public]])),"",(Table1[[#This Row],[7d_positivity_public]]-Table1[[#This Row],[7d_positivity_all]])/Table1[[#This Row],[7d_positivity_public]])</f>
        <v>0.5</v>
      </c>
      <c r="W2164">
        <v>3</v>
      </c>
    </row>
    <row r="2165" spans="1:23" x14ac:dyDescent="0.25">
      <c r="A2165" s="10">
        <v>44425</v>
      </c>
      <c r="B2165">
        <v>3264</v>
      </c>
      <c r="C2165" t="s">
        <v>195</v>
      </c>
      <c r="D2165">
        <v>6</v>
      </c>
      <c r="E2165">
        <v>1</v>
      </c>
      <c r="F2165">
        <v>5</v>
      </c>
      <c r="G2165">
        <v>9</v>
      </c>
      <c r="H2165">
        <v>90</v>
      </c>
      <c r="K2165">
        <v>90</v>
      </c>
      <c r="L2165">
        <v>90</v>
      </c>
      <c r="M2165">
        <v>90</v>
      </c>
      <c r="N2165">
        <v>80</v>
      </c>
      <c r="P2165">
        <v>81</v>
      </c>
      <c r="Q2165">
        <v>78</v>
      </c>
      <c r="R2165">
        <v>84</v>
      </c>
      <c r="T2165" s="34">
        <f>_xlfn.XLOOKUP(B2165,Demog!$A$2:$A$219,Demog!$P$2:$P$219,,,2)</f>
        <v>31065</v>
      </c>
      <c r="U2165" s="34">
        <f t="shared" si="33"/>
        <v>13</v>
      </c>
      <c r="V2165" s="13">
        <f>IF(OR(Table1[[#This Row],[7d_positivity_public]]=0,ISBLANK(Table1[[#This Row],[7d_positivity_public]])),"",(Table1[[#This Row],[7d_positivity_public]]-Table1[[#This Row],[7d_positivity_all]])/Table1[[#This Row],[7d_positivity_public]])</f>
        <v>0.55555555555555558</v>
      </c>
      <c r="W2165">
        <v>4</v>
      </c>
    </row>
    <row r="2166" spans="1:23" x14ac:dyDescent="0.25">
      <c r="A2166" s="10">
        <v>44425</v>
      </c>
      <c r="B2166">
        <v>3311</v>
      </c>
      <c r="C2166" t="s">
        <v>196</v>
      </c>
      <c r="D2166">
        <v>6</v>
      </c>
      <c r="E2166">
        <v>6</v>
      </c>
      <c r="F2166">
        <v>0</v>
      </c>
      <c r="G2166">
        <v>5</v>
      </c>
      <c r="H2166">
        <v>88</v>
      </c>
      <c r="K2166">
        <v>89</v>
      </c>
      <c r="L2166">
        <v>88</v>
      </c>
      <c r="M2166">
        <v>90</v>
      </c>
      <c r="N2166">
        <v>81</v>
      </c>
      <c r="P2166">
        <v>82</v>
      </c>
      <c r="Q2166">
        <v>79</v>
      </c>
      <c r="R2166">
        <v>85</v>
      </c>
      <c r="T2166" s="34">
        <f>_xlfn.XLOOKUP(B2166,Demog!$A$2:$A$219,Demog!$P$2:$P$219,,,2)</f>
        <v>19230</v>
      </c>
      <c r="U2166" s="34">
        <f t="shared" si="33"/>
        <v>8</v>
      </c>
      <c r="V2166" s="13">
        <f>IF(OR(Table1[[#This Row],[7d_positivity_public]]=0,ISBLANK(Table1[[#This Row],[7d_positivity_public]])),"",(Table1[[#This Row],[7d_positivity_public]]-Table1[[#This Row],[7d_positivity_all]])/Table1[[#This Row],[7d_positivity_public]])</f>
        <v>0.4</v>
      </c>
      <c r="W2166">
        <v>3</v>
      </c>
    </row>
    <row r="2167" spans="1:23" x14ac:dyDescent="0.25">
      <c r="A2167" s="10">
        <v>44425</v>
      </c>
      <c r="B2167">
        <v>3312</v>
      </c>
      <c r="C2167" t="s">
        <v>197</v>
      </c>
      <c r="D2167">
        <v>5</v>
      </c>
      <c r="E2167">
        <v>2</v>
      </c>
      <c r="F2167">
        <v>3</v>
      </c>
      <c r="G2167">
        <v>4</v>
      </c>
      <c r="H2167">
        <v>88</v>
      </c>
      <c r="K2167">
        <v>88</v>
      </c>
      <c r="L2167">
        <v>88</v>
      </c>
      <c r="M2167">
        <v>88</v>
      </c>
      <c r="N2167">
        <v>79</v>
      </c>
      <c r="P2167">
        <v>80</v>
      </c>
      <c r="Q2167">
        <v>77</v>
      </c>
      <c r="R2167">
        <v>83</v>
      </c>
      <c r="T2167" s="34">
        <f>_xlfn.XLOOKUP(B2167,Demog!$A$2:$A$219,Demog!$P$2:$P$219,,,2)</f>
        <v>34244</v>
      </c>
      <c r="U2167" s="34">
        <f t="shared" si="33"/>
        <v>12</v>
      </c>
      <c r="V2167" s="13">
        <f>IF(OR(Table1[[#This Row],[7d_positivity_public]]=0,ISBLANK(Table1[[#This Row],[7d_positivity_public]])),"",(Table1[[#This Row],[7d_positivity_public]]-Table1[[#This Row],[7d_positivity_all]])/Table1[[#This Row],[7d_positivity_public]])</f>
        <v>0.5</v>
      </c>
      <c r="W2167">
        <v>2</v>
      </c>
    </row>
    <row r="2168" spans="1:23" x14ac:dyDescent="0.25">
      <c r="A2168" s="10">
        <v>44425</v>
      </c>
      <c r="B2168">
        <v>3313</v>
      </c>
      <c r="C2168" t="s">
        <v>198</v>
      </c>
      <c r="D2168">
        <v>7</v>
      </c>
      <c r="E2168">
        <v>4</v>
      </c>
      <c r="F2168">
        <v>3</v>
      </c>
      <c r="G2168">
        <v>8</v>
      </c>
      <c r="H2168">
        <v>90</v>
      </c>
      <c r="K2168">
        <v>91</v>
      </c>
      <c r="L2168">
        <v>89</v>
      </c>
      <c r="M2168">
        <v>92</v>
      </c>
      <c r="N2168">
        <v>84</v>
      </c>
      <c r="P2168">
        <v>85</v>
      </c>
      <c r="Q2168">
        <v>80</v>
      </c>
      <c r="R2168">
        <v>89</v>
      </c>
      <c r="T2168" s="34">
        <f>_xlfn.XLOOKUP(B2168,Demog!$A$2:$A$219,Demog!$P$2:$P$219,,,2)</f>
        <v>29808</v>
      </c>
      <c r="U2168" s="34">
        <f t="shared" si="33"/>
        <v>15</v>
      </c>
      <c r="V2168" s="13">
        <f>IF(OR(Table1[[#This Row],[7d_positivity_public]]=0,ISBLANK(Table1[[#This Row],[7d_positivity_public]])),"",(Table1[[#This Row],[7d_positivity_public]]-Table1[[#This Row],[7d_positivity_all]])/Table1[[#This Row],[7d_positivity_public]])</f>
        <v>0.5</v>
      </c>
      <c r="W2168">
        <v>4</v>
      </c>
    </row>
    <row r="2169" spans="1:23" x14ac:dyDescent="0.25">
      <c r="A2169" s="10">
        <v>44425</v>
      </c>
      <c r="B2169">
        <v>3314</v>
      </c>
      <c r="C2169" t="s">
        <v>199</v>
      </c>
      <c r="D2169">
        <v>6</v>
      </c>
      <c r="E2169">
        <v>5</v>
      </c>
      <c r="F2169">
        <v>1</v>
      </c>
      <c r="G2169">
        <v>8</v>
      </c>
      <c r="H2169">
        <v>90</v>
      </c>
      <c r="K2169">
        <v>90</v>
      </c>
      <c r="L2169">
        <v>87</v>
      </c>
      <c r="M2169">
        <v>93</v>
      </c>
      <c r="N2169">
        <v>83</v>
      </c>
      <c r="P2169">
        <v>84</v>
      </c>
      <c r="Q2169">
        <v>78</v>
      </c>
      <c r="R2169">
        <v>89</v>
      </c>
      <c r="T2169" s="34">
        <f>_xlfn.XLOOKUP(B2169,Demog!$A$2:$A$219,Demog!$P$2:$P$219,,,2)</f>
        <v>29271</v>
      </c>
      <c r="U2169" s="34">
        <f t="shared" si="33"/>
        <v>12</v>
      </c>
      <c r="V2169" s="13">
        <f>IF(OR(Table1[[#This Row],[7d_positivity_public]]=0,ISBLANK(Table1[[#This Row],[7d_positivity_public]])),"",(Table1[[#This Row],[7d_positivity_public]]-Table1[[#This Row],[7d_positivity_all]])/Table1[[#This Row],[7d_positivity_public]])</f>
        <v>0.625</v>
      </c>
      <c r="W2169">
        <v>3</v>
      </c>
    </row>
    <row r="2170" spans="1:23" x14ac:dyDescent="0.25">
      <c r="A2170" s="10">
        <v>44425</v>
      </c>
      <c r="B2170">
        <v>3315</v>
      </c>
      <c r="C2170" t="s">
        <v>200</v>
      </c>
      <c r="D2170">
        <v>5</v>
      </c>
      <c r="E2170">
        <v>5</v>
      </c>
      <c r="F2170">
        <v>0</v>
      </c>
      <c r="G2170">
        <v>3</v>
      </c>
      <c r="H2170">
        <v>91</v>
      </c>
      <c r="K2170">
        <v>91</v>
      </c>
      <c r="L2170">
        <v>90</v>
      </c>
      <c r="M2170">
        <v>92</v>
      </c>
      <c r="N2170">
        <v>83</v>
      </c>
      <c r="P2170">
        <v>84</v>
      </c>
      <c r="Q2170">
        <v>80</v>
      </c>
      <c r="R2170">
        <v>87</v>
      </c>
      <c r="T2170" s="34">
        <f>_xlfn.XLOOKUP(B2170,Demog!$A$2:$A$219,Demog!$P$2:$P$219,,,2)</f>
        <v>28839</v>
      </c>
      <c r="U2170" s="34">
        <f t="shared" si="33"/>
        <v>10</v>
      </c>
      <c r="V2170" s="13">
        <f>IF(OR(Table1[[#This Row],[7d_positivity_public]]=0,ISBLANK(Table1[[#This Row],[7d_positivity_public]])),"",(Table1[[#This Row],[7d_positivity_public]]-Table1[[#This Row],[7d_positivity_all]])/Table1[[#This Row],[7d_positivity_public]])</f>
        <v>0.33333333333333331</v>
      </c>
      <c r="W2170">
        <v>2</v>
      </c>
    </row>
    <row r="2171" spans="1:23" x14ac:dyDescent="0.25">
      <c r="A2171" s="10">
        <v>44425</v>
      </c>
      <c r="B2171">
        <v>3321</v>
      </c>
      <c r="C2171" t="s">
        <v>201</v>
      </c>
      <c r="D2171">
        <v>2</v>
      </c>
      <c r="E2171">
        <v>1</v>
      </c>
      <c r="F2171">
        <v>1</v>
      </c>
      <c r="G2171">
        <v>3</v>
      </c>
      <c r="H2171">
        <v>86</v>
      </c>
      <c r="K2171">
        <v>87</v>
      </c>
      <c r="L2171">
        <v>83</v>
      </c>
      <c r="M2171">
        <v>89</v>
      </c>
      <c r="N2171">
        <v>79</v>
      </c>
      <c r="P2171">
        <v>80</v>
      </c>
      <c r="Q2171">
        <v>73</v>
      </c>
      <c r="R2171">
        <v>84</v>
      </c>
      <c r="T2171" s="34">
        <f>_xlfn.XLOOKUP(B2171,Demog!$A$2:$A$219,Demog!$P$2:$P$219,,,2)</f>
        <v>19412</v>
      </c>
      <c r="U2171" s="34">
        <f t="shared" si="33"/>
        <v>3</v>
      </c>
      <c r="V2171" s="13">
        <f>IF(OR(Table1[[#This Row],[7d_positivity_public]]=0,ISBLANK(Table1[[#This Row],[7d_positivity_public]])),"",(Table1[[#This Row],[7d_positivity_public]]-Table1[[#This Row],[7d_positivity_all]])/Table1[[#This Row],[7d_positivity_public]])</f>
        <v>0.66666666666666663</v>
      </c>
      <c r="W2171">
        <v>1</v>
      </c>
    </row>
    <row r="2172" spans="1:23" x14ac:dyDescent="0.25">
      <c r="A2172" s="10">
        <v>44425</v>
      </c>
      <c r="B2172">
        <v>3322</v>
      </c>
      <c r="C2172" t="s">
        <v>202</v>
      </c>
      <c r="D2172">
        <v>2</v>
      </c>
      <c r="E2172">
        <v>4</v>
      </c>
      <c r="F2172">
        <v>-2</v>
      </c>
      <c r="G2172">
        <v>2</v>
      </c>
      <c r="H2172">
        <v>83</v>
      </c>
      <c r="K2172">
        <v>84</v>
      </c>
      <c r="L2172">
        <v>79</v>
      </c>
      <c r="M2172">
        <v>87</v>
      </c>
      <c r="N2172">
        <v>76</v>
      </c>
      <c r="P2172">
        <v>77</v>
      </c>
      <c r="Q2172">
        <v>69</v>
      </c>
      <c r="R2172">
        <v>82</v>
      </c>
      <c r="T2172" s="34">
        <f>_xlfn.XLOOKUP(B2172,Demog!$A$2:$A$219,Demog!$P$2:$P$219,,,2)</f>
        <v>25992</v>
      </c>
      <c r="U2172" s="34">
        <f t="shared" si="33"/>
        <v>4</v>
      </c>
      <c r="V2172" s="13">
        <f>IF(OR(Table1[[#This Row],[7d_positivity_public]]=0,ISBLANK(Table1[[#This Row],[7d_positivity_public]])),"",(Table1[[#This Row],[7d_positivity_public]]-Table1[[#This Row],[7d_positivity_all]])/Table1[[#This Row],[7d_positivity_public]])</f>
        <v>0.5</v>
      </c>
      <c r="W2172">
        <v>1</v>
      </c>
    </row>
    <row r="2173" spans="1:23" x14ac:dyDescent="0.25">
      <c r="A2173" s="10">
        <v>44425</v>
      </c>
      <c r="B2173">
        <v>3323</v>
      </c>
      <c r="C2173" t="s">
        <v>203</v>
      </c>
      <c r="D2173">
        <v>16</v>
      </c>
      <c r="E2173">
        <v>0</v>
      </c>
      <c r="F2173">
        <v>16</v>
      </c>
      <c r="G2173">
        <v>14</v>
      </c>
      <c r="H2173">
        <v>86</v>
      </c>
      <c r="K2173">
        <v>86</v>
      </c>
      <c r="L2173">
        <v>82</v>
      </c>
      <c r="M2173">
        <v>89</v>
      </c>
      <c r="N2173">
        <v>78</v>
      </c>
      <c r="P2173">
        <v>79</v>
      </c>
      <c r="Q2173">
        <v>72</v>
      </c>
      <c r="R2173">
        <v>85</v>
      </c>
      <c r="T2173" s="34">
        <f>_xlfn.XLOOKUP(B2173,Demog!$A$2:$A$219,Demog!$P$2:$P$219,,,2)</f>
        <v>5086</v>
      </c>
      <c r="U2173" s="34">
        <f t="shared" si="33"/>
        <v>6</v>
      </c>
      <c r="V2173" s="13">
        <f>IF(OR(Table1[[#This Row],[7d_positivity_public]]=0,ISBLANK(Table1[[#This Row],[7d_positivity_public]])),"",(Table1[[#This Row],[7d_positivity_public]]-Table1[[#This Row],[7d_positivity_all]])/Table1[[#This Row],[7d_positivity_public]])</f>
        <v>0.6428571428571429</v>
      </c>
      <c r="W2173">
        <v>5</v>
      </c>
    </row>
    <row r="2174" spans="1:23" x14ac:dyDescent="0.25">
      <c r="A2174" s="10">
        <v>44425</v>
      </c>
      <c r="B2174">
        <v>4111</v>
      </c>
      <c r="C2174" t="s">
        <v>204</v>
      </c>
      <c r="D2174">
        <v>7</v>
      </c>
      <c r="E2174">
        <v>4</v>
      </c>
      <c r="F2174">
        <v>3</v>
      </c>
      <c r="G2174">
        <v>8</v>
      </c>
      <c r="H2174">
        <v>86</v>
      </c>
      <c r="K2174">
        <v>87</v>
      </c>
      <c r="L2174">
        <v>86</v>
      </c>
      <c r="M2174">
        <v>88</v>
      </c>
      <c r="N2174">
        <v>75</v>
      </c>
      <c r="P2174">
        <v>76</v>
      </c>
      <c r="Q2174">
        <v>72</v>
      </c>
      <c r="R2174">
        <v>81</v>
      </c>
      <c r="T2174" s="34">
        <f>_xlfn.XLOOKUP(B2174,Demog!$A$2:$A$219,Demog!$P$2:$P$219,,,2)</f>
        <v>31290</v>
      </c>
      <c r="U2174" s="34">
        <f t="shared" si="33"/>
        <v>15</v>
      </c>
      <c r="V2174" s="13">
        <f>IF(OR(Table1[[#This Row],[7d_positivity_public]]=0,ISBLANK(Table1[[#This Row],[7d_positivity_public]])),"",(Table1[[#This Row],[7d_positivity_public]]-Table1[[#This Row],[7d_positivity_all]])/Table1[[#This Row],[7d_positivity_public]])</f>
        <v>0.375</v>
      </c>
      <c r="W2174">
        <v>5</v>
      </c>
    </row>
    <row r="2175" spans="1:23" x14ac:dyDescent="0.25">
      <c r="A2175" s="10">
        <v>44425</v>
      </c>
      <c r="B2175">
        <v>4112</v>
      </c>
      <c r="C2175" t="s">
        <v>205</v>
      </c>
      <c r="D2175">
        <v>3</v>
      </c>
      <c r="E2175">
        <v>1</v>
      </c>
      <c r="F2175">
        <v>2</v>
      </c>
      <c r="G2175">
        <v>5</v>
      </c>
      <c r="H2175">
        <v>90</v>
      </c>
      <c r="K2175">
        <v>90</v>
      </c>
      <c r="L2175">
        <v>88</v>
      </c>
      <c r="M2175">
        <v>92</v>
      </c>
      <c r="N2175">
        <v>82</v>
      </c>
      <c r="P2175">
        <v>83</v>
      </c>
      <c r="Q2175">
        <v>77</v>
      </c>
      <c r="R2175">
        <v>88</v>
      </c>
      <c r="T2175" s="34">
        <f>_xlfn.XLOOKUP(B2175,Demog!$A$2:$A$219,Demog!$P$2:$P$219,,,2)</f>
        <v>32057</v>
      </c>
      <c r="U2175" s="34">
        <f t="shared" si="33"/>
        <v>7</v>
      </c>
      <c r="V2175" s="13">
        <f>IF(OR(Table1[[#This Row],[7d_positivity_public]]=0,ISBLANK(Table1[[#This Row],[7d_positivity_public]])),"",(Table1[[#This Row],[7d_positivity_public]]-Table1[[#This Row],[7d_positivity_all]])/Table1[[#This Row],[7d_positivity_public]])</f>
        <v>0.4</v>
      </c>
      <c r="W2175">
        <v>3</v>
      </c>
    </row>
    <row r="2176" spans="1:23" x14ac:dyDescent="0.25">
      <c r="A2176" s="10">
        <v>44425</v>
      </c>
      <c r="B2176">
        <v>4113</v>
      </c>
      <c r="C2176" t="s">
        <v>206</v>
      </c>
      <c r="D2176">
        <v>5</v>
      </c>
      <c r="E2176">
        <v>6</v>
      </c>
      <c r="F2176">
        <v>-1</v>
      </c>
      <c r="G2176">
        <v>4</v>
      </c>
      <c r="H2176">
        <v>88</v>
      </c>
      <c r="K2176">
        <v>89</v>
      </c>
      <c r="L2176">
        <v>88</v>
      </c>
      <c r="M2176">
        <v>90</v>
      </c>
      <c r="N2176">
        <v>79</v>
      </c>
      <c r="P2176">
        <v>80</v>
      </c>
      <c r="Q2176">
        <v>77</v>
      </c>
      <c r="R2176">
        <v>85</v>
      </c>
      <c r="T2176" s="34">
        <f>_xlfn.XLOOKUP(B2176,Demog!$A$2:$A$219,Demog!$P$2:$P$219,,,2)</f>
        <v>22445</v>
      </c>
      <c r="U2176" s="34">
        <f t="shared" si="33"/>
        <v>8</v>
      </c>
      <c r="V2176" s="13">
        <f>IF(OR(Table1[[#This Row],[7d_positivity_public]]=0,ISBLANK(Table1[[#This Row],[7d_positivity_public]])),"",(Table1[[#This Row],[7d_positivity_public]]-Table1[[#This Row],[7d_positivity_all]])/Table1[[#This Row],[7d_positivity_public]])</f>
        <v>0.25</v>
      </c>
      <c r="W2176">
        <v>3</v>
      </c>
    </row>
    <row r="2177" spans="1:23" x14ac:dyDescent="0.25">
      <c r="A2177" s="10">
        <v>44425</v>
      </c>
      <c r="B2177">
        <v>4114</v>
      </c>
      <c r="C2177" t="s">
        <v>207</v>
      </c>
      <c r="D2177">
        <v>2</v>
      </c>
      <c r="E2177">
        <v>1</v>
      </c>
      <c r="F2177">
        <v>1</v>
      </c>
      <c r="G2177">
        <v>5</v>
      </c>
      <c r="H2177">
        <v>93</v>
      </c>
      <c r="K2177">
        <v>93</v>
      </c>
      <c r="L2177">
        <v>89</v>
      </c>
      <c r="M2177">
        <v>95</v>
      </c>
      <c r="N2177">
        <v>86</v>
      </c>
      <c r="P2177">
        <v>87</v>
      </c>
      <c r="Q2177">
        <v>78</v>
      </c>
      <c r="R2177">
        <v>92</v>
      </c>
      <c r="T2177" s="34">
        <f>_xlfn.XLOOKUP(B2177,Demog!$A$2:$A$219,Demog!$P$2:$P$219,,,2)</f>
        <v>18094</v>
      </c>
      <c r="U2177" s="34">
        <f t="shared" si="33"/>
        <v>3</v>
      </c>
      <c r="V2177" s="13">
        <f>IF(OR(Table1[[#This Row],[7d_positivity_public]]=0,ISBLANK(Table1[[#This Row],[7d_positivity_public]])),"",(Table1[[#This Row],[7d_positivity_public]]-Table1[[#This Row],[7d_positivity_all]])/Table1[[#This Row],[7d_positivity_public]])</f>
        <v>0.6</v>
      </c>
      <c r="W2177">
        <v>2</v>
      </c>
    </row>
    <row r="2178" spans="1:23" x14ac:dyDescent="0.25">
      <c r="A2178" s="10">
        <v>44425</v>
      </c>
      <c r="B2178">
        <v>4115</v>
      </c>
      <c r="C2178" t="s">
        <v>208</v>
      </c>
      <c r="D2178">
        <v>3</v>
      </c>
      <c r="E2178">
        <v>4</v>
      </c>
      <c r="F2178">
        <v>-1</v>
      </c>
      <c r="G2178">
        <v>5</v>
      </c>
      <c r="H2178">
        <v>92</v>
      </c>
      <c r="K2178">
        <v>93</v>
      </c>
      <c r="L2178">
        <v>92</v>
      </c>
      <c r="M2178">
        <v>93</v>
      </c>
      <c r="N2178">
        <v>83</v>
      </c>
      <c r="P2178">
        <v>84</v>
      </c>
      <c r="Q2178">
        <v>79</v>
      </c>
      <c r="R2178">
        <v>89</v>
      </c>
      <c r="T2178" s="34">
        <f>_xlfn.XLOOKUP(B2178,Demog!$A$2:$A$219,Demog!$P$2:$P$219,,,2)</f>
        <v>38257</v>
      </c>
      <c r="U2178" s="34">
        <f t="shared" ref="U2178:U2241" si="34">ROUND(T2178*D2178/100000*7,0)</f>
        <v>8</v>
      </c>
      <c r="V2178" s="13">
        <f>IF(OR(Table1[[#This Row],[7d_positivity_public]]=0,ISBLANK(Table1[[#This Row],[7d_positivity_public]])),"",(Table1[[#This Row],[7d_positivity_public]]-Table1[[#This Row],[7d_positivity_all]])/Table1[[#This Row],[7d_positivity_public]])</f>
        <v>0.4</v>
      </c>
      <c r="W2178">
        <v>3</v>
      </c>
    </row>
    <row r="2179" spans="1:23" x14ac:dyDescent="0.25">
      <c r="A2179" s="10">
        <v>44425</v>
      </c>
      <c r="B2179">
        <v>4116</v>
      </c>
      <c r="C2179" t="s">
        <v>209</v>
      </c>
      <c r="D2179">
        <v>4</v>
      </c>
      <c r="E2179">
        <v>4</v>
      </c>
      <c r="F2179">
        <v>0</v>
      </c>
      <c r="G2179">
        <v>7</v>
      </c>
      <c r="H2179">
        <v>89</v>
      </c>
      <c r="K2179">
        <v>90</v>
      </c>
      <c r="L2179">
        <v>88</v>
      </c>
      <c r="M2179">
        <v>91</v>
      </c>
      <c r="N2179">
        <v>80</v>
      </c>
      <c r="P2179">
        <v>81</v>
      </c>
      <c r="Q2179">
        <v>76</v>
      </c>
      <c r="R2179">
        <v>87</v>
      </c>
      <c r="T2179" s="34">
        <f>_xlfn.XLOOKUP(B2179,Demog!$A$2:$A$219,Demog!$P$2:$P$219,,,2)</f>
        <v>24167</v>
      </c>
      <c r="U2179" s="34">
        <f t="shared" si="34"/>
        <v>7</v>
      </c>
      <c r="V2179" s="13">
        <f>IF(OR(Table1[[#This Row],[7d_positivity_public]]=0,ISBLANK(Table1[[#This Row],[7d_positivity_public]])),"",(Table1[[#This Row],[7d_positivity_public]]-Table1[[#This Row],[7d_positivity_all]])/Table1[[#This Row],[7d_positivity_public]])</f>
        <v>0.42857142857142855</v>
      </c>
      <c r="W2179">
        <v>4</v>
      </c>
    </row>
    <row r="2180" spans="1:23" x14ac:dyDescent="0.25">
      <c r="A2180" s="10">
        <v>44425</v>
      </c>
      <c r="B2180">
        <v>4117</v>
      </c>
      <c r="C2180" t="s">
        <v>210</v>
      </c>
      <c r="D2180">
        <v>5</v>
      </c>
      <c r="E2180">
        <v>2</v>
      </c>
      <c r="F2180">
        <v>3</v>
      </c>
      <c r="G2180">
        <v>7</v>
      </c>
      <c r="H2180">
        <v>88</v>
      </c>
      <c r="K2180">
        <v>88</v>
      </c>
      <c r="L2180">
        <v>85</v>
      </c>
      <c r="M2180">
        <v>91</v>
      </c>
      <c r="N2180">
        <v>78</v>
      </c>
      <c r="P2180">
        <v>79</v>
      </c>
      <c r="Q2180">
        <v>72</v>
      </c>
      <c r="R2180">
        <v>87</v>
      </c>
      <c r="T2180" s="34">
        <f>_xlfn.XLOOKUP(B2180,Demog!$A$2:$A$219,Demog!$P$2:$P$219,,,2)</f>
        <v>29704</v>
      </c>
      <c r="U2180" s="34">
        <f t="shared" si="34"/>
        <v>10</v>
      </c>
      <c r="V2180" s="13">
        <f>IF(OR(Table1[[#This Row],[7d_positivity_public]]=0,ISBLANK(Table1[[#This Row],[7d_positivity_public]])),"",(Table1[[#This Row],[7d_positivity_public]]-Table1[[#This Row],[7d_positivity_all]])/Table1[[#This Row],[7d_positivity_public]])</f>
        <v>0.42857142857142855</v>
      </c>
      <c r="W2180">
        <v>4</v>
      </c>
    </row>
    <row r="2181" spans="1:23" x14ac:dyDescent="0.25">
      <c r="A2181" s="10">
        <v>44425</v>
      </c>
      <c r="B2181">
        <v>4118</v>
      </c>
      <c r="C2181" t="s">
        <v>211</v>
      </c>
      <c r="D2181">
        <v>2</v>
      </c>
      <c r="E2181">
        <v>5</v>
      </c>
      <c r="F2181">
        <v>-3</v>
      </c>
      <c r="G2181">
        <v>4</v>
      </c>
      <c r="H2181">
        <v>88</v>
      </c>
      <c r="K2181">
        <v>88</v>
      </c>
      <c r="L2181">
        <v>84</v>
      </c>
      <c r="M2181">
        <v>92</v>
      </c>
      <c r="N2181">
        <v>80</v>
      </c>
      <c r="P2181">
        <v>81</v>
      </c>
      <c r="Q2181">
        <v>74</v>
      </c>
      <c r="R2181">
        <v>88</v>
      </c>
      <c r="T2181" s="34">
        <f>_xlfn.XLOOKUP(B2181,Demog!$A$2:$A$219,Demog!$P$2:$P$219,,,2)</f>
        <v>10408</v>
      </c>
      <c r="U2181" s="34">
        <f t="shared" si="34"/>
        <v>1</v>
      </c>
      <c r="V2181" s="13">
        <f>IF(OR(Table1[[#This Row],[7d_positivity_public]]=0,ISBLANK(Table1[[#This Row],[7d_positivity_public]])),"",(Table1[[#This Row],[7d_positivity_public]]-Table1[[#This Row],[7d_positivity_all]])/Table1[[#This Row],[7d_positivity_public]])</f>
        <v>0.25</v>
      </c>
      <c r="W2181">
        <v>3</v>
      </c>
    </row>
    <row r="2182" spans="1:23" x14ac:dyDescent="0.25">
      <c r="A2182" s="10">
        <v>44425</v>
      </c>
      <c r="B2182">
        <v>4119</v>
      </c>
      <c r="C2182" t="s">
        <v>212</v>
      </c>
      <c r="D2182">
        <v>0</v>
      </c>
      <c r="E2182">
        <v>3</v>
      </c>
      <c r="F2182">
        <v>-3</v>
      </c>
      <c r="G2182">
        <v>0</v>
      </c>
      <c r="H2182">
        <v>85</v>
      </c>
      <c r="K2182">
        <v>86</v>
      </c>
      <c r="L2182">
        <v>82</v>
      </c>
      <c r="M2182">
        <v>90</v>
      </c>
      <c r="N2182">
        <v>76</v>
      </c>
      <c r="P2182">
        <v>77</v>
      </c>
      <c r="Q2182">
        <v>70</v>
      </c>
      <c r="R2182">
        <v>84</v>
      </c>
      <c r="T2182" s="34">
        <f>_xlfn.XLOOKUP(B2182,Demog!$A$2:$A$219,Demog!$P$2:$P$219,,,2)</f>
        <v>19497</v>
      </c>
      <c r="U2182" s="34">
        <f t="shared" si="34"/>
        <v>0</v>
      </c>
      <c r="V2182" s="13" t="str">
        <f>IF(OR(Table1[[#This Row],[7d_positivity_public]]=0,ISBLANK(Table1[[#This Row],[7d_positivity_public]])),"",(Table1[[#This Row],[7d_positivity_public]]-Table1[[#This Row],[7d_positivity_all]])/Table1[[#This Row],[7d_positivity_public]])</f>
        <v/>
      </c>
      <c r="W2182">
        <v>0</v>
      </c>
    </row>
    <row r="2183" spans="1:23" x14ac:dyDescent="0.25">
      <c r="A2183" s="10">
        <v>44425</v>
      </c>
      <c r="B2183">
        <v>4121</v>
      </c>
      <c r="C2183" t="s">
        <v>213</v>
      </c>
      <c r="D2183">
        <v>8</v>
      </c>
      <c r="E2183">
        <v>1</v>
      </c>
      <c r="F2183">
        <v>7</v>
      </c>
      <c r="G2183">
        <v>11</v>
      </c>
      <c r="H2183">
        <v>85</v>
      </c>
      <c r="K2183">
        <v>86</v>
      </c>
      <c r="L2183">
        <v>80</v>
      </c>
      <c r="M2183">
        <v>92</v>
      </c>
      <c r="N2183">
        <v>75</v>
      </c>
      <c r="P2183">
        <v>77</v>
      </c>
      <c r="Q2183">
        <v>67</v>
      </c>
      <c r="R2183">
        <v>88</v>
      </c>
      <c r="T2183" s="34">
        <f>_xlfn.XLOOKUP(B2183,Demog!$A$2:$A$219,Demog!$P$2:$P$219,,,2)</f>
        <v>16859</v>
      </c>
      <c r="U2183" s="34">
        <f t="shared" si="34"/>
        <v>9</v>
      </c>
      <c r="V2183" s="13">
        <f>IF(OR(Table1[[#This Row],[7d_positivity_public]]=0,ISBLANK(Table1[[#This Row],[7d_positivity_public]])),"",(Table1[[#This Row],[7d_positivity_public]]-Table1[[#This Row],[7d_positivity_all]])/Table1[[#This Row],[7d_positivity_public]])</f>
        <v>0.27272727272727271</v>
      </c>
      <c r="W2183">
        <v>8</v>
      </c>
    </row>
    <row r="2184" spans="1:23" x14ac:dyDescent="0.25">
      <c r="A2184" s="10">
        <v>44425</v>
      </c>
      <c r="B2184">
        <v>4122</v>
      </c>
      <c r="C2184" t="s">
        <v>214</v>
      </c>
      <c r="D2184">
        <v>5</v>
      </c>
      <c r="E2184">
        <v>7</v>
      </c>
      <c r="F2184">
        <v>-2</v>
      </c>
      <c r="G2184">
        <v>5</v>
      </c>
      <c r="H2184">
        <v>83</v>
      </c>
      <c r="K2184">
        <v>84</v>
      </c>
      <c r="L2184">
        <v>74</v>
      </c>
      <c r="M2184">
        <v>91</v>
      </c>
      <c r="N2184">
        <v>74</v>
      </c>
      <c r="P2184">
        <v>76</v>
      </c>
      <c r="Q2184">
        <v>60</v>
      </c>
      <c r="R2184">
        <v>87</v>
      </c>
      <c r="T2184" s="34">
        <f>_xlfn.XLOOKUP(B2184,Demog!$A$2:$A$219,Demog!$P$2:$P$219,,,2)</f>
        <v>4837</v>
      </c>
      <c r="U2184" s="34">
        <f t="shared" si="34"/>
        <v>2</v>
      </c>
      <c r="V2184" s="13">
        <f>IF(OR(Table1[[#This Row],[7d_positivity_public]]=0,ISBLANK(Table1[[#This Row],[7d_positivity_public]])),"",(Table1[[#This Row],[7d_positivity_public]]-Table1[[#This Row],[7d_positivity_all]])/Table1[[#This Row],[7d_positivity_public]])</f>
        <v>0.2</v>
      </c>
      <c r="W2184">
        <v>4</v>
      </c>
    </row>
    <row r="2185" spans="1:23" x14ac:dyDescent="0.25">
      <c r="A2185" s="10">
        <v>44425</v>
      </c>
      <c r="B2185">
        <v>4123</v>
      </c>
      <c r="C2185" t="s">
        <v>215</v>
      </c>
      <c r="D2185">
        <v>8</v>
      </c>
      <c r="E2185">
        <v>5</v>
      </c>
      <c r="F2185">
        <v>3</v>
      </c>
      <c r="G2185">
        <v>8</v>
      </c>
      <c r="H2185">
        <v>86</v>
      </c>
      <c r="K2185">
        <v>86</v>
      </c>
      <c r="L2185">
        <v>83</v>
      </c>
      <c r="M2185">
        <v>91</v>
      </c>
      <c r="N2185">
        <v>74</v>
      </c>
      <c r="P2185">
        <v>76</v>
      </c>
      <c r="Q2185">
        <v>69</v>
      </c>
      <c r="R2185">
        <v>86</v>
      </c>
      <c r="T2185" s="34">
        <f>_xlfn.XLOOKUP(B2185,Demog!$A$2:$A$219,Demog!$P$2:$P$219,,,2)</f>
        <v>37985</v>
      </c>
      <c r="U2185" s="34">
        <f t="shared" si="34"/>
        <v>21</v>
      </c>
      <c r="V2185" s="13">
        <f>IF(OR(Table1[[#This Row],[7d_positivity_public]]=0,ISBLANK(Table1[[#This Row],[7d_positivity_public]])),"",(Table1[[#This Row],[7d_positivity_public]]-Table1[[#This Row],[7d_positivity_all]])/Table1[[#This Row],[7d_positivity_public]])</f>
        <v>0.25</v>
      </c>
      <c r="W2185">
        <v>6</v>
      </c>
    </row>
    <row r="2186" spans="1:23" x14ac:dyDescent="0.25">
      <c r="A2186" s="10">
        <v>44425</v>
      </c>
      <c r="B2186">
        <v>4124</v>
      </c>
      <c r="C2186" t="s">
        <v>216</v>
      </c>
      <c r="D2186">
        <v>2</v>
      </c>
      <c r="E2186">
        <v>3</v>
      </c>
      <c r="F2186">
        <v>-1</v>
      </c>
      <c r="G2186">
        <v>3</v>
      </c>
      <c r="H2186">
        <v>80</v>
      </c>
      <c r="K2186">
        <v>81</v>
      </c>
      <c r="L2186">
        <v>72</v>
      </c>
      <c r="M2186">
        <v>88</v>
      </c>
      <c r="N2186">
        <v>70</v>
      </c>
      <c r="P2186">
        <v>72</v>
      </c>
      <c r="Q2186">
        <v>58</v>
      </c>
      <c r="R2186">
        <v>83</v>
      </c>
      <c r="T2186" s="34">
        <f>_xlfn.XLOOKUP(B2186,Demog!$A$2:$A$219,Demog!$P$2:$P$219,,,2)</f>
        <v>14894</v>
      </c>
      <c r="U2186" s="34">
        <f t="shared" si="34"/>
        <v>2</v>
      </c>
      <c r="V2186" s="13">
        <f>IF(OR(Table1[[#This Row],[7d_positivity_public]]=0,ISBLANK(Table1[[#This Row],[7d_positivity_public]])),"",(Table1[[#This Row],[7d_positivity_public]]-Table1[[#This Row],[7d_positivity_all]])/Table1[[#This Row],[7d_positivity_public]])</f>
        <v>0.33333333333333331</v>
      </c>
      <c r="W2186">
        <v>2</v>
      </c>
    </row>
    <row r="2187" spans="1:23" x14ac:dyDescent="0.25">
      <c r="A2187" s="10">
        <v>44425</v>
      </c>
      <c r="B2187">
        <v>4125</v>
      </c>
      <c r="C2187" t="s">
        <v>217</v>
      </c>
      <c r="D2187">
        <v>12</v>
      </c>
      <c r="E2187">
        <v>0</v>
      </c>
      <c r="F2187">
        <v>12</v>
      </c>
      <c r="G2187">
        <v>27</v>
      </c>
      <c r="H2187">
        <v>75</v>
      </c>
      <c r="K2187">
        <v>76</v>
      </c>
      <c r="L2187">
        <v>64</v>
      </c>
      <c r="M2187">
        <v>85</v>
      </c>
      <c r="N2187">
        <v>65</v>
      </c>
      <c r="P2187">
        <v>67</v>
      </c>
      <c r="Q2187">
        <v>51</v>
      </c>
      <c r="R2187">
        <v>80</v>
      </c>
      <c r="T2187" s="34">
        <f>_xlfn.XLOOKUP(B2187,Demog!$A$2:$A$219,Demog!$P$2:$P$219,,,2)</f>
        <v>2885</v>
      </c>
      <c r="U2187" s="34">
        <f t="shared" si="34"/>
        <v>2</v>
      </c>
      <c r="V2187" s="13">
        <f>IF(OR(Table1[[#This Row],[7d_positivity_public]]=0,ISBLANK(Table1[[#This Row],[7d_positivity_public]])),"",(Table1[[#This Row],[7d_positivity_public]]-Table1[[#This Row],[7d_positivity_all]])/Table1[[#This Row],[7d_positivity_public]])</f>
        <v>0.44444444444444442</v>
      </c>
      <c r="W2187">
        <v>15</v>
      </c>
    </row>
    <row r="2188" spans="1:23" x14ac:dyDescent="0.25">
      <c r="A2188" s="10">
        <v>44425</v>
      </c>
      <c r="B2188">
        <v>4131</v>
      </c>
      <c r="C2188" t="s">
        <v>218</v>
      </c>
      <c r="D2188">
        <v>4</v>
      </c>
      <c r="E2188">
        <v>3</v>
      </c>
      <c r="F2188">
        <v>1</v>
      </c>
      <c r="G2188">
        <v>7</v>
      </c>
      <c r="H2188">
        <v>91</v>
      </c>
      <c r="K2188">
        <v>92</v>
      </c>
      <c r="L2188">
        <v>87</v>
      </c>
      <c r="M2188">
        <v>94</v>
      </c>
      <c r="N2188">
        <v>85</v>
      </c>
      <c r="P2188">
        <v>86</v>
      </c>
      <c r="Q2188">
        <v>77</v>
      </c>
      <c r="R2188">
        <v>91</v>
      </c>
      <c r="T2188" s="34">
        <f>_xlfn.XLOOKUP(B2188,Demog!$A$2:$A$219,Demog!$P$2:$P$219,,,2)</f>
        <v>22020</v>
      </c>
      <c r="U2188" s="34">
        <f t="shared" si="34"/>
        <v>6</v>
      </c>
      <c r="V2188" s="13">
        <f>IF(OR(Table1[[#This Row],[7d_positivity_public]]=0,ISBLANK(Table1[[#This Row],[7d_positivity_public]])),"",(Table1[[#This Row],[7d_positivity_public]]-Table1[[#This Row],[7d_positivity_all]])/Table1[[#This Row],[7d_positivity_public]])</f>
        <v>0.2857142857142857</v>
      </c>
      <c r="W2188">
        <v>5</v>
      </c>
    </row>
    <row r="2189" spans="1:23" x14ac:dyDescent="0.25">
      <c r="A2189" s="10">
        <v>44425</v>
      </c>
      <c r="B2189">
        <v>4132</v>
      </c>
      <c r="C2189" t="s">
        <v>219</v>
      </c>
      <c r="D2189">
        <v>3</v>
      </c>
      <c r="E2189">
        <v>1</v>
      </c>
      <c r="F2189">
        <v>2</v>
      </c>
      <c r="G2189">
        <v>6</v>
      </c>
      <c r="H2189">
        <v>89</v>
      </c>
      <c r="K2189">
        <v>90</v>
      </c>
      <c r="L2189">
        <v>85</v>
      </c>
      <c r="M2189">
        <v>93</v>
      </c>
      <c r="N2189">
        <v>82</v>
      </c>
      <c r="P2189">
        <v>84</v>
      </c>
      <c r="Q2189">
        <v>76</v>
      </c>
      <c r="R2189">
        <v>89</v>
      </c>
      <c r="T2189" s="34">
        <f>_xlfn.XLOOKUP(B2189,Demog!$A$2:$A$219,Demog!$P$2:$P$219,,,2)</f>
        <v>19325</v>
      </c>
      <c r="U2189" s="34">
        <f t="shared" si="34"/>
        <v>4</v>
      </c>
      <c r="V2189" s="13">
        <f>IF(OR(Table1[[#This Row],[7d_positivity_public]]=0,ISBLANK(Table1[[#This Row],[7d_positivity_public]])),"",(Table1[[#This Row],[7d_positivity_public]]-Table1[[#This Row],[7d_positivity_all]])/Table1[[#This Row],[7d_positivity_public]])</f>
        <v>0.33333333333333331</v>
      </c>
      <c r="W2189">
        <v>4</v>
      </c>
    </row>
    <row r="2190" spans="1:23" x14ac:dyDescent="0.25">
      <c r="A2190" s="10">
        <v>44425</v>
      </c>
      <c r="B2190">
        <v>4133</v>
      </c>
      <c r="C2190" t="s">
        <v>220</v>
      </c>
      <c r="D2190">
        <v>2</v>
      </c>
      <c r="E2190">
        <v>0</v>
      </c>
      <c r="F2190">
        <v>2</v>
      </c>
      <c r="G2190">
        <v>9</v>
      </c>
      <c r="H2190">
        <v>90</v>
      </c>
      <c r="K2190">
        <v>90</v>
      </c>
      <c r="L2190">
        <v>84</v>
      </c>
      <c r="M2190">
        <v>94</v>
      </c>
      <c r="N2190">
        <v>84</v>
      </c>
      <c r="P2190">
        <v>85</v>
      </c>
      <c r="Q2190">
        <v>74</v>
      </c>
      <c r="R2190">
        <v>91</v>
      </c>
      <c r="T2190" s="34">
        <f>_xlfn.XLOOKUP(B2190,Demog!$A$2:$A$219,Demog!$P$2:$P$219,,,2)</f>
        <v>11675</v>
      </c>
      <c r="U2190" s="34">
        <f t="shared" si="34"/>
        <v>2</v>
      </c>
      <c r="V2190" s="13">
        <f>IF(OR(Table1[[#This Row],[7d_positivity_public]]=0,ISBLANK(Table1[[#This Row],[7d_positivity_public]])),"",(Table1[[#This Row],[7d_positivity_public]]-Table1[[#This Row],[7d_positivity_all]])/Table1[[#This Row],[7d_positivity_public]])</f>
        <v>0.66666666666666663</v>
      </c>
      <c r="W2190">
        <v>3</v>
      </c>
    </row>
    <row r="2191" spans="1:23" x14ac:dyDescent="0.25">
      <c r="A2191" s="10">
        <v>44425</v>
      </c>
      <c r="B2191">
        <v>4134</v>
      </c>
      <c r="C2191" t="s">
        <v>221</v>
      </c>
      <c r="D2191">
        <v>0</v>
      </c>
      <c r="E2191">
        <v>0</v>
      </c>
      <c r="F2191">
        <v>0</v>
      </c>
      <c r="G2191">
        <v>2</v>
      </c>
      <c r="H2191">
        <v>92</v>
      </c>
      <c r="K2191">
        <v>92</v>
      </c>
      <c r="L2191">
        <v>87</v>
      </c>
      <c r="M2191">
        <v>94</v>
      </c>
      <c r="N2191">
        <v>86</v>
      </c>
      <c r="P2191">
        <v>87</v>
      </c>
      <c r="Q2191">
        <v>77</v>
      </c>
      <c r="R2191">
        <v>91</v>
      </c>
      <c r="T2191" s="34">
        <f>_xlfn.XLOOKUP(B2191,Demog!$A$2:$A$219,Demog!$P$2:$P$219,,,2)</f>
        <v>11672</v>
      </c>
      <c r="U2191" s="34">
        <f t="shared" si="34"/>
        <v>0</v>
      </c>
      <c r="V2191" s="13">
        <f>IF(OR(Table1[[#This Row],[7d_positivity_public]]=0,ISBLANK(Table1[[#This Row],[7d_positivity_public]])),"",(Table1[[#This Row],[7d_positivity_public]]-Table1[[#This Row],[7d_positivity_all]])/Table1[[#This Row],[7d_positivity_public]])</f>
        <v>0.5</v>
      </c>
      <c r="W2191">
        <v>1</v>
      </c>
    </row>
    <row r="2192" spans="1:23" x14ac:dyDescent="0.25">
      <c r="A2192" s="10">
        <v>44425</v>
      </c>
      <c r="B2192">
        <v>4141</v>
      </c>
      <c r="C2192" t="s">
        <v>222</v>
      </c>
      <c r="D2192">
        <v>6</v>
      </c>
      <c r="E2192">
        <v>1</v>
      </c>
      <c r="F2192">
        <v>5</v>
      </c>
      <c r="G2192">
        <v>7</v>
      </c>
      <c r="H2192">
        <v>78</v>
      </c>
      <c r="K2192">
        <v>79</v>
      </c>
      <c r="L2192">
        <v>65</v>
      </c>
      <c r="M2192">
        <v>86</v>
      </c>
      <c r="N2192">
        <v>70</v>
      </c>
      <c r="P2192">
        <v>72</v>
      </c>
      <c r="Q2192">
        <v>53</v>
      </c>
      <c r="R2192">
        <v>82</v>
      </c>
      <c r="T2192" s="34">
        <f>_xlfn.XLOOKUP(B2192,Demog!$A$2:$A$219,Demog!$P$2:$P$219,,,2)</f>
        <v>10557</v>
      </c>
      <c r="U2192" s="34">
        <f t="shared" si="34"/>
        <v>4</v>
      </c>
      <c r="V2192" s="13">
        <f>IF(OR(Table1[[#This Row],[7d_positivity_public]]=0,ISBLANK(Table1[[#This Row],[7d_positivity_public]])),"",(Table1[[#This Row],[7d_positivity_public]]-Table1[[#This Row],[7d_positivity_all]])/Table1[[#This Row],[7d_positivity_public]])</f>
        <v>0.5714285714285714</v>
      </c>
      <c r="W2192">
        <v>3</v>
      </c>
    </row>
    <row r="2193" spans="1:23" x14ac:dyDescent="0.25">
      <c r="A2193" s="10">
        <v>44425</v>
      </c>
      <c r="B2193">
        <v>4142</v>
      </c>
      <c r="C2193" t="s">
        <v>223</v>
      </c>
      <c r="D2193">
        <v>0</v>
      </c>
      <c r="E2193">
        <v>0</v>
      </c>
      <c r="F2193">
        <v>0</v>
      </c>
      <c r="G2193">
        <v>0</v>
      </c>
      <c r="H2193">
        <v>91</v>
      </c>
      <c r="K2193">
        <v>92</v>
      </c>
      <c r="L2193">
        <v>86</v>
      </c>
      <c r="M2193">
        <v>93</v>
      </c>
      <c r="N2193">
        <v>86</v>
      </c>
      <c r="P2193">
        <v>87</v>
      </c>
      <c r="Q2193">
        <v>78</v>
      </c>
      <c r="R2193">
        <v>90</v>
      </c>
      <c r="T2193" s="34">
        <f>_xlfn.XLOOKUP(B2193,Demog!$A$2:$A$219,Demog!$P$2:$P$219,,,2)</f>
        <v>4732</v>
      </c>
      <c r="U2193" s="34">
        <f t="shared" si="34"/>
        <v>0</v>
      </c>
      <c r="V2193" s="13" t="str">
        <f>IF(OR(Table1[[#This Row],[7d_positivity_public]]=0,ISBLANK(Table1[[#This Row],[7d_positivity_public]])),"",(Table1[[#This Row],[7d_positivity_public]]-Table1[[#This Row],[7d_positivity_all]])/Table1[[#This Row],[7d_positivity_public]])</f>
        <v/>
      </c>
      <c r="W2193">
        <v>0</v>
      </c>
    </row>
    <row r="2194" spans="1:23" x14ac:dyDescent="0.25">
      <c r="A2194" s="10">
        <v>44425</v>
      </c>
      <c r="B2194">
        <v>4211</v>
      </c>
      <c r="C2194" t="s">
        <v>224</v>
      </c>
      <c r="D2194">
        <v>8</v>
      </c>
      <c r="E2194">
        <v>5</v>
      </c>
      <c r="F2194">
        <v>3</v>
      </c>
      <c r="G2194">
        <v>13</v>
      </c>
      <c r="H2194">
        <v>81</v>
      </c>
      <c r="K2194">
        <v>82</v>
      </c>
      <c r="L2194">
        <v>73</v>
      </c>
      <c r="M2194">
        <v>89</v>
      </c>
      <c r="N2194">
        <v>72</v>
      </c>
      <c r="P2194">
        <v>74</v>
      </c>
      <c r="Q2194">
        <v>60</v>
      </c>
      <c r="R2194">
        <v>85</v>
      </c>
      <c r="T2194" s="34">
        <f>_xlfn.XLOOKUP(B2194,Demog!$A$2:$A$219,Demog!$P$2:$P$219,,,2)</f>
        <v>17780</v>
      </c>
      <c r="U2194" s="34">
        <f t="shared" si="34"/>
        <v>10</v>
      </c>
      <c r="V2194" s="13">
        <f>IF(OR(Table1[[#This Row],[7d_positivity_public]]=0,ISBLANK(Table1[[#This Row],[7d_positivity_public]])),"",(Table1[[#This Row],[7d_positivity_public]]-Table1[[#This Row],[7d_positivity_all]])/Table1[[#This Row],[7d_positivity_public]])</f>
        <v>0.30769230769230771</v>
      </c>
      <c r="W2194">
        <v>9</v>
      </c>
    </row>
    <row r="2195" spans="1:23" x14ac:dyDescent="0.25">
      <c r="A2195" s="10">
        <v>44425</v>
      </c>
      <c r="B2195">
        <v>4212</v>
      </c>
      <c r="C2195" t="s">
        <v>225</v>
      </c>
      <c r="D2195">
        <v>3</v>
      </c>
      <c r="E2195">
        <v>2</v>
      </c>
      <c r="F2195">
        <v>1</v>
      </c>
      <c r="G2195">
        <v>5</v>
      </c>
      <c r="H2195">
        <v>78</v>
      </c>
      <c r="K2195">
        <v>79</v>
      </c>
      <c r="L2195">
        <v>68</v>
      </c>
      <c r="M2195">
        <v>87</v>
      </c>
      <c r="N2195">
        <v>70</v>
      </c>
      <c r="P2195">
        <v>72</v>
      </c>
      <c r="Q2195">
        <v>57</v>
      </c>
      <c r="R2195">
        <v>83</v>
      </c>
      <c r="T2195" s="34">
        <f>_xlfn.XLOOKUP(B2195,Demog!$A$2:$A$219,Demog!$P$2:$P$219,,,2)</f>
        <v>40598</v>
      </c>
      <c r="U2195" s="34">
        <f t="shared" si="34"/>
        <v>9</v>
      </c>
      <c r="V2195" s="13">
        <f>IF(OR(Table1[[#This Row],[7d_positivity_public]]=0,ISBLANK(Table1[[#This Row],[7d_positivity_public]])),"",(Table1[[#This Row],[7d_positivity_public]]-Table1[[#This Row],[7d_positivity_all]])/Table1[[#This Row],[7d_positivity_public]])</f>
        <v>0.4</v>
      </c>
      <c r="W2195">
        <v>3</v>
      </c>
    </row>
    <row r="2196" spans="1:23" x14ac:dyDescent="0.25">
      <c r="A2196" s="10">
        <v>44428</v>
      </c>
      <c r="B2196">
        <v>1260</v>
      </c>
      <c r="C2196" t="s">
        <v>83</v>
      </c>
      <c r="D2196">
        <v>17</v>
      </c>
      <c r="E2196">
        <v>12</v>
      </c>
      <c r="F2196">
        <v>5</v>
      </c>
      <c r="G2196">
        <v>11</v>
      </c>
      <c r="H2196">
        <v>73</v>
      </c>
      <c r="K2196">
        <v>74</v>
      </c>
      <c r="L2196">
        <v>58</v>
      </c>
      <c r="M2196">
        <v>82</v>
      </c>
      <c r="N2196">
        <v>65</v>
      </c>
      <c r="P2196">
        <v>67</v>
      </c>
      <c r="Q2196">
        <v>46</v>
      </c>
      <c r="R2196">
        <v>77</v>
      </c>
      <c r="T2196" s="34">
        <f>_xlfn.XLOOKUP(B2196,Demog!$A$2:$A$219,Demog!$P$2:$P$219,,,2)</f>
        <v>8611</v>
      </c>
      <c r="U2196" s="34">
        <f t="shared" si="34"/>
        <v>10</v>
      </c>
      <c r="V2196" s="13">
        <f>IF(OR(Table1[[#This Row],[7d_positivity_public]]=0,ISBLANK(Table1[[#This Row],[7d_positivity_public]])),"",(Table1[[#This Row],[7d_positivity_public]]-Table1[[#This Row],[7d_positivity_all]])/Table1[[#This Row],[7d_positivity_public]])</f>
        <v>0.27272727272727271</v>
      </c>
      <c r="W2196">
        <v>8</v>
      </c>
    </row>
    <row r="2197" spans="1:23" x14ac:dyDescent="0.25">
      <c r="A2197" s="10">
        <v>44428</v>
      </c>
      <c r="B2197">
        <v>1270</v>
      </c>
      <c r="C2197" t="s">
        <v>84</v>
      </c>
      <c r="D2197">
        <v>15</v>
      </c>
      <c r="E2197">
        <v>4</v>
      </c>
      <c r="F2197">
        <v>11</v>
      </c>
      <c r="G2197">
        <v>22</v>
      </c>
      <c r="H2197">
        <v>65</v>
      </c>
      <c r="K2197">
        <v>67</v>
      </c>
      <c r="L2197">
        <v>55</v>
      </c>
      <c r="M2197">
        <v>72</v>
      </c>
      <c r="N2197">
        <v>57</v>
      </c>
      <c r="P2197">
        <v>60</v>
      </c>
      <c r="Q2197">
        <v>42</v>
      </c>
      <c r="R2197">
        <v>68</v>
      </c>
      <c r="T2197" s="34">
        <f>_xlfn.XLOOKUP(B2197,Demog!$A$2:$A$219,Demog!$P$2:$P$219,,,2)</f>
        <v>3469</v>
      </c>
      <c r="U2197" s="34">
        <f t="shared" si="34"/>
        <v>4</v>
      </c>
      <c r="V2197" s="13">
        <f>IF(OR(Table1[[#This Row],[7d_positivity_public]]=0,ISBLANK(Table1[[#This Row],[7d_positivity_public]])),"",(Table1[[#This Row],[7d_positivity_public]]-Table1[[#This Row],[7d_positivity_all]])/Table1[[#This Row],[7d_positivity_public]])</f>
        <v>0.22727272727272727</v>
      </c>
      <c r="W2197">
        <v>17</v>
      </c>
    </row>
    <row r="2198" spans="1:23" x14ac:dyDescent="0.25">
      <c r="A2198" s="10">
        <v>44428</v>
      </c>
      <c r="B2198">
        <v>1310</v>
      </c>
      <c r="C2198" t="s">
        <v>87</v>
      </c>
      <c r="D2198">
        <v>6</v>
      </c>
      <c r="E2198">
        <v>7</v>
      </c>
      <c r="F2198">
        <v>-1</v>
      </c>
      <c r="G2198">
        <v>6</v>
      </c>
      <c r="H2198">
        <v>83</v>
      </c>
      <c r="K2198">
        <v>84</v>
      </c>
      <c r="L2198">
        <v>75</v>
      </c>
      <c r="M2198">
        <v>88</v>
      </c>
      <c r="N2198">
        <v>73</v>
      </c>
      <c r="P2198">
        <v>74</v>
      </c>
      <c r="Q2198">
        <v>59</v>
      </c>
      <c r="R2198">
        <v>81</v>
      </c>
      <c r="T2198" s="34">
        <f>_xlfn.XLOOKUP(B2198,Demog!$A$2:$A$219,Demog!$P$2:$P$219,,,2)</f>
        <v>19231</v>
      </c>
      <c r="U2198" s="34">
        <f t="shared" si="34"/>
        <v>8</v>
      </c>
      <c r="V2198" s="13">
        <f>IF(OR(Table1[[#This Row],[7d_positivity_public]]=0,ISBLANK(Table1[[#This Row],[7d_positivity_public]])),"",(Table1[[#This Row],[7d_positivity_public]]-Table1[[#This Row],[7d_positivity_all]])/Table1[[#This Row],[7d_positivity_public]])</f>
        <v>0.16666666666666666</v>
      </c>
      <c r="W2198">
        <v>5</v>
      </c>
    </row>
    <row r="2199" spans="1:23" x14ac:dyDescent="0.25">
      <c r="A2199" s="10">
        <v>44428</v>
      </c>
      <c r="B2199">
        <v>1320</v>
      </c>
      <c r="C2199" t="s">
        <v>89</v>
      </c>
      <c r="D2199">
        <v>12</v>
      </c>
      <c r="E2199">
        <v>9</v>
      </c>
      <c r="F2199">
        <v>3</v>
      </c>
      <c r="G2199">
        <v>9</v>
      </c>
      <c r="H2199">
        <v>80</v>
      </c>
      <c r="K2199">
        <v>81</v>
      </c>
      <c r="L2199">
        <v>71</v>
      </c>
      <c r="M2199">
        <v>87</v>
      </c>
      <c r="N2199">
        <v>73</v>
      </c>
      <c r="P2199">
        <v>74</v>
      </c>
      <c r="Q2199">
        <v>61</v>
      </c>
      <c r="R2199">
        <v>82</v>
      </c>
      <c r="T2199" s="34">
        <f>_xlfn.XLOOKUP(B2199,Demog!$A$2:$A$219,Demog!$P$2:$P$219,,,2)</f>
        <v>41799</v>
      </c>
      <c r="U2199" s="34">
        <f t="shared" si="34"/>
        <v>35</v>
      </c>
      <c r="V2199" s="13">
        <f>IF(OR(Table1[[#This Row],[7d_positivity_public]]=0,ISBLANK(Table1[[#This Row],[7d_positivity_public]])),"",(Table1[[#This Row],[7d_positivity_public]]-Table1[[#This Row],[7d_positivity_all]])/Table1[[#This Row],[7d_positivity_public]])</f>
        <v>0.22222222222222221</v>
      </c>
      <c r="W2199">
        <v>7</v>
      </c>
    </row>
    <row r="2200" spans="1:23" x14ac:dyDescent="0.25">
      <c r="A2200" s="10">
        <v>44428</v>
      </c>
      <c r="B2200">
        <v>1330</v>
      </c>
      <c r="C2200" t="s">
        <v>91</v>
      </c>
      <c r="D2200">
        <v>37</v>
      </c>
      <c r="E2200">
        <v>15</v>
      </c>
      <c r="F2200">
        <v>22</v>
      </c>
      <c r="G2200">
        <v>18</v>
      </c>
      <c r="H2200">
        <v>75</v>
      </c>
      <c r="K2200">
        <v>76</v>
      </c>
      <c r="L2200">
        <v>69</v>
      </c>
      <c r="M2200">
        <v>80</v>
      </c>
      <c r="N2200">
        <v>66</v>
      </c>
      <c r="P2200">
        <v>68</v>
      </c>
      <c r="Q2200">
        <v>54</v>
      </c>
      <c r="R2200">
        <v>74</v>
      </c>
      <c r="T2200" s="34">
        <f>_xlfn.XLOOKUP(B2200,Demog!$A$2:$A$219,Demog!$P$2:$P$219,,,2)</f>
        <v>5101</v>
      </c>
      <c r="U2200" s="34">
        <f t="shared" si="34"/>
        <v>13</v>
      </c>
      <c r="V2200" s="13">
        <f>IF(OR(Table1[[#This Row],[7d_positivity_public]]=0,ISBLANK(Table1[[#This Row],[7d_positivity_public]])),"",(Table1[[#This Row],[7d_positivity_public]]-Table1[[#This Row],[7d_positivity_all]])/Table1[[#This Row],[7d_positivity_public]])</f>
        <v>0</v>
      </c>
      <c r="W2200">
        <v>18</v>
      </c>
    </row>
    <row r="2201" spans="1:23" x14ac:dyDescent="0.25">
      <c r="A2201" s="10">
        <v>44428</v>
      </c>
      <c r="B2201">
        <v>1340</v>
      </c>
      <c r="C2201" t="s">
        <v>93</v>
      </c>
      <c r="D2201">
        <v>9</v>
      </c>
      <c r="E2201">
        <v>2</v>
      </c>
      <c r="F2201">
        <v>7</v>
      </c>
      <c r="G2201">
        <v>11</v>
      </c>
      <c r="H2201">
        <v>75</v>
      </c>
      <c r="K2201">
        <v>77</v>
      </c>
      <c r="L2201">
        <v>67</v>
      </c>
      <c r="M2201">
        <v>82</v>
      </c>
      <c r="N2201">
        <v>67</v>
      </c>
      <c r="P2201">
        <v>68</v>
      </c>
      <c r="Q2201">
        <v>54</v>
      </c>
      <c r="R2201">
        <v>76</v>
      </c>
      <c r="T2201" s="34">
        <f>_xlfn.XLOOKUP(B2201,Demog!$A$2:$A$219,Demog!$P$2:$P$219,,,2)</f>
        <v>4781</v>
      </c>
      <c r="U2201" s="34">
        <f t="shared" si="34"/>
        <v>3</v>
      </c>
      <c r="V2201" s="13">
        <f>IF(OR(Table1[[#This Row],[7d_positivity_public]]=0,ISBLANK(Table1[[#This Row],[7d_positivity_public]])),"",(Table1[[#This Row],[7d_positivity_public]]-Table1[[#This Row],[7d_positivity_all]])/Table1[[#This Row],[7d_positivity_public]])</f>
        <v>0.45454545454545453</v>
      </c>
      <c r="W2201">
        <v>6</v>
      </c>
    </row>
    <row r="2202" spans="1:23" x14ac:dyDescent="0.25">
      <c r="A2202" s="10">
        <v>44428</v>
      </c>
      <c r="B2202">
        <v>1350</v>
      </c>
      <c r="C2202" t="s">
        <v>95</v>
      </c>
      <c r="D2202">
        <v>18</v>
      </c>
      <c r="E2202">
        <v>18</v>
      </c>
      <c r="F2202">
        <v>0</v>
      </c>
      <c r="G2202">
        <v>14</v>
      </c>
      <c r="H2202">
        <v>69</v>
      </c>
      <c r="K2202">
        <v>71</v>
      </c>
      <c r="L2202">
        <v>55</v>
      </c>
      <c r="M2202">
        <v>82</v>
      </c>
      <c r="N2202">
        <v>61</v>
      </c>
      <c r="P2202">
        <v>63</v>
      </c>
      <c r="Q2202">
        <v>44</v>
      </c>
      <c r="R2202">
        <v>76</v>
      </c>
      <c r="T2202" s="34">
        <f>_xlfn.XLOOKUP(B2202,Demog!$A$2:$A$219,Demog!$P$2:$P$219,,,2)</f>
        <v>10220</v>
      </c>
      <c r="U2202" s="34">
        <f t="shared" si="34"/>
        <v>13</v>
      </c>
      <c r="V2202" s="13">
        <f>IF(OR(Table1[[#This Row],[7d_positivity_public]]=0,ISBLANK(Table1[[#This Row],[7d_positivity_public]])),"",(Table1[[#This Row],[7d_positivity_public]]-Table1[[#This Row],[7d_positivity_all]])/Table1[[#This Row],[7d_positivity_public]])</f>
        <v>0</v>
      </c>
      <c r="W2202">
        <v>14</v>
      </c>
    </row>
    <row r="2203" spans="1:23" x14ac:dyDescent="0.25">
      <c r="A2203" s="10">
        <v>44428</v>
      </c>
      <c r="B2203">
        <v>1361</v>
      </c>
      <c r="C2203" t="s">
        <v>97</v>
      </c>
      <c r="D2203">
        <v>23</v>
      </c>
      <c r="E2203">
        <v>22</v>
      </c>
      <c r="F2203">
        <v>1</v>
      </c>
      <c r="G2203">
        <v>16</v>
      </c>
      <c r="H2203">
        <v>77</v>
      </c>
      <c r="K2203">
        <v>78</v>
      </c>
      <c r="L2203">
        <v>66</v>
      </c>
      <c r="M2203">
        <v>86</v>
      </c>
      <c r="N2203">
        <v>68</v>
      </c>
      <c r="P2203">
        <v>70</v>
      </c>
      <c r="Q2203">
        <v>54</v>
      </c>
      <c r="R2203">
        <v>81</v>
      </c>
      <c r="T2203" s="34">
        <f>_xlfn.XLOOKUP(B2203,Demog!$A$2:$A$219,Demog!$P$2:$P$219,,,2)</f>
        <v>53266</v>
      </c>
      <c r="U2203" s="34">
        <f t="shared" si="34"/>
        <v>86</v>
      </c>
      <c r="V2203" s="13">
        <f>IF(OR(Table1[[#This Row],[7d_positivity_public]]=0,ISBLANK(Table1[[#This Row],[7d_positivity_public]])),"",(Table1[[#This Row],[7d_positivity_public]]-Table1[[#This Row],[7d_positivity_all]])/Table1[[#This Row],[7d_positivity_public]])</f>
        <v>0.125</v>
      </c>
      <c r="W2203">
        <v>14</v>
      </c>
    </row>
    <row r="2204" spans="1:23" x14ac:dyDescent="0.25">
      <c r="A2204" s="10">
        <v>44428</v>
      </c>
      <c r="B2204">
        <v>1362</v>
      </c>
      <c r="C2204" t="s">
        <v>99</v>
      </c>
      <c r="D2204">
        <v>15</v>
      </c>
      <c r="E2204">
        <v>8</v>
      </c>
      <c r="F2204">
        <v>7</v>
      </c>
      <c r="G2204">
        <v>12</v>
      </c>
      <c r="H2204">
        <v>70</v>
      </c>
      <c r="K2204">
        <v>71</v>
      </c>
      <c r="L2204">
        <v>56</v>
      </c>
      <c r="M2204">
        <v>81</v>
      </c>
      <c r="N2204">
        <v>61</v>
      </c>
      <c r="P2204">
        <v>63</v>
      </c>
      <c r="Q2204">
        <v>44</v>
      </c>
      <c r="R2204">
        <v>75</v>
      </c>
      <c r="T2204" s="34">
        <f>_xlfn.XLOOKUP(B2204,Demog!$A$2:$A$219,Demog!$P$2:$P$219,,,2)</f>
        <v>13583</v>
      </c>
      <c r="U2204" s="34">
        <f t="shared" si="34"/>
        <v>14</v>
      </c>
      <c r="V2204" s="13">
        <f>IF(OR(Table1[[#This Row],[7d_positivity_public]]=0,ISBLANK(Table1[[#This Row],[7d_positivity_public]])),"",(Table1[[#This Row],[7d_positivity_public]]-Table1[[#This Row],[7d_positivity_all]])/Table1[[#This Row],[7d_positivity_public]])</f>
        <v>0.16666666666666666</v>
      </c>
      <c r="W2204">
        <v>10</v>
      </c>
    </row>
    <row r="2205" spans="1:23" x14ac:dyDescent="0.25">
      <c r="A2205" s="10">
        <v>44428</v>
      </c>
      <c r="B2205">
        <v>1371</v>
      </c>
      <c r="C2205" t="s">
        <v>101</v>
      </c>
      <c r="D2205">
        <v>50</v>
      </c>
      <c r="E2205">
        <v>39</v>
      </c>
      <c r="F2205">
        <v>11</v>
      </c>
      <c r="G2205">
        <v>31</v>
      </c>
      <c r="H2205">
        <v>73</v>
      </c>
      <c r="K2205">
        <v>74</v>
      </c>
      <c r="L2205">
        <v>58</v>
      </c>
      <c r="M2205">
        <v>82</v>
      </c>
      <c r="N2205">
        <v>65</v>
      </c>
      <c r="P2205">
        <v>66</v>
      </c>
      <c r="Q2205">
        <v>45</v>
      </c>
      <c r="R2205">
        <v>78</v>
      </c>
      <c r="T2205" s="34">
        <f>_xlfn.XLOOKUP(B2205,Demog!$A$2:$A$219,Demog!$P$2:$P$219,,,2)</f>
        <v>8720</v>
      </c>
      <c r="U2205" s="34">
        <f t="shared" si="34"/>
        <v>31</v>
      </c>
      <c r="V2205" s="13">
        <f>IF(OR(Table1[[#This Row],[7d_positivity_public]]=0,ISBLANK(Table1[[#This Row],[7d_positivity_public]])),"",(Table1[[#This Row],[7d_positivity_public]]-Table1[[#This Row],[7d_positivity_all]])/Table1[[#This Row],[7d_positivity_public]])</f>
        <v>0.12903225806451613</v>
      </c>
      <c r="W2205">
        <v>27</v>
      </c>
    </row>
    <row r="2206" spans="1:23" x14ac:dyDescent="0.25">
      <c r="A2206" s="10">
        <v>44428</v>
      </c>
      <c r="B2206">
        <v>1372</v>
      </c>
      <c r="C2206" t="s">
        <v>103</v>
      </c>
      <c r="D2206">
        <v>44</v>
      </c>
      <c r="E2206">
        <v>54</v>
      </c>
      <c r="F2206">
        <v>-10</v>
      </c>
      <c r="G2206">
        <v>21</v>
      </c>
      <c r="H2206">
        <v>78</v>
      </c>
      <c r="K2206">
        <v>79</v>
      </c>
      <c r="L2206">
        <v>69</v>
      </c>
      <c r="M2206">
        <v>87</v>
      </c>
      <c r="N2206">
        <v>69</v>
      </c>
      <c r="P2206">
        <v>71</v>
      </c>
      <c r="Q2206">
        <v>56</v>
      </c>
      <c r="R2206">
        <v>83</v>
      </c>
      <c r="T2206" s="34">
        <f>_xlfn.XLOOKUP(B2206,Demog!$A$2:$A$219,Demog!$P$2:$P$219,,,2)</f>
        <v>41482</v>
      </c>
      <c r="U2206" s="34">
        <f t="shared" si="34"/>
        <v>128</v>
      </c>
      <c r="V2206" s="13">
        <f>IF(OR(Table1[[#This Row],[7d_positivity_public]]=0,ISBLANK(Table1[[#This Row],[7d_positivity_public]])),"",(Table1[[#This Row],[7d_positivity_public]]-Table1[[#This Row],[7d_positivity_all]])/Table1[[#This Row],[7d_positivity_public]])</f>
        <v>9.5238095238095233E-2</v>
      </c>
      <c r="W2206">
        <v>19</v>
      </c>
    </row>
    <row r="2207" spans="1:23" x14ac:dyDescent="0.25">
      <c r="A2207" s="10">
        <v>44428</v>
      </c>
      <c r="B2207">
        <v>1373</v>
      </c>
      <c r="C2207" t="s">
        <v>106</v>
      </c>
      <c r="D2207">
        <v>52</v>
      </c>
      <c r="E2207">
        <v>72</v>
      </c>
      <c r="F2207">
        <v>-20</v>
      </c>
      <c r="G2207">
        <v>23</v>
      </c>
      <c r="H2207">
        <v>75</v>
      </c>
      <c r="K2207">
        <v>76</v>
      </c>
      <c r="L2207">
        <v>69</v>
      </c>
      <c r="M2207">
        <v>83</v>
      </c>
      <c r="N2207">
        <v>66</v>
      </c>
      <c r="P2207">
        <v>67</v>
      </c>
      <c r="Q2207">
        <v>56</v>
      </c>
      <c r="R2207">
        <v>78</v>
      </c>
      <c r="T2207" s="34">
        <f>_xlfn.XLOOKUP(B2207,Demog!$A$2:$A$219,Demog!$P$2:$P$219,,,2)</f>
        <v>12922</v>
      </c>
      <c r="U2207" s="34">
        <f t="shared" si="34"/>
        <v>47</v>
      </c>
      <c r="V2207" s="13">
        <f>IF(OR(Table1[[#This Row],[7d_positivity_public]]=0,ISBLANK(Table1[[#This Row],[7d_positivity_public]])),"",(Table1[[#This Row],[7d_positivity_public]]-Table1[[#This Row],[7d_positivity_all]])/Table1[[#This Row],[7d_positivity_public]])</f>
        <v>0.13043478260869565</v>
      </c>
      <c r="W2207">
        <v>20</v>
      </c>
    </row>
    <row r="2208" spans="1:23" x14ac:dyDescent="0.25">
      <c r="A2208" s="10">
        <v>44428</v>
      </c>
      <c r="B2208">
        <v>1374</v>
      </c>
      <c r="C2208" t="s">
        <v>108</v>
      </c>
      <c r="D2208">
        <v>45</v>
      </c>
      <c r="E2208">
        <v>54</v>
      </c>
      <c r="F2208">
        <v>-9</v>
      </c>
      <c r="G2208">
        <v>19</v>
      </c>
      <c r="H2208">
        <v>82</v>
      </c>
      <c r="K2208">
        <v>83</v>
      </c>
      <c r="L2208">
        <v>78</v>
      </c>
      <c r="M2208">
        <v>88</v>
      </c>
      <c r="N2208">
        <v>73</v>
      </c>
      <c r="P2208">
        <v>74</v>
      </c>
      <c r="Q2208">
        <v>65</v>
      </c>
      <c r="R2208">
        <v>84</v>
      </c>
      <c r="T2208" s="34">
        <f>_xlfn.XLOOKUP(B2208,Demog!$A$2:$A$219,Demog!$P$2:$P$219,,,2)</f>
        <v>33401</v>
      </c>
      <c r="U2208" s="34">
        <f t="shared" si="34"/>
        <v>105</v>
      </c>
      <c r="V2208" s="13">
        <f>IF(OR(Table1[[#This Row],[7d_positivity_public]]=0,ISBLANK(Table1[[#This Row],[7d_positivity_public]])),"",(Table1[[#This Row],[7d_positivity_public]]-Table1[[#This Row],[7d_positivity_all]])/Table1[[#This Row],[7d_positivity_public]])</f>
        <v>0.21052631578947367</v>
      </c>
      <c r="W2208">
        <v>15</v>
      </c>
    </row>
    <row r="2209" spans="1:23" x14ac:dyDescent="0.25">
      <c r="A2209" s="10">
        <v>44428</v>
      </c>
      <c r="B2209">
        <v>1375</v>
      </c>
      <c r="C2209" t="s">
        <v>110</v>
      </c>
      <c r="D2209">
        <v>60</v>
      </c>
      <c r="E2209">
        <v>76</v>
      </c>
      <c r="F2209">
        <v>-16</v>
      </c>
      <c r="G2209">
        <v>22</v>
      </c>
      <c r="H2209">
        <v>80</v>
      </c>
      <c r="K2209">
        <v>81</v>
      </c>
      <c r="L2209">
        <v>76</v>
      </c>
      <c r="M2209">
        <v>86</v>
      </c>
      <c r="N2209">
        <v>71</v>
      </c>
      <c r="P2209">
        <v>71</v>
      </c>
      <c r="Q2209">
        <v>61</v>
      </c>
      <c r="R2209">
        <v>81</v>
      </c>
      <c r="T2209" s="34">
        <f>_xlfn.XLOOKUP(B2209,Demog!$A$2:$A$219,Demog!$P$2:$P$219,,,2)</f>
        <v>38661</v>
      </c>
      <c r="U2209" s="34">
        <f t="shared" si="34"/>
        <v>162</v>
      </c>
      <c r="V2209" s="13">
        <f>IF(OR(Table1[[#This Row],[7d_positivity_public]]=0,ISBLANK(Table1[[#This Row],[7d_positivity_public]])),"",(Table1[[#This Row],[7d_positivity_public]]-Table1[[#This Row],[7d_positivity_all]])/Table1[[#This Row],[7d_positivity_public]])</f>
        <v>9.0909090909090912E-2</v>
      </c>
      <c r="W2209">
        <v>20</v>
      </c>
    </row>
    <row r="2210" spans="1:23" x14ac:dyDescent="0.25">
      <c r="A2210" s="10">
        <v>44428</v>
      </c>
      <c r="B2210">
        <v>1376</v>
      </c>
      <c r="C2210" t="s">
        <v>112</v>
      </c>
      <c r="D2210">
        <v>57</v>
      </c>
      <c r="E2210">
        <v>79</v>
      </c>
      <c r="F2210">
        <v>-22</v>
      </c>
      <c r="G2210">
        <v>26</v>
      </c>
      <c r="H2210">
        <v>74</v>
      </c>
      <c r="K2210">
        <v>75</v>
      </c>
      <c r="L2210">
        <v>70</v>
      </c>
      <c r="M2210">
        <v>82</v>
      </c>
      <c r="N2210">
        <v>63</v>
      </c>
      <c r="P2210">
        <v>64</v>
      </c>
      <c r="Q2210">
        <v>56</v>
      </c>
      <c r="R2210">
        <v>75</v>
      </c>
      <c r="T2210" s="34">
        <f>_xlfn.XLOOKUP(B2210,Demog!$A$2:$A$219,Demog!$P$2:$P$219,,,2)</f>
        <v>34796</v>
      </c>
      <c r="U2210" s="34">
        <f t="shared" si="34"/>
        <v>139</v>
      </c>
      <c r="V2210" s="13">
        <f>IF(OR(Table1[[#This Row],[7d_positivity_public]]=0,ISBLANK(Table1[[#This Row],[7d_positivity_public]])),"",(Table1[[#This Row],[7d_positivity_public]]-Table1[[#This Row],[7d_positivity_all]])/Table1[[#This Row],[7d_positivity_public]])</f>
        <v>0.11538461538461539</v>
      </c>
      <c r="W2210">
        <v>23</v>
      </c>
    </row>
    <row r="2211" spans="1:23" x14ac:dyDescent="0.25">
      <c r="A2211" s="10">
        <v>44428</v>
      </c>
      <c r="B2211">
        <v>1377</v>
      </c>
      <c r="C2211" t="s">
        <v>114</v>
      </c>
      <c r="D2211">
        <v>32</v>
      </c>
      <c r="E2211">
        <v>43</v>
      </c>
      <c r="F2211">
        <v>-11</v>
      </c>
      <c r="G2211">
        <v>18</v>
      </c>
      <c r="H2211">
        <v>83</v>
      </c>
      <c r="K2211">
        <v>84</v>
      </c>
      <c r="L2211">
        <v>77</v>
      </c>
      <c r="M2211">
        <v>89</v>
      </c>
      <c r="N2211">
        <v>76</v>
      </c>
      <c r="P2211">
        <v>77</v>
      </c>
      <c r="Q2211">
        <v>67</v>
      </c>
      <c r="R2211">
        <v>85</v>
      </c>
      <c r="T2211" s="34">
        <f>_xlfn.XLOOKUP(B2211,Demog!$A$2:$A$219,Demog!$P$2:$P$219,,,2)</f>
        <v>24900</v>
      </c>
      <c r="U2211" s="34">
        <f t="shared" si="34"/>
        <v>56</v>
      </c>
      <c r="V2211" s="13">
        <f>IF(OR(Table1[[#This Row],[7d_positivity_public]]=0,ISBLANK(Table1[[#This Row],[7d_positivity_public]])),"",(Table1[[#This Row],[7d_positivity_public]]-Table1[[#This Row],[7d_positivity_all]])/Table1[[#This Row],[7d_positivity_public]])</f>
        <v>0.1111111111111111</v>
      </c>
      <c r="W2211">
        <v>16</v>
      </c>
    </row>
    <row r="2212" spans="1:23" x14ac:dyDescent="0.25">
      <c r="A2212" s="10">
        <v>44428</v>
      </c>
      <c r="B2212">
        <v>1380</v>
      </c>
      <c r="C2212" t="s">
        <v>116</v>
      </c>
      <c r="D2212">
        <v>2</v>
      </c>
      <c r="E2212">
        <v>10</v>
      </c>
      <c r="F2212">
        <v>-8</v>
      </c>
      <c r="G2212">
        <v>2</v>
      </c>
      <c r="H2212">
        <v>81</v>
      </c>
      <c r="K2212">
        <v>82</v>
      </c>
      <c r="L2212">
        <v>72</v>
      </c>
      <c r="M2212">
        <v>88</v>
      </c>
      <c r="N2212">
        <v>74</v>
      </c>
      <c r="P2212">
        <v>75</v>
      </c>
      <c r="Q2212">
        <v>62</v>
      </c>
      <c r="R2212">
        <v>83</v>
      </c>
      <c r="T2212" s="34">
        <f>_xlfn.XLOOKUP(B2212,Demog!$A$2:$A$219,Demog!$P$2:$P$219,,,2)</f>
        <v>12110</v>
      </c>
      <c r="U2212" s="34">
        <f t="shared" si="34"/>
        <v>2</v>
      </c>
      <c r="V2212" s="13">
        <f>IF(OR(Table1[[#This Row],[7d_positivity_public]]=0,ISBLANK(Table1[[#This Row],[7d_positivity_public]])),"",(Table1[[#This Row],[7d_positivity_public]]-Table1[[#This Row],[7d_positivity_all]])/Table1[[#This Row],[7d_positivity_public]])</f>
        <v>0</v>
      </c>
      <c r="W2212">
        <v>2</v>
      </c>
    </row>
    <row r="2213" spans="1:23" x14ac:dyDescent="0.25">
      <c r="A2213" s="10">
        <v>44428</v>
      </c>
      <c r="B2213">
        <v>1390</v>
      </c>
      <c r="C2213" t="s">
        <v>118</v>
      </c>
      <c r="D2213">
        <v>31</v>
      </c>
      <c r="E2213">
        <v>24</v>
      </c>
      <c r="F2213">
        <v>7</v>
      </c>
      <c r="G2213">
        <v>22</v>
      </c>
      <c r="H2213">
        <v>63</v>
      </c>
      <c r="K2213">
        <v>65</v>
      </c>
      <c r="L2213">
        <v>47</v>
      </c>
      <c r="M2213">
        <v>77</v>
      </c>
      <c r="N2213">
        <v>54</v>
      </c>
      <c r="P2213">
        <v>57</v>
      </c>
      <c r="Q2213">
        <v>36</v>
      </c>
      <c r="R2213">
        <v>71</v>
      </c>
      <c r="T2213" s="34">
        <f>_xlfn.XLOOKUP(B2213,Demog!$A$2:$A$219,Demog!$P$2:$P$219,,,2)</f>
        <v>7285</v>
      </c>
      <c r="U2213" s="34">
        <f t="shared" si="34"/>
        <v>16</v>
      </c>
      <c r="V2213" s="13">
        <f>IF(OR(Table1[[#This Row],[7d_positivity_public]]=0,ISBLANK(Table1[[#This Row],[7d_positivity_public]])),"",(Table1[[#This Row],[7d_positivity_public]]-Table1[[#This Row],[7d_positivity_all]])/Table1[[#This Row],[7d_positivity_public]])</f>
        <v>9.0909090909090912E-2</v>
      </c>
      <c r="W2213">
        <v>20</v>
      </c>
    </row>
    <row r="2214" spans="1:23" x14ac:dyDescent="0.25">
      <c r="A2214" s="10">
        <v>44428</v>
      </c>
      <c r="B2214">
        <v>1420</v>
      </c>
      <c r="C2214" t="s">
        <v>120</v>
      </c>
      <c r="D2214">
        <v>23</v>
      </c>
      <c r="E2214">
        <v>15</v>
      </c>
      <c r="F2214">
        <v>8</v>
      </c>
      <c r="G2214">
        <v>19</v>
      </c>
      <c r="H2214">
        <v>72</v>
      </c>
      <c r="K2214">
        <v>74</v>
      </c>
      <c r="L2214">
        <v>58</v>
      </c>
      <c r="M2214">
        <v>83</v>
      </c>
      <c r="N2214">
        <v>64</v>
      </c>
      <c r="P2214">
        <v>66</v>
      </c>
      <c r="Q2214">
        <v>47</v>
      </c>
      <c r="R2214">
        <v>78</v>
      </c>
      <c r="T2214" s="34">
        <f>_xlfn.XLOOKUP(B2214,Demog!$A$2:$A$219,Demog!$P$2:$P$219,,,2)</f>
        <v>33648</v>
      </c>
      <c r="U2214" s="34">
        <f t="shared" si="34"/>
        <v>54</v>
      </c>
      <c r="V2214" s="13">
        <f>IF(OR(Table1[[#This Row],[7d_positivity_public]]=0,ISBLANK(Table1[[#This Row],[7d_positivity_public]])),"",(Table1[[#This Row],[7d_positivity_public]]-Table1[[#This Row],[7d_positivity_all]])/Table1[[#This Row],[7d_positivity_public]])</f>
        <v>0.10526315789473684</v>
      </c>
      <c r="W2214">
        <v>17</v>
      </c>
    </row>
    <row r="2215" spans="1:23" x14ac:dyDescent="0.25">
      <c r="A2215" s="10">
        <v>44428</v>
      </c>
      <c r="B2215">
        <v>1431</v>
      </c>
      <c r="C2215" t="s">
        <v>226</v>
      </c>
      <c r="D2215">
        <v>20</v>
      </c>
      <c r="E2215">
        <v>7</v>
      </c>
      <c r="F2215">
        <v>13</v>
      </c>
      <c r="G2215">
        <v>13</v>
      </c>
      <c r="H2215">
        <v>77</v>
      </c>
      <c r="K2215">
        <v>78</v>
      </c>
      <c r="L2215">
        <v>68</v>
      </c>
      <c r="M2215">
        <v>87</v>
      </c>
      <c r="N2215">
        <v>68</v>
      </c>
      <c r="P2215">
        <v>70</v>
      </c>
      <c r="Q2215">
        <v>57</v>
      </c>
      <c r="R2215">
        <v>82</v>
      </c>
      <c r="T2215" s="34">
        <f>_xlfn.XLOOKUP(B2215,Demog!$A$2:$A$219,Demog!$P$2:$P$219,,,2)</f>
        <v>44714</v>
      </c>
      <c r="U2215" s="34">
        <f t="shared" si="34"/>
        <v>63</v>
      </c>
      <c r="V2215" s="13">
        <f>IF(OR(Table1[[#This Row],[7d_positivity_public]]=0,ISBLANK(Table1[[#This Row],[7d_positivity_public]])),"",(Table1[[#This Row],[7d_positivity_public]]-Table1[[#This Row],[7d_positivity_all]])/Table1[[#This Row],[7d_positivity_public]])</f>
        <v>0</v>
      </c>
      <c r="W2215">
        <v>13</v>
      </c>
    </row>
    <row r="2216" spans="1:23" x14ac:dyDescent="0.25">
      <c r="A2216" s="10">
        <v>44428</v>
      </c>
      <c r="B2216">
        <v>1432</v>
      </c>
      <c r="C2216" t="s">
        <v>227</v>
      </c>
      <c r="D2216">
        <v>18</v>
      </c>
      <c r="E2216">
        <v>11</v>
      </c>
      <c r="F2216">
        <v>7</v>
      </c>
      <c r="G2216">
        <v>12</v>
      </c>
      <c r="H2216">
        <v>85</v>
      </c>
      <c r="K2216">
        <v>86</v>
      </c>
      <c r="L2216">
        <v>82</v>
      </c>
      <c r="M2216">
        <v>90</v>
      </c>
      <c r="N2216">
        <v>76</v>
      </c>
      <c r="P2216">
        <v>77</v>
      </c>
      <c r="Q2216">
        <v>69</v>
      </c>
      <c r="R2216">
        <v>86</v>
      </c>
      <c r="T2216" s="34">
        <f>_xlfn.XLOOKUP(B2216,Demog!$A$2:$A$219,Demog!$P$2:$P$219,,,2)</f>
        <v>48587</v>
      </c>
      <c r="U2216" s="34">
        <f t="shared" si="34"/>
        <v>61</v>
      </c>
      <c r="V2216" s="13">
        <f>IF(OR(Table1[[#This Row],[7d_positivity_public]]=0,ISBLANK(Table1[[#This Row],[7d_positivity_public]])),"",(Table1[[#This Row],[7d_positivity_public]]-Table1[[#This Row],[7d_positivity_all]])/Table1[[#This Row],[7d_positivity_public]])</f>
        <v>0.25</v>
      </c>
      <c r="W2216">
        <v>9</v>
      </c>
    </row>
    <row r="2217" spans="1:23" x14ac:dyDescent="0.25">
      <c r="A2217" s="10">
        <v>44428</v>
      </c>
      <c r="B2217">
        <v>1433</v>
      </c>
      <c r="C2217" t="s">
        <v>122</v>
      </c>
      <c r="D2217">
        <v>17</v>
      </c>
      <c r="E2217">
        <v>9</v>
      </c>
      <c r="F2217">
        <v>8</v>
      </c>
      <c r="G2217">
        <v>18</v>
      </c>
      <c r="H2217">
        <v>74</v>
      </c>
      <c r="K2217">
        <v>75</v>
      </c>
      <c r="L2217">
        <v>61</v>
      </c>
      <c r="M2217">
        <v>83</v>
      </c>
      <c r="N2217">
        <v>65</v>
      </c>
      <c r="P2217">
        <v>67</v>
      </c>
      <c r="Q2217">
        <v>50</v>
      </c>
      <c r="R2217">
        <v>78</v>
      </c>
      <c r="T2217" s="34">
        <f>_xlfn.XLOOKUP(B2217,Demog!$A$2:$A$219,Demog!$P$2:$P$219,,,2)</f>
        <v>19986</v>
      </c>
      <c r="U2217" s="34">
        <f t="shared" si="34"/>
        <v>24</v>
      </c>
      <c r="V2217" s="13">
        <f>IF(OR(Table1[[#This Row],[7d_positivity_public]]=0,ISBLANK(Table1[[#This Row],[7d_positivity_public]])),"",(Table1[[#This Row],[7d_positivity_public]]-Table1[[#This Row],[7d_positivity_all]])/Table1[[#This Row],[7d_positivity_public]])</f>
        <v>0.22222222222222221</v>
      </c>
      <c r="W2217">
        <v>14</v>
      </c>
    </row>
    <row r="2218" spans="1:23" x14ac:dyDescent="0.25">
      <c r="A2218" s="10">
        <v>44428</v>
      </c>
      <c r="B2218">
        <v>1490</v>
      </c>
      <c r="C2218" t="s">
        <v>124</v>
      </c>
      <c r="D2218">
        <v>19</v>
      </c>
      <c r="E2218">
        <v>11</v>
      </c>
      <c r="F2218">
        <v>8</v>
      </c>
      <c r="G2218">
        <v>12</v>
      </c>
      <c r="H2218">
        <v>71</v>
      </c>
      <c r="K2218">
        <v>73</v>
      </c>
      <c r="L2218">
        <v>61</v>
      </c>
      <c r="M2218">
        <v>83</v>
      </c>
      <c r="N2218">
        <v>63</v>
      </c>
      <c r="P2218">
        <v>65</v>
      </c>
      <c r="Q2218">
        <v>49</v>
      </c>
      <c r="R2218">
        <v>77</v>
      </c>
      <c r="T2218" s="34">
        <f>_xlfn.XLOOKUP(B2218,Demog!$A$2:$A$219,Demog!$P$2:$P$219,,,2)</f>
        <v>10855</v>
      </c>
      <c r="U2218" s="34">
        <f t="shared" si="34"/>
        <v>14</v>
      </c>
      <c r="V2218" s="13">
        <f>IF(OR(Table1[[#This Row],[7d_positivity_public]]=0,ISBLANK(Table1[[#This Row],[7d_positivity_public]])),"",(Table1[[#This Row],[7d_positivity_public]]-Table1[[#This Row],[7d_positivity_all]])/Table1[[#This Row],[7d_positivity_public]])</f>
        <v>8.3333333333333329E-2</v>
      </c>
      <c r="W2218">
        <v>11</v>
      </c>
    </row>
    <row r="2219" spans="1:23" x14ac:dyDescent="0.25">
      <c r="A2219" s="10">
        <v>44428</v>
      </c>
      <c r="B2219">
        <v>2121</v>
      </c>
      <c r="C2219" t="s">
        <v>126</v>
      </c>
      <c r="D2219">
        <v>12</v>
      </c>
      <c r="E2219">
        <v>8</v>
      </c>
      <c r="F2219">
        <v>4</v>
      </c>
      <c r="G2219">
        <v>10</v>
      </c>
      <c r="H2219">
        <v>76</v>
      </c>
      <c r="K2219">
        <v>78</v>
      </c>
      <c r="L2219">
        <v>68</v>
      </c>
      <c r="M2219">
        <v>86</v>
      </c>
      <c r="N2219">
        <v>69</v>
      </c>
      <c r="P2219">
        <v>70</v>
      </c>
      <c r="Q2219">
        <v>58</v>
      </c>
      <c r="R2219">
        <v>82</v>
      </c>
      <c r="T2219" s="34">
        <f>_xlfn.XLOOKUP(B2219,Demog!$A$2:$A$219,Demog!$P$2:$P$219,,,2)</f>
        <v>51241</v>
      </c>
      <c r="U2219" s="34">
        <f t="shared" si="34"/>
        <v>43</v>
      </c>
      <c r="V2219" s="13">
        <f>IF(OR(Table1[[#This Row],[7d_positivity_public]]=0,ISBLANK(Table1[[#This Row],[7d_positivity_public]])),"",(Table1[[#This Row],[7d_positivity_public]]-Table1[[#This Row],[7d_positivity_all]])/Table1[[#This Row],[7d_positivity_public]])</f>
        <v>0.2</v>
      </c>
      <c r="W2219">
        <v>8</v>
      </c>
    </row>
    <row r="2220" spans="1:23" x14ac:dyDescent="0.25">
      <c r="A2220" s="10">
        <v>44428</v>
      </c>
      <c r="B2220">
        <v>2122</v>
      </c>
      <c r="C2220" t="s">
        <v>128</v>
      </c>
      <c r="D2220">
        <v>8</v>
      </c>
      <c r="E2220">
        <v>9</v>
      </c>
      <c r="F2220">
        <v>-1</v>
      </c>
      <c r="G2220">
        <v>6</v>
      </c>
      <c r="H2220">
        <v>68</v>
      </c>
      <c r="K2220">
        <v>70</v>
      </c>
      <c r="L2220">
        <v>60</v>
      </c>
      <c r="M2220">
        <v>80</v>
      </c>
      <c r="N2220">
        <v>60</v>
      </c>
      <c r="P2220">
        <v>62</v>
      </c>
      <c r="Q2220">
        <v>49</v>
      </c>
      <c r="R2220">
        <v>75</v>
      </c>
      <c r="T2220" s="34">
        <f>_xlfn.XLOOKUP(B2220,Demog!$A$2:$A$219,Demog!$P$2:$P$219,,,2)</f>
        <v>41936</v>
      </c>
      <c r="U2220" s="34">
        <f t="shared" si="34"/>
        <v>23</v>
      </c>
      <c r="V2220" s="13">
        <f>IF(OR(Table1[[#This Row],[7d_positivity_public]]=0,ISBLANK(Table1[[#This Row],[7d_positivity_public]])),"",(Table1[[#This Row],[7d_positivity_public]]-Table1[[#This Row],[7d_positivity_all]])/Table1[[#This Row],[7d_positivity_public]])</f>
        <v>0.16666666666666666</v>
      </c>
      <c r="W2220">
        <v>5</v>
      </c>
    </row>
    <row r="2221" spans="1:23" x14ac:dyDescent="0.25">
      <c r="A2221" s="10">
        <v>44428</v>
      </c>
      <c r="B2221">
        <v>2131</v>
      </c>
      <c r="C2221" t="s">
        <v>129</v>
      </c>
      <c r="D2221">
        <v>6</v>
      </c>
      <c r="E2221">
        <v>4</v>
      </c>
      <c r="F2221">
        <v>2</v>
      </c>
      <c r="G2221">
        <v>3</v>
      </c>
      <c r="H2221">
        <v>75</v>
      </c>
      <c r="K2221">
        <v>76</v>
      </c>
      <c r="L2221">
        <v>69</v>
      </c>
      <c r="M2221">
        <v>83</v>
      </c>
      <c r="N2221">
        <v>65</v>
      </c>
      <c r="P2221">
        <v>66</v>
      </c>
      <c r="Q2221">
        <v>56</v>
      </c>
      <c r="R2221">
        <v>77</v>
      </c>
      <c r="T2221" s="34">
        <f>_xlfn.XLOOKUP(B2221,Demog!$A$2:$A$219,Demog!$P$2:$P$219,,,2)</f>
        <v>22754</v>
      </c>
      <c r="U2221" s="34">
        <f t="shared" si="34"/>
        <v>10</v>
      </c>
      <c r="V2221" s="13">
        <f>IF(OR(Table1[[#This Row],[7d_positivity_public]]=0,ISBLANK(Table1[[#This Row],[7d_positivity_public]])),"",(Table1[[#This Row],[7d_positivity_public]]-Table1[[#This Row],[7d_positivity_all]])/Table1[[#This Row],[7d_positivity_public]])</f>
        <v>0</v>
      </c>
      <c r="W2221">
        <v>3</v>
      </c>
    </row>
    <row r="2222" spans="1:23" x14ac:dyDescent="0.25">
      <c r="A2222" s="10">
        <v>44428</v>
      </c>
      <c r="B2222">
        <v>2132</v>
      </c>
      <c r="C2222" t="s">
        <v>130</v>
      </c>
      <c r="D2222">
        <v>7</v>
      </c>
      <c r="E2222">
        <v>8</v>
      </c>
      <c r="F2222">
        <v>-1</v>
      </c>
      <c r="G2222">
        <v>8</v>
      </c>
      <c r="H2222">
        <v>78</v>
      </c>
      <c r="K2222">
        <v>80</v>
      </c>
      <c r="L2222">
        <v>75</v>
      </c>
      <c r="M2222">
        <v>86</v>
      </c>
      <c r="N2222">
        <v>71</v>
      </c>
      <c r="P2222">
        <v>73</v>
      </c>
      <c r="Q2222">
        <v>66</v>
      </c>
      <c r="R2222">
        <v>82</v>
      </c>
      <c r="T2222" s="34">
        <f>_xlfn.XLOOKUP(B2222,Demog!$A$2:$A$219,Demog!$P$2:$P$219,,,2)</f>
        <v>35584</v>
      </c>
      <c r="U2222" s="34">
        <f t="shared" si="34"/>
        <v>17</v>
      </c>
      <c r="V2222" s="13">
        <f>IF(OR(Table1[[#This Row],[7d_positivity_public]]=0,ISBLANK(Table1[[#This Row],[7d_positivity_public]])),"",(Table1[[#This Row],[7d_positivity_public]]-Table1[[#This Row],[7d_positivity_all]])/Table1[[#This Row],[7d_positivity_public]])</f>
        <v>0.375</v>
      </c>
      <c r="W2222">
        <v>5</v>
      </c>
    </row>
    <row r="2223" spans="1:23" x14ac:dyDescent="0.25">
      <c r="A2223" s="10">
        <v>44428</v>
      </c>
      <c r="B2223">
        <v>2133</v>
      </c>
      <c r="C2223" t="s">
        <v>131</v>
      </c>
      <c r="D2223">
        <v>5</v>
      </c>
      <c r="E2223">
        <v>3</v>
      </c>
      <c r="F2223">
        <v>2</v>
      </c>
      <c r="G2223">
        <v>6</v>
      </c>
      <c r="H2223">
        <v>83</v>
      </c>
      <c r="K2223">
        <v>84</v>
      </c>
      <c r="L2223">
        <v>81</v>
      </c>
      <c r="M2223">
        <v>89</v>
      </c>
      <c r="N2223">
        <v>71</v>
      </c>
      <c r="P2223">
        <v>73</v>
      </c>
      <c r="Q2223">
        <v>65</v>
      </c>
      <c r="R2223">
        <v>82</v>
      </c>
      <c r="T2223" s="34">
        <f>_xlfn.XLOOKUP(B2223,Demog!$A$2:$A$219,Demog!$P$2:$P$219,,,2)</f>
        <v>58511</v>
      </c>
      <c r="U2223" s="34">
        <f t="shared" si="34"/>
        <v>20</v>
      </c>
      <c r="V2223" s="13">
        <f>IF(OR(Table1[[#This Row],[7d_positivity_public]]=0,ISBLANK(Table1[[#This Row],[7d_positivity_public]])),"",(Table1[[#This Row],[7d_positivity_public]]-Table1[[#This Row],[7d_positivity_all]])/Table1[[#This Row],[7d_positivity_public]])</f>
        <v>0.33333333333333331</v>
      </c>
      <c r="W2223">
        <v>4</v>
      </c>
    </row>
    <row r="2224" spans="1:23" x14ac:dyDescent="0.25">
      <c r="A2224" s="10">
        <v>44428</v>
      </c>
      <c r="B2224">
        <v>2134</v>
      </c>
      <c r="C2224" t="s">
        <v>132</v>
      </c>
      <c r="D2224">
        <v>9</v>
      </c>
      <c r="E2224">
        <v>12</v>
      </c>
      <c r="F2224">
        <v>-3</v>
      </c>
      <c r="G2224">
        <v>9</v>
      </c>
      <c r="H2224">
        <v>78</v>
      </c>
      <c r="K2224">
        <v>79</v>
      </c>
      <c r="L2224">
        <v>76</v>
      </c>
      <c r="M2224">
        <v>83</v>
      </c>
      <c r="N2224">
        <v>67</v>
      </c>
      <c r="P2224">
        <v>69</v>
      </c>
      <c r="Q2224">
        <v>63</v>
      </c>
      <c r="R2224">
        <v>77</v>
      </c>
      <c r="T2224" s="34">
        <f>_xlfn.XLOOKUP(B2224,Demog!$A$2:$A$219,Demog!$P$2:$P$219,,,2)</f>
        <v>24836</v>
      </c>
      <c r="U2224" s="34">
        <f t="shared" si="34"/>
        <v>16</v>
      </c>
      <c r="V2224" s="13">
        <f>IF(OR(Table1[[#This Row],[7d_positivity_public]]=0,ISBLANK(Table1[[#This Row],[7d_positivity_public]])),"",(Table1[[#This Row],[7d_positivity_public]]-Table1[[#This Row],[7d_positivity_all]])/Table1[[#This Row],[7d_positivity_public]])</f>
        <v>0.33333333333333331</v>
      </c>
      <c r="W2224">
        <v>6</v>
      </c>
    </row>
    <row r="2225" spans="1:23" x14ac:dyDescent="0.25">
      <c r="A2225" s="10">
        <v>44428</v>
      </c>
      <c r="B2225">
        <v>2141</v>
      </c>
      <c r="C2225" t="s">
        <v>133</v>
      </c>
      <c r="D2225">
        <v>8</v>
      </c>
      <c r="E2225">
        <v>11</v>
      </c>
      <c r="F2225">
        <v>-3</v>
      </c>
      <c r="G2225">
        <v>7</v>
      </c>
      <c r="H2225">
        <v>73</v>
      </c>
      <c r="K2225">
        <v>74</v>
      </c>
      <c r="L2225">
        <v>65</v>
      </c>
      <c r="M2225">
        <v>84</v>
      </c>
      <c r="N2225">
        <v>64</v>
      </c>
      <c r="P2225">
        <v>65</v>
      </c>
      <c r="Q2225">
        <v>54</v>
      </c>
      <c r="R2225">
        <v>78</v>
      </c>
      <c r="T2225" s="34">
        <f>_xlfn.XLOOKUP(B2225,Demog!$A$2:$A$219,Demog!$P$2:$P$219,,,2)</f>
        <v>26303</v>
      </c>
      <c r="U2225" s="34">
        <f t="shared" si="34"/>
        <v>15</v>
      </c>
      <c r="V2225" s="13">
        <f>IF(OR(Table1[[#This Row],[7d_positivity_public]]=0,ISBLANK(Table1[[#This Row],[7d_positivity_public]])),"",(Table1[[#This Row],[7d_positivity_public]]-Table1[[#This Row],[7d_positivity_all]])/Table1[[#This Row],[7d_positivity_public]])</f>
        <v>0.14285714285714285</v>
      </c>
      <c r="W2225">
        <v>6</v>
      </c>
    </row>
    <row r="2226" spans="1:23" x14ac:dyDescent="0.25">
      <c r="A2226" s="10">
        <v>44428</v>
      </c>
      <c r="B2226">
        <v>2142</v>
      </c>
      <c r="C2226" t="s">
        <v>134</v>
      </c>
      <c r="D2226">
        <v>14</v>
      </c>
      <c r="E2226">
        <v>16</v>
      </c>
      <c r="F2226">
        <v>-2</v>
      </c>
      <c r="G2226">
        <v>11</v>
      </c>
      <c r="H2226">
        <v>72</v>
      </c>
      <c r="K2226">
        <v>74</v>
      </c>
      <c r="L2226">
        <v>65</v>
      </c>
      <c r="M2226">
        <v>82</v>
      </c>
      <c r="N2226">
        <v>63</v>
      </c>
      <c r="P2226">
        <v>65</v>
      </c>
      <c r="Q2226">
        <v>54</v>
      </c>
      <c r="R2226">
        <v>76</v>
      </c>
      <c r="T2226" s="34">
        <f>_xlfn.XLOOKUP(B2226,Demog!$A$2:$A$219,Demog!$P$2:$P$219,,,2)</f>
        <v>16854</v>
      </c>
      <c r="U2226" s="34">
        <f t="shared" si="34"/>
        <v>17</v>
      </c>
      <c r="V2226" s="13">
        <f>IF(OR(Table1[[#This Row],[7d_positivity_public]]=0,ISBLANK(Table1[[#This Row],[7d_positivity_public]])),"",(Table1[[#This Row],[7d_positivity_public]]-Table1[[#This Row],[7d_positivity_all]])/Table1[[#This Row],[7d_positivity_public]])</f>
        <v>0.27272727272727271</v>
      </c>
      <c r="W2226">
        <v>8</v>
      </c>
    </row>
    <row r="2227" spans="1:23" x14ac:dyDescent="0.25">
      <c r="A2227" s="10">
        <v>44428</v>
      </c>
      <c r="B2227">
        <v>2150</v>
      </c>
      <c r="C2227" t="s">
        <v>135</v>
      </c>
      <c r="D2227">
        <v>3</v>
      </c>
      <c r="E2227">
        <v>0</v>
      </c>
      <c r="F2227">
        <v>3</v>
      </c>
      <c r="G2227">
        <v>2</v>
      </c>
      <c r="H2227">
        <v>77</v>
      </c>
      <c r="K2227">
        <v>78</v>
      </c>
      <c r="L2227">
        <v>66</v>
      </c>
      <c r="M2227">
        <v>87</v>
      </c>
      <c r="N2227">
        <v>69</v>
      </c>
      <c r="P2227">
        <v>71</v>
      </c>
      <c r="Q2227">
        <v>54</v>
      </c>
      <c r="R2227">
        <v>82</v>
      </c>
      <c r="T2227" s="34">
        <f>_xlfn.XLOOKUP(B2227,Demog!$A$2:$A$219,Demog!$P$2:$P$219,,,2)</f>
        <v>9696</v>
      </c>
      <c r="U2227" s="34">
        <f t="shared" si="34"/>
        <v>2</v>
      </c>
      <c r="V2227" s="13">
        <f>IF(OR(Table1[[#This Row],[7d_positivity_public]]=0,ISBLANK(Table1[[#This Row],[7d_positivity_public]])),"",(Table1[[#This Row],[7d_positivity_public]]-Table1[[#This Row],[7d_positivity_all]])/Table1[[#This Row],[7d_positivity_public]])</f>
        <v>0</v>
      </c>
      <c r="W2227">
        <v>2</v>
      </c>
    </row>
    <row r="2228" spans="1:23" x14ac:dyDescent="0.25">
      <c r="A2228" s="10">
        <v>44428</v>
      </c>
      <c r="B2228">
        <v>2210</v>
      </c>
      <c r="C2228" t="s">
        <v>136</v>
      </c>
      <c r="D2228">
        <v>6</v>
      </c>
      <c r="E2228">
        <v>5</v>
      </c>
      <c r="F2228">
        <v>1</v>
      </c>
      <c r="G2228">
        <v>7</v>
      </c>
      <c r="H2228">
        <v>87</v>
      </c>
      <c r="K2228">
        <v>87</v>
      </c>
      <c r="L2228">
        <v>86</v>
      </c>
      <c r="M2228">
        <v>88</v>
      </c>
      <c r="N2228">
        <v>79</v>
      </c>
      <c r="P2228">
        <v>80</v>
      </c>
      <c r="Q2228">
        <v>76</v>
      </c>
      <c r="R2228">
        <v>84</v>
      </c>
      <c r="T2228" s="34">
        <f>_xlfn.XLOOKUP(B2228,Demog!$A$2:$A$219,Demog!$P$2:$P$219,,,2)</f>
        <v>70996</v>
      </c>
      <c r="U2228" s="34">
        <f t="shared" si="34"/>
        <v>30</v>
      </c>
      <c r="V2228" s="13">
        <f>IF(OR(Table1[[#This Row],[7d_positivity_public]]=0,ISBLANK(Table1[[#This Row],[7d_positivity_public]])),"",(Table1[[#This Row],[7d_positivity_public]]-Table1[[#This Row],[7d_positivity_all]])/Table1[[#This Row],[7d_positivity_public]])</f>
        <v>0.42857142857142855</v>
      </c>
      <c r="W2228">
        <v>4</v>
      </c>
    </row>
    <row r="2229" spans="1:23" x14ac:dyDescent="0.25">
      <c r="A2229" s="10">
        <v>44428</v>
      </c>
      <c r="B2229">
        <v>2221</v>
      </c>
      <c r="C2229" t="s">
        <v>137</v>
      </c>
      <c r="D2229">
        <v>9</v>
      </c>
      <c r="E2229">
        <v>6</v>
      </c>
      <c r="F2229">
        <v>3</v>
      </c>
      <c r="G2229">
        <v>9</v>
      </c>
      <c r="H2229">
        <v>88</v>
      </c>
      <c r="K2229">
        <v>89</v>
      </c>
      <c r="L2229">
        <v>89</v>
      </c>
      <c r="M2229">
        <v>88</v>
      </c>
      <c r="N2229">
        <v>81</v>
      </c>
      <c r="P2229">
        <v>81</v>
      </c>
      <c r="Q2229">
        <v>80</v>
      </c>
      <c r="R2229">
        <v>84</v>
      </c>
      <c r="T2229" s="34">
        <f>_xlfn.XLOOKUP(B2229,Demog!$A$2:$A$219,Demog!$P$2:$P$219,,,2)</f>
        <v>47161</v>
      </c>
      <c r="U2229" s="34">
        <f t="shared" si="34"/>
        <v>30</v>
      </c>
      <c r="V2229" s="13">
        <f>IF(OR(Table1[[#This Row],[7d_positivity_public]]=0,ISBLANK(Table1[[#This Row],[7d_positivity_public]])),"",(Table1[[#This Row],[7d_positivity_public]]-Table1[[#This Row],[7d_positivity_all]])/Table1[[#This Row],[7d_positivity_public]])</f>
        <v>0.55555555555555558</v>
      </c>
      <c r="W2229">
        <v>4</v>
      </c>
    </row>
    <row r="2230" spans="1:23" x14ac:dyDescent="0.25">
      <c r="A2230" s="10">
        <v>44428</v>
      </c>
      <c r="B2230">
        <v>2222</v>
      </c>
      <c r="C2230" t="s">
        <v>138</v>
      </c>
      <c r="D2230">
        <v>6</v>
      </c>
      <c r="E2230">
        <v>4</v>
      </c>
      <c r="F2230">
        <v>2</v>
      </c>
      <c r="G2230">
        <v>5</v>
      </c>
      <c r="H2230">
        <v>86</v>
      </c>
      <c r="K2230">
        <v>87</v>
      </c>
      <c r="L2230">
        <v>87</v>
      </c>
      <c r="M2230">
        <v>86</v>
      </c>
      <c r="N2230">
        <v>79</v>
      </c>
      <c r="P2230">
        <v>79</v>
      </c>
      <c r="Q2230">
        <v>77</v>
      </c>
      <c r="R2230">
        <v>82</v>
      </c>
      <c r="T2230" s="34">
        <f>_xlfn.XLOOKUP(B2230,Demog!$A$2:$A$219,Demog!$P$2:$P$219,,,2)</f>
        <v>45434</v>
      </c>
      <c r="U2230" s="34">
        <f t="shared" si="34"/>
        <v>19</v>
      </c>
      <c r="V2230" s="13">
        <f>IF(OR(Table1[[#This Row],[7d_positivity_public]]=0,ISBLANK(Table1[[#This Row],[7d_positivity_public]])),"",(Table1[[#This Row],[7d_positivity_public]]-Table1[[#This Row],[7d_positivity_all]])/Table1[[#This Row],[7d_positivity_public]])</f>
        <v>0.6</v>
      </c>
      <c r="W2230">
        <v>2</v>
      </c>
    </row>
    <row r="2231" spans="1:23" x14ac:dyDescent="0.25">
      <c r="A2231" s="10">
        <v>44428</v>
      </c>
      <c r="B2231">
        <v>2223</v>
      </c>
      <c r="C2231" t="s">
        <v>139</v>
      </c>
      <c r="D2231">
        <v>7</v>
      </c>
      <c r="E2231">
        <v>3</v>
      </c>
      <c r="F2231">
        <v>4</v>
      </c>
      <c r="G2231">
        <v>7</v>
      </c>
      <c r="H2231">
        <v>86</v>
      </c>
      <c r="K2231">
        <v>86</v>
      </c>
      <c r="L2231">
        <v>87</v>
      </c>
      <c r="M2231">
        <v>85</v>
      </c>
      <c r="N2231">
        <v>77</v>
      </c>
      <c r="P2231">
        <v>78</v>
      </c>
      <c r="Q2231">
        <v>76</v>
      </c>
      <c r="R2231">
        <v>79</v>
      </c>
      <c r="T2231" s="34">
        <f>_xlfn.XLOOKUP(B2231,Demog!$A$2:$A$219,Demog!$P$2:$P$219,,,2)</f>
        <v>81414</v>
      </c>
      <c r="U2231" s="34">
        <f t="shared" si="34"/>
        <v>40</v>
      </c>
      <c r="V2231" s="13">
        <f>IF(OR(Table1[[#This Row],[7d_positivity_public]]=0,ISBLANK(Table1[[#This Row],[7d_positivity_public]])),"",(Table1[[#This Row],[7d_positivity_public]]-Table1[[#This Row],[7d_positivity_all]])/Table1[[#This Row],[7d_positivity_public]])</f>
        <v>0.8571428571428571</v>
      </c>
      <c r="W2231">
        <v>1</v>
      </c>
    </row>
    <row r="2232" spans="1:23" x14ac:dyDescent="0.25">
      <c r="A2232" s="10">
        <v>44428</v>
      </c>
      <c r="B2232">
        <v>2224</v>
      </c>
      <c r="C2232" t="s">
        <v>140</v>
      </c>
      <c r="D2232">
        <v>10</v>
      </c>
      <c r="E2232">
        <v>3</v>
      </c>
      <c r="F2232">
        <v>7</v>
      </c>
      <c r="G2232">
        <v>8</v>
      </c>
      <c r="H2232">
        <v>84</v>
      </c>
      <c r="K2232">
        <v>85</v>
      </c>
      <c r="L2232">
        <v>84</v>
      </c>
      <c r="M2232">
        <v>86</v>
      </c>
      <c r="N2232">
        <v>76</v>
      </c>
      <c r="P2232">
        <v>77</v>
      </c>
      <c r="Q2232">
        <v>74</v>
      </c>
      <c r="R2232">
        <v>81</v>
      </c>
      <c r="T2232" s="34">
        <f>_xlfn.XLOOKUP(B2232,Demog!$A$2:$A$219,Demog!$P$2:$P$219,,,2)</f>
        <v>58746</v>
      </c>
      <c r="U2232" s="34">
        <f t="shared" si="34"/>
        <v>41</v>
      </c>
      <c r="V2232" s="13">
        <f>IF(OR(Table1[[#This Row],[7d_positivity_public]]=0,ISBLANK(Table1[[#This Row],[7d_positivity_public]])),"",(Table1[[#This Row],[7d_positivity_public]]-Table1[[#This Row],[7d_positivity_all]])/Table1[[#This Row],[7d_positivity_public]])</f>
        <v>0.375</v>
      </c>
      <c r="W2232">
        <v>5</v>
      </c>
    </row>
    <row r="2233" spans="1:23" x14ac:dyDescent="0.25">
      <c r="A2233" s="10">
        <v>44428</v>
      </c>
      <c r="B2233">
        <v>2231</v>
      </c>
      <c r="C2233" t="s">
        <v>141</v>
      </c>
      <c r="D2233">
        <v>7</v>
      </c>
      <c r="E2233">
        <v>7</v>
      </c>
      <c r="F2233">
        <v>0</v>
      </c>
      <c r="G2233">
        <v>5</v>
      </c>
      <c r="H2233">
        <v>80</v>
      </c>
      <c r="K2233">
        <v>81</v>
      </c>
      <c r="L2233">
        <v>74</v>
      </c>
      <c r="M2233">
        <v>88</v>
      </c>
      <c r="N2233">
        <v>73</v>
      </c>
      <c r="P2233">
        <v>74</v>
      </c>
      <c r="Q2233">
        <v>64</v>
      </c>
      <c r="R2233">
        <v>83</v>
      </c>
      <c r="T2233" s="34">
        <f>_xlfn.XLOOKUP(B2233,Demog!$A$2:$A$219,Demog!$P$2:$P$219,,,2)</f>
        <v>30824</v>
      </c>
      <c r="U2233" s="34">
        <f t="shared" si="34"/>
        <v>15</v>
      </c>
      <c r="V2233" s="13">
        <f>IF(OR(Table1[[#This Row],[7d_positivity_public]]=0,ISBLANK(Table1[[#This Row],[7d_positivity_public]])),"",(Table1[[#This Row],[7d_positivity_public]]-Table1[[#This Row],[7d_positivity_all]])/Table1[[#This Row],[7d_positivity_public]])</f>
        <v>0.2</v>
      </c>
      <c r="W2233">
        <v>4</v>
      </c>
    </row>
    <row r="2234" spans="1:23" x14ac:dyDescent="0.25">
      <c r="A2234" s="10">
        <v>44428</v>
      </c>
      <c r="B2234">
        <v>2232</v>
      </c>
      <c r="C2234" t="s">
        <v>142</v>
      </c>
      <c r="D2234">
        <v>3</v>
      </c>
      <c r="E2234">
        <v>3</v>
      </c>
      <c r="F2234">
        <v>0</v>
      </c>
      <c r="G2234">
        <v>3</v>
      </c>
      <c r="H2234">
        <v>86</v>
      </c>
      <c r="K2234">
        <v>87</v>
      </c>
      <c r="L2234">
        <v>82</v>
      </c>
      <c r="M2234">
        <v>91</v>
      </c>
      <c r="N2234">
        <v>79</v>
      </c>
      <c r="P2234">
        <v>80</v>
      </c>
      <c r="Q2234">
        <v>73</v>
      </c>
      <c r="R2234">
        <v>87</v>
      </c>
      <c r="T2234" s="34">
        <f>_xlfn.XLOOKUP(B2234,Demog!$A$2:$A$219,Demog!$P$2:$P$219,,,2)</f>
        <v>18835</v>
      </c>
      <c r="U2234" s="34">
        <f t="shared" si="34"/>
        <v>4</v>
      </c>
      <c r="V2234" s="13">
        <f>IF(OR(Table1[[#This Row],[7d_positivity_public]]=0,ISBLANK(Table1[[#This Row],[7d_positivity_public]])),"",(Table1[[#This Row],[7d_positivity_public]]-Table1[[#This Row],[7d_positivity_all]])/Table1[[#This Row],[7d_positivity_public]])</f>
        <v>0.33333333333333331</v>
      </c>
      <c r="W2234">
        <v>2</v>
      </c>
    </row>
    <row r="2235" spans="1:23" x14ac:dyDescent="0.25">
      <c r="A2235" s="10">
        <v>44428</v>
      </c>
      <c r="B2235">
        <v>2233</v>
      </c>
      <c r="C2235" t="s">
        <v>143</v>
      </c>
      <c r="D2235">
        <v>8</v>
      </c>
      <c r="E2235">
        <v>6</v>
      </c>
      <c r="F2235">
        <v>2</v>
      </c>
      <c r="G2235">
        <v>6</v>
      </c>
      <c r="H2235">
        <v>81</v>
      </c>
      <c r="K2235">
        <v>81</v>
      </c>
      <c r="L2235">
        <v>76</v>
      </c>
      <c r="M2235">
        <v>88</v>
      </c>
      <c r="N2235">
        <v>73</v>
      </c>
      <c r="P2235">
        <v>74</v>
      </c>
      <c r="Q2235">
        <v>66</v>
      </c>
      <c r="R2235">
        <v>83</v>
      </c>
      <c r="T2235" s="34">
        <f>_xlfn.XLOOKUP(B2235,Demog!$A$2:$A$219,Demog!$P$2:$P$219,,,2)</f>
        <v>51442</v>
      </c>
      <c r="U2235" s="34">
        <f t="shared" si="34"/>
        <v>29</v>
      </c>
      <c r="V2235" s="13">
        <f>IF(OR(Table1[[#This Row],[7d_positivity_public]]=0,ISBLANK(Table1[[#This Row],[7d_positivity_public]])),"",(Table1[[#This Row],[7d_positivity_public]]-Table1[[#This Row],[7d_positivity_all]])/Table1[[#This Row],[7d_positivity_public]])</f>
        <v>0.33333333333333331</v>
      </c>
      <c r="W2235">
        <v>4</v>
      </c>
    </row>
    <row r="2236" spans="1:23" x14ac:dyDescent="0.25">
      <c r="A2236" s="10">
        <v>44428</v>
      </c>
      <c r="B2236">
        <v>2241</v>
      </c>
      <c r="C2236" t="s">
        <v>144</v>
      </c>
      <c r="D2236">
        <v>5</v>
      </c>
      <c r="E2236">
        <v>2</v>
      </c>
      <c r="F2236">
        <v>3</v>
      </c>
      <c r="G2236">
        <v>5</v>
      </c>
      <c r="H2236">
        <v>85</v>
      </c>
      <c r="K2236">
        <v>85</v>
      </c>
      <c r="L2236">
        <v>84</v>
      </c>
      <c r="M2236">
        <v>86</v>
      </c>
      <c r="N2236">
        <v>78</v>
      </c>
      <c r="P2236">
        <v>79</v>
      </c>
      <c r="Q2236">
        <v>76</v>
      </c>
      <c r="R2236">
        <v>82</v>
      </c>
      <c r="T2236" s="34">
        <f>_xlfn.XLOOKUP(B2236,Demog!$A$2:$A$219,Demog!$P$2:$P$219,,,2)</f>
        <v>40842</v>
      </c>
      <c r="U2236" s="34">
        <f t="shared" si="34"/>
        <v>14</v>
      </c>
      <c r="V2236" s="13">
        <f>IF(OR(Table1[[#This Row],[7d_positivity_public]]=0,ISBLANK(Table1[[#This Row],[7d_positivity_public]])),"",(Table1[[#This Row],[7d_positivity_public]]-Table1[[#This Row],[7d_positivity_all]])/Table1[[#This Row],[7d_positivity_public]])</f>
        <v>0.4</v>
      </c>
      <c r="W2236">
        <v>3</v>
      </c>
    </row>
    <row r="2237" spans="1:23" x14ac:dyDescent="0.25">
      <c r="A2237" s="10">
        <v>44428</v>
      </c>
      <c r="B2237">
        <v>2242</v>
      </c>
      <c r="C2237" t="s">
        <v>145</v>
      </c>
      <c r="D2237">
        <v>7</v>
      </c>
      <c r="E2237">
        <v>4</v>
      </c>
      <c r="F2237">
        <v>3</v>
      </c>
      <c r="G2237">
        <v>6</v>
      </c>
      <c r="H2237">
        <v>86</v>
      </c>
      <c r="K2237">
        <v>87</v>
      </c>
      <c r="L2237">
        <v>85</v>
      </c>
      <c r="M2237">
        <v>88</v>
      </c>
      <c r="N2237">
        <v>79</v>
      </c>
      <c r="P2237">
        <v>80</v>
      </c>
      <c r="Q2237">
        <v>76</v>
      </c>
      <c r="R2237">
        <v>84</v>
      </c>
      <c r="T2237" s="34">
        <f>_xlfn.XLOOKUP(B2237,Demog!$A$2:$A$219,Demog!$P$2:$P$219,,,2)</f>
        <v>70406</v>
      </c>
      <c r="U2237" s="34">
        <f t="shared" si="34"/>
        <v>34</v>
      </c>
      <c r="V2237" s="13">
        <f>IF(OR(Table1[[#This Row],[7d_positivity_public]]=0,ISBLANK(Table1[[#This Row],[7d_positivity_public]])),"",(Table1[[#This Row],[7d_positivity_public]]-Table1[[#This Row],[7d_positivity_all]])/Table1[[#This Row],[7d_positivity_public]])</f>
        <v>0.66666666666666663</v>
      </c>
      <c r="W2237">
        <v>2</v>
      </c>
    </row>
    <row r="2238" spans="1:23" x14ac:dyDescent="0.25">
      <c r="A2238" s="10">
        <v>44428</v>
      </c>
      <c r="B2238">
        <v>2243</v>
      </c>
      <c r="C2238" t="s">
        <v>146</v>
      </c>
      <c r="D2238">
        <v>13</v>
      </c>
      <c r="E2238">
        <v>7</v>
      </c>
      <c r="F2238">
        <v>6</v>
      </c>
      <c r="G2238">
        <v>8</v>
      </c>
      <c r="H2238">
        <v>85</v>
      </c>
      <c r="K2238">
        <v>85</v>
      </c>
      <c r="L2238">
        <v>82</v>
      </c>
      <c r="M2238">
        <v>88</v>
      </c>
      <c r="N2238">
        <v>78</v>
      </c>
      <c r="P2238">
        <v>79</v>
      </c>
      <c r="Q2238">
        <v>74</v>
      </c>
      <c r="R2238">
        <v>84</v>
      </c>
      <c r="T2238" s="34">
        <f>_xlfn.XLOOKUP(B2238,Demog!$A$2:$A$219,Demog!$P$2:$P$219,,,2)</f>
        <v>28129</v>
      </c>
      <c r="U2238" s="34">
        <f t="shared" si="34"/>
        <v>26</v>
      </c>
      <c r="V2238" s="13">
        <f>IF(OR(Table1[[#This Row],[7d_positivity_public]]=0,ISBLANK(Table1[[#This Row],[7d_positivity_public]])),"",(Table1[[#This Row],[7d_positivity_public]]-Table1[[#This Row],[7d_positivity_all]])/Table1[[#This Row],[7d_positivity_public]])</f>
        <v>0.25</v>
      </c>
      <c r="W2238">
        <v>6</v>
      </c>
    </row>
    <row r="2239" spans="1:23" x14ac:dyDescent="0.25">
      <c r="A2239" s="10">
        <v>44428</v>
      </c>
      <c r="B2239">
        <v>2244</v>
      </c>
      <c r="C2239" t="s">
        <v>147</v>
      </c>
      <c r="D2239">
        <v>6</v>
      </c>
      <c r="E2239">
        <v>5</v>
      </c>
      <c r="F2239">
        <v>1</v>
      </c>
      <c r="G2239">
        <v>5</v>
      </c>
      <c r="H2239">
        <v>84</v>
      </c>
      <c r="K2239">
        <v>85</v>
      </c>
      <c r="L2239">
        <v>81</v>
      </c>
      <c r="M2239">
        <v>89</v>
      </c>
      <c r="N2239">
        <v>77</v>
      </c>
      <c r="P2239">
        <v>78</v>
      </c>
      <c r="Q2239">
        <v>72</v>
      </c>
      <c r="R2239">
        <v>85</v>
      </c>
      <c r="T2239" s="34">
        <f>_xlfn.XLOOKUP(B2239,Demog!$A$2:$A$219,Demog!$P$2:$P$219,,,2)</f>
        <v>58612</v>
      </c>
      <c r="U2239" s="34">
        <f t="shared" si="34"/>
        <v>25</v>
      </c>
      <c r="V2239" s="13">
        <f>IF(OR(Table1[[#This Row],[7d_positivity_public]]=0,ISBLANK(Table1[[#This Row],[7d_positivity_public]])),"",(Table1[[#This Row],[7d_positivity_public]]-Table1[[#This Row],[7d_positivity_all]])/Table1[[#This Row],[7d_positivity_public]])</f>
        <v>0.2</v>
      </c>
      <c r="W2239">
        <v>4</v>
      </c>
    </row>
    <row r="2240" spans="1:23" x14ac:dyDescent="0.25">
      <c r="A2240" s="10">
        <v>44428</v>
      </c>
      <c r="B2240">
        <v>2245</v>
      </c>
      <c r="C2240" t="s">
        <v>148</v>
      </c>
      <c r="D2240">
        <v>9</v>
      </c>
      <c r="E2240">
        <v>3</v>
      </c>
      <c r="F2240">
        <v>6</v>
      </c>
      <c r="G2240">
        <v>8</v>
      </c>
      <c r="H2240">
        <v>87</v>
      </c>
      <c r="K2240">
        <v>87</v>
      </c>
      <c r="L2240">
        <v>85</v>
      </c>
      <c r="M2240">
        <v>89</v>
      </c>
      <c r="N2240">
        <v>80</v>
      </c>
      <c r="P2240">
        <v>81</v>
      </c>
      <c r="Q2240">
        <v>78</v>
      </c>
      <c r="R2240">
        <v>85</v>
      </c>
      <c r="T2240" s="34">
        <f>_xlfn.XLOOKUP(B2240,Demog!$A$2:$A$219,Demog!$P$2:$P$219,,,2)</f>
        <v>36404</v>
      </c>
      <c r="U2240" s="34">
        <f t="shared" si="34"/>
        <v>23</v>
      </c>
      <c r="V2240" s="13">
        <f>IF(OR(Table1[[#This Row],[7d_positivity_public]]=0,ISBLANK(Table1[[#This Row],[7d_positivity_public]])),"",(Table1[[#This Row],[7d_positivity_public]]-Table1[[#This Row],[7d_positivity_all]])/Table1[[#This Row],[7d_positivity_public]])</f>
        <v>0.375</v>
      </c>
      <c r="W2240">
        <v>5</v>
      </c>
    </row>
    <row r="2241" spans="1:23" x14ac:dyDescent="0.25">
      <c r="A2241" s="10">
        <v>44428</v>
      </c>
      <c r="B2241">
        <v>2311</v>
      </c>
      <c r="C2241" t="s">
        <v>149</v>
      </c>
      <c r="D2241">
        <v>4</v>
      </c>
      <c r="E2241">
        <v>5</v>
      </c>
      <c r="F2241">
        <v>-1</v>
      </c>
      <c r="G2241">
        <v>3</v>
      </c>
      <c r="H2241">
        <v>79</v>
      </c>
      <c r="K2241">
        <v>80</v>
      </c>
      <c r="L2241">
        <v>74</v>
      </c>
      <c r="M2241">
        <v>87</v>
      </c>
      <c r="N2241">
        <v>70</v>
      </c>
      <c r="P2241">
        <v>72</v>
      </c>
      <c r="Q2241">
        <v>63</v>
      </c>
      <c r="R2241">
        <v>81</v>
      </c>
      <c r="T2241" s="34">
        <f>_xlfn.XLOOKUP(B2241,Demog!$A$2:$A$219,Demog!$P$2:$P$219,,,2)</f>
        <v>25888</v>
      </c>
      <c r="U2241" s="34">
        <f t="shared" si="34"/>
        <v>7</v>
      </c>
      <c r="V2241" s="13">
        <f>IF(OR(Table1[[#This Row],[7d_positivity_public]]=0,ISBLANK(Table1[[#This Row],[7d_positivity_public]])),"",(Table1[[#This Row],[7d_positivity_public]]-Table1[[#This Row],[7d_positivity_all]])/Table1[[#This Row],[7d_positivity_public]])</f>
        <v>0.33333333333333331</v>
      </c>
      <c r="W2241">
        <v>2</v>
      </c>
    </row>
    <row r="2242" spans="1:23" x14ac:dyDescent="0.25">
      <c r="A2242" s="10">
        <v>44428</v>
      </c>
      <c r="B2242">
        <v>2312</v>
      </c>
      <c r="C2242" t="s">
        <v>150</v>
      </c>
      <c r="D2242">
        <v>8</v>
      </c>
      <c r="E2242">
        <v>7</v>
      </c>
      <c r="F2242">
        <v>1</v>
      </c>
      <c r="G2242">
        <v>6</v>
      </c>
      <c r="H2242">
        <v>87</v>
      </c>
      <c r="K2242">
        <v>87</v>
      </c>
      <c r="L2242">
        <v>83</v>
      </c>
      <c r="M2242">
        <v>91</v>
      </c>
      <c r="N2242">
        <v>81</v>
      </c>
      <c r="P2242">
        <v>82</v>
      </c>
      <c r="Q2242">
        <v>76</v>
      </c>
      <c r="R2242">
        <v>88</v>
      </c>
      <c r="T2242" s="34">
        <f>_xlfn.XLOOKUP(B2242,Demog!$A$2:$A$219,Demog!$P$2:$P$219,,,2)</f>
        <v>29587</v>
      </c>
      <c r="U2242" s="34">
        <f t="shared" ref="U2242:U2305" si="35">ROUND(T2242*D2242/100000*7,0)</f>
        <v>17</v>
      </c>
      <c r="V2242" s="13">
        <f>IF(OR(Table1[[#This Row],[7d_positivity_public]]=0,ISBLANK(Table1[[#This Row],[7d_positivity_public]])),"",(Table1[[#This Row],[7d_positivity_public]]-Table1[[#This Row],[7d_positivity_all]])/Table1[[#This Row],[7d_positivity_public]])</f>
        <v>0.33333333333333331</v>
      </c>
      <c r="W2242">
        <v>4</v>
      </c>
    </row>
    <row r="2243" spans="1:23" x14ac:dyDescent="0.25">
      <c r="A2243" s="10">
        <v>44428</v>
      </c>
      <c r="B2243">
        <v>2313</v>
      </c>
      <c r="C2243" t="s">
        <v>151</v>
      </c>
      <c r="D2243">
        <v>5</v>
      </c>
      <c r="E2243">
        <v>10</v>
      </c>
      <c r="F2243">
        <v>-5</v>
      </c>
      <c r="G2243">
        <v>5</v>
      </c>
      <c r="H2243">
        <v>85</v>
      </c>
      <c r="K2243">
        <v>85</v>
      </c>
      <c r="L2243">
        <v>83</v>
      </c>
      <c r="M2243">
        <v>90</v>
      </c>
      <c r="N2243">
        <v>77</v>
      </c>
      <c r="P2243">
        <v>78</v>
      </c>
      <c r="Q2243">
        <v>75</v>
      </c>
      <c r="R2243">
        <v>85</v>
      </c>
      <c r="T2243" s="34">
        <f>_xlfn.XLOOKUP(B2243,Demog!$A$2:$A$219,Demog!$P$2:$P$219,,,2)</f>
        <v>31567</v>
      </c>
      <c r="U2243" s="34">
        <f t="shared" si="35"/>
        <v>11</v>
      </c>
      <c r="V2243" s="13">
        <f>IF(OR(Table1[[#This Row],[7d_positivity_public]]=0,ISBLANK(Table1[[#This Row],[7d_positivity_public]])),"",(Table1[[#This Row],[7d_positivity_public]]-Table1[[#This Row],[7d_positivity_all]])/Table1[[#This Row],[7d_positivity_public]])</f>
        <v>0.4</v>
      </c>
      <c r="W2243">
        <v>3</v>
      </c>
    </row>
    <row r="2244" spans="1:23" x14ac:dyDescent="0.25">
      <c r="A2244" s="10">
        <v>44428</v>
      </c>
      <c r="B2244">
        <v>2314</v>
      </c>
      <c r="C2244" t="s">
        <v>152</v>
      </c>
      <c r="D2244">
        <v>14</v>
      </c>
      <c r="E2244">
        <v>7</v>
      </c>
      <c r="F2244">
        <v>7</v>
      </c>
      <c r="G2244">
        <v>11</v>
      </c>
      <c r="H2244">
        <v>82</v>
      </c>
      <c r="K2244">
        <v>82</v>
      </c>
      <c r="L2244">
        <v>74</v>
      </c>
      <c r="M2244">
        <v>89</v>
      </c>
      <c r="N2244">
        <v>74</v>
      </c>
      <c r="P2244">
        <v>76</v>
      </c>
      <c r="Q2244">
        <v>64</v>
      </c>
      <c r="R2244">
        <v>85</v>
      </c>
      <c r="T2244" s="34">
        <f>_xlfn.XLOOKUP(B2244,Demog!$A$2:$A$219,Demog!$P$2:$P$219,,,2)</f>
        <v>22090</v>
      </c>
      <c r="U2244" s="34">
        <f t="shared" si="35"/>
        <v>22</v>
      </c>
      <c r="V2244" s="13">
        <f>IF(OR(Table1[[#This Row],[7d_positivity_public]]=0,ISBLANK(Table1[[#This Row],[7d_positivity_public]])),"",(Table1[[#This Row],[7d_positivity_public]]-Table1[[#This Row],[7d_positivity_all]])/Table1[[#This Row],[7d_positivity_public]])</f>
        <v>0.18181818181818182</v>
      </c>
      <c r="W2244">
        <v>9</v>
      </c>
    </row>
    <row r="2245" spans="1:23" x14ac:dyDescent="0.25">
      <c r="A2245" s="10">
        <v>44428</v>
      </c>
      <c r="B2245">
        <v>2315</v>
      </c>
      <c r="C2245" t="s">
        <v>153</v>
      </c>
      <c r="D2245">
        <v>12</v>
      </c>
      <c r="E2245">
        <v>7</v>
      </c>
      <c r="F2245">
        <v>5</v>
      </c>
      <c r="G2245">
        <v>6</v>
      </c>
      <c r="H2245">
        <v>77</v>
      </c>
      <c r="K2245">
        <v>78</v>
      </c>
      <c r="L2245">
        <v>71</v>
      </c>
      <c r="M2245">
        <v>86</v>
      </c>
      <c r="N2245">
        <v>68</v>
      </c>
      <c r="P2245">
        <v>69</v>
      </c>
      <c r="Q2245">
        <v>60</v>
      </c>
      <c r="R2245">
        <v>80</v>
      </c>
      <c r="T2245" s="34">
        <f>_xlfn.XLOOKUP(B2245,Demog!$A$2:$A$219,Demog!$P$2:$P$219,,,2)</f>
        <v>13204</v>
      </c>
      <c r="U2245" s="34">
        <f t="shared" si="35"/>
        <v>11</v>
      </c>
      <c r="V2245" s="13">
        <f>IF(OR(Table1[[#This Row],[7d_positivity_public]]=0,ISBLANK(Table1[[#This Row],[7d_positivity_public]])),"",(Table1[[#This Row],[7d_positivity_public]]-Table1[[#This Row],[7d_positivity_all]])/Table1[[#This Row],[7d_positivity_public]])</f>
        <v>0.16666666666666666</v>
      </c>
      <c r="W2245">
        <v>5</v>
      </c>
    </row>
    <row r="2246" spans="1:23" x14ac:dyDescent="0.25">
      <c r="A2246" s="10">
        <v>44428</v>
      </c>
      <c r="B2246">
        <v>2316</v>
      </c>
      <c r="C2246" t="s">
        <v>154</v>
      </c>
      <c r="D2246">
        <v>8</v>
      </c>
      <c r="E2246">
        <v>5</v>
      </c>
      <c r="F2246">
        <v>3</v>
      </c>
      <c r="G2246">
        <v>5</v>
      </c>
      <c r="H2246">
        <v>77</v>
      </c>
      <c r="K2246">
        <v>78</v>
      </c>
      <c r="L2246">
        <v>71</v>
      </c>
      <c r="M2246">
        <v>85</v>
      </c>
      <c r="N2246">
        <v>69</v>
      </c>
      <c r="P2246">
        <v>71</v>
      </c>
      <c r="Q2246">
        <v>60</v>
      </c>
      <c r="R2246">
        <v>81</v>
      </c>
      <c r="T2246" s="34">
        <f>_xlfn.XLOOKUP(B2246,Demog!$A$2:$A$219,Demog!$P$2:$P$219,,,2)</f>
        <v>12653</v>
      </c>
      <c r="U2246" s="34">
        <f t="shared" si="35"/>
        <v>7</v>
      </c>
      <c r="V2246" s="13">
        <f>IF(OR(Table1[[#This Row],[7d_positivity_public]]=0,ISBLANK(Table1[[#This Row],[7d_positivity_public]])),"",(Table1[[#This Row],[7d_positivity_public]]-Table1[[#This Row],[7d_positivity_all]])/Table1[[#This Row],[7d_positivity_public]])</f>
        <v>0.4</v>
      </c>
      <c r="W2246">
        <v>3</v>
      </c>
    </row>
    <row r="2247" spans="1:23" x14ac:dyDescent="0.25">
      <c r="A2247" s="10">
        <v>44428</v>
      </c>
      <c r="B2247">
        <v>2317</v>
      </c>
      <c r="C2247" t="s">
        <v>155</v>
      </c>
      <c r="D2247">
        <v>19</v>
      </c>
      <c r="E2247">
        <v>10</v>
      </c>
      <c r="F2247">
        <v>9</v>
      </c>
      <c r="G2247">
        <v>11</v>
      </c>
      <c r="H2247">
        <v>77</v>
      </c>
      <c r="K2247">
        <v>78</v>
      </c>
      <c r="L2247">
        <v>70</v>
      </c>
      <c r="M2247">
        <v>85</v>
      </c>
      <c r="N2247">
        <v>69</v>
      </c>
      <c r="P2247">
        <v>71</v>
      </c>
      <c r="Q2247">
        <v>58</v>
      </c>
      <c r="R2247">
        <v>80</v>
      </c>
      <c r="T2247" s="34">
        <f>_xlfn.XLOOKUP(B2247,Demog!$A$2:$A$219,Demog!$P$2:$P$219,,,2)</f>
        <v>8789</v>
      </c>
      <c r="U2247" s="34">
        <f t="shared" si="35"/>
        <v>12</v>
      </c>
      <c r="V2247" s="13">
        <f>IF(OR(Table1[[#This Row],[7d_positivity_public]]=0,ISBLANK(Table1[[#This Row],[7d_positivity_public]])),"",(Table1[[#This Row],[7d_positivity_public]]-Table1[[#This Row],[7d_positivity_all]])/Table1[[#This Row],[7d_positivity_public]])</f>
        <v>0.27272727272727271</v>
      </c>
      <c r="W2247">
        <v>8</v>
      </c>
    </row>
    <row r="2248" spans="1:23" x14ac:dyDescent="0.25">
      <c r="A2248" s="10">
        <v>44428</v>
      </c>
      <c r="B2248">
        <v>2321</v>
      </c>
      <c r="C2248" t="s">
        <v>156</v>
      </c>
      <c r="D2248">
        <v>5</v>
      </c>
      <c r="E2248">
        <v>6</v>
      </c>
      <c r="F2248">
        <v>-1</v>
      </c>
      <c r="G2248">
        <v>6</v>
      </c>
      <c r="H2248">
        <v>89</v>
      </c>
      <c r="K2248">
        <v>89</v>
      </c>
      <c r="L2248">
        <v>88</v>
      </c>
      <c r="M2248">
        <v>92</v>
      </c>
      <c r="N2248">
        <v>79</v>
      </c>
      <c r="P2248">
        <v>80</v>
      </c>
      <c r="Q2248">
        <v>74</v>
      </c>
      <c r="R2248">
        <v>87</v>
      </c>
      <c r="T2248" s="34">
        <f>_xlfn.XLOOKUP(B2248,Demog!$A$2:$A$219,Demog!$P$2:$P$219,,,2)</f>
        <v>56017</v>
      </c>
      <c r="U2248" s="34">
        <f t="shared" si="35"/>
        <v>20</v>
      </c>
      <c r="V2248" s="13">
        <f>IF(OR(Table1[[#This Row],[7d_positivity_public]]=0,ISBLANK(Table1[[#This Row],[7d_positivity_public]])),"",(Table1[[#This Row],[7d_positivity_public]]-Table1[[#This Row],[7d_positivity_all]])/Table1[[#This Row],[7d_positivity_public]])</f>
        <v>0.33333333333333331</v>
      </c>
      <c r="W2248">
        <v>4</v>
      </c>
    </row>
    <row r="2249" spans="1:23" x14ac:dyDescent="0.25">
      <c r="A2249" s="10">
        <v>44428</v>
      </c>
      <c r="B2249">
        <v>2322</v>
      </c>
      <c r="C2249" t="s">
        <v>157</v>
      </c>
      <c r="D2249">
        <v>5</v>
      </c>
      <c r="E2249">
        <v>6</v>
      </c>
      <c r="F2249">
        <v>-1</v>
      </c>
      <c r="G2249">
        <v>3</v>
      </c>
      <c r="H2249">
        <v>90</v>
      </c>
      <c r="K2249">
        <v>91</v>
      </c>
      <c r="L2249">
        <v>88</v>
      </c>
      <c r="M2249">
        <v>93</v>
      </c>
      <c r="N2249">
        <v>83</v>
      </c>
      <c r="P2249">
        <v>84</v>
      </c>
      <c r="Q2249">
        <v>78</v>
      </c>
      <c r="R2249">
        <v>89</v>
      </c>
      <c r="T2249" s="34">
        <f>_xlfn.XLOOKUP(B2249,Demog!$A$2:$A$219,Demog!$P$2:$P$219,,,2)</f>
        <v>24822</v>
      </c>
      <c r="U2249" s="34">
        <f t="shared" si="35"/>
        <v>9</v>
      </c>
      <c r="V2249" s="13">
        <f>IF(OR(Table1[[#This Row],[7d_positivity_public]]=0,ISBLANK(Table1[[#This Row],[7d_positivity_public]])),"",(Table1[[#This Row],[7d_positivity_public]]-Table1[[#This Row],[7d_positivity_all]])/Table1[[#This Row],[7d_positivity_public]])</f>
        <v>0.33333333333333331</v>
      </c>
      <c r="W2249">
        <v>2</v>
      </c>
    </row>
    <row r="2250" spans="1:23" x14ac:dyDescent="0.25">
      <c r="A2250" s="10">
        <v>44428</v>
      </c>
      <c r="B2250">
        <v>2323</v>
      </c>
      <c r="C2250" t="s">
        <v>158</v>
      </c>
      <c r="D2250">
        <v>3</v>
      </c>
      <c r="E2250">
        <v>6</v>
      </c>
      <c r="F2250">
        <v>-3</v>
      </c>
      <c r="G2250">
        <v>2</v>
      </c>
      <c r="H2250">
        <v>89</v>
      </c>
      <c r="K2250">
        <v>89</v>
      </c>
      <c r="L2250">
        <v>84</v>
      </c>
      <c r="M2250">
        <v>92</v>
      </c>
      <c r="N2250">
        <v>83</v>
      </c>
      <c r="P2250">
        <v>84</v>
      </c>
      <c r="Q2250">
        <v>76</v>
      </c>
      <c r="R2250">
        <v>89</v>
      </c>
      <c r="T2250" s="34">
        <f>_xlfn.XLOOKUP(B2250,Demog!$A$2:$A$219,Demog!$P$2:$P$219,,,2)</f>
        <v>22225</v>
      </c>
      <c r="U2250" s="34">
        <f t="shared" si="35"/>
        <v>5</v>
      </c>
      <c r="V2250" s="13">
        <f>IF(OR(Table1[[#This Row],[7d_positivity_public]]=0,ISBLANK(Table1[[#This Row],[7d_positivity_public]])),"",(Table1[[#This Row],[7d_positivity_public]]-Table1[[#This Row],[7d_positivity_all]])/Table1[[#This Row],[7d_positivity_public]])</f>
        <v>0.5</v>
      </c>
      <c r="W2250">
        <v>1</v>
      </c>
    </row>
    <row r="2251" spans="1:23" x14ac:dyDescent="0.25">
      <c r="A2251" s="10">
        <v>44428</v>
      </c>
      <c r="B2251">
        <v>2331</v>
      </c>
      <c r="C2251" t="s">
        <v>159</v>
      </c>
      <c r="D2251">
        <v>7</v>
      </c>
      <c r="E2251">
        <v>3</v>
      </c>
      <c r="F2251">
        <v>4</v>
      </c>
      <c r="G2251">
        <v>6</v>
      </c>
      <c r="H2251">
        <v>88</v>
      </c>
      <c r="K2251">
        <v>89</v>
      </c>
      <c r="L2251">
        <v>88</v>
      </c>
      <c r="M2251">
        <v>91</v>
      </c>
      <c r="N2251">
        <v>74</v>
      </c>
      <c r="P2251">
        <v>75</v>
      </c>
      <c r="Q2251">
        <v>70</v>
      </c>
      <c r="R2251">
        <v>84</v>
      </c>
      <c r="T2251" s="34">
        <f>_xlfn.XLOOKUP(B2251,Demog!$A$2:$A$219,Demog!$P$2:$P$219,,,2)</f>
        <v>53402</v>
      </c>
      <c r="U2251" s="34">
        <f t="shared" si="35"/>
        <v>26</v>
      </c>
      <c r="V2251" s="13">
        <f>IF(OR(Table1[[#This Row],[7d_positivity_public]]=0,ISBLANK(Table1[[#This Row],[7d_positivity_public]])),"",(Table1[[#This Row],[7d_positivity_public]]-Table1[[#This Row],[7d_positivity_all]])/Table1[[#This Row],[7d_positivity_public]])</f>
        <v>0.33333333333333331</v>
      </c>
      <c r="W2251">
        <v>4</v>
      </c>
    </row>
    <row r="2252" spans="1:23" x14ac:dyDescent="0.25">
      <c r="A2252" s="10">
        <v>44428</v>
      </c>
      <c r="B2252">
        <v>2332</v>
      </c>
      <c r="C2252" t="s">
        <v>160</v>
      </c>
      <c r="D2252">
        <v>8</v>
      </c>
      <c r="E2252">
        <v>5</v>
      </c>
      <c r="F2252">
        <v>3</v>
      </c>
      <c r="G2252">
        <v>9</v>
      </c>
      <c r="H2252">
        <v>84</v>
      </c>
      <c r="K2252">
        <v>85</v>
      </c>
      <c r="L2252">
        <v>84</v>
      </c>
      <c r="M2252">
        <v>86</v>
      </c>
      <c r="N2252">
        <v>71</v>
      </c>
      <c r="P2252">
        <v>72</v>
      </c>
      <c r="Q2252">
        <v>68</v>
      </c>
      <c r="R2252">
        <v>79</v>
      </c>
      <c r="T2252" s="34">
        <f>_xlfn.XLOOKUP(B2252,Demog!$A$2:$A$219,Demog!$P$2:$P$219,,,2)</f>
        <v>51161</v>
      </c>
      <c r="U2252" s="34">
        <f t="shared" si="35"/>
        <v>29</v>
      </c>
      <c r="V2252" s="13">
        <f>IF(OR(Table1[[#This Row],[7d_positivity_public]]=0,ISBLANK(Table1[[#This Row],[7d_positivity_public]])),"",(Table1[[#This Row],[7d_positivity_public]]-Table1[[#This Row],[7d_positivity_all]])/Table1[[#This Row],[7d_positivity_public]])</f>
        <v>0.55555555555555558</v>
      </c>
      <c r="W2252">
        <v>4</v>
      </c>
    </row>
    <row r="2253" spans="1:23" x14ac:dyDescent="0.25">
      <c r="A2253" s="10">
        <v>44428</v>
      </c>
      <c r="B2253">
        <v>2333</v>
      </c>
      <c r="C2253" t="s">
        <v>161</v>
      </c>
      <c r="D2253">
        <v>10</v>
      </c>
      <c r="E2253">
        <v>5</v>
      </c>
      <c r="F2253">
        <v>5</v>
      </c>
      <c r="G2253">
        <v>9</v>
      </c>
      <c r="H2253">
        <v>85</v>
      </c>
      <c r="K2253">
        <v>86</v>
      </c>
      <c r="L2253">
        <v>83</v>
      </c>
      <c r="M2253">
        <v>90</v>
      </c>
      <c r="N2253">
        <v>78</v>
      </c>
      <c r="P2253">
        <v>79</v>
      </c>
      <c r="Q2253">
        <v>74</v>
      </c>
      <c r="R2253">
        <v>86</v>
      </c>
      <c r="T2253" s="34">
        <f>_xlfn.XLOOKUP(B2253,Demog!$A$2:$A$219,Demog!$P$2:$P$219,,,2)</f>
        <v>69963</v>
      </c>
      <c r="U2253" s="34">
        <f t="shared" si="35"/>
        <v>49</v>
      </c>
      <c r="V2253" s="13">
        <f>IF(OR(Table1[[#This Row],[7d_positivity_public]]=0,ISBLANK(Table1[[#This Row],[7d_positivity_public]])),"",(Table1[[#This Row],[7d_positivity_public]]-Table1[[#This Row],[7d_positivity_all]])/Table1[[#This Row],[7d_positivity_public]])</f>
        <v>0.33333333333333331</v>
      </c>
      <c r="W2253">
        <v>6</v>
      </c>
    </row>
    <row r="2254" spans="1:23" x14ac:dyDescent="0.25">
      <c r="A2254" s="10">
        <v>44428</v>
      </c>
      <c r="B2254">
        <v>2334</v>
      </c>
      <c r="C2254" t="s">
        <v>162</v>
      </c>
      <c r="D2254">
        <v>5</v>
      </c>
      <c r="E2254">
        <v>4</v>
      </c>
      <c r="F2254">
        <v>1</v>
      </c>
      <c r="G2254">
        <v>5</v>
      </c>
      <c r="H2254">
        <v>90</v>
      </c>
      <c r="K2254">
        <v>91</v>
      </c>
      <c r="L2254">
        <v>89</v>
      </c>
      <c r="M2254">
        <v>93</v>
      </c>
      <c r="N2254">
        <v>79</v>
      </c>
      <c r="P2254">
        <v>80</v>
      </c>
      <c r="Q2254">
        <v>76</v>
      </c>
      <c r="R2254">
        <v>88</v>
      </c>
      <c r="T2254" s="34">
        <f>_xlfn.XLOOKUP(B2254,Demog!$A$2:$A$219,Demog!$P$2:$P$219,,,2)</f>
        <v>45391</v>
      </c>
      <c r="U2254" s="34">
        <f t="shared" si="35"/>
        <v>16</v>
      </c>
      <c r="V2254" s="13">
        <f>IF(OR(Table1[[#This Row],[7d_positivity_public]]=0,ISBLANK(Table1[[#This Row],[7d_positivity_public]])),"",(Table1[[#This Row],[7d_positivity_public]]-Table1[[#This Row],[7d_positivity_all]])/Table1[[#This Row],[7d_positivity_public]])</f>
        <v>0.4</v>
      </c>
      <c r="W2254">
        <v>3</v>
      </c>
    </row>
    <row r="2255" spans="1:23" x14ac:dyDescent="0.25">
      <c r="A2255" s="10">
        <v>44428</v>
      </c>
      <c r="B2255">
        <v>2335</v>
      </c>
      <c r="C2255" t="s">
        <v>163</v>
      </c>
      <c r="D2255">
        <v>4</v>
      </c>
      <c r="E2255">
        <v>5</v>
      </c>
      <c r="F2255">
        <v>-1</v>
      </c>
      <c r="G2255">
        <v>5</v>
      </c>
      <c r="H2255">
        <v>90</v>
      </c>
      <c r="K2255">
        <v>91</v>
      </c>
      <c r="L2255">
        <v>90</v>
      </c>
      <c r="M2255">
        <v>93</v>
      </c>
      <c r="N2255">
        <v>76</v>
      </c>
      <c r="P2255">
        <v>78</v>
      </c>
      <c r="Q2255">
        <v>72</v>
      </c>
      <c r="R2255">
        <v>87</v>
      </c>
      <c r="T2255" s="34">
        <f>_xlfn.XLOOKUP(B2255,Demog!$A$2:$A$219,Demog!$P$2:$P$219,,,2)</f>
        <v>62748</v>
      </c>
      <c r="U2255" s="34">
        <f t="shared" si="35"/>
        <v>18</v>
      </c>
      <c r="V2255" s="13">
        <f>IF(OR(Table1[[#This Row],[7d_positivity_public]]=0,ISBLANK(Table1[[#This Row],[7d_positivity_public]])),"",(Table1[[#This Row],[7d_positivity_public]]-Table1[[#This Row],[7d_positivity_all]])/Table1[[#This Row],[7d_positivity_public]])</f>
        <v>0.2</v>
      </c>
      <c r="W2255">
        <v>4</v>
      </c>
    </row>
    <row r="2256" spans="1:23" x14ac:dyDescent="0.25">
      <c r="A2256" s="10">
        <v>44428</v>
      </c>
      <c r="B2256">
        <v>2336</v>
      </c>
      <c r="C2256" t="s">
        <v>164</v>
      </c>
      <c r="D2256">
        <v>5</v>
      </c>
      <c r="E2256">
        <v>3</v>
      </c>
      <c r="F2256">
        <v>2</v>
      </c>
      <c r="G2256">
        <v>6</v>
      </c>
      <c r="H2256">
        <v>88</v>
      </c>
      <c r="K2256">
        <v>89</v>
      </c>
      <c r="L2256">
        <v>87</v>
      </c>
      <c r="M2256">
        <v>91</v>
      </c>
      <c r="N2256">
        <v>79</v>
      </c>
      <c r="P2256">
        <v>80</v>
      </c>
      <c r="Q2256">
        <v>75</v>
      </c>
      <c r="R2256">
        <v>86</v>
      </c>
      <c r="T2256" s="34">
        <f>_xlfn.XLOOKUP(B2256,Demog!$A$2:$A$219,Demog!$P$2:$P$219,,,2)</f>
        <v>58701</v>
      </c>
      <c r="U2256" s="34">
        <f t="shared" si="35"/>
        <v>21</v>
      </c>
      <c r="V2256" s="13">
        <f>IF(OR(Table1[[#This Row],[7d_positivity_public]]=0,ISBLANK(Table1[[#This Row],[7d_positivity_public]])),"",(Table1[[#This Row],[7d_positivity_public]]-Table1[[#This Row],[7d_positivity_all]])/Table1[[#This Row],[7d_positivity_public]])</f>
        <v>0.33333333333333331</v>
      </c>
      <c r="W2256">
        <v>4</v>
      </c>
    </row>
    <row r="2257" spans="1:23" x14ac:dyDescent="0.25">
      <c r="A2257" s="10">
        <v>44428</v>
      </c>
      <c r="B2257">
        <v>2337</v>
      </c>
      <c r="C2257" t="s">
        <v>165</v>
      </c>
      <c r="D2257">
        <v>7</v>
      </c>
      <c r="E2257">
        <v>6</v>
      </c>
      <c r="F2257">
        <v>1</v>
      </c>
      <c r="G2257">
        <v>8</v>
      </c>
      <c r="H2257">
        <v>83</v>
      </c>
      <c r="K2257">
        <v>83</v>
      </c>
      <c r="L2257">
        <v>81</v>
      </c>
      <c r="M2257">
        <v>87</v>
      </c>
      <c r="N2257">
        <v>74</v>
      </c>
      <c r="P2257">
        <v>75</v>
      </c>
      <c r="Q2257">
        <v>70</v>
      </c>
      <c r="R2257">
        <v>82</v>
      </c>
      <c r="T2257" s="34">
        <f>_xlfn.XLOOKUP(B2257,Demog!$A$2:$A$219,Demog!$P$2:$P$219,,,2)</f>
        <v>60538</v>
      </c>
      <c r="U2257" s="34">
        <f t="shared" si="35"/>
        <v>30</v>
      </c>
      <c r="V2257" s="13">
        <f>IF(OR(Table1[[#This Row],[7d_positivity_public]]=0,ISBLANK(Table1[[#This Row],[7d_positivity_public]])),"",(Table1[[#This Row],[7d_positivity_public]]-Table1[[#This Row],[7d_positivity_all]])/Table1[[#This Row],[7d_positivity_public]])</f>
        <v>0.375</v>
      </c>
      <c r="W2257">
        <v>5</v>
      </c>
    </row>
    <row r="2258" spans="1:23" x14ac:dyDescent="0.25">
      <c r="A2258" s="10">
        <v>44428</v>
      </c>
      <c r="B2258">
        <v>2338</v>
      </c>
      <c r="C2258" t="s">
        <v>166</v>
      </c>
      <c r="D2258">
        <v>3</v>
      </c>
      <c r="E2258">
        <v>3</v>
      </c>
      <c r="F2258">
        <v>0</v>
      </c>
      <c r="G2258">
        <v>5</v>
      </c>
      <c r="H2258">
        <v>90</v>
      </c>
      <c r="K2258">
        <v>92</v>
      </c>
      <c r="L2258">
        <v>91</v>
      </c>
      <c r="M2258">
        <v>93</v>
      </c>
      <c r="N2258">
        <v>74</v>
      </c>
      <c r="P2258">
        <v>76</v>
      </c>
      <c r="Q2258">
        <v>71</v>
      </c>
      <c r="R2258">
        <v>86</v>
      </c>
      <c r="T2258" s="34">
        <f>_xlfn.XLOOKUP(B2258,Demog!$A$2:$A$219,Demog!$P$2:$P$219,,,2)</f>
        <v>41463</v>
      </c>
      <c r="U2258" s="34">
        <f t="shared" si="35"/>
        <v>9</v>
      </c>
      <c r="V2258" s="13">
        <f>IF(OR(Table1[[#This Row],[7d_positivity_public]]=0,ISBLANK(Table1[[#This Row],[7d_positivity_public]])),"",(Table1[[#This Row],[7d_positivity_public]]-Table1[[#This Row],[7d_positivity_all]])/Table1[[#This Row],[7d_positivity_public]])</f>
        <v>0.4</v>
      </c>
      <c r="W2258">
        <v>3</v>
      </c>
    </row>
    <row r="2259" spans="1:23" x14ac:dyDescent="0.25">
      <c r="A2259" s="10">
        <v>44428</v>
      </c>
      <c r="B2259">
        <v>2341</v>
      </c>
      <c r="C2259" t="s">
        <v>167</v>
      </c>
      <c r="D2259">
        <v>6</v>
      </c>
      <c r="E2259">
        <v>8</v>
      </c>
      <c r="F2259">
        <v>-2</v>
      </c>
      <c r="G2259">
        <v>5</v>
      </c>
      <c r="H2259">
        <v>85</v>
      </c>
      <c r="K2259">
        <v>86</v>
      </c>
      <c r="L2259">
        <v>82</v>
      </c>
      <c r="M2259">
        <v>89</v>
      </c>
      <c r="N2259">
        <v>79</v>
      </c>
      <c r="P2259">
        <v>80</v>
      </c>
      <c r="Q2259">
        <v>73</v>
      </c>
      <c r="R2259">
        <v>85</v>
      </c>
      <c r="T2259" s="34">
        <f>_xlfn.XLOOKUP(B2259,Demog!$A$2:$A$219,Demog!$P$2:$P$219,,,2)</f>
        <v>74816</v>
      </c>
      <c r="U2259" s="34">
        <f t="shared" si="35"/>
        <v>31</v>
      </c>
      <c r="V2259" s="13">
        <f>IF(OR(Table1[[#This Row],[7d_positivity_public]]=0,ISBLANK(Table1[[#This Row],[7d_positivity_public]])),"",(Table1[[#This Row],[7d_positivity_public]]-Table1[[#This Row],[7d_positivity_all]])/Table1[[#This Row],[7d_positivity_public]])</f>
        <v>0.4</v>
      </c>
      <c r="W2259">
        <v>3</v>
      </c>
    </row>
    <row r="2260" spans="1:23" x14ac:dyDescent="0.25">
      <c r="A2260" s="10">
        <v>44428</v>
      </c>
      <c r="B2260">
        <v>2342</v>
      </c>
      <c r="C2260" t="s">
        <v>168</v>
      </c>
      <c r="D2260">
        <v>7</v>
      </c>
      <c r="E2260">
        <v>7</v>
      </c>
      <c r="F2260">
        <v>0</v>
      </c>
      <c r="G2260">
        <v>5</v>
      </c>
      <c r="H2260">
        <v>83</v>
      </c>
      <c r="K2260">
        <v>84</v>
      </c>
      <c r="L2260">
        <v>75</v>
      </c>
      <c r="M2260">
        <v>88</v>
      </c>
      <c r="N2260">
        <v>77</v>
      </c>
      <c r="P2260">
        <v>77</v>
      </c>
      <c r="Q2260">
        <v>65</v>
      </c>
      <c r="R2260">
        <v>83</v>
      </c>
      <c r="T2260" s="34">
        <f>_xlfn.XLOOKUP(B2260,Demog!$A$2:$A$219,Demog!$P$2:$P$219,,,2)</f>
        <v>19952</v>
      </c>
      <c r="U2260" s="34">
        <f t="shared" si="35"/>
        <v>10</v>
      </c>
      <c r="V2260" s="13">
        <f>IF(OR(Table1[[#This Row],[7d_positivity_public]]=0,ISBLANK(Table1[[#This Row],[7d_positivity_public]])),"",(Table1[[#This Row],[7d_positivity_public]]-Table1[[#This Row],[7d_positivity_all]])/Table1[[#This Row],[7d_positivity_public]])</f>
        <v>0.4</v>
      </c>
      <c r="W2260">
        <v>3</v>
      </c>
    </row>
    <row r="2261" spans="1:23" x14ac:dyDescent="0.25">
      <c r="A2261" s="10">
        <v>44428</v>
      </c>
      <c r="B2261">
        <v>3111</v>
      </c>
      <c r="C2261" t="s">
        <v>169</v>
      </c>
      <c r="D2261">
        <v>4</v>
      </c>
      <c r="E2261">
        <v>2</v>
      </c>
      <c r="F2261">
        <v>2</v>
      </c>
      <c r="G2261">
        <v>6</v>
      </c>
      <c r="H2261">
        <v>88</v>
      </c>
      <c r="K2261">
        <v>89</v>
      </c>
      <c r="L2261">
        <v>94</v>
      </c>
      <c r="M2261">
        <v>83</v>
      </c>
      <c r="N2261">
        <v>77</v>
      </c>
      <c r="P2261">
        <v>77</v>
      </c>
      <c r="Q2261">
        <v>79</v>
      </c>
      <c r="R2261">
        <v>76</v>
      </c>
      <c r="T2261" s="34">
        <f>_xlfn.XLOOKUP(B2261,Demog!$A$2:$A$219,Demog!$P$2:$P$219,,,2)</f>
        <v>54587</v>
      </c>
      <c r="U2261" s="34">
        <f t="shared" si="35"/>
        <v>15</v>
      </c>
      <c r="V2261" s="13">
        <f>IF(OR(Table1[[#This Row],[7d_positivity_public]]=0,ISBLANK(Table1[[#This Row],[7d_positivity_public]])),"",(Table1[[#This Row],[7d_positivity_public]]-Table1[[#This Row],[7d_positivity_all]])/Table1[[#This Row],[7d_positivity_public]])</f>
        <v>0.83333333333333337</v>
      </c>
      <c r="W2261">
        <v>1</v>
      </c>
    </row>
    <row r="2262" spans="1:23" x14ac:dyDescent="0.25">
      <c r="A2262" s="10">
        <v>44428</v>
      </c>
      <c r="B2262">
        <v>3112</v>
      </c>
      <c r="C2262" t="s">
        <v>170</v>
      </c>
      <c r="D2262">
        <v>6</v>
      </c>
      <c r="E2262">
        <v>7</v>
      </c>
      <c r="F2262">
        <v>-1</v>
      </c>
      <c r="G2262">
        <v>8</v>
      </c>
      <c r="H2262">
        <v>82</v>
      </c>
      <c r="K2262">
        <v>81</v>
      </c>
      <c r="L2262">
        <v>80</v>
      </c>
      <c r="M2262">
        <v>82</v>
      </c>
      <c r="N2262">
        <v>74</v>
      </c>
      <c r="P2262">
        <v>75</v>
      </c>
      <c r="Q2262">
        <v>72</v>
      </c>
      <c r="R2262">
        <v>78</v>
      </c>
      <c r="T2262" s="34">
        <f>_xlfn.XLOOKUP(B2262,Demog!$A$2:$A$219,Demog!$P$2:$P$219,,,2)</f>
        <v>17729</v>
      </c>
      <c r="U2262" s="34">
        <f t="shared" si="35"/>
        <v>7</v>
      </c>
      <c r="V2262" s="13">
        <f>IF(OR(Table1[[#This Row],[7d_positivity_public]]=0,ISBLANK(Table1[[#This Row],[7d_positivity_public]])),"",(Table1[[#This Row],[7d_positivity_public]]-Table1[[#This Row],[7d_positivity_all]])/Table1[[#This Row],[7d_positivity_public]])</f>
        <v>0.625</v>
      </c>
      <c r="W2262">
        <v>3</v>
      </c>
    </row>
    <row r="2263" spans="1:23" x14ac:dyDescent="0.25">
      <c r="A2263" s="10">
        <v>44428</v>
      </c>
      <c r="B2263">
        <v>3113</v>
      </c>
      <c r="C2263" t="s">
        <v>171</v>
      </c>
      <c r="D2263">
        <v>3</v>
      </c>
      <c r="E2263">
        <v>3</v>
      </c>
      <c r="F2263">
        <v>0</v>
      </c>
      <c r="G2263">
        <v>6</v>
      </c>
      <c r="H2263">
        <v>81</v>
      </c>
      <c r="K2263">
        <v>81</v>
      </c>
      <c r="L2263">
        <v>80</v>
      </c>
      <c r="M2263">
        <v>82</v>
      </c>
      <c r="N2263">
        <v>74</v>
      </c>
      <c r="P2263">
        <v>74</v>
      </c>
      <c r="Q2263">
        <v>71</v>
      </c>
      <c r="R2263">
        <v>77</v>
      </c>
      <c r="T2263" s="34">
        <f>_xlfn.XLOOKUP(B2263,Demog!$A$2:$A$219,Demog!$P$2:$P$219,,,2)</f>
        <v>23478</v>
      </c>
      <c r="U2263" s="34">
        <f t="shared" si="35"/>
        <v>5</v>
      </c>
      <c r="V2263" s="13">
        <f>IF(OR(Table1[[#This Row],[7d_positivity_public]]=0,ISBLANK(Table1[[#This Row],[7d_positivity_public]])),"",(Table1[[#This Row],[7d_positivity_public]]-Table1[[#This Row],[7d_positivity_all]])/Table1[[#This Row],[7d_positivity_public]])</f>
        <v>0.66666666666666663</v>
      </c>
      <c r="W2263">
        <v>2</v>
      </c>
    </row>
    <row r="2264" spans="1:23" x14ac:dyDescent="0.25">
      <c r="A2264" s="10">
        <v>44428</v>
      </c>
      <c r="B2264">
        <v>3114</v>
      </c>
      <c r="C2264" t="s">
        <v>172</v>
      </c>
      <c r="D2264">
        <v>3</v>
      </c>
      <c r="E2264">
        <v>4</v>
      </c>
      <c r="F2264">
        <v>-1</v>
      </c>
      <c r="G2264">
        <v>6</v>
      </c>
      <c r="H2264">
        <v>84</v>
      </c>
      <c r="K2264">
        <v>84</v>
      </c>
      <c r="L2264">
        <v>82</v>
      </c>
      <c r="M2264">
        <v>85</v>
      </c>
      <c r="N2264">
        <v>76</v>
      </c>
      <c r="P2264">
        <v>77</v>
      </c>
      <c r="Q2264">
        <v>73</v>
      </c>
      <c r="R2264">
        <v>80</v>
      </c>
      <c r="T2264" s="34">
        <f>_xlfn.XLOOKUP(B2264,Demog!$A$2:$A$219,Demog!$P$2:$P$219,,,2)</f>
        <v>32171</v>
      </c>
      <c r="U2264" s="34">
        <f t="shared" si="35"/>
        <v>7</v>
      </c>
      <c r="V2264" s="13">
        <f>IF(OR(Table1[[#This Row],[7d_positivity_public]]=0,ISBLANK(Table1[[#This Row],[7d_positivity_public]])),"",(Table1[[#This Row],[7d_positivity_public]]-Table1[[#This Row],[7d_positivity_all]])/Table1[[#This Row],[7d_positivity_public]])</f>
        <v>0.66666666666666663</v>
      </c>
      <c r="W2264">
        <v>2</v>
      </c>
    </row>
    <row r="2265" spans="1:23" x14ac:dyDescent="0.25">
      <c r="A2265" s="10">
        <v>44428</v>
      </c>
      <c r="B2265">
        <v>3115</v>
      </c>
      <c r="C2265" t="s">
        <v>173</v>
      </c>
      <c r="D2265">
        <v>2</v>
      </c>
      <c r="E2265">
        <v>4</v>
      </c>
      <c r="F2265">
        <v>-2</v>
      </c>
      <c r="G2265">
        <v>4</v>
      </c>
      <c r="H2265">
        <v>88</v>
      </c>
      <c r="K2265">
        <v>88</v>
      </c>
      <c r="L2265">
        <v>85</v>
      </c>
      <c r="M2265">
        <v>90</v>
      </c>
      <c r="N2265">
        <v>82</v>
      </c>
      <c r="P2265">
        <v>83</v>
      </c>
      <c r="Q2265">
        <v>78</v>
      </c>
      <c r="R2265">
        <v>87</v>
      </c>
      <c r="T2265" s="34">
        <f>_xlfn.XLOOKUP(B2265,Demog!$A$2:$A$219,Demog!$P$2:$P$219,,,2)</f>
        <v>24774</v>
      </c>
      <c r="U2265" s="34">
        <f t="shared" si="35"/>
        <v>3</v>
      </c>
      <c r="V2265" s="13">
        <f>IF(OR(Table1[[#This Row],[7d_positivity_public]]=0,ISBLANK(Table1[[#This Row],[7d_positivity_public]])),"",(Table1[[#This Row],[7d_positivity_public]]-Table1[[#This Row],[7d_positivity_all]])/Table1[[#This Row],[7d_positivity_public]])</f>
        <v>0.25</v>
      </c>
      <c r="W2265">
        <v>3</v>
      </c>
    </row>
    <row r="2266" spans="1:23" x14ac:dyDescent="0.25">
      <c r="A2266" s="10">
        <v>44428</v>
      </c>
      <c r="B2266">
        <v>3116</v>
      </c>
      <c r="C2266" t="s">
        <v>174</v>
      </c>
      <c r="D2266">
        <v>6</v>
      </c>
      <c r="E2266">
        <v>10</v>
      </c>
      <c r="F2266">
        <v>-4</v>
      </c>
      <c r="G2266">
        <v>12</v>
      </c>
      <c r="H2266">
        <v>88</v>
      </c>
      <c r="K2266">
        <v>88</v>
      </c>
      <c r="L2266">
        <v>88</v>
      </c>
      <c r="M2266">
        <v>87</v>
      </c>
      <c r="N2266">
        <v>79</v>
      </c>
      <c r="P2266">
        <v>79</v>
      </c>
      <c r="Q2266">
        <v>77</v>
      </c>
      <c r="R2266">
        <v>82</v>
      </c>
      <c r="T2266" s="34">
        <f>_xlfn.XLOOKUP(B2266,Demog!$A$2:$A$219,Demog!$P$2:$P$219,,,2)</f>
        <v>24621</v>
      </c>
      <c r="U2266" s="34">
        <f t="shared" si="35"/>
        <v>10</v>
      </c>
      <c r="V2266" s="13">
        <f>IF(OR(Table1[[#This Row],[7d_positivity_public]]=0,ISBLANK(Table1[[#This Row],[7d_positivity_public]])),"",(Table1[[#This Row],[7d_positivity_public]]-Table1[[#This Row],[7d_positivity_all]])/Table1[[#This Row],[7d_positivity_public]])</f>
        <v>0.75</v>
      </c>
      <c r="W2266">
        <v>3</v>
      </c>
    </row>
    <row r="2267" spans="1:23" x14ac:dyDescent="0.25">
      <c r="A2267" s="10">
        <v>44428</v>
      </c>
      <c r="B2267">
        <v>3117</v>
      </c>
      <c r="C2267" t="s">
        <v>175</v>
      </c>
      <c r="D2267">
        <v>5</v>
      </c>
      <c r="E2267">
        <v>1</v>
      </c>
      <c r="F2267">
        <v>4</v>
      </c>
      <c r="G2267">
        <v>7</v>
      </c>
      <c r="H2267">
        <v>87</v>
      </c>
      <c r="K2267">
        <v>87</v>
      </c>
      <c r="L2267">
        <v>86</v>
      </c>
      <c r="M2267">
        <v>88</v>
      </c>
      <c r="N2267">
        <v>78</v>
      </c>
      <c r="P2267">
        <v>79</v>
      </c>
      <c r="Q2267">
        <v>75</v>
      </c>
      <c r="R2267">
        <v>83</v>
      </c>
      <c r="T2267" s="34">
        <f>_xlfn.XLOOKUP(B2267,Demog!$A$2:$A$219,Demog!$P$2:$P$219,,,2)</f>
        <v>20949</v>
      </c>
      <c r="U2267" s="34">
        <f t="shared" si="35"/>
        <v>7</v>
      </c>
      <c r="V2267" s="13">
        <f>IF(OR(Table1[[#This Row],[7d_positivity_public]]=0,ISBLANK(Table1[[#This Row],[7d_positivity_public]])),"",(Table1[[#This Row],[7d_positivity_public]]-Table1[[#This Row],[7d_positivity_all]])/Table1[[#This Row],[7d_positivity_public]])</f>
        <v>0.5714285714285714</v>
      </c>
      <c r="W2267">
        <v>3</v>
      </c>
    </row>
    <row r="2268" spans="1:23" x14ac:dyDescent="0.25">
      <c r="A2268" s="10">
        <v>44428</v>
      </c>
      <c r="B2268">
        <v>3211</v>
      </c>
      <c r="C2268" t="s">
        <v>176</v>
      </c>
      <c r="D2268">
        <v>17</v>
      </c>
      <c r="E2268">
        <v>14</v>
      </c>
      <c r="F2268">
        <v>3</v>
      </c>
      <c r="G2268">
        <v>10</v>
      </c>
      <c r="H2268">
        <v>89</v>
      </c>
      <c r="K2268">
        <v>89</v>
      </c>
      <c r="L2268">
        <v>93</v>
      </c>
      <c r="M2268">
        <v>83</v>
      </c>
      <c r="N2268">
        <v>78</v>
      </c>
      <c r="P2268">
        <v>79</v>
      </c>
      <c r="Q2268">
        <v>80</v>
      </c>
      <c r="R2268">
        <v>76</v>
      </c>
      <c r="T2268" s="34">
        <f>_xlfn.XLOOKUP(B2268,Demog!$A$2:$A$219,Demog!$P$2:$P$219,,,2)</f>
        <v>41934</v>
      </c>
      <c r="U2268" s="34">
        <f t="shared" si="35"/>
        <v>50</v>
      </c>
      <c r="V2268" s="13">
        <f>IF(OR(Table1[[#This Row],[7d_positivity_public]]=0,ISBLANK(Table1[[#This Row],[7d_positivity_public]])),"",(Table1[[#This Row],[7d_positivity_public]]-Table1[[#This Row],[7d_positivity_all]])/Table1[[#This Row],[7d_positivity_public]])</f>
        <v>0.8</v>
      </c>
      <c r="W2268">
        <v>2</v>
      </c>
    </row>
    <row r="2269" spans="1:23" x14ac:dyDescent="0.25">
      <c r="A2269" s="10">
        <v>44428</v>
      </c>
      <c r="B2269">
        <v>3212</v>
      </c>
      <c r="C2269" t="s">
        <v>177</v>
      </c>
      <c r="D2269">
        <v>16</v>
      </c>
      <c r="E2269">
        <v>9</v>
      </c>
      <c r="F2269">
        <v>7</v>
      </c>
      <c r="G2269">
        <v>11</v>
      </c>
      <c r="H2269">
        <v>88</v>
      </c>
      <c r="K2269">
        <v>89</v>
      </c>
      <c r="L2269">
        <v>91</v>
      </c>
      <c r="M2269">
        <v>85</v>
      </c>
      <c r="N2269">
        <v>80</v>
      </c>
      <c r="P2269">
        <v>80</v>
      </c>
      <c r="Q2269">
        <v>81</v>
      </c>
      <c r="R2269">
        <v>80</v>
      </c>
      <c r="T2269" s="34">
        <f>_xlfn.XLOOKUP(B2269,Demog!$A$2:$A$219,Demog!$P$2:$P$219,,,2)</f>
        <v>47203</v>
      </c>
      <c r="U2269" s="34">
        <f t="shared" si="35"/>
        <v>53</v>
      </c>
      <c r="V2269" s="13">
        <f>IF(OR(Table1[[#This Row],[7d_positivity_public]]=0,ISBLANK(Table1[[#This Row],[7d_positivity_public]])),"",(Table1[[#This Row],[7d_positivity_public]]-Table1[[#This Row],[7d_positivity_all]])/Table1[[#This Row],[7d_positivity_public]])</f>
        <v>0.63636363636363635</v>
      </c>
      <c r="W2269">
        <v>4</v>
      </c>
    </row>
    <row r="2270" spans="1:23" x14ac:dyDescent="0.25">
      <c r="A2270" s="10">
        <v>44428</v>
      </c>
      <c r="B2270">
        <v>3213</v>
      </c>
      <c r="C2270" t="s">
        <v>178</v>
      </c>
      <c r="D2270">
        <v>4</v>
      </c>
      <c r="E2270">
        <v>8</v>
      </c>
      <c r="F2270">
        <v>-4</v>
      </c>
      <c r="G2270">
        <v>5</v>
      </c>
      <c r="H2270">
        <v>90</v>
      </c>
      <c r="K2270">
        <v>90</v>
      </c>
      <c r="L2270">
        <v>91</v>
      </c>
      <c r="M2270">
        <v>90</v>
      </c>
      <c r="N2270">
        <v>83</v>
      </c>
      <c r="P2270">
        <v>84</v>
      </c>
      <c r="Q2270">
        <v>83</v>
      </c>
      <c r="R2270">
        <v>86</v>
      </c>
      <c r="T2270" s="34">
        <f>_xlfn.XLOOKUP(B2270,Demog!$A$2:$A$219,Demog!$P$2:$P$219,,,2)</f>
        <v>32904</v>
      </c>
      <c r="U2270" s="34">
        <f t="shared" si="35"/>
        <v>9</v>
      </c>
      <c r="V2270" s="13">
        <f>IF(OR(Table1[[#This Row],[7d_positivity_public]]=0,ISBLANK(Table1[[#This Row],[7d_positivity_public]])),"",(Table1[[#This Row],[7d_positivity_public]]-Table1[[#This Row],[7d_positivity_all]])/Table1[[#This Row],[7d_positivity_public]])</f>
        <v>0.4</v>
      </c>
      <c r="W2270">
        <v>3</v>
      </c>
    </row>
    <row r="2271" spans="1:23" x14ac:dyDescent="0.25">
      <c r="A2271" s="10">
        <v>44428</v>
      </c>
      <c r="B2271">
        <v>3221</v>
      </c>
      <c r="C2271" t="s">
        <v>179</v>
      </c>
      <c r="D2271">
        <v>16</v>
      </c>
      <c r="E2271">
        <v>9</v>
      </c>
      <c r="F2271">
        <v>7</v>
      </c>
      <c r="G2271">
        <v>14</v>
      </c>
      <c r="H2271">
        <v>76</v>
      </c>
      <c r="K2271">
        <v>76</v>
      </c>
      <c r="L2271">
        <v>76</v>
      </c>
      <c r="M2271">
        <v>76</v>
      </c>
      <c r="N2271">
        <v>64</v>
      </c>
      <c r="P2271">
        <v>64</v>
      </c>
      <c r="Q2271">
        <v>63</v>
      </c>
      <c r="R2271">
        <v>66</v>
      </c>
      <c r="T2271" s="34">
        <f>_xlfn.XLOOKUP(B2271,Demog!$A$2:$A$219,Demog!$P$2:$P$219,,,2)</f>
        <v>19960</v>
      </c>
      <c r="U2271" s="34">
        <f t="shared" si="35"/>
        <v>22</v>
      </c>
      <c r="V2271" s="13">
        <f>IF(OR(Table1[[#This Row],[7d_positivity_public]]=0,ISBLANK(Table1[[#This Row],[7d_positivity_public]])),"",(Table1[[#This Row],[7d_positivity_public]]-Table1[[#This Row],[7d_positivity_all]])/Table1[[#This Row],[7d_positivity_public]])</f>
        <v>0.42857142857142855</v>
      </c>
      <c r="W2271">
        <v>8</v>
      </c>
    </row>
    <row r="2272" spans="1:23" x14ac:dyDescent="0.25">
      <c r="A2272" s="10">
        <v>44428</v>
      </c>
      <c r="B2272">
        <v>3222</v>
      </c>
      <c r="C2272" t="s">
        <v>180</v>
      </c>
      <c r="D2272">
        <v>22</v>
      </c>
      <c r="E2272">
        <v>19</v>
      </c>
      <c r="F2272">
        <v>3</v>
      </c>
      <c r="G2272">
        <v>19</v>
      </c>
      <c r="H2272">
        <v>88</v>
      </c>
      <c r="K2272">
        <v>89</v>
      </c>
      <c r="L2272">
        <v>91</v>
      </c>
      <c r="M2272">
        <v>83</v>
      </c>
      <c r="N2272">
        <v>78</v>
      </c>
      <c r="P2272">
        <v>79</v>
      </c>
      <c r="Q2272">
        <v>80</v>
      </c>
      <c r="R2272">
        <v>77</v>
      </c>
      <c r="T2272" s="34">
        <f>_xlfn.XLOOKUP(B2272,Demog!$A$2:$A$219,Demog!$P$2:$P$219,,,2)</f>
        <v>12392</v>
      </c>
      <c r="U2272" s="34">
        <f t="shared" si="35"/>
        <v>19</v>
      </c>
      <c r="V2272" s="13">
        <f>IF(OR(Table1[[#This Row],[7d_positivity_public]]=0,ISBLANK(Table1[[#This Row],[7d_positivity_public]])),"",(Table1[[#This Row],[7d_positivity_public]]-Table1[[#This Row],[7d_positivity_all]])/Table1[[#This Row],[7d_positivity_public]])</f>
        <v>0.68421052631578949</v>
      </c>
      <c r="W2272">
        <v>6</v>
      </c>
    </row>
    <row r="2273" spans="1:23" x14ac:dyDescent="0.25">
      <c r="A2273" s="10">
        <v>44428</v>
      </c>
      <c r="B2273">
        <v>3223</v>
      </c>
      <c r="C2273" t="s">
        <v>181</v>
      </c>
      <c r="D2273">
        <v>16</v>
      </c>
      <c r="E2273">
        <v>10</v>
      </c>
      <c r="F2273">
        <v>6</v>
      </c>
      <c r="G2273">
        <v>11</v>
      </c>
      <c r="H2273">
        <v>86</v>
      </c>
      <c r="K2273">
        <v>86</v>
      </c>
      <c r="L2273">
        <v>88</v>
      </c>
      <c r="M2273">
        <v>85</v>
      </c>
      <c r="N2273">
        <v>78</v>
      </c>
      <c r="P2273">
        <v>79</v>
      </c>
      <c r="Q2273">
        <v>79</v>
      </c>
      <c r="R2273">
        <v>78</v>
      </c>
      <c r="T2273" s="34">
        <f>_xlfn.XLOOKUP(B2273,Demog!$A$2:$A$219,Demog!$P$2:$P$219,,,2)</f>
        <v>29180</v>
      </c>
      <c r="U2273" s="34">
        <f t="shared" si="35"/>
        <v>33</v>
      </c>
      <c r="V2273" s="13">
        <f>IF(OR(Table1[[#This Row],[7d_positivity_public]]=0,ISBLANK(Table1[[#This Row],[7d_positivity_public]])),"",(Table1[[#This Row],[7d_positivity_public]]-Table1[[#This Row],[7d_positivity_all]])/Table1[[#This Row],[7d_positivity_public]])</f>
        <v>0.45454545454545453</v>
      </c>
      <c r="W2273">
        <v>6</v>
      </c>
    </row>
    <row r="2274" spans="1:23" x14ac:dyDescent="0.25">
      <c r="A2274" s="10">
        <v>44428</v>
      </c>
      <c r="B2274">
        <v>3231</v>
      </c>
      <c r="C2274" t="s">
        <v>182</v>
      </c>
      <c r="D2274">
        <v>7</v>
      </c>
      <c r="E2274">
        <v>5</v>
      </c>
      <c r="F2274">
        <v>2</v>
      </c>
      <c r="G2274">
        <v>7</v>
      </c>
      <c r="H2274">
        <v>90</v>
      </c>
      <c r="K2274">
        <v>91</v>
      </c>
      <c r="L2274">
        <v>92</v>
      </c>
      <c r="M2274">
        <v>89</v>
      </c>
      <c r="N2274">
        <v>82</v>
      </c>
      <c r="P2274">
        <v>82</v>
      </c>
      <c r="Q2274">
        <v>82</v>
      </c>
      <c r="R2274">
        <v>84</v>
      </c>
      <c r="T2274" s="34">
        <f>_xlfn.XLOOKUP(B2274,Demog!$A$2:$A$219,Demog!$P$2:$P$219,,,2)</f>
        <v>18027</v>
      </c>
      <c r="U2274" s="34">
        <f t="shared" si="35"/>
        <v>9</v>
      </c>
      <c r="V2274" s="13">
        <f>IF(OR(Table1[[#This Row],[7d_positivity_public]]=0,ISBLANK(Table1[[#This Row],[7d_positivity_public]])),"",(Table1[[#This Row],[7d_positivity_public]]-Table1[[#This Row],[7d_positivity_all]])/Table1[[#This Row],[7d_positivity_public]])</f>
        <v>0.5714285714285714</v>
      </c>
      <c r="W2274">
        <v>3</v>
      </c>
    </row>
    <row r="2275" spans="1:23" x14ac:dyDescent="0.25">
      <c r="A2275" s="10">
        <v>44428</v>
      </c>
      <c r="B2275">
        <v>3232</v>
      </c>
      <c r="C2275" t="s">
        <v>183</v>
      </c>
      <c r="D2275">
        <v>8</v>
      </c>
      <c r="E2275">
        <v>11</v>
      </c>
      <c r="F2275">
        <v>-3</v>
      </c>
      <c r="G2275">
        <v>10</v>
      </c>
      <c r="H2275">
        <v>90</v>
      </c>
      <c r="K2275">
        <v>90</v>
      </c>
      <c r="L2275">
        <v>90</v>
      </c>
      <c r="M2275">
        <v>90</v>
      </c>
      <c r="N2275">
        <v>82</v>
      </c>
      <c r="P2275">
        <v>82</v>
      </c>
      <c r="Q2275">
        <v>80</v>
      </c>
      <c r="R2275">
        <v>85</v>
      </c>
      <c r="T2275" s="34">
        <f>_xlfn.XLOOKUP(B2275,Demog!$A$2:$A$219,Demog!$P$2:$P$219,,,2)</f>
        <v>34575</v>
      </c>
      <c r="U2275" s="34">
        <f t="shared" si="35"/>
        <v>19</v>
      </c>
      <c r="V2275" s="13">
        <f>IF(OR(Table1[[#This Row],[7d_positivity_public]]=0,ISBLANK(Table1[[#This Row],[7d_positivity_public]])),"",(Table1[[#This Row],[7d_positivity_public]]-Table1[[#This Row],[7d_positivity_all]])/Table1[[#This Row],[7d_positivity_public]])</f>
        <v>0.5</v>
      </c>
      <c r="W2275">
        <v>5</v>
      </c>
    </row>
    <row r="2276" spans="1:23" x14ac:dyDescent="0.25">
      <c r="A2276" s="10">
        <v>44428</v>
      </c>
      <c r="B2276">
        <v>3233</v>
      </c>
      <c r="C2276" t="s">
        <v>184</v>
      </c>
      <c r="D2276">
        <v>10</v>
      </c>
      <c r="E2276">
        <v>3</v>
      </c>
      <c r="F2276">
        <v>7</v>
      </c>
      <c r="G2276">
        <v>10</v>
      </c>
      <c r="H2276">
        <v>92</v>
      </c>
      <c r="K2276">
        <v>92</v>
      </c>
      <c r="L2276">
        <v>94</v>
      </c>
      <c r="M2276">
        <v>90</v>
      </c>
      <c r="N2276">
        <v>83</v>
      </c>
      <c r="P2276">
        <v>84</v>
      </c>
      <c r="Q2276">
        <v>82</v>
      </c>
      <c r="R2276">
        <v>85</v>
      </c>
      <c r="T2276" s="34">
        <f>_xlfn.XLOOKUP(B2276,Demog!$A$2:$A$219,Demog!$P$2:$P$219,,,2)</f>
        <v>51292</v>
      </c>
      <c r="U2276" s="34">
        <f t="shared" si="35"/>
        <v>36</v>
      </c>
      <c r="V2276" s="13">
        <f>IF(OR(Table1[[#This Row],[7d_positivity_public]]=0,ISBLANK(Table1[[#This Row],[7d_positivity_public]])),"",(Table1[[#This Row],[7d_positivity_public]]-Table1[[#This Row],[7d_positivity_all]])/Table1[[#This Row],[7d_positivity_public]])</f>
        <v>0.4</v>
      </c>
      <c r="W2276">
        <v>6</v>
      </c>
    </row>
    <row r="2277" spans="1:23" x14ac:dyDescent="0.25">
      <c r="A2277" s="10">
        <v>44428</v>
      </c>
      <c r="B2277">
        <v>3241</v>
      </c>
      <c r="C2277" t="s">
        <v>185</v>
      </c>
      <c r="D2277">
        <v>3</v>
      </c>
      <c r="E2277">
        <v>4</v>
      </c>
      <c r="F2277">
        <v>-1</v>
      </c>
      <c r="G2277">
        <v>5</v>
      </c>
      <c r="H2277">
        <v>84</v>
      </c>
      <c r="K2277">
        <v>84</v>
      </c>
      <c r="L2277">
        <v>83</v>
      </c>
      <c r="M2277">
        <v>85</v>
      </c>
      <c r="N2277">
        <v>77</v>
      </c>
      <c r="P2277">
        <v>77</v>
      </c>
      <c r="Q2277">
        <v>73</v>
      </c>
      <c r="R2277">
        <v>81</v>
      </c>
      <c r="T2277" s="34">
        <f>_xlfn.XLOOKUP(B2277,Demog!$A$2:$A$219,Demog!$P$2:$P$219,,,2)</f>
        <v>37993</v>
      </c>
      <c r="U2277" s="34">
        <f t="shared" si="35"/>
        <v>8</v>
      </c>
      <c r="V2277" s="13">
        <f>IF(OR(Table1[[#This Row],[7d_positivity_public]]=0,ISBLANK(Table1[[#This Row],[7d_positivity_public]])),"",(Table1[[#This Row],[7d_positivity_public]]-Table1[[#This Row],[7d_positivity_all]])/Table1[[#This Row],[7d_positivity_public]])</f>
        <v>0.8</v>
      </c>
      <c r="W2277">
        <v>1</v>
      </c>
    </row>
    <row r="2278" spans="1:23" x14ac:dyDescent="0.25">
      <c r="A2278" s="10">
        <v>44428</v>
      </c>
      <c r="B2278">
        <v>3242</v>
      </c>
      <c r="C2278" t="s">
        <v>186</v>
      </c>
      <c r="D2278">
        <v>3</v>
      </c>
      <c r="E2278">
        <v>7</v>
      </c>
      <c r="F2278">
        <v>-4</v>
      </c>
      <c r="G2278">
        <v>4</v>
      </c>
      <c r="H2278">
        <v>87</v>
      </c>
      <c r="K2278">
        <v>87</v>
      </c>
      <c r="L2278">
        <v>85</v>
      </c>
      <c r="M2278">
        <v>89</v>
      </c>
      <c r="N2278">
        <v>80</v>
      </c>
      <c r="P2278">
        <v>81</v>
      </c>
      <c r="Q2278">
        <v>76</v>
      </c>
      <c r="R2278">
        <v>86</v>
      </c>
      <c r="T2278" s="34">
        <f>_xlfn.XLOOKUP(B2278,Demog!$A$2:$A$219,Demog!$P$2:$P$219,,,2)</f>
        <v>34483</v>
      </c>
      <c r="U2278" s="34">
        <f t="shared" si="35"/>
        <v>7</v>
      </c>
      <c r="V2278" s="13">
        <f>IF(OR(Table1[[#This Row],[7d_positivity_public]]=0,ISBLANK(Table1[[#This Row],[7d_positivity_public]])),"",(Table1[[#This Row],[7d_positivity_public]]-Table1[[#This Row],[7d_positivity_all]])/Table1[[#This Row],[7d_positivity_public]])</f>
        <v>0.5</v>
      </c>
      <c r="W2278">
        <v>2</v>
      </c>
    </row>
    <row r="2279" spans="1:23" x14ac:dyDescent="0.25">
      <c r="A2279" s="10">
        <v>44428</v>
      </c>
      <c r="B2279">
        <v>3243</v>
      </c>
      <c r="C2279" t="s">
        <v>187</v>
      </c>
      <c r="D2279">
        <v>7</v>
      </c>
      <c r="E2279">
        <v>9</v>
      </c>
      <c r="F2279">
        <v>-2</v>
      </c>
      <c r="G2279">
        <v>8</v>
      </c>
      <c r="H2279">
        <v>83</v>
      </c>
      <c r="K2279">
        <v>83</v>
      </c>
      <c r="L2279">
        <v>83</v>
      </c>
      <c r="M2279">
        <v>82</v>
      </c>
      <c r="N2279">
        <v>72</v>
      </c>
      <c r="P2279">
        <v>72</v>
      </c>
      <c r="Q2279">
        <v>70</v>
      </c>
      <c r="R2279">
        <v>76</v>
      </c>
      <c r="T2279" s="34">
        <f>_xlfn.XLOOKUP(B2279,Demog!$A$2:$A$219,Demog!$P$2:$P$219,,,2)</f>
        <v>15890</v>
      </c>
      <c r="U2279" s="34">
        <f t="shared" si="35"/>
        <v>8</v>
      </c>
      <c r="V2279" s="13">
        <f>IF(OR(Table1[[#This Row],[7d_positivity_public]]=0,ISBLANK(Table1[[#This Row],[7d_positivity_public]])),"",(Table1[[#This Row],[7d_positivity_public]]-Table1[[#This Row],[7d_positivity_all]])/Table1[[#This Row],[7d_positivity_public]])</f>
        <v>0.875</v>
      </c>
      <c r="W2279">
        <v>1</v>
      </c>
    </row>
    <row r="2280" spans="1:23" x14ac:dyDescent="0.25">
      <c r="A2280" s="10">
        <v>44428</v>
      </c>
      <c r="B2280">
        <v>3244</v>
      </c>
      <c r="C2280" t="s">
        <v>188</v>
      </c>
      <c r="D2280">
        <v>7</v>
      </c>
      <c r="E2280">
        <v>7</v>
      </c>
      <c r="F2280">
        <v>0</v>
      </c>
      <c r="G2280">
        <v>7</v>
      </c>
      <c r="H2280">
        <v>91</v>
      </c>
      <c r="K2280">
        <v>91</v>
      </c>
      <c r="L2280">
        <v>92</v>
      </c>
      <c r="M2280">
        <v>89</v>
      </c>
      <c r="N2280">
        <v>83</v>
      </c>
      <c r="P2280">
        <v>84</v>
      </c>
      <c r="Q2280">
        <v>83</v>
      </c>
      <c r="R2280">
        <v>85</v>
      </c>
      <c r="T2280" s="34">
        <f>_xlfn.XLOOKUP(B2280,Demog!$A$2:$A$219,Demog!$P$2:$P$219,,,2)</f>
        <v>42812</v>
      </c>
      <c r="U2280" s="34">
        <f t="shared" si="35"/>
        <v>21</v>
      </c>
      <c r="V2280" s="13">
        <f>IF(OR(Table1[[#This Row],[7d_positivity_public]]=0,ISBLANK(Table1[[#This Row],[7d_positivity_public]])),"",(Table1[[#This Row],[7d_positivity_public]]-Table1[[#This Row],[7d_positivity_all]])/Table1[[#This Row],[7d_positivity_public]])</f>
        <v>0.5714285714285714</v>
      </c>
      <c r="W2280">
        <v>3</v>
      </c>
    </row>
    <row r="2281" spans="1:23" x14ac:dyDescent="0.25">
      <c r="A2281" s="10">
        <v>44428</v>
      </c>
      <c r="B2281">
        <v>3251</v>
      </c>
      <c r="C2281" t="s">
        <v>189</v>
      </c>
      <c r="D2281">
        <v>8</v>
      </c>
      <c r="E2281">
        <v>1</v>
      </c>
      <c r="F2281">
        <v>7</v>
      </c>
      <c r="G2281">
        <v>8</v>
      </c>
      <c r="H2281">
        <v>91</v>
      </c>
      <c r="K2281">
        <v>91</v>
      </c>
      <c r="L2281">
        <v>92</v>
      </c>
      <c r="M2281">
        <v>89</v>
      </c>
      <c r="N2281">
        <v>83</v>
      </c>
      <c r="P2281">
        <v>83</v>
      </c>
      <c r="Q2281">
        <v>82</v>
      </c>
      <c r="R2281">
        <v>84</v>
      </c>
      <c r="T2281" s="34">
        <f>_xlfn.XLOOKUP(B2281,Demog!$A$2:$A$219,Demog!$P$2:$P$219,,,2)</f>
        <v>31755</v>
      </c>
      <c r="U2281" s="34">
        <f t="shared" si="35"/>
        <v>18</v>
      </c>
      <c r="V2281" s="13">
        <f>IF(OR(Table1[[#This Row],[7d_positivity_public]]=0,ISBLANK(Table1[[#This Row],[7d_positivity_public]])),"",(Table1[[#This Row],[7d_positivity_public]]-Table1[[#This Row],[7d_positivity_all]])/Table1[[#This Row],[7d_positivity_public]])</f>
        <v>0.5</v>
      </c>
      <c r="W2281">
        <v>4</v>
      </c>
    </row>
    <row r="2282" spans="1:23" x14ac:dyDescent="0.25">
      <c r="A2282" s="10">
        <v>44428</v>
      </c>
      <c r="B2282">
        <v>3252</v>
      </c>
      <c r="C2282" t="s">
        <v>190</v>
      </c>
      <c r="D2282">
        <v>9</v>
      </c>
      <c r="E2282">
        <v>4</v>
      </c>
      <c r="F2282">
        <v>5</v>
      </c>
      <c r="G2282">
        <v>8</v>
      </c>
      <c r="H2282">
        <v>90</v>
      </c>
      <c r="K2282">
        <v>90</v>
      </c>
      <c r="L2282">
        <v>92</v>
      </c>
      <c r="M2282">
        <v>86</v>
      </c>
      <c r="N2282">
        <v>83</v>
      </c>
      <c r="P2282">
        <v>83</v>
      </c>
      <c r="Q2282">
        <v>84</v>
      </c>
      <c r="R2282">
        <v>81</v>
      </c>
      <c r="T2282" s="34">
        <f>_xlfn.XLOOKUP(B2282,Demog!$A$2:$A$219,Demog!$P$2:$P$219,,,2)</f>
        <v>32807</v>
      </c>
      <c r="U2282" s="34">
        <f t="shared" si="35"/>
        <v>21</v>
      </c>
      <c r="V2282" s="13">
        <f>IF(OR(Table1[[#This Row],[7d_positivity_public]]=0,ISBLANK(Table1[[#This Row],[7d_positivity_public]])),"",(Table1[[#This Row],[7d_positivity_public]]-Table1[[#This Row],[7d_positivity_all]])/Table1[[#This Row],[7d_positivity_public]])</f>
        <v>0.5</v>
      </c>
      <c r="W2282">
        <v>4</v>
      </c>
    </row>
    <row r="2283" spans="1:23" x14ac:dyDescent="0.25">
      <c r="A2283" s="10">
        <v>44428</v>
      </c>
      <c r="B2283">
        <v>3253</v>
      </c>
      <c r="C2283" t="s">
        <v>191</v>
      </c>
      <c r="D2283">
        <v>11</v>
      </c>
      <c r="E2283">
        <v>7</v>
      </c>
      <c r="F2283">
        <v>4</v>
      </c>
      <c r="G2283">
        <v>7</v>
      </c>
      <c r="H2283">
        <v>91</v>
      </c>
      <c r="K2283">
        <v>91</v>
      </c>
      <c r="L2283">
        <v>92</v>
      </c>
      <c r="M2283">
        <v>89</v>
      </c>
      <c r="N2283">
        <v>84</v>
      </c>
      <c r="P2283">
        <v>84</v>
      </c>
      <c r="Q2283">
        <v>84</v>
      </c>
      <c r="R2283">
        <v>85</v>
      </c>
      <c r="T2283" s="34">
        <f>_xlfn.XLOOKUP(B2283,Demog!$A$2:$A$219,Demog!$P$2:$P$219,,,2)</f>
        <v>31246</v>
      </c>
      <c r="U2283" s="34">
        <f t="shared" si="35"/>
        <v>24</v>
      </c>
      <c r="V2283" s="13">
        <f>IF(OR(Table1[[#This Row],[7d_positivity_public]]=0,ISBLANK(Table1[[#This Row],[7d_positivity_public]])),"",(Table1[[#This Row],[7d_positivity_public]]-Table1[[#This Row],[7d_positivity_all]])/Table1[[#This Row],[7d_positivity_public]])</f>
        <v>0.5714285714285714</v>
      </c>
      <c r="W2283">
        <v>3</v>
      </c>
    </row>
    <row r="2284" spans="1:23" x14ac:dyDescent="0.25">
      <c r="A2284" s="10">
        <v>44428</v>
      </c>
      <c r="B2284">
        <v>3261</v>
      </c>
      <c r="C2284" t="s">
        <v>192</v>
      </c>
      <c r="D2284">
        <v>6</v>
      </c>
      <c r="E2284">
        <v>6</v>
      </c>
      <c r="F2284">
        <v>0</v>
      </c>
      <c r="G2284">
        <v>6</v>
      </c>
      <c r="H2284">
        <v>89</v>
      </c>
      <c r="K2284">
        <v>89</v>
      </c>
      <c r="L2284">
        <v>89</v>
      </c>
      <c r="M2284">
        <v>89</v>
      </c>
      <c r="N2284">
        <v>81</v>
      </c>
      <c r="P2284">
        <v>82</v>
      </c>
      <c r="Q2284">
        <v>80</v>
      </c>
      <c r="R2284">
        <v>84</v>
      </c>
      <c r="T2284" s="34">
        <f>_xlfn.XLOOKUP(B2284,Demog!$A$2:$A$219,Demog!$P$2:$P$219,,,2)</f>
        <v>29561</v>
      </c>
      <c r="U2284" s="34">
        <f t="shared" si="35"/>
        <v>12</v>
      </c>
      <c r="V2284" s="13">
        <f>IF(OR(Table1[[#This Row],[7d_positivity_public]]=0,ISBLANK(Table1[[#This Row],[7d_positivity_public]])),"",(Table1[[#This Row],[7d_positivity_public]]-Table1[[#This Row],[7d_positivity_all]])/Table1[[#This Row],[7d_positivity_public]])</f>
        <v>0.5</v>
      </c>
      <c r="W2284">
        <v>3</v>
      </c>
    </row>
    <row r="2285" spans="1:23" x14ac:dyDescent="0.25">
      <c r="A2285" s="10">
        <v>44428</v>
      </c>
      <c r="B2285">
        <v>3262</v>
      </c>
      <c r="C2285" t="s">
        <v>193</v>
      </c>
      <c r="D2285">
        <v>4</v>
      </c>
      <c r="E2285">
        <v>5</v>
      </c>
      <c r="F2285">
        <v>-1</v>
      </c>
      <c r="G2285">
        <v>4</v>
      </c>
      <c r="H2285">
        <v>85</v>
      </c>
      <c r="K2285">
        <v>85</v>
      </c>
      <c r="L2285">
        <v>87</v>
      </c>
      <c r="M2285">
        <v>83</v>
      </c>
      <c r="N2285">
        <v>76</v>
      </c>
      <c r="P2285">
        <v>76</v>
      </c>
      <c r="Q2285">
        <v>75</v>
      </c>
      <c r="R2285">
        <v>78</v>
      </c>
      <c r="T2285" s="34">
        <f>_xlfn.XLOOKUP(B2285,Demog!$A$2:$A$219,Demog!$P$2:$P$219,,,2)</f>
        <v>37453</v>
      </c>
      <c r="U2285" s="34">
        <f t="shared" si="35"/>
        <v>10</v>
      </c>
      <c r="V2285" s="13">
        <f>IF(OR(Table1[[#This Row],[7d_positivity_public]]=0,ISBLANK(Table1[[#This Row],[7d_positivity_public]])),"",(Table1[[#This Row],[7d_positivity_public]]-Table1[[#This Row],[7d_positivity_all]])/Table1[[#This Row],[7d_positivity_public]])</f>
        <v>0.5</v>
      </c>
      <c r="W2285">
        <v>2</v>
      </c>
    </row>
    <row r="2286" spans="1:23" x14ac:dyDescent="0.25">
      <c r="A2286" s="10">
        <v>44428</v>
      </c>
      <c r="B2286">
        <v>3263</v>
      </c>
      <c r="C2286" t="s">
        <v>194</v>
      </c>
      <c r="D2286">
        <v>4</v>
      </c>
      <c r="E2286">
        <v>5</v>
      </c>
      <c r="F2286">
        <v>-1</v>
      </c>
      <c r="G2286">
        <v>6</v>
      </c>
      <c r="H2286">
        <v>91</v>
      </c>
      <c r="K2286">
        <v>92</v>
      </c>
      <c r="L2286">
        <v>93</v>
      </c>
      <c r="M2286">
        <v>91</v>
      </c>
      <c r="N2286">
        <v>80</v>
      </c>
      <c r="P2286">
        <v>81</v>
      </c>
      <c r="Q2286">
        <v>78</v>
      </c>
      <c r="R2286">
        <v>85</v>
      </c>
      <c r="T2286" s="34">
        <f>_xlfn.XLOOKUP(B2286,Demog!$A$2:$A$219,Demog!$P$2:$P$219,,,2)</f>
        <v>36496</v>
      </c>
      <c r="U2286" s="34">
        <f t="shared" si="35"/>
        <v>10</v>
      </c>
      <c r="V2286" s="13">
        <f>IF(OR(Table1[[#This Row],[7d_positivity_public]]=0,ISBLANK(Table1[[#This Row],[7d_positivity_public]])),"",(Table1[[#This Row],[7d_positivity_public]]-Table1[[#This Row],[7d_positivity_all]])/Table1[[#This Row],[7d_positivity_public]])</f>
        <v>0.5</v>
      </c>
      <c r="W2286">
        <v>3</v>
      </c>
    </row>
    <row r="2287" spans="1:23" x14ac:dyDescent="0.25">
      <c r="A2287" s="10">
        <v>44428</v>
      </c>
      <c r="B2287">
        <v>3264</v>
      </c>
      <c r="C2287" t="s">
        <v>195</v>
      </c>
      <c r="D2287">
        <v>7</v>
      </c>
      <c r="E2287">
        <v>3</v>
      </c>
      <c r="F2287">
        <v>4</v>
      </c>
      <c r="G2287">
        <v>9</v>
      </c>
      <c r="H2287">
        <v>90</v>
      </c>
      <c r="K2287">
        <v>90</v>
      </c>
      <c r="L2287">
        <v>90</v>
      </c>
      <c r="M2287">
        <v>90</v>
      </c>
      <c r="N2287">
        <v>81</v>
      </c>
      <c r="P2287">
        <v>82</v>
      </c>
      <c r="Q2287">
        <v>79</v>
      </c>
      <c r="R2287">
        <v>85</v>
      </c>
      <c r="T2287" s="34">
        <f>_xlfn.XLOOKUP(B2287,Demog!$A$2:$A$219,Demog!$P$2:$P$219,,,2)</f>
        <v>31065</v>
      </c>
      <c r="U2287" s="34">
        <f t="shared" si="35"/>
        <v>15</v>
      </c>
      <c r="V2287" s="13">
        <f>IF(OR(Table1[[#This Row],[7d_positivity_public]]=0,ISBLANK(Table1[[#This Row],[7d_positivity_public]])),"",(Table1[[#This Row],[7d_positivity_public]]-Table1[[#This Row],[7d_positivity_all]])/Table1[[#This Row],[7d_positivity_public]])</f>
        <v>0.44444444444444442</v>
      </c>
      <c r="W2287">
        <v>5</v>
      </c>
    </row>
    <row r="2288" spans="1:23" x14ac:dyDescent="0.25">
      <c r="A2288" s="10">
        <v>44428</v>
      </c>
      <c r="B2288">
        <v>3311</v>
      </c>
      <c r="C2288" t="s">
        <v>196</v>
      </c>
      <c r="D2288">
        <v>8</v>
      </c>
      <c r="E2288">
        <v>4</v>
      </c>
      <c r="F2288">
        <v>4</v>
      </c>
      <c r="G2288">
        <v>6</v>
      </c>
      <c r="H2288">
        <v>89</v>
      </c>
      <c r="K2288">
        <v>89</v>
      </c>
      <c r="L2288">
        <v>88</v>
      </c>
      <c r="M2288">
        <v>90</v>
      </c>
      <c r="N2288">
        <v>82</v>
      </c>
      <c r="P2288">
        <v>82</v>
      </c>
      <c r="Q2288">
        <v>80</v>
      </c>
      <c r="R2288">
        <v>86</v>
      </c>
      <c r="T2288" s="34">
        <f>_xlfn.XLOOKUP(B2288,Demog!$A$2:$A$219,Demog!$P$2:$P$219,,,2)</f>
        <v>19230</v>
      </c>
      <c r="U2288" s="34">
        <f t="shared" si="35"/>
        <v>11</v>
      </c>
      <c r="V2288" s="13">
        <f>IF(OR(Table1[[#This Row],[7d_positivity_public]]=0,ISBLANK(Table1[[#This Row],[7d_positivity_public]])),"",(Table1[[#This Row],[7d_positivity_public]]-Table1[[#This Row],[7d_positivity_all]])/Table1[[#This Row],[7d_positivity_public]])</f>
        <v>0.33333333333333331</v>
      </c>
      <c r="W2288">
        <v>4</v>
      </c>
    </row>
    <row r="2289" spans="1:23" x14ac:dyDescent="0.25">
      <c r="A2289" s="10">
        <v>44428</v>
      </c>
      <c r="B2289">
        <v>3312</v>
      </c>
      <c r="C2289" t="s">
        <v>197</v>
      </c>
      <c r="D2289">
        <v>4</v>
      </c>
      <c r="E2289">
        <v>6</v>
      </c>
      <c r="F2289">
        <v>-2</v>
      </c>
      <c r="G2289">
        <v>4</v>
      </c>
      <c r="H2289">
        <v>88</v>
      </c>
      <c r="K2289">
        <v>88</v>
      </c>
      <c r="L2289">
        <v>88</v>
      </c>
      <c r="M2289">
        <v>88</v>
      </c>
      <c r="N2289">
        <v>80</v>
      </c>
      <c r="P2289">
        <v>81</v>
      </c>
      <c r="Q2289">
        <v>78</v>
      </c>
      <c r="R2289">
        <v>83</v>
      </c>
      <c r="T2289" s="34">
        <f>_xlfn.XLOOKUP(B2289,Demog!$A$2:$A$219,Demog!$P$2:$P$219,,,2)</f>
        <v>34244</v>
      </c>
      <c r="U2289" s="34">
        <f t="shared" si="35"/>
        <v>10</v>
      </c>
      <c r="V2289" s="13">
        <f>IF(OR(Table1[[#This Row],[7d_positivity_public]]=0,ISBLANK(Table1[[#This Row],[7d_positivity_public]])),"",(Table1[[#This Row],[7d_positivity_public]]-Table1[[#This Row],[7d_positivity_all]])/Table1[[#This Row],[7d_positivity_public]])</f>
        <v>0.75</v>
      </c>
      <c r="W2289">
        <v>1</v>
      </c>
    </row>
    <row r="2290" spans="1:23" x14ac:dyDescent="0.25">
      <c r="A2290" s="10">
        <v>44428</v>
      </c>
      <c r="B2290">
        <v>3313</v>
      </c>
      <c r="C2290" t="s">
        <v>198</v>
      </c>
      <c r="D2290">
        <v>8</v>
      </c>
      <c r="E2290">
        <v>4</v>
      </c>
      <c r="F2290">
        <v>4</v>
      </c>
      <c r="G2290">
        <v>7</v>
      </c>
      <c r="H2290">
        <v>91</v>
      </c>
      <c r="K2290">
        <v>91</v>
      </c>
      <c r="L2290">
        <v>89</v>
      </c>
      <c r="M2290">
        <v>92</v>
      </c>
      <c r="N2290">
        <v>84</v>
      </c>
      <c r="P2290">
        <v>85</v>
      </c>
      <c r="Q2290">
        <v>81</v>
      </c>
      <c r="R2290">
        <v>89</v>
      </c>
      <c r="T2290" s="34">
        <f>_xlfn.XLOOKUP(B2290,Demog!$A$2:$A$219,Demog!$P$2:$P$219,,,2)</f>
        <v>29808</v>
      </c>
      <c r="U2290" s="34">
        <f t="shared" si="35"/>
        <v>17</v>
      </c>
      <c r="V2290" s="13">
        <f>IF(OR(Table1[[#This Row],[7d_positivity_public]]=0,ISBLANK(Table1[[#This Row],[7d_positivity_public]])),"",(Table1[[#This Row],[7d_positivity_public]]-Table1[[#This Row],[7d_positivity_all]])/Table1[[#This Row],[7d_positivity_public]])</f>
        <v>0.42857142857142855</v>
      </c>
      <c r="W2290">
        <v>4</v>
      </c>
    </row>
    <row r="2291" spans="1:23" x14ac:dyDescent="0.25">
      <c r="A2291" s="10">
        <v>44428</v>
      </c>
      <c r="B2291">
        <v>3314</v>
      </c>
      <c r="C2291" t="s">
        <v>199</v>
      </c>
      <c r="D2291">
        <v>5</v>
      </c>
      <c r="E2291">
        <v>6</v>
      </c>
      <c r="F2291">
        <v>-1</v>
      </c>
      <c r="G2291">
        <v>5</v>
      </c>
      <c r="H2291">
        <v>90</v>
      </c>
      <c r="K2291">
        <v>90</v>
      </c>
      <c r="L2291">
        <v>87</v>
      </c>
      <c r="M2291">
        <v>93</v>
      </c>
      <c r="N2291">
        <v>84</v>
      </c>
      <c r="P2291">
        <v>84</v>
      </c>
      <c r="Q2291">
        <v>79</v>
      </c>
      <c r="R2291">
        <v>89</v>
      </c>
      <c r="T2291" s="34">
        <f>_xlfn.XLOOKUP(B2291,Demog!$A$2:$A$219,Demog!$P$2:$P$219,,,2)</f>
        <v>29271</v>
      </c>
      <c r="U2291" s="34">
        <f t="shared" si="35"/>
        <v>10</v>
      </c>
      <c r="V2291" s="13">
        <f>IF(OR(Table1[[#This Row],[7d_positivity_public]]=0,ISBLANK(Table1[[#This Row],[7d_positivity_public]])),"",(Table1[[#This Row],[7d_positivity_public]]-Table1[[#This Row],[7d_positivity_all]])/Table1[[#This Row],[7d_positivity_public]])</f>
        <v>0.6</v>
      </c>
      <c r="W2291">
        <v>2</v>
      </c>
    </row>
    <row r="2292" spans="1:23" x14ac:dyDescent="0.25">
      <c r="A2292" s="10">
        <v>44428</v>
      </c>
      <c r="B2292">
        <v>3315</v>
      </c>
      <c r="C2292" t="s">
        <v>200</v>
      </c>
      <c r="D2292">
        <v>7</v>
      </c>
      <c r="E2292">
        <v>4</v>
      </c>
      <c r="F2292">
        <v>3</v>
      </c>
      <c r="G2292">
        <v>5</v>
      </c>
      <c r="H2292">
        <v>91</v>
      </c>
      <c r="K2292">
        <v>91</v>
      </c>
      <c r="L2292">
        <v>90</v>
      </c>
      <c r="M2292">
        <v>92</v>
      </c>
      <c r="N2292">
        <v>84</v>
      </c>
      <c r="P2292">
        <v>84</v>
      </c>
      <c r="Q2292">
        <v>81</v>
      </c>
      <c r="R2292">
        <v>88</v>
      </c>
      <c r="T2292" s="34">
        <f>_xlfn.XLOOKUP(B2292,Demog!$A$2:$A$219,Demog!$P$2:$P$219,,,2)</f>
        <v>28839</v>
      </c>
      <c r="U2292" s="34">
        <f t="shared" si="35"/>
        <v>14</v>
      </c>
      <c r="V2292" s="13">
        <f>IF(OR(Table1[[#This Row],[7d_positivity_public]]=0,ISBLANK(Table1[[#This Row],[7d_positivity_public]])),"",(Table1[[#This Row],[7d_positivity_public]]-Table1[[#This Row],[7d_positivity_all]])/Table1[[#This Row],[7d_positivity_public]])</f>
        <v>0.6</v>
      </c>
      <c r="W2292">
        <v>2</v>
      </c>
    </row>
    <row r="2293" spans="1:23" x14ac:dyDescent="0.25">
      <c r="A2293" s="10">
        <v>44428</v>
      </c>
      <c r="B2293">
        <v>3321</v>
      </c>
      <c r="C2293" t="s">
        <v>201</v>
      </c>
      <c r="D2293">
        <v>1</v>
      </c>
      <c r="E2293">
        <v>1</v>
      </c>
      <c r="F2293">
        <v>0</v>
      </c>
      <c r="G2293">
        <v>2</v>
      </c>
      <c r="H2293">
        <v>87</v>
      </c>
      <c r="K2293">
        <v>87</v>
      </c>
      <c r="L2293">
        <v>83</v>
      </c>
      <c r="M2293">
        <v>89</v>
      </c>
      <c r="N2293">
        <v>79</v>
      </c>
      <c r="P2293">
        <v>80</v>
      </c>
      <c r="Q2293">
        <v>74</v>
      </c>
      <c r="R2293">
        <v>84</v>
      </c>
      <c r="T2293" s="34">
        <f>_xlfn.XLOOKUP(B2293,Demog!$A$2:$A$219,Demog!$P$2:$P$219,,,2)</f>
        <v>19412</v>
      </c>
      <c r="U2293" s="34">
        <f t="shared" si="35"/>
        <v>1</v>
      </c>
      <c r="V2293" s="13">
        <f>IF(OR(Table1[[#This Row],[7d_positivity_public]]=0,ISBLANK(Table1[[#This Row],[7d_positivity_public]])),"",(Table1[[#This Row],[7d_positivity_public]]-Table1[[#This Row],[7d_positivity_all]])/Table1[[#This Row],[7d_positivity_public]])</f>
        <v>0.5</v>
      </c>
      <c r="W2293">
        <v>1</v>
      </c>
    </row>
    <row r="2294" spans="1:23" x14ac:dyDescent="0.25">
      <c r="A2294" s="10">
        <v>44428</v>
      </c>
      <c r="B2294">
        <v>3322</v>
      </c>
      <c r="C2294" t="s">
        <v>202</v>
      </c>
      <c r="D2294">
        <v>7</v>
      </c>
      <c r="E2294">
        <v>2</v>
      </c>
      <c r="F2294">
        <v>5</v>
      </c>
      <c r="G2294">
        <v>7</v>
      </c>
      <c r="H2294">
        <v>84</v>
      </c>
      <c r="K2294">
        <v>84</v>
      </c>
      <c r="L2294">
        <v>79</v>
      </c>
      <c r="M2294">
        <v>87</v>
      </c>
      <c r="N2294">
        <v>76</v>
      </c>
      <c r="P2294">
        <v>77</v>
      </c>
      <c r="Q2294">
        <v>70</v>
      </c>
      <c r="R2294">
        <v>83</v>
      </c>
      <c r="T2294" s="34">
        <f>_xlfn.XLOOKUP(B2294,Demog!$A$2:$A$219,Demog!$P$2:$P$219,,,2)</f>
        <v>25992</v>
      </c>
      <c r="U2294" s="34">
        <f t="shared" si="35"/>
        <v>13</v>
      </c>
      <c r="V2294" s="13">
        <f>IF(OR(Table1[[#This Row],[7d_positivity_public]]=0,ISBLANK(Table1[[#This Row],[7d_positivity_public]])),"",(Table1[[#This Row],[7d_positivity_public]]-Table1[[#This Row],[7d_positivity_all]])/Table1[[#This Row],[7d_positivity_public]])</f>
        <v>0.7142857142857143</v>
      </c>
      <c r="W2294">
        <v>2</v>
      </c>
    </row>
    <row r="2295" spans="1:23" x14ac:dyDescent="0.25">
      <c r="A2295" s="10">
        <v>44428</v>
      </c>
      <c r="B2295">
        <v>3323</v>
      </c>
      <c r="C2295" t="s">
        <v>203</v>
      </c>
      <c r="D2295">
        <v>8</v>
      </c>
      <c r="E2295">
        <v>8</v>
      </c>
      <c r="F2295">
        <v>0</v>
      </c>
      <c r="G2295">
        <v>6</v>
      </c>
      <c r="H2295">
        <v>86</v>
      </c>
      <c r="K2295">
        <v>86</v>
      </c>
      <c r="L2295">
        <v>82</v>
      </c>
      <c r="M2295">
        <v>89</v>
      </c>
      <c r="N2295">
        <v>79</v>
      </c>
      <c r="P2295">
        <v>80</v>
      </c>
      <c r="Q2295">
        <v>72</v>
      </c>
      <c r="R2295">
        <v>85</v>
      </c>
      <c r="T2295" s="34">
        <f>_xlfn.XLOOKUP(B2295,Demog!$A$2:$A$219,Demog!$P$2:$P$219,,,2)</f>
        <v>5086</v>
      </c>
      <c r="U2295" s="34">
        <f t="shared" si="35"/>
        <v>3</v>
      </c>
      <c r="V2295" s="13">
        <f>IF(OR(Table1[[#This Row],[7d_positivity_public]]=0,ISBLANK(Table1[[#This Row],[7d_positivity_public]])),"",(Table1[[#This Row],[7d_positivity_public]]-Table1[[#This Row],[7d_positivity_all]])/Table1[[#This Row],[7d_positivity_public]])</f>
        <v>0.5</v>
      </c>
      <c r="W2295">
        <v>3</v>
      </c>
    </row>
    <row r="2296" spans="1:23" x14ac:dyDescent="0.25">
      <c r="A2296" s="10">
        <v>44428</v>
      </c>
      <c r="B2296">
        <v>4111</v>
      </c>
      <c r="C2296" t="s">
        <v>204</v>
      </c>
      <c r="D2296">
        <v>6</v>
      </c>
      <c r="E2296">
        <v>6</v>
      </c>
      <c r="F2296">
        <v>0</v>
      </c>
      <c r="G2296">
        <v>7</v>
      </c>
      <c r="H2296">
        <v>87</v>
      </c>
      <c r="K2296">
        <v>87</v>
      </c>
      <c r="L2296">
        <v>86</v>
      </c>
      <c r="M2296">
        <v>88</v>
      </c>
      <c r="N2296">
        <v>76</v>
      </c>
      <c r="P2296">
        <v>77</v>
      </c>
      <c r="Q2296">
        <v>74</v>
      </c>
      <c r="R2296">
        <v>81</v>
      </c>
      <c r="T2296" s="34">
        <f>_xlfn.XLOOKUP(B2296,Demog!$A$2:$A$219,Demog!$P$2:$P$219,,,2)</f>
        <v>31290</v>
      </c>
      <c r="U2296" s="34">
        <f t="shared" si="35"/>
        <v>13</v>
      </c>
      <c r="V2296" s="13">
        <f>IF(OR(Table1[[#This Row],[7d_positivity_public]]=0,ISBLANK(Table1[[#This Row],[7d_positivity_public]])),"",(Table1[[#This Row],[7d_positivity_public]]-Table1[[#This Row],[7d_positivity_all]])/Table1[[#This Row],[7d_positivity_public]])</f>
        <v>0.42857142857142855</v>
      </c>
      <c r="W2296">
        <v>4</v>
      </c>
    </row>
    <row r="2297" spans="1:23" x14ac:dyDescent="0.25">
      <c r="A2297" s="10">
        <v>44428</v>
      </c>
      <c r="B2297">
        <v>4112</v>
      </c>
      <c r="C2297" t="s">
        <v>205</v>
      </c>
      <c r="D2297">
        <v>4</v>
      </c>
      <c r="E2297">
        <v>1</v>
      </c>
      <c r="F2297">
        <v>3</v>
      </c>
      <c r="G2297">
        <v>6</v>
      </c>
      <c r="H2297">
        <v>90</v>
      </c>
      <c r="K2297">
        <v>90</v>
      </c>
      <c r="L2297">
        <v>88</v>
      </c>
      <c r="M2297">
        <v>92</v>
      </c>
      <c r="N2297">
        <v>83</v>
      </c>
      <c r="P2297">
        <v>84</v>
      </c>
      <c r="Q2297">
        <v>78</v>
      </c>
      <c r="R2297">
        <v>88</v>
      </c>
      <c r="T2297" s="34">
        <f>_xlfn.XLOOKUP(B2297,Demog!$A$2:$A$219,Demog!$P$2:$P$219,,,2)</f>
        <v>32057</v>
      </c>
      <c r="U2297" s="34">
        <f t="shared" si="35"/>
        <v>9</v>
      </c>
      <c r="V2297" s="13">
        <f>IF(OR(Table1[[#This Row],[7d_positivity_public]]=0,ISBLANK(Table1[[#This Row],[7d_positivity_public]])),"",(Table1[[#This Row],[7d_positivity_public]]-Table1[[#This Row],[7d_positivity_all]])/Table1[[#This Row],[7d_positivity_public]])</f>
        <v>0.33333333333333331</v>
      </c>
      <c r="W2297">
        <v>4</v>
      </c>
    </row>
    <row r="2298" spans="1:23" x14ac:dyDescent="0.25">
      <c r="A2298" s="10">
        <v>44428</v>
      </c>
      <c r="B2298">
        <v>4113</v>
      </c>
      <c r="C2298" t="s">
        <v>206</v>
      </c>
      <c r="D2298">
        <v>6</v>
      </c>
      <c r="E2298">
        <v>3</v>
      </c>
      <c r="F2298">
        <v>3</v>
      </c>
      <c r="G2298">
        <v>6</v>
      </c>
      <c r="H2298">
        <v>89</v>
      </c>
      <c r="K2298">
        <v>89</v>
      </c>
      <c r="L2298">
        <v>89</v>
      </c>
      <c r="M2298">
        <v>90</v>
      </c>
      <c r="N2298">
        <v>80</v>
      </c>
      <c r="P2298">
        <v>81</v>
      </c>
      <c r="Q2298">
        <v>78</v>
      </c>
      <c r="R2298">
        <v>86</v>
      </c>
      <c r="T2298" s="34">
        <f>_xlfn.XLOOKUP(B2298,Demog!$A$2:$A$219,Demog!$P$2:$P$219,,,2)</f>
        <v>22445</v>
      </c>
      <c r="U2298" s="34">
        <f t="shared" si="35"/>
        <v>9</v>
      </c>
      <c r="V2298" s="13">
        <f>IF(OR(Table1[[#This Row],[7d_positivity_public]]=0,ISBLANK(Table1[[#This Row],[7d_positivity_public]])),"",(Table1[[#This Row],[7d_positivity_public]]-Table1[[#This Row],[7d_positivity_all]])/Table1[[#This Row],[7d_positivity_public]])</f>
        <v>0.16666666666666666</v>
      </c>
      <c r="W2298">
        <v>5</v>
      </c>
    </row>
    <row r="2299" spans="1:23" x14ac:dyDescent="0.25">
      <c r="A2299" s="10">
        <v>44428</v>
      </c>
      <c r="B2299">
        <v>4114</v>
      </c>
      <c r="C2299" t="s">
        <v>207</v>
      </c>
      <c r="D2299">
        <v>4</v>
      </c>
      <c r="E2299">
        <v>1</v>
      </c>
      <c r="F2299">
        <v>3</v>
      </c>
      <c r="G2299">
        <v>10</v>
      </c>
      <c r="H2299">
        <v>93</v>
      </c>
      <c r="K2299">
        <v>93</v>
      </c>
      <c r="L2299">
        <v>89</v>
      </c>
      <c r="M2299">
        <v>95</v>
      </c>
      <c r="N2299">
        <v>86</v>
      </c>
      <c r="P2299">
        <v>87</v>
      </c>
      <c r="Q2299">
        <v>79</v>
      </c>
      <c r="R2299">
        <v>92</v>
      </c>
      <c r="T2299" s="34">
        <f>_xlfn.XLOOKUP(B2299,Demog!$A$2:$A$219,Demog!$P$2:$P$219,,,2)</f>
        <v>18094</v>
      </c>
      <c r="U2299" s="34">
        <f t="shared" si="35"/>
        <v>5</v>
      </c>
      <c r="V2299" s="13">
        <f>IF(OR(Table1[[#This Row],[7d_positivity_public]]=0,ISBLANK(Table1[[#This Row],[7d_positivity_public]])),"",(Table1[[#This Row],[7d_positivity_public]]-Table1[[#This Row],[7d_positivity_all]])/Table1[[#This Row],[7d_positivity_public]])</f>
        <v>0.5</v>
      </c>
      <c r="W2299">
        <v>5</v>
      </c>
    </row>
    <row r="2300" spans="1:23" x14ac:dyDescent="0.25">
      <c r="A2300" s="10">
        <v>44428</v>
      </c>
      <c r="B2300">
        <v>4115</v>
      </c>
      <c r="C2300" t="s">
        <v>208</v>
      </c>
      <c r="D2300">
        <v>3</v>
      </c>
      <c r="E2300">
        <v>3</v>
      </c>
      <c r="F2300">
        <v>0</v>
      </c>
      <c r="G2300">
        <v>5</v>
      </c>
      <c r="H2300">
        <v>92</v>
      </c>
      <c r="K2300">
        <v>93</v>
      </c>
      <c r="L2300">
        <v>92</v>
      </c>
      <c r="M2300">
        <v>94</v>
      </c>
      <c r="N2300">
        <v>84</v>
      </c>
      <c r="P2300">
        <v>85</v>
      </c>
      <c r="Q2300">
        <v>81</v>
      </c>
      <c r="R2300">
        <v>90</v>
      </c>
      <c r="T2300" s="34">
        <f>_xlfn.XLOOKUP(B2300,Demog!$A$2:$A$219,Demog!$P$2:$P$219,,,2)</f>
        <v>38257</v>
      </c>
      <c r="U2300" s="34">
        <f t="shared" si="35"/>
        <v>8</v>
      </c>
      <c r="V2300" s="13">
        <f>IF(OR(Table1[[#This Row],[7d_positivity_public]]=0,ISBLANK(Table1[[#This Row],[7d_positivity_public]])),"",(Table1[[#This Row],[7d_positivity_public]]-Table1[[#This Row],[7d_positivity_all]])/Table1[[#This Row],[7d_positivity_public]])</f>
        <v>0.6</v>
      </c>
      <c r="W2300">
        <v>2</v>
      </c>
    </row>
    <row r="2301" spans="1:23" x14ac:dyDescent="0.25">
      <c r="A2301" s="10">
        <v>44428</v>
      </c>
      <c r="B2301">
        <v>4116</v>
      </c>
      <c r="C2301" t="s">
        <v>209</v>
      </c>
      <c r="D2301">
        <v>3</v>
      </c>
      <c r="E2301">
        <v>3</v>
      </c>
      <c r="F2301">
        <v>0</v>
      </c>
      <c r="G2301">
        <v>4</v>
      </c>
      <c r="H2301">
        <v>90</v>
      </c>
      <c r="K2301">
        <v>90</v>
      </c>
      <c r="L2301">
        <v>88</v>
      </c>
      <c r="M2301">
        <v>92</v>
      </c>
      <c r="N2301">
        <v>81</v>
      </c>
      <c r="P2301">
        <v>82</v>
      </c>
      <c r="Q2301">
        <v>77</v>
      </c>
      <c r="R2301">
        <v>88</v>
      </c>
      <c r="T2301" s="34">
        <f>_xlfn.XLOOKUP(B2301,Demog!$A$2:$A$219,Demog!$P$2:$P$219,,,2)</f>
        <v>24167</v>
      </c>
      <c r="U2301" s="34">
        <f t="shared" si="35"/>
        <v>5</v>
      </c>
      <c r="V2301" s="13">
        <f>IF(OR(Table1[[#This Row],[7d_positivity_public]]=0,ISBLANK(Table1[[#This Row],[7d_positivity_public]])),"",(Table1[[#This Row],[7d_positivity_public]]-Table1[[#This Row],[7d_positivity_all]])/Table1[[#This Row],[7d_positivity_public]])</f>
        <v>0.25</v>
      </c>
      <c r="W2301">
        <v>3</v>
      </c>
    </row>
    <row r="2302" spans="1:23" x14ac:dyDescent="0.25">
      <c r="A2302" s="10">
        <v>44428</v>
      </c>
      <c r="B2302">
        <v>4117</v>
      </c>
      <c r="C2302" t="s">
        <v>210</v>
      </c>
      <c r="D2302">
        <v>5</v>
      </c>
      <c r="E2302">
        <v>1</v>
      </c>
      <c r="F2302">
        <v>4</v>
      </c>
      <c r="G2302">
        <v>7</v>
      </c>
      <c r="H2302">
        <v>88</v>
      </c>
      <c r="K2302">
        <v>88</v>
      </c>
      <c r="L2302">
        <v>86</v>
      </c>
      <c r="M2302">
        <v>92</v>
      </c>
      <c r="N2302">
        <v>79</v>
      </c>
      <c r="P2302">
        <v>80</v>
      </c>
      <c r="Q2302">
        <v>74</v>
      </c>
      <c r="R2302">
        <v>87</v>
      </c>
      <c r="T2302" s="34">
        <f>_xlfn.XLOOKUP(B2302,Demog!$A$2:$A$219,Demog!$P$2:$P$219,,,2)</f>
        <v>29704</v>
      </c>
      <c r="U2302" s="34">
        <f t="shared" si="35"/>
        <v>10</v>
      </c>
      <c r="V2302" s="13">
        <f>IF(OR(Table1[[#This Row],[7d_positivity_public]]=0,ISBLANK(Table1[[#This Row],[7d_positivity_public]])),"",(Table1[[#This Row],[7d_positivity_public]]-Table1[[#This Row],[7d_positivity_all]])/Table1[[#This Row],[7d_positivity_public]])</f>
        <v>0.42857142857142855</v>
      </c>
      <c r="W2302">
        <v>4</v>
      </c>
    </row>
    <row r="2303" spans="1:23" x14ac:dyDescent="0.25">
      <c r="A2303" s="10">
        <v>44428</v>
      </c>
      <c r="B2303">
        <v>4118</v>
      </c>
      <c r="C2303" t="s">
        <v>211</v>
      </c>
      <c r="D2303">
        <v>7</v>
      </c>
      <c r="E2303">
        <v>2</v>
      </c>
      <c r="F2303">
        <v>5</v>
      </c>
      <c r="G2303">
        <v>9</v>
      </c>
      <c r="H2303">
        <v>88</v>
      </c>
      <c r="K2303">
        <v>88</v>
      </c>
      <c r="L2303">
        <v>85</v>
      </c>
      <c r="M2303">
        <v>92</v>
      </c>
      <c r="N2303">
        <v>81</v>
      </c>
      <c r="P2303">
        <v>82</v>
      </c>
      <c r="Q2303">
        <v>75</v>
      </c>
      <c r="R2303">
        <v>88</v>
      </c>
      <c r="T2303" s="34">
        <f>_xlfn.XLOOKUP(B2303,Demog!$A$2:$A$219,Demog!$P$2:$P$219,,,2)</f>
        <v>10408</v>
      </c>
      <c r="U2303" s="34">
        <f t="shared" si="35"/>
        <v>5</v>
      </c>
      <c r="V2303" s="13">
        <f>IF(OR(Table1[[#This Row],[7d_positivity_public]]=0,ISBLANK(Table1[[#This Row],[7d_positivity_public]])),"",(Table1[[#This Row],[7d_positivity_public]]-Table1[[#This Row],[7d_positivity_all]])/Table1[[#This Row],[7d_positivity_public]])</f>
        <v>0.33333333333333331</v>
      </c>
      <c r="W2303">
        <v>6</v>
      </c>
    </row>
    <row r="2304" spans="1:23" x14ac:dyDescent="0.25">
      <c r="A2304" s="10">
        <v>44428</v>
      </c>
      <c r="B2304">
        <v>4119</v>
      </c>
      <c r="C2304" t="s">
        <v>212</v>
      </c>
      <c r="D2304">
        <v>1</v>
      </c>
      <c r="E2304">
        <v>1</v>
      </c>
      <c r="F2304">
        <v>0</v>
      </c>
      <c r="G2304">
        <v>2</v>
      </c>
      <c r="H2304">
        <v>86</v>
      </c>
      <c r="K2304">
        <v>86</v>
      </c>
      <c r="L2304">
        <v>82</v>
      </c>
      <c r="M2304">
        <v>90</v>
      </c>
      <c r="N2304">
        <v>77</v>
      </c>
      <c r="P2304">
        <v>78</v>
      </c>
      <c r="Q2304">
        <v>72</v>
      </c>
      <c r="R2304">
        <v>84</v>
      </c>
      <c r="T2304" s="34">
        <f>_xlfn.XLOOKUP(B2304,Demog!$A$2:$A$219,Demog!$P$2:$P$219,,,2)</f>
        <v>19497</v>
      </c>
      <c r="U2304" s="34">
        <f t="shared" si="35"/>
        <v>1</v>
      </c>
      <c r="V2304" s="13">
        <f>IF(OR(Table1[[#This Row],[7d_positivity_public]]=0,ISBLANK(Table1[[#This Row],[7d_positivity_public]])),"",(Table1[[#This Row],[7d_positivity_public]]-Table1[[#This Row],[7d_positivity_all]])/Table1[[#This Row],[7d_positivity_public]])</f>
        <v>0</v>
      </c>
      <c r="W2304">
        <v>2</v>
      </c>
    </row>
    <row r="2305" spans="1:23" x14ac:dyDescent="0.25">
      <c r="A2305" s="10">
        <v>44428</v>
      </c>
      <c r="B2305">
        <v>4121</v>
      </c>
      <c r="C2305" t="s">
        <v>213</v>
      </c>
      <c r="D2305">
        <v>3</v>
      </c>
      <c r="E2305">
        <v>5</v>
      </c>
      <c r="F2305">
        <v>-2</v>
      </c>
      <c r="G2305">
        <v>5</v>
      </c>
      <c r="H2305">
        <v>85</v>
      </c>
      <c r="K2305">
        <v>86</v>
      </c>
      <c r="L2305">
        <v>80</v>
      </c>
      <c r="M2305">
        <v>92</v>
      </c>
      <c r="N2305">
        <v>77</v>
      </c>
      <c r="P2305">
        <v>79</v>
      </c>
      <c r="Q2305">
        <v>69</v>
      </c>
      <c r="R2305">
        <v>88</v>
      </c>
      <c r="T2305" s="34">
        <f>_xlfn.XLOOKUP(B2305,Demog!$A$2:$A$219,Demog!$P$2:$P$219,,,2)</f>
        <v>16859</v>
      </c>
      <c r="U2305" s="34">
        <f t="shared" si="35"/>
        <v>4</v>
      </c>
      <c r="V2305" s="13">
        <f>IF(OR(Table1[[#This Row],[7d_positivity_public]]=0,ISBLANK(Table1[[#This Row],[7d_positivity_public]])),"",(Table1[[#This Row],[7d_positivity_public]]-Table1[[#This Row],[7d_positivity_all]])/Table1[[#This Row],[7d_positivity_public]])</f>
        <v>0.4</v>
      </c>
      <c r="W2305">
        <v>3</v>
      </c>
    </row>
    <row r="2306" spans="1:23" x14ac:dyDescent="0.25">
      <c r="A2306" s="10">
        <v>44428</v>
      </c>
      <c r="B2306">
        <v>4122</v>
      </c>
      <c r="C2306" t="s">
        <v>214</v>
      </c>
      <c r="D2306">
        <v>2</v>
      </c>
      <c r="E2306">
        <v>7</v>
      </c>
      <c r="F2306">
        <v>-5</v>
      </c>
      <c r="G2306">
        <v>2</v>
      </c>
      <c r="H2306">
        <v>84</v>
      </c>
      <c r="K2306">
        <v>84</v>
      </c>
      <c r="L2306">
        <v>74</v>
      </c>
      <c r="M2306">
        <v>91</v>
      </c>
      <c r="N2306">
        <v>76</v>
      </c>
      <c r="P2306">
        <v>77</v>
      </c>
      <c r="Q2306">
        <v>62</v>
      </c>
      <c r="R2306">
        <v>88</v>
      </c>
      <c r="T2306" s="34">
        <f>_xlfn.XLOOKUP(B2306,Demog!$A$2:$A$219,Demog!$P$2:$P$219,,,2)</f>
        <v>4837</v>
      </c>
      <c r="U2306" s="34">
        <f t="shared" ref="U2306:U2369" si="36">ROUND(T2306*D2306/100000*7,0)</f>
        <v>1</v>
      </c>
      <c r="V2306" s="13">
        <f>IF(OR(Table1[[#This Row],[7d_positivity_public]]=0,ISBLANK(Table1[[#This Row],[7d_positivity_public]])),"",(Table1[[#This Row],[7d_positivity_public]]-Table1[[#This Row],[7d_positivity_all]])/Table1[[#This Row],[7d_positivity_public]])</f>
        <v>0</v>
      </c>
      <c r="W2306">
        <v>2</v>
      </c>
    </row>
    <row r="2307" spans="1:23" x14ac:dyDescent="0.25">
      <c r="A2307" s="10">
        <v>44428</v>
      </c>
      <c r="B2307">
        <v>4123</v>
      </c>
      <c r="C2307" t="s">
        <v>215</v>
      </c>
      <c r="D2307">
        <v>8</v>
      </c>
      <c r="E2307">
        <v>8</v>
      </c>
      <c r="F2307">
        <v>0</v>
      </c>
      <c r="G2307">
        <v>7</v>
      </c>
      <c r="H2307">
        <v>86</v>
      </c>
      <c r="K2307">
        <v>87</v>
      </c>
      <c r="L2307">
        <v>84</v>
      </c>
      <c r="M2307">
        <v>91</v>
      </c>
      <c r="N2307">
        <v>76</v>
      </c>
      <c r="P2307">
        <v>78</v>
      </c>
      <c r="Q2307">
        <v>71</v>
      </c>
      <c r="R2307">
        <v>86</v>
      </c>
      <c r="T2307" s="34">
        <f>_xlfn.XLOOKUP(B2307,Demog!$A$2:$A$219,Demog!$P$2:$P$219,,,2)</f>
        <v>37985</v>
      </c>
      <c r="U2307" s="34">
        <f t="shared" si="36"/>
        <v>21</v>
      </c>
      <c r="V2307" s="13">
        <f>IF(OR(Table1[[#This Row],[7d_positivity_public]]=0,ISBLANK(Table1[[#This Row],[7d_positivity_public]])),"",(Table1[[#This Row],[7d_positivity_public]]-Table1[[#This Row],[7d_positivity_all]])/Table1[[#This Row],[7d_positivity_public]])</f>
        <v>0.14285714285714285</v>
      </c>
      <c r="W2307">
        <v>6</v>
      </c>
    </row>
    <row r="2308" spans="1:23" x14ac:dyDescent="0.25">
      <c r="A2308" s="10">
        <v>44428</v>
      </c>
      <c r="B2308">
        <v>4124</v>
      </c>
      <c r="C2308" t="s">
        <v>216</v>
      </c>
      <c r="D2308">
        <v>2</v>
      </c>
      <c r="E2308">
        <v>4</v>
      </c>
      <c r="F2308">
        <v>-2</v>
      </c>
      <c r="G2308">
        <v>8</v>
      </c>
      <c r="H2308">
        <v>81</v>
      </c>
      <c r="K2308">
        <v>81</v>
      </c>
      <c r="L2308">
        <v>73</v>
      </c>
      <c r="M2308">
        <v>89</v>
      </c>
      <c r="N2308">
        <v>72</v>
      </c>
      <c r="P2308">
        <v>73</v>
      </c>
      <c r="Q2308">
        <v>60</v>
      </c>
      <c r="R2308">
        <v>84</v>
      </c>
      <c r="T2308" s="34">
        <f>_xlfn.XLOOKUP(B2308,Demog!$A$2:$A$219,Demog!$P$2:$P$219,,,2)</f>
        <v>14894</v>
      </c>
      <c r="U2308" s="34">
        <f t="shared" si="36"/>
        <v>2</v>
      </c>
      <c r="V2308" s="13">
        <f>IF(OR(Table1[[#This Row],[7d_positivity_public]]=0,ISBLANK(Table1[[#This Row],[7d_positivity_public]])),"",(Table1[[#This Row],[7d_positivity_public]]-Table1[[#This Row],[7d_positivity_all]])/Table1[[#This Row],[7d_positivity_public]])</f>
        <v>0.375</v>
      </c>
      <c r="W2308">
        <v>5</v>
      </c>
    </row>
    <row r="2309" spans="1:23" x14ac:dyDescent="0.25">
      <c r="A2309" s="10">
        <v>44428</v>
      </c>
      <c r="B2309">
        <v>4125</v>
      </c>
      <c r="C2309" t="s">
        <v>217</v>
      </c>
      <c r="D2309">
        <v>12</v>
      </c>
      <c r="E2309">
        <v>4</v>
      </c>
      <c r="F2309">
        <v>8</v>
      </c>
      <c r="G2309">
        <v>20</v>
      </c>
      <c r="H2309">
        <v>76</v>
      </c>
      <c r="K2309">
        <v>76</v>
      </c>
      <c r="L2309">
        <v>64</v>
      </c>
      <c r="M2309">
        <v>85</v>
      </c>
      <c r="N2309">
        <v>67</v>
      </c>
      <c r="P2309">
        <v>68</v>
      </c>
      <c r="Q2309">
        <v>52</v>
      </c>
      <c r="R2309">
        <v>81</v>
      </c>
      <c r="T2309" s="34">
        <f>_xlfn.XLOOKUP(B2309,Demog!$A$2:$A$219,Demog!$P$2:$P$219,,,2)</f>
        <v>2885</v>
      </c>
      <c r="U2309" s="34">
        <f t="shared" si="36"/>
        <v>2</v>
      </c>
      <c r="V2309" s="13">
        <f>IF(OR(Table1[[#This Row],[7d_positivity_public]]=0,ISBLANK(Table1[[#This Row],[7d_positivity_public]])),"",(Table1[[#This Row],[7d_positivity_public]]-Table1[[#This Row],[7d_positivity_all]])/Table1[[#This Row],[7d_positivity_public]])</f>
        <v>0.5</v>
      </c>
      <c r="W2309">
        <v>10</v>
      </c>
    </row>
    <row r="2310" spans="1:23" x14ac:dyDescent="0.25">
      <c r="A2310" s="10">
        <v>44428</v>
      </c>
      <c r="B2310">
        <v>4131</v>
      </c>
      <c r="C2310" t="s">
        <v>218</v>
      </c>
      <c r="D2310">
        <v>2</v>
      </c>
      <c r="E2310">
        <v>5</v>
      </c>
      <c r="F2310">
        <v>-3</v>
      </c>
      <c r="G2310">
        <v>4</v>
      </c>
      <c r="H2310">
        <v>91</v>
      </c>
      <c r="K2310">
        <v>92</v>
      </c>
      <c r="L2310">
        <v>88</v>
      </c>
      <c r="M2310">
        <v>94</v>
      </c>
      <c r="N2310">
        <v>86</v>
      </c>
      <c r="P2310">
        <v>86</v>
      </c>
      <c r="Q2310">
        <v>78</v>
      </c>
      <c r="R2310">
        <v>91</v>
      </c>
      <c r="T2310" s="34">
        <f>_xlfn.XLOOKUP(B2310,Demog!$A$2:$A$219,Demog!$P$2:$P$219,,,2)</f>
        <v>22020</v>
      </c>
      <c r="U2310" s="34">
        <f t="shared" si="36"/>
        <v>3</v>
      </c>
      <c r="V2310" s="13">
        <f>IF(OR(Table1[[#This Row],[7d_positivity_public]]=0,ISBLANK(Table1[[#This Row],[7d_positivity_public]])),"",(Table1[[#This Row],[7d_positivity_public]]-Table1[[#This Row],[7d_positivity_all]])/Table1[[#This Row],[7d_positivity_public]])</f>
        <v>0.25</v>
      </c>
      <c r="W2310">
        <v>3</v>
      </c>
    </row>
    <row r="2311" spans="1:23" x14ac:dyDescent="0.25">
      <c r="A2311" s="10">
        <v>44428</v>
      </c>
      <c r="B2311">
        <v>4132</v>
      </c>
      <c r="C2311" t="s">
        <v>219</v>
      </c>
      <c r="D2311">
        <v>2</v>
      </c>
      <c r="E2311">
        <v>4</v>
      </c>
      <c r="F2311">
        <v>-2</v>
      </c>
      <c r="G2311">
        <v>6</v>
      </c>
      <c r="H2311">
        <v>89</v>
      </c>
      <c r="K2311">
        <v>90</v>
      </c>
      <c r="L2311">
        <v>86</v>
      </c>
      <c r="M2311">
        <v>93</v>
      </c>
      <c r="N2311">
        <v>83</v>
      </c>
      <c r="P2311">
        <v>84</v>
      </c>
      <c r="Q2311">
        <v>77</v>
      </c>
      <c r="R2311">
        <v>89</v>
      </c>
      <c r="T2311" s="34">
        <f>_xlfn.XLOOKUP(B2311,Demog!$A$2:$A$219,Demog!$P$2:$P$219,,,2)</f>
        <v>19325</v>
      </c>
      <c r="U2311" s="34">
        <f t="shared" si="36"/>
        <v>3</v>
      </c>
      <c r="V2311" s="13">
        <f>IF(OR(Table1[[#This Row],[7d_positivity_public]]=0,ISBLANK(Table1[[#This Row],[7d_positivity_public]])),"",(Table1[[#This Row],[7d_positivity_public]]-Table1[[#This Row],[7d_positivity_all]])/Table1[[#This Row],[7d_positivity_public]])</f>
        <v>0.16666666666666666</v>
      </c>
      <c r="W2311">
        <v>5</v>
      </c>
    </row>
    <row r="2312" spans="1:23" x14ac:dyDescent="0.25">
      <c r="A2312" s="10">
        <v>44428</v>
      </c>
      <c r="B2312">
        <v>4133</v>
      </c>
      <c r="C2312" t="s">
        <v>220</v>
      </c>
      <c r="D2312">
        <v>1</v>
      </c>
      <c r="E2312">
        <v>1</v>
      </c>
      <c r="F2312">
        <v>0</v>
      </c>
      <c r="G2312">
        <v>3</v>
      </c>
      <c r="H2312">
        <v>90</v>
      </c>
      <c r="K2312">
        <v>90</v>
      </c>
      <c r="L2312">
        <v>84</v>
      </c>
      <c r="M2312">
        <v>94</v>
      </c>
      <c r="N2312">
        <v>84</v>
      </c>
      <c r="P2312">
        <v>86</v>
      </c>
      <c r="Q2312">
        <v>74</v>
      </c>
      <c r="R2312">
        <v>91</v>
      </c>
      <c r="T2312" s="34">
        <f>_xlfn.XLOOKUP(B2312,Demog!$A$2:$A$219,Demog!$P$2:$P$219,,,2)</f>
        <v>11675</v>
      </c>
      <c r="U2312" s="34">
        <f t="shared" si="36"/>
        <v>1</v>
      </c>
      <c r="V2312" s="13">
        <f>IF(OR(Table1[[#This Row],[7d_positivity_public]]=0,ISBLANK(Table1[[#This Row],[7d_positivity_public]])),"",(Table1[[#This Row],[7d_positivity_public]]-Table1[[#This Row],[7d_positivity_all]])/Table1[[#This Row],[7d_positivity_public]])</f>
        <v>0.66666666666666663</v>
      </c>
      <c r="W2312">
        <v>1</v>
      </c>
    </row>
    <row r="2313" spans="1:23" x14ac:dyDescent="0.25">
      <c r="A2313" s="10">
        <v>44428</v>
      </c>
      <c r="B2313">
        <v>4134</v>
      </c>
      <c r="C2313" t="s">
        <v>221</v>
      </c>
      <c r="D2313">
        <v>0</v>
      </c>
      <c r="E2313">
        <v>0</v>
      </c>
      <c r="F2313">
        <v>0</v>
      </c>
      <c r="G2313">
        <v>2</v>
      </c>
      <c r="H2313">
        <v>92</v>
      </c>
      <c r="K2313">
        <v>92</v>
      </c>
      <c r="L2313">
        <v>88</v>
      </c>
      <c r="M2313">
        <v>94</v>
      </c>
      <c r="N2313">
        <v>87</v>
      </c>
      <c r="P2313">
        <v>88</v>
      </c>
      <c r="Q2313">
        <v>78</v>
      </c>
      <c r="R2313">
        <v>91</v>
      </c>
      <c r="T2313" s="34">
        <f>_xlfn.XLOOKUP(B2313,Demog!$A$2:$A$219,Demog!$P$2:$P$219,,,2)</f>
        <v>11672</v>
      </c>
      <c r="U2313" s="34">
        <f t="shared" si="36"/>
        <v>0</v>
      </c>
      <c r="V2313" s="13">
        <f>IF(OR(Table1[[#This Row],[7d_positivity_public]]=0,ISBLANK(Table1[[#This Row],[7d_positivity_public]])),"",(Table1[[#This Row],[7d_positivity_public]]-Table1[[#This Row],[7d_positivity_all]])/Table1[[#This Row],[7d_positivity_public]])</f>
        <v>0.5</v>
      </c>
      <c r="W2313">
        <v>1</v>
      </c>
    </row>
    <row r="2314" spans="1:23" x14ac:dyDescent="0.25">
      <c r="A2314" s="10">
        <v>44428</v>
      </c>
      <c r="B2314">
        <v>4141</v>
      </c>
      <c r="C2314" t="s">
        <v>222</v>
      </c>
      <c r="D2314">
        <v>6</v>
      </c>
      <c r="E2314">
        <v>1</v>
      </c>
      <c r="F2314">
        <v>5</v>
      </c>
      <c r="G2314">
        <v>11</v>
      </c>
      <c r="H2314">
        <v>78</v>
      </c>
      <c r="K2314">
        <v>79</v>
      </c>
      <c r="L2314">
        <v>66</v>
      </c>
      <c r="M2314">
        <v>86</v>
      </c>
      <c r="N2314">
        <v>71</v>
      </c>
      <c r="P2314">
        <v>72</v>
      </c>
      <c r="Q2314">
        <v>55</v>
      </c>
      <c r="R2314">
        <v>82</v>
      </c>
      <c r="T2314" s="34">
        <f>_xlfn.XLOOKUP(B2314,Demog!$A$2:$A$219,Demog!$P$2:$P$219,,,2)</f>
        <v>10557</v>
      </c>
      <c r="U2314" s="34">
        <f t="shared" si="36"/>
        <v>4</v>
      </c>
      <c r="V2314" s="13">
        <f>IF(OR(Table1[[#This Row],[7d_positivity_public]]=0,ISBLANK(Table1[[#This Row],[7d_positivity_public]])),"",(Table1[[#This Row],[7d_positivity_public]]-Table1[[#This Row],[7d_positivity_all]])/Table1[[#This Row],[7d_positivity_public]])</f>
        <v>0.45454545454545453</v>
      </c>
      <c r="W2314">
        <v>6</v>
      </c>
    </row>
    <row r="2315" spans="1:23" x14ac:dyDescent="0.25">
      <c r="A2315" s="10">
        <v>44428</v>
      </c>
      <c r="B2315">
        <v>4142</v>
      </c>
      <c r="C2315" t="s">
        <v>223</v>
      </c>
      <c r="D2315">
        <v>0</v>
      </c>
      <c r="E2315">
        <v>0</v>
      </c>
      <c r="F2315">
        <v>0</v>
      </c>
      <c r="G2315">
        <v>0</v>
      </c>
      <c r="H2315">
        <v>91</v>
      </c>
      <c r="K2315">
        <v>92</v>
      </c>
      <c r="L2315">
        <v>86</v>
      </c>
      <c r="M2315">
        <v>94</v>
      </c>
      <c r="N2315">
        <v>87</v>
      </c>
      <c r="P2315">
        <v>88</v>
      </c>
      <c r="Q2315">
        <v>79</v>
      </c>
      <c r="R2315">
        <v>90</v>
      </c>
      <c r="T2315" s="34">
        <f>_xlfn.XLOOKUP(B2315,Demog!$A$2:$A$219,Demog!$P$2:$P$219,,,2)</f>
        <v>4732</v>
      </c>
      <c r="U2315" s="34">
        <f t="shared" si="36"/>
        <v>0</v>
      </c>
      <c r="V2315" s="13" t="str">
        <f>IF(OR(Table1[[#This Row],[7d_positivity_public]]=0,ISBLANK(Table1[[#This Row],[7d_positivity_public]])),"",(Table1[[#This Row],[7d_positivity_public]]-Table1[[#This Row],[7d_positivity_all]])/Table1[[#This Row],[7d_positivity_public]])</f>
        <v/>
      </c>
      <c r="W2315">
        <v>0</v>
      </c>
    </row>
    <row r="2316" spans="1:23" x14ac:dyDescent="0.25">
      <c r="A2316" s="10">
        <v>44428</v>
      </c>
      <c r="B2316">
        <v>4211</v>
      </c>
      <c r="C2316" t="s">
        <v>224</v>
      </c>
      <c r="D2316">
        <v>4</v>
      </c>
      <c r="E2316">
        <v>6</v>
      </c>
      <c r="F2316">
        <v>-2</v>
      </c>
      <c r="G2316">
        <v>9</v>
      </c>
      <c r="H2316">
        <v>82</v>
      </c>
      <c r="K2316">
        <v>83</v>
      </c>
      <c r="L2316">
        <v>73</v>
      </c>
      <c r="M2316">
        <v>89</v>
      </c>
      <c r="N2316">
        <v>74</v>
      </c>
      <c r="P2316">
        <v>75</v>
      </c>
      <c r="Q2316">
        <v>61</v>
      </c>
      <c r="R2316">
        <v>85</v>
      </c>
      <c r="T2316" s="34">
        <f>_xlfn.XLOOKUP(B2316,Demog!$A$2:$A$219,Demog!$P$2:$P$219,,,2)</f>
        <v>17780</v>
      </c>
      <c r="U2316" s="34">
        <f t="shared" si="36"/>
        <v>5</v>
      </c>
      <c r="V2316" s="13">
        <f>IF(OR(Table1[[#This Row],[7d_positivity_public]]=0,ISBLANK(Table1[[#This Row],[7d_positivity_public]])),"",(Table1[[#This Row],[7d_positivity_public]]-Table1[[#This Row],[7d_positivity_all]])/Table1[[#This Row],[7d_positivity_public]])</f>
        <v>0.22222222222222221</v>
      </c>
      <c r="W2316">
        <v>7</v>
      </c>
    </row>
    <row r="2317" spans="1:23" x14ac:dyDescent="0.25">
      <c r="A2317" s="10">
        <v>44428</v>
      </c>
      <c r="B2317">
        <v>4212</v>
      </c>
      <c r="C2317" t="s">
        <v>225</v>
      </c>
      <c r="D2317">
        <v>4</v>
      </c>
      <c r="E2317">
        <v>2</v>
      </c>
      <c r="F2317">
        <v>2</v>
      </c>
      <c r="G2317">
        <v>7</v>
      </c>
      <c r="H2317">
        <v>78</v>
      </c>
      <c r="K2317">
        <v>79</v>
      </c>
      <c r="L2317">
        <v>69</v>
      </c>
      <c r="M2317">
        <v>87</v>
      </c>
      <c r="N2317">
        <v>70</v>
      </c>
      <c r="P2317">
        <v>72</v>
      </c>
      <c r="Q2317">
        <v>58</v>
      </c>
      <c r="R2317">
        <v>83</v>
      </c>
      <c r="T2317" s="34">
        <f>_xlfn.XLOOKUP(B2317,Demog!$A$2:$A$219,Demog!$P$2:$P$219,,,2)</f>
        <v>40598</v>
      </c>
      <c r="U2317" s="34">
        <f t="shared" si="36"/>
        <v>11</v>
      </c>
      <c r="V2317" s="13">
        <f>IF(OR(Table1[[#This Row],[7d_positivity_public]]=0,ISBLANK(Table1[[#This Row],[7d_positivity_public]])),"",(Table1[[#This Row],[7d_positivity_public]]-Table1[[#This Row],[7d_positivity_all]])/Table1[[#This Row],[7d_positivity_public]])</f>
        <v>0.2857142857142857</v>
      </c>
      <c r="W2317">
        <v>5</v>
      </c>
    </row>
    <row r="2318" spans="1:23" x14ac:dyDescent="0.25">
      <c r="A2318" s="10">
        <v>44432</v>
      </c>
      <c r="B2318">
        <v>1260</v>
      </c>
      <c r="C2318" t="s">
        <v>83</v>
      </c>
      <c r="D2318">
        <v>30</v>
      </c>
      <c r="E2318">
        <v>14</v>
      </c>
      <c r="F2318">
        <v>16</v>
      </c>
      <c r="G2318">
        <v>16</v>
      </c>
      <c r="H2318">
        <v>73</v>
      </c>
      <c r="J2318">
        <v>51</v>
      </c>
      <c r="K2318">
        <v>74</v>
      </c>
      <c r="L2318">
        <v>59</v>
      </c>
      <c r="M2318">
        <v>82</v>
      </c>
      <c r="N2318">
        <v>66</v>
      </c>
      <c r="O2318">
        <v>40</v>
      </c>
      <c r="P2318">
        <v>67</v>
      </c>
      <c r="Q2318">
        <v>47</v>
      </c>
      <c r="R2318">
        <v>77</v>
      </c>
      <c r="T2318" s="34">
        <f>_xlfn.XLOOKUP(B2318,Demog!$A$2:$A$219,Demog!$P$2:$P$219,,,2)</f>
        <v>8611</v>
      </c>
      <c r="U2318" s="34">
        <f t="shared" si="36"/>
        <v>18</v>
      </c>
      <c r="V2318" s="13">
        <f>IF(OR(Table1[[#This Row],[7d_positivity_public]]=0,ISBLANK(Table1[[#This Row],[7d_positivity_public]])),"",(Table1[[#This Row],[7d_positivity_public]]-Table1[[#This Row],[7d_positivity_all]])/Table1[[#This Row],[7d_positivity_public]])</f>
        <v>0.125</v>
      </c>
      <c r="W2318">
        <v>14</v>
      </c>
    </row>
    <row r="2319" spans="1:23" x14ac:dyDescent="0.25">
      <c r="A2319" s="10">
        <v>44432</v>
      </c>
      <c r="B2319">
        <v>1270</v>
      </c>
      <c r="C2319" t="s">
        <v>84</v>
      </c>
      <c r="D2319">
        <v>11</v>
      </c>
      <c r="E2319">
        <v>11</v>
      </c>
      <c r="F2319">
        <v>0</v>
      </c>
      <c r="G2319">
        <v>15</v>
      </c>
      <c r="H2319">
        <v>65</v>
      </c>
      <c r="J2319">
        <v>30</v>
      </c>
      <c r="K2319">
        <v>67</v>
      </c>
      <c r="L2319">
        <v>55</v>
      </c>
      <c r="M2319">
        <v>72</v>
      </c>
      <c r="N2319">
        <v>57</v>
      </c>
      <c r="O2319">
        <v>15</v>
      </c>
      <c r="P2319">
        <v>60</v>
      </c>
      <c r="Q2319">
        <v>42</v>
      </c>
      <c r="R2319">
        <v>68</v>
      </c>
      <c r="T2319" s="34">
        <f>_xlfn.XLOOKUP(B2319,Demog!$A$2:$A$219,Demog!$P$2:$P$219,,,2)</f>
        <v>3469</v>
      </c>
      <c r="U2319" s="34">
        <f t="shared" si="36"/>
        <v>3</v>
      </c>
      <c r="V2319" s="13">
        <f>IF(OR(Table1[[#This Row],[7d_positivity_public]]=0,ISBLANK(Table1[[#This Row],[7d_positivity_public]])),"",(Table1[[#This Row],[7d_positivity_public]]-Table1[[#This Row],[7d_positivity_all]])/Table1[[#This Row],[7d_positivity_public]])</f>
        <v>0.2</v>
      </c>
      <c r="W2319">
        <v>12</v>
      </c>
    </row>
    <row r="2320" spans="1:23" x14ac:dyDescent="0.25">
      <c r="A2320" s="10">
        <v>44432</v>
      </c>
      <c r="B2320">
        <v>1310</v>
      </c>
      <c r="C2320" t="s">
        <v>87</v>
      </c>
      <c r="D2320">
        <v>24</v>
      </c>
      <c r="E2320">
        <v>5</v>
      </c>
      <c r="F2320">
        <v>19</v>
      </c>
      <c r="G2320">
        <v>16</v>
      </c>
      <c r="H2320">
        <v>83</v>
      </c>
      <c r="J2320">
        <v>61</v>
      </c>
      <c r="K2320">
        <v>84</v>
      </c>
      <c r="L2320">
        <v>76</v>
      </c>
      <c r="M2320">
        <v>88</v>
      </c>
      <c r="N2320">
        <v>73</v>
      </c>
      <c r="O2320">
        <v>43</v>
      </c>
      <c r="P2320">
        <v>75</v>
      </c>
      <c r="Q2320">
        <v>60</v>
      </c>
      <c r="R2320">
        <v>81</v>
      </c>
      <c r="T2320" s="34">
        <f>_xlfn.XLOOKUP(B2320,Demog!$A$2:$A$219,Demog!$P$2:$P$219,,,2)</f>
        <v>19231</v>
      </c>
      <c r="U2320" s="34">
        <f t="shared" si="36"/>
        <v>32</v>
      </c>
      <c r="V2320" s="13">
        <f>IF(OR(Table1[[#This Row],[7d_positivity_public]]=0,ISBLANK(Table1[[#This Row],[7d_positivity_public]])),"",(Table1[[#This Row],[7d_positivity_public]]-Table1[[#This Row],[7d_positivity_all]])/Table1[[#This Row],[7d_positivity_public]])</f>
        <v>0.125</v>
      </c>
      <c r="W2320">
        <v>14</v>
      </c>
    </row>
    <row r="2321" spans="1:23" x14ac:dyDescent="0.25">
      <c r="A2321" s="10">
        <v>44432</v>
      </c>
      <c r="B2321">
        <v>1320</v>
      </c>
      <c r="C2321" t="s">
        <v>89</v>
      </c>
      <c r="D2321">
        <v>18</v>
      </c>
      <c r="E2321">
        <v>11</v>
      </c>
      <c r="F2321">
        <v>7</v>
      </c>
      <c r="G2321">
        <v>10</v>
      </c>
      <c r="H2321">
        <v>81</v>
      </c>
      <c r="J2321">
        <v>70</v>
      </c>
      <c r="K2321">
        <v>81</v>
      </c>
      <c r="L2321">
        <v>72</v>
      </c>
      <c r="M2321">
        <v>87</v>
      </c>
      <c r="N2321">
        <v>74</v>
      </c>
      <c r="O2321">
        <v>57</v>
      </c>
      <c r="P2321">
        <v>74</v>
      </c>
      <c r="Q2321">
        <v>62</v>
      </c>
      <c r="R2321">
        <v>83</v>
      </c>
      <c r="T2321" s="34">
        <f>_xlfn.XLOOKUP(B2321,Demog!$A$2:$A$219,Demog!$P$2:$P$219,,,2)</f>
        <v>41799</v>
      </c>
      <c r="U2321" s="34">
        <f t="shared" si="36"/>
        <v>53</v>
      </c>
      <c r="V2321" s="13">
        <f>IF(OR(Table1[[#This Row],[7d_positivity_public]]=0,ISBLANK(Table1[[#This Row],[7d_positivity_public]])),"",(Table1[[#This Row],[7d_positivity_public]]-Table1[[#This Row],[7d_positivity_all]])/Table1[[#This Row],[7d_positivity_public]])</f>
        <v>0.1</v>
      </c>
      <c r="W2321">
        <v>9</v>
      </c>
    </row>
    <row r="2322" spans="1:23" x14ac:dyDescent="0.25">
      <c r="A2322" s="10">
        <v>44432</v>
      </c>
      <c r="B2322">
        <v>1330</v>
      </c>
      <c r="C2322" t="s">
        <v>91</v>
      </c>
      <c r="D2322">
        <v>34</v>
      </c>
      <c r="E2322">
        <v>22</v>
      </c>
      <c r="F2322">
        <v>12</v>
      </c>
      <c r="G2322">
        <v>16</v>
      </c>
      <c r="H2322">
        <v>75</v>
      </c>
      <c r="J2322">
        <v>54</v>
      </c>
      <c r="K2322">
        <v>76</v>
      </c>
      <c r="L2322">
        <v>69</v>
      </c>
      <c r="M2322">
        <v>80</v>
      </c>
      <c r="N2322">
        <v>67</v>
      </c>
      <c r="O2322">
        <v>37</v>
      </c>
      <c r="P2322">
        <v>68</v>
      </c>
      <c r="Q2322">
        <v>55</v>
      </c>
      <c r="R2322">
        <v>74</v>
      </c>
      <c r="T2322" s="34">
        <f>_xlfn.XLOOKUP(B2322,Demog!$A$2:$A$219,Demog!$P$2:$P$219,,,2)</f>
        <v>5101</v>
      </c>
      <c r="U2322" s="34">
        <f t="shared" si="36"/>
        <v>12</v>
      </c>
      <c r="V2322" s="13">
        <f>IF(OR(Table1[[#This Row],[7d_positivity_public]]=0,ISBLANK(Table1[[#This Row],[7d_positivity_public]])),"",(Table1[[#This Row],[7d_positivity_public]]-Table1[[#This Row],[7d_positivity_all]])/Table1[[#This Row],[7d_positivity_public]])</f>
        <v>6.25E-2</v>
      </c>
      <c r="W2322">
        <v>15</v>
      </c>
    </row>
    <row r="2323" spans="1:23" x14ac:dyDescent="0.25">
      <c r="A2323" s="10">
        <v>44432</v>
      </c>
      <c r="B2323">
        <v>1340</v>
      </c>
      <c r="C2323" t="s">
        <v>93</v>
      </c>
      <c r="D2323">
        <v>14</v>
      </c>
      <c r="E2323">
        <v>9</v>
      </c>
      <c r="F2323">
        <v>5</v>
      </c>
      <c r="G2323">
        <v>12</v>
      </c>
      <c r="H2323">
        <v>76</v>
      </c>
      <c r="J2323">
        <v>52</v>
      </c>
      <c r="K2323">
        <v>77</v>
      </c>
      <c r="L2323">
        <v>68</v>
      </c>
      <c r="M2323">
        <v>82</v>
      </c>
      <c r="N2323">
        <v>68</v>
      </c>
      <c r="O2323">
        <v>39</v>
      </c>
      <c r="P2323">
        <v>69</v>
      </c>
      <c r="Q2323">
        <v>55</v>
      </c>
      <c r="R2323">
        <v>77</v>
      </c>
      <c r="T2323" s="34">
        <f>_xlfn.XLOOKUP(B2323,Demog!$A$2:$A$219,Demog!$P$2:$P$219,,,2)</f>
        <v>4781</v>
      </c>
      <c r="U2323" s="34">
        <f t="shared" si="36"/>
        <v>5</v>
      </c>
      <c r="V2323" s="13">
        <f>IF(OR(Table1[[#This Row],[7d_positivity_public]]=0,ISBLANK(Table1[[#This Row],[7d_positivity_public]])),"",(Table1[[#This Row],[7d_positivity_public]]-Table1[[#This Row],[7d_positivity_all]])/Table1[[#This Row],[7d_positivity_public]])</f>
        <v>0.33333333333333331</v>
      </c>
      <c r="W2323">
        <v>8</v>
      </c>
    </row>
    <row r="2324" spans="1:23" x14ac:dyDescent="0.25">
      <c r="A2324" s="10">
        <v>44432</v>
      </c>
      <c r="B2324">
        <v>1350</v>
      </c>
      <c r="C2324" t="s">
        <v>95</v>
      </c>
      <c r="D2324">
        <v>25</v>
      </c>
      <c r="E2324">
        <v>14</v>
      </c>
      <c r="F2324">
        <v>11</v>
      </c>
      <c r="G2324">
        <v>18</v>
      </c>
      <c r="H2324">
        <v>69</v>
      </c>
      <c r="J2324">
        <v>45</v>
      </c>
      <c r="K2324">
        <v>71</v>
      </c>
      <c r="L2324">
        <v>56</v>
      </c>
      <c r="M2324">
        <v>82</v>
      </c>
      <c r="N2324">
        <v>61</v>
      </c>
      <c r="O2324">
        <v>32</v>
      </c>
      <c r="P2324">
        <v>63</v>
      </c>
      <c r="Q2324">
        <v>44</v>
      </c>
      <c r="R2324">
        <v>77</v>
      </c>
      <c r="T2324" s="34">
        <f>_xlfn.XLOOKUP(B2324,Demog!$A$2:$A$219,Demog!$P$2:$P$219,,,2)</f>
        <v>10220</v>
      </c>
      <c r="U2324" s="34">
        <f t="shared" si="36"/>
        <v>18</v>
      </c>
      <c r="V2324" s="13">
        <f>IF(OR(Table1[[#This Row],[7d_positivity_public]]=0,ISBLANK(Table1[[#This Row],[7d_positivity_public]])),"",(Table1[[#This Row],[7d_positivity_public]]-Table1[[#This Row],[7d_positivity_all]])/Table1[[#This Row],[7d_positivity_public]])</f>
        <v>5.5555555555555552E-2</v>
      </c>
      <c r="W2324">
        <v>17</v>
      </c>
    </row>
    <row r="2325" spans="1:23" x14ac:dyDescent="0.25">
      <c r="A2325" s="10">
        <v>44432</v>
      </c>
      <c r="B2325">
        <v>1361</v>
      </c>
      <c r="C2325" t="s">
        <v>97</v>
      </c>
      <c r="D2325">
        <v>33</v>
      </c>
      <c r="E2325">
        <v>24</v>
      </c>
      <c r="F2325">
        <v>9</v>
      </c>
      <c r="G2325">
        <v>19</v>
      </c>
      <c r="H2325">
        <v>77</v>
      </c>
      <c r="J2325">
        <v>65</v>
      </c>
      <c r="K2325">
        <v>78</v>
      </c>
      <c r="L2325">
        <v>67</v>
      </c>
      <c r="M2325">
        <v>87</v>
      </c>
      <c r="N2325">
        <v>69</v>
      </c>
      <c r="O2325">
        <v>52</v>
      </c>
      <c r="P2325">
        <v>70</v>
      </c>
      <c r="Q2325">
        <v>56</v>
      </c>
      <c r="R2325">
        <v>82</v>
      </c>
      <c r="T2325" s="34">
        <f>_xlfn.XLOOKUP(B2325,Demog!$A$2:$A$219,Demog!$P$2:$P$219,,,2)</f>
        <v>53266</v>
      </c>
      <c r="U2325" s="34">
        <f t="shared" si="36"/>
        <v>123</v>
      </c>
      <c r="V2325" s="13">
        <f>IF(OR(Table1[[#This Row],[7d_positivity_public]]=0,ISBLANK(Table1[[#This Row],[7d_positivity_public]])),"",(Table1[[#This Row],[7d_positivity_public]]-Table1[[#This Row],[7d_positivity_all]])/Table1[[#This Row],[7d_positivity_public]])</f>
        <v>0.10526315789473684</v>
      </c>
      <c r="W2325">
        <v>17</v>
      </c>
    </row>
    <row r="2326" spans="1:23" x14ac:dyDescent="0.25">
      <c r="A2326" s="10">
        <v>44432</v>
      </c>
      <c r="B2326">
        <v>1362</v>
      </c>
      <c r="C2326" t="s">
        <v>99</v>
      </c>
      <c r="D2326">
        <v>31</v>
      </c>
      <c r="E2326">
        <v>9</v>
      </c>
      <c r="F2326">
        <v>22</v>
      </c>
      <c r="G2326">
        <v>19</v>
      </c>
      <c r="H2326">
        <v>70</v>
      </c>
      <c r="J2326">
        <v>49</v>
      </c>
      <c r="K2326">
        <v>72</v>
      </c>
      <c r="L2326">
        <v>57</v>
      </c>
      <c r="M2326">
        <v>81</v>
      </c>
      <c r="N2326">
        <v>62</v>
      </c>
      <c r="O2326">
        <v>35</v>
      </c>
      <c r="P2326">
        <v>64</v>
      </c>
      <c r="Q2326">
        <v>45</v>
      </c>
      <c r="R2326">
        <v>76</v>
      </c>
      <c r="T2326" s="34">
        <f>_xlfn.XLOOKUP(B2326,Demog!$A$2:$A$219,Demog!$P$2:$P$219,,,2)</f>
        <v>13583</v>
      </c>
      <c r="U2326" s="34">
        <f t="shared" si="36"/>
        <v>29</v>
      </c>
      <c r="V2326" s="13">
        <f>IF(OR(Table1[[#This Row],[7d_positivity_public]]=0,ISBLANK(Table1[[#This Row],[7d_positivity_public]])),"",(Table1[[#This Row],[7d_positivity_public]]-Table1[[#This Row],[7d_positivity_all]])/Table1[[#This Row],[7d_positivity_public]])</f>
        <v>0.15789473684210525</v>
      </c>
      <c r="W2326">
        <v>16</v>
      </c>
    </row>
    <row r="2327" spans="1:23" x14ac:dyDescent="0.25">
      <c r="A2327" s="10">
        <v>44432</v>
      </c>
      <c r="B2327">
        <v>1371</v>
      </c>
      <c r="C2327" t="s">
        <v>101</v>
      </c>
      <c r="D2327">
        <v>43</v>
      </c>
      <c r="E2327">
        <v>36</v>
      </c>
      <c r="F2327">
        <v>7</v>
      </c>
      <c r="G2327">
        <v>29</v>
      </c>
      <c r="H2327">
        <v>73</v>
      </c>
      <c r="J2327">
        <v>54</v>
      </c>
      <c r="K2327">
        <v>74</v>
      </c>
      <c r="L2327">
        <v>59</v>
      </c>
      <c r="M2327">
        <v>83</v>
      </c>
      <c r="N2327">
        <v>65</v>
      </c>
      <c r="O2327">
        <v>39</v>
      </c>
      <c r="P2327">
        <v>67</v>
      </c>
      <c r="Q2327">
        <v>46</v>
      </c>
      <c r="R2327">
        <v>78</v>
      </c>
      <c r="T2327" s="34">
        <f>_xlfn.XLOOKUP(B2327,Demog!$A$2:$A$219,Demog!$P$2:$P$219,,,2)</f>
        <v>8720</v>
      </c>
      <c r="U2327" s="34">
        <f t="shared" si="36"/>
        <v>26</v>
      </c>
      <c r="V2327" s="13">
        <f>IF(OR(Table1[[#This Row],[7d_positivity_public]]=0,ISBLANK(Table1[[#This Row],[7d_positivity_public]])),"",(Table1[[#This Row],[7d_positivity_public]]-Table1[[#This Row],[7d_positivity_all]])/Table1[[#This Row],[7d_positivity_public]])</f>
        <v>6.8965517241379309E-2</v>
      </c>
      <c r="W2327">
        <v>27</v>
      </c>
    </row>
    <row r="2328" spans="1:23" x14ac:dyDescent="0.25">
      <c r="A2328" s="10">
        <v>44432</v>
      </c>
      <c r="B2328">
        <v>1372</v>
      </c>
      <c r="C2328" t="s">
        <v>103</v>
      </c>
      <c r="D2328">
        <v>43</v>
      </c>
      <c r="E2328">
        <v>46</v>
      </c>
      <c r="F2328">
        <v>-3</v>
      </c>
      <c r="G2328">
        <v>19</v>
      </c>
      <c r="H2328">
        <v>79</v>
      </c>
      <c r="J2328">
        <v>64</v>
      </c>
      <c r="K2328">
        <v>80</v>
      </c>
      <c r="L2328">
        <v>70</v>
      </c>
      <c r="M2328">
        <v>88</v>
      </c>
      <c r="N2328">
        <v>70</v>
      </c>
      <c r="O2328">
        <v>49</v>
      </c>
      <c r="P2328">
        <v>72</v>
      </c>
      <c r="Q2328">
        <v>58</v>
      </c>
      <c r="R2328">
        <v>83</v>
      </c>
      <c r="T2328" s="34">
        <f>_xlfn.XLOOKUP(B2328,Demog!$A$2:$A$219,Demog!$P$2:$P$219,,,2)</f>
        <v>41482</v>
      </c>
      <c r="U2328" s="34">
        <f t="shared" si="36"/>
        <v>125</v>
      </c>
      <c r="V2328" s="13">
        <f>IF(OR(Table1[[#This Row],[7d_positivity_public]]=0,ISBLANK(Table1[[#This Row],[7d_positivity_public]])),"",(Table1[[#This Row],[7d_positivity_public]]-Table1[[#This Row],[7d_positivity_all]])/Table1[[#This Row],[7d_positivity_public]])</f>
        <v>0.10526315789473684</v>
      </c>
      <c r="W2328">
        <v>17</v>
      </c>
    </row>
    <row r="2329" spans="1:23" x14ac:dyDescent="0.25">
      <c r="A2329" s="10">
        <v>44432</v>
      </c>
      <c r="B2329">
        <v>1373</v>
      </c>
      <c r="C2329" t="s">
        <v>106</v>
      </c>
      <c r="D2329">
        <v>61</v>
      </c>
      <c r="E2329">
        <v>49</v>
      </c>
      <c r="F2329">
        <v>12</v>
      </c>
      <c r="G2329">
        <v>25</v>
      </c>
      <c r="H2329">
        <v>75</v>
      </c>
      <c r="J2329">
        <v>59</v>
      </c>
      <c r="K2329">
        <v>76</v>
      </c>
      <c r="L2329">
        <v>70</v>
      </c>
      <c r="M2329">
        <v>83</v>
      </c>
      <c r="N2329">
        <v>66</v>
      </c>
      <c r="O2329">
        <v>45</v>
      </c>
      <c r="P2329">
        <v>68</v>
      </c>
      <c r="Q2329">
        <v>58</v>
      </c>
      <c r="R2329">
        <v>78</v>
      </c>
      <c r="T2329" s="34">
        <f>_xlfn.XLOOKUP(B2329,Demog!$A$2:$A$219,Demog!$P$2:$P$219,,,2)</f>
        <v>12922</v>
      </c>
      <c r="U2329" s="34">
        <f t="shared" si="36"/>
        <v>55</v>
      </c>
      <c r="V2329" s="13">
        <f>IF(OR(Table1[[#This Row],[7d_positivity_public]]=0,ISBLANK(Table1[[#This Row],[7d_positivity_public]])),"",(Table1[[#This Row],[7d_positivity_public]]-Table1[[#This Row],[7d_positivity_all]])/Table1[[#This Row],[7d_positivity_public]])</f>
        <v>0.12</v>
      </c>
      <c r="W2329">
        <v>22</v>
      </c>
    </row>
    <row r="2330" spans="1:23" x14ac:dyDescent="0.25">
      <c r="A2330" s="10">
        <v>44432</v>
      </c>
      <c r="B2330">
        <v>1374</v>
      </c>
      <c r="C2330" t="s">
        <v>108</v>
      </c>
      <c r="D2330">
        <v>42</v>
      </c>
      <c r="E2330">
        <v>50</v>
      </c>
      <c r="F2330">
        <v>-8</v>
      </c>
      <c r="G2330">
        <v>20</v>
      </c>
      <c r="H2330">
        <v>83</v>
      </c>
      <c r="J2330">
        <v>72</v>
      </c>
      <c r="K2330">
        <v>83</v>
      </c>
      <c r="L2330">
        <v>78</v>
      </c>
      <c r="M2330">
        <v>88</v>
      </c>
      <c r="N2330">
        <v>74</v>
      </c>
      <c r="O2330">
        <v>59</v>
      </c>
      <c r="P2330">
        <v>75</v>
      </c>
      <c r="Q2330">
        <v>66</v>
      </c>
      <c r="R2330">
        <v>84</v>
      </c>
      <c r="T2330" s="34">
        <f>_xlfn.XLOOKUP(B2330,Demog!$A$2:$A$219,Demog!$P$2:$P$219,,,2)</f>
        <v>33401</v>
      </c>
      <c r="U2330" s="34">
        <f t="shared" si="36"/>
        <v>98</v>
      </c>
      <c r="V2330" s="13">
        <f>IF(OR(Table1[[#This Row],[7d_positivity_public]]=0,ISBLANK(Table1[[#This Row],[7d_positivity_public]])),"",(Table1[[#This Row],[7d_positivity_public]]-Table1[[#This Row],[7d_positivity_all]])/Table1[[#This Row],[7d_positivity_public]])</f>
        <v>0.25</v>
      </c>
      <c r="W2330">
        <v>15</v>
      </c>
    </row>
    <row r="2331" spans="1:23" x14ac:dyDescent="0.25">
      <c r="A2331" s="10">
        <v>44432</v>
      </c>
      <c r="B2331">
        <v>1375</v>
      </c>
      <c r="C2331" t="s">
        <v>110</v>
      </c>
      <c r="D2331">
        <v>52</v>
      </c>
      <c r="E2331">
        <v>74</v>
      </c>
      <c r="F2331">
        <v>-22</v>
      </c>
      <c r="G2331">
        <v>21</v>
      </c>
      <c r="H2331">
        <v>81</v>
      </c>
      <c r="J2331">
        <v>65</v>
      </c>
      <c r="K2331">
        <v>82</v>
      </c>
      <c r="L2331">
        <v>76</v>
      </c>
      <c r="M2331">
        <v>86</v>
      </c>
      <c r="N2331">
        <v>71</v>
      </c>
      <c r="O2331">
        <v>50</v>
      </c>
      <c r="P2331">
        <v>72</v>
      </c>
      <c r="Q2331">
        <v>62</v>
      </c>
      <c r="R2331">
        <v>81</v>
      </c>
      <c r="T2331" s="34">
        <f>_xlfn.XLOOKUP(B2331,Demog!$A$2:$A$219,Demog!$P$2:$P$219,,,2)</f>
        <v>38661</v>
      </c>
      <c r="U2331" s="34">
        <f t="shared" si="36"/>
        <v>141</v>
      </c>
      <c r="V2331" s="13">
        <f>IF(OR(Table1[[#This Row],[7d_positivity_public]]=0,ISBLANK(Table1[[#This Row],[7d_positivity_public]])),"",(Table1[[#This Row],[7d_positivity_public]]-Table1[[#This Row],[7d_positivity_all]])/Table1[[#This Row],[7d_positivity_public]])</f>
        <v>9.5238095238095233E-2</v>
      </c>
      <c r="W2331">
        <v>19</v>
      </c>
    </row>
    <row r="2332" spans="1:23" x14ac:dyDescent="0.25">
      <c r="A2332" s="10">
        <v>44432</v>
      </c>
      <c r="B2332">
        <v>1376</v>
      </c>
      <c r="C2332" t="s">
        <v>112</v>
      </c>
      <c r="D2332">
        <v>56</v>
      </c>
      <c r="E2332">
        <v>61</v>
      </c>
      <c r="F2332">
        <v>-5</v>
      </c>
      <c r="G2332">
        <v>23</v>
      </c>
      <c r="H2332">
        <v>74</v>
      </c>
      <c r="J2332">
        <v>59</v>
      </c>
      <c r="K2332">
        <v>76</v>
      </c>
      <c r="L2332">
        <v>71</v>
      </c>
      <c r="M2332">
        <v>82</v>
      </c>
      <c r="N2332">
        <v>64</v>
      </c>
      <c r="O2332">
        <v>44</v>
      </c>
      <c r="P2332">
        <v>65</v>
      </c>
      <c r="Q2332">
        <v>57</v>
      </c>
      <c r="R2332">
        <v>76</v>
      </c>
      <c r="T2332" s="34">
        <f>_xlfn.XLOOKUP(B2332,Demog!$A$2:$A$219,Demog!$P$2:$P$219,,,2)</f>
        <v>34796</v>
      </c>
      <c r="U2332" s="34">
        <f t="shared" si="36"/>
        <v>136</v>
      </c>
      <c r="V2332" s="13">
        <f>IF(OR(Table1[[#This Row],[7d_positivity_public]]=0,ISBLANK(Table1[[#This Row],[7d_positivity_public]])),"",(Table1[[#This Row],[7d_positivity_public]]-Table1[[#This Row],[7d_positivity_all]])/Table1[[#This Row],[7d_positivity_public]])</f>
        <v>0.13043478260869565</v>
      </c>
      <c r="W2332">
        <v>20</v>
      </c>
    </row>
    <row r="2333" spans="1:23" x14ac:dyDescent="0.25">
      <c r="A2333" s="10">
        <v>44432</v>
      </c>
      <c r="B2333">
        <v>1377</v>
      </c>
      <c r="C2333" t="s">
        <v>114</v>
      </c>
      <c r="D2333">
        <v>27</v>
      </c>
      <c r="E2333">
        <v>39</v>
      </c>
      <c r="F2333">
        <v>-12</v>
      </c>
      <c r="G2333">
        <v>14</v>
      </c>
      <c r="H2333">
        <v>83</v>
      </c>
      <c r="J2333">
        <v>78</v>
      </c>
      <c r="K2333">
        <v>84</v>
      </c>
      <c r="L2333">
        <v>78</v>
      </c>
      <c r="M2333">
        <v>89</v>
      </c>
      <c r="N2333">
        <v>76</v>
      </c>
      <c r="O2333">
        <v>66</v>
      </c>
      <c r="P2333">
        <v>78</v>
      </c>
      <c r="Q2333">
        <v>68</v>
      </c>
      <c r="R2333">
        <v>86</v>
      </c>
      <c r="T2333" s="34">
        <f>_xlfn.XLOOKUP(B2333,Demog!$A$2:$A$219,Demog!$P$2:$P$219,,,2)</f>
        <v>24900</v>
      </c>
      <c r="U2333" s="34">
        <f t="shared" si="36"/>
        <v>47</v>
      </c>
      <c r="V2333" s="13">
        <f>IF(OR(Table1[[#This Row],[7d_positivity_public]]=0,ISBLANK(Table1[[#This Row],[7d_positivity_public]])),"",(Table1[[#This Row],[7d_positivity_public]]-Table1[[#This Row],[7d_positivity_all]])/Table1[[#This Row],[7d_positivity_public]])</f>
        <v>0.14285714285714285</v>
      </c>
      <c r="W2333">
        <v>12</v>
      </c>
    </row>
    <row r="2334" spans="1:23" x14ac:dyDescent="0.25">
      <c r="A2334" s="10">
        <v>44432</v>
      </c>
      <c r="B2334">
        <v>1380</v>
      </c>
      <c r="C2334" t="s">
        <v>116</v>
      </c>
      <c r="D2334">
        <v>2</v>
      </c>
      <c r="E2334">
        <v>7</v>
      </c>
      <c r="F2334">
        <v>-5</v>
      </c>
      <c r="G2334">
        <v>2</v>
      </c>
      <c r="H2334">
        <v>81</v>
      </c>
      <c r="J2334">
        <v>67</v>
      </c>
      <c r="K2334">
        <v>82</v>
      </c>
      <c r="L2334">
        <v>72</v>
      </c>
      <c r="M2334">
        <v>88</v>
      </c>
      <c r="N2334">
        <v>75</v>
      </c>
      <c r="O2334">
        <v>54</v>
      </c>
      <c r="P2334">
        <v>76</v>
      </c>
      <c r="Q2334">
        <v>63</v>
      </c>
      <c r="R2334">
        <v>84</v>
      </c>
      <c r="T2334" s="34">
        <f>_xlfn.XLOOKUP(B2334,Demog!$A$2:$A$219,Demog!$P$2:$P$219,,,2)</f>
        <v>12110</v>
      </c>
      <c r="U2334" s="34">
        <f t="shared" si="36"/>
        <v>2</v>
      </c>
      <c r="V2334" s="13">
        <f>IF(OR(Table1[[#This Row],[7d_positivity_public]]=0,ISBLANK(Table1[[#This Row],[7d_positivity_public]])),"",(Table1[[#This Row],[7d_positivity_public]]-Table1[[#This Row],[7d_positivity_all]])/Table1[[#This Row],[7d_positivity_public]])</f>
        <v>0</v>
      </c>
      <c r="W2334">
        <v>2</v>
      </c>
    </row>
    <row r="2335" spans="1:23" x14ac:dyDescent="0.25">
      <c r="A2335" s="10">
        <v>44432</v>
      </c>
      <c r="B2335">
        <v>1390</v>
      </c>
      <c r="C2335" t="s">
        <v>118</v>
      </c>
      <c r="D2335">
        <v>43</v>
      </c>
      <c r="E2335">
        <v>24</v>
      </c>
      <c r="F2335">
        <v>19</v>
      </c>
      <c r="G2335">
        <v>24</v>
      </c>
      <c r="H2335">
        <v>63</v>
      </c>
      <c r="J2335">
        <v>30</v>
      </c>
      <c r="K2335">
        <v>65</v>
      </c>
      <c r="L2335">
        <v>47</v>
      </c>
      <c r="M2335">
        <v>77</v>
      </c>
      <c r="N2335">
        <v>56</v>
      </c>
      <c r="O2335">
        <v>20</v>
      </c>
      <c r="P2335">
        <v>58</v>
      </c>
      <c r="Q2335">
        <v>37</v>
      </c>
      <c r="R2335">
        <v>72</v>
      </c>
      <c r="T2335" s="34">
        <f>_xlfn.XLOOKUP(B2335,Demog!$A$2:$A$219,Demog!$P$2:$P$219,,,2)</f>
        <v>7285</v>
      </c>
      <c r="U2335" s="34">
        <f t="shared" si="36"/>
        <v>22</v>
      </c>
      <c r="V2335" s="13">
        <f>IF(OR(Table1[[#This Row],[7d_positivity_public]]=0,ISBLANK(Table1[[#This Row],[7d_positivity_public]])),"",(Table1[[#This Row],[7d_positivity_public]]-Table1[[#This Row],[7d_positivity_all]])/Table1[[#This Row],[7d_positivity_public]])</f>
        <v>4.1666666666666664E-2</v>
      </c>
      <c r="W2335">
        <v>23</v>
      </c>
    </row>
    <row r="2336" spans="1:23" x14ac:dyDescent="0.25">
      <c r="A2336" s="10">
        <v>44432</v>
      </c>
      <c r="B2336">
        <v>1420</v>
      </c>
      <c r="C2336" t="s">
        <v>120</v>
      </c>
      <c r="D2336">
        <v>33</v>
      </c>
      <c r="E2336">
        <v>19</v>
      </c>
      <c r="F2336">
        <v>14</v>
      </c>
      <c r="G2336">
        <v>24</v>
      </c>
      <c r="H2336">
        <v>73</v>
      </c>
      <c r="J2336">
        <v>51</v>
      </c>
      <c r="K2336">
        <v>74</v>
      </c>
      <c r="L2336">
        <v>59</v>
      </c>
      <c r="M2336">
        <v>83</v>
      </c>
      <c r="N2336">
        <v>65</v>
      </c>
      <c r="O2336">
        <v>38</v>
      </c>
      <c r="P2336">
        <v>67</v>
      </c>
      <c r="Q2336">
        <v>48</v>
      </c>
      <c r="R2336">
        <v>78</v>
      </c>
      <c r="T2336" s="34">
        <f>_xlfn.XLOOKUP(B2336,Demog!$A$2:$A$219,Demog!$P$2:$P$219,,,2)</f>
        <v>33648</v>
      </c>
      <c r="U2336" s="34">
        <f t="shared" si="36"/>
        <v>78</v>
      </c>
      <c r="V2336" s="13">
        <f>IF(OR(Table1[[#This Row],[7d_positivity_public]]=0,ISBLANK(Table1[[#This Row],[7d_positivity_public]])),"",(Table1[[#This Row],[7d_positivity_public]]-Table1[[#This Row],[7d_positivity_all]])/Table1[[#This Row],[7d_positivity_public]])</f>
        <v>8.3333333333333329E-2</v>
      </c>
      <c r="W2336">
        <v>22</v>
      </c>
    </row>
    <row r="2337" spans="1:23" x14ac:dyDescent="0.25">
      <c r="A2337" s="10">
        <v>44432</v>
      </c>
      <c r="B2337">
        <v>1431</v>
      </c>
      <c r="C2337" t="s">
        <v>226</v>
      </c>
      <c r="D2337">
        <v>26</v>
      </c>
      <c r="E2337">
        <v>14</v>
      </c>
      <c r="F2337">
        <v>12</v>
      </c>
      <c r="G2337">
        <v>15</v>
      </c>
      <c r="H2337">
        <v>78</v>
      </c>
      <c r="J2337">
        <v>63</v>
      </c>
      <c r="K2337">
        <v>79</v>
      </c>
      <c r="L2337">
        <v>69</v>
      </c>
      <c r="M2337">
        <v>87</v>
      </c>
      <c r="N2337">
        <v>69</v>
      </c>
      <c r="O2337">
        <v>49</v>
      </c>
      <c r="P2337">
        <v>71</v>
      </c>
      <c r="Q2337">
        <v>58</v>
      </c>
      <c r="R2337">
        <v>82</v>
      </c>
      <c r="T2337" s="34">
        <f>_xlfn.XLOOKUP(B2337,Demog!$A$2:$A$219,Demog!$P$2:$P$219,,,2)</f>
        <v>44714</v>
      </c>
      <c r="U2337" s="34">
        <f t="shared" si="36"/>
        <v>81</v>
      </c>
      <c r="V2337" s="13">
        <f>IF(OR(Table1[[#This Row],[7d_positivity_public]]=0,ISBLANK(Table1[[#This Row],[7d_positivity_public]])),"",(Table1[[#This Row],[7d_positivity_public]]-Table1[[#This Row],[7d_positivity_all]])/Table1[[#This Row],[7d_positivity_public]])</f>
        <v>6.6666666666666666E-2</v>
      </c>
      <c r="W2337">
        <v>14</v>
      </c>
    </row>
    <row r="2338" spans="1:23" x14ac:dyDescent="0.25">
      <c r="A2338" s="10">
        <v>44432</v>
      </c>
      <c r="B2338">
        <v>1432</v>
      </c>
      <c r="C2338" t="s">
        <v>227</v>
      </c>
      <c r="D2338">
        <v>21</v>
      </c>
      <c r="E2338">
        <v>15</v>
      </c>
      <c r="F2338">
        <v>6</v>
      </c>
      <c r="G2338">
        <v>12</v>
      </c>
      <c r="H2338">
        <v>85</v>
      </c>
      <c r="J2338">
        <v>77</v>
      </c>
      <c r="K2338">
        <v>86</v>
      </c>
      <c r="L2338">
        <v>82</v>
      </c>
      <c r="M2338">
        <v>90</v>
      </c>
      <c r="N2338">
        <v>77</v>
      </c>
      <c r="O2338">
        <v>65</v>
      </c>
      <c r="P2338">
        <v>78</v>
      </c>
      <c r="Q2338">
        <v>71</v>
      </c>
      <c r="R2338">
        <v>86</v>
      </c>
      <c r="T2338" s="34">
        <f>_xlfn.XLOOKUP(B2338,Demog!$A$2:$A$219,Demog!$P$2:$P$219,,,2)</f>
        <v>48587</v>
      </c>
      <c r="U2338" s="34">
        <f t="shared" si="36"/>
        <v>71</v>
      </c>
      <c r="V2338" s="13">
        <f>IF(OR(Table1[[#This Row],[7d_positivity_public]]=0,ISBLANK(Table1[[#This Row],[7d_positivity_public]])),"",(Table1[[#This Row],[7d_positivity_public]]-Table1[[#This Row],[7d_positivity_all]])/Table1[[#This Row],[7d_positivity_public]])</f>
        <v>0.25</v>
      </c>
      <c r="W2338">
        <v>9</v>
      </c>
    </row>
    <row r="2339" spans="1:23" x14ac:dyDescent="0.25">
      <c r="A2339" s="10">
        <v>44432</v>
      </c>
      <c r="B2339">
        <v>1433</v>
      </c>
      <c r="C2339" t="s">
        <v>122</v>
      </c>
      <c r="D2339">
        <v>19</v>
      </c>
      <c r="E2339">
        <v>16</v>
      </c>
      <c r="F2339">
        <v>3</v>
      </c>
      <c r="G2339">
        <v>20</v>
      </c>
      <c r="H2339">
        <v>74</v>
      </c>
      <c r="J2339">
        <v>51</v>
      </c>
      <c r="K2339">
        <v>75</v>
      </c>
      <c r="L2339">
        <v>61</v>
      </c>
      <c r="M2339">
        <v>84</v>
      </c>
      <c r="N2339">
        <v>66</v>
      </c>
      <c r="O2339">
        <v>35</v>
      </c>
      <c r="P2339">
        <v>68</v>
      </c>
      <c r="Q2339">
        <v>50</v>
      </c>
      <c r="R2339">
        <v>78</v>
      </c>
      <c r="T2339" s="34">
        <f>_xlfn.XLOOKUP(B2339,Demog!$A$2:$A$219,Demog!$P$2:$P$219,,,2)</f>
        <v>19986</v>
      </c>
      <c r="U2339" s="34">
        <f t="shared" si="36"/>
        <v>27</v>
      </c>
      <c r="V2339" s="13">
        <f>IF(OR(Table1[[#This Row],[7d_positivity_public]]=0,ISBLANK(Table1[[#This Row],[7d_positivity_public]])),"",(Table1[[#This Row],[7d_positivity_public]]-Table1[[#This Row],[7d_positivity_all]])/Table1[[#This Row],[7d_positivity_public]])</f>
        <v>0.2</v>
      </c>
      <c r="W2339">
        <v>16</v>
      </c>
    </row>
    <row r="2340" spans="1:23" x14ac:dyDescent="0.25">
      <c r="A2340" s="10">
        <v>44432</v>
      </c>
      <c r="B2340">
        <v>1490</v>
      </c>
      <c r="C2340" t="s">
        <v>124</v>
      </c>
      <c r="D2340">
        <v>12</v>
      </c>
      <c r="E2340">
        <v>21</v>
      </c>
      <c r="F2340">
        <v>-9</v>
      </c>
      <c r="G2340">
        <v>9</v>
      </c>
      <c r="H2340">
        <v>72</v>
      </c>
      <c r="J2340">
        <v>49</v>
      </c>
      <c r="K2340">
        <v>73</v>
      </c>
      <c r="L2340">
        <v>61</v>
      </c>
      <c r="M2340">
        <v>83</v>
      </c>
      <c r="N2340">
        <v>63</v>
      </c>
      <c r="O2340">
        <v>35</v>
      </c>
      <c r="P2340">
        <v>66</v>
      </c>
      <c r="Q2340">
        <v>50</v>
      </c>
      <c r="R2340">
        <v>77</v>
      </c>
      <c r="T2340" s="34">
        <f>_xlfn.XLOOKUP(B2340,Demog!$A$2:$A$219,Demog!$P$2:$P$219,,,2)</f>
        <v>10855</v>
      </c>
      <c r="U2340" s="34">
        <f t="shared" si="36"/>
        <v>9</v>
      </c>
      <c r="V2340" s="13">
        <f>IF(OR(Table1[[#This Row],[7d_positivity_public]]=0,ISBLANK(Table1[[#This Row],[7d_positivity_public]])),"",(Table1[[#This Row],[7d_positivity_public]]-Table1[[#This Row],[7d_positivity_all]])/Table1[[#This Row],[7d_positivity_public]])</f>
        <v>0.1111111111111111</v>
      </c>
      <c r="W2340">
        <v>8</v>
      </c>
    </row>
    <row r="2341" spans="1:23" x14ac:dyDescent="0.25">
      <c r="A2341" s="10">
        <v>44432</v>
      </c>
      <c r="B2341">
        <v>2121</v>
      </c>
      <c r="C2341" t="s">
        <v>126</v>
      </c>
      <c r="D2341">
        <v>17</v>
      </c>
      <c r="E2341">
        <v>7</v>
      </c>
      <c r="F2341">
        <v>10</v>
      </c>
      <c r="G2341">
        <v>10</v>
      </c>
      <c r="H2341">
        <v>76</v>
      </c>
      <c r="J2341">
        <v>62</v>
      </c>
      <c r="K2341">
        <v>78</v>
      </c>
      <c r="L2341">
        <v>69</v>
      </c>
      <c r="M2341">
        <v>86</v>
      </c>
      <c r="N2341">
        <v>69</v>
      </c>
      <c r="O2341">
        <v>51</v>
      </c>
      <c r="P2341">
        <v>71</v>
      </c>
      <c r="Q2341">
        <v>60</v>
      </c>
      <c r="R2341">
        <v>82</v>
      </c>
      <c r="T2341" s="34">
        <f>_xlfn.XLOOKUP(B2341,Demog!$A$2:$A$219,Demog!$P$2:$P$219,,,2)</f>
        <v>51241</v>
      </c>
      <c r="U2341" s="34">
        <f t="shared" si="36"/>
        <v>61</v>
      </c>
      <c r="V2341" s="13">
        <f>IF(OR(Table1[[#This Row],[7d_positivity_public]]=0,ISBLANK(Table1[[#This Row],[7d_positivity_public]])),"",(Table1[[#This Row],[7d_positivity_public]]-Table1[[#This Row],[7d_positivity_all]])/Table1[[#This Row],[7d_positivity_public]])</f>
        <v>0.2</v>
      </c>
      <c r="W2341">
        <v>8</v>
      </c>
    </row>
    <row r="2342" spans="1:23" x14ac:dyDescent="0.25">
      <c r="A2342" s="10">
        <v>44432</v>
      </c>
      <c r="B2342">
        <v>2122</v>
      </c>
      <c r="C2342" t="s">
        <v>128</v>
      </c>
      <c r="D2342">
        <v>12</v>
      </c>
      <c r="E2342">
        <v>8</v>
      </c>
      <c r="F2342">
        <v>4</v>
      </c>
      <c r="G2342">
        <v>8</v>
      </c>
      <c r="H2342">
        <v>69</v>
      </c>
      <c r="J2342">
        <v>49</v>
      </c>
      <c r="K2342">
        <v>70</v>
      </c>
      <c r="L2342">
        <v>60</v>
      </c>
      <c r="M2342">
        <v>81</v>
      </c>
      <c r="N2342">
        <v>60</v>
      </c>
      <c r="O2342">
        <v>37</v>
      </c>
      <c r="P2342">
        <v>62</v>
      </c>
      <c r="Q2342">
        <v>50</v>
      </c>
      <c r="R2342">
        <v>75</v>
      </c>
      <c r="T2342" s="34">
        <f>_xlfn.XLOOKUP(B2342,Demog!$A$2:$A$219,Demog!$P$2:$P$219,,,2)</f>
        <v>41936</v>
      </c>
      <c r="U2342" s="34">
        <f t="shared" si="36"/>
        <v>35</v>
      </c>
      <c r="V2342" s="13">
        <f>IF(OR(Table1[[#This Row],[7d_positivity_public]]=0,ISBLANK(Table1[[#This Row],[7d_positivity_public]])),"",(Table1[[#This Row],[7d_positivity_public]]-Table1[[#This Row],[7d_positivity_all]])/Table1[[#This Row],[7d_positivity_public]])</f>
        <v>0.125</v>
      </c>
      <c r="W2342">
        <v>7</v>
      </c>
    </row>
    <row r="2343" spans="1:23" x14ac:dyDescent="0.25">
      <c r="A2343" s="10">
        <v>44432</v>
      </c>
      <c r="B2343">
        <v>2131</v>
      </c>
      <c r="C2343" t="s">
        <v>129</v>
      </c>
      <c r="D2343">
        <v>8</v>
      </c>
      <c r="E2343">
        <v>3</v>
      </c>
      <c r="F2343">
        <v>5</v>
      </c>
      <c r="G2343">
        <v>4</v>
      </c>
      <c r="H2343">
        <v>75</v>
      </c>
      <c r="J2343">
        <v>60</v>
      </c>
      <c r="K2343">
        <v>76</v>
      </c>
      <c r="L2343">
        <v>70</v>
      </c>
      <c r="M2343">
        <v>84</v>
      </c>
      <c r="N2343">
        <v>66</v>
      </c>
      <c r="O2343">
        <v>45</v>
      </c>
      <c r="P2343">
        <v>67</v>
      </c>
      <c r="Q2343">
        <v>58</v>
      </c>
      <c r="R2343">
        <v>78</v>
      </c>
      <c r="T2343" s="34">
        <f>_xlfn.XLOOKUP(B2343,Demog!$A$2:$A$219,Demog!$P$2:$P$219,,,2)</f>
        <v>22754</v>
      </c>
      <c r="U2343" s="34">
        <f t="shared" si="36"/>
        <v>13</v>
      </c>
      <c r="V2343" s="13">
        <f>IF(OR(Table1[[#This Row],[7d_positivity_public]]=0,ISBLANK(Table1[[#This Row],[7d_positivity_public]])),"",(Table1[[#This Row],[7d_positivity_public]]-Table1[[#This Row],[7d_positivity_all]])/Table1[[#This Row],[7d_positivity_public]])</f>
        <v>0.25</v>
      </c>
      <c r="W2343">
        <v>3</v>
      </c>
    </row>
    <row r="2344" spans="1:23" x14ac:dyDescent="0.25">
      <c r="A2344" s="10">
        <v>44432</v>
      </c>
      <c r="B2344">
        <v>2132</v>
      </c>
      <c r="C2344" t="s">
        <v>130</v>
      </c>
      <c r="D2344">
        <v>10</v>
      </c>
      <c r="E2344">
        <v>6</v>
      </c>
      <c r="F2344">
        <v>4</v>
      </c>
      <c r="G2344">
        <v>9</v>
      </c>
      <c r="H2344">
        <v>79</v>
      </c>
      <c r="J2344">
        <v>67</v>
      </c>
      <c r="K2344">
        <v>80</v>
      </c>
      <c r="L2344">
        <v>75</v>
      </c>
      <c r="M2344">
        <v>86</v>
      </c>
      <c r="N2344">
        <v>72</v>
      </c>
      <c r="O2344">
        <v>54</v>
      </c>
      <c r="P2344">
        <v>74</v>
      </c>
      <c r="Q2344">
        <v>66</v>
      </c>
      <c r="R2344">
        <v>82</v>
      </c>
      <c r="T2344" s="34">
        <f>_xlfn.XLOOKUP(B2344,Demog!$A$2:$A$219,Demog!$P$2:$P$219,,,2)</f>
        <v>35584</v>
      </c>
      <c r="U2344" s="34">
        <f t="shared" si="36"/>
        <v>25</v>
      </c>
      <c r="V2344" s="13">
        <f>IF(OR(Table1[[#This Row],[7d_positivity_public]]=0,ISBLANK(Table1[[#This Row],[7d_positivity_public]])),"",(Table1[[#This Row],[7d_positivity_public]]-Table1[[#This Row],[7d_positivity_all]])/Table1[[#This Row],[7d_positivity_public]])</f>
        <v>0.33333333333333331</v>
      </c>
      <c r="W2344">
        <v>6</v>
      </c>
    </row>
    <row r="2345" spans="1:23" x14ac:dyDescent="0.25">
      <c r="A2345" s="10">
        <v>44432</v>
      </c>
      <c r="B2345">
        <v>2133</v>
      </c>
      <c r="C2345" t="s">
        <v>131</v>
      </c>
      <c r="D2345">
        <v>4</v>
      </c>
      <c r="E2345">
        <v>6</v>
      </c>
      <c r="F2345">
        <v>-2</v>
      </c>
      <c r="G2345">
        <v>4</v>
      </c>
      <c r="H2345">
        <v>84</v>
      </c>
      <c r="J2345">
        <v>68</v>
      </c>
      <c r="K2345">
        <v>85</v>
      </c>
      <c r="L2345">
        <v>82</v>
      </c>
      <c r="M2345">
        <v>89</v>
      </c>
      <c r="N2345">
        <v>72</v>
      </c>
      <c r="O2345">
        <v>49</v>
      </c>
      <c r="P2345">
        <v>74</v>
      </c>
      <c r="Q2345">
        <v>67</v>
      </c>
      <c r="R2345">
        <v>83</v>
      </c>
      <c r="T2345" s="34">
        <f>_xlfn.XLOOKUP(B2345,Demog!$A$2:$A$219,Demog!$P$2:$P$219,,,2)</f>
        <v>58511</v>
      </c>
      <c r="U2345" s="34">
        <f t="shared" si="36"/>
        <v>16</v>
      </c>
      <c r="V2345" s="13">
        <f>IF(OR(Table1[[#This Row],[7d_positivity_public]]=0,ISBLANK(Table1[[#This Row],[7d_positivity_public]])),"",(Table1[[#This Row],[7d_positivity_public]]-Table1[[#This Row],[7d_positivity_all]])/Table1[[#This Row],[7d_positivity_public]])</f>
        <v>0.25</v>
      </c>
      <c r="W2345">
        <v>3</v>
      </c>
    </row>
    <row r="2346" spans="1:23" x14ac:dyDescent="0.25">
      <c r="A2346" s="10">
        <v>44432</v>
      </c>
      <c r="B2346">
        <v>2134</v>
      </c>
      <c r="C2346" t="s">
        <v>132</v>
      </c>
      <c r="D2346">
        <v>6</v>
      </c>
      <c r="E2346">
        <v>12</v>
      </c>
      <c r="F2346">
        <v>-6</v>
      </c>
      <c r="G2346">
        <v>5</v>
      </c>
      <c r="H2346">
        <v>78</v>
      </c>
      <c r="J2346">
        <v>58</v>
      </c>
      <c r="K2346">
        <v>80</v>
      </c>
      <c r="L2346">
        <v>77</v>
      </c>
      <c r="M2346">
        <v>84</v>
      </c>
      <c r="N2346">
        <v>68</v>
      </c>
      <c r="O2346">
        <v>42</v>
      </c>
      <c r="P2346">
        <v>70</v>
      </c>
      <c r="Q2346">
        <v>64</v>
      </c>
      <c r="R2346">
        <v>77</v>
      </c>
      <c r="T2346" s="34">
        <f>_xlfn.XLOOKUP(B2346,Demog!$A$2:$A$219,Demog!$P$2:$P$219,,,2)</f>
        <v>24836</v>
      </c>
      <c r="U2346" s="34">
        <f t="shared" si="36"/>
        <v>10</v>
      </c>
      <c r="V2346" s="13">
        <f>IF(OR(Table1[[#This Row],[7d_positivity_public]]=0,ISBLANK(Table1[[#This Row],[7d_positivity_public]])),"",(Table1[[#This Row],[7d_positivity_public]]-Table1[[#This Row],[7d_positivity_all]])/Table1[[#This Row],[7d_positivity_public]])</f>
        <v>0.4</v>
      </c>
      <c r="W2346">
        <v>3</v>
      </c>
    </row>
    <row r="2347" spans="1:23" x14ac:dyDescent="0.25">
      <c r="A2347" s="10">
        <v>44432</v>
      </c>
      <c r="B2347">
        <v>2141</v>
      </c>
      <c r="C2347" t="s">
        <v>133</v>
      </c>
      <c r="D2347">
        <v>12</v>
      </c>
      <c r="E2347">
        <v>8</v>
      </c>
      <c r="F2347">
        <v>4</v>
      </c>
      <c r="G2347">
        <v>9</v>
      </c>
      <c r="H2347">
        <v>73</v>
      </c>
      <c r="J2347">
        <v>60</v>
      </c>
      <c r="K2347">
        <v>75</v>
      </c>
      <c r="L2347">
        <v>66</v>
      </c>
      <c r="M2347">
        <v>85</v>
      </c>
      <c r="N2347">
        <v>64</v>
      </c>
      <c r="O2347">
        <v>46</v>
      </c>
      <c r="P2347">
        <v>66</v>
      </c>
      <c r="Q2347">
        <v>55</v>
      </c>
      <c r="R2347">
        <v>79</v>
      </c>
      <c r="T2347" s="34">
        <f>_xlfn.XLOOKUP(B2347,Demog!$A$2:$A$219,Demog!$P$2:$P$219,,,2)</f>
        <v>26303</v>
      </c>
      <c r="U2347" s="34">
        <f t="shared" si="36"/>
        <v>22</v>
      </c>
      <c r="V2347" s="13">
        <f>IF(OR(Table1[[#This Row],[7d_positivity_public]]=0,ISBLANK(Table1[[#This Row],[7d_positivity_public]])),"",(Table1[[#This Row],[7d_positivity_public]]-Table1[[#This Row],[7d_positivity_all]])/Table1[[#This Row],[7d_positivity_public]])</f>
        <v>0.1111111111111111</v>
      </c>
      <c r="W2347">
        <v>8</v>
      </c>
    </row>
    <row r="2348" spans="1:23" x14ac:dyDescent="0.25">
      <c r="A2348" s="10">
        <v>44432</v>
      </c>
      <c r="B2348">
        <v>2142</v>
      </c>
      <c r="C2348" t="s">
        <v>134</v>
      </c>
      <c r="D2348">
        <v>21</v>
      </c>
      <c r="E2348">
        <v>16</v>
      </c>
      <c r="F2348">
        <v>5</v>
      </c>
      <c r="G2348">
        <v>11</v>
      </c>
      <c r="H2348">
        <v>73</v>
      </c>
      <c r="J2348">
        <v>59</v>
      </c>
      <c r="K2348">
        <v>74</v>
      </c>
      <c r="L2348">
        <v>66</v>
      </c>
      <c r="M2348">
        <v>82</v>
      </c>
      <c r="N2348">
        <v>64</v>
      </c>
      <c r="O2348">
        <v>44</v>
      </c>
      <c r="P2348">
        <v>66</v>
      </c>
      <c r="Q2348">
        <v>55</v>
      </c>
      <c r="R2348">
        <v>76</v>
      </c>
      <c r="T2348" s="34">
        <f>_xlfn.XLOOKUP(B2348,Demog!$A$2:$A$219,Demog!$P$2:$P$219,,,2)</f>
        <v>16854</v>
      </c>
      <c r="U2348" s="34">
        <f t="shared" si="36"/>
        <v>25</v>
      </c>
      <c r="V2348" s="13">
        <f>IF(OR(Table1[[#This Row],[7d_positivity_public]]=0,ISBLANK(Table1[[#This Row],[7d_positivity_public]])),"",(Table1[[#This Row],[7d_positivity_public]]-Table1[[#This Row],[7d_positivity_all]])/Table1[[#This Row],[7d_positivity_public]])</f>
        <v>0.18181818181818182</v>
      </c>
      <c r="W2348">
        <v>9</v>
      </c>
    </row>
    <row r="2349" spans="1:23" x14ac:dyDescent="0.25">
      <c r="A2349" s="10">
        <v>44432</v>
      </c>
      <c r="B2349">
        <v>2150</v>
      </c>
      <c r="C2349" t="s">
        <v>135</v>
      </c>
      <c r="D2349">
        <v>8</v>
      </c>
      <c r="E2349">
        <v>0</v>
      </c>
      <c r="F2349">
        <v>8</v>
      </c>
      <c r="G2349">
        <v>5</v>
      </c>
      <c r="H2349">
        <v>77</v>
      </c>
      <c r="J2349">
        <v>58</v>
      </c>
      <c r="K2349">
        <v>79</v>
      </c>
      <c r="L2349">
        <v>66</v>
      </c>
      <c r="M2349">
        <v>87</v>
      </c>
      <c r="N2349">
        <v>70</v>
      </c>
      <c r="O2349">
        <v>48</v>
      </c>
      <c r="P2349">
        <v>71</v>
      </c>
      <c r="Q2349">
        <v>54</v>
      </c>
      <c r="R2349">
        <v>82</v>
      </c>
      <c r="T2349" s="34">
        <f>_xlfn.XLOOKUP(B2349,Demog!$A$2:$A$219,Demog!$P$2:$P$219,,,2)</f>
        <v>9696</v>
      </c>
      <c r="U2349" s="34">
        <f t="shared" si="36"/>
        <v>5</v>
      </c>
      <c r="V2349" s="13">
        <f>IF(OR(Table1[[#This Row],[7d_positivity_public]]=0,ISBLANK(Table1[[#This Row],[7d_positivity_public]])),"",(Table1[[#This Row],[7d_positivity_public]]-Table1[[#This Row],[7d_positivity_all]])/Table1[[#This Row],[7d_positivity_public]])</f>
        <v>0.2</v>
      </c>
      <c r="W2349">
        <v>4</v>
      </c>
    </row>
    <row r="2350" spans="1:23" x14ac:dyDescent="0.25">
      <c r="A2350" s="10">
        <v>44432</v>
      </c>
      <c r="B2350">
        <v>2210</v>
      </c>
      <c r="C2350" t="s">
        <v>136</v>
      </c>
      <c r="D2350">
        <v>7</v>
      </c>
      <c r="E2350">
        <v>6</v>
      </c>
      <c r="F2350">
        <v>1</v>
      </c>
      <c r="G2350">
        <v>6</v>
      </c>
      <c r="H2350">
        <v>87</v>
      </c>
      <c r="J2350">
        <v>81</v>
      </c>
      <c r="K2350">
        <v>88</v>
      </c>
      <c r="L2350">
        <v>87</v>
      </c>
      <c r="M2350">
        <v>88</v>
      </c>
      <c r="N2350">
        <v>80</v>
      </c>
      <c r="O2350">
        <v>70</v>
      </c>
      <c r="P2350">
        <v>80</v>
      </c>
      <c r="Q2350">
        <v>78</v>
      </c>
      <c r="R2350">
        <v>84</v>
      </c>
      <c r="T2350" s="34">
        <f>_xlfn.XLOOKUP(B2350,Demog!$A$2:$A$219,Demog!$P$2:$P$219,,,2)</f>
        <v>70996</v>
      </c>
      <c r="U2350" s="34">
        <f t="shared" si="36"/>
        <v>35</v>
      </c>
      <c r="V2350" s="13">
        <f>IF(OR(Table1[[#This Row],[7d_positivity_public]]=0,ISBLANK(Table1[[#This Row],[7d_positivity_public]])),"",(Table1[[#This Row],[7d_positivity_public]]-Table1[[#This Row],[7d_positivity_all]])/Table1[[#This Row],[7d_positivity_public]])</f>
        <v>0.33333333333333331</v>
      </c>
      <c r="W2350">
        <v>4</v>
      </c>
    </row>
    <row r="2351" spans="1:23" x14ac:dyDescent="0.25">
      <c r="A2351" s="10">
        <v>44432</v>
      </c>
      <c r="B2351">
        <v>2221</v>
      </c>
      <c r="C2351" t="s">
        <v>137</v>
      </c>
      <c r="D2351">
        <v>10</v>
      </c>
      <c r="E2351">
        <v>7</v>
      </c>
      <c r="F2351">
        <v>3</v>
      </c>
      <c r="G2351">
        <v>6</v>
      </c>
      <c r="H2351">
        <v>89</v>
      </c>
      <c r="J2351">
        <v>83</v>
      </c>
      <c r="K2351">
        <v>89</v>
      </c>
      <c r="L2351">
        <v>90</v>
      </c>
      <c r="M2351">
        <v>88</v>
      </c>
      <c r="N2351">
        <v>82</v>
      </c>
      <c r="O2351">
        <v>71</v>
      </c>
      <c r="P2351">
        <v>82</v>
      </c>
      <c r="Q2351">
        <v>81</v>
      </c>
      <c r="R2351">
        <v>84</v>
      </c>
      <c r="T2351" s="34">
        <f>_xlfn.XLOOKUP(B2351,Demog!$A$2:$A$219,Demog!$P$2:$P$219,,,2)</f>
        <v>47161</v>
      </c>
      <c r="U2351" s="34">
        <f t="shared" si="36"/>
        <v>33</v>
      </c>
      <c r="V2351" s="13">
        <f>IF(OR(Table1[[#This Row],[7d_positivity_public]]=0,ISBLANK(Table1[[#This Row],[7d_positivity_public]])),"",(Table1[[#This Row],[7d_positivity_public]]-Table1[[#This Row],[7d_positivity_all]])/Table1[[#This Row],[7d_positivity_public]])</f>
        <v>0.5</v>
      </c>
      <c r="W2351">
        <v>3</v>
      </c>
    </row>
    <row r="2352" spans="1:23" x14ac:dyDescent="0.25">
      <c r="A2352" s="10">
        <v>44432</v>
      </c>
      <c r="B2352">
        <v>2222</v>
      </c>
      <c r="C2352" t="s">
        <v>138</v>
      </c>
      <c r="D2352">
        <v>6</v>
      </c>
      <c r="E2352">
        <v>6</v>
      </c>
      <c r="F2352">
        <v>0</v>
      </c>
      <c r="G2352">
        <v>5</v>
      </c>
      <c r="H2352">
        <v>87</v>
      </c>
      <c r="J2352">
        <v>82</v>
      </c>
      <c r="K2352">
        <v>87</v>
      </c>
      <c r="L2352">
        <v>88</v>
      </c>
      <c r="M2352">
        <v>86</v>
      </c>
      <c r="N2352">
        <v>80</v>
      </c>
      <c r="O2352">
        <v>71</v>
      </c>
      <c r="P2352">
        <v>80</v>
      </c>
      <c r="Q2352">
        <v>78</v>
      </c>
      <c r="R2352">
        <v>82</v>
      </c>
      <c r="T2352" s="34">
        <f>_xlfn.XLOOKUP(B2352,Demog!$A$2:$A$219,Demog!$P$2:$P$219,,,2)</f>
        <v>45434</v>
      </c>
      <c r="U2352" s="34">
        <f t="shared" si="36"/>
        <v>19</v>
      </c>
      <c r="V2352" s="13">
        <f>IF(OR(Table1[[#This Row],[7d_positivity_public]]=0,ISBLANK(Table1[[#This Row],[7d_positivity_public]])),"",(Table1[[#This Row],[7d_positivity_public]]-Table1[[#This Row],[7d_positivity_all]])/Table1[[#This Row],[7d_positivity_public]])</f>
        <v>0.4</v>
      </c>
      <c r="W2352">
        <v>3</v>
      </c>
    </row>
    <row r="2353" spans="1:23" x14ac:dyDescent="0.25">
      <c r="A2353" s="10">
        <v>44432</v>
      </c>
      <c r="B2353">
        <v>2223</v>
      </c>
      <c r="C2353" t="s">
        <v>139</v>
      </c>
      <c r="D2353">
        <v>7</v>
      </c>
      <c r="E2353">
        <v>5</v>
      </c>
      <c r="F2353">
        <v>2</v>
      </c>
      <c r="G2353">
        <v>6</v>
      </c>
      <c r="H2353">
        <v>86</v>
      </c>
      <c r="J2353">
        <v>81</v>
      </c>
      <c r="K2353">
        <v>86</v>
      </c>
      <c r="L2353">
        <v>88</v>
      </c>
      <c r="M2353">
        <v>85</v>
      </c>
      <c r="N2353">
        <v>78</v>
      </c>
      <c r="O2353">
        <v>67</v>
      </c>
      <c r="P2353">
        <v>79</v>
      </c>
      <c r="Q2353">
        <v>78</v>
      </c>
      <c r="R2353">
        <v>80</v>
      </c>
      <c r="T2353" s="34">
        <f>_xlfn.XLOOKUP(B2353,Demog!$A$2:$A$219,Demog!$P$2:$P$219,,,2)</f>
        <v>81414</v>
      </c>
      <c r="U2353" s="34">
        <f t="shared" si="36"/>
        <v>40</v>
      </c>
      <c r="V2353" s="13">
        <f>IF(OR(Table1[[#This Row],[7d_positivity_public]]=0,ISBLANK(Table1[[#This Row],[7d_positivity_public]])),"",(Table1[[#This Row],[7d_positivity_public]]-Table1[[#This Row],[7d_positivity_all]])/Table1[[#This Row],[7d_positivity_public]])</f>
        <v>0.83333333333333337</v>
      </c>
      <c r="W2353">
        <v>1</v>
      </c>
    </row>
    <row r="2354" spans="1:23" x14ac:dyDescent="0.25">
      <c r="A2354" s="10">
        <v>44432</v>
      </c>
      <c r="B2354">
        <v>2224</v>
      </c>
      <c r="C2354" t="s">
        <v>140</v>
      </c>
      <c r="D2354">
        <v>9</v>
      </c>
      <c r="E2354">
        <v>8</v>
      </c>
      <c r="F2354">
        <v>1</v>
      </c>
      <c r="G2354">
        <v>6</v>
      </c>
      <c r="H2354">
        <v>85</v>
      </c>
      <c r="J2354">
        <v>77</v>
      </c>
      <c r="K2354">
        <v>85</v>
      </c>
      <c r="L2354">
        <v>84</v>
      </c>
      <c r="M2354">
        <v>86</v>
      </c>
      <c r="N2354">
        <v>78</v>
      </c>
      <c r="O2354">
        <v>65</v>
      </c>
      <c r="P2354">
        <v>78</v>
      </c>
      <c r="Q2354">
        <v>76</v>
      </c>
      <c r="R2354">
        <v>82</v>
      </c>
      <c r="T2354" s="34">
        <f>_xlfn.XLOOKUP(B2354,Demog!$A$2:$A$219,Demog!$P$2:$P$219,,,2)</f>
        <v>58746</v>
      </c>
      <c r="U2354" s="34">
        <f t="shared" si="36"/>
        <v>37</v>
      </c>
      <c r="V2354" s="13">
        <f>IF(OR(Table1[[#This Row],[7d_positivity_public]]=0,ISBLANK(Table1[[#This Row],[7d_positivity_public]])),"",(Table1[[#This Row],[7d_positivity_public]]-Table1[[#This Row],[7d_positivity_all]])/Table1[[#This Row],[7d_positivity_public]])</f>
        <v>0.33333333333333331</v>
      </c>
      <c r="W2354">
        <v>4</v>
      </c>
    </row>
    <row r="2355" spans="1:23" x14ac:dyDescent="0.25">
      <c r="A2355" s="10">
        <v>44432</v>
      </c>
      <c r="B2355">
        <v>2231</v>
      </c>
      <c r="C2355" t="s">
        <v>141</v>
      </c>
      <c r="D2355">
        <v>7</v>
      </c>
      <c r="E2355">
        <v>8</v>
      </c>
      <c r="F2355">
        <v>-1</v>
      </c>
      <c r="G2355">
        <v>6</v>
      </c>
      <c r="H2355">
        <v>81</v>
      </c>
      <c r="J2355">
        <v>71</v>
      </c>
      <c r="K2355">
        <v>81</v>
      </c>
      <c r="L2355">
        <v>75</v>
      </c>
      <c r="M2355">
        <v>88</v>
      </c>
      <c r="N2355">
        <v>73</v>
      </c>
      <c r="O2355">
        <v>58</v>
      </c>
      <c r="P2355">
        <v>74</v>
      </c>
      <c r="Q2355">
        <v>65</v>
      </c>
      <c r="R2355">
        <v>83</v>
      </c>
      <c r="T2355" s="34">
        <f>_xlfn.XLOOKUP(B2355,Demog!$A$2:$A$219,Demog!$P$2:$P$219,,,2)</f>
        <v>30824</v>
      </c>
      <c r="U2355" s="34">
        <f t="shared" si="36"/>
        <v>15</v>
      </c>
      <c r="V2355" s="13">
        <f>IF(OR(Table1[[#This Row],[7d_positivity_public]]=0,ISBLANK(Table1[[#This Row],[7d_positivity_public]])),"",(Table1[[#This Row],[7d_positivity_public]]-Table1[[#This Row],[7d_positivity_all]])/Table1[[#This Row],[7d_positivity_public]])</f>
        <v>0.33333333333333331</v>
      </c>
      <c r="W2355">
        <v>4</v>
      </c>
    </row>
    <row r="2356" spans="1:23" x14ac:dyDescent="0.25">
      <c r="A2356" s="10">
        <v>44432</v>
      </c>
      <c r="B2356">
        <v>2232</v>
      </c>
      <c r="C2356" t="s">
        <v>142</v>
      </c>
      <c r="D2356">
        <v>8</v>
      </c>
      <c r="E2356">
        <v>4</v>
      </c>
      <c r="F2356">
        <v>4</v>
      </c>
      <c r="G2356">
        <v>5</v>
      </c>
      <c r="H2356">
        <v>86</v>
      </c>
      <c r="J2356">
        <v>79</v>
      </c>
      <c r="K2356">
        <v>87</v>
      </c>
      <c r="L2356">
        <v>82</v>
      </c>
      <c r="M2356">
        <v>91</v>
      </c>
      <c r="N2356">
        <v>80</v>
      </c>
      <c r="O2356">
        <v>67</v>
      </c>
      <c r="P2356">
        <v>81</v>
      </c>
      <c r="Q2356">
        <v>74</v>
      </c>
      <c r="R2356">
        <v>88</v>
      </c>
      <c r="T2356" s="34">
        <f>_xlfn.XLOOKUP(B2356,Demog!$A$2:$A$219,Demog!$P$2:$P$219,,,2)</f>
        <v>18835</v>
      </c>
      <c r="U2356" s="34">
        <f t="shared" si="36"/>
        <v>11</v>
      </c>
      <c r="V2356" s="13">
        <f>IF(OR(Table1[[#This Row],[7d_positivity_public]]=0,ISBLANK(Table1[[#This Row],[7d_positivity_public]])),"",(Table1[[#This Row],[7d_positivity_public]]-Table1[[#This Row],[7d_positivity_all]])/Table1[[#This Row],[7d_positivity_public]])</f>
        <v>0.4</v>
      </c>
      <c r="W2356">
        <v>3</v>
      </c>
    </row>
    <row r="2357" spans="1:23" x14ac:dyDescent="0.25">
      <c r="A2357" s="10">
        <v>44432</v>
      </c>
      <c r="B2357">
        <v>2233</v>
      </c>
      <c r="C2357" t="s">
        <v>143</v>
      </c>
      <c r="D2357">
        <v>6</v>
      </c>
      <c r="E2357">
        <v>10</v>
      </c>
      <c r="F2357">
        <v>-4</v>
      </c>
      <c r="G2357">
        <v>4</v>
      </c>
      <c r="H2357">
        <v>81</v>
      </c>
      <c r="J2357">
        <v>74</v>
      </c>
      <c r="K2357">
        <v>82</v>
      </c>
      <c r="L2357">
        <v>76</v>
      </c>
      <c r="M2357">
        <v>88</v>
      </c>
      <c r="N2357">
        <v>73</v>
      </c>
      <c r="O2357">
        <v>60</v>
      </c>
      <c r="P2357">
        <v>75</v>
      </c>
      <c r="Q2357">
        <v>67</v>
      </c>
      <c r="R2357">
        <v>84</v>
      </c>
      <c r="T2357" s="34">
        <f>_xlfn.XLOOKUP(B2357,Demog!$A$2:$A$219,Demog!$P$2:$P$219,,,2)</f>
        <v>51442</v>
      </c>
      <c r="U2357" s="34">
        <f t="shared" si="36"/>
        <v>22</v>
      </c>
      <c r="V2357" s="13">
        <f>IF(OR(Table1[[#This Row],[7d_positivity_public]]=0,ISBLANK(Table1[[#This Row],[7d_positivity_public]])),"",(Table1[[#This Row],[7d_positivity_public]]-Table1[[#This Row],[7d_positivity_all]])/Table1[[#This Row],[7d_positivity_public]])</f>
        <v>0.25</v>
      </c>
      <c r="W2357">
        <v>3</v>
      </c>
    </row>
    <row r="2358" spans="1:23" x14ac:dyDescent="0.25">
      <c r="A2358" s="10">
        <v>44432</v>
      </c>
      <c r="B2358">
        <v>2241</v>
      </c>
      <c r="C2358" t="s">
        <v>144</v>
      </c>
      <c r="D2358">
        <v>6</v>
      </c>
      <c r="E2358">
        <v>3</v>
      </c>
      <c r="F2358">
        <v>3</v>
      </c>
      <c r="G2358">
        <v>4</v>
      </c>
      <c r="H2358">
        <v>85</v>
      </c>
      <c r="J2358">
        <v>82</v>
      </c>
      <c r="K2358">
        <v>85</v>
      </c>
      <c r="L2358">
        <v>84</v>
      </c>
      <c r="M2358">
        <v>86</v>
      </c>
      <c r="N2358">
        <v>79</v>
      </c>
      <c r="O2358">
        <v>70</v>
      </c>
      <c r="P2358">
        <v>80</v>
      </c>
      <c r="Q2358">
        <v>77</v>
      </c>
      <c r="R2358">
        <v>82</v>
      </c>
      <c r="T2358" s="34">
        <f>_xlfn.XLOOKUP(B2358,Demog!$A$2:$A$219,Demog!$P$2:$P$219,,,2)</f>
        <v>40842</v>
      </c>
      <c r="U2358" s="34">
        <f t="shared" si="36"/>
        <v>17</v>
      </c>
      <c r="V2358" s="13">
        <f>IF(OR(Table1[[#This Row],[7d_positivity_public]]=0,ISBLANK(Table1[[#This Row],[7d_positivity_public]])),"",(Table1[[#This Row],[7d_positivity_public]]-Table1[[#This Row],[7d_positivity_all]])/Table1[[#This Row],[7d_positivity_public]])</f>
        <v>0.5</v>
      </c>
      <c r="W2358">
        <v>2</v>
      </c>
    </row>
    <row r="2359" spans="1:23" x14ac:dyDescent="0.25">
      <c r="A2359" s="10">
        <v>44432</v>
      </c>
      <c r="B2359">
        <v>2242</v>
      </c>
      <c r="C2359" t="s">
        <v>145</v>
      </c>
      <c r="D2359">
        <v>8</v>
      </c>
      <c r="E2359">
        <v>5</v>
      </c>
      <c r="F2359">
        <v>3</v>
      </c>
      <c r="G2359">
        <v>6</v>
      </c>
      <c r="H2359">
        <v>86</v>
      </c>
      <c r="J2359">
        <v>80</v>
      </c>
      <c r="K2359">
        <v>87</v>
      </c>
      <c r="L2359">
        <v>85</v>
      </c>
      <c r="M2359">
        <v>89</v>
      </c>
      <c r="N2359">
        <v>80</v>
      </c>
      <c r="O2359">
        <v>68</v>
      </c>
      <c r="P2359">
        <v>80</v>
      </c>
      <c r="Q2359">
        <v>77</v>
      </c>
      <c r="R2359">
        <v>85</v>
      </c>
      <c r="T2359" s="34">
        <f>_xlfn.XLOOKUP(B2359,Demog!$A$2:$A$219,Demog!$P$2:$P$219,,,2)</f>
        <v>70406</v>
      </c>
      <c r="U2359" s="34">
        <f t="shared" si="36"/>
        <v>39</v>
      </c>
      <c r="V2359" s="13">
        <f>IF(OR(Table1[[#This Row],[7d_positivity_public]]=0,ISBLANK(Table1[[#This Row],[7d_positivity_public]])),"",(Table1[[#This Row],[7d_positivity_public]]-Table1[[#This Row],[7d_positivity_all]])/Table1[[#This Row],[7d_positivity_public]])</f>
        <v>0.5</v>
      </c>
      <c r="W2359">
        <v>3</v>
      </c>
    </row>
    <row r="2360" spans="1:23" x14ac:dyDescent="0.25">
      <c r="A2360" s="10">
        <v>44432</v>
      </c>
      <c r="B2360">
        <v>2243</v>
      </c>
      <c r="C2360" t="s">
        <v>146</v>
      </c>
      <c r="D2360">
        <v>14</v>
      </c>
      <c r="E2360">
        <v>10</v>
      </c>
      <c r="F2360">
        <v>4</v>
      </c>
      <c r="G2360">
        <v>10</v>
      </c>
      <c r="H2360">
        <v>85</v>
      </c>
      <c r="J2360">
        <v>80</v>
      </c>
      <c r="K2360">
        <v>86</v>
      </c>
      <c r="L2360">
        <v>83</v>
      </c>
      <c r="M2360">
        <v>88</v>
      </c>
      <c r="N2360">
        <v>79</v>
      </c>
      <c r="O2360">
        <v>68</v>
      </c>
      <c r="P2360">
        <v>79</v>
      </c>
      <c r="Q2360">
        <v>75</v>
      </c>
      <c r="R2360">
        <v>84</v>
      </c>
      <c r="T2360" s="34">
        <f>_xlfn.XLOOKUP(B2360,Demog!$A$2:$A$219,Demog!$P$2:$P$219,,,2)</f>
        <v>28129</v>
      </c>
      <c r="U2360" s="34">
        <f t="shared" si="36"/>
        <v>28</v>
      </c>
      <c r="V2360" s="13">
        <f>IF(OR(Table1[[#This Row],[7d_positivity_public]]=0,ISBLANK(Table1[[#This Row],[7d_positivity_public]])),"",(Table1[[#This Row],[7d_positivity_public]]-Table1[[#This Row],[7d_positivity_all]])/Table1[[#This Row],[7d_positivity_public]])</f>
        <v>0.3</v>
      </c>
      <c r="W2360">
        <v>7</v>
      </c>
    </row>
    <row r="2361" spans="1:23" x14ac:dyDescent="0.25">
      <c r="A2361" s="10">
        <v>44432</v>
      </c>
      <c r="B2361">
        <v>2244</v>
      </c>
      <c r="C2361" t="s">
        <v>147</v>
      </c>
      <c r="D2361">
        <v>8</v>
      </c>
      <c r="E2361">
        <v>7</v>
      </c>
      <c r="F2361">
        <v>1</v>
      </c>
      <c r="G2361">
        <v>5</v>
      </c>
      <c r="H2361">
        <v>85</v>
      </c>
      <c r="J2361">
        <v>80</v>
      </c>
      <c r="K2361">
        <v>85</v>
      </c>
      <c r="L2361">
        <v>82</v>
      </c>
      <c r="M2361">
        <v>89</v>
      </c>
      <c r="N2361">
        <v>78</v>
      </c>
      <c r="O2361">
        <v>67</v>
      </c>
      <c r="P2361">
        <v>79</v>
      </c>
      <c r="Q2361">
        <v>73</v>
      </c>
      <c r="R2361">
        <v>85</v>
      </c>
      <c r="T2361" s="34">
        <f>_xlfn.XLOOKUP(B2361,Demog!$A$2:$A$219,Demog!$P$2:$P$219,,,2)</f>
        <v>58612</v>
      </c>
      <c r="U2361" s="34">
        <f t="shared" si="36"/>
        <v>33</v>
      </c>
      <c r="V2361" s="13">
        <f>IF(OR(Table1[[#This Row],[7d_positivity_public]]=0,ISBLANK(Table1[[#This Row],[7d_positivity_public]])),"",(Table1[[#This Row],[7d_positivity_public]]-Table1[[#This Row],[7d_positivity_all]])/Table1[[#This Row],[7d_positivity_public]])</f>
        <v>0.2</v>
      </c>
      <c r="W2361">
        <v>4</v>
      </c>
    </row>
    <row r="2362" spans="1:23" x14ac:dyDescent="0.25">
      <c r="A2362" s="10">
        <v>44432</v>
      </c>
      <c r="B2362">
        <v>2245</v>
      </c>
      <c r="C2362" t="s">
        <v>148</v>
      </c>
      <c r="D2362">
        <v>8</v>
      </c>
      <c r="E2362">
        <v>7</v>
      </c>
      <c r="F2362">
        <v>1</v>
      </c>
      <c r="G2362">
        <v>6</v>
      </c>
      <c r="H2362">
        <v>87</v>
      </c>
      <c r="J2362">
        <v>83</v>
      </c>
      <c r="K2362">
        <v>87</v>
      </c>
      <c r="L2362">
        <v>85</v>
      </c>
      <c r="M2362">
        <v>89</v>
      </c>
      <c r="N2362">
        <v>81</v>
      </c>
      <c r="O2362">
        <v>73</v>
      </c>
      <c r="P2362">
        <v>82</v>
      </c>
      <c r="Q2362">
        <v>78</v>
      </c>
      <c r="R2362">
        <v>86</v>
      </c>
      <c r="T2362" s="34">
        <f>_xlfn.XLOOKUP(B2362,Demog!$A$2:$A$219,Demog!$P$2:$P$219,,,2)</f>
        <v>36404</v>
      </c>
      <c r="U2362" s="34">
        <f t="shared" si="36"/>
        <v>20</v>
      </c>
      <c r="V2362" s="13">
        <f>IF(OR(Table1[[#This Row],[7d_positivity_public]]=0,ISBLANK(Table1[[#This Row],[7d_positivity_public]])),"",(Table1[[#This Row],[7d_positivity_public]]-Table1[[#This Row],[7d_positivity_all]])/Table1[[#This Row],[7d_positivity_public]])</f>
        <v>0.33333333333333331</v>
      </c>
      <c r="W2362">
        <v>4</v>
      </c>
    </row>
    <row r="2363" spans="1:23" x14ac:dyDescent="0.25">
      <c r="A2363" s="10">
        <v>44432</v>
      </c>
      <c r="B2363">
        <v>2311</v>
      </c>
      <c r="C2363" t="s">
        <v>149</v>
      </c>
      <c r="D2363">
        <v>6</v>
      </c>
      <c r="E2363">
        <v>3</v>
      </c>
      <c r="F2363">
        <v>3</v>
      </c>
      <c r="G2363">
        <v>5</v>
      </c>
      <c r="H2363">
        <v>79</v>
      </c>
      <c r="J2363">
        <v>63</v>
      </c>
      <c r="K2363">
        <v>80</v>
      </c>
      <c r="L2363">
        <v>74</v>
      </c>
      <c r="M2363">
        <v>87</v>
      </c>
      <c r="N2363">
        <v>71</v>
      </c>
      <c r="O2363">
        <v>50</v>
      </c>
      <c r="P2363">
        <v>72</v>
      </c>
      <c r="Q2363">
        <v>64</v>
      </c>
      <c r="R2363">
        <v>82</v>
      </c>
      <c r="T2363" s="34">
        <f>_xlfn.XLOOKUP(B2363,Demog!$A$2:$A$219,Demog!$P$2:$P$219,,,2)</f>
        <v>25888</v>
      </c>
      <c r="U2363" s="34">
        <f t="shared" si="36"/>
        <v>11</v>
      </c>
      <c r="V2363" s="13">
        <f>IF(OR(Table1[[#This Row],[7d_positivity_public]]=0,ISBLANK(Table1[[#This Row],[7d_positivity_public]])),"",(Table1[[#This Row],[7d_positivity_public]]-Table1[[#This Row],[7d_positivity_all]])/Table1[[#This Row],[7d_positivity_public]])</f>
        <v>0.2</v>
      </c>
      <c r="W2363">
        <v>4</v>
      </c>
    </row>
    <row r="2364" spans="1:23" x14ac:dyDescent="0.25">
      <c r="A2364" s="10">
        <v>44432</v>
      </c>
      <c r="B2364">
        <v>2312</v>
      </c>
      <c r="C2364" t="s">
        <v>150</v>
      </c>
      <c r="D2364">
        <v>8</v>
      </c>
      <c r="E2364">
        <v>7</v>
      </c>
      <c r="F2364">
        <v>1</v>
      </c>
      <c r="G2364">
        <v>6</v>
      </c>
      <c r="H2364">
        <v>87</v>
      </c>
      <c r="J2364">
        <v>82</v>
      </c>
      <c r="K2364">
        <v>88</v>
      </c>
      <c r="L2364">
        <v>84</v>
      </c>
      <c r="M2364">
        <v>91</v>
      </c>
      <c r="N2364">
        <v>82</v>
      </c>
      <c r="O2364">
        <v>72</v>
      </c>
      <c r="P2364">
        <v>83</v>
      </c>
      <c r="Q2364">
        <v>76</v>
      </c>
      <c r="R2364">
        <v>88</v>
      </c>
      <c r="T2364" s="34">
        <f>_xlfn.XLOOKUP(B2364,Demog!$A$2:$A$219,Demog!$P$2:$P$219,,,2)</f>
        <v>29587</v>
      </c>
      <c r="U2364" s="34">
        <f t="shared" si="36"/>
        <v>17</v>
      </c>
      <c r="V2364" s="13">
        <f>IF(OR(Table1[[#This Row],[7d_positivity_public]]=0,ISBLANK(Table1[[#This Row],[7d_positivity_public]])),"",(Table1[[#This Row],[7d_positivity_public]]-Table1[[#This Row],[7d_positivity_all]])/Table1[[#This Row],[7d_positivity_public]])</f>
        <v>0.33333333333333331</v>
      </c>
      <c r="W2364">
        <v>4</v>
      </c>
    </row>
    <row r="2365" spans="1:23" x14ac:dyDescent="0.25">
      <c r="A2365" s="10">
        <v>44432</v>
      </c>
      <c r="B2365">
        <v>2313</v>
      </c>
      <c r="C2365" t="s">
        <v>151</v>
      </c>
      <c r="D2365">
        <v>6</v>
      </c>
      <c r="E2365">
        <v>6</v>
      </c>
      <c r="F2365">
        <v>0</v>
      </c>
      <c r="G2365">
        <v>5</v>
      </c>
      <c r="H2365">
        <v>85</v>
      </c>
      <c r="J2365">
        <v>78</v>
      </c>
      <c r="K2365">
        <v>86</v>
      </c>
      <c r="L2365">
        <v>84</v>
      </c>
      <c r="M2365">
        <v>90</v>
      </c>
      <c r="N2365">
        <v>78</v>
      </c>
      <c r="O2365">
        <v>67</v>
      </c>
      <c r="P2365">
        <v>79</v>
      </c>
      <c r="Q2365">
        <v>76</v>
      </c>
      <c r="R2365">
        <v>85</v>
      </c>
      <c r="T2365" s="34">
        <f>_xlfn.XLOOKUP(B2365,Demog!$A$2:$A$219,Demog!$P$2:$P$219,,,2)</f>
        <v>31567</v>
      </c>
      <c r="U2365" s="34">
        <f t="shared" si="36"/>
        <v>13</v>
      </c>
      <c r="V2365" s="13">
        <f>IF(OR(Table1[[#This Row],[7d_positivity_public]]=0,ISBLANK(Table1[[#This Row],[7d_positivity_public]])),"",(Table1[[#This Row],[7d_positivity_public]]-Table1[[#This Row],[7d_positivity_all]])/Table1[[#This Row],[7d_positivity_public]])</f>
        <v>0.4</v>
      </c>
      <c r="W2365">
        <v>3</v>
      </c>
    </row>
    <row r="2366" spans="1:23" x14ac:dyDescent="0.25">
      <c r="A2366" s="10">
        <v>44432</v>
      </c>
      <c r="B2366">
        <v>2314</v>
      </c>
      <c r="C2366" t="s">
        <v>152</v>
      </c>
      <c r="D2366">
        <v>21</v>
      </c>
      <c r="E2366">
        <v>9</v>
      </c>
      <c r="F2366">
        <v>12</v>
      </c>
      <c r="G2366">
        <v>13</v>
      </c>
      <c r="H2366">
        <v>82</v>
      </c>
      <c r="J2366">
        <v>73</v>
      </c>
      <c r="K2366">
        <v>82</v>
      </c>
      <c r="L2366">
        <v>74</v>
      </c>
      <c r="M2366">
        <v>89</v>
      </c>
      <c r="N2366">
        <v>75</v>
      </c>
      <c r="O2366">
        <v>57</v>
      </c>
      <c r="P2366">
        <v>76</v>
      </c>
      <c r="Q2366">
        <v>65</v>
      </c>
      <c r="R2366">
        <v>85</v>
      </c>
      <c r="T2366" s="34">
        <f>_xlfn.XLOOKUP(B2366,Demog!$A$2:$A$219,Demog!$P$2:$P$219,,,2)</f>
        <v>22090</v>
      </c>
      <c r="U2366" s="34">
        <f t="shared" si="36"/>
        <v>32</v>
      </c>
      <c r="V2366" s="13">
        <f>IF(OR(Table1[[#This Row],[7d_positivity_public]]=0,ISBLANK(Table1[[#This Row],[7d_positivity_public]])),"",(Table1[[#This Row],[7d_positivity_public]]-Table1[[#This Row],[7d_positivity_all]])/Table1[[#This Row],[7d_positivity_public]])</f>
        <v>0.23076923076923078</v>
      </c>
      <c r="W2366">
        <v>10</v>
      </c>
    </row>
    <row r="2367" spans="1:23" x14ac:dyDescent="0.25">
      <c r="A2367" s="10">
        <v>44432</v>
      </c>
      <c r="B2367">
        <v>2315</v>
      </c>
      <c r="C2367" t="s">
        <v>153</v>
      </c>
      <c r="D2367">
        <v>11</v>
      </c>
      <c r="E2367">
        <v>8</v>
      </c>
      <c r="F2367">
        <v>3</v>
      </c>
      <c r="G2367">
        <v>6</v>
      </c>
      <c r="H2367">
        <v>77</v>
      </c>
      <c r="J2367">
        <v>64</v>
      </c>
      <c r="K2367">
        <v>78</v>
      </c>
      <c r="L2367">
        <v>71</v>
      </c>
      <c r="M2367">
        <v>86</v>
      </c>
      <c r="N2367">
        <v>68</v>
      </c>
      <c r="O2367">
        <v>50</v>
      </c>
      <c r="P2367">
        <v>70</v>
      </c>
      <c r="Q2367">
        <v>60</v>
      </c>
      <c r="R2367">
        <v>81</v>
      </c>
      <c r="T2367" s="34">
        <f>_xlfn.XLOOKUP(B2367,Demog!$A$2:$A$219,Demog!$P$2:$P$219,,,2)</f>
        <v>13204</v>
      </c>
      <c r="U2367" s="34">
        <f t="shared" si="36"/>
        <v>10</v>
      </c>
      <c r="V2367" s="13">
        <f>IF(OR(Table1[[#This Row],[7d_positivity_public]]=0,ISBLANK(Table1[[#This Row],[7d_positivity_public]])),"",(Table1[[#This Row],[7d_positivity_public]]-Table1[[#This Row],[7d_positivity_all]])/Table1[[#This Row],[7d_positivity_public]])</f>
        <v>0.16666666666666666</v>
      </c>
      <c r="W2367">
        <v>5</v>
      </c>
    </row>
    <row r="2368" spans="1:23" x14ac:dyDescent="0.25">
      <c r="A2368" s="10">
        <v>44432</v>
      </c>
      <c r="B2368">
        <v>2316</v>
      </c>
      <c r="C2368" t="s">
        <v>154</v>
      </c>
      <c r="D2368">
        <v>12</v>
      </c>
      <c r="E2368">
        <v>6</v>
      </c>
      <c r="F2368">
        <v>6</v>
      </c>
      <c r="G2368">
        <v>5</v>
      </c>
      <c r="H2368">
        <v>77</v>
      </c>
      <c r="J2368">
        <v>63</v>
      </c>
      <c r="K2368">
        <v>78</v>
      </c>
      <c r="L2368">
        <v>71</v>
      </c>
      <c r="M2368">
        <v>85</v>
      </c>
      <c r="N2368">
        <v>70</v>
      </c>
      <c r="O2368">
        <v>50</v>
      </c>
      <c r="P2368">
        <v>72</v>
      </c>
      <c r="Q2368">
        <v>61</v>
      </c>
      <c r="R2368">
        <v>81</v>
      </c>
      <c r="T2368" s="34">
        <f>_xlfn.XLOOKUP(B2368,Demog!$A$2:$A$219,Demog!$P$2:$P$219,,,2)</f>
        <v>12653</v>
      </c>
      <c r="U2368" s="34">
        <f t="shared" si="36"/>
        <v>11</v>
      </c>
      <c r="V2368" s="13">
        <f>IF(OR(Table1[[#This Row],[7d_positivity_public]]=0,ISBLANK(Table1[[#This Row],[7d_positivity_public]])),"",(Table1[[#This Row],[7d_positivity_public]]-Table1[[#This Row],[7d_positivity_all]])/Table1[[#This Row],[7d_positivity_public]])</f>
        <v>0.4</v>
      </c>
      <c r="W2368">
        <v>3</v>
      </c>
    </row>
    <row r="2369" spans="1:23" x14ac:dyDescent="0.25">
      <c r="A2369" s="10">
        <v>44432</v>
      </c>
      <c r="B2369">
        <v>2317</v>
      </c>
      <c r="C2369" t="s">
        <v>155</v>
      </c>
      <c r="D2369">
        <v>11</v>
      </c>
      <c r="E2369">
        <v>18</v>
      </c>
      <c r="F2369">
        <v>-7</v>
      </c>
      <c r="G2369">
        <v>7</v>
      </c>
      <c r="H2369">
        <v>77</v>
      </c>
      <c r="J2369">
        <v>57</v>
      </c>
      <c r="K2369">
        <v>79</v>
      </c>
      <c r="L2369">
        <v>70</v>
      </c>
      <c r="M2369">
        <v>85</v>
      </c>
      <c r="N2369">
        <v>70</v>
      </c>
      <c r="O2369">
        <v>46</v>
      </c>
      <c r="P2369">
        <v>71</v>
      </c>
      <c r="Q2369">
        <v>59</v>
      </c>
      <c r="R2369">
        <v>80</v>
      </c>
      <c r="T2369" s="34">
        <f>_xlfn.XLOOKUP(B2369,Demog!$A$2:$A$219,Demog!$P$2:$P$219,,,2)</f>
        <v>8789</v>
      </c>
      <c r="U2369" s="34">
        <f t="shared" si="36"/>
        <v>7</v>
      </c>
      <c r="V2369" s="13">
        <f>IF(OR(Table1[[#This Row],[7d_positivity_public]]=0,ISBLANK(Table1[[#This Row],[7d_positivity_public]])),"",(Table1[[#This Row],[7d_positivity_public]]-Table1[[#This Row],[7d_positivity_all]])/Table1[[#This Row],[7d_positivity_public]])</f>
        <v>0.2857142857142857</v>
      </c>
      <c r="W2369">
        <v>5</v>
      </c>
    </row>
    <row r="2370" spans="1:23" x14ac:dyDescent="0.25">
      <c r="A2370" s="10">
        <v>44432</v>
      </c>
      <c r="B2370">
        <v>2321</v>
      </c>
      <c r="C2370" t="s">
        <v>156</v>
      </c>
      <c r="D2370">
        <v>6</v>
      </c>
      <c r="E2370">
        <v>6</v>
      </c>
      <c r="F2370">
        <v>0</v>
      </c>
      <c r="G2370">
        <v>5</v>
      </c>
      <c r="H2370">
        <v>89</v>
      </c>
      <c r="J2370">
        <v>82</v>
      </c>
      <c r="K2370">
        <v>90</v>
      </c>
      <c r="L2370">
        <v>88</v>
      </c>
      <c r="M2370">
        <v>92</v>
      </c>
      <c r="N2370">
        <v>80</v>
      </c>
      <c r="O2370">
        <v>68</v>
      </c>
      <c r="P2370">
        <v>81</v>
      </c>
      <c r="Q2370">
        <v>76</v>
      </c>
      <c r="R2370">
        <v>87</v>
      </c>
      <c r="T2370" s="34">
        <f>_xlfn.XLOOKUP(B2370,Demog!$A$2:$A$219,Demog!$P$2:$P$219,,,2)</f>
        <v>56017</v>
      </c>
      <c r="U2370" s="34">
        <f t="shared" ref="U2370:U2433" si="37">ROUND(T2370*D2370/100000*7,0)</f>
        <v>24</v>
      </c>
      <c r="V2370" s="13">
        <f>IF(OR(Table1[[#This Row],[7d_positivity_public]]=0,ISBLANK(Table1[[#This Row],[7d_positivity_public]])),"",(Table1[[#This Row],[7d_positivity_public]]-Table1[[#This Row],[7d_positivity_all]])/Table1[[#This Row],[7d_positivity_public]])</f>
        <v>0.4</v>
      </c>
      <c r="W2370">
        <v>3</v>
      </c>
    </row>
    <row r="2371" spans="1:23" x14ac:dyDescent="0.25">
      <c r="A2371" s="10">
        <v>44432</v>
      </c>
      <c r="B2371">
        <v>2322</v>
      </c>
      <c r="C2371" t="s">
        <v>157</v>
      </c>
      <c r="D2371">
        <v>7</v>
      </c>
      <c r="E2371">
        <v>5</v>
      </c>
      <c r="F2371">
        <v>2</v>
      </c>
      <c r="G2371">
        <v>4</v>
      </c>
      <c r="H2371">
        <v>91</v>
      </c>
      <c r="J2371">
        <v>85</v>
      </c>
      <c r="K2371">
        <v>91</v>
      </c>
      <c r="L2371">
        <v>88</v>
      </c>
      <c r="M2371">
        <v>93</v>
      </c>
      <c r="N2371">
        <v>84</v>
      </c>
      <c r="O2371">
        <v>74</v>
      </c>
      <c r="P2371">
        <v>85</v>
      </c>
      <c r="Q2371">
        <v>79</v>
      </c>
      <c r="R2371">
        <v>90</v>
      </c>
      <c r="T2371" s="34">
        <f>_xlfn.XLOOKUP(B2371,Demog!$A$2:$A$219,Demog!$P$2:$P$219,,,2)</f>
        <v>24822</v>
      </c>
      <c r="U2371" s="34">
        <f t="shared" si="37"/>
        <v>12</v>
      </c>
      <c r="V2371" s="13">
        <f>IF(OR(Table1[[#This Row],[7d_positivity_public]]=0,ISBLANK(Table1[[#This Row],[7d_positivity_public]])),"",(Table1[[#This Row],[7d_positivity_public]]-Table1[[#This Row],[7d_positivity_all]])/Table1[[#This Row],[7d_positivity_public]])</f>
        <v>0.25</v>
      </c>
      <c r="W2371">
        <v>3</v>
      </c>
    </row>
    <row r="2372" spans="1:23" x14ac:dyDescent="0.25">
      <c r="A2372" s="10">
        <v>44432</v>
      </c>
      <c r="B2372">
        <v>2323</v>
      </c>
      <c r="C2372" t="s">
        <v>158</v>
      </c>
      <c r="D2372">
        <v>6</v>
      </c>
      <c r="E2372">
        <v>4</v>
      </c>
      <c r="F2372">
        <v>2</v>
      </c>
      <c r="G2372">
        <v>4</v>
      </c>
      <c r="H2372">
        <v>89</v>
      </c>
      <c r="J2372">
        <v>84</v>
      </c>
      <c r="K2372">
        <v>89</v>
      </c>
      <c r="L2372">
        <v>85</v>
      </c>
      <c r="M2372">
        <v>92</v>
      </c>
      <c r="N2372">
        <v>84</v>
      </c>
      <c r="O2372">
        <v>74</v>
      </c>
      <c r="P2372">
        <v>84</v>
      </c>
      <c r="Q2372">
        <v>76</v>
      </c>
      <c r="R2372">
        <v>89</v>
      </c>
      <c r="T2372" s="34">
        <f>_xlfn.XLOOKUP(B2372,Demog!$A$2:$A$219,Demog!$P$2:$P$219,,,2)</f>
        <v>22225</v>
      </c>
      <c r="U2372" s="34">
        <f t="shared" si="37"/>
        <v>9</v>
      </c>
      <c r="V2372" s="13">
        <f>IF(OR(Table1[[#This Row],[7d_positivity_public]]=0,ISBLANK(Table1[[#This Row],[7d_positivity_public]])),"",(Table1[[#This Row],[7d_positivity_public]]-Table1[[#This Row],[7d_positivity_all]])/Table1[[#This Row],[7d_positivity_public]])</f>
        <v>0.5</v>
      </c>
      <c r="W2372">
        <v>2</v>
      </c>
    </row>
    <row r="2373" spans="1:23" x14ac:dyDescent="0.25">
      <c r="A2373" s="10">
        <v>44432</v>
      </c>
      <c r="B2373">
        <v>2331</v>
      </c>
      <c r="C2373" t="s">
        <v>159</v>
      </c>
      <c r="D2373">
        <v>8</v>
      </c>
      <c r="E2373">
        <v>5</v>
      </c>
      <c r="F2373">
        <v>3</v>
      </c>
      <c r="G2373">
        <v>7</v>
      </c>
      <c r="H2373">
        <v>89</v>
      </c>
      <c r="J2373">
        <v>78</v>
      </c>
      <c r="K2373">
        <v>90</v>
      </c>
      <c r="L2373">
        <v>89</v>
      </c>
      <c r="M2373">
        <v>91</v>
      </c>
      <c r="N2373">
        <v>75</v>
      </c>
      <c r="O2373">
        <v>59</v>
      </c>
      <c r="P2373">
        <v>77</v>
      </c>
      <c r="Q2373">
        <v>72</v>
      </c>
      <c r="R2373">
        <v>85</v>
      </c>
      <c r="T2373" s="34">
        <f>_xlfn.XLOOKUP(B2373,Demog!$A$2:$A$219,Demog!$P$2:$P$219,,,2)</f>
        <v>53402</v>
      </c>
      <c r="U2373" s="34">
        <f t="shared" si="37"/>
        <v>30</v>
      </c>
      <c r="V2373" s="13">
        <f>IF(OR(Table1[[#This Row],[7d_positivity_public]]=0,ISBLANK(Table1[[#This Row],[7d_positivity_public]])),"",(Table1[[#This Row],[7d_positivity_public]]-Table1[[#This Row],[7d_positivity_all]])/Table1[[#This Row],[7d_positivity_public]])</f>
        <v>0.2857142857142857</v>
      </c>
      <c r="W2373">
        <v>5</v>
      </c>
    </row>
    <row r="2374" spans="1:23" x14ac:dyDescent="0.25">
      <c r="A2374" s="10">
        <v>44432</v>
      </c>
      <c r="B2374">
        <v>2332</v>
      </c>
      <c r="C2374" t="s">
        <v>160</v>
      </c>
      <c r="D2374">
        <v>9</v>
      </c>
      <c r="E2374">
        <v>6</v>
      </c>
      <c r="F2374">
        <v>3</v>
      </c>
      <c r="G2374">
        <v>8</v>
      </c>
      <c r="H2374">
        <v>84</v>
      </c>
      <c r="J2374">
        <v>70</v>
      </c>
      <c r="K2374">
        <v>85</v>
      </c>
      <c r="L2374">
        <v>85</v>
      </c>
      <c r="M2374">
        <v>86</v>
      </c>
      <c r="N2374">
        <v>72</v>
      </c>
      <c r="O2374">
        <v>54</v>
      </c>
      <c r="P2374">
        <v>73</v>
      </c>
      <c r="Q2374">
        <v>70</v>
      </c>
      <c r="R2374">
        <v>79</v>
      </c>
      <c r="T2374" s="34">
        <f>_xlfn.XLOOKUP(B2374,Demog!$A$2:$A$219,Demog!$P$2:$P$219,,,2)</f>
        <v>51161</v>
      </c>
      <c r="U2374" s="34">
        <f t="shared" si="37"/>
        <v>32</v>
      </c>
      <c r="V2374" s="13">
        <f>IF(OR(Table1[[#This Row],[7d_positivity_public]]=0,ISBLANK(Table1[[#This Row],[7d_positivity_public]])),"",(Table1[[#This Row],[7d_positivity_public]]-Table1[[#This Row],[7d_positivity_all]])/Table1[[#This Row],[7d_positivity_public]])</f>
        <v>0.5</v>
      </c>
      <c r="W2374">
        <v>4</v>
      </c>
    </row>
    <row r="2375" spans="1:23" x14ac:dyDescent="0.25">
      <c r="A2375" s="10">
        <v>44432</v>
      </c>
      <c r="B2375">
        <v>2333</v>
      </c>
      <c r="C2375" t="s">
        <v>161</v>
      </c>
      <c r="D2375">
        <v>10</v>
      </c>
      <c r="E2375">
        <v>7</v>
      </c>
      <c r="F2375">
        <v>3</v>
      </c>
      <c r="G2375">
        <v>9</v>
      </c>
      <c r="H2375">
        <v>86</v>
      </c>
      <c r="J2375">
        <v>80</v>
      </c>
      <c r="K2375">
        <v>86</v>
      </c>
      <c r="L2375">
        <v>83</v>
      </c>
      <c r="M2375">
        <v>91</v>
      </c>
      <c r="N2375">
        <v>78</v>
      </c>
      <c r="O2375">
        <v>69</v>
      </c>
      <c r="P2375">
        <v>79</v>
      </c>
      <c r="Q2375">
        <v>74</v>
      </c>
      <c r="R2375">
        <v>86</v>
      </c>
      <c r="T2375" s="34">
        <f>_xlfn.XLOOKUP(B2375,Demog!$A$2:$A$219,Demog!$P$2:$P$219,,,2)</f>
        <v>69963</v>
      </c>
      <c r="U2375" s="34">
        <f t="shared" si="37"/>
        <v>49</v>
      </c>
      <c r="V2375" s="13">
        <f>IF(OR(Table1[[#This Row],[7d_positivity_public]]=0,ISBLANK(Table1[[#This Row],[7d_positivity_public]])),"",(Table1[[#This Row],[7d_positivity_public]]-Table1[[#This Row],[7d_positivity_all]])/Table1[[#This Row],[7d_positivity_public]])</f>
        <v>0.33333333333333331</v>
      </c>
      <c r="W2375">
        <v>6</v>
      </c>
    </row>
    <row r="2376" spans="1:23" x14ac:dyDescent="0.25">
      <c r="A2376" s="10">
        <v>44432</v>
      </c>
      <c r="B2376">
        <v>2334</v>
      </c>
      <c r="C2376" t="s">
        <v>162</v>
      </c>
      <c r="D2376">
        <v>6</v>
      </c>
      <c r="E2376">
        <v>4</v>
      </c>
      <c r="F2376">
        <v>2</v>
      </c>
      <c r="G2376">
        <v>5</v>
      </c>
      <c r="H2376">
        <v>90</v>
      </c>
      <c r="J2376">
        <v>84</v>
      </c>
      <c r="K2376">
        <v>91</v>
      </c>
      <c r="L2376">
        <v>89</v>
      </c>
      <c r="M2376">
        <v>93</v>
      </c>
      <c r="N2376">
        <v>80</v>
      </c>
      <c r="O2376">
        <v>68</v>
      </c>
      <c r="P2376">
        <v>81</v>
      </c>
      <c r="Q2376">
        <v>77</v>
      </c>
      <c r="R2376">
        <v>88</v>
      </c>
      <c r="T2376" s="34">
        <f>_xlfn.XLOOKUP(B2376,Demog!$A$2:$A$219,Demog!$P$2:$P$219,,,2)</f>
        <v>45391</v>
      </c>
      <c r="U2376" s="34">
        <f t="shared" si="37"/>
        <v>19</v>
      </c>
      <c r="V2376" s="13">
        <f>IF(OR(Table1[[#This Row],[7d_positivity_public]]=0,ISBLANK(Table1[[#This Row],[7d_positivity_public]])),"",(Table1[[#This Row],[7d_positivity_public]]-Table1[[#This Row],[7d_positivity_all]])/Table1[[#This Row],[7d_positivity_public]])</f>
        <v>0.4</v>
      </c>
      <c r="W2376">
        <v>3</v>
      </c>
    </row>
    <row r="2377" spans="1:23" x14ac:dyDescent="0.25">
      <c r="A2377" s="10">
        <v>44432</v>
      </c>
      <c r="B2377">
        <v>2335</v>
      </c>
      <c r="C2377" t="s">
        <v>163</v>
      </c>
      <c r="D2377">
        <v>5</v>
      </c>
      <c r="E2377">
        <v>4</v>
      </c>
      <c r="F2377">
        <v>1</v>
      </c>
      <c r="G2377">
        <v>6</v>
      </c>
      <c r="H2377">
        <v>90</v>
      </c>
      <c r="J2377">
        <v>79</v>
      </c>
      <c r="K2377">
        <v>91</v>
      </c>
      <c r="L2377">
        <v>90</v>
      </c>
      <c r="M2377">
        <v>93</v>
      </c>
      <c r="N2377">
        <v>77</v>
      </c>
      <c r="O2377">
        <v>61</v>
      </c>
      <c r="P2377">
        <v>79</v>
      </c>
      <c r="Q2377">
        <v>74</v>
      </c>
      <c r="R2377">
        <v>88</v>
      </c>
      <c r="T2377" s="34">
        <f>_xlfn.XLOOKUP(B2377,Demog!$A$2:$A$219,Demog!$P$2:$P$219,,,2)</f>
        <v>62748</v>
      </c>
      <c r="U2377" s="34">
        <f t="shared" si="37"/>
        <v>22</v>
      </c>
      <c r="V2377" s="13">
        <f>IF(OR(Table1[[#This Row],[7d_positivity_public]]=0,ISBLANK(Table1[[#This Row],[7d_positivity_public]])),"",(Table1[[#This Row],[7d_positivity_public]]-Table1[[#This Row],[7d_positivity_all]])/Table1[[#This Row],[7d_positivity_public]])</f>
        <v>0.33333333333333331</v>
      </c>
      <c r="W2377">
        <v>4</v>
      </c>
    </row>
    <row r="2378" spans="1:23" x14ac:dyDescent="0.25">
      <c r="A2378" s="10">
        <v>44432</v>
      </c>
      <c r="B2378">
        <v>2336</v>
      </c>
      <c r="C2378" t="s">
        <v>164</v>
      </c>
      <c r="D2378">
        <v>6</v>
      </c>
      <c r="E2378">
        <v>4</v>
      </c>
      <c r="F2378">
        <v>2</v>
      </c>
      <c r="G2378">
        <v>6</v>
      </c>
      <c r="H2378">
        <v>89</v>
      </c>
      <c r="J2378">
        <v>82</v>
      </c>
      <c r="K2378">
        <v>89</v>
      </c>
      <c r="L2378">
        <v>88</v>
      </c>
      <c r="M2378">
        <v>92</v>
      </c>
      <c r="N2378">
        <v>80</v>
      </c>
      <c r="O2378">
        <v>67</v>
      </c>
      <c r="P2378">
        <v>81</v>
      </c>
      <c r="Q2378">
        <v>76</v>
      </c>
      <c r="R2378">
        <v>87</v>
      </c>
      <c r="T2378" s="34">
        <f>_xlfn.XLOOKUP(B2378,Demog!$A$2:$A$219,Demog!$P$2:$P$219,,,2)</f>
        <v>58701</v>
      </c>
      <c r="U2378" s="34">
        <f t="shared" si="37"/>
        <v>25</v>
      </c>
      <c r="V2378" s="13">
        <f>IF(OR(Table1[[#This Row],[7d_positivity_public]]=0,ISBLANK(Table1[[#This Row],[7d_positivity_public]])),"",(Table1[[#This Row],[7d_positivity_public]]-Table1[[#This Row],[7d_positivity_all]])/Table1[[#This Row],[7d_positivity_public]])</f>
        <v>0.33333333333333331</v>
      </c>
      <c r="W2378">
        <v>4</v>
      </c>
    </row>
    <row r="2379" spans="1:23" x14ac:dyDescent="0.25">
      <c r="A2379" s="10">
        <v>44432</v>
      </c>
      <c r="B2379">
        <v>2337</v>
      </c>
      <c r="C2379" t="s">
        <v>165</v>
      </c>
      <c r="D2379">
        <v>7</v>
      </c>
      <c r="E2379">
        <v>7</v>
      </c>
      <c r="F2379">
        <v>0</v>
      </c>
      <c r="G2379">
        <v>7</v>
      </c>
      <c r="H2379">
        <v>83</v>
      </c>
      <c r="J2379">
        <v>74</v>
      </c>
      <c r="K2379">
        <v>84</v>
      </c>
      <c r="L2379">
        <v>81</v>
      </c>
      <c r="M2379">
        <v>87</v>
      </c>
      <c r="N2379">
        <v>75</v>
      </c>
      <c r="O2379">
        <v>62</v>
      </c>
      <c r="P2379">
        <v>76</v>
      </c>
      <c r="Q2379">
        <v>72</v>
      </c>
      <c r="R2379">
        <v>82</v>
      </c>
      <c r="T2379" s="34">
        <f>_xlfn.XLOOKUP(B2379,Demog!$A$2:$A$219,Demog!$P$2:$P$219,,,2)</f>
        <v>60538</v>
      </c>
      <c r="U2379" s="34">
        <f t="shared" si="37"/>
        <v>30</v>
      </c>
      <c r="V2379" s="13">
        <f>IF(OR(Table1[[#This Row],[7d_positivity_public]]=0,ISBLANK(Table1[[#This Row],[7d_positivity_public]])),"",(Table1[[#This Row],[7d_positivity_public]]-Table1[[#This Row],[7d_positivity_all]])/Table1[[#This Row],[7d_positivity_public]])</f>
        <v>0.42857142857142855</v>
      </c>
      <c r="W2379">
        <v>4</v>
      </c>
    </row>
    <row r="2380" spans="1:23" x14ac:dyDescent="0.25">
      <c r="A2380" s="10">
        <v>44432</v>
      </c>
      <c r="B2380">
        <v>2338</v>
      </c>
      <c r="C2380" t="s">
        <v>166</v>
      </c>
      <c r="D2380">
        <v>4</v>
      </c>
      <c r="E2380">
        <v>1</v>
      </c>
      <c r="F2380">
        <v>3</v>
      </c>
      <c r="G2380">
        <v>5</v>
      </c>
      <c r="H2380">
        <v>91</v>
      </c>
      <c r="J2380">
        <v>78</v>
      </c>
      <c r="K2380">
        <v>92</v>
      </c>
      <c r="L2380">
        <v>91</v>
      </c>
      <c r="M2380">
        <v>93</v>
      </c>
      <c r="N2380">
        <v>76</v>
      </c>
      <c r="O2380">
        <v>56</v>
      </c>
      <c r="P2380">
        <v>78</v>
      </c>
      <c r="Q2380">
        <v>73</v>
      </c>
      <c r="R2380">
        <v>87</v>
      </c>
      <c r="T2380" s="34">
        <f>_xlfn.XLOOKUP(B2380,Demog!$A$2:$A$219,Demog!$P$2:$P$219,,,2)</f>
        <v>41463</v>
      </c>
      <c r="U2380" s="34">
        <f t="shared" si="37"/>
        <v>12</v>
      </c>
      <c r="V2380" s="13">
        <f>IF(OR(Table1[[#This Row],[7d_positivity_public]]=0,ISBLANK(Table1[[#This Row],[7d_positivity_public]])),"",(Table1[[#This Row],[7d_positivity_public]]-Table1[[#This Row],[7d_positivity_all]])/Table1[[#This Row],[7d_positivity_public]])</f>
        <v>0.4</v>
      </c>
      <c r="W2380">
        <v>3</v>
      </c>
    </row>
    <row r="2381" spans="1:23" x14ac:dyDescent="0.25">
      <c r="A2381" s="10">
        <v>44432</v>
      </c>
      <c r="B2381">
        <v>2341</v>
      </c>
      <c r="C2381" t="s">
        <v>167</v>
      </c>
      <c r="D2381">
        <v>5</v>
      </c>
      <c r="E2381">
        <v>6</v>
      </c>
      <c r="F2381">
        <v>-1</v>
      </c>
      <c r="G2381">
        <v>3</v>
      </c>
      <c r="H2381">
        <v>86</v>
      </c>
      <c r="J2381">
        <v>81</v>
      </c>
      <c r="K2381">
        <v>86</v>
      </c>
      <c r="L2381">
        <v>82</v>
      </c>
      <c r="M2381">
        <v>89</v>
      </c>
      <c r="N2381">
        <v>80</v>
      </c>
      <c r="O2381">
        <v>68</v>
      </c>
      <c r="P2381">
        <v>80</v>
      </c>
      <c r="Q2381">
        <v>74</v>
      </c>
      <c r="R2381">
        <v>86</v>
      </c>
      <c r="T2381" s="34">
        <f>_xlfn.XLOOKUP(B2381,Demog!$A$2:$A$219,Demog!$P$2:$P$219,,,2)</f>
        <v>74816</v>
      </c>
      <c r="U2381" s="34">
        <f t="shared" si="37"/>
        <v>26</v>
      </c>
      <c r="V2381" s="13">
        <f>IF(OR(Table1[[#This Row],[7d_positivity_public]]=0,ISBLANK(Table1[[#This Row],[7d_positivity_public]])),"",(Table1[[#This Row],[7d_positivity_public]]-Table1[[#This Row],[7d_positivity_all]])/Table1[[#This Row],[7d_positivity_public]])</f>
        <v>0.33333333333333331</v>
      </c>
      <c r="W2381">
        <v>2</v>
      </c>
    </row>
    <row r="2382" spans="1:23" x14ac:dyDescent="0.25">
      <c r="A2382" s="10">
        <v>44432</v>
      </c>
      <c r="B2382">
        <v>2342</v>
      </c>
      <c r="C2382" t="s">
        <v>168</v>
      </c>
      <c r="D2382">
        <v>7</v>
      </c>
      <c r="E2382">
        <v>6</v>
      </c>
      <c r="F2382">
        <v>1</v>
      </c>
      <c r="G2382">
        <v>6</v>
      </c>
      <c r="H2382">
        <v>83</v>
      </c>
      <c r="J2382">
        <v>73</v>
      </c>
      <c r="K2382">
        <v>84</v>
      </c>
      <c r="L2382">
        <v>75</v>
      </c>
      <c r="M2382">
        <v>88</v>
      </c>
      <c r="N2382">
        <v>77</v>
      </c>
      <c r="O2382">
        <v>61</v>
      </c>
      <c r="P2382">
        <v>78</v>
      </c>
      <c r="Q2382">
        <v>66</v>
      </c>
      <c r="R2382">
        <v>84</v>
      </c>
      <c r="T2382" s="34">
        <f>_xlfn.XLOOKUP(B2382,Demog!$A$2:$A$219,Demog!$P$2:$P$219,,,2)</f>
        <v>19952</v>
      </c>
      <c r="U2382" s="34">
        <f t="shared" si="37"/>
        <v>10</v>
      </c>
      <c r="V2382" s="13">
        <f>IF(OR(Table1[[#This Row],[7d_positivity_public]]=0,ISBLANK(Table1[[#This Row],[7d_positivity_public]])),"",(Table1[[#This Row],[7d_positivity_public]]-Table1[[#This Row],[7d_positivity_all]])/Table1[[#This Row],[7d_positivity_public]])</f>
        <v>0.33333333333333331</v>
      </c>
      <c r="W2382">
        <v>4</v>
      </c>
    </row>
    <row r="2383" spans="1:23" x14ac:dyDescent="0.25">
      <c r="A2383" s="10">
        <v>44432</v>
      </c>
      <c r="B2383">
        <v>3111</v>
      </c>
      <c r="C2383" t="s">
        <v>169</v>
      </c>
      <c r="D2383">
        <v>5</v>
      </c>
      <c r="E2383">
        <v>2</v>
      </c>
      <c r="F2383">
        <v>3</v>
      </c>
      <c r="G2383">
        <v>8</v>
      </c>
      <c r="H2383">
        <v>89</v>
      </c>
      <c r="J2383">
        <v>82</v>
      </c>
      <c r="K2383">
        <v>89</v>
      </c>
      <c r="L2383">
        <v>95</v>
      </c>
      <c r="M2383">
        <v>83</v>
      </c>
      <c r="N2383">
        <v>78</v>
      </c>
      <c r="O2383">
        <v>67</v>
      </c>
      <c r="P2383">
        <v>79</v>
      </c>
      <c r="Q2383">
        <v>81</v>
      </c>
      <c r="R2383">
        <v>77</v>
      </c>
      <c r="T2383" s="34">
        <f>_xlfn.XLOOKUP(B2383,Demog!$A$2:$A$219,Demog!$P$2:$P$219,,,2)</f>
        <v>54587</v>
      </c>
      <c r="U2383" s="34">
        <f t="shared" si="37"/>
        <v>19</v>
      </c>
      <c r="V2383" s="13">
        <f>IF(OR(Table1[[#This Row],[7d_positivity_public]]=0,ISBLANK(Table1[[#This Row],[7d_positivity_public]])),"",(Table1[[#This Row],[7d_positivity_public]]-Table1[[#This Row],[7d_positivity_all]])/Table1[[#This Row],[7d_positivity_public]])</f>
        <v>0.75</v>
      </c>
      <c r="W2383">
        <v>2</v>
      </c>
    </row>
    <row r="2384" spans="1:23" x14ac:dyDescent="0.25">
      <c r="A2384" s="10">
        <v>44432</v>
      </c>
      <c r="B2384">
        <v>3112</v>
      </c>
      <c r="C2384" t="s">
        <v>170</v>
      </c>
      <c r="D2384">
        <v>8</v>
      </c>
      <c r="E2384">
        <v>6</v>
      </c>
      <c r="F2384">
        <v>2</v>
      </c>
      <c r="G2384">
        <v>11</v>
      </c>
      <c r="H2384">
        <v>82</v>
      </c>
      <c r="J2384">
        <v>84</v>
      </c>
      <c r="K2384">
        <v>82</v>
      </c>
      <c r="L2384">
        <v>80</v>
      </c>
      <c r="M2384">
        <v>83</v>
      </c>
      <c r="N2384">
        <v>75</v>
      </c>
      <c r="O2384">
        <v>71</v>
      </c>
      <c r="P2384">
        <v>76</v>
      </c>
      <c r="Q2384">
        <v>73</v>
      </c>
      <c r="R2384">
        <v>78</v>
      </c>
      <c r="T2384" s="34">
        <f>_xlfn.XLOOKUP(B2384,Demog!$A$2:$A$219,Demog!$P$2:$P$219,,,2)</f>
        <v>17729</v>
      </c>
      <c r="U2384" s="34">
        <f t="shared" si="37"/>
        <v>10</v>
      </c>
      <c r="V2384" s="13">
        <f>IF(OR(Table1[[#This Row],[7d_positivity_public]]=0,ISBLANK(Table1[[#This Row],[7d_positivity_public]])),"",(Table1[[#This Row],[7d_positivity_public]]-Table1[[#This Row],[7d_positivity_all]])/Table1[[#This Row],[7d_positivity_public]])</f>
        <v>0.63636363636363635</v>
      </c>
      <c r="W2384">
        <v>4</v>
      </c>
    </row>
    <row r="2385" spans="1:23" x14ac:dyDescent="0.25">
      <c r="A2385" s="10">
        <v>44432</v>
      </c>
      <c r="B2385">
        <v>3113</v>
      </c>
      <c r="C2385" t="s">
        <v>171</v>
      </c>
      <c r="D2385">
        <v>7</v>
      </c>
      <c r="E2385">
        <v>3</v>
      </c>
      <c r="F2385">
        <v>4</v>
      </c>
      <c r="G2385">
        <v>9</v>
      </c>
      <c r="H2385">
        <v>82</v>
      </c>
      <c r="J2385">
        <v>81</v>
      </c>
      <c r="K2385">
        <v>82</v>
      </c>
      <c r="L2385">
        <v>81</v>
      </c>
      <c r="M2385">
        <v>82</v>
      </c>
      <c r="N2385">
        <v>75</v>
      </c>
      <c r="O2385">
        <v>68</v>
      </c>
      <c r="P2385">
        <v>75</v>
      </c>
      <c r="Q2385">
        <v>72</v>
      </c>
      <c r="R2385">
        <v>78</v>
      </c>
      <c r="T2385" s="34">
        <f>_xlfn.XLOOKUP(B2385,Demog!$A$2:$A$219,Demog!$P$2:$P$219,,,2)</f>
        <v>23478</v>
      </c>
      <c r="U2385" s="34">
        <f t="shared" si="37"/>
        <v>12</v>
      </c>
      <c r="V2385" s="13">
        <f>IF(OR(Table1[[#This Row],[7d_positivity_public]]=0,ISBLANK(Table1[[#This Row],[7d_positivity_public]])),"",(Table1[[#This Row],[7d_positivity_public]]-Table1[[#This Row],[7d_positivity_all]])/Table1[[#This Row],[7d_positivity_public]])</f>
        <v>0.55555555555555558</v>
      </c>
      <c r="W2385">
        <v>4</v>
      </c>
    </row>
    <row r="2386" spans="1:23" x14ac:dyDescent="0.25">
      <c r="A2386" s="10">
        <v>44432</v>
      </c>
      <c r="B2386">
        <v>3114</v>
      </c>
      <c r="C2386" t="s">
        <v>172</v>
      </c>
      <c r="D2386">
        <v>2</v>
      </c>
      <c r="E2386">
        <v>4</v>
      </c>
      <c r="F2386">
        <v>-2</v>
      </c>
      <c r="G2386">
        <v>3</v>
      </c>
      <c r="H2386">
        <v>84</v>
      </c>
      <c r="J2386">
        <v>83</v>
      </c>
      <c r="K2386">
        <v>84</v>
      </c>
      <c r="L2386">
        <v>82</v>
      </c>
      <c r="M2386">
        <v>85</v>
      </c>
      <c r="N2386">
        <v>77</v>
      </c>
      <c r="O2386">
        <v>71</v>
      </c>
      <c r="P2386">
        <v>78</v>
      </c>
      <c r="Q2386">
        <v>74</v>
      </c>
      <c r="R2386">
        <v>81</v>
      </c>
      <c r="T2386" s="34">
        <f>_xlfn.XLOOKUP(B2386,Demog!$A$2:$A$219,Demog!$P$2:$P$219,,,2)</f>
        <v>32171</v>
      </c>
      <c r="U2386" s="34">
        <f t="shared" si="37"/>
        <v>5</v>
      </c>
      <c r="V2386" s="13">
        <f>IF(OR(Table1[[#This Row],[7d_positivity_public]]=0,ISBLANK(Table1[[#This Row],[7d_positivity_public]])),"",(Table1[[#This Row],[7d_positivity_public]]-Table1[[#This Row],[7d_positivity_all]])/Table1[[#This Row],[7d_positivity_public]])</f>
        <v>0.66666666666666663</v>
      </c>
      <c r="W2386">
        <v>1</v>
      </c>
    </row>
    <row r="2387" spans="1:23" x14ac:dyDescent="0.25">
      <c r="A2387" s="10">
        <v>44432</v>
      </c>
      <c r="B2387">
        <v>3115</v>
      </c>
      <c r="C2387" t="s">
        <v>173</v>
      </c>
      <c r="D2387">
        <v>5</v>
      </c>
      <c r="E2387">
        <v>4</v>
      </c>
      <c r="F2387">
        <v>1</v>
      </c>
      <c r="G2387">
        <v>8</v>
      </c>
      <c r="H2387">
        <v>88</v>
      </c>
      <c r="J2387">
        <v>88</v>
      </c>
      <c r="K2387">
        <v>88</v>
      </c>
      <c r="L2387">
        <v>86</v>
      </c>
      <c r="M2387">
        <v>90</v>
      </c>
      <c r="N2387">
        <v>83</v>
      </c>
      <c r="O2387">
        <v>79</v>
      </c>
      <c r="P2387">
        <v>84</v>
      </c>
      <c r="Q2387">
        <v>79</v>
      </c>
      <c r="R2387">
        <v>87</v>
      </c>
      <c r="T2387" s="34">
        <f>_xlfn.XLOOKUP(B2387,Demog!$A$2:$A$219,Demog!$P$2:$P$219,,,2)</f>
        <v>24774</v>
      </c>
      <c r="U2387" s="34">
        <f t="shared" si="37"/>
        <v>9</v>
      </c>
      <c r="V2387" s="13">
        <f>IF(OR(Table1[[#This Row],[7d_positivity_public]]=0,ISBLANK(Table1[[#This Row],[7d_positivity_public]])),"",(Table1[[#This Row],[7d_positivity_public]]-Table1[[#This Row],[7d_positivity_all]])/Table1[[#This Row],[7d_positivity_public]])</f>
        <v>0.5</v>
      </c>
      <c r="W2387">
        <v>4</v>
      </c>
    </row>
    <row r="2388" spans="1:23" x14ac:dyDescent="0.25">
      <c r="A2388" s="10">
        <v>44432</v>
      </c>
      <c r="B2388">
        <v>3116</v>
      </c>
      <c r="C2388" t="s">
        <v>174</v>
      </c>
      <c r="D2388">
        <v>7</v>
      </c>
      <c r="E2388">
        <v>9</v>
      </c>
      <c r="F2388">
        <v>-2</v>
      </c>
      <c r="G2388">
        <v>9</v>
      </c>
      <c r="H2388">
        <v>88</v>
      </c>
      <c r="J2388">
        <v>84</v>
      </c>
      <c r="K2388">
        <v>88</v>
      </c>
      <c r="L2388">
        <v>89</v>
      </c>
      <c r="M2388">
        <v>87</v>
      </c>
      <c r="N2388">
        <v>80</v>
      </c>
      <c r="O2388">
        <v>71</v>
      </c>
      <c r="P2388">
        <v>80</v>
      </c>
      <c r="Q2388">
        <v>78</v>
      </c>
      <c r="R2388">
        <v>82</v>
      </c>
      <c r="T2388" s="34">
        <f>_xlfn.XLOOKUP(B2388,Demog!$A$2:$A$219,Demog!$P$2:$P$219,,,2)</f>
        <v>24621</v>
      </c>
      <c r="U2388" s="34">
        <f t="shared" si="37"/>
        <v>12</v>
      </c>
      <c r="V2388" s="13">
        <f>IF(OR(Table1[[#This Row],[7d_positivity_public]]=0,ISBLANK(Table1[[#This Row],[7d_positivity_public]])),"",(Table1[[#This Row],[7d_positivity_public]]-Table1[[#This Row],[7d_positivity_all]])/Table1[[#This Row],[7d_positivity_public]])</f>
        <v>0.77777777777777779</v>
      </c>
      <c r="W2388">
        <v>2</v>
      </c>
    </row>
    <row r="2389" spans="1:23" x14ac:dyDescent="0.25">
      <c r="A2389" s="10">
        <v>44432</v>
      </c>
      <c r="B2389">
        <v>3117</v>
      </c>
      <c r="C2389" t="s">
        <v>175</v>
      </c>
      <c r="D2389">
        <v>5</v>
      </c>
      <c r="E2389">
        <v>3</v>
      </c>
      <c r="F2389">
        <v>2</v>
      </c>
      <c r="G2389">
        <v>7</v>
      </c>
      <c r="H2389">
        <v>87</v>
      </c>
      <c r="J2389">
        <v>81</v>
      </c>
      <c r="K2389">
        <v>87</v>
      </c>
      <c r="L2389">
        <v>86</v>
      </c>
      <c r="M2389">
        <v>88</v>
      </c>
      <c r="N2389">
        <v>79</v>
      </c>
      <c r="O2389">
        <v>70</v>
      </c>
      <c r="P2389">
        <v>80</v>
      </c>
      <c r="Q2389">
        <v>76</v>
      </c>
      <c r="R2389">
        <v>84</v>
      </c>
      <c r="T2389" s="34">
        <f>_xlfn.XLOOKUP(B2389,Demog!$A$2:$A$219,Demog!$P$2:$P$219,,,2)</f>
        <v>20949</v>
      </c>
      <c r="U2389" s="34">
        <f t="shared" si="37"/>
        <v>7</v>
      </c>
      <c r="V2389" s="13">
        <f>IF(OR(Table1[[#This Row],[7d_positivity_public]]=0,ISBLANK(Table1[[#This Row],[7d_positivity_public]])),"",(Table1[[#This Row],[7d_positivity_public]]-Table1[[#This Row],[7d_positivity_all]])/Table1[[#This Row],[7d_positivity_public]])</f>
        <v>0.5714285714285714</v>
      </c>
      <c r="W2389">
        <v>3</v>
      </c>
    </row>
    <row r="2390" spans="1:23" x14ac:dyDescent="0.25">
      <c r="A2390" s="10">
        <v>44432</v>
      </c>
      <c r="B2390">
        <v>3211</v>
      </c>
      <c r="C2390" t="s">
        <v>176</v>
      </c>
      <c r="D2390">
        <v>15</v>
      </c>
      <c r="E2390">
        <v>19</v>
      </c>
      <c r="F2390">
        <v>-4</v>
      </c>
      <c r="G2390">
        <v>6</v>
      </c>
      <c r="H2390">
        <v>89</v>
      </c>
      <c r="J2390">
        <v>77</v>
      </c>
      <c r="K2390">
        <v>89</v>
      </c>
      <c r="L2390">
        <v>93</v>
      </c>
      <c r="M2390">
        <v>83</v>
      </c>
      <c r="N2390">
        <v>79</v>
      </c>
      <c r="O2390">
        <v>61</v>
      </c>
      <c r="P2390">
        <v>80</v>
      </c>
      <c r="Q2390">
        <v>82</v>
      </c>
      <c r="R2390">
        <v>77</v>
      </c>
      <c r="T2390" s="34">
        <f>_xlfn.XLOOKUP(B2390,Demog!$A$2:$A$219,Demog!$P$2:$P$219,,,2)</f>
        <v>41934</v>
      </c>
      <c r="U2390" s="34">
        <f t="shared" si="37"/>
        <v>44</v>
      </c>
      <c r="V2390" s="13">
        <f>IF(OR(Table1[[#This Row],[7d_positivity_public]]=0,ISBLANK(Table1[[#This Row],[7d_positivity_public]])),"",(Table1[[#This Row],[7d_positivity_public]]-Table1[[#This Row],[7d_positivity_all]])/Table1[[#This Row],[7d_positivity_public]])</f>
        <v>0.83333333333333337</v>
      </c>
      <c r="W2390">
        <v>1</v>
      </c>
    </row>
    <row r="2391" spans="1:23" x14ac:dyDescent="0.25">
      <c r="A2391" s="10">
        <v>44432</v>
      </c>
      <c r="B2391">
        <v>3212</v>
      </c>
      <c r="C2391" t="s">
        <v>177</v>
      </c>
      <c r="D2391">
        <v>20</v>
      </c>
      <c r="E2391">
        <v>11</v>
      </c>
      <c r="F2391">
        <v>9</v>
      </c>
      <c r="G2391">
        <v>12</v>
      </c>
      <c r="H2391">
        <v>89</v>
      </c>
      <c r="J2391">
        <v>75</v>
      </c>
      <c r="K2391">
        <v>89</v>
      </c>
      <c r="L2391">
        <v>92</v>
      </c>
      <c r="M2391">
        <v>85</v>
      </c>
      <c r="N2391">
        <v>81</v>
      </c>
      <c r="O2391">
        <v>62</v>
      </c>
      <c r="P2391">
        <v>81</v>
      </c>
      <c r="Q2391">
        <v>82</v>
      </c>
      <c r="R2391">
        <v>80</v>
      </c>
      <c r="T2391" s="34">
        <f>_xlfn.XLOOKUP(B2391,Demog!$A$2:$A$219,Demog!$P$2:$P$219,,,2)</f>
        <v>47203</v>
      </c>
      <c r="U2391" s="34">
        <f t="shared" si="37"/>
        <v>66</v>
      </c>
      <c r="V2391" s="13">
        <f>IF(OR(Table1[[#This Row],[7d_positivity_public]]=0,ISBLANK(Table1[[#This Row],[7d_positivity_public]])),"",(Table1[[#This Row],[7d_positivity_public]]-Table1[[#This Row],[7d_positivity_all]])/Table1[[#This Row],[7d_positivity_public]])</f>
        <v>0.58333333333333337</v>
      </c>
      <c r="W2391">
        <v>5</v>
      </c>
    </row>
    <row r="2392" spans="1:23" x14ac:dyDescent="0.25">
      <c r="A2392" s="10">
        <v>44432</v>
      </c>
      <c r="B2392">
        <v>3213</v>
      </c>
      <c r="C2392" t="s">
        <v>178</v>
      </c>
      <c r="D2392">
        <v>7</v>
      </c>
      <c r="E2392">
        <v>7</v>
      </c>
      <c r="F2392">
        <v>0</v>
      </c>
      <c r="G2392">
        <v>5</v>
      </c>
      <c r="H2392">
        <v>90</v>
      </c>
      <c r="J2392">
        <v>82</v>
      </c>
      <c r="K2392">
        <v>91</v>
      </c>
      <c r="L2392">
        <v>91</v>
      </c>
      <c r="M2392">
        <v>90</v>
      </c>
      <c r="N2392">
        <v>84</v>
      </c>
      <c r="O2392">
        <v>67</v>
      </c>
      <c r="P2392">
        <v>85</v>
      </c>
      <c r="Q2392">
        <v>84</v>
      </c>
      <c r="R2392">
        <v>86</v>
      </c>
      <c r="T2392" s="34">
        <f>_xlfn.XLOOKUP(B2392,Demog!$A$2:$A$219,Demog!$P$2:$P$219,,,2)</f>
        <v>32904</v>
      </c>
      <c r="U2392" s="34">
        <f t="shared" si="37"/>
        <v>16</v>
      </c>
      <c r="V2392" s="13">
        <f>IF(OR(Table1[[#This Row],[7d_positivity_public]]=0,ISBLANK(Table1[[#This Row],[7d_positivity_public]])),"",(Table1[[#This Row],[7d_positivity_public]]-Table1[[#This Row],[7d_positivity_all]])/Table1[[#This Row],[7d_positivity_public]])</f>
        <v>0.4</v>
      </c>
      <c r="W2392">
        <v>3</v>
      </c>
    </row>
    <row r="2393" spans="1:23" x14ac:dyDescent="0.25">
      <c r="A2393" s="10">
        <v>44432</v>
      </c>
      <c r="B2393">
        <v>3221</v>
      </c>
      <c r="C2393" t="s">
        <v>179</v>
      </c>
      <c r="D2393">
        <v>28</v>
      </c>
      <c r="E2393">
        <v>11</v>
      </c>
      <c r="F2393">
        <v>17</v>
      </c>
      <c r="G2393">
        <v>14</v>
      </c>
      <c r="H2393">
        <v>76</v>
      </c>
      <c r="J2393">
        <v>69</v>
      </c>
      <c r="K2393">
        <v>77</v>
      </c>
      <c r="L2393">
        <v>77</v>
      </c>
      <c r="M2393">
        <v>77</v>
      </c>
      <c r="N2393">
        <v>65</v>
      </c>
      <c r="O2393">
        <v>51</v>
      </c>
      <c r="P2393">
        <v>65</v>
      </c>
      <c r="Q2393">
        <v>64</v>
      </c>
      <c r="R2393">
        <v>66</v>
      </c>
      <c r="T2393" s="34">
        <f>_xlfn.XLOOKUP(B2393,Demog!$A$2:$A$219,Demog!$P$2:$P$219,,,2)</f>
        <v>19960</v>
      </c>
      <c r="U2393" s="34">
        <f t="shared" si="37"/>
        <v>39</v>
      </c>
      <c r="V2393" s="13">
        <f>IF(OR(Table1[[#This Row],[7d_positivity_public]]=0,ISBLANK(Table1[[#This Row],[7d_positivity_public]])),"",(Table1[[#This Row],[7d_positivity_public]]-Table1[[#This Row],[7d_positivity_all]])/Table1[[#This Row],[7d_positivity_public]])</f>
        <v>0.35714285714285715</v>
      </c>
      <c r="W2393">
        <v>9</v>
      </c>
    </row>
    <row r="2394" spans="1:23" x14ac:dyDescent="0.25">
      <c r="A2394" s="10">
        <v>44432</v>
      </c>
      <c r="B2394">
        <v>3222</v>
      </c>
      <c r="C2394" t="s">
        <v>180</v>
      </c>
      <c r="D2394">
        <v>25</v>
      </c>
      <c r="E2394">
        <v>21</v>
      </c>
      <c r="F2394">
        <v>4</v>
      </c>
      <c r="G2394">
        <v>17</v>
      </c>
      <c r="H2394">
        <v>88</v>
      </c>
      <c r="J2394">
        <v>71</v>
      </c>
      <c r="K2394">
        <v>89</v>
      </c>
      <c r="L2394">
        <v>91</v>
      </c>
      <c r="M2394">
        <v>84</v>
      </c>
      <c r="N2394">
        <v>79</v>
      </c>
      <c r="O2394">
        <v>53</v>
      </c>
      <c r="P2394">
        <v>80</v>
      </c>
      <c r="Q2394">
        <v>81</v>
      </c>
      <c r="R2394">
        <v>78</v>
      </c>
      <c r="T2394" s="34">
        <f>_xlfn.XLOOKUP(B2394,Demog!$A$2:$A$219,Demog!$P$2:$P$219,,,2)</f>
        <v>12392</v>
      </c>
      <c r="U2394" s="34">
        <f t="shared" si="37"/>
        <v>22</v>
      </c>
      <c r="V2394" s="13">
        <f>IF(OR(Table1[[#This Row],[7d_positivity_public]]=0,ISBLANK(Table1[[#This Row],[7d_positivity_public]])),"",(Table1[[#This Row],[7d_positivity_public]]-Table1[[#This Row],[7d_positivity_all]])/Table1[[#This Row],[7d_positivity_public]])</f>
        <v>0.70588235294117652</v>
      </c>
      <c r="W2394">
        <v>5</v>
      </c>
    </row>
    <row r="2395" spans="1:23" x14ac:dyDescent="0.25">
      <c r="A2395" s="10">
        <v>44432</v>
      </c>
      <c r="B2395">
        <v>3223</v>
      </c>
      <c r="C2395" t="s">
        <v>181</v>
      </c>
      <c r="D2395">
        <v>18</v>
      </c>
      <c r="E2395">
        <v>13</v>
      </c>
      <c r="F2395">
        <v>5</v>
      </c>
      <c r="G2395">
        <v>12</v>
      </c>
      <c r="H2395">
        <v>86</v>
      </c>
      <c r="J2395">
        <v>78</v>
      </c>
      <c r="K2395">
        <v>87</v>
      </c>
      <c r="L2395">
        <v>88</v>
      </c>
      <c r="M2395">
        <v>85</v>
      </c>
      <c r="N2395">
        <v>79</v>
      </c>
      <c r="O2395">
        <v>66</v>
      </c>
      <c r="P2395">
        <v>79</v>
      </c>
      <c r="Q2395">
        <v>80</v>
      </c>
      <c r="R2395">
        <v>79</v>
      </c>
      <c r="T2395" s="34">
        <f>_xlfn.XLOOKUP(B2395,Demog!$A$2:$A$219,Demog!$P$2:$P$219,,,2)</f>
        <v>29180</v>
      </c>
      <c r="U2395" s="34">
        <f t="shared" si="37"/>
        <v>37</v>
      </c>
      <c r="V2395" s="13">
        <f>IF(OR(Table1[[#This Row],[7d_positivity_public]]=0,ISBLANK(Table1[[#This Row],[7d_positivity_public]])),"",(Table1[[#This Row],[7d_positivity_public]]-Table1[[#This Row],[7d_positivity_all]])/Table1[[#This Row],[7d_positivity_public]])</f>
        <v>0.5</v>
      </c>
      <c r="W2395">
        <v>6</v>
      </c>
    </row>
    <row r="2396" spans="1:23" x14ac:dyDescent="0.25">
      <c r="A2396" s="10">
        <v>44432</v>
      </c>
      <c r="B2396">
        <v>3231</v>
      </c>
      <c r="C2396" t="s">
        <v>182</v>
      </c>
      <c r="D2396">
        <v>5</v>
      </c>
      <c r="E2396">
        <v>7</v>
      </c>
      <c r="F2396">
        <v>-2</v>
      </c>
      <c r="G2396">
        <v>4</v>
      </c>
      <c r="H2396">
        <v>91</v>
      </c>
      <c r="J2396">
        <v>84</v>
      </c>
      <c r="K2396">
        <v>91</v>
      </c>
      <c r="L2396">
        <v>92</v>
      </c>
      <c r="M2396">
        <v>89</v>
      </c>
      <c r="N2396">
        <v>83</v>
      </c>
      <c r="O2396">
        <v>71</v>
      </c>
      <c r="P2396">
        <v>84</v>
      </c>
      <c r="Q2396">
        <v>83</v>
      </c>
      <c r="R2396">
        <v>84</v>
      </c>
      <c r="T2396" s="34">
        <f>_xlfn.XLOOKUP(B2396,Demog!$A$2:$A$219,Demog!$P$2:$P$219,,,2)</f>
        <v>18027</v>
      </c>
      <c r="U2396" s="34">
        <f t="shared" si="37"/>
        <v>6</v>
      </c>
      <c r="V2396" s="13">
        <f>IF(OR(Table1[[#This Row],[7d_positivity_public]]=0,ISBLANK(Table1[[#This Row],[7d_positivity_public]])),"",(Table1[[#This Row],[7d_positivity_public]]-Table1[[#This Row],[7d_positivity_all]])/Table1[[#This Row],[7d_positivity_public]])</f>
        <v>0.5</v>
      </c>
      <c r="W2396">
        <v>2</v>
      </c>
    </row>
    <row r="2397" spans="1:23" x14ac:dyDescent="0.25">
      <c r="A2397" s="10">
        <v>44432</v>
      </c>
      <c r="B2397">
        <v>3232</v>
      </c>
      <c r="C2397" t="s">
        <v>183</v>
      </c>
      <c r="D2397">
        <v>12</v>
      </c>
      <c r="E2397">
        <v>11</v>
      </c>
      <c r="F2397">
        <v>1</v>
      </c>
      <c r="G2397">
        <v>11</v>
      </c>
      <c r="H2397">
        <v>90</v>
      </c>
      <c r="J2397">
        <v>87</v>
      </c>
      <c r="K2397">
        <v>90</v>
      </c>
      <c r="L2397">
        <v>90</v>
      </c>
      <c r="M2397">
        <v>90</v>
      </c>
      <c r="N2397">
        <v>83</v>
      </c>
      <c r="O2397">
        <v>77</v>
      </c>
      <c r="P2397">
        <v>83</v>
      </c>
      <c r="Q2397">
        <v>81</v>
      </c>
      <c r="R2397">
        <v>86</v>
      </c>
      <c r="T2397" s="34">
        <f>_xlfn.XLOOKUP(B2397,Demog!$A$2:$A$219,Demog!$P$2:$P$219,,,2)</f>
        <v>34575</v>
      </c>
      <c r="U2397" s="34">
        <f t="shared" si="37"/>
        <v>29</v>
      </c>
      <c r="V2397" s="13">
        <f>IF(OR(Table1[[#This Row],[7d_positivity_public]]=0,ISBLANK(Table1[[#This Row],[7d_positivity_public]])),"",(Table1[[#This Row],[7d_positivity_public]]-Table1[[#This Row],[7d_positivity_all]])/Table1[[#This Row],[7d_positivity_public]])</f>
        <v>0.45454545454545453</v>
      </c>
      <c r="W2397">
        <v>6</v>
      </c>
    </row>
    <row r="2398" spans="1:23" x14ac:dyDescent="0.25">
      <c r="A2398" s="10">
        <v>44432</v>
      </c>
      <c r="B2398">
        <v>3233</v>
      </c>
      <c r="C2398" t="s">
        <v>184</v>
      </c>
      <c r="D2398">
        <v>10</v>
      </c>
      <c r="E2398">
        <v>6</v>
      </c>
      <c r="F2398">
        <v>4</v>
      </c>
      <c r="G2398">
        <v>11</v>
      </c>
      <c r="H2398">
        <v>92</v>
      </c>
      <c r="J2398">
        <v>87</v>
      </c>
      <c r="K2398">
        <v>92</v>
      </c>
      <c r="L2398">
        <v>94</v>
      </c>
      <c r="M2398">
        <v>90</v>
      </c>
      <c r="N2398">
        <v>84</v>
      </c>
      <c r="O2398">
        <v>73</v>
      </c>
      <c r="P2398">
        <v>85</v>
      </c>
      <c r="Q2398">
        <v>84</v>
      </c>
      <c r="R2398">
        <v>86</v>
      </c>
      <c r="T2398" s="34">
        <f>_xlfn.XLOOKUP(B2398,Demog!$A$2:$A$219,Demog!$P$2:$P$219,,,2)</f>
        <v>51292</v>
      </c>
      <c r="U2398" s="34">
        <f t="shared" si="37"/>
        <v>36</v>
      </c>
      <c r="V2398" s="13">
        <f>IF(OR(Table1[[#This Row],[7d_positivity_public]]=0,ISBLANK(Table1[[#This Row],[7d_positivity_public]])),"",(Table1[[#This Row],[7d_positivity_public]]-Table1[[#This Row],[7d_positivity_all]])/Table1[[#This Row],[7d_positivity_public]])</f>
        <v>0.45454545454545453</v>
      </c>
      <c r="W2398">
        <v>6</v>
      </c>
    </row>
    <row r="2399" spans="1:23" x14ac:dyDescent="0.25">
      <c r="A2399" s="10">
        <v>44432</v>
      </c>
      <c r="B2399">
        <v>3241</v>
      </c>
      <c r="C2399" t="s">
        <v>185</v>
      </c>
      <c r="D2399">
        <v>5</v>
      </c>
      <c r="E2399">
        <v>5</v>
      </c>
      <c r="F2399">
        <v>0</v>
      </c>
      <c r="G2399">
        <v>4</v>
      </c>
      <c r="H2399">
        <v>84</v>
      </c>
      <c r="J2399">
        <v>84</v>
      </c>
      <c r="K2399">
        <v>84</v>
      </c>
      <c r="L2399">
        <v>83</v>
      </c>
      <c r="M2399">
        <v>85</v>
      </c>
      <c r="N2399">
        <v>77</v>
      </c>
      <c r="O2399">
        <v>72</v>
      </c>
      <c r="P2399">
        <v>78</v>
      </c>
      <c r="Q2399">
        <v>74</v>
      </c>
      <c r="R2399">
        <v>81</v>
      </c>
      <c r="T2399" s="34">
        <f>_xlfn.XLOOKUP(B2399,Demog!$A$2:$A$219,Demog!$P$2:$P$219,,,2)</f>
        <v>37993</v>
      </c>
      <c r="U2399" s="34">
        <f t="shared" si="37"/>
        <v>13</v>
      </c>
      <c r="V2399" s="13">
        <f>IF(OR(Table1[[#This Row],[7d_positivity_public]]=0,ISBLANK(Table1[[#This Row],[7d_positivity_public]])),"",(Table1[[#This Row],[7d_positivity_public]]-Table1[[#This Row],[7d_positivity_all]])/Table1[[#This Row],[7d_positivity_public]])</f>
        <v>0.75</v>
      </c>
      <c r="W2399">
        <v>1</v>
      </c>
    </row>
    <row r="2400" spans="1:23" x14ac:dyDescent="0.25">
      <c r="A2400" s="10">
        <v>44432</v>
      </c>
      <c r="B2400">
        <v>3242</v>
      </c>
      <c r="C2400" t="s">
        <v>186</v>
      </c>
      <c r="D2400">
        <v>7</v>
      </c>
      <c r="E2400">
        <v>4</v>
      </c>
      <c r="F2400">
        <v>3</v>
      </c>
      <c r="G2400">
        <v>7</v>
      </c>
      <c r="H2400">
        <v>88</v>
      </c>
      <c r="J2400">
        <v>89</v>
      </c>
      <c r="K2400">
        <v>88</v>
      </c>
      <c r="L2400">
        <v>86</v>
      </c>
      <c r="M2400">
        <v>89</v>
      </c>
      <c r="N2400">
        <v>81</v>
      </c>
      <c r="O2400">
        <v>77</v>
      </c>
      <c r="P2400">
        <v>81</v>
      </c>
      <c r="Q2400">
        <v>77</v>
      </c>
      <c r="R2400">
        <v>86</v>
      </c>
      <c r="T2400" s="34">
        <f>_xlfn.XLOOKUP(B2400,Demog!$A$2:$A$219,Demog!$P$2:$P$219,,,2)</f>
        <v>34483</v>
      </c>
      <c r="U2400" s="34">
        <f t="shared" si="37"/>
        <v>17</v>
      </c>
      <c r="V2400" s="13">
        <f>IF(OR(Table1[[#This Row],[7d_positivity_public]]=0,ISBLANK(Table1[[#This Row],[7d_positivity_public]])),"",(Table1[[#This Row],[7d_positivity_public]]-Table1[[#This Row],[7d_positivity_all]])/Table1[[#This Row],[7d_positivity_public]])</f>
        <v>0.7142857142857143</v>
      </c>
      <c r="W2400">
        <v>2</v>
      </c>
    </row>
    <row r="2401" spans="1:23" x14ac:dyDescent="0.25">
      <c r="A2401" s="10">
        <v>44432</v>
      </c>
      <c r="B2401">
        <v>3243</v>
      </c>
      <c r="C2401" t="s">
        <v>187</v>
      </c>
      <c r="D2401">
        <v>4</v>
      </c>
      <c r="E2401">
        <v>10</v>
      </c>
      <c r="F2401">
        <v>-6</v>
      </c>
      <c r="G2401">
        <v>6</v>
      </c>
      <c r="H2401">
        <v>83</v>
      </c>
      <c r="J2401">
        <v>85</v>
      </c>
      <c r="K2401">
        <v>83</v>
      </c>
      <c r="L2401">
        <v>84</v>
      </c>
      <c r="M2401">
        <v>82</v>
      </c>
      <c r="N2401">
        <v>73</v>
      </c>
      <c r="O2401">
        <v>70</v>
      </c>
      <c r="P2401">
        <v>73</v>
      </c>
      <c r="Q2401">
        <v>72</v>
      </c>
      <c r="R2401">
        <v>77</v>
      </c>
      <c r="T2401" s="34">
        <f>_xlfn.XLOOKUP(B2401,Demog!$A$2:$A$219,Demog!$P$2:$P$219,,,2)</f>
        <v>15890</v>
      </c>
      <c r="U2401" s="34">
        <f t="shared" si="37"/>
        <v>4</v>
      </c>
      <c r="V2401" s="13">
        <f>IF(OR(Table1[[#This Row],[7d_positivity_public]]=0,ISBLANK(Table1[[#This Row],[7d_positivity_public]])),"",(Table1[[#This Row],[7d_positivity_public]]-Table1[[#This Row],[7d_positivity_all]])/Table1[[#This Row],[7d_positivity_public]])</f>
        <v>0.83333333333333337</v>
      </c>
      <c r="W2401">
        <v>1</v>
      </c>
    </row>
    <row r="2402" spans="1:23" x14ac:dyDescent="0.25">
      <c r="A2402" s="10">
        <v>44432</v>
      </c>
      <c r="B2402">
        <v>3244</v>
      </c>
      <c r="C2402" t="s">
        <v>188</v>
      </c>
      <c r="D2402">
        <v>7</v>
      </c>
      <c r="E2402">
        <v>8</v>
      </c>
      <c r="F2402">
        <v>-1</v>
      </c>
      <c r="G2402">
        <v>6</v>
      </c>
      <c r="H2402">
        <v>91</v>
      </c>
      <c r="J2402">
        <v>89</v>
      </c>
      <c r="K2402">
        <v>91</v>
      </c>
      <c r="L2402">
        <v>92</v>
      </c>
      <c r="M2402">
        <v>89</v>
      </c>
      <c r="N2402">
        <v>84</v>
      </c>
      <c r="O2402">
        <v>77</v>
      </c>
      <c r="P2402">
        <v>84</v>
      </c>
      <c r="Q2402">
        <v>84</v>
      </c>
      <c r="R2402">
        <v>86</v>
      </c>
      <c r="T2402" s="34">
        <f>_xlfn.XLOOKUP(B2402,Demog!$A$2:$A$219,Demog!$P$2:$P$219,,,2)</f>
        <v>42812</v>
      </c>
      <c r="U2402" s="34">
        <f t="shared" si="37"/>
        <v>21</v>
      </c>
      <c r="V2402" s="13">
        <f>IF(OR(Table1[[#This Row],[7d_positivity_public]]=0,ISBLANK(Table1[[#This Row],[7d_positivity_public]])),"",(Table1[[#This Row],[7d_positivity_public]]-Table1[[#This Row],[7d_positivity_all]])/Table1[[#This Row],[7d_positivity_public]])</f>
        <v>0.66666666666666663</v>
      </c>
      <c r="W2402">
        <v>2</v>
      </c>
    </row>
    <row r="2403" spans="1:23" x14ac:dyDescent="0.25">
      <c r="A2403" s="10">
        <v>44432</v>
      </c>
      <c r="B2403">
        <v>3251</v>
      </c>
      <c r="C2403" t="s">
        <v>189</v>
      </c>
      <c r="D2403">
        <v>10</v>
      </c>
      <c r="E2403">
        <v>4</v>
      </c>
      <c r="F2403">
        <v>6</v>
      </c>
      <c r="G2403">
        <v>10</v>
      </c>
      <c r="H2403">
        <v>91</v>
      </c>
      <c r="J2403">
        <v>89</v>
      </c>
      <c r="K2403">
        <v>91</v>
      </c>
      <c r="L2403">
        <v>92</v>
      </c>
      <c r="M2403">
        <v>90</v>
      </c>
      <c r="N2403">
        <v>84</v>
      </c>
      <c r="O2403">
        <v>79</v>
      </c>
      <c r="P2403">
        <v>84</v>
      </c>
      <c r="Q2403">
        <v>84</v>
      </c>
      <c r="R2403">
        <v>84</v>
      </c>
      <c r="T2403" s="34">
        <f>_xlfn.XLOOKUP(B2403,Demog!$A$2:$A$219,Demog!$P$2:$P$219,,,2)</f>
        <v>31755</v>
      </c>
      <c r="U2403" s="34">
        <f t="shared" si="37"/>
        <v>22</v>
      </c>
      <c r="V2403" s="13">
        <f>IF(OR(Table1[[#This Row],[7d_positivity_public]]=0,ISBLANK(Table1[[#This Row],[7d_positivity_public]])),"",(Table1[[#This Row],[7d_positivity_public]]-Table1[[#This Row],[7d_positivity_all]])/Table1[[#This Row],[7d_positivity_public]])</f>
        <v>0.5</v>
      </c>
      <c r="W2403">
        <v>5</v>
      </c>
    </row>
    <row r="2404" spans="1:23" x14ac:dyDescent="0.25">
      <c r="A2404" s="10">
        <v>44432</v>
      </c>
      <c r="B2404">
        <v>3252</v>
      </c>
      <c r="C2404" t="s">
        <v>190</v>
      </c>
      <c r="D2404">
        <v>8</v>
      </c>
      <c r="E2404">
        <v>7</v>
      </c>
      <c r="F2404">
        <v>1</v>
      </c>
      <c r="G2404">
        <v>5</v>
      </c>
      <c r="H2404">
        <v>90</v>
      </c>
      <c r="J2404">
        <v>84</v>
      </c>
      <c r="K2404">
        <v>90</v>
      </c>
      <c r="L2404">
        <v>92</v>
      </c>
      <c r="M2404">
        <v>87</v>
      </c>
      <c r="N2404">
        <v>84</v>
      </c>
      <c r="O2404">
        <v>72</v>
      </c>
      <c r="P2404">
        <v>84</v>
      </c>
      <c r="Q2404">
        <v>85</v>
      </c>
      <c r="R2404">
        <v>82</v>
      </c>
      <c r="T2404" s="34">
        <f>_xlfn.XLOOKUP(B2404,Demog!$A$2:$A$219,Demog!$P$2:$P$219,,,2)</f>
        <v>32807</v>
      </c>
      <c r="U2404" s="34">
        <f t="shared" si="37"/>
        <v>18</v>
      </c>
      <c r="V2404" s="13">
        <f>IF(OR(Table1[[#This Row],[7d_positivity_public]]=0,ISBLANK(Table1[[#This Row],[7d_positivity_public]])),"",(Table1[[#This Row],[7d_positivity_public]]-Table1[[#This Row],[7d_positivity_all]])/Table1[[#This Row],[7d_positivity_public]])</f>
        <v>0.6</v>
      </c>
      <c r="W2404">
        <v>2</v>
      </c>
    </row>
    <row r="2405" spans="1:23" x14ac:dyDescent="0.25">
      <c r="A2405" s="10">
        <v>44432</v>
      </c>
      <c r="B2405">
        <v>3253</v>
      </c>
      <c r="C2405" t="s">
        <v>191</v>
      </c>
      <c r="D2405">
        <v>13</v>
      </c>
      <c r="E2405">
        <v>9</v>
      </c>
      <c r="F2405">
        <v>4</v>
      </c>
      <c r="G2405">
        <v>7</v>
      </c>
      <c r="H2405">
        <v>91</v>
      </c>
      <c r="J2405">
        <v>89</v>
      </c>
      <c r="K2405">
        <v>91</v>
      </c>
      <c r="L2405">
        <v>93</v>
      </c>
      <c r="M2405">
        <v>89</v>
      </c>
      <c r="N2405">
        <v>85</v>
      </c>
      <c r="O2405">
        <v>78</v>
      </c>
      <c r="P2405">
        <v>85</v>
      </c>
      <c r="Q2405">
        <v>85</v>
      </c>
      <c r="R2405">
        <v>85</v>
      </c>
      <c r="T2405" s="34">
        <f>_xlfn.XLOOKUP(B2405,Demog!$A$2:$A$219,Demog!$P$2:$P$219,,,2)</f>
        <v>31246</v>
      </c>
      <c r="U2405" s="34">
        <f t="shared" si="37"/>
        <v>28</v>
      </c>
      <c r="V2405" s="13">
        <f>IF(OR(Table1[[#This Row],[7d_positivity_public]]=0,ISBLANK(Table1[[#This Row],[7d_positivity_public]])),"",(Table1[[#This Row],[7d_positivity_public]]-Table1[[#This Row],[7d_positivity_all]])/Table1[[#This Row],[7d_positivity_public]])</f>
        <v>0.42857142857142855</v>
      </c>
      <c r="W2405">
        <v>4</v>
      </c>
    </row>
    <row r="2406" spans="1:23" x14ac:dyDescent="0.25">
      <c r="A2406" s="10">
        <v>44432</v>
      </c>
      <c r="B2406">
        <v>3261</v>
      </c>
      <c r="C2406" t="s">
        <v>192</v>
      </c>
      <c r="D2406">
        <v>9</v>
      </c>
      <c r="E2406">
        <v>6</v>
      </c>
      <c r="F2406">
        <v>3</v>
      </c>
      <c r="G2406">
        <v>9</v>
      </c>
      <c r="H2406">
        <v>89</v>
      </c>
      <c r="J2406">
        <v>85</v>
      </c>
      <c r="K2406">
        <v>90</v>
      </c>
      <c r="L2406">
        <v>90</v>
      </c>
      <c r="M2406">
        <v>89</v>
      </c>
      <c r="N2406">
        <v>82</v>
      </c>
      <c r="O2406">
        <v>73</v>
      </c>
      <c r="P2406">
        <v>83</v>
      </c>
      <c r="Q2406">
        <v>81</v>
      </c>
      <c r="R2406">
        <v>85</v>
      </c>
      <c r="T2406" s="34">
        <f>_xlfn.XLOOKUP(B2406,Demog!$A$2:$A$219,Demog!$P$2:$P$219,,,2)</f>
        <v>29561</v>
      </c>
      <c r="U2406" s="34">
        <f t="shared" si="37"/>
        <v>19</v>
      </c>
      <c r="V2406" s="13">
        <f>IF(OR(Table1[[#This Row],[7d_positivity_public]]=0,ISBLANK(Table1[[#This Row],[7d_positivity_public]])),"",(Table1[[#This Row],[7d_positivity_public]]-Table1[[#This Row],[7d_positivity_all]])/Table1[[#This Row],[7d_positivity_public]])</f>
        <v>0.44444444444444442</v>
      </c>
      <c r="W2406">
        <v>5</v>
      </c>
    </row>
    <row r="2407" spans="1:23" x14ac:dyDescent="0.25">
      <c r="A2407" s="10">
        <v>44432</v>
      </c>
      <c r="B2407">
        <v>3262</v>
      </c>
      <c r="C2407" t="s">
        <v>193</v>
      </c>
      <c r="D2407">
        <v>8</v>
      </c>
      <c r="E2407">
        <v>6</v>
      </c>
      <c r="F2407">
        <v>2</v>
      </c>
      <c r="G2407">
        <v>6</v>
      </c>
      <c r="H2407">
        <v>85</v>
      </c>
      <c r="J2407">
        <v>83</v>
      </c>
      <c r="K2407">
        <v>85</v>
      </c>
      <c r="L2407">
        <v>87</v>
      </c>
      <c r="M2407">
        <v>83</v>
      </c>
      <c r="N2407">
        <v>77</v>
      </c>
      <c r="O2407">
        <v>70</v>
      </c>
      <c r="P2407">
        <v>78</v>
      </c>
      <c r="Q2407">
        <v>77</v>
      </c>
      <c r="R2407">
        <v>78</v>
      </c>
      <c r="T2407" s="34">
        <f>_xlfn.XLOOKUP(B2407,Demog!$A$2:$A$219,Demog!$P$2:$P$219,,,2)</f>
        <v>37453</v>
      </c>
      <c r="U2407" s="34">
        <f t="shared" si="37"/>
        <v>21</v>
      </c>
      <c r="V2407" s="13">
        <f>IF(OR(Table1[[#This Row],[7d_positivity_public]]=0,ISBLANK(Table1[[#This Row],[7d_positivity_public]])),"",(Table1[[#This Row],[7d_positivity_public]]-Table1[[#This Row],[7d_positivity_all]])/Table1[[#This Row],[7d_positivity_public]])</f>
        <v>0.66666666666666663</v>
      </c>
      <c r="W2407">
        <v>2</v>
      </c>
    </row>
    <row r="2408" spans="1:23" x14ac:dyDescent="0.25">
      <c r="A2408" s="10">
        <v>44432</v>
      </c>
      <c r="B2408">
        <v>3263</v>
      </c>
      <c r="C2408" t="s">
        <v>194</v>
      </c>
      <c r="D2408">
        <v>6</v>
      </c>
      <c r="E2408">
        <v>4</v>
      </c>
      <c r="F2408">
        <v>2</v>
      </c>
      <c r="G2408">
        <v>8</v>
      </c>
      <c r="H2408">
        <v>92</v>
      </c>
      <c r="J2408">
        <v>85</v>
      </c>
      <c r="K2408">
        <v>92</v>
      </c>
      <c r="L2408">
        <v>93</v>
      </c>
      <c r="M2408">
        <v>91</v>
      </c>
      <c r="N2408">
        <v>82</v>
      </c>
      <c r="O2408">
        <v>71</v>
      </c>
      <c r="P2408">
        <v>83</v>
      </c>
      <c r="Q2408">
        <v>80</v>
      </c>
      <c r="R2408">
        <v>86</v>
      </c>
      <c r="T2408" s="34">
        <f>_xlfn.XLOOKUP(B2408,Demog!$A$2:$A$219,Demog!$P$2:$P$219,,,2)</f>
        <v>36496</v>
      </c>
      <c r="U2408" s="34">
        <f t="shared" si="37"/>
        <v>15</v>
      </c>
      <c r="V2408" s="13">
        <f>IF(OR(Table1[[#This Row],[7d_positivity_public]]=0,ISBLANK(Table1[[#This Row],[7d_positivity_public]])),"",(Table1[[#This Row],[7d_positivity_public]]-Table1[[#This Row],[7d_positivity_all]])/Table1[[#This Row],[7d_positivity_public]])</f>
        <v>0.375</v>
      </c>
      <c r="W2408">
        <v>5</v>
      </c>
    </row>
    <row r="2409" spans="1:23" x14ac:dyDescent="0.25">
      <c r="A2409" s="10">
        <v>44432</v>
      </c>
      <c r="B2409">
        <v>3264</v>
      </c>
      <c r="C2409" t="s">
        <v>195</v>
      </c>
      <c r="D2409">
        <v>7</v>
      </c>
      <c r="E2409">
        <v>6</v>
      </c>
      <c r="F2409">
        <v>1</v>
      </c>
      <c r="G2409">
        <v>8</v>
      </c>
      <c r="H2409">
        <v>90</v>
      </c>
      <c r="J2409">
        <v>86</v>
      </c>
      <c r="K2409">
        <v>90</v>
      </c>
      <c r="L2409">
        <v>91</v>
      </c>
      <c r="M2409">
        <v>90</v>
      </c>
      <c r="N2409">
        <v>82</v>
      </c>
      <c r="O2409">
        <v>72</v>
      </c>
      <c r="P2409">
        <v>83</v>
      </c>
      <c r="Q2409">
        <v>81</v>
      </c>
      <c r="R2409">
        <v>85</v>
      </c>
      <c r="T2409" s="34">
        <f>_xlfn.XLOOKUP(B2409,Demog!$A$2:$A$219,Demog!$P$2:$P$219,,,2)</f>
        <v>31065</v>
      </c>
      <c r="U2409" s="34">
        <f t="shared" si="37"/>
        <v>15</v>
      </c>
      <c r="V2409" s="13">
        <f>IF(OR(Table1[[#This Row],[7d_positivity_public]]=0,ISBLANK(Table1[[#This Row],[7d_positivity_public]])),"",(Table1[[#This Row],[7d_positivity_public]]-Table1[[#This Row],[7d_positivity_all]])/Table1[[#This Row],[7d_positivity_public]])</f>
        <v>0.375</v>
      </c>
      <c r="W2409">
        <v>5</v>
      </c>
    </row>
    <row r="2410" spans="1:23" x14ac:dyDescent="0.25">
      <c r="A2410" s="10">
        <v>44432</v>
      </c>
      <c r="B2410">
        <v>3311</v>
      </c>
      <c r="C2410" t="s">
        <v>196</v>
      </c>
      <c r="D2410">
        <v>7</v>
      </c>
      <c r="E2410">
        <v>6</v>
      </c>
      <c r="F2410">
        <v>1</v>
      </c>
      <c r="G2410">
        <v>4</v>
      </c>
      <c r="H2410">
        <v>89</v>
      </c>
      <c r="J2410">
        <v>86</v>
      </c>
      <c r="K2410">
        <v>89</v>
      </c>
      <c r="L2410">
        <v>88</v>
      </c>
      <c r="M2410">
        <v>90</v>
      </c>
      <c r="N2410">
        <v>82</v>
      </c>
      <c r="O2410">
        <v>74</v>
      </c>
      <c r="P2410">
        <v>83</v>
      </c>
      <c r="Q2410">
        <v>81</v>
      </c>
      <c r="R2410">
        <v>86</v>
      </c>
      <c r="T2410" s="34">
        <f>_xlfn.XLOOKUP(B2410,Demog!$A$2:$A$219,Demog!$P$2:$P$219,,,2)</f>
        <v>19230</v>
      </c>
      <c r="U2410" s="34">
        <f t="shared" si="37"/>
        <v>9</v>
      </c>
      <c r="V2410" s="13">
        <f>IF(OR(Table1[[#This Row],[7d_positivity_public]]=0,ISBLANK(Table1[[#This Row],[7d_positivity_public]])),"",(Table1[[#This Row],[7d_positivity_public]]-Table1[[#This Row],[7d_positivity_all]])/Table1[[#This Row],[7d_positivity_public]])</f>
        <v>0.25</v>
      </c>
      <c r="W2410">
        <v>3</v>
      </c>
    </row>
    <row r="2411" spans="1:23" x14ac:dyDescent="0.25">
      <c r="A2411" s="10">
        <v>44432</v>
      </c>
      <c r="B2411">
        <v>3312</v>
      </c>
      <c r="C2411" t="s">
        <v>197</v>
      </c>
      <c r="D2411">
        <v>8</v>
      </c>
      <c r="E2411">
        <v>5</v>
      </c>
      <c r="F2411">
        <v>3</v>
      </c>
      <c r="G2411">
        <v>6</v>
      </c>
      <c r="H2411">
        <v>88</v>
      </c>
      <c r="J2411">
        <v>84</v>
      </c>
      <c r="K2411">
        <v>88</v>
      </c>
      <c r="L2411">
        <v>88</v>
      </c>
      <c r="M2411">
        <v>88</v>
      </c>
      <c r="N2411">
        <v>80</v>
      </c>
      <c r="O2411">
        <v>67</v>
      </c>
      <c r="P2411">
        <v>81</v>
      </c>
      <c r="Q2411">
        <v>79</v>
      </c>
      <c r="R2411">
        <v>84</v>
      </c>
      <c r="T2411" s="34">
        <f>_xlfn.XLOOKUP(B2411,Demog!$A$2:$A$219,Demog!$P$2:$P$219,,,2)</f>
        <v>34244</v>
      </c>
      <c r="U2411" s="34">
        <f t="shared" si="37"/>
        <v>19</v>
      </c>
      <c r="V2411" s="13">
        <f>IF(OR(Table1[[#This Row],[7d_positivity_public]]=0,ISBLANK(Table1[[#This Row],[7d_positivity_public]])),"",(Table1[[#This Row],[7d_positivity_public]]-Table1[[#This Row],[7d_positivity_all]])/Table1[[#This Row],[7d_positivity_public]])</f>
        <v>0.5</v>
      </c>
      <c r="W2411">
        <v>3</v>
      </c>
    </row>
    <row r="2412" spans="1:23" x14ac:dyDescent="0.25">
      <c r="A2412" s="10">
        <v>44432</v>
      </c>
      <c r="B2412">
        <v>3313</v>
      </c>
      <c r="C2412" t="s">
        <v>198</v>
      </c>
      <c r="D2412">
        <v>8</v>
      </c>
      <c r="E2412">
        <v>7</v>
      </c>
      <c r="F2412">
        <v>1</v>
      </c>
      <c r="G2412">
        <v>6</v>
      </c>
      <c r="H2412">
        <v>91</v>
      </c>
      <c r="J2412">
        <v>89</v>
      </c>
      <c r="K2412">
        <v>91</v>
      </c>
      <c r="L2412">
        <v>90</v>
      </c>
      <c r="M2412">
        <v>92</v>
      </c>
      <c r="N2412">
        <v>85</v>
      </c>
      <c r="O2412">
        <v>78</v>
      </c>
      <c r="P2412">
        <v>86</v>
      </c>
      <c r="Q2412">
        <v>82</v>
      </c>
      <c r="R2412">
        <v>89</v>
      </c>
      <c r="T2412" s="34">
        <f>_xlfn.XLOOKUP(B2412,Demog!$A$2:$A$219,Demog!$P$2:$P$219,,,2)</f>
        <v>29808</v>
      </c>
      <c r="U2412" s="34">
        <f t="shared" si="37"/>
        <v>17</v>
      </c>
      <c r="V2412" s="13">
        <f>IF(OR(Table1[[#This Row],[7d_positivity_public]]=0,ISBLANK(Table1[[#This Row],[7d_positivity_public]])),"",(Table1[[#This Row],[7d_positivity_public]]-Table1[[#This Row],[7d_positivity_all]])/Table1[[#This Row],[7d_positivity_public]])</f>
        <v>0.5</v>
      </c>
      <c r="W2412">
        <v>3</v>
      </c>
    </row>
    <row r="2413" spans="1:23" x14ac:dyDescent="0.25">
      <c r="A2413" s="10">
        <v>44432</v>
      </c>
      <c r="B2413">
        <v>3314</v>
      </c>
      <c r="C2413" t="s">
        <v>199</v>
      </c>
      <c r="D2413">
        <v>5</v>
      </c>
      <c r="E2413">
        <v>6</v>
      </c>
      <c r="F2413">
        <v>-1</v>
      </c>
      <c r="G2413">
        <v>4</v>
      </c>
      <c r="H2413">
        <v>90</v>
      </c>
      <c r="J2413">
        <v>86</v>
      </c>
      <c r="K2413">
        <v>90</v>
      </c>
      <c r="L2413">
        <v>87</v>
      </c>
      <c r="M2413">
        <v>93</v>
      </c>
      <c r="N2413">
        <v>84</v>
      </c>
      <c r="O2413">
        <v>75</v>
      </c>
      <c r="P2413">
        <v>85</v>
      </c>
      <c r="Q2413">
        <v>80</v>
      </c>
      <c r="R2413">
        <v>90</v>
      </c>
      <c r="T2413" s="34">
        <f>_xlfn.XLOOKUP(B2413,Demog!$A$2:$A$219,Demog!$P$2:$P$219,,,2)</f>
        <v>29271</v>
      </c>
      <c r="U2413" s="34">
        <f t="shared" si="37"/>
        <v>10</v>
      </c>
      <c r="V2413" s="13">
        <f>IF(OR(Table1[[#This Row],[7d_positivity_public]]=0,ISBLANK(Table1[[#This Row],[7d_positivity_public]])),"",(Table1[[#This Row],[7d_positivity_public]]-Table1[[#This Row],[7d_positivity_all]])/Table1[[#This Row],[7d_positivity_public]])</f>
        <v>0.5</v>
      </c>
      <c r="W2413">
        <v>2</v>
      </c>
    </row>
    <row r="2414" spans="1:23" x14ac:dyDescent="0.25">
      <c r="A2414" s="10">
        <v>44432</v>
      </c>
      <c r="B2414">
        <v>3315</v>
      </c>
      <c r="C2414" t="s">
        <v>200</v>
      </c>
      <c r="D2414">
        <v>7</v>
      </c>
      <c r="E2414">
        <v>5</v>
      </c>
      <c r="F2414">
        <v>2</v>
      </c>
      <c r="G2414">
        <v>6</v>
      </c>
      <c r="H2414">
        <v>91</v>
      </c>
      <c r="J2414">
        <v>90</v>
      </c>
      <c r="K2414">
        <v>91</v>
      </c>
      <c r="L2414">
        <v>90</v>
      </c>
      <c r="M2414">
        <v>92</v>
      </c>
      <c r="N2414">
        <v>84</v>
      </c>
      <c r="O2414">
        <v>78</v>
      </c>
      <c r="P2414">
        <v>85</v>
      </c>
      <c r="Q2414">
        <v>82</v>
      </c>
      <c r="R2414">
        <v>88</v>
      </c>
      <c r="T2414" s="34">
        <f>_xlfn.XLOOKUP(B2414,Demog!$A$2:$A$219,Demog!$P$2:$P$219,,,2)</f>
        <v>28839</v>
      </c>
      <c r="U2414" s="34">
        <f t="shared" si="37"/>
        <v>14</v>
      </c>
      <c r="V2414" s="13">
        <f>IF(OR(Table1[[#This Row],[7d_positivity_public]]=0,ISBLANK(Table1[[#This Row],[7d_positivity_public]])),"",(Table1[[#This Row],[7d_positivity_public]]-Table1[[#This Row],[7d_positivity_all]])/Table1[[#This Row],[7d_positivity_public]])</f>
        <v>0.5</v>
      </c>
      <c r="W2414">
        <v>3</v>
      </c>
    </row>
    <row r="2415" spans="1:23" x14ac:dyDescent="0.25">
      <c r="A2415" s="10">
        <v>44432</v>
      </c>
      <c r="B2415">
        <v>3321</v>
      </c>
      <c r="C2415" t="s">
        <v>201</v>
      </c>
      <c r="D2415">
        <v>8</v>
      </c>
      <c r="E2415">
        <v>2</v>
      </c>
      <c r="F2415">
        <v>6</v>
      </c>
      <c r="G2415">
        <v>7</v>
      </c>
      <c r="H2415">
        <v>87</v>
      </c>
      <c r="J2415">
        <v>84</v>
      </c>
      <c r="K2415">
        <v>87</v>
      </c>
      <c r="L2415">
        <v>84</v>
      </c>
      <c r="M2415">
        <v>89</v>
      </c>
      <c r="N2415">
        <v>80</v>
      </c>
      <c r="O2415">
        <v>68</v>
      </c>
      <c r="P2415">
        <v>81</v>
      </c>
      <c r="Q2415">
        <v>74</v>
      </c>
      <c r="R2415">
        <v>84</v>
      </c>
      <c r="T2415" s="34">
        <f>_xlfn.XLOOKUP(B2415,Demog!$A$2:$A$219,Demog!$P$2:$P$219,,,2)</f>
        <v>19412</v>
      </c>
      <c r="U2415" s="34">
        <f t="shared" si="37"/>
        <v>11</v>
      </c>
      <c r="V2415" s="13">
        <f>IF(OR(Table1[[#This Row],[7d_positivity_public]]=0,ISBLANK(Table1[[#This Row],[7d_positivity_public]])),"",(Table1[[#This Row],[7d_positivity_public]]-Table1[[#This Row],[7d_positivity_all]])/Table1[[#This Row],[7d_positivity_public]])</f>
        <v>0.7142857142857143</v>
      </c>
      <c r="W2415">
        <v>2</v>
      </c>
    </row>
    <row r="2416" spans="1:23" x14ac:dyDescent="0.25">
      <c r="A2416" s="10">
        <v>44432</v>
      </c>
      <c r="B2416">
        <v>3322</v>
      </c>
      <c r="C2416" t="s">
        <v>202</v>
      </c>
      <c r="D2416">
        <v>8</v>
      </c>
      <c r="E2416">
        <v>2</v>
      </c>
      <c r="F2416">
        <v>6</v>
      </c>
      <c r="G2416">
        <v>6</v>
      </c>
      <c r="H2416">
        <v>84</v>
      </c>
      <c r="J2416">
        <v>82</v>
      </c>
      <c r="K2416">
        <v>84</v>
      </c>
      <c r="L2416">
        <v>80</v>
      </c>
      <c r="M2416">
        <v>88</v>
      </c>
      <c r="N2416">
        <v>77</v>
      </c>
      <c r="O2416">
        <v>67</v>
      </c>
      <c r="P2416">
        <v>78</v>
      </c>
      <c r="Q2416">
        <v>71</v>
      </c>
      <c r="R2416">
        <v>83</v>
      </c>
      <c r="T2416" s="34">
        <f>_xlfn.XLOOKUP(B2416,Demog!$A$2:$A$219,Demog!$P$2:$P$219,,,2)</f>
        <v>25992</v>
      </c>
      <c r="U2416" s="34">
        <f t="shared" si="37"/>
        <v>15</v>
      </c>
      <c r="V2416" s="13">
        <f>IF(OR(Table1[[#This Row],[7d_positivity_public]]=0,ISBLANK(Table1[[#This Row],[7d_positivity_public]])),"",(Table1[[#This Row],[7d_positivity_public]]-Table1[[#This Row],[7d_positivity_all]])/Table1[[#This Row],[7d_positivity_public]])</f>
        <v>0.66666666666666663</v>
      </c>
      <c r="W2416">
        <v>2</v>
      </c>
    </row>
    <row r="2417" spans="1:23" x14ac:dyDescent="0.25">
      <c r="A2417" s="10">
        <v>44432</v>
      </c>
      <c r="B2417">
        <v>3323</v>
      </c>
      <c r="C2417" t="s">
        <v>203</v>
      </c>
      <c r="D2417">
        <v>0</v>
      </c>
      <c r="E2417">
        <v>19</v>
      </c>
      <c r="F2417">
        <v>-19</v>
      </c>
      <c r="G2417">
        <v>0</v>
      </c>
      <c r="H2417">
        <v>86</v>
      </c>
      <c r="J2417">
        <v>79</v>
      </c>
      <c r="K2417">
        <v>87</v>
      </c>
      <c r="L2417">
        <v>83</v>
      </c>
      <c r="M2417">
        <v>89</v>
      </c>
      <c r="N2417">
        <v>80</v>
      </c>
      <c r="O2417">
        <v>69</v>
      </c>
      <c r="P2417">
        <v>80</v>
      </c>
      <c r="Q2417">
        <v>73</v>
      </c>
      <c r="R2417">
        <v>85</v>
      </c>
      <c r="T2417" s="34">
        <f>_xlfn.XLOOKUP(B2417,Demog!$A$2:$A$219,Demog!$P$2:$P$219,,,2)</f>
        <v>5086</v>
      </c>
      <c r="U2417" s="34">
        <f t="shared" si="37"/>
        <v>0</v>
      </c>
      <c r="V2417" s="13" t="str">
        <f>IF(OR(Table1[[#This Row],[7d_positivity_public]]=0,ISBLANK(Table1[[#This Row],[7d_positivity_public]])),"",(Table1[[#This Row],[7d_positivity_public]]-Table1[[#This Row],[7d_positivity_all]])/Table1[[#This Row],[7d_positivity_public]])</f>
        <v/>
      </c>
      <c r="W2417">
        <v>0</v>
      </c>
    </row>
    <row r="2418" spans="1:23" x14ac:dyDescent="0.25">
      <c r="A2418" s="10">
        <v>44432</v>
      </c>
      <c r="B2418">
        <v>4111</v>
      </c>
      <c r="C2418" t="s">
        <v>204</v>
      </c>
      <c r="D2418">
        <v>3</v>
      </c>
      <c r="E2418">
        <v>7</v>
      </c>
      <c r="F2418">
        <v>-4</v>
      </c>
      <c r="G2418">
        <v>4</v>
      </c>
      <c r="H2418">
        <v>87</v>
      </c>
      <c r="J2418">
        <v>78</v>
      </c>
      <c r="K2418">
        <v>87</v>
      </c>
      <c r="L2418">
        <v>87</v>
      </c>
      <c r="M2418">
        <v>88</v>
      </c>
      <c r="N2418">
        <v>78</v>
      </c>
      <c r="O2418">
        <v>59</v>
      </c>
      <c r="P2418">
        <v>78</v>
      </c>
      <c r="Q2418">
        <v>76</v>
      </c>
      <c r="R2418">
        <v>82</v>
      </c>
      <c r="T2418" s="34">
        <f>_xlfn.XLOOKUP(B2418,Demog!$A$2:$A$219,Demog!$P$2:$P$219,,,2)</f>
        <v>31290</v>
      </c>
      <c r="U2418" s="34">
        <f t="shared" si="37"/>
        <v>7</v>
      </c>
      <c r="V2418" s="13">
        <f>IF(OR(Table1[[#This Row],[7d_positivity_public]]=0,ISBLANK(Table1[[#This Row],[7d_positivity_public]])),"",(Table1[[#This Row],[7d_positivity_public]]-Table1[[#This Row],[7d_positivity_all]])/Table1[[#This Row],[7d_positivity_public]])</f>
        <v>0.25</v>
      </c>
      <c r="W2418">
        <v>3</v>
      </c>
    </row>
    <row r="2419" spans="1:23" x14ac:dyDescent="0.25">
      <c r="A2419" s="10">
        <v>44432</v>
      </c>
      <c r="B2419">
        <v>4112</v>
      </c>
      <c r="C2419" t="s">
        <v>205</v>
      </c>
      <c r="D2419">
        <v>4</v>
      </c>
      <c r="E2419">
        <v>3</v>
      </c>
      <c r="F2419">
        <v>1</v>
      </c>
      <c r="G2419">
        <v>5</v>
      </c>
      <c r="H2419">
        <v>90</v>
      </c>
      <c r="J2419">
        <v>85</v>
      </c>
      <c r="K2419">
        <v>91</v>
      </c>
      <c r="L2419">
        <v>89</v>
      </c>
      <c r="M2419">
        <v>92</v>
      </c>
      <c r="N2419">
        <v>84</v>
      </c>
      <c r="O2419">
        <v>72</v>
      </c>
      <c r="P2419">
        <v>84</v>
      </c>
      <c r="Q2419">
        <v>80</v>
      </c>
      <c r="R2419">
        <v>88</v>
      </c>
      <c r="T2419" s="34">
        <f>_xlfn.XLOOKUP(B2419,Demog!$A$2:$A$219,Demog!$P$2:$P$219,,,2)</f>
        <v>32057</v>
      </c>
      <c r="U2419" s="34">
        <f t="shared" si="37"/>
        <v>9</v>
      </c>
      <c r="V2419" s="13">
        <f>IF(OR(Table1[[#This Row],[7d_positivity_public]]=0,ISBLANK(Table1[[#This Row],[7d_positivity_public]])),"",(Table1[[#This Row],[7d_positivity_public]]-Table1[[#This Row],[7d_positivity_all]])/Table1[[#This Row],[7d_positivity_public]])</f>
        <v>0.4</v>
      </c>
      <c r="W2419">
        <v>3</v>
      </c>
    </row>
    <row r="2420" spans="1:23" x14ac:dyDescent="0.25">
      <c r="A2420" s="10">
        <v>44432</v>
      </c>
      <c r="B2420">
        <v>4113</v>
      </c>
      <c r="C2420" t="s">
        <v>206</v>
      </c>
      <c r="D2420">
        <v>3</v>
      </c>
      <c r="E2420">
        <v>5</v>
      </c>
      <c r="F2420">
        <v>-2</v>
      </c>
      <c r="G2420">
        <v>4</v>
      </c>
      <c r="H2420">
        <v>89</v>
      </c>
      <c r="J2420">
        <v>81</v>
      </c>
      <c r="K2420">
        <v>90</v>
      </c>
      <c r="L2420">
        <v>89</v>
      </c>
      <c r="M2420">
        <v>90</v>
      </c>
      <c r="N2420">
        <v>82</v>
      </c>
      <c r="O2420">
        <v>68</v>
      </c>
      <c r="P2420">
        <v>82</v>
      </c>
      <c r="Q2420">
        <v>80</v>
      </c>
      <c r="R2420">
        <v>86</v>
      </c>
      <c r="T2420" s="34">
        <f>_xlfn.XLOOKUP(B2420,Demog!$A$2:$A$219,Demog!$P$2:$P$219,,,2)</f>
        <v>22445</v>
      </c>
      <c r="U2420" s="34">
        <f t="shared" si="37"/>
        <v>5</v>
      </c>
      <c r="V2420" s="13">
        <f>IF(OR(Table1[[#This Row],[7d_positivity_public]]=0,ISBLANK(Table1[[#This Row],[7d_positivity_public]])),"",(Table1[[#This Row],[7d_positivity_public]]-Table1[[#This Row],[7d_positivity_all]])/Table1[[#This Row],[7d_positivity_public]])</f>
        <v>0.25</v>
      </c>
      <c r="W2420">
        <v>3</v>
      </c>
    </row>
    <row r="2421" spans="1:23" x14ac:dyDescent="0.25">
      <c r="A2421" s="10">
        <v>44432</v>
      </c>
      <c r="B2421">
        <v>4114</v>
      </c>
      <c r="C2421" t="s">
        <v>207</v>
      </c>
      <c r="D2421">
        <v>4</v>
      </c>
      <c r="E2421">
        <v>2</v>
      </c>
      <c r="F2421">
        <v>2</v>
      </c>
      <c r="G2421">
        <v>7</v>
      </c>
      <c r="H2421">
        <v>93</v>
      </c>
      <c r="J2421">
        <v>93</v>
      </c>
      <c r="K2421">
        <v>93</v>
      </c>
      <c r="L2421">
        <v>89</v>
      </c>
      <c r="M2421">
        <v>95</v>
      </c>
      <c r="N2421">
        <v>87</v>
      </c>
      <c r="O2421">
        <v>79</v>
      </c>
      <c r="P2421">
        <v>88</v>
      </c>
      <c r="Q2421">
        <v>81</v>
      </c>
      <c r="R2421">
        <v>92</v>
      </c>
      <c r="T2421" s="34">
        <f>_xlfn.XLOOKUP(B2421,Demog!$A$2:$A$219,Demog!$P$2:$P$219,,,2)</f>
        <v>18094</v>
      </c>
      <c r="U2421" s="34">
        <f t="shared" si="37"/>
        <v>5</v>
      </c>
      <c r="V2421" s="13">
        <f>IF(OR(Table1[[#This Row],[7d_positivity_public]]=0,ISBLANK(Table1[[#This Row],[7d_positivity_public]])),"",(Table1[[#This Row],[7d_positivity_public]]-Table1[[#This Row],[7d_positivity_all]])/Table1[[#This Row],[7d_positivity_public]])</f>
        <v>0.42857142857142855</v>
      </c>
      <c r="W2421">
        <v>4</v>
      </c>
    </row>
    <row r="2422" spans="1:23" x14ac:dyDescent="0.25">
      <c r="A2422" s="10">
        <v>44432</v>
      </c>
      <c r="B2422">
        <v>4115</v>
      </c>
      <c r="C2422" t="s">
        <v>208</v>
      </c>
      <c r="D2422">
        <v>2</v>
      </c>
      <c r="E2422">
        <v>3</v>
      </c>
      <c r="F2422">
        <v>-1</v>
      </c>
      <c r="G2422">
        <v>3</v>
      </c>
      <c r="H2422">
        <v>93</v>
      </c>
      <c r="J2422">
        <v>86</v>
      </c>
      <c r="K2422">
        <v>93</v>
      </c>
      <c r="L2422">
        <v>93</v>
      </c>
      <c r="M2422">
        <v>94</v>
      </c>
      <c r="N2422">
        <v>85</v>
      </c>
      <c r="O2422">
        <v>72</v>
      </c>
      <c r="P2422">
        <v>86</v>
      </c>
      <c r="Q2422">
        <v>82</v>
      </c>
      <c r="R2422">
        <v>90</v>
      </c>
      <c r="T2422" s="34">
        <f>_xlfn.XLOOKUP(B2422,Demog!$A$2:$A$219,Demog!$P$2:$P$219,,,2)</f>
        <v>38257</v>
      </c>
      <c r="U2422" s="34">
        <f t="shared" si="37"/>
        <v>5</v>
      </c>
      <c r="V2422" s="13">
        <f>IF(OR(Table1[[#This Row],[7d_positivity_public]]=0,ISBLANK(Table1[[#This Row],[7d_positivity_public]])),"",(Table1[[#This Row],[7d_positivity_public]]-Table1[[#This Row],[7d_positivity_all]])/Table1[[#This Row],[7d_positivity_public]])</f>
        <v>0.33333333333333331</v>
      </c>
      <c r="W2422">
        <v>2</v>
      </c>
    </row>
    <row r="2423" spans="1:23" x14ac:dyDescent="0.25">
      <c r="A2423" s="10">
        <v>44432</v>
      </c>
      <c r="B2423">
        <v>4116</v>
      </c>
      <c r="C2423" t="s">
        <v>209</v>
      </c>
      <c r="D2423">
        <v>4</v>
      </c>
      <c r="E2423">
        <v>3</v>
      </c>
      <c r="F2423">
        <v>1</v>
      </c>
      <c r="G2423">
        <v>4</v>
      </c>
      <c r="H2423">
        <v>90</v>
      </c>
      <c r="J2423">
        <v>86</v>
      </c>
      <c r="K2423">
        <v>90</v>
      </c>
      <c r="L2423">
        <v>89</v>
      </c>
      <c r="M2423">
        <v>92</v>
      </c>
      <c r="N2423">
        <v>82</v>
      </c>
      <c r="O2423">
        <v>70</v>
      </c>
      <c r="P2423">
        <v>83</v>
      </c>
      <c r="Q2423">
        <v>79</v>
      </c>
      <c r="R2423">
        <v>88</v>
      </c>
      <c r="T2423" s="34">
        <f>_xlfn.XLOOKUP(B2423,Demog!$A$2:$A$219,Demog!$P$2:$P$219,,,2)</f>
        <v>24167</v>
      </c>
      <c r="U2423" s="34">
        <f t="shared" si="37"/>
        <v>7</v>
      </c>
      <c r="V2423" s="13">
        <f>IF(OR(Table1[[#This Row],[7d_positivity_public]]=0,ISBLANK(Table1[[#This Row],[7d_positivity_public]])),"",(Table1[[#This Row],[7d_positivity_public]]-Table1[[#This Row],[7d_positivity_all]])/Table1[[#This Row],[7d_positivity_public]])</f>
        <v>0.5</v>
      </c>
      <c r="W2423">
        <v>2</v>
      </c>
    </row>
    <row r="2424" spans="1:23" x14ac:dyDescent="0.25">
      <c r="A2424" s="10">
        <v>44432</v>
      </c>
      <c r="B2424">
        <v>4117</v>
      </c>
      <c r="C2424" t="s">
        <v>210</v>
      </c>
      <c r="D2424">
        <v>6</v>
      </c>
      <c r="E2424">
        <v>4</v>
      </c>
      <c r="F2424">
        <v>2</v>
      </c>
      <c r="G2424">
        <v>7</v>
      </c>
      <c r="H2424">
        <v>88</v>
      </c>
      <c r="J2424">
        <v>83</v>
      </c>
      <c r="K2424">
        <v>89</v>
      </c>
      <c r="L2424">
        <v>86</v>
      </c>
      <c r="M2424">
        <v>92</v>
      </c>
      <c r="N2424">
        <v>80</v>
      </c>
      <c r="O2424">
        <v>69</v>
      </c>
      <c r="P2424">
        <v>81</v>
      </c>
      <c r="Q2424">
        <v>76</v>
      </c>
      <c r="R2424">
        <v>88</v>
      </c>
      <c r="T2424" s="34">
        <f>_xlfn.XLOOKUP(B2424,Demog!$A$2:$A$219,Demog!$P$2:$P$219,,,2)</f>
        <v>29704</v>
      </c>
      <c r="U2424" s="34">
        <f t="shared" si="37"/>
        <v>12</v>
      </c>
      <c r="V2424" s="13">
        <f>IF(OR(Table1[[#This Row],[7d_positivity_public]]=0,ISBLANK(Table1[[#This Row],[7d_positivity_public]])),"",(Table1[[#This Row],[7d_positivity_public]]-Table1[[#This Row],[7d_positivity_all]])/Table1[[#This Row],[7d_positivity_public]])</f>
        <v>0.42857142857142855</v>
      </c>
      <c r="W2424">
        <v>4</v>
      </c>
    </row>
    <row r="2425" spans="1:23" x14ac:dyDescent="0.25">
      <c r="A2425" s="10">
        <v>44432</v>
      </c>
      <c r="B2425">
        <v>4118</v>
      </c>
      <c r="C2425" t="s">
        <v>211</v>
      </c>
      <c r="D2425">
        <v>6</v>
      </c>
      <c r="E2425">
        <v>2</v>
      </c>
      <c r="F2425">
        <v>4</v>
      </c>
      <c r="G2425">
        <v>6</v>
      </c>
      <c r="H2425">
        <v>88</v>
      </c>
      <c r="J2425">
        <v>80</v>
      </c>
      <c r="K2425">
        <v>89</v>
      </c>
      <c r="L2425">
        <v>85</v>
      </c>
      <c r="M2425">
        <v>92</v>
      </c>
      <c r="N2425">
        <v>82</v>
      </c>
      <c r="O2425">
        <v>69</v>
      </c>
      <c r="P2425">
        <v>83</v>
      </c>
      <c r="Q2425">
        <v>77</v>
      </c>
      <c r="R2425">
        <v>89</v>
      </c>
      <c r="T2425" s="34">
        <f>_xlfn.XLOOKUP(B2425,Demog!$A$2:$A$219,Demog!$P$2:$P$219,,,2)</f>
        <v>10408</v>
      </c>
      <c r="U2425" s="34">
        <f t="shared" si="37"/>
        <v>4</v>
      </c>
      <c r="V2425" s="13">
        <f>IF(OR(Table1[[#This Row],[7d_positivity_public]]=0,ISBLANK(Table1[[#This Row],[7d_positivity_public]])),"",(Table1[[#This Row],[7d_positivity_public]]-Table1[[#This Row],[7d_positivity_all]])/Table1[[#This Row],[7d_positivity_public]])</f>
        <v>0.33333333333333331</v>
      </c>
      <c r="W2425">
        <v>4</v>
      </c>
    </row>
    <row r="2426" spans="1:23" x14ac:dyDescent="0.25">
      <c r="A2426" s="10">
        <v>44432</v>
      </c>
      <c r="B2426">
        <v>4119</v>
      </c>
      <c r="C2426" t="s">
        <v>212</v>
      </c>
      <c r="D2426">
        <v>2</v>
      </c>
      <c r="E2426">
        <v>0</v>
      </c>
      <c r="F2426">
        <v>2</v>
      </c>
      <c r="G2426">
        <v>2</v>
      </c>
      <c r="H2426">
        <v>86</v>
      </c>
      <c r="J2426">
        <v>78</v>
      </c>
      <c r="K2426">
        <v>86</v>
      </c>
      <c r="L2426">
        <v>82</v>
      </c>
      <c r="M2426">
        <v>90</v>
      </c>
      <c r="N2426">
        <v>78</v>
      </c>
      <c r="O2426">
        <v>65</v>
      </c>
      <c r="P2426">
        <v>79</v>
      </c>
      <c r="Q2426">
        <v>73</v>
      </c>
      <c r="R2426">
        <v>85</v>
      </c>
      <c r="T2426" s="34">
        <f>_xlfn.XLOOKUP(B2426,Demog!$A$2:$A$219,Demog!$P$2:$P$219,,,2)</f>
        <v>19497</v>
      </c>
      <c r="U2426" s="34">
        <f t="shared" si="37"/>
        <v>3</v>
      </c>
      <c r="V2426" s="13">
        <f>IF(OR(Table1[[#This Row],[7d_positivity_public]]=0,ISBLANK(Table1[[#This Row],[7d_positivity_public]])),"",(Table1[[#This Row],[7d_positivity_public]]-Table1[[#This Row],[7d_positivity_all]])/Table1[[#This Row],[7d_positivity_public]])</f>
        <v>0</v>
      </c>
      <c r="W2426">
        <v>2</v>
      </c>
    </row>
    <row r="2427" spans="1:23" x14ac:dyDescent="0.25">
      <c r="A2427" s="10">
        <v>44432</v>
      </c>
      <c r="B2427">
        <v>4121</v>
      </c>
      <c r="C2427" t="s">
        <v>213</v>
      </c>
      <c r="D2427">
        <v>2</v>
      </c>
      <c r="E2427">
        <v>8</v>
      </c>
      <c r="F2427">
        <v>-6</v>
      </c>
      <c r="G2427">
        <v>3</v>
      </c>
      <c r="H2427">
        <v>86</v>
      </c>
      <c r="J2427">
        <v>77</v>
      </c>
      <c r="K2427">
        <v>86</v>
      </c>
      <c r="L2427">
        <v>81</v>
      </c>
      <c r="M2427">
        <v>92</v>
      </c>
      <c r="N2427">
        <v>78</v>
      </c>
      <c r="O2427">
        <v>63</v>
      </c>
      <c r="P2427">
        <v>80</v>
      </c>
      <c r="Q2427">
        <v>71</v>
      </c>
      <c r="R2427">
        <v>89</v>
      </c>
      <c r="T2427" s="34">
        <f>_xlfn.XLOOKUP(B2427,Demog!$A$2:$A$219,Demog!$P$2:$P$219,,,2)</f>
        <v>16859</v>
      </c>
      <c r="U2427" s="34">
        <f t="shared" si="37"/>
        <v>2</v>
      </c>
      <c r="V2427" s="13">
        <f>IF(OR(Table1[[#This Row],[7d_positivity_public]]=0,ISBLANK(Table1[[#This Row],[7d_positivity_public]])),"",(Table1[[#This Row],[7d_positivity_public]]-Table1[[#This Row],[7d_positivity_all]])/Table1[[#This Row],[7d_positivity_public]])</f>
        <v>0.33333333333333331</v>
      </c>
      <c r="W2427">
        <v>2</v>
      </c>
    </row>
    <row r="2428" spans="1:23" x14ac:dyDescent="0.25">
      <c r="A2428" s="10">
        <v>44432</v>
      </c>
      <c r="B2428">
        <v>4122</v>
      </c>
      <c r="C2428" t="s">
        <v>214</v>
      </c>
      <c r="D2428">
        <v>0</v>
      </c>
      <c r="E2428">
        <v>5</v>
      </c>
      <c r="F2428">
        <v>-5</v>
      </c>
      <c r="G2428">
        <v>3</v>
      </c>
      <c r="H2428">
        <v>84</v>
      </c>
      <c r="J2428">
        <v>74</v>
      </c>
      <c r="K2428">
        <v>85</v>
      </c>
      <c r="L2428">
        <v>75</v>
      </c>
      <c r="M2428">
        <v>91</v>
      </c>
      <c r="N2428">
        <v>77</v>
      </c>
      <c r="O2428">
        <v>61</v>
      </c>
      <c r="P2428">
        <v>78</v>
      </c>
      <c r="Q2428">
        <v>63</v>
      </c>
      <c r="R2428">
        <v>88</v>
      </c>
      <c r="T2428" s="34">
        <f>_xlfn.XLOOKUP(B2428,Demog!$A$2:$A$219,Demog!$P$2:$P$219,,,2)</f>
        <v>4837</v>
      </c>
      <c r="U2428" s="34">
        <f t="shared" si="37"/>
        <v>0</v>
      </c>
      <c r="V2428" s="13">
        <f>IF(OR(Table1[[#This Row],[7d_positivity_public]]=0,ISBLANK(Table1[[#This Row],[7d_positivity_public]])),"",(Table1[[#This Row],[7d_positivity_public]]-Table1[[#This Row],[7d_positivity_all]])/Table1[[#This Row],[7d_positivity_public]])</f>
        <v>0.33333333333333331</v>
      </c>
      <c r="W2428">
        <v>2</v>
      </c>
    </row>
    <row r="2429" spans="1:23" x14ac:dyDescent="0.25">
      <c r="A2429" s="10">
        <v>44432</v>
      </c>
      <c r="B2429">
        <v>4123</v>
      </c>
      <c r="C2429" t="s">
        <v>215</v>
      </c>
      <c r="D2429">
        <v>7</v>
      </c>
      <c r="E2429">
        <v>8</v>
      </c>
      <c r="F2429">
        <v>-1</v>
      </c>
      <c r="G2429">
        <v>6</v>
      </c>
      <c r="H2429">
        <v>87</v>
      </c>
      <c r="J2429">
        <v>82</v>
      </c>
      <c r="K2429">
        <v>87</v>
      </c>
      <c r="L2429">
        <v>84</v>
      </c>
      <c r="M2429">
        <v>92</v>
      </c>
      <c r="N2429">
        <v>78</v>
      </c>
      <c r="O2429">
        <v>65</v>
      </c>
      <c r="P2429">
        <v>79</v>
      </c>
      <c r="Q2429">
        <v>73</v>
      </c>
      <c r="R2429">
        <v>87</v>
      </c>
      <c r="T2429" s="34">
        <f>_xlfn.XLOOKUP(B2429,Demog!$A$2:$A$219,Demog!$P$2:$P$219,,,2)</f>
        <v>37985</v>
      </c>
      <c r="U2429" s="34">
        <f t="shared" si="37"/>
        <v>19</v>
      </c>
      <c r="V2429" s="13">
        <f>IF(OR(Table1[[#This Row],[7d_positivity_public]]=0,ISBLANK(Table1[[#This Row],[7d_positivity_public]])),"",(Table1[[#This Row],[7d_positivity_public]]-Table1[[#This Row],[7d_positivity_all]])/Table1[[#This Row],[7d_positivity_public]])</f>
        <v>0.16666666666666666</v>
      </c>
      <c r="W2429">
        <v>5</v>
      </c>
    </row>
    <row r="2430" spans="1:23" x14ac:dyDescent="0.25">
      <c r="A2430" s="10">
        <v>44432</v>
      </c>
      <c r="B2430">
        <v>4124</v>
      </c>
      <c r="C2430" t="s">
        <v>216</v>
      </c>
      <c r="D2430">
        <v>3</v>
      </c>
      <c r="E2430">
        <v>2</v>
      </c>
      <c r="F2430">
        <v>1</v>
      </c>
      <c r="G2430">
        <v>8</v>
      </c>
      <c r="H2430">
        <v>81</v>
      </c>
      <c r="J2430">
        <v>73</v>
      </c>
      <c r="K2430">
        <v>82</v>
      </c>
      <c r="L2430">
        <v>73</v>
      </c>
      <c r="M2430">
        <v>89</v>
      </c>
      <c r="N2430">
        <v>73</v>
      </c>
      <c r="O2430">
        <v>58</v>
      </c>
      <c r="P2430">
        <v>74</v>
      </c>
      <c r="Q2430">
        <v>62</v>
      </c>
      <c r="R2430">
        <v>84</v>
      </c>
      <c r="T2430" s="34">
        <f>_xlfn.XLOOKUP(B2430,Demog!$A$2:$A$219,Demog!$P$2:$P$219,,,2)</f>
        <v>14894</v>
      </c>
      <c r="U2430" s="34">
        <f t="shared" si="37"/>
        <v>3</v>
      </c>
      <c r="V2430" s="13">
        <f>IF(OR(Table1[[#This Row],[7d_positivity_public]]=0,ISBLANK(Table1[[#This Row],[7d_positivity_public]])),"",(Table1[[#This Row],[7d_positivity_public]]-Table1[[#This Row],[7d_positivity_all]])/Table1[[#This Row],[7d_positivity_public]])</f>
        <v>0.25</v>
      </c>
      <c r="W2430">
        <v>6</v>
      </c>
    </row>
    <row r="2431" spans="1:23" x14ac:dyDescent="0.25">
      <c r="A2431" s="10">
        <v>44432</v>
      </c>
      <c r="B2431">
        <v>4125</v>
      </c>
      <c r="C2431" t="s">
        <v>217</v>
      </c>
      <c r="D2431">
        <v>20</v>
      </c>
      <c r="E2431">
        <v>12</v>
      </c>
      <c r="F2431">
        <v>8</v>
      </c>
      <c r="G2431">
        <v>10</v>
      </c>
      <c r="H2431">
        <v>76</v>
      </c>
      <c r="J2431">
        <v>63</v>
      </c>
      <c r="K2431">
        <v>77</v>
      </c>
      <c r="L2431">
        <v>66</v>
      </c>
      <c r="M2431">
        <v>86</v>
      </c>
      <c r="N2431">
        <v>68</v>
      </c>
      <c r="O2431">
        <v>44</v>
      </c>
      <c r="P2431">
        <v>70</v>
      </c>
      <c r="Q2431">
        <v>55</v>
      </c>
      <c r="R2431">
        <v>81</v>
      </c>
      <c r="T2431" s="34">
        <f>_xlfn.XLOOKUP(B2431,Demog!$A$2:$A$219,Demog!$P$2:$P$219,,,2)</f>
        <v>2885</v>
      </c>
      <c r="U2431" s="34">
        <f t="shared" si="37"/>
        <v>4</v>
      </c>
      <c r="V2431" s="13">
        <f>IF(OR(Table1[[#This Row],[7d_positivity_public]]=0,ISBLANK(Table1[[#This Row],[7d_positivity_public]])),"",(Table1[[#This Row],[7d_positivity_public]]-Table1[[#This Row],[7d_positivity_all]])/Table1[[#This Row],[7d_positivity_public]])</f>
        <v>0.2</v>
      </c>
      <c r="W2431">
        <v>8</v>
      </c>
    </row>
    <row r="2432" spans="1:23" x14ac:dyDescent="0.25">
      <c r="A2432" s="10">
        <v>44432</v>
      </c>
      <c r="B2432">
        <v>4131</v>
      </c>
      <c r="C2432" t="s">
        <v>218</v>
      </c>
      <c r="D2432">
        <v>2</v>
      </c>
      <c r="E2432">
        <v>4</v>
      </c>
      <c r="F2432">
        <v>-2</v>
      </c>
      <c r="G2432">
        <v>4</v>
      </c>
      <c r="H2432">
        <v>92</v>
      </c>
      <c r="J2432">
        <v>89</v>
      </c>
      <c r="K2432">
        <v>92</v>
      </c>
      <c r="L2432">
        <v>88</v>
      </c>
      <c r="M2432">
        <v>94</v>
      </c>
      <c r="N2432">
        <v>86</v>
      </c>
      <c r="O2432">
        <v>77</v>
      </c>
      <c r="P2432">
        <v>87</v>
      </c>
      <c r="Q2432">
        <v>80</v>
      </c>
      <c r="R2432">
        <v>91</v>
      </c>
      <c r="T2432" s="34">
        <f>_xlfn.XLOOKUP(B2432,Demog!$A$2:$A$219,Demog!$P$2:$P$219,,,2)</f>
        <v>22020</v>
      </c>
      <c r="U2432" s="34">
        <f t="shared" si="37"/>
        <v>3</v>
      </c>
      <c r="V2432" s="13">
        <f>IF(OR(Table1[[#This Row],[7d_positivity_public]]=0,ISBLANK(Table1[[#This Row],[7d_positivity_public]])),"",(Table1[[#This Row],[7d_positivity_public]]-Table1[[#This Row],[7d_positivity_all]])/Table1[[#This Row],[7d_positivity_public]])</f>
        <v>0.5</v>
      </c>
      <c r="W2432">
        <v>2</v>
      </c>
    </row>
    <row r="2433" spans="1:23" x14ac:dyDescent="0.25">
      <c r="A2433" s="10">
        <v>44432</v>
      </c>
      <c r="B2433">
        <v>4132</v>
      </c>
      <c r="C2433" t="s">
        <v>219</v>
      </c>
      <c r="D2433">
        <v>3</v>
      </c>
      <c r="E2433">
        <v>4</v>
      </c>
      <c r="F2433">
        <v>-1</v>
      </c>
      <c r="G2433">
        <v>8</v>
      </c>
      <c r="H2433">
        <v>90</v>
      </c>
      <c r="J2433">
        <v>84</v>
      </c>
      <c r="K2433">
        <v>90</v>
      </c>
      <c r="L2433">
        <v>86</v>
      </c>
      <c r="M2433">
        <v>93</v>
      </c>
      <c r="N2433">
        <v>84</v>
      </c>
      <c r="O2433">
        <v>72</v>
      </c>
      <c r="P2433">
        <v>85</v>
      </c>
      <c r="Q2433">
        <v>78</v>
      </c>
      <c r="R2433">
        <v>90</v>
      </c>
      <c r="T2433" s="34">
        <f>_xlfn.XLOOKUP(B2433,Demog!$A$2:$A$219,Demog!$P$2:$P$219,,,2)</f>
        <v>19325</v>
      </c>
      <c r="U2433" s="34">
        <f t="shared" si="37"/>
        <v>4</v>
      </c>
      <c r="V2433" s="13">
        <f>IF(OR(Table1[[#This Row],[7d_positivity_public]]=0,ISBLANK(Table1[[#This Row],[7d_positivity_public]])),"",(Table1[[#This Row],[7d_positivity_public]]-Table1[[#This Row],[7d_positivity_all]])/Table1[[#This Row],[7d_positivity_public]])</f>
        <v>0.25</v>
      </c>
      <c r="W2433">
        <v>6</v>
      </c>
    </row>
    <row r="2434" spans="1:23" x14ac:dyDescent="0.25">
      <c r="A2434" s="10">
        <v>44432</v>
      </c>
      <c r="B2434">
        <v>4133</v>
      </c>
      <c r="C2434" t="s">
        <v>220</v>
      </c>
      <c r="D2434">
        <v>1</v>
      </c>
      <c r="E2434">
        <v>2</v>
      </c>
      <c r="F2434">
        <v>-1</v>
      </c>
      <c r="G2434">
        <v>2</v>
      </c>
      <c r="H2434">
        <v>90</v>
      </c>
      <c r="J2434">
        <v>83</v>
      </c>
      <c r="K2434">
        <v>90</v>
      </c>
      <c r="L2434">
        <v>84</v>
      </c>
      <c r="M2434">
        <v>94</v>
      </c>
      <c r="N2434">
        <v>85</v>
      </c>
      <c r="O2434">
        <v>69</v>
      </c>
      <c r="P2434">
        <v>86</v>
      </c>
      <c r="Q2434">
        <v>76</v>
      </c>
      <c r="R2434">
        <v>92</v>
      </c>
      <c r="T2434" s="34">
        <f>_xlfn.XLOOKUP(B2434,Demog!$A$2:$A$219,Demog!$P$2:$P$219,,,2)</f>
        <v>11675</v>
      </c>
      <c r="U2434" s="34">
        <f t="shared" ref="U2434:U2497" si="38">ROUND(T2434*D2434/100000*7,0)</f>
        <v>1</v>
      </c>
      <c r="V2434" s="13">
        <f>IF(OR(Table1[[#This Row],[7d_positivity_public]]=0,ISBLANK(Table1[[#This Row],[7d_positivity_public]])),"",(Table1[[#This Row],[7d_positivity_public]]-Table1[[#This Row],[7d_positivity_all]])/Table1[[#This Row],[7d_positivity_public]])</f>
        <v>0.5</v>
      </c>
      <c r="W2434">
        <v>1</v>
      </c>
    </row>
    <row r="2435" spans="1:23" x14ac:dyDescent="0.25">
      <c r="A2435" s="10">
        <v>44432</v>
      </c>
      <c r="B2435">
        <v>4134</v>
      </c>
      <c r="C2435" t="s">
        <v>221</v>
      </c>
      <c r="D2435">
        <v>0</v>
      </c>
      <c r="E2435">
        <v>0</v>
      </c>
      <c r="F2435">
        <v>0</v>
      </c>
      <c r="G2435">
        <v>0</v>
      </c>
      <c r="H2435">
        <v>92</v>
      </c>
      <c r="J2435">
        <v>88</v>
      </c>
      <c r="K2435">
        <v>93</v>
      </c>
      <c r="L2435">
        <v>88</v>
      </c>
      <c r="M2435">
        <v>94</v>
      </c>
      <c r="N2435">
        <v>88</v>
      </c>
      <c r="O2435">
        <v>76</v>
      </c>
      <c r="P2435">
        <v>88</v>
      </c>
      <c r="Q2435">
        <v>80</v>
      </c>
      <c r="R2435">
        <v>91</v>
      </c>
      <c r="T2435" s="34">
        <f>_xlfn.XLOOKUP(B2435,Demog!$A$2:$A$219,Demog!$P$2:$P$219,,,2)</f>
        <v>11672</v>
      </c>
      <c r="U2435" s="34">
        <f t="shared" si="38"/>
        <v>0</v>
      </c>
      <c r="V2435" s="13" t="str">
        <f>IF(OR(Table1[[#This Row],[7d_positivity_public]]=0,ISBLANK(Table1[[#This Row],[7d_positivity_public]])),"",(Table1[[#This Row],[7d_positivity_public]]-Table1[[#This Row],[7d_positivity_all]])/Table1[[#This Row],[7d_positivity_public]])</f>
        <v/>
      </c>
      <c r="W2435">
        <v>0</v>
      </c>
    </row>
    <row r="2436" spans="1:23" x14ac:dyDescent="0.25">
      <c r="A2436" s="10">
        <v>44432</v>
      </c>
      <c r="B2436">
        <v>4141</v>
      </c>
      <c r="C2436" t="s">
        <v>222</v>
      </c>
      <c r="D2436">
        <v>4</v>
      </c>
      <c r="E2436">
        <v>6</v>
      </c>
      <c r="F2436">
        <v>-2</v>
      </c>
      <c r="G2436">
        <v>6</v>
      </c>
      <c r="H2436">
        <v>78</v>
      </c>
      <c r="J2436">
        <v>66</v>
      </c>
      <c r="K2436">
        <v>79</v>
      </c>
      <c r="L2436">
        <v>66</v>
      </c>
      <c r="M2436">
        <v>86</v>
      </c>
      <c r="N2436">
        <v>71</v>
      </c>
      <c r="O2436">
        <v>52</v>
      </c>
      <c r="P2436">
        <v>73</v>
      </c>
      <c r="Q2436">
        <v>55</v>
      </c>
      <c r="R2436">
        <v>82</v>
      </c>
      <c r="T2436" s="34">
        <f>_xlfn.XLOOKUP(B2436,Demog!$A$2:$A$219,Demog!$P$2:$P$219,,,2)</f>
        <v>10557</v>
      </c>
      <c r="U2436" s="34">
        <f t="shared" si="38"/>
        <v>3</v>
      </c>
      <c r="V2436" s="13">
        <f>IF(OR(Table1[[#This Row],[7d_positivity_public]]=0,ISBLANK(Table1[[#This Row],[7d_positivity_public]])),"",(Table1[[#This Row],[7d_positivity_public]]-Table1[[#This Row],[7d_positivity_all]])/Table1[[#This Row],[7d_positivity_public]])</f>
        <v>0.5</v>
      </c>
      <c r="W2436">
        <v>3</v>
      </c>
    </row>
    <row r="2437" spans="1:23" x14ac:dyDescent="0.25">
      <c r="A2437" s="10">
        <v>44432</v>
      </c>
      <c r="B2437">
        <v>4142</v>
      </c>
      <c r="C2437" t="s">
        <v>223</v>
      </c>
      <c r="D2437">
        <v>0</v>
      </c>
      <c r="E2437">
        <v>0</v>
      </c>
      <c r="F2437">
        <v>0</v>
      </c>
      <c r="G2437">
        <v>17</v>
      </c>
      <c r="H2437">
        <v>91</v>
      </c>
      <c r="J2437">
        <v>78</v>
      </c>
      <c r="K2437">
        <v>92</v>
      </c>
      <c r="L2437">
        <v>86</v>
      </c>
      <c r="M2437">
        <v>94</v>
      </c>
      <c r="N2437">
        <v>87</v>
      </c>
      <c r="O2437">
        <v>71</v>
      </c>
      <c r="P2437">
        <v>88</v>
      </c>
      <c r="Q2437">
        <v>80</v>
      </c>
      <c r="R2437">
        <v>90</v>
      </c>
      <c r="T2437" s="34">
        <f>_xlfn.XLOOKUP(B2437,Demog!$A$2:$A$219,Demog!$P$2:$P$219,,,2)</f>
        <v>4732</v>
      </c>
      <c r="U2437" s="34">
        <f t="shared" si="38"/>
        <v>0</v>
      </c>
      <c r="V2437" s="13">
        <f>IF(OR(Table1[[#This Row],[7d_positivity_public]]=0,ISBLANK(Table1[[#This Row],[7d_positivity_public]])),"",(Table1[[#This Row],[7d_positivity_public]]-Table1[[#This Row],[7d_positivity_all]])/Table1[[#This Row],[7d_positivity_public]])</f>
        <v>0.6470588235294118</v>
      </c>
      <c r="W2437">
        <v>6</v>
      </c>
    </row>
    <row r="2438" spans="1:23" x14ac:dyDescent="0.25">
      <c r="A2438" s="10">
        <v>44432</v>
      </c>
      <c r="B2438">
        <v>4211</v>
      </c>
      <c r="C2438" t="s">
        <v>224</v>
      </c>
      <c r="D2438">
        <v>1</v>
      </c>
      <c r="E2438">
        <v>8</v>
      </c>
      <c r="F2438">
        <v>-7</v>
      </c>
      <c r="G2438">
        <v>1</v>
      </c>
      <c r="H2438">
        <v>82</v>
      </c>
      <c r="J2438">
        <v>70</v>
      </c>
      <c r="K2438">
        <v>83</v>
      </c>
      <c r="L2438">
        <v>74</v>
      </c>
      <c r="M2438">
        <v>89</v>
      </c>
      <c r="N2438">
        <v>74</v>
      </c>
      <c r="O2438">
        <v>55</v>
      </c>
      <c r="P2438">
        <v>76</v>
      </c>
      <c r="Q2438">
        <v>62</v>
      </c>
      <c r="R2438">
        <v>85</v>
      </c>
      <c r="T2438" s="34">
        <f>_xlfn.XLOOKUP(B2438,Demog!$A$2:$A$219,Demog!$P$2:$P$219,,,2)</f>
        <v>17780</v>
      </c>
      <c r="U2438" s="34">
        <f t="shared" si="38"/>
        <v>1</v>
      </c>
      <c r="V2438" s="13">
        <f>IF(OR(Table1[[#This Row],[7d_positivity_public]]=0,ISBLANK(Table1[[#This Row],[7d_positivity_public]])),"",(Table1[[#This Row],[7d_positivity_public]]-Table1[[#This Row],[7d_positivity_all]])/Table1[[#This Row],[7d_positivity_public]])</f>
        <v>0</v>
      </c>
      <c r="W2438">
        <v>1</v>
      </c>
    </row>
    <row r="2439" spans="1:23" x14ac:dyDescent="0.25">
      <c r="A2439" s="10">
        <v>44432</v>
      </c>
      <c r="B2439">
        <v>4212</v>
      </c>
      <c r="C2439" t="s">
        <v>225</v>
      </c>
      <c r="D2439">
        <v>5</v>
      </c>
      <c r="E2439">
        <v>2</v>
      </c>
      <c r="F2439">
        <v>3</v>
      </c>
      <c r="G2439">
        <v>7</v>
      </c>
      <c r="H2439">
        <v>79</v>
      </c>
      <c r="J2439">
        <v>67</v>
      </c>
      <c r="K2439">
        <v>80</v>
      </c>
      <c r="L2439">
        <v>69</v>
      </c>
      <c r="M2439">
        <v>88</v>
      </c>
      <c r="N2439">
        <v>71</v>
      </c>
      <c r="O2439">
        <v>51</v>
      </c>
      <c r="P2439">
        <v>73</v>
      </c>
      <c r="Q2439">
        <v>59</v>
      </c>
      <c r="R2439">
        <v>83</v>
      </c>
      <c r="T2439" s="34">
        <f>_xlfn.XLOOKUP(B2439,Demog!$A$2:$A$219,Demog!$P$2:$P$219,,,2)</f>
        <v>40598</v>
      </c>
      <c r="U2439" s="34">
        <f t="shared" si="38"/>
        <v>14</v>
      </c>
      <c r="V2439" s="13">
        <f>IF(OR(Table1[[#This Row],[7d_positivity_public]]=0,ISBLANK(Table1[[#This Row],[7d_positivity_public]])),"",(Table1[[#This Row],[7d_positivity_public]]-Table1[[#This Row],[7d_positivity_all]])/Table1[[#This Row],[7d_positivity_public]])</f>
        <v>0.2857142857142857</v>
      </c>
      <c r="W2439">
        <v>5</v>
      </c>
    </row>
    <row r="2440" spans="1:23" x14ac:dyDescent="0.25">
      <c r="A2440" s="10">
        <v>44435</v>
      </c>
      <c r="B2440">
        <v>1260</v>
      </c>
      <c r="C2440" t="s">
        <v>83</v>
      </c>
      <c r="D2440">
        <v>58</v>
      </c>
      <c r="E2440">
        <v>17</v>
      </c>
      <c r="F2440">
        <v>41</v>
      </c>
      <c r="G2440">
        <v>28</v>
      </c>
      <c r="H2440">
        <v>74</v>
      </c>
      <c r="J2440">
        <v>52</v>
      </c>
      <c r="K2440">
        <v>75</v>
      </c>
      <c r="L2440">
        <v>60</v>
      </c>
      <c r="M2440">
        <v>82</v>
      </c>
      <c r="N2440">
        <v>66</v>
      </c>
      <c r="O2440">
        <v>43</v>
      </c>
      <c r="P2440">
        <v>68</v>
      </c>
      <c r="Q2440">
        <v>48</v>
      </c>
      <c r="R2440">
        <v>78</v>
      </c>
      <c r="T2440" s="34">
        <f>_xlfn.XLOOKUP(B2440,Demog!$A$2:$A$219,Demog!$P$2:$P$219,,,2)</f>
        <v>8611</v>
      </c>
      <c r="U2440" s="34">
        <f t="shared" si="38"/>
        <v>35</v>
      </c>
      <c r="V2440" s="13">
        <f>IF(OR(Table1[[#This Row],[7d_positivity_public]]=0,ISBLANK(Table1[[#This Row],[7d_positivity_public]])),"",(Table1[[#This Row],[7d_positivity_public]]-Table1[[#This Row],[7d_positivity_all]])/Table1[[#This Row],[7d_positivity_public]])</f>
        <v>7.1428571428571425E-2</v>
      </c>
      <c r="W2440">
        <v>26</v>
      </c>
    </row>
    <row r="2441" spans="1:23" x14ac:dyDescent="0.25">
      <c r="A2441" s="10">
        <v>44435</v>
      </c>
      <c r="B2441">
        <v>1270</v>
      </c>
      <c r="C2441" t="s">
        <v>84</v>
      </c>
      <c r="D2441">
        <v>30</v>
      </c>
      <c r="E2441">
        <v>11</v>
      </c>
      <c r="F2441">
        <v>19</v>
      </c>
      <c r="G2441">
        <v>20</v>
      </c>
      <c r="H2441">
        <v>66</v>
      </c>
      <c r="J2441">
        <v>32</v>
      </c>
      <c r="K2441">
        <v>68</v>
      </c>
      <c r="L2441">
        <v>57</v>
      </c>
      <c r="M2441">
        <v>73</v>
      </c>
      <c r="N2441">
        <v>58</v>
      </c>
      <c r="O2441">
        <v>20</v>
      </c>
      <c r="P2441">
        <v>60</v>
      </c>
      <c r="Q2441">
        <v>43</v>
      </c>
      <c r="R2441">
        <v>68</v>
      </c>
      <c r="T2441" s="34">
        <f>_xlfn.XLOOKUP(B2441,Demog!$A$2:$A$219,Demog!$P$2:$P$219,,,2)</f>
        <v>3469</v>
      </c>
      <c r="U2441" s="34">
        <f t="shared" si="38"/>
        <v>7</v>
      </c>
      <c r="V2441" s="13">
        <f>IF(OR(Table1[[#This Row],[7d_positivity_public]]=0,ISBLANK(Table1[[#This Row],[7d_positivity_public]])),"",(Table1[[#This Row],[7d_positivity_public]]-Table1[[#This Row],[7d_positivity_all]])/Table1[[#This Row],[7d_positivity_public]])</f>
        <v>0.2</v>
      </c>
      <c r="W2441">
        <v>16</v>
      </c>
    </row>
    <row r="2442" spans="1:23" x14ac:dyDescent="0.25">
      <c r="A2442" s="10">
        <v>44435</v>
      </c>
      <c r="B2442">
        <v>1310</v>
      </c>
      <c r="C2442" t="s">
        <v>87</v>
      </c>
      <c r="D2442">
        <v>33</v>
      </c>
      <c r="E2442">
        <v>7</v>
      </c>
      <c r="F2442">
        <v>26</v>
      </c>
      <c r="G2442">
        <v>18</v>
      </c>
      <c r="H2442">
        <v>84</v>
      </c>
      <c r="J2442">
        <v>63</v>
      </c>
      <c r="K2442">
        <v>85</v>
      </c>
      <c r="L2442">
        <v>78</v>
      </c>
      <c r="M2442">
        <v>88</v>
      </c>
      <c r="N2442">
        <v>75</v>
      </c>
      <c r="O2442">
        <v>48</v>
      </c>
      <c r="P2442">
        <v>76</v>
      </c>
      <c r="Q2442">
        <v>63</v>
      </c>
      <c r="R2442">
        <v>82</v>
      </c>
      <c r="T2442" s="34">
        <f>_xlfn.XLOOKUP(B2442,Demog!$A$2:$A$219,Demog!$P$2:$P$219,,,2)</f>
        <v>19231</v>
      </c>
      <c r="U2442" s="34">
        <f t="shared" si="38"/>
        <v>44</v>
      </c>
      <c r="V2442" s="13">
        <f>IF(OR(Table1[[#This Row],[7d_positivity_public]]=0,ISBLANK(Table1[[#This Row],[7d_positivity_public]])),"",(Table1[[#This Row],[7d_positivity_public]]-Table1[[#This Row],[7d_positivity_all]])/Table1[[#This Row],[7d_positivity_public]])</f>
        <v>0.1111111111111111</v>
      </c>
      <c r="W2442">
        <v>16</v>
      </c>
    </row>
    <row r="2443" spans="1:23" x14ac:dyDescent="0.25">
      <c r="A2443" s="10">
        <v>44435</v>
      </c>
      <c r="B2443">
        <v>1320</v>
      </c>
      <c r="C2443" t="s">
        <v>89</v>
      </c>
      <c r="D2443">
        <v>20</v>
      </c>
      <c r="E2443">
        <v>12</v>
      </c>
      <c r="F2443">
        <v>8</v>
      </c>
      <c r="G2443">
        <v>10</v>
      </c>
      <c r="H2443">
        <v>81</v>
      </c>
      <c r="J2443">
        <v>71</v>
      </c>
      <c r="K2443">
        <v>82</v>
      </c>
      <c r="L2443">
        <v>73</v>
      </c>
      <c r="M2443">
        <v>88</v>
      </c>
      <c r="N2443">
        <v>74</v>
      </c>
      <c r="O2443">
        <v>58</v>
      </c>
      <c r="P2443">
        <v>75</v>
      </c>
      <c r="Q2443">
        <v>63</v>
      </c>
      <c r="R2443">
        <v>83</v>
      </c>
      <c r="T2443" s="34">
        <f>_xlfn.XLOOKUP(B2443,Demog!$A$2:$A$219,Demog!$P$2:$P$219,,,2)</f>
        <v>41799</v>
      </c>
      <c r="U2443" s="34">
        <f t="shared" si="38"/>
        <v>59</v>
      </c>
      <c r="V2443" s="13">
        <f>IF(OR(Table1[[#This Row],[7d_positivity_public]]=0,ISBLANK(Table1[[#This Row],[7d_positivity_public]])),"",(Table1[[#This Row],[7d_positivity_public]]-Table1[[#This Row],[7d_positivity_all]])/Table1[[#This Row],[7d_positivity_public]])</f>
        <v>0.1</v>
      </c>
      <c r="W2443">
        <v>9</v>
      </c>
    </row>
    <row r="2444" spans="1:23" x14ac:dyDescent="0.25">
      <c r="A2444" s="10">
        <v>44435</v>
      </c>
      <c r="B2444">
        <v>1330</v>
      </c>
      <c r="C2444" t="s">
        <v>91</v>
      </c>
      <c r="D2444">
        <v>15</v>
      </c>
      <c r="E2444">
        <v>37</v>
      </c>
      <c r="F2444">
        <v>-22</v>
      </c>
      <c r="G2444">
        <v>14</v>
      </c>
      <c r="H2444">
        <v>76</v>
      </c>
      <c r="J2444">
        <v>54</v>
      </c>
      <c r="K2444">
        <v>77</v>
      </c>
      <c r="L2444">
        <v>71</v>
      </c>
      <c r="M2444">
        <v>80</v>
      </c>
      <c r="N2444">
        <v>68</v>
      </c>
      <c r="O2444">
        <v>40</v>
      </c>
      <c r="P2444">
        <v>69</v>
      </c>
      <c r="Q2444">
        <v>56</v>
      </c>
      <c r="R2444">
        <v>75</v>
      </c>
      <c r="T2444" s="34">
        <f>_xlfn.XLOOKUP(B2444,Demog!$A$2:$A$219,Demog!$P$2:$P$219,,,2)</f>
        <v>5101</v>
      </c>
      <c r="U2444" s="34">
        <f t="shared" si="38"/>
        <v>5</v>
      </c>
      <c r="V2444" s="13">
        <f>IF(OR(Table1[[#This Row],[7d_positivity_public]]=0,ISBLANK(Table1[[#This Row],[7d_positivity_public]])),"",(Table1[[#This Row],[7d_positivity_public]]-Table1[[#This Row],[7d_positivity_all]])/Table1[[#This Row],[7d_positivity_public]])</f>
        <v>0.14285714285714285</v>
      </c>
      <c r="W2444">
        <v>12</v>
      </c>
    </row>
    <row r="2445" spans="1:23" x14ac:dyDescent="0.25">
      <c r="A2445" s="10">
        <v>44435</v>
      </c>
      <c r="B2445">
        <v>1340</v>
      </c>
      <c r="C2445" t="s">
        <v>93</v>
      </c>
      <c r="D2445">
        <v>14</v>
      </c>
      <c r="E2445">
        <v>9</v>
      </c>
      <c r="F2445">
        <v>5</v>
      </c>
      <c r="G2445">
        <v>10</v>
      </c>
      <c r="H2445">
        <v>77</v>
      </c>
      <c r="J2445">
        <v>57</v>
      </c>
      <c r="K2445">
        <v>78</v>
      </c>
      <c r="L2445">
        <v>70</v>
      </c>
      <c r="M2445">
        <v>83</v>
      </c>
      <c r="N2445">
        <v>69</v>
      </c>
      <c r="O2445">
        <v>41</v>
      </c>
      <c r="P2445">
        <v>70</v>
      </c>
      <c r="Q2445">
        <v>57</v>
      </c>
      <c r="R2445">
        <v>77</v>
      </c>
      <c r="T2445" s="34">
        <f>_xlfn.XLOOKUP(B2445,Demog!$A$2:$A$219,Demog!$P$2:$P$219,,,2)</f>
        <v>4781</v>
      </c>
      <c r="U2445" s="34">
        <f t="shared" si="38"/>
        <v>5</v>
      </c>
      <c r="V2445" s="13">
        <f>IF(OR(Table1[[#This Row],[7d_positivity_public]]=0,ISBLANK(Table1[[#This Row],[7d_positivity_public]])),"",(Table1[[#This Row],[7d_positivity_public]]-Table1[[#This Row],[7d_positivity_all]])/Table1[[#This Row],[7d_positivity_public]])</f>
        <v>0.2</v>
      </c>
      <c r="W2445">
        <v>8</v>
      </c>
    </row>
    <row r="2446" spans="1:23" x14ac:dyDescent="0.25">
      <c r="A2446" s="10">
        <v>44435</v>
      </c>
      <c r="B2446">
        <v>1350</v>
      </c>
      <c r="C2446" t="s">
        <v>95</v>
      </c>
      <c r="D2446">
        <v>21</v>
      </c>
      <c r="E2446">
        <v>20</v>
      </c>
      <c r="F2446">
        <v>1</v>
      </c>
      <c r="G2446">
        <v>16</v>
      </c>
      <c r="H2446">
        <v>70</v>
      </c>
      <c r="J2446">
        <v>48</v>
      </c>
      <c r="K2446">
        <v>72</v>
      </c>
      <c r="L2446">
        <v>57</v>
      </c>
      <c r="M2446">
        <v>82</v>
      </c>
      <c r="N2446">
        <v>62</v>
      </c>
      <c r="O2446">
        <v>34</v>
      </c>
      <c r="P2446">
        <v>64</v>
      </c>
      <c r="Q2446">
        <v>46</v>
      </c>
      <c r="R2446">
        <v>77</v>
      </c>
      <c r="T2446" s="34">
        <f>_xlfn.XLOOKUP(B2446,Demog!$A$2:$A$219,Demog!$P$2:$P$219,,,2)</f>
        <v>10220</v>
      </c>
      <c r="U2446" s="34">
        <f t="shared" si="38"/>
        <v>15</v>
      </c>
      <c r="V2446" s="13">
        <f>IF(OR(Table1[[#This Row],[7d_positivity_public]]=0,ISBLANK(Table1[[#This Row],[7d_positivity_public]])),"",(Table1[[#This Row],[7d_positivity_public]]-Table1[[#This Row],[7d_positivity_all]])/Table1[[#This Row],[7d_positivity_public]])</f>
        <v>6.25E-2</v>
      </c>
      <c r="W2446">
        <v>15</v>
      </c>
    </row>
    <row r="2447" spans="1:23" x14ac:dyDescent="0.25">
      <c r="A2447" s="10">
        <v>44435</v>
      </c>
      <c r="B2447">
        <v>1361</v>
      </c>
      <c r="C2447" t="s">
        <v>97</v>
      </c>
      <c r="D2447">
        <v>40</v>
      </c>
      <c r="E2447">
        <v>24</v>
      </c>
      <c r="F2447">
        <v>16</v>
      </c>
      <c r="G2447">
        <v>19</v>
      </c>
      <c r="H2447">
        <v>78</v>
      </c>
      <c r="J2447">
        <v>67</v>
      </c>
      <c r="K2447">
        <v>79</v>
      </c>
      <c r="L2447">
        <v>68</v>
      </c>
      <c r="M2447">
        <v>87</v>
      </c>
      <c r="N2447">
        <v>70</v>
      </c>
      <c r="O2447">
        <v>54</v>
      </c>
      <c r="P2447">
        <v>71</v>
      </c>
      <c r="Q2447">
        <v>57</v>
      </c>
      <c r="R2447">
        <v>82</v>
      </c>
      <c r="T2447" s="34">
        <f>_xlfn.XLOOKUP(B2447,Demog!$A$2:$A$219,Demog!$P$2:$P$219,,,2)</f>
        <v>53266</v>
      </c>
      <c r="U2447" s="34">
        <f t="shared" si="38"/>
        <v>149</v>
      </c>
      <c r="V2447" s="13">
        <f>IF(OR(Table1[[#This Row],[7d_positivity_public]]=0,ISBLANK(Table1[[#This Row],[7d_positivity_public]])),"",(Table1[[#This Row],[7d_positivity_public]]-Table1[[#This Row],[7d_positivity_all]])/Table1[[#This Row],[7d_positivity_public]])</f>
        <v>0.10526315789473684</v>
      </c>
      <c r="W2447">
        <v>17</v>
      </c>
    </row>
    <row r="2448" spans="1:23" x14ac:dyDescent="0.25">
      <c r="A2448" s="10">
        <v>44435</v>
      </c>
      <c r="B2448">
        <v>1362</v>
      </c>
      <c r="C2448" t="s">
        <v>99</v>
      </c>
      <c r="D2448">
        <v>50</v>
      </c>
      <c r="E2448">
        <v>15</v>
      </c>
      <c r="F2448">
        <v>35</v>
      </c>
      <c r="G2448">
        <v>21</v>
      </c>
      <c r="H2448">
        <v>71</v>
      </c>
      <c r="J2448">
        <v>50</v>
      </c>
      <c r="K2448">
        <v>72</v>
      </c>
      <c r="L2448">
        <v>58</v>
      </c>
      <c r="M2448">
        <v>81</v>
      </c>
      <c r="N2448">
        <v>62</v>
      </c>
      <c r="O2448">
        <v>36</v>
      </c>
      <c r="P2448">
        <v>64</v>
      </c>
      <c r="Q2448">
        <v>45</v>
      </c>
      <c r="R2448">
        <v>76</v>
      </c>
      <c r="T2448" s="34">
        <f>_xlfn.XLOOKUP(B2448,Demog!$A$2:$A$219,Demog!$P$2:$P$219,,,2)</f>
        <v>13583</v>
      </c>
      <c r="U2448" s="34">
        <f t="shared" si="38"/>
        <v>48</v>
      </c>
      <c r="V2448" s="13">
        <f>IF(OR(Table1[[#This Row],[7d_positivity_public]]=0,ISBLANK(Table1[[#This Row],[7d_positivity_public]])),"",(Table1[[#This Row],[7d_positivity_public]]-Table1[[#This Row],[7d_positivity_all]])/Table1[[#This Row],[7d_positivity_public]])</f>
        <v>4.7619047619047616E-2</v>
      </c>
      <c r="W2448">
        <v>20</v>
      </c>
    </row>
    <row r="2449" spans="1:23" x14ac:dyDescent="0.25">
      <c r="A2449" s="10">
        <v>44435</v>
      </c>
      <c r="B2449">
        <v>1371</v>
      </c>
      <c r="C2449" t="s">
        <v>101</v>
      </c>
      <c r="D2449">
        <v>17</v>
      </c>
      <c r="E2449">
        <v>50</v>
      </c>
      <c r="F2449">
        <v>-33</v>
      </c>
      <c r="G2449">
        <v>13</v>
      </c>
      <c r="H2449">
        <v>74</v>
      </c>
      <c r="J2449">
        <v>56</v>
      </c>
      <c r="K2449">
        <v>75</v>
      </c>
      <c r="L2449">
        <v>60</v>
      </c>
      <c r="M2449">
        <v>83</v>
      </c>
      <c r="N2449">
        <v>66</v>
      </c>
      <c r="O2449">
        <v>40</v>
      </c>
      <c r="P2449">
        <v>68</v>
      </c>
      <c r="Q2449">
        <v>47</v>
      </c>
      <c r="R2449">
        <v>79</v>
      </c>
      <c r="T2449" s="34">
        <f>_xlfn.XLOOKUP(B2449,Demog!$A$2:$A$219,Demog!$P$2:$P$219,,,2)</f>
        <v>8720</v>
      </c>
      <c r="U2449" s="34">
        <f t="shared" si="38"/>
        <v>10</v>
      </c>
      <c r="V2449" s="13">
        <f>IF(OR(Table1[[#This Row],[7d_positivity_public]]=0,ISBLANK(Table1[[#This Row],[7d_positivity_public]])),"",(Table1[[#This Row],[7d_positivity_public]]-Table1[[#This Row],[7d_positivity_all]])/Table1[[#This Row],[7d_positivity_public]])</f>
        <v>7.6923076923076927E-2</v>
      </c>
      <c r="W2449">
        <v>12</v>
      </c>
    </row>
    <row r="2450" spans="1:23" x14ac:dyDescent="0.25">
      <c r="A2450" s="10">
        <v>44435</v>
      </c>
      <c r="B2450">
        <v>1372</v>
      </c>
      <c r="C2450" t="s">
        <v>103</v>
      </c>
      <c r="D2450">
        <v>27</v>
      </c>
      <c r="E2450">
        <v>46</v>
      </c>
      <c r="F2450">
        <v>-19</v>
      </c>
      <c r="G2450">
        <v>12</v>
      </c>
      <c r="H2450">
        <v>79</v>
      </c>
      <c r="J2450">
        <v>66</v>
      </c>
      <c r="K2450">
        <v>80</v>
      </c>
      <c r="L2450">
        <v>71</v>
      </c>
      <c r="M2450">
        <v>88</v>
      </c>
      <c r="N2450">
        <v>71</v>
      </c>
      <c r="O2450">
        <v>51</v>
      </c>
      <c r="P2450">
        <v>72</v>
      </c>
      <c r="Q2450">
        <v>59</v>
      </c>
      <c r="R2450">
        <v>84</v>
      </c>
      <c r="T2450" s="34">
        <f>_xlfn.XLOOKUP(B2450,Demog!$A$2:$A$219,Demog!$P$2:$P$219,,,2)</f>
        <v>41482</v>
      </c>
      <c r="U2450" s="34">
        <f t="shared" si="38"/>
        <v>78</v>
      </c>
      <c r="V2450" s="13">
        <f>IF(OR(Table1[[#This Row],[7d_positivity_public]]=0,ISBLANK(Table1[[#This Row],[7d_positivity_public]])),"",(Table1[[#This Row],[7d_positivity_public]]-Table1[[#This Row],[7d_positivity_all]])/Table1[[#This Row],[7d_positivity_public]])</f>
        <v>8.3333333333333329E-2</v>
      </c>
      <c r="W2450">
        <v>11</v>
      </c>
    </row>
    <row r="2451" spans="1:23" x14ac:dyDescent="0.25">
      <c r="A2451" s="10">
        <v>44435</v>
      </c>
      <c r="B2451">
        <v>1373</v>
      </c>
      <c r="C2451" t="s">
        <v>106</v>
      </c>
      <c r="D2451">
        <v>36</v>
      </c>
      <c r="E2451">
        <v>56</v>
      </c>
      <c r="F2451">
        <v>-20</v>
      </c>
      <c r="G2451">
        <v>16</v>
      </c>
      <c r="H2451">
        <v>76</v>
      </c>
      <c r="J2451">
        <v>60</v>
      </c>
      <c r="K2451">
        <v>77</v>
      </c>
      <c r="L2451">
        <v>70</v>
      </c>
      <c r="M2451">
        <v>84</v>
      </c>
      <c r="N2451">
        <v>67</v>
      </c>
      <c r="O2451">
        <v>46</v>
      </c>
      <c r="P2451">
        <v>69</v>
      </c>
      <c r="Q2451">
        <v>58</v>
      </c>
      <c r="R2451">
        <v>78</v>
      </c>
      <c r="T2451" s="34">
        <f>_xlfn.XLOOKUP(B2451,Demog!$A$2:$A$219,Demog!$P$2:$P$219,,,2)</f>
        <v>12922</v>
      </c>
      <c r="U2451" s="34">
        <f t="shared" si="38"/>
        <v>33</v>
      </c>
      <c r="V2451" s="13">
        <f>IF(OR(Table1[[#This Row],[7d_positivity_public]]=0,ISBLANK(Table1[[#This Row],[7d_positivity_public]])),"",(Table1[[#This Row],[7d_positivity_public]]-Table1[[#This Row],[7d_positivity_all]])/Table1[[#This Row],[7d_positivity_public]])</f>
        <v>0.125</v>
      </c>
      <c r="W2451">
        <v>14</v>
      </c>
    </row>
    <row r="2452" spans="1:23" x14ac:dyDescent="0.25">
      <c r="A2452" s="10">
        <v>44435</v>
      </c>
      <c r="B2452">
        <v>1374</v>
      </c>
      <c r="C2452" t="s">
        <v>108</v>
      </c>
      <c r="D2452">
        <v>45</v>
      </c>
      <c r="E2452">
        <v>44</v>
      </c>
      <c r="F2452">
        <v>1</v>
      </c>
      <c r="G2452">
        <v>19</v>
      </c>
      <c r="H2452">
        <v>83</v>
      </c>
      <c r="J2452">
        <v>74</v>
      </c>
      <c r="K2452">
        <v>84</v>
      </c>
      <c r="L2452">
        <v>79</v>
      </c>
      <c r="M2452">
        <v>89</v>
      </c>
      <c r="N2452">
        <v>75</v>
      </c>
      <c r="O2452">
        <v>60</v>
      </c>
      <c r="P2452">
        <v>76</v>
      </c>
      <c r="Q2452">
        <v>68</v>
      </c>
      <c r="R2452">
        <v>84</v>
      </c>
      <c r="T2452" s="34">
        <f>_xlfn.XLOOKUP(B2452,Demog!$A$2:$A$219,Demog!$P$2:$P$219,,,2)</f>
        <v>33401</v>
      </c>
      <c r="U2452" s="34">
        <f t="shared" si="38"/>
        <v>105</v>
      </c>
      <c r="V2452" s="13">
        <f>IF(OR(Table1[[#This Row],[7d_positivity_public]]=0,ISBLANK(Table1[[#This Row],[7d_positivity_public]])),"",(Table1[[#This Row],[7d_positivity_public]]-Table1[[#This Row],[7d_positivity_all]])/Table1[[#This Row],[7d_positivity_public]])</f>
        <v>0.21052631578947367</v>
      </c>
      <c r="W2452">
        <v>15</v>
      </c>
    </row>
    <row r="2453" spans="1:23" x14ac:dyDescent="0.25">
      <c r="A2453" s="10">
        <v>44435</v>
      </c>
      <c r="B2453">
        <v>1375</v>
      </c>
      <c r="C2453" t="s">
        <v>110</v>
      </c>
      <c r="D2453">
        <v>37</v>
      </c>
      <c r="E2453">
        <v>64</v>
      </c>
      <c r="F2453">
        <v>-27</v>
      </c>
      <c r="G2453">
        <v>16</v>
      </c>
      <c r="H2453">
        <v>82</v>
      </c>
      <c r="J2453">
        <v>66</v>
      </c>
      <c r="K2453">
        <v>82</v>
      </c>
      <c r="L2453">
        <v>77</v>
      </c>
      <c r="M2453">
        <v>87</v>
      </c>
      <c r="N2453">
        <v>72</v>
      </c>
      <c r="O2453">
        <v>51</v>
      </c>
      <c r="P2453">
        <v>73</v>
      </c>
      <c r="Q2453">
        <v>63</v>
      </c>
      <c r="R2453">
        <v>81</v>
      </c>
      <c r="T2453" s="34">
        <f>_xlfn.XLOOKUP(B2453,Demog!$A$2:$A$219,Demog!$P$2:$P$219,,,2)</f>
        <v>38661</v>
      </c>
      <c r="U2453" s="34">
        <f t="shared" si="38"/>
        <v>100</v>
      </c>
      <c r="V2453" s="13">
        <f>IF(OR(Table1[[#This Row],[7d_positivity_public]]=0,ISBLANK(Table1[[#This Row],[7d_positivity_public]])),"",(Table1[[#This Row],[7d_positivity_public]]-Table1[[#This Row],[7d_positivity_all]])/Table1[[#This Row],[7d_positivity_public]])</f>
        <v>6.25E-2</v>
      </c>
      <c r="W2453">
        <v>15</v>
      </c>
    </row>
    <row r="2454" spans="1:23" x14ac:dyDescent="0.25">
      <c r="A2454" s="10">
        <v>44435</v>
      </c>
      <c r="B2454">
        <v>1376</v>
      </c>
      <c r="C2454" t="s">
        <v>112</v>
      </c>
      <c r="D2454">
        <v>47</v>
      </c>
      <c r="E2454">
        <v>56</v>
      </c>
      <c r="F2454">
        <v>-9</v>
      </c>
      <c r="G2454">
        <v>17</v>
      </c>
      <c r="H2454">
        <v>75</v>
      </c>
      <c r="J2454">
        <v>61</v>
      </c>
      <c r="K2454">
        <v>76</v>
      </c>
      <c r="L2454">
        <v>72</v>
      </c>
      <c r="M2454">
        <v>82</v>
      </c>
      <c r="N2454">
        <v>64</v>
      </c>
      <c r="O2454">
        <v>46</v>
      </c>
      <c r="P2454">
        <v>66</v>
      </c>
      <c r="Q2454">
        <v>58</v>
      </c>
      <c r="R2454">
        <v>76</v>
      </c>
      <c r="T2454" s="34">
        <f>_xlfn.XLOOKUP(B2454,Demog!$A$2:$A$219,Demog!$P$2:$P$219,,,2)</f>
        <v>34796</v>
      </c>
      <c r="U2454" s="34">
        <f t="shared" si="38"/>
        <v>114</v>
      </c>
      <c r="V2454" s="13">
        <f>IF(OR(Table1[[#This Row],[7d_positivity_public]]=0,ISBLANK(Table1[[#This Row],[7d_positivity_public]])),"",(Table1[[#This Row],[7d_positivity_public]]-Table1[[#This Row],[7d_positivity_all]])/Table1[[#This Row],[7d_positivity_public]])</f>
        <v>0.17647058823529413</v>
      </c>
      <c r="W2454">
        <v>14</v>
      </c>
    </row>
    <row r="2455" spans="1:23" x14ac:dyDescent="0.25">
      <c r="A2455" s="10">
        <v>44435</v>
      </c>
      <c r="B2455">
        <v>1377</v>
      </c>
      <c r="C2455" t="s">
        <v>114</v>
      </c>
      <c r="D2455">
        <v>22</v>
      </c>
      <c r="E2455">
        <v>33</v>
      </c>
      <c r="F2455">
        <v>-11</v>
      </c>
      <c r="G2455">
        <v>12</v>
      </c>
      <c r="H2455">
        <v>84</v>
      </c>
      <c r="J2455">
        <v>80</v>
      </c>
      <c r="K2455">
        <v>84</v>
      </c>
      <c r="L2455">
        <v>79</v>
      </c>
      <c r="M2455">
        <v>89</v>
      </c>
      <c r="N2455">
        <v>77</v>
      </c>
      <c r="O2455">
        <v>67</v>
      </c>
      <c r="P2455">
        <v>78</v>
      </c>
      <c r="Q2455">
        <v>69</v>
      </c>
      <c r="R2455">
        <v>86</v>
      </c>
      <c r="T2455" s="34">
        <f>_xlfn.XLOOKUP(B2455,Demog!$A$2:$A$219,Demog!$P$2:$P$219,,,2)</f>
        <v>24900</v>
      </c>
      <c r="U2455" s="34">
        <f t="shared" si="38"/>
        <v>38</v>
      </c>
      <c r="V2455" s="13">
        <f>IF(OR(Table1[[#This Row],[7d_positivity_public]]=0,ISBLANK(Table1[[#This Row],[7d_positivity_public]])),"",(Table1[[#This Row],[7d_positivity_public]]-Table1[[#This Row],[7d_positivity_all]])/Table1[[#This Row],[7d_positivity_public]])</f>
        <v>0.16666666666666666</v>
      </c>
      <c r="W2455">
        <v>10</v>
      </c>
    </row>
    <row r="2456" spans="1:23" x14ac:dyDescent="0.25">
      <c r="A2456" s="10">
        <v>44435</v>
      </c>
      <c r="B2456">
        <v>1380</v>
      </c>
      <c r="C2456" t="s">
        <v>116</v>
      </c>
      <c r="D2456">
        <v>7</v>
      </c>
      <c r="E2456">
        <v>1</v>
      </c>
      <c r="F2456">
        <v>6</v>
      </c>
      <c r="G2456">
        <v>6</v>
      </c>
      <c r="H2456">
        <v>82</v>
      </c>
      <c r="J2456">
        <v>68</v>
      </c>
      <c r="K2456">
        <v>83</v>
      </c>
      <c r="L2456">
        <v>73</v>
      </c>
      <c r="M2456">
        <v>89</v>
      </c>
      <c r="N2456">
        <v>75</v>
      </c>
      <c r="O2456">
        <v>55</v>
      </c>
      <c r="P2456">
        <v>77</v>
      </c>
      <c r="Q2456">
        <v>64</v>
      </c>
      <c r="R2456">
        <v>84</v>
      </c>
      <c r="T2456" s="34">
        <f>_xlfn.XLOOKUP(B2456,Demog!$A$2:$A$219,Demog!$P$2:$P$219,,,2)</f>
        <v>12110</v>
      </c>
      <c r="U2456" s="34">
        <f t="shared" si="38"/>
        <v>6</v>
      </c>
      <c r="V2456" s="13">
        <f>IF(OR(Table1[[#This Row],[7d_positivity_public]]=0,ISBLANK(Table1[[#This Row],[7d_positivity_public]])),"",(Table1[[#This Row],[7d_positivity_public]]-Table1[[#This Row],[7d_positivity_all]])/Table1[[#This Row],[7d_positivity_public]])</f>
        <v>0.16666666666666666</v>
      </c>
      <c r="W2456">
        <v>5</v>
      </c>
    </row>
    <row r="2457" spans="1:23" x14ac:dyDescent="0.25">
      <c r="A2457" s="10">
        <v>44435</v>
      </c>
      <c r="B2457">
        <v>1390</v>
      </c>
      <c r="C2457" t="s">
        <v>118</v>
      </c>
      <c r="D2457">
        <v>47</v>
      </c>
      <c r="E2457">
        <v>33</v>
      </c>
      <c r="F2457">
        <v>14</v>
      </c>
      <c r="G2457">
        <v>28</v>
      </c>
      <c r="H2457">
        <v>63</v>
      </c>
      <c r="J2457">
        <v>31</v>
      </c>
      <c r="K2457">
        <v>66</v>
      </c>
      <c r="L2457">
        <v>48</v>
      </c>
      <c r="M2457">
        <v>78</v>
      </c>
      <c r="N2457">
        <v>56</v>
      </c>
      <c r="O2457">
        <v>21</v>
      </c>
      <c r="P2457">
        <v>58</v>
      </c>
      <c r="Q2457">
        <v>38</v>
      </c>
      <c r="R2457">
        <v>72</v>
      </c>
      <c r="T2457" s="34">
        <f>_xlfn.XLOOKUP(B2457,Demog!$A$2:$A$219,Demog!$P$2:$P$219,,,2)</f>
        <v>7285</v>
      </c>
      <c r="U2457" s="34">
        <f t="shared" si="38"/>
        <v>24</v>
      </c>
      <c r="V2457" s="13">
        <f>IF(OR(Table1[[#This Row],[7d_positivity_public]]=0,ISBLANK(Table1[[#This Row],[7d_positivity_public]])),"",(Table1[[#This Row],[7d_positivity_public]]-Table1[[#This Row],[7d_positivity_all]])/Table1[[#This Row],[7d_positivity_public]])</f>
        <v>0</v>
      </c>
      <c r="W2457">
        <v>28</v>
      </c>
    </row>
    <row r="2458" spans="1:23" x14ac:dyDescent="0.25">
      <c r="A2458" s="10">
        <v>44435</v>
      </c>
      <c r="B2458">
        <v>1420</v>
      </c>
      <c r="C2458" t="s">
        <v>120</v>
      </c>
      <c r="D2458">
        <v>32</v>
      </c>
      <c r="E2458">
        <v>23</v>
      </c>
      <c r="F2458">
        <v>9</v>
      </c>
      <c r="G2458">
        <v>20</v>
      </c>
      <c r="H2458">
        <v>73</v>
      </c>
      <c r="J2458">
        <v>53</v>
      </c>
      <c r="K2458">
        <v>75</v>
      </c>
      <c r="L2458">
        <v>60</v>
      </c>
      <c r="M2458">
        <v>84</v>
      </c>
      <c r="N2458">
        <v>66</v>
      </c>
      <c r="O2458">
        <v>41</v>
      </c>
      <c r="P2458">
        <v>68</v>
      </c>
      <c r="Q2458">
        <v>49</v>
      </c>
      <c r="R2458">
        <v>78</v>
      </c>
      <c r="T2458" s="34">
        <f>_xlfn.XLOOKUP(B2458,Demog!$A$2:$A$219,Demog!$P$2:$P$219,,,2)</f>
        <v>33648</v>
      </c>
      <c r="U2458" s="34">
        <f t="shared" si="38"/>
        <v>75</v>
      </c>
      <c r="V2458" s="13">
        <f>IF(OR(Table1[[#This Row],[7d_positivity_public]]=0,ISBLANK(Table1[[#This Row],[7d_positivity_public]])),"",(Table1[[#This Row],[7d_positivity_public]]-Table1[[#This Row],[7d_positivity_all]])/Table1[[#This Row],[7d_positivity_public]])</f>
        <v>0.1</v>
      </c>
      <c r="W2458">
        <v>18</v>
      </c>
    </row>
    <row r="2459" spans="1:23" x14ac:dyDescent="0.25">
      <c r="A2459" s="10">
        <v>44435</v>
      </c>
      <c r="B2459">
        <v>1431</v>
      </c>
      <c r="C2459" t="s">
        <v>226</v>
      </c>
      <c r="D2459">
        <v>29</v>
      </c>
      <c r="E2459">
        <v>21</v>
      </c>
      <c r="F2459">
        <v>8</v>
      </c>
      <c r="G2459">
        <v>16</v>
      </c>
      <c r="H2459">
        <v>78</v>
      </c>
      <c r="J2459">
        <v>66</v>
      </c>
      <c r="K2459">
        <v>80</v>
      </c>
      <c r="L2459">
        <v>70</v>
      </c>
      <c r="M2459">
        <v>88</v>
      </c>
      <c r="N2459">
        <v>70</v>
      </c>
      <c r="O2459">
        <v>50</v>
      </c>
      <c r="P2459">
        <v>71</v>
      </c>
      <c r="Q2459">
        <v>59</v>
      </c>
      <c r="R2459">
        <v>83</v>
      </c>
      <c r="T2459" s="34">
        <f>_xlfn.XLOOKUP(B2459,Demog!$A$2:$A$219,Demog!$P$2:$P$219,,,2)</f>
        <v>44714</v>
      </c>
      <c r="U2459" s="34">
        <f t="shared" si="38"/>
        <v>91</v>
      </c>
      <c r="V2459" s="13">
        <f>IF(OR(Table1[[#This Row],[7d_positivity_public]]=0,ISBLANK(Table1[[#This Row],[7d_positivity_public]])),"",(Table1[[#This Row],[7d_positivity_public]]-Table1[[#This Row],[7d_positivity_all]])/Table1[[#This Row],[7d_positivity_public]])</f>
        <v>0.125</v>
      </c>
      <c r="W2459">
        <v>14</v>
      </c>
    </row>
    <row r="2460" spans="1:23" x14ac:dyDescent="0.25">
      <c r="A2460" s="10">
        <v>44435</v>
      </c>
      <c r="B2460">
        <v>1432</v>
      </c>
      <c r="C2460" t="s">
        <v>227</v>
      </c>
      <c r="D2460">
        <v>25</v>
      </c>
      <c r="E2460">
        <v>19</v>
      </c>
      <c r="F2460">
        <v>6</v>
      </c>
      <c r="G2460">
        <v>12</v>
      </c>
      <c r="H2460">
        <v>86</v>
      </c>
      <c r="J2460">
        <v>78</v>
      </c>
      <c r="K2460">
        <v>87</v>
      </c>
      <c r="L2460">
        <v>84</v>
      </c>
      <c r="M2460">
        <v>91</v>
      </c>
      <c r="N2460">
        <v>78</v>
      </c>
      <c r="O2460">
        <v>66</v>
      </c>
      <c r="P2460">
        <v>79</v>
      </c>
      <c r="Q2460">
        <v>72</v>
      </c>
      <c r="R2460">
        <v>87</v>
      </c>
      <c r="T2460" s="34">
        <f>_xlfn.XLOOKUP(B2460,Demog!$A$2:$A$219,Demog!$P$2:$P$219,,,2)</f>
        <v>48587</v>
      </c>
      <c r="U2460" s="34">
        <f t="shared" si="38"/>
        <v>85</v>
      </c>
      <c r="V2460" s="13">
        <f>IF(OR(Table1[[#This Row],[7d_positivity_public]]=0,ISBLANK(Table1[[#This Row],[7d_positivity_public]])),"",(Table1[[#This Row],[7d_positivity_public]]-Table1[[#This Row],[7d_positivity_all]])/Table1[[#This Row],[7d_positivity_public]])</f>
        <v>0.25</v>
      </c>
      <c r="W2460">
        <v>9</v>
      </c>
    </row>
    <row r="2461" spans="1:23" x14ac:dyDescent="0.25">
      <c r="A2461" s="10">
        <v>44435</v>
      </c>
      <c r="B2461">
        <v>1433</v>
      </c>
      <c r="C2461" t="s">
        <v>122</v>
      </c>
      <c r="D2461">
        <v>24</v>
      </c>
      <c r="E2461">
        <v>17</v>
      </c>
      <c r="F2461">
        <v>7</v>
      </c>
      <c r="G2461">
        <v>19</v>
      </c>
      <c r="H2461">
        <v>75</v>
      </c>
      <c r="J2461">
        <v>53</v>
      </c>
      <c r="K2461">
        <v>76</v>
      </c>
      <c r="L2461">
        <v>62</v>
      </c>
      <c r="M2461">
        <v>84</v>
      </c>
      <c r="N2461">
        <v>66</v>
      </c>
      <c r="O2461">
        <v>37</v>
      </c>
      <c r="P2461">
        <v>68</v>
      </c>
      <c r="Q2461">
        <v>51</v>
      </c>
      <c r="R2461">
        <v>78</v>
      </c>
      <c r="T2461" s="34">
        <f>_xlfn.XLOOKUP(B2461,Demog!$A$2:$A$219,Demog!$P$2:$P$219,,,2)</f>
        <v>19986</v>
      </c>
      <c r="U2461" s="34">
        <f t="shared" si="38"/>
        <v>34</v>
      </c>
      <c r="V2461" s="13">
        <f>IF(OR(Table1[[#This Row],[7d_positivity_public]]=0,ISBLANK(Table1[[#This Row],[7d_positivity_public]])),"",(Table1[[#This Row],[7d_positivity_public]]-Table1[[#This Row],[7d_positivity_all]])/Table1[[#This Row],[7d_positivity_public]])</f>
        <v>0.15789473684210525</v>
      </c>
      <c r="W2461">
        <v>16</v>
      </c>
    </row>
    <row r="2462" spans="1:23" x14ac:dyDescent="0.25">
      <c r="A2462" s="10">
        <v>44435</v>
      </c>
      <c r="B2462">
        <v>1490</v>
      </c>
      <c r="C2462" t="s">
        <v>124</v>
      </c>
      <c r="D2462">
        <v>11</v>
      </c>
      <c r="E2462">
        <v>18</v>
      </c>
      <c r="F2462">
        <v>-7</v>
      </c>
      <c r="G2462">
        <v>10</v>
      </c>
      <c r="H2462">
        <v>73</v>
      </c>
      <c r="J2462">
        <v>52</v>
      </c>
      <c r="K2462">
        <v>74</v>
      </c>
      <c r="L2462">
        <v>62</v>
      </c>
      <c r="M2462">
        <v>83</v>
      </c>
      <c r="N2462">
        <v>64</v>
      </c>
      <c r="O2462">
        <v>38</v>
      </c>
      <c r="P2462">
        <v>66</v>
      </c>
      <c r="Q2462">
        <v>51</v>
      </c>
      <c r="R2462">
        <v>78</v>
      </c>
      <c r="T2462" s="34">
        <f>_xlfn.XLOOKUP(B2462,Demog!$A$2:$A$219,Demog!$P$2:$P$219,,,2)</f>
        <v>10855</v>
      </c>
      <c r="U2462" s="34">
        <f t="shared" si="38"/>
        <v>8</v>
      </c>
      <c r="V2462" s="13">
        <f>IF(OR(Table1[[#This Row],[7d_positivity_public]]=0,ISBLANK(Table1[[#This Row],[7d_positivity_public]])),"",(Table1[[#This Row],[7d_positivity_public]]-Table1[[#This Row],[7d_positivity_all]])/Table1[[#This Row],[7d_positivity_public]])</f>
        <v>0.1</v>
      </c>
      <c r="W2462">
        <v>9</v>
      </c>
    </row>
    <row r="2463" spans="1:23" x14ac:dyDescent="0.25">
      <c r="A2463" s="10">
        <v>44435</v>
      </c>
      <c r="B2463">
        <v>2121</v>
      </c>
      <c r="C2463" t="s">
        <v>126</v>
      </c>
      <c r="D2463">
        <v>14</v>
      </c>
      <c r="E2463">
        <v>12</v>
      </c>
      <c r="F2463">
        <v>2</v>
      </c>
      <c r="G2463">
        <v>9</v>
      </c>
      <c r="H2463">
        <v>77</v>
      </c>
      <c r="J2463">
        <v>64</v>
      </c>
      <c r="K2463">
        <v>78</v>
      </c>
      <c r="L2463">
        <v>70</v>
      </c>
      <c r="M2463">
        <v>86</v>
      </c>
      <c r="N2463">
        <v>70</v>
      </c>
      <c r="O2463">
        <v>52</v>
      </c>
      <c r="P2463">
        <v>72</v>
      </c>
      <c r="Q2463">
        <v>60</v>
      </c>
      <c r="R2463">
        <v>83</v>
      </c>
      <c r="T2463" s="34">
        <f>_xlfn.XLOOKUP(B2463,Demog!$A$2:$A$219,Demog!$P$2:$P$219,,,2)</f>
        <v>51241</v>
      </c>
      <c r="U2463" s="34">
        <f t="shared" si="38"/>
        <v>50</v>
      </c>
      <c r="V2463" s="13">
        <f>IF(OR(Table1[[#This Row],[7d_positivity_public]]=0,ISBLANK(Table1[[#This Row],[7d_positivity_public]])),"",(Table1[[#This Row],[7d_positivity_public]]-Table1[[#This Row],[7d_positivity_all]])/Table1[[#This Row],[7d_positivity_public]])</f>
        <v>0.22222222222222221</v>
      </c>
      <c r="W2463">
        <v>7</v>
      </c>
    </row>
    <row r="2464" spans="1:23" x14ac:dyDescent="0.25">
      <c r="A2464" s="10">
        <v>44435</v>
      </c>
      <c r="B2464">
        <v>2122</v>
      </c>
      <c r="C2464" t="s">
        <v>128</v>
      </c>
      <c r="D2464">
        <v>14</v>
      </c>
      <c r="E2464">
        <v>8</v>
      </c>
      <c r="F2464">
        <v>6</v>
      </c>
      <c r="G2464">
        <v>8</v>
      </c>
      <c r="H2464">
        <v>70</v>
      </c>
      <c r="J2464">
        <v>52</v>
      </c>
      <c r="K2464">
        <v>71</v>
      </c>
      <c r="L2464">
        <v>61</v>
      </c>
      <c r="M2464">
        <v>81</v>
      </c>
      <c r="N2464">
        <v>61</v>
      </c>
      <c r="O2464">
        <v>39</v>
      </c>
      <c r="P2464">
        <v>63</v>
      </c>
      <c r="Q2464">
        <v>50</v>
      </c>
      <c r="R2464">
        <v>76</v>
      </c>
      <c r="T2464" s="34">
        <f>_xlfn.XLOOKUP(B2464,Demog!$A$2:$A$219,Demog!$P$2:$P$219,,,2)</f>
        <v>41936</v>
      </c>
      <c r="U2464" s="34">
        <f t="shared" si="38"/>
        <v>41</v>
      </c>
      <c r="V2464" s="13">
        <f>IF(OR(Table1[[#This Row],[7d_positivity_public]]=0,ISBLANK(Table1[[#This Row],[7d_positivity_public]])),"",(Table1[[#This Row],[7d_positivity_public]]-Table1[[#This Row],[7d_positivity_all]])/Table1[[#This Row],[7d_positivity_public]])</f>
        <v>0.125</v>
      </c>
      <c r="W2464">
        <v>7</v>
      </c>
    </row>
    <row r="2465" spans="1:23" x14ac:dyDescent="0.25">
      <c r="A2465" s="10">
        <v>44435</v>
      </c>
      <c r="B2465">
        <v>2131</v>
      </c>
      <c r="C2465" t="s">
        <v>129</v>
      </c>
      <c r="D2465">
        <v>8</v>
      </c>
      <c r="E2465">
        <v>6</v>
      </c>
      <c r="F2465">
        <v>2</v>
      </c>
      <c r="G2465">
        <v>6</v>
      </c>
      <c r="H2465">
        <v>76</v>
      </c>
      <c r="J2465">
        <v>62</v>
      </c>
      <c r="K2465">
        <v>77</v>
      </c>
      <c r="L2465">
        <v>71</v>
      </c>
      <c r="M2465">
        <v>84</v>
      </c>
      <c r="N2465">
        <v>66</v>
      </c>
      <c r="O2465">
        <v>47</v>
      </c>
      <c r="P2465">
        <v>68</v>
      </c>
      <c r="Q2465">
        <v>59</v>
      </c>
      <c r="R2465">
        <v>78</v>
      </c>
      <c r="T2465" s="34">
        <f>_xlfn.XLOOKUP(B2465,Demog!$A$2:$A$219,Demog!$P$2:$P$219,,,2)</f>
        <v>22754</v>
      </c>
      <c r="U2465" s="34">
        <f t="shared" si="38"/>
        <v>13</v>
      </c>
      <c r="V2465" s="13">
        <f>IF(OR(Table1[[#This Row],[7d_positivity_public]]=0,ISBLANK(Table1[[#This Row],[7d_positivity_public]])),"",(Table1[[#This Row],[7d_positivity_public]]-Table1[[#This Row],[7d_positivity_all]])/Table1[[#This Row],[7d_positivity_public]])</f>
        <v>0.33333333333333331</v>
      </c>
      <c r="W2465">
        <v>4</v>
      </c>
    </row>
    <row r="2466" spans="1:23" x14ac:dyDescent="0.25">
      <c r="A2466" s="10">
        <v>44435</v>
      </c>
      <c r="B2466">
        <v>2132</v>
      </c>
      <c r="C2466" t="s">
        <v>130</v>
      </c>
      <c r="D2466">
        <v>11</v>
      </c>
      <c r="E2466">
        <v>7</v>
      </c>
      <c r="F2466">
        <v>4</v>
      </c>
      <c r="G2466">
        <v>8</v>
      </c>
      <c r="H2466">
        <v>79</v>
      </c>
      <c r="J2466">
        <v>69</v>
      </c>
      <c r="K2466">
        <v>80</v>
      </c>
      <c r="L2466">
        <v>76</v>
      </c>
      <c r="M2466">
        <v>86</v>
      </c>
      <c r="N2466">
        <v>72</v>
      </c>
      <c r="O2466">
        <v>56</v>
      </c>
      <c r="P2466">
        <v>74</v>
      </c>
      <c r="Q2466">
        <v>67</v>
      </c>
      <c r="R2466">
        <v>83</v>
      </c>
      <c r="T2466" s="34">
        <f>_xlfn.XLOOKUP(B2466,Demog!$A$2:$A$219,Demog!$P$2:$P$219,,,2)</f>
        <v>35584</v>
      </c>
      <c r="U2466" s="34">
        <f t="shared" si="38"/>
        <v>27</v>
      </c>
      <c r="V2466" s="13">
        <f>IF(OR(Table1[[#This Row],[7d_positivity_public]]=0,ISBLANK(Table1[[#This Row],[7d_positivity_public]])),"",(Table1[[#This Row],[7d_positivity_public]]-Table1[[#This Row],[7d_positivity_all]])/Table1[[#This Row],[7d_positivity_public]])</f>
        <v>0.375</v>
      </c>
      <c r="W2466">
        <v>5</v>
      </c>
    </row>
    <row r="2467" spans="1:23" x14ac:dyDescent="0.25">
      <c r="A2467" s="10">
        <v>44435</v>
      </c>
      <c r="B2467">
        <v>2133</v>
      </c>
      <c r="C2467" t="s">
        <v>131</v>
      </c>
      <c r="D2467">
        <v>5</v>
      </c>
      <c r="E2467">
        <v>5</v>
      </c>
      <c r="F2467">
        <v>0</v>
      </c>
      <c r="G2467">
        <v>5</v>
      </c>
      <c r="H2467">
        <v>84</v>
      </c>
      <c r="J2467">
        <v>69</v>
      </c>
      <c r="K2467">
        <v>85</v>
      </c>
      <c r="L2467">
        <v>82</v>
      </c>
      <c r="M2467">
        <v>89</v>
      </c>
      <c r="N2467">
        <v>73</v>
      </c>
      <c r="O2467">
        <v>51</v>
      </c>
      <c r="P2467">
        <v>75</v>
      </c>
      <c r="Q2467">
        <v>68</v>
      </c>
      <c r="R2467">
        <v>83</v>
      </c>
      <c r="T2467" s="34">
        <f>_xlfn.XLOOKUP(B2467,Demog!$A$2:$A$219,Demog!$P$2:$P$219,,,2)</f>
        <v>58511</v>
      </c>
      <c r="U2467" s="34">
        <f t="shared" si="38"/>
        <v>20</v>
      </c>
      <c r="V2467" s="13">
        <f>IF(OR(Table1[[#This Row],[7d_positivity_public]]=0,ISBLANK(Table1[[#This Row],[7d_positivity_public]])),"",(Table1[[#This Row],[7d_positivity_public]]-Table1[[#This Row],[7d_positivity_all]])/Table1[[#This Row],[7d_positivity_public]])</f>
        <v>0.2</v>
      </c>
      <c r="W2467">
        <v>4</v>
      </c>
    </row>
    <row r="2468" spans="1:23" x14ac:dyDescent="0.25">
      <c r="A2468" s="10">
        <v>44435</v>
      </c>
      <c r="B2468">
        <v>2134</v>
      </c>
      <c r="C2468" t="s">
        <v>132</v>
      </c>
      <c r="D2468">
        <v>6</v>
      </c>
      <c r="E2468">
        <v>9</v>
      </c>
      <c r="F2468">
        <v>-3</v>
      </c>
      <c r="G2468">
        <v>4</v>
      </c>
      <c r="H2468">
        <v>79</v>
      </c>
      <c r="J2468">
        <v>59</v>
      </c>
      <c r="K2468">
        <v>80</v>
      </c>
      <c r="L2468">
        <v>78</v>
      </c>
      <c r="M2468">
        <v>84</v>
      </c>
      <c r="N2468">
        <v>69</v>
      </c>
      <c r="O2468">
        <v>44</v>
      </c>
      <c r="P2468">
        <v>71</v>
      </c>
      <c r="Q2468">
        <v>65</v>
      </c>
      <c r="R2468">
        <v>78</v>
      </c>
      <c r="T2468" s="34">
        <f>_xlfn.XLOOKUP(B2468,Demog!$A$2:$A$219,Demog!$P$2:$P$219,,,2)</f>
        <v>24836</v>
      </c>
      <c r="U2468" s="34">
        <f t="shared" si="38"/>
        <v>10</v>
      </c>
      <c r="V2468" s="13">
        <f>IF(OR(Table1[[#This Row],[7d_positivity_public]]=0,ISBLANK(Table1[[#This Row],[7d_positivity_public]])),"",(Table1[[#This Row],[7d_positivity_public]]-Table1[[#This Row],[7d_positivity_all]])/Table1[[#This Row],[7d_positivity_public]])</f>
        <v>0.5</v>
      </c>
      <c r="W2468">
        <v>2</v>
      </c>
    </row>
    <row r="2469" spans="1:23" x14ac:dyDescent="0.25">
      <c r="A2469" s="10">
        <v>44435</v>
      </c>
      <c r="B2469">
        <v>2141</v>
      </c>
      <c r="C2469" t="s">
        <v>133</v>
      </c>
      <c r="D2469">
        <v>19</v>
      </c>
      <c r="E2469">
        <v>8</v>
      </c>
      <c r="F2469">
        <v>11</v>
      </c>
      <c r="G2469">
        <v>11</v>
      </c>
      <c r="H2469">
        <v>74</v>
      </c>
      <c r="J2469">
        <v>61</v>
      </c>
      <c r="K2469">
        <v>75</v>
      </c>
      <c r="L2469">
        <v>67</v>
      </c>
      <c r="M2469">
        <v>85</v>
      </c>
      <c r="N2469">
        <v>65</v>
      </c>
      <c r="O2469">
        <v>48</v>
      </c>
      <c r="P2469">
        <v>67</v>
      </c>
      <c r="Q2469">
        <v>56</v>
      </c>
      <c r="R2469">
        <v>79</v>
      </c>
      <c r="T2469" s="34">
        <f>_xlfn.XLOOKUP(B2469,Demog!$A$2:$A$219,Demog!$P$2:$P$219,,,2)</f>
        <v>26303</v>
      </c>
      <c r="U2469" s="34">
        <f t="shared" si="38"/>
        <v>35</v>
      </c>
      <c r="V2469" s="13">
        <f>IF(OR(Table1[[#This Row],[7d_positivity_public]]=0,ISBLANK(Table1[[#This Row],[7d_positivity_public]])),"",(Table1[[#This Row],[7d_positivity_public]]-Table1[[#This Row],[7d_positivity_all]])/Table1[[#This Row],[7d_positivity_public]])</f>
        <v>0.18181818181818182</v>
      </c>
      <c r="W2469">
        <v>9</v>
      </c>
    </row>
    <row r="2470" spans="1:23" x14ac:dyDescent="0.25">
      <c r="A2470" s="10">
        <v>44435</v>
      </c>
      <c r="B2470">
        <v>2142</v>
      </c>
      <c r="C2470" t="s">
        <v>134</v>
      </c>
      <c r="D2470">
        <v>25</v>
      </c>
      <c r="E2470">
        <v>13</v>
      </c>
      <c r="F2470">
        <v>12</v>
      </c>
      <c r="G2470">
        <v>13</v>
      </c>
      <c r="H2470">
        <v>73</v>
      </c>
      <c r="J2470">
        <v>60</v>
      </c>
      <c r="K2470">
        <v>74</v>
      </c>
      <c r="L2470">
        <v>67</v>
      </c>
      <c r="M2470">
        <v>82</v>
      </c>
      <c r="N2470">
        <v>65</v>
      </c>
      <c r="O2470">
        <v>45</v>
      </c>
      <c r="P2470">
        <v>66</v>
      </c>
      <c r="Q2470">
        <v>56</v>
      </c>
      <c r="R2470">
        <v>77</v>
      </c>
      <c r="T2470" s="34">
        <f>_xlfn.XLOOKUP(B2470,Demog!$A$2:$A$219,Demog!$P$2:$P$219,,,2)</f>
        <v>16854</v>
      </c>
      <c r="U2470" s="34">
        <f t="shared" si="38"/>
        <v>29</v>
      </c>
      <c r="V2470" s="13">
        <f>IF(OR(Table1[[#This Row],[7d_positivity_public]]=0,ISBLANK(Table1[[#This Row],[7d_positivity_public]])),"",(Table1[[#This Row],[7d_positivity_public]]-Table1[[#This Row],[7d_positivity_all]])/Table1[[#This Row],[7d_positivity_public]])</f>
        <v>0.23076923076923078</v>
      </c>
      <c r="W2470">
        <v>10</v>
      </c>
    </row>
    <row r="2471" spans="1:23" x14ac:dyDescent="0.25">
      <c r="A2471" s="10">
        <v>44435</v>
      </c>
      <c r="B2471">
        <v>2150</v>
      </c>
      <c r="C2471" t="s">
        <v>135</v>
      </c>
      <c r="D2471">
        <v>17</v>
      </c>
      <c r="E2471">
        <v>3</v>
      </c>
      <c r="F2471">
        <v>14</v>
      </c>
      <c r="G2471">
        <v>9</v>
      </c>
      <c r="H2471">
        <v>78</v>
      </c>
      <c r="J2471">
        <v>59</v>
      </c>
      <c r="K2471">
        <v>79</v>
      </c>
      <c r="L2471">
        <v>67</v>
      </c>
      <c r="M2471">
        <v>87</v>
      </c>
      <c r="N2471">
        <v>70</v>
      </c>
      <c r="O2471">
        <v>50</v>
      </c>
      <c r="P2471">
        <v>72</v>
      </c>
      <c r="Q2471">
        <v>55</v>
      </c>
      <c r="R2471">
        <v>82</v>
      </c>
      <c r="T2471" s="34">
        <f>_xlfn.XLOOKUP(B2471,Demog!$A$2:$A$219,Demog!$P$2:$P$219,,,2)</f>
        <v>9696</v>
      </c>
      <c r="U2471" s="34">
        <f t="shared" si="38"/>
        <v>12</v>
      </c>
      <c r="V2471" s="13">
        <f>IF(OR(Table1[[#This Row],[7d_positivity_public]]=0,ISBLANK(Table1[[#This Row],[7d_positivity_public]])),"",(Table1[[#This Row],[7d_positivity_public]]-Table1[[#This Row],[7d_positivity_all]])/Table1[[#This Row],[7d_positivity_public]])</f>
        <v>0.22222222222222221</v>
      </c>
      <c r="W2471">
        <v>7</v>
      </c>
    </row>
    <row r="2472" spans="1:23" x14ac:dyDescent="0.25">
      <c r="A2472" s="10">
        <v>44435</v>
      </c>
      <c r="B2472">
        <v>2210</v>
      </c>
      <c r="C2472" t="s">
        <v>136</v>
      </c>
      <c r="D2472">
        <v>5</v>
      </c>
      <c r="E2472">
        <v>6</v>
      </c>
      <c r="F2472">
        <v>-1</v>
      </c>
      <c r="G2472">
        <v>5</v>
      </c>
      <c r="H2472">
        <v>88</v>
      </c>
      <c r="J2472">
        <v>82</v>
      </c>
      <c r="K2472">
        <v>88</v>
      </c>
      <c r="L2472">
        <v>87</v>
      </c>
      <c r="M2472">
        <v>89</v>
      </c>
      <c r="N2472">
        <v>80</v>
      </c>
      <c r="O2472">
        <v>71</v>
      </c>
      <c r="P2472">
        <v>81</v>
      </c>
      <c r="Q2472">
        <v>78</v>
      </c>
      <c r="R2472">
        <v>84</v>
      </c>
      <c r="T2472" s="34">
        <f>_xlfn.XLOOKUP(B2472,Demog!$A$2:$A$219,Demog!$P$2:$P$219,,,2)</f>
        <v>70996</v>
      </c>
      <c r="U2472" s="34">
        <f t="shared" si="38"/>
        <v>25</v>
      </c>
      <c r="V2472" s="13">
        <f>IF(OR(Table1[[#This Row],[7d_positivity_public]]=0,ISBLANK(Table1[[#This Row],[7d_positivity_public]])),"",(Table1[[#This Row],[7d_positivity_public]]-Table1[[#This Row],[7d_positivity_all]])/Table1[[#This Row],[7d_positivity_public]])</f>
        <v>0.4</v>
      </c>
      <c r="W2472">
        <v>3</v>
      </c>
    </row>
    <row r="2473" spans="1:23" x14ac:dyDescent="0.25">
      <c r="A2473" s="10">
        <v>44435</v>
      </c>
      <c r="B2473">
        <v>2221</v>
      </c>
      <c r="C2473" t="s">
        <v>137</v>
      </c>
      <c r="D2473">
        <v>10</v>
      </c>
      <c r="E2473">
        <v>10</v>
      </c>
      <c r="F2473">
        <v>0</v>
      </c>
      <c r="G2473">
        <v>7</v>
      </c>
      <c r="H2473">
        <v>89</v>
      </c>
      <c r="J2473">
        <v>84</v>
      </c>
      <c r="K2473">
        <v>90</v>
      </c>
      <c r="L2473">
        <v>90</v>
      </c>
      <c r="M2473">
        <v>89</v>
      </c>
      <c r="N2473">
        <v>82</v>
      </c>
      <c r="O2473">
        <v>72</v>
      </c>
      <c r="P2473">
        <v>83</v>
      </c>
      <c r="Q2473">
        <v>82</v>
      </c>
      <c r="R2473">
        <v>84</v>
      </c>
      <c r="T2473" s="34">
        <f>_xlfn.XLOOKUP(B2473,Demog!$A$2:$A$219,Demog!$P$2:$P$219,,,2)</f>
        <v>47161</v>
      </c>
      <c r="U2473" s="34">
        <f t="shared" si="38"/>
        <v>33</v>
      </c>
      <c r="V2473" s="13">
        <f>IF(OR(Table1[[#This Row],[7d_positivity_public]]=0,ISBLANK(Table1[[#This Row],[7d_positivity_public]])),"",(Table1[[#This Row],[7d_positivity_public]]-Table1[[#This Row],[7d_positivity_all]])/Table1[[#This Row],[7d_positivity_public]])</f>
        <v>0.42857142857142855</v>
      </c>
      <c r="W2473">
        <v>4</v>
      </c>
    </row>
    <row r="2474" spans="1:23" x14ac:dyDescent="0.25">
      <c r="A2474" s="10">
        <v>44435</v>
      </c>
      <c r="B2474">
        <v>2222</v>
      </c>
      <c r="C2474" t="s">
        <v>138</v>
      </c>
      <c r="D2474">
        <v>7</v>
      </c>
      <c r="E2474">
        <v>6</v>
      </c>
      <c r="F2474">
        <v>1</v>
      </c>
      <c r="G2474">
        <v>6</v>
      </c>
      <c r="H2474">
        <v>87</v>
      </c>
      <c r="J2474">
        <v>83</v>
      </c>
      <c r="K2474">
        <v>88</v>
      </c>
      <c r="L2474">
        <v>88</v>
      </c>
      <c r="M2474">
        <v>87</v>
      </c>
      <c r="N2474">
        <v>80</v>
      </c>
      <c r="O2474">
        <v>72</v>
      </c>
      <c r="P2474">
        <v>81</v>
      </c>
      <c r="Q2474">
        <v>79</v>
      </c>
      <c r="R2474">
        <v>83</v>
      </c>
      <c r="T2474" s="34">
        <f>_xlfn.XLOOKUP(B2474,Demog!$A$2:$A$219,Demog!$P$2:$P$219,,,2)</f>
        <v>45434</v>
      </c>
      <c r="U2474" s="34">
        <f t="shared" si="38"/>
        <v>22</v>
      </c>
      <c r="V2474" s="13">
        <f>IF(OR(Table1[[#This Row],[7d_positivity_public]]=0,ISBLANK(Table1[[#This Row],[7d_positivity_public]])),"",(Table1[[#This Row],[7d_positivity_public]]-Table1[[#This Row],[7d_positivity_all]])/Table1[[#This Row],[7d_positivity_public]])</f>
        <v>0.5</v>
      </c>
      <c r="W2474">
        <v>3</v>
      </c>
    </row>
    <row r="2475" spans="1:23" x14ac:dyDescent="0.25">
      <c r="A2475" s="10">
        <v>44435</v>
      </c>
      <c r="B2475">
        <v>2223</v>
      </c>
      <c r="C2475" t="s">
        <v>139</v>
      </c>
      <c r="D2475">
        <v>6</v>
      </c>
      <c r="E2475">
        <v>7</v>
      </c>
      <c r="F2475">
        <v>-1</v>
      </c>
      <c r="G2475">
        <v>5</v>
      </c>
      <c r="H2475">
        <v>86</v>
      </c>
      <c r="J2475">
        <v>81</v>
      </c>
      <c r="K2475">
        <v>87</v>
      </c>
      <c r="L2475">
        <v>88</v>
      </c>
      <c r="M2475">
        <v>85</v>
      </c>
      <c r="N2475">
        <v>79</v>
      </c>
      <c r="O2475">
        <v>68</v>
      </c>
      <c r="P2475">
        <v>79</v>
      </c>
      <c r="Q2475">
        <v>79</v>
      </c>
      <c r="R2475">
        <v>80</v>
      </c>
      <c r="T2475" s="34">
        <f>_xlfn.XLOOKUP(B2475,Demog!$A$2:$A$219,Demog!$P$2:$P$219,,,2)</f>
        <v>81414</v>
      </c>
      <c r="U2475" s="34">
        <f t="shared" si="38"/>
        <v>34</v>
      </c>
      <c r="V2475" s="13">
        <f>IF(OR(Table1[[#This Row],[7d_positivity_public]]=0,ISBLANK(Table1[[#This Row],[7d_positivity_public]])),"",(Table1[[#This Row],[7d_positivity_public]]-Table1[[#This Row],[7d_positivity_all]])/Table1[[#This Row],[7d_positivity_public]])</f>
        <v>0.8</v>
      </c>
      <c r="W2475">
        <v>1</v>
      </c>
    </row>
    <row r="2476" spans="1:23" x14ac:dyDescent="0.25">
      <c r="A2476" s="10">
        <v>44435</v>
      </c>
      <c r="B2476">
        <v>2224</v>
      </c>
      <c r="C2476" t="s">
        <v>140</v>
      </c>
      <c r="D2476">
        <v>7</v>
      </c>
      <c r="E2476">
        <v>10</v>
      </c>
      <c r="F2476">
        <v>-3</v>
      </c>
      <c r="G2476">
        <v>5</v>
      </c>
      <c r="H2476">
        <v>85</v>
      </c>
      <c r="J2476">
        <v>78</v>
      </c>
      <c r="K2476">
        <v>86</v>
      </c>
      <c r="L2476">
        <v>85</v>
      </c>
      <c r="M2476">
        <v>86</v>
      </c>
      <c r="N2476">
        <v>78</v>
      </c>
      <c r="O2476">
        <v>66</v>
      </c>
      <c r="P2476">
        <v>79</v>
      </c>
      <c r="Q2476">
        <v>76</v>
      </c>
      <c r="R2476">
        <v>82</v>
      </c>
      <c r="T2476" s="34">
        <f>_xlfn.XLOOKUP(B2476,Demog!$A$2:$A$219,Demog!$P$2:$P$219,,,2)</f>
        <v>58746</v>
      </c>
      <c r="U2476" s="34">
        <f t="shared" si="38"/>
        <v>29</v>
      </c>
      <c r="V2476" s="13">
        <f>IF(OR(Table1[[#This Row],[7d_positivity_public]]=0,ISBLANK(Table1[[#This Row],[7d_positivity_public]])),"",(Table1[[#This Row],[7d_positivity_public]]-Table1[[#This Row],[7d_positivity_all]])/Table1[[#This Row],[7d_positivity_public]])</f>
        <v>0.4</v>
      </c>
      <c r="W2476">
        <v>3</v>
      </c>
    </row>
    <row r="2477" spans="1:23" x14ac:dyDescent="0.25">
      <c r="A2477" s="10">
        <v>44435</v>
      </c>
      <c r="B2477">
        <v>2231</v>
      </c>
      <c r="C2477" t="s">
        <v>141</v>
      </c>
      <c r="D2477">
        <v>12</v>
      </c>
      <c r="E2477">
        <v>7</v>
      </c>
      <c r="F2477">
        <v>5</v>
      </c>
      <c r="G2477">
        <v>9</v>
      </c>
      <c r="H2477">
        <v>81</v>
      </c>
      <c r="J2477">
        <v>72</v>
      </c>
      <c r="K2477">
        <v>82</v>
      </c>
      <c r="L2477">
        <v>75</v>
      </c>
      <c r="M2477">
        <v>88</v>
      </c>
      <c r="N2477">
        <v>74</v>
      </c>
      <c r="O2477">
        <v>59</v>
      </c>
      <c r="P2477">
        <v>75</v>
      </c>
      <c r="Q2477">
        <v>65</v>
      </c>
      <c r="R2477">
        <v>83</v>
      </c>
      <c r="T2477" s="34">
        <f>_xlfn.XLOOKUP(B2477,Demog!$A$2:$A$219,Demog!$P$2:$P$219,,,2)</f>
        <v>30824</v>
      </c>
      <c r="U2477" s="34">
        <f t="shared" si="38"/>
        <v>26</v>
      </c>
      <c r="V2477" s="13">
        <f>IF(OR(Table1[[#This Row],[7d_positivity_public]]=0,ISBLANK(Table1[[#This Row],[7d_positivity_public]])),"",(Table1[[#This Row],[7d_positivity_public]]-Table1[[#This Row],[7d_positivity_all]])/Table1[[#This Row],[7d_positivity_public]])</f>
        <v>0.22222222222222221</v>
      </c>
      <c r="W2477">
        <v>7</v>
      </c>
    </row>
    <row r="2478" spans="1:23" x14ac:dyDescent="0.25">
      <c r="A2478" s="10">
        <v>44435</v>
      </c>
      <c r="B2478">
        <v>2232</v>
      </c>
      <c r="C2478" t="s">
        <v>142</v>
      </c>
      <c r="D2478">
        <v>6</v>
      </c>
      <c r="E2478">
        <v>4</v>
      </c>
      <c r="F2478">
        <v>2</v>
      </c>
      <c r="G2478">
        <v>4</v>
      </c>
      <c r="H2478">
        <v>87</v>
      </c>
      <c r="J2478">
        <v>80</v>
      </c>
      <c r="K2478">
        <v>87</v>
      </c>
      <c r="L2478">
        <v>83</v>
      </c>
      <c r="M2478">
        <v>91</v>
      </c>
      <c r="N2478">
        <v>80</v>
      </c>
      <c r="O2478">
        <v>69</v>
      </c>
      <c r="P2478">
        <v>81</v>
      </c>
      <c r="Q2478">
        <v>74</v>
      </c>
      <c r="R2478">
        <v>88</v>
      </c>
      <c r="T2478" s="34">
        <f>_xlfn.XLOOKUP(B2478,Demog!$A$2:$A$219,Demog!$P$2:$P$219,,,2)</f>
        <v>18835</v>
      </c>
      <c r="U2478" s="34">
        <f t="shared" si="38"/>
        <v>8</v>
      </c>
      <c r="V2478" s="13">
        <f>IF(OR(Table1[[#This Row],[7d_positivity_public]]=0,ISBLANK(Table1[[#This Row],[7d_positivity_public]])),"",(Table1[[#This Row],[7d_positivity_public]]-Table1[[#This Row],[7d_positivity_all]])/Table1[[#This Row],[7d_positivity_public]])</f>
        <v>0.25</v>
      </c>
      <c r="W2478">
        <v>3</v>
      </c>
    </row>
    <row r="2479" spans="1:23" x14ac:dyDescent="0.25">
      <c r="A2479" s="10">
        <v>44435</v>
      </c>
      <c r="B2479">
        <v>2233</v>
      </c>
      <c r="C2479" t="s">
        <v>143</v>
      </c>
      <c r="D2479">
        <v>8</v>
      </c>
      <c r="E2479">
        <v>8</v>
      </c>
      <c r="F2479">
        <v>0</v>
      </c>
      <c r="G2479">
        <v>5</v>
      </c>
      <c r="H2479">
        <v>81</v>
      </c>
      <c r="J2479">
        <v>75</v>
      </c>
      <c r="K2479">
        <v>82</v>
      </c>
      <c r="L2479">
        <v>77</v>
      </c>
      <c r="M2479">
        <v>88</v>
      </c>
      <c r="N2479">
        <v>74</v>
      </c>
      <c r="O2479">
        <v>62</v>
      </c>
      <c r="P2479">
        <v>75</v>
      </c>
      <c r="Q2479">
        <v>68</v>
      </c>
      <c r="R2479">
        <v>84</v>
      </c>
      <c r="T2479" s="34">
        <f>_xlfn.XLOOKUP(B2479,Demog!$A$2:$A$219,Demog!$P$2:$P$219,,,2)</f>
        <v>51442</v>
      </c>
      <c r="U2479" s="34">
        <f t="shared" si="38"/>
        <v>29</v>
      </c>
      <c r="V2479" s="13">
        <f>IF(OR(Table1[[#This Row],[7d_positivity_public]]=0,ISBLANK(Table1[[#This Row],[7d_positivity_public]])),"",(Table1[[#This Row],[7d_positivity_public]]-Table1[[#This Row],[7d_positivity_all]])/Table1[[#This Row],[7d_positivity_public]])</f>
        <v>0.2</v>
      </c>
      <c r="W2479">
        <v>4</v>
      </c>
    </row>
    <row r="2480" spans="1:23" x14ac:dyDescent="0.25">
      <c r="A2480" s="10">
        <v>44435</v>
      </c>
      <c r="B2480">
        <v>2241</v>
      </c>
      <c r="C2480" t="s">
        <v>144</v>
      </c>
      <c r="D2480">
        <v>8</v>
      </c>
      <c r="E2480">
        <v>5</v>
      </c>
      <c r="F2480">
        <v>3</v>
      </c>
      <c r="G2480">
        <v>5</v>
      </c>
      <c r="H2480">
        <v>86</v>
      </c>
      <c r="J2480">
        <v>84</v>
      </c>
      <c r="K2480">
        <v>86</v>
      </c>
      <c r="L2480">
        <v>85</v>
      </c>
      <c r="M2480">
        <v>87</v>
      </c>
      <c r="N2480">
        <v>79</v>
      </c>
      <c r="O2480">
        <v>72</v>
      </c>
      <c r="P2480">
        <v>80</v>
      </c>
      <c r="Q2480">
        <v>78</v>
      </c>
      <c r="R2480">
        <v>83</v>
      </c>
      <c r="T2480" s="34">
        <f>_xlfn.XLOOKUP(B2480,Demog!$A$2:$A$219,Demog!$P$2:$P$219,,,2)</f>
        <v>40842</v>
      </c>
      <c r="U2480" s="34">
        <f t="shared" si="38"/>
        <v>23</v>
      </c>
      <c r="V2480" s="13">
        <f>IF(OR(Table1[[#This Row],[7d_positivity_public]]=0,ISBLANK(Table1[[#This Row],[7d_positivity_public]])),"",(Table1[[#This Row],[7d_positivity_public]]-Table1[[#This Row],[7d_positivity_all]])/Table1[[#This Row],[7d_positivity_public]])</f>
        <v>0.4</v>
      </c>
      <c r="W2480">
        <v>3</v>
      </c>
    </row>
    <row r="2481" spans="1:23" x14ac:dyDescent="0.25">
      <c r="A2481" s="10">
        <v>44435</v>
      </c>
      <c r="B2481">
        <v>2242</v>
      </c>
      <c r="C2481" t="s">
        <v>145</v>
      </c>
      <c r="D2481">
        <v>10</v>
      </c>
      <c r="E2481">
        <v>7</v>
      </c>
      <c r="F2481">
        <v>3</v>
      </c>
      <c r="G2481">
        <v>7</v>
      </c>
      <c r="H2481">
        <v>87</v>
      </c>
      <c r="J2481">
        <v>81</v>
      </c>
      <c r="K2481">
        <v>87</v>
      </c>
      <c r="L2481">
        <v>86</v>
      </c>
      <c r="M2481">
        <v>89</v>
      </c>
      <c r="N2481">
        <v>80</v>
      </c>
      <c r="O2481">
        <v>69</v>
      </c>
      <c r="P2481">
        <v>81</v>
      </c>
      <c r="Q2481">
        <v>77</v>
      </c>
      <c r="R2481">
        <v>85</v>
      </c>
      <c r="T2481" s="34">
        <f>_xlfn.XLOOKUP(B2481,Demog!$A$2:$A$219,Demog!$P$2:$P$219,,,2)</f>
        <v>70406</v>
      </c>
      <c r="U2481" s="34">
        <f t="shared" si="38"/>
        <v>49</v>
      </c>
      <c r="V2481" s="13">
        <f>IF(OR(Table1[[#This Row],[7d_positivity_public]]=0,ISBLANK(Table1[[#This Row],[7d_positivity_public]])),"",(Table1[[#This Row],[7d_positivity_public]]-Table1[[#This Row],[7d_positivity_all]])/Table1[[#This Row],[7d_positivity_public]])</f>
        <v>0.5714285714285714</v>
      </c>
      <c r="W2481">
        <v>3</v>
      </c>
    </row>
    <row r="2482" spans="1:23" x14ac:dyDescent="0.25">
      <c r="A2482" s="10">
        <v>44435</v>
      </c>
      <c r="B2482">
        <v>2243</v>
      </c>
      <c r="C2482" t="s">
        <v>146</v>
      </c>
      <c r="D2482">
        <v>9</v>
      </c>
      <c r="E2482">
        <v>13</v>
      </c>
      <c r="F2482">
        <v>-4</v>
      </c>
      <c r="G2482">
        <v>7</v>
      </c>
      <c r="H2482">
        <v>86</v>
      </c>
      <c r="J2482">
        <v>81</v>
      </c>
      <c r="K2482">
        <v>86</v>
      </c>
      <c r="L2482">
        <v>84</v>
      </c>
      <c r="M2482">
        <v>88</v>
      </c>
      <c r="N2482">
        <v>79</v>
      </c>
      <c r="O2482">
        <v>70</v>
      </c>
      <c r="P2482">
        <v>80</v>
      </c>
      <c r="Q2482">
        <v>75</v>
      </c>
      <c r="R2482">
        <v>84</v>
      </c>
      <c r="T2482" s="34">
        <f>_xlfn.XLOOKUP(B2482,Demog!$A$2:$A$219,Demog!$P$2:$P$219,,,2)</f>
        <v>28129</v>
      </c>
      <c r="U2482" s="34">
        <f t="shared" si="38"/>
        <v>18</v>
      </c>
      <c r="V2482" s="13">
        <f>IF(OR(Table1[[#This Row],[7d_positivity_public]]=0,ISBLANK(Table1[[#This Row],[7d_positivity_public]])),"",(Table1[[#This Row],[7d_positivity_public]]-Table1[[#This Row],[7d_positivity_all]])/Table1[[#This Row],[7d_positivity_public]])</f>
        <v>0.2857142857142857</v>
      </c>
      <c r="W2482">
        <v>5</v>
      </c>
    </row>
    <row r="2483" spans="1:23" x14ac:dyDescent="0.25">
      <c r="A2483" s="10">
        <v>44435</v>
      </c>
      <c r="B2483">
        <v>2244</v>
      </c>
      <c r="C2483" t="s">
        <v>147</v>
      </c>
      <c r="D2483">
        <v>9</v>
      </c>
      <c r="E2483">
        <v>7</v>
      </c>
      <c r="F2483">
        <v>2</v>
      </c>
      <c r="G2483">
        <v>6</v>
      </c>
      <c r="H2483">
        <v>85</v>
      </c>
      <c r="J2483">
        <v>81</v>
      </c>
      <c r="K2483">
        <v>86</v>
      </c>
      <c r="L2483">
        <v>82</v>
      </c>
      <c r="M2483">
        <v>89</v>
      </c>
      <c r="N2483">
        <v>79</v>
      </c>
      <c r="O2483">
        <v>68</v>
      </c>
      <c r="P2483">
        <v>79</v>
      </c>
      <c r="Q2483">
        <v>74</v>
      </c>
      <c r="R2483">
        <v>85</v>
      </c>
      <c r="T2483" s="34">
        <f>_xlfn.XLOOKUP(B2483,Demog!$A$2:$A$219,Demog!$P$2:$P$219,,,2)</f>
        <v>58612</v>
      </c>
      <c r="U2483" s="34">
        <f t="shared" si="38"/>
        <v>37</v>
      </c>
      <c r="V2483" s="13">
        <f>IF(OR(Table1[[#This Row],[7d_positivity_public]]=0,ISBLANK(Table1[[#This Row],[7d_positivity_public]])),"",(Table1[[#This Row],[7d_positivity_public]]-Table1[[#This Row],[7d_positivity_all]])/Table1[[#This Row],[7d_positivity_public]])</f>
        <v>0.16666666666666666</v>
      </c>
      <c r="W2483">
        <v>5</v>
      </c>
    </row>
    <row r="2484" spans="1:23" x14ac:dyDescent="0.25">
      <c r="A2484" s="10">
        <v>44435</v>
      </c>
      <c r="B2484">
        <v>2245</v>
      </c>
      <c r="C2484" t="s">
        <v>148</v>
      </c>
      <c r="D2484">
        <v>10</v>
      </c>
      <c r="E2484">
        <v>8</v>
      </c>
      <c r="F2484">
        <v>2</v>
      </c>
      <c r="G2484">
        <v>6</v>
      </c>
      <c r="H2484">
        <v>87</v>
      </c>
      <c r="J2484">
        <v>84</v>
      </c>
      <c r="K2484">
        <v>87</v>
      </c>
      <c r="L2484">
        <v>86</v>
      </c>
      <c r="M2484">
        <v>89</v>
      </c>
      <c r="N2484">
        <v>82</v>
      </c>
      <c r="O2484">
        <v>74</v>
      </c>
      <c r="P2484">
        <v>82</v>
      </c>
      <c r="Q2484">
        <v>79</v>
      </c>
      <c r="R2484">
        <v>86</v>
      </c>
      <c r="T2484" s="34">
        <f>_xlfn.XLOOKUP(B2484,Demog!$A$2:$A$219,Demog!$P$2:$P$219,,,2)</f>
        <v>36404</v>
      </c>
      <c r="U2484" s="34">
        <f t="shared" si="38"/>
        <v>25</v>
      </c>
      <c r="V2484" s="13">
        <f>IF(OR(Table1[[#This Row],[7d_positivity_public]]=0,ISBLANK(Table1[[#This Row],[7d_positivity_public]])),"",(Table1[[#This Row],[7d_positivity_public]]-Table1[[#This Row],[7d_positivity_all]])/Table1[[#This Row],[7d_positivity_public]])</f>
        <v>0.33333333333333331</v>
      </c>
      <c r="W2484">
        <v>4</v>
      </c>
    </row>
    <row r="2485" spans="1:23" x14ac:dyDescent="0.25">
      <c r="A2485" s="10">
        <v>44435</v>
      </c>
      <c r="B2485">
        <v>2311</v>
      </c>
      <c r="C2485" t="s">
        <v>149</v>
      </c>
      <c r="D2485">
        <v>6</v>
      </c>
      <c r="E2485">
        <v>2</v>
      </c>
      <c r="F2485">
        <v>4</v>
      </c>
      <c r="G2485">
        <v>4</v>
      </c>
      <c r="H2485">
        <v>80</v>
      </c>
      <c r="J2485">
        <v>64</v>
      </c>
      <c r="K2485">
        <v>80</v>
      </c>
      <c r="L2485">
        <v>75</v>
      </c>
      <c r="M2485">
        <v>87</v>
      </c>
      <c r="N2485">
        <v>72</v>
      </c>
      <c r="O2485">
        <v>51</v>
      </c>
      <c r="P2485">
        <v>73</v>
      </c>
      <c r="Q2485">
        <v>65</v>
      </c>
      <c r="R2485">
        <v>82</v>
      </c>
      <c r="T2485" s="34">
        <f>_xlfn.XLOOKUP(B2485,Demog!$A$2:$A$219,Demog!$P$2:$P$219,,,2)</f>
        <v>25888</v>
      </c>
      <c r="U2485" s="34">
        <f t="shared" si="38"/>
        <v>11</v>
      </c>
      <c r="V2485" s="13">
        <f>IF(OR(Table1[[#This Row],[7d_positivity_public]]=0,ISBLANK(Table1[[#This Row],[7d_positivity_public]])),"",(Table1[[#This Row],[7d_positivity_public]]-Table1[[#This Row],[7d_positivity_all]])/Table1[[#This Row],[7d_positivity_public]])</f>
        <v>0.25</v>
      </c>
      <c r="W2485">
        <v>3</v>
      </c>
    </row>
    <row r="2486" spans="1:23" x14ac:dyDescent="0.25">
      <c r="A2486" s="10">
        <v>44435</v>
      </c>
      <c r="B2486">
        <v>2312</v>
      </c>
      <c r="C2486" t="s">
        <v>150</v>
      </c>
      <c r="D2486">
        <v>7</v>
      </c>
      <c r="E2486">
        <v>8</v>
      </c>
      <c r="F2486">
        <v>-1</v>
      </c>
      <c r="G2486">
        <v>5</v>
      </c>
      <c r="H2486">
        <v>88</v>
      </c>
      <c r="J2486">
        <v>83</v>
      </c>
      <c r="K2486">
        <v>88</v>
      </c>
      <c r="L2486">
        <v>84</v>
      </c>
      <c r="M2486">
        <v>92</v>
      </c>
      <c r="N2486">
        <v>82</v>
      </c>
      <c r="O2486">
        <v>73</v>
      </c>
      <c r="P2486">
        <v>83</v>
      </c>
      <c r="Q2486">
        <v>77</v>
      </c>
      <c r="R2486">
        <v>88</v>
      </c>
      <c r="T2486" s="34">
        <f>_xlfn.XLOOKUP(B2486,Demog!$A$2:$A$219,Demog!$P$2:$P$219,,,2)</f>
        <v>29587</v>
      </c>
      <c r="U2486" s="34">
        <f t="shared" si="38"/>
        <v>14</v>
      </c>
      <c r="V2486" s="13">
        <f>IF(OR(Table1[[#This Row],[7d_positivity_public]]=0,ISBLANK(Table1[[#This Row],[7d_positivity_public]])),"",(Table1[[#This Row],[7d_positivity_public]]-Table1[[#This Row],[7d_positivity_all]])/Table1[[#This Row],[7d_positivity_public]])</f>
        <v>0.2</v>
      </c>
      <c r="W2486">
        <v>4</v>
      </c>
    </row>
    <row r="2487" spans="1:23" x14ac:dyDescent="0.25">
      <c r="A2487" s="10">
        <v>44435</v>
      </c>
      <c r="B2487">
        <v>2313</v>
      </c>
      <c r="C2487" t="s">
        <v>151</v>
      </c>
      <c r="D2487">
        <v>8</v>
      </c>
      <c r="E2487">
        <v>5</v>
      </c>
      <c r="F2487">
        <v>3</v>
      </c>
      <c r="G2487">
        <v>5</v>
      </c>
      <c r="H2487">
        <v>85</v>
      </c>
      <c r="J2487">
        <v>79</v>
      </c>
      <c r="K2487">
        <v>86</v>
      </c>
      <c r="L2487">
        <v>84</v>
      </c>
      <c r="M2487">
        <v>90</v>
      </c>
      <c r="N2487">
        <v>78</v>
      </c>
      <c r="O2487">
        <v>68</v>
      </c>
      <c r="P2487">
        <v>80</v>
      </c>
      <c r="Q2487">
        <v>76</v>
      </c>
      <c r="R2487">
        <v>86</v>
      </c>
      <c r="T2487" s="34">
        <f>_xlfn.XLOOKUP(B2487,Demog!$A$2:$A$219,Demog!$P$2:$P$219,,,2)</f>
        <v>31567</v>
      </c>
      <c r="U2487" s="34">
        <f t="shared" si="38"/>
        <v>18</v>
      </c>
      <c r="V2487" s="13">
        <f>IF(OR(Table1[[#This Row],[7d_positivity_public]]=0,ISBLANK(Table1[[#This Row],[7d_positivity_public]])),"",(Table1[[#This Row],[7d_positivity_public]]-Table1[[#This Row],[7d_positivity_all]])/Table1[[#This Row],[7d_positivity_public]])</f>
        <v>0.4</v>
      </c>
      <c r="W2487">
        <v>3</v>
      </c>
    </row>
    <row r="2488" spans="1:23" x14ac:dyDescent="0.25">
      <c r="A2488" s="10">
        <v>44435</v>
      </c>
      <c r="B2488">
        <v>2314</v>
      </c>
      <c r="C2488" t="s">
        <v>152</v>
      </c>
      <c r="D2488">
        <v>15</v>
      </c>
      <c r="E2488">
        <v>16</v>
      </c>
      <c r="F2488">
        <v>-1</v>
      </c>
      <c r="G2488">
        <v>10</v>
      </c>
      <c r="H2488">
        <v>82</v>
      </c>
      <c r="J2488">
        <v>74</v>
      </c>
      <c r="K2488">
        <v>83</v>
      </c>
      <c r="L2488">
        <v>75</v>
      </c>
      <c r="M2488">
        <v>89</v>
      </c>
      <c r="N2488">
        <v>75</v>
      </c>
      <c r="O2488">
        <v>58</v>
      </c>
      <c r="P2488">
        <v>76</v>
      </c>
      <c r="Q2488">
        <v>65</v>
      </c>
      <c r="R2488">
        <v>85</v>
      </c>
      <c r="T2488" s="34">
        <f>_xlfn.XLOOKUP(B2488,Demog!$A$2:$A$219,Demog!$P$2:$P$219,,,2)</f>
        <v>22090</v>
      </c>
      <c r="U2488" s="34">
        <f t="shared" si="38"/>
        <v>23</v>
      </c>
      <c r="V2488" s="13">
        <f>IF(OR(Table1[[#This Row],[7d_positivity_public]]=0,ISBLANK(Table1[[#This Row],[7d_positivity_public]])),"",(Table1[[#This Row],[7d_positivity_public]]-Table1[[#This Row],[7d_positivity_all]])/Table1[[#This Row],[7d_positivity_public]])</f>
        <v>0.3</v>
      </c>
      <c r="W2488">
        <v>7</v>
      </c>
    </row>
    <row r="2489" spans="1:23" x14ac:dyDescent="0.25">
      <c r="A2489" s="10">
        <v>44435</v>
      </c>
      <c r="B2489">
        <v>2315</v>
      </c>
      <c r="C2489" t="s">
        <v>153</v>
      </c>
      <c r="D2489">
        <v>6</v>
      </c>
      <c r="E2489">
        <v>11</v>
      </c>
      <c r="F2489">
        <v>-5</v>
      </c>
      <c r="G2489">
        <v>4</v>
      </c>
      <c r="H2489">
        <v>78</v>
      </c>
      <c r="J2489">
        <v>66</v>
      </c>
      <c r="K2489">
        <v>79</v>
      </c>
      <c r="L2489">
        <v>72</v>
      </c>
      <c r="M2489">
        <v>86</v>
      </c>
      <c r="N2489">
        <v>69</v>
      </c>
      <c r="O2489">
        <v>51</v>
      </c>
      <c r="P2489">
        <v>71</v>
      </c>
      <c r="Q2489">
        <v>61</v>
      </c>
      <c r="R2489">
        <v>81</v>
      </c>
      <c r="T2489" s="34">
        <f>_xlfn.XLOOKUP(B2489,Demog!$A$2:$A$219,Demog!$P$2:$P$219,,,2)</f>
        <v>13204</v>
      </c>
      <c r="U2489" s="34">
        <f t="shared" si="38"/>
        <v>6</v>
      </c>
      <c r="V2489" s="13">
        <f>IF(OR(Table1[[#This Row],[7d_positivity_public]]=0,ISBLANK(Table1[[#This Row],[7d_positivity_public]])),"",(Table1[[#This Row],[7d_positivity_public]]-Table1[[#This Row],[7d_positivity_all]])/Table1[[#This Row],[7d_positivity_public]])</f>
        <v>0.25</v>
      </c>
      <c r="W2489">
        <v>3</v>
      </c>
    </row>
    <row r="2490" spans="1:23" x14ac:dyDescent="0.25">
      <c r="A2490" s="10">
        <v>44435</v>
      </c>
      <c r="B2490">
        <v>2316</v>
      </c>
      <c r="C2490" t="s">
        <v>154</v>
      </c>
      <c r="D2490">
        <v>8</v>
      </c>
      <c r="E2490">
        <v>9</v>
      </c>
      <c r="F2490">
        <v>-1</v>
      </c>
      <c r="G2490">
        <v>5</v>
      </c>
      <c r="H2490">
        <v>78</v>
      </c>
      <c r="J2490">
        <v>64</v>
      </c>
      <c r="K2490">
        <v>79</v>
      </c>
      <c r="L2490">
        <v>72</v>
      </c>
      <c r="M2490">
        <v>85</v>
      </c>
      <c r="N2490">
        <v>70</v>
      </c>
      <c r="O2490">
        <v>50</v>
      </c>
      <c r="P2490">
        <v>72</v>
      </c>
      <c r="Q2490">
        <v>62</v>
      </c>
      <c r="R2490">
        <v>81</v>
      </c>
      <c r="T2490" s="34">
        <f>_xlfn.XLOOKUP(B2490,Demog!$A$2:$A$219,Demog!$P$2:$P$219,,,2)</f>
        <v>12653</v>
      </c>
      <c r="U2490" s="34">
        <f t="shared" si="38"/>
        <v>7</v>
      </c>
      <c r="V2490" s="13">
        <f>IF(OR(Table1[[#This Row],[7d_positivity_public]]=0,ISBLANK(Table1[[#This Row],[7d_positivity_public]])),"",(Table1[[#This Row],[7d_positivity_public]]-Table1[[#This Row],[7d_positivity_all]])/Table1[[#This Row],[7d_positivity_public]])</f>
        <v>0.4</v>
      </c>
      <c r="W2490">
        <v>3</v>
      </c>
    </row>
    <row r="2491" spans="1:23" x14ac:dyDescent="0.25">
      <c r="A2491" s="10">
        <v>44435</v>
      </c>
      <c r="B2491">
        <v>2317</v>
      </c>
      <c r="C2491" t="s">
        <v>155</v>
      </c>
      <c r="D2491">
        <v>7</v>
      </c>
      <c r="E2491">
        <v>19</v>
      </c>
      <c r="F2491">
        <v>-12</v>
      </c>
      <c r="G2491">
        <v>6</v>
      </c>
      <c r="H2491">
        <v>78</v>
      </c>
      <c r="J2491">
        <v>58</v>
      </c>
      <c r="K2491">
        <v>79</v>
      </c>
      <c r="L2491">
        <v>71</v>
      </c>
      <c r="M2491">
        <v>85</v>
      </c>
      <c r="N2491">
        <v>70</v>
      </c>
      <c r="O2491">
        <v>46</v>
      </c>
      <c r="P2491">
        <v>72</v>
      </c>
      <c r="Q2491">
        <v>60</v>
      </c>
      <c r="R2491">
        <v>81</v>
      </c>
      <c r="T2491" s="34">
        <f>_xlfn.XLOOKUP(B2491,Demog!$A$2:$A$219,Demog!$P$2:$P$219,,,2)</f>
        <v>8789</v>
      </c>
      <c r="U2491" s="34">
        <f t="shared" si="38"/>
        <v>4</v>
      </c>
      <c r="V2491" s="13">
        <f>IF(OR(Table1[[#This Row],[7d_positivity_public]]=0,ISBLANK(Table1[[#This Row],[7d_positivity_public]])),"",(Table1[[#This Row],[7d_positivity_public]]-Table1[[#This Row],[7d_positivity_all]])/Table1[[#This Row],[7d_positivity_public]])</f>
        <v>0.33333333333333331</v>
      </c>
      <c r="W2491">
        <v>4</v>
      </c>
    </row>
    <row r="2492" spans="1:23" x14ac:dyDescent="0.25">
      <c r="A2492" s="10">
        <v>44435</v>
      </c>
      <c r="B2492">
        <v>2321</v>
      </c>
      <c r="C2492" t="s">
        <v>156</v>
      </c>
      <c r="D2492">
        <v>7</v>
      </c>
      <c r="E2492">
        <v>6</v>
      </c>
      <c r="F2492">
        <v>1</v>
      </c>
      <c r="G2492">
        <v>6</v>
      </c>
      <c r="H2492">
        <v>90</v>
      </c>
      <c r="J2492">
        <v>84</v>
      </c>
      <c r="K2492">
        <v>90</v>
      </c>
      <c r="L2492">
        <v>88</v>
      </c>
      <c r="M2492">
        <v>92</v>
      </c>
      <c r="N2492">
        <v>80</v>
      </c>
      <c r="O2492">
        <v>70</v>
      </c>
      <c r="P2492">
        <v>81</v>
      </c>
      <c r="Q2492">
        <v>77</v>
      </c>
      <c r="R2492">
        <v>87</v>
      </c>
      <c r="T2492" s="34">
        <f>_xlfn.XLOOKUP(B2492,Demog!$A$2:$A$219,Demog!$P$2:$P$219,,,2)</f>
        <v>56017</v>
      </c>
      <c r="U2492" s="34">
        <f t="shared" si="38"/>
        <v>27</v>
      </c>
      <c r="V2492" s="13">
        <f>IF(OR(Table1[[#This Row],[7d_positivity_public]]=0,ISBLANK(Table1[[#This Row],[7d_positivity_public]])),"",(Table1[[#This Row],[7d_positivity_public]]-Table1[[#This Row],[7d_positivity_all]])/Table1[[#This Row],[7d_positivity_public]])</f>
        <v>0.33333333333333331</v>
      </c>
      <c r="W2492">
        <v>4</v>
      </c>
    </row>
    <row r="2493" spans="1:23" x14ac:dyDescent="0.25">
      <c r="A2493" s="10">
        <v>44435</v>
      </c>
      <c r="B2493">
        <v>2322</v>
      </c>
      <c r="C2493" t="s">
        <v>157</v>
      </c>
      <c r="D2493">
        <v>6</v>
      </c>
      <c r="E2493">
        <v>4</v>
      </c>
      <c r="F2493">
        <v>2</v>
      </c>
      <c r="G2493">
        <v>4</v>
      </c>
      <c r="H2493">
        <v>91</v>
      </c>
      <c r="J2493">
        <v>86</v>
      </c>
      <c r="K2493">
        <v>91</v>
      </c>
      <c r="L2493">
        <v>88</v>
      </c>
      <c r="M2493">
        <v>94</v>
      </c>
      <c r="N2493">
        <v>85</v>
      </c>
      <c r="O2493">
        <v>75</v>
      </c>
      <c r="P2493">
        <v>85</v>
      </c>
      <c r="Q2493">
        <v>80</v>
      </c>
      <c r="R2493">
        <v>90</v>
      </c>
      <c r="T2493" s="34">
        <f>_xlfn.XLOOKUP(B2493,Demog!$A$2:$A$219,Demog!$P$2:$P$219,,,2)</f>
        <v>24822</v>
      </c>
      <c r="U2493" s="34">
        <f t="shared" si="38"/>
        <v>10</v>
      </c>
      <c r="V2493" s="13">
        <f>IF(OR(Table1[[#This Row],[7d_positivity_public]]=0,ISBLANK(Table1[[#This Row],[7d_positivity_public]])),"",(Table1[[#This Row],[7d_positivity_public]]-Table1[[#This Row],[7d_positivity_all]])/Table1[[#This Row],[7d_positivity_public]])</f>
        <v>0.25</v>
      </c>
      <c r="W2493">
        <v>3</v>
      </c>
    </row>
    <row r="2494" spans="1:23" x14ac:dyDescent="0.25">
      <c r="A2494" s="10">
        <v>44435</v>
      </c>
      <c r="B2494">
        <v>2323</v>
      </c>
      <c r="C2494" t="s">
        <v>158</v>
      </c>
      <c r="D2494">
        <v>13</v>
      </c>
      <c r="E2494">
        <v>5</v>
      </c>
      <c r="F2494">
        <v>8</v>
      </c>
      <c r="G2494">
        <v>8</v>
      </c>
      <c r="H2494">
        <v>90</v>
      </c>
      <c r="J2494">
        <v>86</v>
      </c>
      <c r="K2494">
        <v>90</v>
      </c>
      <c r="L2494">
        <v>86</v>
      </c>
      <c r="M2494">
        <v>92</v>
      </c>
      <c r="N2494">
        <v>84</v>
      </c>
      <c r="O2494">
        <v>76</v>
      </c>
      <c r="P2494">
        <v>85</v>
      </c>
      <c r="Q2494">
        <v>77</v>
      </c>
      <c r="R2494">
        <v>89</v>
      </c>
      <c r="T2494" s="34">
        <f>_xlfn.XLOOKUP(B2494,Demog!$A$2:$A$219,Demog!$P$2:$P$219,,,2)</f>
        <v>22225</v>
      </c>
      <c r="U2494" s="34">
        <f t="shared" si="38"/>
        <v>20</v>
      </c>
      <c r="V2494" s="13">
        <f>IF(OR(Table1[[#This Row],[7d_positivity_public]]=0,ISBLANK(Table1[[#This Row],[7d_positivity_public]])),"",(Table1[[#This Row],[7d_positivity_public]]-Table1[[#This Row],[7d_positivity_all]])/Table1[[#This Row],[7d_positivity_public]])</f>
        <v>0.375</v>
      </c>
      <c r="W2494">
        <v>5</v>
      </c>
    </row>
    <row r="2495" spans="1:23" x14ac:dyDescent="0.25">
      <c r="A2495" s="10">
        <v>44435</v>
      </c>
      <c r="B2495">
        <v>2331</v>
      </c>
      <c r="C2495" t="s">
        <v>159</v>
      </c>
      <c r="D2495">
        <v>8</v>
      </c>
      <c r="E2495">
        <v>8</v>
      </c>
      <c r="F2495">
        <v>0</v>
      </c>
      <c r="G2495">
        <v>6</v>
      </c>
      <c r="H2495">
        <v>89</v>
      </c>
      <c r="J2495">
        <v>79</v>
      </c>
      <c r="K2495">
        <v>90</v>
      </c>
      <c r="L2495">
        <v>90</v>
      </c>
      <c r="M2495">
        <v>91</v>
      </c>
      <c r="N2495">
        <v>76</v>
      </c>
      <c r="O2495">
        <v>61</v>
      </c>
      <c r="P2495">
        <v>78</v>
      </c>
      <c r="Q2495">
        <v>73</v>
      </c>
      <c r="R2495">
        <v>85</v>
      </c>
      <c r="T2495" s="34">
        <f>_xlfn.XLOOKUP(B2495,Demog!$A$2:$A$219,Demog!$P$2:$P$219,,,2)</f>
        <v>53402</v>
      </c>
      <c r="U2495" s="34">
        <f t="shared" si="38"/>
        <v>30</v>
      </c>
      <c r="V2495" s="13">
        <f>IF(OR(Table1[[#This Row],[7d_positivity_public]]=0,ISBLANK(Table1[[#This Row],[7d_positivity_public]])),"",(Table1[[#This Row],[7d_positivity_public]]-Table1[[#This Row],[7d_positivity_all]])/Table1[[#This Row],[7d_positivity_public]])</f>
        <v>0.16666666666666666</v>
      </c>
      <c r="W2495">
        <v>5</v>
      </c>
    </row>
    <row r="2496" spans="1:23" x14ac:dyDescent="0.25">
      <c r="A2496" s="10">
        <v>44435</v>
      </c>
      <c r="B2496">
        <v>2332</v>
      </c>
      <c r="C2496" t="s">
        <v>160</v>
      </c>
      <c r="D2496">
        <v>10</v>
      </c>
      <c r="E2496">
        <v>9</v>
      </c>
      <c r="F2496">
        <v>1</v>
      </c>
      <c r="G2496">
        <v>9</v>
      </c>
      <c r="H2496">
        <v>85</v>
      </c>
      <c r="J2496">
        <v>71</v>
      </c>
      <c r="K2496">
        <v>86</v>
      </c>
      <c r="L2496">
        <v>86</v>
      </c>
      <c r="M2496">
        <v>86</v>
      </c>
      <c r="N2496">
        <v>73</v>
      </c>
      <c r="O2496">
        <v>55</v>
      </c>
      <c r="P2496">
        <v>74</v>
      </c>
      <c r="Q2496">
        <v>70</v>
      </c>
      <c r="R2496">
        <v>80</v>
      </c>
      <c r="T2496" s="34">
        <f>_xlfn.XLOOKUP(B2496,Demog!$A$2:$A$219,Demog!$P$2:$P$219,,,2)</f>
        <v>51161</v>
      </c>
      <c r="U2496" s="34">
        <f t="shared" si="38"/>
        <v>36</v>
      </c>
      <c r="V2496" s="13">
        <f>IF(OR(Table1[[#This Row],[7d_positivity_public]]=0,ISBLANK(Table1[[#This Row],[7d_positivity_public]])),"",(Table1[[#This Row],[7d_positivity_public]]-Table1[[#This Row],[7d_positivity_all]])/Table1[[#This Row],[7d_positivity_public]])</f>
        <v>0.55555555555555558</v>
      </c>
      <c r="W2496">
        <v>4</v>
      </c>
    </row>
    <row r="2497" spans="1:23" x14ac:dyDescent="0.25">
      <c r="A2497" s="10">
        <v>44435</v>
      </c>
      <c r="B2497">
        <v>2333</v>
      </c>
      <c r="C2497" t="s">
        <v>161</v>
      </c>
      <c r="D2497">
        <v>11</v>
      </c>
      <c r="E2497">
        <v>10</v>
      </c>
      <c r="F2497">
        <v>1</v>
      </c>
      <c r="G2497">
        <v>7</v>
      </c>
      <c r="H2497">
        <v>86</v>
      </c>
      <c r="J2497">
        <v>81</v>
      </c>
      <c r="K2497">
        <v>87</v>
      </c>
      <c r="L2497">
        <v>84</v>
      </c>
      <c r="M2497">
        <v>91</v>
      </c>
      <c r="N2497">
        <v>79</v>
      </c>
      <c r="O2497">
        <v>70</v>
      </c>
      <c r="P2497">
        <v>80</v>
      </c>
      <c r="Q2497">
        <v>75</v>
      </c>
      <c r="R2497">
        <v>87</v>
      </c>
      <c r="T2497" s="34">
        <f>_xlfn.XLOOKUP(B2497,Demog!$A$2:$A$219,Demog!$P$2:$P$219,,,2)</f>
        <v>69963</v>
      </c>
      <c r="U2497" s="34">
        <f t="shared" si="38"/>
        <v>54</v>
      </c>
      <c r="V2497" s="13">
        <f>IF(OR(Table1[[#This Row],[7d_positivity_public]]=0,ISBLANK(Table1[[#This Row],[7d_positivity_public]])),"",(Table1[[#This Row],[7d_positivity_public]]-Table1[[#This Row],[7d_positivity_all]])/Table1[[#This Row],[7d_positivity_public]])</f>
        <v>0.2857142857142857</v>
      </c>
      <c r="W2497">
        <v>5</v>
      </c>
    </row>
    <row r="2498" spans="1:23" x14ac:dyDescent="0.25">
      <c r="A2498" s="10">
        <v>44435</v>
      </c>
      <c r="B2498">
        <v>2334</v>
      </c>
      <c r="C2498" t="s">
        <v>162</v>
      </c>
      <c r="D2498">
        <v>6</v>
      </c>
      <c r="E2498">
        <v>5</v>
      </c>
      <c r="F2498">
        <v>1</v>
      </c>
      <c r="G2498">
        <v>4</v>
      </c>
      <c r="H2498">
        <v>91</v>
      </c>
      <c r="J2498">
        <v>85</v>
      </c>
      <c r="K2498">
        <v>91</v>
      </c>
      <c r="L2498">
        <v>90</v>
      </c>
      <c r="M2498">
        <v>94</v>
      </c>
      <c r="N2498">
        <v>81</v>
      </c>
      <c r="O2498">
        <v>70</v>
      </c>
      <c r="P2498">
        <v>82</v>
      </c>
      <c r="Q2498">
        <v>78</v>
      </c>
      <c r="R2498">
        <v>89</v>
      </c>
      <c r="T2498" s="34">
        <f>_xlfn.XLOOKUP(B2498,Demog!$A$2:$A$219,Demog!$P$2:$P$219,,,2)</f>
        <v>45391</v>
      </c>
      <c r="U2498" s="34">
        <f t="shared" ref="U2498:U2561" si="39">ROUND(T2498*D2498/100000*7,0)</f>
        <v>19</v>
      </c>
      <c r="V2498" s="13">
        <f>IF(OR(Table1[[#This Row],[7d_positivity_public]]=0,ISBLANK(Table1[[#This Row],[7d_positivity_public]])),"",(Table1[[#This Row],[7d_positivity_public]]-Table1[[#This Row],[7d_positivity_all]])/Table1[[#This Row],[7d_positivity_public]])</f>
        <v>0.25</v>
      </c>
      <c r="W2498">
        <v>3</v>
      </c>
    </row>
    <row r="2499" spans="1:23" x14ac:dyDescent="0.25">
      <c r="A2499" s="10">
        <v>44435</v>
      </c>
      <c r="B2499">
        <v>2335</v>
      </c>
      <c r="C2499" t="s">
        <v>163</v>
      </c>
      <c r="D2499">
        <v>4</v>
      </c>
      <c r="E2499">
        <v>4</v>
      </c>
      <c r="F2499">
        <v>0</v>
      </c>
      <c r="G2499">
        <v>5</v>
      </c>
      <c r="H2499">
        <v>91</v>
      </c>
      <c r="J2499">
        <v>80</v>
      </c>
      <c r="K2499">
        <v>92</v>
      </c>
      <c r="L2499">
        <v>91</v>
      </c>
      <c r="M2499">
        <v>93</v>
      </c>
      <c r="N2499">
        <v>78</v>
      </c>
      <c r="O2499">
        <v>63</v>
      </c>
      <c r="P2499">
        <v>80</v>
      </c>
      <c r="Q2499">
        <v>75</v>
      </c>
      <c r="R2499">
        <v>88</v>
      </c>
      <c r="T2499" s="34">
        <f>_xlfn.XLOOKUP(B2499,Demog!$A$2:$A$219,Demog!$P$2:$P$219,,,2)</f>
        <v>62748</v>
      </c>
      <c r="U2499" s="34">
        <f t="shared" si="39"/>
        <v>18</v>
      </c>
      <c r="V2499" s="13">
        <f>IF(OR(Table1[[#This Row],[7d_positivity_public]]=0,ISBLANK(Table1[[#This Row],[7d_positivity_public]])),"",(Table1[[#This Row],[7d_positivity_public]]-Table1[[#This Row],[7d_positivity_all]])/Table1[[#This Row],[7d_positivity_public]])</f>
        <v>0.2</v>
      </c>
      <c r="W2499">
        <v>4</v>
      </c>
    </row>
    <row r="2500" spans="1:23" x14ac:dyDescent="0.25">
      <c r="A2500" s="10">
        <v>44435</v>
      </c>
      <c r="B2500">
        <v>2336</v>
      </c>
      <c r="C2500" t="s">
        <v>164</v>
      </c>
      <c r="D2500">
        <v>8</v>
      </c>
      <c r="E2500">
        <v>5</v>
      </c>
      <c r="F2500">
        <v>3</v>
      </c>
      <c r="G2500">
        <v>7</v>
      </c>
      <c r="H2500">
        <v>89</v>
      </c>
      <c r="J2500">
        <v>82</v>
      </c>
      <c r="K2500">
        <v>90</v>
      </c>
      <c r="L2500">
        <v>88</v>
      </c>
      <c r="M2500">
        <v>92</v>
      </c>
      <c r="N2500">
        <v>80</v>
      </c>
      <c r="O2500">
        <v>68</v>
      </c>
      <c r="P2500">
        <v>82</v>
      </c>
      <c r="Q2500">
        <v>77</v>
      </c>
      <c r="R2500">
        <v>87</v>
      </c>
      <c r="T2500" s="34">
        <f>_xlfn.XLOOKUP(B2500,Demog!$A$2:$A$219,Demog!$P$2:$P$219,,,2)</f>
        <v>58701</v>
      </c>
      <c r="U2500" s="34">
        <f t="shared" si="39"/>
        <v>33</v>
      </c>
      <c r="V2500" s="13">
        <f>IF(OR(Table1[[#This Row],[7d_positivity_public]]=0,ISBLANK(Table1[[#This Row],[7d_positivity_public]])),"",(Table1[[#This Row],[7d_positivity_public]]-Table1[[#This Row],[7d_positivity_all]])/Table1[[#This Row],[7d_positivity_public]])</f>
        <v>0.2857142857142857</v>
      </c>
      <c r="W2500">
        <v>5</v>
      </c>
    </row>
    <row r="2501" spans="1:23" x14ac:dyDescent="0.25">
      <c r="A2501" s="10">
        <v>44435</v>
      </c>
      <c r="B2501">
        <v>2337</v>
      </c>
      <c r="C2501" t="s">
        <v>165</v>
      </c>
      <c r="D2501">
        <v>8</v>
      </c>
      <c r="E2501">
        <v>8</v>
      </c>
      <c r="F2501">
        <v>0</v>
      </c>
      <c r="G2501">
        <v>8</v>
      </c>
      <c r="H2501">
        <v>83</v>
      </c>
      <c r="J2501">
        <v>75</v>
      </c>
      <c r="K2501">
        <v>84</v>
      </c>
      <c r="L2501">
        <v>82</v>
      </c>
      <c r="M2501">
        <v>87</v>
      </c>
      <c r="N2501">
        <v>76</v>
      </c>
      <c r="O2501">
        <v>63</v>
      </c>
      <c r="P2501">
        <v>77</v>
      </c>
      <c r="Q2501">
        <v>72</v>
      </c>
      <c r="R2501">
        <v>82</v>
      </c>
      <c r="T2501" s="34">
        <f>_xlfn.XLOOKUP(B2501,Demog!$A$2:$A$219,Demog!$P$2:$P$219,,,2)</f>
        <v>60538</v>
      </c>
      <c r="U2501" s="34">
        <f t="shared" si="39"/>
        <v>34</v>
      </c>
      <c r="V2501" s="13">
        <f>IF(OR(Table1[[#This Row],[7d_positivity_public]]=0,ISBLANK(Table1[[#This Row],[7d_positivity_public]])),"",(Table1[[#This Row],[7d_positivity_public]]-Table1[[#This Row],[7d_positivity_all]])/Table1[[#This Row],[7d_positivity_public]])</f>
        <v>0.375</v>
      </c>
      <c r="W2501">
        <v>5</v>
      </c>
    </row>
    <row r="2502" spans="1:23" x14ac:dyDescent="0.25">
      <c r="A2502" s="10">
        <v>44435</v>
      </c>
      <c r="B2502">
        <v>2338</v>
      </c>
      <c r="C2502" t="s">
        <v>166</v>
      </c>
      <c r="D2502">
        <v>4</v>
      </c>
      <c r="E2502">
        <v>3</v>
      </c>
      <c r="F2502">
        <v>1</v>
      </c>
      <c r="G2502">
        <v>6</v>
      </c>
      <c r="H2502">
        <v>91</v>
      </c>
      <c r="J2502">
        <v>78</v>
      </c>
      <c r="K2502">
        <v>92</v>
      </c>
      <c r="L2502">
        <v>92</v>
      </c>
      <c r="M2502">
        <v>94</v>
      </c>
      <c r="N2502">
        <v>77</v>
      </c>
      <c r="O2502">
        <v>59</v>
      </c>
      <c r="P2502">
        <v>79</v>
      </c>
      <c r="Q2502">
        <v>74</v>
      </c>
      <c r="R2502">
        <v>88</v>
      </c>
      <c r="T2502" s="34">
        <f>_xlfn.XLOOKUP(B2502,Demog!$A$2:$A$219,Demog!$P$2:$P$219,,,2)</f>
        <v>41463</v>
      </c>
      <c r="U2502" s="34">
        <f t="shared" si="39"/>
        <v>12</v>
      </c>
      <c r="V2502" s="13">
        <f>IF(OR(Table1[[#This Row],[7d_positivity_public]]=0,ISBLANK(Table1[[#This Row],[7d_positivity_public]])),"",(Table1[[#This Row],[7d_positivity_public]]-Table1[[#This Row],[7d_positivity_all]])/Table1[[#This Row],[7d_positivity_public]])</f>
        <v>0.33333333333333331</v>
      </c>
      <c r="W2502">
        <v>4</v>
      </c>
    </row>
    <row r="2503" spans="1:23" x14ac:dyDescent="0.25">
      <c r="A2503" s="10">
        <v>44435</v>
      </c>
      <c r="B2503">
        <v>2341</v>
      </c>
      <c r="C2503" t="s">
        <v>167</v>
      </c>
      <c r="D2503">
        <v>5</v>
      </c>
      <c r="E2503">
        <v>6</v>
      </c>
      <c r="F2503">
        <v>-1</v>
      </c>
      <c r="G2503">
        <v>3</v>
      </c>
      <c r="H2503">
        <v>86</v>
      </c>
      <c r="J2503">
        <v>81</v>
      </c>
      <c r="K2503">
        <v>86</v>
      </c>
      <c r="L2503">
        <v>82</v>
      </c>
      <c r="M2503">
        <v>90</v>
      </c>
      <c r="N2503">
        <v>80</v>
      </c>
      <c r="O2503">
        <v>70</v>
      </c>
      <c r="P2503">
        <v>81</v>
      </c>
      <c r="Q2503">
        <v>75</v>
      </c>
      <c r="R2503">
        <v>86</v>
      </c>
      <c r="T2503" s="34">
        <f>_xlfn.XLOOKUP(B2503,Demog!$A$2:$A$219,Demog!$P$2:$P$219,,,2)</f>
        <v>74816</v>
      </c>
      <c r="U2503" s="34">
        <f t="shared" si="39"/>
        <v>26</v>
      </c>
      <c r="V2503" s="13">
        <f>IF(OR(Table1[[#This Row],[7d_positivity_public]]=0,ISBLANK(Table1[[#This Row],[7d_positivity_public]])),"",(Table1[[#This Row],[7d_positivity_public]]-Table1[[#This Row],[7d_positivity_all]])/Table1[[#This Row],[7d_positivity_public]])</f>
        <v>0.33333333333333331</v>
      </c>
      <c r="W2503">
        <v>2</v>
      </c>
    </row>
    <row r="2504" spans="1:23" x14ac:dyDescent="0.25">
      <c r="A2504" s="10">
        <v>44435</v>
      </c>
      <c r="B2504">
        <v>2342</v>
      </c>
      <c r="C2504" t="s">
        <v>168</v>
      </c>
      <c r="D2504">
        <v>9</v>
      </c>
      <c r="E2504">
        <v>6</v>
      </c>
      <c r="F2504">
        <v>3</v>
      </c>
      <c r="G2504">
        <v>7</v>
      </c>
      <c r="H2504">
        <v>84</v>
      </c>
      <c r="J2504">
        <v>74</v>
      </c>
      <c r="K2504">
        <v>84</v>
      </c>
      <c r="L2504">
        <v>76</v>
      </c>
      <c r="M2504">
        <v>88</v>
      </c>
      <c r="N2504">
        <v>78</v>
      </c>
      <c r="O2504">
        <v>62</v>
      </c>
      <c r="P2504">
        <v>78</v>
      </c>
      <c r="Q2504">
        <v>66</v>
      </c>
      <c r="R2504">
        <v>84</v>
      </c>
      <c r="T2504" s="34">
        <f>_xlfn.XLOOKUP(B2504,Demog!$A$2:$A$219,Demog!$P$2:$P$219,,,2)</f>
        <v>19952</v>
      </c>
      <c r="U2504" s="34">
        <f t="shared" si="39"/>
        <v>13</v>
      </c>
      <c r="V2504" s="13">
        <f>IF(OR(Table1[[#This Row],[7d_positivity_public]]=0,ISBLANK(Table1[[#This Row],[7d_positivity_public]])),"",(Table1[[#This Row],[7d_positivity_public]]-Table1[[#This Row],[7d_positivity_all]])/Table1[[#This Row],[7d_positivity_public]])</f>
        <v>0.2857142857142857</v>
      </c>
      <c r="W2504">
        <v>5</v>
      </c>
    </row>
    <row r="2505" spans="1:23" x14ac:dyDescent="0.25">
      <c r="A2505" s="10">
        <v>44435</v>
      </c>
      <c r="B2505">
        <v>3111</v>
      </c>
      <c r="C2505" t="s">
        <v>169</v>
      </c>
      <c r="D2505">
        <v>7</v>
      </c>
      <c r="E2505">
        <v>3</v>
      </c>
      <c r="F2505">
        <v>4</v>
      </c>
      <c r="G2505">
        <v>9</v>
      </c>
      <c r="H2505">
        <v>89</v>
      </c>
      <c r="J2505">
        <v>83</v>
      </c>
      <c r="K2505">
        <v>90</v>
      </c>
      <c r="L2505">
        <v>95</v>
      </c>
      <c r="M2505">
        <v>83</v>
      </c>
      <c r="N2505">
        <v>79</v>
      </c>
      <c r="O2505">
        <v>69</v>
      </c>
      <c r="P2505">
        <v>80</v>
      </c>
      <c r="Q2505">
        <v>82</v>
      </c>
      <c r="R2505">
        <v>77</v>
      </c>
      <c r="T2505" s="34">
        <f>_xlfn.XLOOKUP(B2505,Demog!$A$2:$A$219,Demog!$P$2:$P$219,,,2)</f>
        <v>54587</v>
      </c>
      <c r="U2505" s="34">
        <f t="shared" si="39"/>
        <v>27</v>
      </c>
      <c r="V2505" s="13">
        <f>IF(OR(Table1[[#This Row],[7d_positivity_public]]=0,ISBLANK(Table1[[#This Row],[7d_positivity_public]])),"",(Table1[[#This Row],[7d_positivity_public]]-Table1[[#This Row],[7d_positivity_all]])/Table1[[#This Row],[7d_positivity_public]])</f>
        <v>0.77777777777777779</v>
      </c>
      <c r="W2505">
        <v>2</v>
      </c>
    </row>
    <row r="2506" spans="1:23" x14ac:dyDescent="0.25">
      <c r="A2506" s="10">
        <v>44435</v>
      </c>
      <c r="B2506">
        <v>3112</v>
      </c>
      <c r="C2506" t="s">
        <v>170</v>
      </c>
      <c r="D2506">
        <v>4</v>
      </c>
      <c r="E2506">
        <v>6</v>
      </c>
      <c r="F2506">
        <v>-2</v>
      </c>
      <c r="G2506">
        <v>6</v>
      </c>
      <c r="H2506">
        <v>82</v>
      </c>
      <c r="J2506">
        <v>84</v>
      </c>
      <c r="K2506">
        <v>82</v>
      </c>
      <c r="L2506">
        <v>81</v>
      </c>
      <c r="M2506">
        <v>83</v>
      </c>
      <c r="N2506">
        <v>76</v>
      </c>
      <c r="O2506">
        <v>72</v>
      </c>
      <c r="P2506">
        <v>76</v>
      </c>
      <c r="Q2506">
        <v>73</v>
      </c>
      <c r="R2506">
        <v>79</v>
      </c>
      <c r="T2506" s="34">
        <f>_xlfn.XLOOKUP(B2506,Demog!$A$2:$A$219,Demog!$P$2:$P$219,,,2)</f>
        <v>17729</v>
      </c>
      <c r="U2506" s="34">
        <f t="shared" si="39"/>
        <v>5</v>
      </c>
      <c r="V2506" s="13">
        <f>IF(OR(Table1[[#This Row],[7d_positivity_public]]=0,ISBLANK(Table1[[#This Row],[7d_positivity_public]])),"",(Table1[[#This Row],[7d_positivity_public]]-Table1[[#This Row],[7d_positivity_all]])/Table1[[#This Row],[7d_positivity_public]])</f>
        <v>0.66666666666666663</v>
      </c>
      <c r="W2506">
        <v>2</v>
      </c>
    </row>
    <row r="2507" spans="1:23" x14ac:dyDescent="0.25">
      <c r="A2507" s="10">
        <v>44435</v>
      </c>
      <c r="B2507">
        <v>3113</v>
      </c>
      <c r="C2507" t="s">
        <v>171</v>
      </c>
      <c r="D2507">
        <v>7</v>
      </c>
      <c r="E2507">
        <v>3</v>
      </c>
      <c r="F2507">
        <v>4</v>
      </c>
      <c r="G2507">
        <v>11</v>
      </c>
      <c r="H2507">
        <v>82</v>
      </c>
      <c r="J2507">
        <v>82</v>
      </c>
      <c r="K2507">
        <v>82</v>
      </c>
      <c r="L2507">
        <v>81</v>
      </c>
      <c r="M2507">
        <v>82</v>
      </c>
      <c r="N2507">
        <v>75</v>
      </c>
      <c r="O2507">
        <v>70</v>
      </c>
      <c r="P2507">
        <v>76</v>
      </c>
      <c r="Q2507">
        <v>73</v>
      </c>
      <c r="R2507">
        <v>78</v>
      </c>
      <c r="T2507" s="34">
        <f>_xlfn.XLOOKUP(B2507,Demog!$A$2:$A$219,Demog!$P$2:$P$219,,,2)</f>
        <v>23478</v>
      </c>
      <c r="U2507" s="34">
        <f t="shared" si="39"/>
        <v>12</v>
      </c>
      <c r="V2507" s="13">
        <f>IF(OR(Table1[[#This Row],[7d_positivity_public]]=0,ISBLANK(Table1[[#This Row],[7d_positivity_public]])),"",(Table1[[#This Row],[7d_positivity_public]]-Table1[[#This Row],[7d_positivity_all]])/Table1[[#This Row],[7d_positivity_public]])</f>
        <v>0.63636363636363635</v>
      </c>
      <c r="W2507">
        <v>4</v>
      </c>
    </row>
    <row r="2508" spans="1:23" x14ac:dyDescent="0.25">
      <c r="A2508" s="10">
        <v>44435</v>
      </c>
      <c r="B2508">
        <v>3114</v>
      </c>
      <c r="C2508" t="s">
        <v>172</v>
      </c>
      <c r="D2508">
        <v>2</v>
      </c>
      <c r="E2508">
        <v>3</v>
      </c>
      <c r="F2508">
        <v>-1</v>
      </c>
      <c r="G2508">
        <v>3</v>
      </c>
      <c r="H2508">
        <v>84</v>
      </c>
      <c r="J2508">
        <v>83</v>
      </c>
      <c r="K2508">
        <v>84</v>
      </c>
      <c r="L2508">
        <v>83</v>
      </c>
      <c r="M2508">
        <v>85</v>
      </c>
      <c r="N2508">
        <v>78</v>
      </c>
      <c r="O2508">
        <v>72</v>
      </c>
      <c r="P2508">
        <v>78</v>
      </c>
      <c r="Q2508">
        <v>75</v>
      </c>
      <c r="R2508">
        <v>81</v>
      </c>
      <c r="T2508" s="34">
        <f>_xlfn.XLOOKUP(B2508,Demog!$A$2:$A$219,Demog!$P$2:$P$219,,,2)</f>
        <v>32171</v>
      </c>
      <c r="U2508" s="34">
        <f t="shared" si="39"/>
        <v>5</v>
      </c>
      <c r="V2508" s="13">
        <f>IF(OR(Table1[[#This Row],[7d_positivity_public]]=0,ISBLANK(Table1[[#This Row],[7d_positivity_public]])),"",(Table1[[#This Row],[7d_positivity_public]]-Table1[[#This Row],[7d_positivity_all]])/Table1[[#This Row],[7d_positivity_public]])</f>
        <v>0.66666666666666663</v>
      </c>
      <c r="W2508">
        <v>1</v>
      </c>
    </row>
    <row r="2509" spans="1:23" x14ac:dyDescent="0.25">
      <c r="A2509" s="10">
        <v>44435</v>
      </c>
      <c r="B2509">
        <v>3115</v>
      </c>
      <c r="C2509" t="s">
        <v>173</v>
      </c>
      <c r="D2509">
        <v>5</v>
      </c>
      <c r="E2509">
        <v>2</v>
      </c>
      <c r="F2509">
        <v>3</v>
      </c>
      <c r="G2509">
        <v>7</v>
      </c>
      <c r="H2509">
        <v>88</v>
      </c>
      <c r="J2509">
        <v>89</v>
      </c>
      <c r="K2509">
        <v>88</v>
      </c>
      <c r="L2509">
        <v>86</v>
      </c>
      <c r="M2509">
        <v>90</v>
      </c>
      <c r="N2509">
        <v>84</v>
      </c>
      <c r="O2509">
        <v>80</v>
      </c>
      <c r="P2509">
        <v>84</v>
      </c>
      <c r="Q2509">
        <v>79</v>
      </c>
      <c r="R2509">
        <v>87</v>
      </c>
      <c r="T2509" s="34">
        <f>_xlfn.XLOOKUP(B2509,Demog!$A$2:$A$219,Demog!$P$2:$P$219,,,2)</f>
        <v>24774</v>
      </c>
      <c r="U2509" s="34">
        <f t="shared" si="39"/>
        <v>9</v>
      </c>
      <c r="V2509" s="13">
        <f>IF(OR(Table1[[#This Row],[7d_positivity_public]]=0,ISBLANK(Table1[[#This Row],[7d_positivity_public]])),"",(Table1[[#This Row],[7d_positivity_public]]-Table1[[#This Row],[7d_positivity_all]])/Table1[[#This Row],[7d_positivity_public]])</f>
        <v>0.42857142857142855</v>
      </c>
      <c r="W2509">
        <v>4</v>
      </c>
    </row>
    <row r="2510" spans="1:23" x14ac:dyDescent="0.25">
      <c r="A2510" s="10">
        <v>44435</v>
      </c>
      <c r="B2510">
        <v>3116</v>
      </c>
      <c r="C2510" t="s">
        <v>174</v>
      </c>
      <c r="D2510">
        <v>8</v>
      </c>
      <c r="E2510">
        <v>7</v>
      </c>
      <c r="F2510">
        <v>1</v>
      </c>
      <c r="G2510">
        <v>7</v>
      </c>
      <c r="H2510">
        <v>88</v>
      </c>
      <c r="J2510">
        <v>85</v>
      </c>
      <c r="K2510">
        <v>88</v>
      </c>
      <c r="L2510">
        <v>89</v>
      </c>
      <c r="M2510">
        <v>87</v>
      </c>
      <c r="N2510">
        <v>80</v>
      </c>
      <c r="O2510">
        <v>72</v>
      </c>
      <c r="P2510">
        <v>81</v>
      </c>
      <c r="Q2510">
        <v>79</v>
      </c>
      <c r="R2510">
        <v>83</v>
      </c>
      <c r="T2510" s="34">
        <f>_xlfn.XLOOKUP(B2510,Demog!$A$2:$A$219,Demog!$P$2:$P$219,,,2)</f>
        <v>24621</v>
      </c>
      <c r="U2510" s="34">
        <f t="shared" si="39"/>
        <v>14</v>
      </c>
      <c r="V2510" s="13">
        <f>IF(OR(Table1[[#This Row],[7d_positivity_public]]=0,ISBLANK(Table1[[#This Row],[7d_positivity_public]])),"",(Table1[[#This Row],[7d_positivity_public]]-Table1[[#This Row],[7d_positivity_all]])/Table1[[#This Row],[7d_positivity_public]])</f>
        <v>0.7142857142857143</v>
      </c>
      <c r="W2510">
        <v>2</v>
      </c>
    </row>
    <row r="2511" spans="1:23" x14ac:dyDescent="0.25">
      <c r="A2511" s="10">
        <v>44435</v>
      </c>
      <c r="B2511">
        <v>3117</v>
      </c>
      <c r="C2511" t="s">
        <v>175</v>
      </c>
      <c r="D2511">
        <v>6</v>
      </c>
      <c r="E2511">
        <v>5</v>
      </c>
      <c r="F2511">
        <v>1</v>
      </c>
      <c r="G2511">
        <v>9</v>
      </c>
      <c r="H2511">
        <v>87</v>
      </c>
      <c r="J2511">
        <v>81</v>
      </c>
      <c r="K2511">
        <v>88</v>
      </c>
      <c r="L2511">
        <v>86</v>
      </c>
      <c r="M2511">
        <v>89</v>
      </c>
      <c r="N2511">
        <v>80</v>
      </c>
      <c r="O2511">
        <v>71</v>
      </c>
      <c r="P2511">
        <v>81</v>
      </c>
      <c r="Q2511">
        <v>77</v>
      </c>
      <c r="R2511">
        <v>84</v>
      </c>
      <c r="T2511" s="34">
        <f>_xlfn.XLOOKUP(B2511,Demog!$A$2:$A$219,Demog!$P$2:$P$219,,,2)</f>
        <v>20949</v>
      </c>
      <c r="U2511" s="34">
        <f t="shared" si="39"/>
        <v>9</v>
      </c>
      <c r="V2511" s="13">
        <f>IF(OR(Table1[[#This Row],[7d_positivity_public]]=0,ISBLANK(Table1[[#This Row],[7d_positivity_public]])),"",(Table1[[#This Row],[7d_positivity_public]]-Table1[[#This Row],[7d_positivity_all]])/Table1[[#This Row],[7d_positivity_public]])</f>
        <v>0.44444444444444442</v>
      </c>
      <c r="W2511">
        <v>5</v>
      </c>
    </row>
    <row r="2512" spans="1:23" x14ac:dyDescent="0.25">
      <c r="A2512" s="10">
        <v>44435</v>
      </c>
      <c r="B2512">
        <v>3211</v>
      </c>
      <c r="C2512" t="s">
        <v>176</v>
      </c>
      <c r="D2512">
        <v>14</v>
      </c>
      <c r="E2512">
        <v>20</v>
      </c>
      <c r="F2512">
        <v>-6</v>
      </c>
      <c r="G2512">
        <v>8</v>
      </c>
      <c r="H2512">
        <v>90</v>
      </c>
      <c r="J2512">
        <v>78</v>
      </c>
      <c r="K2512">
        <v>90</v>
      </c>
      <c r="L2512">
        <v>94</v>
      </c>
      <c r="M2512">
        <v>83</v>
      </c>
      <c r="N2512">
        <v>80</v>
      </c>
      <c r="O2512">
        <v>63</v>
      </c>
      <c r="P2512">
        <v>80</v>
      </c>
      <c r="Q2512">
        <v>82</v>
      </c>
      <c r="R2512">
        <v>77</v>
      </c>
      <c r="T2512" s="34">
        <f>_xlfn.XLOOKUP(B2512,Demog!$A$2:$A$219,Demog!$P$2:$P$219,,,2)</f>
        <v>41934</v>
      </c>
      <c r="U2512" s="34">
        <f t="shared" si="39"/>
        <v>41</v>
      </c>
      <c r="V2512" s="13">
        <f>IF(OR(Table1[[#This Row],[7d_positivity_public]]=0,ISBLANK(Table1[[#This Row],[7d_positivity_public]])),"",(Table1[[#This Row],[7d_positivity_public]]-Table1[[#This Row],[7d_positivity_all]])/Table1[[#This Row],[7d_positivity_public]])</f>
        <v>0.75</v>
      </c>
      <c r="W2512">
        <v>2</v>
      </c>
    </row>
    <row r="2513" spans="1:23" x14ac:dyDescent="0.25">
      <c r="A2513" s="10">
        <v>44435</v>
      </c>
      <c r="B2513">
        <v>3212</v>
      </c>
      <c r="C2513" t="s">
        <v>177</v>
      </c>
      <c r="D2513">
        <v>19</v>
      </c>
      <c r="E2513">
        <v>17</v>
      </c>
      <c r="F2513">
        <v>2</v>
      </c>
      <c r="G2513">
        <v>11</v>
      </c>
      <c r="H2513">
        <v>89</v>
      </c>
      <c r="J2513">
        <v>77</v>
      </c>
      <c r="K2513">
        <v>90</v>
      </c>
      <c r="L2513">
        <v>92</v>
      </c>
      <c r="M2513">
        <v>85</v>
      </c>
      <c r="N2513">
        <v>82</v>
      </c>
      <c r="O2513">
        <v>63</v>
      </c>
      <c r="P2513">
        <v>82</v>
      </c>
      <c r="Q2513">
        <v>83</v>
      </c>
      <c r="R2513">
        <v>80</v>
      </c>
      <c r="T2513" s="34">
        <f>_xlfn.XLOOKUP(B2513,Demog!$A$2:$A$219,Demog!$P$2:$P$219,,,2)</f>
        <v>47203</v>
      </c>
      <c r="U2513" s="34">
        <f t="shared" si="39"/>
        <v>63</v>
      </c>
      <c r="V2513" s="13">
        <f>IF(OR(Table1[[#This Row],[7d_positivity_public]]=0,ISBLANK(Table1[[#This Row],[7d_positivity_public]])),"",(Table1[[#This Row],[7d_positivity_public]]-Table1[[#This Row],[7d_positivity_all]])/Table1[[#This Row],[7d_positivity_public]])</f>
        <v>0.63636363636363635</v>
      </c>
      <c r="W2513">
        <v>4</v>
      </c>
    </row>
    <row r="2514" spans="1:23" x14ac:dyDescent="0.25">
      <c r="A2514" s="10">
        <v>44435</v>
      </c>
      <c r="B2514">
        <v>3213</v>
      </c>
      <c r="C2514" t="s">
        <v>178</v>
      </c>
      <c r="D2514">
        <v>7</v>
      </c>
      <c r="E2514">
        <v>6</v>
      </c>
      <c r="F2514">
        <v>1</v>
      </c>
      <c r="G2514">
        <v>5</v>
      </c>
      <c r="H2514">
        <v>91</v>
      </c>
      <c r="J2514">
        <v>84</v>
      </c>
      <c r="K2514">
        <v>91</v>
      </c>
      <c r="L2514">
        <v>92</v>
      </c>
      <c r="M2514">
        <v>90</v>
      </c>
      <c r="N2514">
        <v>84</v>
      </c>
      <c r="O2514">
        <v>68</v>
      </c>
      <c r="P2514">
        <v>85</v>
      </c>
      <c r="Q2514">
        <v>84</v>
      </c>
      <c r="R2514">
        <v>86</v>
      </c>
      <c r="T2514" s="34">
        <f>_xlfn.XLOOKUP(B2514,Demog!$A$2:$A$219,Demog!$P$2:$P$219,,,2)</f>
        <v>32904</v>
      </c>
      <c r="U2514" s="34">
        <f t="shared" si="39"/>
        <v>16</v>
      </c>
      <c r="V2514" s="13">
        <f>IF(OR(Table1[[#This Row],[7d_positivity_public]]=0,ISBLANK(Table1[[#This Row],[7d_positivity_public]])),"",(Table1[[#This Row],[7d_positivity_public]]-Table1[[#This Row],[7d_positivity_all]])/Table1[[#This Row],[7d_positivity_public]])</f>
        <v>0.4</v>
      </c>
      <c r="W2514">
        <v>3</v>
      </c>
    </row>
    <row r="2515" spans="1:23" x14ac:dyDescent="0.25">
      <c r="A2515" s="10">
        <v>44435</v>
      </c>
      <c r="B2515">
        <v>3221</v>
      </c>
      <c r="C2515" t="s">
        <v>179</v>
      </c>
      <c r="D2515">
        <v>22</v>
      </c>
      <c r="E2515">
        <v>22</v>
      </c>
      <c r="F2515">
        <v>0</v>
      </c>
      <c r="G2515">
        <v>11</v>
      </c>
      <c r="H2515">
        <v>77</v>
      </c>
      <c r="J2515">
        <v>70</v>
      </c>
      <c r="K2515">
        <v>77</v>
      </c>
      <c r="L2515">
        <v>77</v>
      </c>
      <c r="M2515">
        <v>77</v>
      </c>
      <c r="N2515">
        <v>65</v>
      </c>
      <c r="O2515">
        <v>54</v>
      </c>
      <c r="P2515">
        <v>66</v>
      </c>
      <c r="Q2515">
        <v>64</v>
      </c>
      <c r="R2515">
        <v>67</v>
      </c>
      <c r="T2515" s="34">
        <f>_xlfn.XLOOKUP(B2515,Demog!$A$2:$A$219,Demog!$P$2:$P$219,,,2)</f>
        <v>19960</v>
      </c>
      <c r="U2515" s="34">
        <f t="shared" si="39"/>
        <v>31</v>
      </c>
      <c r="V2515" s="13">
        <f>IF(OR(Table1[[#This Row],[7d_positivity_public]]=0,ISBLANK(Table1[[#This Row],[7d_positivity_public]])),"",(Table1[[#This Row],[7d_positivity_public]]-Table1[[#This Row],[7d_positivity_all]])/Table1[[#This Row],[7d_positivity_public]])</f>
        <v>0.36363636363636365</v>
      </c>
      <c r="W2515">
        <v>7</v>
      </c>
    </row>
    <row r="2516" spans="1:23" x14ac:dyDescent="0.25">
      <c r="A2516" s="10">
        <v>44435</v>
      </c>
      <c r="B2516">
        <v>3222</v>
      </c>
      <c r="C2516" t="s">
        <v>180</v>
      </c>
      <c r="D2516">
        <v>18</v>
      </c>
      <c r="E2516">
        <v>23</v>
      </c>
      <c r="F2516">
        <v>-5</v>
      </c>
      <c r="G2516">
        <v>9</v>
      </c>
      <c r="H2516">
        <v>89</v>
      </c>
      <c r="J2516">
        <v>72</v>
      </c>
      <c r="K2516">
        <v>90</v>
      </c>
      <c r="L2516">
        <v>92</v>
      </c>
      <c r="M2516">
        <v>84</v>
      </c>
      <c r="N2516">
        <v>80</v>
      </c>
      <c r="O2516">
        <v>54</v>
      </c>
      <c r="P2516">
        <v>80</v>
      </c>
      <c r="Q2516">
        <v>81</v>
      </c>
      <c r="R2516">
        <v>78</v>
      </c>
      <c r="T2516" s="34">
        <f>_xlfn.XLOOKUP(B2516,Demog!$A$2:$A$219,Demog!$P$2:$P$219,,,2)</f>
        <v>12392</v>
      </c>
      <c r="U2516" s="34">
        <f t="shared" si="39"/>
        <v>16</v>
      </c>
      <c r="V2516" s="13">
        <f>IF(OR(Table1[[#This Row],[7d_positivity_public]]=0,ISBLANK(Table1[[#This Row],[7d_positivity_public]])),"",(Table1[[#This Row],[7d_positivity_public]]-Table1[[#This Row],[7d_positivity_all]])/Table1[[#This Row],[7d_positivity_public]])</f>
        <v>0.77777777777777779</v>
      </c>
      <c r="W2516">
        <v>2</v>
      </c>
    </row>
    <row r="2517" spans="1:23" x14ac:dyDescent="0.25">
      <c r="A2517" s="10">
        <v>44435</v>
      </c>
      <c r="B2517">
        <v>3223</v>
      </c>
      <c r="C2517" t="s">
        <v>181</v>
      </c>
      <c r="D2517">
        <v>21</v>
      </c>
      <c r="E2517">
        <v>15</v>
      </c>
      <c r="F2517">
        <v>6</v>
      </c>
      <c r="G2517">
        <v>12</v>
      </c>
      <c r="H2517">
        <v>87</v>
      </c>
      <c r="J2517">
        <v>79</v>
      </c>
      <c r="K2517">
        <v>87</v>
      </c>
      <c r="L2517">
        <v>88</v>
      </c>
      <c r="M2517">
        <v>85</v>
      </c>
      <c r="N2517">
        <v>79</v>
      </c>
      <c r="O2517">
        <v>67</v>
      </c>
      <c r="P2517">
        <v>80</v>
      </c>
      <c r="Q2517">
        <v>80</v>
      </c>
      <c r="R2517">
        <v>80</v>
      </c>
      <c r="T2517" s="34">
        <f>_xlfn.XLOOKUP(B2517,Demog!$A$2:$A$219,Demog!$P$2:$P$219,,,2)</f>
        <v>29180</v>
      </c>
      <c r="U2517" s="34">
        <f t="shared" si="39"/>
        <v>43</v>
      </c>
      <c r="V2517" s="13">
        <f>IF(OR(Table1[[#This Row],[7d_positivity_public]]=0,ISBLANK(Table1[[#This Row],[7d_positivity_public]])),"",(Table1[[#This Row],[7d_positivity_public]]-Table1[[#This Row],[7d_positivity_all]])/Table1[[#This Row],[7d_positivity_public]])</f>
        <v>0.41666666666666669</v>
      </c>
      <c r="W2517">
        <v>7</v>
      </c>
    </row>
    <row r="2518" spans="1:23" x14ac:dyDescent="0.25">
      <c r="A2518" s="10">
        <v>44435</v>
      </c>
      <c r="B2518">
        <v>3231</v>
      </c>
      <c r="C2518" t="s">
        <v>182</v>
      </c>
      <c r="D2518">
        <v>8</v>
      </c>
      <c r="E2518">
        <v>7</v>
      </c>
      <c r="F2518">
        <v>1</v>
      </c>
      <c r="G2518">
        <v>6</v>
      </c>
      <c r="H2518">
        <v>91</v>
      </c>
      <c r="J2518">
        <v>84</v>
      </c>
      <c r="K2518">
        <v>92</v>
      </c>
      <c r="L2518">
        <v>93</v>
      </c>
      <c r="M2518">
        <v>90</v>
      </c>
      <c r="N2518">
        <v>84</v>
      </c>
      <c r="O2518">
        <v>72</v>
      </c>
      <c r="P2518">
        <v>84</v>
      </c>
      <c r="Q2518">
        <v>84</v>
      </c>
      <c r="R2518">
        <v>85</v>
      </c>
      <c r="T2518" s="34">
        <f>_xlfn.XLOOKUP(B2518,Demog!$A$2:$A$219,Demog!$P$2:$P$219,,,2)</f>
        <v>18027</v>
      </c>
      <c r="U2518" s="34">
        <f t="shared" si="39"/>
        <v>10</v>
      </c>
      <c r="V2518" s="13">
        <f>IF(OR(Table1[[#This Row],[7d_positivity_public]]=0,ISBLANK(Table1[[#This Row],[7d_positivity_public]])),"",(Table1[[#This Row],[7d_positivity_public]]-Table1[[#This Row],[7d_positivity_all]])/Table1[[#This Row],[7d_positivity_public]])</f>
        <v>0.33333333333333331</v>
      </c>
      <c r="W2518">
        <v>4</v>
      </c>
    </row>
    <row r="2519" spans="1:23" x14ac:dyDescent="0.25">
      <c r="A2519" s="10">
        <v>44435</v>
      </c>
      <c r="B2519">
        <v>3232</v>
      </c>
      <c r="C2519" t="s">
        <v>183</v>
      </c>
      <c r="D2519">
        <v>12</v>
      </c>
      <c r="E2519">
        <v>9</v>
      </c>
      <c r="F2519">
        <v>3</v>
      </c>
      <c r="G2519">
        <v>8</v>
      </c>
      <c r="H2519">
        <v>90</v>
      </c>
      <c r="J2519">
        <v>88</v>
      </c>
      <c r="K2519">
        <v>91</v>
      </c>
      <c r="L2519">
        <v>91</v>
      </c>
      <c r="M2519">
        <v>90</v>
      </c>
      <c r="N2519">
        <v>84</v>
      </c>
      <c r="O2519">
        <v>78</v>
      </c>
      <c r="P2519">
        <v>84</v>
      </c>
      <c r="Q2519">
        <v>82</v>
      </c>
      <c r="R2519">
        <v>86</v>
      </c>
      <c r="T2519" s="34">
        <f>_xlfn.XLOOKUP(B2519,Demog!$A$2:$A$219,Demog!$P$2:$P$219,,,2)</f>
        <v>34575</v>
      </c>
      <c r="U2519" s="34">
        <f t="shared" si="39"/>
        <v>29</v>
      </c>
      <c r="V2519" s="13">
        <f>IF(OR(Table1[[#This Row],[7d_positivity_public]]=0,ISBLANK(Table1[[#This Row],[7d_positivity_public]])),"",(Table1[[#This Row],[7d_positivity_public]]-Table1[[#This Row],[7d_positivity_all]])/Table1[[#This Row],[7d_positivity_public]])</f>
        <v>0.375</v>
      </c>
      <c r="W2519">
        <v>5</v>
      </c>
    </row>
    <row r="2520" spans="1:23" x14ac:dyDescent="0.25">
      <c r="A2520" s="10">
        <v>44435</v>
      </c>
      <c r="B2520">
        <v>3233</v>
      </c>
      <c r="C2520" t="s">
        <v>184</v>
      </c>
      <c r="D2520">
        <v>9</v>
      </c>
      <c r="E2520">
        <v>9</v>
      </c>
      <c r="F2520">
        <v>0</v>
      </c>
      <c r="G2520">
        <v>10</v>
      </c>
      <c r="H2520">
        <v>92</v>
      </c>
      <c r="J2520">
        <v>88</v>
      </c>
      <c r="K2520">
        <v>93</v>
      </c>
      <c r="L2520">
        <v>95</v>
      </c>
      <c r="M2520">
        <v>90</v>
      </c>
      <c r="N2520">
        <v>85</v>
      </c>
      <c r="O2520">
        <v>75</v>
      </c>
      <c r="P2520">
        <v>85</v>
      </c>
      <c r="Q2520">
        <v>85</v>
      </c>
      <c r="R2520">
        <v>86</v>
      </c>
      <c r="T2520" s="34">
        <f>_xlfn.XLOOKUP(B2520,Demog!$A$2:$A$219,Demog!$P$2:$P$219,,,2)</f>
        <v>51292</v>
      </c>
      <c r="U2520" s="34">
        <f t="shared" si="39"/>
        <v>32</v>
      </c>
      <c r="V2520" s="13">
        <f>IF(OR(Table1[[#This Row],[7d_positivity_public]]=0,ISBLANK(Table1[[#This Row],[7d_positivity_public]])),"",(Table1[[#This Row],[7d_positivity_public]]-Table1[[#This Row],[7d_positivity_all]])/Table1[[#This Row],[7d_positivity_public]])</f>
        <v>0.5</v>
      </c>
      <c r="W2520">
        <v>5</v>
      </c>
    </row>
    <row r="2521" spans="1:23" x14ac:dyDescent="0.25">
      <c r="A2521" s="10">
        <v>44435</v>
      </c>
      <c r="B2521">
        <v>3241</v>
      </c>
      <c r="C2521" t="s">
        <v>185</v>
      </c>
      <c r="D2521">
        <v>5</v>
      </c>
      <c r="E2521">
        <v>3</v>
      </c>
      <c r="F2521">
        <v>2</v>
      </c>
      <c r="G2521">
        <v>5</v>
      </c>
      <c r="H2521">
        <v>85</v>
      </c>
      <c r="J2521">
        <v>85</v>
      </c>
      <c r="K2521">
        <v>85</v>
      </c>
      <c r="L2521">
        <v>84</v>
      </c>
      <c r="M2521">
        <v>85</v>
      </c>
      <c r="N2521">
        <v>78</v>
      </c>
      <c r="O2521">
        <v>74</v>
      </c>
      <c r="P2521">
        <v>78</v>
      </c>
      <c r="Q2521">
        <v>75</v>
      </c>
      <c r="R2521">
        <v>81</v>
      </c>
      <c r="T2521" s="34">
        <f>_xlfn.XLOOKUP(B2521,Demog!$A$2:$A$219,Demog!$P$2:$P$219,,,2)</f>
        <v>37993</v>
      </c>
      <c r="U2521" s="34">
        <f t="shared" si="39"/>
        <v>13</v>
      </c>
      <c r="V2521" s="13">
        <f>IF(OR(Table1[[#This Row],[7d_positivity_public]]=0,ISBLANK(Table1[[#This Row],[7d_positivity_public]])),"",(Table1[[#This Row],[7d_positivity_public]]-Table1[[#This Row],[7d_positivity_all]])/Table1[[#This Row],[7d_positivity_public]])</f>
        <v>0.8</v>
      </c>
      <c r="W2521">
        <v>1</v>
      </c>
    </row>
    <row r="2522" spans="1:23" x14ac:dyDescent="0.25">
      <c r="A2522" s="10">
        <v>44435</v>
      </c>
      <c r="B2522">
        <v>3242</v>
      </c>
      <c r="C2522" t="s">
        <v>186</v>
      </c>
      <c r="D2522">
        <v>8</v>
      </c>
      <c r="E2522">
        <v>3</v>
      </c>
      <c r="F2522">
        <v>5</v>
      </c>
      <c r="G2522">
        <v>8</v>
      </c>
      <c r="H2522">
        <v>88</v>
      </c>
      <c r="J2522">
        <v>90</v>
      </c>
      <c r="K2522">
        <v>88</v>
      </c>
      <c r="L2522">
        <v>86</v>
      </c>
      <c r="M2522">
        <v>90</v>
      </c>
      <c r="N2522">
        <v>81</v>
      </c>
      <c r="O2522">
        <v>78</v>
      </c>
      <c r="P2522">
        <v>82</v>
      </c>
      <c r="Q2522">
        <v>77</v>
      </c>
      <c r="R2522">
        <v>86</v>
      </c>
      <c r="T2522" s="34">
        <f>_xlfn.XLOOKUP(B2522,Demog!$A$2:$A$219,Demog!$P$2:$P$219,,,2)</f>
        <v>34483</v>
      </c>
      <c r="U2522" s="34">
        <f t="shared" si="39"/>
        <v>19</v>
      </c>
      <c r="V2522" s="13">
        <f>IF(OR(Table1[[#This Row],[7d_positivity_public]]=0,ISBLANK(Table1[[#This Row],[7d_positivity_public]])),"",(Table1[[#This Row],[7d_positivity_public]]-Table1[[#This Row],[7d_positivity_all]])/Table1[[#This Row],[7d_positivity_public]])</f>
        <v>0.625</v>
      </c>
      <c r="W2522">
        <v>3</v>
      </c>
    </row>
    <row r="2523" spans="1:23" x14ac:dyDescent="0.25">
      <c r="A2523" s="10">
        <v>44435</v>
      </c>
      <c r="B2523">
        <v>3243</v>
      </c>
      <c r="C2523" t="s">
        <v>187</v>
      </c>
      <c r="D2523">
        <v>3</v>
      </c>
      <c r="E2523">
        <v>8</v>
      </c>
      <c r="F2523">
        <v>-5</v>
      </c>
      <c r="G2523">
        <v>2</v>
      </c>
      <c r="H2523">
        <v>84</v>
      </c>
      <c r="J2523">
        <v>86</v>
      </c>
      <c r="K2523">
        <v>84</v>
      </c>
      <c r="L2523">
        <v>85</v>
      </c>
      <c r="M2523">
        <v>83</v>
      </c>
      <c r="N2523">
        <v>74</v>
      </c>
      <c r="O2523">
        <v>71</v>
      </c>
      <c r="P2523">
        <v>74</v>
      </c>
      <c r="Q2523">
        <v>73</v>
      </c>
      <c r="R2523">
        <v>77</v>
      </c>
      <c r="T2523" s="34">
        <f>_xlfn.XLOOKUP(B2523,Demog!$A$2:$A$219,Demog!$P$2:$P$219,,,2)</f>
        <v>15890</v>
      </c>
      <c r="U2523" s="34">
        <f t="shared" si="39"/>
        <v>3</v>
      </c>
      <c r="V2523" s="13">
        <f>IF(OR(Table1[[#This Row],[7d_positivity_public]]=0,ISBLANK(Table1[[#This Row],[7d_positivity_public]])),"",(Table1[[#This Row],[7d_positivity_public]]-Table1[[#This Row],[7d_positivity_all]])/Table1[[#This Row],[7d_positivity_public]])</f>
        <v>1</v>
      </c>
      <c r="W2523">
        <v>0</v>
      </c>
    </row>
    <row r="2524" spans="1:23" x14ac:dyDescent="0.25">
      <c r="A2524" s="10">
        <v>44435</v>
      </c>
      <c r="B2524">
        <v>3244</v>
      </c>
      <c r="C2524" t="s">
        <v>188</v>
      </c>
      <c r="D2524">
        <v>8</v>
      </c>
      <c r="E2524">
        <v>6</v>
      </c>
      <c r="F2524">
        <v>2</v>
      </c>
      <c r="G2524">
        <v>4</v>
      </c>
      <c r="H2524">
        <v>91</v>
      </c>
      <c r="J2524">
        <v>89</v>
      </c>
      <c r="K2524">
        <v>91</v>
      </c>
      <c r="L2524">
        <v>93</v>
      </c>
      <c r="M2524">
        <v>90</v>
      </c>
      <c r="N2524">
        <v>85</v>
      </c>
      <c r="O2524">
        <v>78</v>
      </c>
      <c r="P2524">
        <v>85</v>
      </c>
      <c r="Q2524">
        <v>84</v>
      </c>
      <c r="R2524">
        <v>86</v>
      </c>
      <c r="T2524" s="34">
        <f>_xlfn.XLOOKUP(B2524,Demog!$A$2:$A$219,Demog!$P$2:$P$219,,,2)</f>
        <v>42812</v>
      </c>
      <c r="U2524" s="34">
        <f t="shared" si="39"/>
        <v>24</v>
      </c>
      <c r="V2524" s="13">
        <f>IF(OR(Table1[[#This Row],[7d_positivity_public]]=0,ISBLANK(Table1[[#This Row],[7d_positivity_public]])),"",(Table1[[#This Row],[7d_positivity_public]]-Table1[[#This Row],[7d_positivity_all]])/Table1[[#This Row],[7d_positivity_public]])</f>
        <v>0.5</v>
      </c>
      <c r="W2524">
        <v>2</v>
      </c>
    </row>
    <row r="2525" spans="1:23" x14ac:dyDescent="0.25">
      <c r="A2525" s="10">
        <v>44435</v>
      </c>
      <c r="B2525">
        <v>3251</v>
      </c>
      <c r="C2525" t="s">
        <v>189</v>
      </c>
      <c r="D2525">
        <v>10</v>
      </c>
      <c r="E2525">
        <v>8</v>
      </c>
      <c r="F2525">
        <v>2</v>
      </c>
      <c r="G2525">
        <v>8</v>
      </c>
      <c r="H2525">
        <v>91</v>
      </c>
      <c r="J2525">
        <v>90</v>
      </c>
      <c r="K2525">
        <v>91</v>
      </c>
      <c r="L2525">
        <v>93</v>
      </c>
      <c r="M2525">
        <v>90</v>
      </c>
      <c r="N2525">
        <v>84</v>
      </c>
      <c r="O2525">
        <v>80</v>
      </c>
      <c r="P2525">
        <v>85</v>
      </c>
      <c r="Q2525">
        <v>84</v>
      </c>
      <c r="R2525">
        <v>85</v>
      </c>
      <c r="T2525" s="34">
        <f>_xlfn.XLOOKUP(B2525,Demog!$A$2:$A$219,Demog!$P$2:$P$219,,,2)</f>
        <v>31755</v>
      </c>
      <c r="U2525" s="34">
        <f t="shared" si="39"/>
        <v>22</v>
      </c>
      <c r="V2525" s="13">
        <f>IF(OR(Table1[[#This Row],[7d_positivity_public]]=0,ISBLANK(Table1[[#This Row],[7d_positivity_public]])),"",(Table1[[#This Row],[7d_positivity_public]]-Table1[[#This Row],[7d_positivity_all]])/Table1[[#This Row],[7d_positivity_public]])</f>
        <v>0.375</v>
      </c>
      <c r="W2525">
        <v>5</v>
      </c>
    </row>
    <row r="2526" spans="1:23" x14ac:dyDescent="0.25">
      <c r="A2526" s="10">
        <v>44435</v>
      </c>
      <c r="B2526">
        <v>3252</v>
      </c>
      <c r="C2526" t="s">
        <v>190</v>
      </c>
      <c r="D2526">
        <v>12</v>
      </c>
      <c r="E2526">
        <v>8</v>
      </c>
      <c r="F2526">
        <v>4</v>
      </c>
      <c r="G2526">
        <v>6</v>
      </c>
      <c r="H2526">
        <v>91</v>
      </c>
      <c r="J2526">
        <v>84</v>
      </c>
      <c r="K2526">
        <v>91</v>
      </c>
      <c r="L2526">
        <v>93</v>
      </c>
      <c r="M2526">
        <v>87</v>
      </c>
      <c r="N2526">
        <v>84</v>
      </c>
      <c r="O2526">
        <v>73</v>
      </c>
      <c r="P2526">
        <v>84</v>
      </c>
      <c r="Q2526">
        <v>86</v>
      </c>
      <c r="R2526">
        <v>82</v>
      </c>
      <c r="T2526" s="34">
        <f>_xlfn.XLOOKUP(B2526,Demog!$A$2:$A$219,Demog!$P$2:$P$219,,,2)</f>
        <v>32807</v>
      </c>
      <c r="U2526" s="34">
        <f t="shared" si="39"/>
        <v>28</v>
      </c>
      <c r="V2526" s="13">
        <f>IF(OR(Table1[[#This Row],[7d_positivity_public]]=0,ISBLANK(Table1[[#This Row],[7d_positivity_public]])),"",(Table1[[#This Row],[7d_positivity_public]]-Table1[[#This Row],[7d_positivity_all]])/Table1[[#This Row],[7d_positivity_public]])</f>
        <v>0.33333333333333331</v>
      </c>
      <c r="W2526">
        <v>4</v>
      </c>
    </row>
    <row r="2527" spans="1:23" x14ac:dyDescent="0.25">
      <c r="A2527" s="10">
        <v>44435</v>
      </c>
      <c r="B2527">
        <v>3253</v>
      </c>
      <c r="C2527" t="s">
        <v>191</v>
      </c>
      <c r="D2527">
        <v>13</v>
      </c>
      <c r="E2527">
        <v>11</v>
      </c>
      <c r="F2527">
        <v>2</v>
      </c>
      <c r="G2527">
        <v>6</v>
      </c>
      <c r="H2527">
        <v>91</v>
      </c>
      <c r="J2527">
        <v>89</v>
      </c>
      <c r="K2527">
        <v>92</v>
      </c>
      <c r="L2527">
        <v>93</v>
      </c>
      <c r="M2527">
        <v>90</v>
      </c>
      <c r="N2527">
        <v>85</v>
      </c>
      <c r="O2527">
        <v>80</v>
      </c>
      <c r="P2527">
        <v>86</v>
      </c>
      <c r="Q2527">
        <v>85</v>
      </c>
      <c r="R2527">
        <v>86</v>
      </c>
      <c r="T2527" s="34">
        <f>_xlfn.XLOOKUP(B2527,Demog!$A$2:$A$219,Demog!$P$2:$P$219,,,2)</f>
        <v>31246</v>
      </c>
      <c r="U2527" s="34">
        <f t="shared" si="39"/>
        <v>28</v>
      </c>
      <c r="V2527" s="13">
        <f>IF(OR(Table1[[#This Row],[7d_positivity_public]]=0,ISBLANK(Table1[[#This Row],[7d_positivity_public]])),"",(Table1[[#This Row],[7d_positivity_public]]-Table1[[#This Row],[7d_positivity_all]])/Table1[[#This Row],[7d_positivity_public]])</f>
        <v>0.33333333333333331</v>
      </c>
      <c r="W2527">
        <v>4</v>
      </c>
    </row>
    <row r="2528" spans="1:23" x14ac:dyDescent="0.25">
      <c r="A2528" s="10">
        <v>44435</v>
      </c>
      <c r="B2528">
        <v>3261</v>
      </c>
      <c r="C2528" t="s">
        <v>192</v>
      </c>
      <c r="D2528">
        <v>13</v>
      </c>
      <c r="E2528">
        <v>6</v>
      </c>
      <c r="F2528">
        <v>7</v>
      </c>
      <c r="G2528">
        <v>10</v>
      </c>
      <c r="H2528">
        <v>90</v>
      </c>
      <c r="J2528">
        <v>86</v>
      </c>
      <c r="K2528">
        <v>90</v>
      </c>
      <c r="L2528">
        <v>90</v>
      </c>
      <c r="M2528">
        <v>90</v>
      </c>
      <c r="N2528">
        <v>83</v>
      </c>
      <c r="O2528">
        <v>74</v>
      </c>
      <c r="P2528">
        <v>83</v>
      </c>
      <c r="Q2528">
        <v>81</v>
      </c>
      <c r="R2528">
        <v>85</v>
      </c>
      <c r="T2528" s="34">
        <f>_xlfn.XLOOKUP(B2528,Demog!$A$2:$A$219,Demog!$P$2:$P$219,,,2)</f>
        <v>29561</v>
      </c>
      <c r="U2528" s="34">
        <f t="shared" si="39"/>
        <v>27</v>
      </c>
      <c r="V2528" s="13">
        <f>IF(OR(Table1[[#This Row],[7d_positivity_public]]=0,ISBLANK(Table1[[#This Row],[7d_positivity_public]])),"",(Table1[[#This Row],[7d_positivity_public]]-Table1[[#This Row],[7d_positivity_all]])/Table1[[#This Row],[7d_positivity_public]])</f>
        <v>0.4</v>
      </c>
      <c r="W2528">
        <v>6</v>
      </c>
    </row>
    <row r="2529" spans="1:23" x14ac:dyDescent="0.25">
      <c r="A2529" s="10">
        <v>44435</v>
      </c>
      <c r="B2529">
        <v>3262</v>
      </c>
      <c r="C2529" t="s">
        <v>193</v>
      </c>
      <c r="D2529">
        <v>9</v>
      </c>
      <c r="E2529">
        <v>4</v>
      </c>
      <c r="F2529">
        <v>5</v>
      </c>
      <c r="G2529">
        <v>9</v>
      </c>
      <c r="H2529">
        <v>86</v>
      </c>
      <c r="J2529">
        <v>84</v>
      </c>
      <c r="K2529">
        <v>86</v>
      </c>
      <c r="L2529">
        <v>88</v>
      </c>
      <c r="M2529">
        <v>83</v>
      </c>
      <c r="N2529">
        <v>78</v>
      </c>
      <c r="O2529">
        <v>72</v>
      </c>
      <c r="P2529">
        <v>78</v>
      </c>
      <c r="Q2529">
        <v>78</v>
      </c>
      <c r="R2529">
        <v>78</v>
      </c>
      <c r="T2529" s="34">
        <f>_xlfn.XLOOKUP(B2529,Demog!$A$2:$A$219,Demog!$P$2:$P$219,,,2)</f>
        <v>37453</v>
      </c>
      <c r="U2529" s="34">
        <f t="shared" si="39"/>
        <v>24</v>
      </c>
      <c r="V2529" s="13">
        <f>IF(OR(Table1[[#This Row],[7d_positivity_public]]=0,ISBLANK(Table1[[#This Row],[7d_positivity_public]])),"",(Table1[[#This Row],[7d_positivity_public]]-Table1[[#This Row],[7d_positivity_all]])/Table1[[#This Row],[7d_positivity_public]])</f>
        <v>0.66666666666666663</v>
      </c>
      <c r="W2529">
        <v>3</v>
      </c>
    </row>
    <row r="2530" spans="1:23" x14ac:dyDescent="0.25">
      <c r="A2530" s="10">
        <v>44435</v>
      </c>
      <c r="B2530">
        <v>3263</v>
      </c>
      <c r="C2530" t="s">
        <v>194</v>
      </c>
      <c r="D2530">
        <v>7</v>
      </c>
      <c r="E2530">
        <v>4</v>
      </c>
      <c r="F2530">
        <v>3</v>
      </c>
      <c r="G2530">
        <v>9</v>
      </c>
      <c r="H2530">
        <v>92</v>
      </c>
      <c r="J2530">
        <v>86</v>
      </c>
      <c r="K2530">
        <v>92</v>
      </c>
      <c r="L2530">
        <v>94</v>
      </c>
      <c r="M2530">
        <v>91</v>
      </c>
      <c r="N2530">
        <v>83</v>
      </c>
      <c r="O2530">
        <v>72</v>
      </c>
      <c r="P2530">
        <v>83</v>
      </c>
      <c r="Q2530">
        <v>81</v>
      </c>
      <c r="R2530">
        <v>86</v>
      </c>
      <c r="T2530" s="34">
        <f>_xlfn.XLOOKUP(B2530,Demog!$A$2:$A$219,Demog!$P$2:$P$219,,,2)</f>
        <v>36496</v>
      </c>
      <c r="U2530" s="34">
        <f t="shared" si="39"/>
        <v>18</v>
      </c>
      <c r="V2530" s="13">
        <f>IF(OR(Table1[[#This Row],[7d_positivity_public]]=0,ISBLANK(Table1[[#This Row],[7d_positivity_public]])),"",(Table1[[#This Row],[7d_positivity_public]]-Table1[[#This Row],[7d_positivity_all]])/Table1[[#This Row],[7d_positivity_public]])</f>
        <v>0.33333333333333331</v>
      </c>
      <c r="W2530">
        <v>6</v>
      </c>
    </row>
    <row r="2531" spans="1:23" x14ac:dyDescent="0.25">
      <c r="A2531" s="10">
        <v>44435</v>
      </c>
      <c r="B2531">
        <v>3264</v>
      </c>
      <c r="C2531" t="s">
        <v>195</v>
      </c>
      <c r="D2531">
        <v>7</v>
      </c>
      <c r="E2531">
        <v>7</v>
      </c>
      <c r="F2531">
        <v>0</v>
      </c>
      <c r="G2531">
        <v>8</v>
      </c>
      <c r="H2531">
        <v>90</v>
      </c>
      <c r="J2531">
        <v>86</v>
      </c>
      <c r="K2531">
        <v>90</v>
      </c>
      <c r="L2531">
        <v>91</v>
      </c>
      <c r="M2531">
        <v>90</v>
      </c>
      <c r="N2531">
        <v>83</v>
      </c>
      <c r="O2531">
        <v>74</v>
      </c>
      <c r="P2531">
        <v>84</v>
      </c>
      <c r="Q2531">
        <v>82</v>
      </c>
      <c r="R2531">
        <v>86</v>
      </c>
      <c r="T2531" s="34">
        <f>_xlfn.XLOOKUP(B2531,Demog!$A$2:$A$219,Demog!$P$2:$P$219,,,2)</f>
        <v>31065</v>
      </c>
      <c r="U2531" s="34">
        <f t="shared" si="39"/>
        <v>15</v>
      </c>
      <c r="V2531" s="13">
        <f>IF(OR(Table1[[#This Row],[7d_positivity_public]]=0,ISBLANK(Table1[[#This Row],[7d_positivity_public]])),"",(Table1[[#This Row],[7d_positivity_public]]-Table1[[#This Row],[7d_positivity_all]])/Table1[[#This Row],[7d_positivity_public]])</f>
        <v>0.375</v>
      </c>
      <c r="W2531">
        <v>5</v>
      </c>
    </row>
    <row r="2532" spans="1:23" x14ac:dyDescent="0.25">
      <c r="A2532" s="10">
        <v>44435</v>
      </c>
      <c r="B2532">
        <v>3311</v>
      </c>
      <c r="C2532" t="s">
        <v>196</v>
      </c>
      <c r="D2532">
        <v>8</v>
      </c>
      <c r="E2532">
        <v>8</v>
      </c>
      <c r="F2532">
        <v>0</v>
      </c>
      <c r="G2532">
        <v>5</v>
      </c>
      <c r="H2532">
        <v>89</v>
      </c>
      <c r="J2532">
        <v>86</v>
      </c>
      <c r="K2532">
        <v>90</v>
      </c>
      <c r="L2532">
        <v>89</v>
      </c>
      <c r="M2532">
        <v>90</v>
      </c>
      <c r="N2532">
        <v>83</v>
      </c>
      <c r="O2532">
        <v>75</v>
      </c>
      <c r="P2532">
        <v>84</v>
      </c>
      <c r="Q2532">
        <v>81</v>
      </c>
      <c r="R2532">
        <v>86</v>
      </c>
      <c r="T2532" s="34">
        <f>_xlfn.XLOOKUP(B2532,Demog!$A$2:$A$219,Demog!$P$2:$P$219,,,2)</f>
        <v>19230</v>
      </c>
      <c r="U2532" s="34">
        <f t="shared" si="39"/>
        <v>11</v>
      </c>
      <c r="V2532" s="13">
        <f>IF(OR(Table1[[#This Row],[7d_positivity_public]]=0,ISBLANK(Table1[[#This Row],[7d_positivity_public]])),"",(Table1[[#This Row],[7d_positivity_public]]-Table1[[#This Row],[7d_positivity_all]])/Table1[[#This Row],[7d_positivity_public]])</f>
        <v>0.4</v>
      </c>
      <c r="W2532">
        <v>3</v>
      </c>
    </row>
    <row r="2533" spans="1:23" x14ac:dyDescent="0.25">
      <c r="A2533" s="10">
        <v>44435</v>
      </c>
      <c r="B2533">
        <v>3312</v>
      </c>
      <c r="C2533" t="s">
        <v>197</v>
      </c>
      <c r="D2533">
        <v>13</v>
      </c>
      <c r="E2533">
        <v>5</v>
      </c>
      <c r="F2533">
        <v>8</v>
      </c>
      <c r="G2533">
        <v>8</v>
      </c>
      <c r="H2533">
        <v>88</v>
      </c>
      <c r="J2533">
        <v>85</v>
      </c>
      <c r="K2533">
        <v>89</v>
      </c>
      <c r="L2533">
        <v>89</v>
      </c>
      <c r="M2533">
        <v>88</v>
      </c>
      <c r="N2533">
        <v>81</v>
      </c>
      <c r="O2533">
        <v>68</v>
      </c>
      <c r="P2533">
        <v>82</v>
      </c>
      <c r="Q2533">
        <v>80</v>
      </c>
      <c r="R2533">
        <v>84</v>
      </c>
      <c r="T2533" s="34">
        <f>_xlfn.XLOOKUP(B2533,Demog!$A$2:$A$219,Demog!$P$2:$P$219,,,2)</f>
        <v>34244</v>
      </c>
      <c r="U2533" s="34">
        <f t="shared" si="39"/>
        <v>31</v>
      </c>
      <c r="V2533" s="13">
        <f>IF(OR(Table1[[#This Row],[7d_positivity_public]]=0,ISBLANK(Table1[[#This Row],[7d_positivity_public]])),"",(Table1[[#This Row],[7d_positivity_public]]-Table1[[#This Row],[7d_positivity_all]])/Table1[[#This Row],[7d_positivity_public]])</f>
        <v>0.5</v>
      </c>
      <c r="W2533">
        <v>4</v>
      </c>
    </row>
    <row r="2534" spans="1:23" x14ac:dyDescent="0.25">
      <c r="A2534" s="10">
        <v>44435</v>
      </c>
      <c r="B2534">
        <v>3313</v>
      </c>
      <c r="C2534" t="s">
        <v>198</v>
      </c>
      <c r="D2534">
        <v>9</v>
      </c>
      <c r="E2534">
        <v>8</v>
      </c>
      <c r="F2534">
        <v>1</v>
      </c>
      <c r="G2534">
        <v>7</v>
      </c>
      <c r="H2534">
        <v>91</v>
      </c>
      <c r="J2534">
        <v>90</v>
      </c>
      <c r="K2534">
        <v>91</v>
      </c>
      <c r="L2534">
        <v>90</v>
      </c>
      <c r="M2534">
        <v>93</v>
      </c>
      <c r="N2534">
        <v>86</v>
      </c>
      <c r="O2534">
        <v>80</v>
      </c>
      <c r="P2534">
        <v>86</v>
      </c>
      <c r="Q2534">
        <v>83</v>
      </c>
      <c r="R2534">
        <v>90</v>
      </c>
      <c r="T2534" s="34">
        <f>_xlfn.XLOOKUP(B2534,Demog!$A$2:$A$219,Demog!$P$2:$P$219,,,2)</f>
        <v>29808</v>
      </c>
      <c r="U2534" s="34">
        <f t="shared" si="39"/>
        <v>19</v>
      </c>
      <c r="V2534" s="13">
        <f>IF(OR(Table1[[#This Row],[7d_positivity_public]]=0,ISBLANK(Table1[[#This Row],[7d_positivity_public]])),"",(Table1[[#This Row],[7d_positivity_public]]-Table1[[#This Row],[7d_positivity_all]])/Table1[[#This Row],[7d_positivity_public]])</f>
        <v>0.42857142857142855</v>
      </c>
      <c r="W2534">
        <v>4</v>
      </c>
    </row>
    <row r="2535" spans="1:23" x14ac:dyDescent="0.25">
      <c r="A2535" s="10">
        <v>44435</v>
      </c>
      <c r="B2535">
        <v>3314</v>
      </c>
      <c r="C2535" t="s">
        <v>199</v>
      </c>
      <c r="D2535">
        <v>9</v>
      </c>
      <c r="E2535">
        <v>6</v>
      </c>
      <c r="F2535">
        <v>3</v>
      </c>
      <c r="G2535">
        <v>6</v>
      </c>
      <c r="H2535">
        <v>90</v>
      </c>
      <c r="J2535">
        <v>87</v>
      </c>
      <c r="K2535">
        <v>90</v>
      </c>
      <c r="L2535">
        <v>88</v>
      </c>
      <c r="M2535">
        <v>93</v>
      </c>
      <c r="N2535">
        <v>85</v>
      </c>
      <c r="O2535">
        <v>77</v>
      </c>
      <c r="P2535">
        <v>85</v>
      </c>
      <c r="Q2535">
        <v>80</v>
      </c>
      <c r="R2535">
        <v>90</v>
      </c>
      <c r="T2535" s="34">
        <f>_xlfn.XLOOKUP(B2535,Demog!$A$2:$A$219,Demog!$P$2:$P$219,,,2)</f>
        <v>29271</v>
      </c>
      <c r="U2535" s="34">
        <f t="shared" si="39"/>
        <v>18</v>
      </c>
      <c r="V2535" s="13">
        <f>IF(OR(Table1[[#This Row],[7d_positivity_public]]=0,ISBLANK(Table1[[#This Row],[7d_positivity_public]])),"",(Table1[[#This Row],[7d_positivity_public]]-Table1[[#This Row],[7d_positivity_all]])/Table1[[#This Row],[7d_positivity_public]])</f>
        <v>0.5</v>
      </c>
      <c r="W2535">
        <v>3</v>
      </c>
    </row>
    <row r="2536" spans="1:23" x14ac:dyDescent="0.25">
      <c r="A2536" s="10">
        <v>44435</v>
      </c>
      <c r="B2536">
        <v>3315</v>
      </c>
      <c r="C2536" t="s">
        <v>200</v>
      </c>
      <c r="D2536">
        <v>9</v>
      </c>
      <c r="E2536">
        <v>7</v>
      </c>
      <c r="F2536">
        <v>2</v>
      </c>
      <c r="G2536">
        <v>6</v>
      </c>
      <c r="H2536">
        <v>91</v>
      </c>
      <c r="J2536">
        <v>90</v>
      </c>
      <c r="K2536">
        <v>91</v>
      </c>
      <c r="L2536">
        <v>91</v>
      </c>
      <c r="M2536">
        <v>92</v>
      </c>
      <c r="N2536">
        <v>85</v>
      </c>
      <c r="O2536">
        <v>79</v>
      </c>
      <c r="P2536">
        <v>86</v>
      </c>
      <c r="Q2536">
        <v>82</v>
      </c>
      <c r="R2536">
        <v>88</v>
      </c>
      <c r="T2536" s="34">
        <f>_xlfn.XLOOKUP(B2536,Demog!$A$2:$A$219,Demog!$P$2:$P$219,,,2)</f>
        <v>28839</v>
      </c>
      <c r="U2536" s="34">
        <f t="shared" si="39"/>
        <v>18</v>
      </c>
      <c r="V2536" s="13">
        <f>IF(OR(Table1[[#This Row],[7d_positivity_public]]=0,ISBLANK(Table1[[#This Row],[7d_positivity_public]])),"",(Table1[[#This Row],[7d_positivity_public]]-Table1[[#This Row],[7d_positivity_all]])/Table1[[#This Row],[7d_positivity_public]])</f>
        <v>0.33333333333333331</v>
      </c>
      <c r="W2536">
        <v>4</v>
      </c>
    </row>
    <row r="2537" spans="1:23" x14ac:dyDescent="0.25">
      <c r="A2537" s="10">
        <v>44435</v>
      </c>
      <c r="B2537">
        <v>3321</v>
      </c>
      <c r="C2537" t="s">
        <v>201</v>
      </c>
      <c r="D2537">
        <v>16</v>
      </c>
      <c r="E2537">
        <v>1</v>
      </c>
      <c r="F2537">
        <v>15</v>
      </c>
      <c r="G2537">
        <v>12</v>
      </c>
      <c r="H2537">
        <v>87</v>
      </c>
      <c r="J2537">
        <v>85</v>
      </c>
      <c r="K2537">
        <v>87</v>
      </c>
      <c r="L2537">
        <v>84</v>
      </c>
      <c r="M2537">
        <v>89</v>
      </c>
      <c r="N2537">
        <v>80</v>
      </c>
      <c r="O2537">
        <v>70</v>
      </c>
      <c r="P2537">
        <v>81</v>
      </c>
      <c r="Q2537">
        <v>75</v>
      </c>
      <c r="R2537">
        <v>85</v>
      </c>
      <c r="T2537" s="34">
        <f>_xlfn.XLOOKUP(B2537,Demog!$A$2:$A$219,Demog!$P$2:$P$219,,,2)</f>
        <v>19412</v>
      </c>
      <c r="U2537" s="34">
        <f t="shared" si="39"/>
        <v>22</v>
      </c>
      <c r="V2537" s="13">
        <f>IF(OR(Table1[[#This Row],[7d_positivity_public]]=0,ISBLANK(Table1[[#This Row],[7d_positivity_public]])),"",(Table1[[#This Row],[7d_positivity_public]]-Table1[[#This Row],[7d_positivity_all]])/Table1[[#This Row],[7d_positivity_public]])</f>
        <v>0.58333333333333337</v>
      </c>
      <c r="W2537">
        <v>5</v>
      </c>
    </row>
    <row r="2538" spans="1:23" x14ac:dyDescent="0.25">
      <c r="A2538" s="10">
        <v>44435</v>
      </c>
      <c r="B2538">
        <v>3322</v>
      </c>
      <c r="C2538" t="s">
        <v>202</v>
      </c>
      <c r="D2538">
        <v>4</v>
      </c>
      <c r="E2538">
        <v>6</v>
      </c>
      <c r="F2538">
        <v>-2</v>
      </c>
      <c r="G2538">
        <v>3</v>
      </c>
      <c r="H2538">
        <v>84</v>
      </c>
      <c r="J2538">
        <v>83</v>
      </c>
      <c r="K2538">
        <v>84</v>
      </c>
      <c r="L2538">
        <v>80</v>
      </c>
      <c r="M2538">
        <v>88</v>
      </c>
      <c r="N2538">
        <v>78</v>
      </c>
      <c r="O2538">
        <v>69</v>
      </c>
      <c r="P2538">
        <v>78</v>
      </c>
      <c r="Q2538">
        <v>72</v>
      </c>
      <c r="R2538">
        <v>83</v>
      </c>
      <c r="T2538" s="34">
        <f>_xlfn.XLOOKUP(B2538,Demog!$A$2:$A$219,Demog!$P$2:$P$219,,,2)</f>
        <v>25992</v>
      </c>
      <c r="U2538" s="34">
        <f t="shared" si="39"/>
        <v>7</v>
      </c>
      <c r="V2538" s="13">
        <f>IF(OR(Table1[[#This Row],[7d_positivity_public]]=0,ISBLANK(Table1[[#This Row],[7d_positivity_public]])),"",(Table1[[#This Row],[7d_positivity_public]]-Table1[[#This Row],[7d_positivity_all]])/Table1[[#This Row],[7d_positivity_public]])</f>
        <v>0.66666666666666663</v>
      </c>
      <c r="W2538">
        <v>1</v>
      </c>
    </row>
    <row r="2539" spans="1:23" x14ac:dyDescent="0.25">
      <c r="A2539" s="10">
        <v>44435</v>
      </c>
      <c r="B2539">
        <v>3323</v>
      </c>
      <c r="C2539" t="s">
        <v>203</v>
      </c>
      <c r="D2539">
        <v>0</v>
      </c>
      <c r="E2539">
        <v>11</v>
      </c>
      <c r="F2539">
        <v>-11</v>
      </c>
      <c r="G2539">
        <v>0</v>
      </c>
      <c r="H2539">
        <v>86</v>
      </c>
      <c r="J2539">
        <v>79</v>
      </c>
      <c r="K2539">
        <v>87</v>
      </c>
      <c r="L2539">
        <v>83</v>
      </c>
      <c r="M2539">
        <v>89</v>
      </c>
      <c r="N2539">
        <v>80</v>
      </c>
      <c r="O2539">
        <v>70</v>
      </c>
      <c r="P2539">
        <v>81</v>
      </c>
      <c r="Q2539">
        <v>74</v>
      </c>
      <c r="R2539">
        <v>86</v>
      </c>
      <c r="T2539" s="34">
        <f>_xlfn.XLOOKUP(B2539,Demog!$A$2:$A$219,Demog!$P$2:$P$219,,,2)</f>
        <v>5086</v>
      </c>
      <c r="U2539" s="34">
        <f t="shared" si="39"/>
        <v>0</v>
      </c>
      <c r="V2539" s="13" t="str">
        <f>IF(OR(Table1[[#This Row],[7d_positivity_public]]=0,ISBLANK(Table1[[#This Row],[7d_positivity_public]])),"",(Table1[[#This Row],[7d_positivity_public]]-Table1[[#This Row],[7d_positivity_all]])/Table1[[#This Row],[7d_positivity_public]])</f>
        <v/>
      </c>
      <c r="W2539">
        <v>0</v>
      </c>
    </row>
    <row r="2540" spans="1:23" x14ac:dyDescent="0.25">
      <c r="A2540" s="10">
        <v>44435</v>
      </c>
      <c r="B2540">
        <v>4111</v>
      </c>
      <c r="C2540" t="s">
        <v>204</v>
      </c>
      <c r="D2540">
        <v>4</v>
      </c>
      <c r="E2540">
        <v>6</v>
      </c>
      <c r="F2540">
        <v>-2</v>
      </c>
      <c r="G2540">
        <v>4</v>
      </c>
      <c r="H2540">
        <v>88</v>
      </c>
      <c r="J2540">
        <v>79</v>
      </c>
      <c r="K2540">
        <v>88</v>
      </c>
      <c r="L2540">
        <v>88</v>
      </c>
      <c r="M2540">
        <v>89</v>
      </c>
      <c r="N2540">
        <v>78</v>
      </c>
      <c r="O2540">
        <v>61</v>
      </c>
      <c r="P2540">
        <v>79</v>
      </c>
      <c r="Q2540">
        <v>76</v>
      </c>
      <c r="R2540">
        <v>82</v>
      </c>
      <c r="T2540" s="34">
        <f>_xlfn.XLOOKUP(B2540,Demog!$A$2:$A$219,Demog!$P$2:$P$219,,,2)</f>
        <v>31290</v>
      </c>
      <c r="U2540" s="34">
        <f t="shared" si="39"/>
        <v>9</v>
      </c>
      <c r="V2540" s="13">
        <f>IF(OR(Table1[[#This Row],[7d_positivity_public]]=0,ISBLANK(Table1[[#This Row],[7d_positivity_public]])),"",(Table1[[#This Row],[7d_positivity_public]]-Table1[[#This Row],[7d_positivity_all]])/Table1[[#This Row],[7d_positivity_public]])</f>
        <v>0.25</v>
      </c>
      <c r="W2540">
        <v>3</v>
      </c>
    </row>
    <row r="2541" spans="1:23" x14ac:dyDescent="0.25">
      <c r="A2541" s="10">
        <v>44435</v>
      </c>
      <c r="B2541">
        <v>4112</v>
      </c>
      <c r="C2541" t="s">
        <v>205</v>
      </c>
      <c r="D2541">
        <v>7</v>
      </c>
      <c r="E2541">
        <v>4</v>
      </c>
      <c r="F2541">
        <v>3</v>
      </c>
      <c r="G2541">
        <v>7</v>
      </c>
      <c r="H2541">
        <v>91</v>
      </c>
      <c r="J2541">
        <v>86</v>
      </c>
      <c r="K2541">
        <v>91</v>
      </c>
      <c r="L2541">
        <v>89</v>
      </c>
      <c r="M2541">
        <v>92</v>
      </c>
      <c r="N2541">
        <v>85</v>
      </c>
      <c r="O2541">
        <v>73</v>
      </c>
      <c r="P2541">
        <v>85</v>
      </c>
      <c r="Q2541">
        <v>81</v>
      </c>
      <c r="R2541">
        <v>88</v>
      </c>
      <c r="T2541" s="34">
        <f>_xlfn.XLOOKUP(B2541,Demog!$A$2:$A$219,Demog!$P$2:$P$219,,,2)</f>
        <v>32057</v>
      </c>
      <c r="U2541" s="34">
        <f t="shared" si="39"/>
        <v>16</v>
      </c>
      <c r="V2541" s="13">
        <f>IF(OR(Table1[[#This Row],[7d_positivity_public]]=0,ISBLANK(Table1[[#This Row],[7d_positivity_public]])),"",(Table1[[#This Row],[7d_positivity_public]]-Table1[[#This Row],[7d_positivity_all]])/Table1[[#This Row],[7d_positivity_public]])</f>
        <v>0.2857142857142857</v>
      </c>
      <c r="W2541">
        <v>5</v>
      </c>
    </row>
    <row r="2542" spans="1:23" x14ac:dyDescent="0.25">
      <c r="A2542" s="10">
        <v>44435</v>
      </c>
      <c r="B2542">
        <v>4113</v>
      </c>
      <c r="C2542" t="s">
        <v>206</v>
      </c>
      <c r="D2542">
        <v>2</v>
      </c>
      <c r="E2542">
        <v>6</v>
      </c>
      <c r="F2542">
        <v>-4</v>
      </c>
      <c r="G2542">
        <v>2</v>
      </c>
      <c r="H2542">
        <v>90</v>
      </c>
      <c r="J2542">
        <v>82</v>
      </c>
      <c r="K2542">
        <v>90</v>
      </c>
      <c r="L2542">
        <v>90</v>
      </c>
      <c r="M2542">
        <v>90</v>
      </c>
      <c r="N2542">
        <v>82</v>
      </c>
      <c r="O2542">
        <v>69</v>
      </c>
      <c r="P2542">
        <v>83</v>
      </c>
      <c r="Q2542">
        <v>80</v>
      </c>
      <c r="R2542">
        <v>86</v>
      </c>
      <c r="T2542" s="34">
        <f>_xlfn.XLOOKUP(B2542,Demog!$A$2:$A$219,Demog!$P$2:$P$219,,,2)</f>
        <v>22445</v>
      </c>
      <c r="U2542" s="34">
        <f t="shared" si="39"/>
        <v>3</v>
      </c>
      <c r="V2542" s="13">
        <f>IF(OR(Table1[[#This Row],[7d_positivity_public]]=0,ISBLANK(Table1[[#This Row],[7d_positivity_public]])),"",(Table1[[#This Row],[7d_positivity_public]]-Table1[[#This Row],[7d_positivity_all]])/Table1[[#This Row],[7d_positivity_public]])</f>
        <v>0</v>
      </c>
      <c r="W2542">
        <v>2</v>
      </c>
    </row>
    <row r="2543" spans="1:23" x14ac:dyDescent="0.25">
      <c r="A2543" s="10">
        <v>44435</v>
      </c>
      <c r="B2543">
        <v>4114</v>
      </c>
      <c r="C2543" t="s">
        <v>207</v>
      </c>
      <c r="D2543">
        <v>5</v>
      </c>
      <c r="E2543">
        <v>4</v>
      </c>
      <c r="F2543">
        <v>1</v>
      </c>
      <c r="G2543">
        <v>6</v>
      </c>
      <c r="H2543">
        <v>93</v>
      </c>
      <c r="J2543">
        <v>94</v>
      </c>
      <c r="K2543">
        <v>93</v>
      </c>
      <c r="L2543">
        <v>90</v>
      </c>
      <c r="M2543">
        <v>95</v>
      </c>
      <c r="N2543">
        <v>88</v>
      </c>
      <c r="O2543">
        <v>81</v>
      </c>
      <c r="P2543">
        <v>88</v>
      </c>
      <c r="Q2543">
        <v>82</v>
      </c>
      <c r="R2543">
        <v>92</v>
      </c>
      <c r="T2543" s="34">
        <f>_xlfn.XLOOKUP(B2543,Demog!$A$2:$A$219,Demog!$P$2:$P$219,,,2)</f>
        <v>18094</v>
      </c>
      <c r="U2543" s="34">
        <f t="shared" si="39"/>
        <v>6</v>
      </c>
      <c r="V2543" s="13">
        <f>IF(OR(Table1[[#This Row],[7d_positivity_public]]=0,ISBLANK(Table1[[#This Row],[7d_positivity_public]])),"",(Table1[[#This Row],[7d_positivity_public]]-Table1[[#This Row],[7d_positivity_all]])/Table1[[#This Row],[7d_positivity_public]])</f>
        <v>0.33333333333333331</v>
      </c>
      <c r="W2543">
        <v>4</v>
      </c>
    </row>
    <row r="2544" spans="1:23" x14ac:dyDescent="0.25">
      <c r="A2544" s="10">
        <v>44435</v>
      </c>
      <c r="B2544">
        <v>4115</v>
      </c>
      <c r="C2544" t="s">
        <v>208</v>
      </c>
      <c r="D2544">
        <v>1</v>
      </c>
      <c r="E2544">
        <v>3</v>
      </c>
      <c r="F2544">
        <v>-2</v>
      </c>
      <c r="G2544">
        <v>2</v>
      </c>
      <c r="H2544">
        <v>93</v>
      </c>
      <c r="J2544">
        <v>88</v>
      </c>
      <c r="K2544">
        <v>94</v>
      </c>
      <c r="L2544">
        <v>94</v>
      </c>
      <c r="M2544">
        <v>94</v>
      </c>
      <c r="N2544">
        <v>86</v>
      </c>
      <c r="O2544">
        <v>74</v>
      </c>
      <c r="P2544">
        <v>87</v>
      </c>
      <c r="Q2544">
        <v>84</v>
      </c>
      <c r="R2544">
        <v>90</v>
      </c>
      <c r="T2544" s="34">
        <f>_xlfn.XLOOKUP(B2544,Demog!$A$2:$A$219,Demog!$P$2:$P$219,,,2)</f>
        <v>38257</v>
      </c>
      <c r="U2544" s="34">
        <f t="shared" si="39"/>
        <v>3</v>
      </c>
      <c r="V2544" s="13">
        <f>IF(OR(Table1[[#This Row],[7d_positivity_public]]=0,ISBLANK(Table1[[#This Row],[7d_positivity_public]])),"",(Table1[[#This Row],[7d_positivity_public]]-Table1[[#This Row],[7d_positivity_all]])/Table1[[#This Row],[7d_positivity_public]])</f>
        <v>0.5</v>
      </c>
      <c r="W2544">
        <v>1</v>
      </c>
    </row>
    <row r="2545" spans="1:23" x14ac:dyDescent="0.25">
      <c r="A2545" s="10">
        <v>44435</v>
      </c>
      <c r="B2545">
        <v>4116</v>
      </c>
      <c r="C2545" t="s">
        <v>209</v>
      </c>
      <c r="D2545">
        <v>9</v>
      </c>
      <c r="E2545">
        <v>3</v>
      </c>
      <c r="F2545">
        <v>6</v>
      </c>
      <c r="G2545">
        <v>9</v>
      </c>
      <c r="H2545">
        <v>90</v>
      </c>
      <c r="J2545">
        <v>87</v>
      </c>
      <c r="K2545">
        <v>91</v>
      </c>
      <c r="L2545">
        <v>90</v>
      </c>
      <c r="M2545">
        <v>92</v>
      </c>
      <c r="N2545">
        <v>83</v>
      </c>
      <c r="O2545">
        <v>72</v>
      </c>
      <c r="P2545">
        <v>84</v>
      </c>
      <c r="Q2545">
        <v>80</v>
      </c>
      <c r="R2545">
        <v>88</v>
      </c>
      <c r="T2545" s="34">
        <f>_xlfn.XLOOKUP(B2545,Demog!$A$2:$A$219,Demog!$P$2:$P$219,,,2)</f>
        <v>24167</v>
      </c>
      <c r="U2545" s="34">
        <f t="shared" si="39"/>
        <v>15</v>
      </c>
      <c r="V2545" s="13">
        <f>IF(OR(Table1[[#This Row],[7d_positivity_public]]=0,ISBLANK(Table1[[#This Row],[7d_positivity_public]])),"",(Table1[[#This Row],[7d_positivity_public]]-Table1[[#This Row],[7d_positivity_all]])/Table1[[#This Row],[7d_positivity_public]])</f>
        <v>0.44444444444444442</v>
      </c>
      <c r="W2545">
        <v>5</v>
      </c>
    </row>
    <row r="2546" spans="1:23" x14ac:dyDescent="0.25">
      <c r="A2546" s="10">
        <v>44435</v>
      </c>
      <c r="B2546">
        <v>4117</v>
      </c>
      <c r="C2546" t="s">
        <v>210</v>
      </c>
      <c r="D2546">
        <v>9</v>
      </c>
      <c r="E2546">
        <v>5</v>
      </c>
      <c r="F2546">
        <v>4</v>
      </c>
      <c r="G2546">
        <v>10</v>
      </c>
      <c r="H2546">
        <v>89</v>
      </c>
      <c r="J2546">
        <v>84</v>
      </c>
      <c r="K2546">
        <v>89</v>
      </c>
      <c r="L2546">
        <v>87</v>
      </c>
      <c r="M2546">
        <v>92</v>
      </c>
      <c r="N2546">
        <v>81</v>
      </c>
      <c r="O2546">
        <v>71</v>
      </c>
      <c r="P2546">
        <v>82</v>
      </c>
      <c r="Q2546">
        <v>76</v>
      </c>
      <c r="R2546">
        <v>88</v>
      </c>
      <c r="T2546" s="34">
        <f>_xlfn.XLOOKUP(B2546,Demog!$A$2:$A$219,Demog!$P$2:$P$219,,,2)</f>
        <v>29704</v>
      </c>
      <c r="U2546" s="34">
        <f t="shared" si="39"/>
        <v>19</v>
      </c>
      <c r="V2546" s="13">
        <f>IF(OR(Table1[[#This Row],[7d_positivity_public]]=0,ISBLANK(Table1[[#This Row],[7d_positivity_public]])),"",(Table1[[#This Row],[7d_positivity_public]]-Table1[[#This Row],[7d_positivity_all]])/Table1[[#This Row],[7d_positivity_public]])</f>
        <v>0.3</v>
      </c>
      <c r="W2546">
        <v>7</v>
      </c>
    </row>
    <row r="2547" spans="1:23" x14ac:dyDescent="0.25">
      <c r="A2547" s="10">
        <v>44435</v>
      </c>
      <c r="B2547">
        <v>4118</v>
      </c>
      <c r="C2547" t="s">
        <v>211</v>
      </c>
      <c r="D2547">
        <v>2</v>
      </c>
      <c r="E2547">
        <v>7</v>
      </c>
      <c r="F2547">
        <v>-5</v>
      </c>
      <c r="G2547">
        <v>3</v>
      </c>
      <c r="H2547">
        <v>88</v>
      </c>
      <c r="J2547">
        <v>81</v>
      </c>
      <c r="K2547">
        <v>89</v>
      </c>
      <c r="L2547">
        <v>86</v>
      </c>
      <c r="M2547">
        <v>92</v>
      </c>
      <c r="N2547">
        <v>82</v>
      </c>
      <c r="O2547">
        <v>70</v>
      </c>
      <c r="P2547">
        <v>83</v>
      </c>
      <c r="Q2547">
        <v>77</v>
      </c>
      <c r="R2547">
        <v>89</v>
      </c>
      <c r="T2547" s="34">
        <f>_xlfn.XLOOKUP(B2547,Demog!$A$2:$A$219,Demog!$P$2:$P$219,,,2)</f>
        <v>10408</v>
      </c>
      <c r="U2547" s="34">
        <f t="shared" si="39"/>
        <v>1</v>
      </c>
      <c r="V2547" s="13">
        <f>IF(OR(Table1[[#This Row],[7d_positivity_public]]=0,ISBLANK(Table1[[#This Row],[7d_positivity_public]])),"",(Table1[[#This Row],[7d_positivity_public]]-Table1[[#This Row],[7d_positivity_all]])/Table1[[#This Row],[7d_positivity_public]])</f>
        <v>0.33333333333333331</v>
      </c>
      <c r="W2547">
        <v>2</v>
      </c>
    </row>
    <row r="2548" spans="1:23" x14ac:dyDescent="0.25">
      <c r="A2548" s="10">
        <v>44435</v>
      </c>
      <c r="B2548">
        <v>4119</v>
      </c>
      <c r="C2548" t="s">
        <v>212</v>
      </c>
      <c r="D2548">
        <v>5</v>
      </c>
      <c r="E2548">
        <v>2</v>
      </c>
      <c r="F2548">
        <v>3</v>
      </c>
      <c r="G2548">
        <v>6</v>
      </c>
      <c r="H2548">
        <v>86</v>
      </c>
      <c r="J2548">
        <v>79</v>
      </c>
      <c r="K2548">
        <v>87</v>
      </c>
      <c r="L2548">
        <v>83</v>
      </c>
      <c r="M2548">
        <v>90</v>
      </c>
      <c r="N2548">
        <v>79</v>
      </c>
      <c r="O2548">
        <v>66</v>
      </c>
      <c r="P2548">
        <v>80</v>
      </c>
      <c r="Q2548">
        <v>74</v>
      </c>
      <c r="R2548">
        <v>85</v>
      </c>
      <c r="T2548" s="34">
        <f>_xlfn.XLOOKUP(B2548,Demog!$A$2:$A$219,Demog!$P$2:$P$219,,,2)</f>
        <v>19497</v>
      </c>
      <c r="U2548" s="34">
        <f t="shared" si="39"/>
        <v>7</v>
      </c>
      <c r="V2548" s="13">
        <f>IF(OR(Table1[[#This Row],[7d_positivity_public]]=0,ISBLANK(Table1[[#This Row],[7d_positivity_public]])),"",(Table1[[#This Row],[7d_positivity_public]]-Table1[[#This Row],[7d_positivity_all]])/Table1[[#This Row],[7d_positivity_public]])</f>
        <v>0.16666666666666666</v>
      </c>
      <c r="W2548">
        <v>5</v>
      </c>
    </row>
    <row r="2549" spans="1:23" x14ac:dyDescent="0.25">
      <c r="A2549" s="10">
        <v>44435</v>
      </c>
      <c r="B2549">
        <v>4121</v>
      </c>
      <c r="C2549" t="s">
        <v>213</v>
      </c>
      <c r="D2549">
        <v>3</v>
      </c>
      <c r="E2549">
        <v>3</v>
      </c>
      <c r="F2549">
        <v>0</v>
      </c>
      <c r="G2549">
        <v>4</v>
      </c>
      <c r="H2549">
        <v>86</v>
      </c>
      <c r="J2549">
        <v>78</v>
      </c>
      <c r="K2549">
        <v>87</v>
      </c>
      <c r="L2549">
        <v>82</v>
      </c>
      <c r="M2549">
        <v>92</v>
      </c>
      <c r="N2549">
        <v>79</v>
      </c>
      <c r="O2549">
        <v>66</v>
      </c>
      <c r="P2549">
        <v>80</v>
      </c>
      <c r="Q2549">
        <v>72</v>
      </c>
      <c r="R2549">
        <v>89</v>
      </c>
      <c r="T2549" s="34">
        <f>_xlfn.XLOOKUP(B2549,Demog!$A$2:$A$219,Demog!$P$2:$P$219,,,2)</f>
        <v>16859</v>
      </c>
      <c r="U2549" s="34">
        <f t="shared" si="39"/>
        <v>4</v>
      </c>
      <c r="V2549" s="13">
        <f>IF(OR(Table1[[#This Row],[7d_positivity_public]]=0,ISBLANK(Table1[[#This Row],[7d_positivity_public]])),"",(Table1[[#This Row],[7d_positivity_public]]-Table1[[#This Row],[7d_positivity_all]])/Table1[[#This Row],[7d_positivity_public]])</f>
        <v>0.25</v>
      </c>
      <c r="W2549">
        <v>3</v>
      </c>
    </row>
    <row r="2550" spans="1:23" x14ac:dyDescent="0.25">
      <c r="A2550" s="10">
        <v>44435</v>
      </c>
      <c r="B2550">
        <v>4122</v>
      </c>
      <c r="C2550" t="s">
        <v>214</v>
      </c>
      <c r="D2550">
        <v>0</v>
      </c>
      <c r="E2550">
        <v>2</v>
      </c>
      <c r="F2550">
        <v>-2</v>
      </c>
      <c r="G2550">
        <v>3</v>
      </c>
      <c r="H2550">
        <v>85</v>
      </c>
      <c r="J2550">
        <v>76</v>
      </c>
      <c r="K2550">
        <v>85</v>
      </c>
      <c r="L2550">
        <v>76</v>
      </c>
      <c r="M2550">
        <v>92</v>
      </c>
      <c r="N2550">
        <v>77</v>
      </c>
      <c r="O2550">
        <v>62</v>
      </c>
      <c r="P2550">
        <v>78</v>
      </c>
      <c r="Q2550">
        <v>64</v>
      </c>
      <c r="R2550">
        <v>88</v>
      </c>
      <c r="T2550" s="34">
        <f>_xlfn.XLOOKUP(B2550,Demog!$A$2:$A$219,Demog!$P$2:$P$219,,,2)</f>
        <v>4837</v>
      </c>
      <c r="U2550" s="34">
        <f t="shared" si="39"/>
        <v>0</v>
      </c>
      <c r="V2550" s="13">
        <f>IF(OR(Table1[[#This Row],[7d_positivity_public]]=0,ISBLANK(Table1[[#This Row],[7d_positivity_public]])),"",(Table1[[#This Row],[7d_positivity_public]]-Table1[[#This Row],[7d_positivity_all]])/Table1[[#This Row],[7d_positivity_public]])</f>
        <v>0.33333333333333331</v>
      </c>
      <c r="W2550">
        <v>2</v>
      </c>
    </row>
    <row r="2551" spans="1:23" x14ac:dyDescent="0.25">
      <c r="A2551" s="10">
        <v>44435</v>
      </c>
      <c r="B2551">
        <v>4123</v>
      </c>
      <c r="C2551" t="s">
        <v>215</v>
      </c>
      <c r="D2551">
        <v>6</v>
      </c>
      <c r="E2551">
        <v>8</v>
      </c>
      <c r="F2551">
        <v>-2</v>
      </c>
      <c r="G2551">
        <v>7</v>
      </c>
      <c r="H2551">
        <v>88</v>
      </c>
      <c r="J2551">
        <v>84</v>
      </c>
      <c r="K2551">
        <v>88</v>
      </c>
      <c r="L2551">
        <v>85</v>
      </c>
      <c r="M2551">
        <v>92</v>
      </c>
      <c r="N2551">
        <v>79</v>
      </c>
      <c r="O2551">
        <v>67</v>
      </c>
      <c r="P2551">
        <v>80</v>
      </c>
      <c r="Q2551">
        <v>74</v>
      </c>
      <c r="R2551">
        <v>87</v>
      </c>
      <c r="T2551" s="34">
        <f>_xlfn.XLOOKUP(B2551,Demog!$A$2:$A$219,Demog!$P$2:$P$219,,,2)</f>
        <v>37985</v>
      </c>
      <c r="U2551" s="34">
        <f t="shared" si="39"/>
        <v>16</v>
      </c>
      <c r="V2551" s="13">
        <f>IF(OR(Table1[[#This Row],[7d_positivity_public]]=0,ISBLANK(Table1[[#This Row],[7d_positivity_public]])),"",(Table1[[#This Row],[7d_positivity_public]]-Table1[[#This Row],[7d_positivity_all]])/Table1[[#This Row],[7d_positivity_public]])</f>
        <v>0.2857142857142857</v>
      </c>
      <c r="W2551">
        <v>5</v>
      </c>
    </row>
    <row r="2552" spans="1:23" x14ac:dyDescent="0.25">
      <c r="A2552" s="10">
        <v>44435</v>
      </c>
      <c r="B2552">
        <v>4124</v>
      </c>
      <c r="C2552" t="s">
        <v>216</v>
      </c>
      <c r="D2552">
        <v>4</v>
      </c>
      <c r="E2552">
        <v>2</v>
      </c>
      <c r="F2552">
        <v>2</v>
      </c>
      <c r="G2552">
        <v>6</v>
      </c>
      <c r="H2552">
        <v>82</v>
      </c>
      <c r="J2552">
        <v>74</v>
      </c>
      <c r="K2552">
        <v>82</v>
      </c>
      <c r="L2552">
        <v>75</v>
      </c>
      <c r="M2552">
        <v>89</v>
      </c>
      <c r="N2552">
        <v>74</v>
      </c>
      <c r="O2552">
        <v>61</v>
      </c>
      <c r="P2552">
        <v>75</v>
      </c>
      <c r="Q2552">
        <v>64</v>
      </c>
      <c r="R2552">
        <v>85</v>
      </c>
      <c r="T2552" s="34">
        <f>_xlfn.XLOOKUP(B2552,Demog!$A$2:$A$219,Demog!$P$2:$P$219,,,2)</f>
        <v>14894</v>
      </c>
      <c r="U2552" s="34">
        <f t="shared" si="39"/>
        <v>4</v>
      </c>
      <c r="V2552" s="13">
        <f>IF(OR(Table1[[#This Row],[7d_positivity_public]]=0,ISBLANK(Table1[[#This Row],[7d_positivity_public]])),"",(Table1[[#This Row],[7d_positivity_public]]-Table1[[#This Row],[7d_positivity_all]])/Table1[[#This Row],[7d_positivity_public]])</f>
        <v>0.33333333333333331</v>
      </c>
      <c r="W2552">
        <v>4</v>
      </c>
    </row>
    <row r="2553" spans="1:23" x14ac:dyDescent="0.25">
      <c r="A2553" s="10">
        <v>44435</v>
      </c>
      <c r="B2553">
        <v>4125</v>
      </c>
      <c r="C2553" t="s">
        <v>217</v>
      </c>
      <c r="D2553">
        <v>20</v>
      </c>
      <c r="E2553">
        <v>12</v>
      </c>
      <c r="F2553">
        <v>8</v>
      </c>
      <c r="G2553">
        <v>11</v>
      </c>
      <c r="H2553">
        <v>77</v>
      </c>
      <c r="J2553">
        <v>66</v>
      </c>
      <c r="K2553">
        <v>78</v>
      </c>
      <c r="L2553">
        <v>67</v>
      </c>
      <c r="M2553">
        <v>86</v>
      </c>
      <c r="N2553">
        <v>69</v>
      </c>
      <c r="O2553">
        <v>47</v>
      </c>
      <c r="P2553">
        <v>70</v>
      </c>
      <c r="Q2553">
        <v>55</v>
      </c>
      <c r="R2553">
        <v>81</v>
      </c>
      <c r="T2553" s="34">
        <f>_xlfn.XLOOKUP(B2553,Demog!$A$2:$A$219,Demog!$P$2:$P$219,,,2)</f>
        <v>2885</v>
      </c>
      <c r="U2553" s="34">
        <f t="shared" si="39"/>
        <v>4</v>
      </c>
      <c r="V2553" s="13">
        <f>IF(OR(Table1[[#This Row],[7d_positivity_public]]=0,ISBLANK(Table1[[#This Row],[7d_positivity_public]])),"",(Table1[[#This Row],[7d_positivity_public]]-Table1[[#This Row],[7d_positivity_all]])/Table1[[#This Row],[7d_positivity_public]])</f>
        <v>0</v>
      </c>
      <c r="W2553">
        <v>11</v>
      </c>
    </row>
    <row r="2554" spans="1:23" x14ac:dyDescent="0.25">
      <c r="A2554" s="10">
        <v>44435</v>
      </c>
      <c r="B2554">
        <v>4131</v>
      </c>
      <c r="C2554" t="s">
        <v>218</v>
      </c>
      <c r="D2554">
        <v>2</v>
      </c>
      <c r="E2554">
        <v>2</v>
      </c>
      <c r="F2554">
        <v>0</v>
      </c>
      <c r="G2554">
        <v>2</v>
      </c>
      <c r="H2554">
        <v>92</v>
      </c>
      <c r="J2554">
        <v>90</v>
      </c>
      <c r="K2554">
        <v>92</v>
      </c>
      <c r="L2554">
        <v>88</v>
      </c>
      <c r="M2554">
        <v>94</v>
      </c>
      <c r="N2554">
        <v>87</v>
      </c>
      <c r="O2554">
        <v>78</v>
      </c>
      <c r="P2554">
        <v>87</v>
      </c>
      <c r="Q2554">
        <v>80</v>
      </c>
      <c r="R2554">
        <v>91</v>
      </c>
      <c r="T2554" s="34">
        <f>_xlfn.XLOOKUP(B2554,Demog!$A$2:$A$219,Demog!$P$2:$P$219,,,2)</f>
        <v>22020</v>
      </c>
      <c r="U2554" s="34">
        <f t="shared" si="39"/>
        <v>3</v>
      </c>
      <c r="V2554" s="13">
        <f>IF(OR(Table1[[#This Row],[7d_positivity_public]]=0,ISBLANK(Table1[[#This Row],[7d_positivity_public]])),"",(Table1[[#This Row],[7d_positivity_public]]-Table1[[#This Row],[7d_positivity_all]])/Table1[[#This Row],[7d_positivity_public]])</f>
        <v>0.5</v>
      </c>
      <c r="W2554">
        <v>1</v>
      </c>
    </row>
    <row r="2555" spans="1:23" x14ac:dyDescent="0.25">
      <c r="A2555" s="10">
        <v>44435</v>
      </c>
      <c r="B2555">
        <v>4132</v>
      </c>
      <c r="C2555" t="s">
        <v>219</v>
      </c>
      <c r="D2555">
        <v>4</v>
      </c>
      <c r="E2555">
        <v>2</v>
      </c>
      <c r="F2555">
        <v>2</v>
      </c>
      <c r="G2555">
        <v>5</v>
      </c>
      <c r="H2555">
        <v>90</v>
      </c>
      <c r="J2555">
        <v>85</v>
      </c>
      <c r="K2555">
        <v>90</v>
      </c>
      <c r="L2555">
        <v>86</v>
      </c>
      <c r="M2555">
        <v>93</v>
      </c>
      <c r="N2555">
        <v>84</v>
      </c>
      <c r="O2555">
        <v>72</v>
      </c>
      <c r="P2555">
        <v>85</v>
      </c>
      <c r="Q2555">
        <v>78</v>
      </c>
      <c r="R2555">
        <v>90</v>
      </c>
      <c r="T2555" s="34">
        <f>_xlfn.XLOOKUP(B2555,Demog!$A$2:$A$219,Demog!$P$2:$P$219,,,2)</f>
        <v>19325</v>
      </c>
      <c r="U2555" s="34">
        <f t="shared" si="39"/>
        <v>5</v>
      </c>
      <c r="V2555" s="13">
        <f>IF(OR(Table1[[#This Row],[7d_positivity_public]]=0,ISBLANK(Table1[[#This Row],[7d_positivity_public]])),"",(Table1[[#This Row],[7d_positivity_public]]-Table1[[#This Row],[7d_positivity_all]])/Table1[[#This Row],[7d_positivity_public]])</f>
        <v>0.4</v>
      </c>
      <c r="W2555">
        <v>3</v>
      </c>
    </row>
    <row r="2556" spans="1:23" x14ac:dyDescent="0.25">
      <c r="A2556" s="10">
        <v>44435</v>
      </c>
      <c r="B2556">
        <v>4133</v>
      </c>
      <c r="C2556" t="s">
        <v>220</v>
      </c>
      <c r="D2556">
        <v>1</v>
      </c>
      <c r="E2556">
        <v>1</v>
      </c>
      <c r="F2556">
        <v>0</v>
      </c>
      <c r="G2556">
        <v>2</v>
      </c>
      <c r="H2556">
        <v>90</v>
      </c>
      <c r="J2556">
        <v>84</v>
      </c>
      <c r="K2556">
        <v>91</v>
      </c>
      <c r="L2556">
        <v>85</v>
      </c>
      <c r="M2556">
        <v>94</v>
      </c>
      <c r="N2556">
        <v>86</v>
      </c>
      <c r="O2556">
        <v>73</v>
      </c>
      <c r="P2556">
        <v>86</v>
      </c>
      <c r="Q2556">
        <v>76</v>
      </c>
      <c r="R2556">
        <v>92</v>
      </c>
      <c r="T2556" s="34">
        <f>_xlfn.XLOOKUP(B2556,Demog!$A$2:$A$219,Demog!$P$2:$P$219,,,2)</f>
        <v>11675</v>
      </c>
      <c r="U2556" s="34">
        <f t="shared" si="39"/>
        <v>1</v>
      </c>
      <c r="V2556" s="13">
        <f>IF(OR(Table1[[#This Row],[7d_positivity_public]]=0,ISBLANK(Table1[[#This Row],[7d_positivity_public]])),"",(Table1[[#This Row],[7d_positivity_public]]-Table1[[#This Row],[7d_positivity_all]])/Table1[[#This Row],[7d_positivity_public]])</f>
        <v>0.5</v>
      </c>
      <c r="W2556">
        <v>1</v>
      </c>
    </row>
    <row r="2557" spans="1:23" x14ac:dyDescent="0.25">
      <c r="A2557" s="10">
        <v>44435</v>
      </c>
      <c r="B2557">
        <v>4134</v>
      </c>
      <c r="C2557" t="s">
        <v>221</v>
      </c>
      <c r="D2557">
        <v>1</v>
      </c>
      <c r="E2557">
        <v>0</v>
      </c>
      <c r="F2557">
        <v>1</v>
      </c>
      <c r="G2557">
        <v>0</v>
      </c>
      <c r="H2557">
        <v>93</v>
      </c>
      <c r="J2557">
        <v>88</v>
      </c>
      <c r="K2557">
        <v>93</v>
      </c>
      <c r="L2557">
        <v>88</v>
      </c>
      <c r="M2557">
        <v>94</v>
      </c>
      <c r="N2557">
        <v>88</v>
      </c>
      <c r="O2557">
        <v>78</v>
      </c>
      <c r="P2557">
        <v>88</v>
      </c>
      <c r="Q2557">
        <v>80</v>
      </c>
      <c r="R2557">
        <v>92</v>
      </c>
      <c r="T2557" s="34">
        <f>_xlfn.XLOOKUP(B2557,Demog!$A$2:$A$219,Demog!$P$2:$P$219,,,2)</f>
        <v>11672</v>
      </c>
      <c r="U2557" s="34">
        <f t="shared" si="39"/>
        <v>1</v>
      </c>
      <c r="V2557" s="13" t="str">
        <f>IF(OR(Table1[[#This Row],[7d_positivity_public]]=0,ISBLANK(Table1[[#This Row],[7d_positivity_public]])),"",(Table1[[#This Row],[7d_positivity_public]]-Table1[[#This Row],[7d_positivity_all]])/Table1[[#This Row],[7d_positivity_public]])</f>
        <v/>
      </c>
      <c r="W2557">
        <v>0</v>
      </c>
    </row>
    <row r="2558" spans="1:23" x14ac:dyDescent="0.25">
      <c r="A2558" s="10">
        <v>44435</v>
      </c>
      <c r="B2558">
        <v>4141</v>
      </c>
      <c r="C2558" t="s">
        <v>222</v>
      </c>
      <c r="D2558">
        <v>5</v>
      </c>
      <c r="E2558">
        <v>6</v>
      </c>
      <c r="F2558">
        <v>-1</v>
      </c>
      <c r="G2558">
        <v>3</v>
      </c>
      <c r="H2558">
        <v>79</v>
      </c>
      <c r="J2558">
        <v>66</v>
      </c>
      <c r="K2558">
        <v>79</v>
      </c>
      <c r="L2558">
        <v>66</v>
      </c>
      <c r="M2558">
        <v>86</v>
      </c>
      <c r="N2558">
        <v>72</v>
      </c>
      <c r="O2558">
        <v>52</v>
      </c>
      <c r="P2558">
        <v>73</v>
      </c>
      <c r="Q2558">
        <v>56</v>
      </c>
      <c r="R2558">
        <v>82</v>
      </c>
      <c r="T2558" s="34">
        <f>_xlfn.XLOOKUP(B2558,Demog!$A$2:$A$219,Demog!$P$2:$P$219,,,2)</f>
        <v>10557</v>
      </c>
      <c r="U2558" s="34">
        <f t="shared" si="39"/>
        <v>4</v>
      </c>
      <c r="V2558" s="13">
        <f>IF(OR(Table1[[#This Row],[7d_positivity_public]]=0,ISBLANK(Table1[[#This Row],[7d_positivity_public]])),"",(Table1[[#This Row],[7d_positivity_public]]-Table1[[#This Row],[7d_positivity_all]])/Table1[[#This Row],[7d_positivity_public]])</f>
        <v>0.33333333333333331</v>
      </c>
      <c r="W2558">
        <v>2</v>
      </c>
    </row>
    <row r="2559" spans="1:23" x14ac:dyDescent="0.25">
      <c r="A2559" s="10">
        <v>44435</v>
      </c>
      <c r="B2559">
        <v>4142</v>
      </c>
      <c r="C2559" t="s">
        <v>223</v>
      </c>
      <c r="D2559">
        <v>0</v>
      </c>
      <c r="E2559">
        <v>0</v>
      </c>
      <c r="F2559">
        <v>0</v>
      </c>
      <c r="G2559">
        <v>20</v>
      </c>
      <c r="H2559">
        <v>92</v>
      </c>
      <c r="J2559">
        <v>78</v>
      </c>
      <c r="K2559">
        <v>92</v>
      </c>
      <c r="L2559">
        <v>87</v>
      </c>
      <c r="M2559">
        <v>94</v>
      </c>
      <c r="N2559">
        <v>88</v>
      </c>
      <c r="O2559">
        <v>71</v>
      </c>
      <c r="P2559">
        <v>88</v>
      </c>
      <c r="Q2559">
        <v>80</v>
      </c>
      <c r="R2559">
        <v>90</v>
      </c>
      <c r="T2559" s="34">
        <f>_xlfn.XLOOKUP(B2559,Demog!$A$2:$A$219,Demog!$P$2:$P$219,,,2)</f>
        <v>4732</v>
      </c>
      <c r="U2559" s="34">
        <f t="shared" si="39"/>
        <v>0</v>
      </c>
      <c r="V2559" s="13">
        <f>IF(OR(Table1[[#This Row],[7d_positivity_public]]=0,ISBLANK(Table1[[#This Row],[7d_positivity_public]])),"",(Table1[[#This Row],[7d_positivity_public]]-Table1[[#This Row],[7d_positivity_all]])/Table1[[#This Row],[7d_positivity_public]])</f>
        <v>0.65</v>
      </c>
      <c r="W2559">
        <v>7</v>
      </c>
    </row>
    <row r="2560" spans="1:23" x14ac:dyDescent="0.25">
      <c r="A2560" s="10">
        <v>44435</v>
      </c>
      <c r="B2560">
        <v>4211</v>
      </c>
      <c r="C2560" t="s">
        <v>224</v>
      </c>
      <c r="D2560">
        <v>4</v>
      </c>
      <c r="E2560">
        <v>4</v>
      </c>
      <c r="F2560">
        <v>0</v>
      </c>
      <c r="G2560">
        <v>5</v>
      </c>
      <c r="H2560">
        <v>83</v>
      </c>
      <c r="J2560">
        <v>71</v>
      </c>
      <c r="K2560">
        <v>84</v>
      </c>
      <c r="L2560">
        <v>75</v>
      </c>
      <c r="M2560">
        <v>90</v>
      </c>
      <c r="N2560">
        <v>75</v>
      </c>
      <c r="O2560">
        <v>56</v>
      </c>
      <c r="P2560">
        <v>77</v>
      </c>
      <c r="Q2560">
        <v>64</v>
      </c>
      <c r="R2560">
        <v>86</v>
      </c>
      <c r="T2560" s="34">
        <f>_xlfn.XLOOKUP(B2560,Demog!$A$2:$A$219,Demog!$P$2:$P$219,,,2)</f>
        <v>17780</v>
      </c>
      <c r="U2560" s="34">
        <f t="shared" si="39"/>
        <v>5</v>
      </c>
      <c r="V2560" s="13">
        <f>IF(OR(Table1[[#This Row],[7d_positivity_public]]=0,ISBLANK(Table1[[#This Row],[7d_positivity_public]])),"",(Table1[[#This Row],[7d_positivity_public]]-Table1[[#This Row],[7d_positivity_all]])/Table1[[#This Row],[7d_positivity_public]])</f>
        <v>0.4</v>
      </c>
      <c r="W2560">
        <v>3</v>
      </c>
    </row>
    <row r="2561" spans="1:23" x14ac:dyDescent="0.25">
      <c r="A2561" s="10">
        <v>44435</v>
      </c>
      <c r="B2561">
        <v>4212</v>
      </c>
      <c r="C2561" t="s">
        <v>225</v>
      </c>
      <c r="D2561">
        <v>10</v>
      </c>
      <c r="E2561">
        <v>4</v>
      </c>
      <c r="F2561">
        <v>6</v>
      </c>
      <c r="G2561">
        <v>10</v>
      </c>
      <c r="H2561">
        <v>80</v>
      </c>
      <c r="J2561">
        <v>69</v>
      </c>
      <c r="K2561">
        <v>80</v>
      </c>
      <c r="L2561">
        <v>70</v>
      </c>
      <c r="M2561">
        <v>88</v>
      </c>
      <c r="N2561">
        <v>72</v>
      </c>
      <c r="O2561">
        <v>54</v>
      </c>
      <c r="P2561">
        <v>73</v>
      </c>
      <c r="Q2561">
        <v>60</v>
      </c>
      <c r="R2561">
        <v>84</v>
      </c>
      <c r="T2561" s="34">
        <f>_xlfn.XLOOKUP(B2561,Demog!$A$2:$A$219,Demog!$P$2:$P$219,,,2)</f>
        <v>40598</v>
      </c>
      <c r="U2561" s="34">
        <f t="shared" si="39"/>
        <v>28</v>
      </c>
      <c r="V2561" s="13">
        <f>IF(OR(Table1[[#This Row],[7d_positivity_public]]=0,ISBLANK(Table1[[#This Row],[7d_positivity_public]])),"",(Table1[[#This Row],[7d_positivity_public]]-Table1[[#This Row],[7d_positivity_all]])/Table1[[#This Row],[7d_positivity_public]])</f>
        <v>0.3</v>
      </c>
      <c r="W2561">
        <v>7</v>
      </c>
    </row>
    <row r="2562" spans="1:23" x14ac:dyDescent="0.25">
      <c r="A2562" s="10">
        <v>44439</v>
      </c>
      <c r="B2562">
        <v>1260</v>
      </c>
      <c r="C2562" t="s">
        <v>83</v>
      </c>
      <c r="D2562">
        <v>65</v>
      </c>
      <c r="E2562">
        <v>32</v>
      </c>
      <c r="F2562">
        <v>33</v>
      </c>
      <c r="G2562">
        <v>29</v>
      </c>
      <c r="H2562">
        <v>74</v>
      </c>
      <c r="J2562">
        <v>53</v>
      </c>
      <c r="K2562">
        <v>75</v>
      </c>
      <c r="L2562">
        <v>61</v>
      </c>
      <c r="M2562">
        <v>83</v>
      </c>
      <c r="N2562">
        <v>67</v>
      </c>
      <c r="O2562">
        <v>44</v>
      </c>
      <c r="P2562">
        <v>68</v>
      </c>
      <c r="Q2562">
        <v>49</v>
      </c>
      <c r="R2562">
        <v>78</v>
      </c>
      <c r="T2562" s="34">
        <f>_xlfn.XLOOKUP(B2562,Demog!$A$2:$A$219,Demog!$P$2:$P$219,,,2)</f>
        <v>8611</v>
      </c>
      <c r="U2562" s="34">
        <f t="shared" ref="U2562:U2625" si="40">ROUND(T2562*D2562/100000*7,0)</f>
        <v>39</v>
      </c>
      <c r="V2562" s="13">
        <f>IF(OR(Table1[[#This Row],[7d_positivity_public]]=0,ISBLANK(Table1[[#This Row],[7d_positivity_public]])),"",(Table1[[#This Row],[7d_positivity_public]]-Table1[[#This Row],[7d_positivity_all]])/Table1[[#This Row],[7d_positivity_public]])</f>
        <v>6.8965517241379309E-2</v>
      </c>
      <c r="W2562">
        <v>27</v>
      </c>
    </row>
    <row r="2563" spans="1:23" x14ac:dyDescent="0.25">
      <c r="A2563" s="10">
        <v>44439</v>
      </c>
      <c r="B2563">
        <v>1270</v>
      </c>
      <c r="C2563" t="s">
        <v>84</v>
      </c>
      <c r="D2563">
        <v>83</v>
      </c>
      <c r="E2563">
        <v>15</v>
      </c>
      <c r="F2563">
        <v>68</v>
      </c>
      <c r="G2563">
        <v>32</v>
      </c>
      <c r="H2563">
        <v>66</v>
      </c>
      <c r="J2563">
        <v>33</v>
      </c>
      <c r="K2563">
        <v>68</v>
      </c>
      <c r="L2563">
        <v>58</v>
      </c>
      <c r="M2563">
        <v>73</v>
      </c>
      <c r="N2563">
        <v>58</v>
      </c>
      <c r="O2563">
        <v>21</v>
      </c>
      <c r="P2563">
        <v>61</v>
      </c>
      <c r="Q2563">
        <v>44</v>
      </c>
      <c r="R2563">
        <v>68</v>
      </c>
      <c r="T2563" s="34">
        <f>_xlfn.XLOOKUP(B2563,Demog!$A$2:$A$219,Demog!$P$2:$P$219,,,2)</f>
        <v>3469</v>
      </c>
      <c r="U2563" s="34">
        <f t="shared" si="40"/>
        <v>20</v>
      </c>
      <c r="V2563" s="13">
        <f>IF(OR(Table1[[#This Row],[7d_positivity_public]]=0,ISBLANK(Table1[[#This Row],[7d_positivity_public]])),"",(Table1[[#This Row],[7d_positivity_public]]-Table1[[#This Row],[7d_positivity_all]])/Table1[[#This Row],[7d_positivity_public]])</f>
        <v>0.125</v>
      </c>
      <c r="W2563">
        <v>28</v>
      </c>
    </row>
    <row r="2564" spans="1:23" x14ac:dyDescent="0.25">
      <c r="A2564" s="10">
        <v>44439</v>
      </c>
      <c r="B2564">
        <v>1310</v>
      </c>
      <c r="C2564" t="s">
        <v>87</v>
      </c>
      <c r="D2564">
        <v>31</v>
      </c>
      <c r="E2564">
        <v>24</v>
      </c>
      <c r="F2564">
        <v>7</v>
      </c>
      <c r="G2564">
        <v>16</v>
      </c>
      <c r="H2564">
        <v>84</v>
      </c>
      <c r="J2564">
        <v>64</v>
      </c>
      <c r="K2564">
        <v>85</v>
      </c>
      <c r="L2564">
        <v>78</v>
      </c>
      <c r="M2564">
        <v>88</v>
      </c>
      <c r="N2564">
        <v>75</v>
      </c>
      <c r="O2564">
        <v>49</v>
      </c>
      <c r="P2564">
        <v>76</v>
      </c>
      <c r="Q2564">
        <v>64</v>
      </c>
      <c r="R2564">
        <v>82</v>
      </c>
      <c r="T2564" s="34">
        <f>_xlfn.XLOOKUP(B2564,Demog!$A$2:$A$219,Demog!$P$2:$P$219,,,2)</f>
        <v>19231</v>
      </c>
      <c r="U2564" s="34">
        <f t="shared" si="40"/>
        <v>42</v>
      </c>
      <c r="V2564" s="13">
        <f>IF(OR(Table1[[#This Row],[7d_positivity_public]]=0,ISBLANK(Table1[[#This Row],[7d_positivity_public]])),"",(Table1[[#This Row],[7d_positivity_public]]-Table1[[#This Row],[7d_positivity_all]])/Table1[[#This Row],[7d_positivity_public]])</f>
        <v>6.25E-2</v>
      </c>
      <c r="W2564">
        <v>15</v>
      </c>
    </row>
    <row r="2565" spans="1:23" x14ac:dyDescent="0.25">
      <c r="A2565" s="10">
        <v>44439</v>
      </c>
      <c r="B2565">
        <v>1320</v>
      </c>
      <c r="C2565" t="s">
        <v>89</v>
      </c>
      <c r="D2565">
        <v>19</v>
      </c>
      <c r="E2565">
        <v>18</v>
      </c>
      <c r="F2565">
        <v>1</v>
      </c>
      <c r="G2565">
        <v>9</v>
      </c>
      <c r="H2565">
        <v>82</v>
      </c>
      <c r="J2565">
        <v>72</v>
      </c>
      <c r="K2565">
        <v>82</v>
      </c>
      <c r="L2565">
        <v>74</v>
      </c>
      <c r="M2565">
        <v>88</v>
      </c>
      <c r="N2565">
        <v>75</v>
      </c>
      <c r="O2565">
        <v>59</v>
      </c>
      <c r="P2565">
        <v>76</v>
      </c>
      <c r="Q2565">
        <v>64</v>
      </c>
      <c r="R2565">
        <v>83</v>
      </c>
      <c r="T2565" s="34">
        <f>_xlfn.XLOOKUP(B2565,Demog!$A$2:$A$219,Demog!$P$2:$P$219,,,2)</f>
        <v>41799</v>
      </c>
      <c r="U2565" s="34">
        <f t="shared" si="40"/>
        <v>56</v>
      </c>
      <c r="V2565" s="13">
        <f>IF(OR(Table1[[#This Row],[7d_positivity_public]]=0,ISBLANK(Table1[[#This Row],[7d_positivity_public]])),"",(Table1[[#This Row],[7d_positivity_public]]-Table1[[#This Row],[7d_positivity_all]])/Table1[[#This Row],[7d_positivity_public]])</f>
        <v>0</v>
      </c>
      <c r="W2565">
        <v>9</v>
      </c>
    </row>
    <row r="2566" spans="1:23" x14ac:dyDescent="0.25">
      <c r="A2566" s="10">
        <v>44439</v>
      </c>
      <c r="B2566">
        <v>1330</v>
      </c>
      <c r="C2566" t="s">
        <v>91</v>
      </c>
      <c r="D2566">
        <v>27</v>
      </c>
      <c r="E2566">
        <v>30</v>
      </c>
      <c r="F2566">
        <v>-3</v>
      </c>
      <c r="G2566">
        <v>16</v>
      </c>
      <c r="H2566">
        <v>77</v>
      </c>
      <c r="J2566">
        <v>55</v>
      </c>
      <c r="K2566">
        <v>78</v>
      </c>
      <c r="L2566">
        <v>72</v>
      </c>
      <c r="M2566">
        <v>80</v>
      </c>
      <c r="N2566">
        <v>68</v>
      </c>
      <c r="O2566">
        <v>41</v>
      </c>
      <c r="P2566">
        <v>69</v>
      </c>
      <c r="Q2566">
        <v>57</v>
      </c>
      <c r="R2566">
        <v>75</v>
      </c>
      <c r="T2566" s="34">
        <f>_xlfn.XLOOKUP(B2566,Demog!$A$2:$A$219,Demog!$P$2:$P$219,,,2)</f>
        <v>5101</v>
      </c>
      <c r="U2566" s="34">
        <f t="shared" si="40"/>
        <v>10</v>
      </c>
      <c r="V2566" s="13">
        <f>IF(OR(Table1[[#This Row],[7d_positivity_public]]=0,ISBLANK(Table1[[#This Row],[7d_positivity_public]])),"",(Table1[[#This Row],[7d_positivity_public]]-Table1[[#This Row],[7d_positivity_all]])/Table1[[#This Row],[7d_positivity_public]])</f>
        <v>0.125</v>
      </c>
      <c r="W2566">
        <v>14</v>
      </c>
    </row>
    <row r="2567" spans="1:23" x14ac:dyDescent="0.25">
      <c r="A2567" s="10">
        <v>44439</v>
      </c>
      <c r="B2567">
        <v>1340</v>
      </c>
      <c r="C2567" t="s">
        <v>93</v>
      </c>
      <c r="D2567">
        <v>5</v>
      </c>
      <c r="E2567">
        <v>12</v>
      </c>
      <c r="F2567">
        <v>-7</v>
      </c>
      <c r="G2567">
        <v>2</v>
      </c>
      <c r="H2567">
        <v>78</v>
      </c>
      <c r="J2567">
        <v>58</v>
      </c>
      <c r="K2567">
        <v>78</v>
      </c>
      <c r="L2567">
        <v>70</v>
      </c>
      <c r="M2567">
        <v>83</v>
      </c>
      <c r="N2567">
        <v>69</v>
      </c>
      <c r="O2567">
        <v>42</v>
      </c>
      <c r="P2567">
        <v>70</v>
      </c>
      <c r="Q2567">
        <v>57</v>
      </c>
      <c r="R2567">
        <v>78</v>
      </c>
      <c r="T2567" s="34">
        <f>_xlfn.XLOOKUP(B2567,Demog!$A$2:$A$219,Demog!$P$2:$P$219,,,2)</f>
        <v>4781</v>
      </c>
      <c r="U2567" s="34">
        <f t="shared" si="40"/>
        <v>2</v>
      </c>
      <c r="V2567" s="13">
        <f>IF(OR(Table1[[#This Row],[7d_positivity_public]]=0,ISBLANK(Table1[[#This Row],[7d_positivity_public]])),"",(Table1[[#This Row],[7d_positivity_public]]-Table1[[#This Row],[7d_positivity_all]])/Table1[[#This Row],[7d_positivity_public]])</f>
        <v>-0.5</v>
      </c>
      <c r="W2567">
        <v>3</v>
      </c>
    </row>
    <row r="2568" spans="1:23" x14ac:dyDescent="0.25">
      <c r="A2568" s="10">
        <v>44439</v>
      </c>
      <c r="B2568">
        <v>1350</v>
      </c>
      <c r="C2568" t="s">
        <v>95</v>
      </c>
      <c r="D2568">
        <v>25</v>
      </c>
      <c r="E2568">
        <v>26</v>
      </c>
      <c r="F2568">
        <v>-1</v>
      </c>
      <c r="G2568">
        <v>17</v>
      </c>
      <c r="H2568">
        <v>71</v>
      </c>
      <c r="J2568">
        <v>50</v>
      </c>
      <c r="K2568">
        <v>72</v>
      </c>
      <c r="L2568">
        <v>58</v>
      </c>
      <c r="M2568">
        <v>83</v>
      </c>
      <c r="N2568">
        <v>62</v>
      </c>
      <c r="O2568">
        <v>35</v>
      </c>
      <c r="P2568">
        <v>65</v>
      </c>
      <c r="Q2568">
        <v>46</v>
      </c>
      <c r="R2568">
        <v>78</v>
      </c>
      <c r="T2568" s="34">
        <f>_xlfn.XLOOKUP(B2568,Demog!$A$2:$A$219,Demog!$P$2:$P$219,,,2)</f>
        <v>10220</v>
      </c>
      <c r="U2568" s="34">
        <f t="shared" si="40"/>
        <v>18</v>
      </c>
      <c r="V2568" s="13">
        <f>IF(OR(Table1[[#This Row],[7d_positivity_public]]=0,ISBLANK(Table1[[#This Row],[7d_positivity_public]])),"",(Table1[[#This Row],[7d_positivity_public]]-Table1[[#This Row],[7d_positivity_all]])/Table1[[#This Row],[7d_positivity_public]])</f>
        <v>0</v>
      </c>
      <c r="W2568">
        <v>17</v>
      </c>
    </row>
    <row r="2569" spans="1:23" x14ac:dyDescent="0.25">
      <c r="A2569" s="10">
        <v>44439</v>
      </c>
      <c r="B2569">
        <v>1361</v>
      </c>
      <c r="C2569" t="s">
        <v>97</v>
      </c>
      <c r="D2569">
        <v>44</v>
      </c>
      <c r="E2569">
        <v>33</v>
      </c>
      <c r="F2569">
        <v>11</v>
      </c>
      <c r="G2569">
        <v>21</v>
      </c>
      <c r="H2569">
        <v>79</v>
      </c>
      <c r="J2569">
        <v>68</v>
      </c>
      <c r="K2569">
        <v>79</v>
      </c>
      <c r="L2569">
        <v>69</v>
      </c>
      <c r="M2569">
        <v>87</v>
      </c>
      <c r="N2569">
        <v>71</v>
      </c>
      <c r="O2569">
        <v>55</v>
      </c>
      <c r="P2569">
        <v>72</v>
      </c>
      <c r="Q2569">
        <v>58</v>
      </c>
      <c r="R2569">
        <v>82</v>
      </c>
      <c r="T2569" s="34">
        <f>_xlfn.XLOOKUP(B2569,Demog!$A$2:$A$219,Demog!$P$2:$P$219,,,2)</f>
        <v>53266</v>
      </c>
      <c r="U2569" s="34">
        <f t="shared" si="40"/>
        <v>164</v>
      </c>
      <c r="V2569" s="13">
        <f>IF(OR(Table1[[#This Row],[7d_positivity_public]]=0,ISBLANK(Table1[[#This Row],[7d_positivity_public]])),"",(Table1[[#This Row],[7d_positivity_public]]-Table1[[#This Row],[7d_positivity_all]])/Table1[[#This Row],[7d_positivity_public]])</f>
        <v>9.5238095238095233E-2</v>
      </c>
      <c r="W2569">
        <v>19</v>
      </c>
    </row>
    <row r="2570" spans="1:23" x14ac:dyDescent="0.25">
      <c r="A2570" s="10">
        <v>44439</v>
      </c>
      <c r="B2570">
        <v>1362</v>
      </c>
      <c r="C2570" t="s">
        <v>99</v>
      </c>
      <c r="D2570">
        <v>62</v>
      </c>
      <c r="E2570">
        <v>32</v>
      </c>
      <c r="F2570">
        <v>30</v>
      </c>
      <c r="G2570">
        <v>27</v>
      </c>
      <c r="H2570">
        <v>71</v>
      </c>
      <c r="J2570">
        <v>52</v>
      </c>
      <c r="K2570">
        <v>73</v>
      </c>
      <c r="L2570">
        <v>58</v>
      </c>
      <c r="M2570">
        <v>82</v>
      </c>
      <c r="N2570">
        <v>63</v>
      </c>
      <c r="O2570">
        <v>37</v>
      </c>
      <c r="P2570">
        <v>65</v>
      </c>
      <c r="Q2570">
        <v>46</v>
      </c>
      <c r="R2570">
        <v>76</v>
      </c>
      <c r="T2570" s="34">
        <f>_xlfn.XLOOKUP(B2570,Demog!$A$2:$A$219,Demog!$P$2:$P$219,,,2)</f>
        <v>13583</v>
      </c>
      <c r="U2570" s="34">
        <f t="shared" si="40"/>
        <v>59</v>
      </c>
      <c r="V2570" s="13">
        <f>IF(OR(Table1[[#This Row],[7d_positivity_public]]=0,ISBLANK(Table1[[#This Row],[7d_positivity_public]])),"",(Table1[[#This Row],[7d_positivity_public]]-Table1[[#This Row],[7d_positivity_all]])/Table1[[#This Row],[7d_positivity_public]])</f>
        <v>7.407407407407407E-2</v>
      </c>
      <c r="W2570">
        <v>25</v>
      </c>
    </row>
    <row r="2571" spans="1:23" x14ac:dyDescent="0.25">
      <c r="A2571" s="10">
        <v>44439</v>
      </c>
      <c r="B2571">
        <v>1371</v>
      </c>
      <c r="C2571" t="s">
        <v>101</v>
      </c>
      <c r="D2571">
        <v>17</v>
      </c>
      <c r="E2571">
        <v>42</v>
      </c>
      <c r="F2571">
        <v>-25</v>
      </c>
      <c r="G2571">
        <v>13</v>
      </c>
      <c r="H2571">
        <v>75</v>
      </c>
      <c r="J2571">
        <v>57</v>
      </c>
      <c r="K2571">
        <v>76</v>
      </c>
      <c r="L2571">
        <v>62</v>
      </c>
      <c r="M2571">
        <v>83</v>
      </c>
      <c r="N2571">
        <v>67</v>
      </c>
      <c r="O2571">
        <v>42</v>
      </c>
      <c r="P2571">
        <v>68</v>
      </c>
      <c r="Q2571">
        <v>48</v>
      </c>
      <c r="R2571">
        <v>79</v>
      </c>
      <c r="T2571" s="34">
        <f>_xlfn.XLOOKUP(B2571,Demog!$A$2:$A$219,Demog!$P$2:$P$219,,,2)</f>
        <v>8720</v>
      </c>
      <c r="U2571" s="34">
        <f t="shared" si="40"/>
        <v>10</v>
      </c>
      <c r="V2571" s="13">
        <f>IF(OR(Table1[[#This Row],[7d_positivity_public]]=0,ISBLANK(Table1[[#This Row],[7d_positivity_public]])),"",(Table1[[#This Row],[7d_positivity_public]]-Table1[[#This Row],[7d_positivity_all]])/Table1[[#This Row],[7d_positivity_public]])</f>
        <v>0.15384615384615385</v>
      </c>
      <c r="W2571">
        <v>11</v>
      </c>
    </row>
    <row r="2572" spans="1:23" x14ac:dyDescent="0.25">
      <c r="A2572" s="10">
        <v>44439</v>
      </c>
      <c r="B2572">
        <v>1372</v>
      </c>
      <c r="C2572" t="s">
        <v>103</v>
      </c>
      <c r="D2572">
        <v>27</v>
      </c>
      <c r="E2572">
        <v>43</v>
      </c>
      <c r="F2572">
        <v>-16</v>
      </c>
      <c r="G2572">
        <v>14</v>
      </c>
      <c r="H2572">
        <v>80</v>
      </c>
      <c r="J2572">
        <v>67</v>
      </c>
      <c r="K2572">
        <v>81</v>
      </c>
      <c r="L2572">
        <v>72</v>
      </c>
      <c r="M2572">
        <v>88</v>
      </c>
      <c r="N2572">
        <v>72</v>
      </c>
      <c r="O2572">
        <v>52</v>
      </c>
      <c r="P2572">
        <v>73</v>
      </c>
      <c r="Q2572">
        <v>59</v>
      </c>
      <c r="R2572">
        <v>84</v>
      </c>
      <c r="T2572" s="34">
        <f>_xlfn.XLOOKUP(B2572,Demog!$A$2:$A$219,Demog!$P$2:$P$219,,,2)</f>
        <v>41482</v>
      </c>
      <c r="U2572" s="34">
        <f t="shared" si="40"/>
        <v>78</v>
      </c>
      <c r="V2572" s="13">
        <f>IF(OR(Table1[[#This Row],[7d_positivity_public]]=0,ISBLANK(Table1[[#This Row],[7d_positivity_public]])),"",(Table1[[#This Row],[7d_positivity_public]]-Table1[[#This Row],[7d_positivity_all]])/Table1[[#This Row],[7d_positivity_public]])</f>
        <v>0.14285714285714285</v>
      </c>
      <c r="W2572">
        <v>12</v>
      </c>
    </row>
    <row r="2573" spans="1:23" x14ac:dyDescent="0.25">
      <c r="A2573" s="10">
        <v>44439</v>
      </c>
      <c r="B2573">
        <v>1373</v>
      </c>
      <c r="C2573" t="s">
        <v>106</v>
      </c>
      <c r="D2573">
        <v>20</v>
      </c>
      <c r="E2573">
        <v>63</v>
      </c>
      <c r="F2573">
        <v>-43</v>
      </c>
      <c r="G2573">
        <v>12</v>
      </c>
      <c r="H2573">
        <v>77</v>
      </c>
      <c r="J2573">
        <v>61</v>
      </c>
      <c r="K2573">
        <v>78</v>
      </c>
      <c r="L2573">
        <v>72</v>
      </c>
      <c r="M2573">
        <v>84</v>
      </c>
      <c r="N2573">
        <v>68</v>
      </c>
      <c r="O2573">
        <v>48</v>
      </c>
      <c r="P2573">
        <v>69</v>
      </c>
      <c r="Q2573">
        <v>60</v>
      </c>
      <c r="R2573">
        <v>79</v>
      </c>
      <c r="T2573" s="34">
        <f>_xlfn.XLOOKUP(B2573,Demog!$A$2:$A$219,Demog!$P$2:$P$219,,,2)</f>
        <v>12922</v>
      </c>
      <c r="U2573" s="34">
        <f t="shared" si="40"/>
        <v>18</v>
      </c>
      <c r="V2573" s="13">
        <f>IF(OR(Table1[[#This Row],[7d_positivity_public]]=0,ISBLANK(Table1[[#This Row],[7d_positivity_public]])),"",(Table1[[#This Row],[7d_positivity_public]]-Table1[[#This Row],[7d_positivity_all]])/Table1[[#This Row],[7d_positivity_public]])</f>
        <v>0.16666666666666666</v>
      </c>
      <c r="W2573">
        <v>10</v>
      </c>
    </row>
    <row r="2574" spans="1:23" x14ac:dyDescent="0.25">
      <c r="A2574" s="10">
        <v>44439</v>
      </c>
      <c r="B2574">
        <v>1374</v>
      </c>
      <c r="C2574" t="s">
        <v>108</v>
      </c>
      <c r="D2574">
        <v>36</v>
      </c>
      <c r="E2574">
        <v>42</v>
      </c>
      <c r="F2574">
        <v>-6</v>
      </c>
      <c r="G2574">
        <v>17</v>
      </c>
      <c r="H2574">
        <v>84</v>
      </c>
      <c r="J2574">
        <v>75</v>
      </c>
      <c r="K2574">
        <v>84</v>
      </c>
      <c r="L2574">
        <v>80</v>
      </c>
      <c r="M2574">
        <v>89</v>
      </c>
      <c r="N2574">
        <v>76</v>
      </c>
      <c r="O2574">
        <v>62</v>
      </c>
      <c r="P2574">
        <v>76</v>
      </c>
      <c r="Q2574">
        <v>69</v>
      </c>
      <c r="R2574">
        <v>85</v>
      </c>
      <c r="T2574" s="34">
        <f>_xlfn.XLOOKUP(B2574,Demog!$A$2:$A$219,Demog!$P$2:$P$219,,,2)</f>
        <v>33401</v>
      </c>
      <c r="U2574" s="34">
        <f t="shared" si="40"/>
        <v>84</v>
      </c>
      <c r="V2574" s="13">
        <f>IF(OR(Table1[[#This Row],[7d_positivity_public]]=0,ISBLANK(Table1[[#This Row],[7d_positivity_public]])),"",(Table1[[#This Row],[7d_positivity_public]]-Table1[[#This Row],[7d_positivity_all]])/Table1[[#This Row],[7d_positivity_public]])</f>
        <v>0.23529411764705882</v>
      </c>
      <c r="W2574">
        <v>13</v>
      </c>
    </row>
    <row r="2575" spans="1:23" x14ac:dyDescent="0.25">
      <c r="A2575" s="10">
        <v>44439</v>
      </c>
      <c r="B2575">
        <v>1375</v>
      </c>
      <c r="C2575" t="s">
        <v>110</v>
      </c>
      <c r="D2575">
        <v>38</v>
      </c>
      <c r="E2575">
        <v>51</v>
      </c>
      <c r="F2575">
        <v>-13</v>
      </c>
      <c r="G2575">
        <v>17</v>
      </c>
      <c r="H2575">
        <v>82</v>
      </c>
      <c r="J2575">
        <v>67</v>
      </c>
      <c r="K2575">
        <v>83</v>
      </c>
      <c r="L2575">
        <v>78</v>
      </c>
      <c r="M2575">
        <v>87</v>
      </c>
      <c r="N2575">
        <v>73</v>
      </c>
      <c r="O2575">
        <v>53</v>
      </c>
      <c r="P2575">
        <v>74</v>
      </c>
      <c r="Q2575">
        <v>65</v>
      </c>
      <c r="R2575">
        <v>82</v>
      </c>
      <c r="T2575" s="34">
        <f>_xlfn.XLOOKUP(B2575,Demog!$A$2:$A$219,Demog!$P$2:$P$219,,,2)</f>
        <v>38661</v>
      </c>
      <c r="U2575" s="34">
        <f t="shared" si="40"/>
        <v>103</v>
      </c>
      <c r="V2575" s="13">
        <f>IF(OR(Table1[[#This Row],[7d_positivity_public]]=0,ISBLANK(Table1[[#This Row],[7d_positivity_public]])),"",(Table1[[#This Row],[7d_positivity_public]]-Table1[[#This Row],[7d_positivity_all]])/Table1[[#This Row],[7d_positivity_public]])</f>
        <v>0.11764705882352941</v>
      </c>
      <c r="W2575">
        <v>15</v>
      </c>
    </row>
    <row r="2576" spans="1:23" x14ac:dyDescent="0.25">
      <c r="A2576" s="10">
        <v>44439</v>
      </c>
      <c r="B2576">
        <v>1376</v>
      </c>
      <c r="C2576" t="s">
        <v>112</v>
      </c>
      <c r="D2576">
        <v>32</v>
      </c>
      <c r="E2576">
        <v>58</v>
      </c>
      <c r="F2576">
        <v>-26</v>
      </c>
      <c r="G2576">
        <v>17</v>
      </c>
      <c r="H2576">
        <v>76</v>
      </c>
      <c r="J2576">
        <v>62</v>
      </c>
      <c r="K2576">
        <v>77</v>
      </c>
      <c r="L2576">
        <v>73</v>
      </c>
      <c r="M2576">
        <v>83</v>
      </c>
      <c r="N2576">
        <v>65</v>
      </c>
      <c r="O2576">
        <v>47</v>
      </c>
      <c r="P2576">
        <v>67</v>
      </c>
      <c r="Q2576">
        <v>59</v>
      </c>
      <c r="R2576">
        <v>77</v>
      </c>
      <c r="T2576" s="34">
        <f>_xlfn.XLOOKUP(B2576,Demog!$A$2:$A$219,Demog!$P$2:$P$219,,,2)</f>
        <v>34796</v>
      </c>
      <c r="U2576" s="34">
        <f t="shared" si="40"/>
        <v>78</v>
      </c>
      <c r="V2576" s="13">
        <f>IF(OR(Table1[[#This Row],[7d_positivity_public]]=0,ISBLANK(Table1[[#This Row],[7d_positivity_public]])),"",(Table1[[#This Row],[7d_positivity_public]]-Table1[[#This Row],[7d_positivity_all]])/Table1[[#This Row],[7d_positivity_public]])</f>
        <v>0.11764705882352941</v>
      </c>
      <c r="W2576">
        <v>15</v>
      </c>
    </row>
    <row r="2577" spans="1:23" x14ac:dyDescent="0.25">
      <c r="A2577" s="10">
        <v>44439</v>
      </c>
      <c r="B2577">
        <v>1377</v>
      </c>
      <c r="C2577" t="s">
        <v>114</v>
      </c>
      <c r="D2577">
        <v>31</v>
      </c>
      <c r="E2577">
        <v>26</v>
      </c>
      <c r="F2577">
        <v>5</v>
      </c>
      <c r="G2577">
        <v>14</v>
      </c>
      <c r="H2577">
        <v>84</v>
      </c>
      <c r="J2577">
        <v>80</v>
      </c>
      <c r="K2577">
        <v>85</v>
      </c>
      <c r="L2577">
        <v>79</v>
      </c>
      <c r="M2577">
        <v>89</v>
      </c>
      <c r="N2577">
        <v>78</v>
      </c>
      <c r="O2577">
        <v>68</v>
      </c>
      <c r="P2577">
        <v>78</v>
      </c>
      <c r="Q2577">
        <v>70</v>
      </c>
      <c r="R2577">
        <v>86</v>
      </c>
      <c r="T2577" s="34">
        <f>_xlfn.XLOOKUP(B2577,Demog!$A$2:$A$219,Demog!$P$2:$P$219,,,2)</f>
        <v>24900</v>
      </c>
      <c r="U2577" s="34">
        <f t="shared" si="40"/>
        <v>54</v>
      </c>
      <c r="V2577" s="13">
        <f>IF(OR(Table1[[#This Row],[7d_positivity_public]]=0,ISBLANK(Table1[[#This Row],[7d_positivity_public]])),"",(Table1[[#This Row],[7d_positivity_public]]-Table1[[#This Row],[7d_positivity_all]])/Table1[[#This Row],[7d_positivity_public]])</f>
        <v>0.14285714285714285</v>
      </c>
      <c r="W2577">
        <v>12</v>
      </c>
    </row>
    <row r="2578" spans="1:23" x14ac:dyDescent="0.25">
      <c r="A2578" s="10">
        <v>44439</v>
      </c>
      <c r="B2578">
        <v>1380</v>
      </c>
      <c r="C2578" t="s">
        <v>116</v>
      </c>
      <c r="D2578">
        <v>14</v>
      </c>
      <c r="E2578">
        <v>2</v>
      </c>
      <c r="F2578">
        <v>12</v>
      </c>
      <c r="G2578">
        <v>9</v>
      </c>
      <c r="H2578">
        <v>82</v>
      </c>
      <c r="J2578">
        <v>70</v>
      </c>
      <c r="K2578">
        <v>83</v>
      </c>
      <c r="L2578">
        <v>74</v>
      </c>
      <c r="M2578">
        <v>89</v>
      </c>
      <c r="N2578">
        <v>76</v>
      </c>
      <c r="O2578">
        <v>56</v>
      </c>
      <c r="P2578">
        <v>77</v>
      </c>
      <c r="Q2578">
        <v>65</v>
      </c>
      <c r="R2578">
        <v>84</v>
      </c>
      <c r="T2578" s="34">
        <f>_xlfn.XLOOKUP(B2578,Demog!$A$2:$A$219,Demog!$P$2:$P$219,,,2)</f>
        <v>12110</v>
      </c>
      <c r="U2578" s="34">
        <f t="shared" si="40"/>
        <v>12</v>
      </c>
      <c r="V2578" s="13">
        <f>IF(OR(Table1[[#This Row],[7d_positivity_public]]=0,ISBLANK(Table1[[#This Row],[7d_positivity_public]])),"",(Table1[[#This Row],[7d_positivity_public]]-Table1[[#This Row],[7d_positivity_all]])/Table1[[#This Row],[7d_positivity_public]])</f>
        <v>0.1111111111111111</v>
      </c>
      <c r="W2578">
        <v>8</v>
      </c>
    </row>
    <row r="2579" spans="1:23" x14ac:dyDescent="0.25">
      <c r="A2579" s="10">
        <v>44439</v>
      </c>
      <c r="B2579">
        <v>1390</v>
      </c>
      <c r="C2579" t="s">
        <v>118</v>
      </c>
      <c r="D2579">
        <v>33</v>
      </c>
      <c r="E2579">
        <v>42</v>
      </c>
      <c r="F2579">
        <v>-9</v>
      </c>
      <c r="G2579">
        <v>24</v>
      </c>
      <c r="H2579">
        <v>64</v>
      </c>
      <c r="J2579">
        <v>33</v>
      </c>
      <c r="K2579">
        <v>67</v>
      </c>
      <c r="L2579">
        <v>49</v>
      </c>
      <c r="M2579">
        <v>78</v>
      </c>
      <c r="N2579">
        <v>57</v>
      </c>
      <c r="O2579">
        <v>22</v>
      </c>
      <c r="P2579">
        <v>59</v>
      </c>
      <c r="Q2579">
        <v>39</v>
      </c>
      <c r="R2579">
        <v>72</v>
      </c>
      <c r="T2579" s="34">
        <f>_xlfn.XLOOKUP(B2579,Demog!$A$2:$A$219,Demog!$P$2:$P$219,,,2)</f>
        <v>7285</v>
      </c>
      <c r="U2579" s="34">
        <f t="shared" si="40"/>
        <v>17</v>
      </c>
      <c r="V2579" s="13">
        <f>IF(OR(Table1[[#This Row],[7d_positivity_public]]=0,ISBLANK(Table1[[#This Row],[7d_positivity_public]])),"",(Table1[[#This Row],[7d_positivity_public]]-Table1[[#This Row],[7d_positivity_all]])/Table1[[#This Row],[7d_positivity_public]])</f>
        <v>4.1666666666666664E-2</v>
      </c>
      <c r="W2579">
        <v>23</v>
      </c>
    </row>
    <row r="2580" spans="1:23" x14ac:dyDescent="0.25">
      <c r="A2580" s="10">
        <v>44439</v>
      </c>
      <c r="B2580">
        <v>1420</v>
      </c>
      <c r="C2580" t="s">
        <v>120</v>
      </c>
      <c r="D2580">
        <v>35</v>
      </c>
      <c r="E2580">
        <v>34</v>
      </c>
      <c r="F2580">
        <v>1</v>
      </c>
      <c r="G2580">
        <v>20</v>
      </c>
      <c r="H2580">
        <v>74</v>
      </c>
      <c r="J2580">
        <v>55</v>
      </c>
      <c r="K2580">
        <v>75</v>
      </c>
      <c r="L2580">
        <v>61</v>
      </c>
      <c r="M2580">
        <v>84</v>
      </c>
      <c r="N2580">
        <v>66</v>
      </c>
      <c r="O2580">
        <v>42</v>
      </c>
      <c r="P2580">
        <v>68</v>
      </c>
      <c r="Q2580">
        <v>50</v>
      </c>
      <c r="R2580">
        <v>79</v>
      </c>
      <c r="T2580" s="34">
        <f>_xlfn.XLOOKUP(B2580,Demog!$A$2:$A$219,Demog!$P$2:$P$219,,,2)</f>
        <v>33648</v>
      </c>
      <c r="U2580" s="34">
        <f t="shared" si="40"/>
        <v>82</v>
      </c>
      <c r="V2580" s="13">
        <f>IF(OR(Table1[[#This Row],[7d_positivity_public]]=0,ISBLANK(Table1[[#This Row],[7d_positivity_public]])),"",(Table1[[#This Row],[7d_positivity_public]]-Table1[[#This Row],[7d_positivity_all]])/Table1[[#This Row],[7d_positivity_public]])</f>
        <v>0.05</v>
      </c>
      <c r="W2580">
        <v>19</v>
      </c>
    </row>
    <row r="2581" spans="1:23" x14ac:dyDescent="0.25">
      <c r="A2581" s="10">
        <v>44439</v>
      </c>
      <c r="B2581">
        <v>1431</v>
      </c>
      <c r="C2581" t="s">
        <v>226</v>
      </c>
      <c r="D2581">
        <v>37</v>
      </c>
      <c r="E2581">
        <v>27</v>
      </c>
      <c r="F2581">
        <v>10</v>
      </c>
      <c r="G2581">
        <v>18</v>
      </c>
      <c r="H2581">
        <v>79</v>
      </c>
      <c r="J2581">
        <v>67</v>
      </c>
      <c r="K2581">
        <v>80</v>
      </c>
      <c r="L2581">
        <v>71</v>
      </c>
      <c r="M2581">
        <v>88</v>
      </c>
      <c r="N2581">
        <v>70</v>
      </c>
      <c r="O2581">
        <v>51</v>
      </c>
      <c r="P2581">
        <v>72</v>
      </c>
      <c r="Q2581">
        <v>60</v>
      </c>
      <c r="R2581">
        <v>83</v>
      </c>
      <c r="T2581" s="34">
        <f>_xlfn.XLOOKUP(B2581,Demog!$A$2:$A$219,Demog!$P$2:$P$219,,,2)</f>
        <v>44714</v>
      </c>
      <c r="U2581" s="34">
        <f t="shared" si="40"/>
        <v>116</v>
      </c>
      <c r="V2581" s="13">
        <f>IF(OR(Table1[[#This Row],[7d_positivity_public]]=0,ISBLANK(Table1[[#This Row],[7d_positivity_public]])),"",(Table1[[#This Row],[7d_positivity_public]]-Table1[[#This Row],[7d_positivity_all]])/Table1[[#This Row],[7d_positivity_public]])</f>
        <v>0.1111111111111111</v>
      </c>
      <c r="W2581">
        <v>16</v>
      </c>
    </row>
    <row r="2582" spans="1:23" x14ac:dyDescent="0.25">
      <c r="A2582" s="10">
        <v>44439</v>
      </c>
      <c r="B2582">
        <v>1432</v>
      </c>
      <c r="C2582" t="s">
        <v>227</v>
      </c>
      <c r="D2582">
        <v>20</v>
      </c>
      <c r="E2582">
        <v>21</v>
      </c>
      <c r="F2582">
        <v>-1</v>
      </c>
      <c r="G2582">
        <v>10</v>
      </c>
      <c r="H2582">
        <v>87</v>
      </c>
      <c r="J2582">
        <v>79</v>
      </c>
      <c r="K2582">
        <v>87</v>
      </c>
      <c r="L2582">
        <v>84</v>
      </c>
      <c r="M2582">
        <v>91</v>
      </c>
      <c r="N2582">
        <v>78</v>
      </c>
      <c r="O2582">
        <v>67</v>
      </c>
      <c r="P2582">
        <v>79</v>
      </c>
      <c r="Q2582">
        <v>73</v>
      </c>
      <c r="R2582">
        <v>87</v>
      </c>
      <c r="T2582" s="34">
        <f>_xlfn.XLOOKUP(B2582,Demog!$A$2:$A$219,Demog!$P$2:$P$219,,,2)</f>
        <v>48587</v>
      </c>
      <c r="U2582" s="34">
        <f t="shared" si="40"/>
        <v>68</v>
      </c>
      <c r="V2582" s="13">
        <f>IF(OR(Table1[[#This Row],[7d_positivity_public]]=0,ISBLANK(Table1[[#This Row],[7d_positivity_public]])),"",(Table1[[#This Row],[7d_positivity_public]]-Table1[[#This Row],[7d_positivity_all]])/Table1[[#This Row],[7d_positivity_public]])</f>
        <v>0.3</v>
      </c>
      <c r="W2582">
        <v>7</v>
      </c>
    </row>
    <row r="2583" spans="1:23" x14ac:dyDescent="0.25">
      <c r="A2583" s="10">
        <v>44439</v>
      </c>
      <c r="B2583">
        <v>1433</v>
      </c>
      <c r="C2583" t="s">
        <v>122</v>
      </c>
      <c r="D2583">
        <v>29</v>
      </c>
      <c r="E2583">
        <v>20</v>
      </c>
      <c r="F2583">
        <v>9</v>
      </c>
      <c r="G2583">
        <v>19</v>
      </c>
      <c r="H2583">
        <v>75</v>
      </c>
      <c r="J2583">
        <v>55</v>
      </c>
      <c r="K2583">
        <v>76</v>
      </c>
      <c r="L2583">
        <v>63</v>
      </c>
      <c r="M2583">
        <v>84</v>
      </c>
      <c r="N2583">
        <v>67</v>
      </c>
      <c r="O2583">
        <v>38</v>
      </c>
      <c r="P2583">
        <v>69</v>
      </c>
      <c r="Q2583">
        <v>52</v>
      </c>
      <c r="R2583">
        <v>79</v>
      </c>
      <c r="T2583" s="34">
        <f>_xlfn.XLOOKUP(B2583,Demog!$A$2:$A$219,Demog!$P$2:$P$219,,,2)</f>
        <v>19986</v>
      </c>
      <c r="U2583" s="34">
        <f t="shared" si="40"/>
        <v>41</v>
      </c>
      <c r="V2583" s="13">
        <f>IF(OR(Table1[[#This Row],[7d_positivity_public]]=0,ISBLANK(Table1[[#This Row],[7d_positivity_public]])),"",(Table1[[#This Row],[7d_positivity_public]]-Table1[[#This Row],[7d_positivity_all]])/Table1[[#This Row],[7d_positivity_public]])</f>
        <v>0.10526315789473684</v>
      </c>
      <c r="W2583">
        <v>17</v>
      </c>
    </row>
    <row r="2584" spans="1:23" x14ac:dyDescent="0.25">
      <c r="A2584" s="10">
        <v>44439</v>
      </c>
      <c r="B2584">
        <v>1490</v>
      </c>
      <c r="C2584" t="s">
        <v>124</v>
      </c>
      <c r="D2584">
        <v>10</v>
      </c>
      <c r="E2584">
        <v>11</v>
      </c>
      <c r="F2584">
        <v>-1</v>
      </c>
      <c r="G2584">
        <v>11</v>
      </c>
      <c r="H2584">
        <v>73</v>
      </c>
      <c r="J2584">
        <v>54</v>
      </c>
      <c r="K2584">
        <v>75</v>
      </c>
      <c r="L2584">
        <v>63</v>
      </c>
      <c r="M2584">
        <v>83</v>
      </c>
      <c r="N2584">
        <v>65</v>
      </c>
      <c r="O2584">
        <v>39</v>
      </c>
      <c r="P2584">
        <v>67</v>
      </c>
      <c r="Q2584">
        <v>52</v>
      </c>
      <c r="R2584">
        <v>78</v>
      </c>
      <c r="T2584" s="34">
        <f>_xlfn.XLOOKUP(B2584,Demog!$A$2:$A$219,Demog!$P$2:$P$219,,,2)</f>
        <v>10855</v>
      </c>
      <c r="U2584" s="34">
        <f t="shared" si="40"/>
        <v>8</v>
      </c>
      <c r="V2584" s="13">
        <f>IF(OR(Table1[[#This Row],[7d_positivity_public]]=0,ISBLANK(Table1[[#This Row],[7d_positivity_public]])),"",(Table1[[#This Row],[7d_positivity_public]]-Table1[[#This Row],[7d_positivity_all]])/Table1[[#This Row],[7d_positivity_public]])</f>
        <v>9.0909090909090912E-2</v>
      </c>
      <c r="W2584">
        <v>10</v>
      </c>
    </row>
    <row r="2585" spans="1:23" x14ac:dyDescent="0.25">
      <c r="A2585" s="10">
        <v>44439</v>
      </c>
      <c r="B2585">
        <v>2121</v>
      </c>
      <c r="C2585" t="s">
        <v>126</v>
      </c>
      <c r="D2585">
        <v>14</v>
      </c>
      <c r="E2585">
        <v>17</v>
      </c>
      <c r="F2585">
        <v>-3</v>
      </c>
      <c r="G2585">
        <v>7</v>
      </c>
      <c r="H2585">
        <v>78</v>
      </c>
      <c r="J2585">
        <v>65</v>
      </c>
      <c r="K2585">
        <v>79</v>
      </c>
      <c r="L2585">
        <v>71</v>
      </c>
      <c r="M2585">
        <v>87</v>
      </c>
      <c r="N2585">
        <v>71</v>
      </c>
      <c r="O2585">
        <v>54</v>
      </c>
      <c r="P2585">
        <v>72</v>
      </c>
      <c r="Q2585">
        <v>61</v>
      </c>
      <c r="R2585">
        <v>83</v>
      </c>
      <c r="T2585" s="34">
        <f>_xlfn.XLOOKUP(B2585,Demog!$A$2:$A$219,Demog!$P$2:$P$219,,,2)</f>
        <v>51241</v>
      </c>
      <c r="U2585" s="34">
        <f t="shared" si="40"/>
        <v>50</v>
      </c>
      <c r="V2585" s="13">
        <f>IF(OR(Table1[[#This Row],[7d_positivity_public]]=0,ISBLANK(Table1[[#This Row],[7d_positivity_public]])),"",(Table1[[#This Row],[7d_positivity_public]]-Table1[[#This Row],[7d_positivity_all]])/Table1[[#This Row],[7d_positivity_public]])</f>
        <v>0.14285714285714285</v>
      </c>
      <c r="W2585">
        <v>6</v>
      </c>
    </row>
    <row r="2586" spans="1:23" x14ac:dyDescent="0.25">
      <c r="A2586" s="10">
        <v>44439</v>
      </c>
      <c r="B2586">
        <v>2122</v>
      </c>
      <c r="C2586" t="s">
        <v>128</v>
      </c>
      <c r="D2586">
        <v>12</v>
      </c>
      <c r="E2586">
        <v>12</v>
      </c>
      <c r="F2586">
        <v>0</v>
      </c>
      <c r="G2586">
        <v>7</v>
      </c>
      <c r="H2586">
        <v>70</v>
      </c>
      <c r="J2586">
        <v>53</v>
      </c>
      <c r="K2586">
        <v>72</v>
      </c>
      <c r="L2586">
        <v>62</v>
      </c>
      <c r="M2586">
        <v>81</v>
      </c>
      <c r="N2586">
        <v>62</v>
      </c>
      <c r="O2586">
        <v>40</v>
      </c>
      <c r="P2586">
        <v>64</v>
      </c>
      <c r="Q2586">
        <v>51</v>
      </c>
      <c r="R2586">
        <v>76</v>
      </c>
      <c r="T2586" s="34">
        <f>_xlfn.XLOOKUP(B2586,Demog!$A$2:$A$219,Demog!$P$2:$P$219,,,2)</f>
        <v>41936</v>
      </c>
      <c r="U2586" s="34">
        <f t="shared" si="40"/>
        <v>35</v>
      </c>
      <c r="V2586" s="13">
        <f>IF(OR(Table1[[#This Row],[7d_positivity_public]]=0,ISBLANK(Table1[[#This Row],[7d_positivity_public]])),"",(Table1[[#This Row],[7d_positivity_public]]-Table1[[#This Row],[7d_positivity_all]])/Table1[[#This Row],[7d_positivity_public]])</f>
        <v>0.14285714285714285</v>
      </c>
      <c r="W2586">
        <v>6</v>
      </c>
    </row>
    <row r="2587" spans="1:23" x14ac:dyDescent="0.25">
      <c r="A2587" s="10">
        <v>44439</v>
      </c>
      <c r="B2587">
        <v>2131</v>
      </c>
      <c r="C2587" t="s">
        <v>129</v>
      </c>
      <c r="D2587">
        <v>9</v>
      </c>
      <c r="E2587">
        <v>8</v>
      </c>
      <c r="F2587">
        <v>1</v>
      </c>
      <c r="G2587">
        <v>6</v>
      </c>
      <c r="H2587">
        <v>77</v>
      </c>
      <c r="J2587">
        <v>63</v>
      </c>
      <c r="K2587">
        <v>78</v>
      </c>
      <c r="L2587">
        <v>72</v>
      </c>
      <c r="M2587">
        <v>84</v>
      </c>
      <c r="N2587">
        <v>67</v>
      </c>
      <c r="O2587">
        <v>49</v>
      </c>
      <c r="P2587">
        <v>69</v>
      </c>
      <c r="Q2587">
        <v>60</v>
      </c>
      <c r="R2587">
        <v>78</v>
      </c>
      <c r="T2587" s="34">
        <f>_xlfn.XLOOKUP(B2587,Demog!$A$2:$A$219,Demog!$P$2:$P$219,,,2)</f>
        <v>22754</v>
      </c>
      <c r="U2587" s="34">
        <f t="shared" si="40"/>
        <v>14</v>
      </c>
      <c r="V2587" s="13">
        <f>IF(OR(Table1[[#This Row],[7d_positivity_public]]=0,ISBLANK(Table1[[#This Row],[7d_positivity_public]])),"",(Table1[[#This Row],[7d_positivity_public]]-Table1[[#This Row],[7d_positivity_all]])/Table1[[#This Row],[7d_positivity_public]])</f>
        <v>0.16666666666666666</v>
      </c>
      <c r="W2587">
        <v>5</v>
      </c>
    </row>
    <row r="2588" spans="1:23" x14ac:dyDescent="0.25">
      <c r="A2588" s="10">
        <v>44439</v>
      </c>
      <c r="B2588">
        <v>2132</v>
      </c>
      <c r="C2588" t="s">
        <v>130</v>
      </c>
      <c r="D2588">
        <v>9</v>
      </c>
      <c r="E2588">
        <v>10</v>
      </c>
      <c r="F2588">
        <v>-1</v>
      </c>
      <c r="G2588">
        <v>7</v>
      </c>
      <c r="H2588">
        <v>80</v>
      </c>
      <c r="J2588">
        <v>70</v>
      </c>
      <c r="K2588">
        <v>81</v>
      </c>
      <c r="L2588">
        <v>76</v>
      </c>
      <c r="M2588">
        <v>86</v>
      </c>
      <c r="N2588">
        <v>73</v>
      </c>
      <c r="O2588">
        <v>58</v>
      </c>
      <c r="P2588">
        <v>75</v>
      </c>
      <c r="Q2588">
        <v>68</v>
      </c>
      <c r="R2588">
        <v>83</v>
      </c>
      <c r="T2588" s="34">
        <f>_xlfn.XLOOKUP(B2588,Demog!$A$2:$A$219,Demog!$P$2:$P$219,,,2)</f>
        <v>35584</v>
      </c>
      <c r="U2588" s="34">
        <f t="shared" si="40"/>
        <v>22</v>
      </c>
      <c r="V2588" s="13">
        <f>IF(OR(Table1[[#This Row],[7d_positivity_public]]=0,ISBLANK(Table1[[#This Row],[7d_positivity_public]])),"",(Table1[[#This Row],[7d_positivity_public]]-Table1[[#This Row],[7d_positivity_all]])/Table1[[#This Row],[7d_positivity_public]])</f>
        <v>0.42857142857142855</v>
      </c>
      <c r="W2588">
        <v>4</v>
      </c>
    </row>
    <row r="2589" spans="1:23" x14ac:dyDescent="0.25">
      <c r="A2589" s="10">
        <v>44439</v>
      </c>
      <c r="B2589">
        <v>2133</v>
      </c>
      <c r="C2589" t="s">
        <v>131</v>
      </c>
      <c r="D2589">
        <v>10</v>
      </c>
      <c r="E2589">
        <v>3</v>
      </c>
      <c r="F2589">
        <v>7</v>
      </c>
      <c r="G2589">
        <v>8</v>
      </c>
      <c r="H2589">
        <v>85</v>
      </c>
      <c r="J2589">
        <v>71</v>
      </c>
      <c r="K2589">
        <v>86</v>
      </c>
      <c r="L2589">
        <v>83</v>
      </c>
      <c r="M2589">
        <v>89</v>
      </c>
      <c r="N2589">
        <v>74</v>
      </c>
      <c r="O2589">
        <v>54</v>
      </c>
      <c r="P2589">
        <v>76</v>
      </c>
      <c r="Q2589">
        <v>69</v>
      </c>
      <c r="R2589">
        <v>84</v>
      </c>
      <c r="T2589" s="34">
        <f>_xlfn.XLOOKUP(B2589,Demog!$A$2:$A$219,Demog!$P$2:$P$219,,,2)</f>
        <v>58511</v>
      </c>
      <c r="U2589" s="34">
        <f t="shared" si="40"/>
        <v>41</v>
      </c>
      <c r="V2589" s="13">
        <f>IF(OR(Table1[[#This Row],[7d_positivity_public]]=0,ISBLANK(Table1[[#This Row],[7d_positivity_public]])),"",(Table1[[#This Row],[7d_positivity_public]]-Table1[[#This Row],[7d_positivity_all]])/Table1[[#This Row],[7d_positivity_public]])</f>
        <v>0.25</v>
      </c>
      <c r="W2589">
        <v>6</v>
      </c>
    </row>
    <row r="2590" spans="1:23" x14ac:dyDescent="0.25">
      <c r="A2590" s="10">
        <v>44439</v>
      </c>
      <c r="B2590">
        <v>2134</v>
      </c>
      <c r="C2590" t="s">
        <v>132</v>
      </c>
      <c r="D2590">
        <v>8</v>
      </c>
      <c r="E2590">
        <v>6</v>
      </c>
      <c r="F2590">
        <v>2</v>
      </c>
      <c r="G2590">
        <v>3</v>
      </c>
      <c r="H2590">
        <v>79</v>
      </c>
      <c r="J2590">
        <v>61</v>
      </c>
      <c r="K2590">
        <v>81</v>
      </c>
      <c r="L2590">
        <v>79</v>
      </c>
      <c r="M2590">
        <v>84</v>
      </c>
      <c r="N2590">
        <v>70</v>
      </c>
      <c r="O2590">
        <v>47</v>
      </c>
      <c r="P2590">
        <v>72</v>
      </c>
      <c r="Q2590">
        <v>67</v>
      </c>
      <c r="R2590">
        <v>78</v>
      </c>
      <c r="T2590" s="34">
        <f>_xlfn.XLOOKUP(B2590,Demog!$A$2:$A$219,Demog!$P$2:$P$219,,,2)</f>
        <v>24836</v>
      </c>
      <c r="U2590" s="34">
        <f t="shared" si="40"/>
        <v>14</v>
      </c>
      <c r="V2590" s="13">
        <f>IF(OR(Table1[[#This Row],[7d_positivity_public]]=0,ISBLANK(Table1[[#This Row],[7d_positivity_public]])),"",(Table1[[#This Row],[7d_positivity_public]]-Table1[[#This Row],[7d_positivity_all]])/Table1[[#This Row],[7d_positivity_public]])</f>
        <v>0.33333333333333331</v>
      </c>
      <c r="W2590">
        <v>2</v>
      </c>
    </row>
    <row r="2591" spans="1:23" x14ac:dyDescent="0.25">
      <c r="A2591" s="10">
        <v>44439</v>
      </c>
      <c r="B2591">
        <v>2141</v>
      </c>
      <c r="C2591" t="s">
        <v>133</v>
      </c>
      <c r="D2591">
        <v>18</v>
      </c>
      <c r="E2591">
        <v>13</v>
      </c>
      <c r="F2591">
        <v>5</v>
      </c>
      <c r="G2591">
        <v>10</v>
      </c>
      <c r="H2591">
        <v>75</v>
      </c>
      <c r="J2591">
        <v>63</v>
      </c>
      <c r="K2591">
        <v>76</v>
      </c>
      <c r="L2591">
        <v>68</v>
      </c>
      <c r="M2591">
        <v>85</v>
      </c>
      <c r="N2591">
        <v>66</v>
      </c>
      <c r="O2591">
        <v>50</v>
      </c>
      <c r="P2591">
        <v>68</v>
      </c>
      <c r="Q2591">
        <v>57</v>
      </c>
      <c r="R2591">
        <v>80</v>
      </c>
      <c r="T2591" s="34">
        <f>_xlfn.XLOOKUP(B2591,Demog!$A$2:$A$219,Demog!$P$2:$P$219,,,2)</f>
        <v>26303</v>
      </c>
      <c r="U2591" s="34">
        <f t="shared" si="40"/>
        <v>33</v>
      </c>
      <c r="V2591" s="13">
        <f>IF(OR(Table1[[#This Row],[7d_positivity_public]]=0,ISBLANK(Table1[[#This Row],[7d_positivity_public]])),"",(Table1[[#This Row],[7d_positivity_public]]-Table1[[#This Row],[7d_positivity_all]])/Table1[[#This Row],[7d_positivity_public]])</f>
        <v>0.1</v>
      </c>
      <c r="W2591">
        <v>9</v>
      </c>
    </row>
    <row r="2592" spans="1:23" x14ac:dyDescent="0.25">
      <c r="A2592" s="10">
        <v>44439</v>
      </c>
      <c r="B2592">
        <v>2142</v>
      </c>
      <c r="C2592" t="s">
        <v>134</v>
      </c>
      <c r="D2592">
        <v>30</v>
      </c>
      <c r="E2592">
        <v>20</v>
      </c>
      <c r="F2592">
        <v>10</v>
      </c>
      <c r="G2592">
        <v>16</v>
      </c>
      <c r="H2592">
        <v>74</v>
      </c>
      <c r="J2592">
        <v>62</v>
      </c>
      <c r="K2592">
        <v>75</v>
      </c>
      <c r="L2592">
        <v>68</v>
      </c>
      <c r="M2592">
        <v>82</v>
      </c>
      <c r="N2592">
        <v>66</v>
      </c>
      <c r="O2592">
        <v>48</v>
      </c>
      <c r="P2592">
        <v>67</v>
      </c>
      <c r="Q2592">
        <v>57</v>
      </c>
      <c r="R2592">
        <v>77</v>
      </c>
      <c r="T2592" s="34">
        <f>_xlfn.XLOOKUP(B2592,Demog!$A$2:$A$219,Demog!$P$2:$P$219,,,2)</f>
        <v>16854</v>
      </c>
      <c r="U2592" s="34">
        <f t="shared" si="40"/>
        <v>35</v>
      </c>
      <c r="V2592" s="13">
        <f>IF(OR(Table1[[#This Row],[7d_positivity_public]]=0,ISBLANK(Table1[[#This Row],[7d_positivity_public]])),"",(Table1[[#This Row],[7d_positivity_public]]-Table1[[#This Row],[7d_positivity_all]])/Table1[[#This Row],[7d_positivity_public]])</f>
        <v>0.1875</v>
      </c>
      <c r="W2592">
        <v>13</v>
      </c>
    </row>
    <row r="2593" spans="1:23" x14ac:dyDescent="0.25">
      <c r="A2593" s="10">
        <v>44439</v>
      </c>
      <c r="B2593">
        <v>2150</v>
      </c>
      <c r="C2593" t="s">
        <v>135</v>
      </c>
      <c r="D2593">
        <v>16</v>
      </c>
      <c r="E2593">
        <v>8</v>
      </c>
      <c r="F2593">
        <v>8</v>
      </c>
      <c r="G2593">
        <v>9</v>
      </c>
      <c r="H2593">
        <v>79</v>
      </c>
      <c r="J2593">
        <v>60</v>
      </c>
      <c r="K2593">
        <v>80</v>
      </c>
      <c r="L2593">
        <v>68</v>
      </c>
      <c r="M2593">
        <v>88</v>
      </c>
      <c r="N2593">
        <v>71</v>
      </c>
      <c r="O2593">
        <v>51</v>
      </c>
      <c r="P2593">
        <v>72</v>
      </c>
      <c r="Q2593">
        <v>56</v>
      </c>
      <c r="R2593">
        <v>83</v>
      </c>
      <c r="T2593" s="34">
        <f>_xlfn.XLOOKUP(B2593,Demog!$A$2:$A$219,Demog!$P$2:$P$219,,,2)</f>
        <v>9696</v>
      </c>
      <c r="U2593" s="34">
        <f t="shared" si="40"/>
        <v>11</v>
      </c>
      <c r="V2593" s="13">
        <f>IF(OR(Table1[[#This Row],[7d_positivity_public]]=0,ISBLANK(Table1[[#This Row],[7d_positivity_public]])),"",(Table1[[#This Row],[7d_positivity_public]]-Table1[[#This Row],[7d_positivity_all]])/Table1[[#This Row],[7d_positivity_public]])</f>
        <v>0.33333333333333331</v>
      </c>
      <c r="W2593">
        <v>6</v>
      </c>
    </row>
    <row r="2594" spans="1:23" x14ac:dyDescent="0.25">
      <c r="A2594" s="10">
        <v>44439</v>
      </c>
      <c r="B2594">
        <v>2210</v>
      </c>
      <c r="C2594" t="s">
        <v>136</v>
      </c>
      <c r="D2594">
        <v>10</v>
      </c>
      <c r="E2594">
        <v>6</v>
      </c>
      <c r="F2594">
        <v>4</v>
      </c>
      <c r="G2594">
        <v>7</v>
      </c>
      <c r="H2594">
        <v>88</v>
      </c>
      <c r="J2594">
        <v>83</v>
      </c>
      <c r="K2594">
        <v>88</v>
      </c>
      <c r="L2594">
        <v>88</v>
      </c>
      <c r="M2594">
        <v>89</v>
      </c>
      <c r="N2594">
        <v>81</v>
      </c>
      <c r="O2594">
        <v>72</v>
      </c>
      <c r="P2594">
        <v>82</v>
      </c>
      <c r="Q2594">
        <v>79</v>
      </c>
      <c r="R2594">
        <v>85</v>
      </c>
      <c r="T2594" s="34">
        <f>_xlfn.XLOOKUP(B2594,Demog!$A$2:$A$219,Demog!$P$2:$P$219,,,2)</f>
        <v>70996</v>
      </c>
      <c r="U2594" s="34">
        <f t="shared" si="40"/>
        <v>50</v>
      </c>
      <c r="V2594" s="13">
        <f>IF(OR(Table1[[#This Row],[7d_positivity_public]]=0,ISBLANK(Table1[[#This Row],[7d_positivity_public]])),"",(Table1[[#This Row],[7d_positivity_public]]-Table1[[#This Row],[7d_positivity_all]])/Table1[[#This Row],[7d_positivity_public]])</f>
        <v>0.42857142857142855</v>
      </c>
      <c r="W2594">
        <v>4</v>
      </c>
    </row>
    <row r="2595" spans="1:23" x14ac:dyDescent="0.25">
      <c r="A2595" s="10">
        <v>44439</v>
      </c>
      <c r="B2595">
        <v>2221</v>
      </c>
      <c r="C2595" t="s">
        <v>137</v>
      </c>
      <c r="D2595">
        <v>10</v>
      </c>
      <c r="E2595">
        <v>10</v>
      </c>
      <c r="F2595">
        <v>0</v>
      </c>
      <c r="G2595">
        <v>6</v>
      </c>
      <c r="H2595">
        <v>90</v>
      </c>
      <c r="J2595">
        <v>85</v>
      </c>
      <c r="K2595">
        <v>90</v>
      </c>
      <c r="L2595">
        <v>91</v>
      </c>
      <c r="M2595">
        <v>89</v>
      </c>
      <c r="N2595">
        <v>83</v>
      </c>
      <c r="O2595">
        <v>73</v>
      </c>
      <c r="P2595">
        <v>83</v>
      </c>
      <c r="Q2595">
        <v>82</v>
      </c>
      <c r="R2595">
        <v>85</v>
      </c>
      <c r="T2595" s="34">
        <f>_xlfn.XLOOKUP(B2595,Demog!$A$2:$A$219,Demog!$P$2:$P$219,,,2)</f>
        <v>47161</v>
      </c>
      <c r="U2595" s="34">
        <f t="shared" si="40"/>
        <v>33</v>
      </c>
      <c r="V2595" s="13">
        <f>IF(OR(Table1[[#This Row],[7d_positivity_public]]=0,ISBLANK(Table1[[#This Row],[7d_positivity_public]])),"",(Table1[[#This Row],[7d_positivity_public]]-Table1[[#This Row],[7d_positivity_all]])/Table1[[#This Row],[7d_positivity_public]])</f>
        <v>0.5</v>
      </c>
      <c r="W2595">
        <v>3</v>
      </c>
    </row>
    <row r="2596" spans="1:23" x14ac:dyDescent="0.25">
      <c r="A2596" s="10">
        <v>44439</v>
      </c>
      <c r="B2596">
        <v>2222</v>
      </c>
      <c r="C2596" t="s">
        <v>138</v>
      </c>
      <c r="D2596">
        <v>7</v>
      </c>
      <c r="E2596">
        <v>6</v>
      </c>
      <c r="F2596">
        <v>1</v>
      </c>
      <c r="G2596">
        <v>5</v>
      </c>
      <c r="H2596">
        <v>88</v>
      </c>
      <c r="J2596">
        <v>84</v>
      </c>
      <c r="K2596">
        <v>88</v>
      </c>
      <c r="L2596">
        <v>89</v>
      </c>
      <c r="M2596">
        <v>87</v>
      </c>
      <c r="N2596">
        <v>81</v>
      </c>
      <c r="O2596">
        <v>74</v>
      </c>
      <c r="P2596">
        <v>82</v>
      </c>
      <c r="Q2596">
        <v>80</v>
      </c>
      <c r="R2596">
        <v>83</v>
      </c>
      <c r="T2596" s="34">
        <f>_xlfn.XLOOKUP(B2596,Demog!$A$2:$A$219,Demog!$P$2:$P$219,,,2)</f>
        <v>45434</v>
      </c>
      <c r="U2596" s="34">
        <f t="shared" si="40"/>
        <v>22</v>
      </c>
      <c r="V2596" s="13">
        <f>IF(OR(Table1[[#This Row],[7d_positivity_public]]=0,ISBLANK(Table1[[#This Row],[7d_positivity_public]])),"",(Table1[[#This Row],[7d_positivity_public]]-Table1[[#This Row],[7d_positivity_all]])/Table1[[#This Row],[7d_positivity_public]])</f>
        <v>0.6</v>
      </c>
      <c r="W2596">
        <v>2</v>
      </c>
    </row>
    <row r="2597" spans="1:23" x14ac:dyDescent="0.25">
      <c r="A2597" s="10">
        <v>44439</v>
      </c>
      <c r="B2597">
        <v>2223</v>
      </c>
      <c r="C2597" t="s">
        <v>139</v>
      </c>
      <c r="D2597">
        <v>6</v>
      </c>
      <c r="E2597">
        <v>6</v>
      </c>
      <c r="F2597">
        <v>0</v>
      </c>
      <c r="G2597">
        <v>6</v>
      </c>
      <c r="H2597">
        <v>87</v>
      </c>
      <c r="J2597">
        <v>82</v>
      </c>
      <c r="K2597">
        <v>87</v>
      </c>
      <c r="L2597">
        <v>89</v>
      </c>
      <c r="M2597">
        <v>85</v>
      </c>
      <c r="N2597">
        <v>80</v>
      </c>
      <c r="O2597">
        <v>70</v>
      </c>
      <c r="P2597">
        <v>80</v>
      </c>
      <c r="Q2597">
        <v>80</v>
      </c>
      <c r="R2597">
        <v>81</v>
      </c>
      <c r="T2597" s="34">
        <f>_xlfn.XLOOKUP(B2597,Demog!$A$2:$A$219,Demog!$P$2:$P$219,,,2)</f>
        <v>81414</v>
      </c>
      <c r="U2597" s="34">
        <f t="shared" si="40"/>
        <v>34</v>
      </c>
      <c r="V2597" s="13">
        <f>IF(OR(Table1[[#This Row],[7d_positivity_public]]=0,ISBLANK(Table1[[#This Row],[7d_positivity_public]])),"",(Table1[[#This Row],[7d_positivity_public]]-Table1[[#This Row],[7d_positivity_all]])/Table1[[#This Row],[7d_positivity_public]])</f>
        <v>0.83333333333333337</v>
      </c>
      <c r="W2597">
        <v>1</v>
      </c>
    </row>
    <row r="2598" spans="1:23" x14ac:dyDescent="0.25">
      <c r="A2598" s="10">
        <v>44439</v>
      </c>
      <c r="B2598">
        <v>2224</v>
      </c>
      <c r="C2598" t="s">
        <v>140</v>
      </c>
      <c r="D2598">
        <v>6</v>
      </c>
      <c r="E2598">
        <v>9</v>
      </c>
      <c r="F2598">
        <v>-3</v>
      </c>
      <c r="G2598">
        <v>5</v>
      </c>
      <c r="H2598">
        <v>86</v>
      </c>
      <c r="J2598">
        <v>79</v>
      </c>
      <c r="K2598">
        <v>86</v>
      </c>
      <c r="L2598">
        <v>86</v>
      </c>
      <c r="M2598">
        <v>87</v>
      </c>
      <c r="N2598">
        <v>79</v>
      </c>
      <c r="O2598">
        <v>67</v>
      </c>
      <c r="P2598">
        <v>79</v>
      </c>
      <c r="Q2598">
        <v>77</v>
      </c>
      <c r="R2598">
        <v>82</v>
      </c>
      <c r="T2598" s="34">
        <f>_xlfn.XLOOKUP(B2598,Demog!$A$2:$A$219,Demog!$P$2:$P$219,,,2)</f>
        <v>58746</v>
      </c>
      <c r="U2598" s="34">
        <f t="shared" si="40"/>
        <v>25</v>
      </c>
      <c r="V2598" s="13">
        <f>IF(OR(Table1[[#This Row],[7d_positivity_public]]=0,ISBLANK(Table1[[#This Row],[7d_positivity_public]])),"",(Table1[[#This Row],[7d_positivity_public]]-Table1[[#This Row],[7d_positivity_all]])/Table1[[#This Row],[7d_positivity_public]])</f>
        <v>0.4</v>
      </c>
      <c r="W2598">
        <v>3</v>
      </c>
    </row>
    <row r="2599" spans="1:23" x14ac:dyDescent="0.25">
      <c r="A2599" s="10">
        <v>44439</v>
      </c>
      <c r="B2599">
        <v>2231</v>
      </c>
      <c r="C2599" t="s">
        <v>141</v>
      </c>
      <c r="D2599">
        <v>15</v>
      </c>
      <c r="E2599">
        <v>7</v>
      </c>
      <c r="F2599">
        <v>8</v>
      </c>
      <c r="G2599">
        <v>9</v>
      </c>
      <c r="H2599">
        <v>82</v>
      </c>
      <c r="J2599">
        <v>74</v>
      </c>
      <c r="K2599">
        <v>82</v>
      </c>
      <c r="L2599">
        <v>76</v>
      </c>
      <c r="M2599">
        <v>88</v>
      </c>
      <c r="N2599">
        <v>74</v>
      </c>
      <c r="O2599">
        <v>61</v>
      </c>
      <c r="P2599">
        <v>75</v>
      </c>
      <c r="Q2599">
        <v>66</v>
      </c>
      <c r="R2599">
        <v>84</v>
      </c>
      <c r="T2599" s="34">
        <f>_xlfn.XLOOKUP(B2599,Demog!$A$2:$A$219,Demog!$P$2:$P$219,,,2)</f>
        <v>30824</v>
      </c>
      <c r="U2599" s="34">
        <f t="shared" si="40"/>
        <v>32</v>
      </c>
      <c r="V2599" s="13">
        <f>IF(OR(Table1[[#This Row],[7d_positivity_public]]=0,ISBLANK(Table1[[#This Row],[7d_positivity_public]])),"",(Table1[[#This Row],[7d_positivity_public]]-Table1[[#This Row],[7d_positivity_all]])/Table1[[#This Row],[7d_positivity_public]])</f>
        <v>0.22222222222222221</v>
      </c>
      <c r="W2599">
        <v>7</v>
      </c>
    </row>
    <row r="2600" spans="1:23" x14ac:dyDescent="0.25">
      <c r="A2600" s="10">
        <v>44439</v>
      </c>
      <c r="B2600">
        <v>2232</v>
      </c>
      <c r="C2600" t="s">
        <v>142</v>
      </c>
      <c r="D2600">
        <v>4</v>
      </c>
      <c r="E2600">
        <v>7</v>
      </c>
      <c r="F2600">
        <v>-3</v>
      </c>
      <c r="G2600">
        <v>3</v>
      </c>
      <c r="H2600">
        <v>87</v>
      </c>
      <c r="J2600">
        <v>82</v>
      </c>
      <c r="K2600">
        <v>88</v>
      </c>
      <c r="L2600">
        <v>84</v>
      </c>
      <c r="M2600">
        <v>91</v>
      </c>
      <c r="N2600">
        <v>81</v>
      </c>
      <c r="O2600">
        <v>71</v>
      </c>
      <c r="P2600">
        <v>82</v>
      </c>
      <c r="Q2600">
        <v>75</v>
      </c>
      <c r="R2600">
        <v>88</v>
      </c>
      <c r="T2600" s="34">
        <f>_xlfn.XLOOKUP(B2600,Demog!$A$2:$A$219,Demog!$P$2:$P$219,,,2)</f>
        <v>18835</v>
      </c>
      <c r="U2600" s="34">
        <f t="shared" si="40"/>
        <v>5</v>
      </c>
      <c r="V2600" s="13">
        <f>IF(OR(Table1[[#This Row],[7d_positivity_public]]=0,ISBLANK(Table1[[#This Row],[7d_positivity_public]])),"",(Table1[[#This Row],[7d_positivity_public]]-Table1[[#This Row],[7d_positivity_all]])/Table1[[#This Row],[7d_positivity_public]])</f>
        <v>0.33333333333333331</v>
      </c>
      <c r="W2600">
        <v>2</v>
      </c>
    </row>
    <row r="2601" spans="1:23" x14ac:dyDescent="0.25">
      <c r="A2601" s="10">
        <v>44439</v>
      </c>
      <c r="B2601">
        <v>2233</v>
      </c>
      <c r="C2601" t="s">
        <v>143</v>
      </c>
      <c r="D2601">
        <v>13</v>
      </c>
      <c r="E2601">
        <v>6</v>
      </c>
      <c r="F2601">
        <v>7</v>
      </c>
      <c r="G2601">
        <v>8</v>
      </c>
      <c r="H2601">
        <v>82</v>
      </c>
      <c r="J2601">
        <v>76</v>
      </c>
      <c r="K2601">
        <v>82</v>
      </c>
      <c r="L2601">
        <v>78</v>
      </c>
      <c r="M2601">
        <v>88</v>
      </c>
      <c r="N2601">
        <v>74</v>
      </c>
      <c r="O2601">
        <v>63</v>
      </c>
      <c r="P2601">
        <v>76</v>
      </c>
      <c r="Q2601">
        <v>68</v>
      </c>
      <c r="R2601">
        <v>84</v>
      </c>
      <c r="T2601" s="34">
        <f>_xlfn.XLOOKUP(B2601,Demog!$A$2:$A$219,Demog!$P$2:$P$219,,,2)</f>
        <v>51442</v>
      </c>
      <c r="U2601" s="34">
        <f t="shared" si="40"/>
        <v>47</v>
      </c>
      <c r="V2601" s="13">
        <f>IF(OR(Table1[[#This Row],[7d_positivity_public]]=0,ISBLANK(Table1[[#This Row],[7d_positivity_public]])),"",(Table1[[#This Row],[7d_positivity_public]]-Table1[[#This Row],[7d_positivity_all]])/Table1[[#This Row],[7d_positivity_public]])</f>
        <v>0.375</v>
      </c>
      <c r="W2601">
        <v>5</v>
      </c>
    </row>
    <row r="2602" spans="1:23" x14ac:dyDescent="0.25">
      <c r="A2602" s="10">
        <v>44439</v>
      </c>
      <c r="B2602">
        <v>2241</v>
      </c>
      <c r="C2602" t="s">
        <v>144</v>
      </c>
      <c r="D2602">
        <v>14</v>
      </c>
      <c r="E2602">
        <v>5</v>
      </c>
      <c r="F2602">
        <v>9</v>
      </c>
      <c r="G2602">
        <v>9</v>
      </c>
      <c r="H2602">
        <v>86</v>
      </c>
      <c r="J2602">
        <v>84</v>
      </c>
      <c r="K2602">
        <v>86</v>
      </c>
      <c r="L2602">
        <v>85</v>
      </c>
      <c r="M2602">
        <v>87</v>
      </c>
      <c r="N2602">
        <v>80</v>
      </c>
      <c r="O2602">
        <v>74</v>
      </c>
      <c r="P2602">
        <v>81</v>
      </c>
      <c r="Q2602">
        <v>78</v>
      </c>
      <c r="R2602">
        <v>83</v>
      </c>
      <c r="T2602" s="34">
        <f>_xlfn.XLOOKUP(B2602,Demog!$A$2:$A$219,Demog!$P$2:$P$219,,,2)</f>
        <v>40842</v>
      </c>
      <c r="U2602" s="34">
        <f t="shared" si="40"/>
        <v>40</v>
      </c>
      <c r="V2602" s="13">
        <f>IF(OR(Table1[[#This Row],[7d_positivity_public]]=0,ISBLANK(Table1[[#This Row],[7d_positivity_public]])),"",(Table1[[#This Row],[7d_positivity_public]]-Table1[[#This Row],[7d_positivity_all]])/Table1[[#This Row],[7d_positivity_public]])</f>
        <v>0.44444444444444442</v>
      </c>
      <c r="W2602">
        <v>5</v>
      </c>
    </row>
    <row r="2603" spans="1:23" x14ac:dyDescent="0.25">
      <c r="A2603" s="10">
        <v>44439</v>
      </c>
      <c r="B2603">
        <v>2242</v>
      </c>
      <c r="C2603" t="s">
        <v>145</v>
      </c>
      <c r="D2603">
        <v>8</v>
      </c>
      <c r="E2603">
        <v>8</v>
      </c>
      <c r="F2603">
        <v>0</v>
      </c>
      <c r="G2603">
        <v>6</v>
      </c>
      <c r="H2603">
        <v>87</v>
      </c>
      <c r="J2603">
        <v>82</v>
      </c>
      <c r="K2603">
        <v>88</v>
      </c>
      <c r="L2603">
        <v>87</v>
      </c>
      <c r="M2603">
        <v>89</v>
      </c>
      <c r="N2603">
        <v>81</v>
      </c>
      <c r="O2603">
        <v>71</v>
      </c>
      <c r="P2603">
        <v>82</v>
      </c>
      <c r="Q2603">
        <v>78</v>
      </c>
      <c r="R2603">
        <v>85</v>
      </c>
      <c r="T2603" s="34">
        <f>_xlfn.XLOOKUP(B2603,Demog!$A$2:$A$219,Demog!$P$2:$P$219,,,2)</f>
        <v>70406</v>
      </c>
      <c r="U2603" s="34">
        <f t="shared" si="40"/>
        <v>39</v>
      </c>
      <c r="V2603" s="13">
        <f>IF(OR(Table1[[#This Row],[7d_positivity_public]]=0,ISBLANK(Table1[[#This Row],[7d_positivity_public]])),"",(Table1[[#This Row],[7d_positivity_public]]-Table1[[#This Row],[7d_positivity_all]])/Table1[[#This Row],[7d_positivity_public]])</f>
        <v>0.5</v>
      </c>
      <c r="W2603">
        <v>3</v>
      </c>
    </row>
    <row r="2604" spans="1:23" x14ac:dyDescent="0.25">
      <c r="A2604" s="10">
        <v>44439</v>
      </c>
      <c r="B2604">
        <v>2243</v>
      </c>
      <c r="C2604" t="s">
        <v>146</v>
      </c>
      <c r="D2604">
        <v>8</v>
      </c>
      <c r="E2604">
        <v>15</v>
      </c>
      <c r="F2604">
        <v>-7</v>
      </c>
      <c r="G2604">
        <v>6</v>
      </c>
      <c r="H2604">
        <v>86</v>
      </c>
      <c r="J2604">
        <v>82</v>
      </c>
      <c r="K2604">
        <v>86</v>
      </c>
      <c r="L2604">
        <v>84</v>
      </c>
      <c r="M2604">
        <v>89</v>
      </c>
      <c r="N2604">
        <v>80</v>
      </c>
      <c r="O2604">
        <v>72</v>
      </c>
      <c r="P2604">
        <v>80</v>
      </c>
      <c r="Q2604">
        <v>76</v>
      </c>
      <c r="R2604">
        <v>85</v>
      </c>
      <c r="T2604" s="34">
        <f>_xlfn.XLOOKUP(B2604,Demog!$A$2:$A$219,Demog!$P$2:$P$219,,,2)</f>
        <v>28129</v>
      </c>
      <c r="U2604" s="34">
        <f t="shared" si="40"/>
        <v>16</v>
      </c>
      <c r="V2604" s="13">
        <f>IF(OR(Table1[[#This Row],[7d_positivity_public]]=0,ISBLANK(Table1[[#This Row],[7d_positivity_public]])),"",(Table1[[#This Row],[7d_positivity_public]]-Table1[[#This Row],[7d_positivity_all]])/Table1[[#This Row],[7d_positivity_public]])</f>
        <v>0.33333333333333331</v>
      </c>
      <c r="W2604">
        <v>4</v>
      </c>
    </row>
    <row r="2605" spans="1:23" x14ac:dyDescent="0.25">
      <c r="A2605" s="10">
        <v>44439</v>
      </c>
      <c r="B2605">
        <v>2244</v>
      </c>
      <c r="C2605" t="s">
        <v>147</v>
      </c>
      <c r="D2605">
        <v>10</v>
      </c>
      <c r="E2605">
        <v>8</v>
      </c>
      <c r="F2605">
        <v>2</v>
      </c>
      <c r="G2605">
        <v>7</v>
      </c>
      <c r="H2605">
        <v>86</v>
      </c>
      <c r="J2605">
        <v>82</v>
      </c>
      <c r="K2605">
        <v>86</v>
      </c>
      <c r="L2605">
        <v>83</v>
      </c>
      <c r="M2605">
        <v>90</v>
      </c>
      <c r="N2605">
        <v>79</v>
      </c>
      <c r="O2605">
        <v>70</v>
      </c>
      <c r="P2605">
        <v>80</v>
      </c>
      <c r="Q2605">
        <v>75</v>
      </c>
      <c r="R2605">
        <v>86</v>
      </c>
      <c r="T2605" s="34">
        <f>_xlfn.XLOOKUP(B2605,Demog!$A$2:$A$219,Demog!$P$2:$P$219,,,2)</f>
        <v>58612</v>
      </c>
      <c r="U2605" s="34">
        <f t="shared" si="40"/>
        <v>41</v>
      </c>
      <c r="V2605" s="13">
        <f>IF(OR(Table1[[#This Row],[7d_positivity_public]]=0,ISBLANK(Table1[[#This Row],[7d_positivity_public]])),"",(Table1[[#This Row],[7d_positivity_public]]-Table1[[#This Row],[7d_positivity_all]])/Table1[[#This Row],[7d_positivity_public]])</f>
        <v>0.2857142857142857</v>
      </c>
      <c r="W2605">
        <v>5</v>
      </c>
    </row>
    <row r="2606" spans="1:23" x14ac:dyDescent="0.25">
      <c r="A2606" s="10">
        <v>44439</v>
      </c>
      <c r="B2606">
        <v>2245</v>
      </c>
      <c r="C2606" t="s">
        <v>148</v>
      </c>
      <c r="D2606">
        <v>11</v>
      </c>
      <c r="E2606">
        <v>8</v>
      </c>
      <c r="F2606">
        <v>3</v>
      </c>
      <c r="G2606">
        <v>5</v>
      </c>
      <c r="H2606">
        <v>88</v>
      </c>
      <c r="J2606">
        <v>85</v>
      </c>
      <c r="K2606">
        <v>88</v>
      </c>
      <c r="L2606">
        <v>86</v>
      </c>
      <c r="M2606">
        <v>89</v>
      </c>
      <c r="N2606">
        <v>82</v>
      </c>
      <c r="O2606">
        <v>76</v>
      </c>
      <c r="P2606">
        <v>83</v>
      </c>
      <c r="Q2606">
        <v>80</v>
      </c>
      <c r="R2606">
        <v>86</v>
      </c>
      <c r="T2606" s="34">
        <f>_xlfn.XLOOKUP(B2606,Demog!$A$2:$A$219,Demog!$P$2:$P$219,,,2)</f>
        <v>36404</v>
      </c>
      <c r="U2606" s="34">
        <f t="shared" si="40"/>
        <v>28</v>
      </c>
      <c r="V2606" s="13">
        <f>IF(OR(Table1[[#This Row],[7d_positivity_public]]=0,ISBLANK(Table1[[#This Row],[7d_positivity_public]])),"",(Table1[[#This Row],[7d_positivity_public]]-Table1[[#This Row],[7d_positivity_all]])/Table1[[#This Row],[7d_positivity_public]])</f>
        <v>0.2</v>
      </c>
      <c r="W2606">
        <v>4</v>
      </c>
    </row>
    <row r="2607" spans="1:23" x14ac:dyDescent="0.25">
      <c r="A2607" s="10">
        <v>44439</v>
      </c>
      <c r="B2607">
        <v>2311</v>
      </c>
      <c r="C2607" t="s">
        <v>149</v>
      </c>
      <c r="D2607">
        <v>7</v>
      </c>
      <c r="E2607">
        <v>5</v>
      </c>
      <c r="F2607">
        <v>2</v>
      </c>
      <c r="G2607">
        <v>4</v>
      </c>
      <c r="H2607">
        <v>80</v>
      </c>
      <c r="J2607">
        <v>65</v>
      </c>
      <c r="K2607">
        <v>81</v>
      </c>
      <c r="L2607">
        <v>75</v>
      </c>
      <c r="M2607">
        <v>87</v>
      </c>
      <c r="N2607">
        <v>72</v>
      </c>
      <c r="O2607">
        <v>53</v>
      </c>
      <c r="P2607">
        <v>73</v>
      </c>
      <c r="Q2607">
        <v>65</v>
      </c>
      <c r="R2607">
        <v>82</v>
      </c>
      <c r="T2607" s="34">
        <f>_xlfn.XLOOKUP(B2607,Demog!$A$2:$A$219,Demog!$P$2:$P$219,,,2)</f>
        <v>25888</v>
      </c>
      <c r="U2607" s="34">
        <f t="shared" si="40"/>
        <v>13</v>
      </c>
      <c r="V2607" s="13">
        <f>IF(OR(Table1[[#This Row],[7d_positivity_public]]=0,ISBLANK(Table1[[#This Row],[7d_positivity_public]])),"",(Table1[[#This Row],[7d_positivity_public]]-Table1[[#This Row],[7d_positivity_all]])/Table1[[#This Row],[7d_positivity_public]])</f>
        <v>0</v>
      </c>
      <c r="W2607">
        <v>4</v>
      </c>
    </row>
    <row r="2608" spans="1:23" x14ac:dyDescent="0.25">
      <c r="A2608" s="10">
        <v>44439</v>
      </c>
      <c r="B2608">
        <v>2312</v>
      </c>
      <c r="C2608" t="s">
        <v>150</v>
      </c>
      <c r="D2608">
        <v>14</v>
      </c>
      <c r="E2608">
        <v>8</v>
      </c>
      <c r="F2608">
        <v>6</v>
      </c>
      <c r="G2608">
        <v>9</v>
      </c>
      <c r="H2608">
        <v>88</v>
      </c>
      <c r="J2608">
        <v>84</v>
      </c>
      <c r="K2608">
        <v>88</v>
      </c>
      <c r="L2608">
        <v>84</v>
      </c>
      <c r="M2608">
        <v>92</v>
      </c>
      <c r="N2608">
        <v>82</v>
      </c>
      <c r="O2608">
        <v>74</v>
      </c>
      <c r="P2608">
        <v>83</v>
      </c>
      <c r="Q2608">
        <v>78</v>
      </c>
      <c r="R2608">
        <v>89</v>
      </c>
      <c r="T2608" s="34">
        <f>_xlfn.XLOOKUP(B2608,Demog!$A$2:$A$219,Demog!$P$2:$P$219,,,2)</f>
        <v>29587</v>
      </c>
      <c r="U2608" s="34">
        <f t="shared" si="40"/>
        <v>29</v>
      </c>
      <c r="V2608" s="13">
        <f>IF(OR(Table1[[#This Row],[7d_positivity_public]]=0,ISBLANK(Table1[[#This Row],[7d_positivity_public]])),"",(Table1[[#This Row],[7d_positivity_public]]-Table1[[#This Row],[7d_positivity_all]])/Table1[[#This Row],[7d_positivity_public]])</f>
        <v>0.22222222222222221</v>
      </c>
      <c r="W2608">
        <v>7</v>
      </c>
    </row>
    <row r="2609" spans="1:23" x14ac:dyDescent="0.25">
      <c r="A2609" s="10">
        <v>44439</v>
      </c>
      <c r="B2609">
        <v>2313</v>
      </c>
      <c r="C2609" t="s">
        <v>151</v>
      </c>
      <c r="D2609">
        <v>14</v>
      </c>
      <c r="E2609">
        <v>7</v>
      </c>
      <c r="F2609">
        <v>7</v>
      </c>
      <c r="G2609">
        <v>8</v>
      </c>
      <c r="H2609">
        <v>86</v>
      </c>
      <c r="J2609">
        <v>80</v>
      </c>
      <c r="K2609">
        <v>86</v>
      </c>
      <c r="L2609">
        <v>84</v>
      </c>
      <c r="M2609">
        <v>90</v>
      </c>
      <c r="N2609">
        <v>79</v>
      </c>
      <c r="O2609">
        <v>69</v>
      </c>
      <c r="P2609">
        <v>80</v>
      </c>
      <c r="Q2609">
        <v>77</v>
      </c>
      <c r="R2609">
        <v>86</v>
      </c>
      <c r="T2609" s="34">
        <f>_xlfn.XLOOKUP(B2609,Demog!$A$2:$A$219,Demog!$P$2:$P$219,,,2)</f>
        <v>31567</v>
      </c>
      <c r="U2609" s="34">
        <f t="shared" si="40"/>
        <v>31</v>
      </c>
      <c r="V2609" s="13">
        <f>IF(OR(Table1[[#This Row],[7d_positivity_public]]=0,ISBLANK(Table1[[#This Row],[7d_positivity_public]])),"",(Table1[[#This Row],[7d_positivity_public]]-Table1[[#This Row],[7d_positivity_all]])/Table1[[#This Row],[7d_positivity_public]])</f>
        <v>0.375</v>
      </c>
      <c r="W2609">
        <v>5</v>
      </c>
    </row>
    <row r="2610" spans="1:23" x14ac:dyDescent="0.25">
      <c r="A2610" s="10">
        <v>44439</v>
      </c>
      <c r="B2610">
        <v>2314</v>
      </c>
      <c r="C2610" t="s">
        <v>152</v>
      </c>
      <c r="D2610">
        <v>13</v>
      </c>
      <c r="E2610">
        <v>20</v>
      </c>
      <c r="F2610">
        <v>-7</v>
      </c>
      <c r="G2610">
        <v>8</v>
      </c>
      <c r="H2610">
        <v>82</v>
      </c>
      <c r="J2610">
        <v>74</v>
      </c>
      <c r="K2610">
        <v>83</v>
      </c>
      <c r="L2610">
        <v>76</v>
      </c>
      <c r="M2610">
        <v>89</v>
      </c>
      <c r="N2610">
        <v>76</v>
      </c>
      <c r="O2610">
        <v>59</v>
      </c>
      <c r="P2610">
        <v>77</v>
      </c>
      <c r="Q2610">
        <v>66</v>
      </c>
      <c r="R2610">
        <v>86</v>
      </c>
      <c r="T2610" s="34">
        <f>_xlfn.XLOOKUP(B2610,Demog!$A$2:$A$219,Demog!$P$2:$P$219,,,2)</f>
        <v>22090</v>
      </c>
      <c r="U2610" s="34">
        <f t="shared" si="40"/>
        <v>20</v>
      </c>
      <c r="V2610" s="13">
        <f>IF(OR(Table1[[#This Row],[7d_positivity_public]]=0,ISBLANK(Table1[[#This Row],[7d_positivity_public]])),"",(Table1[[#This Row],[7d_positivity_public]]-Table1[[#This Row],[7d_positivity_all]])/Table1[[#This Row],[7d_positivity_public]])</f>
        <v>0.125</v>
      </c>
      <c r="W2610">
        <v>7</v>
      </c>
    </row>
    <row r="2611" spans="1:23" x14ac:dyDescent="0.25">
      <c r="A2611" s="10">
        <v>44439</v>
      </c>
      <c r="B2611">
        <v>2315</v>
      </c>
      <c r="C2611" t="s">
        <v>153</v>
      </c>
      <c r="D2611">
        <v>8</v>
      </c>
      <c r="E2611">
        <v>11</v>
      </c>
      <c r="F2611">
        <v>-3</v>
      </c>
      <c r="G2611">
        <v>4</v>
      </c>
      <c r="H2611">
        <v>78</v>
      </c>
      <c r="J2611">
        <v>68</v>
      </c>
      <c r="K2611">
        <v>79</v>
      </c>
      <c r="L2611">
        <v>73</v>
      </c>
      <c r="M2611">
        <v>87</v>
      </c>
      <c r="N2611">
        <v>70</v>
      </c>
      <c r="O2611">
        <v>54</v>
      </c>
      <c r="P2611">
        <v>71</v>
      </c>
      <c r="Q2611">
        <v>62</v>
      </c>
      <c r="R2611">
        <v>82</v>
      </c>
      <c r="T2611" s="34">
        <f>_xlfn.XLOOKUP(B2611,Demog!$A$2:$A$219,Demog!$P$2:$P$219,,,2)</f>
        <v>13204</v>
      </c>
      <c r="U2611" s="34">
        <f t="shared" si="40"/>
        <v>7</v>
      </c>
      <c r="V2611" s="13">
        <f>IF(OR(Table1[[#This Row],[7d_positivity_public]]=0,ISBLANK(Table1[[#This Row],[7d_positivity_public]])),"",(Table1[[#This Row],[7d_positivity_public]]-Table1[[#This Row],[7d_positivity_all]])/Table1[[#This Row],[7d_positivity_public]])</f>
        <v>0.25</v>
      </c>
      <c r="W2611">
        <v>3</v>
      </c>
    </row>
    <row r="2612" spans="1:23" x14ac:dyDescent="0.25">
      <c r="A2612" s="10">
        <v>44439</v>
      </c>
      <c r="B2612">
        <v>2316</v>
      </c>
      <c r="C2612" t="s">
        <v>154</v>
      </c>
      <c r="D2612">
        <v>13</v>
      </c>
      <c r="E2612">
        <v>12</v>
      </c>
      <c r="F2612">
        <v>1</v>
      </c>
      <c r="G2612">
        <v>8</v>
      </c>
      <c r="H2612">
        <v>78</v>
      </c>
      <c r="J2612">
        <v>66</v>
      </c>
      <c r="K2612">
        <v>79</v>
      </c>
      <c r="L2612">
        <v>73</v>
      </c>
      <c r="M2612">
        <v>85</v>
      </c>
      <c r="N2612">
        <v>71</v>
      </c>
      <c r="O2612">
        <v>52</v>
      </c>
      <c r="P2612">
        <v>72</v>
      </c>
      <c r="Q2612">
        <v>63</v>
      </c>
      <c r="R2612">
        <v>82</v>
      </c>
      <c r="T2612" s="34">
        <f>_xlfn.XLOOKUP(B2612,Demog!$A$2:$A$219,Demog!$P$2:$P$219,,,2)</f>
        <v>12653</v>
      </c>
      <c r="U2612" s="34">
        <f t="shared" si="40"/>
        <v>12</v>
      </c>
      <c r="V2612" s="13">
        <f>IF(OR(Table1[[#This Row],[7d_positivity_public]]=0,ISBLANK(Table1[[#This Row],[7d_positivity_public]])),"",(Table1[[#This Row],[7d_positivity_public]]-Table1[[#This Row],[7d_positivity_all]])/Table1[[#This Row],[7d_positivity_public]])</f>
        <v>0.375</v>
      </c>
      <c r="W2612">
        <v>5</v>
      </c>
    </row>
    <row r="2613" spans="1:23" x14ac:dyDescent="0.25">
      <c r="A2613" s="10">
        <v>44439</v>
      </c>
      <c r="B2613">
        <v>2317</v>
      </c>
      <c r="C2613" t="s">
        <v>155</v>
      </c>
      <c r="D2613">
        <v>11</v>
      </c>
      <c r="E2613">
        <v>11</v>
      </c>
      <c r="F2613">
        <v>0</v>
      </c>
      <c r="G2613">
        <v>6</v>
      </c>
      <c r="H2613">
        <v>78</v>
      </c>
      <c r="J2613">
        <v>60</v>
      </c>
      <c r="K2613">
        <v>79</v>
      </c>
      <c r="L2613">
        <v>71</v>
      </c>
      <c r="M2613">
        <v>85</v>
      </c>
      <c r="N2613">
        <v>71</v>
      </c>
      <c r="O2613">
        <v>47</v>
      </c>
      <c r="P2613">
        <v>72</v>
      </c>
      <c r="Q2613">
        <v>61</v>
      </c>
      <c r="R2613">
        <v>81</v>
      </c>
      <c r="T2613" s="34">
        <f>_xlfn.XLOOKUP(B2613,Demog!$A$2:$A$219,Demog!$P$2:$P$219,,,2)</f>
        <v>8789</v>
      </c>
      <c r="U2613" s="34">
        <f t="shared" si="40"/>
        <v>7</v>
      </c>
      <c r="V2613" s="13">
        <f>IF(OR(Table1[[#This Row],[7d_positivity_public]]=0,ISBLANK(Table1[[#This Row],[7d_positivity_public]])),"",(Table1[[#This Row],[7d_positivity_public]]-Table1[[#This Row],[7d_positivity_all]])/Table1[[#This Row],[7d_positivity_public]])</f>
        <v>0.16666666666666666</v>
      </c>
      <c r="W2613">
        <v>5</v>
      </c>
    </row>
    <row r="2614" spans="1:23" x14ac:dyDescent="0.25">
      <c r="A2614" s="10">
        <v>44439</v>
      </c>
      <c r="B2614">
        <v>2321</v>
      </c>
      <c r="C2614" t="s">
        <v>156</v>
      </c>
      <c r="D2614">
        <v>10</v>
      </c>
      <c r="E2614">
        <v>5</v>
      </c>
      <c r="F2614">
        <v>5</v>
      </c>
      <c r="G2614">
        <v>8</v>
      </c>
      <c r="H2614">
        <v>90</v>
      </c>
      <c r="J2614">
        <v>85</v>
      </c>
      <c r="K2614">
        <v>90</v>
      </c>
      <c r="L2614">
        <v>89</v>
      </c>
      <c r="M2614">
        <v>92</v>
      </c>
      <c r="N2614">
        <v>82</v>
      </c>
      <c r="O2614">
        <v>73</v>
      </c>
      <c r="P2614">
        <v>82</v>
      </c>
      <c r="Q2614">
        <v>78</v>
      </c>
      <c r="R2614">
        <v>88</v>
      </c>
      <c r="T2614" s="34">
        <f>_xlfn.XLOOKUP(B2614,Demog!$A$2:$A$219,Demog!$P$2:$P$219,,,2)</f>
        <v>56017</v>
      </c>
      <c r="U2614" s="34">
        <f t="shared" si="40"/>
        <v>39</v>
      </c>
      <c r="V2614" s="13">
        <f>IF(OR(Table1[[#This Row],[7d_positivity_public]]=0,ISBLANK(Table1[[#This Row],[7d_positivity_public]])),"",(Table1[[#This Row],[7d_positivity_public]]-Table1[[#This Row],[7d_positivity_all]])/Table1[[#This Row],[7d_positivity_public]])</f>
        <v>0.25</v>
      </c>
      <c r="W2614">
        <v>6</v>
      </c>
    </row>
    <row r="2615" spans="1:23" x14ac:dyDescent="0.25">
      <c r="A2615" s="10">
        <v>44439</v>
      </c>
      <c r="B2615">
        <v>2322</v>
      </c>
      <c r="C2615" t="s">
        <v>157</v>
      </c>
      <c r="D2615">
        <v>7</v>
      </c>
      <c r="E2615">
        <v>7</v>
      </c>
      <c r="F2615">
        <v>0</v>
      </c>
      <c r="G2615">
        <v>3</v>
      </c>
      <c r="H2615">
        <v>91</v>
      </c>
      <c r="J2615">
        <v>87</v>
      </c>
      <c r="K2615">
        <v>92</v>
      </c>
      <c r="L2615">
        <v>89</v>
      </c>
      <c r="M2615">
        <v>94</v>
      </c>
      <c r="N2615">
        <v>85</v>
      </c>
      <c r="O2615">
        <v>76</v>
      </c>
      <c r="P2615">
        <v>86</v>
      </c>
      <c r="Q2615">
        <v>81</v>
      </c>
      <c r="R2615">
        <v>90</v>
      </c>
      <c r="T2615" s="34">
        <f>_xlfn.XLOOKUP(B2615,Demog!$A$2:$A$219,Demog!$P$2:$P$219,,,2)</f>
        <v>24822</v>
      </c>
      <c r="U2615" s="34">
        <f t="shared" si="40"/>
        <v>12</v>
      </c>
      <c r="V2615" s="13">
        <f>IF(OR(Table1[[#This Row],[7d_positivity_public]]=0,ISBLANK(Table1[[#This Row],[7d_positivity_public]])),"",(Table1[[#This Row],[7d_positivity_public]]-Table1[[#This Row],[7d_positivity_all]])/Table1[[#This Row],[7d_positivity_public]])</f>
        <v>0</v>
      </c>
      <c r="W2615">
        <v>3</v>
      </c>
    </row>
    <row r="2616" spans="1:23" x14ac:dyDescent="0.25">
      <c r="A2616" s="10">
        <v>44439</v>
      </c>
      <c r="B2616">
        <v>2323</v>
      </c>
      <c r="C2616" t="s">
        <v>158</v>
      </c>
      <c r="D2616">
        <v>10</v>
      </c>
      <c r="E2616">
        <v>8</v>
      </c>
      <c r="F2616">
        <v>2</v>
      </c>
      <c r="G2616">
        <v>6</v>
      </c>
      <c r="H2616">
        <v>90</v>
      </c>
      <c r="J2616">
        <v>86</v>
      </c>
      <c r="K2616">
        <v>90</v>
      </c>
      <c r="L2616">
        <v>86</v>
      </c>
      <c r="M2616">
        <v>93</v>
      </c>
      <c r="N2616">
        <v>85</v>
      </c>
      <c r="O2616">
        <v>77</v>
      </c>
      <c r="P2616">
        <v>85</v>
      </c>
      <c r="Q2616">
        <v>78</v>
      </c>
      <c r="R2616">
        <v>90</v>
      </c>
      <c r="T2616" s="34">
        <f>_xlfn.XLOOKUP(B2616,Demog!$A$2:$A$219,Demog!$P$2:$P$219,,,2)</f>
        <v>22225</v>
      </c>
      <c r="U2616" s="34">
        <f t="shared" si="40"/>
        <v>16</v>
      </c>
      <c r="V2616" s="13">
        <f>IF(OR(Table1[[#This Row],[7d_positivity_public]]=0,ISBLANK(Table1[[#This Row],[7d_positivity_public]])),"",(Table1[[#This Row],[7d_positivity_public]]-Table1[[#This Row],[7d_positivity_all]])/Table1[[#This Row],[7d_positivity_public]])</f>
        <v>0.33333333333333331</v>
      </c>
      <c r="W2616">
        <v>4</v>
      </c>
    </row>
    <row r="2617" spans="1:23" x14ac:dyDescent="0.25">
      <c r="A2617" s="10">
        <v>44439</v>
      </c>
      <c r="B2617">
        <v>2331</v>
      </c>
      <c r="C2617" t="s">
        <v>159</v>
      </c>
      <c r="D2617">
        <v>9</v>
      </c>
      <c r="E2617">
        <v>8</v>
      </c>
      <c r="F2617">
        <v>1</v>
      </c>
      <c r="G2617">
        <v>5</v>
      </c>
      <c r="H2617">
        <v>90</v>
      </c>
      <c r="J2617">
        <v>80</v>
      </c>
      <c r="K2617">
        <v>91</v>
      </c>
      <c r="L2617">
        <v>90</v>
      </c>
      <c r="M2617">
        <v>91</v>
      </c>
      <c r="N2617">
        <v>78</v>
      </c>
      <c r="O2617">
        <v>63</v>
      </c>
      <c r="P2617">
        <v>79</v>
      </c>
      <c r="Q2617">
        <v>75</v>
      </c>
      <c r="R2617">
        <v>86</v>
      </c>
      <c r="T2617" s="34">
        <f>_xlfn.XLOOKUP(B2617,Demog!$A$2:$A$219,Demog!$P$2:$P$219,,,2)</f>
        <v>53402</v>
      </c>
      <c r="U2617" s="34">
        <f t="shared" si="40"/>
        <v>34</v>
      </c>
      <c r="V2617" s="13">
        <f>IF(OR(Table1[[#This Row],[7d_positivity_public]]=0,ISBLANK(Table1[[#This Row],[7d_positivity_public]])),"",(Table1[[#This Row],[7d_positivity_public]]-Table1[[#This Row],[7d_positivity_all]])/Table1[[#This Row],[7d_positivity_public]])</f>
        <v>0.2</v>
      </c>
      <c r="W2617">
        <v>4</v>
      </c>
    </row>
    <row r="2618" spans="1:23" x14ac:dyDescent="0.25">
      <c r="A2618" s="10">
        <v>44439</v>
      </c>
      <c r="B2618">
        <v>2332</v>
      </c>
      <c r="C2618" t="s">
        <v>160</v>
      </c>
      <c r="D2618">
        <v>13</v>
      </c>
      <c r="E2618">
        <v>9</v>
      </c>
      <c r="F2618">
        <v>4</v>
      </c>
      <c r="G2618">
        <v>10</v>
      </c>
      <c r="H2618">
        <v>86</v>
      </c>
      <c r="J2618">
        <v>72</v>
      </c>
      <c r="K2618">
        <v>86</v>
      </c>
      <c r="L2618">
        <v>86</v>
      </c>
      <c r="M2618">
        <v>87</v>
      </c>
      <c r="N2618">
        <v>74</v>
      </c>
      <c r="O2618">
        <v>58</v>
      </c>
      <c r="P2618">
        <v>75</v>
      </c>
      <c r="Q2618">
        <v>72</v>
      </c>
      <c r="R2618">
        <v>80</v>
      </c>
      <c r="T2618" s="34">
        <f>_xlfn.XLOOKUP(B2618,Demog!$A$2:$A$219,Demog!$P$2:$P$219,,,2)</f>
        <v>51161</v>
      </c>
      <c r="U2618" s="34">
        <f t="shared" si="40"/>
        <v>47</v>
      </c>
      <c r="V2618" s="13">
        <f>IF(OR(Table1[[#This Row],[7d_positivity_public]]=0,ISBLANK(Table1[[#This Row],[7d_positivity_public]])),"",(Table1[[#This Row],[7d_positivity_public]]-Table1[[#This Row],[7d_positivity_all]])/Table1[[#This Row],[7d_positivity_public]])</f>
        <v>0.4</v>
      </c>
      <c r="W2618">
        <v>6</v>
      </c>
    </row>
    <row r="2619" spans="1:23" x14ac:dyDescent="0.25">
      <c r="A2619" s="10">
        <v>44439</v>
      </c>
      <c r="B2619">
        <v>2333</v>
      </c>
      <c r="C2619" t="s">
        <v>161</v>
      </c>
      <c r="D2619">
        <v>10</v>
      </c>
      <c r="E2619">
        <v>11</v>
      </c>
      <c r="F2619">
        <v>-1</v>
      </c>
      <c r="G2619">
        <v>7</v>
      </c>
      <c r="H2619">
        <v>86</v>
      </c>
      <c r="J2619">
        <v>81</v>
      </c>
      <c r="K2619">
        <v>87</v>
      </c>
      <c r="L2619">
        <v>84</v>
      </c>
      <c r="M2619">
        <v>91</v>
      </c>
      <c r="N2619">
        <v>79</v>
      </c>
      <c r="O2619">
        <v>71</v>
      </c>
      <c r="P2619">
        <v>80</v>
      </c>
      <c r="Q2619">
        <v>76</v>
      </c>
      <c r="R2619">
        <v>87</v>
      </c>
      <c r="T2619" s="34">
        <f>_xlfn.XLOOKUP(B2619,Demog!$A$2:$A$219,Demog!$P$2:$P$219,,,2)</f>
        <v>69963</v>
      </c>
      <c r="U2619" s="34">
        <f t="shared" si="40"/>
        <v>49</v>
      </c>
      <c r="V2619" s="13">
        <f>IF(OR(Table1[[#This Row],[7d_positivity_public]]=0,ISBLANK(Table1[[#This Row],[7d_positivity_public]])),"",(Table1[[#This Row],[7d_positivity_public]]-Table1[[#This Row],[7d_positivity_all]])/Table1[[#This Row],[7d_positivity_public]])</f>
        <v>0.2857142857142857</v>
      </c>
      <c r="W2619">
        <v>5</v>
      </c>
    </row>
    <row r="2620" spans="1:23" x14ac:dyDescent="0.25">
      <c r="A2620" s="10">
        <v>44439</v>
      </c>
      <c r="B2620">
        <v>2334</v>
      </c>
      <c r="C2620" t="s">
        <v>162</v>
      </c>
      <c r="D2620">
        <v>8</v>
      </c>
      <c r="E2620">
        <v>6</v>
      </c>
      <c r="F2620">
        <v>2</v>
      </c>
      <c r="G2620">
        <v>5</v>
      </c>
      <c r="H2620">
        <v>91</v>
      </c>
      <c r="J2620">
        <v>85</v>
      </c>
      <c r="K2620">
        <v>92</v>
      </c>
      <c r="L2620">
        <v>90</v>
      </c>
      <c r="M2620">
        <v>94</v>
      </c>
      <c r="N2620">
        <v>82</v>
      </c>
      <c r="O2620">
        <v>72</v>
      </c>
      <c r="P2620">
        <v>83</v>
      </c>
      <c r="Q2620">
        <v>79</v>
      </c>
      <c r="R2620">
        <v>89</v>
      </c>
      <c r="T2620" s="34">
        <f>_xlfn.XLOOKUP(B2620,Demog!$A$2:$A$219,Demog!$P$2:$P$219,,,2)</f>
        <v>45391</v>
      </c>
      <c r="U2620" s="34">
        <f t="shared" si="40"/>
        <v>25</v>
      </c>
      <c r="V2620" s="13">
        <f>IF(OR(Table1[[#This Row],[7d_positivity_public]]=0,ISBLANK(Table1[[#This Row],[7d_positivity_public]])),"",(Table1[[#This Row],[7d_positivity_public]]-Table1[[#This Row],[7d_positivity_all]])/Table1[[#This Row],[7d_positivity_public]])</f>
        <v>0.4</v>
      </c>
      <c r="W2620">
        <v>3</v>
      </c>
    </row>
    <row r="2621" spans="1:23" x14ac:dyDescent="0.25">
      <c r="A2621" s="10">
        <v>44439</v>
      </c>
      <c r="B2621">
        <v>2335</v>
      </c>
      <c r="C2621" t="s">
        <v>163</v>
      </c>
      <c r="D2621">
        <v>7</v>
      </c>
      <c r="E2621">
        <v>5</v>
      </c>
      <c r="F2621">
        <v>2</v>
      </c>
      <c r="G2621">
        <v>7</v>
      </c>
      <c r="H2621">
        <v>91</v>
      </c>
      <c r="J2621">
        <v>81</v>
      </c>
      <c r="K2621">
        <v>92</v>
      </c>
      <c r="L2621">
        <v>91</v>
      </c>
      <c r="M2621">
        <v>94</v>
      </c>
      <c r="N2621">
        <v>80</v>
      </c>
      <c r="O2621">
        <v>65</v>
      </c>
      <c r="P2621">
        <v>81</v>
      </c>
      <c r="Q2621">
        <v>76</v>
      </c>
      <c r="R2621">
        <v>88</v>
      </c>
      <c r="T2621" s="34">
        <f>_xlfn.XLOOKUP(B2621,Demog!$A$2:$A$219,Demog!$P$2:$P$219,,,2)</f>
        <v>62748</v>
      </c>
      <c r="U2621" s="34">
        <f t="shared" si="40"/>
        <v>31</v>
      </c>
      <c r="V2621" s="13">
        <f>IF(OR(Table1[[#This Row],[7d_positivity_public]]=0,ISBLANK(Table1[[#This Row],[7d_positivity_public]])),"",(Table1[[#This Row],[7d_positivity_public]]-Table1[[#This Row],[7d_positivity_all]])/Table1[[#This Row],[7d_positivity_public]])</f>
        <v>0.2857142857142857</v>
      </c>
      <c r="W2621">
        <v>5</v>
      </c>
    </row>
    <row r="2622" spans="1:23" x14ac:dyDescent="0.25">
      <c r="A2622" s="10">
        <v>44439</v>
      </c>
      <c r="B2622">
        <v>2336</v>
      </c>
      <c r="C2622" t="s">
        <v>164</v>
      </c>
      <c r="D2622">
        <v>8</v>
      </c>
      <c r="E2622">
        <v>6</v>
      </c>
      <c r="F2622">
        <v>2</v>
      </c>
      <c r="G2622">
        <v>7</v>
      </c>
      <c r="H2622">
        <v>90</v>
      </c>
      <c r="J2622">
        <v>83</v>
      </c>
      <c r="K2622">
        <v>90</v>
      </c>
      <c r="L2622">
        <v>89</v>
      </c>
      <c r="M2622">
        <v>92</v>
      </c>
      <c r="N2622">
        <v>81</v>
      </c>
      <c r="O2622">
        <v>70</v>
      </c>
      <c r="P2622">
        <v>82</v>
      </c>
      <c r="Q2622">
        <v>78</v>
      </c>
      <c r="R2622">
        <v>88</v>
      </c>
      <c r="T2622" s="34">
        <f>_xlfn.XLOOKUP(B2622,Demog!$A$2:$A$219,Demog!$P$2:$P$219,,,2)</f>
        <v>58701</v>
      </c>
      <c r="U2622" s="34">
        <f t="shared" si="40"/>
        <v>33</v>
      </c>
      <c r="V2622" s="13">
        <f>IF(OR(Table1[[#This Row],[7d_positivity_public]]=0,ISBLANK(Table1[[#This Row],[7d_positivity_public]])),"",(Table1[[#This Row],[7d_positivity_public]]-Table1[[#This Row],[7d_positivity_all]])/Table1[[#This Row],[7d_positivity_public]])</f>
        <v>0.2857142857142857</v>
      </c>
      <c r="W2622">
        <v>5</v>
      </c>
    </row>
    <row r="2623" spans="1:23" x14ac:dyDescent="0.25">
      <c r="A2623" s="10">
        <v>44439</v>
      </c>
      <c r="B2623">
        <v>2337</v>
      </c>
      <c r="C2623" t="s">
        <v>165</v>
      </c>
      <c r="D2623">
        <v>8</v>
      </c>
      <c r="E2623">
        <v>7</v>
      </c>
      <c r="F2623">
        <v>1</v>
      </c>
      <c r="G2623">
        <v>8</v>
      </c>
      <c r="H2623">
        <v>84</v>
      </c>
      <c r="J2623">
        <v>76</v>
      </c>
      <c r="K2623">
        <v>85</v>
      </c>
      <c r="L2623">
        <v>82</v>
      </c>
      <c r="M2623">
        <v>87</v>
      </c>
      <c r="N2623">
        <v>76</v>
      </c>
      <c r="O2623">
        <v>65</v>
      </c>
      <c r="P2623">
        <v>78</v>
      </c>
      <c r="Q2623">
        <v>73</v>
      </c>
      <c r="R2623">
        <v>83</v>
      </c>
      <c r="T2623" s="34">
        <f>_xlfn.XLOOKUP(B2623,Demog!$A$2:$A$219,Demog!$P$2:$P$219,,,2)</f>
        <v>60538</v>
      </c>
      <c r="U2623" s="34">
        <f t="shared" si="40"/>
        <v>34</v>
      </c>
      <c r="V2623" s="13">
        <f>IF(OR(Table1[[#This Row],[7d_positivity_public]]=0,ISBLANK(Table1[[#This Row],[7d_positivity_public]])),"",(Table1[[#This Row],[7d_positivity_public]]-Table1[[#This Row],[7d_positivity_all]])/Table1[[#This Row],[7d_positivity_public]])</f>
        <v>0.375</v>
      </c>
      <c r="W2623">
        <v>5</v>
      </c>
    </row>
    <row r="2624" spans="1:23" x14ac:dyDescent="0.25">
      <c r="A2624" s="10">
        <v>44439</v>
      </c>
      <c r="B2624">
        <v>2338</v>
      </c>
      <c r="C2624" t="s">
        <v>166</v>
      </c>
      <c r="D2624">
        <v>4</v>
      </c>
      <c r="E2624">
        <v>4</v>
      </c>
      <c r="F2624">
        <v>0</v>
      </c>
      <c r="G2624">
        <v>5</v>
      </c>
      <c r="H2624">
        <v>92</v>
      </c>
      <c r="J2624">
        <v>79</v>
      </c>
      <c r="K2624">
        <v>93</v>
      </c>
      <c r="L2624">
        <v>93</v>
      </c>
      <c r="M2624">
        <v>94</v>
      </c>
      <c r="N2624">
        <v>79</v>
      </c>
      <c r="O2624">
        <v>63</v>
      </c>
      <c r="P2624">
        <v>80</v>
      </c>
      <c r="Q2624">
        <v>76</v>
      </c>
      <c r="R2624">
        <v>88</v>
      </c>
      <c r="T2624" s="34">
        <f>_xlfn.XLOOKUP(B2624,Demog!$A$2:$A$219,Demog!$P$2:$P$219,,,2)</f>
        <v>41463</v>
      </c>
      <c r="U2624" s="34">
        <f t="shared" si="40"/>
        <v>12</v>
      </c>
      <c r="V2624" s="13">
        <f>IF(OR(Table1[[#This Row],[7d_positivity_public]]=0,ISBLANK(Table1[[#This Row],[7d_positivity_public]])),"",(Table1[[#This Row],[7d_positivity_public]]-Table1[[#This Row],[7d_positivity_all]])/Table1[[#This Row],[7d_positivity_public]])</f>
        <v>0.2</v>
      </c>
      <c r="W2624">
        <v>4</v>
      </c>
    </row>
    <row r="2625" spans="1:23" x14ac:dyDescent="0.25">
      <c r="A2625" s="10">
        <v>44439</v>
      </c>
      <c r="B2625">
        <v>2341</v>
      </c>
      <c r="C2625" t="s">
        <v>167</v>
      </c>
      <c r="D2625">
        <v>6</v>
      </c>
      <c r="E2625">
        <v>5</v>
      </c>
      <c r="F2625">
        <v>1</v>
      </c>
      <c r="G2625">
        <v>4</v>
      </c>
      <c r="H2625">
        <v>86</v>
      </c>
      <c r="J2625">
        <v>82</v>
      </c>
      <c r="K2625">
        <v>86</v>
      </c>
      <c r="L2625">
        <v>83</v>
      </c>
      <c r="M2625">
        <v>90</v>
      </c>
      <c r="N2625">
        <v>80</v>
      </c>
      <c r="O2625">
        <v>71</v>
      </c>
      <c r="P2625">
        <v>81</v>
      </c>
      <c r="Q2625">
        <v>75</v>
      </c>
      <c r="R2625">
        <v>86</v>
      </c>
      <c r="T2625" s="34">
        <f>_xlfn.XLOOKUP(B2625,Demog!$A$2:$A$219,Demog!$P$2:$P$219,,,2)</f>
        <v>74816</v>
      </c>
      <c r="U2625" s="34">
        <f t="shared" si="40"/>
        <v>31</v>
      </c>
      <c r="V2625" s="13">
        <f>IF(OR(Table1[[#This Row],[7d_positivity_public]]=0,ISBLANK(Table1[[#This Row],[7d_positivity_public]])),"",(Table1[[#This Row],[7d_positivity_public]]-Table1[[#This Row],[7d_positivity_all]])/Table1[[#This Row],[7d_positivity_public]])</f>
        <v>0.25</v>
      </c>
      <c r="W2625">
        <v>3</v>
      </c>
    </row>
    <row r="2626" spans="1:23" x14ac:dyDescent="0.25">
      <c r="A2626" s="10">
        <v>44439</v>
      </c>
      <c r="B2626">
        <v>2342</v>
      </c>
      <c r="C2626" t="s">
        <v>168</v>
      </c>
      <c r="D2626">
        <v>13</v>
      </c>
      <c r="E2626">
        <v>7</v>
      </c>
      <c r="F2626">
        <v>6</v>
      </c>
      <c r="G2626">
        <v>10</v>
      </c>
      <c r="H2626">
        <v>84</v>
      </c>
      <c r="J2626">
        <v>76</v>
      </c>
      <c r="K2626">
        <v>84</v>
      </c>
      <c r="L2626">
        <v>77</v>
      </c>
      <c r="M2626">
        <v>88</v>
      </c>
      <c r="N2626">
        <v>78</v>
      </c>
      <c r="O2626">
        <v>64</v>
      </c>
      <c r="P2626">
        <v>79</v>
      </c>
      <c r="Q2626">
        <v>67</v>
      </c>
      <c r="R2626">
        <v>84</v>
      </c>
      <c r="T2626" s="34">
        <f>_xlfn.XLOOKUP(B2626,Demog!$A$2:$A$219,Demog!$P$2:$P$219,,,2)</f>
        <v>19952</v>
      </c>
      <c r="U2626" s="34">
        <f t="shared" ref="U2626:U2689" si="41">ROUND(T2626*D2626/100000*7,0)</f>
        <v>18</v>
      </c>
      <c r="V2626" s="13">
        <f>IF(OR(Table1[[#This Row],[7d_positivity_public]]=0,ISBLANK(Table1[[#This Row],[7d_positivity_public]])),"",(Table1[[#This Row],[7d_positivity_public]]-Table1[[#This Row],[7d_positivity_all]])/Table1[[#This Row],[7d_positivity_public]])</f>
        <v>0.4</v>
      </c>
      <c r="W2626">
        <v>6</v>
      </c>
    </row>
    <row r="2627" spans="1:23" x14ac:dyDescent="0.25">
      <c r="A2627" s="10">
        <v>44439</v>
      </c>
      <c r="B2627">
        <v>3111</v>
      </c>
      <c r="C2627" t="s">
        <v>169</v>
      </c>
      <c r="D2627">
        <v>7</v>
      </c>
      <c r="E2627">
        <v>5</v>
      </c>
      <c r="F2627">
        <v>2</v>
      </c>
      <c r="G2627">
        <v>9</v>
      </c>
      <c r="H2627">
        <v>90</v>
      </c>
      <c r="J2627">
        <v>84</v>
      </c>
      <c r="K2627">
        <v>90</v>
      </c>
      <c r="L2627">
        <v>96</v>
      </c>
      <c r="M2627">
        <v>83</v>
      </c>
      <c r="N2627">
        <v>81</v>
      </c>
      <c r="O2627">
        <v>71</v>
      </c>
      <c r="P2627">
        <v>81</v>
      </c>
      <c r="Q2627">
        <v>84</v>
      </c>
      <c r="R2627">
        <v>78</v>
      </c>
      <c r="T2627" s="34">
        <f>_xlfn.XLOOKUP(B2627,Demog!$A$2:$A$219,Demog!$P$2:$P$219,,,2)</f>
        <v>54587</v>
      </c>
      <c r="U2627" s="34">
        <f t="shared" si="41"/>
        <v>27</v>
      </c>
      <c r="V2627" s="13">
        <f>IF(OR(Table1[[#This Row],[7d_positivity_public]]=0,ISBLANK(Table1[[#This Row],[7d_positivity_public]])),"",(Table1[[#This Row],[7d_positivity_public]]-Table1[[#This Row],[7d_positivity_all]])/Table1[[#This Row],[7d_positivity_public]])</f>
        <v>0.77777777777777779</v>
      </c>
      <c r="W2627">
        <v>2</v>
      </c>
    </row>
    <row r="2628" spans="1:23" x14ac:dyDescent="0.25">
      <c r="A2628" s="10">
        <v>44439</v>
      </c>
      <c r="B2628">
        <v>3112</v>
      </c>
      <c r="C2628" t="s">
        <v>170</v>
      </c>
      <c r="D2628">
        <v>4</v>
      </c>
      <c r="E2628">
        <v>8</v>
      </c>
      <c r="F2628">
        <v>-4</v>
      </c>
      <c r="G2628">
        <v>7</v>
      </c>
      <c r="H2628">
        <v>82</v>
      </c>
      <c r="J2628">
        <v>85</v>
      </c>
      <c r="K2628">
        <v>82</v>
      </c>
      <c r="L2628">
        <v>81</v>
      </c>
      <c r="M2628">
        <v>83</v>
      </c>
      <c r="N2628">
        <v>77</v>
      </c>
      <c r="O2628">
        <v>74</v>
      </c>
      <c r="P2628">
        <v>77</v>
      </c>
      <c r="Q2628">
        <v>74</v>
      </c>
      <c r="R2628">
        <v>79</v>
      </c>
      <c r="T2628" s="34">
        <f>_xlfn.XLOOKUP(B2628,Demog!$A$2:$A$219,Demog!$P$2:$P$219,,,2)</f>
        <v>17729</v>
      </c>
      <c r="U2628" s="34">
        <f t="shared" si="41"/>
        <v>5</v>
      </c>
      <c r="V2628" s="13">
        <f>IF(OR(Table1[[#This Row],[7d_positivity_public]]=0,ISBLANK(Table1[[#This Row],[7d_positivity_public]])),"",(Table1[[#This Row],[7d_positivity_public]]-Table1[[#This Row],[7d_positivity_all]])/Table1[[#This Row],[7d_positivity_public]])</f>
        <v>0.7142857142857143</v>
      </c>
      <c r="W2628">
        <v>2</v>
      </c>
    </row>
    <row r="2629" spans="1:23" x14ac:dyDescent="0.25">
      <c r="A2629" s="10">
        <v>44439</v>
      </c>
      <c r="B2629">
        <v>3113</v>
      </c>
      <c r="C2629" t="s">
        <v>171</v>
      </c>
      <c r="D2629">
        <v>4</v>
      </c>
      <c r="E2629">
        <v>7</v>
      </c>
      <c r="F2629">
        <v>-3</v>
      </c>
      <c r="G2629">
        <v>7</v>
      </c>
      <c r="H2629">
        <v>82</v>
      </c>
      <c r="J2629">
        <v>82</v>
      </c>
      <c r="K2629">
        <v>82</v>
      </c>
      <c r="L2629">
        <v>82</v>
      </c>
      <c r="M2629">
        <v>83</v>
      </c>
      <c r="N2629">
        <v>76</v>
      </c>
      <c r="O2629">
        <v>72</v>
      </c>
      <c r="P2629">
        <v>76</v>
      </c>
      <c r="Q2629">
        <v>74</v>
      </c>
      <c r="R2629">
        <v>79</v>
      </c>
      <c r="T2629" s="34">
        <f>_xlfn.XLOOKUP(B2629,Demog!$A$2:$A$219,Demog!$P$2:$P$219,,,2)</f>
        <v>23478</v>
      </c>
      <c r="U2629" s="34">
        <f t="shared" si="41"/>
        <v>7</v>
      </c>
      <c r="V2629" s="13">
        <f>IF(OR(Table1[[#This Row],[7d_positivity_public]]=0,ISBLANK(Table1[[#This Row],[7d_positivity_public]])),"",(Table1[[#This Row],[7d_positivity_public]]-Table1[[#This Row],[7d_positivity_all]])/Table1[[#This Row],[7d_positivity_public]])</f>
        <v>0.7142857142857143</v>
      </c>
      <c r="W2629">
        <v>2</v>
      </c>
    </row>
    <row r="2630" spans="1:23" x14ac:dyDescent="0.25">
      <c r="A2630" s="10">
        <v>44439</v>
      </c>
      <c r="B2630">
        <v>3114</v>
      </c>
      <c r="C2630" t="s">
        <v>172</v>
      </c>
      <c r="D2630">
        <v>3</v>
      </c>
      <c r="E2630">
        <v>2</v>
      </c>
      <c r="F2630">
        <v>1</v>
      </c>
      <c r="G2630">
        <v>4</v>
      </c>
      <c r="H2630">
        <v>84</v>
      </c>
      <c r="J2630">
        <v>84</v>
      </c>
      <c r="K2630">
        <v>84</v>
      </c>
      <c r="L2630">
        <v>83</v>
      </c>
      <c r="M2630">
        <v>86</v>
      </c>
      <c r="N2630">
        <v>78</v>
      </c>
      <c r="O2630">
        <v>74</v>
      </c>
      <c r="P2630">
        <v>79</v>
      </c>
      <c r="Q2630">
        <v>76</v>
      </c>
      <c r="R2630">
        <v>82</v>
      </c>
      <c r="T2630" s="34">
        <f>_xlfn.XLOOKUP(B2630,Demog!$A$2:$A$219,Demog!$P$2:$P$219,,,2)</f>
        <v>32171</v>
      </c>
      <c r="U2630" s="34">
        <f t="shared" si="41"/>
        <v>7</v>
      </c>
      <c r="V2630" s="13">
        <f>IF(OR(Table1[[#This Row],[7d_positivity_public]]=0,ISBLANK(Table1[[#This Row],[7d_positivity_public]])),"",(Table1[[#This Row],[7d_positivity_public]]-Table1[[#This Row],[7d_positivity_all]])/Table1[[#This Row],[7d_positivity_public]])</f>
        <v>0.5</v>
      </c>
      <c r="W2630">
        <v>2</v>
      </c>
    </row>
    <row r="2631" spans="1:23" x14ac:dyDescent="0.25">
      <c r="A2631" s="10">
        <v>44439</v>
      </c>
      <c r="B2631">
        <v>3115</v>
      </c>
      <c r="C2631" t="s">
        <v>173</v>
      </c>
      <c r="D2631">
        <v>6</v>
      </c>
      <c r="E2631">
        <v>5</v>
      </c>
      <c r="F2631">
        <v>1</v>
      </c>
      <c r="G2631">
        <v>7</v>
      </c>
      <c r="H2631">
        <v>89</v>
      </c>
      <c r="J2631">
        <v>89</v>
      </c>
      <c r="K2631">
        <v>89</v>
      </c>
      <c r="L2631">
        <v>86</v>
      </c>
      <c r="M2631">
        <v>91</v>
      </c>
      <c r="N2631">
        <v>84</v>
      </c>
      <c r="O2631">
        <v>81</v>
      </c>
      <c r="P2631">
        <v>84</v>
      </c>
      <c r="Q2631">
        <v>80</v>
      </c>
      <c r="R2631">
        <v>88</v>
      </c>
      <c r="T2631" s="34">
        <f>_xlfn.XLOOKUP(B2631,Demog!$A$2:$A$219,Demog!$P$2:$P$219,,,2)</f>
        <v>24774</v>
      </c>
      <c r="U2631" s="34">
        <f t="shared" si="41"/>
        <v>10</v>
      </c>
      <c r="V2631" s="13">
        <f>IF(OR(Table1[[#This Row],[7d_positivity_public]]=0,ISBLANK(Table1[[#This Row],[7d_positivity_public]])),"",(Table1[[#This Row],[7d_positivity_public]]-Table1[[#This Row],[7d_positivity_all]])/Table1[[#This Row],[7d_positivity_public]])</f>
        <v>0.42857142857142855</v>
      </c>
      <c r="W2631">
        <v>4</v>
      </c>
    </row>
    <row r="2632" spans="1:23" x14ac:dyDescent="0.25">
      <c r="A2632" s="10">
        <v>44439</v>
      </c>
      <c r="B2632">
        <v>3116</v>
      </c>
      <c r="C2632" t="s">
        <v>174</v>
      </c>
      <c r="D2632">
        <v>6</v>
      </c>
      <c r="E2632">
        <v>8</v>
      </c>
      <c r="F2632">
        <v>-2</v>
      </c>
      <c r="G2632">
        <v>7</v>
      </c>
      <c r="H2632">
        <v>89</v>
      </c>
      <c r="J2632">
        <v>85</v>
      </c>
      <c r="K2632">
        <v>89</v>
      </c>
      <c r="L2632">
        <v>90</v>
      </c>
      <c r="M2632">
        <v>88</v>
      </c>
      <c r="N2632">
        <v>81</v>
      </c>
      <c r="O2632">
        <v>74</v>
      </c>
      <c r="P2632">
        <v>82</v>
      </c>
      <c r="Q2632">
        <v>81</v>
      </c>
      <c r="R2632">
        <v>83</v>
      </c>
      <c r="T2632" s="34">
        <f>_xlfn.XLOOKUP(B2632,Demog!$A$2:$A$219,Demog!$P$2:$P$219,,,2)</f>
        <v>24621</v>
      </c>
      <c r="U2632" s="34">
        <f t="shared" si="41"/>
        <v>10</v>
      </c>
      <c r="V2632" s="13">
        <f>IF(OR(Table1[[#This Row],[7d_positivity_public]]=0,ISBLANK(Table1[[#This Row],[7d_positivity_public]])),"",(Table1[[#This Row],[7d_positivity_public]]-Table1[[#This Row],[7d_positivity_all]])/Table1[[#This Row],[7d_positivity_public]])</f>
        <v>0.5714285714285714</v>
      </c>
      <c r="W2632">
        <v>3</v>
      </c>
    </row>
    <row r="2633" spans="1:23" x14ac:dyDescent="0.25">
      <c r="A2633" s="10">
        <v>44439</v>
      </c>
      <c r="B2633">
        <v>3117</v>
      </c>
      <c r="C2633" t="s">
        <v>175</v>
      </c>
      <c r="D2633">
        <v>9</v>
      </c>
      <c r="E2633">
        <v>4</v>
      </c>
      <c r="F2633">
        <v>5</v>
      </c>
      <c r="G2633">
        <v>10</v>
      </c>
      <c r="H2633">
        <v>88</v>
      </c>
      <c r="J2633">
        <v>82</v>
      </c>
      <c r="K2633">
        <v>88</v>
      </c>
      <c r="L2633">
        <v>87</v>
      </c>
      <c r="M2633">
        <v>89</v>
      </c>
      <c r="N2633">
        <v>81</v>
      </c>
      <c r="O2633">
        <v>73</v>
      </c>
      <c r="P2633">
        <v>81</v>
      </c>
      <c r="Q2633">
        <v>78</v>
      </c>
      <c r="R2633">
        <v>85</v>
      </c>
      <c r="T2633" s="34">
        <f>_xlfn.XLOOKUP(B2633,Demog!$A$2:$A$219,Demog!$P$2:$P$219,,,2)</f>
        <v>20949</v>
      </c>
      <c r="U2633" s="34">
        <f t="shared" si="41"/>
        <v>13</v>
      </c>
      <c r="V2633" s="13">
        <f>IF(OR(Table1[[#This Row],[7d_positivity_public]]=0,ISBLANK(Table1[[#This Row],[7d_positivity_public]])),"",(Table1[[#This Row],[7d_positivity_public]]-Table1[[#This Row],[7d_positivity_all]])/Table1[[#This Row],[7d_positivity_public]])</f>
        <v>0.4</v>
      </c>
      <c r="W2633">
        <v>6</v>
      </c>
    </row>
    <row r="2634" spans="1:23" x14ac:dyDescent="0.25">
      <c r="A2634" s="10">
        <v>44439</v>
      </c>
      <c r="B2634">
        <v>3211</v>
      </c>
      <c r="C2634" t="s">
        <v>176</v>
      </c>
      <c r="D2634">
        <v>15</v>
      </c>
      <c r="E2634">
        <v>17</v>
      </c>
      <c r="F2634">
        <v>-2</v>
      </c>
      <c r="G2634">
        <v>9</v>
      </c>
      <c r="H2634">
        <v>90</v>
      </c>
      <c r="J2634">
        <v>79</v>
      </c>
      <c r="K2634">
        <v>90</v>
      </c>
      <c r="L2634">
        <v>94</v>
      </c>
      <c r="M2634">
        <v>84</v>
      </c>
      <c r="N2634">
        <v>81</v>
      </c>
      <c r="O2634">
        <v>64</v>
      </c>
      <c r="P2634">
        <v>82</v>
      </c>
      <c r="Q2634">
        <v>84</v>
      </c>
      <c r="R2634">
        <v>78</v>
      </c>
      <c r="T2634" s="34">
        <f>_xlfn.XLOOKUP(B2634,Demog!$A$2:$A$219,Demog!$P$2:$P$219,,,2)</f>
        <v>41934</v>
      </c>
      <c r="U2634" s="34">
        <f t="shared" si="41"/>
        <v>44</v>
      </c>
      <c r="V2634" s="13">
        <f>IF(OR(Table1[[#This Row],[7d_positivity_public]]=0,ISBLANK(Table1[[#This Row],[7d_positivity_public]])),"",(Table1[[#This Row],[7d_positivity_public]]-Table1[[#This Row],[7d_positivity_all]])/Table1[[#This Row],[7d_positivity_public]])</f>
        <v>0.77777777777777779</v>
      </c>
      <c r="W2634">
        <v>2</v>
      </c>
    </row>
    <row r="2635" spans="1:23" x14ac:dyDescent="0.25">
      <c r="A2635" s="10">
        <v>44439</v>
      </c>
      <c r="B2635">
        <v>3212</v>
      </c>
      <c r="C2635" t="s">
        <v>177</v>
      </c>
      <c r="D2635">
        <v>17</v>
      </c>
      <c r="E2635">
        <v>20</v>
      </c>
      <c r="F2635">
        <v>-3</v>
      </c>
      <c r="G2635">
        <v>8</v>
      </c>
      <c r="H2635">
        <v>90</v>
      </c>
      <c r="J2635">
        <v>78</v>
      </c>
      <c r="K2635">
        <v>90</v>
      </c>
      <c r="L2635">
        <v>93</v>
      </c>
      <c r="M2635">
        <v>86</v>
      </c>
      <c r="N2635">
        <v>82</v>
      </c>
      <c r="O2635">
        <v>65</v>
      </c>
      <c r="P2635">
        <v>83</v>
      </c>
      <c r="Q2635">
        <v>84</v>
      </c>
      <c r="R2635">
        <v>81</v>
      </c>
      <c r="T2635" s="34">
        <f>_xlfn.XLOOKUP(B2635,Demog!$A$2:$A$219,Demog!$P$2:$P$219,,,2)</f>
        <v>47203</v>
      </c>
      <c r="U2635" s="34">
        <f t="shared" si="41"/>
        <v>56</v>
      </c>
      <c r="V2635" s="13">
        <f>IF(OR(Table1[[#This Row],[7d_positivity_public]]=0,ISBLANK(Table1[[#This Row],[7d_positivity_public]])),"",(Table1[[#This Row],[7d_positivity_public]]-Table1[[#This Row],[7d_positivity_all]])/Table1[[#This Row],[7d_positivity_public]])</f>
        <v>0.625</v>
      </c>
      <c r="W2635">
        <v>3</v>
      </c>
    </row>
    <row r="2636" spans="1:23" x14ac:dyDescent="0.25">
      <c r="A2636" s="10">
        <v>44439</v>
      </c>
      <c r="B2636">
        <v>3213</v>
      </c>
      <c r="C2636" t="s">
        <v>178</v>
      </c>
      <c r="D2636">
        <v>7</v>
      </c>
      <c r="E2636">
        <v>7</v>
      </c>
      <c r="F2636">
        <v>0</v>
      </c>
      <c r="G2636">
        <v>5</v>
      </c>
      <c r="H2636">
        <v>91</v>
      </c>
      <c r="J2636">
        <v>85</v>
      </c>
      <c r="K2636">
        <v>91</v>
      </c>
      <c r="L2636">
        <v>92</v>
      </c>
      <c r="M2636">
        <v>90</v>
      </c>
      <c r="N2636">
        <v>85</v>
      </c>
      <c r="O2636">
        <v>70</v>
      </c>
      <c r="P2636">
        <v>86</v>
      </c>
      <c r="Q2636">
        <v>85</v>
      </c>
      <c r="R2636">
        <v>87</v>
      </c>
      <c r="T2636" s="34">
        <f>_xlfn.XLOOKUP(B2636,Demog!$A$2:$A$219,Demog!$P$2:$P$219,,,2)</f>
        <v>32904</v>
      </c>
      <c r="U2636" s="34">
        <f t="shared" si="41"/>
        <v>16</v>
      </c>
      <c r="V2636" s="13">
        <f>IF(OR(Table1[[#This Row],[7d_positivity_public]]=0,ISBLANK(Table1[[#This Row],[7d_positivity_public]])),"",(Table1[[#This Row],[7d_positivity_public]]-Table1[[#This Row],[7d_positivity_all]])/Table1[[#This Row],[7d_positivity_public]])</f>
        <v>0.6</v>
      </c>
      <c r="W2636">
        <v>2</v>
      </c>
    </row>
    <row r="2637" spans="1:23" x14ac:dyDescent="0.25">
      <c r="A2637" s="10">
        <v>44439</v>
      </c>
      <c r="B2637">
        <v>3221</v>
      </c>
      <c r="C2637" t="s">
        <v>179</v>
      </c>
      <c r="D2637">
        <v>21</v>
      </c>
      <c r="E2637">
        <v>28</v>
      </c>
      <c r="F2637">
        <v>-7</v>
      </c>
      <c r="G2637">
        <v>9</v>
      </c>
      <c r="H2637">
        <v>77</v>
      </c>
      <c r="J2637">
        <v>70</v>
      </c>
      <c r="K2637">
        <v>78</v>
      </c>
      <c r="L2637">
        <v>78</v>
      </c>
      <c r="M2637">
        <v>77</v>
      </c>
      <c r="N2637">
        <v>66</v>
      </c>
      <c r="O2637">
        <v>55</v>
      </c>
      <c r="P2637">
        <v>66</v>
      </c>
      <c r="Q2637">
        <v>65</v>
      </c>
      <c r="R2637">
        <v>68</v>
      </c>
      <c r="T2637" s="34">
        <f>_xlfn.XLOOKUP(B2637,Demog!$A$2:$A$219,Demog!$P$2:$P$219,,,2)</f>
        <v>19960</v>
      </c>
      <c r="U2637" s="34">
        <f t="shared" si="41"/>
        <v>29</v>
      </c>
      <c r="V2637" s="13">
        <f>IF(OR(Table1[[#This Row],[7d_positivity_public]]=0,ISBLANK(Table1[[#This Row],[7d_positivity_public]])),"",(Table1[[#This Row],[7d_positivity_public]]-Table1[[#This Row],[7d_positivity_all]])/Table1[[#This Row],[7d_positivity_public]])</f>
        <v>0.33333333333333331</v>
      </c>
      <c r="W2637">
        <v>6</v>
      </c>
    </row>
    <row r="2638" spans="1:23" x14ac:dyDescent="0.25">
      <c r="A2638" s="10">
        <v>44439</v>
      </c>
      <c r="B2638">
        <v>3222</v>
      </c>
      <c r="C2638" t="s">
        <v>180</v>
      </c>
      <c r="D2638">
        <v>17</v>
      </c>
      <c r="E2638">
        <v>26</v>
      </c>
      <c r="F2638">
        <v>-9</v>
      </c>
      <c r="G2638">
        <v>8</v>
      </c>
      <c r="H2638">
        <v>90</v>
      </c>
      <c r="J2638">
        <v>73</v>
      </c>
      <c r="K2638">
        <v>90</v>
      </c>
      <c r="L2638">
        <v>92</v>
      </c>
      <c r="M2638">
        <v>84</v>
      </c>
      <c r="N2638">
        <v>80</v>
      </c>
      <c r="O2638">
        <v>56</v>
      </c>
      <c r="P2638">
        <v>81</v>
      </c>
      <c r="Q2638">
        <v>82</v>
      </c>
      <c r="R2638">
        <v>78</v>
      </c>
      <c r="T2638" s="34">
        <f>_xlfn.XLOOKUP(B2638,Demog!$A$2:$A$219,Demog!$P$2:$P$219,,,2)</f>
        <v>12392</v>
      </c>
      <c r="U2638" s="34">
        <f t="shared" si="41"/>
        <v>15</v>
      </c>
      <c r="V2638" s="13">
        <f>IF(OR(Table1[[#This Row],[7d_positivity_public]]=0,ISBLANK(Table1[[#This Row],[7d_positivity_public]])),"",(Table1[[#This Row],[7d_positivity_public]]-Table1[[#This Row],[7d_positivity_all]])/Table1[[#This Row],[7d_positivity_public]])</f>
        <v>0.625</v>
      </c>
      <c r="W2638">
        <v>3</v>
      </c>
    </row>
    <row r="2639" spans="1:23" x14ac:dyDescent="0.25">
      <c r="A2639" s="10">
        <v>44439</v>
      </c>
      <c r="B2639">
        <v>3223</v>
      </c>
      <c r="C2639" t="s">
        <v>181</v>
      </c>
      <c r="D2639">
        <v>19</v>
      </c>
      <c r="E2639">
        <v>19</v>
      </c>
      <c r="F2639">
        <v>0</v>
      </c>
      <c r="G2639">
        <v>10</v>
      </c>
      <c r="H2639">
        <v>87</v>
      </c>
      <c r="J2639">
        <v>80</v>
      </c>
      <c r="K2639">
        <v>87</v>
      </c>
      <c r="L2639">
        <v>89</v>
      </c>
      <c r="M2639">
        <v>85</v>
      </c>
      <c r="N2639">
        <v>80</v>
      </c>
      <c r="O2639">
        <v>68</v>
      </c>
      <c r="P2639">
        <v>81</v>
      </c>
      <c r="Q2639">
        <v>81</v>
      </c>
      <c r="R2639">
        <v>80</v>
      </c>
      <c r="T2639" s="34">
        <f>_xlfn.XLOOKUP(B2639,Demog!$A$2:$A$219,Demog!$P$2:$P$219,,,2)</f>
        <v>29180</v>
      </c>
      <c r="U2639" s="34">
        <f t="shared" si="41"/>
        <v>39</v>
      </c>
      <c r="V2639" s="13">
        <f>IF(OR(Table1[[#This Row],[7d_positivity_public]]=0,ISBLANK(Table1[[#This Row],[7d_positivity_public]])),"",(Table1[[#This Row],[7d_positivity_public]]-Table1[[#This Row],[7d_positivity_all]])/Table1[[#This Row],[7d_positivity_public]])</f>
        <v>0.4</v>
      </c>
      <c r="W2639">
        <v>6</v>
      </c>
    </row>
    <row r="2640" spans="1:23" x14ac:dyDescent="0.25">
      <c r="A2640" s="10">
        <v>44439</v>
      </c>
      <c r="B2640">
        <v>3231</v>
      </c>
      <c r="C2640" t="s">
        <v>182</v>
      </c>
      <c r="D2640">
        <v>10</v>
      </c>
      <c r="E2640">
        <v>5</v>
      </c>
      <c r="F2640">
        <v>5</v>
      </c>
      <c r="G2640">
        <v>8</v>
      </c>
      <c r="H2640">
        <v>92</v>
      </c>
      <c r="J2640">
        <v>85</v>
      </c>
      <c r="K2640">
        <v>92</v>
      </c>
      <c r="L2640">
        <v>93</v>
      </c>
      <c r="M2640">
        <v>90</v>
      </c>
      <c r="N2640">
        <v>84</v>
      </c>
      <c r="O2640">
        <v>74</v>
      </c>
      <c r="P2640">
        <v>85</v>
      </c>
      <c r="Q2640">
        <v>85</v>
      </c>
      <c r="R2640">
        <v>85</v>
      </c>
      <c r="T2640" s="34">
        <f>_xlfn.XLOOKUP(B2640,Demog!$A$2:$A$219,Demog!$P$2:$P$219,,,2)</f>
        <v>18027</v>
      </c>
      <c r="U2640" s="34">
        <f t="shared" si="41"/>
        <v>13</v>
      </c>
      <c r="V2640" s="13">
        <f>IF(OR(Table1[[#This Row],[7d_positivity_public]]=0,ISBLANK(Table1[[#This Row],[7d_positivity_public]])),"",(Table1[[#This Row],[7d_positivity_public]]-Table1[[#This Row],[7d_positivity_all]])/Table1[[#This Row],[7d_positivity_public]])</f>
        <v>0.5</v>
      </c>
      <c r="W2640">
        <v>4</v>
      </c>
    </row>
    <row r="2641" spans="1:23" x14ac:dyDescent="0.25">
      <c r="A2641" s="10">
        <v>44439</v>
      </c>
      <c r="B2641">
        <v>3232</v>
      </c>
      <c r="C2641" t="s">
        <v>183</v>
      </c>
      <c r="D2641">
        <v>10</v>
      </c>
      <c r="E2641">
        <v>12</v>
      </c>
      <c r="F2641">
        <v>-2</v>
      </c>
      <c r="G2641">
        <v>6</v>
      </c>
      <c r="H2641">
        <v>91</v>
      </c>
      <c r="J2641">
        <v>88</v>
      </c>
      <c r="K2641">
        <v>91</v>
      </c>
      <c r="L2641">
        <v>91</v>
      </c>
      <c r="M2641">
        <v>91</v>
      </c>
      <c r="N2641">
        <v>84</v>
      </c>
      <c r="O2641">
        <v>80</v>
      </c>
      <c r="P2641">
        <v>85</v>
      </c>
      <c r="Q2641">
        <v>83</v>
      </c>
      <c r="R2641">
        <v>86</v>
      </c>
      <c r="T2641" s="34">
        <f>_xlfn.XLOOKUP(B2641,Demog!$A$2:$A$219,Demog!$P$2:$P$219,,,2)</f>
        <v>34575</v>
      </c>
      <c r="U2641" s="34">
        <f t="shared" si="41"/>
        <v>24</v>
      </c>
      <c r="V2641" s="13">
        <f>IF(OR(Table1[[#This Row],[7d_positivity_public]]=0,ISBLANK(Table1[[#This Row],[7d_positivity_public]])),"",(Table1[[#This Row],[7d_positivity_public]]-Table1[[#This Row],[7d_positivity_all]])/Table1[[#This Row],[7d_positivity_public]])</f>
        <v>0.33333333333333331</v>
      </c>
      <c r="W2641">
        <v>4</v>
      </c>
    </row>
    <row r="2642" spans="1:23" x14ac:dyDescent="0.25">
      <c r="A2642" s="10">
        <v>44439</v>
      </c>
      <c r="B2642">
        <v>3233</v>
      </c>
      <c r="C2642" t="s">
        <v>184</v>
      </c>
      <c r="D2642">
        <v>9</v>
      </c>
      <c r="E2642">
        <v>11</v>
      </c>
      <c r="F2642">
        <v>-2</v>
      </c>
      <c r="G2642">
        <v>8</v>
      </c>
      <c r="H2642">
        <v>93</v>
      </c>
      <c r="J2642">
        <v>89</v>
      </c>
      <c r="K2642">
        <v>93</v>
      </c>
      <c r="L2642">
        <v>95</v>
      </c>
      <c r="M2642">
        <v>90</v>
      </c>
      <c r="N2642">
        <v>86</v>
      </c>
      <c r="O2642">
        <v>77</v>
      </c>
      <c r="P2642">
        <v>86</v>
      </c>
      <c r="Q2642">
        <v>86</v>
      </c>
      <c r="R2642">
        <v>86</v>
      </c>
      <c r="T2642" s="34">
        <f>_xlfn.XLOOKUP(B2642,Demog!$A$2:$A$219,Demog!$P$2:$P$219,,,2)</f>
        <v>51292</v>
      </c>
      <c r="U2642" s="34">
        <f t="shared" si="41"/>
        <v>32</v>
      </c>
      <c r="V2642" s="13">
        <f>IF(OR(Table1[[#This Row],[7d_positivity_public]]=0,ISBLANK(Table1[[#This Row],[7d_positivity_public]])),"",(Table1[[#This Row],[7d_positivity_public]]-Table1[[#This Row],[7d_positivity_all]])/Table1[[#This Row],[7d_positivity_public]])</f>
        <v>0.375</v>
      </c>
      <c r="W2642">
        <v>5</v>
      </c>
    </row>
    <row r="2643" spans="1:23" x14ac:dyDescent="0.25">
      <c r="A2643" s="10">
        <v>44439</v>
      </c>
      <c r="B2643">
        <v>3241</v>
      </c>
      <c r="C2643" t="s">
        <v>185</v>
      </c>
      <c r="D2643">
        <v>3</v>
      </c>
      <c r="E2643">
        <v>4</v>
      </c>
      <c r="F2643">
        <v>-1</v>
      </c>
      <c r="G2643">
        <v>5</v>
      </c>
      <c r="H2643">
        <v>85</v>
      </c>
      <c r="J2643">
        <v>85</v>
      </c>
      <c r="K2643">
        <v>85</v>
      </c>
      <c r="L2643">
        <v>84</v>
      </c>
      <c r="M2643">
        <v>86</v>
      </c>
      <c r="N2643">
        <v>79</v>
      </c>
      <c r="O2643">
        <v>76</v>
      </c>
      <c r="P2643">
        <v>79</v>
      </c>
      <c r="Q2643">
        <v>76</v>
      </c>
      <c r="R2643">
        <v>82</v>
      </c>
      <c r="T2643" s="34">
        <f>_xlfn.XLOOKUP(B2643,Demog!$A$2:$A$219,Demog!$P$2:$P$219,,,2)</f>
        <v>37993</v>
      </c>
      <c r="U2643" s="34">
        <f t="shared" si="41"/>
        <v>8</v>
      </c>
      <c r="V2643" s="13">
        <f>IF(OR(Table1[[#This Row],[7d_positivity_public]]=0,ISBLANK(Table1[[#This Row],[7d_positivity_public]])),"",(Table1[[#This Row],[7d_positivity_public]]-Table1[[#This Row],[7d_positivity_all]])/Table1[[#This Row],[7d_positivity_public]])</f>
        <v>0.8</v>
      </c>
      <c r="W2643">
        <v>1</v>
      </c>
    </row>
    <row r="2644" spans="1:23" x14ac:dyDescent="0.25">
      <c r="A2644" s="10">
        <v>44439</v>
      </c>
      <c r="B2644">
        <v>3242</v>
      </c>
      <c r="C2644" t="s">
        <v>186</v>
      </c>
      <c r="D2644">
        <v>6</v>
      </c>
      <c r="E2644">
        <v>6</v>
      </c>
      <c r="F2644">
        <v>0</v>
      </c>
      <c r="G2644">
        <v>5</v>
      </c>
      <c r="H2644">
        <v>88</v>
      </c>
      <c r="J2644">
        <v>90</v>
      </c>
      <c r="K2644">
        <v>88</v>
      </c>
      <c r="L2644">
        <v>87</v>
      </c>
      <c r="M2644">
        <v>90</v>
      </c>
      <c r="N2644">
        <v>82</v>
      </c>
      <c r="O2644">
        <v>80</v>
      </c>
      <c r="P2644">
        <v>82</v>
      </c>
      <c r="Q2644">
        <v>78</v>
      </c>
      <c r="R2644">
        <v>86</v>
      </c>
      <c r="T2644" s="34">
        <f>_xlfn.XLOOKUP(B2644,Demog!$A$2:$A$219,Demog!$P$2:$P$219,,,2)</f>
        <v>34483</v>
      </c>
      <c r="U2644" s="34">
        <f t="shared" si="41"/>
        <v>14</v>
      </c>
      <c r="V2644" s="13">
        <f>IF(OR(Table1[[#This Row],[7d_positivity_public]]=0,ISBLANK(Table1[[#This Row],[7d_positivity_public]])),"",(Table1[[#This Row],[7d_positivity_public]]-Table1[[#This Row],[7d_positivity_all]])/Table1[[#This Row],[7d_positivity_public]])</f>
        <v>0.8</v>
      </c>
      <c r="W2644">
        <v>1</v>
      </c>
    </row>
    <row r="2645" spans="1:23" x14ac:dyDescent="0.25">
      <c r="A2645" s="10">
        <v>44439</v>
      </c>
      <c r="B2645">
        <v>3243</v>
      </c>
      <c r="C2645" t="s">
        <v>187</v>
      </c>
      <c r="D2645">
        <v>3</v>
      </c>
      <c r="E2645">
        <v>4</v>
      </c>
      <c r="F2645">
        <v>-1</v>
      </c>
      <c r="G2645">
        <v>1</v>
      </c>
      <c r="H2645">
        <v>86</v>
      </c>
      <c r="J2645">
        <v>87</v>
      </c>
      <c r="K2645">
        <v>86</v>
      </c>
      <c r="L2645">
        <v>87</v>
      </c>
      <c r="M2645">
        <v>83</v>
      </c>
      <c r="N2645">
        <v>75</v>
      </c>
      <c r="O2645">
        <v>74</v>
      </c>
      <c r="P2645">
        <v>75</v>
      </c>
      <c r="Q2645">
        <v>74</v>
      </c>
      <c r="R2645">
        <v>78</v>
      </c>
      <c r="T2645" s="34">
        <f>_xlfn.XLOOKUP(B2645,Demog!$A$2:$A$219,Demog!$P$2:$P$219,,,2)</f>
        <v>15890</v>
      </c>
      <c r="U2645" s="34">
        <f t="shared" si="41"/>
        <v>3</v>
      </c>
      <c r="V2645" s="13">
        <f>IF(OR(Table1[[#This Row],[7d_positivity_public]]=0,ISBLANK(Table1[[#This Row],[7d_positivity_public]])),"",(Table1[[#This Row],[7d_positivity_public]]-Table1[[#This Row],[7d_positivity_all]])/Table1[[#This Row],[7d_positivity_public]])</f>
        <v>1</v>
      </c>
      <c r="W2645">
        <v>0</v>
      </c>
    </row>
    <row r="2646" spans="1:23" x14ac:dyDescent="0.25">
      <c r="A2646" s="10">
        <v>44439</v>
      </c>
      <c r="B2646">
        <v>3244</v>
      </c>
      <c r="C2646" t="s">
        <v>188</v>
      </c>
      <c r="D2646">
        <v>10</v>
      </c>
      <c r="E2646">
        <v>7</v>
      </c>
      <c r="F2646">
        <v>3</v>
      </c>
      <c r="G2646">
        <v>5</v>
      </c>
      <c r="H2646">
        <v>92</v>
      </c>
      <c r="J2646">
        <v>89</v>
      </c>
      <c r="K2646">
        <v>92</v>
      </c>
      <c r="L2646">
        <v>93</v>
      </c>
      <c r="M2646">
        <v>90</v>
      </c>
      <c r="N2646">
        <v>85</v>
      </c>
      <c r="O2646">
        <v>80</v>
      </c>
      <c r="P2646">
        <v>86</v>
      </c>
      <c r="Q2646">
        <v>85</v>
      </c>
      <c r="R2646">
        <v>86</v>
      </c>
      <c r="T2646" s="34">
        <f>_xlfn.XLOOKUP(B2646,Demog!$A$2:$A$219,Demog!$P$2:$P$219,,,2)</f>
        <v>42812</v>
      </c>
      <c r="U2646" s="34">
        <f t="shared" si="41"/>
        <v>30</v>
      </c>
      <c r="V2646" s="13">
        <f>IF(OR(Table1[[#This Row],[7d_positivity_public]]=0,ISBLANK(Table1[[#This Row],[7d_positivity_public]])),"",(Table1[[#This Row],[7d_positivity_public]]-Table1[[#This Row],[7d_positivity_all]])/Table1[[#This Row],[7d_positivity_public]])</f>
        <v>0.4</v>
      </c>
      <c r="W2646">
        <v>3</v>
      </c>
    </row>
    <row r="2647" spans="1:23" x14ac:dyDescent="0.25">
      <c r="A2647" s="10">
        <v>44439</v>
      </c>
      <c r="B2647">
        <v>3251</v>
      </c>
      <c r="C2647" t="s">
        <v>189</v>
      </c>
      <c r="D2647">
        <v>11</v>
      </c>
      <c r="E2647">
        <v>10</v>
      </c>
      <c r="F2647">
        <v>1</v>
      </c>
      <c r="G2647">
        <v>8</v>
      </c>
      <c r="H2647">
        <v>92</v>
      </c>
      <c r="J2647">
        <v>91</v>
      </c>
      <c r="K2647">
        <v>92</v>
      </c>
      <c r="L2647">
        <v>93</v>
      </c>
      <c r="M2647">
        <v>90</v>
      </c>
      <c r="N2647">
        <v>85</v>
      </c>
      <c r="O2647">
        <v>83</v>
      </c>
      <c r="P2647">
        <v>85</v>
      </c>
      <c r="Q2647">
        <v>85</v>
      </c>
      <c r="R2647">
        <v>85</v>
      </c>
      <c r="T2647" s="34">
        <f>_xlfn.XLOOKUP(B2647,Demog!$A$2:$A$219,Demog!$P$2:$P$219,,,2)</f>
        <v>31755</v>
      </c>
      <c r="U2647" s="34">
        <f t="shared" si="41"/>
        <v>24</v>
      </c>
      <c r="V2647" s="13">
        <f>IF(OR(Table1[[#This Row],[7d_positivity_public]]=0,ISBLANK(Table1[[#This Row],[7d_positivity_public]])),"",(Table1[[#This Row],[7d_positivity_public]]-Table1[[#This Row],[7d_positivity_all]])/Table1[[#This Row],[7d_positivity_public]])</f>
        <v>0.375</v>
      </c>
      <c r="W2647">
        <v>5</v>
      </c>
    </row>
    <row r="2648" spans="1:23" x14ac:dyDescent="0.25">
      <c r="A2648" s="10">
        <v>44439</v>
      </c>
      <c r="B2648">
        <v>3252</v>
      </c>
      <c r="C2648" t="s">
        <v>190</v>
      </c>
      <c r="D2648">
        <v>20</v>
      </c>
      <c r="E2648">
        <v>8</v>
      </c>
      <c r="F2648">
        <v>12</v>
      </c>
      <c r="G2648">
        <v>10</v>
      </c>
      <c r="H2648">
        <v>91</v>
      </c>
      <c r="J2648">
        <v>85</v>
      </c>
      <c r="K2648">
        <v>91</v>
      </c>
      <c r="L2648">
        <v>93</v>
      </c>
      <c r="M2648">
        <v>87</v>
      </c>
      <c r="N2648">
        <v>85</v>
      </c>
      <c r="O2648">
        <v>74</v>
      </c>
      <c r="P2648">
        <v>85</v>
      </c>
      <c r="Q2648">
        <v>86</v>
      </c>
      <c r="R2648">
        <v>82</v>
      </c>
      <c r="T2648" s="34">
        <f>_xlfn.XLOOKUP(B2648,Demog!$A$2:$A$219,Demog!$P$2:$P$219,,,2)</f>
        <v>32807</v>
      </c>
      <c r="U2648" s="34">
        <f t="shared" si="41"/>
        <v>46</v>
      </c>
      <c r="V2648" s="13">
        <f>IF(OR(Table1[[#This Row],[7d_positivity_public]]=0,ISBLANK(Table1[[#This Row],[7d_positivity_public]])),"",(Table1[[#This Row],[7d_positivity_public]]-Table1[[#This Row],[7d_positivity_all]])/Table1[[#This Row],[7d_positivity_public]])</f>
        <v>0.4</v>
      </c>
      <c r="W2648">
        <v>6</v>
      </c>
    </row>
    <row r="2649" spans="1:23" x14ac:dyDescent="0.25">
      <c r="A2649" s="10">
        <v>44439</v>
      </c>
      <c r="B2649">
        <v>3253</v>
      </c>
      <c r="C2649" t="s">
        <v>191</v>
      </c>
      <c r="D2649">
        <v>14</v>
      </c>
      <c r="E2649">
        <v>13</v>
      </c>
      <c r="F2649">
        <v>1</v>
      </c>
      <c r="G2649">
        <v>8</v>
      </c>
      <c r="H2649">
        <v>92</v>
      </c>
      <c r="J2649">
        <v>90</v>
      </c>
      <c r="K2649">
        <v>92</v>
      </c>
      <c r="L2649">
        <v>94</v>
      </c>
      <c r="M2649">
        <v>90</v>
      </c>
      <c r="N2649">
        <v>86</v>
      </c>
      <c r="O2649">
        <v>81</v>
      </c>
      <c r="P2649">
        <v>86</v>
      </c>
      <c r="Q2649">
        <v>86</v>
      </c>
      <c r="R2649">
        <v>86</v>
      </c>
      <c r="T2649" s="34">
        <f>_xlfn.XLOOKUP(B2649,Demog!$A$2:$A$219,Demog!$P$2:$P$219,,,2)</f>
        <v>31246</v>
      </c>
      <c r="U2649" s="34">
        <f t="shared" si="41"/>
        <v>31</v>
      </c>
      <c r="V2649" s="13">
        <f>IF(OR(Table1[[#This Row],[7d_positivity_public]]=0,ISBLANK(Table1[[#This Row],[7d_positivity_public]])),"",(Table1[[#This Row],[7d_positivity_public]]-Table1[[#This Row],[7d_positivity_all]])/Table1[[#This Row],[7d_positivity_public]])</f>
        <v>0.375</v>
      </c>
      <c r="W2649">
        <v>5</v>
      </c>
    </row>
    <row r="2650" spans="1:23" x14ac:dyDescent="0.25">
      <c r="A2650" s="10">
        <v>44439</v>
      </c>
      <c r="B2650">
        <v>3261</v>
      </c>
      <c r="C2650" t="s">
        <v>192</v>
      </c>
      <c r="D2650">
        <v>11</v>
      </c>
      <c r="E2650">
        <v>11</v>
      </c>
      <c r="F2650">
        <v>0</v>
      </c>
      <c r="G2650">
        <v>9</v>
      </c>
      <c r="H2650">
        <v>90</v>
      </c>
      <c r="J2650">
        <v>86</v>
      </c>
      <c r="K2650">
        <v>90</v>
      </c>
      <c r="L2650">
        <v>91</v>
      </c>
      <c r="M2650">
        <v>90</v>
      </c>
      <c r="N2650">
        <v>84</v>
      </c>
      <c r="O2650">
        <v>77</v>
      </c>
      <c r="P2650">
        <v>84</v>
      </c>
      <c r="Q2650">
        <v>82</v>
      </c>
      <c r="R2650">
        <v>86</v>
      </c>
      <c r="T2650" s="34">
        <f>_xlfn.XLOOKUP(B2650,Demog!$A$2:$A$219,Demog!$P$2:$P$219,,,2)</f>
        <v>29561</v>
      </c>
      <c r="U2650" s="34">
        <f t="shared" si="41"/>
        <v>23</v>
      </c>
      <c r="V2650" s="13">
        <f>IF(OR(Table1[[#This Row],[7d_positivity_public]]=0,ISBLANK(Table1[[#This Row],[7d_positivity_public]])),"",(Table1[[#This Row],[7d_positivity_public]]-Table1[[#This Row],[7d_positivity_all]])/Table1[[#This Row],[7d_positivity_public]])</f>
        <v>0.33333333333333331</v>
      </c>
      <c r="W2650">
        <v>6</v>
      </c>
    </row>
    <row r="2651" spans="1:23" x14ac:dyDescent="0.25">
      <c r="A2651" s="10">
        <v>44439</v>
      </c>
      <c r="B2651">
        <v>3262</v>
      </c>
      <c r="C2651" t="s">
        <v>193</v>
      </c>
      <c r="D2651">
        <v>7</v>
      </c>
      <c r="E2651">
        <v>7</v>
      </c>
      <c r="F2651">
        <v>0</v>
      </c>
      <c r="G2651">
        <v>6</v>
      </c>
      <c r="H2651">
        <v>86</v>
      </c>
      <c r="J2651">
        <v>84</v>
      </c>
      <c r="K2651">
        <v>86</v>
      </c>
      <c r="L2651">
        <v>88</v>
      </c>
      <c r="M2651">
        <v>83</v>
      </c>
      <c r="N2651">
        <v>79</v>
      </c>
      <c r="O2651">
        <v>74</v>
      </c>
      <c r="P2651">
        <v>79</v>
      </c>
      <c r="Q2651">
        <v>79</v>
      </c>
      <c r="R2651">
        <v>79</v>
      </c>
      <c r="T2651" s="34">
        <f>_xlfn.XLOOKUP(B2651,Demog!$A$2:$A$219,Demog!$P$2:$P$219,,,2)</f>
        <v>37453</v>
      </c>
      <c r="U2651" s="34">
        <f t="shared" si="41"/>
        <v>18</v>
      </c>
      <c r="V2651" s="13">
        <f>IF(OR(Table1[[#This Row],[7d_positivity_public]]=0,ISBLANK(Table1[[#This Row],[7d_positivity_public]])),"",(Table1[[#This Row],[7d_positivity_public]]-Table1[[#This Row],[7d_positivity_all]])/Table1[[#This Row],[7d_positivity_public]])</f>
        <v>0.66666666666666663</v>
      </c>
      <c r="W2651">
        <v>2</v>
      </c>
    </row>
    <row r="2652" spans="1:23" x14ac:dyDescent="0.25">
      <c r="A2652" s="10">
        <v>44439</v>
      </c>
      <c r="B2652">
        <v>3263</v>
      </c>
      <c r="C2652" t="s">
        <v>194</v>
      </c>
      <c r="D2652">
        <v>8</v>
      </c>
      <c r="E2652">
        <v>5</v>
      </c>
      <c r="F2652">
        <v>3</v>
      </c>
      <c r="G2652">
        <v>9</v>
      </c>
      <c r="H2652">
        <v>93</v>
      </c>
      <c r="J2652">
        <v>87</v>
      </c>
      <c r="K2652">
        <v>93</v>
      </c>
      <c r="L2652">
        <v>94</v>
      </c>
      <c r="M2652">
        <v>91</v>
      </c>
      <c r="N2652">
        <v>84</v>
      </c>
      <c r="O2652">
        <v>74</v>
      </c>
      <c r="P2652">
        <v>84</v>
      </c>
      <c r="Q2652">
        <v>83</v>
      </c>
      <c r="R2652">
        <v>87</v>
      </c>
      <c r="T2652" s="34">
        <f>_xlfn.XLOOKUP(B2652,Demog!$A$2:$A$219,Demog!$P$2:$P$219,,,2)</f>
        <v>36496</v>
      </c>
      <c r="U2652" s="34">
        <f t="shared" si="41"/>
        <v>20</v>
      </c>
      <c r="V2652" s="13">
        <f>IF(OR(Table1[[#This Row],[7d_positivity_public]]=0,ISBLANK(Table1[[#This Row],[7d_positivity_public]])),"",(Table1[[#This Row],[7d_positivity_public]]-Table1[[#This Row],[7d_positivity_all]])/Table1[[#This Row],[7d_positivity_public]])</f>
        <v>0.33333333333333331</v>
      </c>
      <c r="W2652">
        <v>6</v>
      </c>
    </row>
    <row r="2653" spans="1:23" x14ac:dyDescent="0.25">
      <c r="A2653" s="10">
        <v>44439</v>
      </c>
      <c r="B2653">
        <v>3264</v>
      </c>
      <c r="C2653" t="s">
        <v>195</v>
      </c>
      <c r="D2653">
        <v>8</v>
      </c>
      <c r="E2653">
        <v>7</v>
      </c>
      <c r="F2653">
        <v>1</v>
      </c>
      <c r="G2653">
        <v>8</v>
      </c>
      <c r="H2653">
        <v>91</v>
      </c>
      <c r="J2653">
        <v>87</v>
      </c>
      <c r="K2653">
        <v>91</v>
      </c>
      <c r="L2653">
        <v>92</v>
      </c>
      <c r="M2653">
        <v>90</v>
      </c>
      <c r="N2653">
        <v>84</v>
      </c>
      <c r="O2653">
        <v>76</v>
      </c>
      <c r="P2653">
        <v>84</v>
      </c>
      <c r="Q2653">
        <v>83</v>
      </c>
      <c r="R2653">
        <v>86</v>
      </c>
      <c r="T2653" s="34">
        <f>_xlfn.XLOOKUP(B2653,Demog!$A$2:$A$219,Demog!$P$2:$P$219,,,2)</f>
        <v>31065</v>
      </c>
      <c r="U2653" s="34">
        <f t="shared" si="41"/>
        <v>17</v>
      </c>
      <c r="V2653" s="13">
        <f>IF(OR(Table1[[#This Row],[7d_positivity_public]]=0,ISBLANK(Table1[[#This Row],[7d_positivity_public]])),"",(Table1[[#This Row],[7d_positivity_public]]-Table1[[#This Row],[7d_positivity_all]])/Table1[[#This Row],[7d_positivity_public]])</f>
        <v>0.375</v>
      </c>
      <c r="W2653">
        <v>5</v>
      </c>
    </row>
    <row r="2654" spans="1:23" x14ac:dyDescent="0.25">
      <c r="A2654" s="10">
        <v>44439</v>
      </c>
      <c r="B2654">
        <v>3311</v>
      </c>
      <c r="C2654" t="s">
        <v>196</v>
      </c>
      <c r="D2654">
        <v>9</v>
      </c>
      <c r="E2654">
        <v>7</v>
      </c>
      <c r="F2654">
        <v>2</v>
      </c>
      <c r="G2654">
        <v>6</v>
      </c>
      <c r="H2654">
        <v>90</v>
      </c>
      <c r="J2654">
        <v>87</v>
      </c>
      <c r="K2654">
        <v>90</v>
      </c>
      <c r="L2654">
        <v>89</v>
      </c>
      <c r="M2654">
        <v>90</v>
      </c>
      <c r="N2654">
        <v>84</v>
      </c>
      <c r="O2654">
        <v>77</v>
      </c>
      <c r="P2654">
        <v>84</v>
      </c>
      <c r="Q2654">
        <v>82</v>
      </c>
      <c r="R2654">
        <v>86</v>
      </c>
      <c r="T2654" s="34">
        <f>_xlfn.XLOOKUP(B2654,Demog!$A$2:$A$219,Demog!$P$2:$P$219,,,2)</f>
        <v>19230</v>
      </c>
      <c r="U2654" s="34">
        <f t="shared" si="41"/>
        <v>12</v>
      </c>
      <c r="V2654" s="13">
        <f>IF(OR(Table1[[#This Row],[7d_positivity_public]]=0,ISBLANK(Table1[[#This Row],[7d_positivity_public]])),"",(Table1[[#This Row],[7d_positivity_public]]-Table1[[#This Row],[7d_positivity_all]])/Table1[[#This Row],[7d_positivity_public]])</f>
        <v>0.33333333333333331</v>
      </c>
      <c r="W2654">
        <v>4</v>
      </c>
    </row>
    <row r="2655" spans="1:23" x14ac:dyDescent="0.25">
      <c r="A2655" s="10">
        <v>44439</v>
      </c>
      <c r="B2655">
        <v>3312</v>
      </c>
      <c r="C2655" t="s">
        <v>197</v>
      </c>
      <c r="D2655">
        <v>13</v>
      </c>
      <c r="E2655">
        <v>9</v>
      </c>
      <c r="F2655">
        <v>4</v>
      </c>
      <c r="G2655">
        <v>8</v>
      </c>
      <c r="H2655">
        <v>89</v>
      </c>
      <c r="J2655">
        <v>86</v>
      </c>
      <c r="K2655">
        <v>89</v>
      </c>
      <c r="L2655">
        <v>89</v>
      </c>
      <c r="M2655">
        <v>89</v>
      </c>
      <c r="N2655">
        <v>82</v>
      </c>
      <c r="O2655">
        <v>70</v>
      </c>
      <c r="P2655">
        <v>82</v>
      </c>
      <c r="Q2655">
        <v>81</v>
      </c>
      <c r="R2655">
        <v>84</v>
      </c>
      <c r="T2655" s="34">
        <f>_xlfn.XLOOKUP(B2655,Demog!$A$2:$A$219,Demog!$P$2:$P$219,,,2)</f>
        <v>34244</v>
      </c>
      <c r="U2655" s="34">
        <f t="shared" si="41"/>
        <v>31</v>
      </c>
      <c r="V2655" s="13">
        <f>IF(OR(Table1[[#This Row],[7d_positivity_public]]=0,ISBLANK(Table1[[#This Row],[7d_positivity_public]])),"",(Table1[[#This Row],[7d_positivity_public]]-Table1[[#This Row],[7d_positivity_all]])/Table1[[#This Row],[7d_positivity_public]])</f>
        <v>0.5</v>
      </c>
      <c r="W2655">
        <v>4</v>
      </c>
    </row>
    <row r="2656" spans="1:23" x14ac:dyDescent="0.25">
      <c r="A2656" s="10">
        <v>44439</v>
      </c>
      <c r="B2656">
        <v>3313</v>
      </c>
      <c r="C2656" t="s">
        <v>198</v>
      </c>
      <c r="D2656">
        <v>9</v>
      </c>
      <c r="E2656">
        <v>8</v>
      </c>
      <c r="F2656">
        <v>1</v>
      </c>
      <c r="G2656">
        <v>6</v>
      </c>
      <c r="H2656">
        <v>91</v>
      </c>
      <c r="J2656">
        <v>90</v>
      </c>
      <c r="K2656">
        <v>92</v>
      </c>
      <c r="L2656">
        <v>90</v>
      </c>
      <c r="M2656">
        <v>93</v>
      </c>
      <c r="N2656">
        <v>86</v>
      </c>
      <c r="O2656">
        <v>82</v>
      </c>
      <c r="P2656">
        <v>87</v>
      </c>
      <c r="Q2656">
        <v>83</v>
      </c>
      <c r="R2656">
        <v>90</v>
      </c>
      <c r="T2656" s="34">
        <f>_xlfn.XLOOKUP(B2656,Demog!$A$2:$A$219,Demog!$P$2:$P$219,,,2)</f>
        <v>29808</v>
      </c>
      <c r="U2656" s="34">
        <f t="shared" si="41"/>
        <v>19</v>
      </c>
      <c r="V2656" s="13">
        <f>IF(OR(Table1[[#This Row],[7d_positivity_public]]=0,ISBLANK(Table1[[#This Row],[7d_positivity_public]])),"",(Table1[[#This Row],[7d_positivity_public]]-Table1[[#This Row],[7d_positivity_all]])/Table1[[#This Row],[7d_positivity_public]])</f>
        <v>0.33333333333333331</v>
      </c>
      <c r="W2656">
        <v>4</v>
      </c>
    </row>
    <row r="2657" spans="1:23" x14ac:dyDescent="0.25">
      <c r="A2657" s="10">
        <v>44439</v>
      </c>
      <c r="B2657">
        <v>3314</v>
      </c>
      <c r="C2657" t="s">
        <v>199</v>
      </c>
      <c r="D2657">
        <v>6</v>
      </c>
      <c r="E2657">
        <v>6</v>
      </c>
      <c r="F2657">
        <v>0</v>
      </c>
      <c r="G2657">
        <v>4</v>
      </c>
      <c r="H2657">
        <v>90</v>
      </c>
      <c r="J2657">
        <v>88</v>
      </c>
      <c r="K2657">
        <v>91</v>
      </c>
      <c r="L2657">
        <v>88</v>
      </c>
      <c r="M2657">
        <v>93</v>
      </c>
      <c r="N2657">
        <v>85</v>
      </c>
      <c r="O2657">
        <v>79</v>
      </c>
      <c r="P2657">
        <v>86</v>
      </c>
      <c r="Q2657">
        <v>81</v>
      </c>
      <c r="R2657">
        <v>90</v>
      </c>
      <c r="T2657" s="34">
        <f>_xlfn.XLOOKUP(B2657,Demog!$A$2:$A$219,Demog!$P$2:$P$219,,,2)</f>
        <v>29271</v>
      </c>
      <c r="U2657" s="34">
        <f t="shared" si="41"/>
        <v>12</v>
      </c>
      <c r="V2657" s="13">
        <f>IF(OR(Table1[[#This Row],[7d_positivity_public]]=0,ISBLANK(Table1[[#This Row],[7d_positivity_public]])),"",(Table1[[#This Row],[7d_positivity_public]]-Table1[[#This Row],[7d_positivity_all]])/Table1[[#This Row],[7d_positivity_public]])</f>
        <v>0.25</v>
      </c>
      <c r="W2657">
        <v>3</v>
      </c>
    </row>
    <row r="2658" spans="1:23" x14ac:dyDescent="0.25">
      <c r="A2658" s="10">
        <v>44439</v>
      </c>
      <c r="B2658">
        <v>3315</v>
      </c>
      <c r="C2658" t="s">
        <v>200</v>
      </c>
      <c r="D2658">
        <v>7</v>
      </c>
      <c r="E2658">
        <v>8</v>
      </c>
      <c r="F2658">
        <v>-1</v>
      </c>
      <c r="G2658">
        <v>5</v>
      </c>
      <c r="H2658">
        <v>92</v>
      </c>
      <c r="J2658">
        <v>91</v>
      </c>
      <c r="K2658">
        <v>92</v>
      </c>
      <c r="L2658">
        <v>91</v>
      </c>
      <c r="M2658">
        <v>92</v>
      </c>
      <c r="N2658">
        <v>86</v>
      </c>
      <c r="O2658">
        <v>80</v>
      </c>
      <c r="P2658">
        <v>86</v>
      </c>
      <c r="Q2658">
        <v>83</v>
      </c>
      <c r="R2658">
        <v>88</v>
      </c>
      <c r="T2658" s="34">
        <f>_xlfn.XLOOKUP(B2658,Demog!$A$2:$A$219,Demog!$P$2:$P$219,,,2)</f>
        <v>28839</v>
      </c>
      <c r="U2658" s="34">
        <f t="shared" si="41"/>
        <v>14</v>
      </c>
      <c r="V2658" s="13">
        <f>IF(OR(Table1[[#This Row],[7d_positivity_public]]=0,ISBLANK(Table1[[#This Row],[7d_positivity_public]])),"",(Table1[[#This Row],[7d_positivity_public]]-Table1[[#This Row],[7d_positivity_all]])/Table1[[#This Row],[7d_positivity_public]])</f>
        <v>0.6</v>
      </c>
      <c r="W2658">
        <v>2</v>
      </c>
    </row>
    <row r="2659" spans="1:23" x14ac:dyDescent="0.25">
      <c r="A2659" s="10">
        <v>44439</v>
      </c>
      <c r="B2659">
        <v>3321</v>
      </c>
      <c r="C2659" t="s">
        <v>201</v>
      </c>
      <c r="D2659">
        <v>13</v>
      </c>
      <c r="E2659">
        <v>8</v>
      </c>
      <c r="F2659">
        <v>5</v>
      </c>
      <c r="G2659">
        <v>11</v>
      </c>
      <c r="H2659">
        <v>88</v>
      </c>
      <c r="J2659">
        <v>86</v>
      </c>
      <c r="K2659">
        <v>88</v>
      </c>
      <c r="L2659">
        <v>85</v>
      </c>
      <c r="M2659">
        <v>89</v>
      </c>
      <c r="N2659">
        <v>81</v>
      </c>
      <c r="O2659">
        <v>71</v>
      </c>
      <c r="P2659">
        <v>82</v>
      </c>
      <c r="Q2659">
        <v>76</v>
      </c>
      <c r="R2659">
        <v>85</v>
      </c>
      <c r="T2659" s="34">
        <f>_xlfn.XLOOKUP(B2659,Demog!$A$2:$A$219,Demog!$P$2:$P$219,,,2)</f>
        <v>19412</v>
      </c>
      <c r="U2659" s="34">
        <f t="shared" si="41"/>
        <v>18</v>
      </c>
      <c r="V2659" s="13">
        <f>IF(OR(Table1[[#This Row],[7d_positivity_public]]=0,ISBLANK(Table1[[#This Row],[7d_positivity_public]])),"",(Table1[[#This Row],[7d_positivity_public]]-Table1[[#This Row],[7d_positivity_all]])/Table1[[#This Row],[7d_positivity_public]])</f>
        <v>0.63636363636363635</v>
      </c>
      <c r="W2659">
        <v>4</v>
      </c>
    </row>
    <row r="2660" spans="1:23" x14ac:dyDescent="0.25">
      <c r="A2660" s="10">
        <v>44439</v>
      </c>
      <c r="B2660">
        <v>3322</v>
      </c>
      <c r="C2660" t="s">
        <v>202</v>
      </c>
      <c r="D2660">
        <v>4</v>
      </c>
      <c r="E2660">
        <v>6</v>
      </c>
      <c r="F2660">
        <v>-2</v>
      </c>
      <c r="G2660">
        <v>4</v>
      </c>
      <c r="H2660">
        <v>85</v>
      </c>
      <c r="J2660">
        <v>84</v>
      </c>
      <c r="K2660">
        <v>85</v>
      </c>
      <c r="L2660">
        <v>80</v>
      </c>
      <c r="M2660">
        <v>88</v>
      </c>
      <c r="N2660">
        <v>78</v>
      </c>
      <c r="O2660">
        <v>71</v>
      </c>
      <c r="P2660">
        <v>79</v>
      </c>
      <c r="Q2660">
        <v>72</v>
      </c>
      <c r="R2660">
        <v>84</v>
      </c>
      <c r="T2660" s="34">
        <f>_xlfn.XLOOKUP(B2660,Demog!$A$2:$A$219,Demog!$P$2:$P$219,,,2)</f>
        <v>25992</v>
      </c>
      <c r="U2660" s="34">
        <f t="shared" si="41"/>
        <v>7</v>
      </c>
      <c r="V2660" s="13">
        <f>IF(OR(Table1[[#This Row],[7d_positivity_public]]=0,ISBLANK(Table1[[#This Row],[7d_positivity_public]])),"",(Table1[[#This Row],[7d_positivity_public]]-Table1[[#This Row],[7d_positivity_all]])/Table1[[#This Row],[7d_positivity_public]])</f>
        <v>0.75</v>
      </c>
      <c r="W2660">
        <v>1</v>
      </c>
    </row>
    <row r="2661" spans="1:23" x14ac:dyDescent="0.25">
      <c r="A2661" s="10">
        <v>44439</v>
      </c>
      <c r="B2661">
        <v>3323</v>
      </c>
      <c r="C2661" t="s">
        <v>203</v>
      </c>
      <c r="D2661">
        <v>3</v>
      </c>
      <c r="E2661">
        <v>0</v>
      </c>
      <c r="F2661">
        <v>3</v>
      </c>
      <c r="G2661">
        <v>3</v>
      </c>
      <c r="H2661">
        <v>87</v>
      </c>
      <c r="J2661">
        <v>80</v>
      </c>
      <c r="K2661">
        <v>87</v>
      </c>
      <c r="L2661">
        <v>84</v>
      </c>
      <c r="M2661">
        <v>90</v>
      </c>
      <c r="N2661">
        <v>81</v>
      </c>
      <c r="O2661">
        <v>72</v>
      </c>
      <c r="P2661">
        <v>82</v>
      </c>
      <c r="Q2661">
        <v>75</v>
      </c>
      <c r="R2661">
        <v>86</v>
      </c>
      <c r="T2661" s="34">
        <f>_xlfn.XLOOKUP(B2661,Demog!$A$2:$A$219,Demog!$P$2:$P$219,,,2)</f>
        <v>5086</v>
      </c>
      <c r="U2661" s="34">
        <f t="shared" si="41"/>
        <v>1</v>
      </c>
      <c r="V2661" s="13">
        <f>IF(OR(Table1[[#This Row],[7d_positivity_public]]=0,ISBLANK(Table1[[#This Row],[7d_positivity_public]])),"",(Table1[[#This Row],[7d_positivity_public]]-Table1[[#This Row],[7d_positivity_all]])/Table1[[#This Row],[7d_positivity_public]])</f>
        <v>0.33333333333333331</v>
      </c>
      <c r="W2661">
        <v>2</v>
      </c>
    </row>
    <row r="2662" spans="1:23" x14ac:dyDescent="0.25">
      <c r="A2662" s="10">
        <v>44439</v>
      </c>
      <c r="B2662">
        <v>4111</v>
      </c>
      <c r="C2662" t="s">
        <v>204</v>
      </c>
      <c r="D2662">
        <v>7</v>
      </c>
      <c r="E2662">
        <v>3</v>
      </c>
      <c r="F2662">
        <v>4</v>
      </c>
      <c r="G2662">
        <v>6</v>
      </c>
      <c r="H2662">
        <v>88</v>
      </c>
      <c r="J2662">
        <v>80</v>
      </c>
      <c r="K2662">
        <v>88</v>
      </c>
      <c r="L2662">
        <v>88</v>
      </c>
      <c r="M2662">
        <v>89</v>
      </c>
      <c r="N2662">
        <v>79</v>
      </c>
      <c r="O2662">
        <v>63</v>
      </c>
      <c r="P2662">
        <v>80</v>
      </c>
      <c r="Q2662">
        <v>78</v>
      </c>
      <c r="R2662">
        <v>82</v>
      </c>
      <c r="T2662" s="34">
        <f>_xlfn.XLOOKUP(B2662,Demog!$A$2:$A$219,Demog!$P$2:$P$219,,,2)</f>
        <v>31290</v>
      </c>
      <c r="U2662" s="34">
        <f t="shared" si="41"/>
        <v>15</v>
      </c>
      <c r="V2662" s="13">
        <f>IF(OR(Table1[[#This Row],[7d_positivity_public]]=0,ISBLANK(Table1[[#This Row],[7d_positivity_public]])),"",(Table1[[#This Row],[7d_positivity_public]]-Table1[[#This Row],[7d_positivity_all]])/Table1[[#This Row],[7d_positivity_public]])</f>
        <v>0.33333333333333331</v>
      </c>
      <c r="W2662">
        <v>4</v>
      </c>
    </row>
    <row r="2663" spans="1:23" x14ac:dyDescent="0.25">
      <c r="A2663" s="10">
        <v>44439</v>
      </c>
      <c r="B2663">
        <v>4112</v>
      </c>
      <c r="C2663" t="s">
        <v>205</v>
      </c>
      <c r="D2663">
        <v>9</v>
      </c>
      <c r="E2663">
        <v>4</v>
      </c>
      <c r="F2663">
        <v>5</v>
      </c>
      <c r="G2663">
        <v>8</v>
      </c>
      <c r="H2663">
        <v>91</v>
      </c>
      <c r="J2663">
        <v>86</v>
      </c>
      <c r="K2663">
        <v>91</v>
      </c>
      <c r="L2663">
        <v>90</v>
      </c>
      <c r="M2663">
        <v>92</v>
      </c>
      <c r="N2663">
        <v>85</v>
      </c>
      <c r="O2663">
        <v>74</v>
      </c>
      <c r="P2663">
        <v>86</v>
      </c>
      <c r="Q2663">
        <v>82</v>
      </c>
      <c r="R2663">
        <v>88</v>
      </c>
      <c r="T2663" s="34">
        <f>_xlfn.XLOOKUP(B2663,Demog!$A$2:$A$219,Demog!$P$2:$P$219,,,2)</f>
        <v>32057</v>
      </c>
      <c r="U2663" s="34">
        <f t="shared" si="41"/>
        <v>20</v>
      </c>
      <c r="V2663" s="13">
        <f>IF(OR(Table1[[#This Row],[7d_positivity_public]]=0,ISBLANK(Table1[[#This Row],[7d_positivity_public]])),"",(Table1[[#This Row],[7d_positivity_public]]-Table1[[#This Row],[7d_positivity_all]])/Table1[[#This Row],[7d_positivity_public]])</f>
        <v>0.125</v>
      </c>
      <c r="W2663">
        <v>7</v>
      </c>
    </row>
    <row r="2664" spans="1:23" x14ac:dyDescent="0.25">
      <c r="A2664" s="10">
        <v>44439</v>
      </c>
      <c r="B2664">
        <v>4113</v>
      </c>
      <c r="C2664" t="s">
        <v>206</v>
      </c>
      <c r="D2664">
        <v>4</v>
      </c>
      <c r="E2664">
        <v>3</v>
      </c>
      <c r="F2664">
        <v>1</v>
      </c>
      <c r="G2664">
        <v>3</v>
      </c>
      <c r="H2664">
        <v>90</v>
      </c>
      <c r="J2664">
        <v>83</v>
      </c>
      <c r="K2664">
        <v>90</v>
      </c>
      <c r="L2664">
        <v>90</v>
      </c>
      <c r="M2664">
        <v>90</v>
      </c>
      <c r="N2664">
        <v>83</v>
      </c>
      <c r="O2664">
        <v>72</v>
      </c>
      <c r="P2664">
        <v>83</v>
      </c>
      <c r="Q2664">
        <v>81</v>
      </c>
      <c r="R2664">
        <v>87</v>
      </c>
      <c r="T2664" s="34">
        <f>_xlfn.XLOOKUP(B2664,Demog!$A$2:$A$219,Demog!$P$2:$P$219,,,2)</f>
        <v>22445</v>
      </c>
      <c r="U2664" s="34">
        <f t="shared" si="41"/>
        <v>6</v>
      </c>
      <c r="V2664" s="13">
        <f>IF(OR(Table1[[#This Row],[7d_positivity_public]]=0,ISBLANK(Table1[[#This Row],[7d_positivity_public]])),"",(Table1[[#This Row],[7d_positivity_public]]-Table1[[#This Row],[7d_positivity_all]])/Table1[[#This Row],[7d_positivity_public]])</f>
        <v>0.33333333333333331</v>
      </c>
      <c r="W2664">
        <v>2</v>
      </c>
    </row>
    <row r="2665" spans="1:23" x14ac:dyDescent="0.25">
      <c r="A2665" s="10">
        <v>44439</v>
      </c>
      <c r="B2665">
        <v>4114</v>
      </c>
      <c r="C2665" t="s">
        <v>207</v>
      </c>
      <c r="D2665">
        <v>6</v>
      </c>
      <c r="E2665">
        <v>4</v>
      </c>
      <c r="F2665">
        <v>2</v>
      </c>
      <c r="G2665">
        <v>6</v>
      </c>
      <c r="H2665">
        <v>94</v>
      </c>
      <c r="J2665">
        <v>95</v>
      </c>
      <c r="K2665">
        <v>94</v>
      </c>
      <c r="L2665">
        <v>90</v>
      </c>
      <c r="M2665">
        <v>95</v>
      </c>
      <c r="N2665">
        <v>88</v>
      </c>
      <c r="O2665">
        <v>82</v>
      </c>
      <c r="P2665">
        <v>89</v>
      </c>
      <c r="Q2665">
        <v>82</v>
      </c>
      <c r="R2665">
        <v>93</v>
      </c>
      <c r="T2665" s="34">
        <f>_xlfn.XLOOKUP(B2665,Demog!$A$2:$A$219,Demog!$P$2:$P$219,,,2)</f>
        <v>18094</v>
      </c>
      <c r="U2665" s="34">
        <f t="shared" si="41"/>
        <v>8</v>
      </c>
      <c r="V2665" s="13">
        <f>IF(OR(Table1[[#This Row],[7d_positivity_public]]=0,ISBLANK(Table1[[#This Row],[7d_positivity_public]])),"",(Table1[[#This Row],[7d_positivity_public]]-Table1[[#This Row],[7d_positivity_all]])/Table1[[#This Row],[7d_positivity_public]])</f>
        <v>0.33333333333333331</v>
      </c>
      <c r="W2665">
        <v>4</v>
      </c>
    </row>
    <row r="2666" spans="1:23" x14ac:dyDescent="0.25">
      <c r="A2666" s="10">
        <v>44439</v>
      </c>
      <c r="B2666">
        <v>4115</v>
      </c>
      <c r="C2666" t="s">
        <v>208</v>
      </c>
      <c r="D2666">
        <v>2</v>
      </c>
      <c r="E2666">
        <v>2</v>
      </c>
      <c r="F2666">
        <v>0</v>
      </c>
      <c r="G2666">
        <v>2</v>
      </c>
      <c r="H2666">
        <v>94</v>
      </c>
      <c r="J2666">
        <v>89</v>
      </c>
      <c r="K2666">
        <v>94</v>
      </c>
      <c r="L2666">
        <v>94</v>
      </c>
      <c r="M2666">
        <v>94</v>
      </c>
      <c r="N2666">
        <v>87</v>
      </c>
      <c r="O2666">
        <v>76</v>
      </c>
      <c r="P2666">
        <v>87</v>
      </c>
      <c r="Q2666">
        <v>84</v>
      </c>
      <c r="R2666">
        <v>90</v>
      </c>
      <c r="T2666" s="34">
        <f>_xlfn.XLOOKUP(B2666,Demog!$A$2:$A$219,Demog!$P$2:$P$219,,,2)</f>
        <v>38257</v>
      </c>
      <c r="U2666" s="34">
        <f t="shared" si="41"/>
        <v>5</v>
      </c>
      <c r="V2666" s="13">
        <f>IF(OR(Table1[[#This Row],[7d_positivity_public]]=0,ISBLANK(Table1[[#This Row],[7d_positivity_public]])),"",(Table1[[#This Row],[7d_positivity_public]]-Table1[[#This Row],[7d_positivity_all]])/Table1[[#This Row],[7d_positivity_public]])</f>
        <v>0.5</v>
      </c>
      <c r="W2666">
        <v>1</v>
      </c>
    </row>
    <row r="2667" spans="1:23" x14ac:dyDescent="0.25">
      <c r="A2667" s="10">
        <v>44439</v>
      </c>
      <c r="B2667">
        <v>4116</v>
      </c>
      <c r="C2667" t="s">
        <v>209</v>
      </c>
      <c r="D2667">
        <v>9</v>
      </c>
      <c r="E2667">
        <v>4</v>
      </c>
      <c r="F2667">
        <v>5</v>
      </c>
      <c r="G2667">
        <v>10</v>
      </c>
      <c r="H2667">
        <v>91</v>
      </c>
      <c r="J2667">
        <v>89</v>
      </c>
      <c r="K2667">
        <v>91</v>
      </c>
      <c r="L2667">
        <v>90</v>
      </c>
      <c r="M2667">
        <v>92</v>
      </c>
      <c r="N2667">
        <v>84</v>
      </c>
      <c r="O2667">
        <v>74</v>
      </c>
      <c r="P2667">
        <v>84</v>
      </c>
      <c r="Q2667">
        <v>81</v>
      </c>
      <c r="R2667">
        <v>89</v>
      </c>
      <c r="T2667" s="34">
        <f>_xlfn.XLOOKUP(B2667,Demog!$A$2:$A$219,Demog!$P$2:$P$219,,,2)</f>
        <v>24167</v>
      </c>
      <c r="U2667" s="34">
        <f t="shared" si="41"/>
        <v>15</v>
      </c>
      <c r="V2667" s="13">
        <f>IF(OR(Table1[[#This Row],[7d_positivity_public]]=0,ISBLANK(Table1[[#This Row],[7d_positivity_public]])),"",(Table1[[#This Row],[7d_positivity_public]]-Table1[[#This Row],[7d_positivity_all]])/Table1[[#This Row],[7d_positivity_public]])</f>
        <v>0.4</v>
      </c>
      <c r="W2667">
        <v>6</v>
      </c>
    </row>
    <row r="2668" spans="1:23" x14ac:dyDescent="0.25">
      <c r="A2668" s="10">
        <v>44439</v>
      </c>
      <c r="B2668">
        <v>4117</v>
      </c>
      <c r="C2668" t="s">
        <v>210</v>
      </c>
      <c r="D2668">
        <v>10</v>
      </c>
      <c r="E2668">
        <v>6</v>
      </c>
      <c r="F2668">
        <v>4</v>
      </c>
      <c r="G2668">
        <v>8</v>
      </c>
      <c r="H2668">
        <v>89</v>
      </c>
      <c r="J2668">
        <v>85</v>
      </c>
      <c r="K2668">
        <v>90</v>
      </c>
      <c r="L2668">
        <v>88</v>
      </c>
      <c r="M2668">
        <v>92</v>
      </c>
      <c r="N2668">
        <v>82</v>
      </c>
      <c r="O2668">
        <v>72</v>
      </c>
      <c r="P2668">
        <v>83</v>
      </c>
      <c r="Q2668">
        <v>78</v>
      </c>
      <c r="R2668">
        <v>88</v>
      </c>
      <c r="T2668" s="34">
        <f>_xlfn.XLOOKUP(B2668,Demog!$A$2:$A$219,Demog!$P$2:$P$219,,,2)</f>
        <v>29704</v>
      </c>
      <c r="U2668" s="34">
        <f t="shared" si="41"/>
        <v>21</v>
      </c>
      <c r="V2668" s="13">
        <f>IF(OR(Table1[[#This Row],[7d_positivity_public]]=0,ISBLANK(Table1[[#This Row],[7d_positivity_public]])),"",(Table1[[#This Row],[7d_positivity_public]]-Table1[[#This Row],[7d_positivity_all]])/Table1[[#This Row],[7d_positivity_public]])</f>
        <v>0.25</v>
      </c>
      <c r="W2668">
        <v>6</v>
      </c>
    </row>
    <row r="2669" spans="1:23" x14ac:dyDescent="0.25">
      <c r="A2669" s="10">
        <v>44439</v>
      </c>
      <c r="B2669">
        <v>4118</v>
      </c>
      <c r="C2669" t="s">
        <v>211</v>
      </c>
      <c r="D2669">
        <v>5</v>
      </c>
      <c r="E2669">
        <v>6</v>
      </c>
      <c r="F2669">
        <v>-1</v>
      </c>
      <c r="G2669">
        <v>5</v>
      </c>
      <c r="H2669">
        <v>89</v>
      </c>
      <c r="J2669">
        <v>82</v>
      </c>
      <c r="K2669">
        <v>89</v>
      </c>
      <c r="L2669">
        <v>86</v>
      </c>
      <c r="M2669">
        <v>92</v>
      </c>
      <c r="N2669">
        <v>83</v>
      </c>
      <c r="O2669">
        <v>73</v>
      </c>
      <c r="P2669">
        <v>84</v>
      </c>
      <c r="Q2669">
        <v>78</v>
      </c>
      <c r="R2669">
        <v>89</v>
      </c>
      <c r="T2669" s="34">
        <f>_xlfn.XLOOKUP(B2669,Demog!$A$2:$A$219,Demog!$P$2:$P$219,,,2)</f>
        <v>10408</v>
      </c>
      <c r="U2669" s="34">
        <f t="shared" si="41"/>
        <v>4</v>
      </c>
      <c r="V2669" s="13">
        <f>IF(OR(Table1[[#This Row],[7d_positivity_public]]=0,ISBLANK(Table1[[#This Row],[7d_positivity_public]])),"",(Table1[[#This Row],[7d_positivity_public]]-Table1[[#This Row],[7d_positivity_all]])/Table1[[#This Row],[7d_positivity_public]])</f>
        <v>0.2</v>
      </c>
      <c r="W2669">
        <v>4</v>
      </c>
    </row>
    <row r="2670" spans="1:23" x14ac:dyDescent="0.25">
      <c r="A2670" s="10">
        <v>44439</v>
      </c>
      <c r="B2670">
        <v>4119</v>
      </c>
      <c r="C2670" t="s">
        <v>212</v>
      </c>
      <c r="D2670">
        <v>16</v>
      </c>
      <c r="E2670">
        <v>2</v>
      </c>
      <c r="F2670">
        <v>14</v>
      </c>
      <c r="G2670">
        <v>13</v>
      </c>
      <c r="H2670">
        <v>87</v>
      </c>
      <c r="J2670">
        <v>80</v>
      </c>
      <c r="K2670">
        <v>87</v>
      </c>
      <c r="L2670">
        <v>83</v>
      </c>
      <c r="M2670">
        <v>91</v>
      </c>
      <c r="N2670">
        <v>79</v>
      </c>
      <c r="O2670">
        <v>67</v>
      </c>
      <c r="P2670">
        <v>80</v>
      </c>
      <c r="Q2670">
        <v>74</v>
      </c>
      <c r="R2670">
        <v>86</v>
      </c>
      <c r="T2670" s="34">
        <f>_xlfn.XLOOKUP(B2670,Demog!$A$2:$A$219,Demog!$P$2:$P$219,,,2)</f>
        <v>19497</v>
      </c>
      <c r="U2670" s="34">
        <f t="shared" si="41"/>
        <v>22</v>
      </c>
      <c r="V2670" s="13">
        <f>IF(OR(Table1[[#This Row],[7d_positivity_public]]=0,ISBLANK(Table1[[#This Row],[7d_positivity_public]])),"",(Table1[[#This Row],[7d_positivity_public]]-Table1[[#This Row],[7d_positivity_all]])/Table1[[#This Row],[7d_positivity_public]])</f>
        <v>0.15384615384615385</v>
      </c>
      <c r="W2670">
        <v>11</v>
      </c>
    </row>
    <row r="2671" spans="1:23" x14ac:dyDescent="0.25">
      <c r="A2671" s="10">
        <v>44439</v>
      </c>
      <c r="B2671">
        <v>4121</v>
      </c>
      <c r="C2671" t="s">
        <v>213</v>
      </c>
      <c r="D2671">
        <v>3</v>
      </c>
      <c r="E2671">
        <v>2</v>
      </c>
      <c r="F2671">
        <v>1</v>
      </c>
      <c r="G2671">
        <v>3</v>
      </c>
      <c r="H2671">
        <v>87</v>
      </c>
      <c r="J2671">
        <v>79</v>
      </c>
      <c r="K2671">
        <v>87</v>
      </c>
      <c r="L2671">
        <v>82</v>
      </c>
      <c r="M2671">
        <v>92</v>
      </c>
      <c r="N2671">
        <v>80</v>
      </c>
      <c r="O2671">
        <v>67</v>
      </c>
      <c r="P2671">
        <v>81</v>
      </c>
      <c r="Q2671">
        <v>73</v>
      </c>
      <c r="R2671">
        <v>89</v>
      </c>
      <c r="T2671" s="34">
        <f>_xlfn.XLOOKUP(B2671,Demog!$A$2:$A$219,Demog!$P$2:$P$219,,,2)</f>
        <v>16859</v>
      </c>
      <c r="U2671" s="34">
        <f t="shared" si="41"/>
        <v>4</v>
      </c>
      <c r="V2671" s="13">
        <f>IF(OR(Table1[[#This Row],[7d_positivity_public]]=0,ISBLANK(Table1[[#This Row],[7d_positivity_public]])),"",(Table1[[#This Row],[7d_positivity_public]]-Table1[[#This Row],[7d_positivity_all]])/Table1[[#This Row],[7d_positivity_public]])</f>
        <v>0.33333333333333331</v>
      </c>
      <c r="W2671">
        <v>2</v>
      </c>
    </row>
    <row r="2672" spans="1:23" x14ac:dyDescent="0.25">
      <c r="A2672" s="10">
        <v>44439</v>
      </c>
      <c r="B2672">
        <v>4122</v>
      </c>
      <c r="C2672" t="s">
        <v>214</v>
      </c>
      <c r="D2672">
        <v>2</v>
      </c>
      <c r="E2672">
        <v>0</v>
      </c>
      <c r="F2672">
        <v>2</v>
      </c>
      <c r="G2672">
        <v>3</v>
      </c>
      <c r="H2672">
        <v>85</v>
      </c>
      <c r="J2672">
        <v>77</v>
      </c>
      <c r="K2672">
        <v>86</v>
      </c>
      <c r="L2672">
        <v>77</v>
      </c>
      <c r="M2672">
        <v>92</v>
      </c>
      <c r="N2672">
        <v>78</v>
      </c>
      <c r="O2672">
        <v>65</v>
      </c>
      <c r="P2672">
        <v>79</v>
      </c>
      <c r="Q2672">
        <v>65</v>
      </c>
      <c r="R2672">
        <v>88</v>
      </c>
      <c r="T2672" s="34">
        <f>_xlfn.XLOOKUP(B2672,Demog!$A$2:$A$219,Demog!$P$2:$P$219,,,2)</f>
        <v>4837</v>
      </c>
      <c r="U2672" s="34">
        <f t="shared" si="41"/>
        <v>1</v>
      </c>
      <c r="V2672" s="13">
        <f>IF(OR(Table1[[#This Row],[7d_positivity_public]]=0,ISBLANK(Table1[[#This Row],[7d_positivity_public]])),"",(Table1[[#This Row],[7d_positivity_public]]-Table1[[#This Row],[7d_positivity_all]])/Table1[[#This Row],[7d_positivity_public]])</f>
        <v>0.33333333333333331</v>
      </c>
      <c r="W2672">
        <v>2</v>
      </c>
    </row>
    <row r="2673" spans="1:23" x14ac:dyDescent="0.25">
      <c r="A2673" s="10">
        <v>44439</v>
      </c>
      <c r="B2673">
        <v>4123</v>
      </c>
      <c r="C2673" t="s">
        <v>215</v>
      </c>
      <c r="D2673">
        <v>12</v>
      </c>
      <c r="E2673">
        <v>7</v>
      </c>
      <c r="F2673">
        <v>5</v>
      </c>
      <c r="G2673">
        <v>9</v>
      </c>
      <c r="H2673">
        <v>88</v>
      </c>
      <c r="J2673">
        <v>84</v>
      </c>
      <c r="K2673">
        <v>89</v>
      </c>
      <c r="L2673">
        <v>86</v>
      </c>
      <c r="M2673">
        <v>92</v>
      </c>
      <c r="N2673">
        <v>80</v>
      </c>
      <c r="O2673">
        <v>69</v>
      </c>
      <c r="P2673">
        <v>81</v>
      </c>
      <c r="Q2673">
        <v>76</v>
      </c>
      <c r="R2673">
        <v>88</v>
      </c>
      <c r="T2673" s="34">
        <f>_xlfn.XLOOKUP(B2673,Demog!$A$2:$A$219,Demog!$P$2:$P$219,,,2)</f>
        <v>37985</v>
      </c>
      <c r="U2673" s="34">
        <f t="shared" si="41"/>
        <v>32</v>
      </c>
      <c r="V2673" s="13">
        <f>IF(OR(Table1[[#This Row],[7d_positivity_public]]=0,ISBLANK(Table1[[#This Row],[7d_positivity_public]])),"",(Table1[[#This Row],[7d_positivity_public]]-Table1[[#This Row],[7d_positivity_all]])/Table1[[#This Row],[7d_positivity_public]])</f>
        <v>0.22222222222222221</v>
      </c>
      <c r="W2673">
        <v>7</v>
      </c>
    </row>
    <row r="2674" spans="1:23" x14ac:dyDescent="0.25">
      <c r="A2674" s="10">
        <v>44439</v>
      </c>
      <c r="B2674">
        <v>4124</v>
      </c>
      <c r="C2674" t="s">
        <v>216</v>
      </c>
      <c r="D2674">
        <v>5</v>
      </c>
      <c r="E2674">
        <v>3</v>
      </c>
      <c r="F2674">
        <v>2</v>
      </c>
      <c r="G2674">
        <v>7</v>
      </c>
      <c r="H2674">
        <v>82</v>
      </c>
      <c r="J2674">
        <v>75</v>
      </c>
      <c r="K2674">
        <v>83</v>
      </c>
      <c r="L2674">
        <v>76</v>
      </c>
      <c r="M2674">
        <v>90</v>
      </c>
      <c r="N2674">
        <v>75</v>
      </c>
      <c r="O2674">
        <v>62</v>
      </c>
      <c r="P2674">
        <v>76</v>
      </c>
      <c r="Q2674">
        <v>64</v>
      </c>
      <c r="R2674">
        <v>85</v>
      </c>
      <c r="T2674" s="34">
        <f>_xlfn.XLOOKUP(B2674,Demog!$A$2:$A$219,Demog!$P$2:$P$219,,,2)</f>
        <v>14894</v>
      </c>
      <c r="U2674" s="34">
        <f t="shared" si="41"/>
        <v>5</v>
      </c>
      <c r="V2674" s="13">
        <f>IF(OR(Table1[[#This Row],[7d_positivity_public]]=0,ISBLANK(Table1[[#This Row],[7d_positivity_public]])),"",(Table1[[#This Row],[7d_positivity_public]]-Table1[[#This Row],[7d_positivity_all]])/Table1[[#This Row],[7d_positivity_public]])</f>
        <v>0.14285714285714285</v>
      </c>
      <c r="W2674">
        <v>6</v>
      </c>
    </row>
    <row r="2675" spans="1:23" x14ac:dyDescent="0.25">
      <c r="A2675" s="10">
        <v>44439</v>
      </c>
      <c r="B2675">
        <v>4125</v>
      </c>
      <c r="C2675" t="s">
        <v>217</v>
      </c>
      <c r="D2675">
        <v>4</v>
      </c>
      <c r="E2675">
        <v>20</v>
      </c>
      <c r="F2675">
        <v>-16</v>
      </c>
      <c r="G2675">
        <v>7</v>
      </c>
      <c r="H2675">
        <v>78</v>
      </c>
      <c r="J2675">
        <v>69</v>
      </c>
      <c r="K2675">
        <v>79</v>
      </c>
      <c r="L2675">
        <v>68</v>
      </c>
      <c r="M2675">
        <v>86</v>
      </c>
      <c r="N2675">
        <v>69</v>
      </c>
      <c r="O2675">
        <v>48</v>
      </c>
      <c r="P2675">
        <v>71</v>
      </c>
      <c r="Q2675">
        <v>57</v>
      </c>
      <c r="R2675">
        <v>82</v>
      </c>
      <c r="T2675" s="34">
        <f>_xlfn.XLOOKUP(B2675,Demog!$A$2:$A$219,Demog!$P$2:$P$219,,,2)</f>
        <v>2885</v>
      </c>
      <c r="U2675" s="34">
        <f t="shared" si="41"/>
        <v>1</v>
      </c>
      <c r="V2675" s="13">
        <f>IF(OR(Table1[[#This Row],[7d_positivity_public]]=0,ISBLANK(Table1[[#This Row],[7d_positivity_public]])),"",(Table1[[#This Row],[7d_positivity_public]]-Table1[[#This Row],[7d_positivity_all]])/Table1[[#This Row],[7d_positivity_public]])</f>
        <v>0.14285714285714285</v>
      </c>
      <c r="W2675">
        <v>6</v>
      </c>
    </row>
    <row r="2676" spans="1:23" x14ac:dyDescent="0.25">
      <c r="A2676" s="10">
        <v>44439</v>
      </c>
      <c r="B2676">
        <v>4131</v>
      </c>
      <c r="C2676" t="s">
        <v>218</v>
      </c>
      <c r="D2676">
        <v>4</v>
      </c>
      <c r="E2676">
        <v>2</v>
      </c>
      <c r="F2676">
        <v>2</v>
      </c>
      <c r="G2676">
        <v>4</v>
      </c>
      <c r="H2676">
        <v>92</v>
      </c>
      <c r="J2676">
        <v>90</v>
      </c>
      <c r="K2676">
        <v>92</v>
      </c>
      <c r="L2676">
        <v>89</v>
      </c>
      <c r="M2676">
        <v>94</v>
      </c>
      <c r="N2676">
        <v>87</v>
      </c>
      <c r="O2676">
        <v>80</v>
      </c>
      <c r="P2676">
        <v>88</v>
      </c>
      <c r="Q2676">
        <v>81</v>
      </c>
      <c r="R2676">
        <v>92</v>
      </c>
      <c r="T2676" s="34">
        <f>_xlfn.XLOOKUP(B2676,Demog!$A$2:$A$219,Demog!$P$2:$P$219,,,2)</f>
        <v>22020</v>
      </c>
      <c r="U2676" s="34">
        <f t="shared" si="41"/>
        <v>6</v>
      </c>
      <c r="V2676" s="13">
        <f>IF(OR(Table1[[#This Row],[7d_positivity_public]]=0,ISBLANK(Table1[[#This Row],[7d_positivity_public]])),"",(Table1[[#This Row],[7d_positivity_public]]-Table1[[#This Row],[7d_positivity_all]])/Table1[[#This Row],[7d_positivity_public]])</f>
        <v>0.25</v>
      </c>
      <c r="W2676">
        <v>3</v>
      </c>
    </row>
    <row r="2677" spans="1:23" x14ac:dyDescent="0.25">
      <c r="A2677" s="10">
        <v>44439</v>
      </c>
      <c r="B2677">
        <v>4132</v>
      </c>
      <c r="C2677" t="s">
        <v>219</v>
      </c>
      <c r="D2677">
        <v>3</v>
      </c>
      <c r="E2677">
        <v>3</v>
      </c>
      <c r="F2677">
        <v>0</v>
      </c>
      <c r="G2677">
        <v>3</v>
      </c>
      <c r="H2677">
        <v>90</v>
      </c>
      <c r="J2677">
        <v>85</v>
      </c>
      <c r="K2677">
        <v>91</v>
      </c>
      <c r="L2677">
        <v>87</v>
      </c>
      <c r="M2677">
        <v>93</v>
      </c>
      <c r="N2677">
        <v>85</v>
      </c>
      <c r="O2677">
        <v>74</v>
      </c>
      <c r="P2677">
        <v>86</v>
      </c>
      <c r="Q2677">
        <v>79</v>
      </c>
      <c r="R2677">
        <v>90</v>
      </c>
      <c r="T2677" s="34">
        <f>_xlfn.XLOOKUP(B2677,Demog!$A$2:$A$219,Demog!$P$2:$P$219,,,2)</f>
        <v>19325</v>
      </c>
      <c r="U2677" s="34">
        <f t="shared" si="41"/>
        <v>4</v>
      </c>
      <c r="V2677" s="13">
        <f>IF(OR(Table1[[#This Row],[7d_positivity_public]]=0,ISBLANK(Table1[[#This Row],[7d_positivity_public]])),"",(Table1[[#This Row],[7d_positivity_public]]-Table1[[#This Row],[7d_positivity_all]])/Table1[[#This Row],[7d_positivity_public]])</f>
        <v>0.33333333333333331</v>
      </c>
      <c r="W2677">
        <v>2</v>
      </c>
    </row>
    <row r="2678" spans="1:23" x14ac:dyDescent="0.25">
      <c r="A2678" s="10">
        <v>44439</v>
      </c>
      <c r="B2678">
        <v>4133</v>
      </c>
      <c r="C2678" t="s">
        <v>220</v>
      </c>
      <c r="D2678">
        <v>2</v>
      </c>
      <c r="E2678">
        <v>1</v>
      </c>
      <c r="F2678">
        <v>1</v>
      </c>
      <c r="G2678">
        <v>1</v>
      </c>
      <c r="H2678">
        <v>91</v>
      </c>
      <c r="J2678">
        <v>84</v>
      </c>
      <c r="K2678">
        <v>91</v>
      </c>
      <c r="L2678">
        <v>85</v>
      </c>
      <c r="M2678">
        <v>94</v>
      </c>
      <c r="N2678">
        <v>86</v>
      </c>
      <c r="O2678">
        <v>75</v>
      </c>
      <c r="P2678">
        <v>87</v>
      </c>
      <c r="Q2678">
        <v>77</v>
      </c>
      <c r="R2678">
        <v>92</v>
      </c>
      <c r="T2678" s="34">
        <f>_xlfn.XLOOKUP(B2678,Demog!$A$2:$A$219,Demog!$P$2:$P$219,,,2)</f>
        <v>11675</v>
      </c>
      <c r="U2678" s="34">
        <f t="shared" si="41"/>
        <v>2</v>
      </c>
      <c r="V2678" s="13">
        <f>IF(OR(Table1[[#This Row],[7d_positivity_public]]=0,ISBLANK(Table1[[#This Row],[7d_positivity_public]])),"",(Table1[[#This Row],[7d_positivity_public]]-Table1[[#This Row],[7d_positivity_all]])/Table1[[#This Row],[7d_positivity_public]])</f>
        <v>-1</v>
      </c>
      <c r="W2678">
        <v>2</v>
      </c>
    </row>
    <row r="2679" spans="1:23" x14ac:dyDescent="0.25">
      <c r="A2679" s="10">
        <v>44439</v>
      </c>
      <c r="B2679">
        <v>4134</v>
      </c>
      <c r="C2679" t="s">
        <v>221</v>
      </c>
      <c r="D2679">
        <v>1</v>
      </c>
      <c r="E2679">
        <v>0</v>
      </c>
      <c r="F2679">
        <v>1</v>
      </c>
      <c r="G2679">
        <v>0</v>
      </c>
      <c r="H2679">
        <v>93</v>
      </c>
      <c r="J2679">
        <v>89</v>
      </c>
      <c r="K2679">
        <v>93</v>
      </c>
      <c r="L2679">
        <v>89</v>
      </c>
      <c r="M2679">
        <v>94</v>
      </c>
      <c r="N2679">
        <v>88</v>
      </c>
      <c r="O2679">
        <v>79</v>
      </c>
      <c r="P2679">
        <v>89</v>
      </c>
      <c r="Q2679">
        <v>81</v>
      </c>
      <c r="R2679">
        <v>92</v>
      </c>
      <c r="T2679" s="34">
        <f>_xlfn.XLOOKUP(B2679,Demog!$A$2:$A$219,Demog!$P$2:$P$219,,,2)</f>
        <v>11672</v>
      </c>
      <c r="U2679" s="34">
        <f t="shared" si="41"/>
        <v>1</v>
      </c>
      <c r="V2679" s="13" t="str">
        <f>IF(OR(Table1[[#This Row],[7d_positivity_public]]=0,ISBLANK(Table1[[#This Row],[7d_positivity_public]])),"",(Table1[[#This Row],[7d_positivity_public]]-Table1[[#This Row],[7d_positivity_all]])/Table1[[#This Row],[7d_positivity_public]])</f>
        <v/>
      </c>
      <c r="W2679">
        <v>0</v>
      </c>
    </row>
    <row r="2680" spans="1:23" x14ac:dyDescent="0.25">
      <c r="A2680" s="10">
        <v>44439</v>
      </c>
      <c r="B2680">
        <v>4141</v>
      </c>
      <c r="C2680" t="s">
        <v>222</v>
      </c>
      <c r="D2680">
        <v>1</v>
      </c>
      <c r="E2680">
        <v>4</v>
      </c>
      <c r="F2680">
        <v>-3</v>
      </c>
      <c r="G2680">
        <v>1</v>
      </c>
      <c r="H2680">
        <v>79</v>
      </c>
      <c r="J2680">
        <v>68</v>
      </c>
      <c r="K2680">
        <v>80</v>
      </c>
      <c r="L2680">
        <v>67</v>
      </c>
      <c r="M2680">
        <v>87</v>
      </c>
      <c r="N2680">
        <v>72</v>
      </c>
      <c r="O2680">
        <v>53</v>
      </c>
      <c r="P2680">
        <v>73</v>
      </c>
      <c r="Q2680">
        <v>56</v>
      </c>
      <c r="R2680">
        <v>82</v>
      </c>
      <c r="T2680" s="34">
        <f>_xlfn.XLOOKUP(B2680,Demog!$A$2:$A$219,Demog!$P$2:$P$219,,,2)</f>
        <v>10557</v>
      </c>
      <c r="U2680" s="34">
        <f t="shared" si="41"/>
        <v>1</v>
      </c>
      <c r="V2680" s="13">
        <f>IF(OR(Table1[[#This Row],[7d_positivity_public]]=0,ISBLANK(Table1[[#This Row],[7d_positivity_public]])),"",(Table1[[#This Row],[7d_positivity_public]]-Table1[[#This Row],[7d_positivity_all]])/Table1[[#This Row],[7d_positivity_public]])</f>
        <v>0</v>
      </c>
      <c r="W2680">
        <v>1</v>
      </c>
    </row>
    <row r="2681" spans="1:23" x14ac:dyDescent="0.25">
      <c r="A2681" s="10">
        <v>44439</v>
      </c>
      <c r="B2681">
        <v>4142</v>
      </c>
      <c r="C2681" t="s">
        <v>223</v>
      </c>
      <c r="D2681">
        <v>5</v>
      </c>
      <c r="E2681">
        <v>0</v>
      </c>
      <c r="F2681">
        <v>5</v>
      </c>
      <c r="G2681">
        <v>18</v>
      </c>
      <c r="H2681">
        <v>92</v>
      </c>
      <c r="J2681">
        <v>79</v>
      </c>
      <c r="K2681">
        <v>92</v>
      </c>
      <c r="L2681">
        <v>87</v>
      </c>
      <c r="M2681">
        <v>94</v>
      </c>
      <c r="N2681">
        <v>88</v>
      </c>
      <c r="O2681">
        <v>72</v>
      </c>
      <c r="P2681">
        <v>88</v>
      </c>
      <c r="Q2681">
        <v>81</v>
      </c>
      <c r="R2681">
        <v>91</v>
      </c>
      <c r="T2681" s="34">
        <f>_xlfn.XLOOKUP(B2681,Demog!$A$2:$A$219,Demog!$P$2:$P$219,,,2)</f>
        <v>4732</v>
      </c>
      <c r="U2681" s="34">
        <f t="shared" si="41"/>
        <v>2</v>
      </c>
      <c r="V2681" s="13">
        <f>IF(OR(Table1[[#This Row],[7d_positivity_public]]=0,ISBLANK(Table1[[#This Row],[7d_positivity_public]])),"",(Table1[[#This Row],[7d_positivity_public]]-Table1[[#This Row],[7d_positivity_all]])/Table1[[#This Row],[7d_positivity_public]])</f>
        <v>0.61111111111111116</v>
      </c>
      <c r="W2681">
        <v>7</v>
      </c>
    </row>
    <row r="2682" spans="1:23" x14ac:dyDescent="0.25">
      <c r="A2682" s="10">
        <v>44439</v>
      </c>
      <c r="B2682">
        <v>4211</v>
      </c>
      <c r="C2682" t="s">
        <v>224</v>
      </c>
      <c r="D2682">
        <v>4</v>
      </c>
      <c r="E2682">
        <v>1</v>
      </c>
      <c r="F2682">
        <v>3</v>
      </c>
      <c r="G2682">
        <v>5</v>
      </c>
      <c r="H2682">
        <v>83</v>
      </c>
      <c r="J2682">
        <v>72</v>
      </c>
      <c r="K2682">
        <v>84</v>
      </c>
      <c r="L2682">
        <v>76</v>
      </c>
      <c r="M2682">
        <v>90</v>
      </c>
      <c r="N2682">
        <v>76</v>
      </c>
      <c r="O2682">
        <v>57</v>
      </c>
      <c r="P2682">
        <v>77</v>
      </c>
      <c r="Q2682">
        <v>65</v>
      </c>
      <c r="R2682">
        <v>86</v>
      </c>
      <c r="T2682" s="34">
        <f>_xlfn.XLOOKUP(B2682,Demog!$A$2:$A$219,Demog!$P$2:$P$219,,,2)</f>
        <v>17780</v>
      </c>
      <c r="U2682" s="34">
        <f t="shared" si="41"/>
        <v>5</v>
      </c>
      <c r="V2682" s="13">
        <f>IF(OR(Table1[[#This Row],[7d_positivity_public]]=0,ISBLANK(Table1[[#This Row],[7d_positivity_public]])),"",(Table1[[#This Row],[7d_positivity_public]]-Table1[[#This Row],[7d_positivity_all]])/Table1[[#This Row],[7d_positivity_public]])</f>
        <v>0.4</v>
      </c>
      <c r="W2682">
        <v>3</v>
      </c>
    </row>
    <row r="2683" spans="1:23" x14ac:dyDescent="0.25">
      <c r="A2683" s="10">
        <v>44439</v>
      </c>
      <c r="B2683">
        <v>4212</v>
      </c>
      <c r="C2683" t="s">
        <v>225</v>
      </c>
      <c r="D2683">
        <v>15</v>
      </c>
      <c r="E2683">
        <v>6</v>
      </c>
      <c r="F2683">
        <v>9</v>
      </c>
      <c r="G2683">
        <v>13</v>
      </c>
      <c r="H2683">
        <v>80</v>
      </c>
      <c r="J2683">
        <v>70</v>
      </c>
      <c r="K2683">
        <v>81</v>
      </c>
      <c r="L2683">
        <v>71</v>
      </c>
      <c r="M2683">
        <v>88</v>
      </c>
      <c r="N2683">
        <v>73</v>
      </c>
      <c r="O2683">
        <v>56</v>
      </c>
      <c r="P2683">
        <v>74</v>
      </c>
      <c r="Q2683">
        <v>61</v>
      </c>
      <c r="R2683">
        <v>84</v>
      </c>
      <c r="T2683" s="34">
        <f>_xlfn.XLOOKUP(B2683,Demog!$A$2:$A$219,Demog!$P$2:$P$219,,,2)</f>
        <v>40598</v>
      </c>
      <c r="U2683" s="34">
        <f t="shared" si="41"/>
        <v>43</v>
      </c>
      <c r="V2683" s="13">
        <f>IF(OR(Table1[[#This Row],[7d_positivity_public]]=0,ISBLANK(Table1[[#This Row],[7d_positivity_public]])),"",(Table1[[#This Row],[7d_positivity_public]]-Table1[[#This Row],[7d_positivity_all]])/Table1[[#This Row],[7d_positivity_public]])</f>
        <v>0.23076923076923078</v>
      </c>
      <c r="W2683">
        <v>10</v>
      </c>
    </row>
    <row r="2684" spans="1:23" x14ac:dyDescent="0.25">
      <c r="A2684" s="10">
        <v>44442</v>
      </c>
      <c r="B2684">
        <v>1260</v>
      </c>
      <c r="C2684" t="s">
        <v>83</v>
      </c>
      <c r="D2684">
        <v>62</v>
      </c>
      <c r="E2684">
        <v>58</v>
      </c>
      <c r="F2684">
        <v>4</v>
      </c>
      <c r="G2684">
        <v>28</v>
      </c>
      <c r="H2684">
        <v>74</v>
      </c>
      <c r="J2684">
        <v>53</v>
      </c>
      <c r="K2684">
        <v>76</v>
      </c>
      <c r="L2684">
        <v>62</v>
      </c>
      <c r="M2684">
        <v>83</v>
      </c>
      <c r="N2684">
        <v>67</v>
      </c>
      <c r="O2684">
        <v>44</v>
      </c>
      <c r="P2684">
        <v>69</v>
      </c>
      <c r="Q2684">
        <v>49</v>
      </c>
      <c r="R2684">
        <v>78</v>
      </c>
      <c r="T2684" s="34">
        <f>_xlfn.XLOOKUP(B2684,Demog!$A$2:$A$219,Demog!$P$2:$P$219,,,2)</f>
        <v>8611</v>
      </c>
      <c r="U2684" s="34">
        <f t="shared" si="41"/>
        <v>37</v>
      </c>
      <c r="V2684" s="13">
        <f>IF(OR(Table1[[#This Row],[7d_positivity_public]]=0,ISBLANK(Table1[[#This Row],[7d_positivity_public]])),"",(Table1[[#This Row],[7d_positivity_public]]-Table1[[#This Row],[7d_positivity_all]])/Table1[[#This Row],[7d_positivity_public]])</f>
        <v>7.1428571428571425E-2</v>
      </c>
      <c r="W2684">
        <v>26</v>
      </c>
    </row>
    <row r="2685" spans="1:23" x14ac:dyDescent="0.25">
      <c r="A2685" s="10">
        <v>44442</v>
      </c>
      <c r="B2685">
        <v>1270</v>
      </c>
      <c r="C2685" t="s">
        <v>84</v>
      </c>
      <c r="D2685">
        <v>120</v>
      </c>
      <c r="E2685">
        <v>26</v>
      </c>
      <c r="F2685">
        <v>94</v>
      </c>
      <c r="G2685">
        <v>34</v>
      </c>
      <c r="H2685">
        <v>67</v>
      </c>
      <c r="J2685">
        <v>34</v>
      </c>
      <c r="K2685">
        <v>69</v>
      </c>
      <c r="L2685">
        <v>59</v>
      </c>
      <c r="M2685">
        <v>73</v>
      </c>
      <c r="N2685">
        <v>59</v>
      </c>
      <c r="O2685">
        <v>22</v>
      </c>
      <c r="P2685">
        <v>61</v>
      </c>
      <c r="Q2685">
        <v>44</v>
      </c>
      <c r="R2685">
        <v>69</v>
      </c>
      <c r="T2685" s="34">
        <f>_xlfn.XLOOKUP(B2685,Demog!$A$2:$A$219,Demog!$P$2:$P$219,,,2)</f>
        <v>3469</v>
      </c>
      <c r="U2685" s="34">
        <f t="shared" si="41"/>
        <v>29</v>
      </c>
      <c r="V2685" s="13">
        <f>IF(OR(Table1[[#This Row],[7d_positivity_public]]=0,ISBLANK(Table1[[#This Row],[7d_positivity_public]])),"",(Table1[[#This Row],[7d_positivity_public]]-Table1[[#This Row],[7d_positivity_all]])/Table1[[#This Row],[7d_positivity_public]])</f>
        <v>8.8235294117647065E-2</v>
      </c>
      <c r="W2685">
        <v>31</v>
      </c>
    </row>
    <row r="2686" spans="1:23" x14ac:dyDescent="0.25">
      <c r="A2686" s="10">
        <v>44442</v>
      </c>
      <c r="B2686">
        <v>1310</v>
      </c>
      <c r="C2686" t="s">
        <v>87</v>
      </c>
      <c r="D2686">
        <v>28</v>
      </c>
      <c r="E2686">
        <v>34</v>
      </c>
      <c r="F2686">
        <v>-6</v>
      </c>
      <c r="G2686">
        <v>17</v>
      </c>
      <c r="H2686">
        <v>85</v>
      </c>
      <c r="J2686">
        <v>66</v>
      </c>
      <c r="K2686">
        <v>86</v>
      </c>
      <c r="L2686">
        <v>79</v>
      </c>
      <c r="M2686">
        <v>89</v>
      </c>
      <c r="N2686">
        <v>76</v>
      </c>
      <c r="O2686">
        <v>50</v>
      </c>
      <c r="P2686">
        <v>77</v>
      </c>
      <c r="Q2686">
        <v>65</v>
      </c>
      <c r="R2686">
        <v>82</v>
      </c>
      <c r="T2686" s="34">
        <f>_xlfn.XLOOKUP(B2686,Demog!$A$2:$A$219,Demog!$P$2:$P$219,,,2)</f>
        <v>19231</v>
      </c>
      <c r="U2686" s="34">
        <f t="shared" si="41"/>
        <v>38</v>
      </c>
      <c r="V2686" s="13">
        <f>IF(OR(Table1[[#This Row],[7d_positivity_public]]=0,ISBLANK(Table1[[#This Row],[7d_positivity_public]])),"",(Table1[[#This Row],[7d_positivity_public]]-Table1[[#This Row],[7d_positivity_all]])/Table1[[#This Row],[7d_positivity_public]])</f>
        <v>5.8823529411764705E-2</v>
      </c>
      <c r="W2686">
        <v>16</v>
      </c>
    </row>
    <row r="2687" spans="1:23" x14ac:dyDescent="0.25">
      <c r="A2687" s="10">
        <v>44442</v>
      </c>
      <c r="B2687">
        <v>1320</v>
      </c>
      <c r="C2687" t="s">
        <v>89</v>
      </c>
      <c r="D2687">
        <v>19</v>
      </c>
      <c r="E2687">
        <v>20</v>
      </c>
      <c r="F2687">
        <v>-1</v>
      </c>
      <c r="G2687">
        <v>10</v>
      </c>
      <c r="H2687">
        <v>82</v>
      </c>
      <c r="J2687">
        <v>73</v>
      </c>
      <c r="K2687">
        <v>83</v>
      </c>
      <c r="L2687">
        <v>74</v>
      </c>
      <c r="M2687">
        <v>88</v>
      </c>
      <c r="N2687">
        <v>75</v>
      </c>
      <c r="O2687">
        <v>60</v>
      </c>
      <c r="P2687">
        <v>76</v>
      </c>
      <c r="Q2687">
        <v>64</v>
      </c>
      <c r="R2687">
        <v>84</v>
      </c>
      <c r="T2687" s="34">
        <f>_xlfn.XLOOKUP(B2687,Demog!$A$2:$A$219,Demog!$P$2:$P$219,,,2)</f>
        <v>41799</v>
      </c>
      <c r="U2687" s="34">
        <f t="shared" si="41"/>
        <v>56</v>
      </c>
      <c r="V2687" s="13">
        <f>IF(OR(Table1[[#This Row],[7d_positivity_public]]=0,ISBLANK(Table1[[#This Row],[7d_positivity_public]])),"",(Table1[[#This Row],[7d_positivity_public]]-Table1[[#This Row],[7d_positivity_all]])/Table1[[#This Row],[7d_positivity_public]])</f>
        <v>0.1</v>
      </c>
      <c r="W2687">
        <v>9</v>
      </c>
    </row>
    <row r="2688" spans="1:23" x14ac:dyDescent="0.25">
      <c r="A2688" s="10">
        <v>44442</v>
      </c>
      <c r="B2688">
        <v>1330</v>
      </c>
      <c r="C2688" t="s">
        <v>91</v>
      </c>
      <c r="D2688">
        <v>30</v>
      </c>
      <c r="E2688">
        <v>15</v>
      </c>
      <c r="F2688">
        <v>15</v>
      </c>
      <c r="G2688">
        <v>14</v>
      </c>
      <c r="H2688">
        <v>78</v>
      </c>
      <c r="J2688">
        <v>59</v>
      </c>
      <c r="K2688">
        <v>78</v>
      </c>
      <c r="L2688">
        <v>74</v>
      </c>
      <c r="M2688">
        <v>81</v>
      </c>
      <c r="N2688">
        <v>69</v>
      </c>
      <c r="O2688">
        <v>43</v>
      </c>
      <c r="P2688">
        <v>70</v>
      </c>
      <c r="Q2688">
        <v>58</v>
      </c>
      <c r="R2688">
        <v>75</v>
      </c>
      <c r="T2688" s="34">
        <f>_xlfn.XLOOKUP(B2688,Demog!$A$2:$A$219,Demog!$P$2:$P$219,,,2)</f>
        <v>5101</v>
      </c>
      <c r="U2688" s="34">
        <f t="shared" si="41"/>
        <v>11</v>
      </c>
      <c r="V2688" s="13">
        <f>IF(OR(Table1[[#This Row],[7d_positivity_public]]=0,ISBLANK(Table1[[#This Row],[7d_positivity_public]])),"",(Table1[[#This Row],[7d_positivity_public]]-Table1[[#This Row],[7d_positivity_all]])/Table1[[#This Row],[7d_positivity_public]])</f>
        <v>7.1428571428571425E-2</v>
      </c>
      <c r="W2688">
        <v>13</v>
      </c>
    </row>
    <row r="2689" spans="1:23" x14ac:dyDescent="0.25">
      <c r="A2689" s="10">
        <v>44442</v>
      </c>
      <c r="B2689">
        <v>1340</v>
      </c>
      <c r="C2689" t="s">
        <v>93</v>
      </c>
      <c r="D2689">
        <v>7</v>
      </c>
      <c r="E2689">
        <v>12</v>
      </c>
      <c r="F2689">
        <v>-5</v>
      </c>
      <c r="G2689">
        <v>4</v>
      </c>
      <c r="H2689">
        <v>78</v>
      </c>
      <c r="J2689">
        <v>59</v>
      </c>
      <c r="K2689">
        <v>79</v>
      </c>
      <c r="L2689">
        <v>71</v>
      </c>
      <c r="M2689">
        <v>83</v>
      </c>
      <c r="N2689">
        <v>70</v>
      </c>
      <c r="O2689">
        <v>44</v>
      </c>
      <c r="P2689">
        <v>71</v>
      </c>
      <c r="Q2689">
        <v>58</v>
      </c>
      <c r="R2689">
        <v>78</v>
      </c>
      <c r="T2689" s="34">
        <f>_xlfn.XLOOKUP(B2689,Demog!$A$2:$A$219,Demog!$P$2:$P$219,,,2)</f>
        <v>4781</v>
      </c>
      <c r="U2689" s="34">
        <f t="shared" si="41"/>
        <v>2</v>
      </c>
      <c r="V2689" s="13">
        <f>IF(OR(Table1[[#This Row],[7d_positivity_public]]=0,ISBLANK(Table1[[#This Row],[7d_positivity_public]])),"",(Table1[[#This Row],[7d_positivity_public]]-Table1[[#This Row],[7d_positivity_all]])/Table1[[#This Row],[7d_positivity_public]])</f>
        <v>0.25</v>
      </c>
      <c r="W2689">
        <v>3</v>
      </c>
    </row>
    <row r="2690" spans="1:23" x14ac:dyDescent="0.25">
      <c r="A2690" s="10">
        <v>44442</v>
      </c>
      <c r="B2690">
        <v>1350</v>
      </c>
      <c r="C2690" t="s">
        <v>95</v>
      </c>
      <c r="D2690">
        <v>30</v>
      </c>
      <c r="E2690">
        <v>23</v>
      </c>
      <c r="F2690">
        <v>7</v>
      </c>
      <c r="G2690">
        <v>16</v>
      </c>
      <c r="H2690">
        <v>71</v>
      </c>
      <c r="J2690">
        <v>52</v>
      </c>
      <c r="K2690">
        <v>73</v>
      </c>
      <c r="L2690">
        <v>59</v>
      </c>
      <c r="M2690">
        <v>83</v>
      </c>
      <c r="N2690">
        <v>63</v>
      </c>
      <c r="O2690">
        <v>37</v>
      </c>
      <c r="P2690">
        <v>65</v>
      </c>
      <c r="Q2690">
        <v>47</v>
      </c>
      <c r="R2690">
        <v>78</v>
      </c>
      <c r="T2690" s="34">
        <f>_xlfn.XLOOKUP(B2690,Demog!$A$2:$A$219,Demog!$P$2:$P$219,,,2)</f>
        <v>10220</v>
      </c>
      <c r="U2690" s="34">
        <f t="shared" ref="U2690:U2753" si="42">ROUND(T2690*D2690/100000*7,0)</f>
        <v>21</v>
      </c>
      <c r="V2690" s="13">
        <f>IF(OR(Table1[[#This Row],[7d_positivity_public]]=0,ISBLANK(Table1[[#This Row],[7d_positivity_public]])),"",(Table1[[#This Row],[7d_positivity_public]]-Table1[[#This Row],[7d_positivity_all]])/Table1[[#This Row],[7d_positivity_public]])</f>
        <v>-6.25E-2</v>
      </c>
      <c r="W2690">
        <v>17</v>
      </c>
    </row>
    <row r="2691" spans="1:23" x14ac:dyDescent="0.25">
      <c r="A2691" s="10">
        <v>44442</v>
      </c>
      <c r="B2691">
        <v>1361</v>
      </c>
      <c r="C2691" t="s">
        <v>97</v>
      </c>
      <c r="D2691">
        <v>36</v>
      </c>
      <c r="E2691">
        <v>41</v>
      </c>
      <c r="F2691">
        <v>-5</v>
      </c>
      <c r="G2691">
        <v>19</v>
      </c>
      <c r="H2691">
        <v>79</v>
      </c>
      <c r="J2691">
        <v>69</v>
      </c>
      <c r="K2691">
        <v>80</v>
      </c>
      <c r="L2691">
        <v>70</v>
      </c>
      <c r="M2691">
        <v>87</v>
      </c>
      <c r="N2691">
        <v>71</v>
      </c>
      <c r="O2691">
        <v>56</v>
      </c>
      <c r="P2691">
        <v>72</v>
      </c>
      <c r="Q2691">
        <v>58</v>
      </c>
      <c r="R2691">
        <v>83</v>
      </c>
      <c r="T2691" s="34">
        <f>_xlfn.XLOOKUP(B2691,Demog!$A$2:$A$219,Demog!$P$2:$P$219,,,2)</f>
        <v>53266</v>
      </c>
      <c r="U2691" s="34">
        <f t="shared" si="42"/>
        <v>134</v>
      </c>
      <c r="V2691" s="13">
        <f>IF(OR(Table1[[#This Row],[7d_positivity_public]]=0,ISBLANK(Table1[[#This Row],[7d_positivity_public]])),"",(Table1[[#This Row],[7d_positivity_public]]-Table1[[#This Row],[7d_positivity_all]])/Table1[[#This Row],[7d_positivity_public]])</f>
        <v>5.2631578947368418E-2</v>
      </c>
      <c r="W2691">
        <v>18</v>
      </c>
    </row>
    <row r="2692" spans="1:23" x14ac:dyDescent="0.25">
      <c r="A2692" s="10">
        <v>44442</v>
      </c>
      <c r="B2692">
        <v>1362</v>
      </c>
      <c r="C2692" t="s">
        <v>99</v>
      </c>
      <c r="D2692">
        <v>49</v>
      </c>
      <c r="E2692">
        <v>50</v>
      </c>
      <c r="F2692">
        <v>-1</v>
      </c>
      <c r="G2692">
        <v>28</v>
      </c>
      <c r="H2692">
        <v>72</v>
      </c>
      <c r="J2692">
        <v>53</v>
      </c>
      <c r="K2692">
        <v>73</v>
      </c>
      <c r="L2692">
        <v>59</v>
      </c>
      <c r="M2692">
        <v>82</v>
      </c>
      <c r="N2692">
        <v>64</v>
      </c>
      <c r="O2692">
        <v>39</v>
      </c>
      <c r="P2692">
        <v>65</v>
      </c>
      <c r="Q2692">
        <v>47</v>
      </c>
      <c r="R2692">
        <v>77</v>
      </c>
      <c r="T2692" s="34">
        <f>_xlfn.XLOOKUP(B2692,Demog!$A$2:$A$219,Demog!$P$2:$P$219,,,2)</f>
        <v>13583</v>
      </c>
      <c r="U2692" s="34">
        <f t="shared" si="42"/>
        <v>47</v>
      </c>
      <c r="V2692" s="13">
        <f>IF(OR(Table1[[#This Row],[7d_positivity_public]]=0,ISBLANK(Table1[[#This Row],[7d_positivity_public]])),"",(Table1[[#This Row],[7d_positivity_public]]-Table1[[#This Row],[7d_positivity_all]])/Table1[[#This Row],[7d_positivity_public]])</f>
        <v>0.10714285714285714</v>
      </c>
      <c r="W2692">
        <v>25</v>
      </c>
    </row>
    <row r="2693" spans="1:23" x14ac:dyDescent="0.25">
      <c r="A2693" s="10">
        <v>44442</v>
      </c>
      <c r="B2693">
        <v>1371</v>
      </c>
      <c r="C2693" t="s">
        <v>101</v>
      </c>
      <c r="D2693">
        <v>32</v>
      </c>
      <c r="E2693">
        <v>20</v>
      </c>
      <c r="F2693">
        <v>12</v>
      </c>
      <c r="G2693">
        <v>21</v>
      </c>
      <c r="H2693">
        <v>75</v>
      </c>
      <c r="J2693">
        <v>58</v>
      </c>
      <c r="K2693">
        <v>76</v>
      </c>
      <c r="L2693">
        <v>62</v>
      </c>
      <c r="M2693">
        <v>84</v>
      </c>
      <c r="N2693">
        <v>67</v>
      </c>
      <c r="O2693">
        <v>43</v>
      </c>
      <c r="P2693">
        <v>69</v>
      </c>
      <c r="Q2693">
        <v>48</v>
      </c>
      <c r="R2693">
        <v>79</v>
      </c>
      <c r="T2693" s="34">
        <f>_xlfn.XLOOKUP(B2693,Demog!$A$2:$A$219,Demog!$P$2:$P$219,,,2)</f>
        <v>8720</v>
      </c>
      <c r="U2693" s="34">
        <f t="shared" si="42"/>
        <v>20</v>
      </c>
      <c r="V2693" s="13">
        <f>IF(OR(Table1[[#This Row],[7d_positivity_public]]=0,ISBLANK(Table1[[#This Row],[7d_positivity_public]])),"",(Table1[[#This Row],[7d_positivity_public]]-Table1[[#This Row],[7d_positivity_all]])/Table1[[#This Row],[7d_positivity_public]])</f>
        <v>0.14285714285714285</v>
      </c>
      <c r="W2693">
        <v>18</v>
      </c>
    </row>
    <row r="2694" spans="1:23" x14ac:dyDescent="0.25">
      <c r="A2694" s="10">
        <v>44442</v>
      </c>
      <c r="B2694">
        <v>1372</v>
      </c>
      <c r="C2694" t="s">
        <v>103</v>
      </c>
      <c r="D2694">
        <v>29</v>
      </c>
      <c r="E2694">
        <v>27</v>
      </c>
      <c r="F2694">
        <v>2</v>
      </c>
      <c r="G2694">
        <v>16</v>
      </c>
      <c r="H2694">
        <v>80</v>
      </c>
      <c r="J2694">
        <v>68</v>
      </c>
      <c r="K2694">
        <v>81</v>
      </c>
      <c r="L2694">
        <v>73</v>
      </c>
      <c r="M2694">
        <v>88</v>
      </c>
      <c r="N2694">
        <v>72</v>
      </c>
      <c r="O2694">
        <v>54</v>
      </c>
      <c r="P2694">
        <v>74</v>
      </c>
      <c r="Q2694">
        <v>61</v>
      </c>
      <c r="R2694">
        <v>84</v>
      </c>
      <c r="T2694" s="34">
        <f>_xlfn.XLOOKUP(B2694,Demog!$A$2:$A$219,Demog!$P$2:$P$219,,,2)</f>
        <v>41482</v>
      </c>
      <c r="U2694" s="34">
        <f t="shared" si="42"/>
        <v>84</v>
      </c>
      <c r="V2694" s="13">
        <f>IF(OR(Table1[[#This Row],[7d_positivity_public]]=0,ISBLANK(Table1[[#This Row],[7d_positivity_public]])),"",(Table1[[#This Row],[7d_positivity_public]]-Table1[[#This Row],[7d_positivity_all]])/Table1[[#This Row],[7d_positivity_public]])</f>
        <v>0.125</v>
      </c>
      <c r="W2694">
        <v>14</v>
      </c>
    </row>
    <row r="2695" spans="1:23" x14ac:dyDescent="0.25">
      <c r="A2695" s="10">
        <v>44442</v>
      </c>
      <c r="B2695">
        <v>1373</v>
      </c>
      <c r="C2695" t="s">
        <v>106</v>
      </c>
      <c r="D2695">
        <v>30</v>
      </c>
      <c r="E2695">
        <v>37</v>
      </c>
      <c r="F2695">
        <v>-7</v>
      </c>
      <c r="G2695">
        <v>20</v>
      </c>
      <c r="H2695">
        <v>77</v>
      </c>
      <c r="J2695">
        <v>62</v>
      </c>
      <c r="K2695">
        <v>78</v>
      </c>
      <c r="L2695">
        <v>72</v>
      </c>
      <c r="M2695">
        <v>84</v>
      </c>
      <c r="N2695">
        <v>68</v>
      </c>
      <c r="O2695">
        <v>49</v>
      </c>
      <c r="P2695">
        <v>70</v>
      </c>
      <c r="Q2695">
        <v>60</v>
      </c>
      <c r="R2695">
        <v>79</v>
      </c>
      <c r="T2695" s="34">
        <f>_xlfn.XLOOKUP(B2695,Demog!$A$2:$A$219,Demog!$P$2:$P$219,,,2)</f>
        <v>12922</v>
      </c>
      <c r="U2695" s="34">
        <f t="shared" si="42"/>
        <v>27</v>
      </c>
      <c r="V2695" s="13">
        <f>IF(OR(Table1[[#This Row],[7d_positivity_public]]=0,ISBLANK(Table1[[#This Row],[7d_positivity_public]])),"",(Table1[[#This Row],[7d_positivity_public]]-Table1[[#This Row],[7d_positivity_all]])/Table1[[#This Row],[7d_positivity_public]])</f>
        <v>0.1</v>
      </c>
      <c r="W2695">
        <v>18</v>
      </c>
    </row>
    <row r="2696" spans="1:23" x14ac:dyDescent="0.25">
      <c r="A2696" s="10">
        <v>44442</v>
      </c>
      <c r="B2696">
        <v>1374</v>
      </c>
      <c r="C2696" t="s">
        <v>108</v>
      </c>
      <c r="D2696">
        <v>23</v>
      </c>
      <c r="E2696">
        <v>45</v>
      </c>
      <c r="F2696">
        <v>-22</v>
      </c>
      <c r="G2696">
        <v>12</v>
      </c>
      <c r="H2696">
        <v>84</v>
      </c>
      <c r="J2696">
        <v>76</v>
      </c>
      <c r="K2696">
        <v>85</v>
      </c>
      <c r="L2696">
        <v>81</v>
      </c>
      <c r="M2696">
        <v>89</v>
      </c>
      <c r="N2696">
        <v>76</v>
      </c>
      <c r="O2696">
        <v>63</v>
      </c>
      <c r="P2696">
        <v>77</v>
      </c>
      <c r="Q2696">
        <v>69</v>
      </c>
      <c r="R2696">
        <v>85</v>
      </c>
      <c r="T2696" s="34">
        <f>_xlfn.XLOOKUP(B2696,Demog!$A$2:$A$219,Demog!$P$2:$P$219,,,2)</f>
        <v>33401</v>
      </c>
      <c r="U2696" s="34">
        <f t="shared" si="42"/>
        <v>54</v>
      </c>
      <c r="V2696" s="13">
        <f>IF(OR(Table1[[#This Row],[7d_positivity_public]]=0,ISBLANK(Table1[[#This Row],[7d_positivity_public]])),"",(Table1[[#This Row],[7d_positivity_public]]-Table1[[#This Row],[7d_positivity_all]])/Table1[[#This Row],[7d_positivity_public]])</f>
        <v>0.25</v>
      </c>
      <c r="W2696">
        <v>9</v>
      </c>
    </row>
    <row r="2697" spans="1:23" x14ac:dyDescent="0.25">
      <c r="A2697" s="10">
        <v>44442</v>
      </c>
      <c r="B2697">
        <v>1375</v>
      </c>
      <c r="C2697" t="s">
        <v>110</v>
      </c>
      <c r="D2697">
        <v>36</v>
      </c>
      <c r="E2697">
        <v>39</v>
      </c>
      <c r="F2697">
        <v>-3</v>
      </c>
      <c r="G2697">
        <v>17</v>
      </c>
      <c r="H2697">
        <v>83</v>
      </c>
      <c r="J2697">
        <v>68</v>
      </c>
      <c r="K2697">
        <v>83</v>
      </c>
      <c r="L2697">
        <v>79</v>
      </c>
      <c r="M2697">
        <v>87</v>
      </c>
      <c r="N2697">
        <v>74</v>
      </c>
      <c r="O2697">
        <v>54</v>
      </c>
      <c r="P2697">
        <v>74</v>
      </c>
      <c r="Q2697">
        <v>66</v>
      </c>
      <c r="R2697">
        <v>82</v>
      </c>
      <c r="T2697" s="34">
        <f>_xlfn.XLOOKUP(B2697,Demog!$A$2:$A$219,Demog!$P$2:$P$219,,,2)</f>
        <v>38661</v>
      </c>
      <c r="U2697" s="34">
        <f t="shared" si="42"/>
        <v>97</v>
      </c>
      <c r="V2697" s="13">
        <f>IF(OR(Table1[[#This Row],[7d_positivity_public]]=0,ISBLANK(Table1[[#This Row],[7d_positivity_public]])),"",(Table1[[#This Row],[7d_positivity_public]]-Table1[[#This Row],[7d_positivity_all]])/Table1[[#This Row],[7d_positivity_public]])</f>
        <v>0.11764705882352941</v>
      </c>
      <c r="W2697">
        <v>15</v>
      </c>
    </row>
    <row r="2698" spans="1:23" x14ac:dyDescent="0.25">
      <c r="A2698" s="10">
        <v>44442</v>
      </c>
      <c r="B2698">
        <v>1376</v>
      </c>
      <c r="C2698" t="s">
        <v>112</v>
      </c>
      <c r="D2698">
        <v>30</v>
      </c>
      <c r="E2698">
        <v>44</v>
      </c>
      <c r="F2698">
        <v>-14</v>
      </c>
      <c r="G2698">
        <v>17</v>
      </c>
      <c r="H2698">
        <v>77</v>
      </c>
      <c r="J2698">
        <v>63</v>
      </c>
      <c r="K2698">
        <v>78</v>
      </c>
      <c r="L2698">
        <v>74</v>
      </c>
      <c r="M2698">
        <v>83</v>
      </c>
      <c r="N2698">
        <v>66</v>
      </c>
      <c r="O2698">
        <v>48</v>
      </c>
      <c r="P2698">
        <v>67</v>
      </c>
      <c r="Q2698">
        <v>60</v>
      </c>
      <c r="R2698">
        <v>77</v>
      </c>
      <c r="T2698" s="34">
        <f>_xlfn.XLOOKUP(B2698,Demog!$A$2:$A$219,Demog!$P$2:$P$219,,,2)</f>
        <v>34796</v>
      </c>
      <c r="U2698" s="34">
        <f t="shared" si="42"/>
        <v>73</v>
      </c>
      <c r="V2698" s="13">
        <f>IF(OR(Table1[[#This Row],[7d_positivity_public]]=0,ISBLANK(Table1[[#This Row],[7d_positivity_public]])),"",(Table1[[#This Row],[7d_positivity_public]]-Table1[[#This Row],[7d_positivity_all]])/Table1[[#This Row],[7d_positivity_public]])</f>
        <v>0.11764705882352941</v>
      </c>
      <c r="W2698">
        <v>15</v>
      </c>
    </row>
    <row r="2699" spans="1:23" x14ac:dyDescent="0.25">
      <c r="A2699" s="10">
        <v>44442</v>
      </c>
      <c r="B2699">
        <v>1377</v>
      </c>
      <c r="C2699" t="s">
        <v>114</v>
      </c>
      <c r="D2699">
        <v>24</v>
      </c>
      <c r="E2699">
        <v>27</v>
      </c>
      <c r="F2699">
        <v>-3</v>
      </c>
      <c r="G2699">
        <v>13</v>
      </c>
      <c r="H2699">
        <v>85</v>
      </c>
      <c r="J2699">
        <v>81</v>
      </c>
      <c r="K2699">
        <v>85</v>
      </c>
      <c r="L2699">
        <v>80</v>
      </c>
      <c r="M2699">
        <v>90</v>
      </c>
      <c r="N2699">
        <v>78</v>
      </c>
      <c r="O2699">
        <v>69</v>
      </c>
      <c r="P2699">
        <v>79</v>
      </c>
      <c r="Q2699">
        <v>70</v>
      </c>
      <c r="R2699">
        <v>86</v>
      </c>
      <c r="T2699" s="34">
        <f>_xlfn.XLOOKUP(B2699,Demog!$A$2:$A$219,Demog!$P$2:$P$219,,,2)</f>
        <v>24900</v>
      </c>
      <c r="U2699" s="34">
        <f t="shared" si="42"/>
        <v>42</v>
      </c>
      <c r="V2699" s="13">
        <f>IF(OR(Table1[[#This Row],[7d_positivity_public]]=0,ISBLANK(Table1[[#This Row],[7d_positivity_public]])),"",(Table1[[#This Row],[7d_positivity_public]]-Table1[[#This Row],[7d_positivity_all]])/Table1[[#This Row],[7d_positivity_public]])</f>
        <v>0.15384615384615385</v>
      </c>
      <c r="W2699">
        <v>11</v>
      </c>
    </row>
    <row r="2700" spans="1:23" x14ac:dyDescent="0.25">
      <c r="A2700" s="10">
        <v>44442</v>
      </c>
      <c r="B2700">
        <v>1380</v>
      </c>
      <c r="C2700" t="s">
        <v>116</v>
      </c>
      <c r="D2700">
        <v>10</v>
      </c>
      <c r="E2700">
        <v>9</v>
      </c>
      <c r="F2700">
        <v>1</v>
      </c>
      <c r="G2700">
        <v>6</v>
      </c>
      <c r="H2700">
        <v>83</v>
      </c>
      <c r="J2700">
        <v>71</v>
      </c>
      <c r="K2700">
        <v>84</v>
      </c>
      <c r="L2700">
        <v>74</v>
      </c>
      <c r="M2700">
        <v>89</v>
      </c>
      <c r="N2700">
        <v>76</v>
      </c>
      <c r="O2700">
        <v>58</v>
      </c>
      <c r="P2700">
        <v>78</v>
      </c>
      <c r="Q2700">
        <v>65</v>
      </c>
      <c r="R2700">
        <v>85</v>
      </c>
      <c r="T2700" s="34">
        <f>_xlfn.XLOOKUP(B2700,Demog!$A$2:$A$219,Demog!$P$2:$P$219,,,2)</f>
        <v>12110</v>
      </c>
      <c r="U2700" s="34">
        <f t="shared" si="42"/>
        <v>8</v>
      </c>
      <c r="V2700" s="13">
        <f>IF(OR(Table1[[#This Row],[7d_positivity_public]]=0,ISBLANK(Table1[[#This Row],[7d_positivity_public]])),"",(Table1[[#This Row],[7d_positivity_public]]-Table1[[#This Row],[7d_positivity_all]])/Table1[[#This Row],[7d_positivity_public]])</f>
        <v>0</v>
      </c>
      <c r="W2700">
        <v>6</v>
      </c>
    </row>
    <row r="2701" spans="1:23" x14ac:dyDescent="0.25">
      <c r="A2701" s="10">
        <v>44442</v>
      </c>
      <c r="B2701">
        <v>1390</v>
      </c>
      <c r="C2701" t="s">
        <v>118</v>
      </c>
      <c r="D2701">
        <v>38</v>
      </c>
      <c r="E2701">
        <v>43</v>
      </c>
      <c r="F2701">
        <v>-5</v>
      </c>
      <c r="G2701">
        <v>22</v>
      </c>
      <c r="H2701">
        <v>65</v>
      </c>
      <c r="J2701">
        <v>34</v>
      </c>
      <c r="K2701">
        <v>67</v>
      </c>
      <c r="L2701">
        <v>50</v>
      </c>
      <c r="M2701">
        <v>78</v>
      </c>
      <c r="N2701">
        <v>57</v>
      </c>
      <c r="O2701">
        <v>23</v>
      </c>
      <c r="P2701">
        <v>60</v>
      </c>
      <c r="Q2701">
        <v>39</v>
      </c>
      <c r="R2701">
        <v>73</v>
      </c>
      <c r="T2701" s="34">
        <f>_xlfn.XLOOKUP(B2701,Demog!$A$2:$A$219,Demog!$P$2:$P$219,,,2)</f>
        <v>7285</v>
      </c>
      <c r="U2701" s="34">
        <f t="shared" si="42"/>
        <v>19</v>
      </c>
      <c r="V2701" s="13">
        <f>IF(OR(Table1[[#This Row],[7d_positivity_public]]=0,ISBLANK(Table1[[#This Row],[7d_positivity_public]])),"",(Table1[[#This Row],[7d_positivity_public]]-Table1[[#This Row],[7d_positivity_all]])/Table1[[#This Row],[7d_positivity_public]])</f>
        <v>4.5454545454545456E-2</v>
      </c>
      <c r="W2701">
        <v>21</v>
      </c>
    </row>
    <row r="2702" spans="1:23" x14ac:dyDescent="0.25">
      <c r="A2702" s="10">
        <v>44442</v>
      </c>
      <c r="B2702">
        <v>1420</v>
      </c>
      <c r="C2702" t="s">
        <v>120</v>
      </c>
      <c r="D2702">
        <v>29</v>
      </c>
      <c r="E2702">
        <v>34</v>
      </c>
      <c r="F2702">
        <v>-5</v>
      </c>
      <c r="G2702">
        <v>20</v>
      </c>
      <c r="H2702">
        <v>74</v>
      </c>
      <c r="J2702">
        <v>56</v>
      </c>
      <c r="K2702">
        <v>76</v>
      </c>
      <c r="L2702">
        <v>62</v>
      </c>
      <c r="M2702">
        <v>84</v>
      </c>
      <c r="N2702">
        <v>67</v>
      </c>
      <c r="O2702">
        <v>44</v>
      </c>
      <c r="P2702">
        <v>69</v>
      </c>
      <c r="Q2702">
        <v>51</v>
      </c>
      <c r="R2702">
        <v>79</v>
      </c>
      <c r="T2702" s="34">
        <f>_xlfn.XLOOKUP(B2702,Demog!$A$2:$A$219,Demog!$P$2:$P$219,,,2)</f>
        <v>33648</v>
      </c>
      <c r="U2702" s="34">
        <f t="shared" si="42"/>
        <v>68</v>
      </c>
      <c r="V2702" s="13">
        <f>IF(OR(Table1[[#This Row],[7d_positivity_public]]=0,ISBLANK(Table1[[#This Row],[7d_positivity_public]])),"",(Table1[[#This Row],[7d_positivity_public]]-Table1[[#This Row],[7d_positivity_all]])/Table1[[#This Row],[7d_positivity_public]])</f>
        <v>0.1</v>
      </c>
      <c r="W2702">
        <v>18</v>
      </c>
    </row>
    <row r="2703" spans="1:23" x14ac:dyDescent="0.25">
      <c r="A2703" s="10">
        <v>44442</v>
      </c>
      <c r="B2703">
        <v>1431</v>
      </c>
      <c r="C2703" t="s">
        <v>226</v>
      </c>
      <c r="D2703">
        <v>34</v>
      </c>
      <c r="E2703">
        <v>29</v>
      </c>
      <c r="F2703">
        <v>5</v>
      </c>
      <c r="G2703">
        <v>16</v>
      </c>
      <c r="H2703">
        <v>80</v>
      </c>
      <c r="J2703">
        <v>68</v>
      </c>
      <c r="K2703">
        <v>81</v>
      </c>
      <c r="L2703">
        <v>72</v>
      </c>
      <c r="M2703">
        <v>88</v>
      </c>
      <c r="N2703">
        <v>71</v>
      </c>
      <c r="O2703">
        <v>53</v>
      </c>
      <c r="P2703">
        <v>72</v>
      </c>
      <c r="Q2703">
        <v>60</v>
      </c>
      <c r="R2703">
        <v>83</v>
      </c>
      <c r="T2703" s="34">
        <f>_xlfn.XLOOKUP(B2703,Demog!$A$2:$A$219,Demog!$P$2:$P$219,,,2)</f>
        <v>44714</v>
      </c>
      <c r="U2703" s="34">
        <f t="shared" si="42"/>
        <v>106</v>
      </c>
      <c r="V2703" s="13">
        <f>IF(OR(Table1[[#This Row],[7d_positivity_public]]=0,ISBLANK(Table1[[#This Row],[7d_positivity_public]])),"",(Table1[[#This Row],[7d_positivity_public]]-Table1[[#This Row],[7d_positivity_all]])/Table1[[#This Row],[7d_positivity_public]])</f>
        <v>0.125</v>
      </c>
      <c r="W2703">
        <v>14</v>
      </c>
    </row>
    <row r="2704" spans="1:23" x14ac:dyDescent="0.25">
      <c r="A2704" s="10">
        <v>44442</v>
      </c>
      <c r="B2704">
        <v>1432</v>
      </c>
      <c r="C2704" t="s">
        <v>227</v>
      </c>
      <c r="D2704">
        <v>17</v>
      </c>
      <c r="E2704">
        <v>25</v>
      </c>
      <c r="F2704">
        <v>-8</v>
      </c>
      <c r="G2704">
        <v>8</v>
      </c>
      <c r="H2704">
        <v>87</v>
      </c>
      <c r="J2704">
        <v>80</v>
      </c>
      <c r="K2704">
        <v>88</v>
      </c>
      <c r="L2704">
        <v>85</v>
      </c>
      <c r="M2704">
        <v>91</v>
      </c>
      <c r="N2704">
        <v>79</v>
      </c>
      <c r="O2704">
        <v>69</v>
      </c>
      <c r="P2704">
        <v>80</v>
      </c>
      <c r="Q2704">
        <v>74</v>
      </c>
      <c r="R2704">
        <v>87</v>
      </c>
      <c r="T2704" s="34">
        <f>_xlfn.XLOOKUP(B2704,Demog!$A$2:$A$219,Demog!$P$2:$P$219,,,2)</f>
        <v>48587</v>
      </c>
      <c r="U2704" s="34">
        <f t="shared" si="42"/>
        <v>58</v>
      </c>
      <c r="V2704" s="13">
        <f>IF(OR(Table1[[#This Row],[7d_positivity_public]]=0,ISBLANK(Table1[[#This Row],[7d_positivity_public]])),"",(Table1[[#This Row],[7d_positivity_public]]-Table1[[#This Row],[7d_positivity_all]])/Table1[[#This Row],[7d_positivity_public]])</f>
        <v>0.25</v>
      </c>
      <c r="W2704">
        <v>6</v>
      </c>
    </row>
    <row r="2705" spans="1:23" x14ac:dyDescent="0.25">
      <c r="A2705" s="10">
        <v>44442</v>
      </c>
      <c r="B2705">
        <v>1433</v>
      </c>
      <c r="C2705" t="s">
        <v>122</v>
      </c>
      <c r="D2705">
        <v>24</v>
      </c>
      <c r="E2705">
        <v>26</v>
      </c>
      <c r="F2705">
        <v>-2</v>
      </c>
      <c r="G2705">
        <v>18</v>
      </c>
      <c r="H2705">
        <v>76</v>
      </c>
      <c r="J2705">
        <v>56</v>
      </c>
      <c r="K2705">
        <v>77</v>
      </c>
      <c r="L2705">
        <v>64</v>
      </c>
      <c r="M2705">
        <v>84</v>
      </c>
      <c r="N2705">
        <v>68</v>
      </c>
      <c r="O2705">
        <v>42</v>
      </c>
      <c r="P2705">
        <v>70</v>
      </c>
      <c r="Q2705">
        <v>53</v>
      </c>
      <c r="R2705">
        <v>79</v>
      </c>
      <c r="T2705" s="34">
        <f>_xlfn.XLOOKUP(B2705,Demog!$A$2:$A$219,Demog!$P$2:$P$219,,,2)</f>
        <v>19986</v>
      </c>
      <c r="U2705" s="34">
        <f t="shared" si="42"/>
        <v>34</v>
      </c>
      <c r="V2705" s="13">
        <f>IF(OR(Table1[[#This Row],[7d_positivity_public]]=0,ISBLANK(Table1[[#This Row],[7d_positivity_public]])),"",(Table1[[#This Row],[7d_positivity_public]]-Table1[[#This Row],[7d_positivity_all]])/Table1[[#This Row],[7d_positivity_public]])</f>
        <v>0.1111111111111111</v>
      </c>
      <c r="W2705">
        <v>16</v>
      </c>
    </row>
    <row r="2706" spans="1:23" x14ac:dyDescent="0.25">
      <c r="A2706" s="10">
        <v>44442</v>
      </c>
      <c r="B2706">
        <v>1490</v>
      </c>
      <c r="C2706" t="s">
        <v>124</v>
      </c>
      <c r="D2706">
        <v>17</v>
      </c>
      <c r="E2706">
        <v>10</v>
      </c>
      <c r="F2706">
        <v>7</v>
      </c>
      <c r="G2706">
        <v>20</v>
      </c>
      <c r="H2706">
        <v>74</v>
      </c>
      <c r="J2706">
        <v>55</v>
      </c>
      <c r="K2706">
        <v>75</v>
      </c>
      <c r="L2706">
        <v>63</v>
      </c>
      <c r="M2706">
        <v>84</v>
      </c>
      <c r="N2706">
        <v>65</v>
      </c>
      <c r="O2706">
        <v>39</v>
      </c>
      <c r="P2706">
        <v>67</v>
      </c>
      <c r="Q2706">
        <v>52</v>
      </c>
      <c r="R2706">
        <v>78</v>
      </c>
      <c r="T2706" s="34">
        <f>_xlfn.XLOOKUP(B2706,Demog!$A$2:$A$219,Demog!$P$2:$P$219,,,2)</f>
        <v>10855</v>
      </c>
      <c r="U2706" s="34">
        <f t="shared" si="42"/>
        <v>13</v>
      </c>
      <c r="V2706" s="13">
        <f>IF(OR(Table1[[#This Row],[7d_positivity_public]]=0,ISBLANK(Table1[[#This Row],[7d_positivity_public]])),"",(Table1[[#This Row],[7d_positivity_public]]-Table1[[#This Row],[7d_positivity_all]])/Table1[[#This Row],[7d_positivity_public]])</f>
        <v>0.2</v>
      </c>
      <c r="W2706">
        <v>16</v>
      </c>
    </row>
    <row r="2707" spans="1:23" x14ac:dyDescent="0.25">
      <c r="A2707" s="10">
        <v>44442</v>
      </c>
      <c r="B2707">
        <v>2121</v>
      </c>
      <c r="C2707" t="s">
        <v>126</v>
      </c>
      <c r="D2707">
        <v>14</v>
      </c>
      <c r="E2707">
        <v>14</v>
      </c>
      <c r="F2707">
        <v>0</v>
      </c>
      <c r="G2707">
        <v>7</v>
      </c>
      <c r="H2707">
        <v>78</v>
      </c>
      <c r="J2707">
        <v>66</v>
      </c>
      <c r="K2707">
        <v>79</v>
      </c>
      <c r="L2707">
        <v>71</v>
      </c>
      <c r="M2707">
        <v>87</v>
      </c>
      <c r="N2707">
        <v>71</v>
      </c>
      <c r="O2707">
        <v>54</v>
      </c>
      <c r="P2707">
        <v>73</v>
      </c>
      <c r="Q2707">
        <v>62</v>
      </c>
      <c r="R2707">
        <v>83</v>
      </c>
      <c r="T2707" s="34">
        <f>_xlfn.XLOOKUP(B2707,Demog!$A$2:$A$219,Demog!$P$2:$P$219,,,2)</f>
        <v>51241</v>
      </c>
      <c r="U2707" s="34">
        <f t="shared" si="42"/>
        <v>50</v>
      </c>
      <c r="V2707" s="13">
        <f>IF(OR(Table1[[#This Row],[7d_positivity_public]]=0,ISBLANK(Table1[[#This Row],[7d_positivity_public]])),"",(Table1[[#This Row],[7d_positivity_public]]-Table1[[#This Row],[7d_positivity_all]])/Table1[[#This Row],[7d_positivity_public]])</f>
        <v>0.14285714285714285</v>
      </c>
      <c r="W2707">
        <v>6</v>
      </c>
    </row>
    <row r="2708" spans="1:23" x14ac:dyDescent="0.25">
      <c r="A2708" s="10">
        <v>44442</v>
      </c>
      <c r="B2708">
        <v>2122</v>
      </c>
      <c r="C2708" t="s">
        <v>128</v>
      </c>
      <c r="D2708">
        <v>13</v>
      </c>
      <c r="E2708">
        <v>14</v>
      </c>
      <c r="F2708">
        <v>-1</v>
      </c>
      <c r="G2708">
        <v>7</v>
      </c>
      <c r="H2708">
        <v>71</v>
      </c>
      <c r="J2708">
        <v>54</v>
      </c>
      <c r="K2708">
        <v>72</v>
      </c>
      <c r="L2708">
        <v>63</v>
      </c>
      <c r="M2708">
        <v>81</v>
      </c>
      <c r="N2708">
        <v>62</v>
      </c>
      <c r="O2708">
        <v>41</v>
      </c>
      <c r="P2708">
        <v>64</v>
      </c>
      <c r="Q2708">
        <v>52</v>
      </c>
      <c r="R2708">
        <v>76</v>
      </c>
      <c r="T2708" s="34">
        <f>_xlfn.XLOOKUP(B2708,Demog!$A$2:$A$219,Demog!$P$2:$P$219,,,2)</f>
        <v>41936</v>
      </c>
      <c r="U2708" s="34">
        <f t="shared" si="42"/>
        <v>38</v>
      </c>
      <c r="V2708" s="13">
        <f>IF(OR(Table1[[#This Row],[7d_positivity_public]]=0,ISBLANK(Table1[[#This Row],[7d_positivity_public]])),"",(Table1[[#This Row],[7d_positivity_public]]-Table1[[#This Row],[7d_positivity_all]])/Table1[[#This Row],[7d_positivity_public]])</f>
        <v>0.14285714285714285</v>
      </c>
      <c r="W2708">
        <v>6</v>
      </c>
    </row>
    <row r="2709" spans="1:23" x14ac:dyDescent="0.25">
      <c r="A2709" s="10">
        <v>44442</v>
      </c>
      <c r="B2709">
        <v>2131</v>
      </c>
      <c r="C2709" t="s">
        <v>129</v>
      </c>
      <c r="D2709">
        <v>24</v>
      </c>
      <c r="E2709">
        <v>9</v>
      </c>
      <c r="F2709">
        <v>15</v>
      </c>
      <c r="G2709">
        <v>12</v>
      </c>
      <c r="H2709">
        <v>77</v>
      </c>
      <c r="J2709">
        <v>65</v>
      </c>
      <c r="K2709">
        <v>78</v>
      </c>
      <c r="L2709">
        <v>72</v>
      </c>
      <c r="M2709">
        <v>84</v>
      </c>
      <c r="N2709">
        <v>68</v>
      </c>
      <c r="O2709">
        <v>50</v>
      </c>
      <c r="P2709">
        <v>69</v>
      </c>
      <c r="Q2709">
        <v>60</v>
      </c>
      <c r="R2709">
        <v>79</v>
      </c>
      <c r="T2709" s="34">
        <f>_xlfn.XLOOKUP(B2709,Demog!$A$2:$A$219,Demog!$P$2:$P$219,,,2)</f>
        <v>22754</v>
      </c>
      <c r="U2709" s="34">
        <f t="shared" si="42"/>
        <v>38</v>
      </c>
      <c r="V2709" s="13">
        <f>IF(OR(Table1[[#This Row],[7d_positivity_public]]=0,ISBLANK(Table1[[#This Row],[7d_positivity_public]])),"",(Table1[[#This Row],[7d_positivity_public]]-Table1[[#This Row],[7d_positivity_all]])/Table1[[#This Row],[7d_positivity_public]])</f>
        <v>0.16666666666666666</v>
      </c>
      <c r="W2709">
        <v>10</v>
      </c>
    </row>
    <row r="2710" spans="1:23" x14ac:dyDescent="0.25">
      <c r="A2710" s="10">
        <v>44442</v>
      </c>
      <c r="B2710">
        <v>2132</v>
      </c>
      <c r="C2710" t="s">
        <v>130</v>
      </c>
      <c r="D2710">
        <v>14</v>
      </c>
      <c r="E2710">
        <v>10</v>
      </c>
      <c r="F2710">
        <v>4</v>
      </c>
      <c r="G2710">
        <v>9</v>
      </c>
      <c r="H2710">
        <v>80</v>
      </c>
      <c r="J2710">
        <v>72</v>
      </c>
      <c r="K2710">
        <v>81</v>
      </c>
      <c r="L2710">
        <v>77</v>
      </c>
      <c r="M2710">
        <v>87</v>
      </c>
      <c r="N2710">
        <v>74</v>
      </c>
      <c r="O2710">
        <v>59</v>
      </c>
      <c r="P2710">
        <v>75</v>
      </c>
      <c r="Q2710">
        <v>69</v>
      </c>
      <c r="R2710">
        <v>83</v>
      </c>
      <c r="T2710" s="34">
        <f>_xlfn.XLOOKUP(B2710,Demog!$A$2:$A$219,Demog!$P$2:$P$219,,,2)</f>
        <v>35584</v>
      </c>
      <c r="U2710" s="34">
        <f t="shared" si="42"/>
        <v>35</v>
      </c>
      <c r="V2710" s="13">
        <f>IF(OR(Table1[[#This Row],[7d_positivity_public]]=0,ISBLANK(Table1[[#This Row],[7d_positivity_public]])),"",(Table1[[#This Row],[7d_positivity_public]]-Table1[[#This Row],[7d_positivity_all]])/Table1[[#This Row],[7d_positivity_public]])</f>
        <v>0.22222222222222221</v>
      </c>
      <c r="W2710">
        <v>7</v>
      </c>
    </row>
    <row r="2711" spans="1:23" x14ac:dyDescent="0.25">
      <c r="A2711" s="10">
        <v>44442</v>
      </c>
      <c r="B2711">
        <v>2133</v>
      </c>
      <c r="C2711" t="s">
        <v>131</v>
      </c>
      <c r="D2711">
        <v>11</v>
      </c>
      <c r="E2711">
        <v>5</v>
      </c>
      <c r="F2711">
        <v>6</v>
      </c>
      <c r="G2711">
        <v>9</v>
      </c>
      <c r="H2711">
        <v>85</v>
      </c>
      <c r="J2711">
        <v>72</v>
      </c>
      <c r="K2711">
        <v>86</v>
      </c>
      <c r="L2711">
        <v>84</v>
      </c>
      <c r="M2711">
        <v>89</v>
      </c>
      <c r="N2711">
        <v>75</v>
      </c>
      <c r="O2711">
        <v>56</v>
      </c>
      <c r="P2711">
        <v>76</v>
      </c>
      <c r="Q2711">
        <v>70</v>
      </c>
      <c r="R2711">
        <v>84</v>
      </c>
      <c r="T2711" s="34">
        <f>_xlfn.XLOOKUP(B2711,Demog!$A$2:$A$219,Demog!$P$2:$P$219,,,2)</f>
        <v>58511</v>
      </c>
      <c r="U2711" s="34">
        <f t="shared" si="42"/>
        <v>45</v>
      </c>
      <c r="V2711" s="13">
        <f>IF(OR(Table1[[#This Row],[7d_positivity_public]]=0,ISBLANK(Table1[[#This Row],[7d_positivity_public]])),"",(Table1[[#This Row],[7d_positivity_public]]-Table1[[#This Row],[7d_positivity_all]])/Table1[[#This Row],[7d_positivity_public]])</f>
        <v>0.22222222222222221</v>
      </c>
      <c r="W2711">
        <v>7</v>
      </c>
    </row>
    <row r="2712" spans="1:23" x14ac:dyDescent="0.25">
      <c r="A2712" s="10">
        <v>44442</v>
      </c>
      <c r="B2712">
        <v>2134</v>
      </c>
      <c r="C2712" t="s">
        <v>132</v>
      </c>
      <c r="D2712">
        <v>12</v>
      </c>
      <c r="E2712">
        <v>6</v>
      </c>
      <c r="F2712">
        <v>6</v>
      </c>
      <c r="G2712">
        <v>7</v>
      </c>
      <c r="H2712">
        <v>80</v>
      </c>
      <c r="J2712">
        <v>62</v>
      </c>
      <c r="K2712">
        <v>81</v>
      </c>
      <c r="L2712">
        <v>79</v>
      </c>
      <c r="M2712">
        <v>84</v>
      </c>
      <c r="N2712">
        <v>70</v>
      </c>
      <c r="O2712">
        <v>48</v>
      </c>
      <c r="P2712">
        <v>72</v>
      </c>
      <c r="Q2712">
        <v>67</v>
      </c>
      <c r="R2712">
        <v>78</v>
      </c>
      <c r="T2712" s="34">
        <f>_xlfn.XLOOKUP(B2712,Demog!$A$2:$A$219,Demog!$P$2:$P$219,,,2)</f>
        <v>24836</v>
      </c>
      <c r="U2712" s="34">
        <f t="shared" si="42"/>
        <v>21</v>
      </c>
      <c r="V2712" s="13">
        <f>IF(OR(Table1[[#This Row],[7d_positivity_public]]=0,ISBLANK(Table1[[#This Row],[7d_positivity_public]])),"",(Table1[[#This Row],[7d_positivity_public]]-Table1[[#This Row],[7d_positivity_all]])/Table1[[#This Row],[7d_positivity_public]])</f>
        <v>0.2857142857142857</v>
      </c>
      <c r="W2712">
        <v>5</v>
      </c>
    </row>
    <row r="2713" spans="1:23" x14ac:dyDescent="0.25">
      <c r="A2713" s="10">
        <v>44442</v>
      </c>
      <c r="B2713">
        <v>2141</v>
      </c>
      <c r="C2713" t="s">
        <v>133</v>
      </c>
      <c r="D2713">
        <v>14</v>
      </c>
      <c r="E2713">
        <v>19</v>
      </c>
      <c r="F2713">
        <v>-5</v>
      </c>
      <c r="G2713">
        <v>7</v>
      </c>
      <c r="H2713">
        <v>75</v>
      </c>
      <c r="J2713">
        <v>64</v>
      </c>
      <c r="K2713">
        <v>76</v>
      </c>
      <c r="L2713">
        <v>68</v>
      </c>
      <c r="M2713">
        <v>85</v>
      </c>
      <c r="N2713">
        <v>66</v>
      </c>
      <c r="O2713">
        <v>51</v>
      </c>
      <c r="P2713">
        <v>68</v>
      </c>
      <c r="Q2713">
        <v>57</v>
      </c>
      <c r="R2713">
        <v>80</v>
      </c>
      <c r="T2713" s="34">
        <f>_xlfn.XLOOKUP(B2713,Demog!$A$2:$A$219,Demog!$P$2:$P$219,,,2)</f>
        <v>26303</v>
      </c>
      <c r="U2713" s="34">
        <f t="shared" si="42"/>
        <v>26</v>
      </c>
      <c r="V2713" s="13">
        <f>IF(OR(Table1[[#This Row],[7d_positivity_public]]=0,ISBLANK(Table1[[#This Row],[7d_positivity_public]])),"",(Table1[[#This Row],[7d_positivity_public]]-Table1[[#This Row],[7d_positivity_all]])/Table1[[#This Row],[7d_positivity_public]])</f>
        <v>0.14285714285714285</v>
      </c>
      <c r="W2713">
        <v>6</v>
      </c>
    </row>
    <row r="2714" spans="1:23" x14ac:dyDescent="0.25">
      <c r="A2714" s="10">
        <v>44442</v>
      </c>
      <c r="B2714">
        <v>2142</v>
      </c>
      <c r="C2714" t="s">
        <v>134</v>
      </c>
      <c r="D2714">
        <v>23</v>
      </c>
      <c r="E2714">
        <v>26</v>
      </c>
      <c r="F2714">
        <v>-3</v>
      </c>
      <c r="G2714">
        <v>12</v>
      </c>
      <c r="H2714">
        <v>74</v>
      </c>
      <c r="J2714">
        <v>62</v>
      </c>
      <c r="K2714">
        <v>75</v>
      </c>
      <c r="L2714">
        <v>68</v>
      </c>
      <c r="M2714">
        <v>82</v>
      </c>
      <c r="N2714">
        <v>66</v>
      </c>
      <c r="O2714">
        <v>49</v>
      </c>
      <c r="P2714">
        <v>68</v>
      </c>
      <c r="Q2714">
        <v>57</v>
      </c>
      <c r="R2714">
        <v>78</v>
      </c>
      <c r="T2714" s="34">
        <f>_xlfn.XLOOKUP(B2714,Demog!$A$2:$A$219,Demog!$P$2:$P$219,,,2)</f>
        <v>16854</v>
      </c>
      <c r="U2714" s="34">
        <f t="shared" si="42"/>
        <v>27</v>
      </c>
      <c r="V2714" s="13">
        <f>IF(OR(Table1[[#This Row],[7d_positivity_public]]=0,ISBLANK(Table1[[#This Row],[7d_positivity_public]])),"",(Table1[[#This Row],[7d_positivity_public]]-Table1[[#This Row],[7d_positivity_all]])/Table1[[#This Row],[7d_positivity_public]])</f>
        <v>0.16666666666666666</v>
      </c>
      <c r="W2714">
        <v>10</v>
      </c>
    </row>
    <row r="2715" spans="1:23" x14ac:dyDescent="0.25">
      <c r="A2715" s="10">
        <v>44442</v>
      </c>
      <c r="B2715">
        <v>2150</v>
      </c>
      <c r="C2715" t="s">
        <v>135</v>
      </c>
      <c r="D2715">
        <v>18</v>
      </c>
      <c r="E2715">
        <v>16</v>
      </c>
      <c r="F2715">
        <v>2</v>
      </c>
      <c r="G2715">
        <v>12</v>
      </c>
      <c r="H2715">
        <v>79</v>
      </c>
      <c r="J2715">
        <v>60</v>
      </c>
      <c r="K2715">
        <v>80</v>
      </c>
      <c r="L2715">
        <v>68</v>
      </c>
      <c r="M2715">
        <v>88</v>
      </c>
      <c r="N2715">
        <v>71</v>
      </c>
      <c r="O2715">
        <v>52</v>
      </c>
      <c r="P2715">
        <v>72</v>
      </c>
      <c r="Q2715">
        <v>56</v>
      </c>
      <c r="R2715">
        <v>83</v>
      </c>
      <c r="T2715" s="34">
        <f>_xlfn.XLOOKUP(B2715,Demog!$A$2:$A$219,Demog!$P$2:$P$219,,,2)</f>
        <v>9696</v>
      </c>
      <c r="U2715" s="34">
        <f t="shared" si="42"/>
        <v>12</v>
      </c>
      <c r="V2715" s="13">
        <f>IF(OR(Table1[[#This Row],[7d_positivity_public]]=0,ISBLANK(Table1[[#This Row],[7d_positivity_public]])),"",(Table1[[#This Row],[7d_positivity_public]]-Table1[[#This Row],[7d_positivity_all]])/Table1[[#This Row],[7d_positivity_public]])</f>
        <v>0.33333333333333331</v>
      </c>
      <c r="W2715">
        <v>8</v>
      </c>
    </row>
    <row r="2716" spans="1:23" x14ac:dyDescent="0.25">
      <c r="A2716" s="10">
        <v>44442</v>
      </c>
      <c r="B2716">
        <v>2210</v>
      </c>
      <c r="C2716" t="s">
        <v>136</v>
      </c>
      <c r="D2716">
        <v>11</v>
      </c>
      <c r="E2716">
        <v>5</v>
      </c>
      <c r="F2716">
        <v>6</v>
      </c>
      <c r="G2716">
        <v>7</v>
      </c>
      <c r="H2716">
        <v>88</v>
      </c>
      <c r="J2716">
        <v>84</v>
      </c>
      <c r="K2716">
        <v>88</v>
      </c>
      <c r="L2716">
        <v>88</v>
      </c>
      <c r="M2716">
        <v>89</v>
      </c>
      <c r="N2716">
        <v>82</v>
      </c>
      <c r="O2716">
        <v>74</v>
      </c>
      <c r="P2716">
        <v>82</v>
      </c>
      <c r="Q2716">
        <v>80</v>
      </c>
      <c r="R2716">
        <v>85</v>
      </c>
      <c r="T2716" s="34">
        <f>_xlfn.XLOOKUP(B2716,Demog!$A$2:$A$219,Demog!$P$2:$P$219,,,2)</f>
        <v>70996</v>
      </c>
      <c r="U2716" s="34">
        <f t="shared" si="42"/>
        <v>55</v>
      </c>
      <c r="V2716" s="13">
        <f>IF(OR(Table1[[#This Row],[7d_positivity_public]]=0,ISBLANK(Table1[[#This Row],[7d_positivity_public]])),"",(Table1[[#This Row],[7d_positivity_public]]-Table1[[#This Row],[7d_positivity_all]])/Table1[[#This Row],[7d_positivity_public]])</f>
        <v>0.2857142857142857</v>
      </c>
      <c r="W2716">
        <v>5</v>
      </c>
    </row>
    <row r="2717" spans="1:23" x14ac:dyDescent="0.25">
      <c r="A2717" s="10">
        <v>44442</v>
      </c>
      <c r="B2717">
        <v>2221</v>
      </c>
      <c r="C2717" t="s">
        <v>137</v>
      </c>
      <c r="D2717">
        <v>9</v>
      </c>
      <c r="E2717">
        <v>11</v>
      </c>
      <c r="F2717">
        <v>-2</v>
      </c>
      <c r="G2717">
        <v>5</v>
      </c>
      <c r="H2717">
        <v>90</v>
      </c>
      <c r="J2717">
        <v>86</v>
      </c>
      <c r="K2717">
        <v>90</v>
      </c>
      <c r="L2717">
        <v>91</v>
      </c>
      <c r="M2717">
        <v>89</v>
      </c>
      <c r="N2717">
        <v>83</v>
      </c>
      <c r="O2717">
        <v>74</v>
      </c>
      <c r="P2717">
        <v>84</v>
      </c>
      <c r="Q2717">
        <v>83</v>
      </c>
      <c r="R2717">
        <v>85</v>
      </c>
      <c r="T2717" s="34">
        <f>_xlfn.XLOOKUP(B2717,Demog!$A$2:$A$219,Demog!$P$2:$P$219,,,2)</f>
        <v>47161</v>
      </c>
      <c r="U2717" s="34">
        <f t="shared" si="42"/>
        <v>30</v>
      </c>
      <c r="V2717" s="13">
        <f>IF(OR(Table1[[#This Row],[7d_positivity_public]]=0,ISBLANK(Table1[[#This Row],[7d_positivity_public]])),"",(Table1[[#This Row],[7d_positivity_public]]-Table1[[#This Row],[7d_positivity_all]])/Table1[[#This Row],[7d_positivity_public]])</f>
        <v>0.4</v>
      </c>
      <c r="W2717">
        <v>3</v>
      </c>
    </row>
    <row r="2718" spans="1:23" x14ac:dyDescent="0.25">
      <c r="A2718" s="10">
        <v>44442</v>
      </c>
      <c r="B2718">
        <v>2222</v>
      </c>
      <c r="C2718" t="s">
        <v>138</v>
      </c>
      <c r="D2718">
        <v>5</v>
      </c>
      <c r="E2718">
        <v>7</v>
      </c>
      <c r="F2718">
        <v>-2</v>
      </c>
      <c r="G2718">
        <v>4</v>
      </c>
      <c r="H2718">
        <v>88</v>
      </c>
      <c r="J2718">
        <v>84</v>
      </c>
      <c r="K2718">
        <v>88</v>
      </c>
      <c r="L2718">
        <v>90</v>
      </c>
      <c r="M2718">
        <v>87</v>
      </c>
      <c r="N2718">
        <v>82</v>
      </c>
      <c r="O2718">
        <v>75</v>
      </c>
      <c r="P2718">
        <v>82</v>
      </c>
      <c r="Q2718">
        <v>81</v>
      </c>
      <c r="R2718">
        <v>83</v>
      </c>
      <c r="T2718" s="34">
        <f>_xlfn.XLOOKUP(B2718,Demog!$A$2:$A$219,Demog!$P$2:$P$219,,,2)</f>
        <v>45434</v>
      </c>
      <c r="U2718" s="34">
        <f t="shared" si="42"/>
        <v>16</v>
      </c>
      <c r="V2718" s="13">
        <f>IF(OR(Table1[[#This Row],[7d_positivity_public]]=0,ISBLANK(Table1[[#This Row],[7d_positivity_public]])),"",(Table1[[#This Row],[7d_positivity_public]]-Table1[[#This Row],[7d_positivity_all]])/Table1[[#This Row],[7d_positivity_public]])</f>
        <v>0.5</v>
      </c>
      <c r="W2718">
        <v>2</v>
      </c>
    </row>
    <row r="2719" spans="1:23" x14ac:dyDescent="0.25">
      <c r="A2719" s="10">
        <v>44442</v>
      </c>
      <c r="B2719">
        <v>2223</v>
      </c>
      <c r="C2719" t="s">
        <v>139</v>
      </c>
      <c r="D2719">
        <v>7</v>
      </c>
      <c r="E2719">
        <v>6</v>
      </c>
      <c r="F2719">
        <v>1</v>
      </c>
      <c r="G2719">
        <v>7</v>
      </c>
      <c r="H2719">
        <v>87</v>
      </c>
      <c r="J2719">
        <v>83</v>
      </c>
      <c r="K2719">
        <v>88</v>
      </c>
      <c r="L2719">
        <v>89</v>
      </c>
      <c r="M2719">
        <v>86</v>
      </c>
      <c r="N2719">
        <v>80</v>
      </c>
      <c r="O2719">
        <v>71</v>
      </c>
      <c r="P2719">
        <v>81</v>
      </c>
      <c r="Q2719">
        <v>80</v>
      </c>
      <c r="R2719">
        <v>81</v>
      </c>
      <c r="T2719" s="34">
        <f>_xlfn.XLOOKUP(B2719,Demog!$A$2:$A$219,Demog!$P$2:$P$219,,,2)</f>
        <v>81414</v>
      </c>
      <c r="U2719" s="34">
        <f t="shared" si="42"/>
        <v>40</v>
      </c>
      <c r="V2719" s="13">
        <f>IF(OR(Table1[[#This Row],[7d_positivity_public]]=0,ISBLANK(Table1[[#This Row],[7d_positivity_public]])),"",(Table1[[#This Row],[7d_positivity_public]]-Table1[[#This Row],[7d_positivity_all]])/Table1[[#This Row],[7d_positivity_public]])</f>
        <v>0.8571428571428571</v>
      </c>
      <c r="W2719">
        <v>1</v>
      </c>
    </row>
    <row r="2720" spans="1:23" x14ac:dyDescent="0.25">
      <c r="A2720" s="10">
        <v>44442</v>
      </c>
      <c r="B2720">
        <v>2224</v>
      </c>
      <c r="C2720" t="s">
        <v>140</v>
      </c>
      <c r="D2720">
        <v>7</v>
      </c>
      <c r="E2720">
        <v>7</v>
      </c>
      <c r="F2720">
        <v>0</v>
      </c>
      <c r="G2720">
        <v>6</v>
      </c>
      <c r="H2720">
        <v>86</v>
      </c>
      <c r="J2720">
        <v>80</v>
      </c>
      <c r="K2720">
        <v>86</v>
      </c>
      <c r="L2720">
        <v>86</v>
      </c>
      <c r="M2720">
        <v>87</v>
      </c>
      <c r="N2720">
        <v>79</v>
      </c>
      <c r="O2720">
        <v>68</v>
      </c>
      <c r="P2720">
        <v>80</v>
      </c>
      <c r="Q2720">
        <v>78</v>
      </c>
      <c r="R2720">
        <v>83</v>
      </c>
      <c r="T2720" s="34">
        <f>_xlfn.XLOOKUP(B2720,Demog!$A$2:$A$219,Demog!$P$2:$P$219,,,2)</f>
        <v>58746</v>
      </c>
      <c r="U2720" s="34">
        <f t="shared" si="42"/>
        <v>29</v>
      </c>
      <c r="V2720" s="13">
        <f>IF(OR(Table1[[#This Row],[7d_positivity_public]]=0,ISBLANK(Table1[[#This Row],[7d_positivity_public]])),"",(Table1[[#This Row],[7d_positivity_public]]-Table1[[#This Row],[7d_positivity_all]])/Table1[[#This Row],[7d_positivity_public]])</f>
        <v>0.33333333333333331</v>
      </c>
      <c r="W2720">
        <v>4</v>
      </c>
    </row>
    <row r="2721" spans="1:23" x14ac:dyDescent="0.25">
      <c r="A2721" s="10">
        <v>44442</v>
      </c>
      <c r="B2721">
        <v>2231</v>
      </c>
      <c r="C2721" t="s">
        <v>141</v>
      </c>
      <c r="D2721">
        <v>14</v>
      </c>
      <c r="E2721">
        <v>12</v>
      </c>
      <c r="F2721">
        <v>2</v>
      </c>
      <c r="G2721">
        <v>9</v>
      </c>
      <c r="H2721">
        <v>82</v>
      </c>
      <c r="J2721">
        <v>74</v>
      </c>
      <c r="K2721">
        <v>83</v>
      </c>
      <c r="L2721">
        <v>77</v>
      </c>
      <c r="M2721">
        <v>88</v>
      </c>
      <c r="N2721">
        <v>75</v>
      </c>
      <c r="O2721">
        <v>62</v>
      </c>
      <c r="P2721">
        <v>76</v>
      </c>
      <c r="Q2721">
        <v>67</v>
      </c>
      <c r="R2721">
        <v>84</v>
      </c>
      <c r="T2721" s="34">
        <f>_xlfn.XLOOKUP(B2721,Demog!$A$2:$A$219,Demog!$P$2:$P$219,,,2)</f>
        <v>30824</v>
      </c>
      <c r="U2721" s="34">
        <f t="shared" si="42"/>
        <v>30</v>
      </c>
      <c r="V2721" s="13">
        <f>IF(OR(Table1[[#This Row],[7d_positivity_public]]=0,ISBLANK(Table1[[#This Row],[7d_positivity_public]])),"",(Table1[[#This Row],[7d_positivity_public]]-Table1[[#This Row],[7d_positivity_all]])/Table1[[#This Row],[7d_positivity_public]])</f>
        <v>0.22222222222222221</v>
      </c>
      <c r="W2721">
        <v>7</v>
      </c>
    </row>
    <row r="2722" spans="1:23" x14ac:dyDescent="0.25">
      <c r="A2722" s="10">
        <v>44442</v>
      </c>
      <c r="B2722">
        <v>2232</v>
      </c>
      <c r="C2722" t="s">
        <v>142</v>
      </c>
      <c r="D2722">
        <v>10</v>
      </c>
      <c r="E2722">
        <v>6</v>
      </c>
      <c r="F2722">
        <v>4</v>
      </c>
      <c r="G2722">
        <v>6</v>
      </c>
      <c r="H2722">
        <v>87</v>
      </c>
      <c r="J2722">
        <v>82</v>
      </c>
      <c r="K2722">
        <v>88</v>
      </c>
      <c r="L2722">
        <v>84</v>
      </c>
      <c r="M2722">
        <v>92</v>
      </c>
      <c r="N2722">
        <v>81</v>
      </c>
      <c r="O2722">
        <v>72</v>
      </c>
      <c r="P2722">
        <v>82</v>
      </c>
      <c r="Q2722">
        <v>76</v>
      </c>
      <c r="R2722">
        <v>88</v>
      </c>
      <c r="T2722" s="34">
        <f>_xlfn.XLOOKUP(B2722,Demog!$A$2:$A$219,Demog!$P$2:$P$219,,,2)</f>
        <v>18835</v>
      </c>
      <c r="U2722" s="34">
        <f t="shared" si="42"/>
        <v>13</v>
      </c>
      <c r="V2722" s="13">
        <f>IF(OR(Table1[[#This Row],[7d_positivity_public]]=0,ISBLANK(Table1[[#This Row],[7d_positivity_public]])),"",(Table1[[#This Row],[7d_positivity_public]]-Table1[[#This Row],[7d_positivity_all]])/Table1[[#This Row],[7d_positivity_public]])</f>
        <v>0.16666666666666666</v>
      </c>
      <c r="W2722">
        <v>5</v>
      </c>
    </row>
    <row r="2723" spans="1:23" x14ac:dyDescent="0.25">
      <c r="A2723" s="10">
        <v>44442</v>
      </c>
      <c r="B2723">
        <v>2233</v>
      </c>
      <c r="C2723" t="s">
        <v>143</v>
      </c>
      <c r="D2723">
        <v>12</v>
      </c>
      <c r="E2723">
        <v>8</v>
      </c>
      <c r="F2723">
        <v>4</v>
      </c>
      <c r="G2723">
        <v>8</v>
      </c>
      <c r="H2723">
        <v>82</v>
      </c>
      <c r="J2723">
        <v>77</v>
      </c>
      <c r="K2723">
        <v>83</v>
      </c>
      <c r="L2723">
        <v>78</v>
      </c>
      <c r="M2723">
        <v>88</v>
      </c>
      <c r="N2723">
        <v>75</v>
      </c>
      <c r="O2723">
        <v>65</v>
      </c>
      <c r="P2723">
        <v>76</v>
      </c>
      <c r="Q2723">
        <v>69</v>
      </c>
      <c r="R2723">
        <v>84</v>
      </c>
      <c r="T2723" s="34">
        <f>_xlfn.XLOOKUP(B2723,Demog!$A$2:$A$219,Demog!$P$2:$P$219,,,2)</f>
        <v>51442</v>
      </c>
      <c r="U2723" s="34">
        <f t="shared" si="42"/>
        <v>43</v>
      </c>
      <c r="V2723" s="13">
        <f>IF(OR(Table1[[#This Row],[7d_positivity_public]]=0,ISBLANK(Table1[[#This Row],[7d_positivity_public]])),"",(Table1[[#This Row],[7d_positivity_public]]-Table1[[#This Row],[7d_positivity_all]])/Table1[[#This Row],[7d_positivity_public]])</f>
        <v>0.25</v>
      </c>
      <c r="W2723">
        <v>6</v>
      </c>
    </row>
    <row r="2724" spans="1:23" x14ac:dyDescent="0.25">
      <c r="A2724" s="10">
        <v>44442</v>
      </c>
      <c r="B2724">
        <v>2241</v>
      </c>
      <c r="C2724" t="s">
        <v>144</v>
      </c>
      <c r="D2724">
        <v>13</v>
      </c>
      <c r="E2724">
        <v>9</v>
      </c>
      <c r="F2724">
        <v>4</v>
      </c>
      <c r="G2724">
        <v>9</v>
      </c>
      <c r="H2724">
        <v>86</v>
      </c>
      <c r="J2724">
        <v>85</v>
      </c>
      <c r="K2724">
        <v>86</v>
      </c>
      <c r="L2724">
        <v>86</v>
      </c>
      <c r="M2724">
        <v>87</v>
      </c>
      <c r="N2724">
        <v>81</v>
      </c>
      <c r="O2724">
        <v>75</v>
      </c>
      <c r="P2724">
        <v>81</v>
      </c>
      <c r="Q2724">
        <v>79</v>
      </c>
      <c r="R2724">
        <v>83</v>
      </c>
      <c r="T2724" s="34">
        <f>_xlfn.XLOOKUP(B2724,Demog!$A$2:$A$219,Demog!$P$2:$P$219,,,2)</f>
        <v>40842</v>
      </c>
      <c r="U2724" s="34">
        <f t="shared" si="42"/>
        <v>37</v>
      </c>
      <c r="V2724" s="13">
        <f>IF(OR(Table1[[#This Row],[7d_positivity_public]]=0,ISBLANK(Table1[[#This Row],[7d_positivity_public]])),"",(Table1[[#This Row],[7d_positivity_public]]-Table1[[#This Row],[7d_positivity_all]])/Table1[[#This Row],[7d_positivity_public]])</f>
        <v>0.33333333333333331</v>
      </c>
      <c r="W2724">
        <v>6</v>
      </c>
    </row>
    <row r="2725" spans="1:23" x14ac:dyDescent="0.25">
      <c r="A2725" s="10">
        <v>44442</v>
      </c>
      <c r="B2725">
        <v>2242</v>
      </c>
      <c r="C2725" t="s">
        <v>145</v>
      </c>
      <c r="D2725">
        <v>6</v>
      </c>
      <c r="E2725">
        <v>10</v>
      </c>
      <c r="F2725">
        <v>-4</v>
      </c>
      <c r="G2725">
        <v>4</v>
      </c>
      <c r="H2725">
        <v>88</v>
      </c>
      <c r="J2725">
        <v>82</v>
      </c>
      <c r="K2725">
        <v>88</v>
      </c>
      <c r="L2725">
        <v>87</v>
      </c>
      <c r="M2725">
        <v>89</v>
      </c>
      <c r="N2725">
        <v>81</v>
      </c>
      <c r="O2725">
        <v>72</v>
      </c>
      <c r="P2725">
        <v>82</v>
      </c>
      <c r="Q2725">
        <v>79</v>
      </c>
      <c r="R2725">
        <v>86</v>
      </c>
      <c r="T2725" s="34">
        <f>_xlfn.XLOOKUP(B2725,Demog!$A$2:$A$219,Demog!$P$2:$P$219,,,2)</f>
        <v>70406</v>
      </c>
      <c r="U2725" s="34">
        <f t="shared" si="42"/>
        <v>30</v>
      </c>
      <c r="V2725" s="13">
        <f>IF(OR(Table1[[#This Row],[7d_positivity_public]]=0,ISBLANK(Table1[[#This Row],[7d_positivity_public]])),"",(Table1[[#This Row],[7d_positivity_public]]-Table1[[#This Row],[7d_positivity_all]])/Table1[[#This Row],[7d_positivity_public]])</f>
        <v>0.5</v>
      </c>
      <c r="W2725">
        <v>2</v>
      </c>
    </row>
    <row r="2726" spans="1:23" x14ac:dyDescent="0.25">
      <c r="A2726" s="10">
        <v>44442</v>
      </c>
      <c r="B2726">
        <v>2243</v>
      </c>
      <c r="C2726" t="s">
        <v>146</v>
      </c>
      <c r="D2726">
        <v>13</v>
      </c>
      <c r="E2726">
        <v>9</v>
      </c>
      <c r="F2726">
        <v>4</v>
      </c>
      <c r="G2726">
        <v>9</v>
      </c>
      <c r="H2726">
        <v>86</v>
      </c>
      <c r="J2726">
        <v>83</v>
      </c>
      <c r="K2726">
        <v>87</v>
      </c>
      <c r="L2726">
        <v>84</v>
      </c>
      <c r="M2726">
        <v>89</v>
      </c>
      <c r="N2726">
        <v>80</v>
      </c>
      <c r="O2726">
        <v>73</v>
      </c>
      <c r="P2726">
        <v>81</v>
      </c>
      <c r="Q2726">
        <v>77</v>
      </c>
      <c r="R2726">
        <v>85</v>
      </c>
      <c r="T2726" s="34">
        <f>_xlfn.XLOOKUP(B2726,Demog!$A$2:$A$219,Demog!$P$2:$P$219,,,2)</f>
        <v>28129</v>
      </c>
      <c r="U2726" s="34">
        <f t="shared" si="42"/>
        <v>26</v>
      </c>
      <c r="V2726" s="13">
        <f>IF(OR(Table1[[#This Row],[7d_positivity_public]]=0,ISBLANK(Table1[[#This Row],[7d_positivity_public]])),"",(Table1[[#This Row],[7d_positivity_public]]-Table1[[#This Row],[7d_positivity_all]])/Table1[[#This Row],[7d_positivity_public]])</f>
        <v>0.33333333333333331</v>
      </c>
      <c r="W2726">
        <v>6</v>
      </c>
    </row>
    <row r="2727" spans="1:23" x14ac:dyDescent="0.25">
      <c r="A2727" s="10">
        <v>44442</v>
      </c>
      <c r="B2727">
        <v>2244</v>
      </c>
      <c r="C2727" t="s">
        <v>147</v>
      </c>
      <c r="D2727">
        <v>13</v>
      </c>
      <c r="E2727">
        <v>9</v>
      </c>
      <c r="F2727">
        <v>4</v>
      </c>
      <c r="G2727">
        <v>7</v>
      </c>
      <c r="H2727">
        <v>86</v>
      </c>
      <c r="J2727">
        <v>82</v>
      </c>
      <c r="K2727">
        <v>86</v>
      </c>
      <c r="L2727">
        <v>83</v>
      </c>
      <c r="M2727">
        <v>90</v>
      </c>
      <c r="N2727">
        <v>80</v>
      </c>
      <c r="O2727">
        <v>72</v>
      </c>
      <c r="P2727">
        <v>80</v>
      </c>
      <c r="Q2727">
        <v>75</v>
      </c>
      <c r="R2727">
        <v>86</v>
      </c>
      <c r="T2727" s="34">
        <f>_xlfn.XLOOKUP(B2727,Demog!$A$2:$A$219,Demog!$P$2:$P$219,,,2)</f>
        <v>58612</v>
      </c>
      <c r="U2727" s="34">
        <f t="shared" si="42"/>
        <v>53</v>
      </c>
      <c r="V2727" s="13">
        <f>IF(OR(Table1[[#This Row],[7d_positivity_public]]=0,ISBLANK(Table1[[#This Row],[7d_positivity_public]])),"",(Table1[[#This Row],[7d_positivity_public]]-Table1[[#This Row],[7d_positivity_all]])/Table1[[#This Row],[7d_positivity_public]])</f>
        <v>0.14285714285714285</v>
      </c>
      <c r="W2727">
        <v>6</v>
      </c>
    </row>
    <row r="2728" spans="1:23" x14ac:dyDescent="0.25">
      <c r="A2728" s="10">
        <v>44442</v>
      </c>
      <c r="B2728">
        <v>2245</v>
      </c>
      <c r="C2728" t="s">
        <v>148</v>
      </c>
      <c r="D2728">
        <v>12</v>
      </c>
      <c r="E2728">
        <v>9</v>
      </c>
      <c r="F2728">
        <v>3</v>
      </c>
      <c r="G2728">
        <v>6</v>
      </c>
      <c r="H2728">
        <v>88</v>
      </c>
      <c r="J2728">
        <v>85</v>
      </c>
      <c r="K2728">
        <v>88</v>
      </c>
      <c r="L2728">
        <v>87</v>
      </c>
      <c r="M2728">
        <v>90</v>
      </c>
      <c r="N2728">
        <v>83</v>
      </c>
      <c r="O2728">
        <v>76</v>
      </c>
      <c r="P2728">
        <v>83</v>
      </c>
      <c r="Q2728">
        <v>80</v>
      </c>
      <c r="R2728">
        <v>86</v>
      </c>
      <c r="T2728" s="34">
        <f>_xlfn.XLOOKUP(B2728,Demog!$A$2:$A$219,Demog!$P$2:$P$219,,,2)</f>
        <v>36404</v>
      </c>
      <c r="U2728" s="34">
        <f t="shared" si="42"/>
        <v>31</v>
      </c>
      <c r="V2728" s="13">
        <f>IF(OR(Table1[[#This Row],[7d_positivity_public]]=0,ISBLANK(Table1[[#This Row],[7d_positivity_public]])),"",(Table1[[#This Row],[7d_positivity_public]]-Table1[[#This Row],[7d_positivity_all]])/Table1[[#This Row],[7d_positivity_public]])</f>
        <v>0.16666666666666666</v>
      </c>
      <c r="W2728">
        <v>5</v>
      </c>
    </row>
    <row r="2729" spans="1:23" x14ac:dyDescent="0.25">
      <c r="A2729" s="10">
        <v>44442</v>
      </c>
      <c r="B2729">
        <v>2311</v>
      </c>
      <c r="C2729" t="s">
        <v>149</v>
      </c>
      <c r="D2729">
        <v>12</v>
      </c>
      <c r="E2729">
        <v>6</v>
      </c>
      <c r="F2729">
        <v>6</v>
      </c>
      <c r="G2729">
        <v>7</v>
      </c>
      <c r="H2729">
        <v>80</v>
      </c>
      <c r="J2729">
        <v>66</v>
      </c>
      <c r="K2729">
        <v>81</v>
      </c>
      <c r="L2729">
        <v>76</v>
      </c>
      <c r="M2729">
        <v>88</v>
      </c>
      <c r="N2729">
        <v>73</v>
      </c>
      <c r="O2729">
        <v>54</v>
      </c>
      <c r="P2729">
        <v>74</v>
      </c>
      <c r="Q2729">
        <v>66</v>
      </c>
      <c r="R2729">
        <v>82</v>
      </c>
      <c r="T2729" s="34">
        <f>_xlfn.XLOOKUP(B2729,Demog!$A$2:$A$219,Demog!$P$2:$P$219,,,2)</f>
        <v>25888</v>
      </c>
      <c r="U2729" s="34">
        <f t="shared" si="42"/>
        <v>22</v>
      </c>
      <c r="V2729" s="13">
        <f>IF(OR(Table1[[#This Row],[7d_positivity_public]]=0,ISBLANK(Table1[[#This Row],[7d_positivity_public]])),"",(Table1[[#This Row],[7d_positivity_public]]-Table1[[#This Row],[7d_positivity_all]])/Table1[[#This Row],[7d_positivity_public]])</f>
        <v>0.14285714285714285</v>
      </c>
      <c r="W2729">
        <v>6</v>
      </c>
    </row>
    <row r="2730" spans="1:23" x14ac:dyDescent="0.25">
      <c r="A2730" s="10">
        <v>44442</v>
      </c>
      <c r="B2730">
        <v>2312</v>
      </c>
      <c r="C2730" t="s">
        <v>150</v>
      </c>
      <c r="D2730">
        <v>14</v>
      </c>
      <c r="E2730">
        <v>7</v>
      </c>
      <c r="F2730">
        <v>7</v>
      </c>
      <c r="G2730">
        <v>9</v>
      </c>
      <c r="H2730">
        <v>88</v>
      </c>
      <c r="J2730">
        <v>84</v>
      </c>
      <c r="K2730">
        <v>88</v>
      </c>
      <c r="L2730">
        <v>85</v>
      </c>
      <c r="M2730">
        <v>92</v>
      </c>
      <c r="N2730">
        <v>83</v>
      </c>
      <c r="O2730">
        <v>75</v>
      </c>
      <c r="P2730">
        <v>84</v>
      </c>
      <c r="Q2730">
        <v>78</v>
      </c>
      <c r="R2730">
        <v>89</v>
      </c>
      <c r="T2730" s="34">
        <f>_xlfn.XLOOKUP(B2730,Demog!$A$2:$A$219,Demog!$P$2:$P$219,,,2)</f>
        <v>29587</v>
      </c>
      <c r="U2730" s="34">
        <f t="shared" si="42"/>
        <v>29</v>
      </c>
      <c r="V2730" s="13">
        <f>IF(OR(Table1[[#This Row],[7d_positivity_public]]=0,ISBLANK(Table1[[#This Row],[7d_positivity_public]])),"",(Table1[[#This Row],[7d_positivity_public]]-Table1[[#This Row],[7d_positivity_all]])/Table1[[#This Row],[7d_positivity_public]])</f>
        <v>0.22222222222222221</v>
      </c>
      <c r="W2730">
        <v>7</v>
      </c>
    </row>
    <row r="2731" spans="1:23" x14ac:dyDescent="0.25">
      <c r="A2731" s="10">
        <v>44442</v>
      </c>
      <c r="B2731">
        <v>2313</v>
      </c>
      <c r="C2731" t="s">
        <v>151</v>
      </c>
      <c r="D2731">
        <v>19</v>
      </c>
      <c r="E2731">
        <v>8</v>
      </c>
      <c r="F2731">
        <v>11</v>
      </c>
      <c r="G2731">
        <v>9</v>
      </c>
      <c r="H2731">
        <v>86</v>
      </c>
      <c r="J2731">
        <v>81</v>
      </c>
      <c r="K2731">
        <v>87</v>
      </c>
      <c r="L2731">
        <v>85</v>
      </c>
      <c r="M2731">
        <v>90</v>
      </c>
      <c r="N2731">
        <v>79</v>
      </c>
      <c r="O2731">
        <v>70</v>
      </c>
      <c r="P2731">
        <v>80</v>
      </c>
      <c r="Q2731">
        <v>77</v>
      </c>
      <c r="R2731">
        <v>86</v>
      </c>
      <c r="T2731" s="34">
        <f>_xlfn.XLOOKUP(B2731,Demog!$A$2:$A$219,Demog!$P$2:$P$219,,,2)</f>
        <v>31567</v>
      </c>
      <c r="U2731" s="34">
        <f t="shared" si="42"/>
        <v>42</v>
      </c>
      <c r="V2731" s="13">
        <f>IF(OR(Table1[[#This Row],[7d_positivity_public]]=0,ISBLANK(Table1[[#This Row],[7d_positivity_public]])),"",(Table1[[#This Row],[7d_positivity_public]]-Table1[[#This Row],[7d_positivity_all]])/Table1[[#This Row],[7d_positivity_public]])</f>
        <v>0.22222222222222221</v>
      </c>
      <c r="W2731">
        <v>7</v>
      </c>
    </row>
    <row r="2732" spans="1:23" x14ac:dyDescent="0.25">
      <c r="A2732" s="10">
        <v>44442</v>
      </c>
      <c r="B2732">
        <v>2314</v>
      </c>
      <c r="C2732" t="s">
        <v>152</v>
      </c>
      <c r="D2732">
        <v>12</v>
      </c>
      <c r="E2732">
        <v>15</v>
      </c>
      <c r="F2732">
        <v>-3</v>
      </c>
      <c r="G2732">
        <v>8</v>
      </c>
      <c r="H2732">
        <v>83</v>
      </c>
      <c r="J2732">
        <v>75</v>
      </c>
      <c r="K2732">
        <v>83</v>
      </c>
      <c r="L2732">
        <v>76</v>
      </c>
      <c r="M2732">
        <v>89</v>
      </c>
      <c r="N2732">
        <v>76</v>
      </c>
      <c r="O2732">
        <v>60</v>
      </c>
      <c r="P2732">
        <v>77</v>
      </c>
      <c r="Q2732">
        <v>66</v>
      </c>
      <c r="R2732">
        <v>86</v>
      </c>
      <c r="T2732" s="34">
        <f>_xlfn.XLOOKUP(B2732,Demog!$A$2:$A$219,Demog!$P$2:$P$219,,,2)</f>
        <v>22090</v>
      </c>
      <c r="U2732" s="34">
        <f t="shared" si="42"/>
        <v>19</v>
      </c>
      <c r="V2732" s="13">
        <f>IF(OR(Table1[[#This Row],[7d_positivity_public]]=0,ISBLANK(Table1[[#This Row],[7d_positivity_public]])),"",(Table1[[#This Row],[7d_positivity_public]]-Table1[[#This Row],[7d_positivity_all]])/Table1[[#This Row],[7d_positivity_public]])</f>
        <v>0.125</v>
      </c>
      <c r="W2732">
        <v>7</v>
      </c>
    </row>
    <row r="2733" spans="1:23" x14ac:dyDescent="0.25">
      <c r="A2733" s="10">
        <v>44442</v>
      </c>
      <c r="B2733">
        <v>2315</v>
      </c>
      <c r="C2733" t="s">
        <v>153</v>
      </c>
      <c r="D2733">
        <v>8</v>
      </c>
      <c r="E2733">
        <v>7</v>
      </c>
      <c r="F2733">
        <v>1</v>
      </c>
      <c r="G2733">
        <v>4</v>
      </c>
      <c r="H2733">
        <v>79</v>
      </c>
      <c r="J2733">
        <v>68</v>
      </c>
      <c r="K2733">
        <v>80</v>
      </c>
      <c r="L2733">
        <v>73</v>
      </c>
      <c r="M2733">
        <v>87</v>
      </c>
      <c r="N2733">
        <v>70</v>
      </c>
      <c r="O2733">
        <v>56</v>
      </c>
      <c r="P2733">
        <v>72</v>
      </c>
      <c r="Q2733">
        <v>63</v>
      </c>
      <c r="R2733">
        <v>82</v>
      </c>
      <c r="T2733" s="34">
        <f>_xlfn.XLOOKUP(B2733,Demog!$A$2:$A$219,Demog!$P$2:$P$219,,,2)</f>
        <v>13204</v>
      </c>
      <c r="U2733" s="34">
        <f t="shared" si="42"/>
        <v>7</v>
      </c>
      <c r="V2733" s="13">
        <f>IF(OR(Table1[[#This Row],[7d_positivity_public]]=0,ISBLANK(Table1[[#This Row],[7d_positivity_public]])),"",(Table1[[#This Row],[7d_positivity_public]]-Table1[[#This Row],[7d_positivity_all]])/Table1[[#This Row],[7d_positivity_public]])</f>
        <v>0.25</v>
      </c>
      <c r="W2733">
        <v>3</v>
      </c>
    </row>
    <row r="2734" spans="1:23" x14ac:dyDescent="0.25">
      <c r="A2734" s="10">
        <v>44442</v>
      </c>
      <c r="B2734">
        <v>2316</v>
      </c>
      <c r="C2734" t="s">
        <v>154</v>
      </c>
      <c r="D2734">
        <v>20</v>
      </c>
      <c r="E2734">
        <v>8</v>
      </c>
      <c r="F2734">
        <v>12</v>
      </c>
      <c r="G2734">
        <v>9</v>
      </c>
      <c r="H2734">
        <v>79</v>
      </c>
      <c r="J2734">
        <v>66</v>
      </c>
      <c r="K2734">
        <v>80</v>
      </c>
      <c r="L2734">
        <v>73</v>
      </c>
      <c r="M2734">
        <v>86</v>
      </c>
      <c r="N2734">
        <v>71</v>
      </c>
      <c r="O2734">
        <v>53</v>
      </c>
      <c r="P2734">
        <v>73</v>
      </c>
      <c r="Q2734">
        <v>63</v>
      </c>
      <c r="R2734">
        <v>82</v>
      </c>
      <c r="T2734" s="34">
        <f>_xlfn.XLOOKUP(B2734,Demog!$A$2:$A$219,Demog!$P$2:$P$219,,,2)</f>
        <v>12653</v>
      </c>
      <c r="U2734" s="34">
        <f t="shared" si="42"/>
        <v>18</v>
      </c>
      <c r="V2734" s="13">
        <f>IF(OR(Table1[[#This Row],[7d_positivity_public]]=0,ISBLANK(Table1[[#This Row],[7d_positivity_public]])),"",(Table1[[#This Row],[7d_positivity_public]]-Table1[[#This Row],[7d_positivity_all]])/Table1[[#This Row],[7d_positivity_public]])</f>
        <v>0.33333333333333331</v>
      </c>
      <c r="W2734">
        <v>6</v>
      </c>
    </row>
    <row r="2735" spans="1:23" x14ac:dyDescent="0.25">
      <c r="A2735" s="10">
        <v>44442</v>
      </c>
      <c r="B2735">
        <v>2317</v>
      </c>
      <c r="C2735" t="s">
        <v>155</v>
      </c>
      <c r="D2735">
        <v>7</v>
      </c>
      <c r="E2735">
        <v>8</v>
      </c>
      <c r="F2735">
        <v>-1</v>
      </c>
      <c r="G2735">
        <v>3</v>
      </c>
      <c r="H2735">
        <v>78</v>
      </c>
      <c r="J2735">
        <v>61</v>
      </c>
      <c r="K2735">
        <v>80</v>
      </c>
      <c r="L2735">
        <v>72</v>
      </c>
      <c r="M2735">
        <v>85</v>
      </c>
      <c r="N2735">
        <v>71</v>
      </c>
      <c r="O2735">
        <v>48</v>
      </c>
      <c r="P2735">
        <v>73</v>
      </c>
      <c r="Q2735">
        <v>61</v>
      </c>
      <c r="R2735">
        <v>81</v>
      </c>
      <c r="T2735" s="34">
        <f>_xlfn.XLOOKUP(B2735,Demog!$A$2:$A$219,Demog!$P$2:$P$219,,,2)</f>
        <v>8789</v>
      </c>
      <c r="U2735" s="34">
        <f t="shared" si="42"/>
        <v>4</v>
      </c>
      <c r="V2735" s="13">
        <f>IF(OR(Table1[[#This Row],[7d_positivity_public]]=0,ISBLANK(Table1[[#This Row],[7d_positivity_public]])),"",(Table1[[#This Row],[7d_positivity_public]]-Table1[[#This Row],[7d_positivity_all]])/Table1[[#This Row],[7d_positivity_public]])</f>
        <v>0</v>
      </c>
      <c r="W2735">
        <v>3</v>
      </c>
    </row>
    <row r="2736" spans="1:23" x14ac:dyDescent="0.25">
      <c r="A2736" s="10">
        <v>44442</v>
      </c>
      <c r="B2736">
        <v>2321</v>
      </c>
      <c r="C2736" t="s">
        <v>156</v>
      </c>
      <c r="D2736">
        <v>11</v>
      </c>
      <c r="E2736">
        <v>7</v>
      </c>
      <c r="F2736">
        <v>4</v>
      </c>
      <c r="G2736">
        <v>8</v>
      </c>
      <c r="H2736">
        <v>90</v>
      </c>
      <c r="J2736">
        <v>86</v>
      </c>
      <c r="K2736">
        <v>91</v>
      </c>
      <c r="L2736">
        <v>90</v>
      </c>
      <c r="M2736">
        <v>92</v>
      </c>
      <c r="N2736">
        <v>82</v>
      </c>
      <c r="O2736">
        <v>74</v>
      </c>
      <c r="P2736">
        <v>83</v>
      </c>
      <c r="Q2736">
        <v>78</v>
      </c>
      <c r="R2736">
        <v>88</v>
      </c>
      <c r="T2736" s="34">
        <f>_xlfn.XLOOKUP(B2736,Demog!$A$2:$A$219,Demog!$P$2:$P$219,,,2)</f>
        <v>56017</v>
      </c>
      <c r="U2736" s="34">
        <f t="shared" si="42"/>
        <v>43</v>
      </c>
      <c r="V2736" s="13">
        <f>IF(OR(Table1[[#This Row],[7d_positivity_public]]=0,ISBLANK(Table1[[#This Row],[7d_positivity_public]])),"",(Table1[[#This Row],[7d_positivity_public]]-Table1[[#This Row],[7d_positivity_all]])/Table1[[#This Row],[7d_positivity_public]])</f>
        <v>0.25</v>
      </c>
      <c r="W2736">
        <v>6</v>
      </c>
    </row>
    <row r="2737" spans="1:23" x14ac:dyDescent="0.25">
      <c r="A2737" s="10">
        <v>44442</v>
      </c>
      <c r="B2737">
        <v>2322</v>
      </c>
      <c r="C2737" t="s">
        <v>157</v>
      </c>
      <c r="D2737">
        <v>6</v>
      </c>
      <c r="E2737">
        <v>6</v>
      </c>
      <c r="F2737">
        <v>0</v>
      </c>
      <c r="G2737">
        <v>4</v>
      </c>
      <c r="H2737">
        <v>92</v>
      </c>
      <c r="J2737">
        <v>88</v>
      </c>
      <c r="K2737">
        <v>92</v>
      </c>
      <c r="L2737">
        <v>90</v>
      </c>
      <c r="M2737">
        <v>94</v>
      </c>
      <c r="N2737">
        <v>86</v>
      </c>
      <c r="O2737">
        <v>78</v>
      </c>
      <c r="P2737">
        <v>86</v>
      </c>
      <c r="Q2737">
        <v>81</v>
      </c>
      <c r="R2737">
        <v>90</v>
      </c>
      <c r="T2737" s="34">
        <f>_xlfn.XLOOKUP(B2737,Demog!$A$2:$A$219,Demog!$P$2:$P$219,,,2)</f>
        <v>24822</v>
      </c>
      <c r="U2737" s="34">
        <f t="shared" si="42"/>
        <v>10</v>
      </c>
      <c r="V2737" s="13">
        <f>IF(OR(Table1[[#This Row],[7d_positivity_public]]=0,ISBLANK(Table1[[#This Row],[7d_positivity_public]])),"",(Table1[[#This Row],[7d_positivity_public]]-Table1[[#This Row],[7d_positivity_all]])/Table1[[#This Row],[7d_positivity_public]])</f>
        <v>0.25</v>
      </c>
      <c r="W2737">
        <v>3</v>
      </c>
    </row>
    <row r="2738" spans="1:23" x14ac:dyDescent="0.25">
      <c r="A2738" s="10">
        <v>44442</v>
      </c>
      <c r="B2738">
        <v>2323</v>
      </c>
      <c r="C2738" t="s">
        <v>158</v>
      </c>
      <c r="D2738">
        <v>3</v>
      </c>
      <c r="E2738">
        <v>12</v>
      </c>
      <c r="F2738">
        <v>-9</v>
      </c>
      <c r="G2738">
        <v>3</v>
      </c>
      <c r="H2738">
        <v>90</v>
      </c>
      <c r="J2738">
        <v>87</v>
      </c>
      <c r="K2738">
        <v>90</v>
      </c>
      <c r="L2738">
        <v>86</v>
      </c>
      <c r="M2738">
        <v>93</v>
      </c>
      <c r="N2738">
        <v>85</v>
      </c>
      <c r="O2738">
        <v>78</v>
      </c>
      <c r="P2738">
        <v>86</v>
      </c>
      <c r="Q2738">
        <v>78</v>
      </c>
      <c r="R2738">
        <v>90</v>
      </c>
      <c r="T2738" s="34">
        <f>_xlfn.XLOOKUP(B2738,Demog!$A$2:$A$219,Demog!$P$2:$P$219,,,2)</f>
        <v>22225</v>
      </c>
      <c r="U2738" s="34">
        <f t="shared" si="42"/>
        <v>5</v>
      </c>
      <c r="V2738" s="13">
        <f>IF(OR(Table1[[#This Row],[7d_positivity_public]]=0,ISBLANK(Table1[[#This Row],[7d_positivity_public]])),"",(Table1[[#This Row],[7d_positivity_public]]-Table1[[#This Row],[7d_positivity_all]])/Table1[[#This Row],[7d_positivity_public]])</f>
        <v>0.33333333333333331</v>
      </c>
      <c r="W2738">
        <v>2</v>
      </c>
    </row>
    <row r="2739" spans="1:23" x14ac:dyDescent="0.25">
      <c r="A2739" s="10">
        <v>44442</v>
      </c>
      <c r="B2739">
        <v>2331</v>
      </c>
      <c r="C2739" t="s">
        <v>159</v>
      </c>
      <c r="D2739">
        <v>8</v>
      </c>
      <c r="E2739">
        <v>9</v>
      </c>
      <c r="F2739">
        <v>-1</v>
      </c>
      <c r="G2739">
        <v>6</v>
      </c>
      <c r="H2739">
        <v>90</v>
      </c>
      <c r="J2739">
        <v>81</v>
      </c>
      <c r="K2739">
        <v>91</v>
      </c>
      <c r="L2739">
        <v>91</v>
      </c>
      <c r="M2739">
        <v>92</v>
      </c>
      <c r="N2739">
        <v>79</v>
      </c>
      <c r="O2739">
        <v>66</v>
      </c>
      <c r="P2739">
        <v>80</v>
      </c>
      <c r="Q2739">
        <v>76</v>
      </c>
      <c r="R2739">
        <v>86</v>
      </c>
      <c r="T2739" s="34">
        <f>_xlfn.XLOOKUP(B2739,Demog!$A$2:$A$219,Demog!$P$2:$P$219,,,2)</f>
        <v>53402</v>
      </c>
      <c r="U2739" s="34">
        <f t="shared" si="42"/>
        <v>30</v>
      </c>
      <c r="V2739" s="13">
        <f>IF(OR(Table1[[#This Row],[7d_positivity_public]]=0,ISBLANK(Table1[[#This Row],[7d_positivity_public]])),"",(Table1[[#This Row],[7d_positivity_public]]-Table1[[#This Row],[7d_positivity_all]])/Table1[[#This Row],[7d_positivity_public]])</f>
        <v>0.16666666666666666</v>
      </c>
      <c r="W2739">
        <v>5</v>
      </c>
    </row>
    <row r="2740" spans="1:23" x14ac:dyDescent="0.25">
      <c r="A2740" s="10">
        <v>44442</v>
      </c>
      <c r="B2740">
        <v>2332</v>
      </c>
      <c r="C2740" t="s">
        <v>160</v>
      </c>
      <c r="D2740">
        <v>11</v>
      </c>
      <c r="E2740">
        <v>10</v>
      </c>
      <c r="F2740">
        <v>1</v>
      </c>
      <c r="G2740">
        <v>9</v>
      </c>
      <c r="H2740">
        <v>86</v>
      </c>
      <c r="J2740">
        <v>73</v>
      </c>
      <c r="K2740">
        <v>87</v>
      </c>
      <c r="L2740">
        <v>87</v>
      </c>
      <c r="M2740">
        <v>87</v>
      </c>
      <c r="N2740">
        <v>75</v>
      </c>
      <c r="O2740">
        <v>59</v>
      </c>
      <c r="P2740">
        <v>76</v>
      </c>
      <c r="Q2740">
        <v>73</v>
      </c>
      <c r="R2740">
        <v>81</v>
      </c>
      <c r="T2740" s="34">
        <f>_xlfn.XLOOKUP(B2740,Demog!$A$2:$A$219,Demog!$P$2:$P$219,,,2)</f>
        <v>51161</v>
      </c>
      <c r="U2740" s="34">
        <f t="shared" si="42"/>
        <v>39</v>
      </c>
      <c r="V2740" s="13">
        <f>IF(OR(Table1[[#This Row],[7d_positivity_public]]=0,ISBLANK(Table1[[#This Row],[7d_positivity_public]])),"",(Table1[[#This Row],[7d_positivity_public]]-Table1[[#This Row],[7d_positivity_all]])/Table1[[#This Row],[7d_positivity_public]])</f>
        <v>0.44444444444444442</v>
      </c>
      <c r="W2740">
        <v>5</v>
      </c>
    </row>
    <row r="2741" spans="1:23" x14ac:dyDescent="0.25">
      <c r="A2741" s="10">
        <v>44442</v>
      </c>
      <c r="B2741">
        <v>2333</v>
      </c>
      <c r="C2741" t="s">
        <v>161</v>
      </c>
      <c r="D2741">
        <v>12</v>
      </c>
      <c r="E2741">
        <v>11</v>
      </c>
      <c r="F2741">
        <v>1</v>
      </c>
      <c r="G2741">
        <v>8</v>
      </c>
      <c r="H2741">
        <v>87</v>
      </c>
      <c r="J2741">
        <v>82</v>
      </c>
      <c r="K2741">
        <v>87</v>
      </c>
      <c r="L2741">
        <v>85</v>
      </c>
      <c r="M2741">
        <v>91</v>
      </c>
      <c r="N2741">
        <v>80</v>
      </c>
      <c r="O2741">
        <v>72</v>
      </c>
      <c r="P2741">
        <v>81</v>
      </c>
      <c r="Q2741">
        <v>76</v>
      </c>
      <c r="R2741">
        <v>87</v>
      </c>
      <c r="T2741" s="34">
        <f>_xlfn.XLOOKUP(B2741,Demog!$A$2:$A$219,Demog!$P$2:$P$219,,,2)</f>
        <v>69963</v>
      </c>
      <c r="U2741" s="34">
        <f t="shared" si="42"/>
        <v>59</v>
      </c>
      <c r="V2741" s="13">
        <f>IF(OR(Table1[[#This Row],[7d_positivity_public]]=0,ISBLANK(Table1[[#This Row],[7d_positivity_public]])),"",(Table1[[#This Row],[7d_positivity_public]]-Table1[[#This Row],[7d_positivity_all]])/Table1[[#This Row],[7d_positivity_public]])</f>
        <v>0.25</v>
      </c>
      <c r="W2741">
        <v>6</v>
      </c>
    </row>
    <row r="2742" spans="1:23" x14ac:dyDescent="0.25">
      <c r="A2742" s="10">
        <v>44442</v>
      </c>
      <c r="B2742">
        <v>2334</v>
      </c>
      <c r="C2742" t="s">
        <v>162</v>
      </c>
      <c r="D2742">
        <v>7</v>
      </c>
      <c r="E2742">
        <v>6</v>
      </c>
      <c r="F2742">
        <v>1</v>
      </c>
      <c r="G2742">
        <v>5</v>
      </c>
      <c r="H2742">
        <v>92</v>
      </c>
      <c r="J2742">
        <v>86</v>
      </c>
      <c r="K2742">
        <v>92</v>
      </c>
      <c r="L2742">
        <v>91</v>
      </c>
      <c r="M2742">
        <v>94</v>
      </c>
      <c r="N2742">
        <v>83</v>
      </c>
      <c r="O2742">
        <v>74</v>
      </c>
      <c r="P2742">
        <v>83</v>
      </c>
      <c r="Q2742">
        <v>80</v>
      </c>
      <c r="R2742">
        <v>89</v>
      </c>
      <c r="T2742" s="34">
        <f>_xlfn.XLOOKUP(B2742,Demog!$A$2:$A$219,Demog!$P$2:$P$219,,,2)</f>
        <v>45391</v>
      </c>
      <c r="U2742" s="34">
        <f t="shared" si="42"/>
        <v>22</v>
      </c>
      <c r="V2742" s="13">
        <f>IF(OR(Table1[[#This Row],[7d_positivity_public]]=0,ISBLANK(Table1[[#This Row],[7d_positivity_public]])),"",(Table1[[#This Row],[7d_positivity_public]]-Table1[[#This Row],[7d_positivity_all]])/Table1[[#This Row],[7d_positivity_public]])</f>
        <v>0.2</v>
      </c>
      <c r="W2742">
        <v>4</v>
      </c>
    </row>
    <row r="2743" spans="1:23" x14ac:dyDescent="0.25">
      <c r="A2743" s="10">
        <v>44442</v>
      </c>
      <c r="B2743">
        <v>2335</v>
      </c>
      <c r="C2743" t="s">
        <v>163</v>
      </c>
      <c r="D2743">
        <v>7</v>
      </c>
      <c r="E2743">
        <v>4</v>
      </c>
      <c r="F2743">
        <v>3</v>
      </c>
      <c r="G2743">
        <v>7</v>
      </c>
      <c r="H2743">
        <v>92</v>
      </c>
      <c r="J2743">
        <v>82</v>
      </c>
      <c r="K2743">
        <v>93</v>
      </c>
      <c r="L2743">
        <v>92</v>
      </c>
      <c r="M2743">
        <v>94</v>
      </c>
      <c r="N2743">
        <v>80</v>
      </c>
      <c r="O2743">
        <v>67</v>
      </c>
      <c r="P2743">
        <v>82</v>
      </c>
      <c r="Q2743">
        <v>77</v>
      </c>
      <c r="R2743">
        <v>89</v>
      </c>
      <c r="T2743" s="34">
        <f>_xlfn.XLOOKUP(B2743,Demog!$A$2:$A$219,Demog!$P$2:$P$219,,,2)</f>
        <v>62748</v>
      </c>
      <c r="U2743" s="34">
        <f t="shared" si="42"/>
        <v>31</v>
      </c>
      <c r="V2743" s="13">
        <f>IF(OR(Table1[[#This Row],[7d_positivity_public]]=0,ISBLANK(Table1[[#This Row],[7d_positivity_public]])),"",(Table1[[#This Row],[7d_positivity_public]]-Table1[[#This Row],[7d_positivity_all]])/Table1[[#This Row],[7d_positivity_public]])</f>
        <v>0.2857142857142857</v>
      </c>
      <c r="W2743">
        <v>5</v>
      </c>
    </row>
    <row r="2744" spans="1:23" x14ac:dyDescent="0.25">
      <c r="A2744" s="10">
        <v>44442</v>
      </c>
      <c r="B2744">
        <v>2336</v>
      </c>
      <c r="C2744" t="s">
        <v>164</v>
      </c>
      <c r="D2744">
        <v>5</v>
      </c>
      <c r="E2744">
        <v>8</v>
      </c>
      <c r="F2744">
        <v>-3</v>
      </c>
      <c r="G2744">
        <v>6</v>
      </c>
      <c r="H2744">
        <v>90</v>
      </c>
      <c r="J2744">
        <v>84</v>
      </c>
      <c r="K2744">
        <v>90</v>
      </c>
      <c r="L2744">
        <v>89</v>
      </c>
      <c r="M2744">
        <v>92</v>
      </c>
      <c r="N2744">
        <v>82</v>
      </c>
      <c r="O2744">
        <v>72</v>
      </c>
      <c r="P2744">
        <v>83</v>
      </c>
      <c r="Q2744">
        <v>79</v>
      </c>
      <c r="R2744">
        <v>88</v>
      </c>
      <c r="T2744" s="34">
        <f>_xlfn.XLOOKUP(B2744,Demog!$A$2:$A$219,Demog!$P$2:$P$219,,,2)</f>
        <v>58701</v>
      </c>
      <c r="U2744" s="34">
        <f t="shared" si="42"/>
        <v>21</v>
      </c>
      <c r="V2744" s="13">
        <f>IF(OR(Table1[[#This Row],[7d_positivity_public]]=0,ISBLANK(Table1[[#This Row],[7d_positivity_public]])),"",(Table1[[#This Row],[7d_positivity_public]]-Table1[[#This Row],[7d_positivity_all]])/Table1[[#This Row],[7d_positivity_public]])</f>
        <v>0.33333333333333331</v>
      </c>
      <c r="W2744">
        <v>4</v>
      </c>
    </row>
    <row r="2745" spans="1:23" x14ac:dyDescent="0.25">
      <c r="A2745" s="10">
        <v>44442</v>
      </c>
      <c r="B2745">
        <v>2337</v>
      </c>
      <c r="C2745" t="s">
        <v>165</v>
      </c>
      <c r="D2745">
        <v>9</v>
      </c>
      <c r="E2745">
        <v>8</v>
      </c>
      <c r="F2745">
        <v>1</v>
      </c>
      <c r="G2745">
        <v>8</v>
      </c>
      <c r="H2745">
        <v>84</v>
      </c>
      <c r="J2745">
        <v>77</v>
      </c>
      <c r="K2745">
        <v>85</v>
      </c>
      <c r="L2745">
        <v>83</v>
      </c>
      <c r="M2745">
        <v>88</v>
      </c>
      <c r="N2745">
        <v>77</v>
      </c>
      <c r="O2745">
        <v>66</v>
      </c>
      <c r="P2745">
        <v>78</v>
      </c>
      <c r="Q2745">
        <v>74</v>
      </c>
      <c r="R2745">
        <v>83</v>
      </c>
      <c r="T2745" s="34">
        <f>_xlfn.XLOOKUP(B2745,Demog!$A$2:$A$219,Demog!$P$2:$P$219,,,2)</f>
        <v>60538</v>
      </c>
      <c r="U2745" s="34">
        <f t="shared" si="42"/>
        <v>38</v>
      </c>
      <c r="V2745" s="13">
        <f>IF(OR(Table1[[#This Row],[7d_positivity_public]]=0,ISBLANK(Table1[[#This Row],[7d_positivity_public]])),"",(Table1[[#This Row],[7d_positivity_public]]-Table1[[#This Row],[7d_positivity_all]])/Table1[[#This Row],[7d_positivity_public]])</f>
        <v>0.25</v>
      </c>
      <c r="W2745">
        <v>6</v>
      </c>
    </row>
    <row r="2746" spans="1:23" x14ac:dyDescent="0.25">
      <c r="A2746" s="10">
        <v>44442</v>
      </c>
      <c r="B2746">
        <v>2338</v>
      </c>
      <c r="C2746" t="s">
        <v>166</v>
      </c>
      <c r="D2746">
        <v>6</v>
      </c>
      <c r="E2746">
        <v>4</v>
      </c>
      <c r="F2746">
        <v>2</v>
      </c>
      <c r="G2746">
        <v>5</v>
      </c>
      <c r="H2746">
        <v>92</v>
      </c>
      <c r="J2746">
        <v>80</v>
      </c>
      <c r="K2746">
        <v>94</v>
      </c>
      <c r="L2746">
        <v>93</v>
      </c>
      <c r="M2746">
        <v>94</v>
      </c>
      <c r="N2746">
        <v>80</v>
      </c>
      <c r="O2746">
        <v>64</v>
      </c>
      <c r="P2746">
        <v>81</v>
      </c>
      <c r="Q2746">
        <v>77</v>
      </c>
      <c r="R2746">
        <v>88</v>
      </c>
      <c r="T2746" s="34">
        <f>_xlfn.XLOOKUP(B2746,Demog!$A$2:$A$219,Demog!$P$2:$P$219,,,2)</f>
        <v>41463</v>
      </c>
      <c r="U2746" s="34">
        <f t="shared" si="42"/>
        <v>17</v>
      </c>
      <c r="V2746" s="13">
        <f>IF(OR(Table1[[#This Row],[7d_positivity_public]]=0,ISBLANK(Table1[[#This Row],[7d_positivity_public]])),"",(Table1[[#This Row],[7d_positivity_public]]-Table1[[#This Row],[7d_positivity_all]])/Table1[[#This Row],[7d_positivity_public]])</f>
        <v>0.2</v>
      </c>
      <c r="W2746">
        <v>4</v>
      </c>
    </row>
    <row r="2747" spans="1:23" x14ac:dyDescent="0.25">
      <c r="A2747" s="10">
        <v>44442</v>
      </c>
      <c r="B2747">
        <v>2341</v>
      </c>
      <c r="C2747" t="s">
        <v>167</v>
      </c>
      <c r="D2747">
        <v>8</v>
      </c>
      <c r="E2747">
        <v>5</v>
      </c>
      <c r="F2747">
        <v>3</v>
      </c>
      <c r="G2747">
        <v>5</v>
      </c>
      <c r="H2747">
        <v>86</v>
      </c>
      <c r="J2747">
        <v>83</v>
      </c>
      <c r="K2747">
        <v>87</v>
      </c>
      <c r="L2747">
        <v>83</v>
      </c>
      <c r="M2747">
        <v>90</v>
      </c>
      <c r="N2747">
        <v>81</v>
      </c>
      <c r="O2747">
        <v>72</v>
      </c>
      <c r="P2747">
        <v>82</v>
      </c>
      <c r="Q2747">
        <v>76</v>
      </c>
      <c r="R2747">
        <v>86</v>
      </c>
      <c r="T2747" s="34">
        <f>_xlfn.XLOOKUP(B2747,Demog!$A$2:$A$219,Demog!$P$2:$P$219,,,2)</f>
        <v>74816</v>
      </c>
      <c r="U2747" s="34">
        <f t="shared" si="42"/>
        <v>42</v>
      </c>
      <c r="V2747" s="13">
        <f>IF(OR(Table1[[#This Row],[7d_positivity_public]]=0,ISBLANK(Table1[[#This Row],[7d_positivity_public]])),"",(Table1[[#This Row],[7d_positivity_public]]-Table1[[#This Row],[7d_positivity_all]])/Table1[[#This Row],[7d_positivity_public]])</f>
        <v>0.4</v>
      </c>
      <c r="W2747">
        <v>3</v>
      </c>
    </row>
    <row r="2748" spans="1:23" x14ac:dyDescent="0.25">
      <c r="A2748" s="10">
        <v>44442</v>
      </c>
      <c r="B2748">
        <v>2342</v>
      </c>
      <c r="C2748" t="s">
        <v>168</v>
      </c>
      <c r="D2748">
        <v>13</v>
      </c>
      <c r="E2748">
        <v>9</v>
      </c>
      <c r="F2748">
        <v>4</v>
      </c>
      <c r="G2748">
        <v>10</v>
      </c>
      <c r="H2748">
        <v>84</v>
      </c>
      <c r="J2748">
        <v>76</v>
      </c>
      <c r="K2748">
        <v>85</v>
      </c>
      <c r="L2748">
        <v>77</v>
      </c>
      <c r="M2748">
        <v>88</v>
      </c>
      <c r="N2748">
        <v>78</v>
      </c>
      <c r="O2748">
        <v>66</v>
      </c>
      <c r="P2748">
        <v>79</v>
      </c>
      <c r="Q2748">
        <v>68</v>
      </c>
      <c r="R2748">
        <v>84</v>
      </c>
      <c r="T2748" s="34">
        <f>_xlfn.XLOOKUP(B2748,Demog!$A$2:$A$219,Demog!$P$2:$P$219,,,2)</f>
        <v>19952</v>
      </c>
      <c r="U2748" s="34">
        <f t="shared" si="42"/>
        <v>18</v>
      </c>
      <c r="V2748" s="13">
        <f>IF(OR(Table1[[#This Row],[7d_positivity_public]]=0,ISBLANK(Table1[[#This Row],[7d_positivity_public]])),"",(Table1[[#This Row],[7d_positivity_public]]-Table1[[#This Row],[7d_positivity_all]])/Table1[[#This Row],[7d_positivity_public]])</f>
        <v>0.3</v>
      </c>
      <c r="W2748">
        <v>7</v>
      </c>
    </row>
    <row r="2749" spans="1:23" x14ac:dyDescent="0.25">
      <c r="A2749" s="10">
        <v>44442</v>
      </c>
      <c r="B2749">
        <v>3111</v>
      </c>
      <c r="C2749" t="s">
        <v>169</v>
      </c>
      <c r="D2749">
        <v>5</v>
      </c>
      <c r="E2749">
        <v>7</v>
      </c>
      <c r="F2749">
        <v>-2</v>
      </c>
      <c r="G2749">
        <v>9</v>
      </c>
      <c r="H2749">
        <v>90</v>
      </c>
      <c r="J2749">
        <v>84</v>
      </c>
      <c r="K2749">
        <v>90</v>
      </c>
      <c r="L2749">
        <v>96</v>
      </c>
      <c r="M2749">
        <v>84</v>
      </c>
      <c r="N2749">
        <v>81</v>
      </c>
      <c r="O2749">
        <v>73</v>
      </c>
      <c r="P2749">
        <v>82</v>
      </c>
      <c r="Q2749">
        <v>85</v>
      </c>
      <c r="R2749">
        <v>78</v>
      </c>
      <c r="T2749" s="34">
        <f>_xlfn.XLOOKUP(B2749,Demog!$A$2:$A$219,Demog!$P$2:$P$219,,,2)</f>
        <v>54587</v>
      </c>
      <c r="U2749" s="34">
        <f t="shared" si="42"/>
        <v>19</v>
      </c>
      <c r="V2749" s="13">
        <f>IF(OR(Table1[[#This Row],[7d_positivity_public]]=0,ISBLANK(Table1[[#This Row],[7d_positivity_public]])),"",(Table1[[#This Row],[7d_positivity_public]]-Table1[[#This Row],[7d_positivity_all]])/Table1[[#This Row],[7d_positivity_public]])</f>
        <v>0.77777777777777779</v>
      </c>
      <c r="W2749">
        <v>2</v>
      </c>
    </row>
    <row r="2750" spans="1:23" x14ac:dyDescent="0.25">
      <c r="A2750" s="10">
        <v>44442</v>
      </c>
      <c r="B2750">
        <v>3112</v>
      </c>
      <c r="C2750" t="s">
        <v>170</v>
      </c>
      <c r="D2750">
        <v>5</v>
      </c>
      <c r="E2750">
        <v>4</v>
      </c>
      <c r="F2750">
        <v>1</v>
      </c>
      <c r="G2750">
        <v>8</v>
      </c>
      <c r="H2750">
        <v>83</v>
      </c>
      <c r="J2750">
        <v>85</v>
      </c>
      <c r="K2750">
        <v>82</v>
      </c>
      <c r="L2750">
        <v>82</v>
      </c>
      <c r="M2750">
        <v>83</v>
      </c>
      <c r="N2750">
        <v>77</v>
      </c>
      <c r="O2750">
        <v>76</v>
      </c>
      <c r="P2750">
        <v>77</v>
      </c>
      <c r="Q2750">
        <v>75</v>
      </c>
      <c r="R2750">
        <v>80</v>
      </c>
      <c r="T2750" s="34">
        <f>_xlfn.XLOOKUP(B2750,Demog!$A$2:$A$219,Demog!$P$2:$P$219,,,2)</f>
        <v>17729</v>
      </c>
      <c r="U2750" s="34">
        <f t="shared" si="42"/>
        <v>6</v>
      </c>
      <c r="V2750" s="13">
        <f>IF(OR(Table1[[#This Row],[7d_positivity_public]]=0,ISBLANK(Table1[[#This Row],[7d_positivity_public]])),"",(Table1[[#This Row],[7d_positivity_public]]-Table1[[#This Row],[7d_positivity_all]])/Table1[[#This Row],[7d_positivity_public]])</f>
        <v>0.625</v>
      </c>
      <c r="W2750">
        <v>3</v>
      </c>
    </row>
    <row r="2751" spans="1:23" x14ac:dyDescent="0.25">
      <c r="A2751" s="10">
        <v>44442</v>
      </c>
      <c r="B2751">
        <v>3113</v>
      </c>
      <c r="C2751" t="s">
        <v>171</v>
      </c>
      <c r="D2751">
        <v>3</v>
      </c>
      <c r="E2751">
        <v>7</v>
      </c>
      <c r="F2751">
        <v>-4</v>
      </c>
      <c r="G2751">
        <v>5</v>
      </c>
      <c r="H2751">
        <v>83</v>
      </c>
      <c r="J2751">
        <v>83</v>
      </c>
      <c r="K2751">
        <v>83</v>
      </c>
      <c r="L2751">
        <v>82</v>
      </c>
      <c r="M2751">
        <v>83</v>
      </c>
      <c r="N2751">
        <v>77</v>
      </c>
      <c r="O2751">
        <v>74</v>
      </c>
      <c r="P2751">
        <v>77</v>
      </c>
      <c r="Q2751">
        <v>75</v>
      </c>
      <c r="R2751">
        <v>79</v>
      </c>
      <c r="T2751" s="34">
        <f>_xlfn.XLOOKUP(B2751,Demog!$A$2:$A$219,Demog!$P$2:$P$219,,,2)</f>
        <v>23478</v>
      </c>
      <c r="U2751" s="34">
        <f t="shared" si="42"/>
        <v>5</v>
      </c>
      <c r="V2751" s="13">
        <f>IF(OR(Table1[[#This Row],[7d_positivity_public]]=0,ISBLANK(Table1[[#This Row],[7d_positivity_public]])),"",(Table1[[#This Row],[7d_positivity_public]]-Table1[[#This Row],[7d_positivity_all]])/Table1[[#This Row],[7d_positivity_public]])</f>
        <v>0.6</v>
      </c>
      <c r="W2751">
        <v>2</v>
      </c>
    </row>
    <row r="2752" spans="1:23" x14ac:dyDescent="0.25">
      <c r="A2752" s="10">
        <v>44442</v>
      </c>
      <c r="B2752">
        <v>3114</v>
      </c>
      <c r="C2752" t="s">
        <v>172</v>
      </c>
      <c r="D2752">
        <v>3</v>
      </c>
      <c r="E2752">
        <v>2</v>
      </c>
      <c r="F2752">
        <v>1</v>
      </c>
      <c r="G2752">
        <v>5</v>
      </c>
      <c r="H2752">
        <v>85</v>
      </c>
      <c r="J2752">
        <v>85</v>
      </c>
      <c r="K2752">
        <v>85</v>
      </c>
      <c r="L2752">
        <v>84</v>
      </c>
      <c r="M2752">
        <v>86</v>
      </c>
      <c r="N2752">
        <v>79</v>
      </c>
      <c r="O2752">
        <v>75</v>
      </c>
      <c r="P2752">
        <v>79</v>
      </c>
      <c r="Q2752">
        <v>76</v>
      </c>
      <c r="R2752">
        <v>82</v>
      </c>
      <c r="T2752" s="34">
        <f>_xlfn.XLOOKUP(B2752,Demog!$A$2:$A$219,Demog!$P$2:$P$219,,,2)</f>
        <v>32171</v>
      </c>
      <c r="U2752" s="34">
        <f t="shared" si="42"/>
        <v>7</v>
      </c>
      <c r="V2752" s="13">
        <f>IF(OR(Table1[[#This Row],[7d_positivity_public]]=0,ISBLANK(Table1[[#This Row],[7d_positivity_public]])),"",(Table1[[#This Row],[7d_positivity_public]]-Table1[[#This Row],[7d_positivity_all]])/Table1[[#This Row],[7d_positivity_public]])</f>
        <v>0.6</v>
      </c>
      <c r="W2752">
        <v>2</v>
      </c>
    </row>
    <row r="2753" spans="1:23" x14ac:dyDescent="0.25">
      <c r="A2753" s="10">
        <v>44442</v>
      </c>
      <c r="B2753">
        <v>3115</v>
      </c>
      <c r="C2753" t="s">
        <v>173</v>
      </c>
      <c r="D2753">
        <v>8</v>
      </c>
      <c r="E2753">
        <v>5</v>
      </c>
      <c r="F2753">
        <v>3</v>
      </c>
      <c r="G2753">
        <v>9</v>
      </c>
      <c r="H2753">
        <v>89</v>
      </c>
      <c r="J2753">
        <v>90</v>
      </c>
      <c r="K2753">
        <v>89</v>
      </c>
      <c r="L2753">
        <v>86</v>
      </c>
      <c r="M2753">
        <v>91</v>
      </c>
      <c r="N2753">
        <v>84</v>
      </c>
      <c r="O2753">
        <v>82</v>
      </c>
      <c r="P2753">
        <v>85</v>
      </c>
      <c r="Q2753">
        <v>81</v>
      </c>
      <c r="R2753">
        <v>88</v>
      </c>
      <c r="T2753" s="34">
        <f>_xlfn.XLOOKUP(B2753,Demog!$A$2:$A$219,Demog!$P$2:$P$219,,,2)</f>
        <v>24774</v>
      </c>
      <c r="U2753" s="34">
        <f t="shared" si="42"/>
        <v>14</v>
      </c>
      <c r="V2753" s="13">
        <f>IF(OR(Table1[[#This Row],[7d_positivity_public]]=0,ISBLANK(Table1[[#This Row],[7d_positivity_public]])),"",(Table1[[#This Row],[7d_positivity_public]]-Table1[[#This Row],[7d_positivity_all]])/Table1[[#This Row],[7d_positivity_public]])</f>
        <v>0.44444444444444442</v>
      </c>
      <c r="W2753">
        <v>5</v>
      </c>
    </row>
    <row r="2754" spans="1:23" x14ac:dyDescent="0.25">
      <c r="A2754" s="10">
        <v>44442</v>
      </c>
      <c r="B2754">
        <v>3116</v>
      </c>
      <c r="C2754" t="s">
        <v>174</v>
      </c>
      <c r="D2754">
        <v>3</v>
      </c>
      <c r="E2754">
        <v>8</v>
      </c>
      <c r="F2754">
        <v>-5</v>
      </c>
      <c r="G2754">
        <v>5</v>
      </c>
      <c r="H2754">
        <v>89</v>
      </c>
      <c r="J2754">
        <v>86</v>
      </c>
      <c r="K2754">
        <v>89</v>
      </c>
      <c r="L2754">
        <v>91</v>
      </c>
      <c r="M2754">
        <v>88</v>
      </c>
      <c r="N2754">
        <v>82</v>
      </c>
      <c r="O2754">
        <v>76</v>
      </c>
      <c r="P2754">
        <v>82</v>
      </c>
      <c r="Q2754">
        <v>82</v>
      </c>
      <c r="R2754">
        <v>84</v>
      </c>
      <c r="T2754" s="34">
        <f>_xlfn.XLOOKUP(B2754,Demog!$A$2:$A$219,Demog!$P$2:$P$219,,,2)</f>
        <v>24621</v>
      </c>
      <c r="U2754" s="34">
        <f t="shared" ref="U2754:U2817" si="43">ROUND(T2754*D2754/100000*7,0)</f>
        <v>5</v>
      </c>
      <c r="V2754" s="13">
        <f>IF(OR(Table1[[#This Row],[7d_positivity_public]]=0,ISBLANK(Table1[[#This Row],[7d_positivity_public]])),"",(Table1[[#This Row],[7d_positivity_public]]-Table1[[#This Row],[7d_positivity_all]])/Table1[[#This Row],[7d_positivity_public]])</f>
        <v>0.6</v>
      </c>
      <c r="W2754">
        <v>2</v>
      </c>
    </row>
    <row r="2755" spans="1:23" x14ac:dyDescent="0.25">
      <c r="A2755" s="10">
        <v>44442</v>
      </c>
      <c r="B2755">
        <v>3117</v>
      </c>
      <c r="C2755" t="s">
        <v>175</v>
      </c>
      <c r="D2755">
        <v>8</v>
      </c>
      <c r="E2755">
        <v>6</v>
      </c>
      <c r="F2755">
        <v>2</v>
      </c>
      <c r="G2755">
        <v>9</v>
      </c>
      <c r="H2755">
        <v>88</v>
      </c>
      <c r="J2755">
        <v>83</v>
      </c>
      <c r="K2755">
        <v>88</v>
      </c>
      <c r="L2755">
        <v>88</v>
      </c>
      <c r="M2755">
        <v>89</v>
      </c>
      <c r="N2755">
        <v>81</v>
      </c>
      <c r="O2755">
        <v>74</v>
      </c>
      <c r="P2755">
        <v>82</v>
      </c>
      <c r="Q2755">
        <v>78</v>
      </c>
      <c r="R2755">
        <v>85</v>
      </c>
      <c r="T2755" s="34">
        <f>_xlfn.XLOOKUP(B2755,Demog!$A$2:$A$219,Demog!$P$2:$P$219,,,2)</f>
        <v>20949</v>
      </c>
      <c r="U2755" s="34">
        <f t="shared" si="43"/>
        <v>12</v>
      </c>
      <c r="V2755" s="13">
        <f>IF(OR(Table1[[#This Row],[7d_positivity_public]]=0,ISBLANK(Table1[[#This Row],[7d_positivity_public]])),"",(Table1[[#This Row],[7d_positivity_public]]-Table1[[#This Row],[7d_positivity_all]])/Table1[[#This Row],[7d_positivity_public]])</f>
        <v>0.33333333333333331</v>
      </c>
      <c r="W2755">
        <v>6</v>
      </c>
    </row>
    <row r="2756" spans="1:23" x14ac:dyDescent="0.25">
      <c r="A2756" s="10">
        <v>44442</v>
      </c>
      <c r="B2756">
        <v>3211</v>
      </c>
      <c r="C2756" t="s">
        <v>176</v>
      </c>
      <c r="D2756">
        <v>11</v>
      </c>
      <c r="E2756">
        <v>16</v>
      </c>
      <c r="F2756">
        <v>-5</v>
      </c>
      <c r="G2756">
        <v>6</v>
      </c>
      <c r="H2756">
        <v>91</v>
      </c>
      <c r="J2756">
        <v>79</v>
      </c>
      <c r="K2756">
        <v>91</v>
      </c>
      <c r="L2756">
        <v>95</v>
      </c>
      <c r="M2756">
        <v>84</v>
      </c>
      <c r="N2756">
        <v>82</v>
      </c>
      <c r="O2756">
        <v>65</v>
      </c>
      <c r="P2756">
        <v>82</v>
      </c>
      <c r="Q2756">
        <v>84</v>
      </c>
      <c r="R2756">
        <v>78</v>
      </c>
      <c r="T2756" s="34">
        <f>_xlfn.XLOOKUP(B2756,Demog!$A$2:$A$219,Demog!$P$2:$P$219,,,2)</f>
        <v>41934</v>
      </c>
      <c r="U2756" s="34">
        <f t="shared" si="43"/>
        <v>32</v>
      </c>
      <c r="V2756" s="13">
        <f>IF(OR(Table1[[#This Row],[7d_positivity_public]]=0,ISBLANK(Table1[[#This Row],[7d_positivity_public]])),"",(Table1[[#This Row],[7d_positivity_public]]-Table1[[#This Row],[7d_positivity_all]])/Table1[[#This Row],[7d_positivity_public]])</f>
        <v>0.83333333333333337</v>
      </c>
      <c r="W2756">
        <v>1</v>
      </c>
    </row>
    <row r="2757" spans="1:23" x14ac:dyDescent="0.25">
      <c r="A2757" s="10">
        <v>44442</v>
      </c>
      <c r="B2757">
        <v>3212</v>
      </c>
      <c r="C2757" t="s">
        <v>177</v>
      </c>
      <c r="D2757">
        <v>15</v>
      </c>
      <c r="E2757">
        <v>20</v>
      </c>
      <c r="F2757">
        <v>-5</v>
      </c>
      <c r="G2757">
        <v>6</v>
      </c>
      <c r="H2757">
        <v>90</v>
      </c>
      <c r="J2757">
        <v>79</v>
      </c>
      <c r="K2757">
        <v>90</v>
      </c>
      <c r="L2757">
        <v>93</v>
      </c>
      <c r="M2757">
        <v>86</v>
      </c>
      <c r="N2757">
        <v>83</v>
      </c>
      <c r="O2757">
        <v>66</v>
      </c>
      <c r="P2757">
        <v>83</v>
      </c>
      <c r="Q2757">
        <v>84</v>
      </c>
      <c r="R2757">
        <v>81</v>
      </c>
      <c r="T2757" s="34">
        <f>_xlfn.XLOOKUP(B2757,Demog!$A$2:$A$219,Demog!$P$2:$P$219,,,2)</f>
        <v>47203</v>
      </c>
      <c r="U2757" s="34">
        <f t="shared" si="43"/>
        <v>50</v>
      </c>
      <c r="V2757" s="13">
        <f>IF(OR(Table1[[#This Row],[7d_positivity_public]]=0,ISBLANK(Table1[[#This Row],[7d_positivity_public]])),"",(Table1[[#This Row],[7d_positivity_public]]-Table1[[#This Row],[7d_positivity_all]])/Table1[[#This Row],[7d_positivity_public]])</f>
        <v>0.66666666666666663</v>
      </c>
      <c r="W2757">
        <v>2</v>
      </c>
    </row>
    <row r="2758" spans="1:23" x14ac:dyDescent="0.25">
      <c r="A2758" s="10">
        <v>44442</v>
      </c>
      <c r="B2758">
        <v>3213</v>
      </c>
      <c r="C2758" t="s">
        <v>178</v>
      </c>
      <c r="D2758">
        <v>5</v>
      </c>
      <c r="E2758">
        <v>7</v>
      </c>
      <c r="F2758">
        <v>-2</v>
      </c>
      <c r="G2758">
        <v>4</v>
      </c>
      <c r="H2758">
        <v>91</v>
      </c>
      <c r="J2758">
        <v>86</v>
      </c>
      <c r="K2758">
        <v>92</v>
      </c>
      <c r="L2758">
        <v>92</v>
      </c>
      <c r="M2758">
        <v>90</v>
      </c>
      <c r="N2758">
        <v>85</v>
      </c>
      <c r="O2758">
        <v>71</v>
      </c>
      <c r="P2758">
        <v>86</v>
      </c>
      <c r="Q2758">
        <v>86</v>
      </c>
      <c r="R2758">
        <v>87</v>
      </c>
      <c r="T2758" s="34">
        <f>_xlfn.XLOOKUP(B2758,Demog!$A$2:$A$219,Demog!$P$2:$P$219,,,2)</f>
        <v>32904</v>
      </c>
      <c r="U2758" s="34">
        <f t="shared" si="43"/>
        <v>12</v>
      </c>
      <c r="V2758" s="13">
        <f>IF(OR(Table1[[#This Row],[7d_positivity_public]]=0,ISBLANK(Table1[[#This Row],[7d_positivity_public]])),"",(Table1[[#This Row],[7d_positivity_public]]-Table1[[#This Row],[7d_positivity_all]])/Table1[[#This Row],[7d_positivity_public]])</f>
        <v>0.25</v>
      </c>
      <c r="W2758">
        <v>3</v>
      </c>
    </row>
    <row r="2759" spans="1:23" x14ac:dyDescent="0.25">
      <c r="A2759" s="10">
        <v>44442</v>
      </c>
      <c r="B2759">
        <v>3221</v>
      </c>
      <c r="C2759" t="s">
        <v>179</v>
      </c>
      <c r="D2759">
        <v>17</v>
      </c>
      <c r="E2759">
        <v>25</v>
      </c>
      <c r="F2759">
        <v>-8</v>
      </c>
      <c r="G2759">
        <v>10</v>
      </c>
      <c r="H2759">
        <v>78</v>
      </c>
      <c r="J2759">
        <v>71</v>
      </c>
      <c r="K2759">
        <v>78</v>
      </c>
      <c r="L2759">
        <v>79</v>
      </c>
      <c r="M2759">
        <v>77</v>
      </c>
      <c r="N2759">
        <v>67</v>
      </c>
      <c r="O2759">
        <v>57</v>
      </c>
      <c r="P2759">
        <v>67</v>
      </c>
      <c r="Q2759">
        <v>66</v>
      </c>
      <c r="R2759">
        <v>68</v>
      </c>
      <c r="T2759" s="34">
        <f>_xlfn.XLOOKUP(B2759,Demog!$A$2:$A$219,Demog!$P$2:$P$219,,,2)</f>
        <v>19960</v>
      </c>
      <c r="U2759" s="34">
        <f t="shared" si="43"/>
        <v>24</v>
      </c>
      <c r="V2759" s="13">
        <f>IF(OR(Table1[[#This Row],[7d_positivity_public]]=0,ISBLANK(Table1[[#This Row],[7d_positivity_public]])),"",(Table1[[#This Row],[7d_positivity_public]]-Table1[[#This Row],[7d_positivity_all]])/Table1[[#This Row],[7d_positivity_public]])</f>
        <v>0.3</v>
      </c>
      <c r="W2759">
        <v>7</v>
      </c>
    </row>
    <row r="2760" spans="1:23" x14ac:dyDescent="0.25">
      <c r="A2760" s="10">
        <v>44442</v>
      </c>
      <c r="B2760">
        <v>3222</v>
      </c>
      <c r="C2760" t="s">
        <v>180</v>
      </c>
      <c r="D2760">
        <v>19</v>
      </c>
      <c r="E2760">
        <v>18</v>
      </c>
      <c r="F2760">
        <v>1</v>
      </c>
      <c r="G2760">
        <v>8</v>
      </c>
      <c r="H2760">
        <v>90</v>
      </c>
      <c r="J2760">
        <v>74</v>
      </c>
      <c r="K2760">
        <v>90</v>
      </c>
      <c r="L2760">
        <v>93</v>
      </c>
      <c r="M2760">
        <v>85</v>
      </c>
      <c r="N2760">
        <v>81</v>
      </c>
      <c r="O2760">
        <v>58</v>
      </c>
      <c r="P2760">
        <v>82</v>
      </c>
      <c r="Q2760">
        <v>83</v>
      </c>
      <c r="R2760">
        <v>79</v>
      </c>
      <c r="T2760" s="34">
        <f>_xlfn.XLOOKUP(B2760,Demog!$A$2:$A$219,Demog!$P$2:$P$219,,,2)</f>
        <v>12392</v>
      </c>
      <c r="U2760" s="34">
        <f t="shared" si="43"/>
        <v>16</v>
      </c>
      <c r="V2760" s="13">
        <f>IF(OR(Table1[[#This Row],[7d_positivity_public]]=0,ISBLANK(Table1[[#This Row],[7d_positivity_public]])),"",(Table1[[#This Row],[7d_positivity_public]]-Table1[[#This Row],[7d_positivity_all]])/Table1[[#This Row],[7d_positivity_public]])</f>
        <v>0.625</v>
      </c>
      <c r="W2760">
        <v>3</v>
      </c>
    </row>
    <row r="2761" spans="1:23" x14ac:dyDescent="0.25">
      <c r="A2761" s="10">
        <v>44442</v>
      </c>
      <c r="B2761">
        <v>3223</v>
      </c>
      <c r="C2761" t="s">
        <v>181</v>
      </c>
      <c r="D2761">
        <v>12</v>
      </c>
      <c r="E2761">
        <v>21</v>
      </c>
      <c r="F2761">
        <v>-9</v>
      </c>
      <c r="G2761">
        <v>7</v>
      </c>
      <c r="H2761">
        <v>87</v>
      </c>
      <c r="J2761">
        <v>81</v>
      </c>
      <c r="K2761">
        <v>88</v>
      </c>
      <c r="L2761">
        <v>89</v>
      </c>
      <c r="M2761">
        <v>85</v>
      </c>
      <c r="N2761">
        <v>80</v>
      </c>
      <c r="O2761">
        <v>69</v>
      </c>
      <c r="P2761">
        <v>81</v>
      </c>
      <c r="Q2761">
        <v>82</v>
      </c>
      <c r="R2761">
        <v>80</v>
      </c>
      <c r="T2761" s="34">
        <f>_xlfn.XLOOKUP(B2761,Demog!$A$2:$A$219,Demog!$P$2:$P$219,,,2)</f>
        <v>29180</v>
      </c>
      <c r="U2761" s="34">
        <f t="shared" si="43"/>
        <v>25</v>
      </c>
      <c r="V2761" s="13">
        <f>IF(OR(Table1[[#This Row],[7d_positivity_public]]=0,ISBLANK(Table1[[#This Row],[7d_positivity_public]])),"",(Table1[[#This Row],[7d_positivity_public]]-Table1[[#This Row],[7d_positivity_all]])/Table1[[#This Row],[7d_positivity_public]])</f>
        <v>0.42857142857142855</v>
      </c>
      <c r="W2761">
        <v>4</v>
      </c>
    </row>
    <row r="2762" spans="1:23" x14ac:dyDescent="0.25">
      <c r="A2762" s="10">
        <v>44442</v>
      </c>
      <c r="B2762">
        <v>3231</v>
      </c>
      <c r="C2762" t="s">
        <v>182</v>
      </c>
      <c r="D2762">
        <v>10</v>
      </c>
      <c r="E2762">
        <v>9</v>
      </c>
      <c r="F2762">
        <v>1</v>
      </c>
      <c r="G2762">
        <v>7</v>
      </c>
      <c r="H2762">
        <v>92</v>
      </c>
      <c r="J2762">
        <v>86</v>
      </c>
      <c r="K2762">
        <v>92</v>
      </c>
      <c r="L2762">
        <v>94</v>
      </c>
      <c r="M2762">
        <v>90</v>
      </c>
      <c r="N2762">
        <v>85</v>
      </c>
      <c r="O2762">
        <v>76</v>
      </c>
      <c r="P2762">
        <v>86</v>
      </c>
      <c r="Q2762">
        <v>86</v>
      </c>
      <c r="R2762">
        <v>86</v>
      </c>
      <c r="T2762" s="34">
        <f>_xlfn.XLOOKUP(B2762,Demog!$A$2:$A$219,Demog!$P$2:$P$219,,,2)</f>
        <v>18027</v>
      </c>
      <c r="U2762" s="34">
        <f t="shared" si="43"/>
        <v>13</v>
      </c>
      <c r="V2762" s="13">
        <f>IF(OR(Table1[[#This Row],[7d_positivity_public]]=0,ISBLANK(Table1[[#This Row],[7d_positivity_public]])),"",(Table1[[#This Row],[7d_positivity_public]]-Table1[[#This Row],[7d_positivity_all]])/Table1[[#This Row],[7d_positivity_public]])</f>
        <v>0.42857142857142855</v>
      </c>
      <c r="W2762">
        <v>4</v>
      </c>
    </row>
    <row r="2763" spans="1:23" x14ac:dyDescent="0.25">
      <c r="A2763" s="10">
        <v>44442</v>
      </c>
      <c r="B2763">
        <v>3232</v>
      </c>
      <c r="C2763" t="s">
        <v>183</v>
      </c>
      <c r="D2763">
        <v>9</v>
      </c>
      <c r="E2763">
        <v>12</v>
      </c>
      <c r="F2763">
        <v>-3</v>
      </c>
      <c r="G2763">
        <v>7</v>
      </c>
      <c r="H2763">
        <v>91</v>
      </c>
      <c r="J2763">
        <v>89</v>
      </c>
      <c r="K2763">
        <v>91</v>
      </c>
      <c r="L2763">
        <v>92</v>
      </c>
      <c r="M2763">
        <v>91</v>
      </c>
      <c r="N2763">
        <v>85</v>
      </c>
      <c r="O2763">
        <v>81</v>
      </c>
      <c r="P2763">
        <v>85</v>
      </c>
      <c r="Q2763">
        <v>84</v>
      </c>
      <c r="R2763">
        <v>87</v>
      </c>
      <c r="T2763" s="34">
        <f>_xlfn.XLOOKUP(B2763,Demog!$A$2:$A$219,Demog!$P$2:$P$219,,,2)</f>
        <v>34575</v>
      </c>
      <c r="U2763" s="34">
        <f t="shared" si="43"/>
        <v>22</v>
      </c>
      <c r="V2763" s="13">
        <f>IF(OR(Table1[[#This Row],[7d_positivity_public]]=0,ISBLANK(Table1[[#This Row],[7d_positivity_public]])),"",(Table1[[#This Row],[7d_positivity_public]]-Table1[[#This Row],[7d_positivity_all]])/Table1[[#This Row],[7d_positivity_public]])</f>
        <v>0.42857142857142855</v>
      </c>
      <c r="W2763">
        <v>4</v>
      </c>
    </row>
    <row r="2764" spans="1:23" x14ac:dyDescent="0.25">
      <c r="A2764" s="10">
        <v>44442</v>
      </c>
      <c r="B2764">
        <v>3233</v>
      </c>
      <c r="C2764" t="s">
        <v>184</v>
      </c>
      <c r="D2764">
        <v>9</v>
      </c>
      <c r="E2764">
        <v>9</v>
      </c>
      <c r="F2764">
        <v>0</v>
      </c>
      <c r="G2764">
        <v>9</v>
      </c>
      <c r="H2764">
        <v>93</v>
      </c>
      <c r="J2764">
        <v>89</v>
      </c>
      <c r="K2764">
        <v>94</v>
      </c>
      <c r="L2764">
        <v>96</v>
      </c>
      <c r="M2764">
        <v>91</v>
      </c>
      <c r="N2764">
        <v>86</v>
      </c>
      <c r="O2764">
        <v>78</v>
      </c>
      <c r="P2764">
        <v>87</v>
      </c>
      <c r="Q2764">
        <v>87</v>
      </c>
      <c r="R2764">
        <v>87</v>
      </c>
      <c r="T2764" s="34">
        <f>_xlfn.XLOOKUP(B2764,Demog!$A$2:$A$219,Demog!$P$2:$P$219,,,2)</f>
        <v>51292</v>
      </c>
      <c r="U2764" s="34">
        <f t="shared" si="43"/>
        <v>32</v>
      </c>
      <c r="V2764" s="13">
        <f>IF(OR(Table1[[#This Row],[7d_positivity_public]]=0,ISBLANK(Table1[[#This Row],[7d_positivity_public]])),"",(Table1[[#This Row],[7d_positivity_public]]-Table1[[#This Row],[7d_positivity_all]])/Table1[[#This Row],[7d_positivity_public]])</f>
        <v>0.44444444444444442</v>
      </c>
      <c r="W2764">
        <v>5</v>
      </c>
    </row>
    <row r="2765" spans="1:23" x14ac:dyDescent="0.25">
      <c r="A2765" s="10">
        <v>44442</v>
      </c>
      <c r="B2765">
        <v>3241</v>
      </c>
      <c r="C2765" t="s">
        <v>185</v>
      </c>
      <c r="D2765">
        <v>6</v>
      </c>
      <c r="E2765">
        <v>4</v>
      </c>
      <c r="F2765">
        <v>2</v>
      </c>
      <c r="G2765">
        <v>5</v>
      </c>
      <c r="H2765">
        <v>85</v>
      </c>
      <c r="J2765">
        <v>86</v>
      </c>
      <c r="K2765">
        <v>85</v>
      </c>
      <c r="L2765">
        <v>85</v>
      </c>
      <c r="M2765">
        <v>86</v>
      </c>
      <c r="N2765">
        <v>79</v>
      </c>
      <c r="O2765">
        <v>77</v>
      </c>
      <c r="P2765">
        <v>79</v>
      </c>
      <c r="Q2765">
        <v>77</v>
      </c>
      <c r="R2765">
        <v>82</v>
      </c>
      <c r="T2765" s="34">
        <f>_xlfn.XLOOKUP(B2765,Demog!$A$2:$A$219,Demog!$P$2:$P$219,,,2)</f>
        <v>37993</v>
      </c>
      <c r="U2765" s="34">
        <f t="shared" si="43"/>
        <v>16</v>
      </c>
      <c r="V2765" s="13">
        <f>IF(OR(Table1[[#This Row],[7d_positivity_public]]=0,ISBLANK(Table1[[#This Row],[7d_positivity_public]])),"",(Table1[[#This Row],[7d_positivity_public]]-Table1[[#This Row],[7d_positivity_all]])/Table1[[#This Row],[7d_positivity_public]])</f>
        <v>0.6</v>
      </c>
      <c r="W2765">
        <v>2</v>
      </c>
    </row>
    <row r="2766" spans="1:23" x14ac:dyDescent="0.25">
      <c r="A2766" s="10">
        <v>44442</v>
      </c>
      <c r="B2766">
        <v>3242</v>
      </c>
      <c r="C2766" t="s">
        <v>186</v>
      </c>
      <c r="D2766">
        <v>6</v>
      </c>
      <c r="E2766">
        <v>8</v>
      </c>
      <c r="F2766">
        <v>-2</v>
      </c>
      <c r="G2766">
        <v>6</v>
      </c>
      <c r="H2766">
        <v>89</v>
      </c>
      <c r="J2766">
        <v>91</v>
      </c>
      <c r="K2766">
        <v>89</v>
      </c>
      <c r="L2766">
        <v>87</v>
      </c>
      <c r="M2766">
        <v>90</v>
      </c>
      <c r="N2766">
        <v>83</v>
      </c>
      <c r="O2766">
        <v>81</v>
      </c>
      <c r="P2766">
        <v>83</v>
      </c>
      <c r="Q2766">
        <v>79</v>
      </c>
      <c r="R2766">
        <v>86</v>
      </c>
      <c r="T2766" s="34">
        <f>_xlfn.XLOOKUP(B2766,Demog!$A$2:$A$219,Demog!$P$2:$P$219,,,2)</f>
        <v>34483</v>
      </c>
      <c r="U2766" s="34">
        <f t="shared" si="43"/>
        <v>14</v>
      </c>
      <c r="V2766" s="13">
        <f>IF(OR(Table1[[#This Row],[7d_positivity_public]]=0,ISBLANK(Table1[[#This Row],[7d_positivity_public]])),"",(Table1[[#This Row],[7d_positivity_public]]-Table1[[#This Row],[7d_positivity_all]])/Table1[[#This Row],[7d_positivity_public]])</f>
        <v>0.66666666666666663</v>
      </c>
      <c r="W2766">
        <v>2</v>
      </c>
    </row>
    <row r="2767" spans="1:23" x14ac:dyDescent="0.25">
      <c r="A2767" s="10">
        <v>44442</v>
      </c>
      <c r="B2767">
        <v>3243</v>
      </c>
      <c r="C2767" t="s">
        <v>187</v>
      </c>
      <c r="D2767">
        <v>3</v>
      </c>
      <c r="E2767">
        <v>3</v>
      </c>
      <c r="F2767">
        <v>0</v>
      </c>
      <c r="G2767">
        <v>3</v>
      </c>
      <c r="H2767">
        <v>88</v>
      </c>
      <c r="J2767">
        <v>88</v>
      </c>
      <c r="K2767">
        <v>88</v>
      </c>
      <c r="L2767">
        <v>89</v>
      </c>
      <c r="M2767">
        <v>83</v>
      </c>
      <c r="N2767">
        <v>76</v>
      </c>
      <c r="O2767">
        <v>75</v>
      </c>
      <c r="P2767">
        <v>76</v>
      </c>
      <c r="Q2767">
        <v>76</v>
      </c>
      <c r="R2767">
        <v>78</v>
      </c>
      <c r="T2767" s="34">
        <f>_xlfn.XLOOKUP(B2767,Demog!$A$2:$A$219,Demog!$P$2:$P$219,,,2)</f>
        <v>15890</v>
      </c>
      <c r="U2767" s="34">
        <f t="shared" si="43"/>
        <v>3</v>
      </c>
      <c r="V2767" s="13">
        <f>IF(OR(Table1[[#This Row],[7d_positivity_public]]=0,ISBLANK(Table1[[#This Row],[7d_positivity_public]])),"",(Table1[[#This Row],[7d_positivity_public]]-Table1[[#This Row],[7d_positivity_all]])/Table1[[#This Row],[7d_positivity_public]])</f>
        <v>1</v>
      </c>
      <c r="W2767">
        <v>0</v>
      </c>
    </row>
    <row r="2768" spans="1:23" x14ac:dyDescent="0.25">
      <c r="A2768" s="10">
        <v>44442</v>
      </c>
      <c r="B2768">
        <v>3244</v>
      </c>
      <c r="C2768" t="s">
        <v>188</v>
      </c>
      <c r="D2768">
        <v>9</v>
      </c>
      <c r="E2768">
        <v>9</v>
      </c>
      <c r="F2768">
        <v>0</v>
      </c>
      <c r="G2768">
        <v>6</v>
      </c>
      <c r="H2768">
        <v>92</v>
      </c>
      <c r="J2768">
        <v>90</v>
      </c>
      <c r="K2768">
        <v>92</v>
      </c>
      <c r="L2768">
        <v>94</v>
      </c>
      <c r="M2768">
        <v>90</v>
      </c>
      <c r="N2768">
        <v>86</v>
      </c>
      <c r="O2768">
        <v>80</v>
      </c>
      <c r="P2768">
        <v>86</v>
      </c>
      <c r="Q2768">
        <v>86</v>
      </c>
      <c r="R2768">
        <v>86</v>
      </c>
      <c r="T2768" s="34">
        <f>_xlfn.XLOOKUP(B2768,Demog!$A$2:$A$219,Demog!$P$2:$P$219,,,2)</f>
        <v>42812</v>
      </c>
      <c r="U2768" s="34">
        <f t="shared" si="43"/>
        <v>27</v>
      </c>
      <c r="V2768" s="13">
        <f>IF(OR(Table1[[#This Row],[7d_positivity_public]]=0,ISBLANK(Table1[[#This Row],[7d_positivity_public]])),"",(Table1[[#This Row],[7d_positivity_public]]-Table1[[#This Row],[7d_positivity_all]])/Table1[[#This Row],[7d_positivity_public]])</f>
        <v>0.5</v>
      </c>
      <c r="W2768">
        <v>3</v>
      </c>
    </row>
    <row r="2769" spans="1:23" x14ac:dyDescent="0.25">
      <c r="A2769" s="10">
        <v>44442</v>
      </c>
      <c r="B2769">
        <v>3251</v>
      </c>
      <c r="C2769" t="s">
        <v>189</v>
      </c>
      <c r="D2769">
        <v>10</v>
      </c>
      <c r="E2769">
        <v>11</v>
      </c>
      <c r="F2769">
        <v>-1</v>
      </c>
      <c r="G2769">
        <v>8</v>
      </c>
      <c r="H2769">
        <v>92</v>
      </c>
      <c r="J2769">
        <v>91</v>
      </c>
      <c r="K2769">
        <v>92</v>
      </c>
      <c r="L2769">
        <v>94</v>
      </c>
      <c r="M2769">
        <v>90</v>
      </c>
      <c r="N2769">
        <v>86</v>
      </c>
      <c r="O2769">
        <v>84</v>
      </c>
      <c r="P2769">
        <v>86</v>
      </c>
      <c r="Q2769">
        <v>86</v>
      </c>
      <c r="R2769">
        <v>86</v>
      </c>
      <c r="T2769" s="34">
        <f>_xlfn.XLOOKUP(B2769,Demog!$A$2:$A$219,Demog!$P$2:$P$219,,,2)</f>
        <v>31755</v>
      </c>
      <c r="U2769" s="34">
        <f t="shared" si="43"/>
        <v>22</v>
      </c>
      <c r="V2769" s="13">
        <f>IF(OR(Table1[[#This Row],[7d_positivity_public]]=0,ISBLANK(Table1[[#This Row],[7d_positivity_public]])),"",(Table1[[#This Row],[7d_positivity_public]]-Table1[[#This Row],[7d_positivity_all]])/Table1[[#This Row],[7d_positivity_public]])</f>
        <v>0.375</v>
      </c>
      <c r="W2769">
        <v>5</v>
      </c>
    </row>
    <row r="2770" spans="1:23" x14ac:dyDescent="0.25">
      <c r="A2770" s="10">
        <v>44442</v>
      </c>
      <c r="B2770">
        <v>3252</v>
      </c>
      <c r="C2770" t="s">
        <v>190</v>
      </c>
      <c r="D2770">
        <v>16</v>
      </c>
      <c r="E2770">
        <v>13</v>
      </c>
      <c r="F2770">
        <v>3</v>
      </c>
      <c r="G2770">
        <v>7</v>
      </c>
      <c r="H2770">
        <v>92</v>
      </c>
      <c r="J2770">
        <v>86</v>
      </c>
      <c r="K2770">
        <v>92</v>
      </c>
      <c r="L2770">
        <v>94</v>
      </c>
      <c r="M2770">
        <v>87</v>
      </c>
      <c r="N2770">
        <v>85</v>
      </c>
      <c r="O2770">
        <v>75</v>
      </c>
      <c r="P2770">
        <v>86</v>
      </c>
      <c r="Q2770">
        <v>87</v>
      </c>
      <c r="R2770">
        <v>83</v>
      </c>
      <c r="T2770" s="34">
        <f>_xlfn.XLOOKUP(B2770,Demog!$A$2:$A$219,Demog!$P$2:$P$219,,,2)</f>
        <v>32807</v>
      </c>
      <c r="U2770" s="34">
        <f t="shared" si="43"/>
        <v>37</v>
      </c>
      <c r="V2770" s="13">
        <f>IF(OR(Table1[[#This Row],[7d_positivity_public]]=0,ISBLANK(Table1[[#This Row],[7d_positivity_public]])),"",(Table1[[#This Row],[7d_positivity_public]]-Table1[[#This Row],[7d_positivity_all]])/Table1[[#This Row],[7d_positivity_public]])</f>
        <v>0.42857142857142855</v>
      </c>
      <c r="W2770">
        <v>4</v>
      </c>
    </row>
    <row r="2771" spans="1:23" x14ac:dyDescent="0.25">
      <c r="A2771" s="10">
        <v>44442</v>
      </c>
      <c r="B2771">
        <v>3253</v>
      </c>
      <c r="C2771" t="s">
        <v>191</v>
      </c>
      <c r="D2771">
        <v>12</v>
      </c>
      <c r="E2771">
        <v>14</v>
      </c>
      <c r="F2771">
        <v>-2</v>
      </c>
      <c r="G2771">
        <v>7</v>
      </c>
      <c r="H2771">
        <v>92</v>
      </c>
      <c r="J2771">
        <v>91</v>
      </c>
      <c r="K2771">
        <v>92</v>
      </c>
      <c r="L2771">
        <v>94</v>
      </c>
      <c r="M2771">
        <v>90</v>
      </c>
      <c r="N2771">
        <v>86</v>
      </c>
      <c r="O2771">
        <v>82</v>
      </c>
      <c r="P2771">
        <v>87</v>
      </c>
      <c r="Q2771">
        <v>87</v>
      </c>
      <c r="R2771">
        <v>86</v>
      </c>
      <c r="T2771" s="34">
        <f>_xlfn.XLOOKUP(B2771,Demog!$A$2:$A$219,Demog!$P$2:$P$219,,,2)</f>
        <v>31246</v>
      </c>
      <c r="U2771" s="34">
        <f t="shared" si="43"/>
        <v>26</v>
      </c>
      <c r="V2771" s="13">
        <f>IF(OR(Table1[[#This Row],[7d_positivity_public]]=0,ISBLANK(Table1[[#This Row],[7d_positivity_public]])),"",(Table1[[#This Row],[7d_positivity_public]]-Table1[[#This Row],[7d_positivity_all]])/Table1[[#This Row],[7d_positivity_public]])</f>
        <v>0.42857142857142855</v>
      </c>
      <c r="W2771">
        <v>4</v>
      </c>
    </row>
    <row r="2772" spans="1:23" x14ac:dyDescent="0.25">
      <c r="A2772" s="10">
        <v>44442</v>
      </c>
      <c r="B2772">
        <v>3261</v>
      </c>
      <c r="C2772" t="s">
        <v>192</v>
      </c>
      <c r="D2772">
        <v>8</v>
      </c>
      <c r="E2772">
        <v>13</v>
      </c>
      <c r="F2772">
        <v>-5</v>
      </c>
      <c r="G2772">
        <v>7</v>
      </c>
      <c r="H2772">
        <v>90</v>
      </c>
      <c r="J2772">
        <v>87</v>
      </c>
      <c r="K2772">
        <v>90</v>
      </c>
      <c r="L2772">
        <v>91</v>
      </c>
      <c r="M2772">
        <v>90</v>
      </c>
      <c r="N2772">
        <v>84</v>
      </c>
      <c r="O2772">
        <v>78</v>
      </c>
      <c r="P2772">
        <v>84</v>
      </c>
      <c r="Q2772">
        <v>83</v>
      </c>
      <c r="R2772">
        <v>86</v>
      </c>
      <c r="T2772" s="34">
        <f>_xlfn.XLOOKUP(B2772,Demog!$A$2:$A$219,Demog!$P$2:$P$219,,,2)</f>
        <v>29561</v>
      </c>
      <c r="U2772" s="34">
        <f t="shared" si="43"/>
        <v>17</v>
      </c>
      <c r="V2772" s="13">
        <f>IF(OR(Table1[[#This Row],[7d_positivity_public]]=0,ISBLANK(Table1[[#This Row],[7d_positivity_public]])),"",(Table1[[#This Row],[7d_positivity_public]]-Table1[[#This Row],[7d_positivity_all]])/Table1[[#This Row],[7d_positivity_public]])</f>
        <v>0.2857142857142857</v>
      </c>
      <c r="W2772">
        <v>5</v>
      </c>
    </row>
    <row r="2773" spans="1:23" x14ac:dyDescent="0.25">
      <c r="A2773" s="10">
        <v>44442</v>
      </c>
      <c r="B2773">
        <v>3262</v>
      </c>
      <c r="C2773" t="s">
        <v>193</v>
      </c>
      <c r="D2773">
        <v>6</v>
      </c>
      <c r="E2773">
        <v>9</v>
      </c>
      <c r="F2773">
        <v>-3</v>
      </c>
      <c r="G2773">
        <v>5</v>
      </c>
      <c r="H2773">
        <v>86</v>
      </c>
      <c r="J2773">
        <v>85</v>
      </c>
      <c r="K2773">
        <v>86</v>
      </c>
      <c r="L2773">
        <v>89</v>
      </c>
      <c r="M2773">
        <v>84</v>
      </c>
      <c r="N2773">
        <v>79</v>
      </c>
      <c r="O2773">
        <v>75</v>
      </c>
      <c r="P2773">
        <v>79</v>
      </c>
      <c r="Q2773">
        <v>80</v>
      </c>
      <c r="R2773">
        <v>79</v>
      </c>
      <c r="T2773" s="34">
        <f>_xlfn.XLOOKUP(B2773,Demog!$A$2:$A$219,Demog!$P$2:$P$219,,,2)</f>
        <v>37453</v>
      </c>
      <c r="U2773" s="34">
        <f t="shared" si="43"/>
        <v>16</v>
      </c>
      <c r="V2773" s="13">
        <f>IF(OR(Table1[[#This Row],[7d_positivity_public]]=0,ISBLANK(Table1[[#This Row],[7d_positivity_public]])),"",(Table1[[#This Row],[7d_positivity_public]]-Table1[[#This Row],[7d_positivity_all]])/Table1[[#This Row],[7d_positivity_public]])</f>
        <v>0.6</v>
      </c>
      <c r="W2773">
        <v>2</v>
      </c>
    </row>
    <row r="2774" spans="1:23" x14ac:dyDescent="0.25">
      <c r="A2774" s="10">
        <v>44442</v>
      </c>
      <c r="B2774">
        <v>3263</v>
      </c>
      <c r="C2774" t="s">
        <v>194</v>
      </c>
      <c r="D2774">
        <v>7</v>
      </c>
      <c r="E2774">
        <v>7</v>
      </c>
      <c r="F2774">
        <v>0</v>
      </c>
      <c r="G2774">
        <v>8</v>
      </c>
      <c r="H2774">
        <v>93</v>
      </c>
      <c r="J2774">
        <v>87</v>
      </c>
      <c r="K2774">
        <v>94</v>
      </c>
      <c r="L2774">
        <v>95</v>
      </c>
      <c r="M2774">
        <v>91</v>
      </c>
      <c r="N2774">
        <v>84</v>
      </c>
      <c r="O2774">
        <v>75</v>
      </c>
      <c r="P2774">
        <v>85</v>
      </c>
      <c r="Q2774">
        <v>83</v>
      </c>
      <c r="R2774">
        <v>87</v>
      </c>
      <c r="T2774" s="34">
        <f>_xlfn.XLOOKUP(B2774,Demog!$A$2:$A$219,Demog!$P$2:$P$219,,,2)</f>
        <v>36496</v>
      </c>
      <c r="U2774" s="34">
        <f t="shared" si="43"/>
        <v>18</v>
      </c>
      <c r="V2774" s="13">
        <f>IF(OR(Table1[[#This Row],[7d_positivity_public]]=0,ISBLANK(Table1[[#This Row],[7d_positivity_public]])),"",(Table1[[#This Row],[7d_positivity_public]]-Table1[[#This Row],[7d_positivity_all]])/Table1[[#This Row],[7d_positivity_public]])</f>
        <v>0.5</v>
      </c>
      <c r="W2774">
        <v>4</v>
      </c>
    </row>
    <row r="2775" spans="1:23" x14ac:dyDescent="0.25">
      <c r="A2775" s="10">
        <v>44442</v>
      </c>
      <c r="B2775">
        <v>3264</v>
      </c>
      <c r="C2775" t="s">
        <v>195</v>
      </c>
      <c r="D2775">
        <v>6</v>
      </c>
      <c r="E2775">
        <v>8</v>
      </c>
      <c r="F2775">
        <v>-2</v>
      </c>
      <c r="G2775">
        <v>8</v>
      </c>
      <c r="H2775">
        <v>91</v>
      </c>
      <c r="J2775">
        <v>88</v>
      </c>
      <c r="K2775">
        <v>91</v>
      </c>
      <c r="L2775">
        <v>92</v>
      </c>
      <c r="M2775">
        <v>90</v>
      </c>
      <c r="N2775">
        <v>85</v>
      </c>
      <c r="O2775">
        <v>78</v>
      </c>
      <c r="P2775">
        <v>85</v>
      </c>
      <c r="Q2775">
        <v>84</v>
      </c>
      <c r="R2775">
        <v>86</v>
      </c>
      <c r="T2775" s="34">
        <f>_xlfn.XLOOKUP(B2775,Demog!$A$2:$A$219,Demog!$P$2:$P$219,,,2)</f>
        <v>31065</v>
      </c>
      <c r="U2775" s="34">
        <f t="shared" si="43"/>
        <v>13</v>
      </c>
      <c r="V2775" s="13">
        <f>IF(OR(Table1[[#This Row],[7d_positivity_public]]=0,ISBLANK(Table1[[#This Row],[7d_positivity_public]])),"",(Table1[[#This Row],[7d_positivity_public]]-Table1[[#This Row],[7d_positivity_all]])/Table1[[#This Row],[7d_positivity_public]])</f>
        <v>0.375</v>
      </c>
      <c r="W2775">
        <v>5</v>
      </c>
    </row>
    <row r="2776" spans="1:23" x14ac:dyDescent="0.25">
      <c r="A2776" s="10">
        <v>44442</v>
      </c>
      <c r="B2776">
        <v>3311</v>
      </c>
      <c r="C2776" t="s">
        <v>196</v>
      </c>
      <c r="D2776">
        <v>9</v>
      </c>
      <c r="E2776">
        <v>9</v>
      </c>
      <c r="F2776">
        <v>0</v>
      </c>
      <c r="G2776">
        <v>6</v>
      </c>
      <c r="H2776">
        <v>90</v>
      </c>
      <c r="J2776">
        <v>88</v>
      </c>
      <c r="K2776">
        <v>90</v>
      </c>
      <c r="L2776">
        <v>90</v>
      </c>
      <c r="M2776">
        <v>90</v>
      </c>
      <c r="N2776">
        <v>84</v>
      </c>
      <c r="O2776">
        <v>78</v>
      </c>
      <c r="P2776">
        <v>84</v>
      </c>
      <c r="Q2776">
        <v>82</v>
      </c>
      <c r="R2776">
        <v>87</v>
      </c>
      <c r="T2776" s="34">
        <f>_xlfn.XLOOKUP(B2776,Demog!$A$2:$A$219,Demog!$P$2:$P$219,,,2)</f>
        <v>19230</v>
      </c>
      <c r="U2776" s="34">
        <f t="shared" si="43"/>
        <v>12</v>
      </c>
      <c r="V2776" s="13">
        <f>IF(OR(Table1[[#This Row],[7d_positivity_public]]=0,ISBLANK(Table1[[#This Row],[7d_positivity_public]])),"",(Table1[[#This Row],[7d_positivity_public]]-Table1[[#This Row],[7d_positivity_all]])/Table1[[#This Row],[7d_positivity_public]])</f>
        <v>0.33333333333333331</v>
      </c>
      <c r="W2776">
        <v>4</v>
      </c>
    </row>
    <row r="2777" spans="1:23" x14ac:dyDescent="0.25">
      <c r="A2777" s="10">
        <v>44442</v>
      </c>
      <c r="B2777">
        <v>3312</v>
      </c>
      <c r="C2777" t="s">
        <v>197</v>
      </c>
      <c r="D2777">
        <v>8</v>
      </c>
      <c r="E2777">
        <v>13</v>
      </c>
      <c r="F2777">
        <v>-5</v>
      </c>
      <c r="G2777">
        <v>6</v>
      </c>
      <c r="H2777">
        <v>89</v>
      </c>
      <c r="J2777">
        <v>88</v>
      </c>
      <c r="K2777">
        <v>89</v>
      </c>
      <c r="L2777">
        <v>90</v>
      </c>
      <c r="M2777">
        <v>89</v>
      </c>
      <c r="N2777">
        <v>82</v>
      </c>
      <c r="O2777">
        <v>71</v>
      </c>
      <c r="P2777">
        <v>83</v>
      </c>
      <c r="Q2777">
        <v>81</v>
      </c>
      <c r="R2777">
        <v>85</v>
      </c>
      <c r="T2777" s="34">
        <f>_xlfn.XLOOKUP(B2777,Demog!$A$2:$A$219,Demog!$P$2:$P$219,,,2)</f>
        <v>34244</v>
      </c>
      <c r="U2777" s="34">
        <f t="shared" si="43"/>
        <v>19</v>
      </c>
      <c r="V2777" s="13">
        <f>IF(OR(Table1[[#This Row],[7d_positivity_public]]=0,ISBLANK(Table1[[#This Row],[7d_positivity_public]])),"",(Table1[[#This Row],[7d_positivity_public]]-Table1[[#This Row],[7d_positivity_all]])/Table1[[#This Row],[7d_positivity_public]])</f>
        <v>0.5</v>
      </c>
      <c r="W2777">
        <v>3</v>
      </c>
    </row>
    <row r="2778" spans="1:23" x14ac:dyDescent="0.25">
      <c r="A2778" s="10">
        <v>44442</v>
      </c>
      <c r="B2778">
        <v>3313</v>
      </c>
      <c r="C2778" t="s">
        <v>198</v>
      </c>
      <c r="D2778">
        <v>9</v>
      </c>
      <c r="E2778">
        <v>10</v>
      </c>
      <c r="F2778">
        <v>-1</v>
      </c>
      <c r="G2778">
        <v>6</v>
      </c>
      <c r="H2778">
        <v>92</v>
      </c>
      <c r="J2778">
        <v>91</v>
      </c>
      <c r="K2778">
        <v>92</v>
      </c>
      <c r="L2778">
        <v>91</v>
      </c>
      <c r="M2778">
        <v>93</v>
      </c>
      <c r="N2778">
        <v>87</v>
      </c>
      <c r="O2778">
        <v>83</v>
      </c>
      <c r="P2778">
        <v>87</v>
      </c>
      <c r="Q2778">
        <v>84</v>
      </c>
      <c r="R2778">
        <v>90</v>
      </c>
      <c r="T2778" s="34">
        <f>_xlfn.XLOOKUP(B2778,Demog!$A$2:$A$219,Demog!$P$2:$P$219,,,2)</f>
        <v>29808</v>
      </c>
      <c r="U2778" s="34">
        <f t="shared" si="43"/>
        <v>19</v>
      </c>
      <c r="V2778" s="13">
        <f>IF(OR(Table1[[#This Row],[7d_positivity_public]]=0,ISBLANK(Table1[[#This Row],[7d_positivity_public]])),"",(Table1[[#This Row],[7d_positivity_public]]-Table1[[#This Row],[7d_positivity_all]])/Table1[[#This Row],[7d_positivity_public]])</f>
        <v>0.33333333333333331</v>
      </c>
      <c r="W2778">
        <v>4</v>
      </c>
    </row>
    <row r="2779" spans="1:23" x14ac:dyDescent="0.25">
      <c r="A2779" s="10">
        <v>44442</v>
      </c>
      <c r="B2779">
        <v>3314</v>
      </c>
      <c r="C2779" t="s">
        <v>199</v>
      </c>
      <c r="D2779">
        <v>7</v>
      </c>
      <c r="E2779">
        <v>9</v>
      </c>
      <c r="F2779">
        <v>-2</v>
      </c>
      <c r="G2779">
        <v>4</v>
      </c>
      <c r="H2779">
        <v>91</v>
      </c>
      <c r="J2779">
        <v>88</v>
      </c>
      <c r="K2779">
        <v>91</v>
      </c>
      <c r="L2779">
        <v>88</v>
      </c>
      <c r="M2779">
        <v>93</v>
      </c>
      <c r="N2779">
        <v>86</v>
      </c>
      <c r="O2779">
        <v>80</v>
      </c>
      <c r="P2779">
        <v>86</v>
      </c>
      <c r="Q2779">
        <v>82</v>
      </c>
      <c r="R2779">
        <v>90</v>
      </c>
      <c r="T2779" s="34">
        <f>_xlfn.XLOOKUP(B2779,Demog!$A$2:$A$219,Demog!$P$2:$P$219,,,2)</f>
        <v>29271</v>
      </c>
      <c r="U2779" s="34">
        <f t="shared" si="43"/>
        <v>14</v>
      </c>
      <c r="V2779" s="13">
        <f>IF(OR(Table1[[#This Row],[7d_positivity_public]]=0,ISBLANK(Table1[[#This Row],[7d_positivity_public]])),"",(Table1[[#This Row],[7d_positivity_public]]-Table1[[#This Row],[7d_positivity_all]])/Table1[[#This Row],[7d_positivity_public]])</f>
        <v>0.25</v>
      </c>
      <c r="W2779">
        <v>3</v>
      </c>
    </row>
    <row r="2780" spans="1:23" x14ac:dyDescent="0.25">
      <c r="A2780" s="10">
        <v>44442</v>
      </c>
      <c r="B2780">
        <v>3315</v>
      </c>
      <c r="C2780" t="s">
        <v>200</v>
      </c>
      <c r="D2780">
        <v>4</v>
      </c>
      <c r="E2780">
        <v>10</v>
      </c>
      <c r="F2780">
        <v>-6</v>
      </c>
      <c r="G2780">
        <v>2</v>
      </c>
      <c r="H2780">
        <v>92</v>
      </c>
      <c r="J2780">
        <v>92</v>
      </c>
      <c r="K2780">
        <v>92</v>
      </c>
      <c r="L2780">
        <v>92</v>
      </c>
      <c r="M2780">
        <v>92</v>
      </c>
      <c r="N2780">
        <v>86</v>
      </c>
      <c r="O2780">
        <v>81</v>
      </c>
      <c r="P2780">
        <v>86</v>
      </c>
      <c r="Q2780">
        <v>84</v>
      </c>
      <c r="R2780">
        <v>88</v>
      </c>
      <c r="T2780" s="34">
        <f>_xlfn.XLOOKUP(B2780,Demog!$A$2:$A$219,Demog!$P$2:$P$219,,,2)</f>
        <v>28839</v>
      </c>
      <c r="U2780" s="34">
        <f t="shared" si="43"/>
        <v>8</v>
      </c>
      <c r="V2780" s="13">
        <f>IF(OR(Table1[[#This Row],[7d_positivity_public]]=0,ISBLANK(Table1[[#This Row],[7d_positivity_public]])),"",(Table1[[#This Row],[7d_positivity_public]]-Table1[[#This Row],[7d_positivity_all]])/Table1[[#This Row],[7d_positivity_public]])</f>
        <v>0.5</v>
      </c>
      <c r="W2780">
        <v>1</v>
      </c>
    </row>
    <row r="2781" spans="1:23" x14ac:dyDescent="0.25">
      <c r="A2781" s="10">
        <v>44442</v>
      </c>
      <c r="B2781">
        <v>3321</v>
      </c>
      <c r="C2781" t="s">
        <v>201</v>
      </c>
      <c r="D2781">
        <v>10</v>
      </c>
      <c r="E2781">
        <v>17</v>
      </c>
      <c r="F2781">
        <v>-7</v>
      </c>
      <c r="G2781">
        <v>9</v>
      </c>
      <c r="H2781">
        <v>88</v>
      </c>
      <c r="J2781">
        <v>86</v>
      </c>
      <c r="K2781">
        <v>88</v>
      </c>
      <c r="L2781">
        <v>85</v>
      </c>
      <c r="M2781">
        <v>90</v>
      </c>
      <c r="N2781">
        <v>81</v>
      </c>
      <c r="O2781">
        <v>73</v>
      </c>
      <c r="P2781">
        <v>82</v>
      </c>
      <c r="Q2781">
        <v>76</v>
      </c>
      <c r="R2781">
        <v>85</v>
      </c>
      <c r="T2781" s="34">
        <f>_xlfn.XLOOKUP(B2781,Demog!$A$2:$A$219,Demog!$P$2:$P$219,,,2)</f>
        <v>19412</v>
      </c>
      <c r="U2781" s="34">
        <f t="shared" si="43"/>
        <v>14</v>
      </c>
      <c r="V2781" s="13">
        <f>IF(OR(Table1[[#This Row],[7d_positivity_public]]=0,ISBLANK(Table1[[#This Row],[7d_positivity_public]])),"",(Table1[[#This Row],[7d_positivity_public]]-Table1[[#This Row],[7d_positivity_all]])/Table1[[#This Row],[7d_positivity_public]])</f>
        <v>0.66666666666666663</v>
      </c>
      <c r="W2781">
        <v>3</v>
      </c>
    </row>
    <row r="2782" spans="1:23" x14ac:dyDescent="0.25">
      <c r="A2782" s="10">
        <v>44442</v>
      </c>
      <c r="B2782">
        <v>3322</v>
      </c>
      <c r="C2782" t="s">
        <v>202</v>
      </c>
      <c r="D2782">
        <v>4</v>
      </c>
      <c r="E2782">
        <v>4</v>
      </c>
      <c r="F2782">
        <v>0</v>
      </c>
      <c r="G2782">
        <v>4</v>
      </c>
      <c r="H2782">
        <v>85</v>
      </c>
      <c r="J2782">
        <v>85</v>
      </c>
      <c r="K2782">
        <v>85</v>
      </c>
      <c r="L2782">
        <v>81</v>
      </c>
      <c r="M2782">
        <v>88</v>
      </c>
      <c r="N2782">
        <v>79</v>
      </c>
      <c r="O2782">
        <v>72</v>
      </c>
      <c r="P2782">
        <v>79</v>
      </c>
      <c r="Q2782">
        <v>73</v>
      </c>
      <c r="R2782">
        <v>84</v>
      </c>
      <c r="T2782" s="34">
        <f>_xlfn.XLOOKUP(B2782,Demog!$A$2:$A$219,Demog!$P$2:$P$219,,,2)</f>
        <v>25992</v>
      </c>
      <c r="U2782" s="34">
        <f t="shared" si="43"/>
        <v>7</v>
      </c>
      <c r="V2782" s="13">
        <f>IF(OR(Table1[[#This Row],[7d_positivity_public]]=0,ISBLANK(Table1[[#This Row],[7d_positivity_public]])),"",(Table1[[#This Row],[7d_positivity_public]]-Table1[[#This Row],[7d_positivity_all]])/Table1[[#This Row],[7d_positivity_public]])</f>
        <v>0.75</v>
      </c>
      <c r="W2782">
        <v>1</v>
      </c>
    </row>
    <row r="2783" spans="1:23" x14ac:dyDescent="0.25">
      <c r="A2783" s="10">
        <v>44442</v>
      </c>
      <c r="B2783">
        <v>3323</v>
      </c>
      <c r="C2783" t="s">
        <v>203</v>
      </c>
      <c r="D2783">
        <v>3</v>
      </c>
      <c r="E2783">
        <v>0</v>
      </c>
      <c r="F2783">
        <v>3</v>
      </c>
      <c r="G2783">
        <v>2</v>
      </c>
      <c r="H2783">
        <v>87</v>
      </c>
      <c r="J2783">
        <v>80</v>
      </c>
      <c r="K2783">
        <v>88</v>
      </c>
      <c r="L2783">
        <v>84</v>
      </c>
      <c r="M2783">
        <v>90</v>
      </c>
      <c r="N2783">
        <v>81</v>
      </c>
      <c r="O2783">
        <v>74</v>
      </c>
      <c r="P2783">
        <v>82</v>
      </c>
      <c r="Q2783">
        <v>76</v>
      </c>
      <c r="R2783">
        <v>86</v>
      </c>
      <c r="T2783" s="34">
        <f>_xlfn.XLOOKUP(B2783,Demog!$A$2:$A$219,Demog!$P$2:$P$219,,,2)</f>
        <v>5086</v>
      </c>
      <c r="U2783" s="34">
        <f t="shared" si="43"/>
        <v>1</v>
      </c>
      <c r="V2783" s="13">
        <f>IF(OR(Table1[[#This Row],[7d_positivity_public]]=0,ISBLANK(Table1[[#This Row],[7d_positivity_public]])),"",(Table1[[#This Row],[7d_positivity_public]]-Table1[[#This Row],[7d_positivity_all]])/Table1[[#This Row],[7d_positivity_public]])</f>
        <v>0.5</v>
      </c>
      <c r="W2783">
        <v>1</v>
      </c>
    </row>
    <row r="2784" spans="1:23" x14ac:dyDescent="0.25">
      <c r="A2784" s="10">
        <v>44442</v>
      </c>
      <c r="B2784">
        <v>4111</v>
      </c>
      <c r="C2784" t="s">
        <v>204</v>
      </c>
      <c r="D2784">
        <v>6</v>
      </c>
      <c r="E2784">
        <v>3</v>
      </c>
      <c r="F2784">
        <v>3</v>
      </c>
      <c r="G2784">
        <v>5</v>
      </c>
      <c r="H2784">
        <v>89</v>
      </c>
      <c r="J2784">
        <v>81</v>
      </c>
      <c r="K2784">
        <v>89</v>
      </c>
      <c r="L2784">
        <v>89</v>
      </c>
      <c r="M2784">
        <v>89</v>
      </c>
      <c r="N2784">
        <v>80</v>
      </c>
      <c r="O2784">
        <v>65</v>
      </c>
      <c r="P2784">
        <v>80</v>
      </c>
      <c r="Q2784">
        <v>78</v>
      </c>
      <c r="R2784">
        <v>83</v>
      </c>
      <c r="T2784" s="34">
        <f>_xlfn.XLOOKUP(B2784,Demog!$A$2:$A$219,Demog!$P$2:$P$219,,,2)</f>
        <v>31290</v>
      </c>
      <c r="U2784" s="34">
        <f t="shared" si="43"/>
        <v>13</v>
      </c>
      <c r="V2784" s="13">
        <f>IF(OR(Table1[[#This Row],[7d_positivity_public]]=0,ISBLANK(Table1[[#This Row],[7d_positivity_public]])),"",(Table1[[#This Row],[7d_positivity_public]]-Table1[[#This Row],[7d_positivity_all]])/Table1[[#This Row],[7d_positivity_public]])</f>
        <v>0.2</v>
      </c>
      <c r="W2784">
        <v>4</v>
      </c>
    </row>
    <row r="2785" spans="1:23" x14ac:dyDescent="0.25">
      <c r="A2785" s="10">
        <v>44442</v>
      </c>
      <c r="B2785">
        <v>4112</v>
      </c>
      <c r="C2785" t="s">
        <v>205</v>
      </c>
      <c r="D2785">
        <v>6</v>
      </c>
      <c r="E2785">
        <v>7</v>
      </c>
      <c r="F2785">
        <v>-1</v>
      </c>
      <c r="G2785">
        <v>6</v>
      </c>
      <c r="H2785">
        <v>91</v>
      </c>
      <c r="J2785">
        <v>87</v>
      </c>
      <c r="K2785">
        <v>92</v>
      </c>
      <c r="L2785">
        <v>90</v>
      </c>
      <c r="M2785">
        <v>92</v>
      </c>
      <c r="N2785">
        <v>86</v>
      </c>
      <c r="O2785">
        <v>75</v>
      </c>
      <c r="P2785">
        <v>86</v>
      </c>
      <c r="Q2785">
        <v>82</v>
      </c>
      <c r="R2785">
        <v>89</v>
      </c>
      <c r="T2785" s="34">
        <f>_xlfn.XLOOKUP(B2785,Demog!$A$2:$A$219,Demog!$P$2:$P$219,,,2)</f>
        <v>32057</v>
      </c>
      <c r="U2785" s="34">
        <f t="shared" si="43"/>
        <v>13</v>
      </c>
      <c r="V2785" s="13">
        <f>IF(OR(Table1[[#This Row],[7d_positivity_public]]=0,ISBLANK(Table1[[#This Row],[7d_positivity_public]])),"",(Table1[[#This Row],[7d_positivity_public]]-Table1[[#This Row],[7d_positivity_all]])/Table1[[#This Row],[7d_positivity_public]])</f>
        <v>0.16666666666666666</v>
      </c>
      <c r="W2785">
        <v>5</v>
      </c>
    </row>
    <row r="2786" spans="1:23" x14ac:dyDescent="0.25">
      <c r="A2786" s="10">
        <v>44442</v>
      </c>
      <c r="B2786">
        <v>4113</v>
      </c>
      <c r="C2786" t="s">
        <v>206</v>
      </c>
      <c r="D2786">
        <v>3</v>
      </c>
      <c r="E2786">
        <v>2</v>
      </c>
      <c r="F2786">
        <v>1</v>
      </c>
      <c r="G2786">
        <v>3</v>
      </c>
      <c r="H2786">
        <v>90</v>
      </c>
      <c r="J2786">
        <v>83</v>
      </c>
      <c r="K2786">
        <v>91</v>
      </c>
      <c r="L2786">
        <v>91</v>
      </c>
      <c r="M2786">
        <v>90</v>
      </c>
      <c r="N2786">
        <v>83</v>
      </c>
      <c r="O2786">
        <v>73</v>
      </c>
      <c r="P2786">
        <v>84</v>
      </c>
      <c r="Q2786">
        <v>82</v>
      </c>
      <c r="R2786">
        <v>87</v>
      </c>
      <c r="T2786" s="34">
        <f>_xlfn.XLOOKUP(B2786,Demog!$A$2:$A$219,Demog!$P$2:$P$219,,,2)</f>
        <v>22445</v>
      </c>
      <c r="U2786" s="34">
        <f t="shared" si="43"/>
        <v>5</v>
      </c>
      <c r="V2786" s="13">
        <f>IF(OR(Table1[[#This Row],[7d_positivity_public]]=0,ISBLANK(Table1[[#This Row],[7d_positivity_public]])),"",(Table1[[#This Row],[7d_positivity_public]]-Table1[[#This Row],[7d_positivity_all]])/Table1[[#This Row],[7d_positivity_public]])</f>
        <v>0.33333333333333331</v>
      </c>
      <c r="W2786">
        <v>2</v>
      </c>
    </row>
    <row r="2787" spans="1:23" x14ac:dyDescent="0.25">
      <c r="A2787" s="10">
        <v>44442</v>
      </c>
      <c r="B2787">
        <v>4114</v>
      </c>
      <c r="C2787" t="s">
        <v>207</v>
      </c>
      <c r="D2787">
        <v>2</v>
      </c>
      <c r="E2787">
        <v>5</v>
      </c>
      <c r="F2787">
        <v>-3</v>
      </c>
      <c r="G2787">
        <v>3</v>
      </c>
      <c r="H2787">
        <v>94</v>
      </c>
      <c r="J2787">
        <v>96</v>
      </c>
      <c r="K2787">
        <v>94</v>
      </c>
      <c r="L2787">
        <v>91</v>
      </c>
      <c r="M2787">
        <v>95</v>
      </c>
      <c r="N2787">
        <v>89</v>
      </c>
      <c r="O2787">
        <v>83</v>
      </c>
      <c r="P2787">
        <v>89</v>
      </c>
      <c r="Q2787">
        <v>83</v>
      </c>
      <c r="R2787">
        <v>93</v>
      </c>
      <c r="T2787" s="34">
        <f>_xlfn.XLOOKUP(B2787,Demog!$A$2:$A$219,Demog!$P$2:$P$219,,,2)</f>
        <v>18094</v>
      </c>
      <c r="U2787" s="34">
        <f t="shared" si="43"/>
        <v>3</v>
      </c>
      <c r="V2787" s="13">
        <f>IF(OR(Table1[[#This Row],[7d_positivity_public]]=0,ISBLANK(Table1[[#This Row],[7d_positivity_public]])),"",(Table1[[#This Row],[7d_positivity_public]]-Table1[[#This Row],[7d_positivity_all]])/Table1[[#This Row],[7d_positivity_public]])</f>
        <v>0.33333333333333331</v>
      </c>
      <c r="W2787">
        <v>2</v>
      </c>
    </row>
    <row r="2788" spans="1:23" x14ac:dyDescent="0.25">
      <c r="A2788" s="10">
        <v>44442</v>
      </c>
      <c r="B2788">
        <v>4115</v>
      </c>
      <c r="C2788" t="s">
        <v>208</v>
      </c>
      <c r="D2788">
        <v>3</v>
      </c>
      <c r="E2788">
        <v>1</v>
      </c>
      <c r="F2788">
        <v>2</v>
      </c>
      <c r="G2788">
        <v>3</v>
      </c>
      <c r="H2788">
        <v>94</v>
      </c>
      <c r="J2788">
        <v>90</v>
      </c>
      <c r="K2788">
        <v>94</v>
      </c>
      <c r="L2788">
        <v>95</v>
      </c>
      <c r="M2788">
        <v>94</v>
      </c>
      <c r="N2788">
        <v>87</v>
      </c>
      <c r="O2788">
        <v>77</v>
      </c>
      <c r="P2788">
        <v>88</v>
      </c>
      <c r="Q2788">
        <v>85</v>
      </c>
      <c r="R2788">
        <v>91</v>
      </c>
      <c r="T2788" s="34">
        <f>_xlfn.XLOOKUP(B2788,Demog!$A$2:$A$219,Demog!$P$2:$P$219,,,2)</f>
        <v>38257</v>
      </c>
      <c r="U2788" s="34">
        <f t="shared" si="43"/>
        <v>8</v>
      </c>
      <c r="V2788" s="13">
        <f>IF(OR(Table1[[#This Row],[7d_positivity_public]]=0,ISBLANK(Table1[[#This Row],[7d_positivity_public]])),"",(Table1[[#This Row],[7d_positivity_public]]-Table1[[#This Row],[7d_positivity_all]])/Table1[[#This Row],[7d_positivity_public]])</f>
        <v>0.33333333333333331</v>
      </c>
      <c r="W2788">
        <v>2</v>
      </c>
    </row>
    <row r="2789" spans="1:23" x14ac:dyDescent="0.25">
      <c r="A2789" s="10">
        <v>44442</v>
      </c>
      <c r="B2789">
        <v>4116</v>
      </c>
      <c r="C2789" t="s">
        <v>209</v>
      </c>
      <c r="D2789">
        <v>5</v>
      </c>
      <c r="E2789">
        <v>9</v>
      </c>
      <c r="F2789">
        <v>-4</v>
      </c>
      <c r="G2789">
        <v>6</v>
      </c>
      <c r="H2789">
        <v>91</v>
      </c>
      <c r="J2789">
        <v>89</v>
      </c>
      <c r="K2789">
        <v>91</v>
      </c>
      <c r="L2789">
        <v>91</v>
      </c>
      <c r="M2789">
        <v>92</v>
      </c>
      <c r="N2789">
        <v>84</v>
      </c>
      <c r="O2789">
        <v>76</v>
      </c>
      <c r="P2789">
        <v>85</v>
      </c>
      <c r="Q2789">
        <v>81</v>
      </c>
      <c r="R2789">
        <v>89</v>
      </c>
      <c r="T2789" s="34">
        <f>_xlfn.XLOOKUP(B2789,Demog!$A$2:$A$219,Demog!$P$2:$P$219,,,2)</f>
        <v>24167</v>
      </c>
      <c r="U2789" s="34">
        <f t="shared" si="43"/>
        <v>8</v>
      </c>
      <c r="V2789" s="13">
        <f>IF(OR(Table1[[#This Row],[7d_positivity_public]]=0,ISBLANK(Table1[[#This Row],[7d_positivity_public]])),"",(Table1[[#This Row],[7d_positivity_public]]-Table1[[#This Row],[7d_positivity_all]])/Table1[[#This Row],[7d_positivity_public]])</f>
        <v>0.33333333333333331</v>
      </c>
      <c r="W2789">
        <v>4</v>
      </c>
    </row>
    <row r="2790" spans="1:23" x14ac:dyDescent="0.25">
      <c r="A2790" s="10">
        <v>44442</v>
      </c>
      <c r="B2790">
        <v>4117</v>
      </c>
      <c r="C2790" t="s">
        <v>210</v>
      </c>
      <c r="D2790">
        <v>6</v>
      </c>
      <c r="E2790">
        <v>10</v>
      </c>
      <c r="F2790">
        <v>-4</v>
      </c>
      <c r="G2790">
        <v>4</v>
      </c>
      <c r="H2790">
        <v>90</v>
      </c>
      <c r="J2790">
        <v>86</v>
      </c>
      <c r="K2790">
        <v>90</v>
      </c>
      <c r="L2790">
        <v>88</v>
      </c>
      <c r="M2790">
        <v>92</v>
      </c>
      <c r="N2790">
        <v>82</v>
      </c>
      <c r="O2790">
        <v>74</v>
      </c>
      <c r="P2790">
        <v>83</v>
      </c>
      <c r="Q2790">
        <v>78</v>
      </c>
      <c r="R2790">
        <v>88</v>
      </c>
      <c r="T2790" s="34">
        <f>_xlfn.XLOOKUP(B2790,Demog!$A$2:$A$219,Demog!$P$2:$P$219,,,2)</f>
        <v>29704</v>
      </c>
      <c r="U2790" s="34">
        <f t="shared" si="43"/>
        <v>12</v>
      </c>
      <c r="V2790" s="13">
        <f>IF(OR(Table1[[#This Row],[7d_positivity_public]]=0,ISBLANK(Table1[[#This Row],[7d_positivity_public]])),"",(Table1[[#This Row],[7d_positivity_public]]-Table1[[#This Row],[7d_positivity_all]])/Table1[[#This Row],[7d_positivity_public]])</f>
        <v>0.25</v>
      </c>
      <c r="W2790">
        <v>3</v>
      </c>
    </row>
    <row r="2791" spans="1:23" x14ac:dyDescent="0.25">
      <c r="A2791" s="10">
        <v>44442</v>
      </c>
      <c r="B2791">
        <v>4118</v>
      </c>
      <c r="C2791" t="s">
        <v>211</v>
      </c>
      <c r="D2791">
        <v>4</v>
      </c>
      <c r="E2791">
        <v>2</v>
      </c>
      <c r="F2791">
        <v>2</v>
      </c>
      <c r="G2791">
        <v>4</v>
      </c>
      <c r="H2791">
        <v>89</v>
      </c>
      <c r="J2791">
        <v>83</v>
      </c>
      <c r="K2791">
        <v>90</v>
      </c>
      <c r="L2791">
        <v>86</v>
      </c>
      <c r="M2791">
        <v>92</v>
      </c>
      <c r="N2791">
        <v>84</v>
      </c>
      <c r="O2791">
        <v>74</v>
      </c>
      <c r="P2791">
        <v>84</v>
      </c>
      <c r="Q2791">
        <v>79</v>
      </c>
      <c r="R2791">
        <v>90</v>
      </c>
      <c r="T2791" s="34">
        <f>_xlfn.XLOOKUP(B2791,Demog!$A$2:$A$219,Demog!$P$2:$P$219,,,2)</f>
        <v>10408</v>
      </c>
      <c r="U2791" s="34">
        <f t="shared" si="43"/>
        <v>3</v>
      </c>
      <c r="V2791" s="13">
        <f>IF(OR(Table1[[#This Row],[7d_positivity_public]]=0,ISBLANK(Table1[[#This Row],[7d_positivity_public]])),"",(Table1[[#This Row],[7d_positivity_public]]-Table1[[#This Row],[7d_positivity_all]])/Table1[[#This Row],[7d_positivity_public]])</f>
        <v>0.25</v>
      </c>
      <c r="W2791">
        <v>3</v>
      </c>
    </row>
    <row r="2792" spans="1:23" x14ac:dyDescent="0.25">
      <c r="A2792" s="10">
        <v>44442</v>
      </c>
      <c r="B2792">
        <v>4119</v>
      </c>
      <c r="C2792" t="s">
        <v>212</v>
      </c>
      <c r="D2792">
        <v>19</v>
      </c>
      <c r="E2792">
        <v>5</v>
      </c>
      <c r="F2792">
        <v>14</v>
      </c>
      <c r="G2792">
        <v>10</v>
      </c>
      <c r="H2792">
        <v>87</v>
      </c>
      <c r="J2792">
        <v>81</v>
      </c>
      <c r="K2792">
        <v>87</v>
      </c>
      <c r="L2792">
        <v>84</v>
      </c>
      <c r="M2792">
        <v>91</v>
      </c>
      <c r="N2792">
        <v>80</v>
      </c>
      <c r="O2792">
        <v>69</v>
      </c>
      <c r="P2792">
        <v>80</v>
      </c>
      <c r="Q2792">
        <v>75</v>
      </c>
      <c r="R2792">
        <v>86</v>
      </c>
      <c r="T2792" s="34">
        <f>_xlfn.XLOOKUP(B2792,Demog!$A$2:$A$219,Demog!$P$2:$P$219,,,2)</f>
        <v>19497</v>
      </c>
      <c r="U2792" s="34">
        <f t="shared" si="43"/>
        <v>26</v>
      </c>
      <c r="V2792" s="13">
        <f>IF(OR(Table1[[#This Row],[7d_positivity_public]]=0,ISBLANK(Table1[[#This Row],[7d_positivity_public]])),"",(Table1[[#This Row],[7d_positivity_public]]-Table1[[#This Row],[7d_positivity_all]])/Table1[[#This Row],[7d_positivity_public]])</f>
        <v>0.1</v>
      </c>
      <c r="W2792">
        <v>9</v>
      </c>
    </row>
    <row r="2793" spans="1:23" x14ac:dyDescent="0.25">
      <c r="A2793" s="10">
        <v>44442</v>
      </c>
      <c r="B2793">
        <v>4121</v>
      </c>
      <c r="C2793" t="s">
        <v>213</v>
      </c>
      <c r="D2793">
        <v>3</v>
      </c>
      <c r="E2793">
        <v>3</v>
      </c>
      <c r="F2793">
        <v>0</v>
      </c>
      <c r="G2793">
        <v>2</v>
      </c>
      <c r="H2793">
        <v>87</v>
      </c>
      <c r="J2793">
        <v>79</v>
      </c>
      <c r="K2793">
        <v>88</v>
      </c>
      <c r="L2793">
        <v>83</v>
      </c>
      <c r="M2793">
        <v>92</v>
      </c>
      <c r="N2793">
        <v>80</v>
      </c>
      <c r="O2793">
        <v>68</v>
      </c>
      <c r="P2793">
        <v>81</v>
      </c>
      <c r="Q2793">
        <v>73</v>
      </c>
      <c r="R2793">
        <v>90</v>
      </c>
      <c r="T2793" s="34">
        <f>_xlfn.XLOOKUP(B2793,Demog!$A$2:$A$219,Demog!$P$2:$P$219,,,2)</f>
        <v>16859</v>
      </c>
      <c r="U2793" s="34">
        <f t="shared" si="43"/>
        <v>4</v>
      </c>
      <c r="V2793" s="13">
        <f>IF(OR(Table1[[#This Row],[7d_positivity_public]]=0,ISBLANK(Table1[[#This Row],[7d_positivity_public]])),"",(Table1[[#This Row],[7d_positivity_public]]-Table1[[#This Row],[7d_positivity_all]])/Table1[[#This Row],[7d_positivity_public]])</f>
        <v>0</v>
      </c>
      <c r="W2793">
        <v>2</v>
      </c>
    </row>
    <row r="2794" spans="1:23" x14ac:dyDescent="0.25">
      <c r="A2794" s="10">
        <v>44442</v>
      </c>
      <c r="B2794">
        <v>4122</v>
      </c>
      <c r="C2794" t="s">
        <v>214</v>
      </c>
      <c r="D2794">
        <v>5</v>
      </c>
      <c r="E2794">
        <v>0</v>
      </c>
      <c r="F2794">
        <v>5</v>
      </c>
      <c r="G2794">
        <v>4</v>
      </c>
      <c r="H2794">
        <v>86</v>
      </c>
      <c r="J2794">
        <v>78</v>
      </c>
      <c r="K2794">
        <v>86</v>
      </c>
      <c r="L2794">
        <v>78</v>
      </c>
      <c r="M2794">
        <v>92</v>
      </c>
      <c r="N2794">
        <v>78</v>
      </c>
      <c r="O2794">
        <v>67</v>
      </c>
      <c r="P2794">
        <v>79</v>
      </c>
      <c r="Q2794">
        <v>65</v>
      </c>
      <c r="R2794">
        <v>89</v>
      </c>
      <c r="T2794" s="34">
        <f>_xlfn.XLOOKUP(B2794,Demog!$A$2:$A$219,Demog!$P$2:$P$219,,,2)</f>
        <v>4837</v>
      </c>
      <c r="U2794" s="34">
        <f t="shared" si="43"/>
        <v>2</v>
      </c>
      <c r="V2794" s="13">
        <f>IF(OR(Table1[[#This Row],[7d_positivity_public]]=0,ISBLANK(Table1[[#This Row],[7d_positivity_public]])),"",(Table1[[#This Row],[7d_positivity_public]]-Table1[[#This Row],[7d_positivity_all]])/Table1[[#This Row],[7d_positivity_public]])</f>
        <v>0.5</v>
      </c>
      <c r="W2794">
        <v>2</v>
      </c>
    </row>
    <row r="2795" spans="1:23" x14ac:dyDescent="0.25">
      <c r="A2795" s="10">
        <v>44442</v>
      </c>
      <c r="B2795">
        <v>4123</v>
      </c>
      <c r="C2795" t="s">
        <v>215</v>
      </c>
      <c r="D2795">
        <v>12</v>
      </c>
      <c r="E2795">
        <v>6</v>
      </c>
      <c r="F2795">
        <v>6</v>
      </c>
      <c r="G2795">
        <v>8</v>
      </c>
      <c r="H2795">
        <v>89</v>
      </c>
      <c r="J2795">
        <v>85</v>
      </c>
      <c r="K2795">
        <v>89</v>
      </c>
      <c r="L2795">
        <v>86</v>
      </c>
      <c r="M2795">
        <v>92</v>
      </c>
      <c r="N2795">
        <v>80</v>
      </c>
      <c r="O2795">
        <v>70</v>
      </c>
      <c r="P2795">
        <v>81</v>
      </c>
      <c r="Q2795">
        <v>76</v>
      </c>
      <c r="R2795">
        <v>88</v>
      </c>
      <c r="T2795" s="34">
        <f>_xlfn.XLOOKUP(B2795,Demog!$A$2:$A$219,Demog!$P$2:$P$219,,,2)</f>
        <v>37985</v>
      </c>
      <c r="U2795" s="34">
        <f t="shared" si="43"/>
        <v>32</v>
      </c>
      <c r="V2795" s="13">
        <f>IF(OR(Table1[[#This Row],[7d_positivity_public]]=0,ISBLANK(Table1[[#This Row],[7d_positivity_public]])),"",(Table1[[#This Row],[7d_positivity_public]]-Table1[[#This Row],[7d_positivity_all]])/Table1[[#This Row],[7d_positivity_public]])</f>
        <v>0.125</v>
      </c>
      <c r="W2795">
        <v>7</v>
      </c>
    </row>
    <row r="2796" spans="1:23" x14ac:dyDescent="0.25">
      <c r="A2796" s="10">
        <v>44442</v>
      </c>
      <c r="B2796">
        <v>4124</v>
      </c>
      <c r="C2796" t="s">
        <v>216</v>
      </c>
      <c r="D2796">
        <v>6</v>
      </c>
      <c r="E2796">
        <v>4</v>
      </c>
      <c r="F2796">
        <v>2</v>
      </c>
      <c r="G2796">
        <v>9</v>
      </c>
      <c r="H2796">
        <v>83</v>
      </c>
      <c r="J2796">
        <v>77</v>
      </c>
      <c r="K2796">
        <v>84</v>
      </c>
      <c r="L2796">
        <v>76</v>
      </c>
      <c r="M2796">
        <v>90</v>
      </c>
      <c r="N2796">
        <v>75</v>
      </c>
      <c r="O2796">
        <v>64</v>
      </c>
      <c r="P2796">
        <v>76</v>
      </c>
      <c r="Q2796">
        <v>65</v>
      </c>
      <c r="R2796">
        <v>85</v>
      </c>
      <c r="T2796" s="34">
        <f>_xlfn.XLOOKUP(B2796,Demog!$A$2:$A$219,Demog!$P$2:$P$219,,,2)</f>
        <v>14894</v>
      </c>
      <c r="U2796" s="34">
        <f t="shared" si="43"/>
        <v>6</v>
      </c>
      <c r="V2796" s="13">
        <f>IF(OR(Table1[[#This Row],[7d_positivity_public]]=0,ISBLANK(Table1[[#This Row],[7d_positivity_public]])),"",(Table1[[#This Row],[7d_positivity_public]]-Table1[[#This Row],[7d_positivity_all]])/Table1[[#This Row],[7d_positivity_public]])</f>
        <v>0.33333333333333331</v>
      </c>
      <c r="W2796">
        <v>6</v>
      </c>
    </row>
    <row r="2797" spans="1:23" x14ac:dyDescent="0.25">
      <c r="A2797" s="10">
        <v>44442</v>
      </c>
      <c r="B2797">
        <v>4125</v>
      </c>
      <c r="C2797" t="s">
        <v>217</v>
      </c>
      <c r="D2797">
        <v>0</v>
      </c>
      <c r="E2797">
        <v>20</v>
      </c>
      <c r="F2797">
        <v>-20</v>
      </c>
      <c r="G2797">
        <v>0</v>
      </c>
      <c r="H2797">
        <v>78</v>
      </c>
      <c r="J2797">
        <v>70</v>
      </c>
      <c r="K2797">
        <v>79</v>
      </c>
      <c r="L2797">
        <v>69</v>
      </c>
      <c r="M2797">
        <v>86</v>
      </c>
      <c r="N2797">
        <v>70</v>
      </c>
      <c r="O2797">
        <v>50</v>
      </c>
      <c r="P2797">
        <v>71</v>
      </c>
      <c r="Q2797">
        <v>57</v>
      </c>
      <c r="R2797">
        <v>82</v>
      </c>
      <c r="T2797" s="34">
        <f>_xlfn.XLOOKUP(B2797,Demog!$A$2:$A$219,Demog!$P$2:$P$219,,,2)</f>
        <v>2885</v>
      </c>
      <c r="U2797" s="34">
        <f t="shared" si="43"/>
        <v>0</v>
      </c>
      <c r="V2797" s="13" t="str">
        <f>IF(OR(Table1[[#This Row],[7d_positivity_public]]=0,ISBLANK(Table1[[#This Row],[7d_positivity_public]])),"",(Table1[[#This Row],[7d_positivity_public]]-Table1[[#This Row],[7d_positivity_all]])/Table1[[#This Row],[7d_positivity_public]])</f>
        <v/>
      </c>
      <c r="W2797">
        <v>0</v>
      </c>
    </row>
    <row r="2798" spans="1:23" x14ac:dyDescent="0.25">
      <c r="A2798" s="10">
        <v>44442</v>
      </c>
      <c r="B2798">
        <v>4131</v>
      </c>
      <c r="C2798" t="s">
        <v>218</v>
      </c>
      <c r="D2798">
        <v>5</v>
      </c>
      <c r="E2798">
        <v>2</v>
      </c>
      <c r="F2798">
        <v>3</v>
      </c>
      <c r="G2798">
        <v>4</v>
      </c>
      <c r="H2798">
        <v>92</v>
      </c>
      <c r="J2798">
        <v>90</v>
      </c>
      <c r="K2798">
        <v>92</v>
      </c>
      <c r="L2798">
        <v>89</v>
      </c>
      <c r="M2798">
        <v>94</v>
      </c>
      <c r="N2798">
        <v>88</v>
      </c>
      <c r="O2798">
        <v>81</v>
      </c>
      <c r="P2798">
        <v>88</v>
      </c>
      <c r="Q2798">
        <v>81</v>
      </c>
      <c r="R2798">
        <v>92</v>
      </c>
      <c r="T2798" s="34">
        <f>_xlfn.XLOOKUP(B2798,Demog!$A$2:$A$219,Demog!$P$2:$P$219,,,2)</f>
        <v>22020</v>
      </c>
      <c r="U2798" s="34">
        <f t="shared" si="43"/>
        <v>8</v>
      </c>
      <c r="V2798" s="13">
        <f>IF(OR(Table1[[#This Row],[7d_positivity_public]]=0,ISBLANK(Table1[[#This Row],[7d_positivity_public]])),"",(Table1[[#This Row],[7d_positivity_public]]-Table1[[#This Row],[7d_positivity_all]])/Table1[[#This Row],[7d_positivity_public]])</f>
        <v>0.25</v>
      </c>
      <c r="W2798">
        <v>3</v>
      </c>
    </row>
    <row r="2799" spans="1:23" x14ac:dyDescent="0.25">
      <c r="A2799" s="10">
        <v>44442</v>
      </c>
      <c r="B2799">
        <v>4132</v>
      </c>
      <c r="C2799" t="s">
        <v>219</v>
      </c>
      <c r="D2799">
        <v>3</v>
      </c>
      <c r="E2799">
        <v>4</v>
      </c>
      <c r="F2799">
        <v>-1</v>
      </c>
      <c r="G2799">
        <v>3</v>
      </c>
      <c r="H2799">
        <v>91</v>
      </c>
      <c r="J2799">
        <v>86</v>
      </c>
      <c r="K2799">
        <v>91</v>
      </c>
      <c r="L2799">
        <v>87</v>
      </c>
      <c r="M2799">
        <v>93</v>
      </c>
      <c r="N2799">
        <v>85</v>
      </c>
      <c r="O2799">
        <v>75</v>
      </c>
      <c r="P2799">
        <v>86</v>
      </c>
      <c r="Q2799">
        <v>80</v>
      </c>
      <c r="R2799">
        <v>90</v>
      </c>
      <c r="T2799" s="34">
        <f>_xlfn.XLOOKUP(B2799,Demog!$A$2:$A$219,Demog!$P$2:$P$219,,,2)</f>
        <v>19325</v>
      </c>
      <c r="U2799" s="34">
        <f t="shared" si="43"/>
        <v>4</v>
      </c>
      <c r="V2799" s="13">
        <f>IF(OR(Table1[[#This Row],[7d_positivity_public]]=0,ISBLANK(Table1[[#This Row],[7d_positivity_public]])),"",(Table1[[#This Row],[7d_positivity_public]]-Table1[[#This Row],[7d_positivity_all]])/Table1[[#This Row],[7d_positivity_public]])</f>
        <v>0.33333333333333331</v>
      </c>
      <c r="W2799">
        <v>2</v>
      </c>
    </row>
    <row r="2800" spans="1:23" x14ac:dyDescent="0.25">
      <c r="A2800" s="10">
        <v>44442</v>
      </c>
      <c r="B2800">
        <v>4133</v>
      </c>
      <c r="C2800" t="s">
        <v>220</v>
      </c>
      <c r="D2800">
        <v>6</v>
      </c>
      <c r="E2800">
        <v>1</v>
      </c>
      <c r="F2800">
        <v>5</v>
      </c>
      <c r="G2800">
        <v>5</v>
      </c>
      <c r="H2800">
        <v>91</v>
      </c>
      <c r="J2800">
        <v>85</v>
      </c>
      <c r="K2800">
        <v>91</v>
      </c>
      <c r="L2800">
        <v>86</v>
      </c>
      <c r="M2800">
        <v>94</v>
      </c>
      <c r="N2800">
        <v>86</v>
      </c>
      <c r="O2800">
        <v>76</v>
      </c>
      <c r="P2800">
        <v>87</v>
      </c>
      <c r="Q2800">
        <v>78</v>
      </c>
      <c r="R2800">
        <v>92</v>
      </c>
      <c r="T2800" s="34">
        <f>_xlfn.XLOOKUP(B2800,Demog!$A$2:$A$219,Demog!$P$2:$P$219,,,2)</f>
        <v>11675</v>
      </c>
      <c r="U2800" s="34">
        <f t="shared" si="43"/>
        <v>5</v>
      </c>
      <c r="V2800" s="13">
        <f>IF(OR(Table1[[#This Row],[7d_positivity_public]]=0,ISBLANK(Table1[[#This Row],[7d_positivity_public]])),"",(Table1[[#This Row],[7d_positivity_public]]-Table1[[#This Row],[7d_positivity_all]])/Table1[[#This Row],[7d_positivity_public]])</f>
        <v>0</v>
      </c>
      <c r="W2800">
        <v>5</v>
      </c>
    </row>
    <row r="2801" spans="1:23" x14ac:dyDescent="0.25">
      <c r="A2801" s="10">
        <v>44442</v>
      </c>
      <c r="B2801">
        <v>4134</v>
      </c>
      <c r="C2801" t="s">
        <v>221</v>
      </c>
      <c r="D2801">
        <v>8</v>
      </c>
      <c r="E2801">
        <v>1</v>
      </c>
      <c r="F2801">
        <v>7</v>
      </c>
      <c r="G2801">
        <v>9</v>
      </c>
      <c r="H2801">
        <v>93</v>
      </c>
      <c r="J2801">
        <v>89</v>
      </c>
      <c r="K2801">
        <v>93</v>
      </c>
      <c r="L2801">
        <v>90</v>
      </c>
      <c r="M2801">
        <v>95</v>
      </c>
      <c r="N2801">
        <v>89</v>
      </c>
      <c r="O2801">
        <v>80</v>
      </c>
      <c r="P2801">
        <v>89</v>
      </c>
      <c r="Q2801">
        <v>82</v>
      </c>
      <c r="R2801">
        <v>92</v>
      </c>
      <c r="T2801" s="34">
        <f>_xlfn.XLOOKUP(B2801,Demog!$A$2:$A$219,Demog!$P$2:$P$219,,,2)</f>
        <v>11672</v>
      </c>
      <c r="U2801" s="34">
        <f t="shared" si="43"/>
        <v>7</v>
      </c>
      <c r="V2801" s="13">
        <f>IF(OR(Table1[[#This Row],[7d_positivity_public]]=0,ISBLANK(Table1[[#This Row],[7d_positivity_public]])),"",(Table1[[#This Row],[7d_positivity_public]]-Table1[[#This Row],[7d_positivity_all]])/Table1[[#This Row],[7d_positivity_public]])</f>
        <v>0.22222222222222221</v>
      </c>
      <c r="W2801">
        <v>7</v>
      </c>
    </row>
    <row r="2802" spans="1:23" x14ac:dyDescent="0.25">
      <c r="A2802" s="10">
        <v>44442</v>
      </c>
      <c r="B2802">
        <v>4141</v>
      </c>
      <c r="C2802" t="s">
        <v>222</v>
      </c>
      <c r="D2802">
        <v>2</v>
      </c>
      <c r="E2802">
        <v>5</v>
      </c>
      <c r="F2802">
        <v>-3</v>
      </c>
      <c r="G2802">
        <v>1</v>
      </c>
      <c r="H2802">
        <v>79</v>
      </c>
      <c r="J2802">
        <v>68</v>
      </c>
      <c r="K2802">
        <v>80</v>
      </c>
      <c r="L2802">
        <v>67</v>
      </c>
      <c r="M2802">
        <v>87</v>
      </c>
      <c r="N2802">
        <v>72</v>
      </c>
      <c r="O2802">
        <v>54</v>
      </c>
      <c r="P2802">
        <v>74</v>
      </c>
      <c r="Q2802">
        <v>57</v>
      </c>
      <c r="R2802">
        <v>83</v>
      </c>
      <c r="T2802" s="34">
        <f>_xlfn.XLOOKUP(B2802,Demog!$A$2:$A$219,Demog!$P$2:$P$219,,,2)</f>
        <v>10557</v>
      </c>
      <c r="U2802" s="34">
        <f t="shared" si="43"/>
        <v>1</v>
      </c>
      <c r="V2802" s="13">
        <f>IF(OR(Table1[[#This Row],[7d_positivity_public]]=0,ISBLANK(Table1[[#This Row],[7d_positivity_public]])),"",(Table1[[#This Row],[7d_positivity_public]]-Table1[[#This Row],[7d_positivity_all]])/Table1[[#This Row],[7d_positivity_public]])</f>
        <v>-1</v>
      </c>
      <c r="W2802">
        <v>2</v>
      </c>
    </row>
    <row r="2803" spans="1:23" x14ac:dyDescent="0.25">
      <c r="A2803" s="10">
        <v>44442</v>
      </c>
      <c r="B2803">
        <v>4142</v>
      </c>
      <c r="C2803" t="s">
        <v>223</v>
      </c>
      <c r="D2803">
        <v>16</v>
      </c>
      <c r="E2803">
        <v>0</v>
      </c>
      <c r="F2803">
        <v>16</v>
      </c>
      <c r="G2803">
        <v>30</v>
      </c>
      <c r="H2803">
        <v>92</v>
      </c>
      <c r="J2803">
        <v>80</v>
      </c>
      <c r="K2803">
        <v>92</v>
      </c>
      <c r="L2803">
        <v>88</v>
      </c>
      <c r="M2803">
        <v>94</v>
      </c>
      <c r="N2803">
        <v>88</v>
      </c>
      <c r="O2803">
        <v>73</v>
      </c>
      <c r="P2803">
        <v>88</v>
      </c>
      <c r="Q2803">
        <v>81</v>
      </c>
      <c r="R2803">
        <v>91</v>
      </c>
      <c r="T2803" s="34">
        <f>_xlfn.XLOOKUP(B2803,Demog!$A$2:$A$219,Demog!$P$2:$P$219,,,2)</f>
        <v>4732</v>
      </c>
      <c r="U2803" s="34">
        <f t="shared" si="43"/>
        <v>5</v>
      </c>
      <c r="V2803" s="13">
        <f>IF(OR(Table1[[#This Row],[7d_positivity_public]]=0,ISBLANK(Table1[[#This Row],[7d_positivity_public]])),"",(Table1[[#This Row],[7d_positivity_public]]-Table1[[#This Row],[7d_positivity_all]])/Table1[[#This Row],[7d_positivity_public]])</f>
        <v>0.4</v>
      </c>
      <c r="W2803">
        <v>18</v>
      </c>
    </row>
    <row r="2804" spans="1:23" x14ac:dyDescent="0.25">
      <c r="A2804" s="10">
        <v>44442</v>
      </c>
      <c r="B2804">
        <v>4211</v>
      </c>
      <c r="C2804" t="s">
        <v>224</v>
      </c>
      <c r="D2804">
        <v>5</v>
      </c>
      <c r="E2804">
        <v>4</v>
      </c>
      <c r="F2804">
        <v>1</v>
      </c>
      <c r="G2804">
        <v>4</v>
      </c>
      <c r="H2804">
        <v>84</v>
      </c>
      <c r="J2804">
        <v>74</v>
      </c>
      <c r="K2804">
        <v>84</v>
      </c>
      <c r="L2804">
        <v>76</v>
      </c>
      <c r="M2804">
        <v>90</v>
      </c>
      <c r="N2804">
        <v>76</v>
      </c>
      <c r="O2804">
        <v>58</v>
      </c>
      <c r="P2804">
        <v>78</v>
      </c>
      <c r="Q2804">
        <v>65</v>
      </c>
      <c r="R2804">
        <v>86</v>
      </c>
      <c r="T2804" s="34">
        <f>_xlfn.XLOOKUP(B2804,Demog!$A$2:$A$219,Demog!$P$2:$P$219,,,2)</f>
        <v>17780</v>
      </c>
      <c r="U2804" s="34">
        <f t="shared" si="43"/>
        <v>6</v>
      </c>
      <c r="V2804" s="13">
        <f>IF(OR(Table1[[#This Row],[7d_positivity_public]]=0,ISBLANK(Table1[[#This Row],[7d_positivity_public]])),"",(Table1[[#This Row],[7d_positivity_public]]-Table1[[#This Row],[7d_positivity_all]])/Table1[[#This Row],[7d_positivity_public]])</f>
        <v>0.25</v>
      </c>
      <c r="W2804">
        <v>3</v>
      </c>
    </row>
    <row r="2805" spans="1:23" x14ac:dyDescent="0.25">
      <c r="A2805" s="10">
        <v>44442</v>
      </c>
      <c r="B2805">
        <v>4212</v>
      </c>
      <c r="C2805" t="s">
        <v>225</v>
      </c>
      <c r="D2805">
        <v>13</v>
      </c>
      <c r="E2805">
        <v>11</v>
      </c>
      <c r="F2805">
        <v>2</v>
      </c>
      <c r="G2805">
        <v>11</v>
      </c>
      <c r="H2805">
        <v>80</v>
      </c>
      <c r="J2805">
        <v>71</v>
      </c>
      <c r="K2805">
        <v>81</v>
      </c>
      <c r="L2805">
        <v>72</v>
      </c>
      <c r="M2805">
        <v>88</v>
      </c>
      <c r="N2805">
        <v>73</v>
      </c>
      <c r="O2805">
        <v>57</v>
      </c>
      <c r="P2805">
        <v>74</v>
      </c>
      <c r="Q2805">
        <v>61</v>
      </c>
      <c r="R2805">
        <v>84</v>
      </c>
      <c r="T2805" s="34">
        <f>_xlfn.XLOOKUP(B2805,Demog!$A$2:$A$219,Demog!$P$2:$P$219,,,2)</f>
        <v>40598</v>
      </c>
      <c r="U2805" s="34">
        <f t="shared" si="43"/>
        <v>37</v>
      </c>
      <c r="V2805" s="13">
        <f>IF(OR(Table1[[#This Row],[7d_positivity_public]]=0,ISBLANK(Table1[[#This Row],[7d_positivity_public]])),"",(Table1[[#This Row],[7d_positivity_public]]-Table1[[#This Row],[7d_positivity_all]])/Table1[[#This Row],[7d_positivity_public]])</f>
        <v>0.18181818181818182</v>
      </c>
      <c r="W2805">
        <v>9</v>
      </c>
    </row>
    <row r="2806" spans="1:23" x14ac:dyDescent="0.25">
      <c r="A2806" s="10">
        <v>44446</v>
      </c>
      <c r="B2806">
        <v>1260</v>
      </c>
      <c r="C2806" t="s">
        <v>83</v>
      </c>
      <c r="D2806">
        <v>53</v>
      </c>
      <c r="E2806">
        <v>65</v>
      </c>
      <c r="F2806">
        <v>-12</v>
      </c>
      <c r="G2806">
        <v>25</v>
      </c>
      <c r="H2806">
        <v>75</v>
      </c>
      <c r="J2806">
        <v>54</v>
      </c>
      <c r="K2806">
        <v>76</v>
      </c>
      <c r="L2806">
        <v>62</v>
      </c>
      <c r="M2806">
        <v>83</v>
      </c>
      <c r="N2806">
        <v>68</v>
      </c>
      <c r="O2806">
        <v>44</v>
      </c>
      <c r="P2806">
        <v>69</v>
      </c>
      <c r="Q2806">
        <v>50</v>
      </c>
      <c r="R2806">
        <v>78</v>
      </c>
      <c r="T2806" s="34">
        <f>_xlfn.XLOOKUP(B2806,Demog!$A$2:$A$219,Demog!$P$2:$P$219,,,2)</f>
        <v>8611</v>
      </c>
      <c r="U2806" s="34">
        <f t="shared" si="43"/>
        <v>32</v>
      </c>
      <c r="V2806" s="13">
        <f>IF(OR(Table1[[#This Row],[7d_positivity_public]]=0,ISBLANK(Table1[[#This Row],[7d_positivity_public]])),"",(Table1[[#This Row],[7d_positivity_public]]-Table1[[#This Row],[7d_positivity_all]])/Table1[[#This Row],[7d_positivity_public]])</f>
        <v>0.04</v>
      </c>
      <c r="W2806">
        <v>24</v>
      </c>
    </row>
    <row r="2807" spans="1:23" x14ac:dyDescent="0.25">
      <c r="A2807" s="10">
        <v>44446</v>
      </c>
      <c r="B2807">
        <v>1270</v>
      </c>
      <c r="C2807" t="s">
        <v>84</v>
      </c>
      <c r="D2807">
        <v>87</v>
      </c>
      <c r="E2807">
        <v>83</v>
      </c>
      <c r="F2807">
        <v>4</v>
      </c>
      <c r="G2807">
        <v>28</v>
      </c>
      <c r="H2807">
        <v>67</v>
      </c>
      <c r="J2807">
        <v>34</v>
      </c>
      <c r="K2807">
        <v>69</v>
      </c>
      <c r="L2807">
        <v>59</v>
      </c>
      <c r="M2807">
        <v>73</v>
      </c>
      <c r="N2807">
        <v>59</v>
      </c>
      <c r="O2807">
        <v>23</v>
      </c>
      <c r="P2807">
        <v>61</v>
      </c>
      <c r="Q2807">
        <v>45</v>
      </c>
      <c r="R2807">
        <v>69</v>
      </c>
      <c r="T2807" s="34">
        <f>_xlfn.XLOOKUP(B2807,Demog!$A$2:$A$219,Demog!$P$2:$P$219,,,2)</f>
        <v>3469</v>
      </c>
      <c r="U2807" s="34">
        <f t="shared" si="43"/>
        <v>21</v>
      </c>
      <c r="V2807" s="13">
        <f>IF(OR(Table1[[#This Row],[7d_positivity_public]]=0,ISBLANK(Table1[[#This Row],[7d_positivity_public]])),"",(Table1[[#This Row],[7d_positivity_public]]-Table1[[#This Row],[7d_positivity_all]])/Table1[[#This Row],[7d_positivity_public]])</f>
        <v>0.10714285714285714</v>
      </c>
      <c r="W2807">
        <v>25</v>
      </c>
    </row>
    <row r="2808" spans="1:23" x14ac:dyDescent="0.25">
      <c r="A2808" s="10">
        <v>44446</v>
      </c>
      <c r="B2808">
        <v>1310</v>
      </c>
      <c r="C2808" t="s">
        <v>87</v>
      </c>
      <c r="D2808">
        <v>19</v>
      </c>
      <c r="E2808">
        <v>32</v>
      </c>
      <c r="F2808">
        <v>-13</v>
      </c>
      <c r="G2808">
        <v>16</v>
      </c>
      <c r="H2808">
        <v>85</v>
      </c>
      <c r="J2808">
        <v>66</v>
      </c>
      <c r="K2808">
        <v>86</v>
      </c>
      <c r="L2808">
        <v>80</v>
      </c>
      <c r="M2808">
        <v>89</v>
      </c>
      <c r="N2808">
        <v>76</v>
      </c>
      <c r="O2808">
        <v>50</v>
      </c>
      <c r="P2808">
        <v>77</v>
      </c>
      <c r="Q2808">
        <v>66</v>
      </c>
      <c r="R2808">
        <v>82</v>
      </c>
      <c r="T2808" s="34">
        <f>_xlfn.XLOOKUP(B2808,Demog!$A$2:$A$219,Demog!$P$2:$P$219,,,2)</f>
        <v>19231</v>
      </c>
      <c r="U2808" s="34">
        <f t="shared" si="43"/>
        <v>26</v>
      </c>
      <c r="V2808" s="13">
        <f>IF(OR(Table1[[#This Row],[7d_positivity_public]]=0,ISBLANK(Table1[[#This Row],[7d_positivity_public]])),"",(Table1[[#This Row],[7d_positivity_public]]-Table1[[#This Row],[7d_positivity_all]])/Table1[[#This Row],[7d_positivity_public]])</f>
        <v>6.25E-2</v>
      </c>
      <c r="W2808">
        <v>15</v>
      </c>
    </row>
    <row r="2809" spans="1:23" x14ac:dyDescent="0.25">
      <c r="A2809" s="10">
        <v>44446</v>
      </c>
      <c r="B2809">
        <v>1320</v>
      </c>
      <c r="C2809" t="s">
        <v>89</v>
      </c>
      <c r="D2809">
        <v>19</v>
      </c>
      <c r="E2809">
        <v>19</v>
      </c>
      <c r="F2809">
        <v>0</v>
      </c>
      <c r="G2809">
        <v>11</v>
      </c>
      <c r="H2809">
        <v>82</v>
      </c>
      <c r="J2809">
        <v>74</v>
      </c>
      <c r="K2809">
        <v>83</v>
      </c>
      <c r="L2809">
        <v>75</v>
      </c>
      <c r="M2809">
        <v>88</v>
      </c>
      <c r="N2809">
        <v>76</v>
      </c>
      <c r="O2809">
        <v>60</v>
      </c>
      <c r="P2809">
        <v>76</v>
      </c>
      <c r="Q2809">
        <v>65</v>
      </c>
      <c r="R2809">
        <v>84</v>
      </c>
      <c r="T2809" s="34">
        <f>_xlfn.XLOOKUP(B2809,Demog!$A$2:$A$219,Demog!$P$2:$P$219,,,2)</f>
        <v>41799</v>
      </c>
      <c r="U2809" s="34">
        <f t="shared" si="43"/>
        <v>56</v>
      </c>
      <c r="V2809" s="13">
        <f>IF(OR(Table1[[#This Row],[7d_positivity_public]]=0,ISBLANK(Table1[[#This Row],[7d_positivity_public]])),"",(Table1[[#This Row],[7d_positivity_public]]-Table1[[#This Row],[7d_positivity_all]])/Table1[[#This Row],[7d_positivity_public]])</f>
        <v>9.0909090909090912E-2</v>
      </c>
      <c r="W2809">
        <v>10</v>
      </c>
    </row>
    <row r="2810" spans="1:23" x14ac:dyDescent="0.25">
      <c r="A2810" s="10">
        <v>44446</v>
      </c>
      <c r="B2810">
        <v>1330</v>
      </c>
      <c r="C2810" t="s">
        <v>91</v>
      </c>
      <c r="D2810">
        <v>17</v>
      </c>
      <c r="E2810">
        <v>30</v>
      </c>
      <c r="F2810">
        <v>-13</v>
      </c>
      <c r="G2810">
        <v>12</v>
      </c>
      <c r="H2810">
        <v>78</v>
      </c>
      <c r="J2810">
        <v>59</v>
      </c>
      <c r="K2810">
        <v>79</v>
      </c>
      <c r="L2810">
        <v>74</v>
      </c>
      <c r="M2810">
        <v>81</v>
      </c>
      <c r="N2810">
        <v>69</v>
      </c>
      <c r="O2810">
        <v>43</v>
      </c>
      <c r="P2810">
        <v>70</v>
      </c>
      <c r="Q2810">
        <v>58</v>
      </c>
      <c r="R2810">
        <v>75</v>
      </c>
      <c r="T2810" s="34">
        <f>_xlfn.XLOOKUP(B2810,Demog!$A$2:$A$219,Demog!$P$2:$P$219,,,2)</f>
        <v>5101</v>
      </c>
      <c r="U2810" s="34">
        <f t="shared" si="43"/>
        <v>6</v>
      </c>
      <c r="V2810" s="13">
        <f>IF(OR(Table1[[#This Row],[7d_positivity_public]]=0,ISBLANK(Table1[[#This Row],[7d_positivity_public]])),"",(Table1[[#This Row],[7d_positivity_public]]-Table1[[#This Row],[7d_positivity_all]])/Table1[[#This Row],[7d_positivity_public]])</f>
        <v>0</v>
      </c>
      <c r="W2810">
        <v>12</v>
      </c>
    </row>
    <row r="2811" spans="1:23" x14ac:dyDescent="0.25">
      <c r="A2811" s="10">
        <v>44446</v>
      </c>
      <c r="B2811">
        <v>1340</v>
      </c>
      <c r="C2811" t="s">
        <v>93</v>
      </c>
      <c r="D2811">
        <v>9</v>
      </c>
      <c r="E2811">
        <v>5</v>
      </c>
      <c r="F2811">
        <v>4</v>
      </c>
      <c r="G2811">
        <v>8</v>
      </c>
      <c r="H2811">
        <v>78</v>
      </c>
      <c r="J2811">
        <v>60</v>
      </c>
      <c r="K2811">
        <v>79</v>
      </c>
      <c r="L2811">
        <v>71</v>
      </c>
      <c r="M2811">
        <v>83</v>
      </c>
      <c r="N2811">
        <v>70</v>
      </c>
      <c r="O2811">
        <v>44</v>
      </c>
      <c r="P2811">
        <v>71</v>
      </c>
      <c r="Q2811">
        <v>58</v>
      </c>
      <c r="R2811">
        <v>78</v>
      </c>
      <c r="T2811" s="34">
        <f>_xlfn.XLOOKUP(B2811,Demog!$A$2:$A$219,Demog!$P$2:$P$219,,,2)</f>
        <v>4781</v>
      </c>
      <c r="U2811" s="34">
        <f t="shared" si="43"/>
        <v>3</v>
      </c>
      <c r="V2811" s="13">
        <f>IF(OR(Table1[[#This Row],[7d_positivity_public]]=0,ISBLANK(Table1[[#This Row],[7d_positivity_public]])),"",(Table1[[#This Row],[7d_positivity_public]]-Table1[[#This Row],[7d_positivity_all]])/Table1[[#This Row],[7d_positivity_public]])</f>
        <v>0.375</v>
      </c>
      <c r="W2811">
        <v>5</v>
      </c>
    </row>
    <row r="2812" spans="1:23" x14ac:dyDescent="0.25">
      <c r="A2812" s="10">
        <v>44446</v>
      </c>
      <c r="B2812">
        <v>1350</v>
      </c>
      <c r="C2812" t="s">
        <v>95</v>
      </c>
      <c r="D2812">
        <v>35</v>
      </c>
      <c r="E2812">
        <v>26</v>
      </c>
      <c r="F2812">
        <v>9</v>
      </c>
      <c r="G2812">
        <v>22</v>
      </c>
      <c r="H2812">
        <v>72</v>
      </c>
      <c r="J2812">
        <v>52</v>
      </c>
      <c r="K2812">
        <v>73</v>
      </c>
      <c r="L2812">
        <v>59</v>
      </c>
      <c r="M2812">
        <v>83</v>
      </c>
      <c r="N2812">
        <v>64</v>
      </c>
      <c r="O2812">
        <v>38</v>
      </c>
      <c r="P2812">
        <v>66</v>
      </c>
      <c r="Q2812">
        <v>48</v>
      </c>
      <c r="R2812">
        <v>78</v>
      </c>
      <c r="T2812" s="34">
        <f>_xlfn.XLOOKUP(B2812,Demog!$A$2:$A$219,Demog!$P$2:$P$219,,,2)</f>
        <v>10220</v>
      </c>
      <c r="U2812" s="34">
        <f t="shared" si="43"/>
        <v>25</v>
      </c>
      <c r="V2812" s="13">
        <f>IF(OR(Table1[[#This Row],[7d_positivity_public]]=0,ISBLANK(Table1[[#This Row],[7d_positivity_public]])),"",(Table1[[#This Row],[7d_positivity_public]]-Table1[[#This Row],[7d_positivity_all]])/Table1[[#This Row],[7d_positivity_public]])</f>
        <v>4.5454545454545456E-2</v>
      </c>
      <c r="W2812">
        <v>21</v>
      </c>
    </row>
    <row r="2813" spans="1:23" x14ac:dyDescent="0.25">
      <c r="A2813" s="10">
        <v>44446</v>
      </c>
      <c r="B2813">
        <v>1361</v>
      </c>
      <c r="C2813" t="s">
        <v>97</v>
      </c>
      <c r="D2813">
        <v>30</v>
      </c>
      <c r="E2813">
        <v>44</v>
      </c>
      <c r="F2813">
        <v>-14</v>
      </c>
      <c r="G2813">
        <v>17</v>
      </c>
      <c r="H2813">
        <v>80</v>
      </c>
      <c r="J2813">
        <v>70</v>
      </c>
      <c r="K2813">
        <v>80</v>
      </c>
      <c r="L2813">
        <v>70</v>
      </c>
      <c r="M2813">
        <v>88</v>
      </c>
      <c r="N2813">
        <v>72</v>
      </c>
      <c r="O2813">
        <v>57</v>
      </c>
      <c r="P2813">
        <v>73</v>
      </c>
      <c r="Q2813">
        <v>59</v>
      </c>
      <c r="R2813">
        <v>83</v>
      </c>
      <c r="T2813" s="34">
        <f>_xlfn.XLOOKUP(B2813,Demog!$A$2:$A$219,Demog!$P$2:$P$219,,,2)</f>
        <v>53266</v>
      </c>
      <c r="U2813" s="34">
        <f t="shared" si="43"/>
        <v>112</v>
      </c>
      <c r="V2813" s="13">
        <f>IF(OR(Table1[[#This Row],[7d_positivity_public]]=0,ISBLANK(Table1[[#This Row],[7d_positivity_public]])),"",(Table1[[#This Row],[7d_positivity_public]]-Table1[[#This Row],[7d_positivity_all]])/Table1[[#This Row],[7d_positivity_public]])</f>
        <v>0.11764705882352941</v>
      </c>
      <c r="W2813">
        <v>15</v>
      </c>
    </row>
    <row r="2814" spans="1:23" x14ac:dyDescent="0.25">
      <c r="A2814" s="10">
        <v>44446</v>
      </c>
      <c r="B2814">
        <v>1362</v>
      </c>
      <c r="C2814" t="s">
        <v>99</v>
      </c>
      <c r="D2814">
        <v>43</v>
      </c>
      <c r="E2814">
        <v>59</v>
      </c>
      <c r="F2814">
        <v>-16</v>
      </c>
      <c r="G2814">
        <v>23</v>
      </c>
      <c r="H2814">
        <v>72</v>
      </c>
      <c r="J2814">
        <v>54</v>
      </c>
      <c r="K2814">
        <v>74</v>
      </c>
      <c r="L2814">
        <v>60</v>
      </c>
      <c r="M2814">
        <v>82</v>
      </c>
      <c r="N2814">
        <v>64</v>
      </c>
      <c r="O2814">
        <v>40</v>
      </c>
      <c r="P2814">
        <v>66</v>
      </c>
      <c r="Q2814">
        <v>48</v>
      </c>
      <c r="R2814">
        <v>77</v>
      </c>
      <c r="T2814" s="34">
        <f>_xlfn.XLOOKUP(B2814,Demog!$A$2:$A$219,Demog!$P$2:$P$219,,,2)</f>
        <v>13583</v>
      </c>
      <c r="U2814" s="34">
        <f t="shared" si="43"/>
        <v>41</v>
      </c>
      <c r="V2814" s="13">
        <f>IF(OR(Table1[[#This Row],[7d_positivity_public]]=0,ISBLANK(Table1[[#This Row],[7d_positivity_public]])),"",(Table1[[#This Row],[7d_positivity_public]]-Table1[[#This Row],[7d_positivity_all]])/Table1[[#This Row],[7d_positivity_public]])</f>
        <v>4.3478260869565216E-2</v>
      </c>
      <c r="W2814">
        <v>22</v>
      </c>
    </row>
    <row r="2815" spans="1:23" x14ac:dyDescent="0.25">
      <c r="A2815" s="10">
        <v>44446</v>
      </c>
      <c r="B2815">
        <v>1371</v>
      </c>
      <c r="C2815" t="s">
        <v>101</v>
      </c>
      <c r="D2815">
        <v>39</v>
      </c>
      <c r="E2815">
        <v>17</v>
      </c>
      <c r="F2815">
        <v>22</v>
      </c>
      <c r="G2815">
        <v>24</v>
      </c>
      <c r="H2815">
        <v>75</v>
      </c>
      <c r="J2815">
        <v>59</v>
      </c>
      <c r="K2815">
        <v>76</v>
      </c>
      <c r="L2815">
        <v>62</v>
      </c>
      <c r="M2815">
        <v>84</v>
      </c>
      <c r="N2815">
        <v>68</v>
      </c>
      <c r="O2815">
        <v>44</v>
      </c>
      <c r="P2815">
        <v>69</v>
      </c>
      <c r="Q2815">
        <v>49</v>
      </c>
      <c r="R2815">
        <v>79</v>
      </c>
      <c r="T2815" s="34">
        <f>_xlfn.XLOOKUP(B2815,Demog!$A$2:$A$219,Demog!$P$2:$P$219,,,2)</f>
        <v>8720</v>
      </c>
      <c r="U2815" s="34">
        <f t="shared" si="43"/>
        <v>24</v>
      </c>
      <c r="V2815" s="13">
        <f>IF(OR(Table1[[#This Row],[7d_positivity_public]]=0,ISBLANK(Table1[[#This Row],[7d_positivity_public]])),"",(Table1[[#This Row],[7d_positivity_public]]-Table1[[#This Row],[7d_positivity_all]])/Table1[[#This Row],[7d_positivity_public]])</f>
        <v>0.16666666666666666</v>
      </c>
      <c r="W2815">
        <v>20</v>
      </c>
    </row>
    <row r="2816" spans="1:23" x14ac:dyDescent="0.25">
      <c r="A2816" s="10">
        <v>44446</v>
      </c>
      <c r="B2816">
        <v>1372</v>
      </c>
      <c r="C2816" t="s">
        <v>103</v>
      </c>
      <c r="D2816">
        <v>28</v>
      </c>
      <c r="E2816">
        <v>26</v>
      </c>
      <c r="F2816">
        <v>2</v>
      </c>
      <c r="G2816">
        <v>16</v>
      </c>
      <c r="H2816">
        <v>81</v>
      </c>
      <c r="J2816">
        <v>68</v>
      </c>
      <c r="K2816">
        <v>82</v>
      </c>
      <c r="L2816">
        <v>73</v>
      </c>
      <c r="M2816">
        <v>88</v>
      </c>
      <c r="N2816">
        <v>73</v>
      </c>
      <c r="O2816">
        <v>55</v>
      </c>
      <c r="P2816">
        <v>74</v>
      </c>
      <c r="Q2816">
        <v>61</v>
      </c>
      <c r="R2816">
        <v>84</v>
      </c>
      <c r="T2816" s="34">
        <f>_xlfn.XLOOKUP(B2816,Demog!$A$2:$A$219,Demog!$P$2:$P$219,,,2)</f>
        <v>41482</v>
      </c>
      <c r="U2816" s="34">
        <f t="shared" si="43"/>
        <v>81</v>
      </c>
      <c r="V2816" s="13">
        <f>IF(OR(Table1[[#This Row],[7d_positivity_public]]=0,ISBLANK(Table1[[#This Row],[7d_positivity_public]])),"",(Table1[[#This Row],[7d_positivity_public]]-Table1[[#This Row],[7d_positivity_all]])/Table1[[#This Row],[7d_positivity_public]])</f>
        <v>0.125</v>
      </c>
      <c r="W2816">
        <v>14</v>
      </c>
    </row>
    <row r="2817" spans="1:23" x14ac:dyDescent="0.25">
      <c r="A2817" s="10">
        <v>44446</v>
      </c>
      <c r="B2817">
        <v>1373</v>
      </c>
      <c r="C2817" t="s">
        <v>106</v>
      </c>
      <c r="D2817">
        <v>41</v>
      </c>
      <c r="E2817">
        <v>23</v>
      </c>
      <c r="F2817">
        <v>18</v>
      </c>
      <c r="G2817">
        <v>24</v>
      </c>
      <c r="H2817">
        <v>77</v>
      </c>
      <c r="J2817">
        <v>62</v>
      </c>
      <c r="K2817">
        <v>79</v>
      </c>
      <c r="L2817">
        <v>72</v>
      </c>
      <c r="M2817">
        <v>84</v>
      </c>
      <c r="N2817">
        <v>69</v>
      </c>
      <c r="O2817">
        <v>50</v>
      </c>
      <c r="P2817">
        <v>71</v>
      </c>
      <c r="Q2817">
        <v>61</v>
      </c>
      <c r="R2817">
        <v>79</v>
      </c>
      <c r="T2817" s="34">
        <f>_xlfn.XLOOKUP(B2817,Demog!$A$2:$A$219,Demog!$P$2:$P$219,,,2)</f>
        <v>12922</v>
      </c>
      <c r="U2817" s="34">
        <f t="shared" si="43"/>
        <v>37</v>
      </c>
      <c r="V2817" s="13">
        <f>IF(OR(Table1[[#This Row],[7d_positivity_public]]=0,ISBLANK(Table1[[#This Row],[7d_positivity_public]])),"",(Table1[[#This Row],[7d_positivity_public]]-Table1[[#This Row],[7d_positivity_all]])/Table1[[#This Row],[7d_positivity_public]])</f>
        <v>8.3333333333333329E-2</v>
      </c>
      <c r="W2817">
        <v>22</v>
      </c>
    </row>
    <row r="2818" spans="1:23" x14ac:dyDescent="0.25">
      <c r="A2818" s="10">
        <v>44446</v>
      </c>
      <c r="B2818">
        <v>1374</v>
      </c>
      <c r="C2818" t="s">
        <v>108</v>
      </c>
      <c r="D2818">
        <v>21</v>
      </c>
      <c r="E2818">
        <v>38</v>
      </c>
      <c r="F2818">
        <v>-17</v>
      </c>
      <c r="G2818">
        <v>14</v>
      </c>
      <c r="H2818">
        <v>85</v>
      </c>
      <c r="J2818">
        <v>76</v>
      </c>
      <c r="K2818">
        <v>85</v>
      </c>
      <c r="L2818">
        <v>82</v>
      </c>
      <c r="M2818">
        <v>89</v>
      </c>
      <c r="N2818">
        <v>77</v>
      </c>
      <c r="O2818">
        <v>64</v>
      </c>
      <c r="P2818">
        <v>78</v>
      </c>
      <c r="Q2818">
        <v>70</v>
      </c>
      <c r="R2818">
        <v>85</v>
      </c>
      <c r="T2818" s="34">
        <f>_xlfn.XLOOKUP(B2818,Demog!$A$2:$A$219,Demog!$P$2:$P$219,,,2)</f>
        <v>33401</v>
      </c>
      <c r="U2818" s="34">
        <f t="shared" ref="U2818:U2881" si="44">ROUND(T2818*D2818/100000*7,0)</f>
        <v>49</v>
      </c>
      <c r="V2818" s="13">
        <f>IF(OR(Table1[[#This Row],[7d_positivity_public]]=0,ISBLANK(Table1[[#This Row],[7d_positivity_public]])),"",(Table1[[#This Row],[7d_positivity_public]]-Table1[[#This Row],[7d_positivity_all]])/Table1[[#This Row],[7d_positivity_public]])</f>
        <v>0.2857142857142857</v>
      </c>
      <c r="W2818">
        <v>10</v>
      </c>
    </row>
    <row r="2819" spans="1:23" x14ac:dyDescent="0.25">
      <c r="A2819" s="10">
        <v>44446</v>
      </c>
      <c r="B2819">
        <v>1375</v>
      </c>
      <c r="C2819" t="s">
        <v>110</v>
      </c>
      <c r="D2819">
        <v>27</v>
      </c>
      <c r="E2819">
        <v>37</v>
      </c>
      <c r="F2819">
        <v>-10</v>
      </c>
      <c r="G2819">
        <v>13</v>
      </c>
      <c r="H2819">
        <v>83</v>
      </c>
      <c r="J2819">
        <v>69</v>
      </c>
      <c r="K2819">
        <v>84</v>
      </c>
      <c r="L2819">
        <v>80</v>
      </c>
      <c r="M2819">
        <v>87</v>
      </c>
      <c r="N2819">
        <v>74</v>
      </c>
      <c r="O2819">
        <v>55</v>
      </c>
      <c r="P2819">
        <v>75</v>
      </c>
      <c r="Q2819">
        <v>66</v>
      </c>
      <c r="R2819">
        <v>82</v>
      </c>
      <c r="T2819" s="34">
        <f>_xlfn.XLOOKUP(B2819,Demog!$A$2:$A$219,Demog!$P$2:$P$219,,,2)</f>
        <v>38661</v>
      </c>
      <c r="U2819" s="34">
        <f t="shared" si="44"/>
        <v>73</v>
      </c>
      <c r="V2819" s="13">
        <f>IF(OR(Table1[[#This Row],[7d_positivity_public]]=0,ISBLANK(Table1[[#This Row],[7d_positivity_public]])),"",(Table1[[#This Row],[7d_positivity_public]]-Table1[[#This Row],[7d_positivity_all]])/Table1[[#This Row],[7d_positivity_public]])</f>
        <v>0.15384615384615385</v>
      </c>
      <c r="W2819">
        <v>11</v>
      </c>
    </row>
    <row r="2820" spans="1:23" x14ac:dyDescent="0.25">
      <c r="A2820" s="10">
        <v>44446</v>
      </c>
      <c r="B2820">
        <v>1376</v>
      </c>
      <c r="C2820" t="s">
        <v>112</v>
      </c>
      <c r="D2820">
        <v>31</v>
      </c>
      <c r="E2820">
        <v>34</v>
      </c>
      <c r="F2820">
        <v>-3</v>
      </c>
      <c r="G2820">
        <v>16</v>
      </c>
      <c r="H2820">
        <v>77</v>
      </c>
      <c r="J2820">
        <v>64</v>
      </c>
      <c r="K2820">
        <v>78</v>
      </c>
      <c r="L2820">
        <v>74</v>
      </c>
      <c r="M2820">
        <v>83</v>
      </c>
      <c r="N2820">
        <v>67</v>
      </c>
      <c r="O2820">
        <v>49</v>
      </c>
      <c r="P2820">
        <v>68</v>
      </c>
      <c r="Q2820">
        <v>61</v>
      </c>
      <c r="R2820">
        <v>77</v>
      </c>
      <c r="T2820" s="34">
        <f>_xlfn.XLOOKUP(B2820,Demog!$A$2:$A$219,Demog!$P$2:$P$219,,,2)</f>
        <v>34796</v>
      </c>
      <c r="U2820" s="34">
        <f t="shared" si="44"/>
        <v>76</v>
      </c>
      <c r="V2820" s="13">
        <f>IF(OR(Table1[[#This Row],[7d_positivity_public]]=0,ISBLANK(Table1[[#This Row],[7d_positivity_public]])),"",(Table1[[#This Row],[7d_positivity_public]]-Table1[[#This Row],[7d_positivity_all]])/Table1[[#This Row],[7d_positivity_public]])</f>
        <v>0.125</v>
      </c>
      <c r="W2820">
        <v>14</v>
      </c>
    </row>
    <row r="2821" spans="1:23" x14ac:dyDescent="0.25">
      <c r="A2821" s="10">
        <v>44446</v>
      </c>
      <c r="B2821">
        <v>1377</v>
      </c>
      <c r="C2821" t="s">
        <v>114</v>
      </c>
      <c r="D2821">
        <v>23</v>
      </c>
      <c r="E2821">
        <v>31</v>
      </c>
      <c r="F2821">
        <v>-8</v>
      </c>
      <c r="G2821">
        <v>15</v>
      </c>
      <c r="H2821">
        <v>85</v>
      </c>
      <c r="J2821">
        <v>82</v>
      </c>
      <c r="K2821">
        <v>85</v>
      </c>
      <c r="L2821">
        <v>80</v>
      </c>
      <c r="M2821">
        <v>90</v>
      </c>
      <c r="N2821">
        <v>78</v>
      </c>
      <c r="O2821">
        <v>70</v>
      </c>
      <c r="P2821">
        <v>79</v>
      </c>
      <c r="Q2821">
        <v>71</v>
      </c>
      <c r="R2821">
        <v>86</v>
      </c>
      <c r="T2821" s="34">
        <f>_xlfn.XLOOKUP(B2821,Demog!$A$2:$A$219,Demog!$P$2:$P$219,,,2)</f>
        <v>24900</v>
      </c>
      <c r="U2821" s="34">
        <f t="shared" si="44"/>
        <v>40</v>
      </c>
      <c r="V2821" s="13">
        <f>IF(OR(Table1[[#This Row],[7d_positivity_public]]=0,ISBLANK(Table1[[#This Row],[7d_positivity_public]])),"",(Table1[[#This Row],[7d_positivity_public]]-Table1[[#This Row],[7d_positivity_all]])/Table1[[#This Row],[7d_positivity_public]])</f>
        <v>0.2</v>
      </c>
      <c r="W2821">
        <v>12</v>
      </c>
    </row>
    <row r="2822" spans="1:23" x14ac:dyDescent="0.25">
      <c r="A2822" s="10">
        <v>44446</v>
      </c>
      <c r="B2822">
        <v>1380</v>
      </c>
      <c r="C2822" t="s">
        <v>116</v>
      </c>
      <c r="D2822">
        <v>10</v>
      </c>
      <c r="E2822">
        <v>14</v>
      </c>
      <c r="F2822">
        <v>-4</v>
      </c>
      <c r="G2822">
        <v>8</v>
      </c>
      <c r="H2822">
        <v>83</v>
      </c>
      <c r="J2822">
        <v>72</v>
      </c>
      <c r="K2822">
        <v>84</v>
      </c>
      <c r="L2822">
        <v>75</v>
      </c>
      <c r="M2822">
        <v>89</v>
      </c>
      <c r="N2822">
        <v>77</v>
      </c>
      <c r="O2822">
        <v>59</v>
      </c>
      <c r="P2822">
        <v>78</v>
      </c>
      <c r="Q2822">
        <v>66</v>
      </c>
      <c r="R2822">
        <v>85</v>
      </c>
      <c r="T2822" s="34">
        <f>_xlfn.XLOOKUP(B2822,Demog!$A$2:$A$219,Demog!$P$2:$P$219,,,2)</f>
        <v>12110</v>
      </c>
      <c r="U2822" s="34">
        <f t="shared" si="44"/>
        <v>8</v>
      </c>
      <c r="V2822" s="13">
        <f>IF(OR(Table1[[#This Row],[7d_positivity_public]]=0,ISBLANK(Table1[[#This Row],[7d_positivity_public]])),"",(Table1[[#This Row],[7d_positivity_public]]-Table1[[#This Row],[7d_positivity_all]])/Table1[[#This Row],[7d_positivity_public]])</f>
        <v>0.125</v>
      </c>
      <c r="W2822">
        <v>7</v>
      </c>
    </row>
    <row r="2823" spans="1:23" x14ac:dyDescent="0.25">
      <c r="A2823" s="10">
        <v>44446</v>
      </c>
      <c r="B2823">
        <v>1390</v>
      </c>
      <c r="C2823" t="s">
        <v>118</v>
      </c>
      <c r="D2823">
        <v>35</v>
      </c>
      <c r="E2823">
        <v>38</v>
      </c>
      <c r="F2823">
        <v>-3</v>
      </c>
      <c r="G2823">
        <v>26</v>
      </c>
      <c r="H2823">
        <v>66</v>
      </c>
      <c r="J2823">
        <v>34</v>
      </c>
      <c r="K2823">
        <v>68</v>
      </c>
      <c r="L2823">
        <v>51</v>
      </c>
      <c r="M2823">
        <v>79</v>
      </c>
      <c r="N2823">
        <v>58</v>
      </c>
      <c r="O2823">
        <v>24</v>
      </c>
      <c r="P2823">
        <v>60</v>
      </c>
      <c r="Q2823">
        <v>40</v>
      </c>
      <c r="R2823">
        <v>73</v>
      </c>
      <c r="T2823" s="34">
        <f>_xlfn.XLOOKUP(B2823,Demog!$A$2:$A$219,Demog!$P$2:$P$219,,,2)</f>
        <v>7285</v>
      </c>
      <c r="U2823" s="34">
        <f t="shared" si="44"/>
        <v>18</v>
      </c>
      <c r="V2823" s="13">
        <f>IF(OR(Table1[[#This Row],[7d_positivity_public]]=0,ISBLANK(Table1[[#This Row],[7d_positivity_public]])),"",(Table1[[#This Row],[7d_positivity_public]]-Table1[[#This Row],[7d_positivity_all]])/Table1[[#This Row],[7d_positivity_public]])</f>
        <v>7.6923076923076927E-2</v>
      </c>
      <c r="W2823">
        <v>24</v>
      </c>
    </row>
    <row r="2824" spans="1:23" x14ac:dyDescent="0.25">
      <c r="A2824" s="10">
        <v>44446</v>
      </c>
      <c r="B2824">
        <v>1420</v>
      </c>
      <c r="C2824" t="s">
        <v>120</v>
      </c>
      <c r="D2824">
        <v>29</v>
      </c>
      <c r="E2824">
        <v>33</v>
      </c>
      <c r="F2824">
        <v>-4</v>
      </c>
      <c r="G2824">
        <v>18</v>
      </c>
      <c r="H2824">
        <v>75</v>
      </c>
      <c r="J2824">
        <v>56</v>
      </c>
      <c r="K2824">
        <v>76</v>
      </c>
      <c r="L2824">
        <v>62</v>
      </c>
      <c r="M2824">
        <v>84</v>
      </c>
      <c r="N2824">
        <v>67</v>
      </c>
      <c r="O2824">
        <v>44</v>
      </c>
      <c r="P2824">
        <v>69</v>
      </c>
      <c r="Q2824">
        <v>51</v>
      </c>
      <c r="R2824">
        <v>80</v>
      </c>
      <c r="T2824" s="34">
        <f>_xlfn.XLOOKUP(B2824,Demog!$A$2:$A$219,Demog!$P$2:$P$219,,,2)</f>
        <v>33648</v>
      </c>
      <c r="U2824" s="34">
        <f t="shared" si="44"/>
        <v>68</v>
      </c>
      <c r="V2824" s="13">
        <f>IF(OR(Table1[[#This Row],[7d_positivity_public]]=0,ISBLANK(Table1[[#This Row],[7d_positivity_public]])),"",(Table1[[#This Row],[7d_positivity_public]]-Table1[[#This Row],[7d_positivity_all]])/Table1[[#This Row],[7d_positivity_public]])</f>
        <v>5.5555555555555552E-2</v>
      </c>
      <c r="W2824">
        <v>17</v>
      </c>
    </row>
    <row r="2825" spans="1:23" x14ac:dyDescent="0.25">
      <c r="A2825" s="10">
        <v>44446</v>
      </c>
      <c r="B2825">
        <v>1431</v>
      </c>
      <c r="C2825" t="s">
        <v>226</v>
      </c>
      <c r="D2825">
        <v>32</v>
      </c>
      <c r="E2825">
        <v>34</v>
      </c>
      <c r="F2825">
        <v>-2</v>
      </c>
      <c r="G2825">
        <v>16</v>
      </c>
      <c r="H2825">
        <v>80</v>
      </c>
      <c r="J2825">
        <v>69</v>
      </c>
      <c r="K2825">
        <v>81</v>
      </c>
      <c r="L2825">
        <v>73</v>
      </c>
      <c r="M2825">
        <v>89</v>
      </c>
      <c r="N2825">
        <v>72</v>
      </c>
      <c r="O2825">
        <v>54</v>
      </c>
      <c r="P2825">
        <v>73</v>
      </c>
      <c r="Q2825">
        <v>61</v>
      </c>
      <c r="R2825">
        <v>84</v>
      </c>
      <c r="T2825" s="34">
        <f>_xlfn.XLOOKUP(B2825,Demog!$A$2:$A$219,Demog!$P$2:$P$219,,,2)</f>
        <v>44714</v>
      </c>
      <c r="U2825" s="34">
        <f t="shared" si="44"/>
        <v>100</v>
      </c>
      <c r="V2825" s="13">
        <f>IF(OR(Table1[[#This Row],[7d_positivity_public]]=0,ISBLANK(Table1[[#This Row],[7d_positivity_public]])),"",(Table1[[#This Row],[7d_positivity_public]]-Table1[[#This Row],[7d_positivity_all]])/Table1[[#This Row],[7d_positivity_public]])</f>
        <v>6.25E-2</v>
      </c>
      <c r="W2825">
        <v>15</v>
      </c>
    </row>
    <row r="2826" spans="1:23" x14ac:dyDescent="0.25">
      <c r="A2826" s="10">
        <v>44446</v>
      </c>
      <c r="B2826">
        <v>1432</v>
      </c>
      <c r="C2826" t="s">
        <v>227</v>
      </c>
      <c r="D2826">
        <v>24</v>
      </c>
      <c r="E2826">
        <v>19</v>
      </c>
      <c r="F2826">
        <v>5</v>
      </c>
      <c r="G2826">
        <v>11</v>
      </c>
      <c r="H2826">
        <v>88</v>
      </c>
      <c r="J2826">
        <v>81</v>
      </c>
      <c r="K2826">
        <v>88</v>
      </c>
      <c r="L2826">
        <v>86</v>
      </c>
      <c r="M2826">
        <v>91</v>
      </c>
      <c r="N2826">
        <v>80</v>
      </c>
      <c r="O2826">
        <v>70</v>
      </c>
      <c r="P2826">
        <v>80</v>
      </c>
      <c r="Q2826">
        <v>74</v>
      </c>
      <c r="R2826">
        <v>87</v>
      </c>
      <c r="T2826" s="34">
        <f>_xlfn.XLOOKUP(B2826,Demog!$A$2:$A$219,Demog!$P$2:$P$219,,,2)</f>
        <v>48587</v>
      </c>
      <c r="U2826" s="34">
        <f t="shared" si="44"/>
        <v>82</v>
      </c>
      <c r="V2826" s="13">
        <f>IF(OR(Table1[[#This Row],[7d_positivity_public]]=0,ISBLANK(Table1[[#This Row],[7d_positivity_public]])),"",(Table1[[#This Row],[7d_positivity_public]]-Table1[[#This Row],[7d_positivity_all]])/Table1[[#This Row],[7d_positivity_public]])</f>
        <v>0.18181818181818182</v>
      </c>
      <c r="W2826">
        <v>9</v>
      </c>
    </row>
    <row r="2827" spans="1:23" x14ac:dyDescent="0.25">
      <c r="A2827" s="10">
        <v>44446</v>
      </c>
      <c r="B2827">
        <v>1433</v>
      </c>
      <c r="C2827" t="s">
        <v>122</v>
      </c>
      <c r="D2827">
        <v>26</v>
      </c>
      <c r="E2827">
        <v>31</v>
      </c>
      <c r="F2827">
        <v>-5</v>
      </c>
      <c r="G2827">
        <v>19</v>
      </c>
      <c r="H2827">
        <v>76</v>
      </c>
      <c r="J2827">
        <v>57</v>
      </c>
      <c r="K2827">
        <v>77</v>
      </c>
      <c r="L2827">
        <v>65</v>
      </c>
      <c r="M2827">
        <v>84</v>
      </c>
      <c r="N2827">
        <v>68</v>
      </c>
      <c r="O2827">
        <v>42</v>
      </c>
      <c r="P2827">
        <v>70</v>
      </c>
      <c r="Q2827">
        <v>53</v>
      </c>
      <c r="R2827">
        <v>79</v>
      </c>
      <c r="T2827" s="34">
        <f>_xlfn.XLOOKUP(B2827,Demog!$A$2:$A$219,Demog!$P$2:$P$219,,,2)</f>
        <v>19986</v>
      </c>
      <c r="U2827" s="34">
        <f t="shared" si="44"/>
        <v>36</v>
      </c>
      <c r="V2827" s="13">
        <f>IF(OR(Table1[[#This Row],[7d_positivity_public]]=0,ISBLANK(Table1[[#This Row],[7d_positivity_public]])),"",(Table1[[#This Row],[7d_positivity_public]]-Table1[[#This Row],[7d_positivity_all]])/Table1[[#This Row],[7d_positivity_public]])</f>
        <v>0.10526315789473684</v>
      </c>
      <c r="W2827">
        <v>17</v>
      </c>
    </row>
    <row r="2828" spans="1:23" x14ac:dyDescent="0.25">
      <c r="A2828" s="10">
        <v>44446</v>
      </c>
      <c r="B2828">
        <v>1490</v>
      </c>
      <c r="C2828" t="s">
        <v>124</v>
      </c>
      <c r="D2828">
        <v>23</v>
      </c>
      <c r="E2828">
        <v>10</v>
      </c>
      <c r="F2828">
        <v>13</v>
      </c>
      <c r="G2828">
        <v>23</v>
      </c>
      <c r="H2828">
        <v>74</v>
      </c>
      <c r="J2828">
        <v>56</v>
      </c>
      <c r="K2828">
        <v>76</v>
      </c>
      <c r="L2828">
        <v>64</v>
      </c>
      <c r="M2828">
        <v>84</v>
      </c>
      <c r="N2828">
        <v>65</v>
      </c>
      <c r="O2828">
        <v>39</v>
      </c>
      <c r="P2828">
        <v>67</v>
      </c>
      <c r="Q2828">
        <v>52</v>
      </c>
      <c r="R2828">
        <v>78</v>
      </c>
      <c r="T2828" s="34">
        <f>_xlfn.XLOOKUP(B2828,Demog!$A$2:$A$219,Demog!$P$2:$P$219,,,2)</f>
        <v>10855</v>
      </c>
      <c r="U2828" s="34">
        <f t="shared" si="44"/>
        <v>17</v>
      </c>
      <c r="V2828" s="13">
        <f>IF(OR(Table1[[#This Row],[7d_positivity_public]]=0,ISBLANK(Table1[[#This Row],[7d_positivity_public]])),"",(Table1[[#This Row],[7d_positivity_public]]-Table1[[#This Row],[7d_positivity_all]])/Table1[[#This Row],[7d_positivity_public]])</f>
        <v>0.13043478260869565</v>
      </c>
      <c r="W2828">
        <v>20</v>
      </c>
    </row>
    <row r="2829" spans="1:23" x14ac:dyDescent="0.25">
      <c r="A2829" s="10">
        <v>44446</v>
      </c>
      <c r="B2829">
        <v>2121</v>
      </c>
      <c r="C2829" t="s">
        <v>126</v>
      </c>
      <c r="D2829">
        <v>15</v>
      </c>
      <c r="E2829">
        <v>12</v>
      </c>
      <c r="F2829">
        <v>3</v>
      </c>
      <c r="G2829">
        <v>8</v>
      </c>
      <c r="H2829">
        <v>78</v>
      </c>
      <c r="J2829">
        <v>66</v>
      </c>
      <c r="K2829">
        <v>80</v>
      </c>
      <c r="L2829">
        <v>72</v>
      </c>
      <c r="M2829">
        <v>87</v>
      </c>
      <c r="N2829">
        <v>71</v>
      </c>
      <c r="O2829">
        <v>55</v>
      </c>
      <c r="P2829">
        <v>73</v>
      </c>
      <c r="Q2829">
        <v>62</v>
      </c>
      <c r="R2829">
        <v>83</v>
      </c>
      <c r="T2829" s="34">
        <f>_xlfn.XLOOKUP(B2829,Demog!$A$2:$A$219,Demog!$P$2:$P$219,,,2)</f>
        <v>51241</v>
      </c>
      <c r="U2829" s="34">
        <f t="shared" si="44"/>
        <v>54</v>
      </c>
      <c r="V2829" s="13">
        <f>IF(OR(Table1[[#This Row],[7d_positivity_public]]=0,ISBLANK(Table1[[#This Row],[7d_positivity_public]])),"",(Table1[[#This Row],[7d_positivity_public]]-Table1[[#This Row],[7d_positivity_all]])/Table1[[#This Row],[7d_positivity_public]])</f>
        <v>0.125</v>
      </c>
      <c r="W2829">
        <v>7</v>
      </c>
    </row>
    <row r="2830" spans="1:23" x14ac:dyDescent="0.25">
      <c r="A2830" s="10">
        <v>44446</v>
      </c>
      <c r="B2830">
        <v>2122</v>
      </c>
      <c r="C2830" t="s">
        <v>128</v>
      </c>
      <c r="D2830">
        <v>21</v>
      </c>
      <c r="E2830">
        <v>13</v>
      </c>
      <c r="F2830">
        <v>8</v>
      </c>
      <c r="G2830">
        <v>10</v>
      </c>
      <c r="H2830">
        <v>71</v>
      </c>
      <c r="J2830">
        <v>55</v>
      </c>
      <c r="K2830">
        <v>72</v>
      </c>
      <c r="L2830">
        <v>63</v>
      </c>
      <c r="M2830">
        <v>82</v>
      </c>
      <c r="N2830">
        <v>63</v>
      </c>
      <c r="O2830">
        <v>42</v>
      </c>
      <c r="P2830">
        <v>65</v>
      </c>
      <c r="Q2830">
        <v>52</v>
      </c>
      <c r="R2830">
        <v>76</v>
      </c>
      <c r="T2830" s="34">
        <f>_xlfn.XLOOKUP(B2830,Demog!$A$2:$A$219,Demog!$P$2:$P$219,,,2)</f>
        <v>41936</v>
      </c>
      <c r="U2830" s="34">
        <f t="shared" si="44"/>
        <v>62</v>
      </c>
      <c r="V2830" s="13">
        <f>IF(OR(Table1[[#This Row],[7d_positivity_public]]=0,ISBLANK(Table1[[#This Row],[7d_positivity_public]])),"",(Table1[[#This Row],[7d_positivity_public]]-Table1[[#This Row],[7d_positivity_all]])/Table1[[#This Row],[7d_positivity_public]])</f>
        <v>0.1</v>
      </c>
      <c r="W2830">
        <v>9</v>
      </c>
    </row>
    <row r="2831" spans="1:23" x14ac:dyDescent="0.25">
      <c r="A2831" s="10">
        <v>44446</v>
      </c>
      <c r="B2831">
        <v>2131</v>
      </c>
      <c r="C2831" t="s">
        <v>129</v>
      </c>
      <c r="D2831">
        <v>28</v>
      </c>
      <c r="E2831">
        <v>10</v>
      </c>
      <c r="F2831">
        <v>18</v>
      </c>
      <c r="G2831">
        <v>10</v>
      </c>
      <c r="H2831">
        <v>78</v>
      </c>
      <c r="J2831">
        <v>66</v>
      </c>
      <c r="K2831">
        <v>78</v>
      </c>
      <c r="L2831">
        <v>73</v>
      </c>
      <c r="M2831">
        <v>84</v>
      </c>
      <c r="N2831">
        <v>68</v>
      </c>
      <c r="O2831">
        <v>51</v>
      </c>
      <c r="P2831">
        <v>70</v>
      </c>
      <c r="Q2831">
        <v>61</v>
      </c>
      <c r="R2831">
        <v>79</v>
      </c>
      <c r="T2831" s="34">
        <f>_xlfn.XLOOKUP(B2831,Demog!$A$2:$A$219,Demog!$P$2:$P$219,,,2)</f>
        <v>22754</v>
      </c>
      <c r="U2831" s="34">
        <f t="shared" si="44"/>
        <v>45</v>
      </c>
      <c r="V2831" s="13">
        <f>IF(OR(Table1[[#This Row],[7d_positivity_public]]=0,ISBLANK(Table1[[#This Row],[7d_positivity_public]])),"",(Table1[[#This Row],[7d_positivity_public]]-Table1[[#This Row],[7d_positivity_all]])/Table1[[#This Row],[7d_positivity_public]])</f>
        <v>0.2</v>
      </c>
      <c r="W2831">
        <v>8</v>
      </c>
    </row>
    <row r="2832" spans="1:23" x14ac:dyDescent="0.25">
      <c r="A2832" s="10">
        <v>44446</v>
      </c>
      <c r="B2832">
        <v>2132</v>
      </c>
      <c r="C2832" t="s">
        <v>130</v>
      </c>
      <c r="D2832">
        <v>12</v>
      </c>
      <c r="E2832">
        <v>10</v>
      </c>
      <c r="F2832">
        <v>2</v>
      </c>
      <c r="G2832">
        <v>8</v>
      </c>
      <c r="H2832">
        <v>81</v>
      </c>
      <c r="J2832">
        <v>73</v>
      </c>
      <c r="K2832">
        <v>82</v>
      </c>
      <c r="L2832">
        <v>78</v>
      </c>
      <c r="M2832">
        <v>87</v>
      </c>
      <c r="N2832">
        <v>74</v>
      </c>
      <c r="O2832">
        <v>60</v>
      </c>
      <c r="P2832">
        <v>76</v>
      </c>
      <c r="Q2832">
        <v>69</v>
      </c>
      <c r="R2832">
        <v>84</v>
      </c>
      <c r="T2832" s="34">
        <f>_xlfn.XLOOKUP(B2832,Demog!$A$2:$A$219,Demog!$P$2:$P$219,,,2)</f>
        <v>35584</v>
      </c>
      <c r="U2832" s="34">
        <f t="shared" si="44"/>
        <v>30</v>
      </c>
      <c r="V2832" s="13">
        <f>IF(OR(Table1[[#This Row],[7d_positivity_public]]=0,ISBLANK(Table1[[#This Row],[7d_positivity_public]])),"",(Table1[[#This Row],[7d_positivity_public]]-Table1[[#This Row],[7d_positivity_all]])/Table1[[#This Row],[7d_positivity_public]])</f>
        <v>0.25</v>
      </c>
      <c r="W2832">
        <v>6</v>
      </c>
    </row>
    <row r="2833" spans="1:23" x14ac:dyDescent="0.25">
      <c r="A2833" s="10">
        <v>44446</v>
      </c>
      <c r="B2833">
        <v>2133</v>
      </c>
      <c r="C2833" t="s">
        <v>131</v>
      </c>
      <c r="D2833">
        <v>10</v>
      </c>
      <c r="E2833">
        <v>10</v>
      </c>
      <c r="F2833">
        <v>0</v>
      </c>
      <c r="G2833">
        <v>7</v>
      </c>
      <c r="H2833">
        <v>86</v>
      </c>
      <c r="J2833">
        <v>73</v>
      </c>
      <c r="K2833">
        <v>87</v>
      </c>
      <c r="L2833">
        <v>84</v>
      </c>
      <c r="M2833">
        <v>90</v>
      </c>
      <c r="N2833">
        <v>76</v>
      </c>
      <c r="O2833">
        <v>58</v>
      </c>
      <c r="P2833">
        <v>77</v>
      </c>
      <c r="Q2833">
        <v>71</v>
      </c>
      <c r="R2833">
        <v>84</v>
      </c>
      <c r="T2833" s="34">
        <f>_xlfn.XLOOKUP(B2833,Demog!$A$2:$A$219,Demog!$P$2:$P$219,,,2)</f>
        <v>58511</v>
      </c>
      <c r="U2833" s="34">
        <f t="shared" si="44"/>
        <v>41</v>
      </c>
      <c r="V2833" s="13">
        <f>IF(OR(Table1[[#This Row],[7d_positivity_public]]=0,ISBLANK(Table1[[#This Row],[7d_positivity_public]])),"",(Table1[[#This Row],[7d_positivity_public]]-Table1[[#This Row],[7d_positivity_all]])/Table1[[#This Row],[7d_positivity_public]])</f>
        <v>0.14285714285714285</v>
      </c>
      <c r="W2833">
        <v>6</v>
      </c>
    </row>
    <row r="2834" spans="1:23" x14ac:dyDescent="0.25">
      <c r="A2834" s="10">
        <v>44446</v>
      </c>
      <c r="B2834">
        <v>2134</v>
      </c>
      <c r="C2834" t="s">
        <v>132</v>
      </c>
      <c r="D2834">
        <v>11</v>
      </c>
      <c r="E2834">
        <v>9</v>
      </c>
      <c r="F2834">
        <v>2</v>
      </c>
      <c r="G2834">
        <v>8</v>
      </c>
      <c r="H2834">
        <v>80</v>
      </c>
      <c r="J2834">
        <v>63</v>
      </c>
      <c r="K2834">
        <v>82</v>
      </c>
      <c r="L2834">
        <v>80</v>
      </c>
      <c r="M2834">
        <v>84</v>
      </c>
      <c r="N2834">
        <v>71</v>
      </c>
      <c r="O2834">
        <v>49</v>
      </c>
      <c r="P2834">
        <v>73</v>
      </c>
      <c r="Q2834">
        <v>68</v>
      </c>
      <c r="R2834">
        <v>79</v>
      </c>
      <c r="T2834" s="34">
        <f>_xlfn.XLOOKUP(B2834,Demog!$A$2:$A$219,Demog!$P$2:$P$219,,,2)</f>
        <v>24836</v>
      </c>
      <c r="U2834" s="34">
        <f t="shared" si="44"/>
        <v>19</v>
      </c>
      <c r="V2834" s="13">
        <f>IF(OR(Table1[[#This Row],[7d_positivity_public]]=0,ISBLANK(Table1[[#This Row],[7d_positivity_public]])),"",(Table1[[#This Row],[7d_positivity_public]]-Table1[[#This Row],[7d_positivity_all]])/Table1[[#This Row],[7d_positivity_public]])</f>
        <v>0.25</v>
      </c>
      <c r="W2834">
        <v>6</v>
      </c>
    </row>
    <row r="2835" spans="1:23" x14ac:dyDescent="0.25">
      <c r="A2835" s="10">
        <v>44446</v>
      </c>
      <c r="B2835">
        <v>2141</v>
      </c>
      <c r="C2835" t="s">
        <v>133</v>
      </c>
      <c r="D2835">
        <v>17</v>
      </c>
      <c r="E2835">
        <v>18</v>
      </c>
      <c r="F2835">
        <v>-1</v>
      </c>
      <c r="G2835">
        <v>8</v>
      </c>
      <c r="H2835">
        <v>76</v>
      </c>
      <c r="J2835">
        <v>65</v>
      </c>
      <c r="K2835">
        <v>77</v>
      </c>
      <c r="L2835">
        <v>69</v>
      </c>
      <c r="M2835">
        <v>86</v>
      </c>
      <c r="N2835">
        <v>67</v>
      </c>
      <c r="O2835">
        <v>52</v>
      </c>
      <c r="P2835">
        <v>68</v>
      </c>
      <c r="Q2835">
        <v>58</v>
      </c>
      <c r="R2835">
        <v>80</v>
      </c>
      <c r="T2835" s="34">
        <f>_xlfn.XLOOKUP(B2835,Demog!$A$2:$A$219,Demog!$P$2:$P$219,,,2)</f>
        <v>26303</v>
      </c>
      <c r="U2835" s="34">
        <f t="shared" si="44"/>
        <v>31</v>
      </c>
      <c r="V2835" s="13">
        <f>IF(OR(Table1[[#This Row],[7d_positivity_public]]=0,ISBLANK(Table1[[#This Row],[7d_positivity_public]])),"",(Table1[[#This Row],[7d_positivity_public]]-Table1[[#This Row],[7d_positivity_all]])/Table1[[#This Row],[7d_positivity_public]])</f>
        <v>0.125</v>
      </c>
      <c r="W2835">
        <v>7</v>
      </c>
    </row>
    <row r="2836" spans="1:23" x14ac:dyDescent="0.25">
      <c r="A2836" s="10">
        <v>44446</v>
      </c>
      <c r="B2836">
        <v>2142</v>
      </c>
      <c r="C2836" t="s">
        <v>134</v>
      </c>
      <c r="D2836">
        <v>12</v>
      </c>
      <c r="E2836">
        <v>30</v>
      </c>
      <c r="F2836">
        <v>-18</v>
      </c>
      <c r="G2836">
        <v>7</v>
      </c>
      <c r="H2836">
        <v>75</v>
      </c>
      <c r="J2836">
        <v>63</v>
      </c>
      <c r="K2836">
        <v>76</v>
      </c>
      <c r="L2836">
        <v>69</v>
      </c>
      <c r="M2836">
        <v>83</v>
      </c>
      <c r="N2836">
        <v>67</v>
      </c>
      <c r="O2836">
        <v>50</v>
      </c>
      <c r="P2836">
        <v>68</v>
      </c>
      <c r="Q2836">
        <v>58</v>
      </c>
      <c r="R2836">
        <v>78</v>
      </c>
      <c r="T2836" s="34">
        <f>_xlfn.XLOOKUP(B2836,Demog!$A$2:$A$219,Demog!$P$2:$P$219,,,2)</f>
        <v>16854</v>
      </c>
      <c r="U2836" s="34">
        <f t="shared" si="44"/>
        <v>14</v>
      </c>
      <c r="V2836" s="13">
        <f>IF(OR(Table1[[#This Row],[7d_positivity_public]]=0,ISBLANK(Table1[[#This Row],[7d_positivity_public]])),"",(Table1[[#This Row],[7d_positivity_public]]-Table1[[#This Row],[7d_positivity_all]])/Table1[[#This Row],[7d_positivity_public]])</f>
        <v>0.14285714285714285</v>
      </c>
      <c r="W2836">
        <v>6</v>
      </c>
    </row>
    <row r="2837" spans="1:23" x14ac:dyDescent="0.25">
      <c r="A2837" s="10">
        <v>44446</v>
      </c>
      <c r="B2837">
        <v>2150</v>
      </c>
      <c r="C2837" t="s">
        <v>135</v>
      </c>
      <c r="D2837">
        <v>26</v>
      </c>
      <c r="E2837">
        <v>16</v>
      </c>
      <c r="F2837">
        <v>10</v>
      </c>
      <c r="G2837">
        <v>12</v>
      </c>
      <c r="H2837">
        <v>79</v>
      </c>
      <c r="J2837">
        <v>61</v>
      </c>
      <c r="K2837">
        <v>80</v>
      </c>
      <c r="L2837">
        <v>69</v>
      </c>
      <c r="M2837">
        <v>88</v>
      </c>
      <c r="N2837">
        <v>71</v>
      </c>
      <c r="O2837">
        <v>52</v>
      </c>
      <c r="P2837">
        <v>73</v>
      </c>
      <c r="Q2837">
        <v>57</v>
      </c>
      <c r="R2837">
        <v>83</v>
      </c>
      <c r="T2837" s="34">
        <f>_xlfn.XLOOKUP(B2837,Demog!$A$2:$A$219,Demog!$P$2:$P$219,,,2)</f>
        <v>9696</v>
      </c>
      <c r="U2837" s="34">
        <f t="shared" si="44"/>
        <v>18</v>
      </c>
      <c r="V2837" s="13">
        <f>IF(OR(Table1[[#This Row],[7d_positivity_public]]=0,ISBLANK(Table1[[#This Row],[7d_positivity_public]])),"",(Table1[[#This Row],[7d_positivity_public]]-Table1[[#This Row],[7d_positivity_all]])/Table1[[#This Row],[7d_positivity_public]])</f>
        <v>8.3333333333333329E-2</v>
      </c>
      <c r="W2837">
        <v>11</v>
      </c>
    </row>
    <row r="2838" spans="1:23" x14ac:dyDescent="0.25">
      <c r="A2838" s="10">
        <v>44446</v>
      </c>
      <c r="B2838">
        <v>2210</v>
      </c>
      <c r="C2838" t="s">
        <v>136</v>
      </c>
      <c r="D2838">
        <v>8</v>
      </c>
      <c r="E2838">
        <v>10</v>
      </c>
      <c r="F2838">
        <v>-2</v>
      </c>
      <c r="G2838">
        <v>6</v>
      </c>
      <c r="H2838">
        <v>88</v>
      </c>
      <c r="J2838">
        <v>84</v>
      </c>
      <c r="K2838">
        <v>89</v>
      </c>
      <c r="L2838">
        <v>88</v>
      </c>
      <c r="M2838">
        <v>89</v>
      </c>
      <c r="N2838">
        <v>82</v>
      </c>
      <c r="O2838">
        <v>74</v>
      </c>
      <c r="P2838">
        <v>82</v>
      </c>
      <c r="Q2838">
        <v>80</v>
      </c>
      <c r="R2838">
        <v>85</v>
      </c>
      <c r="T2838" s="34">
        <f>_xlfn.XLOOKUP(B2838,Demog!$A$2:$A$219,Demog!$P$2:$P$219,,,2)</f>
        <v>70996</v>
      </c>
      <c r="U2838" s="34">
        <f t="shared" si="44"/>
        <v>40</v>
      </c>
      <c r="V2838" s="13">
        <f>IF(OR(Table1[[#This Row],[7d_positivity_public]]=0,ISBLANK(Table1[[#This Row],[7d_positivity_public]])),"",(Table1[[#This Row],[7d_positivity_public]]-Table1[[#This Row],[7d_positivity_all]])/Table1[[#This Row],[7d_positivity_public]])</f>
        <v>0.33333333333333331</v>
      </c>
      <c r="W2838">
        <v>4</v>
      </c>
    </row>
    <row r="2839" spans="1:23" x14ac:dyDescent="0.25">
      <c r="A2839" s="10">
        <v>44446</v>
      </c>
      <c r="B2839">
        <v>2221</v>
      </c>
      <c r="C2839" t="s">
        <v>137</v>
      </c>
      <c r="D2839">
        <v>11</v>
      </c>
      <c r="E2839">
        <v>10</v>
      </c>
      <c r="F2839">
        <v>1</v>
      </c>
      <c r="G2839">
        <v>7</v>
      </c>
      <c r="H2839">
        <v>90</v>
      </c>
      <c r="J2839">
        <v>86</v>
      </c>
      <c r="K2839">
        <v>91</v>
      </c>
      <c r="L2839">
        <v>92</v>
      </c>
      <c r="M2839">
        <v>89</v>
      </c>
      <c r="N2839">
        <v>84</v>
      </c>
      <c r="O2839">
        <v>75</v>
      </c>
      <c r="P2839">
        <v>84</v>
      </c>
      <c r="Q2839">
        <v>84</v>
      </c>
      <c r="R2839">
        <v>85</v>
      </c>
      <c r="T2839" s="34">
        <f>_xlfn.XLOOKUP(B2839,Demog!$A$2:$A$219,Demog!$P$2:$P$219,,,2)</f>
        <v>47161</v>
      </c>
      <c r="U2839" s="34">
        <f t="shared" si="44"/>
        <v>36</v>
      </c>
      <c r="V2839" s="13">
        <f>IF(OR(Table1[[#This Row],[7d_positivity_public]]=0,ISBLANK(Table1[[#This Row],[7d_positivity_public]])),"",(Table1[[#This Row],[7d_positivity_public]]-Table1[[#This Row],[7d_positivity_all]])/Table1[[#This Row],[7d_positivity_public]])</f>
        <v>0.42857142857142855</v>
      </c>
      <c r="W2839">
        <v>4</v>
      </c>
    </row>
    <row r="2840" spans="1:23" x14ac:dyDescent="0.25">
      <c r="A2840" s="10">
        <v>44446</v>
      </c>
      <c r="B2840">
        <v>2222</v>
      </c>
      <c r="C2840" t="s">
        <v>138</v>
      </c>
      <c r="D2840">
        <v>9</v>
      </c>
      <c r="E2840">
        <v>7</v>
      </c>
      <c r="F2840">
        <v>2</v>
      </c>
      <c r="G2840">
        <v>6</v>
      </c>
      <c r="H2840">
        <v>88</v>
      </c>
      <c r="J2840">
        <v>85</v>
      </c>
      <c r="K2840">
        <v>89</v>
      </c>
      <c r="L2840">
        <v>90</v>
      </c>
      <c r="M2840">
        <v>87</v>
      </c>
      <c r="N2840">
        <v>82</v>
      </c>
      <c r="O2840">
        <v>76</v>
      </c>
      <c r="P2840">
        <v>82</v>
      </c>
      <c r="Q2840">
        <v>82</v>
      </c>
      <c r="R2840">
        <v>84</v>
      </c>
      <c r="T2840" s="34">
        <f>_xlfn.XLOOKUP(B2840,Demog!$A$2:$A$219,Demog!$P$2:$P$219,,,2)</f>
        <v>45434</v>
      </c>
      <c r="U2840" s="34">
        <f t="shared" si="44"/>
        <v>29</v>
      </c>
      <c r="V2840" s="13">
        <f>IF(OR(Table1[[#This Row],[7d_positivity_public]]=0,ISBLANK(Table1[[#This Row],[7d_positivity_public]])),"",(Table1[[#This Row],[7d_positivity_public]]-Table1[[#This Row],[7d_positivity_all]])/Table1[[#This Row],[7d_positivity_public]])</f>
        <v>0.5</v>
      </c>
      <c r="W2840">
        <v>3</v>
      </c>
    </row>
    <row r="2841" spans="1:23" x14ac:dyDescent="0.25">
      <c r="A2841" s="10">
        <v>44446</v>
      </c>
      <c r="B2841">
        <v>2223</v>
      </c>
      <c r="C2841" t="s">
        <v>139</v>
      </c>
      <c r="D2841">
        <v>7</v>
      </c>
      <c r="E2841">
        <v>6</v>
      </c>
      <c r="F2841">
        <v>1</v>
      </c>
      <c r="G2841">
        <v>7</v>
      </c>
      <c r="H2841">
        <v>88</v>
      </c>
      <c r="J2841">
        <v>84</v>
      </c>
      <c r="K2841">
        <v>88</v>
      </c>
      <c r="L2841">
        <v>90</v>
      </c>
      <c r="M2841">
        <v>86</v>
      </c>
      <c r="N2841">
        <v>81</v>
      </c>
      <c r="O2841">
        <v>73</v>
      </c>
      <c r="P2841">
        <v>81</v>
      </c>
      <c r="Q2841">
        <v>81</v>
      </c>
      <c r="R2841">
        <v>81</v>
      </c>
      <c r="T2841" s="34">
        <f>_xlfn.XLOOKUP(B2841,Demog!$A$2:$A$219,Demog!$P$2:$P$219,,,2)</f>
        <v>81414</v>
      </c>
      <c r="U2841" s="34">
        <f t="shared" si="44"/>
        <v>40</v>
      </c>
      <c r="V2841" s="13">
        <f>IF(OR(Table1[[#This Row],[7d_positivity_public]]=0,ISBLANK(Table1[[#This Row],[7d_positivity_public]])),"",(Table1[[#This Row],[7d_positivity_public]]-Table1[[#This Row],[7d_positivity_all]])/Table1[[#This Row],[7d_positivity_public]])</f>
        <v>0.8571428571428571</v>
      </c>
      <c r="W2841">
        <v>1</v>
      </c>
    </row>
    <row r="2842" spans="1:23" x14ac:dyDescent="0.25">
      <c r="A2842" s="10">
        <v>44446</v>
      </c>
      <c r="B2842">
        <v>2224</v>
      </c>
      <c r="C2842" t="s">
        <v>140</v>
      </c>
      <c r="D2842">
        <v>8</v>
      </c>
      <c r="E2842">
        <v>6</v>
      </c>
      <c r="F2842">
        <v>2</v>
      </c>
      <c r="G2842">
        <v>7</v>
      </c>
      <c r="H2842">
        <v>86</v>
      </c>
      <c r="J2842">
        <v>81</v>
      </c>
      <c r="K2842">
        <v>87</v>
      </c>
      <c r="L2842">
        <v>87</v>
      </c>
      <c r="M2842">
        <v>87</v>
      </c>
      <c r="N2842">
        <v>80</v>
      </c>
      <c r="O2842">
        <v>70</v>
      </c>
      <c r="P2842">
        <v>80</v>
      </c>
      <c r="Q2842">
        <v>78</v>
      </c>
      <c r="R2842">
        <v>83</v>
      </c>
      <c r="T2842" s="34">
        <f>_xlfn.XLOOKUP(B2842,Demog!$A$2:$A$219,Demog!$P$2:$P$219,,,2)</f>
        <v>58746</v>
      </c>
      <c r="U2842" s="34">
        <f t="shared" si="44"/>
        <v>33</v>
      </c>
      <c r="V2842" s="13">
        <f>IF(OR(Table1[[#This Row],[7d_positivity_public]]=0,ISBLANK(Table1[[#This Row],[7d_positivity_public]])),"",(Table1[[#This Row],[7d_positivity_public]]-Table1[[#This Row],[7d_positivity_all]])/Table1[[#This Row],[7d_positivity_public]])</f>
        <v>0.42857142857142855</v>
      </c>
      <c r="W2842">
        <v>4</v>
      </c>
    </row>
    <row r="2843" spans="1:23" x14ac:dyDescent="0.25">
      <c r="A2843" s="10">
        <v>44446</v>
      </c>
      <c r="B2843">
        <v>2231</v>
      </c>
      <c r="C2843" t="s">
        <v>141</v>
      </c>
      <c r="D2843">
        <v>14</v>
      </c>
      <c r="E2843">
        <v>15</v>
      </c>
      <c r="F2843">
        <v>-1</v>
      </c>
      <c r="G2843">
        <v>10</v>
      </c>
      <c r="H2843">
        <v>82</v>
      </c>
      <c r="J2843">
        <v>75</v>
      </c>
      <c r="K2843">
        <v>83</v>
      </c>
      <c r="L2843">
        <v>77</v>
      </c>
      <c r="M2843">
        <v>88</v>
      </c>
      <c r="N2843">
        <v>75</v>
      </c>
      <c r="O2843">
        <v>64</v>
      </c>
      <c r="P2843">
        <v>76</v>
      </c>
      <c r="Q2843">
        <v>67</v>
      </c>
      <c r="R2843">
        <v>84</v>
      </c>
      <c r="T2843" s="34">
        <f>_xlfn.XLOOKUP(B2843,Demog!$A$2:$A$219,Demog!$P$2:$P$219,,,2)</f>
        <v>30824</v>
      </c>
      <c r="U2843" s="34">
        <f t="shared" si="44"/>
        <v>30</v>
      </c>
      <c r="V2843" s="13">
        <f>IF(OR(Table1[[#This Row],[7d_positivity_public]]=0,ISBLANK(Table1[[#This Row],[7d_positivity_public]])),"",(Table1[[#This Row],[7d_positivity_public]]-Table1[[#This Row],[7d_positivity_all]])/Table1[[#This Row],[7d_positivity_public]])</f>
        <v>0.3</v>
      </c>
      <c r="W2843">
        <v>7</v>
      </c>
    </row>
    <row r="2844" spans="1:23" x14ac:dyDescent="0.25">
      <c r="A2844" s="10">
        <v>44446</v>
      </c>
      <c r="B2844">
        <v>2232</v>
      </c>
      <c r="C2844" t="s">
        <v>142</v>
      </c>
      <c r="D2844">
        <v>11</v>
      </c>
      <c r="E2844">
        <v>4</v>
      </c>
      <c r="F2844">
        <v>7</v>
      </c>
      <c r="G2844">
        <v>8</v>
      </c>
      <c r="H2844">
        <v>88</v>
      </c>
      <c r="J2844">
        <v>83</v>
      </c>
      <c r="K2844">
        <v>88</v>
      </c>
      <c r="L2844">
        <v>84</v>
      </c>
      <c r="M2844">
        <v>92</v>
      </c>
      <c r="N2844">
        <v>82</v>
      </c>
      <c r="O2844">
        <v>73</v>
      </c>
      <c r="P2844">
        <v>82</v>
      </c>
      <c r="Q2844">
        <v>76</v>
      </c>
      <c r="R2844">
        <v>88</v>
      </c>
      <c r="T2844" s="34">
        <f>_xlfn.XLOOKUP(B2844,Demog!$A$2:$A$219,Demog!$P$2:$P$219,,,2)</f>
        <v>18835</v>
      </c>
      <c r="U2844" s="34">
        <f t="shared" si="44"/>
        <v>15</v>
      </c>
      <c r="V2844" s="13">
        <f>IF(OR(Table1[[#This Row],[7d_positivity_public]]=0,ISBLANK(Table1[[#This Row],[7d_positivity_public]])),"",(Table1[[#This Row],[7d_positivity_public]]-Table1[[#This Row],[7d_positivity_all]])/Table1[[#This Row],[7d_positivity_public]])</f>
        <v>0.25</v>
      </c>
      <c r="W2844">
        <v>6</v>
      </c>
    </row>
    <row r="2845" spans="1:23" x14ac:dyDescent="0.25">
      <c r="A2845" s="10">
        <v>44446</v>
      </c>
      <c r="B2845">
        <v>2233</v>
      </c>
      <c r="C2845" t="s">
        <v>143</v>
      </c>
      <c r="D2845">
        <v>12</v>
      </c>
      <c r="E2845">
        <v>12</v>
      </c>
      <c r="F2845">
        <v>0</v>
      </c>
      <c r="G2845">
        <v>7</v>
      </c>
      <c r="H2845">
        <v>83</v>
      </c>
      <c r="J2845">
        <v>78</v>
      </c>
      <c r="K2845">
        <v>83</v>
      </c>
      <c r="L2845">
        <v>79</v>
      </c>
      <c r="M2845">
        <v>88</v>
      </c>
      <c r="N2845">
        <v>76</v>
      </c>
      <c r="O2845">
        <v>66</v>
      </c>
      <c r="P2845">
        <v>76</v>
      </c>
      <c r="Q2845">
        <v>69</v>
      </c>
      <c r="R2845">
        <v>85</v>
      </c>
      <c r="T2845" s="34">
        <f>_xlfn.XLOOKUP(B2845,Demog!$A$2:$A$219,Demog!$P$2:$P$219,,,2)</f>
        <v>51442</v>
      </c>
      <c r="U2845" s="34">
        <f t="shared" si="44"/>
        <v>43</v>
      </c>
      <c r="V2845" s="13">
        <f>IF(OR(Table1[[#This Row],[7d_positivity_public]]=0,ISBLANK(Table1[[#This Row],[7d_positivity_public]])),"",(Table1[[#This Row],[7d_positivity_public]]-Table1[[#This Row],[7d_positivity_all]])/Table1[[#This Row],[7d_positivity_public]])</f>
        <v>0.2857142857142857</v>
      </c>
      <c r="W2845">
        <v>5</v>
      </c>
    </row>
    <row r="2846" spans="1:23" x14ac:dyDescent="0.25">
      <c r="A2846" s="10">
        <v>44446</v>
      </c>
      <c r="B2846">
        <v>2241</v>
      </c>
      <c r="C2846" t="s">
        <v>144</v>
      </c>
      <c r="D2846">
        <v>11</v>
      </c>
      <c r="E2846">
        <v>14</v>
      </c>
      <c r="F2846">
        <v>-3</v>
      </c>
      <c r="G2846">
        <v>7</v>
      </c>
      <c r="H2846">
        <v>87</v>
      </c>
      <c r="J2846">
        <v>86</v>
      </c>
      <c r="K2846">
        <v>87</v>
      </c>
      <c r="L2846">
        <v>86</v>
      </c>
      <c r="M2846">
        <v>87</v>
      </c>
      <c r="N2846">
        <v>81</v>
      </c>
      <c r="O2846">
        <v>76</v>
      </c>
      <c r="P2846">
        <v>82</v>
      </c>
      <c r="Q2846">
        <v>80</v>
      </c>
      <c r="R2846">
        <v>84</v>
      </c>
      <c r="T2846" s="34">
        <f>_xlfn.XLOOKUP(B2846,Demog!$A$2:$A$219,Demog!$P$2:$P$219,,,2)</f>
        <v>40842</v>
      </c>
      <c r="U2846" s="34">
        <f t="shared" si="44"/>
        <v>31</v>
      </c>
      <c r="V2846" s="13">
        <f>IF(OR(Table1[[#This Row],[7d_positivity_public]]=0,ISBLANK(Table1[[#This Row],[7d_positivity_public]])),"",(Table1[[#This Row],[7d_positivity_public]]-Table1[[#This Row],[7d_positivity_all]])/Table1[[#This Row],[7d_positivity_public]])</f>
        <v>0.2857142857142857</v>
      </c>
      <c r="W2846">
        <v>5</v>
      </c>
    </row>
    <row r="2847" spans="1:23" x14ac:dyDescent="0.25">
      <c r="A2847" s="10">
        <v>44446</v>
      </c>
      <c r="B2847">
        <v>2242</v>
      </c>
      <c r="C2847" t="s">
        <v>145</v>
      </c>
      <c r="D2847">
        <v>7</v>
      </c>
      <c r="E2847">
        <v>8</v>
      </c>
      <c r="F2847">
        <v>-1</v>
      </c>
      <c r="G2847">
        <v>5</v>
      </c>
      <c r="H2847">
        <v>88</v>
      </c>
      <c r="J2847">
        <v>83</v>
      </c>
      <c r="K2847">
        <v>88</v>
      </c>
      <c r="L2847">
        <v>88</v>
      </c>
      <c r="M2847">
        <v>89</v>
      </c>
      <c r="N2847">
        <v>82</v>
      </c>
      <c r="O2847">
        <v>73</v>
      </c>
      <c r="P2847">
        <v>83</v>
      </c>
      <c r="Q2847">
        <v>80</v>
      </c>
      <c r="R2847">
        <v>86</v>
      </c>
      <c r="T2847" s="34">
        <f>_xlfn.XLOOKUP(B2847,Demog!$A$2:$A$219,Demog!$P$2:$P$219,,,2)</f>
        <v>70406</v>
      </c>
      <c r="U2847" s="34">
        <f t="shared" si="44"/>
        <v>34</v>
      </c>
      <c r="V2847" s="13">
        <f>IF(OR(Table1[[#This Row],[7d_positivity_public]]=0,ISBLANK(Table1[[#This Row],[7d_positivity_public]])),"",(Table1[[#This Row],[7d_positivity_public]]-Table1[[#This Row],[7d_positivity_all]])/Table1[[#This Row],[7d_positivity_public]])</f>
        <v>0.4</v>
      </c>
      <c r="W2847">
        <v>3</v>
      </c>
    </row>
    <row r="2848" spans="1:23" x14ac:dyDescent="0.25">
      <c r="A2848" s="10">
        <v>44446</v>
      </c>
      <c r="B2848">
        <v>2243</v>
      </c>
      <c r="C2848" t="s">
        <v>146</v>
      </c>
      <c r="D2848">
        <v>11</v>
      </c>
      <c r="E2848">
        <v>7</v>
      </c>
      <c r="F2848">
        <v>4</v>
      </c>
      <c r="G2848">
        <v>8</v>
      </c>
      <c r="H2848">
        <v>87</v>
      </c>
      <c r="J2848">
        <v>84</v>
      </c>
      <c r="K2848">
        <v>87</v>
      </c>
      <c r="L2848">
        <v>85</v>
      </c>
      <c r="M2848">
        <v>89</v>
      </c>
      <c r="N2848">
        <v>81</v>
      </c>
      <c r="O2848">
        <v>74</v>
      </c>
      <c r="P2848">
        <v>81</v>
      </c>
      <c r="Q2848">
        <v>77</v>
      </c>
      <c r="R2848">
        <v>85</v>
      </c>
      <c r="T2848" s="34">
        <f>_xlfn.XLOOKUP(B2848,Demog!$A$2:$A$219,Demog!$P$2:$P$219,,,2)</f>
        <v>28129</v>
      </c>
      <c r="U2848" s="34">
        <f t="shared" si="44"/>
        <v>22</v>
      </c>
      <c r="V2848" s="13">
        <f>IF(OR(Table1[[#This Row],[7d_positivity_public]]=0,ISBLANK(Table1[[#This Row],[7d_positivity_public]])),"",(Table1[[#This Row],[7d_positivity_public]]-Table1[[#This Row],[7d_positivity_all]])/Table1[[#This Row],[7d_positivity_public]])</f>
        <v>0.125</v>
      </c>
      <c r="W2848">
        <v>7</v>
      </c>
    </row>
    <row r="2849" spans="1:23" x14ac:dyDescent="0.25">
      <c r="A2849" s="10">
        <v>44446</v>
      </c>
      <c r="B2849">
        <v>2244</v>
      </c>
      <c r="C2849" t="s">
        <v>147</v>
      </c>
      <c r="D2849">
        <v>12</v>
      </c>
      <c r="E2849">
        <v>10</v>
      </c>
      <c r="F2849">
        <v>2</v>
      </c>
      <c r="G2849">
        <v>7</v>
      </c>
      <c r="H2849">
        <v>86</v>
      </c>
      <c r="J2849">
        <v>83</v>
      </c>
      <c r="K2849">
        <v>87</v>
      </c>
      <c r="L2849">
        <v>84</v>
      </c>
      <c r="M2849">
        <v>90</v>
      </c>
      <c r="N2849">
        <v>80</v>
      </c>
      <c r="O2849">
        <v>73</v>
      </c>
      <c r="P2849">
        <v>81</v>
      </c>
      <c r="Q2849">
        <v>76</v>
      </c>
      <c r="R2849">
        <v>86</v>
      </c>
      <c r="T2849" s="34">
        <f>_xlfn.XLOOKUP(B2849,Demog!$A$2:$A$219,Demog!$P$2:$P$219,,,2)</f>
        <v>58612</v>
      </c>
      <c r="U2849" s="34">
        <f t="shared" si="44"/>
        <v>49</v>
      </c>
      <c r="V2849" s="13">
        <f>IF(OR(Table1[[#This Row],[7d_positivity_public]]=0,ISBLANK(Table1[[#This Row],[7d_positivity_public]])),"",(Table1[[#This Row],[7d_positivity_public]]-Table1[[#This Row],[7d_positivity_all]])/Table1[[#This Row],[7d_positivity_public]])</f>
        <v>0.2857142857142857</v>
      </c>
      <c r="W2849">
        <v>5</v>
      </c>
    </row>
    <row r="2850" spans="1:23" x14ac:dyDescent="0.25">
      <c r="A2850" s="10">
        <v>44446</v>
      </c>
      <c r="B2850">
        <v>2245</v>
      </c>
      <c r="C2850" t="s">
        <v>148</v>
      </c>
      <c r="D2850">
        <v>11</v>
      </c>
      <c r="E2850">
        <v>11</v>
      </c>
      <c r="F2850">
        <v>0</v>
      </c>
      <c r="G2850">
        <v>6</v>
      </c>
      <c r="H2850">
        <v>88</v>
      </c>
      <c r="J2850">
        <v>86</v>
      </c>
      <c r="K2850">
        <v>88</v>
      </c>
      <c r="L2850">
        <v>87</v>
      </c>
      <c r="M2850">
        <v>90</v>
      </c>
      <c r="N2850">
        <v>83</v>
      </c>
      <c r="O2850">
        <v>77</v>
      </c>
      <c r="P2850">
        <v>84</v>
      </c>
      <c r="Q2850">
        <v>81</v>
      </c>
      <c r="R2850">
        <v>87</v>
      </c>
      <c r="T2850" s="34">
        <f>_xlfn.XLOOKUP(B2850,Demog!$A$2:$A$219,Demog!$P$2:$P$219,,,2)</f>
        <v>36404</v>
      </c>
      <c r="U2850" s="34">
        <f t="shared" si="44"/>
        <v>28</v>
      </c>
      <c r="V2850" s="13">
        <f>IF(OR(Table1[[#This Row],[7d_positivity_public]]=0,ISBLANK(Table1[[#This Row],[7d_positivity_public]])),"",(Table1[[#This Row],[7d_positivity_public]]-Table1[[#This Row],[7d_positivity_all]])/Table1[[#This Row],[7d_positivity_public]])</f>
        <v>0.33333333333333331</v>
      </c>
      <c r="W2850">
        <v>4</v>
      </c>
    </row>
    <row r="2851" spans="1:23" x14ac:dyDescent="0.25">
      <c r="A2851" s="10">
        <v>44446</v>
      </c>
      <c r="B2851">
        <v>2311</v>
      </c>
      <c r="C2851" t="s">
        <v>149</v>
      </c>
      <c r="D2851">
        <v>13</v>
      </c>
      <c r="E2851">
        <v>7</v>
      </c>
      <c r="F2851">
        <v>6</v>
      </c>
      <c r="G2851">
        <v>7</v>
      </c>
      <c r="H2851">
        <v>81</v>
      </c>
      <c r="J2851">
        <v>67</v>
      </c>
      <c r="K2851">
        <v>82</v>
      </c>
      <c r="L2851">
        <v>76</v>
      </c>
      <c r="M2851">
        <v>88</v>
      </c>
      <c r="N2851">
        <v>73</v>
      </c>
      <c r="O2851">
        <v>56</v>
      </c>
      <c r="P2851">
        <v>74</v>
      </c>
      <c r="Q2851">
        <v>67</v>
      </c>
      <c r="R2851">
        <v>83</v>
      </c>
      <c r="T2851" s="34">
        <f>_xlfn.XLOOKUP(B2851,Demog!$A$2:$A$219,Demog!$P$2:$P$219,,,2)</f>
        <v>25888</v>
      </c>
      <c r="U2851" s="34">
        <f t="shared" si="44"/>
        <v>24</v>
      </c>
      <c r="V2851" s="13">
        <f>IF(OR(Table1[[#This Row],[7d_positivity_public]]=0,ISBLANK(Table1[[#This Row],[7d_positivity_public]])),"",(Table1[[#This Row],[7d_positivity_public]]-Table1[[#This Row],[7d_positivity_all]])/Table1[[#This Row],[7d_positivity_public]])</f>
        <v>0.2857142857142857</v>
      </c>
      <c r="W2851">
        <v>5</v>
      </c>
    </row>
    <row r="2852" spans="1:23" x14ac:dyDescent="0.25">
      <c r="A2852" s="10">
        <v>44446</v>
      </c>
      <c r="B2852">
        <v>2312</v>
      </c>
      <c r="C2852" t="s">
        <v>150</v>
      </c>
      <c r="D2852">
        <v>9</v>
      </c>
      <c r="E2852">
        <v>14</v>
      </c>
      <c r="F2852">
        <v>-5</v>
      </c>
      <c r="G2852">
        <v>7</v>
      </c>
      <c r="H2852">
        <v>88</v>
      </c>
      <c r="J2852">
        <v>85</v>
      </c>
      <c r="K2852">
        <v>89</v>
      </c>
      <c r="L2852">
        <v>85</v>
      </c>
      <c r="M2852">
        <v>92</v>
      </c>
      <c r="N2852">
        <v>83</v>
      </c>
      <c r="O2852">
        <v>76</v>
      </c>
      <c r="P2852">
        <v>84</v>
      </c>
      <c r="Q2852">
        <v>78</v>
      </c>
      <c r="R2852">
        <v>89</v>
      </c>
      <c r="T2852" s="34">
        <f>_xlfn.XLOOKUP(B2852,Demog!$A$2:$A$219,Demog!$P$2:$P$219,,,2)</f>
        <v>29587</v>
      </c>
      <c r="U2852" s="34">
        <f t="shared" si="44"/>
        <v>19</v>
      </c>
      <c r="V2852" s="13">
        <f>IF(OR(Table1[[#This Row],[7d_positivity_public]]=0,ISBLANK(Table1[[#This Row],[7d_positivity_public]])),"",(Table1[[#This Row],[7d_positivity_public]]-Table1[[#This Row],[7d_positivity_all]])/Table1[[#This Row],[7d_positivity_public]])</f>
        <v>0.2857142857142857</v>
      </c>
      <c r="W2852">
        <v>5</v>
      </c>
    </row>
    <row r="2853" spans="1:23" x14ac:dyDescent="0.25">
      <c r="A2853" s="10">
        <v>44446</v>
      </c>
      <c r="B2853">
        <v>2313</v>
      </c>
      <c r="C2853" t="s">
        <v>151</v>
      </c>
      <c r="D2853">
        <v>17</v>
      </c>
      <c r="E2853">
        <v>15</v>
      </c>
      <c r="F2853">
        <v>2</v>
      </c>
      <c r="G2853">
        <v>7</v>
      </c>
      <c r="H2853">
        <v>87</v>
      </c>
      <c r="J2853">
        <v>82</v>
      </c>
      <c r="K2853">
        <v>87</v>
      </c>
      <c r="L2853">
        <v>85</v>
      </c>
      <c r="M2853">
        <v>90</v>
      </c>
      <c r="N2853">
        <v>80</v>
      </c>
      <c r="O2853">
        <v>72</v>
      </c>
      <c r="P2853">
        <v>81</v>
      </c>
      <c r="Q2853">
        <v>78</v>
      </c>
      <c r="R2853">
        <v>86</v>
      </c>
      <c r="T2853" s="34">
        <f>_xlfn.XLOOKUP(B2853,Demog!$A$2:$A$219,Demog!$P$2:$P$219,,,2)</f>
        <v>31567</v>
      </c>
      <c r="U2853" s="34">
        <f t="shared" si="44"/>
        <v>38</v>
      </c>
      <c r="V2853" s="13">
        <f>IF(OR(Table1[[#This Row],[7d_positivity_public]]=0,ISBLANK(Table1[[#This Row],[7d_positivity_public]])),"",(Table1[[#This Row],[7d_positivity_public]]-Table1[[#This Row],[7d_positivity_all]])/Table1[[#This Row],[7d_positivity_public]])</f>
        <v>0.2857142857142857</v>
      </c>
      <c r="W2853">
        <v>5</v>
      </c>
    </row>
    <row r="2854" spans="1:23" x14ac:dyDescent="0.25">
      <c r="A2854" s="10">
        <v>44446</v>
      </c>
      <c r="B2854">
        <v>2314</v>
      </c>
      <c r="C2854" t="s">
        <v>152</v>
      </c>
      <c r="D2854">
        <v>12</v>
      </c>
      <c r="E2854">
        <v>13</v>
      </c>
      <c r="F2854">
        <v>-1</v>
      </c>
      <c r="G2854">
        <v>8</v>
      </c>
      <c r="H2854">
        <v>83</v>
      </c>
      <c r="J2854">
        <v>76</v>
      </c>
      <c r="K2854">
        <v>84</v>
      </c>
      <c r="L2854">
        <v>76</v>
      </c>
      <c r="M2854">
        <v>89</v>
      </c>
      <c r="N2854">
        <v>76</v>
      </c>
      <c r="O2854">
        <v>63</v>
      </c>
      <c r="P2854">
        <v>78</v>
      </c>
      <c r="Q2854">
        <v>67</v>
      </c>
      <c r="R2854">
        <v>86</v>
      </c>
      <c r="T2854" s="34">
        <f>_xlfn.XLOOKUP(B2854,Demog!$A$2:$A$219,Demog!$P$2:$P$219,,,2)</f>
        <v>22090</v>
      </c>
      <c r="U2854" s="34">
        <f t="shared" si="44"/>
        <v>19</v>
      </c>
      <c r="V2854" s="13">
        <f>IF(OR(Table1[[#This Row],[7d_positivity_public]]=0,ISBLANK(Table1[[#This Row],[7d_positivity_public]])),"",(Table1[[#This Row],[7d_positivity_public]]-Table1[[#This Row],[7d_positivity_all]])/Table1[[#This Row],[7d_positivity_public]])</f>
        <v>0.25</v>
      </c>
      <c r="W2854">
        <v>6</v>
      </c>
    </row>
    <row r="2855" spans="1:23" x14ac:dyDescent="0.25">
      <c r="A2855" s="10">
        <v>44446</v>
      </c>
      <c r="B2855">
        <v>2315</v>
      </c>
      <c r="C2855" t="s">
        <v>153</v>
      </c>
      <c r="D2855">
        <v>4</v>
      </c>
      <c r="E2855">
        <v>8</v>
      </c>
      <c r="F2855">
        <v>-4</v>
      </c>
      <c r="G2855">
        <v>2</v>
      </c>
      <c r="H2855">
        <v>79</v>
      </c>
      <c r="J2855">
        <v>70</v>
      </c>
      <c r="K2855">
        <v>80</v>
      </c>
      <c r="L2855">
        <v>74</v>
      </c>
      <c r="M2855">
        <v>87</v>
      </c>
      <c r="N2855">
        <v>71</v>
      </c>
      <c r="O2855">
        <v>57</v>
      </c>
      <c r="P2855">
        <v>72</v>
      </c>
      <c r="Q2855">
        <v>64</v>
      </c>
      <c r="R2855">
        <v>82</v>
      </c>
      <c r="T2855" s="34">
        <f>_xlfn.XLOOKUP(B2855,Demog!$A$2:$A$219,Demog!$P$2:$P$219,,,2)</f>
        <v>13204</v>
      </c>
      <c r="U2855" s="34">
        <f t="shared" si="44"/>
        <v>4</v>
      </c>
      <c r="V2855" s="13">
        <f>IF(OR(Table1[[#This Row],[7d_positivity_public]]=0,ISBLANK(Table1[[#This Row],[7d_positivity_public]])),"",(Table1[[#This Row],[7d_positivity_public]]-Table1[[#This Row],[7d_positivity_all]])/Table1[[#This Row],[7d_positivity_public]])</f>
        <v>0</v>
      </c>
      <c r="W2855">
        <v>2</v>
      </c>
    </row>
    <row r="2856" spans="1:23" x14ac:dyDescent="0.25">
      <c r="A2856" s="10">
        <v>44446</v>
      </c>
      <c r="B2856">
        <v>2316</v>
      </c>
      <c r="C2856" t="s">
        <v>154</v>
      </c>
      <c r="D2856">
        <v>22</v>
      </c>
      <c r="E2856">
        <v>13</v>
      </c>
      <c r="F2856">
        <v>9</v>
      </c>
      <c r="G2856">
        <v>10</v>
      </c>
      <c r="H2856">
        <v>79</v>
      </c>
      <c r="J2856">
        <v>67</v>
      </c>
      <c r="K2856">
        <v>80</v>
      </c>
      <c r="L2856">
        <v>74</v>
      </c>
      <c r="M2856">
        <v>86</v>
      </c>
      <c r="N2856">
        <v>72</v>
      </c>
      <c r="O2856">
        <v>54</v>
      </c>
      <c r="P2856">
        <v>73</v>
      </c>
      <c r="Q2856">
        <v>64</v>
      </c>
      <c r="R2856">
        <v>82</v>
      </c>
      <c r="T2856" s="34">
        <f>_xlfn.XLOOKUP(B2856,Demog!$A$2:$A$219,Demog!$P$2:$P$219,,,2)</f>
        <v>12653</v>
      </c>
      <c r="U2856" s="34">
        <f t="shared" si="44"/>
        <v>19</v>
      </c>
      <c r="V2856" s="13">
        <f>IF(OR(Table1[[#This Row],[7d_positivity_public]]=0,ISBLANK(Table1[[#This Row],[7d_positivity_public]])),"",(Table1[[#This Row],[7d_positivity_public]]-Table1[[#This Row],[7d_positivity_all]])/Table1[[#This Row],[7d_positivity_public]])</f>
        <v>0.3</v>
      </c>
      <c r="W2856">
        <v>7</v>
      </c>
    </row>
    <row r="2857" spans="1:23" x14ac:dyDescent="0.25">
      <c r="A2857" s="10">
        <v>44446</v>
      </c>
      <c r="B2857">
        <v>2317</v>
      </c>
      <c r="C2857" t="s">
        <v>155</v>
      </c>
      <c r="D2857">
        <v>7</v>
      </c>
      <c r="E2857">
        <v>10</v>
      </c>
      <c r="F2857">
        <v>-3</v>
      </c>
      <c r="G2857">
        <v>6</v>
      </c>
      <c r="H2857">
        <v>79</v>
      </c>
      <c r="J2857">
        <v>62</v>
      </c>
      <c r="K2857">
        <v>80</v>
      </c>
      <c r="L2857">
        <v>73</v>
      </c>
      <c r="M2857">
        <v>86</v>
      </c>
      <c r="N2857">
        <v>72</v>
      </c>
      <c r="O2857">
        <v>49</v>
      </c>
      <c r="P2857">
        <v>73</v>
      </c>
      <c r="Q2857">
        <v>62</v>
      </c>
      <c r="R2857">
        <v>81</v>
      </c>
      <c r="T2857" s="34">
        <f>_xlfn.XLOOKUP(B2857,Demog!$A$2:$A$219,Demog!$P$2:$P$219,,,2)</f>
        <v>8789</v>
      </c>
      <c r="U2857" s="34">
        <f t="shared" si="44"/>
        <v>4</v>
      </c>
      <c r="V2857" s="13">
        <f>IF(OR(Table1[[#This Row],[7d_positivity_public]]=0,ISBLANK(Table1[[#This Row],[7d_positivity_public]])),"",(Table1[[#This Row],[7d_positivity_public]]-Table1[[#This Row],[7d_positivity_all]])/Table1[[#This Row],[7d_positivity_public]])</f>
        <v>0.33333333333333331</v>
      </c>
      <c r="W2857">
        <v>4</v>
      </c>
    </row>
    <row r="2858" spans="1:23" x14ac:dyDescent="0.25">
      <c r="A2858" s="10">
        <v>44446</v>
      </c>
      <c r="B2858">
        <v>2321</v>
      </c>
      <c r="C2858" t="s">
        <v>156</v>
      </c>
      <c r="D2858">
        <v>8</v>
      </c>
      <c r="E2858">
        <v>10</v>
      </c>
      <c r="F2858">
        <v>-2</v>
      </c>
      <c r="G2858">
        <v>7</v>
      </c>
      <c r="H2858">
        <v>91</v>
      </c>
      <c r="J2858">
        <v>86</v>
      </c>
      <c r="K2858">
        <v>91</v>
      </c>
      <c r="L2858">
        <v>90</v>
      </c>
      <c r="M2858">
        <v>92</v>
      </c>
      <c r="N2858">
        <v>82</v>
      </c>
      <c r="O2858">
        <v>75</v>
      </c>
      <c r="P2858">
        <v>83</v>
      </c>
      <c r="Q2858">
        <v>79</v>
      </c>
      <c r="R2858">
        <v>88</v>
      </c>
      <c r="T2858" s="34">
        <f>_xlfn.XLOOKUP(B2858,Demog!$A$2:$A$219,Demog!$P$2:$P$219,,,2)</f>
        <v>56017</v>
      </c>
      <c r="U2858" s="34">
        <f t="shared" si="44"/>
        <v>31</v>
      </c>
      <c r="V2858" s="13">
        <f>IF(OR(Table1[[#This Row],[7d_positivity_public]]=0,ISBLANK(Table1[[#This Row],[7d_positivity_public]])),"",(Table1[[#This Row],[7d_positivity_public]]-Table1[[#This Row],[7d_positivity_all]])/Table1[[#This Row],[7d_positivity_public]])</f>
        <v>0.2857142857142857</v>
      </c>
      <c r="W2858">
        <v>5</v>
      </c>
    </row>
    <row r="2859" spans="1:23" x14ac:dyDescent="0.25">
      <c r="A2859" s="10">
        <v>44446</v>
      </c>
      <c r="B2859">
        <v>2322</v>
      </c>
      <c r="C2859" t="s">
        <v>157</v>
      </c>
      <c r="D2859">
        <v>2</v>
      </c>
      <c r="E2859">
        <v>7</v>
      </c>
      <c r="F2859">
        <v>-5</v>
      </c>
      <c r="G2859">
        <v>2</v>
      </c>
      <c r="H2859">
        <v>92</v>
      </c>
      <c r="J2859">
        <v>88</v>
      </c>
      <c r="K2859">
        <v>92</v>
      </c>
      <c r="L2859">
        <v>90</v>
      </c>
      <c r="M2859">
        <v>94</v>
      </c>
      <c r="N2859">
        <v>86</v>
      </c>
      <c r="O2859">
        <v>78</v>
      </c>
      <c r="P2859">
        <v>87</v>
      </c>
      <c r="Q2859">
        <v>82</v>
      </c>
      <c r="R2859">
        <v>91</v>
      </c>
      <c r="T2859" s="34">
        <f>_xlfn.XLOOKUP(B2859,Demog!$A$2:$A$219,Demog!$P$2:$P$219,,,2)</f>
        <v>24822</v>
      </c>
      <c r="U2859" s="34">
        <f t="shared" si="44"/>
        <v>3</v>
      </c>
      <c r="V2859" s="13">
        <f>IF(OR(Table1[[#This Row],[7d_positivity_public]]=0,ISBLANK(Table1[[#This Row],[7d_positivity_public]])),"",(Table1[[#This Row],[7d_positivity_public]]-Table1[[#This Row],[7d_positivity_all]])/Table1[[#This Row],[7d_positivity_public]])</f>
        <v>0</v>
      </c>
      <c r="W2859">
        <v>2</v>
      </c>
    </row>
    <row r="2860" spans="1:23" x14ac:dyDescent="0.25">
      <c r="A2860" s="10">
        <v>44446</v>
      </c>
      <c r="B2860">
        <v>2323</v>
      </c>
      <c r="C2860" t="s">
        <v>158</v>
      </c>
      <c r="D2860">
        <v>4</v>
      </c>
      <c r="E2860">
        <v>10</v>
      </c>
      <c r="F2860">
        <v>-6</v>
      </c>
      <c r="G2860">
        <v>3</v>
      </c>
      <c r="H2860">
        <v>90</v>
      </c>
      <c r="J2860">
        <v>88</v>
      </c>
      <c r="K2860">
        <v>90</v>
      </c>
      <c r="L2860">
        <v>86</v>
      </c>
      <c r="M2860">
        <v>93</v>
      </c>
      <c r="N2860">
        <v>85</v>
      </c>
      <c r="O2860">
        <v>79</v>
      </c>
      <c r="P2860">
        <v>86</v>
      </c>
      <c r="Q2860">
        <v>79</v>
      </c>
      <c r="R2860">
        <v>90</v>
      </c>
      <c r="T2860" s="34">
        <f>_xlfn.XLOOKUP(B2860,Demog!$A$2:$A$219,Demog!$P$2:$P$219,,,2)</f>
        <v>22225</v>
      </c>
      <c r="U2860" s="34">
        <f t="shared" si="44"/>
        <v>6</v>
      </c>
      <c r="V2860" s="13">
        <f>IF(OR(Table1[[#This Row],[7d_positivity_public]]=0,ISBLANK(Table1[[#This Row],[7d_positivity_public]])),"",(Table1[[#This Row],[7d_positivity_public]]-Table1[[#This Row],[7d_positivity_all]])/Table1[[#This Row],[7d_positivity_public]])</f>
        <v>0.33333333333333331</v>
      </c>
      <c r="W2860">
        <v>2</v>
      </c>
    </row>
    <row r="2861" spans="1:23" x14ac:dyDescent="0.25">
      <c r="A2861" s="10">
        <v>44446</v>
      </c>
      <c r="B2861">
        <v>2331</v>
      </c>
      <c r="C2861" t="s">
        <v>159</v>
      </c>
      <c r="D2861">
        <v>9</v>
      </c>
      <c r="E2861">
        <v>9</v>
      </c>
      <c r="F2861">
        <v>0</v>
      </c>
      <c r="G2861">
        <v>8</v>
      </c>
      <c r="H2861">
        <v>91</v>
      </c>
      <c r="J2861">
        <v>82</v>
      </c>
      <c r="K2861">
        <v>92</v>
      </c>
      <c r="L2861">
        <v>92</v>
      </c>
      <c r="M2861">
        <v>92</v>
      </c>
      <c r="N2861">
        <v>79</v>
      </c>
      <c r="O2861">
        <v>67</v>
      </c>
      <c r="P2861">
        <v>80</v>
      </c>
      <c r="Q2861">
        <v>77</v>
      </c>
      <c r="R2861">
        <v>86</v>
      </c>
      <c r="T2861" s="34">
        <f>_xlfn.XLOOKUP(B2861,Demog!$A$2:$A$219,Demog!$P$2:$P$219,,,2)</f>
        <v>53402</v>
      </c>
      <c r="U2861" s="34">
        <f t="shared" si="44"/>
        <v>34</v>
      </c>
      <c r="V2861" s="13">
        <f>IF(OR(Table1[[#This Row],[7d_positivity_public]]=0,ISBLANK(Table1[[#This Row],[7d_positivity_public]])),"",(Table1[[#This Row],[7d_positivity_public]]-Table1[[#This Row],[7d_positivity_all]])/Table1[[#This Row],[7d_positivity_public]])</f>
        <v>0.25</v>
      </c>
      <c r="W2861">
        <v>6</v>
      </c>
    </row>
    <row r="2862" spans="1:23" x14ac:dyDescent="0.25">
      <c r="A2862" s="10">
        <v>44446</v>
      </c>
      <c r="B2862">
        <v>2332</v>
      </c>
      <c r="C2862" t="s">
        <v>160</v>
      </c>
      <c r="D2862">
        <v>13</v>
      </c>
      <c r="E2862">
        <v>12</v>
      </c>
      <c r="F2862">
        <v>1</v>
      </c>
      <c r="G2862">
        <v>11</v>
      </c>
      <c r="H2862">
        <v>87</v>
      </c>
      <c r="J2862">
        <v>74</v>
      </c>
      <c r="K2862">
        <v>88</v>
      </c>
      <c r="L2862">
        <v>88</v>
      </c>
      <c r="M2862">
        <v>87</v>
      </c>
      <c r="N2862">
        <v>76</v>
      </c>
      <c r="O2862">
        <v>61</v>
      </c>
      <c r="P2862">
        <v>76</v>
      </c>
      <c r="Q2862">
        <v>74</v>
      </c>
      <c r="R2862">
        <v>81</v>
      </c>
      <c r="T2862" s="34">
        <f>_xlfn.XLOOKUP(B2862,Demog!$A$2:$A$219,Demog!$P$2:$P$219,,,2)</f>
        <v>51161</v>
      </c>
      <c r="U2862" s="34">
        <f t="shared" si="44"/>
        <v>47</v>
      </c>
      <c r="V2862" s="13">
        <f>IF(OR(Table1[[#This Row],[7d_positivity_public]]=0,ISBLANK(Table1[[#This Row],[7d_positivity_public]])),"",(Table1[[#This Row],[7d_positivity_public]]-Table1[[#This Row],[7d_positivity_all]])/Table1[[#This Row],[7d_positivity_public]])</f>
        <v>0.45454545454545453</v>
      </c>
      <c r="W2862">
        <v>6</v>
      </c>
    </row>
    <row r="2863" spans="1:23" x14ac:dyDescent="0.25">
      <c r="A2863" s="10">
        <v>44446</v>
      </c>
      <c r="B2863">
        <v>2333</v>
      </c>
      <c r="C2863" t="s">
        <v>161</v>
      </c>
      <c r="D2863">
        <v>11</v>
      </c>
      <c r="E2863">
        <v>10</v>
      </c>
      <c r="F2863">
        <v>1</v>
      </c>
      <c r="G2863">
        <v>8</v>
      </c>
      <c r="H2863">
        <v>87</v>
      </c>
      <c r="J2863">
        <v>83</v>
      </c>
      <c r="K2863">
        <v>88</v>
      </c>
      <c r="L2863">
        <v>85</v>
      </c>
      <c r="M2863">
        <v>91</v>
      </c>
      <c r="N2863">
        <v>80</v>
      </c>
      <c r="O2863">
        <v>73</v>
      </c>
      <c r="P2863">
        <v>81</v>
      </c>
      <c r="Q2863">
        <v>77</v>
      </c>
      <c r="R2863">
        <v>87</v>
      </c>
      <c r="T2863" s="34">
        <f>_xlfn.XLOOKUP(B2863,Demog!$A$2:$A$219,Demog!$P$2:$P$219,,,2)</f>
        <v>69963</v>
      </c>
      <c r="U2863" s="34">
        <f t="shared" si="44"/>
        <v>54</v>
      </c>
      <c r="V2863" s="13">
        <f>IF(OR(Table1[[#This Row],[7d_positivity_public]]=0,ISBLANK(Table1[[#This Row],[7d_positivity_public]])),"",(Table1[[#This Row],[7d_positivity_public]]-Table1[[#This Row],[7d_positivity_all]])/Table1[[#This Row],[7d_positivity_public]])</f>
        <v>0.25</v>
      </c>
      <c r="W2863">
        <v>6</v>
      </c>
    </row>
    <row r="2864" spans="1:23" x14ac:dyDescent="0.25">
      <c r="A2864" s="10">
        <v>44446</v>
      </c>
      <c r="B2864">
        <v>2334</v>
      </c>
      <c r="C2864" t="s">
        <v>162</v>
      </c>
      <c r="D2864">
        <v>8</v>
      </c>
      <c r="E2864">
        <v>7</v>
      </c>
      <c r="F2864">
        <v>1</v>
      </c>
      <c r="G2864">
        <v>7</v>
      </c>
      <c r="H2864">
        <v>92</v>
      </c>
      <c r="J2864">
        <v>87</v>
      </c>
      <c r="K2864">
        <v>92</v>
      </c>
      <c r="L2864">
        <v>91</v>
      </c>
      <c r="M2864">
        <v>94</v>
      </c>
      <c r="N2864">
        <v>83</v>
      </c>
      <c r="O2864">
        <v>75</v>
      </c>
      <c r="P2864">
        <v>84</v>
      </c>
      <c r="Q2864">
        <v>81</v>
      </c>
      <c r="R2864">
        <v>90</v>
      </c>
      <c r="T2864" s="34">
        <f>_xlfn.XLOOKUP(B2864,Demog!$A$2:$A$219,Demog!$P$2:$P$219,,,2)</f>
        <v>45391</v>
      </c>
      <c r="U2864" s="34">
        <f t="shared" si="44"/>
        <v>25</v>
      </c>
      <c r="V2864" s="13">
        <f>IF(OR(Table1[[#This Row],[7d_positivity_public]]=0,ISBLANK(Table1[[#This Row],[7d_positivity_public]])),"",(Table1[[#This Row],[7d_positivity_public]]-Table1[[#This Row],[7d_positivity_all]])/Table1[[#This Row],[7d_positivity_public]])</f>
        <v>0.2857142857142857</v>
      </c>
      <c r="W2864">
        <v>5</v>
      </c>
    </row>
    <row r="2865" spans="1:23" x14ac:dyDescent="0.25">
      <c r="A2865" s="10">
        <v>44446</v>
      </c>
      <c r="B2865">
        <v>2335</v>
      </c>
      <c r="C2865" t="s">
        <v>163</v>
      </c>
      <c r="D2865">
        <v>7</v>
      </c>
      <c r="E2865">
        <v>6</v>
      </c>
      <c r="F2865">
        <v>1</v>
      </c>
      <c r="G2865">
        <v>7</v>
      </c>
      <c r="H2865">
        <v>92</v>
      </c>
      <c r="J2865">
        <v>83</v>
      </c>
      <c r="K2865">
        <v>93</v>
      </c>
      <c r="L2865">
        <v>92</v>
      </c>
      <c r="M2865">
        <v>94</v>
      </c>
      <c r="N2865">
        <v>81</v>
      </c>
      <c r="O2865">
        <v>68</v>
      </c>
      <c r="P2865">
        <v>82</v>
      </c>
      <c r="Q2865">
        <v>78</v>
      </c>
      <c r="R2865">
        <v>89</v>
      </c>
      <c r="T2865" s="34">
        <f>_xlfn.XLOOKUP(B2865,Demog!$A$2:$A$219,Demog!$P$2:$P$219,,,2)</f>
        <v>62748</v>
      </c>
      <c r="U2865" s="34">
        <f t="shared" si="44"/>
        <v>31</v>
      </c>
      <c r="V2865" s="13">
        <f>IF(OR(Table1[[#This Row],[7d_positivity_public]]=0,ISBLANK(Table1[[#This Row],[7d_positivity_public]])),"",(Table1[[#This Row],[7d_positivity_public]]-Table1[[#This Row],[7d_positivity_all]])/Table1[[#This Row],[7d_positivity_public]])</f>
        <v>0.2857142857142857</v>
      </c>
      <c r="W2865">
        <v>5</v>
      </c>
    </row>
    <row r="2866" spans="1:23" x14ac:dyDescent="0.25">
      <c r="A2866" s="10">
        <v>44446</v>
      </c>
      <c r="B2866">
        <v>2336</v>
      </c>
      <c r="C2866" t="s">
        <v>164</v>
      </c>
      <c r="D2866">
        <v>6</v>
      </c>
      <c r="E2866">
        <v>8</v>
      </c>
      <c r="F2866">
        <v>-2</v>
      </c>
      <c r="G2866">
        <v>9</v>
      </c>
      <c r="H2866">
        <v>90</v>
      </c>
      <c r="J2866">
        <v>84</v>
      </c>
      <c r="K2866">
        <v>91</v>
      </c>
      <c r="L2866">
        <v>90</v>
      </c>
      <c r="M2866">
        <v>92</v>
      </c>
      <c r="N2866">
        <v>83</v>
      </c>
      <c r="O2866">
        <v>73</v>
      </c>
      <c r="P2866">
        <v>83</v>
      </c>
      <c r="Q2866">
        <v>80</v>
      </c>
      <c r="R2866">
        <v>88</v>
      </c>
      <c r="T2866" s="34">
        <f>_xlfn.XLOOKUP(B2866,Demog!$A$2:$A$219,Demog!$P$2:$P$219,,,2)</f>
        <v>58701</v>
      </c>
      <c r="U2866" s="34">
        <f t="shared" si="44"/>
        <v>25</v>
      </c>
      <c r="V2866" s="13">
        <f>IF(OR(Table1[[#This Row],[7d_positivity_public]]=0,ISBLANK(Table1[[#This Row],[7d_positivity_public]])),"",(Table1[[#This Row],[7d_positivity_public]]-Table1[[#This Row],[7d_positivity_all]])/Table1[[#This Row],[7d_positivity_public]])</f>
        <v>0.33333333333333331</v>
      </c>
      <c r="W2866">
        <v>6</v>
      </c>
    </row>
    <row r="2867" spans="1:23" x14ac:dyDescent="0.25">
      <c r="A2867" s="10">
        <v>44446</v>
      </c>
      <c r="B2867">
        <v>2337</v>
      </c>
      <c r="C2867" t="s">
        <v>165</v>
      </c>
      <c r="D2867">
        <v>11</v>
      </c>
      <c r="E2867">
        <v>8</v>
      </c>
      <c r="F2867">
        <v>3</v>
      </c>
      <c r="G2867">
        <v>10</v>
      </c>
      <c r="H2867">
        <v>85</v>
      </c>
      <c r="J2867">
        <v>78</v>
      </c>
      <c r="K2867">
        <v>85</v>
      </c>
      <c r="L2867">
        <v>83</v>
      </c>
      <c r="M2867">
        <v>88</v>
      </c>
      <c r="N2867">
        <v>78</v>
      </c>
      <c r="O2867">
        <v>67</v>
      </c>
      <c r="P2867">
        <v>78</v>
      </c>
      <c r="Q2867">
        <v>74</v>
      </c>
      <c r="R2867">
        <v>83</v>
      </c>
      <c r="T2867" s="34">
        <f>_xlfn.XLOOKUP(B2867,Demog!$A$2:$A$219,Demog!$P$2:$P$219,,,2)</f>
        <v>60538</v>
      </c>
      <c r="U2867" s="34">
        <f t="shared" si="44"/>
        <v>47</v>
      </c>
      <c r="V2867" s="13">
        <f>IF(OR(Table1[[#This Row],[7d_positivity_public]]=0,ISBLANK(Table1[[#This Row],[7d_positivity_public]])),"",(Table1[[#This Row],[7d_positivity_public]]-Table1[[#This Row],[7d_positivity_all]])/Table1[[#This Row],[7d_positivity_public]])</f>
        <v>0.3</v>
      </c>
      <c r="W2867">
        <v>7</v>
      </c>
    </row>
    <row r="2868" spans="1:23" x14ac:dyDescent="0.25">
      <c r="A2868" s="10">
        <v>44446</v>
      </c>
      <c r="B2868">
        <v>2338</v>
      </c>
      <c r="C2868" t="s">
        <v>166</v>
      </c>
      <c r="D2868">
        <v>5</v>
      </c>
      <c r="E2868">
        <v>5</v>
      </c>
      <c r="F2868">
        <v>0</v>
      </c>
      <c r="G2868">
        <v>4</v>
      </c>
      <c r="H2868">
        <v>93</v>
      </c>
      <c r="J2868">
        <v>81</v>
      </c>
      <c r="K2868">
        <v>94</v>
      </c>
      <c r="L2868">
        <v>94</v>
      </c>
      <c r="M2868">
        <v>94</v>
      </c>
      <c r="N2868">
        <v>81</v>
      </c>
      <c r="O2868">
        <v>66</v>
      </c>
      <c r="P2868">
        <v>82</v>
      </c>
      <c r="Q2868">
        <v>78</v>
      </c>
      <c r="R2868">
        <v>89</v>
      </c>
      <c r="T2868" s="34">
        <f>_xlfn.XLOOKUP(B2868,Demog!$A$2:$A$219,Demog!$P$2:$P$219,,,2)</f>
        <v>41463</v>
      </c>
      <c r="U2868" s="34">
        <f t="shared" si="44"/>
        <v>15</v>
      </c>
      <c r="V2868" s="13">
        <f>IF(OR(Table1[[#This Row],[7d_positivity_public]]=0,ISBLANK(Table1[[#This Row],[7d_positivity_public]])),"",(Table1[[#This Row],[7d_positivity_public]]-Table1[[#This Row],[7d_positivity_all]])/Table1[[#This Row],[7d_positivity_public]])</f>
        <v>0.25</v>
      </c>
      <c r="W2868">
        <v>3</v>
      </c>
    </row>
    <row r="2869" spans="1:23" x14ac:dyDescent="0.25">
      <c r="A2869" s="10">
        <v>44446</v>
      </c>
      <c r="B2869">
        <v>2341</v>
      </c>
      <c r="C2869" t="s">
        <v>167</v>
      </c>
      <c r="D2869">
        <v>7</v>
      </c>
      <c r="E2869">
        <v>6</v>
      </c>
      <c r="F2869">
        <v>1</v>
      </c>
      <c r="G2869">
        <v>5</v>
      </c>
      <c r="H2869">
        <v>87</v>
      </c>
      <c r="J2869">
        <v>84</v>
      </c>
      <c r="K2869">
        <v>87</v>
      </c>
      <c r="L2869">
        <v>84</v>
      </c>
      <c r="M2869">
        <v>90</v>
      </c>
      <c r="N2869">
        <v>81</v>
      </c>
      <c r="O2869">
        <v>74</v>
      </c>
      <c r="P2869">
        <v>82</v>
      </c>
      <c r="Q2869">
        <v>76</v>
      </c>
      <c r="R2869">
        <v>86</v>
      </c>
      <c r="T2869" s="34">
        <f>_xlfn.XLOOKUP(B2869,Demog!$A$2:$A$219,Demog!$P$2:$P$219,,,2)</f>
        <v>74816</v>
      </c>
      <c r="U2869" s="34">
        <f t="shared" si="44"/>
        <v>37</v>
      </c>
      <c r="V2869" s="13">
        <f>IF(OR(Table1[[#This Row],[7d_positivity_public]]=0,ISBLANK(Table1[[#This Row],[7d_positivity_public]])),"",(Table1[[#This Row],[7d_positivity_public]]-Table1[[#This Row],[7d_positivity_all]])/Table1[[#This Row],[7d_positivity_public]])</f>
        <v>0.4</v>
      </c>
      <c r="W2869">
        <v>3</v>
      </c>
    </row>
    <row r="2870" spans="1:23" x14ac:dyDescent="0.25">
      <c r="A2870" s="10">
        <v>44446</v>
      </c>
      <c r="B2870">
        <v>2342</v>
      </c>
      <c r="C2870" t="s">
        <v>168</v>
      </c>
      <c r="D2870">
        <v>8</v>
      </c>
      <c r="E2870">
        <v>13</v>
      </c>
      <c r="F2870">
        <v>-5</v>
      </c>
      <c r="G2870">
        <v>7</v>
      </c>
      <c r="H2870">
        <v>84</v>
      </c>
      <c r="J2870">
        <v>77</v>
      </c>
      <c r="K2870">
        <v>85</v>
      </c>
      <c r="L2870">
        <v>78</v>
      </c>
      <c r="M2870">
        <v>88</v>
      </c>
      <c r="N2870">
        <v>79</v>
      </c>
      <c r="O2870">
        <v>66</v>
      </c>
      <c r="P2870">
        <v>79</v>
      </c>
      <c r="Q2870">
        <v>68</v>
      </c>
      <c r="R2870">
        <v>84</v>
      </c>
      <c r="T2870" s="34">
        <f>_xlfn.XLOOKUP(B2870,Demog!$A$2:$A$219,Demog!$P$2:$P$219,,,2)</f>
        <v>19952</v>
      </c>
      <c r="U2870" s="34">
        <f t="shared" si="44"/>
        <v>11</v>
      </c>
      <c r="V2870" s="13">
        <f>IF(OR(Table1[[#This Row],[7d_positivity_public]]=0,ISBLANK(Table1[[#This Row],[7d_positivity_public]])),"",(Table1[[#This Row],[7d_positivity_public]]-Table1[[#This Row],[7d_positivity_all]])/Table1[[#This Row],[7d_positivity_public]])</f>
        <v>0.2857142857142857</v>
      </c>
      <c r="W2870">
        <v>5</v>
      </c>
    </row>
    <row r="2871" spans="1:23" x14ac:dyDescent="0.25">
      <c r="A2871" s="10">
        <v>44446</v>
      </c>
      <c r="B2871">
        <v>3111</v>
      </c>
      <c r="C2871" t="s">
        <v>169</v>
      </c>
      <c r="D2871">
        <v>3</v>
      </c>
      <c r="E2871">
        <v>7</v>
      </c>
      <c r="F2871">
        <v>-4</v>
      </c>
      <c r="G2871">
        <v>7</v>
      </c>
      <c r="H2871">
        <v>90</v>
      </c>
      <c r="J2871">
        <v>85</v>
      </c>
      <c r="K2871">
        <v>90</v>
      </c>
      <c r="L2871">
        <v>97</v>
      </c>
      <c r="M2871">
        <v>84</v>
      </c>
      <c r="N2871">
        <v>82</v>
      </c>
      <c r="O2871">
        <v>74</v>
      </c>
      <c r="P2871">
        <v>82</v>
      </c>
      <c r="Q2871">
        <v>86</v>
      </c>
      <c r="R2871">
        <v>78</v>
      </c>
      <c r="T2871" s="34">
        <f>_xlfn.XLOOKUP(B2871,Demog!$A$2:$A$219,Demog!$P$2:$P$219,,,2)</f>
        <v>54587</v>
      </c>
      <c r="U2871" s="34">
        <f t="shared" si="44"/>
        <v>11</v>
      </c>
      <c r="V2871" s="13">
        <f>IF(OR(Table1[[#This Row],[7d_positivity_public]]=0,ISBLANK(Table1[[#This Row],[7d_positivity_public]])),"",(Table1[[#This Row],[7d_positivity_public]]-Table1[[#This Row],[7d_positivity_all]])/Table1[[#This Row],[7d_positivity_public]])</f>
        <v>0.7142857142857143</v>
      </c>
      <c r="W2871">
        <v>2</v>
      </c>
    </row>
    <row r="2872" spans="1:23" x14ac:dyDescent="0.25">
      <c r="A2872" s="10">
        <v>44446</v>
      </c>
      <c r="B2872">
        <v>3112</v>
      </c>
      <c r="C2872" t="s">
        <v>170</v>
      </c>
      <c r="D2872">
        <v>1</v>
      </c>
      <c r="E2872">
        <v>5</v>
      </c>
      <c r="F2872">
        <v>-4</v>
      </c>
      <c r="G2872">
        <v>4</v>
      </c>
      <c r="H2872">
        <v>83</v>
      </c>
      <c r="J2872">
        <v>86</v>
      </c>
      <c r="K2872">
        <v>83</v>
      </c>
      <c r="L2872">
        <v>82</v>
      </c>
      <c r="M2872">
        <v>84</v>
      </c>
      <c r="N2872">
        <v>78</v>
      </c>
      <c r="O2872">
        <v>77</v>
      </c>
      <c r="P2872">
        <v>78</v>
      </c>
      <c r="Q2872">
        <v>75</v>
      </c>
      <c r="R2872">
        <v>80</v>
      </c>
      <c r="T2872" s="34">
        <f>_xlfn.XLOOKUP(B2872,Demog!$A$2:$A$219,Demog!$P$2:$P$219,,,2)</f>
        <v>17729</v>
      </c>
      <c r="U2872" s="34">
        <f t="shared" si="44"/>
        <v>1</v>
      </c>
      <c r="V2872" s="13">
        <f>IF(OR(Table1[[#This Row],[7d_positivity_public]]=0,ISBLANK(Table1[[#This Row],[7d_positivity_public]])),"",(Table1[[#This Row],[7d_positivity_public]]-Table1[[#This Row],[7d_positivity_all]])/Table1[[#This Row],[7d_positivity_public]])</f>
        <v>0.75</v>
      </c>
      <c r="W2872">
        <v>1</v>
      </c>
    </row>
    <row r="2873" spans="1:23" x14ac:dyDescent="0.25">
      <c r="A2873" s="10">
        <v>44446</v>
      </c>
      <c r="B2873">
        <v>3113</v>
      </c>
      <c r="C2873" t="s">
        <v>171</v>
      </c>
      <c r="D2873">
        <v>2</v>
      </c>
      <c r="E2873">
        <v>3</v>
      </c>
      <c r="F2873">
        <v>-1</v>
      </c>
      <c r="G2873">
        <v>4</v>
      </c>
      <c r="H2873">
        <v>83</v>
      </c>
      <c r="J2873">
        <v>84</v>
      </c>
      <c r="K2873">
        <v>83</v>
      </c>
      <c r="L2873">
        <v>82</v>
      </c>
      <c r="M2873">
        <v>83</v>
      </c>
      <c r="N2873">
        <v>77</v>
      </c>
      <c r="O2873">
        <v>75</v>
      </c>
      <c r="P2873">
        <v>77</v>
      </c>
      <c r="Q2873">
        <v>75</v>
      </c>
      <c r="R2873">
        <v>79</v>
      </c>
      <c r="T2873" s="34">
        <f>_xlfn.XLOOKUP(B2873,Demog!$A$2:$A$219,Demog!$P$2:$P$219,,,2)</f>
        <v>23478</v>
      </c>
      <c r="U2873" s="34">
        <f t="shared" si="44"/>
        <v>3</v>
      </c>
      <c r="V2873" s="13">
        <f>IF(OR(Table1[[#This Row],[7d_positivity_public]]=0,ISBLANK(Table1[[#This Row],[7d_positivity_public]])),"",(Table1[[#This Row],[7d_positivity_public]]-Table1[[#This Row],[7d_positivity_all]])/Table1[[#This Row],[7d_positivity_public]])</f>
        <v>0.5</v>
      </c>
      <c r="W2873">
        <v>2</v>
      </c>
    </row>
    <row r="2874" spans="1:23" x14ac:dyDescent="0.25">
      <c r="A2874" s="10">
        <v>44446</v>
      </c>
      <c r="B2874">
        <v>3114</v>
      </c>
      <c r="C2874" t="s">
        <v>172</v>
      </c>
      <c r="D2874">
        <v>3</v>
      </c>
      <c r="E2874">
        <v>3</v>
      </c>
      <c r="F2874">
        <v>0</v>
      </c>
      <c r="G2874">
        <v>5</v>
      </c>
      <c r="H2874">
        <v>85</v>
      </c>
      <c r="J2874">
        <v>86</v>
      </c>
      <c r="K2874">
        <v>85</v>
      </c>
      <c r="L2874">
        <v>84</v>
      </c>
      <c r="M2874">
        <v>86</v>
      </c>
      <c r="N2874">
        <v>80</v>
      </c>
      <c r="O2874">
        <v>76</v>
      </c>
      <c r="P2874">
        <v>80</v>
      </c>
      <c r="Q2874">
        <v>77</v>
      </c>
      <c r="R2874">
        <v>82</v>
      </c>
      <c r="T2874" s="34">
        <f>_xlfn.XLOOKUP(B2874,Demog!$A$2:$A$219,Demog!$P$2:$P$219,,,2)</f>
        <v>32171</v>
      </c>
      <c r="U2874" s="34">
        <f t="shared" si="44"/>
        <v>7</v>
      </c>
      <c r="V2874" s="13">
        <f>IF(OR(Table1[[#This Row],[7d_positivity_public]]=0,ISBLANK(Table1[[#This Row],[7d_positivity_public]])),"",(Table1[[#This Row],[7d_positivity_public]]-Table1[[#This Row],[7d_positivity_all]])/Table1[[#This Row],[7d_positivity_public]])</f>
        <v>0.6</v>
      </c>
      <c r="W2874">
        <v>2</v>
      </c>
    </row>
    <row r="2875" spans="1:23" x14ac:dyDescent="0.25">
      <c r="A2875" s="10">
        <v>44446</v>
      </c>
      <c r="B2875">
        <v>3115</v>
      </c>
      <c r="C2875" t="s">
        <v>173</v>
      </c>
      <c r="D2875">
        <v>6</v>
      </c>
      <c r="E2875">
        <v>6</v>
      </c>
      <c r="F2875">
        <v>0</v>
      </c>
      <c r="G2875">
        <v>7</v>
      </c>
      <c r="H2875">
        <v>89</v>
      </c>
      <c r="J2875">
        <v>90</v>
      </c>
      <c r="K2875">
        <v>89</v>
      </c>
      <c r="L2875">
        <v>87</v>
      </c>
      <c r="M2875">
        <v>91</v>
      </c>
      <c r="N2875">
        <v>85</v>
      </c>
      <c r="O2875">
        <v>83</v>
      </c>
      <c r="P2875">
        <v>85</v>
      </c>
      <c r="Q2875">
        <v>81</v>
      </c>
      <c r="R2875">
        <v>88</v>
      </c>
      <c r="T2875" s="34">
        <f>_xlfn.XLOOKUP(B2875,Demog!$A$2:$A$219,Demog!$P$2:$P$219,,,2)</f>
        <v>24774</v>
      </c>
      <c r="U2875" s="34">
        <f t="shared" si="44"/>
        <v>10</v>
      </c>
      <c r="V2875" s="13">
        <f>IF(OR(Table1[[#This Row],[7d_positivity_public]]=0,ISBLANK(Table1[[#This Row],[7d_positivity_public]])),"",(Table1[[#This Row],[7d_positivity_public]]-Table1[[#This Row],[7d_positivity_all]])/Table1[[#This Row],[7d_positivity_public]])</f>
        <v>0.42857142857142855</v>
      </c>
      <c r="W2875">
        <v>4</v>
      </c>
    </row>
    <row r="2876" spans="1:23" x14ac:dyDescent="0.25">
      <c r="A2876" s="10">
        <v>44446</v>
      </c>
      <c r="B2876">
        <v>3116</v>
      </c>
      <c r="C2876" t="s">
        <v>174</v>
      </c>
      <c r="D2876">
        <v>4</v>
      </c>
      <c r="E2876">
        <v>6</v>
      </c>
      <c r="F2876">
        <v>-2</v>
      </c>
      <c r="G2876">
        <v>5</v>
      </c>
      <c r="H2876">
        <v>89</v>
      </c>
      <c r="J2876">
        <v>86</v>
      </c>
      <c r="K2876">
        <v>90</v>
      </c>
      <c r="L2876">
        <v>91</v>
      </c>
      <c r="M2876">
        <v>88</v>
      </c>
      <c r="N2876">
        <v>83</v>
      </c>
      <c r="O2876">
        <v>77</v>
      </c>
      <c r="P2876">
        <v>83</v>
      </c>
      <c r="Q2876">
        <v>82</v>
      </c>
      <c r="R2876">
        <v>84</v>
      </c>
      <c r="T2876" s="34">
        <f>_xlfn.XLOOKUP(B2876,Demog!$A$2:$A$219,Demog!$P$2:$P$219,,,2)</f>
        <v>24621</v>
      </c>
      <c r="U2876" s="34">
        <f t="shared" si="44"/>
        <v>7</v>
      </c>
      <c r="V2876" s="13">
        <f>IF(OR(Table1[[#This Row],[7d_positivity_public]]=0,ISBLANK(Table1[[#This Row],[7d_positivity_public]])),"",(Table1[[#This Row],[7d_positivity_public]]-Table1[[#This Row],[7d_positivity_all]])/Table1[[#This Row],[7d_positivity_public]])</f>
        <v>0.6</v>
      </c>
      <c r="W2876">
        <v>2</v>
      </c>
    </row>
    <row r="2877" spans="1:23" x14ac:dyDescent="0.25">
      <c r="A2877" s="10">
        <v>44446</v>
      </c>
      <c r="B2877">
        <v>3117</v>
      </c>
      <c r="C2877" t="s">
        <v>175</v>
      </c>
      <c r="D2877">
        <v>5</v>
      </c>
      <c r="E2877">
        <v>9</v>
      </c>
      <c r="F2877">
        <v>-4</v>
      </c>
      <c r="G2877">
        <v>6</v>
      </c>
      <c r="H2877">
        <v>88</v>
      </c>
      <c r="J2877">
        <v>84</v>
      </c>
      <c r="K2877">
        <v>88</v>
      </c>
      <c r="L2877">
        <v>88</v>
      </c>
      <c r="M2877">
        <v>89</v>
      </c>
      <c r="N2877">
        <v>82</v>
      </c>
      <c r="O2877">
        <v>74</v>
      </c>
      <c r="P2877">
        <v>82</v>
      </c>
      <c r="Q2877">
        <v>79</v>
      </c>
      <c r="R2877">
        <v>85</v>
      </c>
      <c r="T2877" s="34">
        <f>_xlfn.XLOOKUP(B2877,Demog!$A$2:$A$219,Demog!$P$2:$P$219,,,2)</f>
        <v>20949</v>
      </c>
      <c r="U2877" s="34">
        <f t="shared" si="44"/>
        <v>7</v>
      </c>
      <c r="V2877" s="13">
        <f>IF(OR(Table1[[#This Row],[7d_positivity_public]]=0,ISBLANK(Table1[[#This Row],[7d_positivity_public]])),"",(Table1[[#This Row],[7d_positivity_public]]-Table1[[#This Row],[7d_positivity_all]])/Table1[[#This Row],[7d_positivity_public]])</f>
        <v>0.5</v>
      </c>
      <c r="W2877">
        <v>3</v>
      </c>
    </row>
    <row r="2878" spans="1:23" x14ac:dyDescent="0.25">
      <c r="A2878" s="10">
        <v>44446</v>
      </c>
      <c r="B2878">
        <v>3211</v>
      </c>
      <c r="C2878" t="s">
        <v>176</v>
      </c>
      <c r="D2878">
        <v>11</v>
      </c>
      <c r="E2878">
        <v>17</v>
      </c>
      <c r="F2878">
        <v>-6</v>
      </c>
      <c r="G2878">
        <v>8</v>
      </c>
      <c r="H2878">
        <v>91</v>
      </c>
      <c r="J2878">
        <v>80</v>
      </c>
      <c r="K2878">
        <v>91</v>
      </c>
      <c r="L2878">
        <v>96</v>
      </c>
      <c r="M2878">
        <v>84</v>
      </c>
      <c r="N2878">
        <v>82</v>
      </c>
      <c r="O2878">
        <v>66</v>
      </c>
      <c r="P2878">
        <v>82</v>
      </c>
      <c r="Q2878">
        <v>85</v>
      </c>
      <c r="R2878">
        <v>78</v>
      </c>
      <c r="T2878" s="34">
        <f>_xlfn.XLOOKUP(B2878,Demog!$A$2:$A$219,Demog!$P$2:$P$219,,,2)</f>
        <v>41934</v>
      </c>
      <c r="U2878" s="34">
        <f t="shared" si="44"/>
        <v>32</v>
      </c>
      <c r="V2878" s="13">
        <f>IF(OR(Table1[[#This Row],[7d_positivity_public]]=0,ISBLANK(Table1[[#This Row],[7d_positivity_public]])),"",(Table1[[#This Row],[7d_positivity_public]]-Table1[[#This Row],[7d_positivity_all]])/Table1[[#This Row],[7d_positivity_public]])</f>
        <v>0.75</v>
      </c>
      <c r="W2878">
        <v>2</v>
      </c>
    </row>
    <row r="2879" spans="1:23" x14ac:dyDescent="0.25">
      <c r="A2879" s="10">
        <v>44446</v>
      </c>
      <c r="B2879">
        <v>3212</v>
      </c>
      <c r="C2879" t="s">
        <v>177</v>
      </c>
      <c r="D2879">
        <v>11</v>
      </c>
      <c r="E2879">
        <v>18</v>
      </c>
      <c r="F2879">
        <v>-7</v>
      </c>
      <c r="G2879">
        <v>6</v>
      </c>
      <c r="H2879">
        <v>90</v>
      </c>
      <c r="J2879">
        <v>80</v>
      </c>
      <c r="K2879">
        <v>91</v>
      </c>
      <c r="L2879">
        <v>94</v>
      </c>
      <c r="M2879">
        <v>86</v>
      </c>
      <c r="N2879">
        <v>83</v>
      </c>
      <c r="O2879">
        <v>67</v>
      </c>
      <c r="P2879">
        <v>83</v>
      </c>
      <c r="Q2879">
        <v>85</v>
      </c>
      <c r="R2879">
        <v>81</v>
      </c>
      <c r="T2879" s="34">
        <f>_xlfn.XLOOKUP(B2879,Demog!$A$2:$A$219,Demog!$P$2:$P$219,,,2)</f>
        <v>47203</v>
      </c>
      <c r="U2879" s="34">
        <f t="shared" si="44"/>
        <v>36</v>
      </c>
      <c r="V2879" s="13">
        <f>IF(OR(Table1[[#This Row],[7d_positivity_public]]=0,ISBLANK(Table1[[#This Row],[7d_positivity_public]])),"",(Table1[[#This Row],[7d_positivity_public]]-Table1[[#This Row],[7d_positivity_all]])/Table1[[#This Row],[7d_positivity_public]])</f>
        <v>0.5</v>
      </c>
      <c r="W2879">
        <v>3</v>
      </c>
    </row>
    <row r="2880" spans="1:23" x14ac:dyDescent="0.25">
      <c r="A2880" s="10">
        <v>44446</v>
      </c>
      <c r="B2880">
        <v>3213</v>
      </c>
      <c r="C2880" t="s">
        <v>178</v>
      </c>
      <c r="D2880">
        <v>4</v>
      </c>
      <c r="E2880">
        <v>7</v>
      </c>
      <c r="F2880">
        <v>-3</v>
      </c>
      <c r="G2880">
        <v>5</v>
      </c>
      <c r="H2880">
        <v>92</v>
      </c>
      <c r="J2880">
        <v>87</v>
      </c>
      <c r="K2880">
        <v>92</v>
      </c>
      <c r="L2880">
        <v>92</v>
      </c>
      <c r="M2880">
        <v>90</v>
      </c>
      <c r="N2880">
        <v>86</v>
      </c>
      <c r="O2880">
        <v>72</v>
      </c>
      <c r="P2880">
        <v>86</v>
      </c>
      <c r="Q2880">
        <v>86</v>
      </c>
      <c r="R2880">
        <v>87</v>
      </c>
      <c r="T2880" s="34">
        <f>_xlfn.XLOOKUP(B2880,Demog!$A$2:$A$219,Demog!$P$2:$P$219,,,2)</f>
        <v>32904</v>
      </c>
      <c r="U2880" s="34">
        <f t="shared" si="44"/>
        <v>9</v>
      </c>
      <c r="V2880" s="13">
        <f>IF(OR(Table1[[#This Row],[7d_positivity_public]]=0,ISBLANK(Table1[[#This Row],[7d_positivity_public]])),"",(Table1[[#This Row],[7d_positivity_public]]-Table1[[#This Row],[7d_positivity_all]])/Table1[[#This Row],[7d_positivity_public]])</f>
        <v>0.2</v>
      </c>
      <c r="W2880">
        <v>4</v>
      </c>
    </row>
    <row r="2881" spans="1:23" x14ac:dyDescent="0.25">
      <c r="A2881" s="10">
        <v>44446</v>
      </c>
      <c r="B2881">
        <v>3221</v>
      </c>
      <c r="C2881" t="s">
        <v>179</v>
      </c>
      <c r="D2881">
        <v>20</v>
      </c>
      <c r="E2881">
        <v>22</v>
      </c>
      <c r="F2881">
        <v>-2</v>
      </c>
      <c r="G2881">
        <v>11</v>
      </c>
      <c r="H2881">
        <v>78</v>
      </c>
      <c r="J2881">
        <v>72</v>
      </c>
      <c r="K2881">
        <v>78</v>
      </c>
      <c r="L2881">
        <v>79</v>
      </c>
      <c r="M2881">
        <v>78</v>
      </c>
      <c r="N2881">
        <v>67</v>
      </c>
      <c r="O2881">
        <v>58</v>
      </c>
      <c r="P2881">
        <v>67</v>
      </c>
      <c r="Q2881">
        <v>66</v>
      </c>
      <c r="R2881">
        <v>68</v>
      </c>
      <c r="T2881" s="34">
        <f>_xlfn.XLOOKUP(B2881,Demog!$A$2:$A$219,Demog!$P$2:$P$219,,,2)</f>
        <v>19960</v>
      </c>
      <c r="U2881" s="34">
        <f t="shared" si="44"/>
        <v>28</v>
      </c>
      <c r="V2881" s="13">
        <f>IF(OR(Table1[[#This Row],[7d_positivity_public]]=0,ISBLANK(Table1[[#This Row],[7d_positivity_public]])),"",(Table1[[#This Row],[7d_positivity_public]]-Table1[[#This Row],[7d_positivity_all]])/Table1[[#This Row],[7d_positivity_public]])</f>
        <v>0.36363636363636365</v>
      </c>
      <c r="W2881">
        <v>7</v>
      </c>
    </row>
    <row r="2882" spans="1:23" x14ac:dyDescent="0.25">
      <c r="A2882" s="10">
        <v>44446</v>
      </c>
      <c r="B2882">
        <v>3222</v>
      </c>
      <c r="C2882" t="s">
        <v>180</v>
      </c>
      <c r="D2882">
        <v>13</v>
      </c>
      <c r="E2882">
        <v>19</v>
      </c>
      <c r="F2882">
        <v>-6</v>
      </c>
      <c r="G2882">
        <v>6</v>
      </c>
      <c r="H2882">
        <v>90</v>
      </c>
      <c r="J2882">
        <v>75</v>
      </c>
      <c r="K2882">
        <v>91</v>
      </c>
      <c r="L2882">
        <v>93</v>
      </c>
      <c r="M2882">
        <v>85</v>
      </c>
      <c r="N2882">
        <v>82</v>
      </c>
      <c r="O2882">
        <v>59</v>
      </c>
      <c r="P2882">
        <v>82</v>
      </c>
      <c r="Q2882">
        <v>84</v>
      </c>
      <c r="R2882">
        <v>79</v>
      </c>
      <c r="T2882" s="34">
        <f>_xlfn.XLOOKUP(B2882,Demog!$A$2:$A$219,Demog!$P$2:$P$219,,,2)</f>
        <v>12392</v>
      </c>
      <c r="U2882" s="34">
        <f t="shared" ref="U2882:U2945" si="45">ROUND(T2882*D2882/100000*7,0)</f>
        <v>11</v>
      </c>
      <c r="V2882" s="13">
        <f>IF(OR(Table1[[#This Row],[7d_positivity_public]]=0,ISBLANK(Table1[[#This Row],[7d_positivity_public]])),"",(Table1[[#This Row],[7d_positivity_public]]-Table1[[#This Row],[7d_positivity_all]])/Table1[[#This Row],[7d_positivity_public]])</f>
        <v>0.66666666666666663</v>
      </c>
      <c r="W2882">
        <v>2</v>
      </c>
    </row>
    <row r="2883" spans="1:23" x14ac:dyDescent="0.25">
      <c r="A2883" s="10">
        <v>44446</v>
      </c>
      <c r="B2883">
        <v>3223</v>
      </c>
      <c r="C2883" t="s">
        <v>181</v>
      </c>
      <c r="D2883">
        <v>10</v>
      </c>
      <c r="E2883">
        <v>20</v>
      </c>
      <c r="F2883">
        <v>-10</v>
      </c>
      <c r="G2883">
        <v>7</v>
      </c>
      <c r="H2883">
        <v>88</v>
      </c>
      <c r="J2883">
        <v>81</v>
      </c>
      <c r="K2883">
        <v>88</v>
      </c>
      <c r="L2883">
        <v>90</v>
      </c>
      <c r="M2883">
        <v>86</v>
      </c>
      <c r="N2883">
        <v>81</v>
      </c>
      <c r="O2883">
        <v>70</v>
      </c>
      <c r="P2883">
        <v>81</v>
      </c>
      <c r="Q2883">
        <v>82</v>
      </c>
      <c r="R2883">
        <v>80</v>
      </c>
      <c r="T2883" s="34">
        <f>_xlfn.XLOOKUP(B2883,Demog!$A$2:$A$219,Demog!$P$2:$P$219,,,2)</f>
        <v>29180</v>
      </c>
      <c r="U2883" s="34">
        <f t="shared" si="45"/>
        <v>20</v>
      </c>
      <c r="V2883" s="13">
        <f>IF(OR(Table1[[#This Row],[7d_positivity_public]]=0,ISBLANK(Table1[[#This Row],[7d_positivity_public]])),"",(Table1[[#This Row],[7d_positivity_public]]-Table1[[#This Row],[7d_positivity_all]])/Table1[[#This Row],[7d_positivity_public]])</f>
        <v>0.42857142857142855</v>
      </c>
      <c r="W2883">
        <v>4</v>
      </c>
    </row>
    <row r="2884" spans="1:23" x14ac:dyDescent="0.25">
      <c r="A2884" s="10">
        <v>44446</v>
      </c>
      <c r="B2884">
        <v>3231</v>
      </c>
      <c r="C2884" t="s">
        <v>182</v>
      </c>
      <c r="D2884">
        <v>11</v>
      </c>
      <c r="E2884">
        <v>10</v>
      </c>
      <c r="F2884">
        <v>1</v>
      </c>
      <c r="G2884">
        <v>9</v>
      </c>
      <c r="H2884">
        <v>92</v>
      </c>
      <c r="J2884">
        <v>86</v>
      </c>
      <c r="K2884">
        <v>92</v>
      </c>
      <c r="L2884">
        <v>94</v>
      </c>
      <c r="M2884">
        <v>90</v>
      </c>
      <c r="N2884">
        <v>86</v>
      </c>
      <c r="O2884">
        <v>77</v>
      </c>
      <c r="P2884">
        <v>86</v>
      </c>
      <c r="Q2884">
        <v>86</v>
      </c>
      <c r="R2884">
        <v>86</v>
      </c>
      <c r="T2884" s="34">
        <f>_xlfn.XLOOKUP(B2884,Demog!$A$2:$A$219,Demog!$P$2:$P$219,,,2)</f>
        <v>18027</v>
      </c>
      <c r="U2884" s="34">
        <f t="shared" si="45"/>
        <v>14</v>
      </c>
      <c r="V2884" s="13">
        <f>IF(OR(Table1[[#This Row],[7d_positivity_public]]=0,ISBLANK(Table1[[#This Row],[7d_positivity_public]])),"",(Table1[[#This Row],[7d_positivity_public]]-Table1[[#This Row],[7d_positivity_all]])/Table1[[#This Row],[7d_positivity_public]])</f>
        <v>0.44444444444444442</v>
      </c>
      <c r="W2884">
        <v>5</v>
      </c>
    </row>
    <row r="2885" spans="1:23" x14ac:dyDescent="0.25">
      <c r="A2885" s="10">
        <v>44446</v>
      </c>
      <c r="B2885">
        <v>3232</v>
      </c>
      <c r="C2885" t="s">
        <v>183</v>
      </c>
      <c r="D2885">
        <v>7</v>
      </c>
      <c r="E2885">
        <v>9</v>
      </c>
      <c r="F2885">
        <v>-2</v>
      </c>
      <c r="G2885">
        <v>6</v>
      </c>
      <c r="H2885">
        <v>91</v>
      </c>
      <c r="J2885">
        <v>89</v>
      </c>
      <c r="K2885">
        <v>92</v>
      </c>
      <c r="L2885">
        <v>92</v>
      </c>
      <c r="M2885">
        <v>91</v>
      </c>
      <c r="N2885">
        <v>85</v>
      </c>
      <c r="O2885">
        <v>82</v>
      </c>
      <c r="P2885">
        <v>86</v>
      </c>
      <c r="Q2885">
        <v>85</v>
      </c>
      <c r="R2885">
        <v>87</v>
      </c>
      <c r="T2885" s="34">
        <f>_xlfn.XLOOKUP(B2885,Demog!$A$2:$A$219,Demog!$P$2:$P$219,,,2)</f>
        <v>34575</v>
      </c>
      <c r="U2885" s="34">
        <f t="shared" si="45"/>
        <v>17</v>
      </c>
      <c r="V2885" s="13">
        <f>IF(OR(Table1[[#This Row],[7d_positivity_public]]=0,ISBLANK(Table1[[#This Row],[7d_positivity_public]])),"",(Table1[[#This Row],[7d_positivity_public]]-Table1[[#This Row],[7d_positivity_all]])/Table1[[#This Row],[7d_positivity_public]])</f>
        <v>0.33333333333333331</v>
      </c>
      <c r="W2885">
        <v>4</v>
      </c>
    </row>
    <row r="2886" spans="1:23" x14ac:dyDescent="0.25">
      <c r="A2886" s="10">
        <v>44446</v>
      </c>
      <c r="B2886">
        <v>3233</v>
      </c>
      <c r="C2886" t="s">
        <v>184</v>
      </c>
      <c r="D2886">
        <v>6</v>
      </c>
      <c r="E2886">
        <v>9</v>
      </c>
      <c r="F2886">
        <v>-3</v>
      </c>
      <c r="G2886">
        <v>7</v>
      </c>
      <c r="H2886">
        <v>94</v>
      </c>
      <c r="J2886">
        <v>90</v>
      </c>
      <c r="K2886">
        <v>94</v>
      </c>
      <c r="L2886">
        <v>96</v>
      </c>
      <c r="M2886">
        <v>91</v>
      </c>
      <c r="N2886">
        <v>87</v>
      </c>
      <c r="O2886">
        <v>80</v>
      </c>
      <c r="P2886">
        <v>87</v>
      </c>
      <c r="Q2886">
        <v>88</v>
      </c>
      <c r="R2886">
        <v>87</v>
      </c>
      <c r="T2886" s="34">
        <f>_xlfn.XLOOKUP(B2886,Demog!$A$2:$A$219,Demog!$P$2:$P$219,,,2)</f>
        <v>51292</v>
      </c>
      <c r="U2886" s="34">
        <f t="shared" si="45"/>
        <v>22</v>
      </c>
      <c r="V2886" s="13">
        <f>IF(OR(Table1[[#This Row],[7d_positivity_public]]=0,ISBLANK(Table1[[#This Row],[7d_positivity_public]])),"",(Table1[[#This Row],[7d_positivity_public]]-Table1[[#This Row],[7d_positivity_all]])/Table1[[#This Row],[7d_positivity_public]])</f>
        <v>0.42857142857142855</v>
      </c>
      <c r="W2886">
        <v>4</v>
      </c>
    </row>
    <row r="2887" spans="1:23" x14ac:dyDescent="0.25">
      <c r="A2887" s="10">
        <v>44446</v>
      </c>
      <c r="B2887">
        <v>3241</v>
      </c>
      <c r="C2887" t="s">
        <v>185</v>
      </c>
      <c r="D2887">
        <v>12</v>
      </c>
      <c r="E2887">
        <v>3</v>
      </c>
      <c r="F2887">
        <v>9</v>
      </c>
      <c r="G2887">
        <v>6</v>
      </c>
      <c r="H2887">
        <v>86</v>
      </c>
      <c r="J2887">
        <v>86</v>
      </c>
      <c r="K2887">
        <v>86</v>
      </c>
      <c r="L2887">
        <v>85</v>
      </c>
      <c r="M2887">
        <v>86</v>
      </c>
      <c r="N2887">
        <v>80</v>
      </c>
      <c r="O2887">
        <v>78</v>
      </c>
      <c r="P2887">
        <v>80</v>
      </c>
      <c r="Q2887">
        <v>77</v>
      </c>
      <c r="R2887">
        <v>82</v>
      </c>
      <c r="T2887" s="34">
        <f>_xlfn.XLOOKUP(B2887,Demog!$A$2:$A$219,Demog!$P$2:$P$219,,,2)</f>
        <v>37993</v>
      </c>
      <c r="U2887" s="34">
        <f t="shared" si="45"/>
        <v>32</v>
      </c>
      <c r="V2887" s="13">
        <f>IF(OR(Table1[[#This Row],[7d_positivity_public]]=0,ISBLANK(Table1[[#This Row],[7d_positivity_public]])),"",(Table1[[#This Row],[7d_positivity_public]]-Table1[[#This Row],[7d_positivity_all]])/Table1[[#This Row],[7d_positivity_public]])</f>
        <v>0.5</v>
      </c>
      <c r="W2887">
        <v>3</v>
      </c>
    </row>
    <row r="2888" spans="1:23" x14ac:dyDescent="0.25">
      <c r="A2888" s="10">
        <v>44446</v>
      </c>
      <c r="B2888">
        <v>3242</v>
      </c>
      <c r="C2888" t="s">
        <v>186</v>
      </c>
      <c r="D2888">
        <v>5</v>
      </c>
      <c r="E2888">
        <v>6</v>
      </c>
      <c r="F2888">
        <v>-1</v>
      </c>
      <c r="G2888">
        <v>6</v>
      </c>
      <c r="H2888">
        <v>89</v>
      </c>
      <c r="J2888">
        <v>91</v>
      </c>
      <c r="K2888">
        <v>89</v>
      </c>
      <c r="L2888">
        <v>88</v>
      </c>
      <c r="M2888">
        <v>90</v>
      </c>
      <c r="N2888">
        <v>83</v>
      </c>
      <c r="O2888">
        <v>82</v>
      </c>
      <c r="P2888">
        <v>83</v>
      </c>
      <c r="Q2888">
        <v>79</v>
      </c>
      <c r="R2888">
        <v>87</v>
      </c>
      <c r="T2888" s="34">
        <f>_xlfn.XLOOKUP(B2888,Demog!$A$2:$A$219,Demog!$P$2:$P$219,,,2)</f>
        <v>34483</v>
      </c>
      <c r="U2888" s="34">
        <f t="shared" si="45"/>
        <v>12</v>
      </c>
      <c r="V2888" s="13">
        <f>IF(OR(Table1[[#This Row],[7d_positivity_public]]=0,ISBLANK(Table1[[#This Row],[7d_positivity_public]])),"",(Table1[[#This Row],[7d_positivity_public]]-Table1[[#This Row],[7d_positivity_all]])/Table1[[#This Row],[7d_positivity_public]])</f>
        <v>0.66666666666666663</v>
      </c>
      <c r="W2888">
        <v>2</v>
      </c>
    </row>
    <row r="2889" spans="1:23" x14ac:dyDescent="0.25">
      <c r="A2889" s="10">
        <v>44446</v>
      </c>
      <c r="B2889">
        <v>3243</v>
      </c>
      <c r="C2889" t="s">
        <v>187</v>
      </c>
      <c r="D2889">
        <v>7</v>
      </c>
      <c r="E2889">
        <v>3</v>
      </c>
      <c r="F2889">
        <v>4</v>
      </c>
      <c r="G2889">
        <v>5</v>
      </c>
      <c r="H2889">
        <v>89</v>
      </c>
      <c r="J2889">
        <v>89</v>
      </c>
      <c r="K2889">
        <v>89</v>
      </c>
      <c r="L2889">
        <v>91</v>
      </c>
      <c r="M2889">
        <v>84</v>
      </c>
      <c r="N2889">
        <v>77</v>
      </c>
      <c r="O2889">
        <v>77</v>
      </c>
      <c r="P2889">
        <v>77</v>
      </c>
      <c r="Q2889">
        <v>77</v>
      </c>
      <c r="R2889">
        <v>78</v>
      </c>
      <c r="T2889" s="34">
        <f>_xlfn.XLOOKUP(B2889,Demog!$A$2:$A$219,Demog!$P$2:$P$219,,,2)</f>
        <v>15890</v>
      </c>
      <c r="U2889" s="34">
        <f t="shared" si="45"/>
        <v>8</v>
      </c>
      <c r="V2889" s="13">
        <f>IF(OR(Table1[[#This Row],[7d_positivity_public]]=0,ISBLANK(Table1[[#This Row],[7d_positivity_public]])),"",(Table1[[#This Row],[7d_positivity_public]]-Table1[[#This Row],[7d_positivity_all]])/Table1[[#This Row],[7d_positivity_public]])</f>
        <v>0.8</v>
      </c>
      <c r="W2889">
        <v>1</v>
      </c>
    </row>
    <row r="2890" spans="1:23" x14ac:dyDescent="0.25">
      <c r="A2890" s="10">
        <v>44446</v>
      </c>
      <c r="B2890">
        <v>3244</v>
      </c>
      <c r="C2890" t="s">
        <v>188</v>
      </c>
      <c r="D2890">
        <v>8</v>
      </c>
      <c r="E2890">
        <v>10</v>
      </c>
      <c r="F2890">
        <v>-2</v>
      </c>
      <c r="G2890">
        <v>5</v>
      </c>
      <c r="H2890">
        <v>92</v>
      </c>
      <c r="J2890">
        <v>90</v>
      </c>
      <c r="K2890">
        <v>92</v>
      </c>
      <c r="L2890">
        <v>94</v>
      </c>
      <c r="M2890">
        <v>90</v>
      </c>
      <c r="N2890">
        <v>86</v>
      </c>
      <c r="O2890">
        <v>81</v>
      </c>
      <c r="P2890">
        <v>86</v>
      </c>
      <c r="Q2890">
        <v>86</v>
      </c>
      <c r="R2890">
        <v>87</v>
      </c>
      <c r="T2890" s="34">
        <f>_xlfn.XLOOKUP(B2890,Demog!$A$2:$A$219,Demog!$P$2:$P$219,,,2)</f>
        <v>42812</v>
      </c>
      <c r="U2890" s="34">
        <f t="shared" si="45"/>
        <v>24</v>
      </c>
      <c r="V2890" s="13">
        <f>IF(OR(Table1[[#This Row],[7d_positivity_public]]=0,ISBLANK(Table1[[#This Row],[7d_positivity_public]])),"",(Table1[[#This Row],[7d_positivity_public]]-Table1[[#This Row],[7d_positivity_all]])/Table1[[#This Row],[7d_positivity_public]])</f>
        <v>0.6</v>
      </c>
      <c r="W2890">
        <v>2</v>
      </c>
    </row>
    <row r="2891" spans="1:23" x14ac:dyDescent="0.25">
      <c r="A2891" s="10">
        <v>44446</v>
      </c>
      <c r="B2891">
        <v>3251</v>
      </c>
      <c r="C2891" t="s">
        <v>189</v>
      </c>
      <c r="D2891">
        <v>7</v>
      </c>
      <c r="E2891">
        <v>11</v>
      </c>
      <c r="F2891">
        <v>-4</v>
      </c>
      <c r="G2891">
        <v>5</v>
      </c>
      <c r="H2891">
        <v>92</v>
      </c>
      <c r="J2891">
        <v>92</v>
      </c>
      <c r="K2891">
        <v>92</v>
      </c>
      <c r="L2891">
        <v>94</v>
      </c>
      <c r="M2891">
        <v>90</v>
      </c>
      <c r="N2891">
        <v>86</v>
      </c>
      <c r="O2891">
        <v>85</v>
      </c>
      <c r="P2891">
        <v>86</v>
      </c>
      <c r="Q2891">
        <v>87</v>
      </c>
      <c r="R2891">
        <v>86</v>
      </c>
      <c r="T2891" s="34">
        <f>_xlfn.XLOOKUP(B2891,Demog!$A$2:$A$219,Demog!$P$2:$P$219,,,2)</f>
        <v>31755</v>
      </c>
      <c r="U2891" s="34">
        <f t="shared" si="45"/>
        <v>16</v>
      </c>
      <c r="V2891" s="13">
        <f>IF(OR(Table1[[#This Row],[7d_positivity_public]]=0,ISBLANK(Table1[[#This Row],[7d_positivity_public]])),"",(Table1[[#This Row],[7d_positivity_public]]-Table1[[#This Row],[7d_positivity_all]])/Table1[[#This Row],[7d_positivity_public]])</f>
        <v>0.2</v>
      </c>
      <c r="W2891">
        <v>4</v>
      </c>
    </row>
    <row r="2892" spans="1:23" x14ac:dyDescent="0.25">
      <c r="A2892" s="10">
        <v>44446</v>
      </c>
      <c r="B2892">
        <v>3252</v>
      </c>
      <c r="C2892" t="s">
        <v>190</v>
      </c>
      <c r="D2892">
        <v>10</v>
      </c>
      <c r="E2892">
        <v>22</v>
      </c>
      <c r="F2892">
        <v>-12</v>
      </c>
      <c r="G2892">
        <v>5</v>
      </c>
      <c r="H2892">
        <v>92</v>
      </c>
      <c r="J2892">
        <v>86</v>
      </c>
      <c r="K2892">
        <v>92</v>
      </c>
      <c r="L2892">
        <v>94</v>
      </c>
      <c r="M2892">
        <v>88</v>
      </c>
      <c r="N2892">
        <v>86</v>
      </c>
      <c r="O2892">
        <v>76</v>
      </c>
      <c r="P2892">
        <v>86</v>
      </c>
      <c r="Q2892">
        <v>87</v>
      </c>
      <c r="R2892">
        <v>83</v>
      </c>
      <c r="T2892" s="34">
        <f>_xlfn.XLOOKUP(B2892,Demog!$A$2:$A$219,Demog!$P$2:$P$219,,,2)</f>
        <v>32807</v>
      </c>
      <c r="U2892" s="34">
        <f t="shared" si="45"/>
        <v>23</v>
      </c>
      <c r="V2892" s="13">
        <f>IF(OR(Table1[[#This Row],[7d_positivity_public]]=0,ISBLANK(Table1[[#This Row],[7d_positivity_public]])),"",(Table1[[#This Row],[7d_positivity_public]]-Table1[[#This Row],[7d_positivity_all]])/Table1[[#This Row],[7d_positivity_public]])</f>
        <v>0.4</v>
      </c>
      <c r="W2892">
        <v>3</v>
      </c>
    </row>
    <row r="2893" spans="1:23" x14ac:dyDescent="0.25">
      <c r="A2893" s="10">
        <v>44446</v>
      </c>
      <c r="B2893">
        <v>3253</v>
      </c>
      <c r="C2893" t="s">
        <v>191</v>
      </c>
      <c r="D2893">
        <v>9</v>
      </c>
      <c r="E2893">
        <v>14</v>
      </c>
      <c r="F2893">
        <v>-5</v>
      </c>
      <c r="G2893">
        <v>5</v>
      </c>
      <c r="H2893">
        <v>92</v>
      </c>
      <c r="J2893">
        <v>92</v>
      </c>
      <c r="K2893">
        <v>92</v>
      </c>
      <c r="L2893">
        <v>94</v>
      </c>
      <c r="M2893">
        <v>90</v>
      </c>
      <c r="N2893">
        <v>87</v>
      </c>
      <c r="O2893">
        <v>83</v>
      </c>
      <c r="P2893">
        <v>87</v>
      </c>
      <c r="Q2893">
        <v>87</v>
      </c>
      <c r="R2893">
        <v>86</v>
      </c>
      <c r="T2893" s="34">
        <f>_xlfn.XLOOKUP(B2893,Demog!$A$2:$A$219,Demog!$P$2:$P$219,,,2)</f>
        <v>31246</v>
      </c>
      <c r="U2893" s="34">
        <f t="shared" si="45"/>
        <v>20</v>
      </c>
      <c r="V2893" s="13">
        <f>IF(OR(Table1[[#This Row],[7d_positivity_public]]=0,ISBLANK(Table1[[#This Row],[7d_positivity_public]])),"",(Table1[[#This Row],[7d_positivity_public]]-Table1[[#This Row],[7d_positivity_all]])/Table1[[#This Row],[7d_positivity_public]])</f>
        <v>0.4</v>
      </c>
      <c r="W2893">
        <v>3</v>
      </c>
    </row>
    <row r="2894" spans="1:23" x14ac:dyDescent="0.25">
      <c r="A2894" s="10">
        <v>44446</v>
      </c>
      <c r="B2894">
        <v>3261</v>
      </c>
      <c r="C2894" t="s">
        <v>192</v>
      </c>
      <c r="D2894">
        <v>5</v>
      </c>
      <c r="E2894">
        <v>11</v>
      </c>
      <c r="F2894">
        <v>-6</v>
      </c>
      <c r="G2894">
        <v>5</v>
      </c>
      <c r="H2894">
        <v>91</v>
      </c>
      <c r="J2894">
        <v>87</v>
      </c>
      <c r="K2894">
        <v>91</v>
      </c>
      <c r="L2894">
        <v>92</v>
      </c>
      <c r="M2894">
        <v>90</v>
      </c>
      <c r="N2894">
        <v>85</v>
      </c>
      <c r="O2894">
        <v>79</v>
      </c>
      <c r="P2894">
        <v>85</v>
      </c>
      <c r="Q2894">
        <v>84</v>
      </c>
      <c r="R2894">
        <v>86</v>
      </c>
      <c r="T2894" s="34">
        <f>_xlfn.XLOOKUP(B2894,Demog!$A$2:$A$219,Demog!$P$2:$P$219,,,2)</f>
        <v>29561</v>
      </c>
      <c r="U2894" s="34">
        <f t="shared" si="45"/>
        <v>10</v>
      </c>
      <c r="V2894" s="13">
        <f>IF(OR(Table1[[#This Row],[7d_positivity_public]]=0,ISBLANK(Table1[[#This Row],[7d_positivity_public]])),"",(Table1[[#This Row],[7d_positivity_public]]-Table1[[#This Row],[7d_positivity_all]])/Table1[[#This Row],[7d_positivity_public]])</f>
        <v>0.4</v>
      </c>
      <c r="W2894">
        <v>3</v>
      </c>
    </row>
    <row r="2895" spans="1:23" x14ac:dyDescent="0.25">
      <c r="A2895" s="10">
        <v>44446</v>
      </c>
      <c r="B2895">
        <v>3262</v>
      </c>
      <c r="C2895" t="s">
        <v>193</v>
      </c>
      <c r="D2895">
        <v>6</v>
      </c>
      <c r="E2895">
        <v>6</v>
      </c>
      <c r="F2895">
        <v>0</v>
      </c>
      <c r="G2895">
        <v>7</v>
      </c>
      <c r="H2895">
        <v>87</v>
      </c>
      <c r="J2895">
        <v>86</v>
      </c>
      <c r="K2895">
        <v>87</v>
      </c>
      <c r="L2895">
        <v>90</v>
      </c>
      <c r="M2895">
        <v>84</v>
      </c>
      <c r="N2895">
        <v>80</v>
      </c>
      <c r="O2895">
        <v>76</v>
      </c>
      <c r="P2895">
        <v>80</v>
      </c>
      <c r="Q2895">
        <v>80</v>
      </c>
      <c r="R2895">
        <v>79</v>
      </c>
      <c r="T2895" s="34">
        <f>_xlfn.XLOOKUP(B2895,Demog!$A$2:$A$219,Demog!$P$2:$P$219,,,2)</f>
        <v>37453</v>
      </c>
      <c r="U2895" s="34">
        <f t="shared" si="45"/>
        <v>16</v>
      </c>
      <c r="V2895" s="13">
        <f>IF(OR(Table1[[#This Row],[7d_positivity_public]]=0,ISBLANK(Table1[[#This Row],[7d_positivity_public]])),"",(Table1[[#This Row],[7d_positivity_public]]-Table1[[#This Row],[7d_positivity_all]])/Table1[[#This Row],[7d_positivity_public]])</f>
        <v>0.7142857142857143</v>
      </c>
      <c r="W2895">
        <v>2</v>
      </c>
    </row>
    <row r="2896" spans="1:23" x14ac:dyDescent="0.25">
      <c r="A2896" s="10">
        <v>44446</v>
      </c>
      <c r="B2896">
        <v>3263</v>
      </c>
      <c r="C2896" t="s">
        <v>194</v>
      </c>
      <c r="D2896">
        <v>4</v>
      </c>
      <c r="E2896">
        <v>9</v>
      </c>
      <c r="F2896">
        <v>-5</v>
      </c>
      <c r="G2896">
        <v>6</v>
      </c>
      <c r="H2896">
        <v>93</v>
      </c>
      <c r="J2896">
        <v>88</v>
      </c>
      <c r="K2896">
        <v>94</v>
      </c>
      <c r="L2896">
        <v>95</v>
      </c>
      <c r="M2896">
        <v>92</v>
      </c>
      <c r="N2896">
        <v>85</v>
      </c>
      <c r="O2896">
        <v>77</v>
      </c>
      <c r="P2896">
        <v>86</v>
      </c>
      <c r="Q2896">
        <v>84</v>
      </c>
      <c r="R2896">
        <v>87</v>
      </c>
      <c r="T2896" s="34">
        <f>_xlfn.XLOOKUP(B2896,Demog!$A$2:$A$219,Demog!$P$2:$P$219,,,2)</f>
        <v>36496</v>
      </c>
      <c r="U2896" s="34">
        <f t="shared" si="45"/>
        <v>10</v>
      </c>
      <c r="V2896" s="13">
        <f>IF(OR(Table1[[#This Row],[7d_positivity_public]]=0,ISBLANK(Table1[[#This Row],[7d_positivity_public]])),"",(Table1[[#This Row],[7d_positivity_public]]-Table1[[#This Row],[7d_positivity_all]])/Table1[[#This Row],[7d_positivity_public]])</f>
        <v>0.5</v>
      </c>
      <c r="W2896">
        <v>3</v>
      </c>
    </row>
    <row r="2897" spans="1:23" x14ac:dyDescent="0.25">
      <c r="A2897" s="10">
        <v>44446</v>
      </c>
      <c r="B2897">
        <v>3264</v>
      </c>
      <c r="C2897" t="s">
        <v>195</v>
      </c>
      <c r="D2897">
        <v>5</v>
      </c>
      <c r="E2897">
        <v>8</v>
      </c>
      <c r="F2897">
        <v>-3</v>
      </c>
      <c r="G2897">
        <v>8</v>
      </c>
      <c r="H2897">
        <v>91</v>
      </c>
      <c r="J2897">
        <v>89</v>
      </c>
      <c r="K2897">
        <v>91</v>
      </c>
      <c r="L2897">
        <v>92</v>
      </c>
      <c r="M2897">
        <v>90</v>
      </c>
      <c r="N2897">
        <v>85</v>
      </c>
      <c r="O2897">
        <v>79</v>
      </c>
      <c r="P2897">
        <v>85</v>
      </c>
      <c r="Q2897">
        <v>84</v>
      </c>
      <c r="R2897">
        <v>87</v>
      </c>
      <c r="T2897" s="34">
        <f>_xlfn.XLOOKUP(B2897,Demog!$A$2:$A$219,Demog!$P$2:$P$219,,,2)</f>
        <v>31065</v>
      </c>
      <c r="U2897" s="34">
        <f t="shared" si="45"/>
        <v>11</v>
      </c>
      <c r="V2897" s="13">
        <f>IF(OR(Table1[[#This Row],[7d_positivity_public]]=0,ISBLANK(Table1[[#This Row],[7d_positivity_public]])),"",(Table1[[#This Row],[7d_positivity_public]]-Table1[[#This Row],[7d_positivity_all]])/Table1[[#This Row],[7d_positivity_public]])</f>
        <v>0.375</v>
      </c>
      <c r="W2897">
        <v>5</v>
      </c>
    </row>
    <row r="2898" spans="1:23" x14ac:dyDescent="0.25">
      <c r="A2898" s="10">
        <v>44446</v>
      </c>
      <c r="B2898">
        <v>3311</v>
      </c>
      <c r="C2898" t="s">
        <v>196</v>
      </c>
      <c r="D2898">
        <v>6</v>
      </c>
      <c r="E2898">
        <v>9</v>
      </c>
      <c r="F2898">
        <v>-3</v>
      </c>
      <c r="G2898">
        <v>4</v>
      </c>
      <c r="H2898">
        <v>90</v>
      </c>
      <c r="J2898">
        <v>88</v>
      </c>
      <c r="K2898">
        <v>90</v>
      </c>
      <c r="L2898">
        <v>90</v>
      </c>
      <c r="M2898">
        <v>91</v>
      </c>
      <c r="N2898">
        <v>84</v>
      </c>
      <c r="O2898">
        <v>79</v>
      </c>
      <c r="P2898">
        <v>85</v>
      </c>
      <c r="Q2898">
        <v>83</v>
      </c>
      <c r="R2898">
        <v>87</v>
      </c>
      <c r="T2898" s="34">
        <f>_xlfn.XLOOKUP(B2898,Demog!$A$2:$A$219,Demog!$P$2:$P$219,,,2)</f>
        <v>19230</v>
      </c>
      <c r="U2898" s="34">
        <f t="shared" si="45"/>
        <v>8</v>
      </c>
      <c r="V2898" s="13">
        <f>IF(OR(Table1[[#This Row],[7d_positivity_public]]=0,ISBLANK(Table1[[#This Row],[7d_positivity_public]])),"",(Table1[[#This Row],[7d_positivity_public]]-Table1[[#This Row],[7d_positivity_all]])/Table1[[#This Row],[7d_positivity_public]])</f>
        <v>0.25</v>
      </c>
      <c r="W2898">
        <v>3</v>
      </c>
    </row>
    <row r="2899" spans="1:23" x14ac:dyDescent="0.25">
      <c r="A2899" s="10">
        <v>44446</v>
      </c>
      <c r="B2899">
        <v>3312</v>
      </c>
      <c r="C2899" t="s">
        <v>197</v>
      </c>
      <c r="D2899">
        <v>9</v>
      </c>
      <c r="E2899">
        <v>13</v>
      </c>
      <c r="F2899">
        <v>-4</v>
      </c>
      <c r="G2899">
        <v>7</v>
      </c>
      <c r="H2899">
        <v>90</v>
      </c>
      <c r="J2899">
        <v>89</v>
      </c>
      <c r="K2899">
        <v>90</v>
      </c>
      <c r="L2899">
        <v>90</v>
      </c>
      <c r="M2899">
        <v>89</v>
      </c>
      <c r="N2899">
        <v>83</v>
      </c>
      <c r="O2899">
        <v>73</v>
      </c>
      <c r="P2899">
        <v>83</v>
      </c>
      <c r="Q2899">
        <v>82</v>
      </c>
      <c r="R2899">
        <v>85</v>
      </c>
      <c r="T2899" s="34">
        <f>_xlfn.XLOOKUP(B2899,Demog!$A$2:$A$219,Demog!$P$2:$P$219,,,2)</f>
        <v>34244</v>
      </c>
      <c r="U2899" s="34">
        <f t="shared" si="45"/>
        <v>22</v>
      </c>
      <c r="V2899" s="13">
        <f>IF(OR(Table1[[#This Row],[7d_positivity_public]]=0,ISBLANK(Table1[[#This Row],[7d_positivity_public]])),"",(Table1[[#This Row],[7d_positivity_public]]-Table1[[#This Row],[7d_positivity_all]])/Table1[[#This Row],[7d_positivity_public]])</f>
        <v>0.5714285714285714</v>
      </c>
      <c r="W2899">
        <v>3</v>
      </c>
    </row>
    <row r="2900" spans="1:23" x14ac:dyDescent="0.25">
      <c r="A2900" s="10">
        <v>44446</v>
      </c>
      <c r="B2900">
        <v>3313</v>
      </c>
      <c r="C2900" t="s">
        <v>198</v>
      </c>
      <c r="D2900">
        <v>9</v>
      </c>
      <c r="E2900">
        <v>9</v>
      </c>
      <c r="F2900">
        <v>0</v>
      </c>
      <c r="G2900">
        <v>6</v>
      </c>
      <c r="H2900">
        <v>92</v>
      </c>
      <c r="J2900">
        <v>91</v>
      </c>
      <c r="K2900">
        <v>92</v>
      </c>
      <c r="L2900">
        <v>91</v>
      </c>
      <c r="M2900">
        <v>93</v>
      </c>
      <c r="N2900">
        <v>87</v>
      </c>
      <c r="O2900">
        <v>83</v>
      </c>
      <c r="P2900">
        <v>87</v>
      </c>
      <c r="Q2900">
        <v>84</v>
      </c>
      <c r="R2900">
        <v>90</v>
      </c>
      <c r="T2900" s="34">
        <f>_xlfn.XLOOKUP(B2900,Demog!$A$2:$A$219,Demog!$P$2:$P$219,,,2)</f>
        <v>29808</v>
      </c>
      <c r="U2900" s="34">
        <f t="shared" si="45"/>
        <v>19</v>
      </c>
      <c r="V2900" s="13">
        <f>IF(OR(Table1[[#This Row],[7d_positivity_public]]=0,ISBLANK(Table1[[#This Row],[7d_positivity_public]])),"",(Table1[[#This Row],[7d_positivity_public]]-Table1[[#This Row],[7d_positivity_all]])/Table1[[#This Row],[7d_positivity_public]])</f>
        <v>0.33333333333333331</v>
      </c>
      <c r="W2900">
        <v>4</v>
      </c>
    </row>
    <row r="2901" spans="1:23" x14ac:dyDescent="0.25">
      <c r="A2901" s="10">
        <v>44446</v>
      </c>
      <c r="B2901">
        <v>3314</v>
      </c>
      <c r="C2901" t="s">
        <v>199</v>
      </c>
      <c r="D2901">
        <v>13</v>
      </c>
      <c r="E2901">
        <v>7</v>
      </c>
      <c r="F2901">
        <v>6</v>
      </c>
      <c r="G2901">
        <v>9</v>
      </c>
      <c r="H2901">
        <v>91</v>
      </c>
      <c r="J2901">
        <v>89</v>
      </c>
      <c r="K2901">
        <v>91</v>
      </c>
      <c r="L2901">
        <v>89</v>
      </c>
      <c r="M2901">
        <v>93</v>
      </c>
      <c r="N2901">
        <v>86</v>
      </c>
      <c r="O2901">
        <v>81</v>
      </c>
      <c r="P2901">
        <v>86</v>
      </c>
      <c r="Q2901">
        <v>82</v>
      </c>
      <c r="R2901">
        <v>90</v>
      </c>
      <c r="T2901" s="34">
        <f>_xlfn.XLOOKUP(B2901,Demog!$A$2:$A$219,Demog!$P$2:$P$219,,,2)</f>
        <v>29271</v>
      </c>
      <c r="U2901" s="34">
        <f t="shared" si="45"/>
        <v>27</v>
      </c>
      <c r="V2901" s="13">
        <f>IF(OR(Table1[[#This Row],[7d_positivity_public]]=0,ISBLANK(Table1[[#This Row],[7d_positivity_public]])),"",(Table1[[#This Row],[7d_positivity_public]]-Table1[[#This Row],[7d_positivity_all]])/Table1[[#This Row],[7d_positivity_public]])</f>
        <v>0.33333333333333331</v>
      </c>
      <c r="W2901">
        <v>6</v>
      </c>
    </row>
    <row r="2902" spans="1:23" x14ac:dyDescent="0.25">
      <c r="A2902" s="10">
        <v>44446</v>
      </c>
      <c r="B2902">
        <v>3315</v>
      </c>
      <c r="C2902" t="s">
        <v>200</v>
      </c>
      <c r="D2902">
        <v>7</v>
      </c>
      <c r="E2902">
        <v>7</v>
      </c>
      <c r="F2902">
        <v>0</v>
      </c>
      <c r="G2902">
        <v>4</v>
      </c>
      <c r="H2902">
        <v>92</v>
      </c>
      <c r="J2902">
        <v>93</v>
      </c>
      <c r="K2902">
        <v>92</v>
      </c>
      <c r="L2902">
        <v>92</v>
      </c>
      <c r="M2902">
        <v>92</v>
      </c>
      <c r="N2902">
        <v>86</v>
      </c>
      <c r="O2902">
        <v>82</v>
      </c>
      <c r="P2902">
        <v>87</v>
      </c>
      <c r="Q2902">
        <v>84</v>
      </c>
      <c r="R2902">
        <v>89</v>
      </c>
      <c r="T2902" s="34">
        <f>_xlfn.XLOOKUP(B2902,Demog!$A$2:$A$219,Demog!$P$2:$P$219,,,2)</f>
        <v>28839</v>
      </c>
      <c r="U2902" s="34">
        <f t="shared" si="45"/>
        <v>14</v>
      </c>
      <c r="V2902" s="13">
        <f>IF(OR(Table1[[#This Row],[7d_positivity_public]]=0,ISBLANK(Table1[[#This Row],[7d_positivity_public]])),"",(Table1[[#This Row],[7d_positivity_public]]-Table1[[#This Row],[7d_positivity_all]])/Table1[[#This Row],[7d_positivity_public]])</f>
        <v>0.5</v>
      </c>
      <c r="W2902">
        <v>2</v>
      </c>
    </row>
    <row r="2903" spans="1:23" x14ac:dyDescent="0.25">
      <c r="A2903" s="10">
        <v>44446</v>
      </c>
      <c r="B2903">
        <v>3321</v>
      </c>
      <c r="C2903" t="s">
        <v>201</v>
      </c>
      <c r="D2903">
        <v>8</v>
      </c>
      <c r="E2903">
        <v>13</v>
      </c>
      <c r="F2903">
        <v>-5</v>
      </c>
      <c r="G2903">
        <v>7</v>
      </c>
      <c r="H2903">
        <v>88</v>
      </c>
      <c r="J2903">
        <v>87</v>
      </c>
      <c r="K2903">
        <v>88</v>
      </c>
      <c r="L2903">
        <v>86</v>
      </c>
      <c r="M2903">
        <v>90</v>
      </c>
      <c r="N2903">
        <v>82</v>
      </c>
      <c r="O2903">
        <v>74</v>
      </c>
      <c r="P2903">
        <v>82</v>
      </c>
      <c r="Q2903">
        <v>77</v>
      </c>
      <c r="R2903">
        <v>85</v>
      </c>
      <c r="T2903" s="34">
        <f>_xlfn.XLOOKUP(B2903,Demog!$A$2:$A$219,Demog!$P$2:$P$219,,,2)</f>
        <v>19412</v>
      </c>
      <c r="U2903" s="34">
        <f t="shared" si="45"/>
        <v>11</v>
      </c>
      <c r="V2903" s="13">
        <f>IF(OR(Table1[[#This Row],[7d_positivity_public]]=0,ISBLANK(Table1[[#This Row],[7d_positivity_public]])),"",(Table1[[#This Row],[7d_positivity_public]]-Table1[[#This Row],[7d_positivity_all]])/Table1[[#This Row],[7d_positivity_public]])</f>
        <v>0.42857142857142855</v>
      </c>
      <c r="W2903">
        <v>4</v>
      </c>
    </row>
    <row r="2904" spans="1:23" x14ac:dyDescent="0.25">
      <c r="A2904" s="10">
        <v>44446</v>
      </c>
      <c r="B2904">
        <v>3322</v>
      </c>
      <c r="C2904" t="s">
        <v>202</v>
      </c>
      <c r="D2904">
        <v>5</v>
      </c>
      <c r="E2904">
        <v>4</v>
      </c>
      <c r="F2904">
        <v>1</v>
      </c>
      <c r="G2904">
        <v>4</v>
      </c>
      <c r="H2904">
        <v>85</v>
      </c>
      <c r="J2904">
        <v>86</v>
      </c>
      <c r="K2904">
        <v>85</v>
      </c>
      <c r="L2904">
        <v>81</v>
      </c>
      <c r="M2904">
        <v>88</v>
      </c>
      <c r="N2904">
        <v>79</v>
      </c>
      <c r="O2904">
        <v>73</v>
      </c>
      <c r="P2904">
        <v>80</v>
      </c>
      <c r="Q2904">
        <v>74</v>
      </c>
      <c r="R2904">
        <v>84</v>
      </c>
      <c r="T2904" s="34">
        <f>_xlfn.XLOOKUP(B2904,Demog!$A$2:$A$219,Demog!$P$2:$P$219,,,2)</f>
        <v>25992</v>
      </c>
      <c r="U2904" s="34">
        <f t="shared" si="45"/>
        <v>9</v>
      </c>
      <c r="V2904" s="13">
        <f>IF(OR(Table1[[#This Row],[7d_positivity_public]]=0,ISBLANK(Table1[[#This Row],[7d_positivity_public]])),"",(Table1[[#This Row],[7d_positivity_public]]-Table1[[#This Row],[7d_positivity_all]])/Table1[[#This Row],[7d_positivity_public]])</f>
        <v>0.75</v>
      </c>
      <c r="W2904">
        <v>1</v>
      </c>
    </row>
    <row r="2905" spans="1:23" x14ac:dyDescent="0.25">
      <c r="A2905" s="10">
        <v>44446</v>
      </c>
      <c r="B2905">
        <v>3323</v>
      </c>
      <c r="C2905" t="s">
        <v>203</v>
      </c>
      <c r="D2905">
        <v>3</v>
      </c>
      <c r="E2905">
        <v>3</v>
      </c>
      <c r="F2905">
        <v>0</v>
      </c>
      <c r="G2905">
        <v>2</v>
      </c>
      <c r="H2905">
        <v>87</v>
      </c>
      <c r="J2905">
        <v>80</v>
      </c>
      <c r="K2905">
        <v>88</v>
      </c>
      <c r="L2905">
        <v>85</v>
      </c>
      <c r="M2905">
        <v>90</v>
      </c>
      <c r="N2905">
        <v>82</v>
      </c>
      <c r="O2905">
        <v>74</v>
      </c>
      <c r="P2905">
        <v>82</v>
      </c>
      <c r="Q2905">
        <v>76</v>
      </c>
      <c r="R2905">
        <v>86</v>
      </c>
      <c r="T2905" s="34">
        <f>_xlfn.XLOOKUP(B2905,Demog!$A$2:$A$219,Demog!$P$2:$P$219,,,2)</f>
        <v>5086</v>
      </c>
      <c r="U2905" s="34">
        <f t="shared" si="45"/>
        <v>1</v>
      </c>
      <c r="V2905" s="13">
        <f>IF(OR(Table1[[#This Row],[7d_positivity_public]]=0,ISBLANK(Table1[[#This Row],[7d_positivity_public]])),"",(Table1[[#This Row],[7d_positivity_public]]-Table1[[#This Row],[7d_positivity_all]])/Table1[[#This Row],[7d_positivity_public]])</f>
        <v>0.5</v>
      </c>
      <c r="W2905">
        <v>1</v>
      </c>
    </row>
    <row r="2906" spans="1:23" x14ac:dyDescent="0.25">
      <c r="A2906" s="10">
        <v>44446</v>
      </c>
      <c r="B2906">
        <v>4111</v>
      </c>
      <c r="C2906" t="s">
        <v>204</v>
      </c>
      <c r="D2906">
        <v>4</v>
      </c>
      <c r="E2906">
        <v>7</v>
      </c>
      <c r="F2906">
        <v>-3</v>
      </c>
      <c r="G2906">
        <v>4</v>
      </c>
      <c r="H2906">
        <v>89</v>
      </c>
      <c r="J2906">
        <v>82</v>
      </c>
      <c r="K2906">
        <v>89</v>
      </c>
      <c r="L2906">
        <v>89</v>
      </c>
      <c r="M2906">
        <v>89</v>
      </c>
      <c r="N2906">
        <v>80</v>
      </c>
      <c r="O2906">
        <v>66</v>
      </c>
      <c r="P2906">
        <v>81</v>
      </c>
      <c r="Q2906">
        <v>79</v>
      </c>
      <c r="R2906">
        <v>83</v>
      </c>
      <c r="T2906" s="34">
        <f>_xlfn.XLOOKUP(B2906,Demog!$A$2:$A$219,Demog!$P$2:$P$219,,,2)</f>
        <v>31290</v>
      </c>
      <c r="U2906" s="34">
        <f t="shared" si="45"/>
        <v>9</v>
      </c>
      <c r="V2906" s="13">
        <f>IF(OR(Table1[[#This Row],[7d_positivity_public]]=0,ISBLANK(Table1[[#This Row],[7d_positivity_public]])),"",(Table1[[#This Row],[7d_positivity_public]]-Table1[[#This Row],[7d_positivity_all]])/Table1[[#This Row],[7d_positivity_public]])</f>
        <v>0.25</v>
      </c>
      <c r="W2906">
        <v>3</v>
      </c>
    </row>
    <row r="2907" spans="1:23" x14ac:dyDescent="0.25">
      <c r="A2907" s="10">
        <v>44446</v>
      </c>
      <c r="B2907">
        <v>4112</v>
      </c>
      <c r="C2907" t="s">
        <v>205</v>
      </c>
      <c r="D2907">
        <v>3</v>
      </c>
      <c r="E2907">
        <v>9</v>
      </c>
      <c r="F2907">
        <v>-6</v>
      </c>
      <c r="G2907">
        <v>4</v>
      </c>
      <c r="H2907">
        <v>92</v>
      </c>
      <c r="J2907">
        <v>88</v>
      </c>
      <c r="K2907">
        <v>92</v>
      </c>
      <c r="L2907">
        <v>91</v>
      </c>
      <c r="M2907">
        <v>93</v>
      </c>
      <c r="N2907">
        <v>86</v>
      </c>
      <c r="O2907">
        <v>76</v>
      </c>
      <c r="P2907">
        <v>86</v>
      </c>
      <c r="Q2907">
        <v>83</v>
      </c>
      <c r="R2907">
        <v>89</v>
      </c>
      <c r="T2907" s="34">
        <f>_xlfn.XLOOKUP(B2907,Demog!$A$2:$A$219,Demog!$P$2:$P$219,,,2)</f>
        <v>32057</v>
      </c>
      <c r="U2907" s="34">
        <f t="shared" si="45"/>
        <v>7</v>
      </c>
      <c r="V2907" s="13">
        <f>IF(OR(Table1[[#This Row],[7d_positivity_public]]=0,ISBLANK(Table1[[#This Row],[7d_positivity_public]])),"",(Table1[[#This Row],[7d_positivity_public]]-Table1[[#This Row],[7d_positivity_all]])/Table1[[#This Row],[7d_positivity_public]])</f>
        <v>0.25</v>
      </c>
      <c r="W2907">
        <v>3</v>
      </c>
    </row>
    <row r="2908" spans="1:23" x14ac:dyDescent="0.25">
      <c r="A2908" s="10">
        <v>44446</v>
      </c>
      <c r="B2908">
        <v>4113</v>
      </c>
      <c r="C2908" t="s">
        <v>206</v>
      </c>
      <c r="D2908">
        <v>1</v>
      </c>
      <c r="E2908">
        <v>4</v>
      </c>
      <c r="F2908">
        <v>-3</v>
      </c>
      <c r="G2908">
        <v>2</v>
      </c>
      <c r="H2908">
        <v>91</v>
      </c>
      <c r="J2908">
        <v>84</v>
      </c>
      <c r="K2908">
        <v>91</v>
      </c>
      <c r="L2908">
        <v>91</v>
      </c>
      <c r="M2908">
        <v>91</v>
      </c>
      <c r="N2908">
        <v>84</v>
      </c>
      <c r="O2908">
        <v>74</v>
      </c>
      <c r="P2908">
        <v>84</v>
      </c>
      <c r="Q2908">
        <v>83</v>
      </c>
      <c r="R2908">
        <v>87</v>
      </c>
      <c r="T2908" s="34">
        <f>_xlfn.XLOOKUP(B2908,Demog!$A$2:$A$219,Demog!$P$2:$P$219,,,2)</f>
        <v>22445</v>
      </c>
      <c r="U2908" s="34">
        <f t="shared" si="45"/>
        <v>2</v>
      </c>
      <c r="V2908" s="13">
        <f>IF(OR(Table1[[#This Row],[7d_positivity_public]]=0,ISBLANK(Table1[[#This Row],[7d_positivity_public]])),"",(Table1[[#This Row],[7d_positivity_public]]-Table1[[#This Row],[7d_positivity_all]])/Table1[[#This Row],[7d_positivity_public]])</f>
        <v>0.5</v>
      </c>
      <c r="W2908">
        <v>1</v>
      </c>
    </row>
    <row r="2909" spans="1:23" x14ac:dyDescent="0.25">
      <c r="A2909" s="10">
        <v>44446</v>
      </c>
      <c r="B2909">
        <v>4114</v>
      </c>
      <c r="C2909" t="s">
        <v>207</v>
      </c>
      <c r="D2909">
        <v>1</v>
      </c>
      <c r="E2909">
        <v>6</v>
      </c>
      <c r="F2909">
        <v>-5</v>
      </c>
      <c r="G2909">
        <v>2</v>
      </c>
      <c r="H2909">
        <v>94</v>
      </c>
      <c r="J2909">
        <v>96</v>
      </c>
      <c r="K2909">
        <v>94</v>
      </c>
      <c r="L2909">
        <v>91</v>
      </c>
      <c r="M2909">
        <v>96</v>
      </c>
      <c r="N2909">
        <v>89</v>
      </c>
      <c r="O2909">
        <v>85</v>
      </c>
      <c r="P2909">
        <v>90</v>
      </c>
      <c r="Q2909">
        <v>83</v>
      </c>
      <c r="R2909">
        <v>93</v>
      </c>
      <c r="T2909" s="34">
        <f>_xlfn.XLOOKUP(B2909,Demog!$A$2:$A$219,Demog!$P$2:$P$219,,,2)</f>
        <v>18094</v>
      </c>
      <c r="U2909" s="34">
        <f t="shared" si="45"/>
        <v>1</v>
      </c>
      <c r="V2909" s="13">
        <f>IF(OR(Table1[[#This Row],[7d_positivity_public]]=0,ISBLANK(Table1[[#This Row],[7d_positivity_public]])),"",(Table1[[#This Row],[7d_positivity_public]]-Table1[[#This Row],[7d_positivity_all]])/Table1[[#This Row],[7d_positivity_public]])</f>
        <v>0.5</v>
      </c>
      <c r="W2909">
        <v>1</v>
      </c>
    </row>
    <row r="2910" spans="1:23" x14ac:dyDescent="0.25">
      <c r="A2910" s="10">
        <v>44446</v>
      </c>
      <c r="B2910">
        <v>4115</v>
      </c>
      <c r="C2910" t="s">
        <v>208</v>
      </c>
      <c r="D2910">
        <v>5</v>
      </c>
      <c r="E2910">
        <v>2</v>
      </c>
      <c r="F2910">
        <v>3</v>
      </c>
      <c r="G2910">
        <v>6</v>
      </c>
      <c r="H2910">
        <v>94</v>
      </c>
      <c r="J2910">
        <v>90</v>
      </c>
      <c r="K2910">
        <v>95</v>
      </c>
      <c r="L2910">
        <v>95</v>
      </c>
      <c r="M2910">
        <v>94</v>
      </c>
      <c r="N2910">
        <v>88</v>
      </c>
      <c r="O2910">
        <v>78</v>
      </c>
      <c r="P2910">
        <v>88</v>
      </c>
      <c r="Q2910">
        <v>86</v>
      </c>
      <c r="R2910">
        <v>91</v>
      </c>
      <c r="T2910" s="34">
        <f>_xlfn.XLOOKUP(B2910,Demog!$A$2:$A$219,Demog!$P$2:$P$219,,,2)</f>
        <v>38257</v>
      </c>
      <c r="U2910" s="34">
        <f t="shared" si="45"/>
        <v>13</v>
      </c>
      <c r="V2910" s="13">
        <f>IF(OR(Table1[[#This Row],[7d_positivity_public]]=0,ISBLANK(Table1[[#This Row],[7d_positivity_public]])),"",(Table1[[#This Row],[7d_positivity_public]]-Table1[[#This Row],[7d_positivity_all]])/Table1[[#This Row],[7d_positivity_public]])</f>
        <v>0.5</v>
      </c>
      <c r="W2910">
        <v>3</v>
      </c>
    </row>
    <row r="2911" spans="1:23" x14ac:dyDescent="0.25">
      <c r="A2911" s="10">
        <v>44446</v>
      </c>
      <c r="B2911">
        <v>4116</v>
      </c>
      <c r="C2911" t="s">
        <v>209</v>
      </c>
      <c r="D2911">
        <v>3</v>
      </c>
      <c r="E2911">
        <v>9</v>
      </c>
      <c r="F2911">
        <v>-6</v>
      </c>
      <c r="G2911">
        <v>3</v>
      </c>
      <c r="H2911">
        <v>92</v>
      </c>
      <c r="J2911">
        <v>90</v>
      </c>
      <c r="K2911">
        <v>92</v>
      </c>
      <c r="L2911">
        <v>91</v>
      </c>
      <c r="M2911">
        <v>92</v>
      </c>
      <c r="N2911">
        <v>85</v>
      </c>
      <c r="O2911">
        <v>78</v>
      </c>
      <c r="P2911">
        <v>86</v>
      </c>
      <c r="Q2911">
        <v>82</v>
      </c>
      <c r="R2911">
        <v>89</v>
      </c>
      <c r="T2911" s="34">
        <f>_xlfn.XLOOKUP(B2911,Demog!$A$2:$A$219,Demog!$P$2:$P$219,,,2)</f>
        <v>24167</v>
      </c>
      <c r="U2911" s="34">
        <f t="shared" si="45"/>
        <v>5</v>
      </c>
      <c r="V2911" s="13">
        <f>IF(OR(Table1[[#This Row],[7d_positivity_public]]=0,ISBLANK(Table1[[#This Row],[7d_positivity_public]])),"",(Table1[[#This Row],[7d_positivity_public]]-Table1[[#This Row],[7d_positivity_all]])/Table1[[#This Row],[7d_positivity_public]])</f>
        <v>0.33333333333333331</v>
      </c>
      <c r="W2911">
        <v>2</v>
      </c>
    </row>
    <row r="2912" spans="1:23" x14ac:dyDescent="0.25">
      <c r="A2912" s="10">
        <v>44446</v>
      </c>
      <c r="B2912">
        <v>4117</v>
      </c>
      <c r="C2912" t="s">
        <v>210</v>
      </c>
      <c r="D2912">
        <v>4</v>
      </c>
      <c r="E2912">
        <v>10</v>
      </c>
      <c r="F2912">
        <v>-6</v>
      </c>
      <c r="G2912">
        <v>5</v>
      </c>
      <c r="H2912">
        <v>90</v>
      </c>
      <c r="J2912">
        <v>86</v>
      </c>
      <c r="K2912">
        <v>90</v>
      </c>
      <c r="L2912">
        <v>88</v>
      </c>
      <c r="M2912">
        <v>93</v>
      </c>
      <c r="N2912">
        <v>83</v>
      </c>
      <c r="O2912">
        <v>75</v>
      </c>
      <c r="P2912">
        <v>84</v>
      </c>
      <c r="Q2912">
        <v>79</v>
      </c>
      <c r="R2912">
        <v>89</v>
      </c>
      <c r="T2912" s="34">
        <f>_xlfn.XLOOKUP(B2912,Demog!$A$2:$A$219,Demog!$P$2:$P$219,,,2)</f>
        <v>29704</v>
      </c>
      <c r="U2912" s="34">
        <f t="shared" si="45"/>
        <v>8</v>
      </c>
      <c r="V2912" s="13">
        <f>IF(OR(Table1[[#This Row],[7d_positivity_public]]=0,ISBLANK(Table1[[#This Row],[7d_positivity_public]])),"",(Table1[[#This Row],[7d_positivity_public]]-Table1[[#This Row],[7d_positivity_all]])/Table1[[#This Row],[7d_positivity_public]])</f>
        <v>0.2</v>
      </c>
      <c r="W2912">
        <v>4</v>
      </c>
    </row>
    <row r="2913" spans="1:23" x14ac:dyDescent="0.25">
      <c r="A2913" s="10">
        <v>44446</v>
      </c>
      <c r="B2913">
        <v>4118</v>
      </c>
      <c r="C2913" t="s">
        <v>211</v>
      </c>
      <c r="D2913">
        <v>1</v>
      </c>
      <c r="E2913">
        <v>4</v>
      </c>
      <c r="F2913">
        <v>-3</v>
      </c>
      <c r="G2913">
        <v>1</v>
      </c>
      <c r="H2913">
        <v>89</v>
      </c>
      <c r="J2913">
        <v>84</v>
      </c>
      <c r="K2913">
        <v>90</v>
      </c>
      <c r="L2913">
        <v>87</v>
      </c>
      <c r="M2913">
        <v>93</v>
      </c>
      <c r="N2913">
        <v>84</v>
      </c>
      <c r="O2913">
        <v>75</v>
      </c>
      <c r="P2913">
        <v>85</v>
      </c>
      <c r="Q2913">
        <v>79</v>
      </c>
      <c r="R2913">
        <v>90</v>
      </c>
      <c r="T2913" s="34">
        <f>_xlfn.XLOOKUP(B2913,Demog!$A$2:$A$219,Demog!$P$2:$P$219,,,2)</f>
        <v>10408</v>
      </c>
      <c r="U2913" s="34">
        <f t="shared" si="45"/>
        <v>1</v>
      </c>
      <c r="V2913" s="13">
        <f>IF(OR(Table1[[#This Row],[7d_positivity_public]]=0,ISBLANK(Table1[[#This Row],[7d_positivity_public]])),"",(Table1[[#This Row],[7d_positivity_public]]-Table1[[#This Row],[7d_positivity_all]])/Table1[[#This Row],[7d_positivity_public]])</f>
        <v>0</v>
      </c>
      <c r="W2913">
        <v>1</v>
      </c>
    </row>
    <row r="2914" spans="1:23" x14ac:dyDescent="0.25">
      <c r="A2914" s="10">
        <v>44446</v>
      </c>
      <c r="B2914">
        <v>4119</v>
      </c>
      <c r="C2914" t="s">
        <v>212</v>
      </c>
      <c r="D2914">
        <v>9</v>
      </c>
      <c r="E2914">
        <v>16</v>
      </c>
      <c r="F2914">
        <v>-7</v>
      </c>
      <c r="G2914">
        <v>5</v>
      </c>
      <c r="H2914">
        <v>87</v>
      </c>
      <c r="J2914">
        <v>81</v>
      </c>
      <c r="K2914">
        <v>88</v>
      </c>
      <c r="L2914">
        <v>84</v>
      </c>
      <c r="M2914">
        <v>91</v>
      </c>
      <c r="N2914">
        <v>80</v>
      </c>
      <c r="O2914">
        <v>70</v>
      </c>
      <c r="P2914">
        <v>81</v>
      </c>
      <c r="Q2914">
        <v>76</v>
      </c>
      <c r="R2914">
        <v>86</v>
      </c>
      <c r="T2914" s="34">
        <f>_xlfn.XLOOKUP(B2914,Demog!$A$2:$A$219,Demog!$P$2:$P$219,,,2)</f>
        <v>19497</v>
      </c>
      <c r="U2914" s="34">
        <f t="shared" si="45"/>
        <v>12</v>
      </c>
      <c r="V2914" s="13">
        <f>IF(OR(Table1[[#This Row],[7d_positivity_public]]=0,ISBLANK(Table1[[#This Row],[7d_positivity_public]])),"",(Table1[[#This Row],[7d_positivity_public]]-Table1[[#This Row],[7d_positivity_all]])/Table1[[#This Row],[7d_positivity_public]])</f>
        <v>0.2</v>
      </c>
      <c r="W2914">
        <v>4</v>
      </c>
    </row>
    <row r="2915" spans="1:23" x14ac:dyDescent="0.25">
      <c r="A2915" s="10">
        <v>44446</v>
      </c>
      <c r="B2915">
        <v>4121</v>
      </c>
      <c r="C2915" t="s">
        <v>213</v>
      </c>
      <c r="D2915">
        <v>2</v>
      </c>
      <c r="E2915">
        <v>3</v>
      </c>
      <c r="F2915">
        <v>-1</v>
      </c>
      <c r="G2915">
        <v>1</v>
      </c>
      <c r="H2915">
        <v>87</v>
      </c>
      <c r="J2915">
        <v>80</v>
      </c>
      <c r="K2915">
        <v>88</v>
      </c>
      <c r="L2915">
        <v>83</v>
      </c>
      <c r="M2915">
        <v>93</v>
      </c>
      <c r="N2915">
        <v>81</v>
      </c>
      <c r="O2915">
        <v>69</v>
      </c>
      <c r="P2915">
        <v>82</v>
      </c>
      <c r="Q2915">
        <v>74</v>
      </c>
      <c r="R2915">
        <v>90</v>
      </c>
      <c r="T2915" s="34">
        <f>_xlfn.XLOOKUP(B2915,Demog!$A$2:$A$219,Demog!$P$2:$P$219,,,2)</f>
        <v>16859</v>
      </c>
      <c r="U2915" s="34">
        <f t="shared" si="45"/>
        <v>2</v>
      </c>
      <c r="V2915" s="13">
        <f>IF(OR(Table1[[#This Row],[7d_positivity_public]]=0,ISBLANK(Table1[[#This Row],[7d_positivity_public]])),"",(Table1[[#This Row],[7d_positivity_public]]-Table1[[#This Row],[7d_positivity_all]])/Table1[[#This Row],[7d_positivity_public]])</f>
        <v>-1</v>
      </c>
      <c r="W2915">
        <v>2</v>
      </c>
    </row>
    <row r="2916" spans="1:23" x14ac:dyDescent="0.25">
      <c r="A2916" s="10">
        <v>44446</v>
      </c>
      <c r="B2916">
        <v>4122</v>
      </c>
      <c r="C2916" t="s">
        <v>214</v>
      </c>
      <c r="D2916">
        <v>10</v>
      </c>
      <c r="E2916">
        <v>2</v>
      </c>
      <c r="F2916">
        <v>8</v>
      </c>
      <c r="G2916">
        <v>9</v>
      </c>
      <c r="H2916">
        <v>86</v>
      </c>
      <c r="J2916">
        <v>80</v>
      </c>
      <c r="K2916">
        <v>86</v>
      </c>
      <c r="L2916">
        <v>78</v>
      </c>
      <c r="M2916">
        <v>92</v>
      </c>
      <c r="N2916">
        <v>79</v>
      </c>
      <c r="O2916">
        <v>68</v>
      </c>
      <c r="P2916">
        <v>80</v>
      </c>
      <c r="Q2916">
        <v>66</v>
      </c>
      <c r="R2916">
        <v>89</v>
      </c>
      <c r="T2916" s="34">
        <f>_xlfn.XLOOKUP(B2916,Demog!$A$2:$A$219,Demog!$P$2:$P$219,,,2)</f>
        <v>4837</v>
      </c>
      <c r="U2916" s="34">
        <f t="shared" si="45"/>
        <v>3</v>
      </c>
      <c r="V2916" s="13">
        <f>IF(OR(Table1[[#This Row],[7d_positivity_public]]=0,ISBLANK(Table1[[#This Row],[7d_positivity_public]])),"",(Table1[[#This Row],[7d_positivity_public]]-Table1[[#This Row],[7d_positivity_all]])/Table1[[#This Row],[7d_positivity_public]])</f>
        <v>0.44444444444444442</v>
      </c>
      <c r="W2916">
        <v>5</v>
      </c>
    </row>
    <row r="2917" spans="1:23" x14ac:dyDescent="0.25">
      <c r="A2917" s="10">
        <v>44446</v>
      </c>
      <c r="B2917">
        <v>4123</v>
      </c>
      <c r="C2917" t="s">
        <v>215</v>
      </c>
      <c r="D2917">
        <v>7</v>
      </c>
      <c r="E2917">
        <v>12</v>
      </c>
      <c r="F2917">
        <v>-5</v>
      </c>
      <c r="G2917">
        <v>5</v>
      </c>
      <c r="H2917">
        <v>89</v>
      </c>
      <c r="J2917">
        <v>86</v>
      </c>
      <c r="K2917">
        <v>89</v>
      </c>
      <c r="L2917">
        <v>87</v>
      </c>
      <c r="M2917">
        <v>92</v>
      </c>
      <c r="N2917">
        <v>81</v>
      </c>
      <c r="O2917">
        <v>71</v>
      </c>
      <c r="P2917">
        <v>82</v>
      </c>
      <c r="Q2917">
        <v>77</v>
      </c>
      <c r="R2917">
        <v>88</v>
      </c>
      <c r="T2917" s="34">
        <f>_xlfn.XLOOKUP(B2917,Demog!$A$2:$A$219,Demog!$P$2:$P$219,,,2)</f>
        <v>37985</v>
      </c>
      <c r="U2917" s="34">
        <f t="shared" si="45"/>
        <v>19</v>
      </c>
      <c r="V2917" s="13">
        <f>IF(OR(Table1[[#This Row],[7d_positivity_public]]=0,ISBLANK(Table1[[#This Row],[7d_positivity_public]])),"",(Table1[[#This Row],[7d_positivity_public]]-Table1[[#This Row],[7d_positivity_all]])/Table1[[#This Row],[7d_positivity_public]])</f>
        <v>0.2</v>
      </c>
      <c r="W2917">
        <v>4</v>
      </c>
    </row>
    <row r="2918" spans="1:23" x14ac:dyDescent="0.25">
      <c r="A2918" s="10">
        <v>44446</v>
      </c>
      <c r="B2918">
        <v>4124</v>
      </c>
      <c r="C2918" t="s">
        <v>216</v>
      </c>
      <c r="D2918">
        <v>4</v>
      </c>
      <c r="E2918">
        <v>6</v>
      </c>
      <c r="F2918">
        <v>-2</v>
      </c>
      <c r="G2918">
        <v>6</v>
      </c>
      <c r="H2918">
        <v>83</v>
      </c>
      <c r="J2918">
        <v>78</v>
      </c>
      <c r="K2918">
        <v>84</v>
      </c>
      <c r="L2918">
        <v>77</v>
      </c>
      <c r="M2918">
        <v>90</v>
      </c>
      <c r="N2918">
        <v>76</v>
      </c>
      <c r="O2918">
        <v>64</v>
      </c>
      <c r="P2918">
        <v>76</v>
      </c>
      <c r="Q2918">
        <v>66</v>
      </c>
      <c r="R2918">
        <v>85</v>
      </c>
      <c r="T2918" s="34">
        <f>_xlfn.XLOOKUP(B2918,Demog!$A$2:$A$219,Demog!$P$2:$P$219,,,2)</f>
        <v>14894</v>
      </c>
      <c r="U2918" s="34">
        <f t="shared" si="45"/>
        <v>4</v>
      </c>
      <c r="V2918" s="13">
        <f>IF(OR(Table1[[#This Row],[7d_positivity_public]]=0,ISBLANK(Table1[[#This Row],[7d_positivity_public]])),"",(Table1[[#This Row],[7d_positivity_public]]-Table1[[#This Row],[7d_positivity_all]])/Table1[[#This Row],[7d_positivity_public]])</f>
        <v>0.33333333333333331</v>
      </c>
      <c r="W2918">
        <v>4</v>
      </c>
    </row>
    <row r="2919" spans="1:23" x14ac:dyDescent="0.25">
      <c r="A2919" s="10">
        <v>44446</v>
      </c>
      <c r="B2919">
        <v>4125</v>
      </c>
      <c r="C2919" t="s">
        <v>217</v>
      </c>
      <c r="D2919">
        <v>0</v>
      </c>
      <c r="E2919">
        <v>4</v>
      </c>
      <c r="F2919">
        <v>-4</v>
      </c>
      <c r="G2919">
        <v>0</v>
      </c>
      <c r="H2919">
        <v>79</v>
      </c>
      <c r="J2919">
        <v>72</v>
      </c>
      <c r="K2919">
        <v>80</v>
      </c>
      <c r="L2919">
        <v>70</v>
      </c>
      <c r="M2919">
        <v>86</v>
      </c>
      <c r="N2919">
        <v>70</v>
      </c>
      <c r="O2919">
        <v>52</v>
      </c>
      <c r="P2919">
        <v>72</v>
      </c>
      <c r="Q2919">
        <v>58</v>
      </c>
      <c r="R2919">
        <v>82</v>
      </c>
      <c r="T2919" s="34">
        <f>_xlfn.XLOOKUP(B2919,Demog!$A$2:$A$219,Demog!$P$2:$P$219,,,2)</f>
        <v>2885</v>
      </c>
      <c r="U2919" s="34">
        <f t="shared" si="45"/>
        <v>0</v>
      </c>
      <c r="V2919" s="13" t="str">
        <f>IF(OR(Table1[[#This Row],[7d_positivity_public]]=0,ISBLANK(Table1[[#This Row],[7d_positivity_public]])),"",(Table1[[#This Row],[7d_positivity_public]]-Table1[[#This Row],[7d_positivity_all]])/Table1[[#This Row],[7d_positivity_public]])</f>
        <v/>
      </c>
      <c r="W2919">
        <v>0</v>
      </c>
    </row>
    <row r="2920" spans="1:23" x14ac:dyDescent="0.25">
      <c r="A2920" s="10">
        <v>44446</v>
      </c>
      <c r="B2920">
        <v>4131</v>
      </c>
      <c r="C2920" t="s">
        <v>218</v>
      </c>
      <c r="D2920">
        <v>2</v>
      </c>
      <c r="E2920">
        <v>4</v>
      </c>
      <c r="F2920">
        <v>-2</v>
      </c>
      <c r="G2920">
        <v>1</v>
      </c>
      <c r="H2920">
        <v>93</v>
      </c>
      <c r="J2920">
        <v>91</v>
      </c>
      <c r="K2920">
        <v>93</v>
      </c>
      <c r="L2920">
        <v>90</v>
      </c>
      <c r="M2920">
        <v>95</v>
      </c>
      <c r="N2920">
        <v>88</v>
      </c>
      <c r="O2920">
        <v>82</v>
      </c>
      <c r="P2920">
        <v>88</v>
      </c>
      <c r="Q2920">
        <v>82</v>
      </c>
      <c r="R2920">
        <v>92</v>
      </c>
      <c r="T2920" s="34">
        <f>_xlfn.XLOOKUP(B2920,Demog!$A$2:$A$219,Demog!$P$2:$P$219,,,2)</f>
        <v>22020</v>
      </c>
      <c r="U2920" s="34">
        <f t="shared" si="45"/>
        <v>3</v>
      </c>
      <c r="V2920" s="13">
        <f>IF(OR(Table1[[#This Row],[7d_positivity_public]]=0,ISBLANK(Table1[[#This Row],[7d_positivity_public]])),"",(Table1[[#This Row],[7d_positivity_public]]-Table1[[#This Row],[7d_positivity_all]])/Table1[[#This Row],[7d_positivity_public]])</f>
        <v>0</v>
      </c>
      <c r="W2920">
        <v>1</v>
      </c>
    </row>
    <row r="2921" spans="1:23" x14ac:dyDescent="0.25">
      <c r="A2921" s="10">
        <v>44446</v>
      </c>
      <c r="B2921">
        <v>4132</v>
      </c>
      <c r="C2921" t="s">
        <v>219</v>
      </c>
      <c r="D2921">
        <v>3</v>
      </c>
      <c r="E2921">
        <v>3</v>
      </c>
      <c r="F2921">
        <v>0</v>
      </c>
      <c r="G2921">
        <v>4</v>
      </c>
      <c r="H2921">
        <v>91</v>
      </c>
      <c r="J2921">
        <v>87</v>
      </c>
      <c r="K2921">
        <v>91</v>
      </c>
      <c r="L2921">
        <v>88</v>
      </c>
      <c r="M2921">
        <v>93</v>
      </c>
      <c r="N2921">
        <v>86</v>
      </c>
      <c r="O2921">
        <v>76</v>
      </c>
      <c r="P2921">
        <v>86</v>
      </c>
      <c r="Q2921">
        <v>80</v>
      </c>
      <c r="R2921">
        <v>90</v>
      </c>
      <c r="T2921" s="34">
        <f>_xlfn.XLOOKUP(B2921,Demog!$A$2:$A$219,Demog!$P$2:$P$219,,,2)</f>
        <v>19325</v>
      </c>
      <c r="U2921" s="34">
        <f t="shared" si="45"/>
        <v>4</v>
      </c>
      <c r="V2921" s="13">
        <f>IF(OR(Table1[[#This Row],[7d_positivity_public]]=0,ISBLANK(Table1[[#This Row],[7d_positivity_public]])),"",(Table1[[#This Row],[7d_positivity_public]]-Table1[[#This Row],[7d_positivity_all]])/Table1[[#This Row],[7d_positivity_public]])</f>
        <v>0.25</v>
      </c>
      <c r="W2921">
        <v>3</v>
      </c>
    </row>
    <row r="2922" spans="1:23" x14ac:dyDescent="0.25">
      <c r="A2922" s="10">
        <v>44446</v>
      </c>
      <c r="B2922">
        <v>4133</v>
      </c>
      <c r="C2922" t="s">
        <v>220</v>
      </c>
      <c r="D2922">
        <v>7</v>
      </c>
      <c r="E2922">
        <v>1</v>
      </c>
      <c r="F2922">
        <v>6</v>
      </c>
      <c r="G2922">
        <v>8</v>
      </c>
      <c r="H2922">
        <v>91</v>
      </c>
      <c r="J2922">
        <v>86</v>
      </c>
      <c r="K2922">
        <v>92</v>
      </c>
      <c r="L2922">
        <v>86</v>
      </c>
      <c r="M2922">
        <v>94</v>
      </c>
      <c r="N2922">
        <v>87</v>
      </c>
      <c r="O2922">
        <v>76</v>
      </c>
      <c r="P2922">
        <v>87</v>
      </c>
      <c r="Q2922">
        <v>78</v>
      </c>
      <c r="R2922">
        <v>92</v>
      </c>
      <c r="T2922" s="34">
        <f>_xlfn.XLOOKUP(B2922,Demog!$A$2:$A$219,Demog!$P$2:$P$219,,,2)</f>
        <v>11675</v>
      </c>
      <c r="U2922" s="34">
        <f t="shared" si="45"/>
        <v>6</v>
      </c>
      <c r="V2922" s="13">
        <f>IF(OR(Table1[[#This Row],[7d_positivity_public]]=0,ISBLANK(Table1[[#This Row],[7d_positivity_public]])),"",(Table1[[#This Row],[7d_positivity_public]]-Table1[[#This Row],[7d_positivity_all]])/Table1[[#This Row],[7d_positivity_public]])</f>
        <v>0.25</v>
      </c>
      <c r="W2922">
        <v>6</v>
      </c>
    </row>
    <row r="2923" spans="1:23" x14ac:dyDescent="0.25">
      <c r="A2923" s="10">
        <v>44446</v>
      </c>
      <c r="B2923">
        <v>4134</v>
      </c>
      <c r="C2923" t="s">
        <v>221</v>
      </c>
      <c r="D2923">
        <v>9</v>
      </c>
      <c r="E2923">
        <v>1</v>
      </c>
      <c r="F2923">
        <v>8</v>
      </c>
      <c r="G2923">
        <v>10</v>
      </c>
      <c r="H2923">
        <v>93</v>
      </c>
      <c r="J2923">
        <v>90</v>
      </c>
      <c r="K2923">
        <v>93</v>
      </c>
      <c r="L2923">
        <v>90</v>
      </c>
      <c r="M2923">
        <v>95</v>
      </c>
      <c r="N2923">
        <v>89</v>
      </c>
      <c r="O2923">
        <v>81</v>
      </c>
      <c r="P2923">
        <v>89</v>
      </c>
      <c r="Q2923">
        <v>82</v>
      </c>
      <c r="R2923">
        <v>92</v>
      </c>
      <c r="T2923" s="34">
        <f>_xlfn.XLOOKUP(B2923,Demog!$A$2:$A$219,Demog!$P$2:$P$219,,,2)</f>
        <v>11672</v>
      </c>
      <c r="U2923" s="34">
        <f t="shared" si="45"/>
        <v>7</v>
      </c>
      <c r="V2923" s="13">
        <f>IF(OR(Table1[[#This Row],[7d_positivity_public]]=0,ISBLANK(Table1[[#This Row],[7d_positivity_public]])),"",(Table1[[#This Row],[7d_positivity_public]]-Table1[[#This Row],[7d_positivity_all]])/Table1[[#This Row],[7d_positivity_public]])</f>
        <v>0.2</v>
      </c>
      <c r="W2923">
        <v>8</v>
      </c>
    </row>
    <row r="2924" spans="1:23" x14ac:dyDescent="0.25">
      <c r="A2924" s="10">
        <v>44446</v>
      </c>
      <c r="B2924">
        <v>4141</v>
      </c>
      <c r="C2924" t="s">
        <v>222</v>
      </c>
      <c r="D2924">
        <v>4</v>
      </c>
      <c r="E2924">
        <v>2</v>
      </c>
      <c r="F2924">
        <v>2</v>
      </c>
      <c r="G2924">
        <v>5</v>
      </c>
      <c r="H2924">
        <v>79</v>
      </c>
      <c r="J2924">
        <v>68</v>
      </c>
      <c r="K2924">
        <v>80</v>
      </c>
      <c r="L2924">
        <v>68</v>
      </c>
      <c r="M2924">
        <v>87</v>
      </c>
      <c r="N2924">
        <v>73</v>
      </c>
      <c r="O2924">
        <v>55</v>
      </c>
      <c r="P2924">
        <v>74</v>
      </c>
      <c r="Q2924">
        <v>57</v>
      </c>
      <c r="R2924">
        <v>83</v>
      </c>
      <c r="T2924" s="34">
        <f>_xlfn.XLOOKUP(B2924,Demog!$A$2:$A$219,Demog!$P$2:$P$219,,,2)</f>
        <v>10557</v>
      </c>
      <c r="U2924" s="34">
        <f t="shared" si="45"/>
        <v>3</v>
      </c>
      <c r="V2924" s="13">
        <f>IF(OR(Table1[[#This Row],[7d_positivity_public]]=0,ISBLANK(Table1[[#This Row],[7d_positivity_public]])),"",(Table1[[#This Row],[7d_positivity_public]]-Table1[[#This Row],[7d_positivity_all]])/Table1[[#This Row],[7d_positivity_public]])</f>
        <v>0.4</v>
      </c>
      <c r="W2924">
        <v>3</v>
      </c>
    </row>
    <row r="2925" spans="1:23" x14ac:dyDescent="0.25">
      <c r="A2925" s="10">
        <v>44446</v>
      </c>
      <c r="B2925">
        <v>4142</v>
      </c>
      <c r="C2925" t="s">
        <v>223</v>
      </c>
      <c r="D2925">
        <v>16</v>
      </c>
      <c r="E2925">
        <v>5</v>
      </c>
      <c r="F2925">
        <v>11</v>
      </c>
      <c r="G2925">
        <v>19</v>
      </c>
      <c r="H2925">
        <v>92</v>
      </c>
      <c r="J2925">
        <v>82</v>
      </c>
      <c r="K2925">
        <v>92</v>
      </c>
      <c r="L2925">
        <v>88</v>
      </c>
      <c r="M2925">
        <v>94</v>
      </c>
      <c r="N2925">
        <v>88</v>
      </c>
      <c r="O2925">
        <v>74</v>
      </c>
      <c r="P2925">
        <v>88</v>
      </c>
      <c r="Q2925">
        <v>81</v>
      </c>
      <c r="R2925">
        <v>91</v>
      </c>
      <c r="T2925" s="34">
        <f>_xlfn.XLOOKUP(B2925,Demog!$A$2:$A$219,Demog!$P$2:$P$219,,,2)</f>
        <v>4732</v>
      </c>
      <c r="U2925" s="34">
        <f t="shared" si="45"/>
        <v>5</v>
      </c>
      <c r="V2925" s="13">
        <f>IF(OR(Table1[[#This Row],[7d_positivity_public]]=0,ISBLANK(Table1[[#This Row],[7d_positivity_public]])),"",(Table1[[#This Row],[7d_positivity_public]]-Table1[[#This Row],[7d_positivity_all]])/Table1[[#This Row],[7d_positivity_public]])</f>
        <v>0.31578947368421051</v>
      </c>
      <c r="W2925">
        <v>13</v>
      </c>
    </row>
    <row r="2926" spans="1:23" x14ac:dyDescent="0.25">
      <c r="A2926" s="10">
        <v>44446</v>
      </c>
      <c r="B2926">
        <v>4211</v>
      </c>
      <c r="C2926" t="s">
        <v>224</v>
      </c>
      <c r="D2926">
        <v>11</v>
      </c>
      <c r="E2926">
        <v>4</v>
      </c>
      <c r="F2926">
        <v>7</v>
      </c>
      <c r="G2926">
        <v>9</v>
      </c>
      <c r="H2926">
        <v>84</v>
      </c>
      <c r="J2926">
        <v>75</v>
      </c>
      <c r="K2926">
        <v>85</v>
      </c>
      <c r="L2926">
        <v>77</v>
      </c>
      <c r="M2926">
        <v>90</v>
      </c>
      <c r="N2926">
        <v>77</v>
      </c>
      <c r="O2926">
        <v>60</v>
      </c>
      <c r="P2926">
        <v>78</v>
      </c>
      <c r="Q2926">
        <v>66</v>
      </c>
      <c r="R2926">
        <v>86</v>
      </c>
      <c r="T2926" s="34">
        <f>_xlfn.XLOOKUP(B2926,Demog!$A$2:$A$219,Demog!$P$2:$P$219,,,2)</f>
        <v>17780</v>
      </c>
      <c r="U2926" s="34">
        <f t="shared" si="45"/>
        <v>14</v>
      </c>
      <c r="V2926" s="13">
        <f>IF(OR(Table1[[#This Row],[7d_positivity_public]]=0,ISBLANK(Table1[[#This Row],[7d_positivity_public]])),"",(Table1[[#This Row],[7d_positivity_public]]-Table1[[#This Row],[7d_positivity_all]])/Table1[[#This Row],[7d_positivity_public]])</f>
        <v>0.33333333333333331</v>
      </c>
      <c r="W2926">
        <v>6</v>
      </c>
    </row>
    <row r="2927" spans="1:23" x14ac:dyDescent="0.25">
      <c r="A2927" s="10">
        <v>44446</v>
      </c>
      <c r="B2927">
        <v>4212</v>
      </c>
      <c r="C2927" t="s">
        <v>225</v>
      </c>
      <c r="D2927">
        <v>15</v>
      </c>
      <c r="E2927">
        <v>15</v>
      </c>
      <c r="F2927">
        <v>0</v>
      </c>
      <c r="G2927">
        <v>12</v>
      </c>
      <c r="H2927">
        <v>81</v>
      </c>
      <c r="J2927">
        <v>72</v>
      </c>
      <c r="K2927">
        <v>82</v>
      </c>
      <c r="L2927">
        <v>73</v>
      </c>
      <c r="M2927">
        <v>88</v>
      </c>
      <c r="N2927">
        <v>74</v>
      </c>
      <c r="O2927">
        <v>58</v>
      </c>
      <c r="P2927">
        <v>75</v>
      </c>
      <c r="Q2927">
        <v>62</v>
      </c>
      <c r="R2927">
        <v>84</v>
      </c>
      <c r="T2927" s="34">
        <f>_xlfn.XLOOKUP(B2927,Demog!$A$2:$A$219,Demog!$P$2:$P$219,,,2)</f>
        <v>40598</v>
      </c>
      <c r="U2927" s="34">
        <f t="shared" si="45"/>
        <v>43</v>
      </c>
      <c r="V2927" s="13">
        <f>IF(OR(Table1[[#This Row],[7d_positivity_public]]=0,ISBLANK(Table1[[#This Row],[7d_positivity_public]])),"",(Table1[[#This Row],[7d_positivity_public]]-Table1[[#This Row],[7d_positivity_all]])/Table1[[#This Row],[7d_positivity_public]])</f>
        <v>0.25</v>
      </c>
      <c r="W2927">
        <v>9</v>
      </c>
    </row>
    <row r="2928" spans="1:23" x14ac:dyDescent="0.25">
      <c r="A2928" s="10">
        <v>44449</v>
      </c>
      <c r="B2928">
        <v>1260</v>
      </c>
      <c r="C2928" t="s">
        <v>83</v>
      </c>
      <c r="D2928">
        <v>49</v>
      </c>
      <c r="E2928">
        <v>60</v>
      </c>
      <c r="F2928">
        <v>-11</v>
      </c>
      <c r="G2928">
        <v>24</v>
      </c>
      <c r="H2928">
        <v>76</v>
      </c>
      <c r="J2928">
        <v>55</v>
      </c>
      <c r="K2928">
        <v>77</v>
      </c>
      <c r="L2928">
        <v>64</v>
      </c>
      <c r="M2928">
        <v>83</v>
      </c>
      <c r="N2928">
        <v>68</v>
      </c>
      <c r="O2928">
        <v>44</v>
      </c>
      <c r="P2928">
        <v>69</v>
      </c>
      <c r="Q2928">
        <v>50</v>
      </c>
      <c r="R2928">
        <v>78</v>
      </c>
      <c r="T2928" s="34">
        <f>_xlfn.XLOOKUP(B2928,Demog!$A$2:$A$219,Demog!$P$2:$P$219,,,2)</f>
        <v>8611</v>
      </c>
      <c r="U2928" s="34">
        <f t="shared" si="45"/>
        <v>30</v>
      </c>
      <c r="V2928" s="13">
        <f>IF(OR(Table1[[#This Row],[7d_positivity_public]]=0,ISBLANK(Table1[[#This Row],[7d_positivity_public]])),"",(Table1[[#This Row],[7d_positivity_public]]-Table1[[#This Row],[7d_positivity_all]])/Table1[[#This Row],[7d_positivity_public]])</f>
        <v>4.1666666666666664E-2</v>
      </c>
      <c r="W2928">
        <v>23</v>
      </c>
    </row>
    <row r="2929" spans="1:23" x14ac:dyDescent="0.25">
      <c r="A2929" s="10">
        <v>44449</v>
      </c>
      <c r="B2929">
        <v>1270</v>
      </c>
      <c r="C2929" t="s">
        <v>84</v>
      </c>
      <c r="D2929">
        <v>45</v>
      </c>
      <c r="E2929">
        <v>120</v>
      </c>
      <c r="F2929">
        <v>-75</v>
      </c>
      <c r="G2929">
        <v>25</v>
      </c>
      <c r="H2929">
        <v>68</v>
      </c>
      <c r="J2929">
        <v>36</v>
      </c>
      <c r="K2929">
        <v>70</v>
      </c>
      <c r="L2929">
        <v>60</v>
      </c>
      <c r="M2929">
        <v>74</v>
      </c>
      <c r="N2929">
        <v>60</v>
      </c>
      <c r="O2929">
        <v>24</v>
      </c>
      <c r="P2929">
        <v>62</v>
      </c>
      <c r="Q2929">
        <v>45</v>
      </c>
      <c r="R2929">
        <v>69</v>
      </c>
      <c r="T2929" s="34">
        <f>_xlfn.XLOOKUP(B2929,Demog!$A$2:$A$219,Demog!$P$2:$P$219,,,2)</f>
        <v>3469</v>
      </c>
      <c r="U2929" s="34">
        <f t="shared" si="45"/>
        <v>11</v>
      </c>
      <c r="V2929" s="13">
        <f>IF(OR(Table1[[#This Row],[7d_positivity_public]]=0,ISBLANK(Table1[[#This Row],[7d_positivity_public]])),"",(Table1[[#This Row],[7d_positivity_public]]-Table1[[#This Row],[7d_positivity_all]])/Table1[[#This Row],[7d_positivity_public]])</f>
        <v>0.12</v>
      </c>
      <c r="W2929">
        <v>22</v>
      </c>
    </row>
    <row r="2930" spans="1:23" x14ac:dyDescent="0.25">
      <c r="A2930" s="10">
        <v>44449</v>
      </c>
      <c r="B2930">
        <v>1310</v>
      </c>
      <c r="C2930" t="s">
        <v>87</v>
      </c>
      <c r="D2930">
        <v>13</v>
      </c>
      <c r="E2930">
        <v>30</v>
      </c>
      <c r="F2930">
        <v>-17</v>
      </c>
      <c r="G2930">
        <v>13</v>
      </c>
      <c r="H2930">
        <v>86</v>
      </c>
      <c r="J2930">
        <v>68</v>
      </c>
      <c r="K2930">
        <v>87</v>
      </c>
      <c r="L2930">
        <v>81</v>
      </c>
      <c r="M2930">
        <v>89</v>
      </c>
      <c r="N2930">
        <v>77</v>
      </c>
      <c r="O2930">
        <v>52</v>
      </c>
      <c r="P2930">
        <v>78</v>
      </c>
      <c r="Q2930">
        <v>67</v>
      </c>
      <c r="R2930">
        <v>83</v>
      </c>
      <c r="T2930" s="34">
        <f>_xlfn.XLOOKUP(B2930,Demog!$A$2:$A$219,Demog!$P$2:$P$219,,,2)</f>
        <v>19231</v>
      </c>
      <c r="U2930" s="34">
        <f t="shared" si="45"/>
        <v>18</v>
      </c>
      <c r="V2930" s="13">
        <f>IF(OR(Table1[[#This Row],[7d_positivity_public]]=0,ISBLANK(Table1[[#This Row],[7d_positivity_public]])),"",(Table1[[#This Row],[7d_positivity_public]]-Table1[[#This Row],[7d_positivity_all]])/Table1[[#This Row],[7d_positivity_public]])</f>
        <v>0.15384615384615385</v>
      </c>
      <c r="W2930">
        <v>11</v>
      </c>
    </row>
    <row r="2931" spans="1:23" x14ac:dyDescent="0.25">
      <c r="A2931" s="10">
        <v>44449</v>
      </c>
      <c r="B2931">
        <v>1320</v>
      </c>
      <c r="C2931" t="s">
        <v>89</v>
      </c>
      <c r="D2931">
        <v>18</v>
      </c>
      <c r="E2931">
        <v>19</v>
      </c>
      <c r="F2931">
        <v>-1</v>
      </c>
      <c r="G2931">
        <v>10</v>
      </c>
      <c r="H2931">
        <v>83</v>
      </c>
      <c r="J2931">
        <v>75</v>
      </c>
      <c r="K2931">
        <v>83</v>
      </c>
      <c r="L2931">
        <v>76</v>
      </c>
      <c r="M2931">
        <v>88</v>
      </c>
      <c r="N2931">
        <v>76</v>
      </c>
      <c r="O2931">
        <v>61</v>
      </c>
      <c r="P2931">
        <v>77</v>
      </c>
      <c r="Q2931">
        <v>65</v>
      </c>
      <c r="R2931">
        <v>84</v>
      </c>
      <c r="T2931" s="34">
        <f>_xlfn.XLOOKUP(B2931,Demog!$A$2:$A$219,Demog!$P$2:$P$219,,,2)</f>
        <v>41799</v>
      </c>
      <c r="U2931" s="34">
        <f t="shared" si="45"/>
        <v>53</v>
      </c>
      <c r="V2931" s="13">
        <f>IF(OR(Table1[[#This Row],[7d_positivity_public]]=0,ISBLANK(Table1[[#This Row],[7d_positivity_public]])),"",(Table1[[#This Row],[7d_positivity_public]]-Table1[[#This Row],[7d_positivity_all]])/Table1[[#This Row],[7d_positivity_public]])</f>
        <v>0.1</v>
      </c>
      <c r="W2931">
        <v>9</v>
      </c>
    </row>
    <row r="2932" spans="1:23" x14ac:dyDescent="0.25">
      <c r="A2932" s="10">
        <v>44449</v>
      </c>
      <c r="B2932">
        <v>1330</v>
      </c>
      <c r="C2932" t="s">
        <v>91</v>
      </c>
      <c r="D2932">
        <v>10</v>
      </c>
      <c r="E2932">
        <v>30</v>
      </c>
      <c r="F2932">
        <v>-20</v>
      </c>
      <c r="G2932">
        <v>10</v>
      </c>
      <c r="H2932">
        <v>78</v>
      </c>
      <c r="J2932">
        <v>62</v>
      </c>
      <c r="K2932">
        <v>79</v>
      </c>
      <c r="L2932">
        <v>75</v>
      </c>
      <c r="M2932">
        <v>81</v>
      </c>
      <c r="N2932">
        <v>70</v>
      </c>
      <c r="O2932">
        <v>44</v>
      </c>
      <c r="P2932">
        <v>71</v>
      </c>
      <c r="Q2932">
        <v>60</v>
      </c>
      <c r="R2932">
        <v>76</v>
      </c>
      <c r="T2932" s="34">
        <f>_xlfn.XLOOKUP(B2932,Demog!$A$2:$A$219,Demog!$P$2:$P$219,,,2)</f>
        <v>5101</v>
      </c>
      <c r="U2932" s="34">
        <f t="shared" si="45"/>
        <v>4</v>
      </c>
      <c r="V2932" s="13">
        <f>IF(OR(Table1[[#This Row],[7d_positivity_public]]=0,ISBLANK(Table1[[#This Row],[7d_positivity_public]])),"",(Table1[[#This Row],[7d_positivity_public]]-Table1[[#This Row],[7d_positivity_all]])/Table1[[#This Row],[7d_positivity_public]])</f>
        <v>0</v>
      </c>
      <c r="W2932">
        <v>10</v>
      </c>
    </row>
    <row r="2933" spans="1:23" x14ac:dyDescent="0.25">
      <c r="A2933" s="10">
        <v>44449</v>
      </c>
      <c r="B2933">
        <v>1340</v>
      </c>
      <c r="C2933" t="s">
        <v>93</v>
      </c>
      <c r="D2933">
        <v>14</v>
      </c>
      <c r="E2933">
        <v>7</v>
      </c>
      <c r="F2933">
        <v>7</v>
      </c>
      <c r="G2933">
        <v>18</v>
      </c>
      <c r="H2933">
        <v>79</v>
      </c>
      <c r="J2933">
        <v>60</v>
      </c>
      <c r="K2933">
        <v>80</v>
      </c>
      <c r="L2933">
        <v>72</v>
      </c>
      <c r="M2933">
        <v>84</v>
      </c>
      <c r="N2933">
        <v>70</v>
      </c>
      <c r="O2933">
        <v>44</v>
      </c>
      <c r="P2933">
        <v>72</v>
      </c>
      <c r="Q2933">
        <v>59</v>
      </c>
      <c r="R2933">
        <v>79</v>
      </c>
      <c r="T2933" s="34">
        <f>_xlfn.XLOOKUP(B2933,Demog!$A$2:$A$219,Demog!$P$2:$P$219,,,2)</f>
        <v>4781</v>
      </c>
      <c r="U2933" s="34">
        <f t="shared" si="45"/>
        <v>5</v>
      </c>
      <c r="V2933" s="13">
        <f>IF(OR(Table1[[#This Row],[7d_positivity_public]]=0,ISBLANK(Table1[[#This Row],[7d_positivity_public]])),"",(Table1[[#This Row],[7d_positivity_public]]-Table1[[#This Row],[7d_positivity_all]])/Table1[[#This Row],[7d_positivity_public]])</f>
        <v>0.22222222222222221</v>
      </c>
      <c r="W2933">
        <v>14</v>
      </c>
    </row>
    <row r="2934" spans="1:23" x14ac:dyDescent="0.25">
      <c r="A2934" s="10">
        <v>44449</v>
      </c>
      <c r="B2934">
        <v>1350</v>
      </c>
      <c r="C2934" t="s">
        <v>95</v>
      </c>
      <c r="D2934">
        <v>35</v>
      </c>
      <c r="E2934">
        <v>29</v>
      </c>
      <c r="F2934">
        <v>6</v>
      </c>
      <c r="G2934">
        <v>30</v>
      </c>
      <c r="H2934">
        <v>72</v>
      </c>
      <c r="J2934">
        <v>52</v>
      </c>
      <c r="K2934">
        <v>74</v>
      </c>
      <c r="L2934">
        <v>61</v>
      </c>
      <c r="M2934">
        <v>84</v>
      </c>
      <c r="N2934">
        <v>64</v>
      </c>
      <c r="O2934">
        <v>38</v>
      </c>
      <c r="P2934">
        <v>66</v>
      </c>
      <c r="Q2934">
        <v>48</v>
      </c>
      <c r="R2934">
        <v>79</v>
      </c>
      <c r="T2934" s="34">
        <f>_xlfn.XLOOKUP(B2934,Demog!$A$2:$A$219,Demog!$P$2:$P$219,,,2)</f>
        <v>10220</v>
      </c>
      <c r="U2934" s="34">
        <f t="shared" si="45"/>
        <v>25</v>
      </c>
      <c r="V2934" s="13">
        <f>IF(OR(Table1[[#This Row],[7d_positivity_public]]=0,ISBLANK(Table1[[#This Row],[7d_positivity_public]])),"",(Table1[[#This Row],[7d_positivity_public]]-Table1[[#This Row],[7d_positivity_all]])/Table1[[#This Row],[7d_positivity_public]])</f>
        <v>3.3333333333333333E-2</v>
      </c>
      <c r="W2934">
        <v>29</v>
      </c>
    </row>
    <row r="2935" spans="1:23" x14ac:dyDescent="0.25">
      <c r="A2935" s="10">
        <v>44449</v>
      </c>
      <c r="B2935">
        <v>1361</v>
      </c>
      <c r="C2935" t="s">
        <v>97</v>
      </c>
      <c r="D2935">
        <v>32</v>
      </c>
      <c r="E2935">
        <v>36</v>
      </c>
      <c r="F2935">
        <v>-4</v>
      </c>
      <c r="G2935">
        <v>19</v>
      </c>
      <c r="H2935">
        <v>80</v>
      </c>
      <c r="J2935">
        <v>71</v>
      </c>
      <c r="K2935">
        <v>81</v>
      </c>
      <c r="L2935">
        <v>71</v>
      </c>
      <c r="M2935">
        <v>88</v>
      </c>
      <c r="N2935">
        <v>72</v>
      </c>
      <c r="O2935">
        <v>58</v>
      </c>
      <c r="P2935">
        <v>73</v>
      </c>
      <c r="Q2935">
        <v>60</v>
      </c>
      <c r="R2935">
        <v>83</v>
      </c>
      <c r="T2935" s="34">
        <f>_xlfn.XLOOKUP(B2935,Demog!$A$2:$A$219,Demog!$P$2:$P$219,,,2)</f>
        <v>53266</v>
      </c>
      <c r="U2935" s="34">
        <f t="shared" si="45"/>
        <v>119</v>
      </c>
      <c r="V2935" s="13">
        <f>IF(OR(Table1[[#This Row],[7d_positivity_public]]=0,ISBLANK(Table1[[#This Row],[7d_positivity_public]])),"",(Table1[[#This Row],[7d_positivity_public]]-Table1[[#This Row],[7d_positivity_all]])/Table1[[#This Row],[7d_positivity_public]])</f>
        <v>0.10526315789473684</v>
      </c>
      <c r="W2935">
        <v>17</v>
      </c>
    </row>
    <row r="2936" spans="1:23" x14ac:dyDescent="0.25">
      <c r="A2936" s="10">
        <v>44449</v>
      </c>
      <c r="B2936">
        <v>1362</v>
      </c>
      <c r="C2936" t="s">
        <v>99</v>
      </c>
      <c r="D2936">
        <v>40</v>
      </c>
      <c r="E2936">
        <v>50</v>
      </c>
      <c r="F2936">
        <v>-10</v>
      </c>
      <c r="G2936">
        <v>22</v>
      </c>
      <c r="H2936">
        <v>73</v>
      </c>
      <c r="J2936">
        <v>55</v>
      </c>
      <c r="K2936">
        <v>74</v>
      </c>
      <c r="L2936">
        <v>61</v>
      </c>
      <c r="M2936">
        <v>83</v>
      </c>
      <c r="N2936">
        <v>64</v>
      </c>
      <c r="O2936">
        <v>40</v>
      </c>
      <c r="P2936">
        <v>66</v>
      </c>
      <c r="Q2936">
        <v>48</v>
      </c>
      <c r="R2936">
        <v>77</v>
      </c>
      <c r="T2936" s="34">
        <f>_xlfn.XLOOKUP(B2936,Demog!$A$2:$A$219,Demog!$P$2:$P$219,,,2)</f>
        <v>13583</v>
      </c>
      <c r="U2936" s="34">
        <f t="shared" si="45"/>
        <v>38</v>
      </c>
      <c r="V2936" s="13">
        <f>IF(OR(Table1[[#This Row],[7d_positivity_public]]=0,ISBLANK(Table1[[#This Row],[7d_positivity_public]])),"",(Table1[[#This Row],[7d_positivity_public]]-Table1[[#This Row],[7d_positivity_all]])/Table1[[#This Row],[7d_positivity_public]])</f>
        <v>9.0909090909090912E-2</v>
      </c>
      <c r="W2936">
        <v>20</v>
      </c>
    </row>
    <row r="2937" spans="1:23" x14ac:dyDescent="0.25">
      <c r="A2937" s="10">
        <v>44449</v>
      </c>
      <c r="B2937">
        <v>1371</v>
      </c>
      <c r="C2937" t="s">
        <v>101</v>
      </c>
      <c r="D2937">
        <v>22</v>
      </c>
      <c r="E2937">
        <v>32</v>
      </c>
      <c r="F2937">
        <v>-10</v>
      </c>
      <c r="G2937">
        <v>15</v>
      </c>
      <c r="H2937">
        <v>76</v>
      </c>
      <c r="J2937">
        <v>60</v>
      </c>
      <c r="K2937">
        <v>77</v>
      </c>
      <c r="L2937">
        <v>63</v>
      </c>
      <c r="M2937">
        <v>84</v>
      </c>
      <c r="N2937">
        <v>68</v>
      </c>
      <c r="O2937">
        <v>44</v>
      </c>
      <c r="P2937">
        <v>69</v>
      </c>
      <c r="Q2937">
        <v>50</v>
      </c>
      <c r="R2937">
        <v>80</v>
      </c>
      <c r="T2937" s="34">
        <f>_xlfn.XLOOKUP(B2937,Demog!$A$2:$A$219,Demog!$P$2:$P$219,,,2)</f>
        <v>8720</v>
      </c>
      <c r="U2937" s="34">
        <f t="shared" si="45"/>
        <v>13</v>
      </c>
      <c r="V2937" s="13">
        <f>IF(OR(Table1[[#This Row],[7d_positivity_public]]=0,ISBLANK(Table1[[#This Row],[7d_positivity_public]])),"",(Table1[[#This Row],[7d_positivity_public]]-Table1[[#This Row],[7d_positivity_all]])/Table1[[#This Row],[7d_positivity_public]])</f>
        <v>0.2</v>
      </c>
      <c r="W2937">
        <v>12</v>
      </c>
    </row>
    <row r="2938" spans="1:23" x14ac:dyDescent="0.25">
      <c r="A2938" s="10">
        <v>44449</v>
      </c>
      <c r="B2938">
        <v>1372</v>
      </c>
      <c r="C2938" t="s">
        <v>103</v>
      </c>
      <c r="D2938">
        <v>29</v>
      </c>
      <c r="E2938">
        <v>29</v>
      </c>
      <c r="F2938">
        <v>0</v>
      </c>
      <c r="G2938">
        <v>16</v>
      </c>
      <c r="H2938">
        <v>81</v>
      </c>
      <c r="J2938">
        <v>69</v>
      </c>
      <c r="K2938">
        <v>82</v>
      </c>
      <c r="L2938">
        <v>74</v>
      </c>
      <c r="M2938">
        <v>89</v>
      </c>
      <c r="N2938">
        <v>73</v>
      </c>
      <c r="O2938">
        <v>56</v>
      </c>
      <c r="P2938">
        <v>75</v>
      </c>
      <c r="Q2938">
        <v>62</v>
      </c>
      <c r="R2938">
        <v>85</v>
      </c>
      <c r="T2938" s="34">
        <f>_xlfn.XLOOKUP(B2938,Demog!$A$2:$A$219,Demog!$P$2:$P$219,,,2)</f>
        <v>41482</v>
      </c>
      <c r="U2938" s="34">
        <f t="shared" si="45"/>
        <v>84</v>
      </c>
      <c r="V2938" s="13">
        <f>IF(OR(Table1[[#This Row],[7d_positivity_public]]=0,ISBLANK(Table1[[#This Row],[7d_positivity_public]])),"",(Table1[[#This Row],[7d_positivity_public]]-Table1[[#This Row],[7d_positivity_all]])/Table1[[#This Row],[7d_positivity_public]])</f>
        <v>0.125</v>
      </c>
      <c r="W2938">
        <v>14</v>
      </c>
    </row>
    <row r="2939" spans="1:23" x14ac:dyDescent="0.25">
      <c r="A2939" s="10">
        <v>44449</v>
      </c>
      <c r="B2939">
        <v>1373</v>
      </c>
      <c r="C2939" t="s">
        <v>106</v>
      </c>
      <c r="D2939">
        <v>43</v>
      </c>
      <c r="E2939">
        <v>30</v>
      </c>
      <c r="F2939">
        <v>13</v>
      </c>
      <c r="G2939">
        <v>22</v>
      </c>
      <c r="H2939">
        <v>78</v>
      </c>
      <c r="J2939">
        <v>63</v>
      </c>
      <c r="K2939">
        <v>79</v>
      </c>
      <c r="L2939">
        <v>73</v>
      </c>
      <c r="M2939">
        <v>84</v>
      </c>
      <c r="N2939">
        <v>69</v>
      </c>
      <c r="O2939">
        <v>50</v>
      </c>
      <c r="P2939">
        <v>71</v>
      </c>
      <c r="Q2939">
        <v>62</v>
      </c>
      <c r="R2939">
        <v>80</v>
      </c>
      <c r="T2939" s="34">
        <f>_xlfn.XLOOKUP(B2939,Demog!$A$2:$A$219,Demog!$P$2:$P$219,,,2)</f>
        <v>12922</v>
      </c>
      <c r="U2939" s="34">
        <f t="shared" si="45"/>
        <v>39</v>
      </c>
      <c r="V2939" s="13">
        <f>IF(OR(Table1[[#This Row],[7d_positivity_public]]=0,ISBLANK(Table1[[#This Row],[7d_positivity_public]])),"",(Table1[[#This Row],[7d_positivity_public]]-Table1[[#This Row],[7d_positivity_all]])/Table1[[#This Row],[7d_positivity_public]])</f>
        <v>9.0909090909090912E-2</v>
      </c>
      <c r="W2939">
        <v>20</v>
      </c>
    </row>
    <row r="2940" spans="1:23" x14ac:dyDescent="0.25">
      <c r="A2940" s="10">
        <v>44449</v>
      </c>
      <c r="B2940">
        <v>1374</v>
      </c>
      <c r="C2940" t="s">
        <v>108</v>
      </c>
      <c r="D2940">
        <v>26</v>
      </c>
      <c r="E2940">
        <v>23</v>
      </c>
      <c r="F2940">
        <v>3</v>
      </c>
      <c r="G2940">
        <v>16</v>
      </c>
      <c r="H2940">
        <v>85</v>
      </c>
      <c r="J2940">
        <v>77</v>
      </c>
      <c r="K2940">
        <v>86</v>
      </c>
      <c r="L2940">
        <v>82</v>
      </c>
      <c r="M2940">
        <v>89</v>
      </c>
      <c r="N2940">
        <v>77</v>
      </c>
      <c r="O2940">
        <v>64</v>
      </c>
      <c r="P2940">
        <v>78</v>
      </c>
      <c r="Q2940">
        <v>71</v>
      </c>
      <c r="R2940">
        <v>85</v>
      </c>
      <c r="T2940" s="34">
        <f>_xlfn.XLOOKUP(B2940,Demog!$A$2:$A$219,Demog!$P$2:$P$219,,,2)</f>
        <v>33401</v>
      </c>
      <c r="U2940" s="34">
        <f t="shared" si="45"/>
        <v>61</v>
      </c>
      <c r="V2940" s="13">
        <f>IF(OR(Table1[[#This Row],[7d_positivity_public]]=0,ISBLANK(Table1[[#This Row],[7d_positivity_public]])),"",(Table1[[#This Row],[7d_positivity_public]]-Table1[[#This Row],[7d_positivity_all]])/Table1[[#This Row],[7d_positivity_public]])</f>
        <v>0.1875</v>
      </c>
      <c r="W2940">
        <v>13</v>
      </c>
    </row>
    <row r="2941" spans="1:23" x14ac:dyDescent="0.25">
      <c r="A2941" s="10">
        <v>44449</v>
      </c>
      <c r="B2941">
        <v>1375</v>
      </c>
      <c r="C2941" t="s">
        <v>110</v>
      </c>
      <c r="D2941">
        <v>22</v>
      </c>
      <c r="E2941">
        <v>36</v>
      </c>
      <c r="F2941">
        <v>-14</v>
      </c>
      <c r="G2941">
        <v>11</v>
      </c>
      <c r="H2941">
        <v>84</v>
      </c>
      <c r="J2941">
        <v>69</v>
      </c>
      <c r="K2941">
        <v>84</v>
      </c>
      <c r="L2941">
        <v>80</v>
      </c>
      <c r="M2941">
        <v>88</v>
      </c>
      <c r="N2941">
        <v>74</v>
      </c>
      <c r="O2941">
        <v>55</v>
      </c>
      <c r="P2941">
        <v>75</v>
      </c>
      <c r="Q2941">
        <v>67</v>
      </c>
      <c r="R2941">
        <v>83</v>
      </c>
      <c r="T2941" s="34">
        <f>_xlfn.XLOOKUP(B2941,Demog!$A$2:$A$219,Demog!$P$2:$P$219,,,2)</f>
        <v>38661</v>
      </c>
      <c r="U2941" s="34">
        <f t="shared" si="45"/>
        <v>60</v>
      </c>
      <c r="V2941" s="13">
        <f>IF(OR(Table1[[#This Row],[7d_positivity_public]]=0,ISBLANK(Table1[[#This Row],[7d_positivity_public]])),"",(Table1[[#This Row],[7d_positivity_public]]-Table1[[#This Row],[7d_positivity_all]])/Table1[[#This Row],[7d_positivity_public]])</f>
        <v>0.18181818181818182</v>
      </c>
      <c r="W2941">
        <v>9</v>
      </c>
    </row>
    <row r="2942" spans="1:23" x14ac:dyDescent="0.25">
      <c r="A2942" s="10">
        <v>44449</v>
      </c>
      <c r="B2942">
        <v>1376</v>
      </c>
      <c r="C2942" t="s">
        <v>112</v>
      </c>
      <c r="D2942">
        <v>30</v>
      </c>
      <c r="E2942">
        <v>30</v>
      </c>
      <c r="F2942">
        <v>0</v>
      </c>
      <c r="G2942">
        <v>16</v>
      </c>
      <c r="H2942">
        <v>78</v>
      </c>
      <c r="J2942">
        <v>64</v>
      </c>
      <c r="K2942">
        <v>78</v>
      </c>
      <c r="L2942">
        <v>75</v>
      </c>
      <c r="M2942">
        <v>84</v>
      </c>
      <c r="N2942">
        <v>67</v>
      </c>
      <c r="O2942">
        <v>50</v>
      </c>
      <c r="P2942">
        <v>68</v>
      </c>
      <c r="Q2942">
        <v>61</v>
      </c>
      <c r="R2942">
        <v>78</v>
      </c>
      <c r="T2942" s="34">
        <f>_xlfn.XLOOKUP(B2942,Demog!$A$2:$A$219,Demog!$P$2:$P$219,,,2)</f>
        <v>34796</v>
      </c>
      <c r="U2942" s="34">
        <f t="shared" si="45"/>
        <v>73</v>
      </c>
      <c r="V2942" s="13">
        <f>IF(OR(Table1[[#This Row],[7d_positivity_public]]=0,ISBLANK(Table1[[#This Row],[7d_positivity_public]])),"",(Table1[[#This Row],[7d_positivity_public]]-Table1[[#This Row],[7d_positivity_all]])/Table1[[#This Row],[7d_positivity_public]])</f>
        <v>0.125</v>
      </c>
      <c r="W2942">
        <v>14</v>
      </c>
    </row>
    <row r="2943" spans="1:23" x14ac:dyDescent="0.25">
      <c r="A2943" s="10">
        <v>44449</v>
      </c>
      <c r="B2943">
        <v>1377</v>
      </c>
      <c r="C2943" t="s">
        <v>114</v>
      </c>
      <c r="D2943">
        <v>15</v>
      </c>
      <c r="E2943">
        <v>25</v>
      </c>
      <c r="F2943">
        <v>-10</v>
      </c>
      <c r="G2943">
        <v>12</v>
      </c>
      <c r="H2943">
        <v>85</v>
      </c>
      <c r="J2943">
        <v>82</v>
      </c>
      <c r="K2943">
        <v>86</v>
      </c>
      <c r="L2943">
        <v>80</v>
      </c>
      <c r="M2943">
        <v>90</v>
      </c>
      <c r="N2943">
        <v>79</v>
      </c>
      <c r="O2943">
        <v>70</v>
      </c>
      <c r="P2943">
        <v>80</v>
      </c>
      <c r="Q2943">
        <v>72</v>
      </c>
      <c r="R2943">
        <v>87</v>
      </c>
      <c r="T2943" s="34">
        <f>_xlfn.XLOOKUP(B2943,Demog!$A$2:$A$219,Demog!$P$2:$P$219,,,2)</f>
        <v>24900</v>
      </c>
      <c r="U2943" s="34">
        <f t="shared" si="45"/>
        <v>26</v>
      </c>
      <c r="V2943" s="13">
        <f>IF(OR(Table1[[#This Row],[7d_positivity_public]]=0,ISBLANK(Table1[[#This Row],[7d_positivity_public]])),"",(Table1[[#This Row],[7d_positivity_public]]-Table1[[#This Row],[7d_positivity_all]])/Table1[[#This Row],[7d_positivity_public]])</f>
        <v>0.16666666666666666</v>
      </c>
      <c r="W2943">
        <v>10</v>
      </c>
    </row>
    <row r="2944" spans="1:23" x14ac:dyDescent="0.25">
      <c r="A2944" s="10">
        <v>44449</v>
      </c>
      <c r="B2944">
        <v>1380</v>
      </c>
      <c r="C2944" t="s">
        <v>116</v>
      </c>
      <c r="D2944">
        <v>19</v>
      </c>
      <c r="E2944">
        <v>10</v>
      </c>
      <c r="F2944">
        <v>9</v>
      </c>
      <c r="G2944">
        <v>15</v>
      </c>
      <c r="H2944">
        <v>84</v>
      </c>
      <c r="J2944">
        <v>72</v>
      </c>
      <c r="K2944">
        <v>84</v>
      </c>
      <c r="L2944">
        <v>76</v>
      </c>
      <c r="M2944">
        <v>89</v>
      </c>
      <c r="N2944">
        <v>77</v>
      </c>
      <c r="O2944">
        <v>59</v>
      </c>
      <c r="P2944">
        <v>78</v>
      </c>
      <c r="Q2944">
        <v>66</v>
      </c>
      <c r="R2944">
        <v>85</v>
      </c>
      <c r="T2944" s="34">
        <f>_xlfn.XLOOKUP(B2944,Demog!$A$2:$A$219,Demog!$P$2:$P$219,,,2)</f>
        <v>12110</v>
      </c>
      <c r="U2944" s="34">
        <f t="shared" si="45"/>
        <v>16</v>
      </c>
      <c r="V2944" s="13">
        <f>IF(OR(Table1[[#This Row],[7d_positivity_public]]=0,ISBLANK(Table1[[#This Row],[7d_positivity_public]])),"",(Table1[[#This Row],[7d_positivity_public]]-Table1[[#This Row],[7d_positivity_all]])/Table1[[#This Row],[7d_positivity_public]])</f>
        <v>0.13333333333333333</v>
      </c>
      <c r="W2944">
        <v>13</v>
      </c>
    </row>
    <row r="2945" spans="1:23" x14ac:dyDescent="0.25">
      <c r="A2945" s="10">
        <v>44449</v>
      </c>
      <c r="B2945">
        <v>1390</v>
      </c>
      <c r="C2945" t="s">
        <v>118</v>
      </c>
      <c r="D2945">
        <v>33</v>
      </c>
      <c r="E2945">
        <v>38</v>
      </c>
      <c r="F2945">
        <v>-5</v>
      </c>
      <c r="G2945">
        <v>21</v>
      </c>
      <c r="H2945">
        <v>66</v>
      </c>
      <c r="J2945">
        <v>35</v>
      </c>
      <c r="K2945">
        <v>68</v>
      </c>
      <c r="L2945">
        <v>51</v>
      </c>
      <c r="M2945">
        <v>79</v>
      </c>
      <c r="N2945">
        <v>58</v>
      </c>
      <c r="O2945">
        <v>24</v>
      </c>
      <c r="P2945">
        <v>60</v>
      </c>
      <c r="Q2945">
        <v>40</v>
      </c>
      <c r="R2945">
        <v>73</v>
      </c>
      <c r="T2945" s="34">
        <f>_xlfn.XLOOKUP(B2945,Demog!$A$2:$A$219,Demog!$P$2:$P$219,,,2)</f>
        <v>7285</v>
      </c>
      <c r="U2945" s="34">
        <f t="shared" si="45"/>
        <v>17</v>
      </c>
      <c r="V2945" s="13">
        <f>IF(OR(Table1[[#This Row],[7d_positivity_public]]=0,ISBLANK(Table1[[#This Row],[7d_positivity_public]])),"",(Table1[[#This Row],[7d_positivity_public]]-Table1[[#This Row],[7d_positivity_all]])/Table1[[#This Row],[7d_positivity_public]])</f>
        <v>0</v>
      </c>
      <c r="W2945">
        <v>21</v>
      </c>
    </row>
    <row r="2946" spans="1:23" x14ac:dyDescent="0.25">
      <c r="A2946" s="10">
        <v>44449</v>
      </c>
      <c r="B2946">
        <v>1420</v>
      </c>
      <c r="C2946" t="s">
        <v>120</v>
      </c>
      <c r="D2946">
        <v>36</v>
      </c>
      <c r="E2946">
        <v>30</v>
      </c>
      <c r="F2946">
        <v>6</v>
      </c>
      <c r="G2946">
        <v>20</v>
      </c>
      <c r="H2946">
        <v>75</v>
      </c>
      <c r="J2946">
        <v>57</v>
      </c>
      <c r="K2946">
        <v>77</v>
      </c>
      <c r="L2946">
        <v>63</v>
      </c>
      <c r="M2946">
        <v>85</v>
      </c>
      <c r="N2946">
        <v>68</v>
      </c>
      <c r="O2946">
        <v>45</v>
      </c>
      <c r="P2946">
        <v>70</v>
      </c>
      <c r="Q2946">
        <v>52</v>
      </c>
      <c r="R2946">
        <v>80</v>
      </c>
      <c r="T2946" s="34">
        <f>_xlfn.XLOOKUP(B2946,Demog!$A$2:$A$219,Demog!$P$2:$P$219,,,2)</f>
        <v>33648</v>
      </c>
      <c r="U2946" s="34">
        <f t="shared" ref="U2946:U3009" si="46">ROUND(T2946*D2946/100000*7,0)</f>
        <v>85</v>
      </c>
      <c r="V2946" s="13">
        <f>IF(OR(Table1[[#This Row],[7d_positivity_public]]=0,ISBLANK(Table1[[#This Row],[7d_positivity_public]])),"",(Table1[[#This Row],[7d_positivity_public]]-Table1[[#This Row],[7d_positivity_all]])/Table1[[#This Row],[7d_positivity_public]])</f>
        <v>0</v>
      </c>
      <c r="W2946">
        <v>20</v>
      </c>
    </row>
    <row r="2947" spans="1:23" x14ac:dyDescent="0.25">
      <c r="A2947" s="10">
        <v>44449</v>
      </c>
      <c r="B2947">
        <v>1431</v>
      </c>
      <c r="C2947" t="s">
        <v>226</v>
      </c>
      <c r="D2947">
        <v>35</v>
      </c>
      <c r="E2947">
        <v>36</v>
      </c>
      <c r="F2947">
        <v>-1</v>
      </c>
      <c r="G2947">
        <v>16</v>
      </c>
      <c r="H2947">
        <v>81</v>
      </c>
      <c r="J2947">
        <v>70</v>
      </c>
      <c r="K2947">
        <v>82</v>
      </c>
      <c r="L2947">
        <v>74</v>
      </c>
      <c r="M2947">
        <v>89</v>
      </c>
      <c r="N2947">
        <v>72</v>
      </c>
      <c r="O2947">
        <v>55</v>
      </c>
      <c r="P2947">
        <v>73</v>
      </c>
      <c r="Q2947">
        <v>62</v>
      </c>
      <c r="R2947">
        <v>84</v>
      </c>
      <c r="T2947" s="34">
        <f>_xlfn.XLOOKUP(B2947,Demog!$A$2:$A$219,Demog!$P$2:$P$219,,,2)</f>
        <v>44714</v>
      </c>
      <c r="U2947" s="34">
        <f t="shared" si="46"/>
        <v>110</v>
      </c>
      <c r="V2947" s="13">
        <f>IF(OR(Table1[[#This Row],[7d_positivity_public]]=0,ISBLANK(Table1[[#This Row],[7d_positivity_public]])),"",(Table1[[#This Row],[7d_positivity_public]]-Table1[[#This Row],[7d_positivity_all]])/Table1[[#This Row],[7d_positivity_public]])</f>
        <v>6.25E-2</v>
      </c>
      <c r="W2947">
        <v>15</v>
      </c>
    </row>
    <row r="2948" spans="1:23" x14ac:dyDescent="0.25">
      <c r="A2948" s="10">
        <v>44449</v>
      </c>
      <c r="B2948">
        <v>1432</v>
      </c>
      <c r="C2948" t="s">
        <v>227</v>
      </c>
      <c r="D2948">
        <v>20</v>
      </c>
      <c r="E2948">
        <v>17</v>
      </c>
      <c r="F2948">
        <v>3</v>
      </c>
      <c r="G2948">
        <v>10</v>
      </c>
      <c r="H2948">
        <v>88</v>
      </c>
      <c r="J2948">
        <v>82</v>
      </c>
      <c r="K2948">
        <v>89</v>
      </c>
      <c r="L2948">
        <v>87</v>
      </c>
      <c r="M2948">
        <v>91</v>
      </c>
      <c r="N2948">
        <v>80</v>
      </c>
      <c r="O2948">
        <v>71</v>
      </c>
      <c r="P2948">
        <v>81</v>
      </c>
      <c r="Q2948">
        <v>75</v>
      </c>
      <c r="R2948">
        <v>88</v>
      </c>
      <c r="T2948" s="34">
        <f>_xlfn.XLOOKUP(B2948,Demog!$A$2:$A$219,Demog!$P$2:$P$219,,,2)</f>
        <v>48587</v>
      </c>
      <c r="U2948" s="34">
        <f t="shared" si="46"/>
        <v>68</v>
      </c>
      <c r="V2948" s="13">
        <f>IF(OR(Table1[[#This Row],[7d_positivity_public]]=0,ISBLANK(Table1[[#This Row],[7d_positivity_public]])),"",(Table1[[#This Row],[7d_positivity_public]]-Table1[[#This Row],[7d_positivity_all]])/Table1[[#This Row],[7d_positivity_public]])</f>
        <v>0.2</v>
      </c>
      <c r="W2948">
        <v>8</v>
      </c>
    </row>
    <row r="2949" spans="1:23" x14ac:dyDescent="0.25">
      <c r="A2949" s="10">
        <v>44449</v>
      </c>
      <c r="B2949">
        <v>1433</v>
      </c>
      <c r="C2949" t="s">
        <v>122</v>
      </c>
      <c r="D2949">
        <v>37</v>
      </c>
      <c r="E2949">
        <v>25</v>
      </c>
      <c r="F2949">
        <v>12</v>
      </c>
      <c r="G2949">
        <v>24</v>
      </c>
      <c r="H2949">
        <v>76</v>
      </c>
      <c r="J2949">
        <v>58</v>
      </c>
      <c r="K2949">
        <v>78</v>
      </c>
      <c r="L2949">
        <v>65</v>
      </c>
      <c r="M2949">
        <v>85</v>
      </c>
      <c r="N2949">
        <v>68</v>
      </c>
      <c r="O2949">
        <v>43</v>
      </c>
      <c r="P2949">
        <v>70</v>
      </c>
      <c r="Q2949">
        <v>54</v>
      </c>
      <c r="R2949">
        <v>80</v>
      </c>
      <c r="T2949" s="34">
        <f>_xlfn.XLOOKUP(B2949,Demog!$A$2:$A$219,Demog!$P$2:$P$219,,,2)</f>
        <v>19986</v>
      </c>
      <c r="U2949" s="34">
        <f t="shared" si="46"/>
        <v>52</v>
      </c>
      <c r="V2949" s="13">
        <f>IF(OR(Table1[[#This Row],[7d_positivity_public]]=0,ISBLANK(Table1[[#This Row],[7d_positivity_public]])),"",(Table1[[#This Row],[7d_positivity_public]]-Table1[[#This Row],[7d_positivity_all]])/Table1[[#This Row],[7d_positivity_public]])</f>
        <v>0.125</v>
      </c>
      <c r="W2949">
        <v>21</v>
      </c>
    </row>
    <row r="2950" spans="1:23" x14ac:dyDescent="0.25">
      <c r="A2950" s="10">
        <v>44449</v>
      </c>
      <c r="B2950">
        <v>1490</v>
      </c>
      <c r="C2950" t="s">
        <v>124</v>
      </c>
      <c r="D2950">
        <v>18</v>
      </c>
      <c r="E2950">
        <v>17</v>
      </c>
      <c r="F2950">
        <v>1</v>
      </c>
      <c r="G2950">
        <v>18</v>
      </c>
      <c r="H2950">
        <v>74</v>
      </c>
      <c r="J2950">
        <v>56</v>
      </c>
      <c r="K2950">
        <v>76</v>
      </c>
      <c r="L2950">
        <v>64</v>
      </c>
      <c r="M2950">
        <v>84</v>
      </c>
      <c r="N2950">
        <v>65</v>
      </c>
      <c r="O2950">
        <v>40</v>
      </c>
      <c r="P2950">
        <v>67</v>
      </c>
      <c r="Q2950">
        <v>52</v>
      </c>
      <c r="R2950">
        <v>78</v>
      </c>
      <c r="T2950" s="34">
        <f>_xlfn.XLOOKUP(B2950,Demog!$A$2:$A$219,Demog!$P$2:$P$219,,,2)</f>
        <v>10855</v>
      </c>
      <c r="U2950" s="34">
        <f t="shared" si="46"/>
        <v>14</v>
      </c>
      <c r="V2950" s="13">
        <f>IF(OR(Table1[[#This Row],[7d_positivity_public]]=0,ISBLANK(Table1[[#This Row],[7d_positivity_public]])),"",(Table1[[#This Row],[7d_positivity_public]]-Table1[[#This Row],[7d_positivity_all]])/Table1[[#This Row],[7d_positivity_public]])</f>
        <v>5.5555555555555552E-2</v>
      </c>
      <c r="W2950">
        <v>17</v>
      </c>
    </row>
    <row r="2951" spans="1:23" x14ac:dyDescent="0.25">
      <c r="A2951" s="10">
        <v>44449</v>
      </c>
      <c r="B2951">
        <v>2121</v>
      </c>
      <c r="C2951" t="s">
        <v>126</v>
      </c>
      <c r="D2951">
        <v>18</v>
      </c>
      <c r="E2951">
        <v>14</v>
      </c>
      <c r="F2951">
        <v>4</v>
      </c>
      <c r="G2951">
        <v>10</v>
      </c>
      <c r="H2951">
        <v>79</v>
      </c>
      <c r="J2951">
        <v>66</v>
      </c>
      <c r="K2951">
        <v>80</v>
      </c>
      <c r="L2951">
        <v>72</v>
      </c>
      <c r="M2951">
        <v>87</v>
      </c>
      <c r="N2951">
        <v>72</v>
      </c>
      <c r="O2951">
        <v>56</v>
      </c>
      <c r="P2951">
        <v>73</v>
      </c>
      <c r="Q2951">
        <v>62</v>
      </c>
      <c r="R2951">
        <v>83</v>
      </c>
      <c r="T2951" s="34">
        <f>_xlfn.XLOOKUP(B2951,Demog!$A$2:$A$219,Demog!$P$2:$P$219,,,2)</f>
        <v>51241</v>
      </c>
      <c r="U2951" s="34">
        <f t="shared" si="46"/>
        <v>65</v>
      </c>
      <c r="V2951" s="13">
        <f>IF(OR(Table1[[#This Row],[7d_positivity_public]]=0,ISBLANK(Table1[[#This Row],[7d_positivity_public]])),"",(Table1[[#This Row],[7d_positivity_public]]-Table1[[#This Row],[7d_positivity_all]])/Table1[[#This Row],[7d_positivity_public]])</f>
        <v>0.2</v>
      </c>
      <c r="W2951">
        <v>8</v>
      </c>
    </row>
    <row r="2952" spans="1:23" x14ac:dyDescent="0.25">
      <c r="A2952" s="10">
        <v>44449</v>
      </c>
      <c r="B2952">
        <v>2122</v>
      </c>
      <c r="C2952" t="s">
        <v>128</v>
      </c>
      <c r="D2952">
        <v>27</v>
      </c>
      <c r="E2952">
        <v>14</v>
      </c>
      <c r="F2952">
        <v>13</v>
      </c>
      <c r="G2952">
        <v>13</v>
      </c>
      <c r="H2952">
        <v>71</v>
      </c>
      <c r="J2952">
        <v>55</v>
      </c>
      <c r="K2952">
        <v>73</v>
      </c>
      <c r="L2952">
        <v>64</v>
      </c>
      <c r="M2952">
        <v>82</v>
      </c>
      <c r="N2952">
        <v>63</v>
      </c>
      <c r="O2952">
        <v>42</v>
      </c>
      <c r="P2952">
        <v>65</v>
      </c>
      <c r="Q2952">
        <v>53</v>
      </c>
      <c r="R2952">
        <v>77</v>
      </c>
      <c r="T2952" s="34">
        <f>_xlfn.XLOOKUP(B2952,Demog!$A$2:$A$219,Demog!$P$2:$P$219,,,2)</f>
        <v>41936</v>
      </c>
      <c r="U2952" s="34">
        <f t="shared" si="46"/>
        <v>79</v>
      </c>
      <c r="V2952" s="13">
        <f>IF(OR(Table1[[#This Row],[7d_positivity_public]]=0,ISBLANK(Table1[[#This Row],[7d_positivity_public]])),"",(Table1[[#This Row],[7d_positivity_public]]-Table1[[#This Row],[7d_positivity_all]])/Table1[[#This Row],[7d_positivity_public]])</f>
        <v>7.6923076923076927E-2</v>
      </c>
      <c r="W2952">
        <v>12</v>
      </c>
    </row>
    <row r="2953" spans="1:23" x14ac:dyDescent="0.25">
      <c r="A2953" s="10">
        <v>44449</v>
      </c>
      <c r="B2953">
        <v>2131</v>
      </c>
      <c r="C2953" t="s">
        <v>129</v>
      </c>
      <c r="D2953">
        <v>12</v>
      </c>
      <c r="E2953">
        <v>25</v>
      </c>
      <c r="F2953">
        <v>-13</v>
      </c>
      <c r="G2953">
        <v>5</v>
      </c>
      <c r="H2953">
        <v>78</v>
      </c>
      <c r="J2953">
        <v>66</v>
      </c>
      <c r="K2953">
        <v>79</v>
      </c>
      <c r="L2953">
        <v>73</v>
      </c>
      <c r="M2953">
        <v>85</v>
      </c>
      <c r="N2953">
        <v>69</v>
      </c>
      <c r="O2953">
        <v>52</v>
      </c>
      <c r="P2953">
        <v>70</v>
      </c>
      <c r="Q2953">
        <v>62</v>
      </c>
      <c r="R2953">
        <v>79</v>
      </c>
      <c r="T2953" s="34">
        <f>_xlfn.XLOOKUP(B2953,Demog!$A$2:$A$219,Demog!$P$2:$P$219,,,2)</f>
        <v>22754</v>
      </c>
      <c r="U2953" s="34">
        <f t="shared" si="46"/>
        <v>19</v>
      </c>
      <c r="V2953" s="13">
        <f>IF(OR(Table1[[#This Row],[7d_positivity_public]]=0,ISBLANK(Table1[[#This Row],[7d_positivity_public]])),"",(Table1[[#This Row],[7d_positivity_public]]-Table1[[#This Row],[7d_positivity_all]])/Table1[[#This Row],[7d_positivity_public]])</f>
        <v>0.2</v>
      </c>
      <c r="W2953">
        <v>4</v>
      </c>
    </row>
    <row r="2954" spans="1:23" x14ac:dyDescent="0.25">
      <c r="A2954" s="10">
        <v>44449</v>
      </c>
      <c r="B2954">
        <v>2132</v>
      </c>
      <c r="C2954" t="s">
        <v>130</v>
      </c>
      <c r="D2954">
        <v>12</v>
      </c>
      <c r="E2954">
        <v>14</v>
      </c>
      <c r="F2954">
        <v>-2</v>
      </c>
      <c r="G2954">
        <v>8</v>
      </c>
      <c r="H2954">
        <v>81</v>
      </c>
      <c r="J2954">
        <v>73</v>
      </c>
      <c r="K2954">
        <v>82</v>
      </c>
      <c r="L2954">
        <v>78</v>
      </c>
      <c r="M2954">
        <v>87</v>
      </c>
      <c r="N2954">
        <v>74</v>
      </c>
      <c r="O2954">
        <v>60</v>
      </c>
      <c r="P2954">
        <v>76</v>
      </c>
      <c r="Q2954">
        <v>70</v>
      </c>
      <c r="R2954">
        <v>84</v>
      </c>
      <c r="T2954" s="34">
        <f>_xlfn.XLOOKUP(B2954,Demog!$A$2:$A$219,Demog!$P$2:$P$219,,,2)</f>
        <v>35584</v>
      </c>
      <c r="U2954" s="34">
        <f t="shared" si="46"/>
        <v>30</v>
      </c>
      <c r="V2954" s="13">
        <f>IF(OR(Table1[[#This Row],[7d_positivity_public]]=0,ISBLANK(Table1[[#This Row],[7d_positivity_public]])),"",(Table1[[#This Row],[7d_positivity_public]]-Table1[[#This Row],[7d_positivity_all]])/Table1[[#This Row],[7d_positivity_public]])</f>
        <v>0.25</v>
      </c>
      <c r="W2954">
        <v>6</v>
      </c>
    </row>
    <row r="2955" spans="1:23" x14ac:dyDescent="0.25">
      <c r="A2955" s="10">
        <v>44449</v>
      </c>
      <c r="B2955">
        <v>2133</v>
      </c>
      <c r="C2955" t="s">
        <v>131</v>
      </c>
      <c r="D2955">
        <v>10</v>
      </c>
      <c r="E2955">
        <v>11</v>
      </c>
      <c r="F2955">
        <v>-1</v>
      </c>
      <c r="G2955">
        <v>9</v>
      </c>
      <c r="H2955">
        <v>86</v>
      </c>
      <c r="J2955">
        <v>73</v>
      </c>
      <c r="K2955">
        <v>87</v>
      </c>
      <c r="L2955">
        <v>85</v>
      </c>
      <c r="M2955">
        <v>90</v>
      </c>
      <c r="N2955">
        <v>76</v>
      </c>
      <c r="O2955">
        <v>58</v>
      </c>
      <c r="P2955">
        <v>78</v>
      </c>
      <c r="Q2955">
        <v>72</v>
      </c>
      <c r="R2955">
        <v>85</v>
      </c>
      <c r="T2955" s="34">
        <f>_xlfn.XLOOKUP(B2955,Demog!$A$2:$A$219,Demog!$P$2:$P$219,,,2)</f>
        <v>58511</v>
      </c>
      <c r="U2955" s="34">
        <f t="shared" si="46"/>
        <v>41</v>
      </c>
      <c r="V2955" s="13">
        <f>IF(OR(Table1[[#This Row],[7d_positivity_public]]=0,ISBLANK(Table1[[#This Row],[7d_positivity_public]])),"",(Table1[[#This Row],[7d_positivity_public]]-Table1[[#This Row],[7d_positivity_all]])/Table1[[#This Row],[7d_positivity_public]])</f>
        <v>0.22222222222222221</v>
      </c>
      <c r="W2955">
        <v>7</v>
      </c>
    </row>
    <row r="2956" spans="1:23" x14ac:dyDescent="0.25">
      <c r="A2956" s="10">
        <v>44449</v>
      </c>
      <c r="B2956">
        <v>2134</v>
      </c>
      <c r="C2956" t="s">
        <v>132</v>
      </c>
      <c r="D2956">
        <v>14</v>
      </c>
      <c r="E2956">
        <v>12</v>
      </c>
      <c r="F2956">
        <v>2</v>
      </c>
      <c r="G2956">
        <v>9</v>
      </c>
      <c r="H2956">
        <v>81</v>
      </c>
      <c r="J2956">
        <v>63</v>
      </c>
      <c r="K2956">
        <v>82</v>
      </c>
      <c r="L2956">
        <v>80</v>
      </c>
      <c r="M2956">
        <v>85</v>
      </c>
      <c r="N2956">
        <v>71</v>
      </c>
      <c r="O2956">
        <v>49</v>
      </c>
      <c r="P2956">
        <v>73</v>
      </c>
      <c r="Q2956">
        <v>69</v>
      </c>
      <c r="R2956">
        <v>79</v>
      </c>
      <c r="T2956" s="34">
        <f>_xlfn.XLOOKUP(B2956,Demog!$A$2:$A$219,Demog!$P$2:$P$219,,,2)</f>
        <v>24836</v>
      </c>
      <c r="U2956" s="34">
        <f t="shared" si="46"/>
        <v>24</v>
      </c>
      <c r="V2956" s="13">
        <f>IF(OR(Table1[[#This Row],[7d_positivity_public]]=0,ISBLANK(Table1[[#This Row],[7d_positivity_public]])),"",(Table1[[#This Row],[7d_positivity_public]]-Table1[[#This Row],[7d_positivity_all]])/Table1[[#This Row],[7d_positivity_public]])</f>
        <v>0.33333333333333331</v>
      </c>
      <c r="W2956">
        <v>6</v>
      </c>
    </row>
    <row r="2957" spans="1:23" x14ac:dyDescent="0.25">
      <c r="A2957" s="10">
        <v>44449</v>
      </c>
      <c r="B2957">
        <v>2141</v>
      </c>
      <c r="C2957" t="s">
        <v>133</v>
      </c>
      <c r="D2957">
        <v>16</v>
      </c>
      <c r="E2957">
        <v>14</v>
      </c>
      <c r="F2957">
        <v>2</v>
      </c>
      <c r="G2957">
        <v>10</v>
      </c>
      <c r="H2957">
        <v>76</v>
      </c>
      <c r="J2957">
        <v>65</v>
      </c>
      <c r="K2957">
        <v>77</v>
      </c>
      <c r="L2957">
        <v>69</v>
      </c>
      <c r="M2957">
        <v>86</v>
      </c>
      <c r="N2957">
        <v>67</v>
      </c>
      <c r="O2957">
        <v>53</v>
      </c>
      <c r="P2957">
        <v>69</v>
      </c>
      <c r="Q2957">
        <v>58</v>
      </c>
      <c r="R2957">
        <v>80</v>
      </c>
      <c r="T2957" s="34">
        <f>_xlfn.XLOOKUP(B2957,Demog!$A$2:$A$219,Demog!$P$2:$P$219,,,2)</f>
        <v>26303</v>
      </c>
      <c r="U2957" s="34">
        <f t="shared" si="46"/>
        <v>29</v>
      </c>
      <c r="V2957" s="13">
        <f>IF(OR(Table1[[#This Row],[7d_positivity_public]]=0,ISBLANK(Table1[[#This Row],[7d_positivity_public]])),"",(Table1[[#This Row],[7d_positivity_public]]-Table1[[#This Row],[7d_positivity_all]])/Table1[[#This Row],[7d_positivity_public]])</f>
        <v>0.1</v>
      </c>
      <c r="W2957">
        <v>9</v>
      </c>
    </row>
    <row r="2958" spans="1:23" x14ac:dyDescent="0.25">
      <c r="A2958" s="10">
        <v>44449</v>
      </c>
      <c r="B2958">
        <v>2142</v>
      </c>
      <c r="C2958" t="s">
        <v>134</v>
      </c>
      <c r="D2958">
        <v>13</v>
      </c>
      <c r="E2958">
        <v>23</v>
      </c>
      <c r="F2958">
        <v>-10</v>
      </c>
      <c r="G2958">
        <v>6</v>
      </c>
      <c r="H2958">
        <v>75</v>
      </c>
      <c r="J2958">
        <v>64</v>
      </c>
      <c r="K2958">
        <v>76</v>
      </c>
      <c r="L2958">
        <v>69</v>
      </c>
      <c r="M2958">
        <v>83</v>
      </c>
      <c r="N2958">
        <v>67</v>
      </c>
      <c r="O2958">
        <v>51</v>
      </c>
      <c r="P2958">
        <v>68</v>
      </c>
      <c r="Q2958">
        <v>59</v>
      </c>
      <c r="R2958">
        <v>78</v>
      </c>
      <c r="T2958" s="34">
        <f>_xlfn.XLOOKUP(B2958,Demog!$A$2:$A$219,Demog!$P$2:$P$219,,,2)</f>
        <v>16854</v>
      </c>
      <c r="U2958" s="34">
        <f t="shared" si="46"/>
        <v>15</v>
      </c>
      <c r="V2958" s="13">
        <f>IF(OR(Table1[[#This Row],[7d_positivity_public]]=0,ISBLANK(Table1[[#This Row],[7d_positivity_public]])),"",(Table1[[#This Row],[7d_positivity_public]]-Table1[[#This Row],[7d_positivity_all]])/Table1[[#This Row],[7d_positivity_public]])</f>
        <v>0.16666666666666666</v>
      </c>
      <c r="W2958">
        <v>5</v>
      </c>
    </row>
    <row r="2959" spans="1:23" x14ac:dyDescent="0.25">
      <c r="A2959" s="10">
        <v>44449</v>
      </c>
      <c r="B2959">
        <v>2150</v>
      </c>
      <c r="C2959" t="s">
        <v>135</v>
      </c>
      <c r="D2959">
        <v>31</v>
      </c>
      <c r="E2959">
        <v>18</v>
      </c>
      <c r="F2959">
        <v>13</v>
      </c>
      <c r="G2959">
        <v>11</v>
      </c>
      <c r="H2959">
        <v>80</v>
      </c>
      <c r="J2959">
        <v>62</v>
      </c>
      <c r="K2959">
        <v>81</v>
      </c>
      <c r="L2959">
        <v>70</v>
      </c>
      <c r="M2959">
        <v>88</v>
      </c>
      <c r="N2959">
        <v>72</v>
      </c>
      <c r="O2959">
        <v>52</v>
      </c>
      <c r="P2959">
        <v>73</v>
      </c>
      <c r="Q2959">
        <v>58</v>
      </c>
      <c r="R2959">
        <v>83</v>
      </c>
      <c r="T2959" s="34">
        <f>_xlfn.XLOOKUP(B2959,Demog!$A$2:$A$219,Demog!$P$2:$P$219,,,2)</f>
        <v>9696</v>
      </c>
      <c r="U2959" s="34">
        <f t="shared" si="46"/>
        <v>21</v>
      </c>
      <c r="V2959" s="13">
        <f>IF(OR(Table1[[#This Row],[7d_positivity_public]]=0,ISBLANK(Table1[[#This Row],[7d_positivity_public]])),"",(Table1[[#This Row],[7d_positivity_public]]-Table1[[#This Row],[7d_positivity_all]])/Table1[[#This Row],[7d_positivity_public]])</f>
        <v>9.0909090909090912E-2</v>
      </c>
      <c r="W2959">
        <v>10</v>
      </c>
    </row>
    <row r="2960" spans="1:23" x14ac:dyDescent="0.25">
      <c r="A2960" s="10">
        <v>44449</v>
      </c>
      <c r="B2960">
        <v>2210</v>
      </c>
      <c r="C2960" t="s">
        <v>136</v>
      </c>
      <c r="D2960">
        <v>8</v>
      </c>
      <c r="E2960">
        <v>11</v>
      </c>
      <c r="F2960">
        <v>-3</v>
      </c>
      <c r="G2960">
        <v>6</v>
      </c>
      <c r="H2960">
        <v>89</v>
      </c>
      <c r="J2960">
        <v>85</v>
      </c>
      <c r="K2960">
        <v>89</v>
      </c>
      <c r="L2960">
        <v>89</v>
      </c>
      <c r="M2960">
        <v>89</v>
      </c>
      <c r="N2960">
        <v>82</v>
      </c>
      <c r="O2960">
        <v>75</v>
      </c>
      <c r="P2960">
        <v>83</v>
      </c>
      <c r="Q2960">
        <v>81</v>
      </c>
      <c r="R2960">
        <v>85</v>
      </c>
      <c r="T2960" s="34">
        <f>_xlfn.XLOOKUP(B2960,Demog!$A$2:$A$219,Demog!$P$2:$P$219,,,2)</f>
        <v>70996</v>
      </c>
      <c r="U2960" s="34">
        <f t="shared" si="46"/>
        <v>40</v>
      </c>
      <c r="V2960" s="13">
        <f>IF(OR(Table1[[#This Row],[7d_positivity_public]]=0,ISBLANK(Table1[[#This Row],[7d_positivity_public]])),"",(Table1[[#This Row],[7d_positivity_public]]-Table1[[#This Row],[7d_positivity_all]])/Table1[[#This Row],[7d_positivity_public]])</f>
        <v>0.33333333333333331</v>
      </c>
      <c r="W2960">
        <v>4</v>
      </c>
    </row>
    <row r="2961" spans="1:23" x14ac:dyDescent="0.25">
      <c r="A2961" s="10">
        <v>44449</v>
      </c>
      <c r="B2961">
        <v>2221</v>
      </c>
      <c r="C2961" t="s">
        <v>137</v>
      </c>
      <c r="D2961">
        <v>10</v>
      </c>
      <c r="E2961">
        <v>9</v>
      </c>
      <c r="F2961">
        <v>1</v>
      </c>
      <c r="G2961">
        <v>7</v>
      </c>
      <c r="H2961">
        <v>91</v>
      </c>
      <c r="J2961">
        <v>87</v>
      </c>
      <c r="K2961">
        <v>91</v>
      </c>
      <c r="L2961">
        <v>92</v>
      </c>
      <c r="M2961">
        <v>89</v>
      </c>
      <c r="N2961">
        <v>84</v>
      </c>
      <c r="O2961">
        <v>76</v>
      </c>
      <c r="P2961">
        <v>85</v>
      </c>
      <c r="Q2961">
        <v>84</v>
      </c>
      <c r="R2961">
        <v>85</v>
      </c>
      <c r="T2961" s="34">
        <f>_xlfn.XLOOKUP(B2961,Demog!$A$2:$A$219,Demog!$P$2:$P$219,,,2)</f>
        <v>47161</v>
      </c>
      <c r="U2961" s="34">
        <f t="shared" si="46"/>
        <v>33</v>
      </c>
      <c r="V2961" s="13">
        <f>IF(OR(Table1[[#This Row],[7d_positivity_public]]=0,ISBLANK(Table1[[#This Row],[7d_positivity_public]])),"",(Table1[[#This Row],[7d_positivity_public]]-Table1[[#This Row],[7d_positivity_all]])/Table1[[#This Row],[7d_positivity_public]])</f>
        <v>0.42857142857142855</v>
      </c>
      <c r="W2961">
        <v>4</v>
      </c>
    </row>
    <row r="2962" spans="1:23" x14ac:dyDescent="0.25">
      <c r="A2962" s="10">
        <v>44449</v>
      </c>
      <c r="B2962">
        <v>2222</v>
      </c>
      <c r="C2962" t="s">
        <v>138</v>
      </c>
      <c r="D2962">
        <v>8</v>
      </c>
      <c r="E2962">
        <v>6</v>
      </c>
      <c r="F2962">
        <v>2</v>
      </c>
      <c r="G2962">
        <v>7</v>
      </c>
      <c r="H2962">
        <v>89</v>
      </c>
      <c r="J2962">
        <v>85</v>
      </c>
      <c r="K2962">
        <v>89</v>
      </c>
      <c r="L2962">
        <v>91</v>
      </c>
      <c r="M2962">
        <v>87</v>
      </c>
      <c r="N2962">
        <v>82</v>
      </c>
      <c r="O2962">
        <v>76</v>
      </c>
      <c r="P2962">
        <v>83</v>
      </c>
      <c r="Q2962">
        <v>82</v>
      </c>
      <c r="R2962">
        <v>84</v>
      </c>
      <c r="T2962" s="34">
        <f>_xlfn.XLOOKUP(B2962,Demog!$A$2:$A$219,Demog!$P$2:$P$219,,,2)</f>
        <v>45434</v>
      </c>
      <c r="U2962" s="34">
        <f t="shared" si="46"/>
        <v>25</v>
      </c>
      <c r="V2962" s="13">
        <f>IF(OR(Table1[[#This Row],[7d_positivity_public]]=0,ISBLANK(Table1[[#This Row],[7d_positivity_public]])),"",(Table1[[#This Row],[7d_positivity_public]]-Table1[[#This Row],[7d_positivity_all]])/Table1[[#This Row],[7d_positivity_public]])</f>
        <v>0.5714285714285714</v>
      </c>
      <c r="W2962">
        <v>3</v>
      </c>
    </row>
    <row r="2963" spans="1:23" x14ac:dyDescent="0.25">
      <c r="A2963" s="10">
        <v>44449</v>
      </c>
      <c r="B2963">
        <v>2223</v>
      </c>
      <c r="C2963" t="s">
        <v>139</v>
      </c>
      <c r="D2963">
        <v>8</v>
      </c>
      <c r="E2963">
        <v>7</v>
      </c>
      <c r="F2963">
        <v>1</v>
      </c>
      <c r="G2963">
        <v>7</v>
      </c>
      <c r="H2963">
        <v>88</v>
      </c>
      <c r="J2963">
        <v>85</v>
      </c>
      <c r="K2963">
        <v>88</v>
      </c>
      <c r="L2963">
        <v>90</v>
      </c>
      <c r="M2963">
        <v>86</v>
      </c>
      <c r="N2963">
        <v>81</v>
      </c>
      <c r="O2963">
        <v>73</v>
      </c>
      <c r="P2963">
        <v>82</v>
      </c>
      <c r="Q2963">
        <v>82</v>
      </c>
      <c r="R2963">
        <v>82</v>
      </c>
      <c r="T2963" s="34">
        <f>_xlfn.XLOOKUP(B2963,Demog!$A$2:$A$219,Demog!$P$2:$P$219,,,2)</f>
        <v>81414</v>
      </c>
      <c r="U2963" s="34">
        <f t="shared" si="46"/>
        <v>46</v>
      </c>
      <c r="V2963" s="13">
        <f>IF(OR(Table1[[#This Row],[7d_positivity_public]]=0,ISBLANK(Table1[[#This Row],[7d_positivity_public]])),"",(Table1[[#This Row],[7d_positivity_public]]-Table1[[#This Row],[7d_positivity_all]])/Table1[[#This Row],[7d_positivity_public]])</f>
        <v>0.8571428571428571</v>
      </c>
      <c r="W2963">
        <v>1</v>
      </c>
    </row>
    <row r="2964" spans="1:23" x14ac:dyDescent="0.25">
      <c r="A2964" s="10">
        <v>44449</v>
      </c>
      <c r="B2964">
        <v>2224</v>
      </c>
      <c r="C2964" t="s">
        <v>140</v>
      </c>
      <c r="D2964">
        <v>10</v>
      </c>
      <c r="E2964">
        <v>8</v>
      </c>
      <c r="F2964">
        <v>2</v>
      </c>
      <c r="G2964">
        <v>8</v>
      </c>
      <c r="H2964">
        <v>87</v>
      </c>
      <c r="J2964">
        <v>81</v>
      </c>
      <c r="K2964">
        <v>87</v>
      </c>
      <c r="L2964">
        <v>87</v>
      </c>
      <c r="M2964">
        <v>87</v>
      </c>
      <c r="N2964">
        <v>80</v>
      </c>
      <c r="O2964">
        <v>70</v>
      </c>
      <c r="P2964">
        <v>81</v>
      </c>
      <c r="Q2964">
        <v>79</v>
      </c>
      <c r="R2964">
        <v>83</v>
      </c>
      <c r="T2964" s="34">
        <f>_xlfn.XLOOKUP(B2964,Demog!$A$2:$A$219,Demog!$P$2:$P$219,,,2)</f>
        <v>58746</v>
      </c>
      <c r="U2964" s="34">
        <f t="shared" si="46"/>
        <v>41</v>
      </c>
      <c r="V2964" s="13">
        <f>IF(OR(Table1[[#This Row],[7d_positivity_public]]=0,ISBLANK(Table1[[#This Row],[7d_positivity_public]])),"",(Table1[[#This Row],[7d_positivity_public]]-Table1[[#This Row],[7d_positivity_all]])/Table1[[#This Row],[7d_positivity_public]])</f>
        <v>0.375</v>
      </c>
      <c r="W2964">
        <v>5</v>
      </c>
    </row>
    <row r="2965" spans="1:23" x14ac:dyDescent="0.25">
      <c r="A2965" s="10">
        <v>44449</v>
      </c>
      <c r="B2965">
        <v>2231</v>
      </c>
      <c r="C2965" t="s">
        <v>141</v>
      </c>
      <c r="D2965">
        <v>12</v>
      </c>
      <c r="E2965">
        <v>14</v>
      </c>
      <c r="F2965">
        <v>-2</v>
      </c>
      <c r="G2965">
        <v>8</v>
      </c>
      <c r="H2965">
        <v>83</v>
      </c>
      <c r="J2965">
        <v>76</v>
      </c>
      <c r="K2965">
        <v>83</v>
      </c>
      <c r="L2965">
        <v>78</v>
      </c>
      <c r="M2965">
        <v>89</v>
      </c>
      <c r="N2965">
        <v>76</v>
      </c>
      <c r="O2965">
        <v>65</v>
      </c>
      <c r="P2965">
        <v>76</v>
      </c>
      <c r="Q2965">
        <v>68</v>
      </c>
      <c r="R2965">
        <v>84</v>
      </c>
      <c r="T2965" s="34">
        <f>_xlfn.XLOOKUP(B2965,Demog!$A$2:$A$219,Demog!$P$2:$P$219,,,2)</f>
        <v>30824</v>
      </c>
      <c r="U2965" s="34">
        <f t="shared" si="46"/>
        <v>26</v>
      </c>
      <c r="V2965" s="13">
        <f>IF(OR(Table1[[#This Row],[7d_positivity_public]]=0,ISBLANK(Table1[[#This Row],[7d_positivity_public]])),"",(Table1[[#This Row],[7d_positivity_public]]-Table1[[#This Row],[7d_positivity_all]])/Table1[[#This Row],[7d_positivity_public]])</f>
        <v>0.25</v>
      </c>
      <c r="W2965">
        <v>6</v>
      </c>
    </row>
    <row r="2966" spans="1:23" x14ac:dyDescent="0.25">
      <c r="A2966" s="10">
        <v>44449</v>
      </c>
      <c r="B2966">
        <v>2232</v>
      </c>
      <c r="C2966" t="s">
        <v>142</v>
      </c>
      <c r="D2966">
        <v>5</v>
      </c>
      <c r="E2966">
        <v>10</v>
      </c>
      <c r="F2966">
        <v>-5</v>
      </c>
      <c r="G2966">
        <v>5</v>
      </c>
      <c r="H2966">
        <v>88</v>
      </c>
      <c r="J2966">
        <v>83</v>
      </c>
      <c r="K2966">
        <v>88</v>
      </c>
      <c r="L2966">
        <v>85</v>
      </c>
      <c r="M2966">
        <v>92</v>
      </c>
      <c r="N2966">
        <v>82</v>
      </c>
      <c r="O2966">
        <v>73</v>
      </c>
      <c r="P2966">
        <v>83</v>
      </c>
      <c r="Q2966">
        <v>77</v>
      </c>
      <c r="R2966">
        <v>89</v>
      </c>
      <c r="T2966" s="34">
        <f>_xlfn.XLOOKUP(B2966,Demog!$A$2:$A$219,Demog!$P$2:$P$219,,,2)</f>
        <v>18835</v>
      </c>
      <c r="U2966" s="34">
        <f t="shared" si="46"/>
        <v>7</v>
      </c>
      <c r="V2966" s="13">
        <f>IF(OR(Table1[[#This Row],[7d_positivity_public]]=0,ISBLANK(Table1[[#This Row],[7d_positivity_public]])),"",(Table1[[#This Row],[7d_positivity_public]]-Table1[[#This Row],[7d_positivity_all]])/Table1[[#This Row],[7d_positivity_public]])</f>
        <v>0.2</v>
      </c>
      <c r="W2966">
        <v>4</v>
      </c>
    </row>
    <row r="2967" spans="1:23" x14ac:dyDescent="0.25">
      <c r="A2967" s="10">
        <v>44449</v>
      </c>
      <c r="B2967">
        <v>2233</v>
      </c>
      <c r="C2967" t="s">
        <v>143</v>
      </c>
      <c r="D2967">
        <v>13</v>
      </c>
      <c r="E2967">
        <v>13</v>
      </c>
      <c r="F2967">
        <v>0</v>
      </c>
      <c r="G2967">
        <v>8</v>
      </c>
      <c r="H2967">
        <v>83</v>
      </c>
      <c r="J2967">
        <v>78</v>
      </c>
      <c r="K2967">
        <v>84</v>
      </c>
      <c r="L2967">
        <v>79</v>
      </c>
      <c r="M2967">
        <v>88</v>
      </c>
      <c r="N2967">
        <v>76</v>
      </c>
      <c r="O2967">
        <v>66</v>
      </c>
      <c r="P2967">
        <v>77</v>
      </c>
      <c r="Q2967">
        <v>70</v>
      </c>
      <c r="R2967">
        <v>85</v>
      </c>
      <c r="T2967" s="34">
        <f>_xlfn.XLOOKUP(B2967,Demog!$A$2:$A$219,Demog!$P$2:$P$219,,,2)</f>
        <v>51442</v>
      </c>
      <c r="U2967" s="34">
        <f t="shared" si="46"/>
        <v>47</v>
      </c>
      <c r="V2967" s="13">
        <f>IF(OR(Table1[[#This Row],[7d_positivity_public]]=0,ISBLANK(Table1[[#This Row],[7d_positivity_public]])),"",(Table1[[#This Row],[7d_positivity_public]]-Table1[[#This Row],[7d_positivity_all]])/Table1[[#This Row],[7d_positivity_public]])</f>
        <v>0.25</v>
      </c>
      <c r="W2967">
        <v>6</v>
      </c>
    </row>
    <row r="2968" spans="1:23" x14ac:dyDescent="0.25">
      <c r="A2968" s="10">
        <v>44449</v>
      </c>
      <c r="B2968">
        <v>2241</v>
      </c>
      <c r="C2968" t="s">
        <v>144</v>
      </c>
      <c r="D2968">
        <v>9</v>
      </c>
      <c r="E2968">
        <v>13</v>
      </c>
      <c r="F2968">
        <v>-4</v>
      </c>
      <c r="G2968">
        <v>6</v>
      </c>
      <c r="H2968">
        <v>87</v>
      </c>
      <c r="J2968">
        <v>86</v>
      </c>
      <c r="K2968">
        <v>87</v>
      </c>
      <c r="L2968">
        <v>86</v>
      </c>
      <c r="M2968">
        <v>88</v>
      </c>
      <c r="N2968">
        <v>81</v>
      </c>
      <c r="O2968">
        <v>77</v>
      </c>
      <c r="P2968">
        <v>82</v>
      </c>
      <c r="Q2968">
        <v>80</v>
      </c>
      <c r="R2968">
        <v>84</v>
      </c>
      <c r="T2968" s="34">
        <f>_xlfn.XLOOKUP(B2968,Demog!$A$2:$A$219,Demog!$P$2:$P$219,,,2)</f>
        <v>40842</v>
      </c>
      <c r="U2968" s="34">
        <f t="shared" si="46"/>
        <v>26</v>
      </c>
      <c r="V2968" s="13">
        <f>IF(OR(Table1[[#This Row],[7d_positivity_public]]=0,ISBLANK(Table1[[#This Row],[7d_positivity_public]])),"",(Table1[[#This Row],[7d_positivity_public]]-Table1[[#This Row],[7d_positivity_all]])/Table1[[#This Row],[7d_positivity_public]])</f>
        <v>0.33333333333333331</v>
      </c>
      <c r="W2968">
        <v>4</v>
      </c>
    </row>
    <row r="2969" spans="1:23" x14ac:dyDescent="0.25">
      <c r="A2969" s="10">
        <v>44449</v>
      </c>
      <c r="B2969">
        <v>2242</v>
      </c>
      <c r="C2969" t="s">
        <v>145</v>
      </c>
      <c r="D2969">
        <v>7</v>
      </c>
      <c r="E2969">
        <v>6</v>
      </c>
      <c r="F2969">
        <v>1</v>
      </c>
      <c r="G2969">
        <v>5</v>
      </c>
      <c r="H2969">
        <v>88</v>
      </c>
      <c r="J2969">
        <v>84</v>
      </c>
      <c r="K2969">
        <v>89</v>
      </c>
      <c r="L2969">
        <v>88</v>
      </c>
      <c r="M2969">
        <v>89</v>
      </c>
      <c r="N2969">
        <v>82</v>
      </c>
      <c r="O2969">
        <v>73</v>
      </c>
      <c r="P2969">
        <v>83</v>
      </c>
      <c r="Q2969">
        <v>80</v>
      </c>
      <c r="R2969">
        <v>86</v>
      </c>
      <c r="T2969" s="34">
        <f>_xlfn.XLOOKUP(B2969,Demog!$A$2:$A$219,Demog!$P$2:$P$219,,,2)</f>
        <v>70406</v>
      </c>
      <c r="U2969" s="34">
        <f t="shared" si="46"/>
        <v>34</v>
      </c>
      <c r="V2969" s="13">
        <f>IF(OR(Table1[[#This Row],[7d_positivity_public]]=0,ISBLANK(Table1[[#This Row],[7d_positivity_public]])),"",(Table1[[#This Row],[7d_positivity_public]]-Table1[[#This Row],[7d_positivity_all]])/Table1[[#This Row],[7d_positivity_public]])</f>
        <v>0.4</v>
      </c>
      <c r="W2969">
        <v>3</v>
      </c>
    </row>
    <row r="2970" spans="1:23" x14ac:dyDescent="0.25">
      <c r="A2970" s="10">
        <v>44449</v>
      </c>
      <c r="B2970">
        <v>2243</v>
      </c>
      <c r="C2970" t="s">
        <v>146</v>
      </c>
      <c r="D2970">
        <v>12</v>
      </c>
      <c r="E2970">
        <v>14</v>
      </c>
      <c r="F2970">
        <v>-2</v>
      </c>
      <c r="G2970">
        <v>6</v>
      </c>
      <c r="H2970">
        <v>87</v>
      </c>
      <c r="J2970">
        <v>84</v>
      </c>
      <c r="K2970">
        <v>87</v>
      </c>
      <c r="L2970">
        <v>85</v>
      </c>
      <c r="M2970">
        <v>89</v>
      </c>
      <c r="N2970">
        <v>81</v>
      </c>
      <c r="O2970">
        <v>74</v>
      </c>
      <c r="P2970">
        <v>82</v>
      </c>
      <c r="Q2970">
        <v>78</v>
      </c>
      <c r="R2970">
        <v>86</v>
      </c>
      <c r="T2970" s="34">
        <f>_xlfn.XLOOKUP(B2970,Demog!$A$2:$A$219,Demog!$P$2:$P$219,,,2)</f>
        <v>28129</v>
      </c>
      <c r="U2970" s="34">
        <f t="shared" si="46"/>
        <v>24</v>
      </c>
      <c r="V2970" s="13">
        <f>IF(OR(Table1[[#This Row],[7d_positivity_public]]=0,ISBLANK(Table1[[#This Row],[7d_positivity_public]])),"",(Table1[[#This Row],[7d_positivity_public]]-Table1[[#This Row],[7d_positivity_all]])/Table1[[#This Row],[7d_positivity_public]])</f>
        <v>0.16666666666666666</v>
      </c>
      <c r="W2970">
        <v>5</v>
      </c>
    </row>
    <row r="2971" spans="1:23" x14ac:dyDescent="0.25">
      <c r="A2971" s="10">
        <v>44449</v>
      </c>
      <c r="B2971">
        <v>2244</v>
      </c>
      <c r="C2971" t="s">
        <v>147</v>
      </c>
      <c r="D2971">
        <v>10</v>
      </c>
      <c r="E2971">
        <v>13</v>
      </c>
      <c r="F2971">
        <v>-3</v>
      </c>
      <c r="G2971">
        <v>7</v>
      </c>
      <c r="H2971">
        <v>87</v>
      </c>
      <c r="J2971">
        <v>83</v>
      </c>
      <c r="K2971">
        <v>87</v>
      </c>
      <c r="L2971">
        <v>84</v>
      </c>
      <c r="M2971">
        <v>90</v>
      </c>
      <c r="N2971">
        <v>80</v>
      </c>
      <c r="O2971">
        <v>73</v>
      </c>
      <c r="P2971">
        <v>81</v>
      </c>
      <c r="Q2971">
        <v>76</v>
      </c>
      <c r="R2971">
        <v>86</v>
      </c>
      <c r="T2971" s="34">
        <f>_xlfn.XLOOKUP(B2971,Demog!$A$2:$A$219,Demog!$P$2:$P$219,,,2)</f>
        <v>58612</v>
      </c>
      <c r="U2971" s="34">
        <f t="shared" si="46"/>
        <v>41</v>
      </c>
      <c r="V2971" s="13">
        <f>IF(OR(Table1[[#This Row],[7d_positivity_public]]=0,ISBLANK(Table1[[#This Row],[7d_positivity_public]])),"",(Table1[[#This Row],[7d_positivity_public]]-Table1[[#This Row],[7d_positivity_all]])/Table1[[#This Row],[7d_positivity_public]])</f>
        <v>0.2857142857142857</v>
      </c>
      <c r="W2971">
        <v>5</v>
      </c>
    </row>
    <row r="2972" spans="1:23" x14ac:dyDescent="0.25">
      <c r="A2972" s="10">
        <v>44449</v>
      </c>
      <c r="B2972">
        <v>2245</v>
      </c>
      <c r="C2972" t="s">
        <v>148</v>
      </c>
      <c r="D2972">
        <v>7</v>
      </c>
      <c r="E2972">
        <v>12</v>
      </c>
      <c r="F2972">
        <v>-5</v>
      </c>
      <c r="G2972">
        <v>5</v>
      </c>
      <c r="H2972">
        <v>88</v>
      </c>
      <c r="J2972">
        <v>86</v>
      </c>
      <c r="K2972">
        <v>88</v>
      </c>
      <c r="L2972">
        <v>87</v>
      </c>
      <c r="M2972">
        <v>90</v>
      </c>
      <c r="N2972">
        <v>83</v>
      </c>
      <c r="O2972">
        <v>78</v>
      </c>
      <c r="P2972">
        <v>84</v>
      </c>
      <c r="Q2972">
        <v>81</v>
      </c>
      <c r="R2972">
        <v>87</v>
      </c>
      <c r="T2972" s="34">
        <f>_xlfn.XLOOKUP(B2972,Demog!$A$2:$A$219,Demog!$P$2:$P$219,,,2)</f>
        <v>36404</v>
      </c>
      <c r="U2972" s="34">
        <f t="shared" si="46"/>
        <v>18</v>
      </c>
      <c r="V2972" s="13">
        <f>IF(OR(Table1[[#This Row],[7d_positivity_public]]=0,ISBLANK(Table1[[#This Row],[7d_positivity_public]])),"",(Table1[[#This Row],[7d_positivity_public]]-Table1[[#This Row],[7d_positivity_all]])/Table1[[#This Row],[7d_positivity_public]])</f>
        <v>0.4</v>
      </c>
      <c r="W2972">
        <v>3</v>
      </c>
    </row>
    <row r="2973" spans="1:23" x14ac:dyDescent="0.25">
      <c r="A2973" s="10">
        <v>44449</v>
      </c>
      <c r="B2973">
        <v>2311</v>
      </c>
      <c r="C2973" t="s">
        <v>149</v>
      </c>
      <c r="D2973">
        <v>9</v>
      </c>
      <c r="E2973">
        <v>12</v>
      </c>
      <c r="F2973">
        <v>-3</v>
      </c>
      <c r="G2973">
        <v>6</v>
      </c>
      <c r="H2973">
        <v>81</v>
      </c>
      <c r="J2973">
        <v>68</v>
      </c>
      <c r="K2973">
        <v>82</v>
      </c>
      <c r="L2973">
        <v>77</v>
      </c>
      <c r="M2973">
        <v>88</v>
      </c>
      <c r="N2973">
        <v>74</v>
      </c>
      <c r="O2973">
        <v>57</v>
      </c>
      <c r="P2973">
        <v>75</v>
      </c>
      <c r="Q2973">
        <v>67</v>
      </c>
      <c r="R2973">
        <v>83</v>
      </c>
      <c r="T2973" s="34">
        <f>_xlfn.XLOOKUP(B2973,Demog!$A$2:$A$219,Demog!$P$2:$P$219,,,2)</f>
        <v>25888</v>
      </c>
      <c r="U2973" s="34">
        <f t="shared" si="46"/>
        <v>16</v>
      </c>
      <c r="V2973" s="13">
        <f>IF(OR(Table1[[#This Row],[7d_positivity_public]]=0,ISBLANK(Table1[[#This Row],[7d_positivity_public]])),"",(Table1[[#This Row],[7d_positivity_public]]-Table1[[#This Row],[7d_positivity_all]])/Table1[[#This Row],[7d_positivity_public]])</f>
        <v>0.16666666666666666</v>
      </c>
      <c r="W2973">
        <v>5</v>
      </c>
    </row>
    <row r="2974" spans="1:23" x14ac:dyDescent="0.25">
      <c r="A2974" s="10">
        <v>44449</v>
      </c>
      <c r="B2974">
        <v>2312</v>
      </c>
      <c r="C2974" t="s">
        <v>150</v>
      </c>
      <c r="D2974">
        <v>9</v>
      </c>
      <c r="E2974">
        <v>14</v>
      </c>
      <c r="F2974">
        <v>-5</v>
      </c>
      <c r="G2974">
        <v>5</v>
      </c>
      <c r="H2974">
        <v>89</v>
      </c>
      <c r="J2974">
        <v>86</v>
      </c>
      <c r="K2974">
        <v>89</v>
      </c>
      <c r="L2974">
        <v>86</v>
      </c>
      <c r="M2974">
        <v>92</v>
      </c>
      <c r="N2974">
        <v>83</v>
      </c>
      <c r="O2974">
        <v>77</v>
      </c>
      <c r="P2974">
        <v>84</v>
      </c>
      <c r="Q2974">
        <v>79</v>
      </c>
      <c r="R2974">
        <v>89</v>
      </c>
      <c r="T2974" s="34">
        <f>_xlfn.XLOOKUP(B2974,Demog!$A$2:$A$219,Demog!$P$2:$P$219,,,2)</f>
        <v>29587</v>
      </c>
      <c r="U2974" s="34">
        <f t="shared" si="46"/>
        <v>19</v>
      </c>
      <c r="V2974" s="13">
        <f>IF(OR(Table1[[#This Row],[7d_positivity_public]]=0,ISBLANK(Table1[[#This Row],[7d_positivity_public]])),"",(Table1[[#This Row],[7d_positivity_public]]-Table1[[#This Row],[7d_positivity_all]])/Table1[[#This Row],[7d_positivity_public]])</f>
        <v>0.2</v>
      </c>
      <c r="W2974">
        <v>4</v>
      </c>
    </row>
    <row r="2975" spans="1:23" x14ac:dyDescent="0.25">
      <c r="A2975" s="10">
        <v>44449</v>
      </c>
      <c r="B2975">
        <v>2313</v>
      </c>
      <c r="C2975" t="s">
        <v>151</v>
      </c>
      <c r="D2975">
        <v>13</v>
      </c>
      <c r="E2975">
        <v>20</v>
      </c>
      <c r="F2975">
        <v>-7</v>
      </c>
      <c r="G2975">
        <v>7</v>
      </c>
      <c r="H2975">
        <v>87</v>
      </c>
      <c r="J2975">
        <v>82</v>
      </c>
      <c r="K2975">
        <v>87</v>
      </c>
      <c r="L2975">
        <v>86</v>
      </c>
      <c r="M2975">
        <v>90</v>
      </c>
      <c r="N2975">
        <v>80</v>
      </c>
      <c r="O2975">
        <v>72</v>
      </c>
      <c r="P2975">
        <v>81</v>
      </c>
      <c r="Q2975">
        <v>78</v>
      </c>
      <c r="R2975">
        <v>86</v>
      </c>
      <c r="T2975" s="34">
        <f>_xlfn.XLOOKUP(B2975,Demog!$A$2:$A$219,Demog!$P$2:$P$219,,,2)</f>
        <v>31567</v>
      </c>
      <c r="U2975" s="34">
        <f t="shared" si="46"/>
        <v>29</v>
      </c>
      <c r="V2975" s="13">
        <f>IF(OR(Table1[[#This Row],[7d_positivity_public]]=0,ISBLANK(Table1[[#This Row],[7d_positivity_public]])),"",(Table1[[#This Row],[7d_positivity_public]]-Table1[[#This Row],[7d_positivity_all]])/Table1[[#This Row],[7d_positivity_public]])</f>
        <v>0.2857142857142857</v>
      </c>
      <c r="W2975">
        <v>5</v>
      </c>
    </row>
    <row r="2976" spans="1:23" x14ac:dyDescent="0.25">
      <c r="A2976" s="10">
        <v>44449</v>
      </c>
      <c r="B2976">
        <v>2314</v>
      </c>
      <c r="C2976" t="s">
        <v>152</v>
      </c>
      <c r="D2976">
        <v>15</v>
      </c>
      <c r="E2976">
        <v>13</v>
      </c>
      <c r="F2976">
        <v>2</v>
      </c>
      <c r="G2976">
        <v>10</v>
      </c>
      <c r="H2976">
        <v>84</v>
      </c>
      <c r="J2976">
        <v>77</v>
      </c>
      <c r="K2976">
        <v>84</v>
      </c>
      <c r="L2976">
        <v>77</v>
      </c>
      <c r="M2976">
        <v>90</v>
      </c>
      <c r="N2976">
        <v>77</v>
      </c>
      <c r="O2976">
        <v>64</v>
      </c>
      <c r="P2976">
        <v>78</v>
      </c>
      <c r="Q2976">
        <v>68</v>
      </c>
      <c r="R2976">
        <v>86</v>
      </c>
      <c r="T2976" s="34">
        <f>_xlfn.XLOOKUP(B2976,Demog!$A$2:$A$219,Demog!$P$2:$P$219,,,2)</f>
        <v>22090</v>
      </c>
      <c r="U2976" s="34">
        <f t="shared" si="46"/>
        <v>23</v>
      </c>
      <c r="V2976" s="13">
        <f>IF(OR(Table1[[#This Row],[7d_positivity_public]]=0,ISBLANK(Table1[[#This Row],[7d_positivity_public]])),"",(Table1[[#This Row],[7d_positivity_public]]-Table1[[#This Row],[7d_positivity_all]])/Table1[[#This Row],[7d_positivity_public]])</f>
        <v>0.1</v>
      </c>
      <c r="W2976">
        <v>9</v>
      </c>
    </row>
    <row r="2977" spans="1:23" x14ac:dyDescent="0.25">
      <c r="A2977" s="10">
        <v>44449</v>
      </c>
      <c r="B2977">
        <v>2315</v>
      </c>
      <c r="C2977" t="s">
        <v>153</v>
      </c>
      <c r="D2977">
        <v>5</v>
      </c>
      <c r="E2977">
        <v>8</v>
      </c>
      <c r="F2977">
        <v>-3</v>
      </c>
      <c r="G2977">
        <v>3</v>
      </c>
      <c r="H2977">
        <v>80</v>
      </c>
      <c r="J2977">
        <v>70</v>
      </c>
      <c r="K2977">
        <v>80</v>
      </c>
      <c r="L2977">
        <v>75</v>
      </c>
      <c r="M2977">
        <v>87</v>
      </c>
      <c r="N2977">
        <v>71</v>
      </c>
      <c r="O2977">
        <v>57</v>
      </c>
      <c r="P2977">
        <v>73</v>
      </c>
      <c r="Q2977">
        <v>64</v>
      </c>
      <c r="R2977">
        <v>82</v>
      </c>
      <c r="T2977" s="34">
        <f>_xlfn.XLOOKUP(B2977,Demog!$A$2:$A$219,Demog!$P$2:$P$219,,,2)</f>
        <v>13204</v>
      </c>
      <c r="U2977" s="34">
        <f t="shared" si="46"/>
        <v>5</v>
      </c>
      <c r="V2977" s="13">
        <f>IF(OR(Table1[[#This Row],[7d_positivity_public]]=0,ISBLANK(Table1[[#This Row],[7d_positivity_public]])),"",(Table1[[#This Row],[7d_positivity_public]]-Table1[[#This Row],[7d_positivity_all]])/Table1[[#This Row],[7d_positivity_public]])</f>
        <v>0</v>
      </c>
      <c r="W2977">
        <v>3</v>
      </c>
    </row>
    <row r="2978" spans="1:23" x14ac:dyDescent="0.25">
      <c r="A2978" s="10">
        <v>44449</v>
      </c>
      <c r="B2978">
        <v>2316</v>
      </c>
      <c r="C2978" t="s">
        <v>154</v>
      </c>
      <c r="D2978">
        <v>23</v>
      </c>
      <c r="E2978">
        <v>20</v>
      </c>
      <c r="F2978">
        <v>3</v>
      </c>
      <c r="G2978">
        <v>13</v>
      </c>
      <c r="H2978">
        <v>80</v>
      </c>
      <c r="J2978">
        <v>68</v>
      </c>
      <c r="K2978">
        <v>80</v>
      </c>
      <c r="L2978">
        <v>75</v>
      </c>
      <c r="M2978">
        <v>86</v>
      </c>
      <c r="N2978">
        <v>72</v>
      </c>
      <c r="O2978">
        <v>54</v>
      </c>
      <c r="P2978">
        <v>74</v>
      </c>
      <c r="Q2978">
        <v>65</v>
      </c>
      <c r="R2978">
        <v>82</v>
      </c>
      <c r="T2978" s="34">
        <f>_xlfn.XLOOKUP(B2978,Demog!$A$2:$A$219,Demog!$P$2:$P$219,,,2)</f>
        <v>12653</v>
      </c>
      <c r="U2978" s="34">
        <f t="shared" si="46"/>
        <v>20</v>
      </c>
      <c r="V2978" s="13">
        <f>IF(OR(Table1[[#This Row],[7d_positivity_public]]=0,ISBLANK(Table1[[#This Row],[7d_positivity_public]])),"",(Table1[[#This Row],[7d_positivity_public]]-Table1[[#This Row],[7d_positivity_all]])/Table1[[#This Row],[7d_positivity_public]])</f>
        <v>0.30769230769230771</v>
      </c>
      <c r="W2978">
        <v>9</v>
      </c>
    </row>
    <row r="2979" spans="1:23" x14ac:dyDescent="0.25">
      <c r="A2979" s="10">
        <v>44449</v>
      </c>
      <c r="B2979">
        <v>2317</v>
      </c>
      <c r="C2979" t="s">
        <v>155</v>
      </c>
      <c r="D2979">
        <v>15</v>
      </c>
      <c r="E2979">
        <v>6</v>
      </c>
      <c r="F2979">
        <v>9</v>
      </c>
      <c r="G2979">
        <v>11</v>
      </c>
      <c r="H2979">
        <v>79</v>
      </c>
      <c r="J2979">
        <v>63</v>
      </c>
      <c r="K2979">
        <v>80</v>
      </c>
      <c r="L2979">
        <v>73</v>
      </c>
      <c r="M2979">
        <v>86</v>
      </c>
      <c r="N2979">
        <v>72</v>
      </c>
      <c r="O2979">
        <v>50</v>
      </c>
      <c r="P2979">
        <v>74</v>
      </c>
      <c r="Q2979">
        <v>63</v>
      </c>
      <c r="R2979">
        <v>82</v>
      </c>
      <c r="T2979" s="34">
        <f>_xlfn.XLOOKUP(B2979,Demog!$A$2:$A$219,Demog!$P$2:$P$219,,,2)</f>
        <v>8789</v>
      </c>
      <c r="U2979" s="34">
        <f t="shared" si="46"/>
        <v>9</v>
      </c>
      <c r="V2979" s="13">
        <f>IF(OR(Table1[[#This Row],[7d_positivity_public]]=0,ISBLANK(Table1[[#This Row],[7d_positivity_public]])),"",(Table1[[#This Row],[7d_positivity_public]]-Table1[[#This Row],[7d_positivity_all]])/Table1[[#This Row],[7d_positivity_public]])</f>
        <v>0.27272727272727271</v>
      </c>
      <c r="W2979">
        <v>8</v>
      </c>
    </row>
    <row r="2980" spans="1:23" x14ac:dyDescent="0.25">
      <c r="A2980" s="10">
        <v>44449</v>
      </c>
      <c r="B2980">
        <v>2321</v>
      </c>
      <c r="C2980" t="s">
        <v>156</v>
      </c>
      <c r="D2980">
        <v>8</v>
      </c>
      <c r="E2980">
        <v>10</v>
      </c>
      <c r="F2980">
        <v>-2</v>
      </c>
      <c r="G2980">
        <v>5</v>
      </c>
      <c r="H2980">
        <v>91</v>
      </c>
      <c r="J2980">
        <v>87</v>
      </c>
      <c r="K2980">
        <v>91</v>
      </c>
      <c r="L2980">
        <v>90</v>
      </c>
      <c r="M2980">
        <v>92</v>
      </c>
      <c r="N2980">
        <v>83</v>
      </c>
      <c r="O2980">
        <v>75</v>
      </c>
      <c r="P2980">
        <v>84</v>
      </c>
      <c r="Q2980">
        <v>80</v>
      </c>
      <c r="R2980">
        <v>88</v>
      </c>
      <c r="T2980" s="34">
        <f>_xlfn.XLOOKUP(B2980,Demog!$A$2:$A$219,Demog!$P$2:$P$219,,,2)</f>
        <v>56017</v>
      </c>
      <c r="U2980" s="34">
        <f t="shared" si="46"/>
        <v>31</v>
      </c>
      <c r="V2980" s="13">
        <f>IF(OR(Table1[[#This Row],[7d_positivity_public]]=0,ISBLANK(Table1[[#This Row],[7d_positivity_public]])),"",(Table1[[#This Row],[7d_positivity_public]]-Table1[[#This Row],[7d_positivity_all]])/Table1[[#This Row],[7d_positivity_public]])</f>
        <v>0.2</v>
      </c>
      <c r="W2980">
        <v>4</v>
      </c>
    </row>
    <row r="2981" spans="1:23" x14ac:dyDescent="0.25">
      <c r="A2981" s="10">
        <v>44449</v>
      </c>
      <c r="B2981">
        <v>2322</v>
      </c>
      <c r="C2981" t="s">
        <v>157</v>
      </c>
      <c r="D2981">
        <v>2</v>
      </c>
      <c r="E2981">
        <v>6</v>
      </c>
      <c r="F2981">
        <v>-4</v>
      </c>
      <c r="G2981">
        <v>1</v>
      </c>
      <c r="H2981">
        <v>92</v>
      </c>
      <c r="J2981">
        <v>89</v>
      </c>
      <c r="K2981">
        <v>92</v>
      </c>
      <c r="L2981">
        <v>90</v>
      </c>
      <c r="M2981">
        <v>94</v>
      </c>
      <c r="N2981">
        <v>86</v>
      </c>
      <c r="O2981">
        <v>79</v>
      </c>
      <c r="P2981">
        <v>87</v>
      </c>
      <c r="Q2981">
        <v>82</v>
      </c>
      <c r="R2981">
        <v>91</v>
      </c>
      <c r="T2981" s="34">
        <f>_xlfn.XLOOKUP(B2981,Demog!$A$2:$A$219,Demog!$P$2:$P$219,,,2)</f>
        <v>24822</v>
      </c>
      <c r="U2981" s="34">
        <f t="shared" si="46"/>
        <v>3</v>
      </c>
      <c r="V2981" s="13">
        <f>IF(OR(Table1[[#This Row],[7d_positivity_public]]=0,ISBLANK(Table1[[#This Row],[7d_positivity_public]])),"",(Table1[[#This Row],[7d_positivity_public]]-Table1[[#This Row],[7d_positivity_all]])/Table1[[#This Row],[7d_positivity_public]])</f>
        <v>0</v>
      </c>
      <c r="W2981">
        <v>1</v>
      </c>
    </row>
    <row r="2982" spans="1:23" x14ac:dyDescent="0.25">
      <c r="A2982" s="10">
        <v>44449</v>
      </c>
      <c r="B2982">
        <v>2323</v>
      </c>
      <c r="C2982" t="s">
        <v>158</v>
      </c>
      <c r="D2982">
        <v>5</v>
      </c>
      <c r="E2982">
        <v>3</v>
      </c>
      <c r="F2982">
        <v>2</v>
      </c>
      <c r="G2982">
        <v>4</v>
      </c>
      <c r="H2982">
        <v>90</v>
      </c>
      <c r="J2982">
        <v>88</v>
      </c>
      <c r="K2982">
        <v>91</v>
      </c>
      <c r="L2982">
        <v>87</v>
      </c>
      <c r="M2982">
        <v>93</v>
      </c>
      <c r="N2982">
        <v>86</v>
      </c>
      <c r="O2982">
        <v>80</v>
      </c>
      <c r="P2982">
        <v>86</v>
      </c>
      <c r="Q2982">
        <v>79</v>
      </c>
      <c r="R2982">
        <v>90</v>
      </c>
      <c r="T2982" s="34">
        <f>_xlfn.XLOOKUP(B2982,Demog!$A$2:$A$219,Demog!$P$2:$P$219,,,2)</f>
        <v>22225</v>
      </c>
      <c r="U2982" s="34">
        <f t="shared" si="46"/>
        <v>8</v>
      </c>
      <c r="V2982" s="13">
        <f>IF(OR(Table1[[#This Row],[7d_positivity_public]]=0,ISBLANK(Table1[[#This Row],[7d_positivity_public]])),"",(Table1[[#This Row],[7d_positivity_public]]-Table1[[#This Row],[7d_positivity_all]])/Table1[[#This Row],[7d_positivity_public]])</f>
        <v>0.25</v>
      </c>
      <c r="W2982">
        <v>3</v>
      </c>
    </row>
    <row r="2983" spans="1:23" x14ac:dyDescent="0.25">
      <c r="A2983" s="10">
        <v>44449</v>
      </c>
      <c r="B2983">
        <v>2331</v>
      </c>
      <c r="C2983" t="s">
        <v>159</v>
      </c>
      <c r="D2983">
        <v>9</v>
      </c>
      <c r="E2983">
        <v>9</v>
      </c>
      <c r="F2983">
        <v>0</v>
      </c>
      <c r="G2983">
        <v>9</v>
      </c>
      <c r="H2983">
        <v>91</v>
      </c>
      <c r="J2983">
        <v>83</v>
      </c>
      <c r="K2983">
        <v>92</v>
      </c>
      <c r="L2983">
        <v>92</v>
      </c>
      <c r="M2983">
        <v>92</v>
      </c>
      <c r="N2983">
        <v>80</v>
      </c>
      <c r="O2983">
        <v>68</v>
      </c>
      <c r="P2983">
        <v>81</v>
      </c>
      <c r="Q2983">
        <v>77</v>
      </c>
      <c r="R2983">
        <v>86</v>
      </c>
      <c r="T2983" s="34">
        <f>_xlfn.XLOOKUP(B2983,Demog!$A$2:$A$219,Demog!$P$2:$P$219,,,2)</f>
        <v>53402</v>
      </c>
      <c r="U2983" s="34">
        <f t="shared" si="46"/>
        <v>34</v>
      </c>
      <c r="V2983" s="13">
        <f>IF(OR(Table1[[#This Row],[7d_positivity_public]]=0,ISBLANK(Table1[[#This Row],[7d_positivity_public]])),"",(Table1[[#This Row],[7d_positivity_public]]-Table1[[#This Row],[7d_positivity_all]])/Table1[[#This Row],[7d_positivity_public]])</f>
        <v>0.22222222222222221</v>
      </c>
      <c r="W2983">
        <v>7</v>
      </c>
    </row>
    <row r="2984" spans="1:23" x14ac:dyDescent="0.25">
      <c r="A2984" s="10">
        <v>44449</v>
      </c>
      <c r="B2984">
        <v>2332</v>
      </c>
      <c r="C2984" t="s">
        <v>160</v>
      </c>
      <c r="D2984">
        <v>16</v>
      </c>
      <c r="E2984">
        <v>11</v>
      </c>
      <c r="F2984">
        <v>5</v>
      </c>
      <c r="G2984">
        <v>13</v>
      </c>
      <c r="H2984">
        <v>87</v>
      </c>
      <c r="J2984">
        <v>74</v>
      </c>
      <c r="K2984">
        <v>88</v>
      </c>
      <c r="L2984">
        <v>88</v>
      </c>
      <c r="M2984">
        <v>87</v>
      </c>
      <c r="N2984">
        <v>76</v>
      </c>
      <c r="O2984">
        <v>61</v>
      </c>
      <c r="P2984">
        <v>77</v>
      </c>
      <c r="Q2984">
        <v>74</v>
      </c>
      <c r="R2984">
        <v>81</v>
      </c>
      <c r="T2984" s="34">
        <f>_xlfn.XLOOKUP(B2984,Demog!$A$2:$A$219,Demog!$P$2:$P$219,,,2)</f>
        <v>51161</v>
      </c>
      <c r="U2984" s="34">
        <f t="shared" si="46"/>
        <v>57</v>
      </c>
      <c r="V2984" s="13">
        <f>IF(OR(Table1[[#This Row],[7d_positivity_public]]=0,ISBLANK(Table1[[#This Row],[7d_positivity_public]])),"",(Table1[[#This Row],[7d_positivity_public]]-Table1[[#This Row],[7d_positivity_all]])/Table1[[#This Row],[7d_positivity_public]])</f>
        <v>0.46153846153846156</v>
      </c>
      <c r="W2984">
        <v>7</v>
      </c>
    </row>
    <row r="2985" spans="1:23" x14ac:dyDescent="0.25">
      <c r="A2985" s="10">
        <v>44449</v>
      </c>
      <c r="B2985">
        <v>2333</v>
      </c>
      <c r="C2985" t="s">
        <v>161</v>
      </c>
      <c r="D2985">
        <v>13</v>
      </c>
      <c r="E2985">
        <v>11</v>
      </c>
      <c r="F2985">
        <v>2</v>
      </c>
      <c r="G2985">
        <v>8</v>
      </c>
      <c r="H2985">
        <v>88</v>
      </c>
      <c r="J2985">
        <v>83</v>
      </c>
      <c r="K2985">
        <v>88</v>
      </c>
      <c r="L2985">
        <v>86</v>
      </c>
      <c r="M2985">
        <v>91</v>
      </c>
      <c r="N2985">
        <v>81</v>
      </c>
      <c r="O2985">
        <v>74</v>
      </c>
      <c r="P2985">
        <v>81</v>
      </c>
      <c r="Q2985">
        <v>77</v>
      </c>
      <c r="R2985">
        <v>88</v>
      </c>
      <c r="T2985" s="34">
        <f>_xlfn.XLOOKUP(B2985,Demog!$A$2:$A$219,Demog!$P$2:$P$219,,,2)</f>
        <v>69963</v>
      </c>
      <c r="U2985" s="34">
        <f t="shared" si="46"/>
        <v>64</v>
      </c>
      <c r="V2985" s="13">
        <f>IF(OR(Table1[[#This Row],[7d_positivity_public]]=0,ISBLANK(Table1[[#This Row],[7d_positivity_public]])),"",(Table1[[#This Row],[7d_positivity_public]]-Table1[[#This Row],[7d_positivity_all]])/Table1[[#This Row],[7d_positivity_public]])</f>
        <v>0.25</v>
      </c>
      <c r="W2985">
        <v>6</v>
      </c>
    </row>
    <row r="2986" spans="1:23" x14ac:dyDescent="0.25">
      <c r="A2986" s="10">
        <v>44449</v>
      </c>
      <c r="B2986">
        <v>2334</v>
      </c>
      <c r="C2986" t="s">
        <v>162</v>
      </c>
      <c r="D2986">
        <v>7</v>
      </c>
      <c r="E2986">
        <v>7</v>
      </c>
      <c r="F2986">
        <v>0</v>
      </c>
      <c r="G2986">
        <v>7</v>
      </c>
      <c r="H2986">
        <v>92</v>
      </c>
      <c r="J2986">
        <v>87</v>
      </c>
      <c r="K2986">
        <v>92</v>
      </c>
      <c r="L2986">
        <v>91</v>
      </c>
      <c r="M2986">
        <v>94</v>
      </c>
      <c r="N2986">
        <v>84</v>
      </c>
      <c r="O2986">
        <v>76</v>
      </c>
      <c r="P2986">
        <v>84</v>
      </c>
      <c r="Q2986">
        <v>81</v>
      </c>
      <c r="R2986">
        <v>90</v>
      </c>
      <c r="T2986" s="34">
        <f>_xlfn.XLOOKUP(B2986,Demog!$A$2:$A$219,Demog!$P$2:$P$219,,,2)</f>
        <v>45391</v>
      </c>
      <c r="U2986" s="34">
        <f t="shared" si="46"/>
        <v>22</v>
      </c>
      <c r="V2986" s="13">
        <f>IF(OR(Table1[[#This Row],[7d_positivity_public]]=0,ISBLANK(Table1[[#This Row],[7d_positivity_public]])),"",(Table1[[#This Row],[7d_positivity_public]]-Table1[[#This Row],[7d_positivity_all]])/Table1[[#This Row],[7d_positivity_public]])</f>
        <v>0.2857142857142857</v>
      </c>
      <c r="W2986">
        <v>5</v>
      </c>
    </row>
    <row r="2987" spans="1:23" x14ac:dyDescent="0.25">
      <c r="A2987" s="10">
        <v>44449</v>
      </c>
      <c r="B2987">
        <v>2335</v>
      </c>
      <c r="C2987" t="s">
        <v>163</v>
      </c>
      <c r="D2987">
        <v>6</v>
      </c>
      <c r="E2987">
        <v>7</v>
      </c>
      <c r="F2987">
        <v>-1</v>
      </c>
      <c r="G2987">
        <v>7</v>
      </c>
      <c r="H2987">
        <v>92</v>
      </c>
      <c r="J2987">
        <v>83</v>
      </c>
      <c r="K2987">
        <v>93</v>
      </c>
      <c r="L2987">
        <v>93</v>
      </c>
      <c r="M2987">
        <v>94</v>
      </c>
      <c r="N2987">
        <v>82</v>
      </c>
      <c r="O2987">
        <v>69</v>
      </c>
      <c r="P2987">
        <v>83</v>
      </c>
      <c r="Q2987">
        <v>79</v>
      </c>
      <c r="R2987">
        <v>89</v>
      </c>
      <c r="T2987" s="34">
        <f>_xlfn.XLOOKUP(B2987,Demog!$A$2:$A$219,Demog!$P$2:$P$219,,,2)</f>
        <v>62748</v>
      </c>
      <c r="U2987" s="34">
        <f t="shared" si="46"/>
        <v>26</v>
      </c>
      <c r="V2987" s="13">
        <f>IF(OR(Table1[[#This Row],[7d_positivity_public]]=0,ISBLANK(Table1[[#This Row],[7d_positivity_public]])),"",(Table1[[#This Row],[7d_positivity_public]]-Table1[[#This Row],[7d_positivity_all]])/Table1[[#This Row],[7d_positivity_public]])</f>
        <v>0.42857142857142855</v>
      </c>
      <c r="W2987">
        <v>4</v>
      </c>
    </row>
    <row r="2988" spans="1:23" x14ac:dyDescent="0.25">
      <c r="A2988" s="10">
        <v>44449</v>
      </c>
      <c r="B2988">
        <v>2336</v>
      </c>
      <c r="C2988" t="s">
        <v>164</v>
      </c>
      <c r="D2988">
        <v>8</v>
      </c>
      <c r="E2988">
        <v>5</v>
      </c>
      <c r="F2988">
        <v>3</v>
      </c>
      <c r="G2988">
        <v>8</v>
      </c>
      <c r="H2988">
        <v>90</v>
      </c>
      <c r="J2988">
        <v>85</v>
      </c>
      <c r="K2988">
        <v>91</v>
      </c>
      <c r="L2988">
        <v>90</v>
      </c>
      <c r="M2988">
        <v>92</v>
      </c>
      <c r="N2988">
        <v>83</v>
      </c>
      <c r="O2988">
        <v>74</v>
      </c>
      <c r="P2988">
        <v>84</v>
      </c>
      <c r="Q2988">
        <v>80</v>
      </c>
      <c r="R2988">
        <v>88</v>
      </c>
      <c r="T2988" s="34">
        <f>_xlfn.XLOOKUP(B2988,Demog!$A$2:$A$219,Demog!$P$2:$P$219,,,2)</f>
        <v>58701</v>
      </c>
      <c r="U2988" s="34">
        <f t="shared" si="46"/>
        <v>33</v>
      </c>
      <c r="V2988" s="13">
        <f>IF(OR(Table1[[#This Row],[7d_positivity_public]]=0,ISBLANK(Table1[[#This Row],[7d_positivity_public]])),"",(Table1[[#This Row],[7d_positivity_public]]-Table1[[#This Row],[7d_positivity_all]])/Table1[[#This Row],[7d_positivity_public]])</f>
        <v>0.25</v>
      </c>
      <c r="W2988">
        <v>6</v>
      </c>
    </row>
    <row r="2989" spans="1:23" x14ac:dyDescent="0.25">
      <c r="A2989" s="10">
        <v>44449</v>
      </c>
      <c r="B2989">
        <v>2337</v>
      </c>
      <c r="C2989" t="s">
        <v>165</v>
      </c>
      <c r="D2989">
        <v>12</v>
      </c>
      <c r="E2989">
        <v>9</v>
      </c>
      <c r="F2989">
        <v>3</v>
      </c>
      <c r="G2989">
        <v>11</v>
      </c>
      <c r="H2989">
        <v>85</v>
      </c>
      <c r="J2989">
        <v>78</v>
      </c>
      <c r="K2989">
        <v>86</v>
      </c>
      <c r="L2989">
        <v>84</v>
      </c>
      <c r="M2989">
        <v>88</v>
      </c>
      <c r="N2989">
        <v>78</v>
      </c>
      <c r="O2989">
        <v>68</v>
      </c>
      <c r="P2989">
        <v>79</v>
      </c>
      <c r="Q2989">
        <v>75</v>
      </c>
      <c r="R2989">
        <v>84</v>
      </c>
      <c r="T2989" s="34">
        <f>_xlfn.XLOOKUP(B2989,Demog!$A$2:$A$219,Demog!$P$2:$P$219,,,2)</f>
        <v>60538</v>
      </c>
      <c r="U2989" s="34">
        <f t="shared" si="46"/>
        <v>51</v>
      </c>
      <c r="V2989" s="13">
        <f>IF(OR(Table1[[#This Row],[7d_positivity_public]]=0,ISBLANK(Table1[[#This Row],[7d_positivity_public]])),"",(Table1[[#This Row],[7d_positivity_public]]-Table1[[#This Row],[7d_positivity_all]])/Table1[[#This Row],[7d_positivity_public]])</f>
        <v>0.36363636363636365</v>
      </c>
      <c r="W2989">
        <v>7</v>
      </c>
    </row>
    <row r="2990" spans="1:23" x14ac:dyDescent="0.25">
      <c r="A2990" s="10">
        <v>44449</v>
      </c>
      <c r="B2990">
        <v>2338</v>
      </c>
      <c r="C2990" t="s">
        <v>166</v>
      </c>
      <c r="D2990">
        <v>5</v>
      </c>
      <c r="E2990">
        <v>6</v>
      </c>
      <c r="F2990">
        <v>-1</v>
      </c>
      <c r="G2990">
        <v>6</v>
      </c>
      <c r="H2990">
        <v>93</v>
      </c>
      <c r="J2990">
        <v>81</v>
      </c>
      <c r="K2990">
        <v>94</v>
      </c>
      <c r="L2990">
        <v>94</v>
      </c>
      <c r="M2990">
        <v>94</v>
      </c>
      <c r="N2990">
        <v>81</v>
      </c>
      <c r="O2990">
        <v>66</v>
      </c>
      <c r="P2990">
        <v>82</v>
      </c>
      <c r="Q2990">
        <v>79</v>
      </c>
      <c r="R2990">
        <v>89</v>
      </c>
      <c r="T2990" s="34">
        <f>_xlfn.XLOOKUP(B2990,Demog!$A$2:$A$219,Demog!$P$2:$P$219,,,2)</f>
        <v>41463</v>
      </c>
      <c r="U2990" s="34">
        <f t="shared" si="46"/>
        <v>15</v>
      </c>
      <c r="V2990" s="13">
        <f>IF(OR(Table1[[#This Row],[7d_positivity_public]]=0,ISBLANK(Table1[[#This Row],[7d_positivity_public]])),"",(Table1[[#This Row],[7d_positivity_public]]-Table1[[#This Row],[7d_positivity_all]])/Table1[[#This Row],[7d_positivity_public]])</f>
        <v>0.33333333333333331</v>
      </c>
      <c r="W2990">
        <v>4</v>
      </c>
    </row>
    <row r="2991" spans="1:23" x14ac:dyDescent="0.25">
      <c r="A2991" s="10">
        <v>44449</v>
      </c>
      <c r="B2991">
        <v>2341</v>
      </c>
      <c r="C2991" t="s">
        <v>167</v>
      </c>
      <c r="D2991">
        <v>8</v>
      </c>
      <c r="E2991">
        <v>8</v>
      </c>
      <c r="F2991">
        <v>0</v>
      </c>
      <c r="G2991">
        <v>6</v>
      </c>
      <c r="H2991">
        <v>87</v>
      </c>
      <c r="J2991">
        <v>84</v>
      </c>
      <c r="K2991">
        <v>87</v>
      </c>
      <c r="L2991">
        <v>84</v>
      </c>
      <c r="M2991">
        <v>90</v>
      </c>
      <c r="N2991">
        <v>82</v>
      </c>
      <c r="O2991">
        <v>74</v>
      </c>
      <c r="P2991">
        <v>82</v>
      </c>
      <c r="Q2991">
        <v>77</v>
      </c>
      <c r="R2991">
        <v>87</v>
      </c>
      <c r="T2991" s="34">
        <f>_xlfn.XLOOKUP(B2991,Demog!$A$2:$A$219,Demog!$P$2:$P$219,,,2)</f>
        <v>74816</v>
      </c>
      <c r="U2991" s="34">
        <f t="shared" si="46"/>
        <v>42</v>
      </c>
      <c r="V2991" s="13">
        <f>IF(OR(Table1[[#This Row],[7d_positivity_public]]=0,ISBLANK(Table1[[#This Row],[7d_positivity_public]])),"",(Table1[[#This Row],[7d_positivity_public]]-Table1[[#This Row],[7d_positivity_all]])/Table1[[#This Row],[7d_positivity_public]])</f>
        <v>0.33333333333333331</v>
      </c>
      <c r="W2991">
        <v>4</v>
      </c>
    </row>
    <row r="2992" spans="1:23" x14ac:dyDescent="0.25">
      <c r="A2992" s="10">
        <v>44449</v>
      </c>
      <c r="B2992">
        <v>2342</v>
      </c>
      <c r="C2992" t="s">
        <v>168</v>
      </c>
      <c r="D2992">
        <v>5</v>
      </c>
      <c r="E2992">
        <v>13</v>
      </c>
      <c r="F2992">
        <v>-8</v>
      </c>
      <c r="G2992">
        <v>5</v>
      </c>
      <c r="H2992">
        <v>85</v>
      </c>
      <c r="J2992">
        <v>77</v>
      </c>
      <c r="K2992">
        <v>85</v>
      </c>
      <c r="L2992">
        <v>78</v>
      </c>
      <c r="M2992">
        <v>88</v>
      </c>
      <c r="N2992">
        <v>79</v>
      </c>
      <c r="O2992">
        <v>67</v>
      </c>
      <c r="P2992">
        <v>80</v>
      </c>
      <c r="Q2992">
        <v>69</v>
      </c>
      <c r="R2992">
        <v>85</v>
      </c>
      <c r="T2992" s="34">
        <f>_xlfn.XLOOKUP(B2992,Demog!$A$2:$A$219,Demog!$P$2:$P$219,,,2)</f>
        <v>19952</v>
      </c>
      <c r="U2992" s="34">
        <f t="shared" si="46"/>
        <v>7</v>
      </c>
      <c r="V2992" s="13">
        <f>IF(OR(Table1[[#This Row],[7d_positivity_public]]=0,ISBLANK(Table1[[#This Row],[7d_positivity_public]])),"",(Table1[[#This Row],[7d_positivity_public]]-Table1[[#This Row],[7d_positivity_all]])/Table1[[#This Row],[7d_positivity_public]])</f>
        <v>0.2</v>
      </c>
      <c r="W2992">
        <v>4</v>
      </c>
    </row>
    <row r="2993" spans="1:23" x14ac:dyDescent="0.25">
      <c r="A2993" s="10">
        <v>44449</v>
      </c>
      <c r="B2993">
        <v>3111</v>
      </c>
      <c r="C2993" t="s">
        <v>169</v>
      </c>
      <c r="D2993">
        <v>3</v>
      </c>
      <c r="E2993">
        <v>6</v>
      </c>
      <c r="F2993">
        <v>-3</v>
      </c>
      <c r="G2993">
        <v>4</v>
      </c>
      <c r="H2993">
        <v>91</v>
      </c>
      <c r="J2993">
        <v>86</v>
      </c>
      <c r="K2993">
        <v>91</v>
      </c>
      <c r="L2993">
        <v>97</v>
      </c>
      <c r="M2993">
        <v>84</v>
      </c>
      <c r="N2993">
        <v>82</v>
      </c>
      <c r="O2993">
        <v>75</v>
      </c>
      <c r="P2993">
        <v>83</v>
      </c>
      <c r="Q2993">
        <v>86</v>
      </c>
      <c r="R2993">
        <v>79</v>
      </c>
      <c r="T2993" s="34">
        <f>_xlfn.XLOOKUP(B2993,Demog!$A$2:$A$219,Demog!$P$2:$P$219,,,2)</f>
        <v>54587</v>
      </c>
      <c r="U2993" s="34">
        <f t="shared" si="46"/>
        <v>11</v>
      </c>
      <c r="V2993" s="13">
        <f>IF(OR(Table1[[#This Row],[7d_positivity_public]]=0,ISBLANK(Table1[[#This Row],[7d_positivity_public]])),"",(Table1[[#This Row],[7d_positivity_public]]-Table1[[#This Row],[7d_positivity_all]])/Table1[[#This Row],[7d_positivity_public]])</f>
        <v>0.5</v>
      </c>
      <c r="W2993">
        <v>2</v>
      </c>
    </row>
    <row r="2994" spans="1:23" x14ac:dyDescent="0.25">
      <c r="A2994" s="10">
        <v>44449</v>
      </c>
      <c r="B2994">
        <v>3112</v>
      </c>
      <c r="C2994" t="s">
        <v>170</v>
      </c>
      <c r="D2994">
        <v>1</v>
      </c>
      <c r="E2994">
        <v>5</v>
      </c>
      <c r="F2994">
        <v>-4</v>
      </c>
      <c r="G2994">
        <v>3</v>
      </c>
      <c r="H2994">
        <v>83</v>
      </c>
      <c r="J2994">
        <v>87</v>
      </c>
      <c r="K2994">
        <v>83</v>
      </c>
      <c r="L2994">
        <v>82</v>
      </c>
      <c r="M2994">
        <v>84</v>
      </c>
      <c r="N2994">
        <v>78</v>
      </c>
      <c r="O2994">
        <v>78</v>
      </c>
      <c r="P2994">
        <v>78</v>
      </c>
      <c r="Q2994">
        <v>76</v>
      </c>
      <c r="R2994">
        <v>80</v>
      </c>
      <c r="T2994" s="34">
        <f>_xlfn.XLOOKUP(B2994,Demog!$A$2:$A$219,Demog!$P$2:$P$219,,,2)</f>
        <v>17729</v>
      </c>
      <c r="U2994" s="34">
        <f t="shared" si="46"/>
        <v>1</v>
      </c>
      <c r="V2994" s="13">
        <f>IF(OR(Table1[[#This Row],[7d_positivity_public]]=0,ISBLANK(Table1[[#This Row],[7d_positivity_public]])),"",(Table1[[#This Row],[7d_positivity_public]]-Table1[[#This Row],[7d_positivity_all]])/Table1[[#This Row],[7d_positivity_public]])</f>
        <v>0.66666666666666663</v>
      </c>
      <c r="W2994">
        <v>1</v>
      </c>
    </row>
    <row r="2995" spans="1:23" x14ac:dyDescent="0.25">
      <c r="A2995" s="10">
        <v>44449</v>
      </c>
      <c r="B2995">
        <v>3113</v>
      </c>
      <c r="C2995" t="s">
        <v>171</v>
      </c>
      <c r="D2995">
        <v>1</v>
      </c>
      <c r="E2995">
        <v>3</v>
      </c>
      <c r="F2995">
        <v>-2</v>
      </c>
      <c r="G2995">
        <v>1</v>
      </c>
      <c r="H2995">
        <v>83</v>
      </c>
      <c r="J2995">
        <v>84</v>
      </c>
      <c r="K2995">
        <v>83</v>
      </c>
      <c r="L2995">
        <v>83</v>
      </c>
      <c r="M2995">
        <v>83</v>
      </c>
      <c r="N2995">
        <v>78</v>
      </c>
      <c r="O2995">
        <v>76</v>
      </c>
      <c r="P2995">
        <v>78</v>
      </c>
      <c r="Q2995">
        <v>76</v>
      </c>
      <c r="R2995">
        <v>79</v>
      </c>
      <c r="T2995" s="34">
        <f>_xlfn.XLOOKUP(B2995,Demog!$A$2:$A$219,Demog!$P$2:$P$219,,,2)</f>
        <v>23478</v>
      </c>
      <c r="U2995" s="34">
        <f t="shared" si="46"/>
        <v>2</v>
      </c>
      <c r="V2995" s="13">
        <f>IF(OR(Table1[[#This Row],[7d_positivity_public]]=0,ISBLANK(Table1[[#This Row],[7d_positivity_public]])),"",(Table1[[#This Row],[7d_positivity_public]]-Table1[[#This Row],[7d_positivity_all]])/Table1[[#This Row],[7d_positivity_public]])</f>
        <v>0</v>
      </c>
      <c r="W2995">
        <v>1</v>
      </c>
    </row>
    <row r="2996" spans="1:23" x14ac:dyDescent="0.25">
      <c r="A2996" s="10">
        <v>44449</v>
      </c>
      <c r="B2996">
        <v>3114</v>
      </c>
      <c r="C2996" t="s">
        <v>172</v>
      </c>
      <c r="D2996">
        <v>3</v>
      </c>
      <c r="E2996">
        <v>3</v>
      </c>
      <c r="F2996">
        <v>0</v>
      </c>
      <c r="G2996">
        <v>4</v>
      </c>
      <c r="H2996">
        <v>85</v>
      </c>
      <c r="J2996">
        <v>86</v>
      </c>
      <c r="K2996">
        <v>85</v>
      </c>
      <c r="L2996">
        <v>84</v>
      </c>
      <c r="M2996">
        <v>86</v>
      </c>
      <c r="N2996">
        <v>80</v>
      </c>
      <c r="O2996">
        <v>77</v>
      </c>
      <c r="P2996">
        <v>80</v>
      </c>
      <c r="Q2996">
        <v>77</v>
      </c>
      <c r="R2996">
        <v>82</v>
      </c>
      <c r="T2996" s="34">
        <f>_xlfn.XLOOKUP(B2996,Demog!$A$2:$A$219,Demog!$P$2:$P$219,,,2)</f>
        <v>32171</v>
      </c>
      <c r="U2996" s="34">
        <f t="shared" si="46"/>
        <v>7</v>
      </c>
      <c r="V2996" s="13">
        <f>IF(OR(Table1[[#This Row],[7d_positivity_public]]=0,ISBLANK(Table1[[#This Row],[7d_positivity_public]])),"",(Table1[[#This Row],[7d_positivity_public]]-Table1[[#This Row],[7d_positivity_all]])/Table1[[#This Row],[7d_positivity_public]])</f>
        <v>0.5</v>
      </c>
      <c r="W2996">
        <v>2</v>
      </c>
    </row>
    <row r="2997" spans="1:23" x14ac:dyDescent="0.25">
      <c r="A2997" s="10">
        <v>44449</v>
      </c>
      <c r="B2997">
        <v>3115</v>
      </c>
      <c r="C2997" t="s">
        <v>173</v>
      </c>
      <c r="D2997">
        <v>5</v>
      </c>
      <c r="E2997">
        <v>7</v>
      </c>
      <c r="F2997">
        <v>-2</v>
      </c>
      <c r="G2997">
        <v>5</v>
      </c>
      <c r="H2997">
        <v>89</v>
      </c>
      <c r="J2997">
        <v>90</v>
      </c>
      <c r="K2997">
        <v>89</v>
      </c>
      <c r="L2997">
        <v>87</v>
      </c>
      <c r="M2997">
        <v>91</v>
      </c>
      <c r="N2997">
        <v>85</v>
      </c>
      <c r="O2997">
        <v>84</v>
      </c>
      <c r="P2997">
        <v>85</v>
      </c>
      <c r="Q2997">
        <v>82</v>
      </c>
      <c r="R2997">
        <v>88</v>
      </c>
      <c r="T2997" s="34">
        <f>_xlfn.XLOOKUP(B2997,Demog!$A$2:$A$219,Demog!$P$2:$P$219,,,2)</f>
        <v>24774</v>
      </c>
      <c r="U2997" s="34">
        <f t="shared" si="46"/>
        <v>9</v>
      </c>
      <c r="V2997" s="13">
        <f>IF(OR(Table1[[#This Row],[7d_positivity_public]]=0,ISBLANK(Table1[[#This Row],[7d_positivity_public]])),"",(Table1[[#This Row],[7d_positivity_public]]-Table1[[#This Row],[7d_positivity_all]])/Table1[[#This Row],[7d_positivity_public]])</f>
        <v>0.4</v>
      </c>
      <c r="W2997">
        <v>3</v>
      </c>
    </row>
    <row r="2998" spans="1:23" x14ac:dyDescent="0.25">
      <c r="A2998" s="10">
        <v>44449</v>
      </c>
      <c r="B2998">
        <v>3116</v>
      </c>
      <c r="C2998" t="s">
        <v>174</v>
      </c>
      <c r="D2998">
        <v>5</v>
      </c>
      <c r="E2998">
        <v>4</v>
      </c>
      <c r="F2998">
        <v>1</v>
      </c>
      <c r="G2998">
        <v>6</v>
      </c>
      <c r="H2998">
        <v>90</v>
      </c>
      <c r="J2998">
        <v>87</v>
      </c>
      <c r="K2998">
        <v>90</v>
      </c>
      <c r="L2998">
        <v>92</v>
      </c>
      <c r="M2998">
        <v>88</v>
      </c>
      <c r="N2998">
        <v>83</v>
      </c>
      <c r="O2998">
        <v>78</v>
      </c>
      <c r="P2998">
        <v>83</v>
      </c>
      <c r="Q2998">
        <v>83</v>
      </c>
      <c r="R2998">
        <v>84</v>
      </c>
      <c r="T2998" s="34">
        <f>_xlfn.XLOOKUP(B2998,Demog!$A$2:$A$219,Demog!$P$2:$P$219,,,2)</f>
        <v>24621</v>
      </c>
      <c r="U2998" s="34">
        <f t="shared" si="46"/>
        <v>9</v>
      </c>
      <c r="V2998" s="13">
        <f>IF(OR(Table1[[#This Row],[7d_positivity_public]]=0,ISBLANK(Table1[[#This Row],[7d_positivity_public]])),"",(Table1[[#This Row],[7d_positivity_public]]-Table1[[#This Row],[7d_positivity_all]])/Table1[[#This Row],[7d_positivity_public]])</f>
        <v>0.66666666666666663</v>
      </c>
      <c r="W2998">
        <v>2</v>
      </c>
    </row>
    <row r="2999" spans="1:23" x14ac:dyDescent="0.25">
      <c r="A2999" s="10">
        <v>44449</v>
      </c>
      <c r="B2999">
        <v>3117</v>
      </c>
      <c r="C2999" t="s">
        <v>175</v>
      </c>
      <c r="D2999">
        <v>2</v>
      </c>
      <c r="E2999">
        <v>9</v>
      </c>
      <c r="F2999">
        <v>-7</v>
      </c>
      <c r="G2999">
        <v>4</v>
      </c>
      <c r="H2999">
        <v>88</v>
      </c>
      <c r="J2999">
        <v>84</v>
      </c>
      <c r="K2999">
        <v>89</v>
      </c>
      <c r="L2999">
        <v>88</v>
      </c>
      <c r="M2999">
        <v>89</v>
      </c>
      <c r="N2999">
        <v>82</v>
      </c>
      <c r="O2999">
        <v>75</v>
      </c>
      <c r="P2999">
        <v>82</v>
      </c>
      <c r="Q2999">
        <v>80</v>
      </c>
      <c r="R2999">
        <v>85</v>
      </c>
      <c r="T2999" s="34">
        <f>_xlfn.XLOOKUP(B2999,Demog!$A$2:$A$219,Demog!$P$2:$P$219,,,2)</f>
        <v>20949</v>
      </c>
      <c r="U2999" s="34">
        <f t="shared" si="46"/>
        <v>3</v>
      </c>
      <c r="V2999" s="13">
        <f>IF(OR(Table1[[#This Row],[7d_positivity_public]]=0,ISBLANK(Table1[[#This Row],[7d_positivity_public]])),"",(Table1[[#This Row],[7d_positivity_public]]-Table1[[#This Row],[7d_positivity_all]])/Table1[[#This Row],[7d_positivity_public]])</f>
        <v>0.5</v>
      </c>
      <c r="W2999">
        <v>2</v>
      </c>
    </row>
    <row r="3000" spans="1:23" x14ac:dyDescent="0.25">
      <c r="A3000" s="10">
        <v>44449</v>
      </c>
      <c r="B3000">
        <v>3211</v>
      </c>
      <c r="C3000" t="s">
        <v>176</v>
      </c>
      <c r="D3000">
        <v>14</v>
      </c>
      <c r="E3000">
        <v>13</v>
      </c>
      <c r="F3000">
        <v>1</v>
      </c>
      <c r="G3000">
        <v>8</v>
      </c>
      <c r="H3000">
        <v>92</v>
      </c>
      <c r="J3000">
        <v>81</v>
      </c>
      <c r="K3000">
        <v>92</v>
      </c>
      <c r="L3000">
        <v>96</v>
      </c>
      <c r="M3000">
        <v>84</v>
      </c>
      <c r="N3000">
        <v>83</v>
      </c>
      <c r="O3000">
        <v>67</v>
      </c>
      <c r="P3000">
        <v>83</v>
      </c>
      <c r="Q3000">
        <v>85</v>
      </c>
      <c r="R3000">
        <v>79</v>
      </c>
      <c r="T3000" s="34">
        <f>_xlfn.XLOOKUP(B3000,Demog!$A$2:$A$219,Demog!$P$2:$P$219,,,2)</f>
        <v>41934</v>
      </c>
      <c r="U3000" s="34">
        <f t="shared" si="46"/>
        <v>41</v>
      </c>
      <c r="V3000" s="13">
        <f>IF(OR(Table1[[#This Row],[7d_positivity_public]]=0,ISBLANK(Table1[[#This Row],[7d_positivity_public]])),"",(Table1[[#This Row],[7d_positivity_public]]-Table1[[#This Row],[7d_positivity_all]])/Table1[[#This Row],[7d_positivity_public]])</f>
        <v>0.75</v>
      </c>
      <c r="W3000">
        <v>2</v>
      </c>
    </row>
    <row r="3001" spans="1:23" x14ac:dyDescent="0.25">
      <c r="A3001" s="10">
        <v>44449</v>
      </c>
      <c r="B3001">
        <v>3212</v>
      </c>
      <c r="C3001" t="s">
        <v>177</v>
      </c>
      <c r="D3001">
        <v>13</v>
      </c>
      <c r="E3001">
        <v>16</v>
      </c>
      <c r="F3001">
        <v>-3</v>
      </c>
      <c r="G3001">
        <v>12</v>
      </c>
      <c r="H3001">
        <v>91</v>
      </c>
      <c r="J3001">
        <v>80</v>
      </c>
      <c r="K3001">
        <v>91</v>
      </c>
      <c r="L3001">
        <v>94</v>
      </c>
      <c r="M3001">
        <v>86</v>
      </c>
      <c r="N3001">
        <v>84</v>
      </c>
      <c r="O3001">
        <v>68</v>
      </c>
      <c r="P3001">
        <v>84</v>
      </c>
      <c r="Q3001">
        <v>85</v>
      </c>
      <c r="R3001">
        <v>81</v>
      </c>
      <c r="T3001" s="34">
        <f>_xlfn.XLOOKUP(B3001,Demog!$A$2:$A$219,Demog!$P$2:$P$219,,,2)</f>
        <v>47203</v>
      </c>
      <c r="U3001" s="34">
        <f t="shared" si="46"/>
        <v>43</v>
      </c>
      <c r="V3001" s="13">
        <f>IF(OR(Table1[[#This Row],[7d_positivity_public]]=0,ISBLANK(Table1[[#This Row],[7d_positivity_public]])),"",(Table1[[#This Row],[7d_positivity_public]]-Table1[[#This Row],[7d_positivity_all]])/Table1[[#This Row],[7d_positivity_public]])</f>
        <v>0.66666666666666663</v>
      </c>
      <c r="W3001">
        <v>4</v>
      </c>
    </row>
    <row r="3002" spans="1:23" x14ac:dyDescent="0.25">
      <c r="A3002" s="10">
        <v>44449</v>
      </c>
      <c r="B3002">
        <v>3213</v>
      </c>
      <c r="C3002" t="s">
        <v>178</v>
      </c>
      <c r="D3002">
        <v>7</v>
      </c>
      <c r="E3002">
        <v>5</v>
      </c>
      <c r="F3002">
        <v>2</v>
      </c>
      <c r="G3002">
        <v>8</v>
      </c>
      <c r="H3002">
        <v>92</v>
      </c>
      <c r="J3002">
        <v>89</v>
      </c>
      <c r="K3002">
        <v>92</v>
      </c>
      <c r="L3002">
        <v>93</v>
      </c>
      <c r="M3002">
        <v>91</v>
      </c>
      <c r="N3002">
        <v>86</v>
      </c>
      <c r="O3002">
        <v>73</v>
      </c>
      <c r="P3002">
        <v>87</v>
      </c>
      <c r="Q3002">
        <v>86</v>
      </c>
      <c r="R3002">
        <v>87</v>
      </c>
      <c r="T3002" s="34">
        <f>_xlfn.XLOOKUP(B3002,Demog!$A$2:$A$219,Demog!$P$2:$P$219,,,2)</f>
        <v>32904</v>
      </c>
      <c r="U3002" s="34">
        <f t="shared" si="46"/>
        <v>16</v>
      </c>
      <c r="V3002" s="13">
        <f>IF(OR(Table1[[#This Row],[7d_positivity_public]]=0,ISBLANK(Table1[[#This Row],[7d_positivity_public]])),"",(Table1[[#This Row],[7d_positivity_public]]-Table1[[#This Row],[7d_positivity_all]])/Table1[[#This Row],[7d_positivity_public]])</f>
        <v>0.375</v>
      </c>
      <c r="W3002">
        <v>5</v>
      </c>
    </row>
    <row r="3003" spans="1:23" x14ac:dyDescent="0.25">
      <c r="A3003" s="10">
        <v>44449</v>
      </c>
      <c r="B3003">
        <v>3221</v>
      </c>
      <c r="C3003" t="s">
        <v>179</v>
      </c>
      <c r="D3003">
        <v>32</v>
      </c>
      <c r="E3003">
        <v>18</v>
      </c>
      <c r="F3003">
        <v>14</v>
      </c>
      <c r="G3003">
        <v>15</v>
      </c>
      <c r="H3003">
        <v>79</v>
      </c>
      <c r="J3003">
        <v>72</v>
      </c>
      <c r="K3003">
        <v>79</v>
      </c>
      <c r="L3003">
        <v>80</v>
      </c>
      <c r="M3003">
        <v>78</v>
      </c>
      <c r="N3003">
        <v>68</v>
      </c>
      <c r="O3003">
        <v>58</v>
      </c>
      <c r="P3003">
        <v>68</v>
      </c>
      <c r="Q3003">
        <v>67</v>
      </c>
      <c r="R3003">
        <v>69</v>
      </c>
      <c r="T3003" s="34">
        <f>_xlfn.XLOOKUP(B3003,Demog!$A$2:$A$219,Demog!$P$2:$P$219,,,2)</f>
        <v>19960</v>
      </c>
      <c r="U3003" s="34">
        <f t="shared" si="46"/>
        <v>45</v>
      </c>
      <c r="V3003" s="13">
        <f>IF(OR(Table1[[#This Row],[7d_positivity_public]]=0,ISBLANK(Table1[[#This Row],[7d_positivity_public]])),"",(Table1[[#This Row],[7d_positivity_public]]-Table1[[#This Row],[7d_positivity_all]])/Table1[[#This Row],[7d_positivity_public]])</f>
        <v>0.33333333333333331</v>
      </c>
      <c r="W3003">
        <v>10</v>
      </c>
    </row>
    <row r="3004" spans="1:23" x14ac:dyDescent="0.25">
      <c r="A3004" s="10">
        <v>44449</v>
      </c>
      <c r="B3004">
        <v>3222</v>
      </c>
      <c r="C3004" t="s">
        <v>180</v>
      </c>
      <c r="D3004">
        <v>16</v>
      </c>
      <c r="E3004">
        <v>19</v>
      </c>
      <c r="F3004">
        <v>-3</v>
      </c>
      <c r="G3004">
        <v>8</v>
      </c>
      <c r="H3004">
        <v>91</v>
      </c>
      <c r="J3004">
        <v>76</v>
      </c>
      <c r="K3004">
        <v>91</v>
      </c>
      <c r="L3004">
        <v>94</v>
      </c>
      <c r="M3004">
        <v>85</v>
      </c>
      <c r="N3004">
        <v>82</v>
      </c>
      <c r="O3004">
        <v>60</v>
      </c>
      <c r="P3004">
        <v>83</v>
      </c>
      <c r="Q3004">
        <v>85</v>
      </c>
      <c r="R3004">
        <v>79</v>
      </c>
      <c r="T3004" s="34">
        <f>_xlfn.XLOOKUP(B3004,Demog!$A$2:$A$219,Demog!$P$2:$P$219,,,2)</f>
        <v>12392</v>
      </c>
      <c r="U3004" s="34">
        <f t="shared" si="46"/>
        <v>14</v>
      </c>
      <c r="V3004" s="13">
        <f>IF(OR(Table1[[#This Row],[7d_positivity_public]]=0,ISBLANK(Table1[[#This Row],[7d_positivity_public]])),"",(Table1[[#This Row],[7d_positivity_public]]-Table1[[#This Row],[7d_positivity_all]])/Table1[[#This Row],[7d_positivity_public]])</f>
        <v>0.75</v>
      </c>
      <c r="W3004">
        <v>2</v>
      </c>
    </row>
    <row r="3005" spans="1:23" x14ac:dyDescent="0.25">
      <c r="A3005" s="10">
        <v>44449</v>
      </c>
      <c r="B3005">
        <v>3223</v>
      </c>
      <c r="C3005" t="s">
        <v>181</v>
      </c>
      <c r="D3005">
        <v>19</v>
      </c>
      <c r="E3005">
        <v>13</v>
      </c>
      <c r="F3005">
        <v>6</v>
      </c>
      <c r="G3005">
        <v>13</v>
      </c>
      <c r="H3005">
        <v>88</v>
      </c>
      <c r="J3005">
        <v>81</v>
      </c>
      <c r="K3005">
        <v>88</v>
      </c>
      <c r="L3005">
        <v>90</v>
      </c>
      <c r="M3005">
        <v>86</v>
      </c>
      <c r="N3005">
        <v>81</v>
      </c>
      <c r="O3005">
        <v>71</v>
      </c>
      <c r="P3005">
        <v>82</v>
      </c>
      <c r="Q3005">
        <v>82</v>
      </c>
      <c r="R3005">
        <v>81</v>
      </c>
      <c r="T3005" s="34">
        <f>_xlfn.XLOOKUP(B3005,Demog!$A$2:$A$219,Demog!$P$2:$P$219,,,2)</f>
        <v>29180</v>
      </c>
      <c r="U3005" s="34">
        <f t="shared" si="46"/>
        <v>39</v>
      </c>
      <c r="V3005" s="13">
        <f>IF(OR(Table1[[#This Row],[7d_positivity_public]]=0,ISBLANK(Table1[[#This Row],[7d_positivity_public]])),"",(Table1[[#This Row],[7d_positivity_public]]-Table1[[#This Row],[7d_positivity_all]])/Table1[[#This Row],[7d_positivity_public]])</f>
        <v>0.38461538461538464</v>
      </c>
      <c r="W3005">
        <v>8</v>
      </c>
    </row>
    <row r="3006" spans="1:23" x14ac:dyDescent="0.25">
      <c r="A3006" s="10">
        <v>44449</v>
      </c>
      <c r="B3006">
        <v>3231</v>
      </c>
      <c r="C3006" t="s">
        <v>182</v>
      </c>
      <c r="D3006">
        <v>11</v>
      </c>
      <c r="E3006">
        <v>12</v>
      </c>
      <c r="F3006">
        <v>-1</v>
      </c>
      <c r="G3006">
        <v>9</v>
      </c>
      <c r="H3006">
        <v>92</v>
      </c>
      <c r="J3006">
        <v>86</v>
      </c>
      <c r="K3006">
        <v>93</v>
      </c>
      <c r="L3006">
        <v>94</v>
      </c>
      <c r="M3006">
        <v>90</v>
      </c>
      <c r="N3006">
        <v>86</v>
      </c>
      <c r="O3006">
        <v>78</v>
      </c>
      <c r="P3006">
        <v>86</v>
      </c>
      <c r="Q3006">
        <v>87</v>
      </c>
      <c r="R3006">
        <v>86</v>
      </c>
      <c r="T3006" s="34">
        <f>_xlfn.XLOOKUP(B3006,Demog!$A$2:$A$219,Demog!$P$2:$P$219,,,2)</f>
        <v>18027</v>
      </c>
      <c r="U3006" s="34">
        <f t="shared" si="46"/>
        <v>14</v>
      </c>
      <c r="V3006" s="13">
        <f>IF(OR(Table1[[#This Row],[7d_positivity_public]]=0,ISBLANK(Table1[[#This Row],[7d_positivity_public]])),"",(Table1[[#This Row],[7d_positivity_public]]-Table1[[#This Row],[7d_positivity_all]])/Table1[[#This Row],[7d_positivity_public]])</f>
        <v>0.33333333333333331</v>
      </c>
      <c r="W3006">
        <v>6</v>
      </c>
    </row>
    <row r="3007" spans="1:23" x14ac:dyDescent="0.25">
      <c r="A3007" s="10">
        <v>44449</v>
      </c>
      <c r="B3007">
        <v>3232</v>
      </c>
      <c r="C3007" t="s">
        <v>183</v>
      </c>
      <c r="D3007">
        <v>6</v>
      </c>
      <c r="E3007">
        <v>9</v>
      </c>
      <c r="F3007">
        <v>-3</v>
      </c>
      <c r="G3007">
        <v>6</v>
      </c>
      <c r="H3007">
        <v>92</v>
      </c>
      <c r="J3007">
        <v>90</v>
      </c>
      <c r="K3007">
        <v>92</v>
      </c>
      <c r="L3007">
        <v>93</v>
      </c>
      <c r="M3007">
        <v>91</v>
      </c>
      <c r="N3007">
        <v>86</v>
      </c>
      <c r="O3007">
        <v>82</v>
      </c>
      <c r="P3007">
        <v>86</v>
      </c>
      <c r="Q3007">
        <v>85</v>
      </c>
      <c r="R3007">
        <v>87</v>
      </c>
      <c r="T3007" s="34">
        <f>_xlfn.XLOOKUP(B3007,Demog!$A$2:$A$219,Demog!$P$2:$P$219,,,2)</f>
        <v>34575</v>
      </c>
      <c r="U3007" s="34">
        <f t="shared" si="46"/>
        <v>15</v>
      </c>
      <c r="V3007" s="13">
        <f>IF(OR(Table1[[#This Row],[7d_positivity_public]]=0,ISBLANK(Table1[[#This Row],[7d_positivity_public]])),"",(Table1[[#This Row],[7d_positivity_public]]-Table1[[#This Row],[7d_positivity_all]])/Table1[[#This Row],[7d_positivity_public]])</f>
        <v>0.5</v>
      </c>
      <c r="W3007">
        <v>3</v>
      </c>
    </row>
    <row r="3008" spans="1:23" x14ac:dyDescent="0.25">
      <c r="A3008" s="10">
        <v>44449</v>
      </c>
      <c r="B3008">
        <v>3233</v>
      </c>
      <c r="C3008" t="s">
        <v>184</v>
      </c>
      <c r="D3008">
        <v>6</v>
      </c>
      <c r="E3008">
        <v>9</v>
      </c>
      <c r="F3008">
        <v>-3</v>
      </c>
      <c r="G3008">
        <v>7</v>
      </c>
      <c r="H3008">
        <v>94</v>
      </c>
      <c r="J3008">
        <v>90</v>
      </c>
      <c r="K3008">
        <v>94</v>
      </c>
      <c r="L3008">
        <v>97</v>
      </c>
      <c r="M3008">
        <v>91</v>
      </c>
      <c r="N3008">
        <v>87</v>
      </c>
      <c r="O3008">
        <v>80</v>
      </c>
      <c r="P3008">
        <v>88</v>
      </c>
      <c r="Q3008">
        <v>88</v>
      </c>
      <c r="R3008">
        <v>87</v>
      </c>
      <c r="T3008" s="34">
        <f>_xlfn.XLOOKUP(B3008,Demog!$A$2:$A$219,Demog!$P$2:$P$219,,,2)</f>
        <v>51292</v>
      </c>
      <c r="U3008" s="34">
        <f t="shared" si="46"/>
        <v>22</v>
      </c>
      <c r="V3008" s="13">
        <f>IF(OR(Table1[[#This Row],[7d_positivity_public]]=0,ISBLANK(Table1[[#This Row],[7d_positivity_public]])),"",(Table1[[#This Row],[7d_positivity_public]]-Table1[[#This Row],[7d_positivity_all]])/Table1[[#This Row],[7d_positivity_public]])</f>
        <v>0.42857142857142855</v>
      </c>
      <c r="W3008">
        <v>4</v>
      </c>
    </row>
    <row r="3009" spans="1:23" x14ac:dyDescent="0.25">
      <c r="A3009" s="10">
        <v>44449</v>
      </c>
      <c r="B3009">
        <v>3241</v>
      </c>
      <c r="C3009" t="s">
        <v>185</v>
      </c>
      <c r="D3009">
        <v>13</v>
      </c>
      <c r="E3009">
        <v>6</v>
      </c>
      <c r="F3009">
        <v>7</v>
      </c>
      <c r="G3009">
        <v>8</v>
      </c>
      <c r="H3009">
        <v>86</v>
      </c>
      <c r="J3009">
        <v>87</v>
      </c>
      <c r="K3009">
        <v>86</v>
      </c>
      <c r="L3009">
        <v>86</v>
      </c>
      <c r="M3009">
        <v>86</v>
      </c>
      <c r="N3009">
        <v>80</v>
      </c>
      <c r="O3009">
        <v>79</v>
      </c>
      <c r="P3009">
        <v>80</v>
      </c>
      <c r="Q3009">
        <v>78</v>
      </c>
      <c r="R3009">
        <v>82</v>
      </c>
      <c r="T3009" s="34">
        <f>_xlfn.XLOOKUP(B3009,Demog!$A$2:$A$219,Demog!$P$2:$P$219,,,2)</f>
        <v>37993</v>
      </c>
      <c r="U3009" s="34">
        <f t="shared" si="46"/>
        <v>35</v>
      </c>
      <c r="V3009" s="13">
        <f>IF(OR(Table1[[#This Row],[7d_positivity_public]]=0,ISBLANK(Table1[[#This Row],[7d_positivity_public]])),"",(Table1[[#This Row],[7d_positivity_public]]-Table1[[#This Row],[7d_positivity_all]])/Table1[[#This Row],[7d_positivity_public]])</f>
        <v>0.625</v>
      </c>
      <c r="W3009">
        <v>3</v>
      </c>
    </row>
    <row r="3010" spans="1:23" x14ac:dyDescent="0.25">
      <c r="A3010" s="10">
        <v>44449</v>
      </c>
      <c r="B3010">
        <v>3242</v>
      </c>
      <c r="C3010" t="s">
        <v>186</v>
      </c>
      <c r="D3010">
        <v>3</v>
      </c>
      <c r="E3010">
        <v>7</v>
      </c>
      <c r="F3010">
        <v>-4</v>
      </c>
      <c r="G3010">
        <v>4</v>
      </c>
      <c r="H3010">
        <v>89</v>
      </c>
      <c r="J3010">
        <v>92</v>
      </c>
      <c r="K3010">
        <v>89</v>
      </c>
      <c r="L3010">
        <v>88</v>
      </c>
      <c r="M3010">
        <v>90</v>
      </c>
      <c r="N3010">
        <v>83</v>
      </c>
      <c r="O3010">
        <v>83</v>
      </c>
      <c r="P3010">
        <v>83</v>
      </c>
      <c r="Q3010">
        <v>80</v>
      </c>
      <c r="R3010">
        <v>87</v>
      </c>
      <c r="T3010" s="34">
        <f>_xlfn.XLOOKUP(B3010,Demog!$A$2:$A$219,Demog!$P$2:$P$219,,,2)</f>
        <v>34483</v>
      </c>
      <c r="U3010" s="34">
        <f t="shared" ref="U3010:U3073" si="47">ROUND(T3010*D3010/100000*7,0)</f>
        <v>7</v>
      </c>
      <c r="V3010" s="13">
        <f>IF(OR(Table1[[#This Row],[7d_positivity_public]]=0,ISBLANK(Table1[[#This Row],[7d_positivity_public]])),"",(Table1[[#This Row],[7d_positivity_public]]-Table1[[#This Row],[7d_positivity_all]])/Table1[[#This Row],[7d_positivity_public]])</f>
        <v>0.5</v>
      </c>
      <c r="W3010">
        <v>2</v>
      </c>
    </row>
    <row r="3011" spans="1:23" x14ac:dyDescent="0.25">
      <c r="A3011" s="10">
        <v>44449</v>
      </c>
      <c r="B3011">
        <v>3243</v>
      </c>
      <c r="C3011" t="s">
        <v>187</v>
      </c>
      <c r="D3011">
        <v>11</v>
      </c>
      <c r="E3011">
        <v>3</v>
      </c>
      <c r="F3011">
        <v>8</v>
      </c>
      <c r="G3011">
        <v>6</v>
      </c>
      <c r="H3011">
        <v>91</v>
      </c>
      <c r="J3011">
        <v>90</v>
      </c>
      <c r="K3011">
        <v>91</v>
      </c>
      <c r="L3011">
        <v>93</v>
      </c>
      <c r="M3011">
        <v>84</v>
      </c>
      <c r="N3011">
        <v>78</v>
      </c>
      <c r="O3011">
        <v>78</v>
      </c>
      <c r="P3011">
        <v>78</v>
      </c>
      <c r="Q3011">
        <v>78</v>
      </c>
      <c r="R3011">
        <v>78</v>
      </c>
      <c r="T3011" s="34">
        <f>_xlfn.XLOOKUP(B3011,Demog!$A$2:$A$219,Demog!$P$2:$P$219,,,2)</f>
        <v>15890</v>
      </c>
      <c r="U3011" s="34">
        <f t="shared" si="47"/>
        <v>12</v>
      </c>
      <c r="V3011" s="13">
        <f>IF(OR(Table1[[#This Row],[7d_positivity_public]]=0,ISBLANK(Table1[[#This Row],[7d_positivity_public]])),"",(Table1[[#This Row],[7d_positivity_public]]-Table1[[#This Row],[7d_positivity_all]])/Table1[[#This Row],[7d_positivity_public]])</f>
        <v>0.83333333333333337</v>
      </c>
      <c r="W3011">
        <v>1</v>
      </c>
    </row>
    <row r="3012" spans="1:23" x14ac:dyDescent="0.25">
      <c r="A3012" s="10">
        <v>44449</v>
      </c>
      <c r="B3012">
        <v>3244</v>
      </c>
      <c r="C3012" t="s">
        <v>188</v>
      </c>
      <c r="D3012">
        <v>9</v>
      </c>
      <c r="E3012">
        <v>10</v>
      </c>
      <c r="F3012">
        <v>-1</v>
      </c>
      <c r="G3012">
        <v>6</v>
      </c>
      <c r="H3012">
        <v>93</v>
      </c>
      <c r="J3012">
        <v>91</v>
      </c>
      <c r="K3012">
        <v>93</v>
      </c>
      <c r="L3012">
        <v>94</v>
      </c>
      <c r="M3012">
        <v>90</v>
      </c>
      <c r="N3012">
        <v>87</v>
      </c>
      <c r="O3012">
        <v>82</v>
      </c>
      <c r="P3012">
        <v>87</v>
      </c>
      <c r="Q3012">
        <v>87</v>
      </c>
      <c r="R3012">
        <v>87</v>
      </c>
      <c r="T3012" s="34">
        <f>_xlfn.XLOOKUP(B3012,Demog!$A$2:$A$219,Demog!$P$2:$P$219,,,2)</f>
        <v>42812</v>
      </c>
      <c r="U3012" s="34">
        <f t="shared" si="47"/>
        <v>27</v>
      </c>
      <c r="V3012" s="13">
        <f>IF(OR(Table1[[#This Row],[7d_positivity_public]]=0,ISBLANK(Table1[[#This Row],[7d_positivity_public]])),"",(Table1[[#This Row],[7d_positivity_public]]-Table1[[#This Row],[7d_positivity_all]])/Table1[[#This Row],[7d_positivity_public]])</f>
        <v>0.5</v>
      </c>
      <c r="W3012">
        <v>3</v>
      </c>
    </row>
    <row r="3013" spans="1:23" x14ac:dyDescent="0.25">
      <c r="A3013" s="10">
        <v>44449</v>
      </c>
      <c r="B3013">
        <v>3251</v>
      </c>
      <c r="C3013" t="s">
        <v>189</v>
      </c>
      <c r="D3013">
        <v>5</v>
      </c>
      <c r="E3013">
        <v>10</v>
      </c>
      <c r="F3013">
        <v>-5</v>
      </c>
      <c r="G3013">
        <v>4</v>
      </c>
      <c r="H3013">
        <v>92</v>
      </c>
      <c r="J3013">
        <v>92</v>
      </c>
      <c r="K3013">
        <v>92</v>
      </c>
      <c r="L3013">
        <v>94</v>
      </c>
      <c r="M3013">
        <v>90</v>
      </c>
      <c r="N3013">
        <v>87</v>
      </c>
      <c r="O3013">
        <v>85</v>
      </c>
      <c r="P3013">
        <v>87</v>
      </c>
      <c r="Q3013">
        <v>87</v>
      </c>
      <c r="R3013">
        <v>86</v>
      </c>
      <c r="T3013" s="34">
        <f>_xlfn.XLOOKUP(B3013,Demog!$A$2:$A$219,Demog!$P$2:$P$219,,,2)</f>
        <v>31755</v>
      </c>
      <c r="U3013" s="34">
        <f t="shared" si="47"/>
        <v>11</v>
      </c>
      <c r="V3013" s="13">
        <f>IF(OR(Table1[[#This Row],[7d_positivity_public]]=0,ISBLANK(Table1[[#This Row],[7d_positivity_public]])),"",(Table1[[#This Row],[7d_positivity_public]]-Table1[[#This Row],[7d_positivity_all]])/Table1[[#This Row],[7d_positivity_public]])</f>
        <v>0.25</v>
      </c>
      <c r="W3013">
        <v>3</v>
      </c>
    </row>
    <row r="3014" spans="1:23" x14ac:dyDescent="0.25">
      <c r="A3014" s="10">
        <v>44449</v>
      </c>
      <c r="B3014">
        <v>3252</v>
      </c>
      <c r="C3014" t="s">
        <v>190</v>
      </c>
      <c r="D3014">
        <v>11</v>
      </c>
      <c r="E3014">
        <v>18</v>
      </c>
      <c r="F3014">
        <v>-7</v>
      </c>
      <c r="G3014">
        <v>8</v>
      </c>
      <c r="H3014">
        <v>92</v>
      </c>
      <c r="J3014">
        <v>86</v>
      </c>
      <c r="K3014">
        <v>92</v>
      </c>
      <c r="L3014">
        <v>94</v>
      </c>
      <c r="M3014">
        <v>88</v>
      </c>
      <c r="N3014">
        <v>86</v>
      </c>
      <c r="O3014">
        <v>76</v>
      </c>
      <c r="P3014">
        <v>86</v>
      </c>
      <c r="Q3014">
        <v>87</v>
      </c>
      <c r="R3014">
        <v>83</v>
      </c>
      <c r="T3014" s="34">
        <f>_xlfn.XLOOKUP(B3014,Demog!$A$2:$A$219,Demog!$P$2:$P$219,,,2)</f>
        <v>32807</v>
      </c>
      <c r="U3014" s="34">
        <f t="shared" si="47"/>
        <v>25</v>
      </c>
      <c r="V3014" s="13">
        <f>IF(OR(Table1[[#This Row],[7d_positivity_public]]=0,ISBLANK(Table1[[#This Row],[7d_positivity_public]])),"",(Table1[[#This Row],[7d_positivity_public]]-Table1[[#This Row],[7d_positivity_all]])/Table1[[#This Row],[7d_positivity_public]])</f>
        <v>0.5</v>
      </c>
      <c r="W3014">
        <v>4</v>
      </c>
    </row>
    <row r="3015" spans="1:23" x14ac:dyDescent="0.25">
      <c r="A3015" s="10">
        <v>44449</v>
      </c>
      <c r="B3015">
        <v>3253</v>
      </c>
      <c r="C3015" t="s">
        <v>191</v>
      </c>
      <c r="D3015">
        <v>9</v>
      </c>
      <c r="E3015">
        <v>11</v>
      </c>
      <c r="F3015">
        <v>-2</v>
      </c>
      <c r="G3015">
        <v>6</v>
      </c>
      <c r="H3015">
        <v>93</v>
      </c>
      <c r="J3015">
        <v>92</v>
      </c>
      <c r="K3015">
        <v>93</v>
      </c>
      <c r="L3015">
        <v>95</v>
      </c>
      <c r="M3015">
        <v>90</v>
      </c>
      <c r="N3015">
        <v>87</v>
      </c>
      <c r="O3015">
        <v>84</v>
      </c>
      <c r="P3015">
        <v>87</v>
      </c>
      <c r="Q3015">
        <v>88</v>
      </c>
      <c r="R3015">
        <v>87</v>
      </c>
      <c r="T3015" s="34">
        <f>_xlfn.XLOOKUP(B3015,Demog!$A$2:$A$219,Demog!$P$2:$P$219,,,2)</f>
        <v>31246</v>
      </c>
      <c r="U3015" s="34">
        <f t="shared" si="47"/>
        <v>20</v>
      </c>
      <c r="V3015" s="13">
        <f>IF(OR(Table1[[#This Row],[7d_positivity_public]]=0,ISBLANK(Table1[[#This Row],[7d_positivity_public]])),"",(Table1[[#This Row],[7d_positivity_public]]-Table1[[#This Row],[7d_positivity_all]])/Table1[[#This Row],[7d_positivity_public]])</f>
        <v>0.5</v>
      </c>
      <c r="W3015">
        <v>3</v>
      </c>
    </row>
    <row r="3016" spans="1:23" x14ac:dyDescent="0.25">
      <c r="A3016" s="10">
        <v>44449</v>
      </c>
      <c r="B3016">
        <v>3261</v>
      </c>
      <c r="C3016" t="s">
        <v>192</v>
      </c>
      <c r="D3016">
        <v>5</v>
      </c>
      <c r="E3016">
        <v>8</v>
      </c>
      <c r="F3016">
        <v>-3</v>
      </c>
      <c r="G3016">
        <v>5</v>
      </c>
      <c r="H3016">
        <v>91</v>
      </c>
      <c r="J3016">
        <v>88</v>
      </c>
      <c r="K3016">
        <v>91</v>
      </c>
      <c r="L3016">
        <v>92</v>
      </c>
      <c r="M3016">
        <v>90</v>
      </c>
      <c r="N3016">
        <v>85</v>
      </c>
      <c r="O3016">
        <v>80</v>
      </c>
      <c r="P3016">
        <v>85</v>
      </c>
      <c r="Q3016">
        <v>84</v>
      </c>
      <c r="R3016">
        <v>86</v>
      </c>
      <c r="T3016" s="34">
        <f>_xlfn.XLOOKUP(B3016,Demog!$A$2:$A$219,Demog!$P$2:$P$219,,,2)</f>
        <v>29561</v>
      </c>
      <c r="U3016" s="34">
        <f t="shared" si="47"/>
        <v>10</v>
      </c>
      <c r="V3016" s="13">
        <f>IF(OR(Table1[[#This Row],[7d_positivity_public]]=0,ISBLANK(Table1[[#This Row],[7d_positivity_public]])),"",(Table1[[#This Row],[7d_positivity_public]]-Table1[[#This Row],[7d_positivity_all]])/Table1[[#This Row],[7d_positivity_public]])</f>
        <v>0.4</v>
      </c>
      <c r="W3016">
        <v>3</v>
      </c>
    </row>
    <row r="3017" spans="1:23" x14ac:dyDescent="0.25">
      <c r="A3017" s="10">
        <v>44449</v>
      </c>
      <c r="B3017">
        <v>3262</v>
      </c>
      <c r="C3017" t="s">
        <v>193</v>
      </c>
      <c r="D3017">
        <v>6</v>
      </c>
      <c r="E3017">
        <v>5</v>
      </c>
      <c r="F3017">
        <v>1</v>
      </c>
      <c r="G3017">
        <v>6</v>
      </c>
      <c r="H3017">
        <v>87</v>
      </c>
      <c r="J3017">
        <v>87</v>
      </c>
      <c r="K3017">
        <v>87</v>
      </c>
      <c r="L3017">
        <v>90</v>
      </c>
      <c r="M3017">
        <v>84</v>
      </c>
      <c r="N3017">
        <v>80</v>
      </c>
      <c r="O3017">
        <v>76</v>
      </c>
      <c r="P3017">
        <v>80</v>
      </c>
      <c r="Q3017">
        <v>81</v>
      </c>
      <c r="R3017">
        <v>80</v>
      </c>
      <c r="T3017" s="34">
        <f>_xlfn.XLOOKUP(B3017,Demog!$A$2:$A$219,Demog!$P$2:$P$219,,,2)</f>
        <v>37453</v>
      </c>
      <c r="U3017" s="34">
        <f t="shared" si="47"/>
        <v>16</v>
      </c>
      <c r="V3017" s="13">
        <f>IF(OR(Table1[[#This Row],[7d_positivity_public]]=0,ISBLANK(Table1[[#This Row],[7d_positivity_public]])),"",(Table1[[#This Row],[7d_positivity_public]]-Table1[[#This Row],[7d_positivity_all]])/Table1[[#This Row],[7d_positivity_public]])</f>
        <v>0.5</v>
      </c>
      <c r="W3017">
        <v>3</v>
      </c>
    </row>
    <row r="3018" spans="1:23" x14ac:dyDescent="0.25">
      <c r="A3018" s="10">
        <v>44449</v>
      </c>
      <c r="B3018">
        <v>3263</v>
      </c>
      <c r="C3018" t="s">
        <v>194</v>
      </c>
      <c r="D3018">
        <v>6</v>
      </c>
      <c r="E3018">
        <v>6</v>
      </c>
      <c r="F3018">
        <v>0</v>
      </c>
      <c r="G3018">
        <v>7</v>
      </c>
      <c r="H3018">
        <v>94</v>
      </c>
      <c r="J3018">
        <v>89</v>
      </c>
      <c r="K3018">
        <v>94</v>
      </c>
      <c r="L3018">
        <v>96</v>
      </c>
      <c r="M3018">
        <v>92</v>
      </c>
      <c r="N3018">
        <v>86</v>
      </c>
      <c r="O3018">
        <v>77</v>
      </c>
      <c r="P3018">
        <v>86</v>
      </c>
      <c r="Q3018">
        <v>85</v>
      </c>
      <c r="R3018">
        <v>88</v>
      </c>
      <c r="T3018" s="34">
        <f>_xlfn.XLOOKUP(B3018,Demog!$A$2:$A$219,Demog!$P$2:$P$219,,,2)</f>
        <v>36496</v>
      </c>
      <c r="U3018" s="34">
        <f t="shared" si="47"/>
        <v>15</v>
      </c>
      <c r="V3018" s="13">
        <f>IF(OR(Table1[[#This Row],[7d_positivity_public]]=0,ISBLANK(Table1[[#This Row],[7d_positivity_public]])),"",(Table1[[#This Row],[7d_positivity_public]]-Table1[[#This Row],[7d_positivity_all]])/Table1[[#This Row],[7d_positivity_public]])</f>
        <v>0.42857142857142855</v>
      </c>
      <c r="W3018">
        <v>4</v>
      </c>
    </row>
    <row r="3019" spans="1:23" x14ac:dyDescent="0.25">
      <c r="A3019" s="10">
        <v>44449</v>
      </c>
      <c r="B3019">
        <v>3264</v>
      </c>
      <c r="C3019" t="s">
        <v>195</v>
      </c>
      <c r="D3019">
        <v>5</v>
      </c>
      <c r="E3019">
        <v>6</v>
      </c>
      <c r="F3019">
        <v>-1</v>
      </c>
      <c r="G3019">
        <v>9</v>
      </c>
      <c r="H3019">
        <v>92</v>
      </c>
      <c r="J3019">
        <v>89</v>
      </c>
      <c r="K3019">
        <v>92</v>
      </c>
      <c r="L3019">
        <v>93</v>
      </c>
      <c r="M3019">
        <v>90</v>
      </c>
      <c r="N3019">
        <v>85</v>
      </c>
      <c r="O3019">
        <v>79</v>
      </c>
      <c r="P3019">
        <v>86</v>
      </c>
      <c r="Q3019">
        <v>85</v>
      </c>
      <c r="R3019">
        <v>87</v>
      </c>
      <c r="T3019" s="34">
        <f>_xlfn.XLOOKUP(B3019,Demog!$A$2:$A$219,Demog!$P$2:$P$219,,,2)</f>
        <v>31065</v>
      </c>
      <c r="U3019" s="34">
        <f t="shared" si="47"/>
        <v>11</v>
      </c>
      <c r="V3019" s="13">
        <f>IF(OR(Table1[[#This Row],[7d_positivity_public]]=0,ISBLANK(Table1[[#This Row],[7d_positivity_public]])),"",(Table1[[#This Row],[7d_positivity_public]]-Table1[[#This Row],[7d_positivity_all]])/Table1[[#This Row],[7d_positivity_public]])</f>
        <v>0.44444444444444442</v>
      </c>
      <c r="W3019">
        <v>5</v>
      </c>
    </row>
    <row r="3020" spans="1:23" x14ac:dyDescent="0.25">
      <c r="A3020" s="10">
        <v>44449</v>
      </c>
      <c r="B3020">
        <v>3311</v>
      </c>
      <c r="C3020" t="s">
        <v>196</v>
      </c>
      <c r="D3020">
        <v>8</v>
      </c>
      <c r="E3020">
        <v>8</v>
      </c>
      <c r="F3020">
        <v>0</v>
      </c>
      <c r="G3020">
        <v>4</v>
      </c>
      <c r="H3020">
        <v>90</v>
      </c>
      <c r="J3020">
        <v>89</v>
      </c>
      <c r="K3020">
        <v>91</v>
      </c>
      <c r="L3020">
        <v>90</v>
      </c>
      <c r="M3020">
        <v>91</v>
      </c>
      <c r="N3020">
        <v>85</v>
      </c>
      <c r="O3020">
        <v>80</v>
      </c>
      <c r="P3020">
        <v>85</v>
      </c>
      <c r="Q3020">
        <v>83</v>
      </c>
      <c r="R3020">
        <v>87</v>
      </c>
      <c r="T3020" s="34">
        <f>_xlfn.XLOOKUP(B3020,Demog!$A$2:$A$219,Demog!$P$2:$P$219,,,2)</f>
        <v>19230</v>
      </c>
      <c r="U3020" s="34">
        <f t="shared" si="47"/>
        <v>11</v>
      </c>
      <c r="V3020" s="13">
        <f>IF(OR(Table1[[#This Row],[7d_positivity_public]]=0,ISBLANK(Table1[[#This Row],[7d_positivity_public]])),"",(Table1[[#This Row],[7d_positivity_public]]-Table1[[#This Row],[7d_positivity_all]])/Table1[[#This Row],[7d_positivity_public]])</f>
        <v>0.25</v>
      </c>
      <c r="W3020">
        <v>3</v>
      </c>
    </row>
    <row r="3021" spans="1:23" x14ac:dyDescent="0.25">
      <c r="A3021" s="10">
        <v>44449</v>
      </c>
      <c r="B3021">
        <v>3312</v>
      </c>
      <c r="C3021" t="s">
        <v>197</v>
      </c>
      <c r="D3021">
        <v>12</v>
      </c>
      <c r="E3021">
        <v>8</v>
      </c>
      <c r="F3021">
        <v>4</v>
      </c>
      <c r="G3021">
        <v>8</v>
      </c>
      <c r="H3021">
        <v>90</v>
      </c>
      <c r="J3021">
        <v>90</v>
      </c>
      <c r="K3021">
        <v>90</v>
      </c>
      <c r="L3021">
        <v>90</v>
      </c>
      <c r="M3021">
        <v>89</v>
      </c>
      <c r="N3021">
        <v>83</v>
      </c>
      <c r="O3021">
        <v>73</v>
      </c>
      <c r="P3021">
        <v>84</v>
      </c>
      <c r="Q3021">
        <v>83</v>
      </c>
      <c r="R3021">
        <v>85</v>
      </c>
      <c r="T3021" s="34">
        <f>_xlfn.XLOOKUP(B3021,Demog!$A$2:$A$219,Demog!$P$2:$P$219,,,2)</f>
        <v>34244</v>
      </c>
      <c r="U3021" s="34">
        <f t="shared" si="47"/>
        <v>29</v>
      </c>
      <c r="V3021" s="13">
        <f>IF(OR(Table1[[#This Row],[7d_positivity_public]]=0,ISBLANK(Table1[[#This Row],[7d_positivity_public]])),"",(Table1[[#This Row],[7d_positivity_public]]-Table1[[#This Row],[7d_positivity_all]])/Table1[[#This Row],[7d_positivity_public]])</f>
        <v>0.5</v>
      </c>
      <c r="W3021">
        <v>4</v>
      </c>
    </row>
    <row r="3022" spans="1:23" x14ac:dyDescent="0.25">
      <c r="A3022" s="10">
        <v>44449</v>
      </c>
      <c r="B3022">
        <v>3313</v>
      </c>
      <c r="C3022" t="s">
        <v>198</v>
      </c>
      <c r="D3022">
        <v>5</v>
      </c>
      <c r="E3022">
        <v>9</v>
      </c>
      <c r="F3022">
        <v>-4</v>
      </c>
      <c r="G3022">
        <v>3</v>
      </c>
      <c r="H3022">
        <v>92</v>
      </c>
      <c r="J3022">
        <v>92</v>
      </c>
      <c r="K3022">
        <v>92</v>
      </c>
      <c r="L3022">
        <v>91</v>
      </c>
      <c r="M3022">
        <v>93</v>
      </c>
      <c r="N3022">
        <v>87</v>
      </c>
      <c r="O3022">
        <v>84</v>
      </c>
      <c r="P3022">
        <v>88</v>
      </c>
      <c r="Q3022">
        <v>85</v>
      </c>
      <c r="R3022">
        <v>90</v>
      </c>
      <c r="T3022" s="34">
        <f>_xlfn.XLOOKUP(B3022,Demog!$A$2:$A$219,Demog!$P$2:$P$219,,,2)</f>
        <v>29808</v>
      </c>
      <c r="U3022" s="34">
        <f t="shared" si="47"/>
        <v>10</v>
      </c>
      <c r="V3022" s="13">
        <f>IF(OR(Table1[[#This Row],[7d_positivity_public]]=0,ISBLANK(Table1[[#This Row],[7d_positivity_public]])),"",(Table1[[#This Row],[7d_positivity_public]]-Table1[[#This Row],[7d_positivity_all]])/Table1[[#This Row],[7d_positivity_public]])</f>
        <v>0.33333333333333331</v>
      </c>
      <c r="W3022">
        <v>2</v>
      </c>
    </row>
    <row r="3023" spans="1:23" x14ac:dyDescent="0.25">
      <c r="A3023" s="10">
        <v>44449</v>
      </c>
      <c r="B3023">
        <v>3314</v>
      </c>
      <c r="C3023" t="s">
        <v>199</v>
      </c>
      <c r="D3023">
        <v>12</v>
      </c>
      <c r="E3023">
        <v>6</v>
      </c>
      <c r="F3023">
        <v>6</v>
      </c>
      <c r="G3023">
        <v>8</v>
      </c>
      <c r="H3023">
        <v>91</v>
      </c>
      <c r="J3023">
        <v>89</v>
      </c>
      <c r="K3023">
        <v>91</v>
      </c>
      <c r="L3023">
        <v>89</v>
      </c>
      <c r="M3023">
        <v>94</v>
      </c>
      <c r="N3023">
        <v>86</v>
      </c>
      <c r="O3023">
        <v>81</v>
      </c>
      <c r="P3023">
        <v>87</v>
      </c>
      <c r="Q3023">
        <v>83</v>
      </c>
      <c r="R3023">
        <v>90</v>
      </c>
      <c r="T3023" s="34">
        <f>_xlfn.XLOOKUP(B3023,Demog!$A$2:$A$219,Demog!$P$2:$P$219,,,2)</f>
        <v>29271</v>
      </c>
      <c r="U3023" s="34">
        <f t="shared" si="47"/>
        <v>25</v>
      </c>
      <c r="V3023" s="13">
        <f>IF(OR(Table1[[#This Row],[7d_positivity_public]]=0,ISBLANK(Table1[[#This Row],[7d_positivity_public]])),"",(Table1[[#This Row],[7d_positivity_public]]-Table1[[#This Row],[7d_positivity_all]])/Table1[[#This Row],[7d_positivity_public]])</f>
        <v>0.375</v>
      </c>
      <c r="W3023">
        <v>5</v>
      </c>
    </row>
    <row r="3024" spans="1:23" x14ac:dyDescent="0.25">
      <c r="A3024" s="10">
        <v>44449</v>
      </c>
      <c r="B3024">
        <v>3315</v>
      </c>
      <c r="C3024" t="s">
        <v>200</v>
      </c>
      <c r="D3024">
        <v>7</v>
      </c>
      <c r="E3024">
        <v>4</v>
      </c>
      <c r="F3024">
        <v>3</v>
      </c>
      <c r="G3024">
        <v>5</v>
      </c>
      <c r="H3024">
        <v>93</v>
      </c>
      <c r="J3024">
        <v>93</v>
      </c>
      <c r="K3024">
        <v>92</v>
      </c>
      <c r="L3024">
        <v>92</v>
      </c>
      <c r="M3024">
        <v>93</v>
      </c>
      <c r="N3024">
        <v>87</v>
      </c>
      <c r="O3024">
        <v>83</v>
      </c>
      <c r="P3024">
        <v>87</v>
      </c>
      <c r="Q3024">
        <v>85</v>
      </c>
      <c r="R3024">
        <v>89</v>
      </c>
      <c r="T3024" s="34">
        <f>_xlfn.XLOOKUP(B3024,Demog!$A$2:$A$219,Demog!$P$2:$P$219,,,2)</f>
        <v>28839</v>
      </c>
      <c r="U3024" s="34">
        <f t="shared" si="47"/>
        <v>14</v>
      </c>
      <c r="V3024" s="13">
        <f>IF(OR(Table1[[#This Row],[7d_positivity_public]]=0,ISBLANK(Table1[[#This Row],[7d_positivity_public]])),"",(Table1[[#This Row],[7d_positivity_public]]-Table1[[#This Row],[7d_positivity_all]])/Table1[[#This Row],[7d_positivity_public]])</f>
        <v>0.4</v>
      </c>
      <c r="W3024">
        <v>3</v>
      </c>
    </row>
    <row r="3025" spans="1:23" x14ac:dyDescent="0.25">
      <c r="A3025" s="10">
        <v>44449</v>
      </c>
      <c r="B3025">
        <v>3321</v>
      </c>
      <c r="C3025" t="s">
        <v>201</v>
      </c>
      <c r="D3025">
        <v>9</v>
      </c>
      <c r="E3025">
        <v>10</v>
      </c>
      <c r="F3025">
        <v>-1</v>
      </c>
      <c r="G3025">
        <v>7</v>
      </c>
      <c r="H3025">
        <v>88</v>
      </c>
      <c r="J3025">
        <v>87</v>
      </c>
      <c r="K3025">
        <v>88</v>
      </c>
      <c r="L3025">
        <v>86</v>
      </c>
      <c r="M3025">
        <v>90</v>
      </c>
      <c r="N3025">
        <v>82</v>
      </c>
      <c r="O3025">
        <v>75</v>
      </c>
      <c r="P3025">
        <v>82</v>
      </c>
      <c r="Q3025">
        <v>77</v>
      </c>
      <c r="R3025">
        <v>85</v>
      </c>
      <c r="T3025" s="34">
        <f>_xlfn.XLOOKUP(B3025,Demog!$A$2:$A$219,Demog!$P$2:$P$219,,,2)</f>
        <v>19412</v>
      </c>
      <c r="U3025" s="34">
        <f t="shared" si="47"/>
        <v>12</v>
      </c>
      <c r="V3025" s="13">
        <f>IF(OR(Table1[[#This Row],[7d_positivity_public]]=0,ISBLANK(Table1[[#This Row],[7d_positivity_public]])),"",(Table1[[#This Row],[7d_positivity_public]]-Table1[[#This Row],[7d_positivity_all]])/Table1[[#This Row],[7d_positivity_public]])</f>
        <v>0.42857142857142855</v>
      </c>
      <c r="W3025">
        <v>4</v>
      </c>
    </row>
    <row r="3026" spans="1:23" x14ac:dyDescent="0.25">
      <c r="A3026" s="10">
        <v>44449</v>
      </c>
      <c r="B3026">
        <v>3322</v>
      </c>
      <c r="C3026" t="s">
        <v>202</v>
      </c>
      <c r="D3026">
        <v>4</v>
      </c>
      <c r="E3026">
        <v>5</v>
      </c>
      <c r="F3026">
        <v>-1</v>
      </c>
      <c r="G3026">
        <v>3</v>
      </c>
      <c r="H3026">
        <v>86</v>
      </c>
      <c r="J3026">
        <v>86</v>
      </c>
      <c r="K3026">
        <v>86</v>
      </c>
      <c r="L3026">
        <v>82</v>
      </c>
      <c r="M3026">
        <v>88</v>
      </c>
      <c r="N3026">
        <v>79</v>
      </c>
      <c r="O3026">
        <v>74</v>
      </c>
      <c r="P3026">
        <v>80</v>
      </c>
      <c r="Q3026">
        <v>74</v>
      </c>
      <c r="R3026">
        <v>84</v>
      </c>
      <c r="T3026" s="34">
        <f>_xlfn.XLOOKUP(B3026,Demog!$A$2:$A$219,Demog!$P$2:$P$219,,,2)</f>
        <v>25992</v>
      </c>
      <c r="U3026" s="34">
        <f t="shared" si="47"/>
        <v>7</v>
      </c>
      <c r="V3026" s="13">
        <f>IF(OR(Table1[[#This Row],[7d_positivity_public]]=0,ISBLANK(Table1[[#This Row],[7d_positivity_public]])),"",(Table1[[#This Row],[7d_positivity_public]]-Table1[[#This Row],[7d_positivity_all]])/Table1[[#This Row],[7d_positivity_public]])</f>
        <v>0.66666666666666663</v>
      </c>
      <c r="W3026">
        <v>1</v>
      </c>
    </row>
    <row r="3027" spans="1:23" x14ac:dyDescent="0.25">
      <c r="A3027" s="10">
        <v>44449</v>
      </c>
      <c r="B3027">
        <v>3323</v>
      </c>
      <c r="C3027" t="s">
        <v>203</v>
      </c>
      <c r="D3027">
        <v>3</v>
      </c>
      <c r="E3027">
        <v>3</v>
      </c>
      <c r="F3027">
        <v>0</v>
      </c>
      <c r="G3027">
        <v>2</v>
      </c>
      <c r="H3027">
        <v>88</v>
      </c>
      <c r="J3027">
        <v>81</v>
      </c>
      <c r="K3027">
        <v>88</v>
      </c>
      <c r="L3027">
        <v>85</v>
      </c>
      <c r="M3027">
        <v>90</v>
      </c>
      <c r="N3027">
        <v>82</v>
      </c>
      <c r="O3027">
        <v>74</v>
      </c>
      <c r="P3027">
        <v>83</v>
      </c>
      <c r="Q3027">
        <v>76</v>
      </c>
      <c r="R3027">
        <v>87</v>
      </c>
      <c r="T3027" s="34">
        <f>_xlfn.XLOOKUP(B3027,Demog!$A$2:$A$219,Demog!$P$2:$P$219,,,2)</f>
        <v>5086</v>
      </c>
      <c r="U3027" s="34">
        <f t="shared" si="47"/>
        <v>1</v>
      </c>
      <c r="V3027" s="13">
        <f>IF(OR(Table1[[#This Row],[7d_positivity_public]]=0,ISBLANK(Table1[[#This Row],[7d_positivity_public]])),"",(Table1[[#This Row],[7d_positivity_public]]-Table1[[#This Row],[7d_positivity_all]])/Table1[[#This Row],[7d_positivity_public]])</f>
        <v>0.5</v>
      </c>
      <c r="W3027">
        <v>1</v>
      </c>
    </row>
    <row r="3028" spans="1:23" x14ac:dyDescent="0.25">
      <c r="A3028" s="10">
        <v>44449</v>
      </c>
      <c r="B3028">
        <v>4111</v>
      </c>
      <c r="C3028" t="s">
        <v>204</v>
      </c>
      <c r="D3028">
        <v>9</v>
      </c>
      <c r="E3028">
        <v>6</v>
      </c>
      <c r="F3028">
        <v>3</v>
      </c>
      <c r="G3028">
        <v>14</v>
      </c>
      <c r="H3028">
        <v>90</v>
      </c>
      <c r="J3028">
        <v>83</v>
      </c>
      <c r="K3028">
        <v>90</v>
      </c>
      <c r="L3028">
        <v>90</v>
      </c>
      <c r="M3028">
        <v>90</v>
      </c>
      <c r="N3028">
        <v>81</v>
      </c>
      <c r="O3028">
        <v>67</v>
      </c>
      <c r="P3028">
        <v>82</v>
      </c>
      <c r="Q3028">
        <v>80</v>
      </c>
      <c r="R3028">
        <v>84</v>
      </c>
      <c r="T3028" s="34">
        <f>_xlfn.XLOOKUP(B3028,Demog!$A$2:$A$219,Demog!$P$2:$P$219,,,2)</f>
        <v>31290</v>
      </c>
      <c r="U3028" s="34">
        <f t="shared" si="47"/>
        <v>20</v>
      </c>
      <c r="V3028" s="13">
        <f>IF(OR(Table1[[#This Row],[7d_positivity_public]]=0,ISBLANK(Table1[[#This Row],[7d_positivity_public]])),"",(Table1[[#This Row],[7d_positivity_public]]-Table1[[#This Row],[7d_positivity_all]])/Table1[[#This Row],[7d_positivity_public]])</f>
        <v>0.2857142857142857</v>
      </c>
      <c r="W3028">
        <v>10</v>
      </c>
    </row>
    <row r="3029" spans="1:23" x14ac:dyDescent="0.25">
      <c r="A3029" s="10">
        <v>44449</v>
      </c>
      <c r="B3029">
        <v>4112</v>
      </c>
      <c r="C3029" t="s">
        <v>205</v>
      </c>
      <c r="D3029">
        <v>3</v>
      </c>
      <c r="E3029">
        <v>7</v>
      </c>
      <c r="F3029">
        <v>-4</v>
      </c>
      <c r="G3029">
        <v>5</v>
      </c>
      <c r="H3029">
        <v>92</v>
      </c>
      <c r="J3029">
        <v>88</v>
      </c>
      <c r="K3029">
        <v>92</v>
      </c>
      <c r="L3029">
        <v>91</v>
      </c>
      <c r="M3029">
        <v>93</v>
      </c>
      <c r="N3029">
        <v>86</v>
      </c>
      <c r="O3029">
        <v>77</v>
      </c>
      <c r="P3029">
        <v>87</v>
      </c>
      <c r="Q3029">
        <v>84</v>
      </c>
      <c r="R3029">
        <v>89</v>
      </c>
      <c r="T3029" s="34">
        <f>_xlfn.XLOOKUP(B3029,Demog!$A$2:$A$219,Demog!$P$2:$P$219,,,2)</f>
        <v>32057</v>
      </c>
      <c r="U3029" s="34">
        <f t="shared" si="47"/>
        <v>7</v>
      </c>
      <c r="V3029" s="13">
        <f>IF(OR(Table1[[#This Row],[7d_positivity_public]]=0,ISBLANK(Table1[[#This Row],[7d_positivity_public]])),"",(Table1[[#This Row],[7d_positivity_public]]-Table1[[#This Row],[7d_positivity_all]])/Table1[[#This Row],[7d_positivity_public]])</f>
        <v>0.2</v>
      </c>
      <c r="W3029">
        <v>4</v>
      </c>
    </row>
    <row r="3030" spans="1:23" x14ac:dyDescent="0.25">
      <c r="A3030" s="10">
        <v>44449</v>
      </c>
      <c r="B3030">
        <v>4113</v>
      </c>
      <c r="C3030" t="s">
        <v>206</v>
      </c>
      <c r="D3030">
        <v>5</v>
      </c>
      <c r="E3030">
        <v>3</v>
      </c>
      <c r="F3030">
        <v>2</v>
      </c>
      <c r="G3030">
        <v>11</v>
      </c>
      <c r="H3030">
        <v>91</v>
      </c>
      <c r="J3030">
        <v>85</v>
      </c>
      <c r="K3030">
        <v>91</v>
      </c>
      <c r="L3030">
        <v>92</v>
      </c>
      <c r="M3030">
        <v>91</v>
      </c>
      <c r="N3030">
        <v>84</v>
      </c>
      <c r="O3030">
        <v>75</v>
      </c>
      <c r="P3030">
        <v>85</v>
      </c>
      <c r="Q3030">
        <v>83</v>
      </c>
      <c r="R3030">
        <v>87</v>
      </c>
      <c r="T3030" s="34">
        <f>_xlfn.XLOOKUP(B3030,Demog!$A$2:$A$219,Demog!$P$2:$P$219,,,2)</f>
        <v>22445</v>
      </c>
      <c r="U3030" s="34">
        <f t="shared" si="47"/>
        <v>8</v>
      </c>
      <c r="V3030" s="13">
        <f>IF(OR(Table1[[#This Row],[7d_positivity_public]]=0,ISBLANK(Table1[[#This Row],[7d_positivity_public]])),"",(Table1[[#This Row],[7d_positivity_public]]-Table1[[#This Row],[7d_positivity_all]])/Table1[[#This Row],[7d_positivity_public]])</f>
        <v>0.27272727272727271</v>
      </c>
      <c r="W3030">
        <v>8</v>
      </c>
    </row>
    <row r="3031" spans="1:23" x14ac:dyDescent="0.25">
      <c r="A3031" s="10">
        <v>44449</v>
      </c>
      <c r="B3031">
        <v>4114</v>
      </c>
      <c r="C3031" t="s">
        <v>207</v>
      </c>
      <c r="D3031">
        <v>4</v>
      </c>
      <c r="E3031">
        <v>2</v>
      </c>
      <c r="F3031">
        <v>2</v>
      </c>
      <c r="G3031">
        <v>6</v>
      </c>
      <c r="H3031">
        <v>94</v>
      </c>
      <c r="J3031">
        <v>97</v>
      </c>
      <c r="K3031">
        <v>94</v>
      </c>
      <c r="L3031">
        <v>91</v>
      </c>
      <c r="M3031">
        <v>96</v>
      </c>
      <c r="N3031">
        <v>89</v>
      </c>
      <c r="O3031">
        <v>86</v>
      </c>
      <c r="P3031">
        <v>90</v>
      </c>
      <c r="Q3031">
        <v>84</v>
      </c>
      <c r="R3031">
        <v>93</v>
      </c>
      <c r="T3031" s="34">
        <f>_xlfn.XLOOKUP(B3031,Demog!$A$2:$A$219,Demog!$P$2:$P$219,,,2)</f>
        <v>18094</v>
      </c>
      <c r="U3031" s="34">
        <f t="shared" si="47"/>
        <v>5</v>
      </c>
      <c r="V3031" s="13">
        <f>IF(OR(Table1[[#This Row],[7d_positivity_public]]=0,ISBLANK(Table1[[#This Row],[7d_positivity_public]])),"",(Table1[[#This Row],[7d_positivity_public]]-Table1[[#This Row],[7d_positivity_all]])/Table1[[#This Row],[7d_positivity_public]])</f>
        <v>0.33333333333333331</v>
      </c>
      <c r="W3031">
        <v>4</v>
      </c>
    </row>
    <row r="3032" spans="1:23" x14ac:dyDescent="0.25">
      <c r="A3032" s="10">
        <v>44449</v>
      </c>
      <c r="B3032">
        <v>4115</v>
      </c>
      <c r="C3032" t="s">
        <v>208</v>
      </c>
      <c r="D3032">
        <v>6</v>
      </c>
      <c r="E3032">
        <v>3</v>
      </c>
      <c r="F3032">
        <v>3</v>
      </c>
      <c r="G3032">
        <v>8</v>
      </c>
      <c r="H3032">
        <v>95</v>
      </c>
      <c r="J3032">
        <v>91</v>
      </c>
      <c r="K3032">
        <v>95</v>
      </c>
      <c r="L3032">
        <v>96</v>
      </c>
      <c r="M3032">
        <v>94</v>
      </c>
      <c r="N3032">
        <v>88</v>
      </c>
      <c r="O3032">
        <v>79</v>
      </c>
      <c r="P3032">
        <v>89</v>
      </c>
      <c r="Q3032">
        <v>87</v>
      </c>
      <c r="R3032">
        <v>91</v>
      </c>
      <c r="T3032" s="34">
        <f>_xlfn.XLOOKUP(B3032,Demog!$A$2:$A$219,Demog!$P$2:$P$219,,,2)</f>
        <v>38257</v>
      </c>
      <c r="U3032" s="34">
        <f t="shared" si="47"/>
        <v>16</v>
      </c>
      <c r="V3032" s="13">
        <f>IF(OR(Table1[[#This Row],[7d_positivity_public]]=0,ISBLANK(Table1[[#This Row],[7d_positivity_public]])),"",(Table1[[#This Row],[7d_positivity_public]]-Table1[[#This Row],[7d_positivity_all]])/Table1[[#This Row],[7d_positivity_public]])</f>
        <v>0.5</v>
      </c>
      <c r="W3032">
        <v>4</v>
      </c>
    </row>
    <row r="3033" spans="1:23" x14ac:dyDescent="0.25">
      <c r="A3033" s="10">
        <v>44449</v>
      </c>
      <c r="B3033">
        <v>4116</v>
      </c>
      <c r="C3033" t="s">
        <v>209</v>
      </c>
      <c r="D3033">
        <v>3</v>
      </c>
      <c r="E3033">
        <v>6</v>
      </c>
      <c r="F3033">
        <v>-3</v>
      </c>
      <c r="G3033">
        <v>3</v>
      </c>
      <c r="H3033">
        <v>92</v>
      </c>
      <c r="J3033">
        <v>91</v>
      </c>
      <c r="K3033">
        <v>92</v>
      </c>
      <c r="L3033">
        <v>92</v>
      </c>
      <c r="M3033">
        <v>93</v>
      </c>
      <c r="N3033">
        <v>85</v>
      </c>
      <c r="O3033">
        <v>78</v>
      </c>
      <c r="P3033">
        <v>86</v>
      </c>
      <c r="Q3033">
        <v>83</v>
      </c>
      <c r="R3033">
        <v>89</v>
      </c>
      <c r="T3033" s="34">
        <f>_xlfn.XLOOKUP(B3033,Demog!$A$2:$A$219,Demog!$P$2:$P$219,,,2)</f>
        <v>24167</v>
      </c>
      <c r="U3033" s="34">
        <f t="shared" si="47"/>
        <v>5</v>
      </c>
      <c r="V3033" s="13">
        <f>IF(OR(Table1[[#This Row],[7d_positivity_public]]=0,ISBLANK(Table1[[#This Row],[7d_positivity_public]])),"",(Table1[[#This Row],[7d_positivity_public]]-Table1[[#This Row],[7d_positivity_all]])/Table1[[#This Row],[7d_positivity_public]])</f>
        <v>0.33333333333333331</v>
      </c>
      <c r="W3033">
        <v>2</v>
      </c>
    </row>
    <row r="3034" spans="1:23" x14ac:dyDescent="0.25">
      <c r="A3034" s="10">
        <v>44449</v>
      </c>
      <c r="B3034">
        <v>4117</v>
      </c>
      <c r="C3034" t="s">
        <v>210</v>
      </c>
      <c r="D3034">
        <v>4</v>
      </c>
      <c r="E3034">
        <v>6</v>
      </c>
      <c r="F3034">
        <v>-2</v>
      </c>
      <c r="G3034">
        <v>7</v>
      </c>
      <c r="H3034">
        <v>90</v>
      </c>
      <c r="J3034">
        <v>87</v>
      </c>
      <c r="K3034">
        <v>91</v>
      </c>
      <c r="L3034">
        <v>89</v>
      </c>
      <c r="M3034">
        <v>93</v>
      </c>
      <c r="N3034">
        <v>83</v>
      </c>
      <c r="O3034">
        <v>75</v>
      </c>
      <c r="P3034">
        <v>84</v>
      </c>
      <c r="Q3034">
        <v>80</v>
      </c>
      <c r="R3034">
        <v>89</v>
      </c>
      <c r="T3034" s="34">
        <f>_xlfn.XLOOKUP(B3034,Demog!$A$2:$A$219,Demog!$P$2:$P$219,,,2)</f>
        <v>29704</v>
      </c>
      <c r="U3034" s="34">
        <f t="shared" si="47"/>
        <v>8</v>
      </c>
      <c r="V3034" s="13">
        <f>IF(OR(Table1[[#This Row],[7d_positivity_public]]=0,ISBLANK(Table1[[#This Row],[7d_positivity_public]])),"",(Table1[[#This Row],[7d_positivity_public]]-Table1[[#This Row],[7d_positivity_all]])/Table1[[#This Row],[7d_positivity_public]])</f>
        <v>0.14285714285714285</v>
      </c>
      <c r="W3034">
        <v>6</v>
      </c>
    </row>
    <row r="3035" spans="1:23" x14ac:dyDescent="0.25">
      <c r="A3035" s="10">
        <v>44449</v>
      </c>
      <c r="B3035">
        <v>4118</v>
      </c>
      <c r="C3035" t="s">
        <v>211</v>
      </c>
      <c r="D3035">
        <v>2</v>
      </c>
      <c r="E3035">
        <v>4</v>
      </c>
      <c r="F3035">
        <v>-2</v>
      </c>
      <c r="G3035">
        <v>3</v>
      </c>
      <c r="H3035">
        <v>90</v>
      </c>
      <c r="J3035">
        <v>84</v>
      </c>
      <c r="K3035">
        <v>90</v>
      </c>
      <c r="L3035">
        <v>87</v>
      </c>
      <c r="M3035">
        <v>93</v>
      </c>
      <c r="N3035">
        <v>84</v>
      </c>
      <c r="O3035">
        <v>75</v>
      </c>
      <c r="P3035">
        <v>85</v>
      </c>
      <c r="Q3035">
        <v>80</v>
      </c>
      <c r="R3035">
        <v>90</v>
      </c>
      <c r="T3035" s="34">
        <f>_xlfn.XLOOKUP(B3035,Demog!$A$2:$A$219,Demog!$P$2:$P$219,,,2)</f>
        <v>10408</v>
      </c>
      <c r="U3035" s="34">
        <f t="shared" si="47"/>
        <v>1</v>
      </c>
      <c r="V3035" s="13">
        <f>IF(OR(Table1[[#This Row],[7d_positivity_public]]=0,ISBLANK(Table1[[#This Row],[7d_positivity_public]])),"",(Table1[[#This Row],[7d_positivity_public]]-Table1[[#This Row],[7d_positivity_all]])/Table1[[#This Row],[7d_positivity_public]])</f>
        <v>0</v>
      </c>
      <c r="W3035">
        <v>3</v>
      </c>
    </row>
    <row r="3036" spans="1:23" x14ac:dyDescent="0.25">
      <c r="A3036" s="10">
        <v>44449</v>
      </c>
      <c r="B3036">
        <v>4119</v>
      </c>
      <c r="C3036" t="s">
        <v>212</v>
      </c>
      <c r="D3036">
        <v>3</v>
      </c>
      <c r="E3036">
        <v>20</v>
      </c>
      <c r="F3036">
        <v>-17</v>
      </c>
      <c r="G3036">
        <v>1</v>
      </c>
      <c r="H3036">
        <v>88</v>
      </c>
      <c r="J3036">
        <v>82</v>
      </c>
      <c r="K3036">
        <v>88</v>
      </c>
      <c r="L3036">
        <v>85</v>
      </c>
      <c r="M3036">
        <v>91</v>
      </c>
      <c r="N3036">
        <v>81</v>
      </c>
      <c r="O3036">
        <v>70</v>
      </c>
      <c r="P3036">
        <v>82</v>
      </c>
      <c r="Q3036">
        <v>76</v>
      </c>
      <c r="R3036">
        <v>86</v>
      </c>
      <c r="T3036" s="34">
        <f>_xlfn.XLOOKUP(B3036,Demog!$A$2:$A$219,Demog!$P$2:$P$219,,,2)</f>
        <v>19497</v>
      </c>
      <c r="U3036" s="34">
        <f t="shared" si="47"/>
        <v>4</v>
      </c>
      <c r="V3036" s="13">
        <f>IF(OR(Table1[[#This Row],[7d_positivity_public]]=0,ISBLANK(Table1[[#This Row],[7d_positivity_public]])),"",(Table1[[#This Row],[7d_positivity_public]]-Table1[[#This Row],[7d_positivity_all]])/Table1[[#This Row],[7d_positivity_public]])</f>
        <v>0</v>
      </c>
      <c r="W3036">
        <v>1</v>
      </c>
    </row>
    <row r="3037" spans="1:23" x14ac:dyDescent="0.25">
      <c r="A3037" s="10">
        <v>44449</v>
      </c>
      <c r="B3037">
        <v>4121</v>
      </c>
      <c r="C3037" t="s">
        <v>213</v>
      </c>
      <c r="D3037">
        <v>3</v>
      </c>
      <c r="E3037">
        <v>3</v>
      </c>
      <c r="F3037">
        <v>0</v>
      </c>
      <c r="G3037">
        <v>3</v>
      </c>
      <c r="H3037">
        <v>88</v>
      </c>
      <c r="J3037">
        <v>81</v>
      </c>
      <c r="K3037">
        <v>88</v>
      </c>
      <c r="L3037">
        <v>84</v>
      </c>
      <c r="M3037">
        <v>93</v>
      </c>
      <c r="N3037">
        <v>81</v>
      </c>
      <c r="O3037">
        <v>69</v>
      </c>
      <c r="P3037">
        <v>82</v>
      </c>
      <c r="Q3037">
        <v>75</v>
      </c>
      <c r="R3037">
        <v>90</v>
      </c>
      <c r="T3037" s="34">
        <f>_xlfn.XLOOKUP(B3037,Demog!$A$2:$A$219,Demog!$P$2:$P$219,,,2)</f>
        <v>16859</v>
      </c>
      <c r="U3037" s="34">
        <f t="shared" si="47"/>
        <v>4</v>
      </c>
      <c r="V3037" s="13">
        <f>IF(OR(Table1[[#This Row],[7d_positivity_public]]=0,ISBLANK(Table1[[#This Row],[7d_positivity_public]])),"",(Table1[[#This Row],[7d_positivity_public]]-Table1[[#This Row],[7d_positivity_all]])/Table1[[#This Row],[7d_positivity_public]])</f>
        <v>0</v>
      </c>
      <c r="W3037">
        <v>3</v>
      </c>
    </row>
    <row r="3038" spans="1:23" x14ac:dyDescent="0.25">
      <c r="A3038" s="10">
        <v>44449</v>
      </c>
      <c r="B3038">
        <v>4122</v>
      </c>
      <c r="C3038" t="s">
        <v>214</v>
      </c>
      <c r="D3038">
        <v>10</v>
      </c>
      <c r="E3038">
        <v>5</v>
      </c>
      <c r="F3038">
        <v>5</v>
      </c>
      <c r="G3038">
        <v>13</v>
      </c>
      <c r="H3038">
        <v>87</v>
      </c>
      <c r="J3038">
        <v>83</v>
      </c>
      <c r="K3038">
        <v>87</v>
      </c>
      <c r="L3038">
        <v>79</v>
      </c>
      <c r="M3038">
        <v>92</v>
      </c>
      <c r="N3038">
        <v>79</v>
      </c>
      <c r="O3038">
        <v>68</v>
      </c>
      <c r="P3038">
        <v>80</v>
      </c>
      <c r="Q3038">
        <v>67</v>
      </c>
      <c r="R3038">
        <v>89</v>
      </c>
      <c r="T3038" s="34">
        <f>_xlfn.XLOOKUP(B3038,Demog!$A$2:$A$219,Demog!$P$2:$P$219,,,2)</f>
        <v>4837</v>
      </c>
      <c r="U3038" s="34">
        <f t="shared" si="47"/>
        <v>3</v>
      </c>
      <c r="V3038" s="13">
        <f>IF(OR(Table1[[#This Row],[7d_positivity_public]]=0,ISBLANK(Table1[[#This Row],[7d_positivity_public]])),"",(Table1[[#This Row],[7d_positivity_public]]-Table1[[#This Row],[7d_positivity_all]])/Table1[[#This Row],[7d_positivity_public]])</f>
        <v>0.23076923076923078</v>
      </c>
      <c r="W3038">
        <v>10</v>
      </c>
    </row>
    <row r="3039" spans="1:23" x14ac:dyDescent="0.25">
      <c r="A3039" s="10">
        <v>44449</v>
      </c>
      <c r="B3039">
        <v>4123</v>
      </c>
      <c r="C3039" t="s">
        <v>215</v>
      </c>
      <c r="D3039">
        <v>5</v>
      </c>
      <c r="E3039">
        <v>12</v>
      </c>
      <c r="F3039">
        <v>-7</v>
      </c>
      <c r="G3039">
        <v>4</v>
      </c>
      <c r="H3039">
        <v>89</v>
      </c>
      <c r="J3039">
        <v>86</v>
      </c>
      <c r="K3039">
        <v>90</v>
      </c>
      <c r="L3039">
        <v>87</v>
      </c>
      <c r="M3039">
        <v>93</v>
      </c>
      <c r="N3039">
        <v>81</v>
      </c>
      <c r="O3039">
        <v>72</v>
      </c>
      <c r="P3039">
        <v>82</v>
      </c>
      <c r="Q3039">
        <v>77</v>
      </c>
      <c r="R3039">
        <v>88</v>
      </c>
      <c r="T3039" s="34">
        <f>_xlfn.XLOOKUP(B3039,Demog!$A$2:$A$219,Demog!$P$2:$P$219,,,2)</f>
        <v>37985</v>
      </c>
      <c r="U3039" s="34">
        <f t="shared" si="47"/>
        <v>13</v>
      </c>
      <c r="V3039" s="13">
        <f>IF(OR(Table1[[#This Row],[7d_positivity_public]]=0,ISBLANK(Table1[[#This Row],[7d_positivity_public]])),"",(Table1[[#This Row],[7d_positivity_public]]-Table1[[#This Row],[7d_positivity_all]])/Table1[[#This Row],[7d_positivity_public]])</f>
        <v>0.25</v>
      </c>
      <c r="W3039">
        <v>3</v>
      </c>
    </row>
    <row r="3040" spans="1:23" x14ac:dyDescent="0.25">
      <c r="A3040" s="10">
        <v>44449</v>
      </c>
      <c r="B3040">
        <v>4124</v>
      </c>
      <c r="C3040" t="s">
        <v>216</v>
      </c>
      <c r="D3040">
        <v>2</v>
      </c>
      <c r="E3040">
        <v>6</v>
      </c>
      <c r="F3040">
        <v>-4</v>
      </c>
      <c r="G3040">
        <v>3</v>
      </c>
      <c r="H3040">
        <v>84</v>
      </c>
      <c r="J3040">
        <v>79</v>
      </c>
      <c r="K3040">
        <v>84</v>
      </c>
      <c r="L3040">
        <v>77</v>
      </c>
      <c r="M3040">
        <v>90</v>
      </c>
      <c r="N3040">
        <v>76</v>
      </c>
      <c r="O3040">
        <v>65</v>
      </c>
      <c r="P3040">
        <v>77</v>
      </c>
      <c r="Q3040">
        <v>66</v>
      </c>
      <c r="R3040">
        <v>86</v>
      </c>
      <c r="T3040" s="34">
        <f>_xlfn.XLOOKUP(B3040,Demog!$A$2:$A$219,Demog!$P$2:$P$219,,,2)</f>
        <v>14894</v>
      </c>
      <c r="U3040" s="34">
        <f t="shared" si="47"/>
        <v>2</v>
      </c>
      <c r="V3040" s="13">
        <f>IF(OR(Table1[[#This Row],[7d_positivity_public]]=0,ISBLANK(Table1[[#This Row],[7d_positivity_public]])),"",(Table1[[#This Row],[7d_positivity_public]]-Table1[[#This Row],[7d_positivity_all]])/Table1[[#This Row],[7d_positivity_public]])</f>
        <v>0.33333333333333331</v>
      </c>
      <c r="W3040">
        <v>2</v>
      </c>
    </row>
    <row r="3041" spans="1:23" x14ac:dyDescent="0.25">
      <c r="A3041" s="10">
        <v>44449</v>
      </c>
      <c r="B3041">
        <v>4125</v>
      </c>
      <c r="C3041" t="s">
        <v>217</v>
      </c>
      <c r="D3041">
        <v>0</v>
      </c>
      <c r="E3041">
        <v>0</v>
      </c>
      <c r="F3041">
        <v>0</v>
      </c>
      <c r="G3041">
        <v>0</v>
      </c>
      <c r="H3041">
        <v>80</v>
      </c>
      <c r="J3041">
        <v>73</v>
      </c>
      <c r="K3041">
        <v>80</v>
      </c>
      <c r="L3041">
        <v>71</v>
      </c>
      <c r="M3041">
        <v>87</v>
      </c>
      <c r="N3041">
        <v>71</v>
      </c>
      <c r="O3041">
        <v>53</v>
      </c>
      <c r="P3041">
        <v>72</v>
      </c>
      <c r="Q3041">
        <v>59</v>
      </c>
      <c r="R3041">
        <v>82</v>
      </c>
      <c r="T3041" s="34">
        <f>_xlfn.XLOOKUP(B3041,Demog!$A$2:$A$219,Demog!$P$2:$P$219,,,2)</f>
        <v>2885</v>
      </c>
      <c r="U3041" s="34">
        <f t="shared" si="47"/>
        <v>0</v>
      </c>
      <c r="V3041" s="13" t="str">
        <f>IF(OR(Table1[[#This Row],[7d_positivity_public]]=0,ISBLANK(Table1[[#This Row],[7d_positivity_public]])),"",(Table1[[#This Row],[7d_positivity_public]]-Table1[[#This Row],[7d_positivity_all]])/Table1[[#This Row],[7d_positivity_public]])</f>
        <v/>
      </c>
      <c r="W3041">
        <v>0</v>
      </c>
    </row>
    <row r="3042" spans="1:23" x14ac:dyDescent="0.25">
      <c r="A3042" s="10">
        <v>44449</v>
      </c>
      <c r="B3042">
        <v>4131</v>
      </c>
      <c r="C3042" t="s">
        <v>218</v>
      </c>
      <c r="D3042">
        <v>2</v>
      </c>
      <c r="E3042">
        <v>5</v>
      </c>
      <c r="F3042">
        <v>-3</v>
      </c>
      <c r="G3042">
        <v>2</v>
      </c>
      <c r="H3042">
        <v>93</v>
      </c>
      <c r="J3042">
        <v>92</v>
      </c>
      <c r="K3042">
        <v>93</v>
      </c>
      <c r="L3042">
        <v>90</v>
      </c>
      <c r="M3042">
        <v>95</v>
      </c>
      <c r="N3042">
        <v>88</v>
      </c>
      <c r="O3042">
        <v>83</v>
      </c>
      <c r="P3042">
        <v>89</v>
      </c>
      <c r="Q3042">
        <v>83</v>
      </c>
      <c r="R3042">
        <v>92</v>
      </c>
      <c r="T3042" s="34">
        <f>_xlfn.XLOOKUP(B3042,Demog!$A$2:$A$219,Demog!$P$2:$P$219,,,2)</f>
        <v>22020</v>
      </c>
      <c r="U3042" s="34">
        <f t="shared" si="47"/>
        <v>3</v>
      </c>
      <c r="V3042" s="13">
        <f>IF(OR(Table1[[#This Row],[7d_positivity_public]]=0,ISBLANK(Table1[[#This Row],[7d_positivity_public]])),"",(Table1[[#This Row],[7d_positivity_public]]-Table1[[#This Row],[7d_positivity_all]])/Table1[[#This Row],[7d_positivity_public]])</f>
        <v>0</v>
      </c>
      <c r="W3042">
        <v>2</v>
      </c>
    </row>
    <row r="3043" spans="1:23" x14ac:dyDescent="0.25">
      <c r="A3043" s="10">
        <v>44449</v>
      </c>
      <c r="B3043">
        <v>4132</v>
      </c>
      <c r="C3043" t="s">
        <v>219</v>
      </c>
      <c r="D3043">
        <v>6</v>
      </c>
      <c r="E3043">
        <v>3</v>
      </c>
      <c r="F3043">
        <v>3</v>
      </c>
      <c r="G3043">
        <v>7</v>
      </c>
      <c r="H3043">
        <v>91</v>
      </c>
      <c r="J3043">
        <v>87</v>
      </c>
      <c r="K3043">
        <v>91</v>
      </c>
      <c r="L3043">
        <v>88</v>
      </c>
      <c r="M3043">
        <v>93</v>
      </c>
      <c r="N3043">
        <v>86</v>
      </c>
      <c r="O3043">
        <v>76</v>
      </c>
      <c r="P3043">
        <v>86</v>
      </c>
      <c r="Q3043">
        <v>80</v>
      </c>
      <c r="R3043">
        <v>90</v>
      </c>
      <c r="T3043" s="34">
        <f>_xlfn.XLOOKUP(B3043,Demog!$A$2:$A$219,Demog!$P$2:$P$219,,,2)</f>
        <v>19325</v>
      </c>
      <c r="U3043" s="34">
        <f t="shared" si="47"/>
        <v>8</v>
      </c>
      <c r="V3043" s="13">
        <f>IF(OR(Table1[[#This Row],[7d_positivity_public]]=0,ISBLANK(Table1[[#This Row],[7d_positivity_public]])),"",(Table1[[#This Row],[7d_positivity_public]]-Table1[[#This Row],[7d_positivity_all]])/Table1[[#This Row],[7d_positivity_public]])</f>
        <v>0.2857142857142857</v>
      </c>
      <c r="W3043">
        <v>5</v>
      </c>
    </row>
    <row r="3044" spans="1:23" x14ac:dyDescent="0.25">
      <c r="A3044" s="10">
        <v>44449</v>
      </c>
      <c r="B3044">
        <v>4133</v>
      </c>
      <c r="C3044" t="s">
        <v>220</v>
      </c>
      <c r="D3044">
        <v>6</v>
      </c>
      <c r="E3044">
        <v>4</v>
      </c>
      <c r="F3044">
        <v>2</v>
      </c>
      <c r="G3044">
        <v>6</v>
      </c>
      <c r="H3044">
        <v>91</v>
      </c>
      <c r="J3044">
        <v>86</v>
      </c>
      <c r="K3044">
        <v>92</v>
      </c>
      <c r="L3044">
        <v>86</v>
      </c>
      <c r="M3044">
        <v>94</v>
      </c>
      <c r="N3044">
        <v>87</v>
      </c>
      <c r="O3044">
        <v>76</v>
      </c>
      <c r="P3044">
        <v>88</v>
      </c>
      <c r="Q3044">
        <v>78</v>
      </c>
      <c r="R3044">
        <v>92</v>
      </c>
      <c r="T3044" s="34">
        <f>_xlfn.XLOOKUP(B3044,Demog!$A$2:$A$219,Demog!$P$2:$P$219,,,2)</f>
        <v>11675</v>
      </c>
      <c r="U3044" s="34">
        <f t="shared" si="47"/>
        <v>5</v>
      </c>
      <c r="V3044" s="13">
        <f>IF(OR(Table1[[#This Row],[7d_positivity_public]]=0,ISBLANK(Table1[[#This Row],[7d_positivity_public]])),"",(Table1[[#This Row],[7d_positivity_public]]-Table1[[#This Row],[7d_positivity_all]])/Table1[[#This Row],[7d_positivity_public]])</f>
        <v>0.33333333333333331</v>
      </c>
      <c r="W3044">
        <v>4</v>
      </c>
    </row>
    <row r="3045" spans="1:23" x14ac:dyDescent="0.25">
      <c r="A3045" s="10">
        <v>44449</v>
      </c>
      <c r="B3045">
        <v>4134</v>
      </c>
      <c r="C3045" t="s">
        <v>221</v>
      </c>
      <c r="D3045">
        <v>2</v>
      </c>
      <c r="E3045">
        <v>8</v>
      </c>
      <c r="F3045">
        <v>-6</v>
      </c>
      <c r="G3045">
        <v>4</v>
      </c>
      <c r="H3045">
        <v>93</v>
      </c>
      <c r="J3045">
        <v>89</v>
      </c>
      <c r="K3045">
        <v>94</v>
      </c>
      <c r="L3045">
        <v>90</v>
      </c>
      <c r="M3045">
        <v>95</v>
      </c>
      <c r="N3045">
        <v>89</v>
      </c>
      <c r="O3045">
        <v>81</v>
      </c>
      <c r="P3045">
        <v>90</v>
      </c>
      <c r="Q3045">
        <v>83</v>
      </c>
      <c r="R3045">
        <v>92</v>
      </c>
      <c r="T3045" s="34">
        <f>_xlfn.XLOOKUP(B3045,Demog!$A$2:$A$219,Demog!$P$2:$P$219,,,2)</f>
        <v>11672</v>
      </c>
      <c r="U3045" s="34">
        <f t="shared" si="47"/>
        <v>2</v>
      </c>
      <c r="V3045" s="13">
        <f>IF(OR(Table1[[#This Row],[7d_positivity_public]]=0,ISBLANK(Table1[[#This Row],[7d_positivity_public]])),"",(Table1[[#This Row],[7d_positivity_public]]-Table1[[#This Row],[7d_positivity_all]])/Table1[[#This Row],[7d_positivity_public]])</f>
        <v>0</v>
      </c>
      <c r="W3045">
        <v>4</v>
      </c>
    </row>
    <row r="3046" spans="1:23" x14ac:dyDescent="0.25">
      <c r="A3046" s="10">
        <v>44449</v>
      </c>
      <c r="B3046">
        <v>4141</v>
      </c>
      <c r="C3046" t="s">
        <v>222</v>
      </c>
      <c r="D3046">
        <v>11</v>
      </c>
      <c r="E3046">
        <v>2</v>
      </c>
      <c r="F3046">
        <v>9</v>
      </c>
      <c r="G3046">
        <v>10</v>
      </c>
      <c r="H3046">
        <v>80</v>
      </c>
      <c r="J3046">
        <v>69</v>
      </c>
      <c r="K3046">
        <v>80</v>
      </c>
      <c r="L3046">
        <v>68</v>
      </c>
      <c r="M3046">
        <v>87</v>
      </c>
      <c r="N3046">
        <v>73</v>
      </c>
      <c r="O3046">
        <v>56</v>
      </c>
      <c r="P3046">
        <v>74</v>
      </c>
      <c r="Q3046">
        <v>58</v>
      </c>
      <c r="R3046">
        <v>83</v>
      </c>
      <c r="T3046" s="34">
        <f>_xlfn.XLOOKUP(B3046,Demog!$A$2:$A$219,Demog!$P$2:$P$219,,,2)</f>
        <v>10557</v>
      </c>
      <c r="U3046" s="34">
        <f t="shared" si="47"/>
        <v>8</v>
      </c>
      <c r="V3046" s="13">
        <f>IF(OR(Table1[[#This Row],[7d_positivity_public]]=0,ISBLANK(Table1[[#This Row],[7d_positivity_public]])),"",(Table1[[#This Row],[7d_positivity_public]]-Table1[[#This Row],[7d_positivity_all]])/Table1[[#This Row],[7d_positivity_public]])</f>
        <v>0.2</v>
      </c>
      <c r="W3046">
        <v>8</v>
      </c>
    </row>
    <row r="3047" spans="1:23" x14ac:dyDescent="0.25">
      <c r="A3047" s="10">
        <v>44449</v>
      </c>
      <c r="B3047">
        <v>4142</v>
      </c>
      <c r="C3047" t="s">
        <v>223</v>
      </c>
      <c r="D3047">
        <v>8</v>
      </c>
      <c r="E3047">
        <v>16</v>
      </c>
      <c r="F3047">
        <v>-8</v>
      </c>
      <c r="G3047">
        <v>9</v>
      </c>
      <c r="H3047">
        <v>92</v>
      </c>
      <c r="J3047">
        <v>82</v>
      </c>
      <c r="K3047">
        <v>93</v>
      </c>
      <c r="L3047">
        <v>88</v>
      </c>
      <c r="M3047">
        <v>94</v>
      </c>
      <c r="N3047">
        <v>88</v>
      </c>
      <c r="O3047">
        <v>75</v>
      </c>
      <c r="P3047">
        <v>88</v>
      </c>
      <c r="Q3047">
        <v>81</v>
      </c>
      <c r="R3047">
        <v>91</v>
      </c>
      <c r="T3047" s="34">
        <f>_xlfn.XLOOKUP(B3047,Demog!$A$2:$A$219,Demog!$P$2:$P$219,,,2)</f>
        <v>4732</v>
      </c>
      <c r="U3047" s="34">
        <f t="shared" si="47"/>
        <v>3</v>
      </c>
      <c r="V3047" s="13">
        <f>IF(OR(Table1[[#This Row],[7d_positivity_public]]=0,ISBLANK(Table1[[#This Row],[7d_positivity_public]])),"",(Table1[[#This Row],[7d_positivity_public]]-Table1[[#This Row],[7d_positivity_all]])/Table1[[#This Row],[7d_positivity_public]])</f>
        <v>0.33333333333333331</v>
      </c>
      <c r="W3047">
        <v>6</v>
      </c>
    </row>
    <row r="3048" spans="1:23" x14ac:dyDescent="0.25">
      <c r="A3048" s="10">
        <v>44449</v>
      </c>
      <c r="B3048">
        <v>4211</v>
      </c>
      <c r="C3048" t="s">
        <v>224</v>
      </c>
      <c r="D3048">
        <v>19</v>
      </c>
      <c r="E3048">
        <v>5</v>
      </c>
      <c r="F3048">
        <v>14</v>
      </c>
      <c r="G3048">
        <v>13</v>
      </c>
      <c r="H3048">
        <v>84</v>
      </c>
      <c r="J3048">
        <v>76</v>
      </c>
      <c r="K3048">
        <v>85</v>
      </c>
      <c r="L3048">
        <v>77</v>
      </c>
      <c r="M3048">
        <v>90</v>
      </c>
      <c r="N3048">
        <v>77</v>
      </c>
      <c r="O3048">
        <v>60</v>
      </c>
      <c r="P3048">
        <v>79</v>
      </c>
      <c r="Q3048">
        <v>67</v>
      </c>
      <c r="R3048">
        <v>87</v>
      </c>
      <c r="T3048" s="34">
        <f>_xlfn.XLOOKUP(B3048,Demog!$A$2:$A$219,Demog!$P$2:$P$219,,,2)</f>
        <v>17780</v>
      </c>
      <c r="U3048" s="34">
        <f t="shared" si="47"/>
        <v>24</v>
      </c>
      <c r="V3048" s="13">
        <f>IF(OR(Table1[[#This Row],[7d_positivity_public]]=0,ISBLANK(Table1[[#This Row],[7d_positivity_public]])),"",(Table1[[#This Row],[7d_positivity_public]]-Table1[[#This Row],[7d_positivity_all]])/Table1[[#This Row],[7d_positivity_public]])</f>
        <v>0.23076923076923078</v>
      </c>
      <c r="W3048">
        <v>10</v>
      </c>
    </row>
    <row r="3049" spans="1:23" x14ac:dyDescent="0.25">
      <c r="A3049" s="10">
        <v>44449</v>
      </c>
      <c r="B3049">
        <v>4212</v>
      </c>
      <c r="C3049" t="s">
        <v>225</v>
      </c>
      <c r="D3049">
        <v>19</v>
      </c>
      <c r="E3049">
        <v>13</v>
      </c>
      <c r="F3049">
        <v>6</v>
      </c>
      <c r="G3049">
        <v>14</v>
      </c>
      <c r="H3049">
        <v>82</v>
      </c>
      <c r="J3049">
        <v>73</v>
      </c>
      <c r="K3049">
        <v>82</v>
      </c>
      <c r="L3049">
        <v>73</v>
      </c>
      <c r="M3049">
        <v>89</v>
      </c>
      <c r="N3049">
        <v>74</v>
      </c>
      <c r="O3049">
        <v>58</v>
      </c>
      <c r="P3049">
        <v>75</v>
      </c>
      <c r="Q3049">
        <v>62</v>
      </c>
      <c r="R3049">
        <v>85</v>
      </c>
      <c r="T3049" s="34">
        <f>_xlfn.XLOOKUP(B3049,Demog!$A$2:$A$219,Demog!$P$2:$P$219,,,2)</f>
        <v>40598</v>
      </c>
      <c r="U3049" s="34">
        <f t="shared" si="47"/>
        <v>54</v>
      </c>
      <c r="V3049" s="13">
        <f>IF(OR(Table1[[#This Row],[7d_positivity_public]]=0,ISBLANK(Table1[[#This Row],[7d_positivity_public]])),"",(Table1[[#This Row],[7d_positivity_public]]-Table1[[#This Row],[7d_positivity_all]])/Table1[[#This Row],[7d_positivity_public]])</f>
        <v>0.14285714285714285</v>
      </c>
      <c r="W3049">
        <v>12</v>
      </c>
    </row>
    <row r="3050" spans="1:23" x14ac:dyDescent="0.25">
      <c r="A3050" s="10">
        <v>44453</v>
      </c>
      <c r="B3050">
        <v>1260</v>
      </c>
      <c r="C3050" t="s">
        <v>83</v>
      </c>
      <c r="D3050">
        <v>52</v>
      </c>
      <c r="E3050">
        <v>53</v>
      </c>
      <c r="F3050">
        <v>-1</v>
      </c>
      <c r="G3050">
        <v>27</v>
      </c>
      <c r="H3050">
        <v>76</v>
      </c>
      <c r="J3050">
        <v>56</v>
      </c>
      <c r="K3050">
        <v>77</v>
      </c>
      <c r="L3050">
        <v>65</v>
      </c>
      <c r="M3050">
        <v>84</v>
      </c>
      <c r="N3050">
        <v>68</v>
      </c>
      <c r="O3050">
        <v>46</v>
      </c>
      <c r="P3050">
        <v>70</v>
      </c>
      <c r="Q3050">
        <v>51</v>
      </c>
      <c r="R3050">
        <v>79</v>
      </c>
      <c r="T3050" s="34">
        <f>_xlfn.XLOOKUP(B3050,Demog!$A$2:$A$219,Demog!$P$2:$P$219,,,2)</f>
        <v>8611</v>
      </c>
      <c r="U3050" s="34">
        <f t="shared" si="47"/>
        <v>31</v>
      </c>
      <c r="V3050" s="13">
        <f>IF(OR(Table1[[#This Row],[7d_positivity_public]]=0,ISBLANK(Table1[[#This Row],[7d_positivity_public]])),"",(Table1[[#This Row],[7d_positivity_public]]-Table1[[#This Row],[7d_positivity_all]])/Table1[[#This Row],[7d_positivity_public]])</f>
        <v>7.407407407407407E-2</v>
      </c>
      <c r="W3050">
        <v>25</v>
      </c>
    </row>
    <row r="3051" spans="1:23" x14ac:dyDescent="0.25">
      <c r="A3051" s="10">
        <v>44453</v>
      </c>
      <c r="B3051">
        <v>1270</v>
      </c>
      <c r="C3051" t="s">
        <v>84</v>
      </c>
      <c r="D3051">
        <v>34</v>
      </c>
      <c r="E3051">
        <v>87</v>
      </c>
      <c r="F3051">
        <v>-53</v>
      </c>
      <c r="G3051">
        <v>31</v>
      </c>
      <c r="H3051">
        <v>68</v>
      </c>
      <c r="J3051">
        <v>36</v>
      </c>
      <c r="K3051">
        <v>70</v>
      </c>
      <c r="L3051">
        <v>61</v>
      </c>
      <c r="M3051">
        <v>74</v>
      </c>
      <c r="N3051">
        <v>60</v>
      </c>
      <c r="O3051">
        <v>24</v>
      </c>
      <c r="P3051">
        <v>62</v>
      </c>
      <c r="Q3051">
        <v>46</v>
      </c>
      <c r="R3051">
        <v>69</v>
      </c>
      <c r="T3051" s="34">
        <f>_xlfn.XLOOKUP(B3051,Demog!$A$2:$A$219,Demog!$P$2:$P$219,,,2)</f>
        <v>3469</v>
      </c>
      <c r="U3051" s="34">
        <f t="shared" si="47"/>
        <v>8</v>
      </c>
      <c r="V3051" s="13">
        <f>IF(OR(Table1[[#This Row],[7d_positivity_public]]=0,ISBLANK(Table1[[#This Row],[7d_positivity_public]])),"",(Table1[[#This Row],[7d_positivity_public]]-Table1[[#This Row],[7d_positivity_all]])/Table1[[#This Row],[7d_positivity_public]])</f>
        <v>9.6774193548387094E-2</v>
      </c>
      <c r="W3051">
        <v>28</v>
      </c>
    </row>
    <row r="3052" spans="1:23" x14ac:dyDescent="0.25">
      <c r="A3052" s="10">
        <v>44453</v>
      </c>
      <c r="B3052">
        <v>1310</v>
      </c>
      <c r="C3052" t="s">
        <v>87</v>
      </c>
      <c r="D3052">
        <v>12</v>
      </c>
      <c r="E3052">
        <v>20</v>
      </c>
      <c r="F3052">
        <v>-8</v>
      </c>
      <c r="G3052">
        <v>12</v>
      </c>
      <c r="H3052">
        <v>86</v>
      </c>
      <c r="J3052">
        <v>69</v>
      </c>
      <c r="K3052">
        <v>87</v>
      </c>
      <c r="L3052">
        <v>81</v>
      </c>
      <c r="M3052">
        <v>89</v>
      </c>
      <c r="N3052">
        <v>77</v>
      </c>
      <c r="O3052">
        <v>53</v>
      </c>
      <c r="P3052">
        <v>78</v>
      </c>
      <c r="Q3052">
        <v>68</v>
      </c>
      <c r="R3052">
        <v>83</v>
      </c>
      <c r="T3052" s="34">
        <f>_xlfn.XLOOKUP(B3052,Demog!$A$2:$A$219,Demog!$P$2:$P$219,,,2)</f>
        <v>19231</v>
      </c>
      <c r="U3052" s="34">
        <f t="shared" si="47"/>
        <v>16</v>
      </c>
      <c r="V3052" s="13">
        <f>IF(OR(Table1[[#This Row],[7d_positivity_public]]=0,ISBLANK(Table1[[#This Row],[7d_positivity_public]])),"",(Table1[[#This Row],[7d_positivity_public]]-Table1[[#This Row],[7d_positivity_all]])/Table1[[#This Row],[7d_positivity_public]])</f>
        <v>0.16666666666666666</v>
      </c>
      <c r="W3052">
        <v>10</v>
      </c>
    </row>
    <row r="3053" spans="1:23" x14ac:dyDescent="0.25">
      <c r="A3053" s="10">
        <v>44453</v>
      </c>
      <c r="B3053">
        <v>1320</v>
      </c>
      <c r="C3053" t="s">
        <v>89</v>
      </c>
      <c r="D3053">
        <v>14</v>
      </c>
      <c r="E3053">
        <v>21</v>
      </c>
      <c r="F3053">
        <v>-7</v>
      </c>
      <c r="G3053">
        <v>9</v>
      </c>
      <c r="H3053">
        <v>84</v>
      </c>
      <c r="J3053">
        <v>76</v>
      </c>
      <c r="K3053">
        <v>84</v>
      </c>
      <c r="L3053">
        <v>76</v>
      </c>
      <c r="M3053">
        <v>89</v>
      </c>
      <c r="N3053">
        <v>76</v>
      </c>
      <c r="O3053">
        <v>62</v>
      </c>
      <c r="P3053">
        <v>77</v>
      </c>
      <c r="Q3053">
        <v>66</v>
      </c>
      <c r="R3053">
        <v>84</v>
      </c>
      <c r="T3053" s="34">
        <f>_xlfn.XLOOKUP(B3053,Demog!$A$2:$A$219,Demog!$P$2:$P$219,,,2)</f>
        <v>41799</v>
      </c>
      <c r="U3053" s="34">
        <f t="shared" si="47"/>
        <v>41</v>
      </c>
      <c r="V3053" s="13">
        <f>IF(OR(Table1[[#This Row],[7d_positivity_public]]=0,ISBLANK(Table1[[#This Row],[7d_positivity_public]])),"",(Table1[[#This Row],[7d_positivity_public]]-Table1[[#This Row],[7d_positivity_all]])/Table1[[#This Row],[7d_positivity_public]])</f>
        <v>0.1111111111111111</v>
      </c>
      <c r="W3053">
        <v>8</v>
      </c>
    </row>
    <row r="3054" spans="1:23" x14ac:dyDescent="0.25">
      <c r="A3054" s="10">
        <v>44453</v>
      </c>
      <c r="B3054">
        <v>1330</v>
      </c>
      <c r="C3054" t="s">
        <v>91</v>
      </c>
      <c r="D3054">
        <v>25</v>
      </c>
      <c r="E3054">
        <v>15</v>
      </c>
      <c r="F3054">
        <v>10</v>
      </c>
      <c r="G3054">
        <v>17</v>
      </c>
      <c r="H3054">
        <v>79</v>
      </c>
      <c r="J3054">
        <v>62</v>
      </c>
      <c r="K3054">
        <v>80</v>
      </c>
      <c r="L3054">
        <v>76</v>
      </c>
      <c r="M3054">
        <v>81</v>
      </c>
      <c r="N3054">
        <v>70</v>
      </c>
      <c r="O3054">
        <v>45</v>
      </c>
      <c r="P3054">
        <v>71</v>
      </c>
      <c r="Q3054">
        <v>60</v>
      </c>
      <c r="R3054">
        <v>76</v>
      </c>
      <c r="T3054" s="34">
        <f>_xlfn.XLOOKUP(B3054,Demog!$A$2:$A$219,Demog!$P$2:$P$219,,,2)</f>
        <v>5101</v>
      </c>
      <c r="U3054" s="34">
        <f t="shared" si="47"/>
        <v>9</v>
      </c>
      <c r="V3054" s="13">
        <f>IF(OR(Table1[[#This Row],[7d_positivity_public]]=0,ISBLANK(Table1[[#This Row],[7d_positivity_public]])),"",(Table1[[#This Row],[7d_positivity_public]]-Table1[[#This Row],[7d_positivity_all]])/Table1[[#This Row],[7d_positivity_public]])</f>
        <v>0</v>
      </c>
      <c r="W3054">
        <v>17</v>
      </c>
    </row>
    <row r="3055" spans="1:23" x14ac:dyDescent="0.25">
      <c r="A3055" s="10">
        <v>44453</v>
      </c>
      <c r="B3055">
        <v>1340</v>
      </c>
      <c r="C3055" t="s">
        <v>93</v>
      </c>
      <c r="D3055">
        <v>23</v>
      </c>
      <c r="E3055">
        <v>7</v>
      </c>
      <c r="F3055">
        <v>16</v>
      </c>
      <c r="G3055">
        <v>20</v>
      </c>
      <c r="H3055">
        <v>79</v>
      </c>
      <c r="J3055">
        <v>62</v>
      </c>
      <c r="K3055">
        <v>80</v>
      </c>
      <c r="L3055">
        <v>73</v>
      </c>
      <c r="M3055">
        <v>84</v>
      </c>
      <c r="N3055">
        <v>71</v>
      </c>
      <c r="O3055">
        <v>45</v>
      </c>
      <c r="P3055">
        <v>72</v>
      </c>
      <c r="Q3055">
        <v>60</v>
      </c>
      <c r="R3055">
        <v>79</v>
      </c>
      <c r="T3055" s="34">
        <f>_xlfn.XLOOKUP(B3055,Demog!$A$2:$A$219,Demog!$P$2:$P$219,,,2)</f>
        <v>4781</v>
      </c>
      <c r="U3055" s="34">
        <f t="shared" si="47"/>
        <v>8</v>
      </c>
      <c r="V3055" s="13">
        <f>IF(OR(Table1[[#This Row],[7d_positivity_public]]=0,ISBLANK(Table1[[#This Row],[7d_positivity_public]])),"",(Table1[[#This Row],[7d_positivity_public]]-Table1[[#This Row],[7d_positivity_all]])/Table1[[#This Row],[7d_positivity_public]])</f>
        <v>0.2</v>
      </c>
      <c r="W3055">
        <v>16</v>
      </c>
    </row>
    <row r="3056" spans="1:23" x14ac:dyDescent="0.25">
      <c r="A3056" s="10">
        <v>44453</v>
      </c>
      <c r="B3056">
        <v>1350</v>
      </c>
      <c r="C3056" t="s">
        <v>95</v>
      </c>
      <c r="D3056">
        <v>38</v>
      </c>
      <c r="E3056">
        <v>31</v>
      </c>
      <c r="F3056">
        <v>7</v>
      </c>
      <c r="G3056">
        <v>26</v>
      </c>
      <c r="H3056">
        <v>73</v>
      </c>
      <c r="J3056">
        <v>54</v>
      </c>
      <c r="K3056">
        <v>75</v>
      </c>
      <c r="L3056">
        <v>62</v>
      </c>
      <c r="M3056">
        <v>84</v>
      </c>
      <c r="N3056">
        <v>64</v>
      </c>
      <c r="O3056">
        <v>40</v>
      </c>
      <c r="P3056">
        <v>66</v>
      </c>
      <c r="Q3056">
        <v>49</v>
      </c>
      <c r="R3056">
        <v>79</v>
      </c>
      <c r="T3056" s="34">
        <f>_xlfn.XLOOKUP(B3056,Demog!$A$2:$A$219,Demog!$P$2:$P$219,,,2)</f>
        <v>10220</v>
      </c>
      <c r="U3056" s="34">
        <f t="shared" si="47"/>
        <v>27</v>
      </c>
      <c r="V3056" s="13">
        <f>IF(OR(Table1[[#This Row],[7d_positivity_public]]=0,ISBLANK(Table1[[#This Row],[7d_positivity_public]])),"",(Table1[[#This Row],[7d_positivity_public]]-Table1[[#This Row],[7d_positivity_all]])/Table1[[#This Row],[7d_positivity_public]])</f>
        <v>0</v>
      </c>
      <c r="W3056">
        <v>26</v>
      </c>
    </row>
    <row r="3057" spans="1:23" x14ac:dyDescent="0.25">
      <c r="A3057" s="10">
        <v>44453</v>
      </c>
      <c r="B3057">
        <v>1361</v>
      </c>
      <c r="C3057" t="s">
        <v>97</v>
      </c>
      <c r="D3057">
        <v>25</v>
      </c>
      <c r="E3057">
        <v>30</v>
      </c>
      <c r="F3057">
        <v>-5</v>
      </c>
      <c r="G3057">
        <v>16</v>
      </c>
      <c r="H3057">
        <v>81</v>
      </c>
      <c r="J3057">
        <v>72</v>
      </c>
      <c r="K3057">
        <v>81</v>
      </c>
      <c r="L3057">
        <v>72</v>
      </c>
      <c r="M3057">
        <v>88</v>
      </c>
      <c r="N3057">
        <v>73</v>
      </c>
      <c r="O3057">
        <v>59</v>
      </c>
      <c r="P3057">
        <v>74</v>
      </c>
      <c r="Q3057">
        <v>60</v>
      </c>
      <c r="R3057">
        <v>84</v>
      </c>
      <c r="T3057" s="34">
        <f>_xlfn.XLOOKUP(B3057,Demog!$A$2:$A$219,Demog!$P$2:$P$219,,,2)</f>
        <v>53266</v>
      </c>
      <c r="U3057" s="34">
        <f t="shared" si="47"/>
        <v>93</v>
      </c>
      <c r="V3057" s="13">
        <f>IF(OR(Table1[[#This Row],[7d_positivity_public]]=0,ISBLANK(Table1[[#This Row],[7d_positivity_public]])),"",(Table1[[#This Row],[7d_positivity_public]]-Table1[[#This Row],[7d_positivity_all]])/Table1[[#This Row],[7d_positivity_public]])</f>
        <v>0.125</v>
      </c>
      <c r="W3057">
        <v>14</v>
      </c>
    </row>
    <row r="3058" spans="1:23" x14ac:dyDescent="0.25">
      <c r="A3058" s="10">
        <v>44453</v>
      </c>
      <c r="B3058">
        <v>1362</v>
      </c>
      <c r="C3058" t="s">
        <v>99</v>
      </c>
      <c r="D3058">
        <v>35</v>
      </c>
      <c r="E3058">
        <v>44</v>
      </c>
      <c r="F3058">
        <v>-9</v>
      </c>
      <c r="G3058">
        <v>20</v>
      </c>
      <c r="H3058">
        <v>73</v>
      </c>
      <c r="J3058">
        <v>56</v>
      </c>
      <c r="K3058">
        <v>75</v>
      </c>
      <c r="L3058">
        <v>61</v>
      </c>
      <c r="M3058">
        <v>83</v>
      </c>
      <c r="N3058">
        <v>65</v>
      </c>
      <c r="O3058">
        <v>41</v>
      </c>
      <c r="P3058">
        <v>66</v>
      </c>
      <c r="Q3058">
        <v>49</v>
      </c>
      <c r="R3058">
        <v>77</v>
      </c>
      <c r="T3058" s="34">
        <f>_xlfn.XLOOKUP(B3058,Demog!$A$2:$A$219,Demog!$P$2:$P$219,,,2)</f>
        <v>13583</v>
      </c>
      <c r="U3058" s="34">
        <f t="shared" si="47"/>
        <v>33</v>
      </c>
      <c r="V3058" s="13">
        <f>IF(OR(Table1[[#This Row],[7d_positivity_public]]=0,ISBLANK(Table1[[#This Row],[7d_positivity_public]])),"",(Table1[[#This Row],[7d_positivity_public]]-Table1[[#This Row],[7d_positivity_all]])/Table1[[#This Row],[7d_positivity_public]])</f>
        <v>0.05</v>
      </c>
      <c r="W3058">
        <v>19</v>
      </c>
    </row>
    <row r="3059" spans="1:23" x14ac:dyDescent="0.25">
      <c r="A3059" s="10">
        <v>44453</v>
      </c>
      <c r="B3059">
        <v>1371</v>
      </c>
      <c r="C3059" t="s">
        <v>101</v>
      </c>
      <c r="D3059">
        <v>6</v>
      </c>
      <c r="E3059">
        <v>42</v>
      </c>
      <c r="F3059">
        <v>-36</v>
      </c>
      <c r="G3059">
        <v>9</v>
      </c>
      <c r="H3059">
        <v>76</v>
      </c>
      <c r="J3059">
        <v>61</v>
      </c>
      <c r="K3059">
        <v>77</v>
      </c>
      <c r="L3059">
        <v>64</v>
      </c>
      <c r="M3059">
        <v>84</v>
      </c>
      <c r="N3059">
        <v>69</v>
      </c>
      <c r="O3059">
        <v>45</v>
      </c>
      <c r="P3059">
        <v>70</v>
      </c>
      <c r="Q3059">
        <v>50</v>
      </c>
      <c r="R3059">
        <v>80</v>
      </c>
      <c r="T3059" s="34">
        <f>_xlfn.XLOOKUP(B3059,Demog!$A$2:$A$219,Demog!$P$2:$P$219,,,2)</f>
        <v>8720</v>
      </c>
      <c r="U3059" s="34">
        <f t="shared" si="47"/>
        <v>4</v>
      </c>
      <c r="V3059" s="13">
        <f>IF(OR(Table1[[#This Row],[7d_positivity_public]]=0,ISBLANK(Table1[[#This Row],[7d_positivity_public]])),"",(Table1[[#This Row],[7d_positivity_public]]-Table1[[#This Row],[7d_positivity_all]])/Table1[[#This Row],[7d_positivity_public]])</f>
        <v>0.22222222222222221</v>
      </c>
      <c r="W3059">
        <v>7</v>
      </c>
    </row>
    <row r="3060" spans="1:23" x14ac:dyDescent="0.25">
      <c r="A3060" s="10">
        <v>44453</v>
      </c>
      <c r="B3060">
        <v>1372</v>
      </c>
      <c r="C3060" t="s">
        <v>103</v>
      </c>
      <c r="D3060">
        <v>21</v>
      </c>
      <c r="E3060">
        <v>32</v>
      </c>
      <c r="F3060">
        <v>-11</v>
      </c>
      <c r="G3060">
        <v>15</v>
      </c>
      <c r="H3060">
        <v>82</v>
      </c>
      <c r="J3060">
        <v>70</v>
      </c>
      <c r="K3060">
        <v>83</v>
      </c>
      <c r="L3060">
        <v>75</v>
      </c>
      <c r="M3060">
        <v>89</v>
      </c>
      <c r="N3060">
        <v>74</v>
      </c>
      <c r="O3060">
        <v>57</v>
      </c>
      <c r="P3060">
        <v>75</v>
      </c>
      <c r="Q3060">
        <v>63</v>
      </c>
      <c r="R3060">
        <v>85</v>
      </c>
      <c r="T3060" s="34">
        <f>_xlfn.XLOOKUP(B3060,Demog!$A$2:$A$219,Demog!$P$2:$P$219,,,2)</f>
        <v>41482</v>
      </c>
      <c r="U3060" s="34">
        <f t="shared" si="47"/>
        <v>61</v>
      </c>
      <c r="V3060" s="13">
        <f>IF(OR(Table1[[#This Row],[7d_positivity_public]]=0,ISBLANK(Table1[[#This Row],[7d_positivity_public]])),"",(Table1[[#This Row],[7d_positivity_public]]-Table1[[#This Row],[7d_positivity_all]])/Table1[[#This Row],[7d_positivity_public]])</f>
        <v>0.13333333333333333</v>
      </c>
      <c r="W3060">
        <v>13</v>
      </c>
    </row>
    <row r="3061" spans="1:23" x14ac:dyDescent="0.25">
      <c r="A3061" s="10">
        <v>44453</v>
      </c>
      <c r="B3061">
        <v>1373</v>
      </c>
      <c r="C3061" t="s">
        <v>106</v>
      </c>
      <c r="D3061">
        <v>34</v>
      </c>
      <c r="E3061">
        <v>42</v>
      </c>
      <c r="F3061">
        <v>-8</v>
      </c>
      <c r="G3061">
        <v>17</v>
      </c>
      <c r="H3061">
        <v>78</v>
      </c>
      <c r="J3061">
        <v>63</v>
      </c>
      <c r="K3061">
        <v>79</v>
      </c>
      <c r="L3061">
        <v>73</v>
      </c>
      <c r="M3061">
        <v>85</v>
      </c>
      <c r="N3061">
        <v>70</v>
      </c>
      <c r="O3061">
        <v>50</v>
      </c>
      <c r="P3061">
        <v>71</v>
      </c>
      <c r="Q3061">
        <v>62</v>
      </c>
      <c r="R3061">
        <v>80</v>
      </c>
      <c r="T3061" s="34">
        <f>_xlfn.XLOOKUP(B3061,Demog!$A$2:$A$219,Demog!$P$2:$P$219,,,2)</f>
        <v>12922</v>
      </c>
      <c r="U3061" s="34">
        <f t="shared" si="47"/>
        <v>31</v>
      </c>
      <c r="V3061" s="13">
        <f>IF(OR(Table1[[#This Row],[7d_positivity_public]]=0,ISBLANK(Table1[[#This Row],[7d_positivity_public]])),"",(Table1[[#This Row],[7d_positivity_public]]-Table1[[#This Row],[7d_positivity_all]])/Table1[[#This Row],[7d_positivity_public]])</f>
        <v>0.11764705882352941</v>
      </c>
      <c r="W3061">
        <v>15</v>
      </c>
    </row>
    <row r="3062" spans="1:23" x14ac:dyDescent="0.25">
      <c r="A3062" s="10">
        <v>44453</v>
      </c>
      <c r="B3062">
        <v>1374</v>
      </c>
      <c r="C3062" t="s">
        <v>108</v>
      </c>
      <c r="D3062">
        <v>20</v>
      </c>
      <c r="E3062">
        <v>21</v>
      </c>
      <c r="F3062">
        <v>-1</v>
      </c>
      <c r="G3062">
        <v>14</v>
      </c>
      <c r="H3062">
        <v>86</v>
      </c>
      <c r="J3062">
        <v>77</v>
      </c>
      <c r="K3062">
        <v>86</v>
      </c>
      <c r="L3062">
        <v>83</v>
      </c>
      <c r="M3062">
        <v>90</v>
      </c>
      <c r="N3062">
        <v>77</v>
      </c>
      <c r="O3062">
        <v>65</v>
      </c>
      <c r="P3062">
        <v>78</v>
      </c>
      <c r="Q3062">
        <v>71</v>
      </c>
      <c r="R3062">
        <v>86</v>
      </c>
      <c r="T3062" s="34">
        <f>_xlfn.XLOOKUP(B3062,Demog!$A$2:$A$219,Demog!$P$2:$P$219,,,2)</f>
        <v>33401</v>
      </c>
      <c r="U3062" s="34">
        <f t="shared" si="47"/>
        <v>47</v>
      </c>
      <c r="V3062" s="13">
        <f>IF(OR(Table1[[#This Row],[7d_positivity_public]]=0,ISBLANK(Table1[[#This Row],[7d_positivity_public]])),"",(Table1[[#This Row],[7d_positivity_public]]-Table1[[#This Row],[7d_positivity_all]])/Table1[[#This Row],[7d_positivity_public]])</f>
        <v>0.21428571428571427</v>
      </c>
      <c r="W3062">
        <v>11</v>
      </c>
    </row>
    <row r="3063" spans="1:23" x14ac:dyDescent="0.25">
      <c r="A3063" s="10">
        <v>44453</v>
      </c>
      <c r="B3063">
        <v>1375</v>
      </c>
      <c r="C3063" t="s">
        <v>110</v>
      </c>
      <c r="D3063">
        <v>21</v>
      </c>
      <c r="E3063">
        <v>28</v>
      </c>
      <c r="F3063">
        <v>-7</v>
      </c>
      <c r="G3063">
        <v>12</v>
      </c>
      <c r="H3063">
        <v>84</v>
      </c>
      <c r="J3063">
        <v>70</v>
      </c>
      <c r="K3063">
        <v>84</v>
      </c>
      <c r="L3063">
        <v>81</v>
      </c>
      <c r="M3063">
        <v>88</v>
      </c>
      <c r="N3063">
        <v>75</v>
      </c>
      <c r="O3063">
        <v>56</v>
      </c>
      <c r="P3063">
        <v>75</v>
      </c>
      <c r="Q3063">
        <v>67</v>
      </c>
      <c r="R3063">
        <v>83</v>
      </c>
      <c r="T3063" s="34">
        <f>_xlfn.XLOOKUP(B3063,Demog!$A$2:$A$219,Demog!$P$2:$P$219,,,2)</f>
        <v>38661</v>
      </c>
      <c r="U3063" s="34">
        <f t="shared" si="47"/>
        <v>57</v>
      </c>
      <c r="V3063" s="13">
        <f>IF(OR(Table1[[#This Row],[7d_positivity_public]]=0,ISBLANK(Table1[[#This Row],[7d_positivity_public]])),"",(Table1[[#This Row],[7d_positivity_public]]-Table1[[#This Row],[7d_positivity_all]])/Table1[[#This Row],[7d_positivity_public]])</f>
        <v>0.16666666666666666</v>
      </c>
      <c r="W3063">
        <v>10</v>
      </c>
    </row>
    <row r="3064" spans="1:23" x14ac:dyDescent="0.25">
      <c r="A3064" s="10">
        <v>44453</v>
      </c>
      <c r="B3064">
        <v>1376</v>
      </c>
      <c r="C3064" t="s">
        <v>112</v>
      </c>
      <c r="D3064">
        <v>22</v>
      </c>
      <c r="E3064">
        <v>32</v>
      </c>
      <c r="F3064">
        <v>-10</v>
      </c>
      <c r="G3064">
        <v>17</v>
      </c>
      <c r="H3064">
        <v>78</v>
      </c>
      <c r="J3064">
        <v>65</v>
      </c>
      <c r="K3064">
        <v>79</v>
      </c>
      <c r="L3064">
        <v>75</v>
      </c>
      <c r="M3064">
        <v>84</v>
      </c>
      <c r="N3064">
        <v>67</v>
      </c>
      <c r="O3064">
        <v>50</v>
      </c>
      <c r="P3064">
        <v>69</v>
      </c>
      <c r="Q3064">
        <v>62</v>
      </c>
      <c r="R3064">
        <v>78</v>
      </c>
      <c r="T3064" s="34">
        <f>_xlfn.XLOOKUP(B3064,Demog!$A$2:$A$219,Demog!$P$2:$P$219,,,2)</f>
        <v>34796</v>
      </c>
      <c r="U3064" s="34">
        <f t="shared" si="47"/>
        <v>54</v>
      </c>
      <c r="V3064" s="13">
        <f>IF(OR(Table1[[#This Row],[7d_positivity_public]]=0,ISBLANK(Table1[[#This Row],[7d_positivity_public]])),"",(Table1[[#This Row],[7d_positivity_public]]-Table1[[#This Row],[7d_positivity_all]])/Table1[[#This Row],[7d_positivity_public]])</f>
        <v>0.11764705882352941</v>
      </c>
      <c r="W3064">
        <v>15</v>
      </c>
    </row>
    <row r="3065" spans="1:23" x14ac:dyDescent="0.25">
      <c r="A3065" s="10">
        <v>44453</v>
      </c>
      <c r="B3065">
        <v>1377</v>
      </c>
      <c r="C3065" t="s">
        <v>114</v>
      </c>
      <c r="D3065">
        <v>9</v>
      </c>
      <c r="E3065">
        <v>23</v>
      </c>
      <c r="F3065">
        <v>-14</v>
      </c>
      <c r="G3065">
        <v>6</v>
      </c>
      <c r="H3065">
        <v>86</v>
      </c>
      <c r="J3065">
        <v>82</v>
      </c>
      <c r="K3065">
        <v>86</v>
      </c>
      <c r="L3065">
        <v>81</v>
      </c>
      <c r="M3065">
        <v>90</v>
      </c>
      <c r="N3065">
        <v>79</v>
      </c>
      <c r="O3065">
        <v>70</v>
      </c>
      <c r="P3065">
        <v>80</v>
      </c>
      <c r="Q3065">
        <v>72</v>
      </c>
      <c r="R3065">
        <v>87</v>
      </c>
      <c r="T3065" s="34">
        <f>_xlfn.XLOOKUP(B3065,Demog!$A$2:$A$219,Demog!$P$2:$P$219,,,2)</f>
        <v>24900</v>
      </c>
      <c r="U3065" s="34">
        <f t="shared" si="47"/>
        <v>16</v>
      </c>
      <c r="V3065" s="13">
        <f>IF(OR(Table1[[#This Row],[7d_positivity_public]]=0,ISBLANK(Table1[[#This Row],[7d_positivity_public]])),"",(Table1[[#This Row],[7d_positivity_public]]-Table1[[#This Row],[7d_positivity_all]])/Table1[[#This Row],[7d_positivity_public]])</f>
        <v>0.16666666666666666</v>
      </c>
      <c r="W3065">
        <v>5</v>
      </c>
    </row>
    <row r="3066" spans="1:23" x14ac:dyDescent="0.25">
      <c r="A3066" s="10">
        <v>44453</v>
      </c>
      <c r="B3066">
        <v>1380</v>
      </c>
      <c r="C3066" t="s">
        <v>116</v>
      </c>
      <c r="D3066">
        <v>19</v>
      </c>
      <c r="E3066">
        <v>12</v>
      </c>
      <c r="F3066">
        <v>7</v>
      </c>
      <c r="G3066">
        <v>16</v>
      </c>
      <c r="H3066">
        <v>84</v>
      </c>
      <c r="J3066">
        <v>73</v>
      </c>
      <c r="K3066">
        <v>85</v>
      </c>
      <c r="L3066">
        <v>76</v>
      </c>
      <c r="M3066">
        <v>89</v>
      </c>
      <c r="N3066">
        <v>77</v>
      </c>
      <c r="O3066">
        <v>60</v>
      </c>
      <c r="P3066">
        <v>79</v>
      </c>
      <c r="Q3066">
        <v>67</v>
      </c>
      <c r="R3066">
        <v>85</v>
      </c>
      <c r="T3066" s="34">
        <f>_xlfn.XLOOKUP(B3066,Demog!$A$2:$A$219,Demog!$P$2:$P$219,,,2)</f>
        <v>12110</v>
      </c>
      <c r="U3066" s="34">
        <f t="shared" si="47"/>
        <v>16</v>
      </c>
      <c r="V3066" s="13">
        <f>IF(OR(Table1[[#This Row],[7d_positivity_public]]=0,ISBLANK(Table1[[#This Row],[7d_positivity_public]])),"",(Table1[[#This Row],[7d_positivity_public]]-Table1[[#This Row],[7d_positivity_all]])/Table1[[#This Row],[7d_positivity_public]])</f>
        <v>0.125</v>
      </c>
      <c r="W3066">
        <v>14</v>
      </c>
    </row>
    <row r="3067" spans="1:23" x14ac:dyDescent="0.25">
      <c r="A3067" s="10">
        <v>44453</v>
      </c>
      <c r="B3067">
        <v>1390</v>
      </c>
      <c r="C3067" t="s">
        <v>118</v>
      </c>
      <c r="D3067">
        <v>45</v>
      </c>
      <c r="E3067">
        <v>35</v>
      </c>
      <c r="F3067">
        <v>10</v>
      </c>
      <c r="G3067">
        <v>23</v>
      </c>
      <c r="H3067">
        <v>67</v>
      </c>
      <c r="J3067">
        <v>36</v>
      </c>
      <c r="K3067">
        <v>69</v>
      </c>
      <c r="L3067">
        <v>53</v>
      </c>
      <c r="M3067">
        <v>80</v>
      </c>
      <c r="N3067">
        <v>59</v>
      </c>
      <c r="O3067">
        <v>27</v>
      </c>
      <c r="P3067">
        <v>61</v>
      </c>
      <c r="Q3067">
        <v>41</v>
      </c>
      <c r="R3067">
        <v>74</v>
      </c>
      <c r="T3067" s="34">
        <f>_xlfn.XLOOKUP(B3067,Demog!$A$2:$A$219,Demog!$P$2:$P$219,,,2)</f>
        <v>7285</v>
      </c>
      <c r="U3067" s="34">
        <f t="shared" si="47"/>
        <v>23</v>
      </c>
      <c r="V3067" s="13">
        <f>IF(OR(Table1[[#This Row],[7d_positivity_public]]=0,ISBLANK(Table1[[#This Row],[7d_positivity_public]])),"",(Table1[[#This Row],[7d_positivity_public]]-Table1[[#This Row],[7d_positivity_all]])/Table1[[#This Row],[7d_positivity_public]])</f>
        <v>0</v>
      </c>
      <c r="W3067">
        <v>23</v>
      </c>
    </row>
    <row r="3068" spans="1:23" x14ac:dyDescent="0.25">
      <c r="A3068" s="10">
        <v>44453</v>
      </c>
      <c r="B3068">
        <v>1420</v>
      </c>
      <c r="C3068" t="s">
        <v>120</v>
      </c>
      <c r="D3068">
        <v>40</v>
      </c>
      <c r="E3068">
        <v>29</v>
      </c>
      <c r="F3068">
        <v>11</v>
      </c>
      <c r="G3068">
        <v>22</v>
      </c>
      <c r="H3068">
        <v>76</v>
      </c>
      <c r="J3068">
        <v>58</v>
      </c>
      <c r="K3068">
        <v>77</v>
      </c>
      <c r="L3068">
        <v>64</v>
      </c>
      <c r="M3068">
        <v>85</v>
      </c>
      <c r="N3068">
        <v>68</v>
      </c>
      <c r="O3068">
        <v>46</v>
      </c>
      <c r="P3068">
        <v>70</v>
      </c>
      <c r="Q3068">
        <v>52</v>
      </c>
      <c r="R3068">
        <v>80</v>
      </c>
      <c r="T3068" s="34">
        <f>_xlfn.XLOOKUP(B3068,Demog!$A$2:$A$219,Demog!$P$2:$P$219,,,2)</f>
        <v>33648</v>
      </c>
      <c r="U3068" s="34">
        <f t="shared" si="47"/>
        <v>94</v>
      </c>
      <c r="V3068" s="13">
        <f>IF(OR(Table1[[#This Row],[7d_positivity_public]]=0,ISBLANK(Table1[[#This Row],[7d_positivity_public]])),"",(Table1[[#This Row],[7d_positivity_public]]-Table1[[#This Row],[7d_positivity_all]])/Table1[[#This Row],[7d_positivity_public]])</f>
        <v>4.5454545454545456E-2</v>
      </c>
      <c r="W3068">
        <v>21</v>
      </c>
    </row>
    <row r="3069" spans="1:23" x14ac:dyDescent="0.25">
      <c r="A3069" s="10">
        <v>44453</v>
      </c>
      <c r="B3069">
        <v>1431</v>
      </c>
      <c r="C3069" t="s">
        <v>226</v>
      </c>
      <c r="D3069">
        <v>34</v>
      </c>
      <c r="E3069">
        <v>33</v>
      </c>
      <c r="F3069">
        <v>1</v>
      </c>
      <c r="G3069">
        <v>15</v>
      </c>
      <c r="H3069">
        <v>82</v>
      </c>
      <c r="J3069">
        <v>71</v>
      </c>
      <c r="K3069">
        <v>82</v>
      </c>
      <c r="L3069">
        <v>75</v>
      </c>
      <c r="M3069">
        <v>89</v>
      </c>
      <c r="N3069">
        <v>73</v>
      </c>
      <c r="O3069">
        <v>56</v>
      </c>
      <c r="P3069">
        <v>74</v>
      </c>
      <c r="Q3069">
        <v>63</v>
      </c>
      <c r="R3069">
        <v>84</v>
      </c>
      <c r="T3069" s="34">
        <f>_xlfn.XLOOKUP(B3069,Demog!$A$2:$A$219,Demog!$P$2:$P$219,,,2)</f>
        <v>44714</v>
      </c>
      <c r="U3069" s="34">
        <f t="shared" si="47"/>
        <v>106</v>
      </c>
      <c r="V3069" s="13">
        <f>IF(OR(Table1[[#This Row],[7d_positivity_public]]=0,ISBLANK(Table1[[#This Row],[7d_positivity_public]])),"",(Table1[[#This Row],[7d_positivity_public]]-Table1[[#This Row],[7d_positivity_all]])/Table1[[#This Row],[7d_positivity_public]])</f>
        <v>6.6666666666666666E-2</v>
      </c>
      <c r="W3069">
        <v>14</v>
      </c>
    </row>
    <row r="3070" spans="1:23" x14ac:dyDescent="0.25">
      <c r="A3070" s="10">
        <v>44453</v>
      </c>
      <c r="B3070">
        <v>1432</v>
      </c>
      <c r="C3070" t="s">
        <v>227</v>
      </c>
      <c r="D3070">
        <v>21</v>
      </c>
      <c r="E3070">
        <v>23</v>
      </c>
      <c r="F3070">
        <v>-2</v>
      </c>
      <c r="G3070">
        <v>11</v>
      </c>
      <c r="H3070">
        <v>89</v>
      </c>
      <c r="J3070">
        <v>83</v>
      </c>
      <c r="K3070">
        <v>90</v>
      </c>
      <c r="L3070">
        <v>88</v>
      </c>
      <c r="M3070">
        <v>92</v>
      </c>
      <c r="N3070">
        <v>81</v>
      </c>
      <c r="O3070">
        <v>72</v>
      </c>
      <c r="P3070">
        <v>81</v>
      </c>
      <c r="Q3070">
        <v>76</v>
      </c>
      <c r="R3070">
        <v>88</v>
      </c>
      <c r="T3070" s="34">
        <f>_xlfn.XLOOKUP(B3070,Demog!$A$2:$A$219,Demog!$P$2:$P$219,,,2)</f>
        <v>48587</v>
      </c>
      <c r="U3070" s="34">
        <f t="shared" si="47"/>
        <v>71</v>
      </c>
      <c r="V3070" s="13">
        <f>IF(OR(Table1[[#This Row],[7d_positivity_public]]=0,ISBLANK(Table1[[#This Row],[7d_positivity_public]])),"",(Table1[[#This Row],[7d_positivity_public]]-Table1[[#This Row],[7d_positivity_all]])/Table1[[#This Row],[7d_positivity_public]])</f>
        <v>0.18181818181818182</v>
      </c>
      <c r="W3070">
        <v>9</v>
      </c>
    </row>
    <row r="3071" spans="1:23" x14ac:dyDescent="0.25">
      <c r="A3071" s="10">
        <v>44453</v>
      </c>
      <c r="B3071">
        <v>1433</v>
      </c>
      <c r="C3071" t="s">
        <v>122</v>
      </c>
      <c r="D3071">
        <v>29</v>
      </c>
      <c r="E3071">
        <v>27</v>
      </c>
      <c r="F3071">
        <v>2</v>
      </c>
      <c r="G3071">
        <v>19</v>
      </c>
      <c r="H3071">
        <v>77</v>
      </c>
      <c r="J3071">
        <v>59</v>
      </c>
      <c r="K3071">
        <v>78</v>
      </c>
      <c r="L3071">
        <v>66</v>
      </c>
      <c r="M3071">
        <v>85</v>
      </c>
      <c r="N3071">
        <v>69</v>
      </c>
      <c r="O3071">
        <v>44</v>
      </c>
      <c r="P3071">
        <v>70</v>
      </c>
      <c r="Q3071">
        <v>54</v>
      </c>
      <c r="R3071">
        <v>80</v>
      </c>
      <c r="T3071" s="34">
        <f>_xlfn.XLOOKUP(B3071,Demog!$A$2:$A$219,Demog!$P$2:$P$219,,,2)</f>
        <v>19986</v>
      </c>
      <c r="U3071" s="34">
        <f t="shared" si="47"/>
        <v>41</v>
      </c>
      <c r="V3071" s="13">
        <f>IF(OR(Table1[[#This Row],[7d_positivity_public]]=0,ISBLANK(Table1[[#This Row],[7d_positivity_public]])),"",(Table1[[#This Row],[7d_positivity_public]]-Table1[[#This Row],[7d_positivity_all]])/Table1[[#This Row],[7d_positivity_public]])</f>
        <v>0.10526315789473684</v>
      </c>
      <c r="W3071">
        <v>17</v>
      </c>
    </row>
    <row r="3072" spans="1:23" x14ac:dyDescent="0.25">
      <c r="A3072" s="10">
        <v>44453</v>
      </c>
      <c r="B3072">
        <v>1490</v>
      </c>
      <c r="C3072" t="s">
        <v>124</v>
      </c>
      <c r="D3072">
        <v>16</v>
      </c>
      <c r="E3072">
        <v>24</v>
      </c>
      <c r="F3072">
        <v>-8</v>
      </c>
      <c r="G3072">
        <v>14</v>
      </c>
      <c r="H3072">
        <v>75</v>
      </c>
      <c r="J3072">
        <v>58</v>
      </c>
      <c r="K3072">
        <v>76</v>
      </c>
      <c r="L3072">
        <v>66</v>
      </c>
      <c r="M3072">
        <v>84</v>
      </c>
      <c r="N3072">
        <v>66</v>
      </c>
      <c r="O3072">
        <v>41</v>
      </c>
      <c r="P3072">
        <v>68</v>
      </c>
      <c r="Q3072">
        <v>53</v>
      </c>
      <c r="R3072">
        <v>79</v>
      </c>
      <c r="T3072" s="34">
        <f>_xlfn.XLOOKUP(B3072,Demog!$A$2:$A$219,Demog!$P$2:$P$219,,,2)</f>
        <v>10855</v>
      </c>
      <c r="U3072" s="34">
        <f t="shared" si="47"/>
        <v>12</v>
      </c>
      <c r="V3072" s="13">
        <f>IF(OR(Table1[[#This Row],[7d_positivity_public]]=0,ISBLANK(Table1[[#This Row],[7d_positivity_public]])),"",(Table1[[#This Row],[7d_positivity_public]]-Table1[[#This Row],[7d_positivity_all]])/Table1[[#This Row],[7d_positivity_public]])</f>
        <v>0.14285714285714285</v>
      </c>
      <c r="W3072">
        <v>12</v>
      </c>
    </row>
    <row r="3073" spans="1:23" x14ac:dyDescent="0.25">
      <c r="A3073" s="10">
        <v>44453</v>
      </c>
      <c r="B3073">
        <v>2121</v>
      </c>
      <c r="C3073" t="s">
        <v>126</v>
      </c>
      <c r="D3073">
        <v>18</v>
      </c>
      <c r="E3073">
        <v>15</v>
      </c>
      <c r="F3073">
        <v>3</v>
      </c>
      <c r="G3073">
        <v>10</v>
      </c>
      <c r="H3073">
        <v>79</v>
      </c>
      <c r="J3073">
        <v>68</v>
      </c>
      <c r="K3073">
        <v>80</v>
      </c>
      <c r="L3073">
        <v>73</v>
      </c>
      <c r="M3073">
        <v>87</v>
      </c>
      <c r="N3073">
        <v>72</v>
      </c>
      <c r="O3073">
        <v>57</v>
      </c>
      <c r="P3073">
        <v>74</v>
      </c>
      <c r="Q3073">
        <v>63</v>
      </c>
      <c r="R3073">
        <v>84</v>
      </c>
      <c r="T3073" s="34">
        <f>_xlfn.XLOOKUP(B3073,Demog!$A$2:$A$219,Demog!$P$2:$P$219,,,2)</f>
        <v>51241</v>
      </c>
      <c r="U3073" s="34">
        <f t="shared" si="47"/>
        <v>65</v>
      </c>
      <c r="V3073" s="13">
        <f>IF(OR(Table1[[#This Row],[7d_positivity_public]]=0,ISBLANK(Table1[[#This Row],[7d_positivity_public]])),"",(Table1[[#This Row],[7d_positivity_public]]-Table1[[#This Row],[7d_positivity_all]])/Table1[[#This Row],[7d_positivity_public]])</f>
        <v>0.1</v>
      </c>
      <c r="W3073">
        <v>9</v>
      </c>
    </row>
    <row r="3074" spans="1:23" x14ac:dyDescent="0.25">
      <c r="A3074" s="10">
        <v>44453</v>
      </c>
      <c r="B3074">
        <v>2122</v>
      </c>
      <c r="C3074" t="s">
        <v>128</v>
      </c>
      <c r="D3074">
        <v>33</v>
      </c>
      <c r="E3074">
        <v>21</v>
      </c>
      <c r="F3074">
        <v>12</v>
      </c>
      <c r="G3074">
        <v>15</v>
      </c>
      <c r="H3074">
        <v>72</v>
      </c>
      <c r="J3074">
        <v>56</v>
      </c>
      <c r="K3074">
        <v>73</v>
      </c>
      <c r="L3074">
        <v>65</v>
      </c>
      <c r="M3074">
        <v>82</v>
      </c>
      <c r="N3074">
        <v>64</v>
      </c>
      <c r="O3074">
        <v>43</v>
      </c>
      <c r="P3074">
        <v>65</v>
      </c>
      <c r="Q3074">
        <v>54</v>
      </c>
      <c r="R3074">
        <v>77</v>
      </c>
      <c r="T3074" s="34">
        <f>_xlfn.XLOOKUP(B3074,Demog!$A$2:$A$219,Demog!$P$2:$P$219,,,2)</f>
        <v>41936</v>
      </c>
      <c r="U3074" s="34">
        <f t="shared" ref="U3074:U3137" si="48">ROUND(T3074*D3074/100000*7,0)</f>
        <v>97</v>
      </c>
      <c r="V3074" s="13">
        <f>IF(OR(Table1[[#This Row],[7d_positivity_public]]=0,ISBLANK(Table1[[#This Row],[7d_positivity_public]])),"",(Table1[[#This Row],[7d_positivity_public]]-Table1[[#This Row],[7d_positivity_all]])/Table1[[#This Row],[7d_positivity_public]])</f>
        <v>6.6666666666666666E-2</v>
      </c>
      <c r="W3074">
        <v>14</v>
      </c>
    </row>
    <row r="3075" spans="1:23" x14ac:dyDescent="0.25">
      <c r="A3075" s="10">
        <v>44453</v>
      </c>
      <c r="B3075">
        <v>2131</v>
      </c>
      <c r="C3075" t="s">
        <v>129</v>
      </c>
      <c r="D3075">
        <v>13</v>
      </c>
      <c r="E3075">
        <v>29</v>
      </c>
      <c r="F3075">
        <v>-16</v>
      </c>
      <c r="G3075">
        <v>7</v>
      </c>
      <c r="H3075">
        <v>79</v>
      </c>
      <c r="J3075">
        <v>68</v>
      </c>
      <c r="K3075">
        <v>79</v>
      </c>
      <c r="L3075">
        <v>74</v>
      </c>
      <c r="M3075">
        <v>85</v>
      </c>
      <c r="N3075">
        <v>70</v>
      </c>
      <c r="O3075">
        <v>53</v>
      </c>
      <c r="P3075">
        <v>71</v>
      </c>
      <c r="Q3075">
        <v>63</v>
      </c>
      <c r="R3075">
        <v>80</v>
      </c>
      <c r="T3075" s="34">
        <f>_xlfn.XLOOKUP(B3075,Demog!$A$2:$A$219,Demog!$P$2:$P$219,,,2)</f>
        <v>22754</v>
      </c>
      <c r="U3075" s="34">
        <f t="shared" si="48"/>
        <v>21</v>
      </c>
      <c r="V3075" s="13">
        <f>IF(OR(Table1[[#This Row],[7d_positivity_public]]=0,ISBLANK(Table1[[#This Row],[7d_positivity_public]])),"",(Table1[[#This Row],[7d_positivity_public]]-Table1[[#This Row],[7d_positivity_all]])/Table1[[#This Row],[7d_positivity_public]])</f>
        <v>0.14285714285714285</v>
      </c>
      <c r="W3075">
        <v>6</v>
      </c>
    </row>
    <row r="3076" spans="1:23" x14ac:dyDescent="0.25">
      <c r="A3076" s="10">
        <v>44453</v>
      </c>
      <c r="B3076">
        <v>2132</v>
      </c>
      <c r="C3076" t="s">
        <v>130</v>
      </c>
      <c r="D3076">
        <v>19</v>
      </c>
      <c r="E3076">
        <v>13</v>
      </c>
      <c r="F3076">
        <v>6</v>
      </c>
      <c r="G3076">
        <v>11</v>
      </c>
      <c r="H3076">
        <v>82</v>
      </c>
      <c r="J3076">
        <v>74</v>
      </c>
      <c r="K3076">
        <v>83</v>
      </c>
      <c r="L3076">
        <v>79</v>
      </c>
      <c r="M3076">
        <v>87</v>
      </c>
      <c r="N3076">
        <v>75</v>
      </c>
      <c r="O3076">
        <v>61</v>
      </c>
      <c r="P3076">
        <v>76</v>
      </c>
      <c r="Q3076">
        <v>70</v>
      </c>
      <c r="R3076">
        <v>84</v>
      </c>
      <c r="T3076" s="34">
        <f>_xlfn.XLOOKUP(B3076,Demog!$A$2:$A$219,Demog!$P$2:$P$219,,,2)</f>
        <v>35584</v>
      </c>
      <c r="U3076" s="34">
        <f t="shared" si="48"/>
        <v>47</v>
      </c>
      <c r="V3076" s="13">
        <f>IF(OR(Table1[[#This Row],[7d_positivity_public]]=0,ISBLANK(Table1[[#This Row],[7d_positivity_public]])),"",(Table1[[#This Row],[7d_positivity_public]]-Table1[[#This Row],[7d_positivity_all]])/Table1[[#This Row],[7d_positivity_public]])</f>
        <v>0.18181818181818182</v>
      </c>
      <c r="W3076">
        <v>9</v>
      </c>
    </row>
    <row r="3077" spans="1:23" x14ac:dyDescent="0.25">
      <c r="A3077" s="10">
        <v>44453</v>
      </c>
      <c r="B3077">
        <v>2133</v>
      </c>
      <c r="C3077" t="s">
        <v>131</v>
      </c>
      <c r="D3077">
        <v>14</v>
      </c>
      <c r="E3077">
        <v>10</v>
      </c>
      <c r="F3077">
        <v>4</v>
      </c>
      <c r="G3077">
        <v>10</v>
      </c>
      <c r="H3077">
        <v>86</v>
      </c>
      <c r="J3077">
        <v>74</v>
      </c>
      <c r="K3077">
        <v>88</v>
      </c>
      <c r="L3077">
        <v>86</v>
      </c>
      <c r="M3077">
        <v>90</v>
      </c>
      <c r="N3077">
        <v>77</v>
      </c>
      <c r="O3077">
        <v>59</v>
      </c>
      <c r="P3077">
        <v>78</v>
      </c>
      <c r="Q3077">
        <v>73</v>
      </c>
      <c r="R3077">
        <v>85</v>
      </c>
      <c r="T3077" s="34">
        <f>_xlfn.XLOOKUP(B3077,Demog!$A$2:$A$219,Demog!$P$2:$P$219,,,2)</f>
        <v>58511</v>
      </c>
      <c r="U3077" s="34">
        <f t="shared" si="48"/>
        <v>57</v>
      </c>
      <c r="V3077" s="13">
        <f>IF(OR(Table1[[#This Row],[7d_positivity_public]]=0,ISBLANK(Table1[[#This Row],[7d_positivity_public]])),"",(Table1[[#This Row],[7d_positivity_public]]-Table1[[#This Row],[7d_positivity_all]])/Table1[[#This Row],[7d_positivity_public]])</f>
        <v>0.2</v>
      </c>
      <c r="W3077">
        <v>8</v>
      </c>
    </row>
    <row r="3078" spans="1:23" x14ac:dyDescent="0.25">
      <c r="A3078" s="10">
        <v>44453</v>
      </c>
      <c r="B3078">
        <v>2134</v>
      </c>
      <c r="C3078" t="s">
        <v>132</v>
      </c>
      <c r="D3078">
        <v>17</v>
      </c>
      <c r="E3078">
        <v>12</v>
      </c>
      <c r="F3078">
        <v>5</v>
      </c>
      <c r="G3078">
        <v>10</v>
      </c>
      <c r="H3078">
        <v>81</v>
      </c>
      <c r="J3078">
        <v>64</v>
      </c>
      <c r="K3078">
        <v>83</v>
      </c>
      <c r="L3078">
        <v>81</v>
      </c>
      <c r="M3078">
        <v>85</v>
      </c>
      <c r="N3078">
        <v>72</v>
      </c>
      <c r="O3078">
        <v>50</v>
      </c>
      <c r="P3078">
        <v>74</v>
      </c>
      <c r="Q3078">
        <v>70</v>
      </c>
      <c r="R3078">
        <v>79</v>
      </c>
      <c r="T3078" s="34">
        <f>_xlfn.XLOOKUP(B3078,Demog!$A$2:$A$219,Demog!$P$2:$P$219,,,2)</f>
        <v>24836</v>
      </c>
      <c r="U3078" s="34">
        <f t="shared" si="48"/>
        <v>30</v>
      </c>
      <c r="V3078" s="13">
        <f>IF(OR(Table1[[#This Row],[7d_positivity_public]]=0,ISBLANK(Table1[[#This Row],[7d_positivity_public]])),"",(Table1[[#This Row],[7d_positivity_public]]-Table1[[#This Row],[7d_positivity_all]])/Table1[[#This Row],[7d_positivity_public]])</f>
        <v>0.4</v>
      </c>
      <c r="W3078">
        <v>6</v>
      </c>
    </row>
    <row r="3079" spans="1:23" x14ac:dyDescent="0.25">
      <c r="A3079" s="10">
        <v>44453</v>
      </c>
      <c r="B3079">
        <v>2141</v>
      </c>
      <c r="C3079" t="s">
        <v>133</v>
      </c>
      <c r="D3079">
        <v>25</v>
      </c>
      <c r="E3079">
        <v>14</v>
      </c>
      <c r="F3079">
        <v>11</v>
      </c>
      <c r="G3079">
        <v>12</v>
      </c>
      <c r="H3079">
        <v>77</v>
      </c>
      <c r="J3079">
        <v>66</v>
      </c>
      <c r="K3079">
        <v>78</v>
      </c>
      <c r="L3079">
        <v>70</v>
      </c>
      <c r="M3079">
        <v>86</v>
      </c>
      <c r="N3079">
        <v>68</v>
      </c>
      <c r="O3079">
        <v>53</v>
      </c>
      <c r="P3079">
        <v>69</v>
      </c>
      <c r="Q3079">
        <v>59</v>
      </c>
      <c r="R3079">
        <v>81</v>
      </c>
      <c r="T3079" s="34">
        <f>_xlfn.XLOOKUP(B3079,Demog!$A$2:$A$219,Demog!$P$2:$P$219,,,2)</f>
        <v>26303</v>
      </c>
      <c r="U3079" s="34">
        <f t="shared" si="48"/>
        <v>46</v>
      </c>
      <c r="V3079" s="13">
        <f>IF(OR(Table1[[#This Row],[7d_positivity_public]]=0,ISBLANK(Table1[[#This Row],[7d_positivity_public]])),"",(Table1[[#This Row],[7d_positivity_public]]-Table1[[#This Row],[7d_positivity_all]])/Table1[[#This Row],[7d_positivity_public]])</f>
        <v>8.3333333333333329E-2</v>
      </c>
      <c r="W3079">
        <v>11</v>
      </c>
    </row>
    <row r="3080" spans="1:23" x14ac:dyDescent="0.25">
      <c r="A3080" s="10">
        <v>44453</v>
      </c>
      <c r="B3080">
        <v>2142</v>
      </c>
      <c r="C3080" t="s">
        <v>134</v>
      </c>
      <c r="D3080">
        <v>16</v>
      </c>
      <c r="E3080">
        <v>14</v>
      </c>
      <c r="F3080">
        <v>2</v>
      </c>
      <c r="G3080">
        <v>7</v>
      </c>
      <c r="H3080">
        <v>76</v>
      </c>
      <c r="J3080">
        <v>65</v>
      </c>
      <c r="K3080">
        <v>77</v>
      </c>
      <c r="L3080">
        <v>70</v>
      </c>
      <c r="M3080">
        <v>83</v>
      </c>
      <c r="N3080">
        <v>68</v>
      </c>
      <c r="O3080">
        <v>52</v>
      </c>
      <c r="P3080">
        <v>69</v>
      </c>
      <c r="Q3080">
        <v>60</v>
      </c>
      <c r="R3080">
        <v>78</v>
      </c>
      <c r="T3080" s="34">
        <f>_xlfn.XLOOKUP(B3080,Demog!$A$2:$A$219,Demog!$P$2:$P$219,,,2)</f>
        <v>16854</v>
      </c>
      <c r="U3080" s="34">
        <f t="shared" si="48"/>
        <v>19</v>
      </c>
      <c r="V3080" s="13">
        <f>IF(OR(Table1[[#This Row],[7d_positivity_public]]=0,ISBLANK(Table1[[#This Row],[7d_positivity_public]])),"",(Table1[[#This Row],[7d_positivity_public]]-Table1[[#This Row],[7d_positivity_all]])/Table1[[#This Row],[7d_positivity_public]])</f>
        <v>0.14285714285714285</v>
      </c>
      <c r="W3080">
        <v>6</v>
      </c>
    </row>
    <row r="3081" spans="1:23" x14ac:dyDescent="0.25">
      <c r="A3081" s="10">
        <v>44453</v>
      </c>
      <c r="B3081">
        <v>2150</v>
      </c>
      <c r="C3081" t="s">
        <v>135</v>
      </c>
      <c r="D3081">
        <v>52</v>
      </c>
      <c r="E3081">
        <v>30</v>
      </c>
      <c r="F3081">
        <v>22</v>
      </c>
      <c r="G3081">
        <v>18</v>
      </c>
      <c r="H3081">
        <v>80</v>
      </c>
      <c r="J3081">
        <v>62</v>
      </c>
      <c r="K3081">
        <v>82</v>
      </c>
      <c r="L3081">
        <v>71</v>
      </c>
      <c r="M3081">
        <v>88</v>
      </c>
      <c r="N3081">
        <v>72</v>
      </c>
      <c r="O3081">
        <v>53</v>
      </c>
      <c r="P3081">
        <v>74</v>
      </c>
      <c r="Q3081">
        <v>58</v>
      </c>
      <c r="R3081">
        <v>84</v>
      </c>
      <c r="T3081" s="34">
        <f>_xlfn.XLOOKUP(B3081,Demog!$A$2:$A$219,Demog!$P$2:$P$219,,,2)</f>
        <v>9696</v>
      </c>
      <c r="U3081" s="34">
        <f t="shared" si="48"/>
        <v>35</v>
      </c>
      <c r="V3081" s="13">
        <f>IF(OR(Table1[[#This Row],[7d_positivity_public]]=0,ISBLANK(Table1[[#This Row],[7d_positivity_public]])),"",(Table1[[#This Row],[7d_positivity_public]]-Table1[[#This Row],[7d_positivity_all]])/Table1[[#This Row],[7d_positivity_public]])</f>
        <v>0.16666666666666666</v>
      </c>
      <c r="W3081">
        <v>15</v>
      </c>
    </row>
    <row r="3082" spans="1:23" x14ac:dyDescent="0.25">
      <c r="A3082" s="10">
        <v>44453</v>
      </c>
      <c r="B3082">
        <v>2210</v>
      </c>
      <c r="C3082" t="s">
        <v>136</v>
      </c>
      <c r="D3082">
        <v>10</v>
      </c>
      <c r="E3082">
        <v>8</v>
      </c>
      <c r="F3082">
        <v>2</v>
      </c>
      <c r="G3082">
        <v>8</v>
      </c>
      <c r="H3082">
        <v>89</v>
      </c>
      <c r="J3082">
        <v>86</v>
      </c>
      <c r="K3082">
        <v>90</v>
      </c>
      <c r="L3082">
        <v>90</v>
      </c>
      <c r="M3082">
        <v>90</v>
      </c>
      <c r="N3082">
        <v>83</v>
      </c>
      <c r="O3082">
        <v>76</v>
      </c>
      <c r="P3082">
        <v>83</v>
      </c>
      <c r="Q3082">
        <v>82</v>
      </c>
      <c r="R3082">
        <v>86</v>
      </c>
      <c r="T3082" s="34">
        <f>_xlfn.XLOOKUP(B3082,Demog!$A$2:$A$219,Demog!$P$2:$P$219,,,2)</f>
        <v>70996</v>
      </c>
      <c r="U3082" s="34">
        <f t="shared" si="48"/>
        <v>50</v>
      </c>
      <c r="V3082" s="13">
        <f>IF(OR(Table1[[#This Row],[7d_positivity_public]]=0,ISBLANK(Table1[[#This Row],[7d_positivity_public]])),"",(Table1[[#This Row],[7d_positivity_public]]-Table1[[#This Row],[7d_positivity_all]])/Table1[[#This Row],[7d_positivity_public]])</f>
        <v>0.375</v>
      </c>
      <c r="W3082">
        <v>5</v>
      </c>
    </row>
    <row r="3083" spans="1:23" x14ac:dyDescent="0.25">
      <c r="A3083" s="10">
        <v>44453</v>
      </c>
      <c r="B3083">
        <v>2221</v>
      </c>
      <c r="C3083" t="s">
        <v>137</v>
      </c>
      <c r="D3083">
        <v>8</v>
      </c>
      <c r="E3083">
        <v>12</v>
      </c>
      <c r="F3083">
        <v>-4</v>
      </c>
      <c r="G3083">
        <v>6</v>
      </c>
      <c r="H3083">
        <v>91</v>
      </c>
      <c r="J3083">
        <v>88</v>
      </c>
      <c r="K3083">
        <v>91</v>
      </c>
      <c r="L3083">
        <v>93</v>
      </c>
      <c r="M3083">
        <v>89</v>
      </c>
      <c r="N3083">
        <v>85</v>
      </c>
      <c r="O3083">
        <v>77</v>
      </c>
      <c r="P3083">
        <v>85</v>
      </c>
      <c r="Q3083">
        <v>85</v>
      </c>
      <c r="R3083">
        <v>86</v>
      </c>
      <c r="T3083" s="34">
        <f>_xlfn.XLOOKUP(B3083,Demog!$A$2:$A$219,Demog!$P$2:$P$219,,,2)</f>
        <v>47161</v>
      </c>
      <c r="U3083" s="34">
        <f t="shared" si="48"/>
        <v>26</v>
      </c>
      <c r="V3083" s="13">
        <f>IF(OR(Table1[[#This Row],[7d_positivity_public]]=0,ISBLANK(Table1[[#This Row],[7d_positivity_public]])),"",(Table1[[#This Row],[7d_positivity_public]]-Table1[[#This Row],[7d_positivity_all]])/Table1[[#This Row],[7d_positivity_public]])</f>
        <v>0.5</v>
      </c>
      <c r="W3083">
        <v>3</v>
      </c>
    </row>
    <row r="3084" spans="1:23" x14ac:dyDescent="0.25">
      <c r="A3084" s="10">
        <v>44453</v>
      </c>
      <c r="B3084">
        <v>2222</v>
      </c>
      <c r="C3084" t="s">
        <v>138</v>
      </c>
      <c r="D3084">
        <v>7</v>
      </c>
      <c r="E3084">
        <v>8</v>
      </c>
      <c r="F3084">
        <v>-1</v>
      </c>
      <c r="G3084">
        <v>6</v>
      </c>
      <c r="H3084">
        <v>90</v>
      </c>
      <c r="J3084">
        <v>86</v>
      </c>
      <c r="K3084">
        <v>90</v>
      </c>
      <c r="L3084">
        <v>92</v>
      </c>
      <c r="M3084">
        <v>88</v>
      </c>
      <c r="N3084">
        <v>83</v>
      </c>
      <c r="O3084">
        <v>77</v>
      </c>
      <c r="P3084">
        <v>83</v>
      </c>
      <c r="Q3084">
        <v>83</v>
      </c>
      <c r="R3084">
        <v>84</v>
      </c>
      <c r="T3084" s="34">
        <f>_xlfn.XLOOKUP(B3084,Demog!$A$2:$A$219,Demog!$P$2:$P$219,,,2)</f>
        <v>45434</v>
      </c>
      <c r="U3084" s="34">
        <f t="shared" si="48"/>
        <v>22</v>
      </c>
      <c r="V3084" s="13">
        <f>IF(OR(Table1[[#This Row],[7d_positivity_public]]=0,ISBLANK(Table1[[#This Row],[7d_positivity_public]])),"",(Table1[[#This Row],[7d_positivity_public]]-Table1[[#This Row],[7d_positivity_all]])/Table1[[#This Row],[7d_positivity_public]])</f>
        <v>0.5</v>
      </c>
      <c r="W3084">
        <v>3</v>
      </c>
    </row>
    <row r="3085" spans="1:23" x14ac:dyDescent="0.25">
      <c r="A3085" s="10">
        <v>44453</v>
      </c>
      <c r="B3085">
        <v>2223</v>
      </c>
      <c r="C3085" t="s">
        <v>139</v>
      </c>
      <c r="D3085">
        <v>10</v>
      </c>
      <c r="E3085">
        <v>7</v>
      </c>
      <c r="F3085">
        <v>3</v>
      </c>
      <c r="G3085">
        <v>8</v>
      </c>
      <c r="H3085">
        <v>88</v>
      </c>
      <c r="J3085">
        <v>86</v>
      </c>
      <c r="K3085">
        <v>89</v>
      </c>
      <c r="L3085">
        <v>91</v>
      </c>
      <c r="M3085">
        <v>86</v>
      </c>
      <c r="N3085">
        <v>82</v>
      </c>
      <c r="O3085">
        <v>74</v>
      </c>
      <c r="P3085">
        <v>82</v>
      </c>
      <c r="Q3085">
        <v>82</v>
      </c>
      <c r="R3085">
        <v>82</v>
      </c>
      <c r="T3085" s="34">
        <f>_xlfn.XLOOKUP(B3085,Demog!$A$2:$A$219,Demog!$P$2:$P$219,,,2)</f>
        <v>81414</v>
      </c>
      <c r="U3085" s="34">
        <f t="shared" si="48"/>
        <v>57</v>
      </c>
      <c r="V3085" s="13">
        <f>IF(OR(Table1[[#This Row],[7d_positivity_public]]=0,ISBLANK(Table1[[#This Row],[7d_positivity_public]])),"",(Table1[[#This Row],[7d_positivity_public]]-Table1[[#This Row],[7d_positivity_all]])/Table1[[#This Row],[7d_positivity_public]])</f>
        <v>0.875</v>
      </c>
      <c r="W3085">
        <v>1</v>
      </c>
    </row>
    <row r="3086" spans="1:23" x14ac:dyDescent="0.25">
      <c r="A3086" s="10">
        <v>44453</v>
      </c>
      <c r="B3086">
        <v>2224</v>
      </c>
      <c r="C3086" t="s">
        <v>140</v>
      </c>
      <c r="D3086">
        <v>12</v>
      </c>
      <c r="E3086">
        <v>9</v>
      </c>
      <c r="F3086">
        <v>3</v>
      </c>
      <c r="G3086">
        <v>10</v>
      </c>
      <c r="H3086">
        <v>87</v>
      </c>
      <c r="J3086">
        <v>82</v>
      </c>
      <c r="K3086">
        <v>88</v>
      </c>
      <c r="L3086">
        <v>88</v>
      </c>
      <c r="M3086">
        <v>87</v>
      </c>
      <c r="N3086">
        <v>81</v>
      </c>
      <c r="O3086">
        <v>71</v>
      </c>
      <c r="P3086">
        <v>81</v>
      </c>
      <c r="Q3086">
        <v>80</v>
      </c>
      <c r="R3086">
        <v>84</v>
      </c>
      <c r="T3086" s="34">
        <f>_xlfn.XLOOKUP(B3086,Demog!$A$2:$A$219,Demog!$P$2:$P$219,,,2)</f>
        <v>58746</v>
      </c>
      <c r="U3086" s="34">
        <f t="shared" si="48"/>
        <v>49</v>
      </c>
      <c r="V3086" s="13">
        <f>IF(OR(Table1[[#This Row],[7d_positivity_public]]=0,ISBLANK(Table1[[#This Row],[7d_positivity_public]])),"",(Table1[[#This Row],[7d_positivity_public]]-Table1[[#This Row],[7d_positivity_all]])/Table1[[#This Row],[7d_positivity_public]])</f>
        <v>0.4</v>
      </c>
      <c r="W3086">
        <v>6</v>
      </c>
    </row>
    <row r="3087" spans="1:23" x14ac:dyDescent="0.25">
      <c r="A3087" s="10">
        <v>44453</v>
      </c>
      <c r="B3087">
        <v>2231</v>
      </c>
      <c r="C3087" t="s">
        <v>141</v>
      </c>
      <c r="D3087">
        <v>9</v>
      </c>
      <c r="E3087">
        <v>15</v>
      </c>
      <c r="F3087">
        <v>-6</v>
      </c>
      <c r="G3087">
        <v>7</v>
      </c>
      <c r="H3087">
        <v>83</v>
      </c>
      <c r="J3087">
        <v>77</v>
      </c>
      <c r="K3087">
        <v>84</v>
      </c>
      <c r="L3087">
        <v>78</v>
      </c>
      <c r="M3087">
        <v>89</v>
      </c>
      <c r="N3087">
        <v>76</v>
      </c>
      <c r="O3087">
        <v>66</v>
      </c>
      <c r="P3087">
        <v>77</v>
      </c>
      <c r="Q3087">
        <v>68</v>
      </c>
      <c r="R3087">
        <v>85</v>
      </c>
      <c r="T3087" s="34">
        <f>_xlfn.XLOOKUP(B3087,Demog!$A$2:$A$219,Demog!$P$2:$P$219,,,2)</f>
        <v>30824</v>
      </c>
      <c r="U3087" s="34">
        <f t="shared" si="48"/>
        <v>19</v>
      </c>
      <c r="V3087" s="13">
        <f>IF(OR(Table1[[#This Row],[7d_positivity_public]]=0,ISBLANK(Table1[[#This Row],[7d_positivity_public]])),"",(Table1[[#This Row],[7d_positivity_public]]-Table1[[#This Row],[7d_positivity_all]])/Table1[[#This Row],[7d_positivity_public]])</f>
        <v>0.2857142857142857</v>
      </c>
      <c r="W3087">
        <v>5</v>
      </c>
    </row>
    <row r="3088" spans="1:23" x14ac:dyDescent="0.25">
      <c r="A3088" s="10">
        <v>44453</v>
      </c>
      <c r="B3088">
        <v>2232</v>
      </c>
      <c r="C3088" t="s">
        <v>142</v>
      </c>
      <c r="D3088">
        <v>6</v>
      </c>
      <c r="E3088">
        <v>11</v>
      </c>
      <c r="F3088">
        <v>-5</v>
      </c>
      <c r="G3088">
        <v>5</v>
      </c>
      <c r="H3088">
        <v>88</v>
      </c>
      <c r="J3088">
        <v>84</v>
      </c>
      <c r="K3088">
        <v>89</v>
      </c>
      <c r="L3088">
        <v>86</v>
      </c>
      <c r="M3088">
        <v>92</v>
      </c>
      <c r="N3088">
        <v>83</v>
      </c>
      <c r="O3088">
        <v>74</v>
      </c>
      <c r="P3088">
        <v>83</v>
      </c>
      <c r="Q3088">
        <v>78</v>
      </c>
      <c r="R3088">
        <v>89</v>
      </c>
      <c r="T3088" s="34">
        <f>_xlfn.XLOOKUP(B3088,Demog!$A$2:$A$219,Demog!$P$2:$P$219,,,2)</f>
        <v>18835</v>
      </c>
      <c r="U3088" s="34">
        <f t="shared" si="48"/>
        <v>8</v>
      </c>
      <c r="V3088" s="13">
        <f>IF(OR(Table1[[#This Row],[7d_positivity_public]]=0,ISBLANK(Table1[[#This Row],[7d_positivity_public]])),"",(Table1[[#This Row],[7d_positivity_public]]-Table1[[#This Row],[7d_positivity_all]])/Table1[[#This Row],[7d_positivity_public]])</f>
        <v>0.2</v>
      </c>
      <c r="W3088">
        <v>4</v>
      </c>
    </row>
    <row r="3089" spans="1:23" x14ac:dyDescent="0.25">
      <c r="A3089" s="10">
        <v>44453</v>
      </c>
      <c r="B3089">
        <v>2233</v>
      </c>
      <c r="C3089" t="s">
        <v>143</v>
      </c>
      <c r="D3089">
        <v>12</v>
      </c>
      <c r="E3089">
        <v>12</v>
      </c>
      <c r="F3089">
        <v>0</v>
      </c>
      <c r="G3089">
        <v>8</v>
      </c>
      <c r="H3089">
        <v>84</v>
      </c>
      <c r="J3089">
        <v>79</v>
      </c>
      <c r="K3089">
        <v>84</v>
      </c>
      <c r="L3089">
        <v>80</v>
      </c>
      <c r="M3089">
        <v>89</v>
      </c>
      <c r="N3089">
        <v>76</v>
      </c>
      <c r="O3089">
        <v>67</v>
      </c>
      <c r="P3089">
        <v>77</v>
      </c>
      <c r="Q3089">
        <v>71</v>
      </c>
      <c r="R3089">
        <v>85</v>
      </c>
      <c r="T3089" s="34">
        <f>_xlfn.XLOOKUP(B3089,Demog!$A$2:$A$219,Demog!$P$2:$P$219,,,2)</f>
        <v>51442</v>
      </c>
      <c r="U3089" s="34">
        <f t="shared" si="48"/>
        <v>43</v>
      </c>
      <c r="V3089" s="13">
        <f>IF(OR(Table1[[#This Row],[7d_positivity_public]]=0,ISBLANK(Table1[[#This Row],[7d_positivity_public]])),"",(Table1[[#This Row],[7d_positivity_public]]-Table1[[#This Row],[7d_positivity_all]])/Table1[[#This Row],[7d_positivity_public]])</f>
        <v>0.25</v>
      </c>
      <c r="W3089">
        <v>6</v>
      </c>
    </row>
    <row r="3090" spans="1:23" x14ac:dyDescent="0.25">
      <c r="A3090" s="10">
        <v>44453</v>
      </c>
      <c r="B3090">
        <v>2241</v>
      </c>
      <c r="C3090" t="s">
        <v>144</v>
      </c>
      <c r="D3090">
        <v>7</v>
      </c>
      <c r="E3090">
        <v>11</v>
      </c>
      <c r="F3090">
        <v>-4</v>
      </c>
      <c r="G3090">
        <v>4</v>
      </c>
      <c r="H3090">
        <v>87</v>
      </c>
      <c r="J3090">
        <v>87</v>
      </c>
      <c r="K3090">
        <v>87</v>
      </c>
      <c r="L3090">
        <v>87</v>
      </c>
      <c r="M3090">
        <v>88</v>
      </c>
      <c r="N3090">
        <v>82</v>
      </c>
      <c r="O3090">
        <v>78</v>
      </c>
      <c r="P3090">
        <v>82</v>
      </c>
      <c r="Q3090">
        <v>81</v>
      </c>
      <c r="R3090">
        <v>84</v>
      </c>
      <c r="T3090" s="34">
        <f>_xlfn.XLOOKUP(B3090,Demog!$A$2:$A$219,Demog!$P$2:$P$219,,,2)</f>
        <v>40842</v>
      </c>
      <c r="U3090" s="34">
        <f t="shared" si="48"/>
        <v>20</v>
      </c>
      <c r="V3090" s="13">
        <f>IF(OR(Table1[[#This Row],[7d_positivity_public]]=0,ISBLANK(Table1[[#This Row],[7d_positivity_public]])),"",(Table1[[#This Row],[7d_positivity_public]]-Table1[[#This Row],[7d_positivity_all]])/Table1[[#This Row],[7d_positivity_public]])</f>
        <v>0.25</v>
      </c>
      <c r="W3090">
        <v>3</v>
      </c>
    </row>
    <row r="3091" spans="1:23" x14ac:dyDescent="0.25">
      <c r="A3091" s="10">
        <v>44453</v>
      </c>
      <c r="B3091">
        <v>2242</v>
      </c>
      <c r="C3091" t="s">
        <v>145</v>
      </c>
      <c r="D3091">
        <v>7</v>
      </c>
      <c r="E3091">
        <v>7</v>
      </c>
      <c r="F3091">
        <v>0</v>
      </c>
      <c r="G3091">
        <v>5</v>
      </c>
      <c r="H3091">
        <v>89</v>
      </c>
      <c r="J3091">
        <v>85</v>
      </c>
      <c r="K3091">
        <v>89</v>
      </c>
      <c r="L3091">
        <v>89</v>
      </c>
      <c r="M3091">
        <v>90</v>
      </c>
      <c r="N3091">
        <v>83</v>
      </c>
      <c r="O3091">
        <v>74</v>
      </c>
      <c r="P3091">
        <v>83</v>
      </c>
      <c r="Q3091">
        <v>81</v>
      </c>
      <c r="R3091">
        <v>86</v>
      </c>
      <c r="T3091" s="34">
        <f>_xlfn.XLOOKUP(B3091,Demog!$A$2:$A$219,Demog!$P$2:$P$219,,,2)</f>
        <v>70406</v>
      </c>
      <c r="U3091" s="34">
        <f t="shared" si="48"/>
        <v>34</v>
      </c>
      <c r="V3091" s="13">
        <f>IF(OR(Table1[[#This Row],[7d_positivity_public]]=0,ISBLANK(Table1[[#This Row],[7d_positivity_public]])),"",(Table1[[#This Row],[7d_positivity_public]]-Table1[[#This Row],[7d_positivity_all]])/Table1[[#This Row],[7d_positivity_public]])</f>
        <v>0.4</v>
      </c>
      <c r="W3091">
        <v>3</v>
      </c>
    </row>
    <row r="3092" spans="1:23" x14ac:dyDescent="0.25">
      <c r="A3092" s="10">
        <v>44453</v>
      </c>
      <c r="B3092">
        <v>2243</v>
      </c>
      <c r="C3092" t="s">
        <v>146</v>
      </c>
      <c r="D3092">
        <v>8</v>
      </c>
      <c r="E3092">
        <v>15</v>
      </c>
      <c r="F3092">
        <v>-7</v>
      </c>
      <c r="G3092">
        <v>5</v>
      </c>
      <c r="H3092">
        <v>87</v>
      </c>
      <c r="J3092">
        <v>85</v>
      </c>
      <c r="K3092">
        <v>88</v>
      </c>
      <c r="L3092">
        <v>86</v>
      </c>
      <c r="M3092">
        <v>89</v>
      </c>
      <c r="N3092">
        <v>81</v>
      </c>
      <c r="O3092">
        <v>75</v>
      </c>
      <c r="P3092">
        <v>82</v>
      </c>
      <c r="Q3092">
        <v>78</v>
      </c>
      <c r="R3092">
        <v>86</v>
      </c>
      <c r="T3092" s="34">
        <f>_xlfn.XLOOKUP(B3092,Demog!$A$2:$A$219,Demog!$P$2:$P$219,,,2)</f>
        <v>28129</v>
      </c>
      <c r="U3092" s="34">
        <f t="shared" si="48"/>
        <v>16</v>
      </c>
      <c r="V3092" s="13">
        <f>IF(OR(Table1[[#This Row],[7d_positivity_public]]=0,ISBLANK(Table1[[#This Row],[7d_positivity_public]])),"",(Table1[[#This Row],[7d_positivity_public]]-Table1[[#This Row],[7d_positivity_all]])/Table1[[#This Row],[7d_positivity_public]])</f>
        <v>0.4</v>
      </c>
      <c r="W3092">
        <v>3</v>
      </c>
    </row>
    <row r="3093" spans="1:23" x14ac:dyDescent="0.25">
      <c r="A3093" s="10">
        <v>44453</v>
      </c>
      <c r="B3093">
        <v>2244</v>
      </c>
      <c r="C3093" t="s">
        <v>147</v>
      </c>
      <c r="D3093">
        <v>10</v>
      </c>
      <c r="E3093">
        <v>12</v>
      </c>
      <c r="F3093">
        <v>-2</v>
      </c>
      <c r="G3093">
        <v>7</v>
      </c>
      <c r="H3093">
        <v>87</v>
      </c>
      <c r="J3093">
        <v>84</v>
      </c>
      <c r="K3093">
        <v>87</v>
      </c>
      <c r="L3093">
        <v>85</v>
      </c>
      <c r="M3093">
        <v>90</v>
      </c>
      <c r="N3093">
        <v>81</v>
      </c>
      <c r="O3093">
        <v>74</v>
      </c>
      <c r="P3093">
        <v>81</v>
      </c>
      <c r="Q3093">
        <v>77</v>
      </c>
      <c r="R3093">
        <v>86</v>
      </c>
      <c r="T3093" s="34">
        <f>_xlfn.XLOOKUP(B3093,Demog!$A$2:$A$219,Demog!$P$2:$P$219,,,2)</f>
        <v>58612</v>
      </c>
      <c r="U3093" s="34">
        <f t="shared" si="48"/>
        <v>41</v>
      </c>
      <c r="V3093" s="13">
        <f>IF(OR(Table1[[#This Row],[7d_positivity_public]]=0,ISBLANK(Table1[[#This Row],[7d_positivity_public]])),"",(Table1[[#This Row],[7d_positivity_public]]-Table1[[#This Row],[7d_positivity_all]])/Table1[[#This Row],[7d_positivity_public]])</f>
        <v>0.2857142857142857</v>
      </c>
      <c r="W3093">
        <v>5</v>
      </c>
    </row>
    <row r="3094" spans="1:23" x14ac:dyDescent="0.25">
      <c r="A3094" s="10">
        <v>44453</v>
      </c>
      <c r="B3094">
        <v>2245</v>
      </c>
      <c r="C3094" t="s">
        <v>148</v>
      </c>
      <c r="D3094">
        <v>7</v>
      </c>
      <c r="E3094">
        <v>11</v>
      </c>
      <c r="F3094">
        <v>-4</v>
      </c>
      <c r="G3094">
        <v>5</v>
      </c>
      <c r="H3094">
        <v>89</v>
      </c>
      <c r="J3094">
        <v>87</v>
      </c>
      <c r="K3094">
        <v>89</v>
      </c>
      <c r="L3094">
        <v>88</v>
      </c>
      <c r="M3094">
        <v>90</v>
      </c>
      <c r="N3094">
        <v>84</v>
      </c>
      <c r="O3094">
        <v>79</v>
      </c>
      <c r="P3094">
        <v>84</v>
      </c>
      <c r="Q3094">
        <v>82</v>
      </c>
      <c r="R3094">
        <v>87</v>
      </c>
      <c r="T3094" s="34">
        <f>_xlfn.XLOOKUP(B3094,Demog!$A$2:$A$219,Demog!$P$2:$P$219,,,2)</f>
        <v>36404</v>
      </c>
      <c r="U3094" s="34">
        <f t="shared" si="48"/>
        <v>18</v>
      </c>
      <c r="V3094" s="13">
        <f>IF(OR(Table1[[#This Row],[7d_positivity_public]]=0,ISBLANK(Table1[[#This Row],[7d_positivity_public]])),"",(Table1[[#This Row],[7d_positivity_public]]-Table1[[#This Row],[7d_positivity_all]])/Table1[[#This Row],[7d_positivity_public]])</f>
        <v>0.2</v>
      </c>
      <c r="W3094">
        <v>4</v>
      </c>
    </row>
    <row r="3095" spans="1:23" x14ac:dyDescent="0.25">
      <c r="A3095" s="10">
        <v>44453</v>
      </c>
      <c r="B3095">
        <v>2311</v>
      </c>
      <c r="C3095" t="s">
        <v>149</v>
      </c>
      <c r="D3095">
        <v>14</v>
      </c>
      <c r="E3095">
        <v>12</v>
      </c>
      <c r="F3095">
        <v>2</v>
      </c>
      <c r="G3095">
        <v>8</v>
      </c>
      <c r="H3095">
        <v>82</v>
      </c>
      <c r="J3095">
        <v>70</v>
      </c>
      <c r="K3095">
        <v>83</v>
      </c>
      <c r="L3095">
        <v>78</v>
      </c>
      <c r="M3095">
        <v>88</v>
      </c>
      <c r="N3095">
        <v>74</v>
      </c>
      <c r="O3095">
        <v>58</v>
      </c>
      <c r="P3095">
        <v>75</v>
      </c>
      <c r="Q3095">
        <v>68</v>
      </c>
      <c r="R3095">
        <v>83</v>
      </c>
      <c r="T3095" s="34">
        <f>_xlfn.XLOOKUP(B3095,Demog!$A$2:$A$219,Demog!$P$2:$P$219,,,2)</f>
        <v>25888</v>
      </c>
      <c r="U3095" s="34">
        <f t="shared" si="48"/>
        <v>25</v>
      </c>
      <c r="V3095" s="13">
        <f>IF(OR(Table1[[#This Row],[7d_positivity_public]]=0,ISBLANK(Table1[[#This Row],[7d_positivity_public]])),"",(Table1[[#This Row],[7d_positivity_public]]-Table1[[#This Row],[7d_positivity_all]])/Table1[[#This Row],[7d_positivity_public]])</f>
        <v>0.125</v>
      </c>
      <c r="W3095">
        <v>7</v>
      </c>
    </row>
    <row r="3096" spans="1:23" x14ac:dyDescent="0.25">
      <c r="A3096" s="10">
        <v>44453</v>
      </c>
      <c r="B3096">
        <v>2312</v>
      </c>
      <c r="C3096" t="s">
        <v>150</v>
      </c>
      <c r="D3096">
        <v>9</v>
      </c>
      <c r="E3096">
        <v>9</v>
      </c>
      <c r="F3096">
        <v>0</v>
      </c>
      <c r="G3096">
        <v>7</v>
      </c>
      <c r="H3096">
        <v>89</v>
      </c>
      <c r="J3096">
        <v>86</v>
      </c>
      <c r="K3096">
        <v>89</v>
      </c>
      <c r="L3096">
        <v>86</v>
      </c>
      <c r="M3096">
        <v>92</v>
      </c>
      <c r="N3096">
        <v>84</v>
      </c>
      <c r="O3096">
        <v>78</v>
      </c>
      <c r="P3096">
        <v>84</v>
      </c>
      <c r="Q3096">
        <v>79</v>
      </c>
      <c r="R3096">
        <v>89</v>
      </c>
      <c r="T3096" s="34">
        <f>_xlfn.XLOOKUP(B3096,Demog!$A$2:$A$219,Demog!$P$2:$P$219,,,2)</f>
        <v>29587</v>
      </c>
      <c r="U3096" s="34">
        <f t="shared" si="48"/>
        <v>19</v>
      </c>
      <c r="V3096" s="13">
        <f>IF(OR(Table1[[#This Row],[7d_positivity_public]]=0,ISBLANK(Table1[[#This Row],[7d_positivity_public]])),"",(Table1[[#This Row],[7d_positivity_public]]-Table1[[#This Row],[7d_positivity_all]])/Table1[[#This Row],[7d_positivity_public]])</f>
        <v>0.2857142857142857</v>
      </c>
      <c r="W3096">
        <v>5</v>
      </c>
    </row>
    <row r="3097" spans="1:23" x14ac:dyDescent="0.25">
      <c r="A3097" s="10">
        <v>44453</v>
      </c>
      <c r="B3097">
        <v>2313</v>
      </c>
      <c r="C3097" t="s">
        <v>151</v>
      </c>
      <c r="D3097">
        <v>15</v>
      </c>
      <c r="E3097">
        <v>17</v>
      </c>
      <c r="F3097">
        <v>-2</v>
      </c>
      <c r="G3097">
        <v>8</v>
      </c>
      <c r="H3097">
        <v>88</v>
      </c>
      <c r="J3097">
        <v>83</v>
      </c>
      <c r="K3097">
        <v>88</v>
      </c>
      <c r="L3097">
        <v>86</v>
      </c>
      <c r="M3097">
        <v>91</v>
      </c>
      <c r="N3097">
        <v>81</v>
      </c>
      <c r="O3097">
        <v>73</v>
      </c>
      <c r="P3097">
        <v>82</v>
      </c>
      <c r="Q3097">
        <v>79</v>
      </c>
      <c r="R3097">
        <v>87</v>
      </c>
      <c r="T3097" s="34">
        <f>_xlfn.XLOOKUP(B3097,Demog!$A$2:$A$219,Demog!$P$2:$P$219,,,2)</f>
        <v>31567</v>
      </c>
      <c r="U3097" s="34">
        <f t="shared" si="48"/>
        <v>33</v>
      </c>
      <c r="V3097" s="13">
        <f>IF(OR(Table1[[#This Row],[7d_positivity_public]]=0,ISBLANK(Table1[[#This Row],[7d_positivity_public]])),"",(Table1[[#This Row],[7d_positivity_public]]-Table1[[#This Row],[7d_positivity_all]])/Table1[[#This Row],[7d_positivity_public]])</f>
        <v>0.25</v>
      </c>
      <c r="W3097">
        <v>6</v>
      </c>
    </row>
    <row r="3098" spans="1:23" x14ac:dyDescent="0.25">
      <c r="A3098" s="10">
        <v>44453</v>
      </c>
      <c r="B3098">
        <v>2314</v>
      </c>
      <c r="C3098" t="s">
        <v>152</v>
      </c>
      <c r="D3098">
        <v>22</v>
      </c>
      <c r="E3098">
        <v>10</v>
      </c>
      <c r="F3098">
        <v>12</v>
      </c>
      <c r="G3098">
        <v>13</v>
      </c>
      <c r="H3098">
        <v>84</v>
      </c>
      <c r="J3098">
        <v>78</v>
      </c>
      <c r="K3098">
        <v>85</v>
      </c>
      <c r="L3098">
        <v>78</v>
      </c>
      <c r="M3098">
        <v>90</v>
      </c>
      <c r="N3098">
        <v>77</v>
      </c>
      <c r="O3098">
        <v>65</v>
      </c>
      <c r="P3098">
        <v>78</v>
      </c>
      <c r="Q3098">
        <v>68</v>
      </c>
      <c r="R3098">
        <v>86</v>
      </c>
      <c r="T3098" s="34">
        <f>_xlfn.XLOOKUP(B3098,Demog!$A$2:$A$219,Demog!$P$2:$P$219,,,2)</f>
        <v>22090</v>
      </c>
      <c r="U3098" s="34">
        <f t="shared" si="48"/>
        <v>34</v>
      </c>
      <c r="V3098" s="13">
        <f>IF(OR(Table1[[#This Row],[7d_positivity_public]]=0,ISBLANK(Table1[[#This Row],[7d_positivity_public]])),"",(Table1[[#This Row],[7d_positivity_public]]-Table1[[#This Row],[7d_positivity_all]])/Table1[[#This Row],[7d_positivity_public]])</f>
        <v>0.15384615384615385</v>
      </c>
      <c r="W3098">
        <v>11</v>
      </c>
    </row>
    <row r="3099" spans="1:23" x14ac:dyDescent="0.25">
      <c r="A3099" s="10">
        <v>44453</v>
      </c>
      <c r="B3099">
        <v>2315</v>
      </c>
      <c r="C3099" t="s">
        <v>153</v>
      </c>
      <c r="D3099">
        <v>15</v>
      </c>
      <c r="E3099">
        <v>4</v>
      </c>
      <c r="F3099">
        <v>11</v>
      </c>
      <c r="G3099">
        <v>8</v>
      </c>
      <c r="H3099">
        <v>80</v>
      </c>
      <c r="J3099">
        <v>72</v>
      </c>
      <c r="K3099">
        <v>81</v>
      </c>
      <c r="L3099">
        <v>76</v>
      </c>
      <c r="M3099">
        <v>88</v>
      </c>
      <c r="N3099">
        <v>72</v>
      </c>
      <c r="O3099">
        <v>58</v>
      </c>
      <c r="P3099">
        <v>73</v>
      </c>
      <c r="Q3099">
        <v>65</v>
      </c>
      <c r="R3099">
        <v>83</v>
      </c>
      <c r="T3099" s="34">
        <f>_xlfn.XLOOKUP(B3099,Demog!$A$2:$A$219,Demog!$P$2:$P$219,,,2)</f>
        <v>13204</v>
      </c>
      <c r="U3099" s="34">
        <f t="shared" si="48"/>
        <v>14</v>
      </c>
      <c r="V3099" s="13">
        <f>IF(OR(Table1[[#This Row],[7d_positivity_public]]=0,ISBLANK(Table1[[#This Row],[7d_positivity_public]])),"",(Table1[[#This Row],[7d_positivity_public]]-Table1[[#This Row],[7d_positivity_all]])/Table1[[#This Row],[7d_positivity_public]])</f>
        <v>0</v>
      </c>
      <c r="W3099">
        <v>8</v>
      </c>
    </row>
    <row r="3100" spans="1:23" x14ac:dyDescent="0.25">
      <c r="A3100" s="10">
        <v>44453</v>
      </c>
      <c r="B3100">
        <v>2316</v>
      </c>
      <c r="C3100" t="s">
        <v>154</v>
      </c>
      <c r="D3100">
        <v>19</v>
      </c>
      <c r="E3100">
        <v>23</v>
      </c>
      <c r="F3100">
        <v>-4</v>
      </c>
      <c r="G3100">
        <v>9</v>
      </c>
      <c r="H3100">
        <v>80</v>
      </c>
      <c r="J3100">
        <v>69</v>
      </c>
      <c r="K3100">
        <v>81</v>
      </c>
      <c r="L3100">
        <v>76</v>
      </c>
      <c r="M3100">
        <v>86</v>
      </c>
      <c r="N3100">
        <v>73</v>
      </c>
      <c r="O3100">
        <v>56</v>
      </c>
      <c r="P3100">
        <v>74</v>
      </c>
      <c r="Q3100">
        <v>65</v>
      </c>
      <c r="R3100">
        <v>82</v>
      </c>
      <c r="T3100" s="34">
        <f>_xlfn.XLOOKUP(B3100,Demog!$A$2:$A$219,Demog!$P$2:$P$219,,,2)</f>
        <v>12653</v>
      </c>
      <c r="U3100" s="34">
        <f t="shared" si="48"/>
        <v>17</v>
      </c>
      <c r="V3100" s="13">
        <f>IF(OR(Table1[[#This Row],[7d_positivity_public]]=0,ISBLANK(Table1[[#This Row],[7d_positivity_public]])),"",(Table1[[#This Row],[7d_positivity_public]]-Table1[[#This Row],[7d_positivity_all]])/Table1[[#This Row],[7d_positivity_public]])</f>
        <v>0.33333333333333331</v>
      </c>
      <c r="W3100">
        <v>6</v>
      </c>
    </row>
    <row r="3101" spans="1:23" x14ac:dyDescent="0.25">
      <c r="A3101" s="10">
        <v>44453</v>
      </c>
      <c r="B3101">
        <v>2317</v>
      </c>
      <c r="C3101" t="s">
        <v>155</v>
      </c>
      <c r="D3101">
        <v>14</v>
      </c>
      <c r="E3101">
        <v>7</v>
      </c>
      <c r="F3101">
        <v>7</v>
      </c>
      <c r="G3101">
        <v>9</v>
      </c>
      <c r="H3101">
        <v>80</v>
      </c>
      <c r="J3101">
        <v>64</v>
      </c>
      <c r="K3101">
        <v>81</v>
      </c>
      <c r="L3101">
        <v>74</v>
      </c>
      <c r="M3101">
        <v>86</v>
      </c>
      <c r="N3101">
        <v>73</v>
      </c>
      <c r="O3101">
        <v>51</v>
      </c>
      <c r="P3101">
        <v>74</v>
      </c>
      <c r="Q3101">
        <v>63</v>
      </c>
      <c r="R3101">
        <v>82</v>
      </c>
      <c r="T3101" s="34">
        <f>_xlfn.XLOOKUP(B3101,Demog!$A$2:$A$219,Demog!$P$2:$P$219,,,2)</f>
        <v>8789</v>
      </c>
      <c r="U3101" s="34">
        <f t="shared" si="48"/>
        <v>9</v>
      </c>
      <c r="V3101" s="13">
        <f>IF(OR(Table1[[#This Row],[7d_positivity_public]]=0,ISBLANK(Table1[[#This Row],[7d_positivity_public]])),"",(Table1[[#This Row],[7d_positivity_public]]-Table1[[#This Row],[7d_positivity_all]])/Table1[[#This Row],[7d_positivity_public]])</f>
        <v>0.22222222222222221</v>
      </c>
      <c r="W3101">
        <v>7</v>
      </c>
    </row>
    <row r="3102" spans="1:23" x14ac:dyDescent="0.25">
      <c r="A3102" s="10">
        <v>44453</v>
      </c>
      <c r="B3102">
        <v>2321</v>
      </c>
      <c r="C3102" t="s">
        <v>156</v>
      </c>
      <c r="D3102">
        <v>8</v>
      </c>
      <c r="E3102">
        <v>8</v>
      </c>
      <c r="F3102">
        <v>0</v>
      </c>
      <c r="G3102">
        <v>5</v>
      </c>
      <c r="H3102">
        <v>91</v>
      </c>
      <c r="J3102">
        <v>87</v>
      </c>
      <c r="K3102">
        <v>92</v>
      </c>
      <c r="L3102">
        <v>91</v>
      </c>
      <c r="M3102">
        <v>92</v>
      </c>
      <c r="N3102">
        <v>83</v>
      </c>
      <c r="O3102">
        <v>76</v>
      </c>
      <c r="P3102">
        <v>84</v>
      </c>
      <c r="Q3102">
        <v>80</v>
      </c>
      <c r="R3102">
        <v>89</v>
      </c>
      <c r="T3102" s="34">
        <f>_xlfn.XLOOKUP(B3102,Demog!$A$2:$A$219,Demog!$P$2:$P$219,,,2)</f>
        <v>56017</v>
      </c>
      <c r="U3102" s="34">
        <f t="shared" si="48"/>
        <v>31</v>
      </c>
      <c r="V3102" s="13">
        <f>IF(OR(Table1[[#This Row],[7d_positivity_public]]=0,ISBLANK(Table1[[#This Row],[7d_positivity_public]])),"",(Table1[[#This Row],[7d_positivity_public]]-Table1[[#This Row],[7d_positivity_all]])/Table1[[#This Row],[7d_positivity_public]])</f>
        <v>0.2</v>
      </c>
      <c r="W3102">
        <v>4</v>
      </c>
    </row>
    <row r="3103" spans="1:23" x14ac:dyDescent="0.25">
      <c r="A3103" s="10">
        <v>44453</v>
      </c>
      <c r="B3103">
        <v>2322</v>
      </c>
      <c r="C3103" t="s">
        <v>157</v>
      </c>
      <c r="D3103">
        <v>3</v>
      </c>
      <c r="E3103">
        <v>2</v>
      </c>
      <c r="F3103">
        <v>1</v>
      </c>
      <c r="G3103">
        <v>3</v>
      </c>
      <c r="H3103">
        <v>92</v>
      </c>
      <c r="J3103">
        <v>90</v>
      </c>
      <c r="K3103">
        <v>93</v>
      </c>
      <c r="L3103">
        <v>91</v>
      </c>
      <c r="M3103">
        <v>94</v>
      </c>
      <c r="N3103">
        <v>87</v>
      </c>
      <c r="O3103">
        <v>80</v>
      </c>
      <c r="P3103">
        <v>87</v>
      </c>
      <c r="Q3103">
        <v>83</v>
      </c>
      <c r="R3103">
        <v>91</v>
      </c>
      <c r="T3103" s="34">
        <f>_xlfn.XLOOKUP(B3103,Demog!$A$2:$A$219,Demog!$P$2:$P$219,,,2)</f>
        <v>24822</v>
      </c>
      <c r="U3103" s="34">
        <f t="shared" si="48"/>
        <v>5</v>
      </c>
      <c r="V3103" s="13">
        <f>IF(OR(Table1[[#This Row],[7d_positivity_public]]=0,ISBLANK(Table1[[#This Row],[7d_positivity_public]])),"",(Table1[[#This Row],[7d_positivity_public]]-Table1[[#This Row],[7d_positivity_all]])/Table1[[#This Row],[7d_positivity_public]])</f>
        <v>0.33333333333333331</v>
      </c>
      <c r="W3103">
        <v>2</v>
      </c>
    </row>
    <row r="3104" spans="1:23" x14ac:dyDescent="0.25">
      <c r="A3104" s="10">
        <v>44453</v>
      </c>
      <c r="B3104">
        <v>2323</v>
      </c>
      <c r="C3104" t="s">
        <v>158</v>
      </c>
      <c r="D3104">
        <v>5</v>
      </c>
      <c r="E3104">
        <v>4</v>
      </c>
      <c r="F3104">
        <v>1</v>
      </c>
      <c r="G3104">
        <v>4</v>
      </c>
      <c r="H3104">
        <v>91</v>
      </c>
      <c r="J3104">
        <v>88</v>
      </c>
      <c r="K3104">
        <v>91</v>
      </c>
      <c r="L3104">
        <v>88</v>
      </c>
      <c r="M3104">
        <v>93</v>
      </c>
      <c r="N3104">
        <v>86</v>
      </c>
      <c r="O3104">
        <v>80</v>
      </c>
      <c r="P3104">
        <v>86</v>
      </c>
      <c r="Q3104">
        <v>80</v>
      </c>
      <c r="R3104">
        <v>90</v>
      </c>
      <c r="T3104" s="34">
        <f>_xlfn.XLOOKUP(B3104,Demog!$A$2:$A$219,Demog!$P$2:$P$219,,,2)</f>
        <v>22225</v>
      </c>
      <c r="U3104" s="34">
        <f t="shared" si="48"/>
        <v>8</v>
      </c>
      <c r="V3104" s="13">
        <f>IF(OR(Table1[[#This Row],[7d_positivity_public]]=0,ISBLANK(Table1[[#This Row],[7d_positivity_public]])),"",(Table1[[#This Row],[7d_positivity_public]]-Table1[[#This Row],[7d_positivity_all]])/Table1[[#This Row],[7d_positivity_public]])</f>
        <v>0.25</v>
      </c>
      <c r="W3104">
        <v>3</v>
      </c>
    </row>
    <row r="3105" spans="1:23" x14ac:dyDescent="0.25">
      <c r="A3105" s="10">
        <v>44453</v>
      </c>
      <c r="B3105">
        <v>2331</v>
      </c>
      <c r="C3105" t="s">
        <v>159</v>
      </c>
      <c r="D3105">
        <v>8</v>
      </c>
      <c r="E3105">
        <v>9</v>
      </c>
      <c r="F3105">
        <v>-1</v>
      </c>
      <c r="G3105">
        <v>8</v>
      </c>
      <c r="H3105">
        <v>92</v>
      </c>
      <c r="J3105">
        <v>83</v>
      </c>
      <c r="K3105">
        <v>92</v>
      </c>
      <c r="L3105">
        <v>93</v>
      </c>
      <c r="M3105">
        <v>92</v>
      </c>
      <c r="N3105">
        <v>81</v>
      </c>
      <c r="O3105">
        <v>69</v>
      </c>
      <c r="P3105">
        <v>82</v>
      </c>
      <c r="Q3105">
        <v>78</v>
      </c>
      <c r="R3105">
        <v>87</v>
      </c>
      <c r="T3105" s="34">
        <f>_xlfn.XLOOKUP(B3105,Demog!$A$2:$A$219,Demog!$P$2:$P$219,,,2)</f>
        <v>53402</v>
      </c>
      <c r="U3105" s="34">
        <f t="shared" si="48"/>
        <v>30</v>
      </c>
      <c r="V3105" s="13">
        <f>IF(OR(Table1[[#This Row],[7d_positivity_public]]=0,ISBLANK(Table1[[#This Row],[7d_positivity_public]])),"",(Table1[[#This Row],[7d_positivity_public]]-Table1[[#This Row],[7d_positivity_all]])/Table1[[#This Row],[7d_positivity_public]])</f>
        <v>0.25</v>
      </c>
      <c r="W3105">
        <v>6</v>
      </c>
    </row>
    <row r="3106" spans="1:23" x14ac:dyDescent="0.25">
      <c r="A3106" s="10">
        <v>44453</v>
      </c>
      <c r="B3106">
        <v>2332</v>
      </c>
      <c r="C3106" t="s">
        <v>160</v>
      </c>
      <c r="D3106">
        <v>13</v>
      </c>
      <c r="E3106">
        <v>12</v>
      </c>
      <c r="F3106">
        <v>1</v>
      </c>
      <c r="G3106">
        <v>10</v>
      </c>
      <c r="H3106">
        <v>88</v>
      </c>
      <c r="J3106">
        <v>75</v>
      </c>
      <c r="K3106">
        <v>88</v>
      </c>
      <c r="L3106">
        <v>89</v>
      </c>
      <c r="M3106">
        <v>87</v>
      </c>
      <c r="N3106">
        <v>77</v>
      </c>
      <c r="O3106">
        <v>62</v>
      </c>
      <c r="P3106">
        <v>78</v>
      </c>
      <c r="Q3106">
        <v>76</v>
      </c>
      <c r="R3106">
        <v>82</v>
      </c>
      <c r="T3106" s="34">
        <f>_xlfn.XLOOKUP(B3106,Demog!$A$2:$A$219,Demog!$P$2:$P$219,,,2)</f>
        <v>51161</v>
      </c>
      <c r="U3106" s="34">
        <f t="shared" si="48"/>
        <v>47</v>
      </c>
      <c r="V3106" s="13">
        <f>IF(OR(Table1[[#This Row],[7d_positivity_public]]=0,ISBLANK(Table1[[#This Row],[7d_positivity_public]])),"",(Table1[[#This Row],[7d_positivity_public]]-Table1[[#This Row],[7d_positivity_all]])/Table1[[#This Row],[7d_positivity_public]])</f>
        <v>0.4</v>
      </c>
      <c r="W3106">
        <v>6</v>
      </c>
    </row>
    <row r="3107" spans="1:23" x14ac:dyDescent="0.25">
      <c r="A3107" s="10">
        <v>44453</v>
      </c>
      <c r="B3107">
        <v>2333</v>
      </c>
      <c r="C3107" t="s">
        <v>161</v>
      </c>
      <c r="D3107">
        <v>14</v>
      </c>
      <c r="E3107">
        <v>12</v>
      </c>
      <c r="F3107">
        <v>2</v>
      </c>
      <c r="G3107">
        <v>9</v>
      </c>
      <c r="H3107">
        <v>88</v>
      </c>
      <c r="J3107">
        <v>84</v>
      </c>
      <c r="K3107">
        <v>89</v>
      </c>
      <c r="L3107">
        <v>86</v>
      </c>
      <c r="M3107">
        <v>92</v>
      </c>
      <c r="N3107">
        <v>81</v>
      </c>
      <c r="O3107">
        <v>74</v>
      </c>
      <c r="P3107">
        <v>82</v>
      </c>
      <c r="Q3107">
        <v>78</v>
      </c>
      <c r="R3107">
        <v>88</v>
      </c>
      <c r="T3107" s="34">
        <f>_xlfn.XLOOKUP(B3107,Demog!$A$2:$A$219,Demog!$P$2:$P$219,,,2)</f>
        <v>69963</v>
      </c>
      <c r="U3107" s="34">
        <f t="shared" si="48"/>
        <v>69</v>
      </c>
      <c r="V3107" s="13">
        <f>IF(OR(Table1[[#This Row],[7d_positivity_public]]=0,ISBLANK(Table1[[#This Row],[7d_positivity_public]])),"",(Table1[[#This Row],[7d_positivity_public]]-Table1[[#This Row],[7d_positivity_all]])/Table1[[#This Row],[7d_positivity_public]])</f>
        <v>0.22222222222222221</v>
      </c>
      <c r="W3107">
        <v>7</v>
      </c>
    </row>
    <row r="3108" spans="1:23" x14ac:dyDescent="0.25">
      <c r="A3108" s="10">
        <v>44453</v>
      </c>
      <c r="B3108">
        <v>2334</v>
      </c>
      <c r="C3108" t="s">
        <v>162</v>
      </c>
      <c r="D3108">
        <v>7</v>
      </c>
      <c r="E3108">
        <v>7</v>
      </c>
      <c r="F3108">
        <v>0</v>
      </c>
      <c r="G3108">
        <v>5</v>
      </c>
      <c r="H3108">
        <v>92</v>
      </c>
      <c r="J3108">
        <v>88</v>
      </c>
      <c r="K3108">
        <v>93</v>
      </c>
      <c r="L3108">
        <v>92</v>
      </c>
      <c r="M3108">
        <v>94</v>
      </c>
      <c r="N3108">
        <v>84</v>
      </c>
      <c r="O3108">
        <v>76</v>
      </c>
      <c r="P3108">
        <v>85</v>
      </c>
      <c r="Q3108">
        <v>82</v>
      </c>
      <c r="R3108">
        <v>90</v>
      </c>
      <c r="T3108" s="34">
        <f>_xlfn.XLOOKUP(B3108,Demog!$A$2:$A$219,Demog!$P$2:$P$219,,,2)</f>
        <v>45391</v>
      </c>
      <c r="U3108" s="34">
        <f t="shared" si="48"/>
        <v>22</v>
      </c>
      <c r="V3108" s="13">
        <f>IF(OR(Table1[[#This Row],[7d_positivity_public]]=0,ISBLANK(Table1[[#This Row],[7d_positivity_public]])),"",(Table1[[#This Row],[7d_positivity_public]]-Table1[[#This Row],[7d_positivity_all]])/Table1[[#This Row],[7d_positivity_public]])</f>
        <v>0.2</v>
      </c>
      <c r="W3108">
        <v>4</v>
      </c>
    </row>
    <row r="3109" spans="1:23" x14ac:dyDescent="0.25">
      <c r="A3109" s="10">
        <v>44453</v>
      </c>
      <c r="B3109">
        <v>2335</v>
      </c>
      <c r="C3109" t="s">
        <v>163</v>
      </c>
      <c r="D3109">
        <v>6</v>
      </c>
      <c r="E3109">
        <v>8</v>
      </c>
      <c r="F3109">
        <v>-2</v>
      </c>
      <c r="G3109">
        <v>6</v>
      </c>
      <c r="H3109">
        <v>93</v>
      </c>
      <c r="J3109">
        <v>84</v>
      </c>
      <c r="K3109">
        <v>94</v>
      </c>
      <c r="L3109">
        <v>94</v>
      </c>
      <c r="M3109">
        <v>94</v>
      </c>
      <c r="N3109">
        <v>82</v>
      </c>
      <c r="O3109">
        <v>70</v>
      </c>
      <c r="P3109">
        <v>84</v>
      </c>
      <c r="Q3109">
        <v>80</v>
      </c>
      <c r="R3109">
        <v>89</v>
      </c>
      <c r="T3109" s="34">
        <f>_xlfn.XLOOKUP(B3109,Demog!$A$2:$A$219,Demog!$P$2:$P$219,,,2)</f>
        <v>62748</v>
      </c>
      <c r="U3109" s="34">
        <f t="shared" si="48"/>
        <v>26</v>
      </c>
      <c r="V3109" s="13">
        <f>IF(OR(Table1[[#This Row],[7d_positivity_public]]=0,ISBLANK(Table1[[#This Row],[7d_positivity_public]])),"",(Table1[[#This Row],[7d_positivity_public]]-Table1[[#This Row],[7d_positivity_all]])/Table1[[#This Row],[7d_positivity_public]])</f>
        <v>0.16666666666666666</v>
      </c>
      <c r="W3109">
        <v>5</v>
      </c>
    </row>
    <row r="3110" spans="1:23" x14ac:dyDescent="0.25">
      <c r="A3110" s="10">
        <v>44453</v>
      </c>
      <c r="B3110">
        <v>2336</v>
      </c>
      <c r="C3110" t="s">
        <v>164</v>
      </c>
      <c r="D3110">
        <v>7</v>
      </c>
      <c r="E3110">
        <v>6</v>
      </c>
      <c r="F3110">
        <v>1</v>
      </c>
      <c r="G3110">
        <v>5</v>
      </c>
      <c r="H3110">
        <v>91</v>
      </c>
      <c r="J3110">
        <v>85</v>
      </c>
      <c r="K3110">
        <v>91</v>
      </c>
      <c r="L3110">
        <v>90</v>
      </c>
      <c r="M3110">
        <v>92</v>
      </c>
      <c r="N3110">
        <v>83</v>
      </c>
      <c r="O3110">
        <v>75</v>
      </c>
      <c r="P3110">
        <v>84</v>
      </c>
      <c r="Q3110">
        <v>81</v>
      </c>
      <c r="R3110">
        <v>89</v>
      </c>
      <c r="T3110" s="34">
        <f>_xlfn.XLOOKUP(B3110,Demog!$A$2:$A$219,Demog!$P$2:$P$219,,,2)</f>
        <v>58701</v>
      </c>
      <c r="U3110" s="34">
        <f t="shared" si="48"/>
        <v>29</v>
      </c>
      <c r="V3110" s="13">
        <f>IF(OR(Table1[[#This Row],[7d_positivity_public]]=0,ISBLANK(Table1[[#This Row],[7d_positivity_public]])),"",(Table1[[#This Row],[7d_positivity_public]]-Table1[[#This Row],[7d_positivity_all]])/Table1[[#This Row],[7d_positivity_public]])</f>
        <v>0.2</v>
      </c>
      <c r="W3110">
        <v>4</v>
      </c>
    </row>
    <row r="3111" spans="1:23" x14ac:dyDescent="0.25">
      <c r="A3111" s="10">
        <v>44453</v>
      </c>
      <c r="B3111">
        <v>2337</v>
      </c>
      <c r="C3111" t="s">
        <v>165</v>
      </c>
      <c r="D3111">
        <v>12</v>
      </c>
      <c r="E3111">
        <v>11</v>
      </c>
      <c r="F3111">
        <v>1</v>
      </c>
      <c r="G3111">
        <v>8</v>
      </c>
      <c r="H3111">
        <v>86</v>
      </c>
      <c r="J3111">
        <v>79</v>
      </c>
      <c r="K3111">
        <v>86</v>
      </c>
      <c r="L3111">
        <v>85</v>
      </c>
      <c r="M3111">
        <v>88</v>
      </c>
      <c r="N3111">
        <v>78</v>
      </c>
      <c r="O3111">
        <v>68</v>
      </c>
      <c r="P3111">
        <v>79</v>
      </c>
      <c r="Q3111">
        <v>75</v>
      </c>
      <c r="R3111">
        <v>84</v>
      </c>
      <c r="T3111" s="34">
        <f>_xlfn.XLOOKUP(B3111,Demog!$A$2:$A$219,Demog!$P$2:$P$219,,,2)</f>
        <v>60538</v>
      </c>
      <c r="U3111" s="34">
        <f t="shared" si="48"/>
        <v>51</v>
      </c>
      <c r="V3111" s="13">
        <f>IF(OR(Table1[[#This Row],[7d_positivity_public]]=0,ISBLANK(Table1[[#This Row],[7d_positivity_public]])),"",(Table1[[#This Row],[7d_positivity_public]]-Table1[[#This Row],[7d_positivity_all]])/Table1[[#This Row],[7d_positivity_public]])</f>
        <v>0.25</v>
      </c>
      <c r="W3111">
        <v>6</v>
      </c>
    </row>
    <row r="3112" spans="1:23" x14ac:dyDescent="0.25">
      <c r="A3112" s="10">
        <v>44453</v>
      </c>
      <c r="B3112">
        <v>2338</v>
      </c>
      <c r="C3112" t="s">
        <v>166</v>
      </c>
      <c r="D3112">
        <v>6</v>
      </c>
      <c r="E3112">
        <v>4</v>
      </c>
      <c r="F3112">
        <v>2</v>
      </c>
      <c r="G3112">
        <v>8</v>
      </c>
      <c r="H3112">
        <v>94</v>
      </c>
      <c r="J3112">
        <v>82</v>
      </c>
      <c r="K3112">
        <v>95</v>
      </c>
      <c r="L3112">
        <v>95</v>
      </c>
      <c r="M3112">
        <v>94</v>
      </c>
      <c r="N3112">
        <v>82</v>
      </c>
      <c r="O3112">
        <v>67</v>
      </c>
      <c r="P3112">
        <v>83</v>
      </c>
      <c r="Q3112">
        <v>80</v>
      </c>
      <c r="R3112">
        <v>89</v>
      </c>
      <c r="T3112" s="34">
        <f>_xlfn.XLOOKUP(B3112,Demog!$A$2:$A$219,Demog!$P$2:$P$219,,,2)</f>
        <v>41463</v>
      </c>
      <c r="U3112" s="34">
        <f t="shared" si="48"/>
        <v>17</v>
      </c>
      <c r="V3112" s="13">
        <f>IF(OR(Table1[[#This Row],[7d_positivity_public]]=0,ISBLANK(Table1[[#This Row],[7d_positivity_public]])),"",(Table1[[#This Row],[7d_positivity_public]]-Table1[[#This Row],[7d_positivity_all]])/Table1[[#This Row],[7d_positivity_public]])</f>
        <v>0.25</v>
      </c>
      <c r="W3112">
        <v>6</v>
      </c>
    </row>
    <row r="3113" spans="1:23" x14ac:dyDescent="0.25">
      <c r="A3113" s="10">
        <v>44453</v>
      </c>
      <c r="B3113">
        <v>2341</v>
      </c>
      <c r="C3113" t="s">
        <v>167</v>
      </c>
      <c r="D3113">
        <v>8</v>
      </c>
      <c r="E3113">
        <v>7</v>
      </c>
      <c r="F3113">
        <v>1</v>
      </c>
      <c r="G3113">
        <v>6</v>
      </c>
      <c r="H3113">
        <v>87</v>
      </c>
      <c r="J3113">
        <v>85</v>
      </c>
      <c r="K3113">
        <v>88</v>
      </c>
      <c r="L3113">
        <v>84</v>
      </c>
      <c r="M3113">
        <v>90</v>
      </c>
      <c r="N3113">
        <v>82</v>
      </c>
      <c r="O3113">
        <v>75</v>
      </c>
      <c r="P3113">
        <v>83</v>
      </c>
      <c r="Q3113">
        <v>77</v>
      </c>
      <c r="R3113">
        <v>87</v>
      </c>
      <c r="T3113" s="34">
        <f>_xlfn.XLOOKUP(B3113,Demog!$A$2:$A$219,Demog!$P$2:$P$219,,,2)</f>
        <v>74816</v>
      </c>
      <c r="U3113" s="34">
        <f t="shared" si="48"/>
        <v>42</v>
      </c>
      <c r="V3113" s="13">
        <f>IF(OR(Table1[[#This Row],[7d_positivity_public]]=0,ISBLANK(Table1[[#This Row],[7d_positivity_public]])),"",(Table1[[#This Row],[7d_positivity_public]]-Table1[[#This Row],[7d_positivity_all]])/Table1[[#This Row],[7d_positivity_public]])</f>
        <v>0.33333333333333331</v>
      </c>
      <c r="W3113">
        <v>4</v>
      </c>
    </row>
    <row r="3114" spans="1:23" x14ac:dyDescent="0.25">
      <c r="A3114" s="10">
        <v>44453</v>
      </c>
      <c r="B3114">
        <v>2342</v>
      </c>
      <c r="C3114" t="s">
        <v>168</v>
      </c>
      <c r="D3114">
        <v>8</v>
      </c>
      <c r="E3114">
        <v>8</v>
      </c>
      <c r="F3114">
        <v>0</v>
      </c>
      <c r="G3114">
        <v>5</v>
      </c>
      <c r="H3114">
        <v>85</v>
      </c>
      <c r="J3114">
        <v>78</v>
      </c>
      <c r="K3114">
        <v>86</v>
      </c>
      <c r="L3114">
        <v>79</v>
      </c>
      <c r="M3114">
        <v>89</v>
      </c>
      <c r="N3114">
        <v>79</v>
      </c>
      <c r="O3114">
        <v>67</v>
      </c>
      <c r="P3114">
        <v>80</v>
      </c>
      <c r="Q3114">
        <v>69</v>
      </c>
      <c r="R3114">
        <v>85</v>
      </c>
      <c r="T3114" s="34">
        <f>_xlfn.XLOOKUP(B3114,Demog!$A$2:$A$219,Demog!$P$2:$P$219,,,2)</f>
        <v>19952</v>
      </c>
      <c r="U3114" s="34">
        <f t="shared" si="48"/>
        <v>11</v>
      </c>
      <c r="V3114" s="13">
        <f>IF(OR(Table1[[#This Row],[7d_positivity_public]]=0,ISBLANK(Table1[[#This Row],[7d_positivity_public]])),"",(Table1[[#This Row],[7d_positivity_public]]-Table1[[#This Row],[7d_positivity_all]])/Table1[[#This Row],[7d_positivity_public]])</f>
        <v>0.2</v>
      </c>
      <c r="W3114">
        <v>4</v>
      </c>
    </row>
    <row r="3115" spans="1:23" x14ac:dyDescent="0.25">
      <c r="A3115" s="10">
        <v>44453</v>
      </c>
      <c r="B3115">
        <v>3111</v>
      </c>
      <c r="C3115" t="s">
        <v>169</v>
      </c>
      <c r="D3115">
        <v>3</v>
      </c>
      <c r="E3115">
        <v>4</v>
      </c>
      <c r="F3115">
        <v>-1</v>
      </c>
      <c r="G3115">
        <v>6</v>
      </c>
      <c r="H3115">
        <v>91</v>
      </c>
      <c r="J3115">
        <v>87</v>
      </c>
      <c r="K3115">
        <v>91</v>
      </c>
      <c r="L3115">
        <v>98</v>
      </c>
      <c r="M3115">
        <v>84</v>
      </c>
      <c r="N3115">
        <v>83</v>
      </c>
      <c r="O3115">
        <v>77</v>
      </c>
      <c r="P3115">
        <v>84</v>
      </c>
      <c r="Q3115">
        <v>87</v>
      </c>
      <c r="R3115">
        <v>79</v>
      </c>
      <c r="T3115" s="34">
        <f>_xlfn.XLOOKUP(B3115,Demog!$A$2:$A$219,Demog!$P$2:$P$219,,,2)</f>
        <v>54587</v>
      </c>
      <c r="U3115" s="34">
        <f t="shared" si="48"/>
        <v>11</v>
      </c>
      <c r="V3115" s="13">
        <f>IF(OR(Table1[[#This Row],[7d_positivity_public]]=0,ISBLANK(Table1[[#This Row],[7d_positivity_public]])),"",(Table1[[#This Row],[7d_positivity_public]]-Table1[[#This Row],[7d_positivity_all]])/Table1[[#This Row],[7d_positivity_public]])</f>
        <v>0.66666666666666663</v>
      </c>
      <c r="W3115">
        <v>2</v>
      </c>
    </row>
    <row r="3116" spans="1:23" x14ac:dyDescent="0.25">
      <c r="A3116" s="10">
        <v>44453</v>
      </c>
      <c r="B3116">
        <v>3112</v>
      </c>
      <c r="C3116" t="s">
        <v>170</v>
      </c>
      <c r="D3116">
        <v>4</v>
      </c>
      <c r="E3116">
        <v>1</v>
      </c>
      <c r="F3116">
        <v>3</v>
      </c>
      <c r="G3116">
        <v>7</v>
      </c>
      <c r="H3116">
        <v>84</v>
      </c>
      <c r="J3116">
        <v>87</v>
      </c>
      <c r="K3116">
        <v>84</v>
      </c>
      <c r="L3116">
        <v>83</v>
      </c>
      <c r="M3116">
        <v>84</v>
      </c>
      <c r="N3116">
        <v>79</v>
      </c>
      <c r="O3116">
        <v>78</v>
      </c>
      <c r="P3116">
        <v>79</v>
      </c>
      <c r="Q3116">
        <v>76</v>
      </c>
      <c r="R3116">
        <v>80</v>
      </c>
      <c r="T3116" s="34">
        <f>_xlfn.XLOOKUP(B3116,Demog!$A$2:$A$219,Demog!$P$2:$P$219,,,2)</f>
        <v>17729</v>
      </c>
      <c r="U3116" s="34">
        <f t="shared" si="48"/>
        <v>5</v>
      </c>
      <c r="V3116" s="13">
        <f>IF(OR(Table1[[#This Row],[7d_positivity_public]]=0,ISBLANK(Table1[[#This Row],[7d_positivity_public]])),"",(Table1[[#This Row],[7d_positivity_public]]-Table1[[#This Row],[7d_positivity_all]])/Table1[[#This Row],[7d_positivity_public]])</f>
        <v>0.5714285714285714</v>
      </c>
      <c r="W3116">
        <v>3</v>
      </c>
    </row>
    <row r="3117" spans="1:23" x14ac:dyDescent="0.25">
      <c r="A3117" s="10">
        <v>44453</v>
      </c>
      <c r="B3117">
        <v>3113</v>
      </c>
      <c r="C3117" t="s">
        <v>171</v>
      </c>
      <c r="D3117">
        <v>2</v>
      </c>
      <c r="E3117">
        <v>3</v>
      </c>
      <c r="F3117">
        <v>-1</v>
      </c>
      <c r="G3117">
        <v>2</v>
      </c>
      <c r="H3117">
        <v>84</v>
      </c>
      <c r="J3117">
        <v>84</v>
      </c>
      <c r="K3117">
        <v>84</v>
      </c>
      <c r="L3117">
        <v>84</v>
      </c>
      <c r="M3117">
        <v>84</v>
      </c>
      <c r="N3117">
        <v>78</v>
      </c>
      <c r="O3117">
        <v>77</v>
      </c>
      <c r="P3117">
        <v>78</v>
      </c>
      <c r="Q3117">
        <v>76</v>
      </c>
      <c r="R3117">
        <v>80</v>
      </c>
      <c r="T3117" s="34">
        <f>_xlfn.XLOOKUP(B3117,Demog!$A$2:$A$219,Demog!$P$2:$P$219,,,2)</f>
        <v>23478</v>
      </c>
      <c r="U3117" s="34">
        <f t="shared" si="48"/>
        <v>3</v>
      </c>
      <c r="V3117" s="13">
        <f>IF(OR(Table1[[#This Row],[7d_positivity_public]]=0,ISBLANK(Table1[[#This Row],[7d_positivity_public]])),"",(Table1[[#This Row],[7d_positivity_public]]-Table1[[#This Row],[7d_positivity_all]])/Table1[[#This Row],[7d_positivity_public]])</f>
        <v>0</v>
      </c>
      <c r="W3117">
        <v>2</v>
      </c>
    </row>
    <row r="3118" spans="1:23" x14ac:dyDescent="0.25">
      <c r="A3118" s="10">
        <v>44453</v>
      </c>
      <c r="B3118">
        <v>3114</v>
      </c>
      <c r="C3118" t="s">
        <v>172</v>
      </c>
      <c r="D3118">
        <v>4</v>
      </c>
      <c r="E3118">
        <v>2</v>
      </c>
      <c r="F3118">
        <v>2</v>
      </c>
      <c r="G3118">
        <v>5</v>
      </c>
      <c r="H3118">
        <v>86</v>
      </c>
      <c r="J3118">
        <v>86</v>
      </c>
      <c r="K3118">
        <v>86</v>
      </c>
      <c r="L3118">
        <v>85</v>
      </c>
      <c r="M3118">
        <v>86</v>
      </c>
      <c r="N3118">
        <v>80</v>
      </c>
      <c r="O3118">
        <v>78</v>
      </c>
      <c r="P3118">
        <v>81</v>
      </c>
      <c r="Q3118">
        <v>78</v>
      </c>
      <c r="R3118">
        <v>83</v>
      </c>
      <c r="T3118" s="34">
        <f>_xlfn.XLOOKUP(B3118,Demog!$A$2:$A$219,Demog!$P$2:$P$219,,,2)</f>
        <v>32171</v>
      </c>
      <c r="U3118" s="34">
        <f t="shared" si="48"/>
        <v>9</v>
      </c>
      <c r="V3118" s="13">
        <f>IF(OR(Table1[[#This Row],[7d_positivity_public]]=0,ISBLANK(Table1[[#This Row],[7d_positivity_public]])),"",(Table1[[#This Row],[7d_positivity_public]]-Table1[[#This Row],[7d_positivity_all]])/Table1[[#This Row],[7d_positivity_public]])</f>
        <v>0.6</v>
      </c>
      <c r="W3118">
        <v>2</v>
      </c>
    </row>
    <row r="3119" spans="1:23" x14ac:dyDescent="0.25">
      <c r="A3119" s="10">
        <v>44453</v>
      </c>
      <c r="B3119">
        <v>3115</v>
      </c>
      <c r="C3119" t="s">
        <v>173</v>
      </c>
      <c r="D3119">
        <v>3</v>
      </c>
      <c r="E3119">
        <v>7</v>
      </c>
      <c r="F3119">
        <v>-4</v>
      </c>
      <c r="G3119">
        <v>3</v>
      </c>
      <c r="H3119">
        <v>90</v>
      </c>
      <c r="J3119">
        <v>91</v>
      </c>
      <c r="K3119">
        <v>90</v>
      </c>
      <c r="L3119">
        <v>88</v>
      </c>
      <c r="M3119">
        <v>91</v>
      </c>
      <c r="N3119">
        <v>86</v>
      </c>
      <c r="O3119">
        <v>85</v>
      </c>
      <c r="P3119">
        <v>86</v>
      </c>
      <c r="Q3119">
        <v>82</v>
      </c>
      <c r="R3119">
        <v>88</v>
      </c>
      <c r="T3119" s="34">
        <f>_xlfn.XLOOKUP(B3119,Demog!$A$2:$A$219,Demog!$P$2:$P$219,,,2)</f>
        <v>24774</v>
      </c>
      <c r="U3119" s="34">
        <f t="shared" si="48"/>
        <v>5</v>
      </c>
      <c r="V3119" s="13">
        <f>IF(OR(Table1[[#This Row],[7d_positivity_public]]=0,ISBLANK(Table1[[#This Row],[7d_positivity_public]])),"",(Table1[[#This Row],[7d_positivity_public]]-Table1[[#This Row],[7d_positivity_all]])/Table1[[#This Row],[7d_positivity_public]])</f>
        <v>0.33333333333333331</v>
      </c>
      <c r="W3119">
        <v>2</v>
      </c>
    </row>
    <row r="3120" spans="1:23" x14ac:dyDescent="0.25">
      <c r="A3120" s="10">
        <v>44453</v>
      </c>
      <c r="B3120">
        <v>3116</v>
      </c>
      <c r="C3120" t="s">
        <v>174</v>
      </c>
      <c r="D3120">
        <v>5</v>
      </c>
      <c r="E3120">
        <v>4</v>
      </c>
      <c r="F3120">
        <v>1</v>
      </c>
      <c r="G3120">
        <v>6</v>
      </c>
      <c r="H3120">
        <v>90</v>
      </c>
      <c r="J3120">
        <v>88</v>
      </c>
      <c r="K3120">
        <v>90</v>
      </c>
      <c r="L3120">
        <v>92</v>
      </c>
      <c r="M3120">
        <v>88</v>
      </c>
      <c r="N3120">
        <v>84</v>
      </c>
      <c r="O3120">
        <v>78</v>
      </c>
      <c r="P3120">
        <v>84</v>
      </c>
      <c r="Q3120">
        <v>84</v>
      </c>
      <c r="R3120">
        <v>84</v>
      </c>
      <c r="T3120" s="34">
        <f>_xlfn.XLOOKUP(B3120,Demog!$A$2:$A$219,Demog!$P$2:$P$219,,,2)</f>
        <v>24621</v>
      </c>
      <c r="U3120" s="34">
        <f t="shared" si="48"/>
        <v>9</v>
      </c>
      <c r="V3120" s="13">
        <f>IF(OR(Table1[[#This Row],[7d_positivity_public]]=0,ISBLANK(Table1[[#This Row],[7d_positivity_public]])),"",(Table1[[#This Row],[7d_positivity_public]]-Table1[[#This Row],[7d_positivity_all]])/Table1[[#This Row],[7d_positivity_public]])</f>
        <v>0.66666666666666663</v>
      </c>
      <c r="W3120">
        <v>2</v>
      </c>
    </row>
    <row r="3121" spans="1:23" x14ac:dyDescent="0.25">
      <c r="A3121" s="10">
        <v>44453</v>
      </c>
      <c r="B3121">
        <v>3117</v>
      </c>
      <c r="C3121" t="s">
        <v>175</v>
      </c>
      <c r="D3121">
        <v>5</v>
      </c>
      <c r="E3121">
        <v>5</v>
      </c>
      <c r="F3121">
        <v>0</v>
      </c>
      <c r="G3121">
        <v>6</v>
      </c>
      <c r="H3121">
        <v>89</v>
      </c>
      <c r="J3121">
        <v>85</v>
      </c>
      <c r="K3121">
        <v>89</v>
      </c>
      <c r="L3121">
        <v>89</v>
      </c>
      <c r="M3121">
        <v>90</v>
      </c>
      <c r="N3121">
        <v>83</v>
      </c>
      <c r="O3121">
        <v>76</v>
      </c>
      <c r="P3121">
        <v>83</v>
      </c>
      <c r="Q3121">
        <v>81</v>
      </c>
      <c r="R3121">
        <v>86</v>
      </c>
      <c r="T3121" s="34">
        <f>_xlfn.XLOOKUP(B3121,Demog!$A$2:$A$219,Demog!$P$2:$P$219,,,2)</f>
        <v>20949</v>
      </c>
      <c r="U3121" s="34">
        <f t="shared" si="48"/>
        <v>7</v>
      </c>
      <c r="V3121" s="13">
        <f>IF(OR(Table1[[#This Row],[7d_positivity_public]]=0,ISBLANK(Table1[[#This Row],[7d_positivity_public]])),"",(Table1[[#This Row],[7d_positivity_public]]-Table1[[#This Row],[7d_positivity_all]])/Table1[[#This Row],[7d_positivity_public]])</f>
        <v>0.5</v>
      </c>
      <c r="W3121">
        <v>3</v>
      </c>
    </row>
    <row r="3122" spans="1:23" x14ac:dyDescent="0.25">
      <c r="A3122" s="10">
        <v>44453</v>
      </c>
      <c r="B3122">
        <v>3211</v>
      </c>
      <c r="C3122" t="s">
        <v>176</v>
      </c>
      <c r="D3122">
        <v>15</v>
      </c>
      <c r="E3122">
        <v>14</v>
      </c>
      <c r="F3122">
        <v>1</v>
      </c>
      <c r="G3122">
        <v>9</v>
      </c>
      <c r="H3122">
        <v>92</v>
      </c>
      <c r="J3122">
        <v>82</v>
      </c>
      <c r="K3122">
        <v>92</v>
      </c>
      <c r="L3122">
        <v>97</v>
      </c>
      <c r="M3122">
        <v>85</v>
      </c>
      <c r="N3122">
        <v>83</v>
      </c>
      <c r="O3122">
        <v>67</v>
      </c>
      <c r="P3122">
        <v>84</v>
      </c>
      <c r="Q3122">
        <v>86</v>
      </c>
      <c r="R3122">
        <v>79</v>
      </c>
      <c r="T3122" s="34">
        <f>_xlfn.XLOOKUP(B3122,Demog!$A$2:$A$219,Demog!$P$2:$P$219,,,2)</f>
        <v>41934</v>
      </c>
      <c r="U3122" s="34">
        <f t="shared" si="48"/>
        <v>44</v>
      </c>
      <c r="V3122" s="13">
        <f>IF(OR(Table1[[#This Row],[7d_positivity_public]]=0,ISBLANK(Table1[[#This Row],[7d_positivity_public]])),"",(Table1[[#This Row],[7d_positivity_public]]-Table1[[#This Row],[7d_positivity_all]])/Table1[[#This Row],[7d_positivity_public]])</f>
        <v>0.77777777777777779</v>
      </c>
      <c r="W3122">
        <v>2</v>
      </c>
    </row>
    <row r="3123" spans="1:23" x14ac:dyDescent="0.25">
      <c r="A3123" s="10">
        <v>44453</v>
      </c>
      <c r="B3123">
        <v>3212</v>
      </c>
      <c r="C3123" t="s">
        <v>177</v>
      </c>
      <c r="D3123">
        <v>15</v>
      </c>
      <c r="E3123">
        <v>12</v>
      </c>
      <c r="F3123">
        <v>3</v>
      </c>
      <c r="G3123">
        <v>10</v>
      </c>
      <c r="H3123">
        <v>91</v>
      </c>
      <c r="J3123">
        <v>80</v>
      </c>
      <c r="K3123">
        <v>92</v>
      </c>
      <c r="L3123">
        <v>95</v>
      </c>
      <c r="M3123">
        <v>86</v>
      </c>
      <c r="N3123">
        <v>84</v>
      </c>
      <c r="O3123">
        <v>68</v>
      </c>
      <c r="P3123">
        <v>84</v>
      </c>
      <c r="Q3123">
        <v>86</v>
      </c>
      <c r="R3123">
        <v>82</v>
      </c>
      <c r="T3123" s="34">
        <f>_xlfn.XLOOKUP(B3123,Demog!$A$2:$A$219,Demog!$P$2:$P$219,,,2)</f>
        <v>47203</v>
      </c>
      <c r="U3123" s="34">
        <f t="shared" si="48"/>
        <v>50</v>
      </c>
      <c r="V3123" s="13">
        <f>IF(OR(Table1[[#This Row],[7d_positivity_public]]=0,ISBLANK(Table1[[#This Row],[7d_positivity_public]])),"",(Table1[[#This Row],[7d_positivity_public]]-Table1[[#This Row],[7d_positivity_all]])/Table1[[#This Row],[7d_positivity_public]])</f>
        <v>0.7</v>
      </c>
      <c r="W3123">
        <v>3</v>
      </c>
    </row>
    <row r="3124" spans="1:23" x14ac:dyDescent="0.25">
      <c r="A3124" s="10">
        <v>44453</v>
      </c>
      <c r="B3124">
        <v>3213</v>
      </c>
      <c r="C3124" t="s">
        <v>178</v>
      </c>
      <c r="D3124">
        <v>8</v>
      </c>
      <c r="E3124">
        <v>4</v>
      </c>
      <c r="F3124">
        <v>4</v>
      </c>
      <c r="G3124">
        <v>6</v>
      </c>
      <c r="H3124">
        <v>92</v>
      </c>
      <c r="J3124">
        <v>90</v>
      </c>
      <c r="K3124">
        <v>92</v>
      </c>
      <c r="L3124">
        <v>93</v>
      </c>
      <c r="M3124">
        <v>91</v>
      </c>
      <c r="N3124">
        <v>87</v>
      </c>
      <c r="O3124">
        <v>74</v>
      </c>
      <c r="P3124">
        <v>87</v>
      </c>
      <c r="Q3124">
        <v>87</v>
      </c>
      <c r="R3124">
        <v>88</v>
      </c>
      <c r="T3124" s="34">
        <f>_xlfn.XLOOKUP(B3124,Demog!$A$2:$A$219,Demog!$P$2:$P$219,,,2)</f>
        <v>32904</v>
      </c>
      <c r="U3124" s="34">
        <f t="shared" si="48"/>
        <v>18</v>
      </c>
      <c r="V3124" s="13">
        <f>IF(OR(Table1[[#This Row],[7d_positivity_public]]=0,ISBLANK(Table1[[#This Row],[7d_positivity_public]])),"",(Table1[[#This Row],[7d_positivity_public]]-Table1[[#This Row],[7d_positivity_all]])/Table1[[#This Row],[7d_positivity_public]])</f>
        <v>0.33333333333333331</v>
      </c>
      <c r="W3124">
        <v>4</v>
      </c>
    </row>
    <row r="3125" spans="1:23" x14ac:dyDescent="0.25">
      <c r="A3125" s="10">
        <v>44453</v>
      </c>
      <c r="B3125">
        <v>3221</v>
      </c>
      <c r="C3125" t="s">
        <v>179</v>
      </c>
      <c r="D3125">
        <v>40</v>
      </c>
      <c r="E3125">
        <v>22</v>
      </c>
      <c r="F3125">
        <v>18</v>
      </c>
      <c r="G3125">
        <v>18</v>
      </c>
      <c r="H3125">
        <v>79</v>
      </c>
      <c r="J3125">
        <v>73</v>
      </c>
      <c r="K3125">
        <v>79</v>
      </c>
      <c r="L3125">
        <v>80</v>
      </c>
      <c r="M3125">
        <v>78</v>
      </c>
      <c r="N3125">
        <v>68</v>
      </c>
      <c r="O3125">
        <v>59</v>
      </c>
      <c r="P3125">
        <v>68</v>
      </c>
      <c r="Q3125">
        <v>68</v>
      </c>
      <c r="R3125">
        <v>69</v>
      </c>
      <c r="T3125" s="34">
        <f>_xlfn.XLOOKUP(B3125,Demog!$A$2:$A$219,Demog!$P$2:$P$219,,,2)</f>
        <v>19960</v>
      </c>
      <c r="U3125" s="34">
        <f t="shared" si="48"/>
        <v>56</v>
      </c>
      <c r="V3125" s="13">
        <f>IF(OR(Table1[[#This Row],[7d_positivity_public]]=0,ISBLANK(Table1[[#This Row],[7d_positivity_public]])),"",(Table1[[#This Row],[7d_positivity_public]]-Table1[[#This Row],[7d_positivity_all]])/Table1[[#This Row],[7d_positivity_public]])</f>
        <v>0.33333333333333331</v>
      </c>
      <c r="W3125">
        <v>12</v>
      </c>
    </row>
    <row r="3126" spans="1:23" x14ac:dyDescent="0.25">
      <c r="A3126" s="10">
        <v>44453</v>
      </c>
      <c r="B3126">
        <v>3222</v>
      </c>
      <c r="C3126" t="s">
        <v>180</v>
      </c>
      <c r="D3126">
        <v>11</v>
      </c>
      <c r="E3126">
        <v>17</v>
      </c>
      <c r="F3126">
        <v>-6</v>
      </c>
      <c r="G3126">
        <v>7</v>
      </c>
      <c r="H3126">
        <v>91</v>
      </c>
      <c r="J3126">
        <v>77</v>
      </c>
      <c r="K3126">
        <v>92</v>
      </c>
      <c r="L3126">
        <v>95</v>
      </c>
      <c r="M3126">
        <v>85</v>
      </c>
      <c r="N3126">
        <v>83</v>
      </c>
      <c r="O3126">
        <v>61</v>
      </c>
      <c r="P3126">
        <v>84</v>
      </c>
      <c r="Q3126">
        <v>85</v>
      </c>
      <c r="R3126">
        <v>80</v>
      </c>
      <c r="T3126" s="34">
        <f>_xlfn.XLOOKUP(B3126,Demog!$A$2:$A$219,Demog!$P$2:$P$219,,,2)</f>
        <v>12392</v>
      </c>
      <c r="U3126" s="34">
        <f t="shared" si="48"/>
        <v>10</v>
      </c>
      <c r="V3126" s="13">
        <f>IF(OR(Table1[[#This Row],[7d_positivity_public]]=0,ISBLANK(Table1[[#This Row],[7d_positivity_public]])),"",(Table1[[#This Row],[7d_positivity_public]]-Table1[[#This Row],[7d_positivity_all]])/Table1[[#This Row],[7d_positivity_public]])</f>
        <v>0.7142857142857143</v>
      </c>
      <c r="W3126">
        <v>2</v>
      </c>
    </row>
    <row r="3127" spans="1:23" x14ac:dyDescent="0.25">
      <c r="A3127" s="10">
        <v>44453</v>
      </c>
      <c r="B3127">
        <v>3223</v>
      </c>
      <c r="C3127" t="s">
        <v>181</v>
      </c>
      <c r="D3127">
        <v>22</v>
      </c>
      <c r="E3127">
        <v>11</v>
      </c>
      <c r="F3127">
        <v>11</v>
      </c>
      <c r="G3127">
        <v>12</v>
      </c>
      <c r="H3127">
        <v>89</v>
      </c>
      <c r="J3127">
        <v>82</v>
      </c>
      <c r="K3127">
        <v>89</v>
      </c>
      <c r="L3127">
        <v>90</v>
      </c>
      <c r="M3127">
        <v>86</v>
      </c>
      <c r="N3127">
        <v>82</v>
      </c>
      <c r="O3127">
        <v>72</v>
      </c>
      <c r="P3127">
        <v>82</v>
      </c>
      <c r="Q3127">
        <v>83</v>
      </c>
      <c r="R3127">
        <v>81</v>
      </c>
      <c r="T3127" s="34">
        <f>_xlfn.XLOOKUP(B3127,Demog!$A$2:$A$219,Demog!$P$2:$P$219,,,2)</f>
        <v>29180</v>
      </c>
      <c r="U3127" s="34">
        <f t="shared" si="48"/>
        <v>45</v>
      </c>
      <c r="V3127" s="13">
        <f>IF(OR(Table1[[#This Row],[7d_positivity_public]]=0,ISBLANK(Table1[[#This Row],[7d_positivity_public]])),"",(Table1[[#This Row],[7d_positivity_public]]-Table1[[#This Row],[7d_positivity_all]])/Table1[[#This Row],[7d_positivity_public]])</f>
        <v>0.33333333333333331</v>
      </c>
      <c r="W3127">
        <v>8</v>
      </c>
    </row>
    <row r="3128" spans="1:23" x14ac:dyDescent="0.25">
      <c r="A3128" s="10">
        <v>44453</v>
      </c>
      <c r="B3128">
        <v>3231</v>
      </c>
      <c r="C3128" t="s">
        <v>182</v>
      </c>
      <c r="D3128">
        <v>8</v>
      </c>
      <c r="E3128">
        <v>13</v>
      </c>
      <c r="F3128">
        <v>-5</v>
      </c>
      <c r="G3128">
        <v>4</v>
      </c>
      <c r="H3128">
        <v>93</v>
      </c>
      <c r="J3128">
        <v>87</v>
      </c>
      <c r="K3128">
        <v>93</v>
      </c>
      <c r="L3128">
        <v>95</v>
      </c>
      <c r="M3128">
        <v>90</v>
      </c>
      <c r="N3128">
        <v>86</v>
      </c>
      <c r="O3128">
        <v>79</v>
      </c>
      <c r="P3128">
        <v>87</v>
      </c>
      <c r="Q3128">
        <v>87</v>
      </c>
      <c r="R3128">
        <v>86</v>
      </c>
      <c r="T3128" s="34">
        <f>_xlfn.XLOOKUP(B3128,Demog!$A$2:$A$219,Demog!$P$2:$P$219,,,2)</f>
        <v>18027</v>
      </c>
      <c r="U3128" s="34">
        <f t="shared" si="48"/>
        <v>10</v>
      </c>
      <c r="V3128" s="13">
        <f>IF(OR(Table1[[#This Row],[7d_positivity_public]]=0,ISBLANK(Table1[[#This Row],[7d_positivity_public]])),"",(Table1[[#This Row],[7d_positivity_public]]-Table1[[#This Row],[7d_positivity_all]])/Table1[[#This Row],[7d_positivity_public]])</f>
        <v>0.25</v>
      </c>
      <c r="W3128">
        <v>3</v>
      </c>
    </row>
    <row r="3129" spans="1:23" x14ac:dyDescent="0.25">
      <c r="A3129" s="10">
        <v>44453</v>
      </c>
      <c r="B3129">
        <v>3232</v>
      </c>
      <c r="C3129" t="s">
        <v>183</v>
      </c>
      <c r="D3129">
        <v>9</v>
      </c>
      <c r="E3129">
        <v>7</v>
      </c>
      <c r="F3129">
        <v>2</v>
      </c>
      <c r="G3129">
        <v>9</v>
      </c>
      <c r="H3129">
        <v>92</v>
      </c>
      <c r="J3129">
        <v>90</v>
      </c>
      <c r="K3129">
        <v>92</v>
      </c>
      <c r="L3129">
        <v>93</v>
      </c>
      <c r="M3129">
        <v>91</v>
      </c>
      <c r="N3129">
        <v>86</v>
      </c>
      <c r="O3129">
        <v>82</v>
      </c>
      <c r="P3129">
        <v>86</v>
      </c>
      <c r="Q3129">
        <v>86</v>
      </c>
      <c r="R3129">
        <v>88</v>
      </c>
      <c r="T3129" s="34">
        <f>_xlfn.XLOOKUP(B3129,Demog!$A$2:$A$219,Demog!$P$2:$P$219,,,2)</f>
        <v>34575</v>
      </c>
      <c r="U3129" s="34">
        <f t="shared" si="48"/>
        <v>22</v>
      </c>
      <c r="V3129" s="13">
        <f>IF(OR(Table1[[#This Row],[7d_positivity_public]]=0,ISBLANK(Table1[[#This Row],[7d_positivity_public]])),"",(Table1[[#This Row],[7d_positivity_public]]-Table1[[#This Row],[7d_positivity_all]])/Table1[[#This Row],[7d_positivity_public]])</f>
        <v>0.44444444444444442</v>
      </c>
      <c r="W3129">
        <v>5</v>
      </c>
    </row>
    <row r="3130" spans="1:23" x14ac:dyDescent="0.25">
      <c r="A3130" s="10">
        <v>44453</v>
      </c>
      <c r="B3130">
        <v>3233</v>
      </c>
      <c r="C3130" t="s">
        <v>184</v>
      </c>
      <c r="D3130">
        <v>5</v>
      </c>
      <c r="E3130">
        <v>7</v>
      </c>
      <c r="F3130">
        <v>-2</v>
      </c>
      <c r="G3130">
        <v>6</v>
      </c>
      <c r="H3130">
        <v>94</v>
      </c>
      <c r="J3130">
        <v>91</v>
      </c>
      <c r="K3130">
        <v>95</v>
      </c>
      <c r="L3130">
        <v>98</v>
      </c>
      <c r="M3130">
        <v>91</v>
      </c>
      <c r="N3130">
        <v>88</v>
      </c>
      <c r="O3130">
        <v>82</v>
      </c>
      <c r="P3130">
        <v>88</v>
      </c>
      <c r="Q3130">
        <v>89</v>
      </c>
      <c r="R3130">
        <v>87</v>
      </c>
      <c r="T3130" s="34">
        <f>_xlfn.XLOOKUP(B3130,Demog!$A$2:$A$219,Demog!$P$2:$P$219,,,2)</f>
        <v>51292</v>
      </c>
      <c r="U3130" s="34">
        <f t="shared" si="48"/>
        <v>18</v>
      </c>
      <c r="V3130" s="13">
        <f>IF(OR(Table1[[#This Row],[7d_positivity_public]]=0,ISBLANK(Table1[[#This Row],[7d_positivity_public]])),"",(Table1[[#This Row],[7d_positivity_public]]-Table1[[#This Row],[7d_positivity_all]])/Table1[[#This Row],[7d_positivity_public]])</f>
        <v>0.33333333333333331</v>
      </c>
      <c r="W3130">
        <v>4</v>
      </c>
    </row>
    <row r="3131" spans="1:23" x14ac:dyDescent="0.25">
      <c r="A3131" s="10">
        <v>44453</v>
      </c>
      <c r="B3131">
        <v>3241</v>
      </c>
      <c r="C3131" t="s">
        <v>185</v>
      </c>
      <c r="D3131">
        <v>10</v>
      </c>
      <c r="E3131">
        <v>12</v>
      </c>
      <c r="F3131">
        <v>-2</v>
      </c>
      <c r="G3131">
        <v>6</v>
      </c>
      <c r="H3131">
        <v>86</v>
      </c>
      <c r="J3131">
        <v>88</v>
      </c>
      <c r="K3131">
        <v>86</v>
      </c>
      <c r="L3131">
        <v>86</v>
      </c>
      <c r="M3131">
        <v>86</v>
      </c>
      <c r="N3131">
        <v>81</v>
      </c>
      <c r="O3131">
        <v>80</v>
      </c>
      <c r="P3131">
        <v>81</v>
      </c>
      <c r="Q3131">
        <v>78</v>
      </c>
      <c r="R3131">
        <v>83</v>
      </c>
      <c r="T3131" s="34">
        <f>_xlfn.XLOOKUP(B3131,Demog!$A$2:$A$219,Demog!$P$2:$P$219,,,2)</f>
        <v>37993</v>
      </c>
      <c r="U3131" s="34">
        <f t="shared" si="48"/>
        <v>27</v>
      </c>
      <c r="V3131" s="13">
        <f>IF(OR(Table1[[#This Row],[7d_positivity_public]]=0,ISBLANK(Table1[[#This Row],[7d_positivity_public]])),"",(Table1[[#This Row],[7d_positivity_public]]-Table1[[#This Row],[7d_positivity_all]])/Table1[[#This Row],[7d_positivity_public]])</f>
        <v>0.66666666666666663</v>
      </c>
      <c r="W3131">
        <v>2</v>
      </c>
    </row>
    <row r="3132" spans="1:23" x14ac:dyDescent="0.25">
      <c r="A3132" s="10">
        <v>44453</v>
      </c>
      <c r="B3132">
        <v>3242</v>
      </c>
      <c r="C3132" t="s">
        <v>186</v>
      </c>
      <c r="D3132">
        <v>10</v>
      </c>
      <c r="E3132">
        <v>5</v>
      </c>
      <c r="F3132">
        <v>5</v>
      </c>
      <c r="G3132">
        <v>7</v>
      </c>
      <c r="H3132">
        <v>90</v>
      </c>
      <c r="J3132">
        <v>92</v>
      </c>
      <c r="K3132">
        <v>90</v>
      </c>
      <c r="L3132">
        <v>89</v>
      </c>
      <c r="M3132">
        <v>90</v>
      </c>
      <c r="N3132">
        <v>84</v>
      </c>
      <c r="O3132">
        <v>84</v>
      </c>
      <c r="P3132">
        <v>84</v>
      </c>
      <c r="Q3132">
        <v>81</v>
      </c>
      <c r="R3132">
        <v>87</v>
      </c>
      <c r="T3132" s="34">
        <f>_xlfn.XLOOKUP(B3132,Demog!$A$2:$A$219,Demog!$P$2:$P$219,,,2)</f>
        <v>34483</v>
      </c>
      <c r="U3132" s="34">
        <f t="shared" si="48"/>
        <v>24</v>
      </c>
      <c r="V3132" s="13">
        <f>IF(OR(Table1[[#This Row],[7d_positivity_public]]=0,ISBLANK(Table1[[#This Row],[7d_positivity_public]])),"",(Table1[[#This Row],[7d_positivity_public]]-Table1[[#This Row],[7d_positivity_all]])/Table1[[#This Row],[7d_positivity_public]])</f>
        <v>0.42857142857142855</v>
      </c>
      <c r="W3132">
        <v>4</v>
      </c>
    </row>
    <row r="3133" spans="1:23" x14ac:dyDescent="0.25">
      <c r="A3133" s="10">
        <v>44453</v>
      </c>
      <c r="B3133">
        <v>3243</v>
      </c>
      <c r="C3133" t="s">
        <v>187</v>
      </c>
      <c r="D3133">
        <v>13</v>
      </c>
      <c r="E3133">
        <v>8</v>
      </c>
      <c r="F3133">
        <v>5</v>
      </c>
      <c r="G3133">
        <v>4</v>
      </c>
      <c r="H3133">
        <v>92</v>
      </c>
      <c r="J3133">
        <v>90</v>
      </c>
      <c r="K3133">
        <v>92</v>
      </c>
      <c r="L3133">
        <v>95</v>
      </c>
      <c r="M3133">
        <v>84</v>
      </c>
      <c r="N3133">
        <v>79</v>
      </c>
      <c r="O3133">
        <v>79</v>
      </c>
      <c r="P3133">
        <v>79</v>
      </c>
      <c r="Q3133">
        <v>80</v>
      </c>
      <c r="R3133">
        <v>79</v>
      </c>
      <c r="T3133" s="34">
        <f>_xlfn.XLOOKUP(B3133,Demog!$A$2:$A$219,Demog!$P$2:$P$219,,,2)</f>
        <v>15890</v>
      </c>
      <c r="U3133" s="34">
        <f t="shared" si="48"/>
        <v>14</v>
      </c>
      <c r="V3133" s="13">
        <f>IF(OR(Table1[[#This Row],[7d_positivity_public]]=0,ISBLANK(Table1[[#This Row],[7d_positivity_public]])),"",(Table1[[#This Row],[7d_positivity_public]]-Table1[[#This Row],[7d_positivity_all]])/Table1[[#This Row],[7d_positivity_public]])</f>
        <v>0.5</v>
      </c>
      <c r="W3133">
        <v>2</v>
      </c>
    </row>
    <row r="3134" spans="1:23" x14ac:dyDescent="0.25">
      <c r="A3134" s="10">
        <v>44453</v>
      </c>
      <c r="B3134">
        <v>3244</v>
      </c>
      <c r="C3134" t="s">
        <v>188</v>
      </c>
      <c r="D3134">
        <v>11</v>
      </c>
      <c r="E3134">
        <v>8</v>
      </c>
      <c r="F3134">
        <v>3</v>
      </c>
      <c r="G3134">
        <v>7</v>
      </c>
      <c r="H3134">
        <v>93</v>
      </c>
      <c r="J3134">
        <v>91</v>
      </c>
      <c r="K3134">
        <v>93</v>
      </c>
      <c r="L3134">
        <v>95</v>
      </c>
      <c r="M3134">
        <v>90</v>
      </c>
      <c r="N3134">
        <v>87</v>
      </c>
      <c r="O3134">
        <v>82</v>
      </c>
      <c r="P3134">
        <v>87</v>
      </c>
      <c r="Q3134">
        <v>88</v>
      </c>
      <c r="R3134">
        <v>87</v>
      </c>
      <c r="T3134" s="34">
        <f>_xlfn.XLOOKUP(B3134,Demog!$A$2:$A$219,Demog!$P$2:$P$219,,,2)</f>
        <v>42812</v>
      </c>
      <c r="U3134" s="34">
        <f t="shared" si="48"/>
        <v>33</v>
      </c>
      <c r="V3134" s="13">
        <f>IF(OR(Table1[[#This Row],[7d_positivity_public]]=0,ISBLANK(Table1[[#This Row],[7d_positivity_public]])),"",(Table1[[#This Row],[7d_positivity_public]]-Table1[[#This Row],[7d_positivity_all]])/Table1[[#This Row],[7d_positivity_public]])</f>
        <v>0.42857142857142855</v>
      </c>
      <c r="W3134">
        <v>4</v>
      </c>
    </row>
    <row r="3135" spans="1:23" x14ac:dyDescent="0.25">
      <c r="A3135" s="10">
        <v>44453</v>
      </c>
      <c r="B3135">
        <v>3251</v>
      </c>
      <c r="C3135" t="s">
        <v>189</v>
      </c>
      <c r="D3135">
        <v>6</v>
      </c>
      <c r="E3135">
        <v>8</v>
      </c>
      <c r="F3135">
        <v>-2</v>
      </c>
      <c r="G3135">
        <v>5</v>
      </c>
      <c r="H3135">
        <v>93</v>
      </c>
      <c r="J3135">
        <v>92</v>
      </c>
      <c r="K3135">
        <v>93</v>
      </c>
      <c r="L3135">
        <v>95</v>
      </c>
      <c r="M3135">
        <v>91</v>
      </c>
      <c r="N3135">
        <v>87</v>
      </c>
      <c r="O3135">
        <v>86</v>
      </c>
      <c r="P3135">
        <v>87</v>
      </c>
      <c r="Q3135">
        <v>88</v>
      </c>
      <c r="R3135">
        <v>87</v>
      </c>
      <c r="T3135" s="34">
        <f>_xlfn.XLOOKUP(B3135,Demog!$A$2:$A$219,Demog!$P$2:$P$219,,,2)</f>
        <v>31755</v>
      </c>
      <c r="U3135" s="34">
        <f t="shared" si="48"/>
        <v>13</v>
      </c>
      <c r="V3135" s="13">
        <f>IF(OR(Table1[[#This Row],[7d_positivity_public]]=0,ISBLANK(Table1[[#This Row],[7d_positivity_public]])),"",(Table1[[#This Row],[7d_positivity_public]]-Table1[[#This Row],[7d_positivity_all]])/Table1[[#This Row],[7d_positivity_public]])</f>
        <v>0.2</v>
      </c>
      <c r="W3135">
        <v>4</v>
      </c>
    </row>
    <row r="3136" spans="1:23" x14ac:dyDescent="0.25">
      <c r="A3136" s="10">
        <v>44453</v>
      </c>
      <c r="B3136">
        <v>3252</v>
      </c>
      <c r="C3136" t="s">
        <v>190</v>
      </c>
      <c r="D3136">
        <v>9</v>
      </c>
      <c r="E3136">
        <v>11</v>
      </c>
      <c r="F3136">
        <v>-2</v>
      </c>
      <c r="G3136">
        <v>5</v>
      </c>
      <c r="H3136">
        <v>92</v>
      </c>
      <c r="J3136">
        <v>87</v>
      </c>
      <c r="K3136">
        <v>92</v>
      </c>
      <c r="L3136">
        <v>94</v>
      </c>
      <c r="M3136">
        <v>88</v>
      </c>
      <c r="N3136">
        <v>86</v>
      </c>
      <c r="O3136">
        <v>77</v>
      </c>
      <c r="P3136">
        <v>87</v>
      </c>
      <c r="Q3136">
        <v>88</v>
      </c>
      <c r="R3136">
        <v>84</v>
      </c>
      <c r="T3136" s="34">
        <f>_xlfn.XLOOKUP(B3136,Demog!$A$2:$A$219,Demog!$P$2:$P$219,,,2)</f>
        <v>32807</v>
      </c>
      <c r="U3136" s="34">
        <f t="shared" si="48"/>
        <v>21</v>
      </c>
      <c r="V3136" s="13">
        <f>IF(OR(Table1[[#This Row],[7d_positivity_public]]=0,ISBLANK(Table1[[#This Row],[7d_positivity_public]])),"",(Table1[[#This Row],[7d_positivity_public]]-Table1[[#This Row],[7d_positivity_all]])/Table1[[#This Row],[7d_positivity_public]])</f>
        <v>0.4</v>
      </c>
      <c r="W3136">
        <v>3</v>
      </c>
    </row>
    <row r="3137" spans="1:23" x14ac:dyDescent="0.25">
      <c r="A3137" s="10">
        <v>44453</v>
      </c>
      <c r="B3137">
        <v>3253</v>
      </c>
      <c r="C3137" t="s">
        <v>191</v>
      </c>
      <c r="D3137">
        <v>9</v>
      </c>
      <c r="E3137">
        <v>9</v>
      </c>
      <c r="F3137">
        <v>0</v>
      </c>
      <c r="G3137">
        <v>6</v>
      </c>
      <c r="H3137">
        <v>93</v>
      </c>
      <c r="J3137">
        <v>92</v>
      </c>
      <c r="K3137">
        <v>93</v>
      </c>
      <c r="L3137">
        <v>95</v>
      </c>
      <c r="M3137">
        <v>90</v>
      </c>
      <c r="N3137">
        <v>88</v>
      </c>
      <c r="O3137">
        <v>84</v>
      </c>
      <c r="P3137">
        <v>88</v>
      </c>
      <c r="Q3137">
        <v>88</v>
      </c>
      <c r="R3137">
        <v>87</v>
      </c>
      <c r="T3137" s="34">
        <f>_xlfn.XLOOKUP(B3137,Demog!$A$2:$A$219,Demog!$P$2:$P$219,,,2)</f>
        <v>31246</v>
      </c>
      <c r="U3137" s="34">
        <f t="shared" si="48"/>
        <v>20</v>
      </c>
      <c r="V3137" s="13">
        <f>IF(OR(Table1[[#This Row],[7d_positivity_public]]=0,ISBLANK(Table1[[#This Row],[7d_positivity_public]])),"",(Table1[[#This Row],[7d_positivity_public]]-Table1[[#This Row],[7d_positivity_all]])/Table1[[#This Row],[7d_positivity_public]])</f>
        <v>0.33333333333333331</v>
      </c>
      <c r="W3137">
        <v>4</v>
      </c>
    </row>
    <row r="3138" spans="1:23" x14ac:dyDescent="0.25">
      <c r="A3138" s="10">
        <v>44453</v>
      </c>
      <c r="B3138">
        <v>3261</v>
      </c>
      <c r="C3138" t="s">
        <v>192</v>
      </c>
      <c r="D3138">
        <v>7</v>
      </c>
      <c r="E3138">
        <v>5</v>
      </c>
      <c r="F3138">
        <v>2</v>
      </c>
      <c r="G3138">
        <v>6</v>
      </c>
      <c r="H3138">
        <v>91</v>
      </c>
      <c r="J3138">
        <v>88</v>
      </c>
      <c r="K3138">
        <v>92</v>
      </c>
      <c r="L3138">
        <v>92</v>
      </c>
      <c r="M3138">
        <v>90</v>
      </c>
      <c r="N3138">
        <v>86</v>
      </c>
      <c r="O3138">
        <v>80</v>
      </c>
      <c r="P3138">
        <v>86</v>
      </c>
      <c r="Q3138">
        <v>85</v>
      </c>
      <c r="R3138">
        <v>87</v>
      </c>
      <c r="T3138" s="34">
        <f>_xlfn.XLOOKUP(B3138,Demog!$A$2:$A$219,Demog!$P$2:$P$219,,,2)</f>
        <v>29561</v>
      </c>
      <c r="U3138" s="34">
        <f t="shared" ref="U3138:U3201" si="49">ROUND(T3138*D3138/100000*7,0)</f>
        <v>14</v>
      </c>
      <c r="V3138" s="13">
        <f>IF(OR(Table1[[#This Row],[7d_positivity_public]]=0,ISBLANK(Table1[[#This Row],[7d_positivity_public]])),"",(Table1[[#This Row],[7d_positivity_public]]-Table1[[#This Row],[7d_positivity_all]])/Table1[[#This Row],[7d_positivity_public]])</f>
        <v>0.33333333333333331</v>
      </c>
      <c r="W3138">
        <v>4</v>
      </c>
    </row>
    <row r="3139" spans="1:23" x14ac:dyDescent="0.25">
      <c r="A3139" s="10">
        <v>44453</v>
      </c>
      <c r="B3139">
        <v>3262</v>
      </c>
      <c r="C3139" t="s">
        <v>193</v>
      </c>
      <c r="D3139">
        <v>4</v>
      </c>
      <c r="E3139">
        <v>7</v>
      </c>
      <c r="F3139">
        <v>-3</v>
      </c>
      <c r="G3139">
        <v>4</v>
      </c>
      <c r="H3139">
        <v>88</v>
      </c>
      <c r="J3139">
        <v>87</v>
      </c>
      <c r="K3139">
        <v>88</v>
      </c>
      <c r="L3139">
        <v>91</v>
      </c>
      <c r="M3139">
        <v>84</v>
      </c>
      <c r="N3139">
        <v>81</v>
      </c>
      <c r="O3139">
        <v>78</v>
      </c>
      <c r="P3139">
        <v>81</v>
      </c>
      <c r="Q3139">
        <v>82</v>
      </c>
      <c r="R3139">
        <v>80</v>
      </c>
      <c r="T3139" s="34">
        <f>_xlfn.XLOOKUP(B3139,Demog!$A$2:$A$219,Demog!$P$2:$P$219,,,2)</f>
        <v>37453</v>
      </c>
      <c r="U3139" s="34">
        <f t="shared" si="49"/>
        <v>10</v>
      </c>
      <c r="V3139" s="13">
        <f>IF(OR(Table1[[#This Row],[7d_positivity_public]]=0,ISBLANK(Table1[[#This Row],[7d_positivity_public]])),"",(Table1[[#This Row],[7d_positivity_public]]-Table1[[#This Row],[7d_positivity_all]])/Table1[[#This Row],[7d_positivity_public]])</f>
        <v>0.5</v>
      </c>
      <c r="W3139">
        <v>2</v>
      </c>
    </row>
    <row r="3140" spans="1:23" x14ac:dyDescent="0.25">
      <c r="A3140" s="10">
        <v>44453</v>
      </c>
      <c r="B3140">
        <v>3263</v>
      </c>
      <c r="C3140" t="s">
        <v>194</v>
      </c>
      <c r="D3140">
        <v>9</v>
      </c>
      <c r="E3140">
        <v>4</v>
      </c>
      <c r="F3140">
        <v>5</v>
      </c>
      <c r="G3140">
        <v>10</v>
      </c>
      <c r="H3140">
        <v>94</v>
      </c>
      <c r="J3140">
        <v>89</v>
      </c>
      <c r="K3140">
        <v>95</v>
      </c>
      <c r="L3140">
        <v>97</v>
      </c>
      <c r="M3140">
        <v>92</v>
      </c>
      <c r="N3140">
        <v>86</v>
      </c>
      <c r="O3140">
        <v>78</v>
      </c>
      <c r="P3140">
        <v>87</v>
      </c>
      <c r="Q3140">
        <v>86</v>
      </c>
      <c r="R3140">
        <v>88</v>
      </c>
      <c r="T3140" s="34">
        <f>_xlfn.XLOOKUP(B3140,Demog!$A$2:$A$219,Demog!$P$2:$P$219,,,2)</f>
        <v>36496</v>
      </c>
      <c r="U3140" s="34">
        <f t="shared" si="49"/>
        <v>23</v>
      </c>
      <c r="V3140" s="13">
        <f>IF(OR(Table1[[#This Row],[7d_positivity_public]]=0,ISBLANK(Table1[[#This Row],[7d_positivity_public]])),"",(Table1[[#This Row],[7d_positivity_public]]-Table1[[#This Row],[7d_positivity_all]])/Table1[[#This Row],[7d_positivity_public]])</f>
        <v>0.3</v>
      </c>
      <c r="W3140">
        <v>7</v>
      </c>
    </row>
    <row r="3141" spans="1:23" x14ac:dyDescent="0.25">
      <c r="A3141" s="10">
        <v>44453</v>
      </c>
      <c r="B3141">
        <v>3264</v>
      </c>
      <c r="C3141" t="s">
        <v>195</v>
      </c>
      <c r="D3141">
        <v>7</v>
      </c>
      <c r="E3141">
        <v>5</v>
      </c>
      <c r="F3141">
        <v>2</v>
      </c>
      <c r="G3141">
        <v>10</v>
      </c>
      <c r="H3141">
        <v>92</v>
      </c>
      <c r="J3141">
        <v>90</v>
      </c>
      <c r="K3141">
        <v>92</v>
      </c>
      <c r="L3141">
        <v>94</v>
      </c>
      <c r="M3141">
        <v>90</v>
      </c>
      <c r="N3141">
        <v>86</v>
      </c>
      <c r="O3141">
        <v>80</v>
      </c>
      <c r="P3141">
        <v>86</v>
      </c>
      <c r="Q3141">
        <v>85</v>
      </c>
      <c r="R3141">
        <v>87</v>
      </c>
      <c r="T3141" s="34">
        <f>_xlfn.XLOOKUP(B3141,Demog!$A$2:$A$219,Demog!$P$2:$P$219,,,2)</f>
        <v>31065</v>
      </c>
      <c r="U3141" s="34">
        <f t="shared" si="49"/>
        <v>15</v>
      </c>
      <c r="V3141" s="13">
        <f>IF(OR(Table1[[#This Row],[7d_positivity_public]]=0,ISBLANK(Table1[[#This Row],[7d_positivity_public]])),"",(Table1[[#This Row],[7d_positivity_public]]-Table1[[#This Row],[7d_positivity_all]])/Table1[[#This Row],[7d_positivity_public]])</f>
        <v>0.4</v>
      </c>
      <c r="W3141">
        <v>6</v>
      </c>
    </row>
    <row r="3142" spans="1:23" x14ac:dyDescent="0.25">
      <c r="A3142" s="10">
        <v>44453</v>
      </c>
      <c r="B3142">
        <v>3311</v>
      </c>
      <c r="C3142" t="s">
        <v>196</v>
      </c>
      <c r="D3142">
        <v>5</v>
      </c>
      <c r="E3142">
        <v>7</v>
      </c>
      <c r="F3142">
        <v>-2</v>
      </c>
      <c r="G3142">
        <v>4</v>
      </c>
      <c r="H3142">
        <v>91</v>
      </c>
      <c r="J3142">
        <v>89</v>
      </c>
      <c r="K3142">
        <v>91</v>
      </c>
      <c r="L3142">
        <v>91</v>
      </c>
      <c r="M3142">
        <v>91</v>
      </c>
      <c r="N3142">
        <v>85</v>
      </c>
      <c r="O3142">
        <v>80</v>
      </c>
      <c r="P3142">
        <v>86</v>
      </c>
      <c r="Q3142">
        <v>84</v>
      </c>
      <c r="R3142">
        <v>88</v>
      </c>
      <c r="T3142" s="34">
        <f>_xlfn.XLOOKUP(B3142,Demog!$A$2:$A$219,Demog!$P$2:$P$219,,,2)</f>
        <v>19230</v>
      </c>
      <c r="U3142" s="34">
        <f t="shared" si="49"/>
        <v>7</v>
      </c>
      <c r="V3142" s="13">
        <f>IF(OR(Table1[[#This Row],[7d_positivity_public]]=0,ISBLANK(Table1[[#This Row],[7d_positivity_public]])),"",(Table1[[#This Row],[7d_positivity_public]]-Table1[[#This Row],[7d_positivity_all]])/Table1[[#This Row],[7d_positivity_public]])</f>
        <v>0.5</v>
      </c>
      <c r="W3142">
        <v>2</v>
      </c>
    </row>
    <row r="3143" spans="1:23" x14ac:dyDescent="0.25">
      <c r="A3143" s="10">
        <v>44453</v>
      </c>
      <c r="B3143">
        <v>3312</v>
      </c>
      <c r="C3143" t="s">
        <v>197</v>
      </c>
      <c r="D3143">
        <v>10</v>
      </c>
      <c r="E3143">
        <v>10</v>
      </c>
      <c r="F3143">
        <v>0</v>
      </c>
      <c r="G3143">
        <v>8</v>
      </c>
      <c r="H3143">
        <v>90</v>
      </c>
      <c r="J3143">
        <v>91</v>
      </c>
      <c r="K3143">
        <v>90</v>
      </c>
      <c r="L3143">
        <v>91</v>
      </c>
      <c r="M3143">
        <v>90</v>
      </c>
      <c r="N3143">
        <v>84</v>
      </c>
      <c r="O3143">
        <v>74</v>
      </c>
      <c r="P3143">
        <v>84</v>
      </c>
      <c r="Q3143">
        <v>83</v>
      </c>
      <c r="R3143">
        <v>85</v>
      </c>
      <c r="T3143" s="34">
        <f>_xlfn.XLOOKUP(B3143,Demog!$A$2:$A$219,Demog!$P$2:$P$219,,,2)</f>
        <v>34244</v>
      </c>
      <c r="U3143" s="34">
        <f t="shared" si="49"/>
        <v>24</v>
      </c>
      <c r="V3143" s="13">
        <f>IF(OR(Table1[[#This Row],[7d_positivity_public]]=0,ISBLANK(Table1[[#This Row],[7d_positivity_public]])),"",(Table1[[#This Row],[7d_positivity_public]]-Table1[[#This Row],[7d_positivity_all]])/Table1[[#This Row],[7d_positivity_public]])</f>
        <v>0.5</v>
      </c>
      <c r="W3143">
        <v>4</v>
      </c>
    </row>
    <row r="3144" spans="1:23" x14ac:dyDescent="0.25">
      <c r="A3144" s="10">
        <v>44453</v>
      </c>
      <c r="B3144">
        <v>3313</v>
      </c>
      <c r="C3144" t="s">
        <v>198</v>
      </c>
      <c r="D3144">
        <v>8</v>
      </c>
      <c r="E3144">
        <v>9</v>
      </c>
      <c r="F3144">
        <v>-1</v>
      </c>
      <c r="G3144">
        <v>5</v>
      </c>
      <c r="H3144">
        <v>92</v>
      </c>
      <c r="J3144">
        <v>92</v>
      </c>
      <c r="K3144">
        <v>92</v>
      </c>
      <c r="L3144">
        <v>92</v>
      </c>
      <c r="M3144">
        <v>93</v>
      </c>
      <c r="N3144">
        <v>88</v>
      </c>
      <c r="O3144">
        <v>84</v>
      </c>
      <c r="P3144">
        <v>88</v>
      </c>
      <c r="Q3144">
        <v>85</v>
      </c>
      <c r="R3144">
        <v>90</v>
      </c>
      <c r="T3144" s="34">
        <f>_xlfn.XLOOKUP(B3144,Demog!$A$2:$A$219,Demog!$P$2:$P$219,,,2)</f>
        <v>29808</v>
      </c>
      <c r="U3144" s="34">
        <f t="shared" si="49"/>
        <v>17</v>
      </c>
      <c r="V3144" s="13">
        <f>IF(OR(Table1[[#This Row],[7d_positivity_public]]=0,ISBLANK(Table1[[#This Row],[7d_positivity_public]])),"",(Table1[[#This Row],[7d_positivity_public]]-Table1[[#This Row],[7d_positivity_all]])/Table1[[#This Row],[7d_positivity_public]])</f>
        <v>0.4</v>
      </c>
      <c r="W3144">
        <v>3</v>
      </c>
    </row>
    <row r="3145" spans="1:23" x14ac:dyDescent="0.25">
      <c r="A3145" s="10">
        <v>44453</v>
      </c>
      <c r="B3145">
        <v>3314</v>
      </c>
      <c r="C3145" t="s">
        <v>199</v>
      </c>
      <c r="D3145">
        <v>7</v>
      </c>
      <c r="E3145">
        <v>14</v>
      </c>
      <c r="F3145">
        <v>-7</v>
      </c>
      <c r="G3145">
        <v>4</v>
      </c>
      <c r="H3145">
        <v>92</v>
      </c>
      <c r="J3145">
        <v>90</v>
      </c>
      <c r="K3145">
        <v>92</v>
      </c>
      <c r="L3145">
        <v>90</v>
      </c>
      <c r="M3145">
        <v>94</v>
      </c>
      <c r="N3145">
        <v>87</v>
      </c>
      <c r="O3145">
        <v>82</v>
      </c>
      <c r="P3145">
        <v>87</v>
      </c>
      <c r="Q3145">
        <v>83</v>
      </c>
      <c r="R3145">
        <v>91</v>
      </c>
      <c r="T3145" s="34">
        <f>_xlfn.XLOOKUP(B3145,Demog!$A$2:$A$219,Demog!$P$2:$P$219,,,2)</f>
        <v>29271</v>
      </c>
      <c r="U3145" s="34">
        <f t="shared" si="49"/>
        <v>14</v>
      </c>
      <c r="V3145" s="13">
        <f>IF(OR(Table1[[#This Row],[7d_positivity_public]]=0,ISBLANK(Table1[[#This Row],[7d_positivity_public]])),"",(Table1[[#This Row],[7d_positivity_public]]-Table1[[#This Row],[7d_positivity_all]])/Table1[[#This Row],[7d_positivity_public]])</f>
        <v>0.25</v>
      </c>
      <c r="W3145">
        <v>3</v>
      </c>
    </row>
    <row r="3146" spans="1:23" x14ac:dyDescent="0.25">
      <c r="A3146" s="10">
        <v>44453</v>
      </c>
      <c r="B3146">
        <v>3315</v>
      </c>
      <c r="C3146" t="s">
        <v>200</v>
      </c>
      <c r="D3146">
        <v>7</v>
      </c>
      <c r="E3146">
        <v>7</v>
      </c>
      <c r="F3146">
        <v>0</v>
      </c>
      <c r="G3146">
        <v>4</v>
      </c>
      <c r="H3146">
        <v>93</v>
      </c>
      <c r="J3146">
        <v>94</v>
      </c>
      <c r="K3146">
        <v>93</v>
      </c>
      <c r="L3146">
        <v>93</v>
      </c>
      <c r="M3146">
        <v>93</v>
      </c>
      <c r="N3146">
        <v>87</v>
      </c>
      <c r="O3146">
        <v>84</v>
      </c>
      <c r="P3146">
        <v>88</v>
      </c>
      <c r="Q3146">
        <v>86</v>
      </c>
      <c r="R3146">
        <v>89</v>
      </c>
      <c r="T3146" s="34">
        <f>_xlfn.XLOOKUP(B3146,Demog!$A$2:$A$219,Demog!$P$2:$P$219,,,2)</f>
        <v>28839</v>
      </c>
      <c r="U3146" s="34">
        <f t="shared" si="49"/>
        <v>14</v>
      </c>
      <c r="V3146" s="13">
        <f>IF(OR(Table1[[#This Row],[7d_positivity_public]]=0,ISBLANK(Table1[[#This Row],[7d_positivity_public]])),"",(Table1[[#This Row],[7d_positivity_public]]-Table1[[#This Row],[7d_positivity_all]])/Table1[[#This Row],[7d_positivity_public]])</f>
        <v>0.5</v>
      </c>
      <c r="W3146">
        <v>2</v>
      </c>
    </row>
    <row r="3147" spans="1:23" x14ac:dyDescent="0.25">
      <c r="A3147" s="10">
        <v>44453</v>
      </c>
      <c r="B3147">
        <v>3321</v>
      </c>
      <c r="C3147" t="s">
        <v>201</v>
      </c>
      <c r="D3147">
        <v>8</v>
      </c>
      <c r="E3147">
        <v>10</v>
      </c>
      <c r="F3147">
        <v>-2</v>
      </c>
      <c r="G3147">
        <v>6</v>
      </c>
      <c r="H3147">
        <v>89</v>
      </c>
      <c r="J3147">
        <v>88</v>
      </c>
      <c r="K3147">
        <v>89</v>
      </c>
      <c r="L3147">
        <v>86</v>
      </c>
      <c r="M3147">
        <v>90</v>
      </c>
      <c r="N3147">
        <v>82</v>
      </c>
      <c r="O3147">
        <v>76</v>
      </c>
      <c r="P3147">
        <v>83</v>
      </c>
      <c r="Q3147">
        <v>78</v>
      </c>
      <c r="R3147">
        <v>86</v>
      </c>
      <c r="T3147" s="34">
        <f>_xlfn.XLOOKUP(B3147,Demog!$A$2:$A$219,Demog!$P$2:$P$219,,,2)</f>
        <v>19412</v>
      </c>
      <c r="U3147" s="34">
        <f t="shared" si="49"/>
        <v>11</v>
      </c>
      <c r="V3147" s="13">
        <f>IF(OR(Table1[[#This Row],[7d_positivity_public]]=0,ISBLANK(Table1[[#This Row],[7d_positivity_public]])),"",(Table1[[#This Row],[7d_positivity_public]]-Table1[[#This Row],[7d_positivity_all]])/Table1[[#This Row],[7d_positivity_public]])</f>
        <v>0.5</v>
      </c>
      <c r="W3147">
        <v>3</v>
      </c>
    </row>
    <row r="3148" spans="1:23" x14ac:dyDescent="0.25">
      <c r="A3148" s="10">
        <v>44453</v>
      </c>
      <c r="B3148">
        <v>3322</v>
      </c>
      <c r="C3148" t="s">
        <v>202</v>
      </c>
      <c r="D3148">
        <v>6</v>
      </c>
      <c r="E3148">
        <v>5</v>
      </c>
      <c r="F3148">
        <v>1</v>
      </c>
      <c r="G3148">
        <v>5</v>
      </c>
      <c r="H3148">
        <v>86</v>
      </c>
      <c r="J3148">
        <v>88</v>
      </c>
      <c r="K3148">
        <v>86</v>
      </c>
      <c r="L3148">
        <v>82</v>
      </c>
      <c r="M3148">
        <v>89</v>
      </c>
      <c r="N3148">
        <v>80</v>
      </c>
      <c r="O3148">
        <v>75</v>
      </c>
      <c r="P3148">
        <v>80</v>
      </c>
      <c r="Q3148">
        <v>74</v>
      </c>
      <c r="R3148">
        <v>85</v>
      </c>
      <c r="T3148" s="34">
        <f>_xlfn.XLOOKUP(B3148,Demog!$A$2:$A$219,Demog!$P$2:$P$219,,,2)</f>
        <v>25992</v>
      </c>
      <c r="U3148" s="34">
        <f t="shared" si="49"/>
        <v>11</v>
      </c>
      <c r="V3148" s="13">
        <f>IF(OR(Table1[[#This Row],[7d_positivity_public]]=0,ISBLANK(Table1[[#This Row],[7d_positivity_public]])),"",(Table1[[#This Row],[7d_positivity_public]]-Table1[[#This Row],[7d_positivity_all]])/Table1[[#This Row],[7d_positivity_public]])</f>
        <v>0.6</v>
      </c>
      <c r="W3148">
        <v>2</v>
      </c>
    </row>
    <row r="3149" spans="1:23" x14ac:dyDescent="0.25">
      <c r="A3149" s="10">
        <v>44453</v>
      </c>
      <c r="B3149">
        <v>3323</v>
      </c>
      <c r="C3149" t="s">
        <v>203</v>
      </c>
      <c r="D3149">
        <v>0</v>
      </c>
      <c r="E3149">
        <v>3</v>
      </c>
      <c r="F3149">
        <v>-3</v>
      </c>
      <c r="G3149">
        <v>0</v>
      </c>
      <c r="H3149">
        <v>88</v>
      </c>
      <c r="J3149">
        <v>81</v>
      </c>
      <c r="K3149">
        <v>88</v>
      </c>
      <c r="L3149">
        <v>85</v>
      </c>
      <c r="M3149">
        <v>90</v>
      </c>
      <c r="N3149">
        <v>82</v>
      </c>
      <c r="O3149">
        <v>75</v>
      </c>
      <c r="P3149">
        <v>83</v>
      </c>
      <c r="Q3149">
        <v>77</v>
      </c>
      <c r="R3149">
        <v>87</v>
      </c>
      <c r="T3149" s="34">
        <f>_xlfn.XLOOKUP(B3149,Demog!$A$2:$A$219,Demog!$P$2:$P$219,,,2)</f>
        <v>5086</v>
      </c>
      <c r="U3149" s="34">
        <f t="shared" si="49"/>
        <v>0</v>
      </c>
      <c r="V3149" s="13" t="str">
        <f>IF(OR(Table1[[#This Row],[7d_positivity_public]]=0,ISBLANK(Table1[[#This Row],[7d_positivity_public]])),"",(Table1[[#This Row],[7d_positivity_public]]-Table1[[#This Row],[7d_positivity_all]])/Table1[[#This Row],[7d_positivity_public]])</f>
        <v/>
      </c>
      <c r="W3149">
        <v>0</v>
      </c>
    </row>
    <row r="3150" spans="1:23" x14ac:dyDescent="0.25">
      <c r="A3150" s="10">
        <v>44453</v>
      </c>
      <c r="B3150">
        <v>4111</v>
      </c>
      <c r="C3150" t="s">
        <v>204</v>
      </c>
      <c r="D3150">
        <v>16</v>
      </c>
      <c r="E3150">
        <v>5</v>
      </c>
      <c r="F3150">
        <v>11</v>
      </c>
      <c r="G3150">
        <v>22</v>
      </c>
      <c r="H3150">
        <v>90</v>
      </c>
      <c r="J3150">
        <v>84</v>
      </c>
      <c r="K3150">
        <v>90</v>
      </c>
      <c r="L3150">
        <v>91</v>
      </c>
      <c r="M3150">
        <v>90</v>
      </c>
      <c r="N3150">
        <v>82</v>
      </c>
      <c r="O3150">
        <v>69</v>
      </c>
      <c r="P3150">
        <v>82</v>
      </c>
      <c r="Q3150">
        <v>81</v>
      </c>
      <c r="R3150">
        <v>84</v>
      </c>
      <c r="T3150" s="34">
        <f>_xlfn.XLOOKUP(B3150,Demog!$A$2:$A$219,Demog!$P$2:$P$219,,,2)</f>
        <v>31290</v>
      </c>
      <c r="U3150" s="34">
        <f t="shared" si="49"/>
        <v>35</v>
      </c>
      <c r="V3150" s="13">
        <f>IF(OR(Table1[[#This Row],[7d_positivity_public]]=0,ISBLANK(Table1[[#This Row],[7d_positivity_public]])),"",(Table1[[#This Row],[7d_positivity_public]]-Table1[[#This Row],[7d_positivity_all]])/Table1[[#This Row],[7d_positivity_public]])</f>
        <v>0.27272727272727271</v>
      </c>
      <c r="W3150">
        <v>16</v>
      </c>
    </row>
    <row r="3151" spans="1:23" x14ac:dyDescent="0.25">
      <c r="A3151" s="10">
        <v>44453</v>
      </c>
      <c r="B3151">
        <v>4112</v>
      </c>
      <c r="C3151" t="s">
        <v>205</v>
      </c>
      <c r="D3151">
        <v>4</v>
      </c>
      <c r="E3151">
        <v>4</v>
      </c>
      <c r="F3151">
        <v>0</v>
      </c>
      <c r="G3151">
        <v>4</v>
      </c>
      <c r="H3151">
        <v>92</v>
      </c>
      <c r="J3151">
        <v>89</v>
      </c>
      <c r="K3151">
        <v>92</v>
      </c>
      <c r="L3151">
        <v>92</v>
      </c>
      <c r="M3151">
        <v>93</v>
      </c>
      <c r="N3151">
        <v>87</v>
      </c>
      <c r="O3151">
        <v>78</v>
      </c>
      <c r="P3151">
        <v>87</v>
      </c>
      <c r="Q3151">
        <v>84</v>
      </c>
      <c r="R3151">
        <v>89</v>
      </c>
      <c r="T3151" s="34">
        <f>_xlfn.XLOOKUP(B3151,Demog!$A$2:$A$219,Demog!$P$2:$P$219,,,2)</f>
        <v>32057</v>
      </c>
      <c r="U3151" s="34">
        <f t="shared" si="49"/>
        <v>9</v>
      </c>
      <c r="V3151" s="13">
        <f>IF(OR(Table1[[#This Row],[7d_positivity_public]]=0,ISBLANK(Table1[[#This Row],[7d_positivity_public]])),"",(Table1[[#This Row],[7d_positivity_public]]-Table1[[#This Row],[7d_positivity_all]])/Table1[[#This Row],[7d_positivity_public]])</f>
        <v>0.25</v>
      </c>
      <c r="W3151">
        <v>3</v>
      </c>
    </row>
    <row r="3152" spans="1:23" x14ac:dyDescent="0.25">
      <c r="A3152" s="10">
        <v>44453</v>
      </c>
      <c r="B3152">
        <v>4113</v>
      </c>
      <c r="C3152" t="s">
        <v>206</v>
      </c>
      <c r="D3152">
        <v>9</v>
      </c>
      <c r="E3152">
        <v>1</v>
      </c>
      <c r="F3152">
        <v>8</v>
      </c>
      <c r="G3152">
        <v>12</v>
      </c>
      <c r="H3152">
        <v>92</v>
      </c>
      <c r="J3152">
        <v>85</v>
      </c>
      <c r="K3152">
        <v>92</v>
      </c>
      <c r="L3152">
        <v>93</v>
      </c>
      <c r="M3152">
        <v>91</v>
      </c>
      <c r="N3152">
        <v>85</v>
      </c>
      <c r="O3152">
        <v>75</v>
      </c>
      <c r="P3152">
        <v>85</v>
      </c>
      <c r="Q3152">
        <v>84</v>
      </c>
      <c r="R3152">
        <v>87</v>
      </c>
      <c r="T3152" s="34">
        <f>_xlfn.XLOOKUP(B3152,Demog!$A$2:$A$219,Demog!$P$2:$P$219,,,2)</f>
        <v>22445</v>
      </c>
      <c r="U3152" s="34">
        <f t="shared" si="49"/>
        <v>14</v>
      </c>
      <c r="V3152" s="13">
        <f>IF(OR(Table1[[#This Row],[7d_positivity_public]]=0,ISBLANK(Table1[[#This Row],[7d_positivity_public]])),"",(Table1[[#This Row],[7d_positivity_public]]-Table1[[#This Row],[7d_positivity_all]])/Table1[[#This Row],[7d_positivity_public]])</f>
        <v>0.16666666666666666</v>
      </c>
      <c r="W3152">
        <v>10</v>
      </c>
    </row>
    <row r="3153" spans="1:23" x14ac:dyDescent="0.25">
      <c r="A3153" s="10">
        <v>44453</v>
      </c>
      <c r="B3153">
        <v>4114</v>
      </c>
      <c r="C3153" t="s">
        <v>207</v>
      </c>
      <c r="D3153">
        <v>6</v>
      </c>
      <c r="E3153">
        <v>1</v>
      </c>
      <c r="F3153">
        <v>5</v>
      </c>
      <c r="G3153">
        <v>6</v>
      </c>
      <c r="H3153">
        <v>95</v>
      </c>
      <c r="J3153">
        <v>97</v>
      </c>
      <c r="K3153">
        <v>94</v>
      </c>
      <c r="L3153">
        <v>92</v>
      </c>
      <c r="M3153">
        <v>96</v>
      </c>
      <c r="N3153">
        <v>90</v>
      </c>
      <c r="O3153">
        <v>87</v>
      </c>
      <c r="P3153">
        <v>90</v>
      </c>
      <c r="Q3153">
        <v>84</v>
      </c>
      <c r="R3153">
        <v>93</v>
      </c>
      <c r="T3153" s="34">
        <f>_xlfn.XLOOKUP(B3153,Demog!$A$2:$A$219,Demog!$P$2:$P$219,,,2)</f>
        <v>18094</v>
      </c>
      <c r="U3153" s="34">
        <f t="shared" si="49"/>
        <v>8</v>
      </c>
      <c r="V3153" s="13">
        <f>IF(OR(Table1[[#This Row],[7d_positivity_public]]=0,ISBLANK(Table1[[#This Row],[7d_positivity_public]])),"",(Table1[[#This Row],[7d_positivity_public]]-Table1[[#This Row],[7d_positivity_all]])/Table1[[#This Row],[7d_positivity_public]])</f>
        <v>0.16666666666666666</v>
      </c>
      <c r="W3153">
        <v>5</v>
      </c>
    </row>
    <row r="3154" spans="1:23" x14ac:dyDescent="0.25">
      <c r="A3154" s="10">
        <v>44453</v>
      </c>
      <c r="B3154">
        <v>4115</v>
      </c>
      <c r="C3154" t="s">
        <v>208</v>
      </c>
      <c r="D3154">
        <v>6</v>
      </c>
      <c r="E3154">
        <v>5</v>
      </c>
      <c r="F3154">
        <v>1</v>
      </c>
      <c r="G3154">
        <v>6</v>
      </c>
      <c r="H3154">
        <v>95</v>
      </c>
      <c r="J3154">
        <v>92</v>
      </c>
      <c r="K3154">
        <v>96</v>
      </c>
      <c r="L3154">
        <v>97</v>
      </c>
      <c r="M3154">
        <v>94</v>
      </c>
      <c r="N3154">
        <v>89</v>
      </c>
      <c r="O3154">
        <v>80</v>
      </c>
      <c r="P3154">
        <v>89</v>
      </c>
      <c r="Q3154">
        <v>87</v>
      </c>
      <c r="R3154">
        <v>91</v>
      </c>
      <c r="T3154" s="34">
        <f>_xlfn.XLOOKUP(B3154,Demog!$A$2:$A$219,Demog!$P$2:$P$219,,,2)</f>
        <v>38257</v>
      </c>
      <c r="U3154" s="34">
        <f t="shared" si="49"/>
        <v>16</v>
      </c>
      <c r="V3154" s="13">
        <f>IF(OR(Table1[[#This Row],[7d_positivity_public]]=0,ISBLANK(Table1[[#This Row],[7d_positivity_public]])),"",(Table1[[#This Row],[7d_positivity_public]]-Table1[[#This Row],[7d_positivity_all]])/Table1[[#This Row],[7d_positivity_public]])</f>
        <v>0.33333333333333331</v>
      </c>
      <c r="W3154">
        <v>4</v>
      </c>
    </row>
    <row r="3155" spans="1:23" x14ac:dyDescent="0.25">
      <c r="A3155" s="10">
        <v>44453</v>
      </c>
      <c r="B3155">
        <v>4116</v>
      </c>
      <c r="C3155" t="s">
        <v>209</v>
      </c>
      <c r="D3155">
        <v>5</v>
      </c>
      <c r="E3155">
        <v>3</v>
      </c>
      <c r="F3155">
        <v>2</v>
      </c>
      <c r="G3155">
        <v>4</v>
      </c>
      <c r="H3155">
        <v>92</v>
      </c>
      <c r="J3155">
        <v>92</v>
      </c>
      <c r="K3155">
        <v>92</v>
      </c>
      <c r="L3155">
        <v>92</v>
      </c>
      <c r="M3155">
        <v>93</v>
      </c>
      <c r="N3155">
        <v>86</v>
      </c>
      <c r="O3155">
        <v>80</v>
      </c>
      <c r="P3155">
        <v>86</v>
      </c>
      <c r="Q3155">
        <v>83</v>
      </c>
      <c r="R3155">
        <v>90</v>
      </c>
      <c r="T3155" s="34">
        <f>_xlfn.XLOOKUP(B3155,Demog!$A$2:$A$219,Demog!$P$2:$P$219,,,2)</f>
        <v>24167</v>
      </c>
      <c r="U3155" s="34">
        <f t="shared" si="49"/>
        <v>8</v>
      </c>
      <c r="V3155" s="13">
        <f>IF(OR(Table1[[#This Row],[7d_positivity_public]]=0,ISBLANK(Table1[[#This Row],[7d_positivity_public]])),"",(Table1[[#This Row],[7d_positivity_public]]-Table1[[#This Row],[7d_positivity_all]])/Table1[[#This Row],[7d_positivity_public]])</f>
        <v>0.25</v>
      </c>
      <c r="W3155">
        <v>3</v>
      </c>
    </row>
    <row r="3156" spans="1:23" x14ac:dyDescent="0.25">
      <c r="A3156" s="10">
        <v>44453</v>
      </c>
      <c r="B3156">
        <v>4117</v>
      </c>
      <c r="C3156" t="s">
        <v>210</v>
      </c>
      <c r="D3156">
        <v>6</v>
      </c>
      <c r="E3156">
        <v>4</v>
      </c>
      <c r="F3156">
        <v>2</v>
      </c>
      <c r="G3156">
        <v>8</v>
      </c>
      <c r="H3156">
        <v>91</v>
      </c>
      <c r="J3156">
        <v>88</v>
      </c>
      <c r="K3156">
        <v>91</v>
      </c>
      <c r="L3156">
        <v>90</v>
      </c>
      <c r="M3156">
        <v>93</v>
      </c>
      <c r="N3156">
        <v>84</v>
      </c>
      <c r="O3156">
        <v>76</v>
      </c>
      <c r="P3156">
        <v>84</v>
      </c>
      <c r="Q3156">
        <v>80</v>
      </c>
      <c r="R3156">
        <v>89</v>
      </c>
      <c r="T3156" s="34">
        <f>_xlfn.XLOOKUP(B3156,Demog!$A$2:$A$219,Demog!$P$2:$P$219,,,2)</f>
        <v>29704</v>
      </c>
      <c r="U3156" s="34">
        <f t="shared" si="49"/>
        <v>12</v>
      </c>
      <c r="V3156" s="13">
        <f>IF(OR(Table1[[#This Row],[7d_positivity_public]]=0,ISBLANK(Table1[[#This Row],[7d_positivity_public]])),"",(Table1[[#This Row],[7d_positivity_public]]-Table1[[#This Row],[7d_positivity_all]])/Table1[[#This Row],[7d_positivity_public]])</f>
        <v>0.25</v>
      </c>
      <c r="W3156">
        <v>6</v>
      </c>
    </row>
    <row r="3157" spans="1:23" x14ac:dyDescent="0.25">
      <c r="A3157" s="10">
        <v>44453</v>
      </c>
      <c r="B3157">
        <v>4118</v>
      </c>
      <c r="C3157" t="s">
        <v>211</v>
      </c>
      <c r="D3157">
        <v>2</v>
      </c>
      <c r="E3157">
        <v>1</v>
      </c>
      <c r="F3157">
        <v>1</v>
      </c>
      <c r="G3157">
        <v>3</v>
      </c>
      <c r="H3157">
        <v>90</v>
      </c>
      <c r="J3157">
        <v>85</v>
      </c>
      <c r="K3157">
        <v>91</v>
      </c>
      <c r="L3157">
        <v>88</v>
      </c>
      <c r="M3157">
        <v>93</v>
      </c>
      <c r="N3157">
        <v>85</v>
      </c>
      <c r="O3157">
        <v>76</v>
      </c>
      <c r="P3157">
        <v>85</v>
      </c>
      <c r="Q3157">
        <v>80</v>
      </c>
      <c r="R3157">
        <v>90</v>
      </c>
      <c r="T3157" s="34">
        <f>_xlfn.XLOOKUP(B3157,Demog!$A$2:$A$219,Demog!$P$2:$P$219,,,2)</f>
        <v>10408</v>
      </c>
      <c r="U3157" s="34">
        <f t="shared" si="49"/>
        <v>1</v>
      </c>
      <c r="V3157" s="13">
        <f>IF(OR(Table1[[#This Row],[7d_positivity_public]]=0,ISBLANK(Table1[[#This Row],[7d_positivity_public]])),"",(Table1[[#This Row],[7d_positivity_public]]-Table1[[#This Row],[7d_positivity_all]])/Table1[[#This Row],[7d_positivity_public]])</f>
        <v>0</v>
      </c>
      <c r="W3157">
        <v>3</v>
      </c>
    </row>
    <row r="3158" spans="1:23" x14ac:dyDescent="0.25">
      <c r="A3158" s="10">
        <v>44453</v>
      </c>
      <c r="B3158">
        <v>4119</v>
      </c>
      <c r="C3158" t="s">
        <v>212</v>
      </c>
      <c r="D3158">
        <v>11</v>
      </c>
      <c r="E3158">
        <v>10</v>
      </c>
      <c r="F3158">
        <v>1</v>
      </c>
      <c r="G3158">
        <v>7</v>
      </c>
      <c r="H3158">
        <v>88</v>
      </c>
      <c r="J3158">
        <v>83</v>
      </c>
      <c r="K3158">
        <v>88</v>
      </c>
      <c r="L3158">
        <v>86</v>
      </c>
      <c r="M3158">
        <v>91</v>
      </c>
      <c r="N3158">
        <v>81</v>
      </c>
      <c r="O3158">
        <v>71</v>
      </c>
      <c r="P3158">
        <v>82</v>
      </c>
      <c r="Q3158">
        <v>77</v>
      </c>
      <c r="R3158">
        <v>87</v>
      </c>
      <c r="T3158" s="34">
        <f>_xlfn.XLOOKUP(B3158,Demog!$A$2:$A$219,Demog!$P$2:$P$219,,,2)</f>
        <v>19497</v>
      </c>
      <c r="U3158" s="34">
        <f t="shared" si="49"/>
        <v>15</v>
      </c>
      <c r="V3158" s="13">
        <f>IF(OR(Table1[[#This Row],[7d_positivity_public]]=0,ISBLANK(Table1[[#This Row],[7d_positivity_public]])),"",(Table1[[#This Row],[7d_positivity_public]]-Table1[[#This Row],[7d_positivity_all]])/Table1[[#This Row],[7d_positivity_public]])</f>
        <v>0</v>
      </c>
      <c r="W3158">
        <v>7</v>
      </c>
    </row>
    <row r="3159" spans="1:23" x14ac:dyDescent="0.25">
      <c r="A3159" s="10">
        <v>44453</v>
      </c>
      <c r="B3159">
        <v>4121</v>
      </c>
      <c r="C3159" t="s">
        <v>213</v>
      </c>
      <c r="D3159">
        <v>3</v>
      </c>
      <c r="E3159">
        <v>2</v>
      </c>
      <c r="F3159">
        <v>1</v>
      </c>
      <c r="G3159">
        <v>5</v>
      </c>
      <c r="H3159">
        <v>88</v>
      </c>
      <c r="J3159">
        <v>82</v>
      </c>
      <c r="K3159">
        <v>89</v>
      </c>
      <c r="L3159">
        <v>84</v>
      </c>
      <c r="M3159">
        <v>93</v>
      </c>
      <c r="N3159">
        <v>82</v>
      </c>
      <c r="O3159">
        <v>70</v>
      </c>
      <c r="P3159">
        <v>83</v>
      </c>
      <c r="Q3159">
        <v>75</v>
      </c>
      <c r="R3159">
        <v>90</v>
      </c>
      <c r="T3159" s="34">
        <f>_xlfn.XLOOKUP(B3159,Demog!$A$2:$A$219,Demog!$P$2:$P$219,,,2)</f>
        <v>16859</v>
      </c>
      <c r="U3159" s="34">
        <f t="shared" si="49"/>
        <v>4</v>
      </c>
      <c r="V3159" s="13">
        <f>IF(OR(Table1[[#This Row],[7d_positivity_public]]=0,ISBLANK(Table1[[#This Row],[7d_positivity_public]])),"",(Table1[[#This Row],[7d_positivity_public]]-Table1[[#This Row],[7d_positivity_all]])/Table1[[#This Row],[7d_positivity_public]])</f>
        <v>0.2</v>
      </c>
      <c r="W3159">
        <v>4</v>
      </c>
    </row>
    <row r="3160" spans="1:23" x14ac:dyDescent="0.25">
      <c r="A3160" s="10">
        <v>44453</v>
      </c>
      <c r="B3160">
        <v>4122</v>
      </c>
      <c r="C3160" t="s">
        <v>214</v>
      </c>
      <c r="D3160">
        <v>5</v>
      </c>
      <c r="E3160">
        <v>10</v>
      </c>
      <c r="F3160">
        <v>-5</v>
      </c>
      <c r="G3160">
        <v>5</v>
      </c>
      <c r="H3160">
        <v>88</v>
      </c>
      <c r="J3160">
        <v>85</v>
      </c>
      <c r="K3160">
        <v>88</v>
      </c>
      <c r="L3160">
        <v>81</v>
      </c>
      <c r="M3160">
        <v>93</v>
      </c>
      <c r="N3160">
        <v>80</v>
      </c>
      <c r="O3160">
        <v>69</v>
      </c>
      <c r="P3160">
        <v>80</v>
      </c>
      <c r="Q3160">
        <v>67</v>
      </c>
      <c r="R3160">
        <v>89</v>
      </c>
      <c r="T3160" s="34">
        <f>_xlfn.XLOOKUP(B3160,Demog!$A$2:$A$219,Demog!$P$2:$P$219,,,2)</f>
        <v>4837</v>
      </c>
      <c r="U3160" s="34">
        <f t="shared" si="49"/>
        <v>2</v>
      </c>
      <c r="V3160" s="13">
        <f>IF(OR(Table1[[#This Row],[7d_positivity_public]]=0,ISBLANK(Table1[[#This Row],[7d_positivity_public]])),"",(Table1[[#This Row],[7d_positivity_public]]-Table1[[#This Row],[7d_positivity_all]])/Table1[[#This Row],[7d_positivity_public]])</f>
        <v>0.2</v>
      </c>
      <c r="W3160">
        <v>4</v>
      </c>
    </row>
    <row r="3161" spans="1:23" x14ac:dyDescent="0.25">
      <c r="A3161" s="10">
        <v>44453</v>
      </c>
      <c r="B3161">
        <v>4123</v>
      </c>
      <c r="C3161" t="s">
        <v>215</v>
      </c>
      <c r="D3161">
        <v>6</v>
      </c>
      <c r="E3161">
        <v>7</v>
      </c>
      <c r="F3161">
        <v>-1</v>
      </c>
      <c r="G3161">
        <v>4</v>
      </c>
      <c r="H3161">
        <v>90</v>
      </c>
      <c r="J3161">
        <v>87</v>
      </c>
      <c r="K3161">
        <v>90</v>
      </c>
      <c r="L3161">
        <v>88</v>
      </c>
      <c r="M3161">
        <v>93</v>
      </c>
      <c r="N3161">
        <v>82</v>
      </c>
      <c r="O3161">
        <v>73</v>
      </c>
      <c r="P3161">
        <v>82</v>
      </c>
      <c r="Q3161">
        <v>78</v>
      </c>
      <c r="R3161">
        <v>89</v>
      </c>
      <c r="T3161" s="34">
        <f>_xlfn.XLOOKUP(B3161,Demog!$A$2:$A$219,Demog!$P$2:$P$219,,,2)</f>
        <v>37985</v>
      </c>
      <c r="U3161" s="34">
        <f t="shared" si="49"/>
        <v>16</v>
      </c>
      <c r="V3161" s="13">
        <f>IF(OR(Table1[[#This Row],[7d_positivity_public]]=0,ISBLANK(Table1[[#This Row],[7d_positivity_public]])),"",(Table1[[#This Row],[7d_positivity_public]]-Table1[[#This Row],[7d_positivity_all]])/Table1[[#This Row],[7d_positivity_public]])</f>
        <v>0.25</v>
      </c>
      <c r="W3161">
        <v>3</v>
      </c>
    </row>
    <row r="3162" spans="1:23" x14ac:dyDescent="0.25">
      <c r="A3162" s="10">
        <v>44453</v>
      </c>
      <c r="B3162">
        <v>4124</v>
      </c>
      <c r="C3162" t="s">
        <v>216</v>
      </c>
      <c r="D3162">
        <v>3</v>
      </c>
      <c r="E3162">
        <v>4</v>
      </c>
      <c r="F3162">
        <v>-1</v>
      </c>
      <c r="G3162">
        <v>4</v>
      </c>
      <c r="H3162">
        <v>84</v>
      </c>
      <c r="J3162">
        <v>80</v>
      </c>
      <c r="K3162">
        <v>85</v>
      </c>
      <c r="L3162">
        <v>78</v>
      </c>
      <c r="M3162">
        <v>90</v>
      </c>
      <c r="N3162">
        <v>77</v>
      </c>
      <c r="O3162">
        <v>66</v>
      </c>
      <c r="P3162">
        <v>78</v>
      </c>
      <c r="Q3162">
        <v>67</v>
      </c>
      <c r="R3162">
        <v>86</v>
      </c>
      <c r="T3162" s="34">
        <f>_xlfn.XLOOKUP(B3162,Demog!$A$2:$A$219,Demog!$P$2:$P$219,,,2)</f>
        <v>14894</v>
      </c>
      <c r="U3162" s="34">
        <f t="shared" si="49"/>
        <v>3</v>
      </c>
      <c r="V3162" s="13">
        <f>IF(OR(Table1[[#This Row],[7d_positivity_public]]=0,ISBLANK(Table1[[#This Row],[7d_positivity_public]])),"",(Table1[[#This Row],[7d_positivity_public]]-Table1[[#This Row],[7d_positivity_all]])/Table1[[#This Row],[7d_positivity_public]])</f>
        <v>0.25</v>
      </c>
      <c r="W3162">
        <v>3</v>
      </c>
    </row>
    <row r="3163" spans="1:23" x14ac:dyDescent="0.25">
      <c r="A3163" s="10">
        <v>44453</v>
      </c>
      <c r="B3163">
        <v>4125</v>
      </c>
      <c r="C3163" t="s">
        <v>217</v>
      </c>
      <c r="D3163">
        <v>8</v>
      </c>
      <c r="E3163">
        <v>0</v>
      </c>
      <c r="F3163">
        <v>8</v>
      </c>
      <c r="G3163">
        <v>8</v>
      </c>
      <c r="H3163">
        <v>80</v>
      </c>
      <c r="J3163">
        <v>74</v>
      </c>
      <c r="K3163">
        <v>80</v>
      </c>
      <c r="L3163">
        <v>72</v>
      </c>
      <c r="M3163">
        <v>87</v>
      </c>
      <c r="N3163">
        <v>72</v>
      </c>
      <c r="O3163">
        <v>53</v>
      </c>
      <c r="P3163">
        <v>73</v>
      </c>
      <c r="Q3163">
        <v>60</v>
      </c>
      <c r="R3163">
        <v>83</v>
      </c>
      <c r="T3163" s="34">
        <f>_xlfn.XLOOKUP(B3163,Demog!$A$2:$A$219,Demog!$P$2:$P$219,,,2)</f>
        <v>2885</v>
      </c>
      <c r="U3163" s="34">
        <f t="shared" si="49"/>
        <v>2</v>
      </c>
      <c r="V3163" s="13">
        <f>IF(OR(Table1[[#This Row],[7d_positivity_public]]=0,ISBLANK(Table1[[#This Row],[7d_positivity_public]])),"",(Table1[[#This Row],[7d_positivity_public]]-Table1[[#This Row],[7d_positivity_all]])/Table1[[#This Row],[7d_positivity_public]])</f>
        <v>0</v>
      </c>
      <c r="W3163">
        <v>8</v>
      </c>
    </row>
    <row r="3164" spans="1:23" x14ac:dyDescent="0.25">
      <c r="A3164" s="10">
        <v>44453</v>
      </c>
      <c r="B3164">
        <v>4131</v>
      </c>
      <c r="C3164" t="s">
        <v>218</v>
      </c>
      <c r="D3164">
        <v>4</v>
      </c>
      <c r="E3164">
        <v>2</v>
      </c>
      <c r="F3164">
        <v>2</v>
      </c>
      <c r="G3164">
        <v>6</v>
      </c>
      <c r="H3164">
        <v>93</v>
      </c>
      <c r="J3164">
        <v>93</v>
      </c>
      <c r="K3164">
        <v>93</v>
      </c>
      <c r="L3164">
        <v>90</v>
      </c>
      <c r="M3164">
        <v>95</v>
      </c>
      <c r="N3164">
        <v>89</v>
      </c>
      <c r="O3164">
        <v>84</v>
      </c>
      <c r="P3164">
        <v>89</v>
      </c>
      <c r="Q3164">
        <v>83</v>
      </c>
      <c r="R3164">
        <v>92</v>
      </c>
      <c r="T3164" s="34">
        <f>_xlfn.XLOOKUP(B3164,Demog!$A$2:$A$219,Demog!$P$2:$P$219,,,2)</f>
        <v>22020</v>
      </c>
      <c r="U3164" s="34">
        <f t="shared" si="49"/>
        <v>6</v>
      </c>
      <c r="V3164" s="13">
        <f>IF(OR(Table1[[#This Row],[7d_positivity_public]]=0,ISBLANK(Table1[[#This Row],[7d_positivity_public]])),"",(Table1[[#This Row],[7d_positivity_public]]-Table1[[#This Row],[7d_positivity_all]])/Table1[[#This Row],[7d_positivity_public]])</f>
        <v>0.33333333333333331</v>
      </c>
      <c r="W3164">
        <v>4</v>
      </c>
    </row>
    <row r="3165" spans="1:23" x14ac:dyDescent="0.25">
      <c r="A3165" s="10">
        <v>44453</v>
      </c>
      <c r="B3165">
        <v>4132</v>
      </c>
      <c r="C3165" t="s">
        <v>219</v>
      </c>
      <c r="D3165">
        <v>3</v>
      </c>
      <c r="E3165">
        <v>4</v>
      </c>
      <c r="F3165">
        <v>-1</v>
      </c>
      <c r="G3165">
        <v>4</v>
      </c>
      <c r="H3165">
        <v>91</v>
      </c>
      <c r="J3165">
        <v>88</v>
      </c>
      <c r="K3165">
        <v>92</v>
      </c>
      <c r="L3165">
        <v>89</v>
      </c>
      <c r="M3165">
        <v>94</v>
      </c>
      <c r="N3165">
        <v>86</v>
      </c>
      <c r="O3165">
        <v>77</v>
      </c>
      <c r="P3165">
        <v>87</v>
      </c>
      <c r="Q3165">
        <v>81</v>
      </c>
      <c r="R3165">
        <v>91</v>
      </c>
      <c r="T3165" s="34">
        <f>_xlfn.XLOOKUP(B3165,Demog!$A$2:$A$219,Demog!$P$2:$P$219,,,2)</f>
        <v>19325</v>
      </c>
      <c r="U3165" s="34">
        <f t="shared" si="49"/>
        <v>4</v>
      </c>
      <c r="V3165" s="13">
        <f>IF(OR(Table1[[#This Row],[7d_positivity_public]]=0,ISBLANK(Table1[[#This Row],[7d_positivity_public]])),"",(Table1[[#This Row],[7d_positivity_public]]-Table1[[#This Row],[7d_positivity_all]])/Table1[[#This Row],[7d_positivity_public]])</f>
        <v>0</v>
      </c>
      <c r="W3165">
        <v>4</v>
      </c>
    </row>
    <row r="3166" spans="1:23" x14ac:dyDescent="0.25">
      <c r="A3166" s="10">
        <v>44453</v>
      </c>
      <c r="B3166">
        <v>4133</v>
      </c>
      <c r="C3166" t="s">
        <v>220</v>
      </c>
      <c r="D3166">
        <v>7</v>
      </c>
      <c r="E3166">
        <v>8</v>
      </c>
      <c r="F3166">
        <v>-1</v>
      </c>
      <c r="G3166">
        <v>9</v>
      </c>
      <c r="H3166">
        <v>92</v>
      </c>
      <c r="J3166">
        <v>87</v>
      </c>
      <c r="K3166">
        <v>92</v>
      </c>
      <c r="L3166">
        <v>87</v>
      </c>
      <c r="M3166">
        <v>95</v>
      </c>
      <c r="N3166">
        <v>87</v>
      </c>
      <c r="O3166">
        <v>76</v>
      </c>
      <c r="P3166">
        <v>88</v>
      </c>
      <c r="Q3166">
        <v>79</v>
      </c>
      <c r="R3166">
        <v>92</v>
      </c>
      <c r="T3166" s="34">
        <f>_xlfn.XLOOKUP(B3166,Demog!$A$2:$A$219,Demog!$P$2:$P$219,,,2)</f>
        <v>11675</v>
      </c>
      <c r="U3166" s="34">
        <f t="shared" si="49"/>
        <v>6</v>
      </c>
      <c r="V3166" s="13">
        <f>IF(OR(Table1[[#This Row],[7d_positivity_public]]=0,ISBLANK(Table1[[#This Row],[7d_positivity_public]])),"",(Table1[[#This Row],[7d_positivity_public]]-Table1[[#This Row],[7d_positivity_all]])/Table1[[#This Row],[7d_positivity_public]])</f>
        <v>0.22222222222222221</v>
      </c>
      <c r="W3166">
        <v>7</v>
      </c>
    </row>
    <row r="3167" spans="1:23" x14ac:dyDescent="0.25">
      <c r="A3167" s="10">
        <v>44453</v>
      </c>
      <c r="B3167">
        <v>4134</v>
      </c>
      <c r="C3167" t="s">
        <v>221</v>
      </c>
      <c r="D3167">
        <v>3</v>
      </c>
      <c r="E3167">
        <v>9</v>
      </c>
      <c r="F3167">
        <v>-6</v>
      </c>
      <c r="G3167">
        <v>7</v>
      </c>
      <c r="H3167">
        <v>94</v>
      </c>
      <c r="J3167">
        <v>90</v>
      </c>
      <c r="K3167">
        <v>94</v>
      </c>
      <c r="L3167">
        <v>91</v>
      </c>
      <c r="M3167">
        <v>95</v>
      </c>
      <c r="N3167">
        <v>90</v>
      </c>
      <c r="O3167">
        <v>82</v>
      </c>
      <c r="P3167">
        <v>90</v>
      </c>
      <c r="Q3167">
        <v>83</v>
      </c>
      <c r="R3167">
        <v>92</v>
      </c>
      <c r="T3167" s="34">
        <f>_xlfn.XLOOKUP(B3167,Demog!$A$2:$A$219,Demog!$P$2:$P$219,,,2)</f>
        <v>11672</v>
      </c>
      <c r="U3167" s="34">
        <f t="shared" si="49"/>
        <v>2</v>
      </c>
      <c r="V3167" s="13">
        <f>IF(OR(Table1[[#This Row],[7d_positivity_public]]=0,ISBLANK(Table1[[#This Row],[7d_positivity_public]])),"",(Table1[[#This Row],[7d_positivity_public]]-Table1[[#This Row],[7d_positivity_all]])/Table1[[#This Row],[7d_positivity_public]])</f>
        <v>0.2857142857142857</v>
      </c>
      <c r="W3167">
        <v>5</v>
      </c>
    </row>
    <row r="3168" spans="1:23" x14ac:dyDescent="0.25">
      <c r="A3168" s="10">
        <v>44453</v>
      </c>
      <c r="B3168">
        <v>4141</v>
      </c>
      <c r="C3168" t="s">
        <v>222</v>
      </c>
      <c r="D3168">
        <v>9</v>
      </c>
      <c r="E3168">
        <v>6</v>
      </c>
      <c r="F3168">
        <v>3</v>
      </c>
      <c r="G3168">
        <v>9</v>
      </c>
      <c r="H3168">
        <v>80</v>
      </c>
      <c r="J3168">
        <v>70</v>
      </c>
      <c r="K3168">
        <v>81</v>
      </c>
      <c r="L3168">
        <v>69</v>
      </c>
      <c r="M3168">
        <v>87</v>
      </c>
      <c r="N3168">
        <v>74</v>
      </c>
      <c r="O3168">
        <v>57</v>
      </c>
      <c r="P3168">
        <v>75</v>
      </c>
      <c r="Q3168">
        <v>59</v>
      </c>
      <c r="R3168">
        <v>83</v>
      </c>
      <c r="T3168" s="34">
        <f>_xlfn.XLOOKUP(B3168,Demog!$A$2:$A$219,Demog!$P$2:$P$219,,,2)</f>
        <v>10557</v>
      </c>
      <c r="U3168" s="34">
        <f t="shared" si="49"/>
        <v>7</v>
      </c>
      <c r="V3168" s="13">
        <f>IF(OR(Table1[[#This Row],[7d_positivity_public]]=0,ISBLANK(Table1[[#This Row],[7d_positivity_public]])),"",(Table1[[#This Row],[7d_positivity_public]]-Table1[[#This Row],[7d_positivity_all]])/Table1[[#This Row],[7d_positivity_public]])</f>
        <v>0.33333333333333331</v>
      </c>
      <c r="W3168">
        <v>6</v>
      </c>
    </row>
    <row r="3169" spans="1:23" x14ac:dyDescent="0.25">
      <c r="A3169" s="10">
        <v>44453</v>
      </c>
      <c r="B3169">
        <v>4142</v>
      </c>
      <c r="C3169" t="s">
        <v>223</v>
      </c>
      <c r="D3169">
        <v>5</v>
      </c>
      <c r="E3169">
        <v>16</v>
      </c>
      <c r="F3169">
        <v>-11</v>
      </c>
      <c r="G3169">
        <v>8</v>
      </c>
      <c r="H3169">
        <v>93</v>
      </c>
      <c r="J3169">
        <v>85</v>
      </c>
      <c r="K3169">
        <v>93</v>
      </c>
      <c r="L3169">
        <v>89</v>
      </c>
      <c r="M3169">
        <v>94</v>
      </c>
      <c r="N3169">
        <v>88</v>
      </c>
      <c r="O3169">
        <v>75</v>
      </c>
      <c r="P3169">
        <v>89</v>
      </c>
      <c r="Q3169">
        <v>82</v>
      </c>
      <c r="R3169">
        <v>91</v>
      </c>
      <c r="T3169" s="34">
        <f>_xlfn.XLOOKUP(B3169,Demog!$A$2:$A$219,Demog!$P$2:$P$219,,,2)</f>
        <v>4732</v>
      </c>
      <c r="U3169" s="34">
        <f t="shared" si="49"/>
        <v>2</v>
      </c>
      <c r="V3169" s="13">
        <f>IF(OR(Table1[[#This Row],[7d_positivity_public]]=0,ISBLANK(Table1[[#This Row],[7d_positivity_public]])),"",(Table1[[#This Row],[7d_positivity_public]]-Table1[[#This Row],[7d_positivity_all]])/Table1[[#This Row],[7d_positivity_public]])</f>
        <v>0.375</v>
      </c>
      <c r="W3169">
        <v>5</v>
      </c>
    </row>
    <row r="3170" spans="1:23" x14ac:dyDescent="0.25">
      <c r="A3170" s="10">
        <v>44453</v>
      </c>
      <c r="B3170">
        <v>4211</v>
      </c>
      <c r="C3170" t="s">
        <v>224</v>
      </c>
      <c r="D3170">
        <v>21</v>
      </c>
      <c r="E3170">
        <v>12</v>
      </c>
      <c r="F3170">
        <v>9</v>
      </c>
      <c r="G3170">
        <v>15</v>
      </c>
      <c r="H3170">
        <v>85</v>
      </c>
      <c r="J3170">
        <v>76</v>
      </c>
      <c r="K3170">
        <v>85</v>
      </c>
      <c r="L3170">
        <v>78</v>
      </c>
      <c r="M3170">
        <v>90</v>
      </c>
      <c r="N3170">
        <v>78</v>
      </c>
      <c r="O3170">
        <v>61</v>
      </c>
      <c r="P3170">
        <v>79</v>
      </c>
      <c r="Q3170">
        <v>68</v>
      </c>
      <c r="R3170">
        <v>87</v>
      </c>
      <c r="T3170" s="34">
        <f>_xlfn.XLOOKUP(B3170,Demog!$A$2:$A$219,Demog!$P$2:$P$219,,,2)</f>
        <v>17780</v>
      </c>
      <c r="U3170" s="34">
        <f t="shared" si="49"/>
        <v>26</v>
      </c>
      <c r="V3170" s="13">
        <f>IF(OR(Table1[[#This Row],[7d_positivity_public]]=0,ISBLANK(Table1[[#This Row],[7d_positivity_public]])),"",(Table1[[#This Row],[7d_positivity_public]]-Table1[[#This Row],[7d_positivity_all]])/Table1[[#This Row],[7d_positivity_public]])</f>
        <v>0.2</v>
      </c>
      <c r="W3170">
        <v>12</v>
      </c>
    </row>
    <row r="3171" spans="1:23" x14ac:dyDescent="0.25">
      <c r="A3171" s="10">
        <v>44453</v>
      </c>
      <c r="B3171">
        <v>4212</v>
      </c>
      <c r="C3171" t="s">
        <v>225</v>
      </c>
      <c r="D3171">
        <v>24</v>
      </c>
      <c r="E3171">
        <v>15</v>
      </c>
      <c r="F3171">
        <v>9</v>
      </c>
      <c r="G3171">
        <v>15</v>
      </c>
      <c r="H3171">
        <v>82</v>
      </c>
      <c r="J3171">
        <v>75</v>
      </c>
      <c r="K3171">
        <v>83</v>
      </c>
      <c r="L3171">
        <v>75</v>
      </c>
      <c r="M3171">
        <v>89</v>
      </c>
      <c r="N3171">
        <v>74</v>
      </c>
      <c r="O3171">
        <v>60</v>
      </c>
      <c r="P3171">
        <v>76</v>
      </c>
      <c r="Q3171">
        <v>63</v>
      </c>
      <c r="R3171">
        <v>85</v>
      </c>
      <c r="T3171" s="34">
        <f>_xlfn.XLOOKUP(B3171,Demog!$A$2:$A$219,Demog!$P$2:$P$219,,,2)</f>
        <v>40598</v>
      </c>
      <c r="U3171" s="34">
        <f t="shared" si="49"/>
        <v>68</v>
      </c>
      <c r="V3171" s="13">
        <f>IF(OR(Table1[[#This Row],[7d_positivity_public]]=0,ISBLANK(Table1[[#This Row],[7d_positivity_public]])),"",(Table1[[#This Row],[7d_positivity_public]]-Table1[[#This Row],[7d_positivity_all]])/Table1[[#This Row],[7d_positivity_public]])</f>
        <v>0.13333333333333333</v>
      </c>
      <c r="W3171">
        <v>13</v>
      </c>
    </row>
    <row r="3172" spans="1:23" x14ac:dyDescent="0.25">
      <c r="A3172" s="10">
        <v>44456</v>
      </c>
      <c r="B3172">
        <v>1260</v>
      </c>
      <c r="C3172" t="s">
        <v>83</v>
      </c>
      <c r="D3172">
        <v>46</v>
      </c>
      <c r="E3172">
        <v>49</v>
      </c>
      <c r="F3172">
        <v>-3</v>
      </c>
      <c r="G3172">
        <v>21</v>
      </c>
      <c r="H3172">
        <v>77</v>
      </c>
      <c r="J3172">
        <v>56</v>
      </c>
      <c r="K3172">
        <v>78</v>
      </c>
      <c r="L3172">
        <v>65</v>
      </c>
      <c r="M3172">
        <v>84</v>
      </c>
      <c r="N3172">
        <v>69</v>
      </c>
      <c r="O3172">
        <v>46</v>
      </c>
      <c r="P3172">
        <v>70</v>
      </c>
      <c r="Q3172">
        <v>52</v>
      </c>
      <c r="R3172">
        <v>79</v>
      </c>
      <c r="T3172" s="34">
        <f>_xlfn.XLOOKUP(B3172,Demog!$A$2:$A$219,Demog!$P$2:$P$219,,,2)</f>
        <v>8611</v>
      </c>
      <c r="U3172" s="34">
        <f t="shared" si="49"/>
        <v>28</v>
      </c>
      <c r="V3172" s="13">
        <f>IF(OR(Table1[[#This Row],[7d_positivity_public]]=0,ISBLANK(Table1[[#This Row],[7d_positivity_public]])),"",(Table1[[#This Row],[7d_positivity_public]]-Table1[[#This Row],[7d_positivity_all]])/Table1[[#This Row],[7d_positivity_public]])</f>
        <v>0</v>
      </c>
      <c r="W3172">
        <v>21</v>
      </c>
    </row>
    <row r="3173" spans="1:23" x14ac:dyDescent="0.25">
      <c r="A3173" s="10">
        <v>44456</v>
      </c>
      <c r="B3173">
        <v>1270</v>
      </c>
      <c r="C3173" t="s">
        <v>84</v>
      </c>
      <c r="D3173">
        <v>15</v>
      </c>
      <c r="E3173">
        <v>45</v>
      </c>
      <c r="F3173">
        <v>-30</v>
      </c>
      <c r="G3173">
        <v>18</v>
      </c>
      <c r="H3173">
        <v>69</v>
      </c>
      <c r="J3173">
        <v>40</v>
      </c>
      <c r="K3173">
        <v>71</v>
      </c>
      <c r="L3173">
        <v>62</v>
      </c>
      <c r="M3173">
        <v>75</v>
      </c>
      <c r="N3173">
        <v>60</v>
      </c>
      <c r="O3173">
        <v>24</v>
      </c>
      <c r="P3173">
        <v>62</v>
      </c>
      <c r="Q3173">
        <v>47</v>
      </c>
      <c r="R3173">
        <v>69</v>
      </c>
      <c r="T3173" s="34">
        <f>_xlfn.XLOOKUP(B3173,Demog!$A$2:$A$219,Demog!$P$2:$P$219,,,2)</f>
        <v>3469</v>
      </c>
      <c r="U3173" s="34">
        <f t="shared" si="49"/>
        <v>4</v>
      </c>
      <c r="V3173" s="13">
        <f>IF(OR(Table1[[#This Row],[7d_positivity_public]]=0,ISBLANK(Table1[[#This Row],[7d_positivity_public]])),"",(Table1[[#This Row],[7d_positivity_public]]-Table1[[#This Row],[7d_positivity_all]])/Table1[[#This Row],[7d_positivity_public]])</f>
        <v>0.1111111111111111</v>
      </c>
      <c r="W3173">
        <v>16</v>
      </c>
    </row>
    <row r="3174" spans="1:23" x14ac:dyDescent="0.25">
      <c r="A3174" s="10">
        <v>44456</v>
      </c>
      <c r="B3174">
        <v>1310</v>
      </c>
      <c r="C3174" t="s">
        <v>87</v>
      </c>
      <c r="D3174">
        <v>20</v>
      </c>
      <c r="E3174">
        <v>14</v>
      </c>
      <c r="F3174">
        <v>6</v>
      </c>
      <c r="G3174">
        <v>15</v>
      </c>
      <c r="H3174">
        <v>87</v>
      </c>
      <c r="J3174">
        <v>70</v>
      </c>
      <c r="K3174">
        <v>88</v>
      </c>
      <c r="L3174">
        <v>83</v>
      </c>
      <c r="M3174">
        <v>90</v>
      </c>
      <c r="N3174">
        <v>78</v>
      </c>
      <c r="O3174">
        <v>54</v>
      </c>
      <c r="P3174">
        <v>79</v>
      </c>
      <c r="Q3174">
        <v>69</v>
      </c>
      <c r="R3174">
        <v>84</v>
      </c>
      <c r="T3174" s="34">
        <f>_xlfn.XLOOKUP(B3174,Demog!$A$2:$A$219,Demog!$P$2:$P$219,,,2)</f>
        <v>19231</v>
      </c>
      <c r="U3174" s="34">
        <f t="shared" si="49"/>
        <v>27</v>
      </c>
      <c r="V3174" s="13">
        <f>IF(OR(Table1[[#This Row],[7d_positivity_public]]=0,ISBLANK(Table1[[#This Row],[7d_positivity_public]])),"",(Table1[[#This Row],[7d_positivity_public]]-Table1[[#This Row],[7d_positivity_all]])/Table1[[#This Row],[7d_positivity_public]])</f>
        <v>0.13333333333333333</v>
      </c>
      <c r="W3174">
        <v>13</v>
      </c>
    </row>
    <row r="3175" spans="1:23" x14ac:dyDescent="0.25">
      <c r="A3175" s="10">
        <v>44456</v>
      </c>
      <c r="B3175">
        <v>1320</v>
      </c>
      <c r="C3175" t="s">
        <v>89</v>
      </c>
      <c r="D3175">
        <v>16</v>
      </c>
      <c r="E3175">
        <v>17</v>
      </c>
      <c r="F3175">
        <v>-1</v>
      </c>
      <c r="G3175">
        <v>10</v>
      </c>
      <c r="H3175">
        <v>84</v>
      </c>
      <c r="J3175">
        <v>77</v>
      </c>
      <c r="K3175">
        <v>84</v>
      </c>
      <c r="L3175">
        <v>78</v>
      </c>
      <c r="M3175">
        <v>89</v>
      </c>
      <c r="N3175">
        <v>77</v>
      </c>
      <c r="O3175">
        <v>63</v>
      </c>
      <c r="P3175">
        <v>78</v>
      </c>
      <c r="Q3175">
        <v>67</v>
      </c>
      <c r="R3175">
        <v>85</v>
      </c>
      <c r="T3175" s="34">
        <f>_xlfn.XLOOKUP(B3175,Demog!$A$2:$A$219,Demog!$P$2:$P$219,,,2)</f>
        <v>41799</v>
      </c>
      <c r="U3175" s="34">
        <f t="shared" si="49"/>
        <v>47</v>
      </c>
      <c r="V3175" s="13">
        <f>IF(OR(Table1[[#This Row],[7d_positivity_public]]=0,ISBLANK(Table1[[#This Row],[7d_positivity_public]])),"",(Table1[[#This Row],[7d_positivity_public]]-Table1[[#This Row],[7d_positivity_all]])/Table1[[#This Row],[7d_positivity_public]])</f>
        <v>0.1</v>
      </c>
      <c r="W3175">
        <v>9</v>
      </c>
    </row>
    <row r="3176" spans="1:23" x14ac:dyDescent="0.25">
      <c r="A3176" s="10">
        <v>44456</v>
      </c>
      <c r="B3176">
        <v>1330</v>
      </c>
      <c r="C3176" t="s">
        <v>91</v>
      </c>
      <c r="D3176">
        <v>37</v>
      </c>
      <c r="E3176">
        <v>10</v>
      </c>
      <c r="F3176">
        <v>27</v>
      </c>
      <c r="G3176">
        <v>23</v>
      </c>
      <c r="H3176">
        <v>79</v>
      </c>
      <c r="J3176">
        <v>64</v>
      </c>
      <c r="K3176">
        <v>80</v>
      </c>
      <c r="L3176">
        <v>77</v>
      </c>
      <c r="M3176">
        <v>81</v>
      </c>
      <c r="N3176">
        <v>71</v>
      </c>
      <c r="O3176">
        <v>46</v>
      </c>
      <c r="P3176">
        <v>72</v>
      </c>
      <c r="Q3176">
        <v>62</v>
      </c>
      <c r="R3176">
        <v>76</v>
      </c>
      <c r="T3176" s="34">
        <f>_xlfn.XLOOKUP(B3176,Demog!$A$2:$A$219,Demog!$P$2:$P$219,,,2)</f>
        <v>5101</v>
      </c>
      <c r="U3176" s="34">
        <f t="shared" si="49"/>
        <v>13</v>
      </c>
      <c r="V3176" s="13">
        <f>IF(OR(Table1[[#This Row],[7d_positivity_public]]=0,ISBLANK(Table1[[#This Row],[7d_positivity_public]])),"",(Table1[[#This Row],[7d_positivity_public]]-Table1[[#This Row],[7d_positivity_all]])/Table1[[#This Row],[7d_positivity_public]])</f>
        <v>4.3478260869565216E-2</v>
      </c>
      <c r="W3176">
        <v>22</v>
      </c>
    </row>
    <row r="3177" spans="1:23" x14ac:dyDescent="0.25">
      <c r="A3177" s="10">
        <v>44456</v>
      </c>
      <c r="B3177">
        <v>1340</v>
      </c>
      <c r="C3177" t="s">
        <v>93</v>
      </c>
      <c r="D3177">
        <v>23</v>
      </c>
      <c r="E3177">
        <v>12</v>
      </c>
      <c r="F3177">
        <v>11</v>
      </c>
      <c r="G3177">
        <v>16</v>
      </c>
      <c r="H3177">
        <v>80</v>
      </c>
      <c r="J3177">
        <v>63</v>
      </c>
      <c r="K3177">
        <v>81</v>
      </c>
      <c r="L3177">
        <v>74</v>
      </c>
      <c r="M3177">
        <v>84</v>
      </c>
      <c r="N3177">
        <v>71</v>
      </c>
      <c r="O3177">
        <v>46</v>
      </c>
      <c r="P3177">
        <v>72</v>
      </c>
      <c r="Q3177">
        <v>61</v>
      </c>
      <c r="R3177">
        <v>79</v>
      </c>
      <c r="T3177" s="34">
        <f>_xlfn.XLOOKUP(B3177,Demog!$A$2:$A$219,Demog!$P$2:$P$219,,,2)</f>
        <v>4781</v>
      </c>
      <c r="U3177" s="34">
        <f t="shared" si="49"/>
        <v>8</v>
      </c>
      <c r="V3177" s="13">
        <f>IF(OR(Table1[[#This Row],[7d_positivity_public]]=0,ISBLANK(Table1[[#This Row],[7d_positivity_public]])),"",(Table1[[#This Row],[7d_positivity_public]]-Table1[[#This Row],[7d_positivity_all]])/Table1[[#This Row],[7d_positivity_public]])</f>
        <v>0.1875</v>
      </c>
      <c r="W3177">
        <v>13</v>
      </c>
    </row>
    <row r="3178" spans="1:23" x14ac:dyDescent="0.25">
      <c r="A3178" s="10">
        <v>44456</v>
      </c>
      <c r="B3178">
        <v>1350</v>
      </c>
      <c r="C3178" t="s">
        <v>95</v>
      </c>
      <c r="D3178">
        <v>39</v>
      </c>
      <c r="E3178">
        <v>38</v>
      </c>
      <c r="F3178">
        <v>1</v>
      </c>
      <c r="G3178">
        <v>23</v>
      </c>
      <c r="H3178">
        <v>74</v>
      </c>
      <c r="J3178">
        <v>55</v>
      </c>
      <c r="K3178">
        <v>75</v>
      </c>
      <c r="L3178">
        <v>62</v>
      </c>
      <c r="M3178">
        <v>84</v>
      </c>
      <c r="N3178">
        <v>65</v>
      </c>
      <c r="O3178">
        <v>41</v>
      </c>
      <c r="P3178">
        <v>67</v>
      </c>
      <c r="Q3178">
        <v>50</v>
      </c>
      <c r="R3178">
        <v>79</v>
      </c>
      <c r="T3178" s="34">
        <f>_xlfn.XLOOKUP(B3178,Demog!$A$2:$A$219,Demog!$P$2:$P$219,,,2)</f>
        <v>10220</v>
      </c>
      <c r="U3178" s="34">
        <f t="shared" si="49"/>
        <v>28</v>
      </c>
      <c r="V3178" s="13">
        <f>IF(OR(Table1[[#This Row],[7d_positivity_public]]=0,ISBLANK(Table1[[#This Row],[7d_positivity_public]])),"",(Table1[[#This Row],[7d_positivity_public]]-Table1[[#This Row],[7d_positivity_all]])/Table1[[#This Row],[7d_positivity_public]])</f>
        <v>0</v>
      </c>
      <c r="W3178">
        <v>23</v>
      </c>
    </row>
    <row r="3179" spans="1:23" x14ac:dyDescent="0.25">
      <c r="A3179" s="10">
        <v>44456</v>
      </c>
      <c r="B3179">
        <v>1361</v>
      </c>
      <c r="C3179" t="s">
        <v>97</v>
      </c>
      <c r="D3179">
        <v>20</v>
      </c>
      <c r="E3179">
        <v>32</v>
      </c>
      <c r="F3179">
        <v>-12</v>
      </c>
      <c r="G3179">
        <v>12</v>
      </c>
      <c r="H3179">
        <v>81</v>
      </c>
      <c r="J3179">
        <v>74</v>
      </c>
      <c r="K3179">
        <v>82</v>
      </c>
      <c r="L3179">
        <v>73</v>
      </c>
      <c r="M3179">
        <v>88</v>
      </c>
      <c r="N3179">
        <v>73</v>
      </c>
      <c r="O3179">
        <v>60</v>
      </c>
      <c r="P3179">
        <v>74</v>
      </c>
      <c r="Q3179">
        <v>61</v>
      </c>
      <c r="R3179">
        <v>84</v>
      </c>
      <c r="T3179" s="34">
        <f>_xlfn.XLOOKUP(B3179,Demog!$A$2:$A$219,Demog!$P$2:$P$219,,,2)</f>
        <v>53266</v>
      </c>
      <c r="U3179" s="34">
        <f t="shared" si="49"/>
        <v>75</v>
      </c>
      <c r="V3179" s="13">
        <f>IF(OR(Table1[[#This Row],[7d_positivity_public]]=0,ISBLANK(Table1[[#This Row],[7d_positivity_public]])),"",(Table1[[#This Row],[7d_positivity_public]]-Table1[[#This Row],[7d_positivity_all]])/Table1[[#This Row],[7d_positivity_public]])</f>
        <v>8.3333333333333329E-2</v>
      </c>
      <c r="W3179">
        <v>11</v>
      </c>
    </row>
    <row r="3180" spans="1:23" x14ac:dyDescent="0.25">
      <c r="A3180" s="10">
        <v>44456</v>
      </c>
      <c r="B3180">
        <v>1362</v>
      </c>
      <c r="C3180" t="s">
        <v>99</v>
      </c>
      <c r="D3180">
        <v>33</v>
      </c>
      <c r="E3180">
        <v>41</v>
      </c>
      <c r="F3180">
        <v>-8</v>
      </c>
      <c r="G3180">
        <v>19</v>
      </c>
      <c r="H3180">
        <v>74</v>
      </c>
      <c r="J3180">
        <v>57</v>
      </c>
      <c r="K3180">
        <v>75</v>
      </c>
      <c r="L3180">
        <v>62</v>
      </c>
      <c r="M3180">
        <v>83</v>
      </c>
      <c r="N3180">
        <v>66</v>
      </c>
      <c r="O3180">
        <v>42</v>
      </c>
      <c r="P3180">
        <v>67</v>
      </c>
      <c r="Q3180">
        <v>50</v>
      </c>
      <c r="R3180">
        <v>78</v>
      </c>
      <c r="T3180" s="34">
        <f>_xlfn.XLOOKUP(B3180,Demog!$A$2:$A$219,Demog!$P$2:$P$219,,,2)</f>
        <v>13583</v>
      </c>
      <c r="U3180" s="34">
        <f t="shared" si="49"/>
        <v>31</v>
      </c>
      <c r="V3180" s="13">
        <f>IF(OR(Table1[[#This Row],[7d_positivity_public]]=0,ISBLANK(Table1[[#This Row],[7d_positivity_public]])),"",(Table1[[#This Row],[7d_positivity_public]]-Table1[[#This Row],[7d_positivity_all]])/Table1[[#This Row],[7d_positivity_public]])</f>
        <v>5.2631578947368418E-2</v>
      </c>
      <c r="W3180">
        <v>18</v>
      </c>
    </row>
    <row r="3181" spans="1:23" x14ac:dyDescent="0.25">
      <c r="A3181" s="10">
        <v>44456</v>
      </c>
      <c r="B3181">
        <v>1371</v>
      </c>
      <c r="C3181" t="s">
        <v>101</v>
      </c>
      <c r="D3181">
        <v>10</v>
      </c>
      <c r="E3181">
        <v>23</v>
      </c>
      <c r="F3181">
        <v>-13</v>
      </c>
      <c r="G3181">
        <v>13</v>
      </c>
      <c r="H3181">
        <v>77</v>
      </c>
      <c r="J3181">
        <v>62</v>
      </c>
      <c r="K3181">
        <v>78</v>
      </c>
      <c r="L3181">
        <v>66</v>
      </c>
      <c r="M3181">
        <v>84</v>
      </c>
      <c r="N3181">
        <v>69</v>
      </c>
      <c r="O3181">
        <v>46</v>
      </c>
      <c r="P3181">
        <v>70</v>
      </c>
      <c r="Q3181">
        <v>52</v>
      </c>
      <c r="R3181">
        <v>80</v>
      </c>
      <c r="T3181" s="34">
        <f>_xlfn.XLOOKUP(B3181,Demog!$A$2:$A$219,Demog!$P$2:$P$219,,,2)</f>
        <v>8720</v>
      </c>
      <c r="U3181" s="34">
        <f t="shared" si="49"/>
        <v>6</v>
      </c>
      <c r="V3181" s="13">
        <f>IF(OR(Table1[[#This Row],[7d_positivity_public]]=0,ISBLANK(Table1[[#This Row],[7d_positivity_public]])),"",(Table1[[#This Row],[7d_positivity_public]]-Table1[[#This Row],[7d_positivity_all]])/Table1[[#This Row],[7d_positivity_public]])</f>
        <v>0.15384615384615385</v>
      </c>
      <c r="W3181">
        <v>11</v>
      </c>
    </row>
    <row r="3182" spans="1:23" x14ac:dyDescent="0.25">
      <c r="A3182" s="10">
        <v>44456</v>
      </c>
      <c r="B3182">
        <v>1372</v>
      </c>
      <c r="C3182" t="s">
        <v>103</v>
      </c>
      <c r="D3182">
        <v>18</v>
      </c>
      <c r="E3182">
        <v>30</v>
      </c>
      <c r="F3182">
        <v>-12</v>
      </c>
      <c r="G3182">
        <v>12</v>
      </c>
      <c r="H3182">
        <v>82</v>
      </c>
      <c r="J3182">
        <v>71</v>
      </c>
      <c r="K3182">
        <v>83</v>
      </c>
      <c r="L3182">
        <v>76</v>
      </c>
      <c r="M3182">
        <v>89</v>
      </c>
      <c r="N3182">
        <v>74</v>
      </c>
      <c r="O3182">
        <v>58</v>
      </c>
      <c r="P3182">
        <v>76</v>
      </c>
      <c r="Q3182">
        <v>64</v>
      </c>
      <c r="R3182">
        <v>85</v>
      </c>
      <c r="T3182" s="34">
        <f>_xlfn.XLOOKUP(B3182,Demog!$A$2:$A$219,Demog!$P$2:$P$219,,,2)</f>
        <v>41482</v>
      </c>
      <c r="U3182" s="34">
        <f t="shared" si="49"/>
        <v>52</v>
      </c>
      <c r="V3182" s="13">
        <f>IF(OR(Table1[[#This Row],[7d_positivity_public]]=0,ISBLANK(Table1[[#This Row],[7d_positivity_public]])),"",(Table1[[#This Row],[7d_positivity_public]]-Table1[[#This Row],[7d_positivity_all]])/Table1[[#This Row],[7d_positivity_public]])</f>
        <v>8.3333333333333329E-2</v>
      </c>
      <c r="W3182">
        <v>11</v>
      </c>
    </row>
    <row r="3183" spans="1:23" x14ac:dyDescent="0.25">
      <c r="A3183" s="10">
        <v>44456</v>
      </c>
      <c r="B3183">
        <v>1373</v>
      </c>
      <c r="C3183" t="s">
        <v>106</v>
      </c>
      <c r="D3183">
        <v>28</v>
      </c>
      <c r="E3183">
        <v>44</v>
      </c>
      <c r="F3183">
        <v>-16</v>
      </c>
      <c r="G3183">
        <v>15</v>
      </c>
      <c r="H3183">
        <v>79</v>
      </c>
      <c r="J3183">
        <v>65</v>
      </c>
      <c r="K3183">
        <v>80</v>
      </c>
      <c r="L3183">
        <v>75</v>
      </c>
      <c r="M3183">
        <v>85</v>
      </c>
      <c r="N3183">
        <v>71</v>
      </c>
      <c r="O3183">
        <v>52</v>
      </c>
      <c r="P3183">
        <v>72</v>
      </c>
      <c r="Q3183">
        <v>63</v>
      </c>
      <c r="R3183">
        <v>80</v>
      </c>
      <c r="T3183" s="34">
        <f>_xlfn.XLOOKUP(B3183,Demog!$A$2:$A$219,Demog!$P$2:$P$219,,,2)</f>
        <v>12922</v>
      </c>
      <c r="U3183" s="34">
        <f t="shared" si="49"/>
        <v>25</v>
      </c>
      <c r="V3183" s="13">
        <f>IF(OR(Table1[[#This Row],[7d_positivity_public]]=0,ISBLANK(Table1[[#This Row],[7d_positivity_public]])),"",(Table1[[#This Row],[7d_positivity_public]]-Table1[[#This Row],[7d_positivity_all]])/Table1[[#This Row],[7d_positivity_public]])</f>
        <v>0.13333333333333333</v>
      </c>
      <c r="W3183">
        <v>13</v>
      </c>
    </row>
    <row r="3184" spans="1:23" x14ac:dyDescent="0.25">
      <c r="A3184" s="10">
        <v>44456</v>
      </c>
      <c r="B3184">
        <v>1374</v>
      </c>
      <c r="C3184" t="s">
        <v>108</v>
      </c>
      <c r="D3184">
        <v>17</v>
      </c>
      <c r="E3184">
        <v>26</v>
      </c>
      <c r="F3184">
        <v>-9</v>
      </c>
      <c r="G3184">
        <v>12</v>
      </c>
      <c r="H3184">
        <v>86</v>
      </c>
      <c r="J3184">
        <v>78</v>
      </c>
      <c r="K3184">
        <v>87</v>
      </c>
      <c r="L3184">
        <v>84</v>
      </c>
      <c r="M3184">
        <v>90</v>
      </c>
      <c r="N3184">
        <v>78</v>
      </c>
      <c r="O3184">
        <v>66</v>
      </c>
      <c r="P3184">
        <v>79</v>
      </c>
      <c r="Q3184">
        <v>72</v>
      </c>
      <c r="R3184">
        <v>86</v>
      </c>
      <c r="T3184" s="34">
        <f>_xlfn.XLOOKUP(B3184,Demog!$A$2:$A$219,Demog!$P$2:$P$219,,,2)</f>
        <v>33401</v>
      </c>
      <c r="U3184" s="34">
        <f t="shared" si="49"/>
        <v>40</v>
      </c>
      <c r="V3184" s="13">
        <f>IF(OR(Table1[[#This Row],[7d_positivity_public]]=0,ISBLANK(Table1[[#This Row],[7d_positivity_public]])),"",(Table1[[#This Row],[7d_positivity_public]]-Table1[[#This Row],[7d_positivity_all]])/Table1[[#This Row],[7d_positivity_public]])</f>
        <v>0.25</v>
      </c>
      <c r="W3184">
        <v>9</v>
      </c>
    </row>
    <row r="3185" spans="1:23" x14ac:dyDescent="0.25">
      <c r="A3185" s="10">
        <v>44456</v>
      </c>
      <c r="B3185">
        <v>1375</v>
      </c>
      <c r="C3185" t="s">
        <v>110</v>
      </c>
      <c r="D3185">
        <v>18</v>
      </c>
      <c r="E3185">
        <v>23</v>
      </c>
      <c r="F3185">
        <v>-5</v>
      </c>
      <c r="G3185">
        <v>10</v>
      </c>
      <c r="H3185">
        <v>85</v>
      </c>
      <c r="J3185">
        <v>71</v>
      </c>
      <c r="K3185">
        <v>85</v>
      </c>
      <c r="L3185">
        <v>82</v>
      </c>
      <c r="M3185">
        <v>88</v>
      </c>
      <c r="N3185">
        <v>75</v>
      </c>
      <c r="O3185">
        <v>56</v>
      </c>
      <c r="P3185">
        <v>76</v>
      </c>
      <c r="Q3185">
        <v>68</v>
      </c>
      <c r="R3185">
        <v>83</v>
      </c>
      <c r="T3185" s="34">
        <f>_xlfn.XLOOKUP(B3185,Demog!$A$2:$A$219,Demog!$P$2:$P$219,,,2)</f>
        <v>38661</v>
      </c>
      <c r="U3185" s="34">
        <f t="shared" si="49"/>
        <v>49</v>
      </c>
      <c r="V3185" s="13">
        <f>IF(OR(Table1[[#This Row],[7d_positivity_public]]=0,ISBLANK(Table1[[#This Row],[7d_positivity_public]])),"",(Table1[[#This Row],[7d_positivity_public]]-Table1[[#This Row],[7d_positivity_all]])/Table1[[#This Row],[7d_positivity_public]])</f>
        <v>0.1</v>
      </c>
      <c r="W3185">
        <v>9</v>
      </c>
    </row>
    <row r="3186" spans="1:23" x14ac:dyDescent="0.25">
      <c r="A3186" s="10">
        <v>44456</v>
      </c>
      <c r="B3186">
        <v>1376</v>
      </c>
      <c r="C3186" t="s">
        <v>112</v>
      </c>
      <c r="D3186">
        <v>23</v>
      </c>
      <c r="E3186">
        <v>30</v>
      </c>
      <c r="F3186">
        <v>-7</v>
      </c>
      <c r="G3186">
        <v>14</v>
      </c>
      <c r="H3186">
        <v>79</v>
      </c>
      <c r="J3186">
        <v>66</v>
      </c>
      <c r="K3186">
        <v>80</v>
      </c>
      <c r="L3186">
        <v>76</v>
      </c>
      <c r="M3186">
        <v>84</v>
      </c>
      <c r="N3186">
        <v>68</v>
      </c>
      <c r="O3186">
        <v>51</v>
      </c>
      <c r="P3186">
        <v>69</v>
      </c>
      <c r="Q3186">
        <v>62</v>
      </c>
      <c r="R3186">
        <v>78</v>
      </c>
      <c r="T3186" s="34">
        <f>_xlfn.XLOOKUP(B3186,Demog!$A$2:$A$219,Demog!$P$2:$P$219,,,2)</f>
        <v>34796</v>
      </c>
      <c r="U3186" s="34">
        <f t="shared" si="49"/>
        <v>56</v>
      </c>
      <c r="V3186" s="13">
        <f>IF(OR(Table1[[#This Row],[7d_positivity_public]]=0,ISBLANK(Table1[[#This Row],[7d_positivity_public]])),"",(Table1[[#This Row],[7d_positivity_public]]-Table1[[#This Row],[7d_positivity_all]])/Table1[[#This Row],[7d_positivity_public]])</f>
        <v>7.1428571428571425E-2</v>
      </c>
      <c r="W3186">
        <v>13</v>
      </c>
    </row>
    <row r="3187" spans="1:23" x14ac:dyDescent="0.25">
      <c r="A3187" s="10">
        <v>44456</v>
      </c>
      <c r="B3187">
        <v>1377</v>
      </c>
      <c r="C3187" t="s">
        <v>114</v>
      </c>
      <c r="D3187">
        <v>14</v>
      </c>
      <c r="E3187">
        <v>16</v>
      </c>
      <c r="F3187">
        <v>-2</v>
      </c>
      <c r="G3187">
        <v>10</v>
      </c>
      <c r="H3187">
        <v>86</v>
      </c>
      <c r="J3187">
        <v>83</v>
      </c>
      <c r="K3187">
        <v>86</v>
      </c>
      <c r="L3187">
        <v>82</v>
      </c>
      <c r="M3187">
        <v>90</v>
      </c>
      <c r="N3187">
        <v>80</v>
      </c>
      <c r="O3187">
        <v>71</v>
      </c>
      <c r="P3187">
        <v>80</v>
      </c>
      <c r="Q3187">
        <v>73</v>
      </c>
      <c r="R3187">
        <v>87</v>
      </c>
      <c r="T3187" s="34">
        <f>_xlfn.XLOOKUP(B3187,Demog!$A$2:$A$219,Demog!$P$2:$P$219,,,2)</f>
        <v>24900</v>
      </c>
      <c r="U3187" s="34">
        <f t="shared" si="49"/>
        <v>24</v>
      </c>
      <c r="V3187" s="13">
        <f>IF(OR(Table1[[#This Row],[7d_positivity_public]]=0,ISBLANK(Table1[[#This Row],[7d_positivity_public]])),"",(Table1[[#This Row],[7d_positivity_public]]-Table1[[#This Row],[7d_positivity_all]])/Table1[[#This Row],[7d_positivity_public]])</f>
        <v>0.1</v>
      </c>
      <c r="W3187">
        <v>9</v>
      </c>
    </row>
    <row r="3188" spans="1:23" x14ac:dyDescent="0.25">
      <c r="A3188" s="10">
        <v>44456</v>
      </c>
      <c r="B3188">
        <v>1380</v>
      </c>
      <c r="C3188" t="s">
        <v>116</v>
      </c>
      <c r="D3188">
        <v>13</v>
      </c>
      <c r="E3188">
        <v>20</v>
      </c>
      <c r="F3188">
        <v>-7</v>
      </c>
      <c r="G3188">
        <v>11</v>
      </c>
      <c r="H3188">
        <v>84</v>
      </c>
      <c r="J3188">
        <v>75</v>
      </c>
      <c r="K3188">
        <v>85</v>
      </c>
      <c r="L3188">
        <v>77</v>
      </c>
      <c r="M3188">
        <v>90</v>
      </c>
      <c r="N3188">
        <v>78</v>
      </c>
      <c r="O3188">
        <v>62</v>
      </c>
      <c r="P3188">
        <v>79</v>
      </c>
      <c r="Q3188">
        <v>67</v>
      </c>
      <c r="R3188">
        <v>86</v>
      </c>
      <c r="T3188" s="34">
        <f>_xlfn.XLOOKUP(B3188,Demog!$A$2:$A$219,Demog!$P$2:$P$219,,,2)</f>
        <v>12110</v>
      </c>
      <c r="U3188" s="34">
        <f t="shared" si="49"/>
        <v>11</v>
      </c>
      <c r="V3188" s="13">
        <f>IF(OR(Table1[[#This Row],[7d_positivity_public]]=0,ISBLANK(Table1[[#This Row],[7d_positivity_public]])),"",(Table1[[#This Row],[7d_positivity_public]]-Table1[[#This Row],[7d_positivity_all]])/Table1[[#This Row],[7d_positivity_public]])</f>
        <v>9.0909090909090912E-2</v>
      </c>
      <c r="W3188">
        <v>10</v>
      </c>
    </row>
    <row r="3189" spans="1:23" x14ac:dyDescent="0.25">
      <c r="A3189" s="10">
        <v>44456</v>
      </c>
      <c r="B3189">
        <v>1390</v>
      </c>
      <c r="C3189" t="s">
        <v>118</v>
      </c>
      <c r="D3189">
        <v>56</v>
      </c>
      <c r="E3189">
        <v>33</v>
      </c>
      <c r="F3189">
        <v>23</v>
      </c>
      <c r="G3189">
        <v>30</v>
      </c>
      <c r="H3189">
        <v>68</v>
      </c>
      <c r="J3189">
        <v>37</v>
      </c>
      <c r="K3189">
        <v>70</v>
      </c>
      <c r="L3189">
        <v>54</v>
      </c>
      <c r="M3189">
        <v>80</v>
      </c>
      <c r="N3189">
        <v>59</v>
      </c>
      <c r="O3189">
        <v>27</v>
      </c>
      <c r="P3189">
        <v>61</v>
      </c>
      <c r="Q3189">
        <v>41</v>
      </c>
      <c r="R3189">
        <v>74</v>
      </c>
      <c r="T3189" s="34">
        <f>_xlfn.XLOOKUP(B3189,Demog!$A$2:$A$219,Demog!$P$2:$P$219,,,2)</f>
        <v>7285</v>
      </c>
      <c r="U3189" s="34">
        <f t="shared" si="49"/>
        <v>29</v>
      </c>
      <c r="V3189" s="13">
        <f>IF(OR(Table1[[#This Row],[7d_positivity_public]]=0,ISBLANK(Table1[[#This Row],[7d_positivity_public]])),"",(Table1[[#This Row],[7d_positivity_public]]-Table1[[#This Row],[7d_positivity_all]])/Table1[[#This Row],[7d_positivity_public]])</f>
        <v>3.3333333333333333E-2</v>
      </c>
      <c r="W3189">
        <v>29</v>
      </c>
    </row>
    <row r="3190" spans="1:23" x14ac:dyDescent="0.25">
      <c r="A3190" s="10">
        <v>44456</v>
      </c>
      <c r="B3190">
        <v>1420</v>
      </c>
      <c r="C3190" t="s">
        <v>120</v>
      </c>
      <c r="D3190">
        <v>36</v>
      </c>
      <c r="E3190">
        <v>36</v>
      </c>
      <c r="F3190">
        <v>0</v>
      </c>
      <c r="G3190">
        <v>20</v>
      </c>
      <c r="H3190">
        <v>76</v>
      </c>
      <c r="J3190">
        <v>59</v>
      </c>
      <c r="K3190">
        <v>78</v>
      </c>
      <c r="L3190">
        <v>65</v>
      </c>
      <c r="M3190">
        <v>85</v>
      </c>
      <c r="N3190">
        <v>69</v>
      </c>
      <c r="O3190">
        <v>47</v>
      </c>
      <c r="P3190">
        <v>70</v>
      </c>
      <c r="Q3190">
        <v>53</v>
      </c>
      <c r="R3190">
        <v>81</v>
      </c>
      <c r="T3190" s="34">
        <f>_xlfn.XLOOKUP(B3190,Demog!$A$2:$A$219,Demog!$P$2:$P$219,,,2)</f>
        <v>33648</v>
      </c>
      <c r="U3190" s="34">
        <f t="shared" si="49"/>
        <v>85</v>
      </c>
      <c r="V3190" s="13">
        <f>IF(OR(Table1[[#This Row],[7d_positivity_public]]=0,ISBLANK(Table1[[#This Row],[7d_positivity_public]])),"",(Table1[[#This Row],[7d_positivity_public]]-Table1[[#This Row],[7d_positivity_all]])/Table1[[#This Row],[7d_positivity_public]])</f>
        <v>0.05</v>
      </c>
      <c r="W3190">
        <v>19</v>
      </c>
    </row>
    <row r="3191" spans="1:23" x14ac:dyDescent="0.25">
      <c r="A3191" s="10">
        <v>44456</v>
      </c>
      <c r="B3191">
        <v>1431</v>
      </c>
      <c r="C3191" t="s">
        <v>226</v>
      </c>
      <c r="D3191">
        <v>26</v>
      </c>
      <c r="E3191">
        <v>34</v>
      </c>
      <c r="F3191">
        <v>-8</v>
      </c>
      <c r="G3191">
        <v>13</v>
      </c>
      <c r="H3191">
        <v>82</v>
      </c>
      <c r="J3191">
        <v>72</v>
      </c>
      <c r="K3191">
        <v>83</v>
      </c>
      <c r="L3191">
        <v>76</v>
      </c>
      <c r="M3191">
        <v>89</v>
      </c>
      <c r="N3191">
        <v>73</v>
      </c>
      <c r="O3191">
        <v>57</v>
      </c>
      <c r="P3191">
        <v>74</v>
      </c>
      <c r="Q3191">
        <v>63</v>
      </c>
      <c r="R3191">
        <v>85</v>
      </c>
      <c r="T3191" s="34">
        <f>_xlfn.XLOOKUP(B3191,Demog!$A$2:$A$219,Demog!$P$2:$P$219,,,2)</f>
        <v>44714</v>
      </c>
      <c r="U3191" s="34">
        <f t="shared" si="49"/>
        <v>81</v>
      </c>
      <c r="V3191" s="13">
        <f>IF(OR(Table1[[#This Row],[7d_positivity_public]]=0,ISBLANK(Table1[[#This Row],[7d_positivity_public]])),"",(Table1[[#This Row],[7d_positivity_public]]-Table1[[#This Row],[7d_positivity_all]])/Table1[[#This Row],[7d_positivity_public]])</f>
        <v>0</v>
      </c>
      <c r="W3191">
        <v>13</v>
      </c>
    </row>
    <row r="3192" spans="1:23" x14ac:dyDescent="0.25">
      <c r="A3192" s="10">
        <v>44456</v>
      </c>
      <c r="B3192">
        <v>1432</v>
      </c>
      <c r="C3192" t="s">
        <v>227</v>
      </c>
      <c r="D3192">
        <v>23</v>
      </c>
      <c r="E3192">
        <v>21</v>
      </c>
      <c r="F3192">
        <v>2</v>
      </c>
      <c r="G3192">
        <v>12</v>
      </c>
      <c r="H3192">
        <v>90</v>
      </c>
      <c r="J3192">
        <v>84</v>
      </c>
      <c r="K3192">
        <v>90</v>
      </c>
      <c r="L3192">
        <v>89</v>
      </c>
      <c r="M3192">
        <v>92</v>
      </c>
      <c r="N3192">
        <v>81</v>
      </c>
      <c r="O3192">
        <v>72</v>
      </c>
      <c r="P3192">
        <v>82</v>
      </c>
      <c r="Q3192">
        <v>76</v>
      </c>
      <c r="R3192">
        <v>88</v>
      </c>
      <c r="T3192" s="34">
        <f>_xlfn.XLOOKUP(B3192,Demog!$A$2:$A$219,Demog!$P$2:$P$219,,,2)</f>
        <v>48587</v>
      </c>
      <c r="U3192" s="34">
        <f t="shared" si="49"/>
        <v>78</v>
      </c>
      <c r="V3192" s="13">
        <f>IF(OR(Table1[[#This Row],[7d_positivity_public]]=0,ISBLANK(Table1[[#This Row],[7d_positivity_public]])),"",(Table1[[#This Row],[7d_positivity_public]]-Table1[[#This Row],[7d_positivity_all]])/Table1[[#This Row],[7d_positivity_public]])</f>
        <v>0.16666666666666666</v>
      </c>
      <c r="W3192">
        <v>10</v>
      </c>
    </row>
    <row r="3193" spans="1:23" x14ac:dyDescent="0.25">
      <c r="A3193" s="10">
        <v>44456</v>
      </c>
      <c r="B3193">
        <v>1433</v>
      </c>
      <c r="C3193" t="s">
        <v>122</v>
      </c>
      <c r="D3193">
        <v>15</v>
      </c>
      <c r="E3193">
        <v>39</v>
      </c>
      <c r="F3193">
        <v>-24</v>
      </c>
      <c r="G3193">
        <v>10</v>
      </c>
      <c r="H3193">
        <v>78</v>
      </c>
      <c r="J3193">
        <v>60</v>
      </c>
      <c r="K3193">
        <v>79</v>
      </c>
      <c r="L3193">
        <v>67</v>
      </c>
      <c r="M3193">
        <v>85</v>
      </c>
      <c r="N3193">
        <v>69</v>
      </c>
      <c r="O3193">
        <v>45</v>
      </c>
      <c r="P3193">
        <v>71</v>
      </c>
      <c r="Q3193">
        <v>55</v>
      </c>
      <c r="R3193">
        <v>80</v>
      </c>
      <c r="T3193" s="34">
        <f>_xlfn.XLOOKUP(B3193,Demog!$A$2:$A$219,Demog!$P$2:$P$219,,,2)</f>
        <v>19986</v>
      </c>
      <c r="U3193" s="34">
        <f t="shared" si="49"/>
        <v>21</v>
      </c>
      <c r="V3193" s="13">
        <f>IF(OR(Table1[[#This Row],[7d_positivity_public]]=0,ISBLANK(Table1[[#This Row],[7d_positivity_public]])),"",(Table1[[#This Row],[7d_positivity_public]]-Table1[[#This Row],[7d_positivity_all]])/Table1[[#This Row],[7d_positivity_public]])</f>
        <v>0.1</v>
      </c>
      <c r="W3193">
        <v>9</v>
      </c>
    </row>
    <row r="3194" spans="1:23" x14ac:dyDescent="0.25">
      <c r="A3194" s="10">
        <v>44456</v>
      </c>
      <c r="B3194">
        <v>1490</v>
      </c>
      <c r="C3194" t="s">
        <v>124</v>
      </c>
      <c r="D3194">
        <v>21</v>
      </c>
      <c r="E3194">
        <v>17</v>
      </c>
      <c r="F3194">
        <v>4</v>
      </c>
      <c r="G3194">
        <v>17</v>
      </c>
      <c r="H3194">
        <v>75</v>
      </c>
      <c r="J3194">
        <v>59</v>
      </c>
      <c r="K3194">
        <v>77</v>
      </c>
      <c r="L3194">
        <v>66</v>
      </c>
      <c r="M3194">
        <v>84</v>
      </c>
      <c r="N3194">
        <v>66</v>
      </c>
      <c r="O3194">
        <v>42</v>
      </c>
      <c r="P3194">
        <v>68</v>
      </c>
      <c r="Q3194">
        <v>53</v>
      </c>
      <c r="R3194">
        <v>79</v>
      </c>
      <c r="T3194" s="34">
        <f>_xlfn.XLOOKUP(B3194,Demog!$A$2:$A$219,Demog!$P$2:$P$219,,,2)</f>
        <v>10855</v>
      </c>
      <c r="U3194" s="34">
        <f t="shared" si="49"/>
        <v>16</v>
      </c>
      <c r="V3194" s="13">
        <f>IF(OR(Table1[[#This Row],[7d_positivity_public]]=0,ISBLANK(Table1[[#This Row],[7d_positivity_public]])),"",(Table1[[#This Row],[7d_positivity_public]]-Table1[[#This Row],[7d_positivity_all]])/Table1[[#This Row],[7d_positivity_public]])</f>
        <v>5.8823529411764705E-2</v>
      </c>
      <c r="W3194">
        <v>16</v>
      </c>
    </row>
    <row r="3195" spans="1:23" x14ac:dyDescent="0.25">
      <c r="A3195" s="10">
        <v>44456</v>
      </c>
      <c r="B3195">
        <v>2121</v>
      </c>
      <c r="C3195" t="s">
        <v>126</v>
      </c>
      <c r="D3195">
        <v>20</v>
      </c>
      <c r="E3195">
        <v>18</v>
      </c>
      <c r="F3195">
        <v>2</v>
      </c>
      <c r="G3195">
        <v>9</v>
      </c>
      <c r="H3195">
        <v>80</v>
      </c>
      <c r="J3195">
        <v>68</v>
      </c>
      <c r="K3195">
        <v>81</v>
      </c>
      <c r="L3195">
        <v>74</v>
      </c>
      <c r="M3195">
        <v>88</v>
      </c>
      <c r="N3195">
        <v>72</v>
      </c>
      <c r="O3195">
        <v>57</v>
      </c>
      <c r="P3195">
        <v>74</v>
      </c>
      <c r="Q3195">
        <v>63</v>
      </c>
      <c r="R3195">
        <v>84</v>
      </c>
      <c r="T3195" s="34">
        <f>_xlfn.XLOOKUP(B3195,Demog!$A$2:$A$219,Demog!$P$2:$P$219,,,2)</f>
        <v>51241</v>
      </c>
      <c r="U3195" s="34">
        <f t="shared" si="49"/>
        <v>72</v>
      </c>
      <c r="V3195" s="13">
        <f>IF(OR(Table1[[#This Row],[7d_positivity_public]]=0,ISBLANK(Table1[[#This Row],[7d_positivity_public]])),"",(Table1[[#This Row],[7d_positivity_public]]-Table1[[#This Row],[7d_positivity_all]])/Table1[[#This Row],[7d_positivity_public]])</f>
        <v>0.1111111111111111</v>
      </c>
      <c r="W3195">
        <v>8</v>
      </c>
    </row>
    <row r="3196" spans="1:23" x14ac:dyDescent="0.25">
      <c r="A3196" s="10">
        <v>44456</v>
      </c>
      <c r="B3196">
        <v>2122</v>
      </c>
      <c r="C3196" t="s">
        <v>128</v>
      </c>
      <c r="D3196">
        <v>32</v>
      </c>
      <c r="E3196">
        <v>27</v>
      </c>
      <c r="F3196">
        <v>5</v>
      </c>
      <c r="G3196">
        <v>13</v>
      </c>
      <c r="H3196">
        <v>72</v>
      </c>
      <c r="J3196">
        <v>57</v>
      </c>
      <c r="K3196">
        <v>74</v>
      </c>
      <c r="L3196">
        <v>65</v>
      </c>
      <c r="M3196">
        <v>82</v>
      </c>
      <c r="N3196">
        <v>64</v>
      </c>
      <c r="O3196">
        <v>44</v>
      </c>
      <c r="P3196">
        <v>66</v>
      </c>
      <c r="Q3196">
        <v>54</v>
      </c>
      <c r="R3196">
        <v>77</v>
      </c>
      <c r="T3196" s="34">
        <f>_xlfn.XLOOKUP(B3196,Demog!$A$2:$A$219,Demog!$P$2:$P$219,,,2)</f>
        <v>41936</v>
      </c>
      <c r="U3196" s="34">
        <f t="shared" si="49"/>
        <v>94</v>
      </c>
      <c r="V3196" s="13">
        <f>IF(OR(Table1[[#This Row],[7d_positivity_public]]=0,ISBLANK(Table1[[#This Row],[7d_positivity_public]])),"",(Table1[[#This Row],[7d_positivity_public]]-Table1[[#This Row],[7d_positivity_all]])/Table1[[#This Row],[7d_positivity_public]])</f>
        <v>0</v>
      </c>
      <c r="W3196">
        <v>13</v>
      </c>
    </row>
    <row r="3197" spans="1:23" x14ac:dyDescent="0.25">
      <c r="A3197" s="10">
        <v>44456</v>
      </c>
      <c r="B3197">
        <v>2131</v>
      </c>
      <c r="C3197" t="s">
        <v>129</v>
      </c>
      <c r="D3197">
        <v>22</v>
      </c>
      <c r="E3197">
        <v>12</v>
      </c>
      <c r="F3197">
        <v>10</v>
      </c>
      <c r="G3197">
        <v>8</v>
      </c>
      <c r="H3197">
        <v>79</v>
      </c>
      <c r="J3197">
        <v>69</v>
      </c>
      <c r="K3197">
        <v>80</v>
      </c>
      <c r="L3197">
        <v>75</v>
      </c>
      <c r="M3197">
        <v>85</v>
      </c>
      <c r="N3197">
        <v>70</v>
      </c>
      <c r="O3197">
        <v>53</v>
      </c>
      <c r="P3197">
        <v>71</v>
      </c>
      <c r="Q3197">
        <v>63</v>
      </c>
      <c r="R3197">
        <v>80</v>
      </c>
      <c r="T3197" s="34">
        <f>_xlfn.XLOOKUP(B3197,Demog!$A$2:$A$219,Demog!$P$2:$P$219,,,2)</f>
        <v>22754</v>
      </c>
      <c r="U3197" s="34">
        <f t="shared" si="49"/>
        <v>35</v>
      </c>
      <c r="V3197" s="13">
        <f>IF(OR(Table1[[#This Row],[7d_positivity_public]]=0,ISBLANK(Table1[[#This Row],[7d_positivity_public]])),"",(Table1[[#This Row],[7d_positivity_public]]-Table1[[#This Row],[7d_positivity_all]])/Table1[[#This Row],[7d_positivity_public]])</f>
        <v>0.125</v>
      </c>
      <c r="W3197">
        <v>7</v>
      </c>
    </row>
    <row r="3198" spans="1:23" x14ac:dyDescent="0.25">
      <c r="A3198" s="10">
        <v>44456</v>
      </c>
      <c r="B3198">
        <v>2132</v>
      </c>
      <c r="C3198" t="s">
        <v>130</v>
      </c>
      <c r="D3198">
        <v>20</v>
      </c>
      <c r="E3198">
        <v>11</v>
      </c>
      <c r="F3198">
        <v>9</v>
      </c>
      <c r="G3198">
        <v>10</v>
      </c>
      <c r="H3198">
        <v>82</v>
      </c>
      <c r="J3198">
        <v>75</v>
      </c>
      <c r="K3198">
        <v>83</v>
      </c>
      <c r="L3198">
        <v>79</v>
      </c>
      <c r="M3198">
        <v>88</v>
      </c>
      <c r="N3198">
        <v>75</v>
      </c>
      <c r="O3198">
        <v>62</v>
      </c>
      <c r="P3198">
        <v>77</v>
      </c>
      <c r="Q3198">
        <v>71</v>
      </c>
      <c r="R3198">
        <v>84</v>
      </c>
      <c r="T3198" s="34">
        <f>_xlfn.XLOOKUP(B3198,Demog!$A$2:$A$219,Demog!$P$2:$P$219,,,2)</f>
        <v>35584</v>
      </c>
      <c r="U3198" s="34">
        <f t="shared" si="49"/>
        <v>50</v>
      </c>
      <c r="V3198" s="13">
        <f>IF(OR(Table1[[#This Row],[7d_positivity_public]]=0,ISBLANK(Table1[[#This Row],[7d_positivity_public]])),"",(Table1[[#This Row],[7d_positivity_public]]-Table1[[#This Row],[7d_positivity_all]])/Table1[[#This Row],[7d_positivity_public]])</f>
        <v>0.1</v>
      </c>
      <c r="W3198">
        <v>9</v>
      </c>
    </row>
    <row r="3199" spans="1:23" x14ac:dyDescent="0.25">
      <c r="A3199" s="10">
        <v>44456</v>
      </c>
      <c r="B3199">
        <v>2133</v>
      </c>
      <c r="C3199" t="s">
        <v>131</v>
      </c>
      <c r="D3199">
        <v>12</v>
      </c>
      <c r="E3199">
        <v>11</v>
      </c>
      <c r="F3199">
        <v>1</v>
      </c>
      <c r="G3199">
        <v>8</v>
      </c>
      <c r="H3199">
        <v>87</v>
      </c>
      <c r="J3199">
        <v>75</v>
      </c>
      <c r="K3199">
        <v>88</v>
      </c>
      <c r="L3199">
        <v>86</v>
      </c>
      <c r="M3199">
        <v>90</v>
      </c>
      <c r="N3199">
        <v>77</v>
      </c>
      <c r="O3199">
        <v>60</v>
      </c>
      <c r="P3199">
        <v>79</v>
      </c>
      <c r="Q3199">
        <v>74</v>
      </c>
      <c r="R3199">
        <v>85</v>
      </c>
      <c r="T3199" s="34">
        <f>_xlfn.XLOOKUP(B3199,Demog!$A$2:$A$219,Demog!$P$2:$P$219,,,2)</f>
        <v>58511</v>
      </c>
      <c r="U3199" s="34">
        <f t="shared" si="49"/>
        <v>49</v>
      </c>
      <c r="V3199" s="13">
        <f>IF(OR(Table1[[#This Row],[7d_positivity_public]]=0,ISBLANK(Table1[[#This Row],[7d_positivity_public]])),"",(Table1[[#This Row],[7d_positivity_public]]-Table1[[#This Row],[7d_positivity_all]])/Table1[[#This Row],[7d_positivity_public]])</f>
        <v>0.25</v>
      </c>
      <c r="W3199">
        <v>6</v>
      </c>
    </row>
    <row r="3200" spans="1:23" x14ac:dyDescent="0.25">
      <c r="A3200" s="10">
        <v>44456</v>
      </c>
      <c r="B3200">
        <v>2134</v>
      </c>
      <c r="C3200" t="s">
        <v>132</v>
      </c>
      <c r="D3200">
        <v>19</v>
      </c>
      <c r="E3200">
        <v>14</v>
      </c>
      <c r="F3200">
        <v>5</v>
      </c>
      <c r="G3200">
        <v>9</v>
      </c>
      <c r="H3200">
        <v>82</v>
      </c>
      <c r="J3200">
        <v>65</v>
      </c>
      <c r="K3200">
        <v>83</v>
      </c>
      <c r="L3200">
        <v>82</v>
      </c>
      <c r="M3200">
        <v>85</v>
      </c>
      <c r="N3200">
        <v>72</v>
      </c>
      <c r="O3200">
        <v>51</v>
      </c>
      <c r="P3200">
        <v>74</v>
      </c>
      <c r="Q3200">
        <v>70</v>
      </c>
      <c r="R3200">
        <v>80</v>
      </c>
      <c r="T3200" s="34">
        <f>_xlfn.XLOOKUP(B3200,Demog!$A$2:$A$219,Demog!$P$2:$P$219,,,2)</f>
        <v>24836</v>
      </c>
      <c r="U3200" s="34">
        <f t="shared" si="49"/>
        <v>33</v>
      </c>
      <c r="V3200" s="13">
        <f>IF(OR(Table1[[#This Row],[7d_positivity_public]]=0,ISBLANK(Table1[[#This Row],[7d_positivity_public]])),"",(Table1[[#This Row],[7d_positivity_public]]-Table1[[#This Row],[7d_positivity_all]])/Table1[[#This Row],[7d_positivity_public]])</f>
        <v>0.33333333333333331</v>
      </c>
      <c r="W3200">
        <v>6</v>
      </c>
    </row>
    <row r="3201" spans="1:23" x14ac:dyDescent="0.25">
      <c r="A3201" s="10">
        <v>44456</v>
      </c>
      <c r="B3201">
        <v>2141</v>
      </c>
      <c r="C3201" t="s">
        <v>133</v>
      </c>
      <c r="D3201">
        <v>27</v>
      </c>
      <c r="E3201">
        <v>18</v>
      </c>
      <c r="F3201">
        <v>9</v>
      </c>
      <c r="G3201">
        <v>13</v>
      </c>
      <c r="H3201">
        <v>77</v>
      </c>
      <c r="J3201">
        <v>67</v>
      </c>
      <c r="K3201">
        <v>78</v>
      </c>
      <c r="L3201">
        <v>71</v>
      </c>
      <c r="M3201">
        <v>86</v>
      </c>
      <c r="N3201">
        <v>68</v>
      </c>
      <c r="O3201">
        <v>54</v>
      </c>
      <c r="P3201">
        <v>70</v>
      </c>
      <c r="Q3201">
        <v>60</v>
      </c>
      <c r="R3201">
        <v>81</v>
      </c>
      <c r="T3201" s="34">
        <f>_xlfn.XLOOKUP(B3201,Demog!$A$2:$A$219,Demog!$P$2:$P$219,,,2)</f>
        <v>26303</v>
      </c>
      <c r="U3201" s="34">
        <f t="shared" si="49"/>
        <v>50</v>
      </c>
      <c r="V3201" s="13">
        <f>IF(OR(Table1[[#This Row],[7d_positivity_public]]=0,ISBLANK(Table1[[#This Row],[7d_positivity_public]])),"",(Table1[[#This Row],[7d_positivity_public]]-Table1[[#This Row],[7d_positivity_all]])/Table1[[#This Row],[7d_positivity_public]])</f>
        <v>0.15384615384615385</v>
      </c>
      <c r="W3201">
        <v>11</v>
      </c>
    </row>
    <row r="3202" spans="1:23" x14ac:dyDescent="0.25">
      <c r="A3202" s="10">
        <v>44456</v>
      </c>
      <c r="B3202">
        <v>2142</v>
      </c>
      <c r="C3202" t="s">
        <v>134</v>
      </c>
      <c r="D3202">
        <v>23</v>
      </c>
      <c r="E3202">
        <v>13</v>
      </c>
      <c r="F3202">
        <v>10</v>
      </c>
      <c r="G3202">
        <v>9</v>
      </c>
      <c r="H3202">
        <v>76</v>
      </c>
      <c r="J3202">
        <v>65</v>
      </c>
      <c r="K3202">
        <v>77</v>
      </c>
      <c r="L3202">
        <v>71</v>
      </c>
      <c r="M3202">
        <v>84</v>
      </c>
      <c r="N3202">
        <v>68</v>
      </c>
      <c r="O3202">
        <v>53</v>
      </c>
      <c r="P3202">
        <v>69</v>
      </c>
      <c r="Q3202">
        <v>60</v>
      </c>
      <c r="R3202">
        <v>79</v>
      </c>
      <c r="T3202" s="34">
        <f>_xlfn.XLOOKUP(B3202,Demog!$A$2:$A$219,Demog!$P$2:$P$219,,,2)</f>
        <v>16854</v>
      </c>
      <c r="U3202" s="34">
        <f t="shared" ref="U3202:U3265" si="50">ROUND(T3202*D3202/100000*7,0)</f>
        <v>27</v>
      </c>
      <c r="V3202" s="13">
        <f>IF(OR(Table1[[#This Row],[7d_positivity_public]]=0,ISBLANK(Table1[[#This Row],[7d_positivity_public]])),"",(Table1[[#This Row],[7d_positivity_public]]-Table1[[#This Row],[7d_positivity_all]])/Table1[[#This Row],[7d_positivity_public]])</f>
        <v>0.1111111111111111</v>
      </c>
      <c r="W3202">
        <v>8</v>
      </c>
    </row>
    <row r="3203" spans="1:23" x14ac:dyDescent="0.25">
      <c r="A3203" s="10">
        <v>44456</v>
      </c>
      <c r="B3203">
        <v>2150</v>
      </c>
      <c r="C3203" t="s">
        <v>135</v>
      </c>
      <c r="D3203">
        <v>51</v>
      </c>
      <c r="E3203">
        <v>31</v>
      </c>
      <c r="F3203">
        <v>20</v>
      </c>
      <c r="G3203">
        <v>21</v>
      </c>
      <c r="H3203">
        <v>81</v>
      </c>
      <c r="J3203">
        <v>63</v>
      </c>
      <c r="K3203">
        <v>82</v>
      </c>
      <c r="L3203">
        <v>72</v>
      </c>
      <c r="M3203">
        <v>88</v>
      </c>
      <c r="N3203">
        <v>73</v>
      </c>
      <c r="O3203">
        <v>54</v>
      </c>
      <c r="P3203">
        <v>74</v>
      </c>
      <c r="Q3203">
        <v>59</v>
      </c>
      <c r="R3203">
        <v>84</v>
      </c>
      <c r="T3203" s="34">
        <f>_xlfn.XLOOKUP(B3203,Demog!$A$2:$A$219,Demog!$P$2:$P$219,,,2)</f>
        <v>9696</v>
      </c>
      <c r="U3203" s="34">
        <f t="shared" si="50"/>
        <v>35</v>
      </c>
      <c r="V3203" s="13">
        <f>IF(OR(Table1[[#This Row],[7d_positivity_public]]=0,ISBLANK(Table1[[#This Row],[7d_positivity_public]])),"",(Table1[[#This Row],[7d_positivity_public]]-Table1[[#This Row],[7d_positivity_all]])/Table1[[#This Row],[7d_positivity_public]])</f>
        <v>0.14285714285714285</v>
      </c>
      <c r="W3203">
        <v>18</v>
      </c>
    </row>
    <row r="3204" spans="1:23" x14ac:dyDescent="0.25">
      <c r="A3204" s="10">
        <v>44456</v>
      </c>
      <c r="B3204">
        <v>2210</v>
      </c>
      <c r="C3204" t="s">
        <v>136</v>
      </c>
      <c r="D3204">
        <v>9</v>
      </c>
      <c r="E3204">
        <v>8</v>
      </c>
      <c r="F3204">
        <v>1</v>
      </c>
      <c r="G3204">
        <v>7</v>
      </c>
      <c r="H3204">
        <v>90</v>
      </c>
      <c r="J3204">
        <v>86</v>
      </c>
      <c r="K3204">
        <v>90</v>
      </c>
      <c r="L3204">
        <v>90</v>
      </c>
      <c r="M3204">
        <v>90</v>
      </c>
      <c r="N3204">
        <v>83</v>
      </c>
      <c r="O3204">
        <v>76</v>
      </c>
      <c r="P3204">
        <v>84</v>
      </c>
      <c r="Q3204">
        <v>82</v>
      </c>
      <c r="R3204">
        <v>86</v>
      </c>
      <c r="T3204" s="34">
        <f>_xlfn.XLOOKUP(B3204,Demog!$A$2:$A$219,Demog!$P$2:$P$219,,,2)</f>
        <v>70996</v>
      </c>
      <c r="U3204" s="34">
        <f t="shared" si="50"/>
        <v>45</v>
      </c>
      <c r="V3204" s="13">
        <f>IF(OR(Table1[[#This Row],[7d_positivity_public]]=0,ISBLANK(Table1[[#This Row],[7d_positivity_public]])),"",(Table1[[#This Row],[7d_positivity_public]]-Table1[[#This Row],[7d_positivity_all]])/Table1[[#This Row],[7d_positivity_public]])</f>
        <v>0.2857142857142857</v>
      </c>
      <c r="W3204">
        <v>5</v>
      </c>
    </row>
    <row r="3205" spans="1:23" x14ac:dyDescent="0.25">
      <c r="A3205" s="10">
        <v>44456</v>
      </c>
      <c r="B3205">
        <v>2221</v>
      </c>
      <c r="C3205" t="s">
        <v>137</v>
      </c>
      <c r="D3205">
        <v>7</v>
      </c>
      <c r="E3205">
        <v>10</v>
      </c>
      <c r="F3205">
        <v>-3</v>
      </c>
      <c r="G3205">
        <v>5</v>
      </c>
      <c r="H3205">
        <v>92</v>
      </c>
      <c r="J3205">
        <v>88</v>
      </c>
      <c r="K3205">
        <v>92</v>
      </c>
      <c r="L3205">
        <v>94</v>
      </c>
      <c r="M3205">
        <v>90</v>
      </c>
      <c r="N3205">
        <v>85</v>
      </c>
      <c r="O3205">
        <v>78</v>
      </c>
      <c r="P3205">
        <v>86</v>
      </c>
      <c r="Q3205">
        <v>86</v>
      </c>
      <c r="R3205">
        <v>86</v>
      </c>
      <c r="T3205" s="34">
        <f>_xlfn.XLOOKUP(B3205,Demog!$A$2:$A$219,Demog!$P$2:$P$219,,,2)</f>
        <v>47161</v>
      </c>
      <c r="U3205" s="34">
        <f t="shared" si="50"/>
        <v>23</v>
      </c>
      <c r="V3205" s="13">
        <f>IF(OR(Table1[[#This Row],[7d_positivity_public]]=0,ISBLANK(Table1[[#This Row],[7d_positivity_public]])),"",(Table1[[#This Row],[7d_positivity_public]]-Table1[[#This Row],[7d_positivity_all]])/Table1[[#This Row],[7d_positivity_public]])</f>
        <v>0.4</v>
      </c>
      <c r="W3205">
        <v>3</v>
      </c>
    </row>
    <row r="3206" spans="1:23" x14ac:dyDescent="0.25">
      <c r="A3206" s="10">
        <v>44456</v>
      </c>
      <c r="B3206">
        <v>2222</v>
      </c>
      <c r="C3206" t="s">
        <v>138</v>
      </c>
      <c r="D3206">
        <v>6</v>
      </c>
      <c r="E3206">
        <v>7</v>
      </c>
      <c r="F3206">
        <v>-1</v>
      </c>
      <c r="G3206">
        <v>4</v>
      </c>
      <c r="H3206">
        <v>90</v>
      </c>
      <c r="J3206">
        <v>86</v>
      </c>
      <c r="K3206">
        <v>90</v>
      </c>
      <c r="L3206">
        <v>92</v>
      </c>
      <c r="M3206">
        <v>88</v>
      </c>
      <c r="N3206">
        <v>83</v>
      </c>
      <c r="O3206">
        <v>77</v>
      </c>
      <c r="P3206">
        <v>84</v>
      </c>
      <c r="Q3206">
        <v>83</v>
      </c>
      <c r="R3206">
        <v>84</v>
      </c>
      <c r="T3206" s="34">
        <f>_xlfn.XLOOKUP(B3206,Demog!$A$2:$A$219,Demog!$P$2:$P$219,,,2)</f>
        <v>45434</v>
      </c>
      <c r="U3206" s="34">
        <f t="shared" si="50"/>
        <v>19</v>
      </c>
      <c r="V3206" s="13">
        <f>IF(OR(Table1[[#This Row],[7d_positivity_public]]=0,ISBLANK(Table1[[#This Row],[7d_positivity_public]])),"",(Table1[[#This Row],[7d_positivity_public]]-Table1[[#This Row],[7d_positivity_all]])/Table1[[#This Row],[7d_positivity_public]])</f>
        <v>0.5</v>
      </c>
      <c r="W3206">
        <v>2</v>
      </c>
    </row>
    <row r="3207" spans="1:23" x14ac:dyDescent="0.25">
      <c r="A3207" s="10">
        <v>44456</v>
      </c>
      <c r="B3207">
        <v>2223</v>
      </c>
      <c r="C3207" t="s">
        <v>139</v>
      </c>
      <c r="D3207">
        <v>9</v>
      </c>
      <c r="E3207">
        <v>9</v>
      </c>
      <c r="F3207">
        <v>0</v>
      </c>
      <c r="G3207">
        <v>7</v>
      </c>
      <c r="H3207">
        <v>89</v>
      </c>
      <c r="J3207">
        <v>86</v>
      </c>
      <c r="K3207">
        <v>89</v>
      </c>
      <c r="L3207">
        <v>91</v>
      </c>
      <c r="M3207">
        <v>86</v>
      </c>
      <c r="N3207">
        <v>82</v>
      </c>
      <c r="O3207">
        <v>75</v>
      </c>
      <c r="P3207">
        <v>83</v>
      </c>
      <c r="Q3207">
        <v>83</v>
      </c>
      <c r="R3207">
        <v>82</v>
      </c>
      <c r="T3207" s="34">
        <f>_xlfn.XLOOKUP(B3207,Demog!$A$2:$A$219,Demog!$P$2:$P$219,,,2)</f>
        <v>81414</v>
      </c>
      <c r="U3207" s="34">
        <f t="shared" si="50"/>
        <v>51</v>
      </c>
      <c r="V3207" s="13">
        <f>IF(OR(Table1[[#This Row],[7d_positivity_public]]=0,ISBLANK(Table1[[#This Row],[7d_positivity_public]])),"",(Table1[[#This Row],[7d_positivity_public]]-Table1[[#This Row],[7d_positivity_all]])/Table1[[#This Row],[7d_positivity_public]])</f>
        <v>0.8571428571428571</v>
      </c>
      <c r="W3207">
        <v>1</v>
      </c>
    </row>
    <row r="3208" spans="1:23" x14ac:dyDescent="0.25">
      <c r="A3208" s="10">
        <v>44456</v>
      </c>
      <c r="B3208">
        <v>2224</v>
      </c>
      <c r="C3208" t="s">
        <v>140</v>
      </c>
      <c r="D3208">
        <v>11</v>
      </c>
      <c r="E3208">
        <v>10</v>
      </c>
      <c r="F3208">
        <v>1</v>
      </c>
      <c r="G3208">
        <v>9</v>
      </c>
      <c r="H3208">
        <v>88</v>
      </c>
      <c r="J3208">
        <v>82</v>
      </c>
      <c r="K3208">
        <v>88</v>
      </c>
      <c r="L3208">
        <v>88</v>
      </c>
      <c r="M3208">
        <v>87</v>
      </c>
      <c r="N3208">
        <v>81</v>
      </c>
      <c r="O3208">
        <v>71</v>
      </c>
      <c r="P3208">
        <v>82</v>
      </c>
      <c r="Q3208">
        <v>80</v>
      </c>
      <c r="R3208">
        <v>84</v>
      </c>
      <c r="T3208" s="34">
        <f>_xlfn.XLOOKUP(B3208,Demog!$A$2:$A$219,Demog!$P$2:$P$219,,,2)</f>
        <v>58746</v>
      </c>
      <c r="U3208" s="34">
        <f t="shared" si="50"/>
        <v>45</v>
      </c>
      <c r="V3208" s="13">
        <f>IF(OR(Table1[[#This Row],[7d_positivity_public]]=0,ISBLANK(Table1[[#This Row],[7d_positivity_public]])),"",(Table1[[#This Row],[7d_positivity_public]]-Table1[[#This Row],[7d_positivity_all]])/Table1[[#This Row],[7d_positivity_public]])</f>
        <v>0.33333333333333331</v>
      </c>
      <c r="W3208">
        <v>6</v>
      </c>
    </row>
    <row r="3209" spans="1:23" x14ac:dyDescent="0.25">
      <c r="A3209" s="10">
        <v>44456</v>
      </c>
      <c r="B3209">
        <v>2231</v>
      </c>
      <c r="C3209" t="s">
        <v>141</v>
      </c>
      <c r="D3209">
        <v>8</v>
      </c>
      <c r="E3209">
        <v>13</v>
      </c>
      <c r="F3209">
        <v>-5</v>
      </c>
      <c r="G3209">
        <v>6</v>
      </c>
      <c r="H3209">
        <v>84</v>
      </c>
      <c r="J3209">
        <v>77</v>
      </c>
      <c r="K3209">
        <v>84</v>
      </c>
      <c r="L3209">
        <v>79</v>
      </c>
      <c r="M3209">
        <v>89</v>
      </c>
      <c r="N3209">
        <v>77</v>
      </c>
      <c r="O3209">
        <v>67</v>
      </c>
      <c r="P3209">
        <v>77</v>
      </c>
      <c r="Q3209">
        <v>69</v>
      </c>
      <c r="R3209">
        <v>85</v>
      </c>
      <c r="T3209" s="34">
        <f>_xlfn.XLOOKUP(B3209,Demog!$A$2:$A$219,Demog!$P$2:$P$219,,,2)</f>
        <v>30824</v>
      </c>
      <c r="U3209" s="34">
        <f t="shared" si="50"/>
        <v>17</v>
      </c>
      <c r="V3209" s="13">
        <f>IF(OR(Table1[[#This Row],[7d_positivity_public]]=0,ISBLANK(Table1[[#This Row],[7d_positivity_public]])),"",(Table1[[#This Row],[7d_positivity_public]]-Table1[[#This Row],[7d_positivity_all]])/Table1[[#This Row],[7d_positivity_public]])</f>
        <v>0.16666666666666666</v>
      </c>
      <c r="W3209">
        <v>5</v>
      </c>
    </row>
    <row r="3210" spans="1:23" x14ac:dyDescent="0.25">
      <c r="A3210" s="10">
        <v>44456</v>
      </c>
      <c r="B3210">
        <v>2232</v>
      </c>
      <c r="C3210" t="s">
        <v>142</v>
      </c>
      <c r="D3210">
        <v>5</v>
      </c>
      <c r="E3210">
        <v>5</v>
      </c>
      <c r="F3210">
        <v>0</v>
      </c>
      <c r="G3210">
        <v>5</v>
      </c>
      <c r="H3210">
        <v>89</v>
      </c>
      <c r="J3210">
        <v>84</v>
      </c>
      <c r="K3210">
        <v>89</v>
      </c>
      <c r="L3210">
        <v>86</v>
      </c>
      <c r="M3210">
        <v>92</v>
      </c>
      <c r="N3210">
        <v>83</v>
      </c>
      <c r="O3210">
        <v>74</v>
      </c>
      <c r="P3210">
        <v>84</v>
      </c>
      <c r="Q3210">
        <v>78</v>
      </c>
      <c r="R3210">
        <v>89</v>
      </c>
      <c r="T3210" s="34">
        <f>_xlfn.XLOOKUP(B3210,Demog!$A$2:$A$219,Demog!$P$2:$P$219,,,2)</f>
        <v>18835</v>
      </c>
      <c r="U3210" s="34">
        <f t="shared" si="50"/>
        <v>7</v>
      </c>
      <c r="V3210" s="13">
        <f>IF(OR(Table1[[#This Row],[7d_positivity_public]]=0,ISBLANK(Table1[[#This Row],[7d_positivity_public]])),"",(Table1[[#This Row],[7d_positivity_public]]-Table1[[#This Row],[7d_positivity_all]])/Table1[[#This Row],[7d_positivity_public]])</f>
        <v>0.2</v>
      </c>
      <c r="W3210">
        <v>4</v>
      </c>
    </row>
    <row r="3211" spans="1:23" x14ac:dyDescent="0.25">
      <c r="A3211" s="10">
        <v>44456</v>
      </c>
      <c r="B3211">
        <v>2233</v>
      </c>
      <c r="C3211" t="s">
        <v>143</v>
      </c>
      <c r="D3211">
        <v>11</v>
      </c>
      <c r="E3211">
        <v>13</v>
      </c>
      <c r="F3211">
        <v>-2</v>
      </c>
      <c r="G3211">
        <v>6</v>
      </c>
      <c r="H3211">
        <v>84</v>
      </c>
      <c r="J3211">
        <v>80</v>
      </c>
      <c r="K3211">
        <v>84</v>
      </c>
      <c r="L3211">
        <v>80</v>
      </c>
      <c r="M3211">
        <v>89</v>
      </c>
      <c r="N3211">
        <v>77</v>
      </c>
      <c r="O3211">
        <v>68</v>
      </c>
      <c r="P3211">
        <v>78</v>
      </c>
      <c r="Q3211">
        <v>71</v>
      </c>
      <c r="R3211">
        <v>85</v>
      </c>
      <c r="T3211" s="34">
        <f>_xlfn.XLOOKUP(B3211,Demog!$A$2:$A$219,Demog!$P$2:$P$219,,,2)</f>
        <v>51442</v>
      </c>
      <c r="U3211" s="34">
        <f t="shared" si="50"/>
        <v>40</v>
      </c>
      <c r="V3211" s="13">
        <f>IF(OR(Table1[[#This Row],[7d_positivity_public]]=0,ISBLANK(Table1[[#This Row],[7d_positivity_public]])),"",(Table1[[#This Row],[7d_positivity_public]]-Table1[[#This Row],[7d_positivity_all]])/Table1[[#This Row],[7d_positivity_public]])</f>
        <v>0.16666666666666666</v>
      </c>
      <c r="W3211">
        <v>5</v>
      </c>
    </row>
    <row r="3212" spans="1:23" x14ac:dyDescent="0.25">
      <c r="A3212" s="10">
        <v>44456</v>
      </c>
      <c r="B3212">
        <v>2241</v>
      </c>
      <c r="C3212" t="s">
        <v>144</v>
      </c>
      <c r="D3212">
        <v>6</v>
      </c>
      <c r="E3212">
        <v>9</v>
      </c>
      <c r="F3212">
        <v>-3</v>
      </c>
      <c r="G3212">
        <v>3</v>
      </c>
      <c r="H3212">
        <v>88</v>
      </c>
      <c r="J3212">
        <v>87</v>
      </c>
      <c r="K3212">
        <v>88</v>
      </c>
      <c r="L3212">
        <v>87</v>
      </c>
      <c r="M3212">
        <v>88</v>
      </c>
      <c r="N3212">
        <v>82</v>
      </c>
      <c r="O3212">
        <v>78</v>
      </c>
      <c r="P3212">
        <v>82</v>
      </c>
      <c r="Q3212">
        <v>81</v>
      </c>
      <c r="R3212">
        <v>84</v>
      </c>
      <c r="T3212" s="34">
        <f>_xlfn.XLOOKUP(B3212,Demog!$A$2:$A$219,Demog!$P$2:$P$219,,,2)</f>
        <v>40842</v>
      </c>
      <c r="U3212" s="34">
        <f t="shared" si="50"/>
        <v>17</v>
      </c>
      <c r="V3212" s="13">
        <f>IF(OR(Table1[[#This Row],[7d_positivity_public]]=0,ISBLANK(Table1[[#This Row],[7d_positivity_public]])),"",(Table1[[#This Row],[7d_positivity_public]]-Table1[[#This Row],[7d_positivity_all]])/Table1[[#This Row],[7d_positivity_public]])</f>
        <v>0.33333333333333331</v>
      </c>
      <c r="W3212">
        <v>2</v>
      </c>
    </row>
    <row r="3213" spans="1:23" x14ac:dyDescent="0.25">
      <c r="A3213" s="10">
        <v>44456</v>
      </c>
      <c r="B3213">
        <v>2242</v>
      </c>
      <c r="C3213" t="s">
        <v>145</v>
      </c>
      <c r="D3213">
        <v>8</v>
      </c>
      <c r="E3213">
        <v>7</v>
      </c>
      <c r="F3213">
        <v>1</v>
      </c>
      <c r="G3213">
        <v>5</v>
      </c>
      <c r="H3213">
        <v>89</v>
      </c>
      <c r="J3213">
        <v>85</v>
      </c>
      <c r="K3213">
        <v>89</v>
      </c>
      <c r="L3213">
        <v>89</v>
      </c>
      <c r="M3213">
        <v>90</v>
      </c>
      <c r="N3213">
        <v>83</v>
      </c>
      <c r="O3213">
        <v>74</v>
      </c>
      <c r="P3213">
        <v>84</v>
      </c>
      <c r="Q3213">
        <v>81</v>
      </c>
      <c r="R3213">
        <v>86</v>
      </c>
      <c r="T3213" s="34">
        <f>_xlfn.XLOOKUP(B3213,Demog!$A$2:$A$219,Demog!$P$2:$P$219,,,2)</f>
        <v>70406</v>
      </c>
      <c r="U3213" s="34">
        <f t="shared" si="50"/>
        <v>39</v>
      </c>
      <c r="V3213" s="13">
        <f>IF(OR(Table1[[#This Row],[7d_positivity_public]]=0,ISBLANK(Table1[[#This Row],[7d_positivity_public]])),"",(Table1[[#This Row],[7d_positivity_public]]-Table1[[#This Row],[7d_positivity_all]])/Table1[[#This Row],[7d_positivity_public]])</f>
        <v>0.4</v>
      </c>
      <c r="W3213">
        <v>3</v>
      </c>
    </row>
    <row r="3214" spans="1:23" x14ac:dyDescent="0.25">
      <c r="A3214" s="10">
        <v>44456</v>
      </c>
      <c r="B3214">
        <v>2243</v>
      </c>
      <c r="C3214" t="s">
        <v>146</v>
      </c>
      <c r="D3214">
        <v>4</v>
      </c>
      <c r="E3214">
        <v>12</v>
      </c>
      <c r="F3214">
        <v>-8</v>
      </c>
      <c r="G3214">
        <v>4</v>
      </c>
      <c r="H3214">
        <v>88</v>
      </c>
      <c r="J3214">
        <v>85</v>
      </c>
      <c r="K3214">
        <v>88</v>
      </c>
      <c r="L3214">
        <v>86</v>
      </c>
      <c r="M3214">
        <v>89</v>
      </c>
      <c r="N3214">
        <v>82</v>
      </c>
      <c r="O3214">
        <v>76</v>
      </c>
      <c r="P3214">
        <v>82</v>
      </c>
      <c r="Q3214">
        <v>78</v>
      </c>
      <c r="R3214">
        <v>86</v>
      </c>
      <c r="T3214" s="34">
        <f>_xlfn.XLOOKUP(B3214,Demog!$A$2:$A$219,Demog!$P$2:$P$219,,,2)</f>
        <v>28129</v>
      </c>
      <c r="U3214" s="34">
        <f t="shared" si="50"/>
        <v>8</v>
      </c>
      <c r="V3214" s="13">
        <f>IF(OR(Table1[[#This Row],[7d_positivity_public]]=0,ISBLANK(Table1[[#This Row],[7d_positivity_public]])),"",(Table1[[#This Row],[7d_positivity_public]]-Table1[[#This Row],[7d_positivity_all]])/Table1[[#This Row],[7d_positivity_public]])</f>
        <v>0.25</v>
      </c>
      <c r="W3214">
        <v>3</v>
      </c>
    </row>
    <row r="3215" spans="1:23" x14ac:dyDescent="0.25">
      <c r="A3215" s="10">
        <v>44456</v>
      </c>
      <c r="B3215">
        <v>2244</v>
      </c>
      <c r="C3215" t="s">
        <v>147</v>
      </c>
      <c r="D3215">
        <v>8</v>
      </c>
      <c r="E3215">
        <v>11</v>
      </c>
      <c r="F3215">
        <v>-3</v>
      </c>
      <c r="G3215">
        <v>4</v>
      </c>
      <c r="H3215">
        <v>87</v>
      </c>
      <c r="J3215">
        <v>84</v>
      </c>
      <c r="K3215">
        <v>88</v>
      </c>
      <c r="L3215">
        <v>85</v>
      </c>
      <c r="M3215">
        <v>90</v>
      </c>
      <c r="N3215">
        <v>81</v>
      </c>
      <c r="O3215">
        <v>74</v>
      </c>
      <c r="P3215">
        <v>82</v>
      </c>
      <c r="Q3215">
        <v>77</v>
      </c>
      <c r="R3215">
        <v>87</v>
      </c>
      <c r="T3215" s="34">
        <f>_xlfn.XLOOKUP(B3215,Demog!$A$2:$A$219,Demog!$P$2:$P$219,,,2)</f>
        <v>58612</v>
      </c>
      <c r="U3215" s="34">
        <f t="shared" si="50"/>
        <v>33</v>
      </c>
      <c r="V3215" s="13">
        <f>IF(OR(Table1[[#This Row],[7d_positivity_public]]=0,ISBLANK(Table1[[#This Row],[7d_positivity_public]])),"",(Table1[[#This Row],[7d_positivity_public]]-Table1[[#This Row],[7d_positivity_all]])/Table1[[#This Row],[7d_positivity_public]])</f>
        <v>0.25</v>
      </c>
      <c r="W3215">
        <v>3</v>
      </c>
    </row>
    <row r="3216" spans="1:23" x14ac:dyDescent="0.25">
      <c r="A3216" s="10">
        <v>44456</v>
      </c>
      <c r="B3216">
        <v>2245</v>
      </c>
      <c r="C3216" t="s">
        <v>148</v>
      </c>
      <c r="D3216">
        <v>8</v>
      </c>
      <c r="E3216">
        <v>7</v>
      </c>
      <c r="F3216">
        <v>1</v>
      </c>
      <c r="G3216">
        <v>5</v>
      </c>
      <c r="H3216">
        <v>89</v>
      </c>
      <c r="J3216">
        <v>88</v>
      </c>
      <c r="K3216">
        <v>89</v>
      </c>
      <c r="L3216">
        <v>88</v>
      </c>
      <c r="M3216">
        <v>90</v>
      </c>
      <c r="N3216">
        <v>84</v>
      </c>
      <c r="O3216">
        <v>79</v>
      </c>
      <c r="P3216">
        <v>84</v>
      </c>
      <c r="Q3216">
        <v>82</v>
      </c>
      <c r="R3216">
        <v>87</v>
      </c>
      <c r="T3216" s="34">
        <f>_xlfn.XLOOKUP(B3216,Demog!$A$2:$A$219,Demog!$P$2:$P$219,,,2)</f>
        <v>36404</v>
      </c>
      <c r="U3216" s="34">
        <f t="shared" si="50"/>
        <v>20</v>
      </c>
      <c r="V3216" s="13">
        <f>IF(OR(Table1[[#This Row],[7d_positivity_public]]=0,ISBLANK(Table1[[#This Row],[7d_positivity_public]])),"",(Table1[[#This Row],[7d_positivity_public]]-Table1[[#This Row],[7d_positivity_all]])/Table1[[#This Row],[7d_positivity_public]])</f>
        <v>0.2</v>
      </c>
      <c r="W3216">
        <v>4</v>
      </c>
    </row>
    <row r="3217" spans="1:23" x14ac:dyDescent="0.25">
      <c r="A3217" s="10">
        <v>44456</v>
      </c>
      <c r="B3217">
        <v>2311</v>
      </c>
      <c r="C3217" t="s">
        <v>149</v>
      </c>
      <c r="D3217">
        <v>17</v>
      </c>
      <c r="E3217">
        <v>9</v>
      </c>
      <c r="F3217">
        <v>8</v>
      </c>
      <c r="G3217">
        <v>9</v>
      </c>
      <c r="H3217">
        <v>83</v>
      </c>
      <c r="J3217">
        <v>71</v>
      </c>
      <c r="K3217">
        <v>83</v>
      </c>
      <c r="L3217">
        <v>79</v>
      </c>
      <c r="M3217">
        <v>88</v>
      </c>
      <c r="N3217">
        <v>75</v>
      </c>
      <c r="O3217">
        <v>58</v>
      </c>
      <c r="P3217">
        <v>76</v>
      </c>
      <c r="Q3217">
        <v>68</v>
      </c>
      <c r="R3217">
        <v>84</v>
      </c>
      <c r="T3217" s="34">
        <f>_xlfn.XLOOKUP(B3217,Demog!$A$2:$A$219,Demog!$P$2:$P$219,,,2)</f>
        <v>25888</v>
      </c>
      <c r="U3217" s="34">
        <f t="shared" si="50"/>
        <v>31</v>
      </c>
      <c r="V3217" s="13">
        <f>IF(OR(Table1[[#This Row],[7d_positivity_public]]=0,ISBLANK(Table1[[#This Row],[7d_positivity_public]])),"",(Table1[[#This Row],[7d_positivity_public]]-Table1[[#This Row],[7d_positivity_all]])/Table1[[#This Row],[7d_positivity_public]])</f>
        <v>0.1111111111111111</v>
      </c>
      <c r="W3217">
        <v>8</v>
      </c>
    </row>
    <row r="3218" spans="1:23" x14ac:dyDescent="0.25">
      <c r="A3218" s="10">
        <v>44456</v>
      </c>
      <c r="B3218">
        <v>2312</v>
      </c>
      <c r="C3218" t="s">
        <v>150</v>
      </c>
      <c r="D3218">
        <v>15</v>
      </c>
      <c r="E3218">
        <v>8</v>
      </c>
      <c r="F3218">
        <v>7</v>
      </c>
      <c r="G3218">
        <v>10</v>
      </c>
      <c r="H3218">
        <v>89</v>
      </c>
      <c r="J3218">
        <v>87</v>
      </c>
      <c r="K3218">
        <v>90</v>
      </c>
      <c r="L3218">
        <v>87</v>
      </c>
      <c r="M3218">
        <v>92</v>
      </c>
      <c r="N3218">
        <v>84</v>
      </c>
      <c r="O3218">
        <v>78</v>
      </c>
      <c r="P3218">
        <v>85</v>
      </c>
      <c r="Q3218">
        <v>80</v>
      </c>
      <c r="R3218">
        <v>89</v>
      </c>
      <c r="T3218" s="34">
        <f>_xlfn.XLOOKUP(B3218,Demog!$A$2:$A$219,Demog!$P$2:$P$219,,,2)</f>
        <v>29587</v>
      </c>
      <c r="U3218" s="34">
        <f t="shared" si="50"/>
        <v>31</v>
      </c>
      <c r="V3218" s="13">
        <f>IF(OR(Table1[[#This Row],[7d_positivity_public]]=0,ISBLANK(Table1[[#This Row],[7d_positivity_public]])),"",(Table1[[#This Row],[7d_positivity_public]]-Table1[[#This Row],[7d_positivity_all]])/Table1[[#This Row],[7d_positivity_public]])</f>
        <v>0.3</v>
      </c>
      <c r="W3218">
        <v>7</v>
      </c>
    </row>
    <row r="3219" spans="1:23" x14ac:dyDescent="0.25">
      <c r="A3219" s="10">
        <v>44456</v>
      </c>
      <c r="B3219">
        <v>2313</v>
      </c>
      <c r="C3219" t="s">
        <v>151</v>
      </c>
      <c r="D3219">
        <v>14</v>
      </c>
      <c r="E3219">
        <v>13</v>
      </c>
      <c r="F3219">
        <v>1</v>
      </c>
      <c r="G3219">
        <v>7</v>
      </c>
      <c r="H3219">
        <v>88</v>
      </c>
      <c r="J3219">
        <v>84</v>
      </c>
      <c r="K3219">
        <v>88</v>
      </c>
      <c r="L3219">
        <v>87</v>
      </c>
      <c r="M3219">
        <v>91</v>
      </c>
      <c r="N3219">
        <v>81</v>
      </c>
      <c r="O3219">
        <v>73</v>
      </c>
      <c r="P3219">
        <v>82</v>
      </c>
      <c r="Q3219">
        <v>79</v>
      </c>
      <c r="R3219">
        <v>87</v>
      </c>
      <c r="T3219" s="34">
        <f>_xlfn.XLOOKUP(B3219,Demog!$A$2:$A$219,Demog!$P$2:$P$219,,,2)</f>
        <v>31567</v>
      </c>
      <c r="U3219" s="34">
        <f t="shared" si="50"/>
        <v>31</v>
      </c>
      <c r="V3219" s="13">
        <f>IF(OR(Table1[[#This Row],[7d_positivity_public]]=0,ISBLANK(Table1[[#This Row],[7d_positivity_public]])),"",(Table1[[#This Row],[7d_positivity_public]]-Table1[[#This Row],[7d_positivity_all]])/Table1[[#This Row],[7d_positivity_public]])</f>
        <v>0.2857142857142857</v>
      </c>
      <c r="W3219">
        <v>5</v>
      </c>
    </row>
    <row r="3220" spans="1:23" x14ac:dyDescent="0.25">
      <c r="A3220" s="10">
        <v>44456</v>
      </c>
      <c r="B3220">
        <v>2314</v>
      </c>
      <c r="C3220" t="s">
        <v>152</v>
      </c>
      <c r="D3220">
        <v>19</v>
      </c>
      <c r="E3220">
        <v>15</v>
      </c>
      <c r="F3220">
        <v>4</v>
      </c>
      <c r="G3220">
        <v>12</v>
      </c>
      <c r="H3220">
        <v>85</v>
      </c>
      <c r="J3220">
        <v>79</v>
      </c>
      <c r="K3220">
        <v>85</v>
      </c>
      <c r="L3220">
        <v>79</v>
      </c>
      <c r="M3220">
        <v>90</v>
      </c>
      <c r="N3220">
        <v>78</v>
      </c>
      <c r="O3220">
        <v>66</v>
      </c>
      <c r="P3220">
        <v>79</v>
      </c>
      <c r="Q3220">
        <v>69</v>
      </c>
      <c r="R3220">
        <v>87</v>
      </c>
      <c r="T3220" s="34">
        <f>_xlfn.XLOOKUP(B3220,Demog!$A$2:$A$219,Demog!$P$2:$P$219,,,2)</f>
        <v>22090</v>
      </c>
      <c r="U3220" s="34">
        <f t="shared" si="50"/>
        <v>29</v>
      </c>
      <c r="V3220" s="13">
        <f>IF(OR(Table1[[#This Row],[7d_positivity_public]]=0,ISBLANK(Table1[[#This Row],[7d_positivity_public]])),"",(Table1[[#This Row],[7d_positivity_public]]-Table1[[#This Row],[7d_positivity_all]])/Table1[[#This Row],[7d_positivity_public]])</f>
        <v>0.16666666666666666</v>
      </c>
      <c r="W3220">
        <v>10</v>
      </c>
    </row>
    <row r="3221" spans="1:23" x14ac:dyDescent="0.25">
      <c r="A3221" s="10">
        <v>44456</v>
      </c>
      <c r="B3221">
        <v>2315</v>
      </c>
      <c r="C3221" t="s">
        <v>153</v>
      </c>
      <c r="D3221">
        <v>16</v>
      </c>
      <c r="E3221">
        <v>6</v>
      </c>
      <c r="F3221">
        <v>10</v>
      </c>
      <c r="G3221">
        <v>9</v>
      </c>
      <c r="H3221">
        <v>81</v>
      </c>
      <c r="J3221">
        <v>72</v>
      </c>
      <c r="K3221">
        <v>82</v>
      </c>
      <c r="L3221">
        <v>76</v>
      </c>
      <c r="M3221">
        <v>88</v>
      </c>
      <c r="N3221">
        <v>72</v>
      </c>
      <c r="O3221">
        <v>58</v>
      </c>
      <c r="P3221">
        <v>74</v>
      </c>
      <c r="Q3221">
        <v>65</v>
      </c>
      <c r="R3221">
        <v>83</v>
      </c>
      <c r="T3221" s="34">
        <f>_xlfn.XLOOKUP(B3221,Demog!$A$2:$A$219,Demog!$P$2:$P$219,,,2)</f>
        <v>13204</v>
      </c>
      <c r="U3221" s="34">
        <f t="shared" si="50"/>
        <v>15</v>
      </c>
      <c r="V3221" s="13">
        <f>IF(OR(Table1[[#This Row],[7d_positivity_public]]=0,ISBLANK(Table1[[#This Row],[7d_positivity_public]])),"",(Table1[[#This Row],[7d_positivity_public]]-Table1[[#This Row],[7d_positivity_all]])/Table1[[#This Row],[7d_positivity_public]])</f>
        <v>0.1111111111111111</v>
      </c>
      <c r="W3221">
        <v>8</v>
      </c>
    </row>
    <row r="3222" spans="1:23" x14ac:dyDescent="0.25">
      <c r="A3222" s="10">
        <v>44456</v>
      </c>
      <c r="B3222">
        <v>2316</v>
      </c>
      <c r="C3222" t="s">
        <v>154</v>
      </c>
      <c r="D3222">
        <v>19</v>
      </c>
      <c r="E3222">
        <v>24</v>
      </c>
      <c r="F3222">
        <v>-5</v>
      </c>
      <c r="G3222">
        <v>8</v>
      </c>
      <c r="H3222">
        <v>81</v>
      </c>
      <c r="J3222">
        <v>70</v>
      </c>
      <c r="K3222">
        <v>82</v>
      </c>
      <c r="L3222">
        <v>77</v>
      </c>
      <c r="M3222">
        <v>86</v>
      </c>
      <c r="N3222">
        <v>73</v>
      </c>
      <c r="O3222">
        <v>57</v>
      </c>
      <c r="P3222">
        <v>74</v>
      </c>
      <c r="Q3222">
        <v>66</v>
      </c>
      <c r="R3222">
        <v>82</v>
      </c>
      <c r="T3222" s="34">
        <f>_xlfn.XLOOKUP(B3222,Demog!$A$2:$A$219,Demog!$P$2:$P$219,,,2)</f>
        <v>12653</v>
      </c>
      <c r="U3222" s="34">
        <f t="shared" si="50"/>
        <v>17</v>
      </c>
      <c r="V3222" s="13">
        <f>IF(OR(Table1[[#This Row],[7d_positivity_public]]=0,ISBLANK(Table1[[#This Row],[7d_positivity_public]])),"",(Table1[[#This Row],[7d_positivity_public]]-Table1[[#This Row],[7d_positivity_all]])/Table1[[#This Row],[7d_positivity_public]])</f>
        <v>0.25</v>
      </c>
      <c r="W3222">
        <v>6</v>
      </c>
    </row>
    <row r="3223" spans="1:23" x14ac:dyDescent="0.25">
      <c r="A3223" s="10">
        <v>44456</v>
      </c>
      <c r="B3223">
        <v>2317</v>
      </c>
      <c r="C3223" t="s">
        <v>155</v>
      </c>
      <c r="D3223">
        <v>10</v>
      </c>
      <c r="E3223">
        <v>12</v>
      </c>
      <c r="F3223">
        <v>-2</v>
      </c>
      <c r="G3223">
        <v>6</v>
      </c>
      <c r="H3223">
        <v>80</v>
      </c>
      <c r="J3223">
        <v>64</v>
      </c>
      <c r="K3223">
        <v>82</v>
      </c>
      <c r="L3223">
        <v>75</v>
      </c>
      <c r="M3223">
        <v>86</v>
      </c>
      <c r="N3223">
        <v>73</v>
      </c>
      <c r="O3223">
        <v>52</v>
      </c>
      <c r="P3223">
        <v>74</v>
      </c>
      <c r="Q3223">
        <v>64</v>
      </c>
      <c r="R3223">
        <v>82</v>
      </c>
      <c r="T3223" s="34">
        <f>_xlfn.XLOOKUP(B3223,Demog!$A$2:$A$219,Demog!$P$2:$P$219,,,2)</f>
        <v>8789</v>
      </c>
      <c r="U3223" s="34">
        <f t="shared" si="50"/>
        <v>6</v>
      </c>
      <c r="V3223" s="13">
        <f>IF(OR(Table1[[#This Row],[7d_positivity_public]]=0,ISBLANK(Table1[[#This Row],[7d_positivity_public]])),"",(Table1[[#This Row],[7d_positivity_public]]-Table1[[#This Row],[7d_positivity_all]])/Table1[[#This Row],[7d_positivity_public]])</f>
        <v>0.33333333333333331</v>
      </c>
      <c r="W3223">
        <v>4</v>
      </c>
    </row>
    <row r="3224" spans="1:23" x14ac:dyDescent="0.25">
      <c r="A3224" s="10">
        <v>44456</v>
      </c>
      <c r="B3224">
        <v>2321</v>
      </c>
      <c r="C3224" t="s">
        <v>156</v>
      </c>
      <c r="D3224">
        <v>5</v>
      </c>
      <c r="E3224">
        <v>8</v>
      </c>
      <c r="F3224">
        <v>-3</v>
      </c>
      <c r="G3224">
        <v>4</v>
      </c>
      <c r="H3224">
        <v>92</v>
      </c>
      <c r="J3224">
        <v>88</v>
      </c>
      <c r="K3224">
        <v>92</v>
      </c>
      <c r="L3224">
        <v>92</v>
      </c>
      <c r="M3224">
        <v>92</v>
      </c>
      <c r="N3224">
        <v>84</v>
      </c>
      <c r="O3224">
        <v>76</v>
      </c>
      <c r="P3224">
        <v>84</v>
      </c>
      <c r="Q3224">
        <v>81</v>
      </c>
      <c r="R3224">
        <v>89</v>
      </c>
      <c r="T3224" s="34">
        <f>_xlfn.XLOOKUP(B3224,Demog!$A$2:$A$219,Demog!$P$2:$P$219,,,2)</f>
        <v>56017</v>
      </c>
      <c r="U3224" s="34">
        <f t="shared" si="50"/>
        <v>20</v>
      </c>
      <c r="V3224" s="13">
        <f>IF(OR(Table1[[#This Row],[7d_positivity_public]]=0,ISBLANK(Table1[[#This Row],[7d_positivity_public]])),"",(Table1[[#This Row],[7d_positivity_public]]-Table1[[#This Row],[7d_positivity_all]])/Table1[[#This Row],[7d_positivity_public]])</f>
        <v>0.25</v>
      </c>
      <c r="W3224">
        <v>3</v>
      </c>
    </row>
    <row r="3225" spans="1:23" x14ac:dyDescent="0.25">
      <c r="A3225" s="10">
        <v>44456</v>
      </c>
      <c r="B3225">
        <v>2322</v>
      </c>
      <c r="C3225" t="s">
        <v>157</v>
      </c>
      <c r="D3225">
        <v>6</v>
      </c>
      <c r="E3225">
        <v>2</v>
      </c>
      <c r="F3225">
        <v>4</v>
      </c>
      <c r="G3225">
        <v>4</v>
      </c>
      <c r="H3225">
        <v>93</v>
      </c>
      <c r="J3225">
        <v>90</v>
      </c>
      <c r="K3225">
        <v>93</v>
      </c>
      <c r="L3225">
        <v>92</v>
      </c>
      <c r="M3225">
        <v>94</v>
      </c>
      <c r="N3225">
        <v>87</v>
      </c>
      <c r="O3225">
        <v>81</v>
      </c>
      <c r="P3225">
        <v>88</v>
      </c>
      <c r="Q3225">
        <v>83</v>
      </c>
      <c r="R3225">
        <v>91</v>
      </c>
      <c r="T3225" s="34">
        <f>_xlfn.XLOOKUP(B3225,Demog!$A$2:$A$219,Demog!$P$2:$P$219,,,2)</f>
        <v>24822</v>
      </c>
      <c r="U3225" s="34">
        <f t="shared" si="50"/>
        <v>10</v>
      </c>
      <c r="V3225" s="13">
        <f>IF(OR(Table1[[#This Row],[7d_positivity_public]]=0,ISBLANK(Table1[[#This Row],[7d_positivity_public]])),"",(Table1[[#This Row],[7d_positivity_public]]-Table1[[#This Row],[7d_positivity_all]])/Table1[[#This Row],[7d_positivity_public]])</f>
        <v>0.25</v>
      </c>
      <c r="W3225">
        <v>3</v>
      </c>
    </row>
    <row r="3226" spans="1:23" x14ac:dyDescent="0.25">
      <c r="A3226" s="10">
        <v>44456</v>
      </c>
      <c r="B3226">
        <v>2323</v>
      </c>
      <c r="C3226" t="s">
        <v>158</v>
      </c>
      <c r="D3226">
        <v>5</v>
      </c>
      <c r="E3226">
        <v>5</v>
      </c>
      <c r="F3226">
        <v>0</v>
      </c>
      <c r="G3226">
        <v>3</v>
      </c>
      <c r="H3226">
        <v>91</v>
      </c>
      <c r="J3226">
        <v>89</v>
      </c>
      <c r="K3226">
        <v>91</v>
      </c>
      <c r="L3226">
        <v>88</v>
      </c>
      <c r="M3226">
        <v>93</v>
      </c>
      <c r="N3226">
        <v>86</v>
      </c>
      <c r="O3226">
        <v>80</v>
      </c>
      <c r="P3226">
        <v>87</v>
      </c>
      <c r="Q3226">
        <v>80</v>
      </c>
      <c r="R3226">
        <v>90</v>
      </c>
      <c r="T3226" s="34">
        <f>_xlfn.XLOOKUP(B3226,Demog!$A$2:$A$219,Demog!$P$2:$P$219,,,2)</f>
        <v>22225</v>
      </c>
      <c r="U3226" s="34">
        <f t="shared" si="50"/>
        <v>8</v>
      </c>
      <c r="V3226" s="13">
        <f>IF(OR(Table1[[#This Row],[7d_positivity_public]]=0,ISBLANK(Table1[[#This Row],[7d_positivity_public]])),"",(Table1[[#This Row],[7d_positivity_public]]-Table1[[#This Row],[7d_positivity_all]])/Table1[[#This Row],[7d_positivity_public]])</f>
        <v>0.33333333333333331</v>
      </c>
      <c r="W3226">
        <v>2</v>
      </c>
    </row>
    <row r="3227" spans="1:23" x14ac:dyDescent="0.25">
      <c r="A3227" s="10">
        <v>44456</v>
      </c>
      <c r="B3227">
        <v>2331</v>
      </c>
      <c r="C3227" t="s">
        <v>159</v>
      </c>
      <c r="D3227">
        <v>7</v>
      </c>
      <c r="E3227">
        <v>8</v>
      </c>
      <c r="F3227">
        <v>-1</v>
      </c>
      <c r="G3227">
        <v>7</v>
      </c>
      <c r="H3227">
        <v>92</v>
      </c>
      <c r="J3227">
        <v>83</v>
      </c>
      <c r="K3227">
        <v>93</v>
      </c>
      <c r="L3227">
        <v>94</v>
      </c>
      <c r="M3227">
        <v>92</v>
      </c>
      <c r="N3227">
        <v>81</v>
      </c>
      <c r="O3227">
        <v>69</v>
      </c>
      <c r="P3227">
        <v>82</v>
      </c>
      <c r="Q3227">
        <v>79</v>
      </c>
      <c r="R3227">
        <v>87</v>
      </c>
      <c r="T3227" s="34">
        <f>_xlfn.XLOOKUP(B3227,Demog!$A$2:$A$219,Demog!$P$2:$P$219,,,2)</f>
        <v>53402</v>
      </c>
      <c r="U3227" s="34">
        <f t="shared" si="50"/>
        <v>26</v>
      </c>
      <c r="V3227" s="13">
        <f>IF(OR(Table1[[#This Row],[7d_positivity_public]]=0,ISBLANK(Table1[[#This Row],[7d_positivity_public]])),"",(Table1[[#This Row],[7d_positivity_public]]-Table1[[#This Row],[7d_positivity_all]])/Table1[[#This Row],[7d_positivity_public]])</f>
        <v>0.2857142857142857</v>
      </c>
      <c r="W3227">
        <v>5</v>
      </c>
    </row>
    <row r="3228" spans="1:23" x14ac:dyDescent="0.25">
      <c r="A3228" s="10">
        <v>44456</v>
      </c>
      <c r="B3228">
        <v>2332</v>
      </c>
      <c r="C3228" t="s">
        <v>160</v>
      </c>
      <c r="D3228">
        <v>13</v>
      </c>
      <c r="E3228">
        <v>15</v>
      </c>
      <c r="F3228">
        <v>-2</v>
      </c>
      <c r="G3228">
        <v>9</v>
      </c>
      <c r="H3228">
        <v>88</v>
      </c>
      <c r="J3228">
        <v>75</v>
      </c>
      <c r="K3228">
        <v>89</v>
      </c>
      <c r="L3228">
        <v>90</v>
      </c>
      <c r="M3228">
        <v>88</v>
      </c>
      <c r="N3228">
        <v>77</v>
      </c>
      <c r="O3228">
        <v>62</v>
      </c>
      <c r="P3228">
        <v>78</v>
      </c>
      <c r="Q3228">
        <v>76</v>
      </c>
      <c r="R3228">
        <v>82</v>
      </c>
      <c r="T3228" s="34">
        <f>_xlfn.XLOOKUP(B3228,Demog!$A$2:$A$219,Demog!$P$2:$P$219,,,2)</f>
        <v>51161</v>
      </c>
      <c r="U3228" s="34">
        <f t="shared" si="50"/>
        <v>47</v>
      </c>
      <c r="V3228" s="13">
        <f>IF(OR(Table1[[#This Row],[7d_positivity_public]]=0,ISBLANK(Table1[[#This Row],[7d_positivity_public]])),"",(Table1[[#This Row],[7d_positivity_public]]-Table1[[#This Row],[7d_positivity_all]])/Table1[[#This Row],[7d_positivity_public]])</f>
        <v>0.44444444444444442</v>
      </c>
      <c r="W3228">
        <v>5</v>
      </c>
    </row>
    <row r="3229" spans="1:23" x14ac:dyDescent="0.25">
      <c r="A3229" s="10">
        <v>44456</v>
      </c>
      <c r="B3229">
        <v>2333</v>
      </c>
      <c r="C3229" t="s">
        <v>161</v>
      </c>
      <c r="D3229">
        <v>11</v>
      </c>
      <c r="E3229">
        <v>12</v>
      </c>
      <c r="F3229">
        <v>-1</v>
      </c>
      <c r="G3229">
        <v>7</v>
      </c>
      <c r="H3229">
        <v>89</v>
      </c>
      <c r="J3229">
        <v>84</v>
      </c>
      <c r="K3229">
        <v>89</v>
      </c>
      <c r="L3229">
        <v>87</v>
      </c>
      <c r="M3229">
        <v>92</v>
      </c>
      <c r="N3229">
        <v>82</v>
      </c>
      <c r="O3229">
        <v>75</v>
      </c>
      <c r="P3229">
        <v>82</v>
      </c>
      <c r="Q3229">
        <v>78</v>
      </c>
      <c r="R3229">
        <v>88</v>
      </c>
      <c r="T3229" s="34">
        <f>_xlfn.XLOOKUP(B3229,Demog!$A$2:$A$219,Demog!$P$2:$P$219,,,2)</f>
        <v>69963</v>
      </c>
      <c r="U3229" s="34">
        <f t="shared" si="50"/>
        <v>54</v>
      </c>
      <c r="V3229" s="13">
        <f>IF(OR(Table1[[#This Row],[7d_positivity_public]]=0,ISBLANK(Table1[[#This Row],[7d_positivity_public]])),"",(Table1[[#This Row],[7d_positivity_public]]-Table1[[#This Row],[7d_positivity_all]])/Table1[[#This Row],[7d_positivity_public]])</f>
        <v>0.14285714285714285</v>
      </c>
      <c r="W3229">
        <v>6</v>
      </c>
    </row>
    <row r="3230" spans="1:23" x14ac:dyDescent="0.25">
      <c r="A3230" s="10">
        <v>44456</v>
      </c>
      <c r="B3230">
        <v>2334</v>
      </c>
      <c r="C3230" t="s">
        <v>162</v>
      </c>
      <c r="D3230">
        <v>8</v>
      </c>
      <c r="E3230">
        <v>7</v>
      </c>
      <c r="F3230">
        <v>1</v>
      </c>
      <c r="G3230">
        <v>5</v>
      </c>
      <c r="H3230">
        <v>93</v>
      </c>
      <c r="J3230">
        <v>88</v>
      </c>
      <c r="K3230">
        <v>93</v>
      </c>
      <c r="L3230">
        <v>93</v>
      </c>
      <c r="M3230">
        <v>94</v>
      </c>
      <c r="N3230">
        <v>85</v>
      </c>
      <c r="O3230">
        <v>77</v>
      </c>
      <c r="P3230">
        <v>85</v>
      </c>
      <c r="Q3230">
        <v>82</v>
      </c>
      <c r="R3230">
        <v>90</v>
      </c>
      <c r="T3230" s="34">
        <f>_xlfn.XLOOKUP(B3230,Demog!$A$2:$A$219,Demog!$P$2:$P$219,,,2)</f>
        <v>45391</v>
      </c>
      <c r="U3230" s="34">
        <f t="shared" si="50"/>
        <v>25</v>
      </c>
      <c r="V3230" s="13">
        <f>IF(OR(Table1[[#This Row],[7d_positivity_public]]=0,ISBLANK(Table1[[#This Row],[7d_positivity_public]])),"",(Table1[[#This Row],[7d_positivity_public]]-Table1[[#This Row],[7d_positivity_all]])/Table1[[#This Row],[7d_positivity_public]])</f>
        <v>0.2</v>
      </c>
      <c r="W3230">
        <v>4</v>
      </c>
    </row>
    <row r="3231" spans="1:23" x14ac:dyDescent="0.25">
      <c r="A3231" s="10">
        <v>44456</v>
      </c>
      <c r="B3231">
        <v>2335</v>
      </c>
      <c r="C3231" t="s">
        <v>163</v>
      </c>
      <c r="D3231">
        <v>7</v>
      </c>
      <c r="E3231">
        <v>6</v>
      </c>
      <c r="F3231">
        <v>1</v>
      </c>
      <c r="G3231">
        <v>6</v>
      </c>
      <c r="H3231">
        <v>94</v>
      </c>
      <c r="J3231">
        <v>84</v>
      </c>
      <c r="K3231">
        <v>94</v>
      </c>
      <c r="L3231">
        <v>94</v>
      </c>
      <c r="M3231">
        <v>94</v>
      </c>
      <c r="N3231">
        <v>83</v>
      </c>
      <c r="O3231">
        <v>70</v>
      </c>
      <c r="P3231">
        <v>84</v>
      </c>
      <c r="Q3231">
        <v>81</v>
      </c>
      <c r="R3231">
        <v>90</v>
      </c>
      <c r="T3231" s="34">
        <f>_xlfn.XLOOKUP(B3231,Demog!$A$2:$A$219,Demog!$P$2:$P$219,,,2)</f>
        <v>62748</v>
      </c>
      <c r="U3231" s="34">
        <f t="shared" si="50"/>
        <v>31</v>
      </c>
      <c r="V3231" s="13">
        <f>IF(OR(Table1[[#This Row],[7d_positivity_public]]=0,ISBLANK(Table1[[#This Row],[7d_positivity_public]])),"",(Table1[[#This Row],[7d_positivity_public]]-Table1[[#This Row],[7d_positivity_all]])/Table1[[#This Row],[7d_positivity_public]])</f>
        <v>0.33333333333333331</v>
      </c>
      <c r="W3231">
        <v>4</v>
      </c>
    </row>
    <row r="3232" spans="1:23" x14ac:dyDescent="0.25">
      <c r="A3232" s="10">
        <v>44456</v>
      </c>
      <c r="B3232">
        <v>2336</v>
      </c>
      <c r="C3232" t="s">
        <v>164</v>
      </c>
      <c r="D3232">
        <v>6</v>
      </c>
      <c r="E3232">
        <v>9</v>
      </c>
      <c r="F3232">
        <v>-3</v>
      </c>
      <c r="G3232">
        <v>5</v>
      </c>
      <c r="H3232">
        <v>91</v>
      </c>
      <c r="J3232">
        <v>86</v>
      </c>
      <c r="K3232">
        <v>92</v>
      </c>
      <c r="L3232">
        <v>91</v>
      </c>
      <c r="M3232">
        <v>92</v>
      </c>
      <c r="N3232">
        <v>84</v>
      </c>
      <c r="O3232">
        <v>75</v>
      </c>
      <c r="P3232">
        <v>85</v>
      </c>
      <c r="Q3232">
        <v>81</v>
      </c>
      <c r="R3232">
        <v>89</v>
      </c>
      <c r="T3232" s="34">
        <f>_xlfn.XLOOKUP(B3232,Demog!$A$2:$A$219,Demog!$P$2:$P$219,,,2)</f>
        <v>58701</v>
      </c>
      <c r="U3232" s="34">
        <f t="shared" si="50"/>
        <v>25</v>
      </c>
      <c r="V3232" s="13">
        <f>IF(OR(Table1[[#This Row],[7d_positivity_public]]=0,ISBLANK(Table1[[#This Row],[7d_positivity_public]])),"",(Table1[[#This Row],[7d_positivity_public]]-Table1[[#This Row],[7d_positivity_all]])/Table1[[#This Row],[7d_positivity_public]])</f>
        <v>0.2</v>
      </c>
      <c r="W3232">
        <v>4</v>
      </c>
    </row>
    <row r="3233" spans="1:23" x14ac:dyDescent="0.25">
      <c r="A3233" s="10">
        <v>44456</v>
      </c>
      <c r="B3233">
        <v>2337</v>
      </c>
      <c r="C3233" t="s">
        <v>165</v>
      </c>
      <c r="D3233">
        <v>10</v>
      </c>
      <c r="E3233">
        <v>11</v>
      </c>
      <c r="F3233">
        <v>-1</v>
      </c>
      <c r="G3233">
        <v>8</v>
      </c>
      <c r="H3233">
        <v>86</v>
      </c>
      <c r="J3233">
        <v>79</v>
      </c>
      <c r="K3233">
        <v>86</v>
      </c>
      <c r="L3233">
        <v>85</v>
      </c>
      <c r="M3233">
        <v>88</v>
      </c>
      <c r="N3233">
        <v>78</v>
      </c>
      <c r="O3233">
        <v>68</v>
      </c>
      <c r="P3233">
        <v>79</v>
      </c>
      <c r="Q3233">
        <v>76</v>
      </c>
      <c r="R3233">
        <v>84</v>
      </c>
      <c r="T3233" s="34">
        <f>_xlfn.XLOOKUP(B3233,Demog!$A$2:$A$219,Demog!$P$2:$P$219,,,2)</f>
        <v>60538</v>
      </c>
      <c r="U3233" s="34">
        <f t="shared" si="50"/>
        <v>42</v>
      </c>
      <c r="V3233" s="13">
        <f>IF(OR(Table1[[#This Row],[7d_positivity_public]]=0,ISBLANK(Table1[[#This Row],[7d_positivity_public]])),"",(Table1[[#This Row],[7d_positivity_public]]-Table1[[#This Row],[7d_positivity_all]])/Table1[[#This Row],[7d_positivity_public]])</f>
        <v>0.25</v>
      </c>
      <c r="W3233">
        <v>6</v>
      </c>
    </row>
    <row r="3234" spans="1:23" x14ac:dyDescent="0.25">
      <c r="A3234" s="10">
        <v>44456</v>
      </c>
      <c r="B3234">
        <v>2338</v>
      </c>
      <c r="C3234" t="s">
        <v>166</v>
      </c>
      <c r="D3234">
        <v>4</v>
      </c>
      <c r="E3234">
        <v>5</v>
      </c>
      <c r="F3234">
        <v>-1</v>
      </c>
      <c r="G3234">
        <v>5</v>
      </c>
      <c r="H3234">
        <v>94</v>
      </c>
      <c r="J3234">
        <v>82</v>
      </c>
      <c r="K3234">
        <v>95</v>
      </c>
      <c r="L3234">
        <v>95</v>
      </c>
      <c r="M3234">
        <v>94</v>
      </c>
      <c r="N3234">
        <v>82</v>
      </c>
      <c r="O3234">
        <v>67</v>
      </c>
      <c r="P3234">
        <v>84</v>
      </c>
      <c r="Q3234">
        <v>81</v>
      </c>
      <c r="R3234">
        <v>89</v>
      </c>
      <c r="T3234" s="34">
        <f>_xlfn.XLOOKUP(B3234,Demog!$A$2:$A$219,Demog!$P$2:$P$219,,,2)</f>
        <v>41463</v>
      </c>
      <c r="U3234" s="34">
        <f t="shared" si="50"/>
        <v>12</v>
      </c>
      <c r="V3234" s="13">
        <f>IF(OR(Table1[[#This Row],[7d_positivity_public]]=0,ISBLANK(Table1[[#This Row],[7d_positivity_public]])),"",(Table1[[#This Row],[7d_positivity_public]]-Table1[[#This Row],[7d_positivity_all]])/Table1[[#This Row],[7d_positivity_public]])</f>
        <v>0.4</v>
      </c>
      <c r="W3234">
        <v>3</v>
      </c>
    </row>
    <row r="3235" spans="1:23" x14ac:dyDescent="0.25">
      <c r="A3235" s="10">
        <v>44456</v>
      </c>
      <c r="B3235">
        <v>2341</v>
      </c>
      <c r="C3235" t="s">
        <v>167</v>
      </c>
      <c r="D3235">
        <v>7</v>
      </c>
      <c r="E3235">
        <v>8</v>
      </c>
      <c r="F3235">
        <v>-1</v>
      </c>
      <c r="G3235">
        <v>5</v>
      </c>
      <c r="H3235">
        <v>88</v>
      </c>
      <c r="J3235">
        <v>85</v>
      </c>
      <c r="K3235">
        <v>88</v>
      </c>
      <c r="L3235">
        <v>85</v>
      </c>
      <c r="M3235">
        <v>90</v>
      </c>
      <c r="N3235">
        <v>82</v>
      </c>
      <c r="O3235">
        <v>75</v>
      </c>
      <c r="P3235">
        <v>83</v>
      </c>
      <c r="Q3235">
        <v>78</v>
      </c>
      <c r="R3235">
        <v>87</v>
      </c>
      <c r="T3235" s="34">
        <f>_xlfn.XLOOKUP(B3235,Demog!$A$2:$A$219,Demog!$P$2:$P$219,,,2)</f>
        <v>74816</v>
      </c>
      <c r="U3235" s="34">
        <f t="shared" si="50"/>
        <v>37</v>
      </c>
      <c r="V3235" s="13">
        <f>IF(OR(Table1[[#This Row],[7d_positivity_public]]=0,ISBLANK(Table1[[#This Row],[7d_positivity_public]])),"",(Table1[[#This Row],[7d_positivity_public]]-Table1[[#This Row],[7d_positivity_all]])/Table1[[#This Row],[7d_positivity_public]])</f>
        <v>0.4</v>
      </c>
      <c r="W3235">
        <v>3</v>
      </c>
    </row>
    <row r="3236" spans="1:23" x14ac:dyDescent="0.25">
      <c r="A3236" s="10">
        <v>44456</v>
      </c>
      <c r="B3236">
        <v>2342</v>
      </c>
      <c r="C3236" t="s">
        <v>168</v>
      </c>
      <c r="D3236">
        <v>10</v>
      </c>
      <c r="E3236">
        <v>5</v>
      </c>
      <c r="F3236">
        <v>5</v>
      </c>
      <c r="G3236">
        <v>5</v>
      </c>
      <c r="H3236">
        <v>86</v>
      </c>
      <c r="J3236">
        <v>79</v>
      </c>
      <c r="K3236">
        <v>86</v>
      </c>
      <c r="L3236">
        <v>79</v>
      </c>
      <c r="M3236">
        <v>89</v>
      </c>
      <c r="N3236">
        <v>80</v>
      </c>
      <c r="O3236">
        <v>68</v>
      </c>
      <c r="P3236">
        <v>80</v>
      </c>
      <c r="Q3236">
        <v>70</v>
      </c>
      <c r="R3236">
        <v>85</v>
      </c>
      <c r="T3236" s="34">
        <f>_xlfn.XLOOKUP(B3236,Demog!$A$2:$A$219,Demog!$P$2:$P$219,,,2)</f>
        <v>19952</v>
      </c>
      <c r="U3236" s="34">
        <f t="shared" si="50"/>
        <v>14</v>
      </c>
      <c r="V3236" s="13">
        <f>IF(OR(Table1[[#This Row],[7d_positivity_public]]=0,ISBLANK(Table1[[#This Row],[7d_positivity_public]])),"",(Table1[[#This Row],[7d_positivity_public]]-Table1[[#This Row],[7d_positivity_all]])/Table1[[#This Row],[7d_positivity_public]])</f>
        <v>0.2</v>
      </c>
      <c r="W3236">
        <v>4</v>
      </c>
    </row>
    <row r="3237" spans="1:23" x14ac:dyDescent="0.25">
      <c r="A3237" s="10">
        <v>44456</v>
      </c>
      <c r="B3237">
        <v>3111</v>
      </c>
      <c r="C3237" t="s">
        <v>169</v>
      </c>
      <c r="D3237">
        <v>4</v>
      </c>
      <c r="E3237">
        <v>3</v>
      </c>
      <c r="F3237">
        <v>1</v>
      </c>
      <c r="G3237">
        <v>7</v>
      </c>
      <c r="H3237">
        <v>92</v>
      </c>
      <c r="J3237">
        <v>87</v>
      </c>
      <c r="K3237">
        <v>92</v>
      </c>
      <c r="L3237">
        <v>98</v>
      </c>
      <c r="M3237">
        <v>84</v>
      </c>
      <c r="N3237">
        <v>84</v>
      </c>
      <c r="O3237">
        <v>77</v>
      </c>
      <c r="P3237">
        <v>84</v>
      </c>
      <c r="Q3237">
        <v>88</v>
      </c>
      <c r="R3237">
        <v>80</v>
      </c>
      <c r="T3237" s="34">
        <f>_xlfn.XLOOKUP(B3237,Demog!$A$2:$A$219,Demog!$P$2:$P$219,,,2)</f>
        <v>54587</v>
      </c>
      <c r="U3237" s="34">
        <f t="shared" si="50"/>
        <v>15</v>
      </c>
      <c r="V3237" s="13">
        <f>IF(OR(Table1[[#This Row],[7d_positivity_public]]=0,ISBLANK(Table1[[#This Row],[7d_positivity_public]])),"",(Table1[[#This Row],[7d_positivity_public]]-Table1[[#This Row],[7d_positivity_all]])/Table1[[#This Row],[7d_positivity_public]])</f>
        <v>0.7142857142857143</v>
      </c>
      <c r="W3237">
        <v>2</v>
      </c>
    </row>
    <row r="3238" spans="1:23" x14ac:dyDescent="0.25">
      <c r="A3238" s="10">
        <v>44456</v>
      </c>
      <c r="B3238">
        <v>3112</v>
      </c>
      <c r="C3238" t="s">
        <v>170</v>
      </c>
      <c r="D3238">
        <v>4</v>
      </c>
      <c r="E3238">
        <v>1</v>
      </c>
      <c r="F3238">
        <v>3</v>
      </c>
      <c r="G3238">
        <v>7</v>
      </c>
      <c r="H3238">
        <v>84</v>
      </c>
      <c r="J3238">
        <v>88</v>
      </c>
      <c r="K3238">
        <v>84</v>
      </c>
      <c r="L3238">
        <v>83</v>
      </c>
      <c r="M3238">
        <v>84</v>
      </c>
      <c r="N3238">
        <v>79</v>
      </c>
      <c r="O3238">
        <v>79</v>
      </c>
      <c r="P3238">
        <v>79</v>
      </c>
      <c r="Q3238">
        <v>77</v>
      </c>
      <c r="R3238">
        <v>81</v>
      </c>
      <c r="T3238" s="34">
        <f>_xlfn.XLOOKUP(B3238,Demog!$A$2:$A$219,Demog!$P$2:$P$219,,,2)</f>
        <v>17729</v>
      </c>
      <c r="U3238" s="34">
        <f t="shared" si="50"/>
        <v>5</v>
      </c>
      <c r="V3238" s="13">
        <f>IF(OR(Table1[[#This Row],[7d_positivity_public]]=0,ISBLANK(Table1[[#This Row],[7d_positivity_public]])),"",(Table1[[#This Row],[7d_positivity_public]]-Table1[[#This Row],[7d_positivity_all]])/Table1[[#This Row],[7d_positivity_public]])</f>
        <v>0.5714285714285714</v>
      </c>
      <c r="W3238">
        <v>3</v>
      </c>
    </row>
    <row r="3239" spans="1:23" x14ac:dyDescent="0.25">
      <c r="A3239" s="10">
        <v>44456</v>
      </c>
      <c r="B3239">
        <v>3113</v>
      </c>
      <c r="C3239" t="s">
        <v>171</v>
      </c>
      <c r="D3239">
        <v>3</v>
      </c>
      <c r="E3239">
        <v>1</v>
      </c>
      <c r="F3239">
        <v>2</v>
      </c>
      <c r="G3239">
        <v>3</v>
      </c>
      <c r="H3239">
        <v>84</v>
      </c>
      <c r="J3239">
        <v>85</v>
      </c>
      <c r="K3239">
        <v>84</v>
      </c>
      <c r="L3239">
        <v>84</v>
      </c>
      <c r="M3239">
        <v>84</v>
      </c>
      <c r="N3239">
        <v>79</v>
      </c>
      <c r="O3239">
        <v>77</v>
      </c>
      <c r="P3239">
        <v>79</v>
      </c>
      <c r="Q3239">
        <v>77</v>
      </c>
      <c r="R3239">
        <v>80</v>
      </c>
      <c r="T3239" s="34">
        <f>_xlfn.XLOOKUP(B3239,Demog!$A$2:$A$219,Demog!$P$2:$P$219,,,2)</f>
        <v>23478</v>
      </c>
      <c r="U3239" s="34">
        <f t="shared" si="50"/>
        <v>5</v>
      </c>
      <c r="V3239" s="13">
        <f>IF(OR(Table1[[#This Row],[7d_positivity_public]]=0,ISBLANK(Table1[[#This Row],[7d_positivity_public]])),"",(Table1[[#This Row],[7d_positivity_public]]-Table1[[#This Row],[7d_positivity_all]])/Table1[[#This Row],[7d_positivity_public]])</f>
        <v>0.33333333333333331</v>
      </c>
      <c r="W3239">
        <v>2</v>
      </c>
    </row>
    <row r="3240" spans="1:23" x14ac:dyDescent="0.25">
      <c r="A3240" s="10">
        <v>44456</v>
      </c>
      <c r="B3240">
        <v>3114</v>
      </c>
      <c r="C3240" t="s">
        <v>172</v>
      </c>
      <c r="D3240">
        <v>4</v>
      </c>
      <c r="E3240">
        <v>3</v>
      </c>
      <c r="F3240">
        <v>1</v>
      </c>
      <c r="G3240">
        <v>5</v>
      </c>
      <c r="H3240">
        <v>86</v>
      </c>
      <c r="J3240">
        <v>87</v>
      </c>
      <c r="K3240">
        <v>86</v>
      </c>
      <c r="L3240">
        <v>85</v>
      </c>
      <c r="M3240">
        <v>86</v>
      </c>
      <c r="N3240">
        <v>81</v>
      </c>
      <c r="O3240">
        <v>78</v>
      </c>
      <c r="P3240">
        <v>81</v>
      </c>
      <c r="Q3240">
        <v>78</v>
      </c>
      <c r="R3240">
        <v>83</v>
      </c>
      <c r="T3240" s="34">
        <f>_xlfn.XLOOKUP(B3240,Demog!$A$2:$A$219,Demog!$P$2:$P$219,,,2)</f>
        <v>32171</v>
      </c>
      <c r="U3240" s="34">
        <f t="shared" si="50"/>
        <v>9</v>
      </c>
      <c r="V3240" s="13">
        <f>IF(OR(Table1[[#This Row],[7d_positivity_public]]=0,ISBLANK(Table1[[#This Row],[7d_positivity_public]])),"",(Table1[[#This Row],[7d_positivity_public]]-Table1[[#This Row],[7d_positivity_all]])/Table1[[#This Row],[7d_positivity_public]])</f>
        <v>0.6</v>
      </c>
      <c r="W3240">
        <v>2</v>
      </c>
    </row>
    <row r="3241" spans="1:23" x14ac:dyDescent="0.25">
      <c r="A3241" s="10">
        <v>44456</v>
      </c>
      <c r="B3241">
        <v>3115</v>
      </c>
      <c r="C3241" t="s">
        <v>173</v>
      </c>
      <c r="D3241">
        <v>5</v>
      </c>
      <c r="E3241">
        <v>4</v>
      </c>
      <c r="F3241">
        <v>1</v>
      </c>
      <c r="G3241">
        <v>4</v>
      </c>
      <c r="H3241">
        <v>90</v>
      </c>
      <c r="J3241">
        <v>91</v>
      </c>
      <c r="K3241">
        <v>90</v>
      </c>
      <c r="L3241">
        <v>88</v>
      </c>
      <c r="M3241">
        <v>91</v>
      </c>
      <c r="N3241">
        <v>86</v>
      </c>
      <c r="O3241">
        <v>85</v>
      </c>
      <c r="P3241">
        <v>86</v>
      </c>
      <c r="Q3241">
        <v>83</v>
      </c>
      <c r="R3241">
        <v>89</v>
      </c>
      <c r="T3241" s="34">
        <f>_xlfn.XLOOKUP(B3241,Demog!$A$2:$A$219,Demog!$P$2:$P$219,,,2)</f>
        <v>24774</v>
      </c>
      <c r="U3241" s="34">
        <f t="shared" si="50"/>
        <v>9</v>
      </c>
      <c r="V3241" s="13">
        <f>IF(OR(Table1[[#This Row],[7d_positivity_public]]=0,ISBLANK(Table1[[#This Row],[7d_positivity_public]])),"",(Table1[[#This Row],[7d_positivity_public]]-Table1[[#This Row],[7d_positivity_all]])/Table1[[#This Row],[7d_positivity_public]])</f>
        <v>0.25</v>
      </c>
      <c r="W3241">
        <v>3</v>
      </c>
    </row>
    <row r="3242" spans="1:23" x14ac:dyDescent="0.25">
      <c r="A3242" s="10">
        <v>44456</v>
      </c>
      <c r="B3242">
        <v>3116</v>
      </c>
      <c r="C3242" t="s">
        <v>174</v>
      </c>
      <c r="D3242">
        <v>5</v>
      </c>
      <c r="E3242">
        <v>6</v>
      </c>
      <c r="F3242">
        <v>-1</v>
      </c>
      <c r="G3242">
        <v>8</v>
      </c>
      <c r="H3242">
        <v>91</v>
      </c>
      <c r="J3242">
        <v>88</v>
      </c>
      <c r="K3242">
        <v>91</v>
      </c>
      <c r="L3242">
        <v>93</v>
      </c>
      <c r="M3242">
        <v>88</v>
      </c>
      <c r="N3242">
        <v>84</v>
      </c>
      <c r="O3242">
        <v>79</v>
      </c>
      <c r="P3242">
        <v>84</v>
      </c>
      <c r="Q3242">
        <v>84</v>
      </c>
      <c r="R3242">
        <v>84</v>
      </c>
      <c r="T3242" s="34">
        <f>_xlfn.XLOOKUP(B3242,Demog!$A$2:$A$219,Demog!$P$2:$P$219,,,2)</f>
        <v>24621</v>
      </c>
      <c r="U3242" s="34">
        <f t="shared" si="50"/>
        <v>9</v>
      </c>
      <c r="V3242" s="13">
        <f>IF(OR(Table1[[#This Row],[7d_positivity_public]]=0,ISBLANK(Table1[[#This Row],[7d_positivity_public]])),"",(Table1[[#This Row],[7d_positivity_public]]-Table1[[#This Row],[7d_positivity_all]])/Table1[[#This Row],[7d_positivity_public]])</f>
        <v>0.625</v>
      </c>
      <c r="W3242">
        <v>3</v>
      </c>
    </row>
    <row r="3243" spans="1:23" x14ac:dyDescent="0.25">
      <c r="A3243" s="10">
        <v>44456</v>
      </c>
      <c r="B3243">
        <v>3117</v>
      </c>
      <c r="C3243" t="s">
        <v>175</v>
      </c>
      <c r="D3243">
        <v>5</v>
      </c>
      <c r="E3243">
        <v>2</v>
      </c>
      <c r="F3243">
        <v>3</v>
      </c>
      <c r="G3243">
        <v>6</v>
      </c>
      <c r="H3243">
        <v>89</v>
      </c>
      <c r="J3243">
        <v>85</v>
      </c>
      <c r="K3243">
        <v>90</v>
      </c>
      <c r="L3243">
        <v>89</v>
      </c>
      <c r="M3243">
        <v>90</v>
      </c>
      <c r="N3243">
        <v>83</v>
      </c>
      <c r="O3243">
        <v>76</v>
      </c>
      <c r="P3243">
        <v>84</v>
      </c>
      <c r="Q3243">
        <v>81</v>
      </c>
      <c r="R3243">
        <v>86</v>
      </c>
      <c r="T3243" s="34">
        <f>_xlfn.XLOOKUP(B3243,Demog!$A$2:$A$219,Demog!$P$2:$P$219,,,2)</f>
        <v>20949</v>
      </c>
      <c r="U3243" s="34">
        <f t="shared" si="50"/>
        <v>7</v>
      </c>
      <c r="V3243" s="13">
        <f>IF(OR(Table1[[#This Row],[7d_positivity_public]]=0,ISBLANK(Table1[[#This Row],[7d_positivity_public]])),"",(Table1[[#This Row],[7d_positivity_public]]-Table1[[#This Row],[7d_positivity_all]])/Table1[[#This Row],[7d_positivity_public]])</f>
        <v>0.5</v>
      </c>
      <c r="W3243">
        <v>3</v>
      </c>
    </row>
    <row r="3244" spans="1:23" x14ac:dyDescent="0.25">
      <c r="A3244" s="10">
        <v>44456</v>
      </c>
      <c r="B3244">
        <v>3211</v>
      </c>
      <c r="C3244" t="s">
        <v>176</v>
      </c>
      <c r="D3244">
        <v>15</v>
      </c>
      <c r="E3244">
        <v>14</v>
      </c>
      <c r="F3244">
        <v>1</v>
      </c>
      <c r="G3244">
        <v>8</v>
      </c>
      <c r="H3244">
        <v>93</v>
      </c>
      <c r="J3244">
        <v>83</v>
      </c>
      <c r="K3244">
        <v>93</v>
      </c>
      <c r="L3244">
        <v>98</v>
      </c>
      <c r="M3244">
        <v>85</v>
      </c>
      <c r="N3244">
        <v>84</v>
      </c>
      <c r="O3244">
        <v>67</v>
      </c>
      <c r="P3244">
        <v>84</v>
      </c>
      <c r="Q3244">
        <v>87</v>
      </c>
      <c r="R3244">
        <v>80</v>
      </c>
      <c r="T3244" s="34">
        <f>_xlfn.XLOOKUP(B3244,Demog!$A$2:$A$219,Demog!$P$2:$P$219,,,2)</f>
        <v>41934</v>
      </c>
      <c r="U3244" s="34">
        <f t="shared" si="50"/>
        <v>44</v>
      </c>
      <c r="V3244" s="13">
        <f>IF(OR(Table1[[#This Row],[7d_positivity_public]]=0,ISBLANK(Table1[[#This Row],[7d_positivity_public]])),"",(Table1[[#This Row],[7d_positivity_public]]-Table1[[#This Row],[7d_positivity_all]])/Table1[[#This Row],[7d_positivity_public]])</f>
        <v>0.875</v>
      </c>
      <c r="W3244">
        <v>1</v>
      </c>
    </row>
    <row r="3245" spans="1:23" x14ac:dyDescent="0.25">
      <c r="A3245" s="10">
        <v>44456</v>
      </c>
      <c r="B3245">
        <v>3212</v>
      </c>
      <c r="C3245" t="s">
        <v>177</v>
      </c>
      <c r="D3245">
        <v>10</v>
      </c>
      <c r="E3245">
        <v>14</v>
      </c>
      <c r="F3245">
        <v>-4</v>
      </c>
      <c r="G3245">
        <v>7</v>
      </c>
      <c r="H3245">
        <v>92</v>
      </c>
      <c r="J3245">
        <v>80</v>
      </c>
      <c r="K3245">
        <v>92</v>
      </c>
      <c r="L3245">
        <v>96</v>
      </c>
      <c r="M3245">
        <v>87</v>
      </c>
      <c r="N3245">
        <v>85</v>
      </c>
      <c r="O3245">
        <v>69</v>
      </c>
      <c r="P3245">
        <v>85</v>
      </c>
      <c r="Q3245">
        <v>87</v>
      </c>
      <c r="R3245">
        <v>82</v>
      </c>
      <c r="T3245" s="34">
        <f>_xlfn.XLOOKUP(B3245,Demog!$A$2:$A$219,Demog!$P$2:$P$219,,,2)</f>
        <v>47203</v>
      </c>
      <c r="U3245" s="34">
        <f t="shared" si="50"/>
        <v>33</v>
      </c>
      <c r="V3245" s="13">
        <f>IF(OR(Table1[[#This Row],[7d_positivity_public]]=0,ISBLANK(Table1[[#This Row],[7d_positivity_public]])),"",(Table1[[#This Row],[7d_positivity_public]]-Table1[[#This Row],[7d_positivity_all]])/Table1[[#This Row],[7d_positivity_public]])</f>
        <v>0.5714285714285714</v>
      </c>
      <c r="W3245">
        <v>3</v>
      </c>
    </row>
    <row r="3246" spans="1:23" x14ac:dyDescent="0.25">
      <c r="A3246" s="10">
        <v>44456</v>
      </c>
      <c r="B3246">
        <v>3213</v>
      </c>
      <c r="C3246" t="s">
        <v>178</v>
      </c>
      <c r="D3246">
        <v>7</v>
      </c>
      <c r="E3246">
        <v>7</v>
      </c>
      <c r="F3246">
        <v>0</v>
      </c>
      <c r="G3246">
        <v>4</v>
      </c>
      <c r="H3246">
        <v>93</v>
      </c>
      <c r="J3246">
        <v>91</v>
      </c>
      <c r="K3246">
        <v>93</v>
      </c>
      <c r="L3246">
        <v>94</v>
      </c>
      <c r="M3246">
        <v>91</v>
      </c>
      <c r="N3246">
        <v>87</v>
      </c>
      <c r="O3246">
        <v>75</v>
      </c>
      <c r="P3246">
        <v>88</v>
      </c>
      <c r="Q3246">
        <v>87</v>
      </c>
      <c r="R3246">
        <v>88</v>
      </c>
      <c r="T3246" s="34">
        <f>_xlfn.XLOOKUP(B3246,Demog!$A$2:$A$219,Demog!$P$2:$P$219,,,2)</f>
        <v>32904</v>
      </c>
      <c r="U3246" s="34">
        <f t="shared" si="50"/>
        <v>16</v>
      </c>
      <c r="V3246" s="13">
        <f>IF(OR(Table1[[#This Row],[7d_positivity_public]]=0,ISBLANK(Table1[[#This Row],[7d_positivity_public]])),"",(Table1[[#This Row],[7d_positivity_public]]-Table1[[#This Row],[7d_positivity_all]])/Table1[[#This Row],[7d_positivity_public]])</f>
        <v>0.5</v>
      </c>
      <c r="W3246">
        <v>2</v>
      </c>
    </row>
    <row r="3247" spans="1:23" x14ac:dyDescent="0.25">
      <c r="A3247" s="10">
        <v>44456</v>
      </c>
      <c r="B3247">
        <v>3221</v>
      </c>
      <c r="C3247" t="s">
        <v>179</v>
      </c>
      <c r="D3247">
        <v>31</v>
      </c>
      <c r="E3247">
        <v>35</v>
      </c>
      <c r="F3247">
        <v>-4</v>
      </c>
      <c r="G3247">
        <v>13</v>
      </c>
      <c r="H3247">
        <v>80</v>
      </c>
      <c r="J3247">
        <v>74</v>
      </c>
      <c r="K3247">
        <v>80</v>
      </c>
      <c r="L3247">
        <v>81</v>
      </c>
      <c r="M3247">
        <v>79</v>
      </c>
      <c r="N3247">
        <v>69</v>
      </c>
      <c r="O3247">
        <v>60</v>
      </c>
      <c r="P3247">
        <v>69</v>
      </c>
      <c r="Q3247">
        <v>68</v>
      </c>
      <c r="R3247">
        <v>70</v>
      </c>
      <c r="T3247" s="34">
        <f>_xlfn.XLOOKUP(B3247,Demog!$A$2:$A$219,Demog!$P$2:$P$219,,,2)</f>
        <v>19960</v>
      </c>
      <c r="U3247" s="34">
        <f t="shared" si="50"/>
        <v>43</v>
      </c>
      <c r="V3247" s="13">
        <f>IF(OR(Table1[[#This Row],[7d_positivity_public]]=0,ISBLANK(Table1[[#This Row],[7d_positivity_public]])),"",(Table1[[#This Row],[7d_positivity_public]]-Table1[[#This Row],[7d_positivity_all]])/Table1[[#This Row],[7d_positivity_public]])</f>
        <v>0.30769230769230771</v>
      </c>
      <c r="W3247">
        <v>9</v>
      </c>
    </row>
    <row r="3248" spans="1:23" x14ac:dyDescent="0.25">
      <c r="A3248" s="10">
        <v>44456</v>
      </c>
      <c r="B3248">
        <v>3222</v>
      </c>
      <c r="C3248" t="s">
        <v>180</v>
      </c>
      <c r="D3248">
        <v>10</v>
      </c>
      <c r="E3248">
        <v>18</v>
      </c>
      <c r="F3248">
        <v>-8</v>
      </c>
      <c r="G3248">
        <v>3</v>
      </c>
      <c r="H3248">
        <v>92</v>
      </c>
      <c r="J3248">
        <v>79</v>
      </c>
      <c r="K3248">
        <v>92</v>
      </c>
      <c r="L3248">
        <v>96</v>
      </c>
      <c r="M3248">
        <v>85</v>
      </c>
      <c r="N3248">
        <v>84</v>
      </c>
      <c r="O3248">
        <v>61</v>
      </c>
      <c r="P3248">
        <v>84</v>
      </c>
      <c r="Q3248">
        <v>86</v>
      </c>
      <c r="R3248">
        <v>80</v>
      </c>
      <c r="T3248" s="34">
        <f>_xlfn.XLOOKUP(B3248,Demog!$A$2:$A$219,Demog!$P$2:$P$219,,,2)</f>
        <v>12392</v>
      </c>
      <c r="U3248" s="34">
        <f t="shared" si="50"/>
        <v>9</v>
      </c>
      <c r="V3248" s="13">
        <f>IF(OR(Table1[[#This Row],[7d_positivity_public]]=0,ISBLANK(Table1[[#This Row],[7d_positivity_public]])),"",(Table1[[#This Row],[7d_positivity_public]]-Table1[[#This Row],[7d_positivity_all]])/Table1[[#This Row],[7d_positivity_public]])</f>
        <v>0.66666666666666663</v>
      </c>
      <c r="W3248">
        <v>1</v>
      </c>
    </row>
    <row r="3249" spans="1:23" x14ac:dyDescent="0.25">
      <c r="A3249" s="10">
        <v>44456</v>
      </c>
      <c r="B3249">
        <v>3223</v>
      </c>
      <c r="C3249" t="s">
        <v>181</v>
      </c>
      <c r="D3249">
        <v>19</v>
      </c>
      <c r="E3249">
        <v>19</v>
      </c>
      <c r="F3249">
        <v>0</v>
      </c>
      <c r="G3249">
        <v>9</v>
      </c>
      <c r="H3249">
        <v>89</v>
      </c>
      <c r="J3249">
        <v>82</v>
      </c>
      <c r="K3249">
        <v>89</v>
      </c>
      <c r="L3249">
        <v>91</v>
      </c>
      <c r="M3249">
        <v>86</v>
      </c>
      <c r="N3249">
        <v>82</v>
      </c>
      <c r="O3249">
        <v>73</v>
      </c>
      <c r="P3249">
        <v>83</v>
      </c>
      <c r="Q3249">
        <v>84</v>
      </c>
      <c r="R3249">
        <v>82</v>
      </c>
      <c r="T3249" s="34">
        <f>_xlfn.XLOOKUP(B3249,Demog!$A$2:$A$219,Demog!$P$2:$P$219,,,2)</f>
        <v>29180</v>
      </c>
      <c r="U3249" s="34">
        <f t="shared" si="50"/>
        <v>39</v>
      </c>
      <c r="V3249" s="13">
        <f>IF(OR(Table1[[#This Row],[7d_positivity_public]]=0,ISBLANK(Table1[[#This Row],[7d_positivity_public]])),"",(Table1[[#This Row],[7d_positivity_public]]-Table1[[#This Row],[7d_positivity_all]])/Table1[[#This Row],[7d_positivity_public]])</f>
        <v>0.33333333333333331</v>
      </c>
      <c r="W3249">
        <v>6</v>
      </c>
    </row>
    <row r="3250" spans="1:23" x14ac:dyDescent="0.25">
      <c r="A3250" s="10">
        <v>44456</v>
      </c>
      <c r="B3250">
        <v>3231</v>
      </c>
      <c r="C3250" t="s">
        <v>182</v>
      </c>
      <c r="D3250">
        <v>2</v>
      </c>
      <c r="E3250">
        <v>12</v>
      </c>
      <c r="F3250">
        <v>-10</v>
      </c>
      <c r="G3250">
        <v>3</v>
      </c>
      <c r="H3250">
        <v>93</v>
      </c>
      <c r="J3250">
        <v>87</v>
      </c>
      <c r="K3250">
        <v>93</v>
      </c>
      <c r="L3250">
        <v>95</v>
      </c>
      <c r="M3250">
        <v>91</v>
      </c>
      <c r="N3250">
        <v>87</v>
      </c>
      <c r="O3250">
        <v>79</v>
      </c>
      <c r="P3250">
        <v>87</v>
      </c>
      <c r="Q3250">
        <v>88</v>
      </c>
      <c r="R3250">
        <v>87</v>
      </c>
      <c r="T3250" s="34">
        <f>_xlfn.XLOOKUP(B3250,Demog!$A$2:$A$219,Demog!$P$2:$P$219,,,2)</f>
        <v>18027</v>
      </c>
      <c r="U3250" s="34">
        <f t="shared" si="50"/>
        <v>3</v>
      </c>
      <c r="V3250" s="13">
        <f>IF(OR(Table1[[#This Row],[7d_positivity_public]]=0,ISBLANK(Table1[[#This Row],[7d_positivity_public]])),"",(Table1[[#This Row],[7d_positivity_public]]-Table1[[#This Row],[7d_positivity_all]])/Table1[[#This Row],[7d_positivity_public]])</f>
        <v>0.66666666666666663</v>
      </c>
      <c r="W3250">
        <v>1</v>
      </c>
    </row>
    <row r="3251" spans="1:23" x14ac:dyDescent="0.25">
      <c r="A3251" s="10">
        <v>44456</v>
      </c>
      <c r="B3251">
        <v>3232</v>
      </c>
      <c r="C3251" t="s">
        <v>183</v>
      </c>
      <c r="D3251">
        <v>8</v>
      </c>
      <c r="E3251">
        <v>6</v>
      </c>
      <c r="F3251">
        <v>2</v>
      </c>
      <c r="G3251">
        <v>7</v>
      </c>
      <c r="H3251">
        <v>93</v>
      </c>
      <c r="J3251">
        <v>90</v>
      </c>
      <c r="K3251">
        <v>93</v>
      </c>
      <c r="L3251">
        <v>94</v>
      </c>
      <c r="M3251">
        <v>92</v>
      </c>
      <c r="N3251">
        <v>87</v>
      </c>
      <c r="O3251">
        <v>83</v>
      </c>
      <c r="P3251">
        <v>87</v>
      </c>
      <c r="Q3251">
        <v>86</v>
      </c>
      <c r="R3251">
        <v>88</v>
      </c>
      <c r="T3251" s="34">
        <f>_xlfn.XLOOKUP(B3251,Demog!$A$2:$A$219,Demog!$P$2:$P$219,,,2)</f>
        <v>34575</v>
      </c>
      <c r="U3251" s="34">
        <f t="shared" si="50"/>
        <v>19</v>
      </c>
      <c r="V3251" s="13">
        <f>IF(OR(Table1[[#This Row],[7d_positivity_public]]=0,ISBLANK(Table1[[#This Row],[7d_positivity_public]])),"",(Table1[[#This Row],[7d_positivity_public]]-Table1[[#This Row],[7d_positivity_all]])/Table1[[#This Row],[7d_positivity_public]])</f>
        <v>0.42857142857142855</v>
      </c>
      <c r="W3251">
        <v>4</v>
      </c>
    </row>
    <row r="3252" spans="1:23" x14ac:dyDescent="0.25">
      <c r="A3252" s="10">
        <v>44456</v>
      </c>
      <c r="B3252">
        <v>3233</v>
      </c>
      <c r="C3252" t="s">
        <v>184</v>
      </c>
      <c r="D3252">
        <v>7</v>
      </c>
      <c r="E3252">
        <v>6</v>
      </c>
      <c r="F3252">
        <v>1</v>
      </c>
      <c r="G3252">
        <v>5</v>
      </c>
      <c r="H3252">
        <v>95</v>
      </c>
      <c r="J3252">
        <v>91</v>
      </c>
      <c r="K3252">
        <v>95</v>
      </c>
      <c r="L3252">
        <v>98</v>
      </c>
      <c r="M3252">
        <v>91</v>
      </c>
      <c r="N3252">
        <v>88</v>
      </c>
      <c r="O3252">
        <v>82</v>
      </c>
      <c r="P3252">
        <v>89</v>
      </c>
      <c r="Q3252">
        <v>90</v>
      </c>
      <c r="R3252">
        <v>88</v>
      </c>
      <c r="T3252" s="34">
        <f>_xlfn.XLOOKUP(B3252,Demog!$A$2:$A$219,Demog!$P$2:$P$219,,,2)</f>
        <v>51292</v>
      </c>
      <c r="U3252" s="34">
        <f t="shared" si="50"/>
        <v>25</v>
      </c>
      <c r="V3252" s="13">
        <f>IF(OR(Table1[[#This Row],[7d_positivity_public]]=0,ISBLANK(Table1[[#This Row],[7d_positivity_public]])),"",(Table1[[#This Row],[7d_positivity_public]]-Table1[[#This Row],[7d_positivity_all]])/Table1[[#This Row],[7d_positivity_public]])</f>
        <v>0.4</v>
      </c>
      <c r="W3252">
        <v>3</v>
      </c>
    </row>
    <row r="3253" spans="1:23" x14ac:dyDescent="0.25">
      <c r="A3253" s="10">
        <v>44456</v>
      </c>
      <c r="B3253">
        <v>3241</v>
      </c>
      <c r="C3253" t="s">
        <v>185</v>
      </c>
      <c r="D3253">
        <v>7</v>
      </c>
      <c r="E3253">
        <v>14</v>
      </c>
      <c r="F3253">
        <v>-7</v>
      </c>
      <c r="G3253">
        <v>4</v>
      </c>
      <c r="H3253">
        <v>87</v>
      </c>
      <c r="J3253">
        <v>88</v>
      </c>
      <c r="K3253">
        <v>87</v>
      </c>
      <c r="L3253">
        <v>87</v>
      </c>
      <c r="M3253">
        <v>86</v>
      </c>
      <c r="N3253">
        <v>81</v>
      </c>
      <c r="O3253">
        <v>80</v>
      </c>
      <c r="P3253">
        <v>81</v>
      </c>
      <c r="Q3253">
        <v>79</v>
      </c>
      <c r="R3253">
        <v>83</v>
      </c>
      <c r="T3253" s="34">
        <f>_xlfn.XLOOKUP(B3253,Demog!$A$2:$A$219,Demog!$P$2:$P$219,,,2)</f>
        <v>37993</v>
      </c>
      <c r="U3253" s="34">
        <f t="shared" si="50"/>
        <v>19</v>
      </c>
      <c r="V3253" s="13">
        <f>IF(OR(Table1[[#This Row],[7d_positivity_public]]=0,ISBLANK(Table1[[#This Row],[7d_positivity_public]])),"",(Table1[[#This Row],[7d_positivity_public]]-Table1[[#This Row],[7d_positivity_all]])/Table1[[#This Row],[7d_positivity_public]])</f>
        <v>0.5</v>
      </c>
      <c r="W3253">
        <v>2</v>
      </c>
    </row>
    <row r="3254" spans="1:23" x14ac:dyDescent="0.25">
      <c r="A3254" s="10">
        <v>44456</v>
      </c>
      <c r="B3254">
        <v>3242</v>
      </c>
      <c r="C3254" t="s">
        <v>186</v>
      </c>
      <c r="D3254">
        <v>9</v>
      </c>
      <c r="E3254">
        <v>4</v>
      </c>
      <c r="F3254">
        <v>5</v>
      </c>
      <c r="G3254">
        <v>6</v>
      </c>
      <c r="H3254">
        <v>90</v>
      </c>
      <c r="J3254">
        <v>92</v>
      </c>
      <c r="K3254">
        <v>90</v>
      </c>
      <c r="L3254">
        <v>90</v>
      </c>
      <c r="M3254">
        <v>90</v>
      </c>
      <c r="N3254">
        <v>84</v>
      </c>
      <c r="O3254">
        <v>84</v>
      </c>
      <c r="P3254">
        <v>84</v>
      </c>
      <c r="Q3254">
        <v>81</v>
      </c>
      <c r="R3254">
        <v>87</v>
      </c>
      <c r="T3254" s="34">
        <f>_xlfn.XLOOKUP(B3254,Demog!$A$2:$A$219,Demog!$P$2:$P$219,,,2)</f>
        <v>34483</v>
      </c>
      <c r="U3254" s="34">
        <f t="shared" si="50"/>
        <v>22</v>
      </c>
      <c r="V3254" s="13">
        <f>IF(OR(Table1[[#This Row],[7d_positivity_public]]=0,ISBLANK(Table1[[#This Row],[7d_positivity_public]])),"",(Table1[[#This Row],[7d_positivity_public]]-Table1[[#This Row],[7d_positivity_all]])/Table1[[#This Row],[7d_positivity_public]])</f>
        <v>0.5</v>
      </c>
      <c r="W3254">
        <v>3</v>
      </c>
    </row>
    <row r="3255" spans="1:23" x14ac:dyDescent="0.25">
      <c r="A3255" s="10">
        <v>44456</v>
      </c>
      <c r="B3255">
        <v>3243</v>
      </c>
      <c r="C3255" t="s">
        <v>187</v>
      </c>
      <c r="D3255">
        <v>12</v>
      </c>
      <c r="E3255">
        <v>11</v>
      </c>
      <c r="F3255">
        <v>1</v>
      </c>
      <c r="G3255">
        <v>2</v>
      </c>
      <c r="H3255">
        <v>94</v>
      </c>
      <c r="J3255">
        <v>91</v>
      </c>
      <c r="K3255">
        <v>94</v>
      </c>
      <c r="L3255">
        <v>98</v>
      </c>
      <c r="M3255">
        <v>84</v>
      </c>
      <c r="N3255">
        <v>81</v>
      </c>
      <c r="O3255">
        <v>79</v>
      </c>
      <c r="P3255">
        <v>81</v>
      </c>
      <c r="Q3255">
        <v>82</v>
      </c>
      <c r="R3255">
        <v>79</v>
      </c>
      <c r="T3255" s="34">
        <f>_xlfn.XLOOKUP(B3255,Demog!$A$2:$A$219,Demog!$P$2:$P$219,,,2)</f>
        <v>15890</v>
      </c>
      <c r="U3255" s="34">
        <f t="shared" si="50"/>
        <v>13</v>
      </c>
      <c r="V3255" s="13">
        <f>IF(OR(Table1[[#This Row],[7d_positivity_public]]=0,ISBLANK(Table1[[#This Row],[7d_positivity_public]])),"",(Table1[[#This Row],[7d_positivity_public]]-Table1[[#This Row],[7d_positivity_all]])/Table1[[#This Row],[7d_positivity_public]])</f>
        <v>0.5</v>
      </c>
      <c r="W3255">
        <v>1</v>
      </c>
    </row>
    <row r="3256" spans="1:23" x14ac:dyDescent="0.25">
      <c r="A3256" s="10">
        <v>44456</v>
      </c>
      <c r="B3256">
        <v>3244</v>
      </c>
      <c r="C3256" t="s">
        <v>188</v>
      </c>
      <c r="D3256">
        <v>8</v>
      </c>
      <c r="E3256">
        <v>9</v>
      </c>
      <c r="F3256">
        <v>-1</v>
      </c>
      <c r="G3256">
        <v>5</v>
      </c>
      <c r="H3256">
        <v>93</v>
      </c>
      <c r="J3256">
        <v>92</v>
      </c>
      <c r="K3256">
        <v>93</v>
      </c>
      <c r="L3256">
        <v>95</v>
      </c>
      <c r="M3256">
        <v>90</v>
      </c>
      <c r="N3256">
        <v>88</v>
      </c>
      <c r="O3256">
        <v>83</v>
      </c>
      <c r="P3256">
        <v>88</v>
      </c>
      <c r="Q3256">
        <v>88</v>
      </c>
      <c r="R3256">
        <v>88</v>
      </c>
      <c r="T3256" s="34">
        <f>_xlfn.XLOOKUP(B3256,Demog!$A$2:$A$219,Demog!$P$2:$P$219,,,2)</f>
        <v>42812</v>
      </c>
      <c r="U3256" s="34">
        <f t="shared" si="50"/>
        <v>24</v>
      </c>
      <c r="V3256" s="13">
        <f>IF(OR(Table1[[#This Row],[7d_positivity_public]]=0,ISBLANK(Table1[[#This Row],[7d_positivity_public]])),"",(Table1[[#This Row],[7d_positivity_public]]-Table1[[#This Row],[7d_positivity_all]])/Table1[[#This Row],[7d_positivity_public]])</f>
        <v>0.4</v>
      </c>
      <c r="W3256">
        <v>3</v>
      </c>
    </row>
    <row r="3257" spans="1:23" x14ac:dyDescent="0.25">
      <c r="A3257" s="10">
        <v>44456</v>
      </c>
      <c r="B3257">
        <v>3251</v>
      </c>
      <c r="C3257" t="s">
        <v>189</v>
      </c>
      <c r="D3257">
        <v>6</v>
      </c>
      <c r="E3257">
        <v>5</v>
      </c>
      <c r="F3257">
        <v>1</v>
      </c>
      <c r="G3257">
        <v>4</v>
      </c>
      <c r="H3257">
        <v>93</v>
      </c>
      <c r="J3257">
        <v>93</v>
      </c>
      <c r="K3257">
        <v>93</v>
      </c>
      <c r="L3257">
        <v>95</v>
      </c>
      <c r="M3257">
        <v>91</v>
      </c>
      <c r="N3257">
        <v>88</v>
      </c>
      <c r="O3257">
        <v>86</v>
      </c>
      <c r="P3257">
        <v>88</v>
      </c>
      <c r="Q3257">
        <v>88</v>
      </c>
      <c r="R3257">
        <v>87</v>
      </c>
      <c r="T3257" s="34">
        <f>_xlfn.XLOOKUP(B3257,Demog!$A$2:$A$219,Demog!$P$2:$P$219,,,2)</f>
        <v>31755</v>
      </c>
      <c r="U3257" s="34">
        <f t="shared" si="50"/>
        <v>13</v>
      </c>
      <c r="V3257" s="13">
        <f>IF(OR(Table1[[#This Row],[7d_positivity_public]]=0,ISBLANK(Table1[[#This Row],[7d_positivity_public]])),"",(Table1[[#This Row],[7d_positivity_public]]-Table1[[#This Row],[7d_positivity_all]])/Table1[[#This Row],[7d_positivity_public]])</f>
        <v>0.25</v>
      </c>
      <c r="W3257">
        <v>3</v>
      </c>
    </row>
    <row r="3258" spans="1:23" x14ac:dyDescent="0.25">
      <c r="A3258" s="10">
        <v>44456</v>
      </c>
      <c r="B3258">
        <v>3252</v>
      </c>
      <c r="C3258" t="s">
        <v>190</v>
      </c>
      <c r="D3258">
        <v>9</v>
      </c>
      <c r="E3258">
        <v>11</v>
      </c>
      <c r="F3258">
        <v>-2</v>
      </c>
      <c r="G3258">
        <v>5</v>
      </c>
      <c r="H3258">
        <v>93</v>
      </c>
      <c r="J3258">
        <v>88</v>
      </c>
      <c r="K3258">
        <v>93</v>
      </c>
      <c r="L3258">
        <v>95</v>
      </c>
      <c r="M3258">
        <v>88</v>
      </c>
      <c r="N3258">
        <v>87</v>
      </c>
      <c r="O3258">
        <v>77</v>
      </c>
      <c r="P3258">
        <v>87</v>
      </c>
      <c r="Q3258">
        <v>88</v>
      </c>
      <c r="R3258">
        <v>84</v>
      </c>
      <c r="T3258" s="34">
        <f>_xlfn.XLOOKUP(B3258,Demog!$A$2:$A$219,Demog!$P$2:$P$219,,,2)</f>
        <v>32807</v>
      </c>
      <c r="U3258" s="34">
        <f t="shared" si="50"/>
        <v>21</v>
      </c>
      <c r="V3258" s="13">
        <f>IF(OR(Table1[[#This Row],[7d_positivity_public]]=0,ISBLANK(Table1[[#This Row],[7d_positivity_public]])),"",(Table1[[#This Row],[7d_positivity_public]]-Table1[[#This Row],[7d_positivity_all]])/Table1[[#This Row],[7d_positivity_public]])</f>
        <v>0.6</v>
      </c>
      <c r="W3258">
        <v>2</v>
      </c>
    </row>
    <row r="3259" spans="1:23" x14ac:dyDescent="0.25">
      <c r="A3259" s="10">
        <v>44456</v>
      </c>
      <c r="B3259">
        <v>3253</v>
      </c>
      <c r="C3259" t="s">
        <v>191</v>
      </c>
      <c r="D3259">
        <v>10</v>
      </c>
      <c r="E3259">
        <v>9</v>
      </c>
      <c r="F3259">
        <v>1</v>
      </c>
      <c r="G3259">
        <v>7</v>
      </c>
      <c r="H3259">
        <v>93</v>
      </c>
      <c r="J3259">
        <v>92</v>
      </c>
      <c r="K3259">
        <v>93</v>
      </c>
      <c r="L3259">
        <v>96</v>
      </c>
      <c r="M3259">
        <v>90</v>
      </c>
      <c r="N3259">
        <v>88</v>
      </c>
      <c r="O3259">
        <v>84</v>
      </c>
      <c r="P3259">
        <v>88</v>
      </c>
      <c r="Q3259">
        <v>89</v>
      </c>
      <c r="R3259">
        <v>87</v>
      </c>
      <c r="T3259" s="34">
        <f>_xlfn.XLOOKUP(B3259,Demog!$A$2:$A$219,Demog!$P$2:$P$219,,,2)</f>
        <v>31246</v>
      </c>
      <c r="U3259" s="34">
        <f t="shared" si="50"/>
        <v>22</v>
      </c>
      <c r="V3259" s="13">
        <f>IF(OR(Table1[[#This Row],[7d_positivity_public]]=0,ISBLANK(Table1[[#This Row],[7d_positivity_public]])),"",(Table1[[#This Row],[7d_positivity_public]]-Table1[[#This Row],[7d_positivity_all]])/Table1[[#This Row],[7d_positivity_public]])</f>
        <v>0.2857142857142857</v>
      </c>
      <c r="W3259">
        <v>5</v>
      </c>
    </row>
    <row r="3260" spans="1:23" x14ac:dyDescent="0.25">
      <c r="A3260" s="10">
        <v>44456</v>
      </c>
      <c r="B3260">
        <v>3261</v>
      </c>
      <c r="C3260" t="s">
        <v>192</v>
      </c>
      <c r="D3260">
        <v>7</v>
      </c>
      <c r="E3260">
        <v>5</v>
      </c>
      <c r="F3260">
        <v>2</v>
      </c>
      <c r="G3260">
        <v>5</v>
      </c>
      <c r="H3260">
        <v>92</v>
      </c>
      <c r="J3260">
        <v>88</v>
      </c>
      <c r="K3260">
        <v>92</v>
      </c>
      <c r="L3260">
        <v>93</v>
      </c>
      <c r="M3260">
        <v>91</v>
      </c>
      <c r="N3260">
        <v>86</v>
      </c>
      <c r="O3260">
        <v>80</v>
      </c>
      <c r="P3260">
        <v>86</v>
      </c>
      <c r="Q3260">
        <v>85</v>
      </c>
      <c r="R3260">
        <v>87</v>
      </c>
      <c r="T3260" s="34">
        <f>_xlfn.XLOOKUP(B3260,Demog!$A$2:$A$219,Demog!$P$2:$P$219,,,2)</f>
        <v>29561</v>
      </c>
      <c r="U3260" s="34">
        <f t="shared" si="50"/>
        <v>14</v>
      </c>
      <c r="V3260" s="13">
        <f>IF(OR(Table1[[#This Row],[7d_positivity_public]]=0,ISBLANK(Table1[[#This Row],[7d_positivity_public]])),"",(Table1[[#This Row],[7d_positivity_public]]-Table1[[#This Row],[7d_positivity_all]])/Table1[[#This Row],[7d_positivity_public]])</f>
        <v>0.4</v>
      </c>
      <c r="W3260">
        <v>3</v>
      </c>
    </row>
    <row r="3261" spans="1:23" x14ac:dyDescent="0.25">
      <c r="A3261" s="10">
        <v>44456</v>
      </c>
      <c r="B3261">
        <v>3262</v>
      </c>
      <c r="C3261" t="s">
        <v>193</v>
      </c>
      <c r="D3261">
        <v>6</v>
      </c>
      <c r="E3261">
        <v>6</v>
      </c>
      <c r="F3261">
        <v>0</v>
      </c>
      <c r="G3261">
        <v>4</v>
      </c>
      <c r="H3261">
        <v>88</v>
      </c>
      <c r="J3261">
        <v>88</v>
      </c>
      <c r="K3261">
        <v>88</v>
      </c>
      <c r="L3261">
        <v>92</v>
      </c>
      <c r="M3261">
        <v>84</v>
      </c>
      <c r="N3261">
        <v>81</v>
      </c>
      <c r="O3261">
        <v>78</v>
      </c>
      <c r="P3261">
        <v>82</v>
      </c>
      <c r="Q3261">
        <v>82</v>
      </c>
      <c r="R3261">
        <v>80</v>
      </c>
      <c r="T3261" s="34">
        <f>_xlfn.XLOOKUP(B3261,Demog!$A$2:$A$219,Demog!$P$2:$P$219,,,2)</f>
        <v>37453</v>
      </c>
      <c r="U3261" s="34">
        <f t="shared" si="50"/>
        <v>16</v>
      </c>
      <c r="V3261" s="13">
        <f>IF(OR(Table1[[#This Row],[7d_positivity_public]]=0,ISBLANK(Table1[[#This Row],[7d_positivity_public]])),"",(Table1[[#This Row],[7d_positivity_public]]-Table1[[#This Row],[7d_positivity_all]])/Table1[[#This Row],[7d_positivity_public]])</f>
        <v>0.5</v>
      </c>
      <c r="W3261">
        <v>2</v>
      </c>
    </row>
    <row r="3262" spans="1:23" x14ac:dyDescent="0.25">
      <c r="A3262" s="10">
        <v>44456</v>
      </c>
      <c r="B3262">
        <v>3263</v>
      </c>
      <c r="C3262" t="s">
        <v>194</v>
      </c>
      <c r="D3262">
        <v>10</v>
      </c>
      <c r="E3262">
        <v>5</v>
      </c>
      <c r="F3262">
        <v>5</v>
      </c>
      <c r="G3262">
        <v>10</v>
      </c>
      <c r="H3262">
        <v>95</v>
      </c>
      <c r="J3262">
        <v>90</v>
      </c>
      <c r="K3262">
        <v>95</v>
      </c>
      <c r="L3262">
        <v>97</v>
      </c>
      <c r="M3262">
        <v>92</v>
      </c>
      <c r="N3262">
        <v>87</v>
      </c>
      <c r="O3262">
        <v>79</v>
      </c>
      <c r="P3262">
        <v>87</v>
      </c>
      <c r="Q3262">
        <v>87</v>
      </c>
      <c r="R3262">
        <v>88</v>
      </c>
      <c r="T3262" s="34">
        <f>_xlfn.XLOOKUP(B3262,Demog!$A$2:$A$219,Demog!$P$2:$P$219,,,2)</f>
        <v>36496</v>
      </c>
      <c r="U3262" s="34">
        <f t="shared" si="50"/>
        <v>26</v>
      </c>
      <c r="V3262" s="13">
        <f>IF(OR(Table1[[#This Row],[7d_positivity_public]]=0,ISBLANK(Table1[[#This Row],[7d_positivity_public]])),"",(Table1[[#This Row],[7d_positivity_public]]-Table1[[#This Row],[7d_positivity_all]])/Table1[[#This Row],[7d_positivity_public]])</f>
        <v>0.4</v>
      </c>
      <c r="W3262">
        <v>6</v>
      </c>
    </row>
    <row r="3263" spans="1:23" x14ac:dyDescent="0.25">
      <c r="A3263" s="10">
        <v>44456</v>
      </c>
      <c r="B3263">
        <v>3264</v>
      </c>
      <c r="C3263" t="s">
        <v>195</v>
      </c>
      <c r="D3263">
        <v>8</v>
      </c>
      <c r="E3263">
        <v>5</v>
      </c>
      <c r="F3263">
        <v>3</v>
      </c>
      <c r="G3263">
        <v>9</v>
      </c>
      <c r="H3263">
        <v>92</v>
      </c>
      <c r="J3263">
        <v>90</v>
      </c>
      <c r="K3263">
        <v>92</v>
      </c>
      <c r="L3263">
        <v>94</v>
      </c>
      <c r="M3263">
        <v>91</v>
      </c>
      <c r="N3263">
        <v>86</v>
      </c>
      <c r="O3263">
        <v>80</v>
      </c>
      <c r="P3263">
        <v>87</v>
      </c>
      <c r="Q3263">
        <v>86</v>
      </c>
      <c r="R3263">
        <v>87</v>
      </c>
      <c r="T3263" s="34">
        <f>_xlfn.XLOOKUP(B3263,Demog!$A$2:$A$219,Demog!$P$2:$P$219,,,2)</f>
        <v>31065</v>
      </c>
      <c r="U3263" s="34">
        <f t="shared" si="50"/>
        <v>17</v>
      </c>
      <c r="V3263" s="13">
        <f>IF(OR(Table1[[#This Row],[7d_positivity_public]]=0,ISBLANK(Table1[[#This Row],[7d_positivity_public]])),"",(Table1[[#This Row],[7d_positivity_public]]-Table1[[#This Row],[7d_positivity_all]])/Table1[[#This Row],[7d_positivity_public]])</f>
        <v>0.33333333333333331</v>
      </c>
      <c r="W3263">
        <v>6</v>
      </c>
    </row>
    <row r="3264" spans="1:23" x14ac:dyDescent="0.25">
      <c r="A3264" s="10">
        <v>44456</v>
      </c>
      <c r="B3264">
        <v>3311</v>
      </c>
      <c r="C3264" t="s">
        <v>196</v>
      </c>
      <c r="D3264">
        <v>4</v>
      </c>
      <c r="E3264">
        <v>8</v>
      </c>
      <c r="F3264">
        <v>-4</v>
      </c>
      <c r="G3264">
        <v>3</v>
      </c>
      <c r="H3264">
        <v>91</v>
      </c>
      <c r="J3264">
        <v>90</v>
      </c>
      <c r="K3264">
        <v>91</v>
      </c>
      <c r="L3264">
        <v>92</v>
      </c>
      <c r="M3264">
        <v>91</v>
      </c>
      <c r="N3264">
        <v>85</v>
      </c>
      <c r="O3264">
        <v>81</v>
      </c>
      <c r="P3264">
        <v>86</v>
      </c>
      <c r="Q3264">
        <v>84</v>
      </c>
      <c r="R3264">
        <v>88</v>
      </c>
      <c r="T3264" s="34">
        <f>_xlfn.XLOOKUP(B3264,Demog!$A$2:$A$219,Demog!$P$2:$P$219,,,2)</f>
        <v>19230</v>
      </c>
      <c r="U3264" s="34">
        <f t="shared" si="50"/>
        <v>5</v>
      </c>
      <c r="V3264" s="13">
        <f>IF(OR(Table1[[#This Row],[7d_positivity_public]]=0,ISBLANK(Table1[[#This Row],[7d_positivity_public]])),"",(Table1[[#This Row],[7d_positivity_public]]-Table1[[#This Row],[7d_positivity_all]])/Table1[[#This Row],[7d_positivity_public]])</f>
        <v>0.33333333333333331</v>
      </c>
      <c r="W3264">
        <v>2</v>
      </c>
    </row>
    <row r="3265" spans="1:23" x14ac:dyDescent="0.25">
      <c r="A3265" s="10">
        <v>44456</v>
      </c>
      <c r="B3265">
        <v>3312</v>
      </c>
      <c r="C3265" t="s">
        <v>197</v>
      </c>
      <c r="D3265">
        <v>9</v>
      </c>
      <c r="E3265">
        <v>12</v>
      </c>
      <c r="F3265">
        <v>-3</v>
      </c>
      <c r="G3265">
        <v>9</v>
      </c>
      <c r="H3265">
        <v>91</v>
      </c>
      <c r="J3265">
        <v>92</v>
      </c>
      <c r="K3265">
        <v>91</v>
      </c>
      <c r="L3265">
        <v>92</v>
      </c>
      <c r="M3265">
        <v>90</v>
      </c>
      <c r="N3265">
        <v>84</v>
      </c>
      <c r="O3265">
        <v>75</v>
      </c>
      <c r="P3265">
        <v>85</v>
      </c>
      <c r="Q3265">
        <v>84</v>
      </c>
      <c r="R3265">
        <v>86</v>
      </c>
      <c r="T3265" s="34">
        <f>_xlfn.XLOOKUP(B3265,Demog!$A$2:$A$219,Demog!$P$2:$P$219,,,2)</f>
        <v>34244</v>
      </c>
      <c r="U3265" s="34">
        <f t="shared" si="50"/>
        <v>22</v>
      </c>
      <c r="V3265" s="13">
        <f>IF(OR(Table1[[#This Row],[7d_positivity_public]]=0,ISBLANK(Table1[[#This Row],[7d_positivity_public]])),"",(Table1[[#This Row],[7d_positivity_public]]-Table1[[#This Row],[7d_positivity_all]])/Table1[[#This Row],[7d_positivity_public]])</f>
        <v>0.55555555555555558</v>
      </c>
      <c r="W3265">
        <v>4</v>
      </c>
    </row>
    <row r="3266" spans="1:23" x14ac:dyDescent="0.25">
      <c r="A3266" s="10">
        <v>44456</v>
      </c>
      <c r="B3266">
        <v>3313</v>
      </c>
      <c r="C3266" t="s">
        <v>198</v>
      </c>
      <c r="D3266">
        <v>7</v>
      </c>
      <c r="E3266">
        <v>5</v>
      </c>
      <c r="F3266">
        <v>2</v>
      </c>
      <c r="G3266">
        <v>5</v>
      </c>
      <c r="H3266">
        <v>93</v>
      </c>
      <c r="J3266">
        <v>93</v>
      </c>
      <c r="K3266">
        <v>93</v>
      </c>
      <c r="L3266">
        <v>92</v>
      </c>
      <c r="M3266">
        <v>93</v>
      </c>
      <c r="N3266">
        <v>88</v>
      </c>
      <c r="O3266">
        <v>85</v>
      </c>
      <c r="P3266">
        <v>88</v>
      </c>
      <c r="Q3266">
        <v>86</v>
      </c>
      <c r="R3266">
        <v>91</v>
      </c>
      <c r="T3266" s="34">
        <f>_xlfn.XLOOKUP(B3266,Demog!$A$2:$A$219,Demog!$P$2:$P$219,,,2)</f>
        <v>29808</v>
      </c>
      <c r="U3266" s="34">
        <f t="shared" ref="U3266:U3329" si="51">ROUND(T3266*D3266/100000*7,0)</f>
        <v>15</v>
      </c>
      <c r="V3266" s="13">
        <f>IF(OR(Table1[[#This Row],[7d_positivity_public]]=0,ISBLANK(Table1[[#This Row],[7d_positivity_public]])),"",(Table1[[#This Row],[7d_positivity_public]]-Table1[[#This Row],[7d_positivity_all]])/Table1[[#This Row],[7d_positivity_public]])</f>
        <v>0.4</v>
      </c>
      <c r="W3266">
        <v>3</v>
      </c>
    </row>
    <row r="3267" spans="1:23" x14ac:dyDescent="0.25">
      <c r="A3267" s="10">
        <v>44456</v>
      </c>
      <c r="B3267">
        <v>3314</v>
      </c>
      <c r="C3267" t="s">
        <v>199</v>
      </c>
      <c r="D3267">
        <v>7</v>
      </c>
      <c r="E3267">
        <v>12</v>
      </c>
      <c r="F3267">
        <v>-5</v>
      </c>
      <c r="G3267">
        <v>4</v>
      </c>
      <c r="H3267">
        <v>92</v>
      </c>
      <c r="J3267">
        <v>90</v>
      </c>
      <c r="K3267">
        <v>92</v>
      </c>
      <c r="L3267">
        <v>90</v>
      </c>
      <c r="M3267">
        <v>94</v>
      </c>
      <c r="N3267">
        <v>87</v>
      </c>
      <c r="O3267">
        <v>83</v>
      </c>
      <c r="P3267">
        <v>88</v>
      </c>
      <c r="Q3267">
        <v>84</v>
      </c>
      <c r="R3267">
        <v>91</v>
      </c>
      <c r="T3267" s="34">
        <f>_xlfn.XLOOKUP(B3267,Demog!$A$2:$A$219,Demog!$P$2:$P$219,,,2)</f>
        <v>29271</v>
      </c>
      <c r="U3267" s="34">
        <f t="shared" si="51"/>
        <v>14</v>
      </c>
      <c r="V3267" s="13">
        <f>IF(OR(Table1[[#This Row],[7d_positivity_public]]=0,ISBLANK(Table1[[#This Row],[7d_positivity_public]])),"",(Table1[[#This Row],[7d_positivity_public]]-Table1[[#This Row],[7d_positivity_all]])/Table1[[#This Row],[7d_positivity_public]])</f>
        <v>0.25</v>
      </c>
      <c r="W3267">
        <v>3</v>
      </c>
    </row>
    <row r="3268" spans="1:23" x14ac:dyDescent="0.25">
      <c r="A3268" s="10">
        <v>44456</v>
      </c>
      <c r="B3268">
        <v>3315</v>
      </c>
      <c r="C3268" t="s">
        <v>200</v>
      </c>
      <c r="D3268">
        <v>5</v>
      </c>
      <c r="E3268">
        <v>7</v>
      </c>
      <c r="F3268">
        <v>-2</v>
      </c>
      <c r="G3268">
        <v>3</v>
      </c>
      <c r="H3268">
        <v>93</v>
      </c>
      <c r="J3268">
        <v>94</v>
      </c>
      <c r="K3268">
        <v>93</v>
      </c>
      <c r="L3268">
        <v>93</v>
      </c>
      <c r="M3268">
        <v>93</v>
      </c>
      <c r="N3268">
        <v>87</v>
      </c>
      <c r="O3268">
        <v>84</v>
      </c>
      <c r="P3268">
        <v>88</v>
      </c>
      <c r="Q3268">
        <v>86</v>
      </c>
      <c r="R3268">
        <v>89</v>
      </c>
      <c r="T3268" s="34">
        <f>_xlfn.XLOOKUP(B3268,Demog!$A$2:$A$219,Demog!$P$2:$P$219,,,2)</f>
        <v>28839</v>
      </c>
      <c r="U3268" s="34">
        <f t="shared" si="51"/>
        <v>10</v>
      </c>
      <c r="V3268" s="13">
        <f>IF(OR(Table1[[#This Row],[7d_positivity_public]]=0,ISBLANK(Table1[[#This Row],[7d_positivity_public]])),"",(Table1[[#This Row],[7d_positivity_public]]-Table1[[#This Row],[7d_positivity_all]])/Table1[[#This Row],[7d_positivity_public]])</f>
        <v>0.33333333333333331</v>
      </c>
      <c r="W3268">
        <v>2</v>
      </c>
    </row>
    <row r="3269" spans="1:23" x14ac:dyDescent="0.25">
      <c r="A3269" s="10">
        <v>44456</v>
      </c>
      <c r="B3269">
        <v>3321</v>
      </c>
      <c r="C3269" t="s">
        <v>201</v>
      </c>
      <c r="D3269">
        <v>8</v>
      </c>
      <c r="E3269">
        <v>10</v>
      </c>
      <c r="F3269">
        <v>-2</v>
      </c>
      <c r="G3269">
        <v>6</v>
      </c>
      <c r="H3269">
        <v>89</v>
      </c>
      <c r="J3269">
        <v>89</v>
      </c>
      <c r="K3269">
        <v>89</v>
      </c>
      <c r="L3269">
        <v>87</v>
      </c>
      <c r="M3269">
        <v>90</v>
      </c>
      <c r="N3269">
        <v>83</v>
      </c>
      <c r="O3269">
        <v>77</v>
      </c>
      <c r="P3269">
        <v>83</v>
      </c>
      <c r="Q3269">
        <v>79</v>
      </c>
      <c r="R3269">
        <v>86</v>
      </c>
      <c r="T3269" s="34">
        <f>_xlfn.XLOOKUP(B3269,Demog!$A$2:$A$219,Demog!$P$2:$P$219,,,2)</f>
        <v>19412</v>
      </c>
      <c r="U3269" s="34">
        <f t="shared" si="51"/>
        <v>11</v>
      </c>
      <c r="V3269" s="13">
        <f>IF(OR(Table1[[#This Row],[7d_positivity_public]]=0,ISBLANK(Table1[[#This Row],[7d_positivity_public]])),"",(Table1[[#This Row],[7d_positivity_public]]-Table1[[#This Row],[7d_positivity_all]])/Table1[[#This Row],[7d_positivity_public]])</f>
        <v>0.5</v>
      </c>
      <c r="W3269">
        <v>3</v>
      </c>
    </row>
    <row r="3270" spans="1:23" x14ac:dyDescent="0.25">
      <c r="A3270" s="10">
        <v>44456</v>
      </c>
      <c r="B3270">
        <v>3322</v>
      </c>
      <c r="C3270" t="s">
        <v>202</v>
      </c>
      <c r="D3270">
        <v>5</v>
      </c>
      <c r="E3270">
        <v>3</v>
      </c>
      <c r="F3270">
        <v>2</v>
      </c>
      <c r="G3270">
        <v>4</v>
      </c>
      <c r="H3270">
        <v>86</v>
      </c>
      <c r="J3270">
        <v>88</v>
      </c>
      <c r="K3270">
        <v>86</v>
      </c>
      <c r="L3270">
        <v>83</v>
      </c>
      <c r="M3270">
        <v>89</v>
      </c>
      <c r="N3270">
        <v>80</v>
      </c>
      <c r="O3270">
        <v>76</v>
      </c>
      <c r="P3270">
        <v>81</v>
      </c>
      <c r="Q3270">
        <v>75</v>
      </c>
      <c r="R3270">
        <v>85</v>
      </c>
      <c r="T3270" s="34">
        <f>_xlfn.XLOOKUP(B3270,Demog!$A$2:$A$219,Demog!$P$2:$P$219,,,2)</f>
        <v>25992</v>
      </c>
      <c r="U3270" s="34">
        <f t="shared" si="51"/>
        <v>9</v>
      </c>
      <c r="V3270" s="13">
        <f>IF(OR(Table1[[#This Row],[7d_positivity_public]]=0,ISBLANK(Table1[[#This Row],[7d_positivity_public]])),"",(Table1[[#This Row],[7d_positivity_public]]-Table1[[#This Row],[7d_positivity_all]])/Table1[[#This Row],[7d_positivity_public]])</f>
        <v>0.5</v>
      </c>
      <c r="W3270">
        <v>2</v>
      </c>
    </row>
    <row r="3271" spans="1:23" x14ac:dyDescent="0.25">
      <c r="A3271" s="10">
        <v>44456</v>
      </c>
      <c r="B3271">
        <v>3323</v>
      </c>
      <c r="C3271" t="s">
        <v>203</v>
      </c>
      <c r="D3271">
        <v>8</v>
      </c>
      <c r="E3271">
        <v>3</v>
      </c>
      <c r="F3271">
        <v>5</v>
      </c>
      <c r="G3271">
        <v>5</v>
      </c>
      <c r="H3271">
        <v>88</v>
      </c>
      <c r="J3271">
        <v>82</v>
      </c>
      <c r="K3271">
        <v>89</v>
      </c>
      <c r="L3271">
        <v>86</v>
      </c>
      <c r="M3271">
        <v>90</v>
      </c>
      <c r="N3271">
        <v>82</v>
      </c>
      <c r="O3271">
        <v>75</v>
      </c>
      <c r="P3271">
        <v>83</v>
      </c>
      <c r="Q3271">
        <v>77</v>
      </c>
      <c r="R3271">
        <v>87</v>
      </c>
      <c r="T3271" s="34">
        <f>_xlfn.XLOOKUP(B3271,Demog!$A$2:$A$219,Demog!$P$2:$P$219,,,2)</f>
        <v>5086</v>
      </c>
      <c r="U3271" s="34">
        <f t="shared" si="51"/>
        <v>3</v>
      </c>
      <c r="V3271" s="13">
        <f>IF(OR(Table1[[#This Row],[7d_positivity_public]]=0,ISBLANK(Table1[[#This Row],[7d_positivity_public]])),"",(Table1[[#This Row],[7d_positivity_public]]-Table1[[#This Row],[7d_positivity_all]])/Table1[[#This Row],[7d_positivity_public]])</f>
        <v>0.6</v>
      </c>
      <c r="W3271">
        <v>2</v>
      </c>
    </row>
    <row r="3272" spans="1:23" x14ac:dyDescent="0.25">
      <c r="A3272" s="10">
        <v>44456</v>
      </c>
      <c r="B3272">
        <v>4111</v>
      </c>
      <c r="C3272" t="s">
        <v>204</v>
      </c>
      <c r="D3272">
        <v>22</v>
      </c>
      <c r="E3272">
        <v>9</v>
      </c>
      <c r="F3272">
        <v>13</v>
      </c>
      <c r="G3272">
        <v>21</v>
      </c>
      <c r="H3272">
        <v>91</v>
      </c>
      <c r="J3272">
        <v>85</v>
      </c>
      <c r="K3272">
        <v>91</v>
      </c>
      <c r="L3272">
        <v>92</v>
      </c>
      <c r="M3272">
        <v>90</v>
      </c>
      <c r="N3272">
        <v>82</v>
      </c>
      <c r="O3272">
        <v>70</v>
      </c>
      <c r="P3272">
        <v>83</v>
      </c>
      <c r="Q3272">
        <v>82</v>
      </c>
      <c r="R3272">
        <v>84</v>
      </c>
      <c r="T3272" s="34">
        <f>_xlfn.XLOOKUP(B3272,Demog!$A$2:$A$219,Demog!$P$2:$P$219,,,2)</f>
        <v>31290</v>
      </c>
      <c r="U3272" s="34">
        <f t="shared" si="51"/>
        <v>48</v>
      </c>
      <c r="V3272" s="13">
        <f>IF(OR(Table1[[#This Row],[7d_positivity_public]]=0,ISBLANK(Table1[[#This Row],[7d_positivity_public]])),"",(Table1[[#This Row],[7d_positivity_public]]-Table1[[#This Row],[7d_positivity_all]])/Table1[[#This Row],[7d_positivity_public]])</f>
        <v>0.23809523809523808</v>
      </c>
      <c r="W3272">
        <v>16</v>
      </c>
    </row>
    <row r="3273" spans="1:23" x14ac:dyDescent="0.25">
      <c r="A3273" s="10">
        <v>44456</v>
      </c>
      <c r="B3273">
        <v>4112</v>
      </c>
      <c r="C3273" t="s">
        <v>205</v>
      </c>
      <c r="D3273">
        <v>7</v>
      </c>
      <c r="E3273">
        <v>3</v>
      </c>
      <c r="F3273">
        <v>4</v>
      </c>
      <c r="G3273">
        <v>6</v>
      </c>
      <c r="H3273">
        <v>93</v>
      </c>
      <c r="J3273">
        <v>89</v>
      </c>
      <c r="K3273">
        <v>93</v>
      </c>
      <c r="L3273">
        <v>92</v>
      </c>
      <c r="M3273">
        <v>93</v>
      </c>
      <c r="N3273">
        <v>87</v>
      </c>
      <c r="O3273">
        <v>79</v>
      </c>
      <c r="P3273">
        <v>88</v>
      </c>
      <c r="Q3273">
        <v>85</v>
      </c>
      <c r="R3273">
        <v>90</v>
      </c>
      <c r="T3273" s="34">
        <f>_xlfn.XLOOKUP(B3273,Demog!$A$2:$A$219,Demog!$P$2:$P$219,,,2)</f>
        <v>32057</v>
      </c>
      <c r="U3273" s="34">
        <f t="shared" si="51"/>
        <v>16</v>
      </c>
      <c r="V3273" s="13">
        <f>IF(OR(Table1[[#This Row],[7d_positivity_public]]=0,ISBLANK(Table1[[#This Row],[7d_positivity_public]])),"",(Table1[[#This Row],[7d_positivity_public]]-Table1[[#This Row],[7d_positivity_all]])/Table1[[#This Row],[7d_positivity_public]])</f>
        <v>0.16666666666666666</v>
      </c>
      <c r="W3273">
        <v>5</v>
      </c>
    </row>
    <row r="3274" spans="1:23" x14ac:dyDescent="0.25">
      <c r="A3274" s="10">
        <v>44456</v>
      </c>
      <c r="B3274">
        <v>4113</v>
      </c>
      <c r="C3274" t="s">
        <v>206</v>
      </c>
      <c r="D3274">
        <v>11</v>
      </c>
      <c r="E3274">
        <v>5</v>
      </c>
      <c r="F3274">
        <v>6</v>
      </c>
      <c r="G3274">
        <v>11</v>
      </c>
      <c r="H3274">
        <v>92</v>
      </c>
      <c r="J3274">
        <v>86</v>
      </c>
      <c r="K3274">
        <v>92</v>
      </c>
      <c r="L3274">
        <v>93</v>
      </c>
      <c r="M3274">
        <v>91</v>
      </c>
      <c r="N3274">
        <v>85</v>
      </c>
      <c r="O3274">
        <v>76</v>
      </c>
      <c r="P3274">
        <v>86</v>
      </c>
      <c r="Q3274">
        <v>84</v>
      </c>
      <c r="R3274">
        <v>88</v>
      </c>
      <c r="T3274" s="34">
        <f>_xlfn.XLOOKUP(B3274,Demog!$A$2:$A$219,Demog!$P$2:$P$219,,,2)</f>
        <v>22445</v>
      </c>
      <c r="U3274" s="34">
        <f t="shared" si="51"/>
        <v>17</v>
      </c>
      <c r="V3274" s="13">
        <f>IF(OR(Table1[[#This Row],[7d_positivity_public]]=0,ISBLANK(Table1[[#This Row],[7d_positivity_public]])),"",(Table1[[#This Row],[7d_positivity_public]]-Table1[[#This Row],[7d_positivity_all]])/Table1[[#This Row],[7d_positivity_public]])</f>
        <v>9.0909090909090912E-2</v>
      </c>
      <c r="W3274">
        <v>10</v>
      </c>
    </row>
    <row r="3275" spans="1:23" x14ac:dyDescent="0.25">
      <c r="A3275" s="10">
        <v>44456</v>
      </c>
      <c r="B3275">
        <v>4114</v>
      </c>
      <c r="C3275" t="s">
        <v>207</v>
      </c>
      <c r="D3275">
        <v>2</v>
      </c>
      <c r="E3275">
        <v>4</v>
      </c>
      <c r="F3275">
        <v>-2</v>
      </c>
      <c r="G3275">
        <v>2</v>
      </c>
      <c r="H3275">
        <v>95</v>
      </c>
      <c r="J3275">
        <v>98</v>
      </c>
      <c r="K3275">
        <v>95</v>
      </c>
      <c r="L3275">
        <v>93</v>
      </c>
      <c r="M3275">
        <v>96</v>
      </c>
      <c r="N3275">
        <v>90</v>
      </c>
      <c r="O3275">
        <v>87</v>
      </c>
      <c r="P3275">
        <v>90</v>
      </c>
      <c r="Q3275">
        <v>85</v>
      </c>
      <c r="R3275">
        <v>93</v>
      </c>
      <c r="T3275" s="34">
        <f>_xlfn.XLOOKUP(B3275,Demog!$A$2:$A$219,Demog!$P$2:$P$219,,,2)</f>
        <v>18094</v>
      </c>
      <c r="U3275" s="34">
        <f t="shared" si="51"/>
        <v>3</v>
      </c>
      <c r="V3275" s="13">
        <f>IF(OR(Table1[[#This Row],[7d_positivity_public]]=0,ISBLANK(Table1[[#This Row],[7d_positivity_public]])),"",(Table1[[#This Row],[7d_positivity_public]]-Table1[[#This Row],[7d_positivity_all]])/Table1[[#This Row],[7d_positivity_public]])</f>
        <v>0</v>
      </c>
      <c r="W3275">
        <v>2</v>
      </c>
    </row>
    <row r="3276" spans="1:23" x14ac:dyDescent="0.25">
      <c r="A3276" s="10">
        <v>44456</v>
      </c>
      <c r="B3276">
        <v>4115</v>
      </c>
      <c r="C3276" t="s">
        <v>208</v>
      </c>
      <c r="D3276">
        <v>4</v>
      </c>
      <c r="E3276">
        <v>7</v>
      </c>
      <c r="F3276">
        <v>-3</v>
      </c>
      <c r="G3276">
        <v>4</v>
      </c>
      <c r="H3276">
        <v>96</v>
      </c>
      <c r="J3276">
        <v>93</v>
      </c>
      <c r="K3276">
        <v>96</v>
      </c>
      <c r="L3276">
        <v>97</v>
      </c>
      <c r="M3276">
        <v>95</v>
      </c>
      <c r="N3276">
        <v>89</v>
      </c>
      <c r="O3276">
        <v>80</v>
      </c>
      <c r="P3276">
        <v>90</v>
      </c>
      <c r="Q3276">
        <v>88</v>
      </c>
      <c r="R3276">
        <v>92</v>
      </c>
      <c r="T3276" s="34">
        <f>_xlfn.XLOOKUP(B3276,Demog!$A$2:$A$219,Demog!$P$2:$P$219,,,2)</f>
        <v>38257</v>
      </c>
      <c r="U3276" s="34">
        <f t="shared" si="51"/>
        <v>11</v>
      </c>
      <c r="V3276" s="13">
        <f>IF(OR(Table1[[#This Row],[7d_positivity_public]]=0,ISBLANK(Table1[[#This Row],[7d_positivity_public]])),"",(Table1[[#This Row],[7d_positivity_public]]-Table1[[#This Row],[7d_positivity_all]])/Table1[[#This Row],[7d_positivity_public]])</f>
        <v>0.25</v>
      </c>
      <c r="W3276">
        <v>3</v>
      </c>
    </row>
    <row r="3277" spans="1:23" x14ac:dyDescent="0.25">
      <c r="A3277" s="10">
        <v>44456</v>
      </c>
      <c r="B3277">
        <v>4116</v>
      </c>
      <c r="C3277" t="s">
        <v>209</v>
      </c>
      <c r="D3277">
        <v>9</v>
      </c>
      <c r="E3277">
        <v>3</v>
      </c>
      <c r="F3277">
        <v>6</v>
      </c>
      <c r="G3277">
        <v>7</v>
      </c>
      <c r="H3277">
        <v>93</v>
      </c>
      <c r="J3277">
        <v>93</v>
      </c>
      <c r="K3277">
        <v>93</v>
      </c>
      <c r="L3277">
        <v>92</v>
      </c>
      <c r="M3277">
        <v>93</v>
      </c>
      <c r="N3277">
        <v>86</v>
      </c>
      <c r="O3277">
        <v>80</v>
      </c>
      <c r="P3277">
        <v>87</v>
      </c>
      <c r="Q3277">
        <v>84</v>
      </c>
      <c r="R3277">
        <v>90</v>
      </c>
      <c r="T3277" s="34">
        <f>_xlfn.XLOOKUP(B3277,Demog!$A$2:$A$219,Demog!$P$2:$P$219,,,2)</f>
        <v>24167</v>
      </c>
      <c r="U3277" s="34">
        <f t="shared" si="51"/>
        <v>15</v>
      </c>
      <c r="V3277" s="13">
        <f>IF(OR(Table1[[#This Row],[7d_positivity_public]]=0,ISBLANK(Table1[[#This Row],[7d_positivity_public]])),"",(Table1[[#This Row],[7d_positivity_public]]-Table1[[#This Row],[7d_positivity_all]])/Table1[[#This Row],[7d_positivity_public]])</f>
        <v>0.2857142857142857</v>
      </c>
      <c r="W3277">
        <v>5</v>
      </c>
    </row>
    <row r="3278" spans="1:23" x14ac:dyDescent="0.25">
      <c r="A3278" s="10">
        <v>44456</v>
      </c>
      <c r="B3278">
        <v>4117</v>
      </c>
      <c r="C3278" t="s">
        <v>210</v>
      </c>
      <c r="D3278">
        <v>9</v>
      </c>
      <c r="E3278">
        <v>4</v>
      </c>
      <c r="F3278">
        <v>5</v>
      </c>
      <c r="G3278">
        <v>8</v>
      </c>
      <c r="H3278">
        <v>91</v>
      </c>
      <c r="J3278">
        <v>88</v>
      </c>
      <c r="K3278">
        <v>92</v>
      </c>
      <c r="L3278">
        <v>90</v>
      </c>
      <c r="M3278">
        <v>93</v>
      </c>
      <c r="N3278">
        <v>84</v>
      </c>
      <c r="O3278">
        <v>77</v>
      </c>
      <c r="P3278">
        <v>85</v>
      </c>
      <c r="Q3278">
        <v>81</v>
      </c>
      <c r="R3278">
        <v>89</v>
      </c>
      <c r="T3278" s="34">
        <f>_xlfn.XLOOKUP(B3278,Demog!$A$2:$A$219,Demog!$P$2:$P$219,,,2)</f>
        <v>29704</v>
      </c>
      <c r="U3278" s="34">
        <f t="shared" si="51"/>
        <v>19</v>
      </c>
      <c r="V3278" s="13">
        <f>IF(OR(Table1[[#This Row],[7d_positivity_public]]=0,ISBLANK(Table1[[#This Row],[7d_positivity_public]])),"",(Table1[[#This Row],[7d_positivity_public]]-Table1[[#This Row],[7d_positivity_all]])/Table1[[#This Row],[7d_positivity_public]])</f>
        <v>0.25</v>
      </c>
      <c r="W3278">
        <v>6</v>
      </c>
    </row>
    <row r="3279" spans="1:23" x14ac:dyDescent="0.25">
      <c r="A3279" s="10">
        <v>44456</v>
      </c>
      <c r="B3279">
        <v>4118</v>
      </c>
      <c r="C3279" t="s">
        <v>211</v>
      </c>
      <c r="D3279">
        <v>4</v>
      </c>
      <c r="E3279">
        <v>2</v>
      </c>
      <c r="F3279">
        <v>2</v>
      </c>
      <c r="G3279">
        <v>3</v>
      </c>
      <c r="H3279">
        <v>91</v>
      </c>
      <c r="J3279">
        <v>86</v>
      </c>
      <c r="K3279">
        <v>91</v>
      </c>
      <c r="L3279">
        <v>89</v>
      </c>
      <c r="M3279">
        <v>93</v>
      </c>
      <c r="N3279">
        <v>85</v>
      </c>
      <c r="O3279">
        <v>76</v>
      </c>
      <c r="P3279">
        <v>86</v>
      </c>
      <c r="Q3279">
        <v>81</v>
      </c>
      <c r="R3279">
        <v>90</v>
      </c>
      <c r="T3279" s="34">
        <f>_xlfn.XLOOKUP(B3279,Demog!$A$2:$A$219,Demog!$P$2:$P$219,,,2)</f>
        <v>10408</v>
      </c>
      <c r="U3279" s="34">
        <f t="shared" si="51"/>
        <v>3</v>
      </c>
      <c r="V3279" s="13">
        <f>IF(OR(Table1[[#This Row],[7d_positivity_public]]=0,ISBLANK(Table1[[#This Row],[7d_positivity_public]])),"",(Table1[[#This Row],[7d_positivity_public]]-Table1[[#This Row],[7d_positivity_all]])/Table1[[#This Row],[7d_positivity_public]])</f>
        <v>0</v>
      </c>
      <c r="W3279">
        <v>3</v>
      </c>
    </row>
    <row r="3280" spans="1:23" x14ac:dyDescent="0.25">
      <c r="A3280" s="10">
        <v>44456</v>
      </c>
      <c r="B3280">
        <v>4119</v>
      </c>
      <c r="C3280" t="s">
        <v>212</v>
      </c>
      <c r="D3280">
        <v>12</v>
      </c>
      <c r="E3280">
        <v>3</v>
      </c>
      <c r="F3280">
        <v>9</v>
      </c>
      <c r="G3280">
        <v>8</v>
      </c>
      <c r="H3280">
        <v>89</v>
      </c>
      <c r="J3280">
        <v>84</v>
      </c>
      <c r="K3280">
        <v>89</v>
      </c>
      <c r="L3280">
        <v>87</v>
      </c>
      <c r="M3280">
        <v>92</v>
      </c>
      <c r="N3280">
        <v>82</v>
      </c>
      <c r="O3280">
        <v>71</v>
      </c>
      <c r="P3280">
        <v>82</v>
      </c>
      <c r="Q3280">
        <v>77</v>
      </c>
      <c r="R3280">
        <v>87</v>
      </c>
      <c r="T3280" s="34">
        <f>_xlfn.XLOOKUP(B3280,Demog!$A$2:$A$219,Demog!$P$2:$P$219,,,2)</f>
        <v>19497</v>
      </c>
      <c r="U3280" s="34">
        <f t="shared" si="51"/>
        <v>16</v>
      </c>
      <c r="V3280" s="13">
        <f>IF(OR(Table1[[#This Row],[7d_positivity_public]]=0,ISBLANK(Table1[[#This Row],[7d_positivity_public]])),"",(Table1[[#This Row],[7d_positivity_public]]-Table1[[#This Row],[7d_positivity_all]])/Table1[[#This Row],[7d_positivity_public]])</f>
        <v>0</v>
      </c>
      <c r="W3280">
        <v>8</v>
      </c>
    </row>
    <row r="3281" spans="1:23" x14ac:dyDescent="0.25">
      <c r="A3281" s="10">
        <v>44456</v>
      </c>
      <c r="B3281">
        <v>4121</v>
      </c>
      <c r="C3281" t="s">
        <v>213</v>
      </c>
      <c r="D3281">
        <v>5</v>
      </c>
      <c r="E3281">
        <v>3</v>
      </c>
      <c r="F3281">
        <v>2</v>
      </c>
      <c r="G3281">
        <v>6</v>
      </c>
      <c r="H3281">
        <v>89</v>
      </c>
      <c r="J3281">
        <v>82</v>
      </c>
      <c r="K3281">
        <v>89</v>
      </c>
      <c r="L3281">
        <v>85</v>
      </c>
      <c r="M3281">
        <v>93</v>
      </c>
      <c r="N3281">
        <v>82</v>
      </c>
      <c r="O3281">
        <v>70</v>
      </c>
      <c r="P3281">
        <v>83</v>
      </c>
      <c r="Q3281">
        <v>76</v>
      </c>
      <c r="R3281">
        <v>90</v>
      </c>
      <c r="T3281" s="34">
        <f>_xlfn.XLOOKUP(B3281,Demog!$A$2:$A$219,Demog!$P$2:$P$219,,,2)</f>
        <v>16859</v>
      </c>
      <c r="U3281" s="34">
        <f t="shared" si="51"/>
        <v>6</v>
      </c>
      <c r="V3281" s="13">
        <f>IF(OR(Table1[[#This Row],[7d_positivity_public]]=0,ISBLANK(Table1[[#This Row],[7d_positivity_public]])),"",(Table1[[#This Row],[7d_positivity_public]]-Table1[[#This Row],[7d_positivity_all]])/Table1[[#This Row],[7d_positivity_public]])</f>
        <v>0.16666666666666666</v>
      </c>
      <c r="W3281">
        <v>5</v>
      </c>
    </row>
    <row r="3282" spans="1:23" x14ac:dyDescent="0.25">
      <c r="A3282" s="10">
        <v>44456</v>
      </c>
      <c r="B3282">
        <v>4122</v>
      </c>
      <c r="C3282" t="s">
        <v>214</v>
      </c>
      <c r="D3282">
        <v>2</v>
      </c>
      <c r="E3282">
        <v>10</v>
      </c>
      <c r="F3282">
        <v>-8</v>
      </c>
      <c r="G3282">
        <v>2</v>
      </c>
      <c r="H3282">
        <v>88</v>
      </c>
      <c r="J3282">
        <v>86</v>
      </c>
      <c r="K3282">
        <v>88</v>
      </c>
      <c r="L3282">
        <v>82</v>
      </c>
      <c r="M3282">
        <v>93</v>
      </c>
      <c r="N3282">
        <v>80</v>
      </c>
      <c r="O3282">
        <v>69</v>
      </c>
      <c r="P3282">
        <v>81</v>
      </c>
      <c r="Q3282">
        <v>68</v>
      </c>
      <c r="R3282">
        <v>89</v>
      </c>
      <c r="T3282" s="34">
        <f>_xlfn.XLOOKUP(B3282,Demog!$A$2:$A$219,Demog!$P$2:$P$219,,,2)</f>
        <v>4837</v>
      </c>
      <c r="U3282" s="34">
        <f t="shared" si="51"/>
        <v>1</v>
      </c>
      <c r="V3282" s="13">
        <f>IF(OR(Table1[[#This Row],[7d_positivity_public]]=0,ISBLANK(Table1[[#This Row],[7d_positivity_public]])),"",(Table1[[#This Row],[7d_positivity_public]]-Table1[[#This Row],[7d_positivity_all]])/Table1[[#This Row],[7d_positivity_public]])</f>
        <v>0</v>
      </c>
      <c r="W3282">
        <v>2</v>
      </c>
    </row>
    <row r="3283" spans="1:23" x14ac:dyDescent="0.25">
      <c r="A3283" s="10">
        <v>44456</v>
      </c>
      <c r="B3283">
        <v>4123</v>
      </c>
      <c r="C3283" t="s">
        <v>215</v>
      </c>
      <c r="D3283">
        <v>6</v>
      </c>
      <c r="E3283">
        <v>5</v>
      </c>
      <c r="F3283">
        <v>1</v>
      </c>
      <c r="G3283">
        <v>4</v>
      </c>
      <c r="H3283">
        <v>90</v>
      </c>
      <c r="J3283">
        <v>88</v>
      </c>
      <c r="K3283">
        <v>91</v>
      </c>
      <c r="L3283">
        <v>89</v>
      </c>
      <c r="M3283">
        <v>93</v>
      </c>
      <c r="N3283">
        <v>82</v>
      </c>
      <c r="O3283">
        <v>74</v>
      </c>
      <c r="P3283">
        <v>83</v>
      </c>
      <c r="Q3283">
        <v>79</v>
      </c>
      <c r="R3283">
        <v>89</v>
      </c>
      <c r="T3283" s="34">
        <f>_xlfn.XLOOKUP(B3283,Demog!$A$2:$A$219,Demog!$P$2:$P$219,,,2)</f>
        <v>37985</v>
      </c>
      <c r="U3283" s="34">
        <f t="shared" si="51"/>
        <v>16</v>
      </c>
      <c r="V3283" s="13">
        <f>IF(OR(Table1[[#This Row],[7d_positivity_public]]=0,ISBLANK(Table1[[#This Row],[7d_positivity_public]])),"",(Table1[[#This Row],[7d_positivity_public]]-Table1[[#This Row],[7d_positivity_all]])/Table1[[#This Row],[7d_positivity_public]])</f>
        <v>0.25</v>
      </c>
      <c r="W3283">
        <v>3</v>
      </c>
    </row>
    <row r="3284" spans="1:23" x14ac:dyDescent="0.25">
      <c r="A3284" s="10">
        <v>44456</v>
      </c>
      <c r="B3284">
        <v>4124</v>
      </c>
      <c r="C3284" t="s">
        <v>216</v>
      </c>
      <c r="D3284">
        <v>6</v>
      </c>
      <c r="E3284">
        <v>2</v>
      </c>
      <c r="F3284">
        <v>4</v>
      </c>
      <c r="G3284">
        <v>6</v>
      </c>
      <c r="H3284">
        <v>85</v>
      </c>
      <c r="J3284">
        <v>81</v>
      </c>
      <c r="K3284">
        <v>85</v>
      </c>
      <c r="L3284">
        <v>79</v>
      </c>
      <c r="M3284">
        <v>90</v>
      </c>
      <c r="N3284">
        <v>77</v>
      </c>
      <c r="O3284">
        <v>68</v>
      </c>
      <c r="P3284">
        <v>78</v>
      </c>
      <c r="Q3284">
        <v>68</v>
      </c>
      <c r="R3284">
        <v>87</v>
      </c>
      <c r="T3284" s="34">
        <f>_xlfn.XLOOKUP(B3284,Demog!$A$2:$A$219,Demog!$P$2:$P$219,,,2)</f>
        <v>14894</v>
      </c>
      <c r="U3284" s="34">
        <f t="shared" si="51"/>
        <v>6</v>
      </c>
      <c r="V3284" s="13">
        <f>IF(OR(Table1[[#This Row],[7d_positivity_public]]=0,ISBLANK(Table1[[#This Row],[7d_positivity_public]])),"",(Table1[[#This Row],[7d_positivity_public]]-Table1[[#This Row],[7d_positivity_all]])/Table1[[#This Row],[7d_positivity_public]])</f>
        <v>0.16666666666666666</v>
      </c>
      <c r="W3284">
        <v>5</v>
      </c>
    </row>
    <row r="3285" spans="1:23" x14ac:dyDescent="0.25">
      <c r="A3285" s="10">
        <v>44456</v>
      </c>
      <c r="B3285">
        <v>4125</v>
      </c>
      <c r="C3285" t="s">
        <v>217</v>
      </c>
      <c r="D3285">
        <v>12</v>
      </c>
      <c r="E3285">
        <v>0</v>
      </c>
      <c r="F3285">
        <v>12</v>
      </c>
      <c r="G3285">
        <v>7</v>
      </c>
      <c r="H3285">
        <v>80</v>
      </c>
      <c r="J3285">
        <v>75</v>
      </c>
      <c r="K3285">
        <v>81</v>
      </c>
      <c r="L3285">
        <v>72</v>
      </c>
      <c r="M3285">
        <v>87</v>
      </c>
      <c r="N3285">
        <v>72</v>
      </c>
      <c r="O3285">
        <v>54</v>
      </c>
      <c r="P3285">
        <v>74</v>
      </c>
      <c r="Q3285">
        <v>61</v>
      </c>
      <c r="R3285">
        <v>84</v>
      </c>
      <c r="T3285" s="34">
        <f>_xlfn.XLOOKUP(B3285,Demog!$A$2:$A$219,Demog!$P$2:$P$219,,,2)</f>
        <v>2885</v>
      </c>
      <c r="U3285" s="34">
        <f t="shared" si="51"/>
        <v>2</v>
      </c>
      <c r="V3285" s="13">
        <f>IF(OR(Table1[[#This Row],[7d_positivity_public]]=0,ISBLANK(Table1[[#This Row],[7d_positivity_public]])),"",(Table1[[#This Row],[7d_positivity_public]]-Table1[[#This Row],[7d_positivity_all]])/Table1[[#This Row],[7d_positivity_public]])</f>
        <v>0</v>
      </c>
      <c r="W3285">
        <v>7</v>
      </c>
    </row>
    <row r="3286" spans="1:23" x14ac:dyDescent="0.25">
      <c r="A3286" s="10">
        <v>44456</v>
      </c>
      <c r="B3286">
        <v>4131</v>
      </c>
      <c r="C3286" t="s">
        <v>218</v>
      </c>
      <c r="D3286">
        <v>5</v>
      </c>
      <c r="E3286">
        <v>2</v>
      </c>
      <c r="F3286">
        <v>3</v>
      </c>
      <c r="G3286">
        <v>5</v>
      </c>
      <c r="H3286">
        <v>94</v>
      </c>
      <c r="J3286">
        <v>94</v>
      </c>
      <c r="K3286">
        <v>94</v>
      </c>
      <c r="L3286">
        <v>91</v>
      </c>
      <c r="M3286">
        <v>95</v>
      </c>
      <c r="N3286">
        <v>89</v>
      </c>
      <c r="O3286">
        <v>84</v>
      </c>
      <c r="P3286">
        <v>89</v>
      </c>
      <c r="Q3286">
        <v>84</v>
      </c>
      <c r="R3286">
        <v>92</v>
      </c>
      <c r="T3286" s="34">
        <f>_xlfn.XLOOKUP(B3286,Demog!$A$2:$A$219,Demog!$P$2:$P$219,,,2)</f>
        <v>22020</v>
      </c>
      <c r="U3286" s="34">
        <f t="shared" si="51"/>
        <v>8</v>
      </c>
      <c r="V3286" s="13">
        <f>IF(OR(Table1[[#This Row],[7d_positivity_public]]=0,ISBLANK(Table1[[#This Row],[7d_positivity_public]])),"",(Table1[[#This Row],[7d_positivity_public]]-Table1[[#This Row],[7d_positivity_all]])/Table1[[#This Row],[7d_positivity_public]])</f>
        <v>0.2</v>
      </c>
      <c r="W3286">
        <v>4</v>
      </c>
    </row>
    <row r="3287" spans="1:23" x14ac:dyDescent="0.25">
      <c r="A3287" s="10">
        <v>44456</v>
      </c>
      <c r="B3287">
        <v>4132</v>
      </c>
      <c r="C3287" t="s">
        <v>219</v>
      </c>
      <c r="D3287">
        <v>1</v>
      </c>
      <c r="E3287">
        <v>5</v>
      </c>
      <c r="F3287">
        <v>-4</v>
      </c>
      <c r="G3287">
        <v>1</v>
      </c>
      <c r="H3287">
        <v>92</v>
      </c>
      <c r="J3287">
        <v>89</v>
      </c>
      <c r="K3287">
        <v>92</v>
      </c>
      <c r="L3287">
        <v>89</v>
      </c>
      <c r="M3287">
        <v>94</v>
      </c>
      <c r="N3287">
        <v>87</v>
      </c>
      <c r="O3287">
        <v>79</v>
      </c>
      <c r="P3287">
        <v>87</v>
      </c>
      <c r="Q3287">
        <v>82</v>
      </c>
      <c r="R3287">
        <v>91</v>
      </c>
      <c r="T3287" s="34">
        <f>_xlfn.XLOOKUP(B3287,Demog!$A$2:$A$219,Demog!$P$2:$P$219,,,2)</f>
        <v>19325</v>
      </c>
      <c r="U3287" s="34">
        <f t="shared" si="51"/>
        <v>1</v>
      </c>
      <c r="V3287" s="13">
        <f>IF(OR(Table1[[#This Row],[7d_positivity_public]]=0,ISBLANK(Table1[[#This Row],[7d_positivity_public]])),"",(Table1[[#This Row],[7d_positivity_public]]-Table1[[#This Row],[7d_positivity_all]])/Table1[[#This Row],[7d_positivity_public]])</f>
        <v>0</v>
      </c>
      <c r="W3287">
        <v>1</v>
      </c>
    </row>
    <row r="3288" spans="1:23" x14ac:dyDescent="0.25">
      <c r="A3288" s="10">
        <v>44456</v>
      </c>
      <c r="B3288">
        <v>4133</v>
      </c>
      <c r="C3288" t="s">
        <v>220</v>
      </c>
      <c r="D3288">
        <v>11</v>
      </c>
      <c r="E3288">
        <v>7</v>
      </c>
      <c r="F3288">
        <v>4</v>
      </c>
      <c r="G3288">
        <v>14</v>
      </c>
      <c r="H3288">
        <v>92</v>
      </c>
      <c r="J3288">
        <v>89</v>
      </c>
      <c r="K3288">
        <v>92</v>
      </c>
      <c r="L3288">
        <v>88</v>
      </c>
      <c r="M3288">
        <v>95</v>
      </c>
      <c r="N3288">
        <v>88</v>
      </c>
      <c r="O3288">
        <v>77</v>
      </c>
      <c r="P3288">
        <v>88</v>
      </c>
      <c r="Q3288">
        <v>80</v>
      </c>
      <c r="R3288">
        <v>92</v>
      </c>
      <c r="T3288" s="34">
        <f>_xlfn.XLOOKUP(B3288,Demog!$A$2:$A$219,Demog!$P$2:$P$219,,,2)</f>
        <v>11675</v>
      </c>
      <c r="U3288" s="34">
        <f t="shared" si="51"/>
        <v>9</v>
      </c>
      <c r="V3288" s="13">
        <f>IF(OR(Table1[[#This Row],[7d_positivity_public]]=0,ISBLANK(Table1[[#This Row],[7d_positivity_public]])),"",(Table1[[#This Row],[7d_positivity_public]]-Table1[[#This Row],[7d_positivity_all]])/Table1[[#This Row],[7d_positivity_public]])</f>
        <v>0.2857142857142857</v>
      </c>
      <c r="W3288">
        <v>10</v>
      </c>
    </row>
    <row r="3289" spans="1:23" x14ac:dyDescent="0.25">
      <c r="A3289" s="10">
        <v>44456</v>
      </c>
      <c r="B3289">
        <v>4134</v>
      </c>
      <c r="C3289" t="s">
        <v>221</v>
      </c>
      <c r="D3289">
        <v>7</v>
      </c>
      <c r="E3289">
        <v>2</v>
      </c>
      <c r="F3289">
        <v>5</v>
      </c>
      <c r="G3289">
        <v>11</v>
      </c>
      <c r="H3289">
        <v>94</v>
      </c>
      <c r="J3289">
        <v>90</v>
      </c>
      <c r="K3289">
        <v>94</v>
      </c>
      <c r="L3289">
        <v>91</v>
      </c>
      <c r="M3289">
        <v>95</v>
      </c>
      <c r="N3289">
        <v>90</v>
      </c>
      <c r="O3289">
        <v>83</v>
      </c>
      <c r="P3289">
        <v>90</v>
      </c>
      <c r="Q3289">
        <v>84</v>
      </c>
      <c r="R3289">
        <v>92</v>
      </c>
      <c r="T3289" s="34">
        <f>_xlfn.XLOOKUP(B3289,Demog!$A$2:$A$219,Demog!$P$2:$P$219,,,2)</f>
        <v>11672</v>
      </c>
      <c r="U3289" s="34">
        <f t="shared" si="51"/>
        <v>6</v>
      </c>
      <c r="V3289" s="13">
        <f>IF(OR(Table1[[#This Row],[7d_positivity_public]]=0,ISBLANK(Table1[[#This Row],[7d_positivity_public]])),"",(Table1[[#This Row],[7d_positivity_public]]-Table1[[#This Row],[7d_positivity_all]])/Table1[[#This Row],[7d_positivity_public]])</f>
        <v>0.27272727272727271</v>
      </c>
      <c r="W3289">
        <v>8</v>
      </c>
    </row>
    <row r="3290" spans="1:23" x14ac:dyDescent="0.25">
      <c r="A3290" s="10">
        <v>44456</v>
      </c>
      <c r="B3290">
        <v>4141</v>
      </c>
      <c r="C3290" t="s">
        <v>222</v>
      </c>
      <c r="D3290">
        <v>9</v>
      </c>
      <c r="E3290">
        <v>11</v>
      </c>
      <c r="F3290">
        <v>-2</v>
      </c>
      <c r="G3290">
        <v>9</v>
      </c>
      <c r="H3290">
        <v>81</v>
      </c>
      <c r="J3290">
        <v>70</v>
      </c>
      <c r="K3290">
        <v>81</v>
      </c>
      <c r="L3290">
        <v>70</v>
      </c>
      <c r="M3290">
        <v>87</v>
      </c>
      <c r="N3290">
        <v>74</v>
      </c>
      <c r="O3290">
        <v>58</v>
      </c>
      <c r="P3290">
        <v>75</v>
      </c>
      <c r="Q3290">
        <v>59</v>
      </c>
      <c r="R3290">
        <v>84</v>
      </c>
      <c r="T3290" s="34">
        <f>_xlfn.XLOOKUP(B3290,Demog!$A$2:$A$219,Demog!$P$2:$P$219,,,2)</f>
        <v>10557</v>
      </c>
      <c r="U3290" s="34">
        <f t="shared" si="51"/>
        <v>7</v>
      </c>
      <c r="V3290" s="13">
        <f>IF(OR(Table1[[#This Row],[7d_positivity_public]]=0,ISBLANK(Table1[[#This Row],[7d_positivity_public]])),"",(Table1[[#This Row],[7d_positivity_public]]-Table1[[#This Row],[7d_positivity_all]])/Table1[[#This Row],[7d_positivity_public]])</f>
        <v>0.33333333333333331</v>
      </c>
      <c r="W3290">
        <v>6</v>
      </c>
    </row>
    <row r="3291" spans="1:23" x14ac:dyDescent="0.25">
      <c r="A3291" s="10">
        <v>44456</v>
      </c>
      <c r="B3291">
        <v>4142</v>
      </c>
      <c r="C3291" t="s">
        <v>223</v>
      </c>
      <c r="D3291">
        <v>3</v>
      </c>
      <c r="E3291">
        <v>8</v>
      </c>
      <c r="F3291">
        <v>-5</v>
      </c>
      <c r="G3291">
        <v>4</v>
      </c>
      <c r="H3291">
        <v>93</v>
      </c>
      <c r="J3291">
        <v>86</v>
      </c>
      <c r="K3291">
        <v>93</v>
      </c>
      <c r="L3291">
        <v>90</v>
      </c>
      <c r="M3291">
        <v>94</v>
      </c>
      <c r="N3291">
        <v>88</v>
      </c>
      <c r="O3291">
        <v>75</v>
      </c>
      <c r="P3291">
        <v>89</v>
      </c>
      <c r="Q3291">
        <v>82</v>
      </c>
      <c r="R3291">
        <v>91</v>
      </c>
      <c r="T3291" s="34">
        <f>_xlfn.XLOOKUP(B3291,Demog!$A$2:$A$219,Demog!$P$2:$P$219,,,2)</f>
        <v>4732</v>
      </c>
      <c r="U3291" s="34">
        <f t="shared" si="51"/>
        <v>1</v>
      </c>
      <c r="V3291" s="13">
        <f>IF(OR(Table1[[#This Row],[7d_positivity_public]]=0,ISBLANK(Table1[[#This Row],[7d_positivity_public]])),"",(Table1[[#This Row],[7d_positivity_public]]-Table1[[#This Row],[7d_positivity_all]])/Table1[[#This Row],[7d_positivity_public]])</f>
        <v>0.25</v>
      </c>
      <c r="W3291">
        <v>3</v>
      </c>
    </row>
    <row r="3292" spans="1:23" x14ac:dyDescent="0.25">
      <c r="A3292" s="10">
        <v>44456</v>
      </c>
      <c r="B3292">
        <v>4211</v>
      </c>
      <c r="C3292" t="s">
        <v>224</v>
      </c>
      <c r="D3292">
        <v>18</v>
      </c>
      <c r="E3292">
        <v>19</v>
      </c>
      <c r="F3292">
        <v>-1</v>
      </c>
      <c r="G3292">
        <v>12</v>
      </c>
      <c r="H3292">
        <v>85</v>
      </c>
      <c r="J3292">
        <v>78</v>
      </c>
      <c r="K3292">
        <v>86</v>
      </c>
      <c r="L3292">
        <v>79</v>
      </c>
      <c r="M3292">
        <v>90</v>
      </c>
      <c r="N3292">
        <v>78</v>
      </c>
      <c r="O3292">
        <v>62</v>
      </c>
      <c r="P3292">
        <v>80</v>
      </c>
      <c r="Q3292">
        <v>68</v>
      </c>
      <c r="R3292">
        <v>87</v>
      </c>
      <c r="T3292" s="34">
        <f>_xlfn.XLOOKUP(B3292,Demog!$A$2:$A$219,Demog!$P$2:$P$219,,,2)</f>
        <v>17780</v>
      </c>
      <c r="U3292" s="34">
        <f t="shared" si="51"/>
        <v>22</v>
      </c>
      <c r="V3292" s="13">
        <f>IF(OR(Table1[[#This Row],[7d_positivity_public]]=0,ISBLANK(Table1[[#This Row],[7d_positivity_public]])),"",(Table1[[#This Row],[7d_positivity_public]]-Table1[[#This Row],[7d_positivity_all]])/Table1[[#This Row],[7d_positivity_public]])</f>
        <v>0.16666666666666666</v>
      </c>
      <c r="W3292">
        <v>10</v>
      </c>
    </row>
    <row r="3293" spans="1:23" x14ac:dyDescent="0.25">
      <c r="A3293" s="10">
        <v>44456</v>
      </c>
      <c r="B3293">
        <v>4212</v>
      </c>
      <c r="C3293" t="s">
        <v>225</v>
      </c>
      <c r="D3293">
        <v>18</v>
      </c>
      <c r="E3293">
        <v>19</v>
      </c>
      <c r="F3293">
        <v>-1</v>
      </c>
      <c r="G3293">
        <v>11</v>
      </c>
      <c r="H3293">
        <v>83</v>
      </c>
      <c r="J3293">
        <v>76</v>
      </c>
      <c r="K3293">
        <v>83</v>
      </c>
      <c r="L3293">
        <v>76</v>
      </c>
      <c r="M3293">
        <v>89</v>
      </c>
      <c r="N3293">
        <v>75</v>
      </c>
      <c r="O3293">
        <v>60</v>
      </c>
      <c r="P3293">
        <v>76</v>
      </c>
      <c r="Q3293">
        <v>64</v>
      </c>
      <c r="R3293">
        <v>85</v>
      </c>
      <c r="T3293" s="34">
        <f>_xlfn.XLOOKUP(B3293,Demog!$A$2:$A$219,Demog!$P$2:$P$219,,,2)</f>
        <v>40598</v>
      </c>
      <c r="U3293" s="34">
        <f t="shared" si="51"/>
        <v>51</v>
      </c>
      <c r="V3293" s="13">
        <f>IF(OR(Table1[[#This Row],[7d_positivity_public]]=0,ISBLANK(Table1[[#This Row],[7d_positivity_public]])),"",(Table1[[#This Row],[7d_positivity_public]]-Table1[[#This Row],[7d_positivity_all]])/Table1[[#This Row],[7d_positivity_public]])</f>
        <v>0</v>
      </c>
      <c r="W3293">
        <v>11</v>
      </c>
    </row>
    <row r="3294" spans="1:23" x14ac:dyDescent="0.25">
      <c r="A3294" s="10">
        <v>44460</v>
      </c>
      <c r="B3294">
        <v>1260</v>
      </c>
      <c r="C3294" t="s">
        <v>83</v>
      </c>
      <c r="D3294">
        <v>46</v>
      </c>
      <c r="E3294">
        <v>49</v>
      </c>
      <c r="F3294">
        <v>-3</v>
      </c>
      <c r="G3294">
        <v>21</v>
      </c>
      <c r="H3294">
        <v>77</v>
      </c>
      <c r="J3294">
        <v>56</v>
      </c>
      <c r="K3294">
        <v>78</v>
      </c>
      <c r="L3294">
        <v>65</v>
      </c>
      <c r="M3294">
        <v>84</v>
      </c>
      <c r="N3294">
        <v>69</v>
      </c>
      <c r="O3294">
        <v>46</v>
      </c>
      <c r="P3294">
        <v>70</v>
      </c>
      <c r="Q3294">
        <v>52</v>
      </c>
      <c r="R3294">
        <v>79</v>
      </c>
      <c r="T3294" s="34">
        <f>_xlfn.XLOOKUP(B3294,Demog!$A$2:$A$219,Demog!$P$2:$P$219,,,2)</f>
        <v>8611</v>
      </c>
      <c r="U3294" s="34">
        <f t="shared" si="51"/>
        <v>28</v>
      </c>
      <c r="V3294" s="13">
        <f>IF(OR(Table1[[#This Row],[7d_positivity_public]]=0,ISBLANK(Table1[[#This Row],[7d_positivity_public]])),"",(Table1[[#This Row],[7d_positivity_public]]-Table1[[#This Row],[7d_positivity_all]])/Table1[[#This Row],[7d_positivity_public]])</f>
        <v>0</v>
      </c>
      <c r="W3294">
        <v>21</v>
      </c>
    </row>
    <row r="3295" spans="1:23" x14ac:dyDescent="0.25">
      <c r="A3295" s="10">
        <v>44460</v>
      </c>
      <c r="B3295">
        <v>1270</v>
      </c>
      <c r="C3295" t="s">
        <v>84</v>
      </c>
      <c r="D3295">
        <v>15</v>
      </c>
      <c r="E3295">
        <v>45</v>
      </c>
      <c r="F3295">
        <v>-30</v>
      </c>
      <c r="G3295">
        <v>18</v>
      </c>
      <c r="H3295">
        <v>69</v>
      </c>
      <c r="J3295">
        <v>40</v>
      </c>
      <c r="K3295">
        <v>71</v>
      </c>
      <c r="L3295">
        <v>62</v>
      </c>
      <c r="M3295">
        <v>75</v>
      </c>
      <c r="N3295">
        <v>60</v>
      </c>
      <c r="O3295">
        <v>24</v>
      </c>
      <c r="P3295">
        <v>62</v>
      </c>
      <c r="Q3295">
        <v>47</v>
      </c>
      <c r="R3295">
        <v>69</v>
      </c>
      <c r="T3295" s="34">
        <f>_xlfn.XLOOKUP(B3295,Demog!$A$2:$A$219,Demog!$P$2:$P$219,,,2)</f>
        <v>3469</v>
      </c>
      <c r="U3295" s="34">
        <f t="shared" si="51"/>
        <v>4</v>
      </c>
      <c r="V3295" s="13">
        <f>IF(OR(Table1[[#This Row],[7d_positivity_public]]=0,ISBLANK(Table1[[#This Row],[7d_positivity_public]])),"",(Table1[[#This Row],[7d_positivity_public]]-Table1[[#This Row],[7d_positivity_all]])/Table1[[#This Row],[7d_positivity_public]])</f>
        <v>0.1111111111111111</v>
      </c>
      <c r="W3295">
        <v>16</v>
      </c>
    </row>
    <row r="3296" spans="1:23" x14ac:dyDescent="0.25">
      <c r="A3296" s="10">
        <v>44460</v>
      </c>
      <c r="B3296">
        <v>1310</v>
      </c>
      <c r="C3296" t="s">
        <v>87</v>
      </c>
      <c r="D3296">
        <v>20</v>
      </c>
      <c r="E3296">
        <v>14</v>
      </c>
      <c r="F3296">
        <v>6</v>
      </c>
      <c r="G3296">
        <v>15</v>
      </c>
      <c r="H3296">
        <v>87</v>
      </c>
      <c r="J3296">
        <v>70</v>
      </c>
      <c r="K3296">
        <v>88</v>
      </c>
      <c r="L3296">
        <v>83</v>
      </c>
      <c r="M3296">
        <v>90</v>
      </c>
      <c r="N3296">
        <v>78</v>
      </c>
      <c r="O3296">
        <v>54</v>
      </c>
      <c r="P3296">
        <v>79</v>
      </c>
      <c r="Q3296">
        <v>69</v>
      </c>
      <c r="R3296">
        <v>84</v>
      </c>
      <c r="T3296" s="34">
        <f>_xlfn.XLOOKUP(B3296,Demog!$A$2:$A$219,Demog!$P$2:$P$219,,,2)</f>
        <v>19231</v>
      </c>
      <c r="U3296" s="34">
        <f t="shared" si="51"/>
        <v>27</v>
      </c>
      <c r="V3296" s="13">
        <f>IF(OR(Table1[[#This Row],[7d_positivity_public]]=0,ISBLANK(Table1[[#This Row],[7d_positivity_public]])),"",(Table1[[#This Row],[7d_positivity_public]]-Table1[[#This Row],[7d_positivity_all]])/Table1[[#This Row],[7d_positivity_public]])</f>
        <v>0.13333333333333333</v>
      </c>
      <c r="W3296">
        <v>13</v>
      </c>
    </row>
    <row r="3297" spans="1:23" x14ac:dyDescent="0.25">
      <c r="A3297" s="10">
        <v>44460</v>
      </c>
      <c r="B3297">
        <v>1320</v>
      </c>
      <c r="C3297" t="s">
        <v>89</v>
      </c>
      <c r="D3297">
        <v>16</v>
      </c>
      <c r="E3297">
        <v>17</v>
      </c>
      <c r="F3297">
        <v>-1</v>
      </c>
      <c r="G3297">
        <v>10</v>
      </c>
      <c r="H3297">
        <v>84</v>
      </c>
      <c r="J3297">
        <v>77</v>
      </c>
      <c r="K3297">
        <v>84</v>
      </c>
      <c r="L3297">
        <v>78</v>
      </c>
      <c r="M3297">
        <v>89</v>
      </c>
      <c r="N3297">
        <v>77</v>
      </c>
      <c r="O3297">
        <v>63</v>
      </c>
      <c r="P3297">
        <v>78</v>
      </c>
      <c r="Q3297">
        <v>67</v>
      </c>
      <c r="R3297">
        <v>85</v>
      </c>
      <c r="T3297" s="34">
        <f>_xlfn.XLOOKUP(B3297,Demog!$A$2:$A$219,Demog!$P$2:$P$219,,,2)</f>
        <v>41799</v>
      </c>
      <c r="U3297" s="34">
        <f t="shared" si="51"/>
        <v>47</v>
      </c>
      <c r="V3297" s="13">
        <f>IF(OR(Table1[[#This Row],[7d_positivity_public]]=0,ISBLANK(Table1[[#This Row],[7d_positivity_public]])),"",(Table1[[#This Row],[7d_positivity_public]]-Table1[[#This Row],[7d_positivity_all]])/Table1[[#This Row],[7d_positivity_public]])</f>
        <v>0.1</v>
      </c>
      <c r="W3297">
        <v>9</v>
      </c>
    </row>
    <row r="3298" spans="1:23" x14ac:dyDescent="0.25">
      <c r="A3298" s="10">
        <v>44460</v>
      </c>
      <c r="B3298">
        <v>1330</v>
      </c>
      <c r="C3298" t="s">
        <v>91</v>
      </c>
      <c r="D3298">
        <v>37</v>
      </c>
      <c r="E3298">
        <v>10</v>
      </c>
      <c r="F3298">
        <v>27</v>
      </c>
      <c r="G3298">
        <v>23</v>
      </c>
      <c r="H3298">
        <v>79</v>
      </c>
      <c r="J3298">
        <v>64</v>
      </c>
      <c r="K3298">
        <v>80</v>
      </c>
      <c r="L3298">
        <v>77</v>
      </c>
      <c r="M3298">
        <v>81</v>
      </c>
      <c r="N3298">
        <v>71</v>
      </c>
      <c r="O3298">
        <v>46</v>
      </c>
      <c r="P3298">
        <v>72</v>
      </c>
      <c r="Q3298">
        <v>62</v>
      </c>
      <c r="R3298">
        <v>76</v>
      </c>
      <c r="T3298" s="34">
        <f>_xlfn.XLOOKUP(B3298,Demog!$A$2:$A$219,Demog!$P$2:$P$219,,,2)</f>
        <v>5101</v>
      </c>
      <c r="U3298" s="34">
        <f t="shared" si="51"/>
        <v>13</v>
      </c>
      <c r="V3298" s="13">
        <f>IF(OR(Table1[[#This Row],[7d_positivity_public]]=0,ISBLANK(Table1[[#This Row],[7d_positivity_public]])),"",(Table1[[#This Row],[7d_positivity_public]]-Table1[[#This Row],[7d_positivity_all]])/Table1[[#This Row],[7d_positivity_public]])</f>
        <v>4.3478260869565216E-2</v>
      </c>
      <c r="W3298">
        <v>22</v>
      </c>
    </row>
    <row r="3299" spans="1:23" x14ac:dyDescent="0.25">
      <c r="A3299" s="10">
        <v>44460</v>
      </c>
      <c r="B3299">
        <v>1340</v>
      </c>
      <c r="C3299" t="s">
        <v>93</v>
      </c>
      <c r="D3299">
        <v>23</v>
      </c>
      <c r="E3299">
        <v>12</v>
      </c>
      <c r="F3299">
        <v>11</v>
      </c>
      <c r="G3299">
        <v>16</v>
      </c>
      <c r="H3299">
        <v>80</v>
      </c>
      <c r="J3299">
        <v>63</v>
      </c>
      <c r="K3299">
        <v>81</v>
      </c>
      <c r="L3299">
        <v>74</v>
      </c>
      <c r="M3299">
        <v>84</v>
      </c>
      <c r="N3299">
        <v>71</v>
      </c>
      <c r="O3299">
        <v>46</v>
      </c>
      <c r="P3299">
        <v>72</v>
      </c>
      <c r="Q3299">
        <v>61</v>
      </c>
      <c r="R3299">
        <v>79</v>
      </c>
      <c r="T3299" s="34">
        <f>_xlfn.XLOOKUP(B3299,Demog!$A$2:$A$219,Demog!$P$2:$P$219,,,2)</f>
        <v>4781</v>
      </c>
      <c r="U3299" s="34">
        <f t="shared" si="51"/>
        <v>8</v>
      </c>
      <c r="V3299" s="13">
        <f>IF(OR(Table1[[#This Row],[7d_positivity_public]]=0,ISBLANK(Table1[[#This Row],[7d_positivity_public]])),"",(Table1[[#This Row],[7d_positivity_public]]-Table1[[#This Row],[7d_positivity_all]])/Table1[[#This Row],[7d_positivity_public]])</f>
        <v>0.1875</v>
      </c>
      <c r="W3299">
        <v>13</v>
      </c>
    </row>
    <row r="3300" spans="1:23" x14ac:dyDescent="0.25">
      <c r="A3300" s="10">
        <v>44460</v>
      </c>
      <c r="B3300">
        <v>1350</v>
      </c>
      <c r="C3300" t="s">
        <v>95</v>
      </c>
      <c r="D3300">
        <v>39</v>
      </c>
      <c r="E3300">
        <v>38</v>
      </c>
      <c r="F3300">
        <v>1</v>
      </c>
      <c r="G3300">
        <v>23</v>
      </c>
      <c r="H3300">
        <v>74</v>
      </c>
      <c r="J3300">
        <v>55</v>
      </c>
      <c r="K3300">
        <v>75</v>
      </c>
      <c r="L3300">
        <v>62</v>
      </c>
      <c r="M3300">
        <v>84</v>
      </c>
      <c r="N3300">
        <v>65</v>
      </c>
      <c r="O3300">
        <v>41</v>
      </c>
      <c r="P3300">
        <v>67</v>
      </c>
      <c r="Q3300">
        <v>50</v>
      </c>
      <c r="R3300">
        <v>79</v>
      </c>
      <c r="T3300" s="34">
        <f>_xlfn.XLOOKUP(B3300,Demog!$A$2:$A$219,Demog!$P$2:$P$219,,,2)</f>
        <v>10220</v>
      </c>
      <c r="U3300" s="34">
        <f t="shared" si="51"/>
        <v>28</v>
      </c>
      <c r="V3300" s="13">
        <f>IF(OR(Table1[[#This Row],[7d_positivity_public]]=0,ISBLANK(Table1[[#This Row],[7d_positivity_public]])),"",(Table1[[#This Row],[7d_positivity_public]]-Table1[[#This Row],[7d_positivity_all]])/Table1[[#This Row],[7d_positivity_public]])</f>
        <v>0</v>
      </c>
      <c r="W3300">
        <v>23</v>
      </c>
    </row>
    <row r="3301" spans="1:23" x14ac:dyDescent="0.25">
      <c r="A3301" s="10">
        <v>44460</v>
      </c>
      <c r="B3301">
        <v>1361</v>
      </c>
      <c r="C3301" t="s">
        <v>97</v>
      </c>
      <c r="D3301">
        <v>20</v>
      </c>
      <c r="E3301">
        <v>32</v>
      </c>
      <c r="F3301">
        <v>-12</v>
      </c>
      <c r="G3301">
        <v>12</v>
      </c>
      <c r="H3301">
        <v>81</v>
      </c>
      <c r="J3301">
        <v>74</v>
      </c>
      <c r="K3301">
        <v>82</v>
      </c>
      <c r="L3301">
        <v>73</v>
      </c>
      <c r="M3301">
        <v>88</v>
      </c>
      <c r="N3301">
        <v>73</v>
      </c>
      <c r="O3301">
        <v>60</v>
      </c>
      <c r="P3301">
        <v>74</v>
      </c>
      <c r="Q3301">
        <v>61</v>
      </c>
      <c r="R3301">
        <v>84</v>
      </c>
      <c r="T3301" s="34">
        <f>_xlfn.XLOOKUP(B3301,Demog!$A$2:$A$219,Demog!$P$2:$P$219,,,2)</f>
        <v>53266</v>
      </c>
      <c r="U3301" s="34">
        <f t="shared" si="51"/>
        <v>75</v>
      </c>
      <c r="V3301" s="13">
        <f>IF(OR(Table1[[#This Row],[7d_positivity_public]]=0,ISBLANK(Table1[[#This Row],[7d_positivity_public]])),"",(Table1[[#This Row],[7d_positivity_public]]-Table1[[#This Row],[7d_positivity_all]])/Table1[[#This Row],[7d_positivity_public]])</f>
        <v>8.3333333333333329E-2</v>
      </c>
      <c r="W3301">
        <v>11</v>
      </c>
    </row>
    <row r="3302" spans="1:23" x14ac:dyDescent="0.25">
      <c r="A3302" s="10">
        <v>44460</v>
      </c>
      <c r="B3302">
        <v>1362</v>
      </c>
      <c r="C3302" t="s">
        <v>99</v>
      </c>
      <c r="D3302">
        <v>33</v>
      </c>
      <c r="E3302">
        <v>41</v>
      </c>
      <c r="F3302">
        <v>-8</v>
      </c>
      <c r="G3302">
        <v>19</v>
      </c>
      <c r="H3302">
        <v>74</v>
      </c>
      <c r="J3302">
        <v>57</v>
      </c>
      <c r="K3302">
        <v>75</v>
      </c>
      <c r="L3302">
        <v>62</v>
      </c>
      <c r="M3302">
        <v>83</v>
      </c>
      <c r="N3302">
        <v>66</v>
      </c>
      <c r="O3302">
        <v>42</v>
      </c>
      <c r="P3302">
        <v>67</v>
      </c>
      <c r="Q3302">
        <v>50</v>
      </c>
      <c r="R3302">
        <v>78</v>
      </c>
      <c r="T3302" s="34">
        <f>_xlfn.XLOOKUP(B3302,Demog!$A$2:$A$219,Demog!$P$2:$P$219,,,2)</f>
        <v>13583</v>
      </c>
      <c r="U3302" s="34">
        <f t="shared" si="51"/>
        <v>31</v>
      </c>
      <c r="V3302" s="13">
        <f>IF(OR(Table1[[#This Row],[7d_positivity_public]]=0,ISBLANK(Table1[[#This Row],[7d_positivity_public]])),"",(Table1[[#This Row],[7d_positivity_public]]-Table1[[#This Row],[7d_positivity_all]])/Table1[[#This Row],[7d_positivity_public]])</f>
        <v>5.2631578947368418E-2</v>
      </c>
      <c r="W3302">
        <v>18</v>
      </c>
    </row>
    <row r="3303" spans="1:23" x14ac:dyDescent="0.25">
      <c r="A3303" s="10">
        <v>44460</v>
      </c>
      <c r="B3303">
        <v>1371</v>
      </c>
      <c r="C3303" t="s">
        <v>101</v>
      </c>
      <c r="D3303">
        <v>10</v>
      </c>
      <c r="E3303">
        <v>23</v>
      </c>
      <c r="F3303">
        <v>-13</v>
      </c>
      <c r="G3303">
        <v>13</v>
      </c>
      <c r="H3303">
        <v>77</v>
      </c>
      <c r="J3303">
        <v>62</v>
      </c>
      <c r="K3303">
        <v>78</v>
      </c>
      <c r="L3303">
        <v>66</v>
      </c>
      <c r="M3303">
        <v>84</v>
      </c>
      <c r="N3303">
        <v>69</v>
      </c>
      <c r="O3303">
        <v>46</v>
      </c>
      <c r="P3303">
        <v>70</v>
      </c>
      <c r="Q3303">
        <v>52</v>
      </c>
      <c r="R3303">
        <v>80</v>
      </c>
      <c r="T3303" s="34">
        <f>_xlfn.XLOOKUP(B3303,Demog!$A$2:$A$219,Demog!$P$2:$P$219,,,2)</f>
        <v>8720</v>
      </c>
      <c r="U3303" s="34">
        <f t="shared" si="51"/>
        <v>6</v>
      </c>
      <c r="V3303" s="13">
        <f>IF(OR(Table1[[#This Row],[7d_positivity_public]]=0,ISBLANK(Table1[[#This Row],[7d_positivity_public]])),"",(Table1[[#This Row],[7d_positivity_public]]-Table1[[#This Row],[7d_positivity_all]])/Table1[[#This Row],[7d_positivity_public]])</f>
        <v>0.15384615384615385</v>
      </c>
      <c r="W3303">
        <v>11</v>
      </c>
    </row>
    <row r="3304" spans="1:23" x14ac:dyDescent="0.25">
      <c r="A3304" s="10">
        <v>44460</v>
      </c>
      <c r="B3304">
        <v>1372</v>
      </c>
      <c r="C3304" t="s">
        <v>103</v>
      </c>
      <c r="D3304">
        <v>18</v>
      </c>
      <c r="E3304">
        <v>30</v>
      </c>
      <c r="F3304">
        <v>-12</v>
      </c>
      <c r="G3304">
        <v>12</v>
      </c>
      <c r="H3304">
        <v>82</v>
      </c>
      <c r="J3304">
        <v>71</v>
      </c>
      <c r="K3304">
        <v>83</v>
      </c>
      <c r="L3304">
        <v>76</v>
      </c>
      <c r="M3304">
        <v>89</v>
      </c>
      <c r="N3304">
        <v>74</v>
      </c>
      <c r="O3304">
        <v>58</v>
      </c>
      <c r="P3304">
        <v>76</v>
      </c>
      <c r="Q3304">
        <v>64</v>
      </c>
      <c r="R3304">
        <v>85</v>
      </c>
      <c r="T3304" s="34">
        <f>_xlfn.XLOOKUP(B3304,Demog!$A$2:$A$219,Demog!$P$2:$P$219,,,2)</f>
        <v>41482</v>
      </c>
      <c r="U3304" s="34">
        <f t="shared" si="51"/>
        <v>52</v>
      </c>
      <c r="V3304" s="13">
        <f>IF(OR(Table1[[#This Row],[7d_positivity_public]]=0,ISBLANK(Table1[[#This Row],[7d_positivity_public]])),"",(Table1[[#This Row],[7d_positivity_public]]-Table1[[#This Row],[7d_positivity_all]])/Table1[[#This Row],[7d_positivity_public]])</f>
        <v>8.3333333333333329E-2</v>
      </c>
      <c r="W3304">
        <v>11</v>
      </c>
    </row>
    <row r="3305" spans="1:23" x14ac:dyDescent="0.25">
      <c r="A3305" s="10">
        <v>44460</v>
      </c>
      <c r="B3305">
        <v>1373</v>
      </c>
      <c r="C3305" t="s">
        <v>106</v>
      </c>
      <c r="D3305">
        <v>28</v>
      </c>
      <c r="E3305">
        <v>44</v>
      </c>
      <c r="F3305">
        <v>-16</v>
      </c>
      <c r="G3305">
        <v>15</v>
      </c>
      <c r="H3305">
        <v>79</v>
      </c>
      <c r="J3305">
        <v>65</v>
      </c>
      <c r="K3305">
        <v>80</v>
      </c>
      <c r="L3305">
        <v>75</v>
      </c>
      <c r="M3305">
        <v>85</v>
      </c>
      <c r="N3305">
        <v>71</v>
      </c>
      <c r="O3305">
        <v>52</v>
      </c>
      <c r="P3305">
        <v>72</v>
      </c>
      <c r="Q3305">
        <v>63</v>
      </c>
      <c r="R3305">
        <v>80</v>
      </c>
      <c r="T3305" s="34">
        <f>_xlfn.XLOOKUP(B3305,Demog!$A$2:$A$219,Demog!$P$2:$P$219,,,2)</f>
        <v>12922</v>
      </c>
      <c r="U3305" s="34">
        <f t="shared" si="51"/>
        <v>25</v>
      </c>
      <c r="V3305" s="13">
        <f>IF(OR(Table1[[#This Row],[7d_positivity_public]]=0,ISBLANK(Table1[[#This Row],[7d_positivity_public]])),"",(Table1[[#This Row],[7d_positivity_public]]-Table1[[#This Row],[7d_positivity_all]])/Table1[[#This Row],[7d_positivity_public]])</f>
        <v>0.13333333333333333</v>
      </c>
      <c r="W3305">
        <v>13</v>
      </c>
    </row>
    <row r="3306" spans="1:23" x14ac:dyDescent="0.25">
      <c r="A3306" s="10">
        <v>44460</v>
      </c>
      <c r="B3306">
        <v>1374</v>
      </c>
      <c r="C3306" t="s">
        <v>108</v>
      </c>
      <c r="D3306">
        <v>17</v>
      </c>
      <c r="E3306">
        <v>26</v>
      </c>
      <c r="F3306">
        <v>-9</v>
      </c>
      <c r="G3306">
        <v>12</v>
      </c>
      <c r="H3306">
        <v>86</v>
      </c>
      <c r="J3306">
        <v>78</v>
      </c>
      <c r="K3306">
        <v>87</v>
      </c>
      <c r="L3306">
        <v>84</v>
      </c>
      <c r="M3306">
        <v>90</v>
      </c>
      <c r="N3306">
        <v>78</v>
      </c>
      <c r="O3306">
        <v>66</v>
      </c>
      <c r="P3306">
        <v>79</v>
      </c>
      <c r="Q3306">
        <v>72</v>
      </c>
      <c r="R3306">
        <v>86</v>
      </c>
      <c r="T3306" s="34">
        <f>_xlfn.XLOOKUP(B3306,Demog!$A$2:$A$219,Demog!$P$2:$P$219,,,2)</f>
        <v>33401</v>
      </c>
      <c r="U3306" s="34">
        <f t="shared" si="51"/>
        <v>40</v>
      </c>
      <c r="V3306" s="13">
        <f>IF(OR(Table1[[#This Row],[7d_positivity_public]]=0,ISBLANK(Table1[[#This Row],[7d_positivity_public]])),"",(Table1[[#This Row],[7d_positivity_public]]-Table1[[#This Row],[7d_positivity_all]])/Table1[[#This Row],[7d_positivity_public]])</f>
        <v>0.25</v>
      </c>
      <c r="W3306">
        <v>9</v>
      </c>
    </row>
    <row r="3307" spans="1:23" x14ac:dyDescent="0.25">
      <c r="A3307" s="10">
        <v>44460</v>
      </c>
      <c r="B3307">
        <v>1375</v>
      </c>
      <c r="C3307" t="s">
        <v>110</v>
      </c>
      <c r="D3307">
        <v>18</v>
      </c>
      <c r="E3307">
        <v>23</v>
      </c>
      <c r="F3307">
        <v>-5</v>
      </c>
      <c r="G3307">
        <v>10</v>
      </c>
      <c r="H3307">
        <v>85</v>
      </c>
      <c r="J3307">
        <v>71</v>
      </c>
      <c r="K3307">
        <v>85</v>
      </c>
      <c r="L3307">
        <v>82</v>
      </c>
      <c r="M3307">
        <v>88</v>
      </c>
      <c r="N3307">
        <v>75</v>
      </c>
      <c r="O3307">
        <v>56</v>
      </c>
      <c r="P3307">
        <v>76</v>
      </c>
      <c r="Q3307">
        <v>68</v>
      </c>
      <c r="R3307">
        <v>83</v>
      </c>
      <c r="T3307" s="34">
        <f>_xlfn.XLOOKUP(B3307,Demog!$A$2:$A$219,Demog!$P$2:$P$219,,,2)</f>
        <v>38661</v>
      </c>
      <c r="U3307" s="34">
        <f t="shared" si="51"/>
        <v>49</v>
      </c>
      <c r="V3307" s="13">
        <f>IF(OR(Table1[[#This Row],[7d_positivity_public]]=0,ISBLANK(Table1[[#This Row],[7d_positivity_public]])),"",(Table1[[#This Row],[7d_positivity_public]]-Table1[[#This Row],[7d_positivity_all]])/Table1[[#This Row],[7d_positivity_public]])</f>
        <v>0.1</v>
      </c>
      <c r="W3307">
        <v>9</v>
      </c>
    </row>
    <row r="3308" spans="1:23" x14ac:dyDescent="0.25">
      <c r="A3308" s="10">
        <v>44460</v>
      </c>
      <c r="B3308">
        <v>1376</v>
      </c>
      <c r="C3308" t="s">
        <v>112</v>
      </c>
      <c r="D3308">
        <v>23</v>
      </c>
      <c r="E3308">
        <v>30</v>
      </c>
      <c r="F3308">
        <v>-7</v>
      </c>
      <c r="G3308">
        <v>14</v>
      </c>
      <c r="H3308">
        <v>79</v>
      </c>
      <c r="J3308">
        <v>66</v>
      </c>
      <c r="K3308">
        <v>80</v>
      </c>
      <c r="L3308">
        <v>76</v>
      </c>
      <c r="M3308">
        <v>84</v>
      </c>
      <c r="N3308">
        <v>68</v>
      </c>
      <c r="O3308">
        <v>51</v>
      </c>
      <c r="P3308">
        <v>69</v>
      </c>
      <c r="Q3308">
        <v>62</v>
      </c>
      <c r="R3308">
        <v>78</v>
      </c>
      <c r="T3308" s="34">
        <f>_xlfn.XLOOKUP(B3308,Demog!$A$2:$A$219,Demog!$P$2:$P$219,,,2)</f>
        <v>34796</v>
      </c>
      <c r="U3308" s="34">
        <f t="shared" si="51"/>
        <v>56</v>
      </c>
      <c r="V3308" s="13">
        <f>IF(OR(Table1[[#This Row],[7d_positivity_public]]=0,ISBLANK(Table1[[#This Row],[7d_positivity_public]])),"",(Table1[[#This Row],[7d_positivity_public]]-Table1[[#This Row],[7d_positivity_all]])/Table1[[#This Row],[7d_positivity_public]])</f>
        <v>7.1428571428571425E-2</v>
      </c>
      <c r="W3308">
        <v>13</v>
      </c>
    </row>
    <row r="3309" spans="1:23" x14ac:dyDescent="0.25">
      <c r="A3309" s="10">
        <v>44460</v>
      </c>
      <c r="B3309">
        <v>1377</v>
      </c>
      <c r="C3309" t="s">
        <v>114</v>
      </c>
      <c r="D3309">
        <v>14</v>
      </c>
      <c r="E3309">
        <v>16</v>
      </c>
      <c r="F3309">
        <v>-2</v>
      </c>
      <c r="G3309">
        <v>10</v>
      </c>
      <c r="H3309">
        <v>86</v>
      </c>
      <c r="J3309">
        <v>83</v>
      </c>
      <c r="K3309">
        <v>86</v>
      </c>
      <c r="L3309">
        <v>82</v>
      </c>
      <c r="M3309">
        <v>90</v>
      </c>
      <c r="N3309">
        <v>80</v>
      </c>
      <c r="O3309">
        <v>71</v>
      </c>
      <c r="P3309">
        <v>80</v>
      </c>
      <c r="Q3309">
        <v>73</v>
      </c>
      <c r="R3309">
        <v>87</v>
      </c>
      <c r="T3309" s="34">
        <f>_xlfn.XLOOKUP(B3309,Demog!$A$2:$A$219,Demog!$P$2:$P$219,,,2)</f>
        <v>24900</v>
      </c>
      <c r="U3309" s="34">
        <f t="shared" si="51"/>
        <v>24</v>
      </c>
      <c r="V3309" s="13">
        <f>IF(OR(Table1[[#This Row],[7d_positivity_public]]=0,ISBLANK(Table1[[#This Row],[7d_positivity_public]])),"",(Table1[[#This Row],[7d_positivity_public]]-Table1[[#This Row],[7d_positivity_all]])/Table1[[#This Row],[7d_positivity_public]])</f>
        <v>0.1</v>
      </c>
      <c r="W3309">
        <v>9</v>
      </c>
    </row>
    <row r="3310" spans="1:23" x14ac:dyDescent="0.25">
      <c r="A3310" s="10">
        <v>44460</v>
      </c>
      <c r="B3310">
        <v>1380</v>
      </c>
      <c r="C3310" t="s">
        <v>116</v>
      </c>
      <c r="D3310">
        <v>13</v>
      </c>
      <c r="E3310">
        <v>20</v>
      </c>
      <c r="F3310">
        <v>-7</v>
      </c>
      <c r="G3310">
        <v>11</v>
      </c>
      <c r="H3310">
        <v>84</v>
      </c>
      <c r="J3310">
        <v>75</v>
      </c>
      <c r="K3310">
        <v>85</v>
      </c>
      <c r="L3310">
        <v>77</v>
      </c>
      <c r="M3310">
        <v>90</v>
      </c>
      <c r="N3310">
        <v>78</v>
      </c>
      <c r="O3310">
        <v>62</v>
      </c>
      <c r="P3310">
        <v>79</v>
      </c>
      <c r="Q3310">
        <v>67</v>
      </c>
      <c r="R3310">
        <v>86</v>
      </c>
      <c r="T3310" s="34">
        <f>_xlfn.XLOOKUP(B3310,Demog!$A$2:$A$219,Demog!$P$2:$P$219,,,2)</f>
        <v>12110</v>
      </c>
      <c r="U3310" s="34">
        <f t="shared" si="51"/>
        <v>11</v>
      </c>
      <c r="V3310" s="13">
        <f>IF(OR(Table1[[#This Row],[7d_positivity_public]]=0,ISBLANK(Table1[[#This Row],[7d_positivity_public]])),"",(Table1[[#This Row],[7d_positivity_public]]-Table1[[#This Row],[7d_positivity_all]])/Table1[[#This Row],[7d_positivity_public]])</f>
        <v>9.0909090909090912E-2</v>
      </c>
      <c r="W3310">
        <v>10</v>
      </c>
    </row>
    <row r="3311" spans="1:23" x14ac:dyDescent="0.25">
      <c r="A3311" s="10">
        <v>44460</v>
      </c>
      <c r="B3311">
        <v>1390</v>
      </c>
      <c r="C3311" t="s">
        <v>118</v>
      </c>
      <c r="D3311">
        <v>56</v>
      </c>
      <c r="E3311">
        <v>33</v>
      </c>
      <c r="F3311">
        <v>23</v>
      </c>
      <c r="G3311">
        <v>30</v>
      </c>
      <c r="H3311">
        <v>68</v>
      </c>
      <c r="J3311">
        <v>37</v>
      </c>
      <c r="K3311">
        <v>70</v>
      </c>
      <c r="L3311">
        <v>54</v>
      </c>
      <c r="M3311">
        <v>80</v>
      </c>
      <c r="N3311">
        <v>59</v>
      </c>
      <c r="O3311">
        <v>27</v>
      </c>
      <c r="P3311">
        <v>61</v>
      </c>
      <c r="Q3311">
        <v>41</v>
      </c>
      <c r="R3311">
        <v>74</v>
      </c>
      <c r="T3311" s="34">
        <f>_xlfn.XLOOKUP(B3311,Demog!$A$2:$A$219,Demog!$P$2:$P$219,,,2)</f>
        <v>7285</v>
      </c>
      <c r="U3311" s="34">
        <f t="shared" si="51"/>
        <v>29</v>
      </c>
      <c r="V3311" s="13">
        <f>IF(OR(Table1[[#This Row],[7d_positivity_public]]=0,ISBLANK(Table1[[#This Row],[7d_positivity_public]])),"",(Table1[[#This Row],[7d_positivity_public]]-Table1[[#This Row],[7d_positivity_all]])/Table1[[#This Row],[7d_positivity_public]])</f>
        <v>3.3333333333333333E-2</v>
      </c>
      <c r="W3311">
        <v>29</v>
      </c>
    </row>
    <row r="3312" spans="1:23" x14ac:dyDescent="0.25">
      <c r="A3312" s="10">
        <v>44460</v>
      </c>
      <c r="B3312">
        <v>1420</v>
      </c>
      <c r="C3312" t="s">
        <v>120</v>
      </c>
      <c r="D3312">
        <v>36</v>
      </c>
      <c r="E3312">
        <v>36</v>
      </c>
      <c r="F3312">
        <v>0</v>
      </c>
      <c r="G3312">
        <v>20</v>
      </c>
      <c r="H3312">
        <v>76</v>
      </c>
      <c r="J3312">
        <v>59</v>
      </c>
      <c r="K3312">
        <v>78</v>
      </c>
      <c r="L3312">
        <v>65</v>
      </c>
      <c r="M3312">
        <v>85</v>
      </c>
      <c r="N3312">
        <v>69</v>
      </c>
      <c r="O3312">
        <v>47</v>
      </c>
      <c r="P3312">
        <v>70</v>
      </c>
      <c r="Q3312">
        <v>53</v>
      </c>
      <c r="R3312">
        <v>81</v>
      </c>
      <c r="T3312" s="34">
        <f>_xlfn.XLOOKUP(B3312,Demog!$A$2:$A$219,Demog!$P$2:$P$219,,,2)</f>
        <v>33648</v>
      </c>
      <c r="U3312" s="34">
        <f t="shared" si="51"/>
        <v>85</v>
      </c>
      <c r="V3312" s="13">
        <f>IF(OR(Table1[[#This Row],[7d_positivity_public]]=0,ISBLANK(Table1[[#This Row],[7d_positivity_public]])),"",(Table1[[#This Row],[7d_positivity_public]]-Table1[[#This Row],[7d_positivity_all]])/Table1[[#This Row],[7d_positivity_public]])</f>
        <v>0.05</v>
      </c>
      <c r="W3312">
        <v>19</v>
      </c>
    </row>
    <row r="3313" spans="1:23" x14ac:dyDescent="0.25">
      <c r="A3313" s="10">
        <v>44460</v>
      </c>
      <c r="B3313">
        <v>1431</v>
      </c>
      <c r="C3313" t="s">
        <v>226</v>
      </c>
      <c r="D3313">
        <v>26</v>
      </c>
      <c r="E3313">
        <v>34</v>
      </c>
      <c r="F3313">
        <v>-8</v>
      </c>
      <c r="G3313">
        <v>13</v>
      </c>
      <c r="H3313">
        <v>82</v>
      </c>
      <c r="J3313">
        <v>72</v>
      </c>
      <c r="K3313">
        <v>83</v>
      </c>
      <c r="L3313">
        <v>76</v>
      </c>
      <c r="M3313">
        <v>89</v>
      </c>
      <c r="N3313">
        <v>73</v>
      </c>
      <c r="O3313">
        <v>57</v>
      </c>
      <c r="P3313">
        <v>74</v>
      </c>
      <c r="Q3313">
        <v>63</v>
      </c>
      <c r="R3313">
        <v>85</v>
      </c>
      <c r="T3313" s="34">
        <f>_xlfn.XLOOKUP(B3313,Demog!$A$2:$A$219,Demog!$P$2:$P$219,,,2)</f>
        <v>44714</v>
      </c>
      <c r="U3313" s="34">
        <f t="shared" si="51"/>
        <v>81</v>
      </c>
      <c r="V3313" s="13">
        <f>IF(OR(Table1[[#This Row],[7d_positivity_public]]=0,ISBLANK(Table1[[#This Row],[7d_positivity_public]])),"",(Table1[[#This Row],[7d_positivity_public]]-Table1[[#This Row],[7d_positivity_all]])/Table1[[#This Row],[7d_positivity_public]])</f>
        <v>0</v>
      </c>
      <c r="W3313">
        <v>13</v>
      </c>
    </row>
    <row r="3314" spans="1:23" x14ac:dyDescent="0.25">
      <c r="A3314" s="10">
        <v>44460</v>
      </c>
      <c r="B3314">
        <v>1432</v>
      </c>
      <c r="C3314" t="s">
        <v>227</v>
      </c>
      <c r="D3314">
        <v>23</v>
      </c>
      <c r="E3314">
        <v>21</v>
      </c>
      <c r="F3314">
        <v>2</v>
      </c>
      <c r="G3314">
        <v>12</v>
      </c>
      <c r="H3314">
        <v>90</v>
      </c>
      <c r="J3314">
        <v>84</v>
      </c>
      <c r="K3314">
        <v>90</v>
      </c>
      <c r="L3314">
        <v>89</v>
      </c>
      <c r="M3314">
        <v>92</v>
      </c>
      <c r="N3314">
        <v>81</v>
      </c>
      <c r="O3314">
        <v>72</v>
      </c>
      <c r="P3314">
        <v>82</v>
      </c>
      <c r="Q3314">
        <v>76</v>
      </c>
      <c r="R3314">
        <v>88</v>
      </c>
      <c r="T3314" s="34">
        <f>_xlfn.XLOOKUP(B3314,Demog!$A$2:$A$219,Demog!$P$2:$P$219,,,2)</f>
        <v>48587</v>
      </c>
      <c r="U3314" s="34">
        <f t="shared" si="51"/>
        <v>78</v>
      </c>
      <c r="V3314" s="13">
        <f>IF(OR(Table1[[#This Row],[7d_positivity_public]]=0,ISBLANK(Table1[[#This Row],[7d_positivity_public]])),"",(Table1[[#This Row],[7d_positivity_public]]-Table1[[#This Row],[7d_positivity_all]])/Table1[[#This Row],[7d_positivity_public]])</f>
        <v>0.16666666666666666</v>
      </c>
      <c r="W3314">
        <v>10</v>
      </c>
    </row>
    <row r="3315" spans="1:23" x14ac:dyDescent="0.25">
      <c r="A3315" s="10">
        <v>44460</v>
      </c>
      <c r="B3315">
        <v>1433</v>
      </c>
      <c r="C3315" t="s">
        <v>122</v>
      </c>
      <c r="D3315">
        <v>15</v>
      </c>
      <c r="E3315">
        <v>39</v>
      </c>
      <c r="F3315">
        <v>-24</v>
      </c>
      <c r="G3315">
        <v>10</v>
      </c>
      <c r="H3315">
        <v>78</v>
      </c>
      <c r="J3315">
        <v>60</v>
      </c>
      <c r="K3315">
        <v>79</v>
      </c>
      <c r="L3315">
        <v>67</v>
      </c>
      <c r="M3315">
        <v>85</v>
      </c>
      <c r="N3315">
        <v>69</v>
      </c>
      <c r="O3315">
        <v>45</v>
      </c>
      <c r="P3315">
        <v>71</v>
      </c>
      <c r="Q3315">
        <v>55</v>
      </c>
      <c r="R3315">
        <v>80</v>
      </c>
      <c r="T3315" s="34">
        <f>_xlfn.XLOOKUP(B3315,Demog!$A$2:$A$219,Demog!$P$2:$P$219,,,2)</f>
        <v>19986</v>
      </c>
      <c r="U3315" s="34">
        <f t="shared" si="51"/>
        <v>21</v>
      </c>
      <c r="V3315" s="13">
        <f>IF(OR(Table1[[#This Row],[7d_positivity_public]]=0,ISBLANK(Table1[[#This Row],[7d_positivity_public]])),"",(Table1[[#This Row],[7d_positivity_public]]-Table1[[#This Row],[7d_positivity_all]])/Table1[[#This Row],[7d_positivity_public]])</f>
        <v>0.1</v>
      </c>
      <c r="W3315">
        <v>9</v>
      </c>
    </row>
    <row r="3316" spans="1:23" x14ac:dyDescent="0.25">
      <c r="A3316" s="10">
        <v>44460</v>
      </c>
      <c r="B3316">
        <v>1490</v>
      </c>
      <c r="C3316" t="s">
        <v>124</v>
      </c>
      <c r="D3316">
        <v>21</v>
      </c>
      <c r="E3316">
        <v>17</v>
      </c>
      <c r="F3316">
        <v>4</v>
      </c>
      <c r="G3316">
        <v>17</v>
      </c>
      <c r="H3316">
        <v>75</v>
      </c>
      <c r="J3316">
        <v>59</v>
      </c>
      <c r="K3316">
        <v>77</v>
      </c>
      <c r="L3316">
        <v>66</v>
      </c>
      <c r="M3316">
        <v>84</v>
      </c>
      <c r="N3316">
        <v>66</v>
      </c>
      <c r="O3316">
        <v>42</v>
      </c>
      <c r="P3316">
        <v>68</v>
      </c>
      <c r="Q3316">
        <v>53</v>
      </c>
      <c r="R3316">
        <v>79</v>
      </c>
      <c r="T3316" s="34">
        <f>_xlfn.XLOOKUP(B3316,Demog!$A$2:$A$219,Demog!$P$2:$P$219,,,2)</f>
        <v>10855</v>
      </c>
      <c r="U3316" s="34">
        <f t="shared" si="51"/>
        <v>16</v>
      </c>
      <c r="V3316" s="13">
        <f>IF(OR(Table1[[#This Row],[7d_positivity_public]]=0,ISBLANK(Table1[[#This Row],[7d_positivity_public]])),"",(Table1[[#This Row],[7d_positivity_public]]-Table1[[#This Row],[7d_positivity_all]])/Table1[[#This Row],[7d_positivity_public]])</f>
        <v>5.8823529411764705E-2</v>
      </c>
      <c r="W3316">
        <v>16</v>
      </c>
    </row>
    <row r="3317" spans="1:23" x14ac:dyDescent="0.25">
      <c r="A3317" s="10">
        <v>44460</v>
      </c>
      <c r="B3317">
        <v>2121</v>
      </c>
      <c r="C3317" t="s">
        <v>126</v>
      </c>
      <c r="D3317">
        <v>20</v>
      </c>
      <c r="E3317">
        <v>18</v>
      </c>
      <c r="F3317">
        <v>2</v>
      </c>
      <c r="G3317">
        <v>9</v>
      </c>
      <c r="H3317">
        <v>80</v>
      </c>
      <c r="J3317">
        <v>68</v>
      </c>
      <c r="K3317">
        <v>81</v>
      </c>
      <c r="L3317">
        <v>74</v>
      </c>
      <c r="M3317">
        <v>88</v>
      </c>
      <c r="N3317">
        <v>72</v>
      </c>
      <c r="O3317">
        <v>57</v>
      </c>
      <c r="P3317">
        <v>74</v>
      </c>
      <c r="Q3317">
        <v>63</v>
      </c>
      <c r="R3317">
        <v>84</v>
      </c>
      <c r="T3317" s="34">
        <f>_xlfn.XLOOKUP(B3317,Demog!$A$2:$A$219,Demog!$P$2:$P$219,,,2)</f>
        <v>51241</v>
      </c>
      <c r="U3317" s="34">
        <f t="shared" si="51"/>
        <v>72</v>
      </c>
      <c r="V3317" s="13">
        <f>IF(OR(Table1[[#This Row],[7d_positivity_public]]=0,ISBLANK(Table1[[#This Row],[7d_positivity_public]])),"",(Table1[[#This Row],[7d_positivity_public]]-Table1[[#This Row],[7d_positivity_all]])/Table1[[#This Row],[7d_positivity_public]])</f>
        <v>0.1111111111111111</v>
      </c>
      <c r="W3317">
        <v>8</v>
      </c>
    </row>
    <row r="3318" spans="1:23" x14ac:dyDescent="0.25">
      <c r="A3318" s="10">
        <v>44460</v>
      </c>
      <c r="B3318">
        <v>2122</v>
      </c>
      <c r="C3318" t="s">
        <v>128</v>
      </c>
      <c r="D3318">
        <v>32</v>
      </c>
      <c r="E3318">
        <v>27</v>
      </c>
      <c r="F3318">
        <v>5</v>
      </c>
      <c r="G3318">
        <v>13</v>
      </c>
      <c r="H3318">
        <v>72</v>
      </c>
      <c r="J3318">
        <v>57</v>
      </c>
      <c r="K3318">
        <v>74</v>
      </c>
      <c r="L3318">
        <v>65</v>
      </c>
      <c r="M3318">
        <v>82</v>
      </c>
      <c r="N3318">
        <v>64</v>
      </c>
      <c r="O3318">
        <v>44</v>
      </c>
      <c r="P3318">
        <v>66</v>
      </c>
      <c r="Q3318">
        <v>54</v>
      </c>
      <c r="R3318">
        <v>77</v>
      </c>
      <c r="T3318" s="34">
        <f>_xlfn.XLOOKUP(B3318,Demog!$A$2:$A$219,Demog!$P$2:$P$219,,,2)</f>
        <v>41936</v>
      </c>
      <c r="U3318" s="34">
        <f t="shared" si="51"/>
        <v>94</v>
      </c>
      <c r="V3318" s="13">
        <f>IF(OR(Table1[[#This Row],[7d_positivity_public]]=0,ISBLANK(Table1[[#This Row],[7d_positivity_public]])),"",(Table1[[#This Row],[7d_positivity_public]]-Table1[[#This Row],[7d_positivity_all]])/Table1[[#This Row],[7d_positivity_public]])</f>
        <v>0</v>
      </c>
      <c r="W3318">
        <v>13</v>
      </c>
    </row>
    <row r="3319" spans="1:23" x14ac:dyDescent="0.25">
      <c r="A3319" s="10">
        <v>44460</v>
      </c>
      <c r="B3319">
        <v>2131</v>
      </c>
      <c r="C3319" t="s">
        <v>129</v>
      </c>
      <c r="D3319">
        <v>22</v>
      </c>
      <c r="E3319">
        <v>12</v>
      </c>
      <c r="F3319">
        <v>10</v>
      </c>
      <c r="G3319">
        <v>8</v>
      </c>
      <c r="H3319">
        <v>79</v>
      </c>
      <c r="J3319">
        <v>69</v>
      </c>
      <c r="K3319">
        <v>80</v>
      </c>
      <c r="L3319">
        <v>75</v>
      </c>
      <c r="M3319">
        <v>85</v>
      </c>
      <c r="N3319">
        <v>70</v>
      </c>
      <c r="O3319">
        <v>53</v>
      </c>
      <c r="P3319">
        <v>71</v>
      </c>
      <c r="Q3319">
        <v>63</v>
      </c>
      <c r="R3319">
        <v>80</v>
      </c>
      <c r="T3319" s="34">
        <f>_xlfn.XLOOKUP(B3319,Demog!$A$2:$A$219,Demog!$P$2:$P$219,,,2)</f>
        <v>22754</v>
      </c>
      <c r="U3319" s="34">
        <f t="shared" si="51"/>
        <v>35</v>
      </c>
      <c r="V3319" s="13">
        <f>IF(OR(Table1[[#This Row],[7d_positivity_public]]=0,ISBLANK(Table1[[#This Row],[7d_positivity_public]])),"",(Table1[[#This Row],[7d_positivity_public]]-Table1[[#This Row],[7d_positivity_all]])/Table1[[#This Row],[7d_positivity_public]])</f>
        <v>0.125</v>
      </c>
      <c r="W3319">
        <v>7</v>
      </c>
    </row>
    <row r="3320" spans="1:23" x14ac:dyDescent="0.25">
      <c r="A3320" s="10">
        <v>44460</v>
      </c>
      <c r="B3320">
        <v>2132</v>
      </c>
      <c r="C3320" t="s">
        <v>130</v>
      </c>
      <c r="D3320">
        <v>20</v>
      </c>
      <c r="E3320">
        <v>11</v>
      </c>
      <c r="F3320">
        <v>9</v>
      </c>
      <c r="G3320">
        <v>10</v>
      </c>
      <c r="H3320">
        <v>82</v>
      </c>
      <c r="J3320">
        <v>75</v>
      </c>
      <c r="K3320">
        <v>83</v>
      </c>
      <c r="L3320">
        <v>79</v>
      </c>
      <c r="M3320">
        <v>88</v>
      </c>
      <c r="N3320">
        <v>75</v>
      </c>
      <c r="O3320">
        <v>62</v>
      </c>
      <c r="P3320">
        <v>77</v>
      </c>
      <c r="Q3320">
        <v>71</v>
      </c>
      <c r="R3320">
        <v>84</v>
      </c>
      <c r="T3320" s="34">
        <f>_xlfn.XLOOKUP(B3320,Demog!$A$2:$A$219,Demog!$P$2:$P$219,,,2)</f>
        <v>35584</v>
      </c>
      <c r="U3320" s="34">
        <f t="shared" si="51"/>
        <v>50</v>
      </c>
      <c r="V3320" s="13">
        <f>IF(OR(Table1[[#This Row],[7d_positivity_public]]=0,ISBLANK(Table1[[#This Row],[7d_positivity_public]])),"",(Table1[[#This Row],[7d_positivity_public]]-Table1[[#This Row],[7d_positivity_all]])/Table1[[#This Row],[7d_positivity_public]])</f>
        <v>0.1</v>
      </c>
      <c r="W3320">
        <v>9</v>
      </c>
    </row>
    <row r="3321" spans="1:23" x14ac:dyDescent="0.25">
      <c r="A3321" s="10">
        <v>44460</v>
      </c>
      <c r="B3321">
        <v>2133</v>
      </c>
      <c r="C3321" t="s">
        <v>131</v>
      </c>
      <c r="D3321">
        <v>12</v>
      </c>
      <c r="E3321">
        <v>11</v>
      </c>
      <c r="F3321">
        <v>1</v>
      </c>
      <c r="G3321">
        <v>8</v>
      </c>
      <c r="H3321">
        <v>87</v>
      </c>
      <c r="J3321">
        <v>75</v>
      </c>
      <c r="K3321">
        <v>88</v>
      </c>
      <c r="L3321">
        <v>86</v>
      </c>
      <c r="M3321">
        <v>90</v>
      </c>
      <c r="N3321">
        <v>77</v>
      </c>
      <c r="O3321">
        <v>60</v>
      </c>
      <c r="P3321">
        <v>79</v>
      </c>
      <c r="Q3321">
        <v>74</v>
      </c>
      <c r="R3321">
        <v>85</v>
      </c>
      <c r="T3321" s="34">
        <f>_xlfn.XLOOKUP(B3321,Demog!$A$2:$A$219,Demog!$P$2:$P$219,,,2)</f>
        <v>58511</v>
      </c>
      <c r="U3321" s="34">
        <f t="shared" si="51"/>
        <v>49</v>
      </c>
      <c r="V3321" s="13">
        <f>IF(OR(Table1[[#This Row],[7d_positivity_public]]=0,ISBLANK(Table1[[#This Row],[7d_positivity_public]])),"",(Table1[[#This Row],[7d_positivity_public]]-Table1[[#This Row],[7d_positivity_all]])/Table1[[#This Row],[7d_positivity_public]])</f>
        <v>0.25</v>
      </c>
      <c r="W3321">
        <v>6</v>
      </c>
    </row>
    <row r="3322" spans="1:23" x14ac:dyDescent="0.25">
      <c r="A3322" s="10">
        <v>44460</v>
      </c>
      <c r="B3322">
        <v>2134</v>
      </c>
      <c r="C3322" t="s">
        <v>132</v>
      </c>
      <c r="D3322">
        <v>19</v>
      </c>
      <c r="E3322">
        <v>14</v>
      </c>
      <c r="F3322">
        <v>5</v>
      </c>
      <c r="G3322">
        <v>9</v>
      </c>
      <c r="H3322">
        <v>82</v>
      </c>
      <c r="J3322">
        <v>65</v>
      </c>
      <c r="K3322">
        <v>83</v>
      </c>
      <c r="L3322">
        <v>82</v>
      </c>
      <c r="M3322">
        <v>85</v>
      </c>
      <c r="N3322">
        <v>72</v>
      </c>
      <c r="O3322">
        <v>51</v>
      </c>
      <c r="P3322">
        <v>74</v>
      </c>
      <c r="Q3322">
        <v>70</v>
      </c>
      <c r="R3322">
        <v>80</v>
      </c>
      <c r="T3322" s="34">
        <f>_xlfn.XLOOKUP(B3322,Demog!$A$2:$A$219,Demog!$P$2:$P$219,,,2)</f>
        <v>24836</v>
      </c>
      <c r="U3322" s="34">
        <f t="shared" si="51"/>
        <v>33</v>
      </c>
      <c r="V3322" s="13">
        <f>IF(OR(Table1[[#This Row],[7d_positivity_public]]=0,ISBLANK(Table1[[#This Row],[7d_positivity_public]])),"",(Table1[[#This Row],[7d_positivity_public]]-Table1[[#This Row],[7d_positivity_all]])/Table1[[#This Row],[7d_positivity_public]])</f>
        <v>0.33333333333333331</v>
      </c>
      <c r="W3322">
        <v>6</v>
      </c>
    </row>
    <row r="3323" spans="1:23" x14ac:dyDescent="0.25">
      <c r="A3323" s="10">
        <v>44460</v>
      </c>
      <c r="B3323">
        <v>2141</v>
      </c>
      <c r="C3323" t="s">
        <v>133</v>
      </c>
      <c r="D3323">
        <v>27</v>
      </c>
      <c r="E3323">
        <v>18</v>
      </c>
      <c r="F3323">
        <v>9</v>
      </c>
      <c r="G3323">
        <v>13</v>
      </c>
      <c r="H3323">
        <v>77</v>
      </c>
      <c r="J3323">
        <v>67</v>
      </c>
      <c r="K3323">
        <v>78</v>
      </c>
      <c r="L3323">
        <v>71</v>
      </c>
      <c r="M3323">
        <v>86</v>
      </c>
      <c r="N3323">
        <v>68</v>
      </c>
      <c r="O3323">
        <v>54</v>
      </c>
      <c r="P3323">
        <v>70</v>
      </c>
      <c r="Q3323">
        <v>60</v>
      </c>
      <c r="R3323">
        <v>81</v>
      </c>
      <c r="T3323" s="34">
        <f>_xlfn.XLOOKUP(B3323,Demog!$A$2:$A$219,Demog!$P$2:$P$219,,,2)</f>
        <v>26303</v>
      </c>
      <c r="U3323" s="34">
        <f t="shared" si="51"/>
        <v>50</v>
      </c>
      <c r="V3323" s="13">
        <f>IF(OR(Table1[[#This Row],[7d_positivity_public]]=0,ISBLANK(Table1[[#This Row],[7d_positivity_public]])),"",(Table1[[#This Row],[7d_positivity_public]]-Table1[[#This Row],[7d_positivity_all]])/Table1[[#This Row],[7d_positivity_public]])</f>
        <v>0.15384615384615385</v>
      </c>
      <c r="W3323">
        <v>11</v>
      </c>
    </row>
    <row r="3324" spans="1:23" x14ac:dyDescent="0.25">
      <c r="A3324" s="10">
        <v>44460</v>
      </c>
      <c r="B3324">
        <v>2142</v>
      </c>
      <c r="C3324" t="s">
        <v>134</v>
      </c>
      <c r="D3324">
        <v>23</v>
      </c>
      <c r="E3324">
        <v>13</v>
      </c>
      <c r="F3324">
        <v>10</v>
      </c>
      <c r="G3324">
        <v>9</v>
      </c>
      <c r="H3324">
        <v>76</v>
      </c>
      <c r="J3324">
        <v>65</v>
      </c>
      <c r="K3324">
        <v>77</v>
      </c>
      <c r="L3324">
        <v>71</v>
      </c>
      <c r="M3324">
        <v>84</v>
      </c>
      <c r="N3324">
        <v>68</v>
      </c>
      <c r="O3324">
        <v>53</v>
      </c>
      <c r="P3324">
        <v>69</v>
      </c>
      <c r="Q3324">
        <v>60</v>
      </c>
      <c r="R3324">
        <v>79</v>
      </c>
      <c r="T3324" s="34">
        <f>_xlfn.XLOOKUP(B3324,Demog!$A$2:$A$219,Demog!$P$2:$P$219,,,2)</f>
        <v>16854</v>
      </c>
      <c r="U3324" s="34">
        <f t="shared" si="51"/>
        <v>27</v>
      </c>
      <c r="V3324" s="13">
        <f>IF(OR(Table1[[#This Row],[7d_positivity_public]]=0,ISBLANK(Table1[[#This Row],[7d_positivity_public]])),"",(Table1[[#This Row],[7d_positivity_public]]-Table1[[#This Row],[7d_positivity_all]])/Table1[[#This Row],[7d_positivity_public]])</f>
        <v>0.1111111111111111</v>
      </c>
      <c r="W3324">
        <v>8</v>
      </c>
    </row>
    <row r="3325" spans="1:23" x14ac:dyDescent="0.25">
      <c r="A3325" s="10">
        <v>44460</v>
      </c>
      <c r="B3325">
        <v>2150</v>
      </c>
      <c r="C3325" t="s">
        <v>135</v>
      </c>
      <c r="D3325">
        <v>51</v>
      </c>
      <c r="E3325">
        <v>31</v>
      </c>
      <c r="F3325">
        <v>20</v>
      </c>
      <c r="G3325">
        <v>21</v>
      </c>
      <c r="H3325">
        <v>81</v>
      </c>
      <c r="J3325">
        <v>63</v>
      </c>
      <c r="K3325">
        <v>82</v>
      </c>
      <c r="L3325">
        <v>72</v>
      </c>
      <c r="M3325">
        <v>88</v>
      </c>
      <c r="N3325">
        <v>73</v>
      </c>
      <c r="O3325">
        <v>54</v>
      </c>
      <c r="P3325">
        <v>74</v>
      </c>
      <c r="Q3325">
        <v>59</v>
      </c>
      <c r="R3325">
        <v>84</v>
      </c>
      <c r="T3325" s="34">
        <f>_xlfn.XLOOKUP(B3325,Demog!$A$2:$A$219,Demog!$P$2:$P$219,,,2)</f>
        <v>9696</v>
      </c>
      <c r="U3325" s="34">
        <f t="shared" si="51"/>
        <v>35</v>
      </c>
      <c r="V3325" s="13">
        <f>IF(OR(Table1[[#This Row],[7d_positivity_public]]=0,ISBLANK(Table1[[#This Row],[7d_positivity_public]])),"",(Table1[[#This Row],[7d_positivity_public]]-Table1[[#This Row],[7d_positivity_all]])/Table1[[#This Row],[7d_positivity_public]])</f>
        <v>0.14285714285714285</v>
      </c>
      <c r="W3325">
        <v>18</v>
      </c>
    </row>
    <row r="3326" spans="1:23" x14ac:dyDescent="0.25">
      <c r="A3326" s="10">
        <v>44460</v>
      </c>
      <c r="B3326">
        <v>2210</v>
      </c>
      <c r="C3326" t="s">
        <v>136</v>
      </c>
      <c r="D3326">
        <v>9</v>
      </c>
      <c r="E3326">
        <v>8</v>
      </c>
      <c r="F3326">
        <v>1</v>
      </c>
      <c r="G3326">
        <v>7</v>
      </c>
      <c r="H3326">
        <v>90</v>
      </c>
      <c r="J3326">
        <v>86</v>
      </c>
      <c r="K3326">
        <v>90</v>
      </c>
      <c r="L3326">
        <v>90</v>
      </c>
      <c r="M3326">
        <v>90</v>
      </c>
      <c r="N3326">
        <v>83</v>
      </c>
      <c r="O3326">
        <v>76</v>
      </c>
      <c r="P3326">
        <v>84</v>
      </c>
      <c r="Q3326">
        <v>82</v>
      </c>
      <c r="R3326">
        <v>86</v>
      </c>
      <c r="T3326" s="34">
        <f>_xlfn.XLOOKUP(B3326,Demog!$A$2:$A$219,Demog!$P$2:$P$219,,,2)</f>
        <v>70996</v>
      </c>
      <c r="U3326" s="34">
        <f t="shared" si="51"/>
        <v>45</v>
      </c>
      <c r="V3326" s="13">
        <f>IF(OR(Table1[[#This Row],[7d_positivity_public]]=0,ISBLANK(Table1[[#This Row],[7d_positivity_public]])),"",(Table1[[#This Row],[7d_positivity_public]]-Table1[[#This Row],[7d_positivity_all]])/Table1[[#This Row],[7d_positivity_public]])</f>
        <v>0.2857142857142857</v>
      </c>
      <c r="W3326">
        <v>5</v>
      </c>
    </row>
    <row r="3327" spans="1:23" x14ac:dyDescent="0.25">
      <c r="A3327" s="10">
        <v>44460</v>
      </c>
      <c r="B3327">
        <v>2221</v>
      </c>
      <c r="C3327" t="s">
        <v>137</v>
      </c>
      <c r="D3327">
        <v>7</v>
      </c>
      <c r="E3327">
        <v>10</v>
      </c>
      <c r="F3327">
        <v>-3</v>
      </c>
      <c r="G3327">
        <v>5</v>
      </c>
      <c r="H3327">
        <v>92</v>
      </c>
      <c r="J3327">
        <v>88</v>
      </c>
      <c r="K3327">
        <v>92</v>
      </c>
      <c r="L3327">
        <v>94</v>
      </c>
      <c r="M3327">
        <v>90</v>
      </c>
      <c r="N3327">
        <v>85</v>
      </c>
      <c r="O3327">
        <v>78</v>
      </c>
      <c r="P3327">
        <v>86</v>
      </c>
      <c r="Q3327">
        <v>86</v>
      </c>
      <c r="R3327">
        <v>86</v>
      </c>
      <c r="T3327" s="34">
        <f>_xlfn.XLOOKUP(B3327,Demog!$A$2:$A$219,Demog!$P$2:$P$219,,,2)</f>
        <v>47161</v>
      </c>
      <c r="U3327" s="34">
        <f t="shared" si="51"/>
        <v>23</v>
      </c>
      <c r="V3327" s="13">
        <f>IF(OR(Table1[[#This Row],[7d_positivity_public]]=0,ISBLANK(Table1[[#This Row],[7d_positivity_public]])),"",(Table1[[#This Row],[7d_positivity_public]]-Table1[[#This Row],[7d_positivity_all]])/Table1[[#This Row],[7d_positivity_public]])</f>
        <v>0.4</v>
      </c>
      <c r="W3327">
        <v>3</v>
      </c>
    </row>
    <row r="3328" spans="1:23" x14ac:dyDescent="0.25">
      <c r="A3328" s="10">
        <v>44460</v>
      </c>
      <c r="B3328">
        <v>2222</v>
      </c>
      <c r="C3328" t="s">
        <v>138</v>
      </c>
      <c r="D3328">
        <v>6</v>
      </c>
      <c r="E3328">
        <v>7</v>
      </c>
      <c r="F3328">
        <v>-1</v>
      </c>
      <c r="G3328">
        <v>4</v>
      </c>
      <c r="H3328">
        <v>90</v>
      </c>
      <c r="J3328">
        <v>86</v>
      </c>
      <c r="K3328">
        <v>90</v>
      </c>
      <c r="L3328">
        <v>92</v>
      </c>
      <c r="M3328">
        <v>88</v>
      </c>
      <c r="N3328">
        <v>83</v>
      </c>
      <c r="O3328">
        <v>77</v>
      </c>
      <c r="P3328">
        <v>84</v>
      </c>
      <c r="Q3328">
        <v>83</v>
      </c>
      <c r="R3328">
        <v>84</v>
      </c>
      <c r="T3328" s="34">
        <f>_xlfn.XLOOKUP(B3328,Demog!$A$2:$A$219,Demog!$P$2:$P$219,,,2)</f>
        <v>45434</v>
      </c>
      <c r="U3328" s="34">
        <f t="shared" si="51"/>
        <v>19</v>
      </c>
      <c r="V3328" s="13">
        <f>IF(OR(Table1[[#This Row],[7d_positivity_public]]=0,ISBLANK(Table1[[#This Row],[7d_positivity_public]])),"",(Table1[[#This Row],[7d_positivity_public]]-Table1[[#This Row],[7d_positivity_all]])/Table1[[#This Row],[7d_positivity_public]])</f>
        <v>0.5</v>
      </c>
      <c r="W3328">
        <v>2</v>
      </c>
    </row>
    <row r="3329" spans="1:23" x14ac:dyDescent="0.25">
      <c r="A3329" s="10">
        <v>44460</v>
      </c>
      <c r="B3329">
        <v>2223</v>
      </c>
      <c r="C3329" t="s">
        <v>139</v>
      </c>
      <c r="D3329">
        <v>9</v>
      </c>
      <c r="E3329">
        <v>9</v>
      </c>
      <c r="F3329">
        <v>0</v>
      </c>
      <c r="G3329">
        <v>7</v>
      </c>
      <c r="H3329">
        <v>89</v>
      </c>
      <c r="J3329">
        <v>86</v>
      </c>
      <c r="K3329">
        <v>89</v>
      </c>
      <c r="L3329">
        <v>91</v>
      </c>
      <c r="M3329">
        <v>86</v>
      </c>
      <c r="N3329">
        <v>82</v>
      </c>
      <c r="O3329">
        <v>75</v>
      </c>
      <c r="P3329">
        <v>83</v>
      </c>
      <c r="Q3329">
        <v>83</v>
      </c>
      <c r="R3329">
        <v>82</v>
      </c>
      <c r="T3329" s="34">
        <f>_xlfn.XLOOKUP(B3329,Demog!$A$2:$A$219,Demog!$P$2:$P$219,,,2)</f>
        <v>81414</v>
      </c>
      <c r="U3329" s="34">
        <f t="shared" si="51"/>
        <v>51</v>
      </c>
      <c r="V3329" s="13">
        <f>IF(OR(Table1[[#This Row],[7d_positivity_public]]=0,ISBLANK(Table1[[#This Row],[7d_positivity_public]])),"",(Table1[[#This Row],[7d_positivity_public]]-Table1[[#This Row],[7d_positivity_all]])/Table1[[#This Row],[7d_positivity_public]])</f>
        <v>0.8571428571428571</v>
      </c>
      <c r="W3329">
        <v>1</v>
      </c>
    </row>
    <row r="3330" spans="1:23" x14ac:dyDescent="0.25">
      <c r="A3330" s="10">
        <v>44460</v>
      </c>
      <c r="B3330">
        <v>2224</v>
      </c>
      <c r="C3330" t="s">
        <v>140</v>
      </c>
      <c r="D3330">
        <v>11</v>
      </c>
      <c r="E3330">
        <v>10</v>
      </c>
      <c r="F3330">
        <v>1</v>
      </c>
      <c r="G3330">
        <v>9</v>
      </c>
      <c r="H3330">
        <v>88</v>
      </c>
      <c r="J3330">
        <v>82</v>
      </c>
      <c r="K3330">
        <v>88</v>
      </c>
      <c r="L3330">
        <v>88</v>
      </c>
      <c r="M3330">
        <v>87</v>
      </c>
      <c r="N3330">
        <v>81</v>
      </c>
      <c r="O3330">
        <v>71</v>
      </c>
      <c r="P3330">
        <v>82</v>
      </c>
      <c r="Q3330">
        <v>80</v>
      </c>
      <c r="R3330">
        <v>84</v>
      </c>
      <c r="T3330" s="34">
        <f>_xlfn.XLOOKUP(B3330,Demog!$A$2:$A$219,Demog!$P$2:$P$219,,,2)</f>
        <v>58746</v>
      </c>
      <c r="U3330" s="34">
        <f t="shared" ref="U3330:U3393" si="52">ROUND(T3330*D3330/100000*7,0)</f>
        <v>45</v>
      </c>
      <c r="V3330" s="13">
        <f>IF(OR(Table1[[#This Row],[7d_positivity_public]]=0,ISBLANK(Table1[[#This Row],[7d_positivity_public]])),"",(Table1[[#This Row],[7d_positivity_public]]-Table1[[#This Row],[7d_positivity_all]])/Table1[[#This Row],[7d_positivity_public]])</f>
        <v>0.33333333333333331</v>
      </c>
      <c r="W3330">
        <v>6</v>
      </c>
    </row>
    <row r="3331" spans="1:23" x14ac:dyDescent="0.25">
      <c r="A3331" s="10">
        <v>44460</v>
      </c>
      <c r="B3331">
        <v>2231</v>
      </c>
      <c r="C3331" t="s">
        <v>141</v>
      </c>
      <c r="D3331">
        <v>8</v>
      </c>
      <c r="E3331">
        <v>13</v>
      </c>
      <c r="F3331">
        <v>-5</v>
      </c>
      <c r="G3331">
        <v>6</v>
      </c>
      <c r="H3331">
        <v>84</v>
      </c>
      <c r="J3331">
        <v>77</v>
      </c>
      <c r="K3331">
        <v>84</v>
      </c>
      <c r="L3331">
        <v>79</v>
      </c>
      <c r="M3331">
        <v>89</v>
      </c>
      <c r="N3331">
        <v>77</v>
      </c>
      <c r="O3331">
        <v>67</v>
      </c>
      <c r="P3331">
        <v>77</v>
      </c>
      <c r="Q3331">
        <v>69</v>
      </c>
      <c r="R3331">
        <v>85</v>
      </c>
      <c r="T3331" s="34">
        <f>_xlfn.XLOOKUP(B3331,Demog!$A$2:$A$219,Demog!$P$2:$P$219,,,2)</f>
        <v>30824</v>
      </c>
      <c r="U3331" s="34">
        <f t="shared" si="52"/>
        <v>17</v>
      </c>
      <c r="V3331" s="13">
        <f>IF(OR(Table1[[#This Row],[7d_positivity_public]]=0,ISBLANK(Table1[[#This Row],[7d_positivity_public]])),"",(Table1[[#This Row],[7d_positivity_public]]-Table1[[#This Row],[7d_positivity_all]])/Table1[[#This Row],[7d_positivity_public]])</f>
        <v>0.16666666666666666</v>
      </c>
      <c r="W3331">
        <v>5</v>
      </c>
    </row>
    <row r="3332" spans="1:23" x14ac:dyDescent="0.25">
      <c r="A3332" s="10">
        <v>44460</v>
      </c>
      <c r="B3332">
        <v>2232</v>
      </c>
      <c r="C3332" t="s">
        <v>142</v>
      </c>
      <c r="D3332">
        <v>5</v>
      </c>
      <c r="E3332">
        <v>5</v>
      </c>
      <c r="F3332">
        <v>0</v>
      </c>
      <c r="G3332">
        <v>5</v>
      </c>
      <c r="H3332">
        <v>89</v>
      </c>
      <c r="J3332">
        <v>84</v>
      </c>
      <c r="K3332">
        <v>89</v>
      </c>
      <c r="L3332">
        <v>86</v>
      </c>
      <c r="M3332">
        <v>92</v>
      </c>
      <c r="N3332">
        <v>83</v>
      </c>
      <c r="O3332">
        <v>74</v>
      </c>
      <c r="P3332">
        <v>84</v>
      </c>
      <c r="Q3332">
        <v>78</v>
      </c>
      <c r="R3332">
        <v>89</v>
      </c>
      <c r="T3332" s="34">
        <f>_xlfn.XLOOKUP(B3332,Demog!$A$2:$A$219,Demog!$P$2:$P$219,,,2)</f>
        <v>18835</v>
      </c>
      <c r="U3332" s="34">
        <f t="shared" si="52"/>
        <v>7</v>
      </c>
      <c r="V3332" s="13">
        <f>IF(OR(Table1[[#This Row],[7d_positivity_public]]=0,ISBLANK(Table1[[#This Row],[7d_positivity_public]])),"",(Table1[[#This Row],[7d_positivity_public]]-Table1[[#This Row],[7d_positivity_all]])/Table1[[#This Row],[7d_positivity_public]])</f>
        <v>0.2</v>
      </c>
      <c r="W3332">
        <v>4</v>
      </c>
    </row>
    <row r="3333" spans="1:23" x14ac:dyDescent="0.25">
      <c r="A3333" s="10">
        <v>44460</v>
      </c>
      <c r="B3333">
        <v>2233</v>
      </c>
      <c r="C3333" t="s">
        <v>143</v>
      </c>
      <c r="D3333">
        <v>11</v>
      </c>
      <c r="E3333">
        <v>13</v>
      </c>
      <c r="F3333">
        <v>-2</v>
      </c>
      <c r="G3333">
        <v>6</v>
      </c>
      <c r="H3333">
        <v>84</v>
      </c>
      <c r="J3333">
        <v>80</v>
      </c>
      <c r="K3333">
        <v>84</v>
      </c>
      <c r="L3333">
        <v>80</v>
      </c>
      <c r="M3333">
        <v>89</v>
      </c>
      <c r="N3333">
        <v>77</v>
      </c>
      <c r="O3333">
        <v>68</v>
      </c>
      <c r="P3333">
        <v>78</v>
      </c>
      <c r="Q3333">
        <v>71</v>
      </c>
      <c r="R3333">
        <v>85</v>
      </c>
      <c r="T3333" s="34">
        <f>_xlfn.XLOOKUP(B3333,Demog!$A$2:$A$219,Demog!$P$2:$P$219,,,2)</f>
        <v>51442</v>
      </c>
      <c r="U3333" s="34">
        <f t="shared" si="52"/>
        <v>40</v>
      </c>
      <c r="V3333" s="13">
        <f>IF(OR(Table1[[#This Row],[7d_positivity_public]]=0,ISBLANK(Table1[[#This Row],[7d_positivity_public]])),"",(Table1[[#This Row],[7d_positivity_public]]-Table1[[#This Row],[7d_positivity_all]])/Table1[[#This Row],[7d_positivity_public]])</f>
        <v>0.16666666666666666</v>
      </c>
      <c r="W3333">
        <v>5</v>
      </c>
    </row>
    <row r="3334" spans="1:23" x14ac:dyDescent="0.25">
      <c r="A3334" s="10">
        <v>44460</v>
      </c>
      <c r="B3334">
        <v>2241</v>
      </c>
      <c r="C3334" t="s">
        <v>144</v>
      </c>
      <c r="D3334">
        <v>6</v>
      </c>
      <c r="E3334">
        <v>9</v>
      </c>
      <c r="F3334">
        <v>-3</v>
      </c>
      <c r="G3334">
        <v>3</v>
      </c>
      <c r="H3334">
        <v>88</v>
      </c>
      <c r="J3334">
        <v>87</v>
      </c>
      <c r="K3334">
        <v>88</v>
      </c>
      <c r="L3334">
        <v>87</v>
      </c>
      <c r="M3334">
        <v>88</v>
      </c>
      <c r="N3334">
        <v>82</v>
      </c>
      <c r="O3334">
        <v>78</v>
      </c>
      <c r="P3334">
        <v>82</v>
      </c>
      <c r="Q3334">
        <v>81</v>
      </c>
      <c r="R3334">
        <v>84</v>
      </c>
      <c r="T3334" s="34">
        <f>_xlfn.XLOOKUP(B3334,Demog!$A$2:$A$219,Demog!$P$2:$P$219,,,2)</f>
        <v>40842</v>
      </c>
      <c r="U3334" s="34">
        <f t="shared" si="52"/>
        <v>17</v>
      </c>
      <c r="V3334" s="13">
        <f>IF(OR(Table1[[#This Row],[7d_positivity_public]]=0,ISBLANK(Table1[[#This Row],[7d_positivity_public]])),"",(Table1[[#This Row],[7d_positivity_public]]-Table1[[#This Row],[7d_positivity_all]])/Table1[[#This Row],[7d_positivity_public]])</f>
        <v>0.33333333333333331</v>
      </c>
      <c r="W3334">
        <v>2</v>
      </c>
    </row>
    <row r="3335" spans="1:23" x14ac:dyDescent="0.25">
      <c r="A3335" s="10">
        <v>44460</v>
      </c>
      <c r="B3335">
        <v>2242</v>
      </c>
      <c r="C3335" t="s">
        <v>145</v>
      </c>
      <c r="D3335">
        <v>8</v>
      </c>
      <c r="E3335">
        <v>7</v>
      </c>
      <c r="F3335">
        <v>1</v>
      </c>
      <c r="G3335">
        <v>5</v>
      </c>
      <c r="H3335">
        <v>89</v>
      </c>
      <c r="J3335">
        <v>85</v>
      </c>
      <c r="K3335">
        <v>89</v>
      </c>
      <c r="L3335">
        <v>89</v>
      </c>
      <c r="M3335">
        <v>90</v>
      </c>
      <c r="N3335">
        <v>83</v>
      </c>
      <c r="O3335">
        <v>74</v>
      </c>
      <c r="P3335">
        <v>84</v>
      </c>
      <c r="Q3335">
        <v>81</v>
      </c>
      <c r="R3335">
        <v>86</v>
      </c>
      <c r="T3335" s="34">
        <f>_xlfn.XLOOKUP(B3335,Demog!$A$2:$A$219,Demog!$P$2:$P$219,,,2)</f>
        <v>70406</v>
      </c>
      <c r="U3335" s="34">
        <f t="shared" si="52"/>
        <v>39</v>
      </c>
      <c r="V3335" s="13">
        <f>IF(OR(Table1[[#This Row],[7d_positivity_public]]=0,ISBLANK(Table1[[#This Row],[7d_positivity_public]])),"",(Table1[[#This Row],[7d_positivity_public]]-Table1[[#This Row],[7d_positivity_all]])/Table1[[#This Row],[7d_positivity_public]])</f>
        <v>0.4</v>
      </c>
      <c r="W3335">
        <v>3</v>
      </c>
    </row>
    <row r="3336" spans="1:23" x14ac:dyDescent="0.25">
      <c r="A3336" s="10">
        <v>44460</v>
      </c>
      <c r="B3336">
        <v>2243</v>
      </c>
      <c r="C3336" t="s">
        <v>146</v>
      </c>
      <c r="D3336">
        <v>4</v>
      </c>
      <c r="E3336">
        <v>12</v>
      </c>
      <c r="F3336">
        <v>-8</v>
      </c>
      <c r="G3336">
        <v>4</v>
      </c>
      <c r="H3336">
        <v>88</v>
      </c>
      <c r="J3336">
        <v>85</v>
      </c>
      <c r="K3336">
        <v>88</v>
      </c>
      <c r="L3336">
        <v>86</v>
      </c>
      <c r="M3336">
        <v>89</v>
      </c>
      <c r="N3336">
        <v>82</v>
      </c>
      <c r="O3336">
        <v>76</v>
      </c>
      <c r="P3336">
        <v>82</v>
      </c>
      <c r="Q3336">
        <v>78</v>
      </c>
      <c r="R3336">
        <v>86</v>
      </c>
      <c r="T3336" s="34">
        <f>_xlfn.XLOOKUP(B3336,Demog!$A$2:$A$219,Demog!$P$2:$P$219,,,2)</f>
        <v>28129</v>
      </c>
      <c r="U3336" s="34">
        <f t="shared" si="52"/>
        <v>8</v>
      </c>
      <c r="V3336" s="13">
        <f>IF(OR(Table1[[#This Row],[7d_positivity_public]]=0,ISBLANK(Table1[[#This Row],[7d_positivity_public]])),"",(Table1[[#This Row],[7d_positivity_public]]-Table1[[#This Row],[7d_positivity_all]])/Table1[[#This Row],[7d_positivity_public]])</f>
        <v>0.25</v>
      </c>
      <c r="W3336">
        <v>3</v>
      </c>
    </row>
    <row r="3337" spans="1:23" x14ac:dyDescent="0.25">
      <c r="A3337" s="10">
        <v>44460</v>
      </c>
      <c r="B3337">
        <v>2244</v>
      </c>
      <c r="C3337" t="s">
        <v>147</v>
      </c>
      <c r="D3337">
        <v>8</v>
      </c>
      <c r="E3337">
        <v>11</v>
      </c>
      <c r="F3337">
        <v>-3</v>
      </c>
      <c r="G3337">
        <v>4</v>
      </c>
      <c r="H3337">
        <v>87</v>
      </c>
      <c r="J3337">
        <v>84</v>
      </c>
      <c r="K3337">
        <v>88</v>
      </c>
      <c r="L3337">
        <v>85</v>
      </c>
      <c r="M3337">
        <v>90</v>
      </c>
      <c r="N3337">
        <v>81</v>
      </c>
      <c r="O3337">
        <v>74</v>
      </c>
      <c r="P3337">
        <v>82</v>
      </c>
      <c r="Q3337">
        <v>77</v>
      </c>
      <c r="R3337">
        <v>87</v>
      </c>
      <c r="T3337" s="34">
        <f>_xlfn.XLOOKUP(B3337,Demog!$A$2:$A$219,Demog!$P$2:$P$219,,,2)</f>
        <v>58612</v>
      </c>
      <c r="U3337" s="34">
        <f t="shared" si="52"/>
        <v>33</v>
      </c>
      <c r="V3337" s="13">
        <f>IF(OR(Table1[[#This Row],[7d_positivity_public]]=0,ISBLANK(Table1[[#This Row],[7d_positivity_public]])),"",(Table1[[#This Row],[7d_positivity_public]]-Table1[[#This Row],[7d_positivity_all]])/Table1[[#This Row],[7d_positivity_public]])</f>
        <v>0.25</v>
      </c>
      <c r="W3337">
        <v>3</v>
      </c>
    </row>
    <row r="3338" spans="1:23" x14ac:dyDescent="0.25">
      <c r="A3338" s="10">
        <v>44460</v>
      </c>
      <c r="B3338">
        <v>2245</v>
      </c>
      <c r="C3338" t="s">
        <v>148</v>
      </c>
      <c r="D3338">
        <v>8</v>
      </c>
      <c r="E3338">
        <v>7</v>
      </c>
      <c r="F3338">
        <v>1</v>
      </c>
      <c r="G3338">
        <v>5</v>
      </c>
      <c r="H3338">
        <v>89</v>
      </c>
      <c r="J3338">
        <v>88</v>
      </c>
      <c r="K3338">
        <v>89</v>
      </c>
      <c r="L3338">
        <v>88</v>
      </c>
      <c r="M3338">
        <v>90</v>
      </c>
      <c r="N3338">
        <v>84</v>
      </c>
      <c r="O3338">
        <v>79</v>
      </c>
      <c r="P3338">
        <v>84</v>
      </c>
      <c r="Q3338">
        <v>82</v>
      </c>
      <c r="R3338">
        <v>87</v>
      </c>
      <c r="T3338" s="34">
        <f>_xlfn.XLOOKUP(B3338,Demog!$A$2:$A$219,Demog!$P$2:$P$219,,,2)</f>
        <v>36404</v>
      </c>
      <c r="U3338" s="34">
        <f t="shared" si="52"/>
        <v>20</v>
      </c>
      <c r="V3338" s="13">
        <f>IF(OR(Table1[[#This Row],[7d_positivity_public]]=0,ISBLANK(Table1[[#This Row],[7d_positivity_public]])),"",(Table1[[#This Row],[7d_positivity_public]]-Table1[[#This Row],[7d_positivity_all]])/Table1[[#This Row],[7d_positivity_public]])</f>
        <v>0.2</v>
      </c>
      <c r="W3338">
        <v>4</v>
      </c>
    </row>
    <row r="3339" spans="1:23" x14ac:dyDescent="0.25">
      <c r="A3339" s="10">
        <v>44460</v>
      </c>
      <c r="B3339">
        <v>2311</v>
      </c>
      <c r="C3339" t="s">
        <v>149</v>
      </c>
      <c r="D3339">
        <v>17</v>
      </c>
      <c r="E3339">
        <v>9</v>
      </c>
      <c r="F3339">
        <v>8</v>
      </c>
      <c r="G3339">
        <v>9</v>
      </c>
      <c r="H3339">
        <v>83</v>
      </c>
      <c r="J3339">
        <v>71</v>
      </c>
      <c r="K3339">
        <v>83</v>
      </c>
      <c r="L3339">
        <v>79</v>
      </c>
      <c r="M3339">
        <v>88</v>
      </c>
      <c r="N3339">
        <v>75</v>
      </c>
      <c r="O3339">
        <v>58</v>
      </c>
      <c r="P3339">
        <v>76</v>
      </c>
      <c r="Q3339">
        <v>68</v>
      </c>
      <c r="R3339">
        <v>84</v>
      </c>
      <c r="T3339" s="34">
        <f>_xlfn.XLOOKUP(B3339,Demog!$A$2:$A$219,Demog!$P$2:$P$219,,,2)</f>
        <v>25888</v>
      </c>
      <c r="U3339" s="34">
        <f t="shared" si="52"/>
        <v>31</v>
      </c>
      <c r="V3339" s="13">
        <f>IF(OR(Table1[[#This Row],[7d_positivity_public]]=0,ISBLANK(Table1[[#This Row],[7d_positivity_public]])),"",(Table1[[#This Row],[7d_positivity_public]]-Table1[[#This Row],[7d_positivity_all]])/Table1[[#This Row],[7d_positivity_public]])</f>
        <v>0.1111111111111111</v>
      </c>
      <c r="W3339">
        <v>8</v>
      </c>
    </row>
    <row r="3340" spans="1:23" x14ac:dyDescent="0.25">
      <c r="A3340" s="10">
        <v>44460</v>
      </c>
      <c r="B3340">
        <v>2312</v>
      </c>
      <c r="C3340" t="s">
        <v>150</v>
      </c>
      <c r="D3340">
        <v>15</v>
      </c>
      <c r="E3340">
        <v>8</v>
      </c>
      <c r="F3340">
        <v>7</v>
      </c>
      <c r="G3340">
        <v>10</v>
      </c>
      <c r="H3340">
        <v>89</v>
      </c>
      <c r="J3340">
        <v>87</v>
      </c>
      <c r="K3340">
        <v>90</v>
      </c>
      <c r="L3340">
        <v>87</v>
      </c>
      <c r="M3340">
        <v>92</v>
      </c>
      <c r="N3340">
        <v>84</v>
      </c>
      <c r="O3340">
        <v>78</v>
      </c>
      <c r="P3340">
        <v>85</v>
      </c>
      <c r="Q3340">
        <v>80</v>
      </c>
      <c r="R3340">
        <v>89</v>
      </c>
      <c r="T3340" s="34">
        <f>_xlfn.XLOOKUP(B3340,Demog!$A$2:$A$219,Demog!$P$2:$P$219,,,2)</f>
        <v>29587</v>
      </c>
      <c r="U3340" s="34">
        <f t="shared" si="52"/>
        <v>31</v>
      </c>
      <c r="V3340" s="13">
        <f>IF(OR(Table1[[#This Row],[7d_positivity_public]]=0,ISBLANK(Table1[[#This Row],[7d_positivity_public]])),"",(Table1[[#This Row],[7d_positivity_public]]-Table1[[#This Row],[7d_positivity_all]])/Table1[[#This Row],[7d_positivity_public]])</f>
        <v>0.3</v>
      </c>
      <c r="W3340">
        <v>7</v>
      </c>
    </row>
    <row r="3341" spans="1:23" x14ac:dyDescent="0.25">
      <c r="A3341" s="10">
        <v>44460</v>
      </c>
      <c r="B3341">
        <v>2313</v>
      </c>
      <c r="C3341" t="s">
        <v>151</v>
      </c>
      <c r="D3341">
        <v>14</v>
      </c>
      <c r="E3341">
        <v>13</v>
      </c>
      <c r="F3341">
        <v>1</v>
      </c>
      <c r="G3341">
        <v>7</v>
      </c>
      <c r="H3341">
        <v>88</v>
      </c>
      <c r="J3341">
        <v>84</v>
      </c>
      <c r="K3341">
        <v>88</v>
      </c>
      <c r="L3341">
        <v>87</v>
      </c>
      <c r="M3341">
        <v>91</v>
      </c>
      <c r="N3341">
        <v>81</v>
      </c>
      <c r="O3341">
        <v>73</v>
      </c>
      <c r="P3341">
        <v>82</v>
      </c>
      <c r="Q3341">
        <v>79</v>
      </c>
      <c r="R3341">
        <v>87</v>
      </c>
      <c r="T3341" s="34">
        <f>_xlfn.XLOOKUP(B3341,Demog!$A$2:$A$219,Demog!$P$2:$P$219,,,2)</f>
        <v>31567</v>
      </c>
      <c r="U3341" s="34">
        <f t="shared" si="52"/>
        <v>31</v>
      </c>
      <c r="V3341" s="13">
        <f>IF(OR(Table1[[#This Row],[7d_positivity_public]]=0,ISBLANK(Table1[[#This Row],[7d_positivity_public]])),"",(Table1[[#This Row],[7d_positivity_public]]-Table1[[#This Row],[7d_positivity_all]])/Table1[[#This Row],[7d_positivity_public]])</f>
        <v>0.2857142857142857</v>
      </c>
      <c r="W3341">
        <v>5</v>
      </c>
    </row>
    <row r="3342" spans="1:23" x14ac:dyDescent="0.25">
      <c r="A3342" s="10">
        <v>44460</v>
      </c>
      <c r="B3342">
        <v>2314</v>
      </c>
      <c r="C3342" t="s">
        <v>152</v>
      </c>
      <c r="D3342">
        <v>19</v>
      </c>
      <c r="E3342">
        <v>15</v>
      </c>
      <c r="F3342">
        <v>4</v>
      </c>
      <c r="G3342">
        <v>12</v>
      </c>
      <c r="H3342">
        <v>85</v>
      </c>
      <c r="J3342">
        <v>79</v>
      </c>
      <c r="K3342">
        <v>85</v>
      </c>
      <c r="L3342">
        <v>79</v>
      </c>
      <c r="M3342">
        <v>90</v>
      </c>
      <c r="N3342">
        <v>78</v>
      </c>
      <c r="O3342">
        <v>66</v>
      </c>
      <c r="P3342">
        <v>79</v>
      </c>
      <c r="Q3342">
        <v>69</v>
      </c>
      <c r="R3342">
        <v>87</v>
      </c>
      <c r="T3342" s="34">
        <f>_xlfn.XLOOKUP(B3342,Demog!$A$2:$A$219,Demog!$P$2:$P$219,,,2)</f>
        <v>22090</v>
      </c>
      <c r="U3342" s="34">
        <f t="shared" si="52"/>
        <v>29</v>
      </c>
      <c r="V3342" s="13">
        <f>IF(OR(Table1[[#This Row],[7d_positivity_public]]=0,ISBLANK(Table1[[#This Row],[7d_positivity_public]])),"",(Table1[[#This Row],[7d_positivity_public]]-Table1[[#This Row],[7d_positivity_all]])/Table1[[#This Row],[7d_positivity_public]])</f>
        <v>0.16666666666666666</v>
      </c>
      <c r="W3342">
        <v>10</v>
      </c>
    </row>
    <row r="3343" spans="1:23" x14ac:dyDescent="0.25">
      <c r="A3343" s="10">
        <v>44460</v>
      </c>
      <c r="B3343">
        <v>2315</v>
      </c>
      <c r="C3343" t="s">
        <v>153</v>
      </c>
      <c r="D3343">
        <v>16</v>
      </c>
      <c r="E3343">
        <v>6</v>
      </c>
      <c r="F3343">
        <v>10</v>
      </c>
      <c r="G3343">
        <v>9</v>
      </c>
      <c r="H3343">
        <v>81</v>
      </c>
      <c r="J3343">
        <v>72</v>
      </c>
      <c r="K3343">
        <v>82</v>
      </c>
      <c r="L3343">
        <v>76</v>
      </c>
      <c r="M3343">
        <v>88</v>
      </c>
      <c r="N3343">
        <v>72</v>
      </c>
      <c r="O3343">
        <v>58</v>
      </c>
      <c r="P3343">
        <v>74</v>
      </c>
      <c r="Q3343">
        <v>65</v>
      </c>
      <c r="R3343">
        <v>83</v>
      </c>
      <c r="T3343" s="34">
        <f>_xlfn.XLOOKUP(B3343,Demog!$A$2:$A$219,Demog!$P$2:$P$219,,,2)</f>
        <v>13204</v>
      </c>
      <c r="U3343" s="34">
        <f t="shared" si="52"/>
        <v>15</v>
      </c>
      <c r="V3343" s="13">
        <f>IF(OR(Table1[[#This Row],[7d_positivity_public]]=0,ISBLANK(Table1[[#This Row],[7d_positivity_public]])),"",(Table1[[#This Row],[7d_positivity_public]]-Table1[[#This Row],[7d_positivity_all]])/Table1[[#This Row],[7d_positivity_public]])</f>
        <v>0.1111111111111111</v>
      </c>
      <c r="W3343">
        <v>8</v>
      </c>
    </row>
    <row r="3344" spans="1:23" x14ac:dyDescent="0.25">
      <c r="A3344" s="10">
        <v>44460</v>
      </c>
      <c r="B3344">
        <v>2316</v>
      </c>
      <c r="C3344" t="s">
        <v>154</v>
      </c>
      <c r="D3344">
        <v>19</v>
      </c>
      <c r="E3344">
        <v>24</v>
      </c>
      <c r="F3344">
        <v>-5</v>
      </c>
      <c r="G3344">
        <v>8</v>
      </c>
      <c r="H3344">
        <v>81</v>
      </c>
      <c r="J3344">
        <v>70</v>
      </c>
      <c r="K3344">
        <v>82</v>
      </c>
      <c r="L3344">
        <v>77</v>
      </c>
      <c r="M3344">
        <v>86</v>
      </c>
      <c r="N3344">
        <v>73</v>
      </c>
      <c r="O3344">
        <v>57</v>
      </c>
      <c r="P3344">
        <v>74</v>
      </c>
      <c r="Q3344">
        <v>66</v>
      </c>
      <c r="R3344">
        <v>82</v>
      </c>
      <c r="T3344" s="34">
        <f>_xlfn.XLOOKUP(B3344,Demog!$A$2:$A$219,Demog!$P$2:$P$219,,,2)</f>
        <v>12653</v>
      </c>
      <c r="U3344" s="34">
        <f t="shared" si="52"/>
        <v>17</v>
      </c>
      <c r="V3344" s="13">
        <f>IF(OR(Table1[[#This Row],[7d_positivity_public]]=0,ISBLANK(Table1[[#This Row],[7d_positivity_public]])),"",(Table1[[#This Row],[7d_positivity_public]]-Table1[[#This Row],[7d_positivity_all]])/Table1[[#This Row],[7d_positivity_public]])</f>
        <v>0.25</v>
      </c>
      <c r="W3344">
        <v>6</v>
      </c>
    </row>
    <row r="3345" spans="1:23" x14ac:dyDescent="0.25">
      <c r="A3345" s="10">
        <v>44460</v>
      </c>
      <c r="B3345">
        <v>2317</v>
      </c>
      <c r="C3345" t="s">
        <v>155</v>
      </c>
      <c r="D3345">
        <v>10</v>
      </c>
      <c r="E3345">
        <v>12</v>
      </c>
      <c r="F3345">
        <v>-2</v>
      </c>
      <c r="G3345">
        <v>6</v>
      </c>
      <c r="H3345">
        <v>80</v>
      </c>
      <c r="J3345">
        <v>64</v>
      </c>
      <c r="K3345">
        <v>82</v>
      </c>
      <c r="L3345">
        <v>75</v>
      </c>
      <c r="M3345">
        <v>86</v>
      </c>
      <c r="N3345">
        <v>73</v>
      </c>
      <c r="O3345">
        <v>52</v>
      </c>
      <c r="P3345">
        <v>74</v>
      </c>
      <c r="Q3345">
        <v>64</v>
      </c>
      <c r="R3345">
        <v>82</v>
      </c>
      <c r="T3345" s="34">
        <f>_xlfn.XLOOKUP(B3345,Demog!$A$2:$A$219,Demog!$P$2:$P$219,,,2)</f>
        <v>8789</v>
      </c>
      <c r="U3345" s="34">
        <f t="shared" si="52"/>
        <v>6</v>
      </c>
      <c r="V3345" s="13">
        <f>IF(OR(Table1[[#This Row],[7d_positivity_public]]=0,ISBLANK(Table1[[#This Row],[7d_positivity_public]])),"",(Table1[[#This Row],[7d_positivity_public]]-Table1[[#This Row],[7d_positivity_all]])/Table1[[#This Row],[7d_positivity_public]])</f>
        <v>0.33333333333333331</v>
      </c>
      <c r="W3345">
        <v>4</v>
      </c>
    </row>
    <row r="3346" spans="1:23" x14ac:dyDescent="0.25">
      <c r="A3346" s="10">
        <v>44460</v>
      </c>
      <c r="B3346">
        <v>2321</v>
      </c>
      <c r="C3346" t="s">
        <v>156</v>
      </c>
      <c r="D3346">
        <v>5</v>
      </c>
      <c r="E3346">
        <v>8</v>
      </c>
      <c r="F3346">
        <v>-3</v>
      </c>
      <c r="G3346">
        <v>4</v>
      </c>
      <c r="H3346">
        <v>92</v>
      </c>
      <c r="J3346">
        <v>88</v>
      </c>
      <c r="K3346">
        <v>92</v>
      </c>
      <c r="L3346">
        <v>92</v>
      </c>
      <c r="M3346">
        <v>92</v>
      </c>
      <c r="N3346">
        <v>84</v>
      </c>
      <c r="O3346">
        <v>76</v>
      </c>
      <c r="P3346">
        <v>84</v>
      </c>
      <c r="Q3346">
        <v>81</v>
      </c>
      <c r="R3346">
        <v>89</v>
      </c>
      <c r="T3346" s="34">
        <f>_xlfn.XLOOKUP(B3346,Demog!$A$2:$A$219,Demog!$P$2:$P$219,,,2)</f>
        <v>56017</v>
      </c>
      <c r="U3346" s="34">
        <f t="shared" si="52"/>
        <v>20</v>
      </c>
      <c r="V3346" s="13">
        <f>IF(OR(Table1[[#This Row],[7d_positivity_public]]=0,ISBLANK(Table1[[#This Row],[7d_positivity_public]])),"",(Table1[[#This Row],[7d_positivity_public]]-Table1[[#This Row],[7d_positivity_all]])/Table1[[#This Row],[7d_positivity_public]])</f>
        <v>0.25</v>
      </c>
      <c r="W3346">
        <v>3</v>
      </c>
    </row>
    <row r="3347" spans="1:23" x14ac:dyDescent="0.25">
      <c r="A3347" s="10">
        <v>44460</v>
      </c>
      <c r="B3347">
        <v>2322</v>
      </c>
      <c r="C3347" t="s">
        <v>157</v>
      </c>
      <c r="D3347">
        <v>6</v>
      </c>
      <c r="E3347">
        <v>2</v>
      </c>
      <c r="F3347">
        <v>4</v>
      </c>
      <c r="G3347">
        <v>4</v>
      </c>
      <c r="H3347">
        <v>93</v>
      </c>
      <c r="J3347">
        <v>90</v>
      </c>
      <c r="K3347">
        <v>93</v>
      </c>
      <c r="L3347">
        <v>92</v>
      </c>
      <c r="M3347">
        <v>94</v>
      </c>
      <c r="N3347">
        <v>87</v>
      </c>
      <c r="O3347">
        <v>81</v>
      </c>
      <c r="P3347">
        <v>88</v>
      </c>
      <c r="Q3347">
        <v>83</v>
      </c>
      <c r="R3347">
        <v>91</v>
      </c>
      <c r="T3347" s="34">
        <f>_xlfn.XLOOKUP(B3347,Demog!$A$2:$A$219,Demog!$P$2:$P$219,,,2)</f>
        <v>24822</v>
      </c>
      <c r="U3347" s="34">
        <f t="shared" si="52"/>
        <v>10</v>
      </c>
      <c r="V3347" s="13">
        <f>IF(OR(Table1[[#This Row],[7d_positivity_public]]=0,ISBLANK(Table1[[#This Row],[7d_positivity_public]])),"",(Table1[[#This Row],[7d_positivity_public]]-Table1[[#This Row],[7d_positivity_all]])/Table1[[#This Row],[7d_positivity_public]])</f>
        <v>0.25</v>
      </c>
      <c r="W3347">
        <v>3</v>
      </c>
    </row>
    <row r="3348" spans="1:23" x14ac:dyDescent="0.25">
      <c r="A3348" s="10">
        <v>44460</v>
      </c>
      <c r="B3348">
        <v>2323</v>
      </c>
      <c r="C3348" t="s">
        <v>158</v>
      </c>
      <c r="D3348">
        <v>5</v>
      </c>
      <c r="E3348">
        <v>5</v>
      </c>
      <c r="F3348">
        <v>0</v>
      </c>
      <c r="G3348">
        <v>3</v>
      </c>
      <c r="H3348">
        <v>91</v>
      </c>
      <c r="J3348">
        <v>89</v>
      </c>
      <c r="K3348">
        <v>91</v>
      </c>
      <c r="L3348">
        <v>88</v>
      </c>
      <c r="M3348">
        <v>93</v>
      </c>
      <c r="N3348">
        <v>86</v>
      </c>
      <c r="O3348">
        <v>80</v>
      </c>
      <c r="P3348">
        <v>87</v>
      </c>
      <c r="Q3348">
        <v>80</v>
      </c>
      <c r="R3348">
        <v>90</v>
      </c>
      <c r="T3348" s="34">
        <f>_xlfn.XLOOKUP(B3348,Demog!$A$2:$A$219,Demog!$P$2:$P$219,,,2)</f>
        <v>22225</v>
      </c>
      <c r="U3348" s="34">
        <f t="shared" si="52"/>
        <v>8</v>
      </c>
      <c r="V3348" s="13">
        <f>IF(OR(Table1[[#This Row],[7d_positivity_public]]=0,ISBLANK(Table1[[#This Row],[7d_positivity_public]])),"",(Table1[[#This Row],[7d_positivity_public]]-Table1[[#This Row],[7d_positivity_all]])/Table1[[#This Row],[7d_positivity_public]])</f>
        <v>0.33333333333333331</v>
      </c>
      <c r="W3348">
        <v>2</v>
      </c>
    </row>
    <row r="3349" spans="1:23" x14ac:dyDescent="0.25">
      <c r="A3349" s="10">
        <v>44460</v>
      </c>
      <c r="B3349">
        <v>2331</v>
      </c>
      <c r="C3349" t="s">
        <v>159</v>
      </c>
      <c r="D3349">
        <v>7</v>
      </c>
      <c r="E3349">
        <v>8</v>
      </c>
      <c r="F3349">
        <v>-1</v>
      </c>
      <c r="G3349">
        <v>7</v>
      </c>
      <c r="H3349">
        <v>92</v>
      </c>
      <c r="J3349">
        <v>83</v>
      </c>
      <c r="K3349">
        <v>93</v>
      </c>
      <c r="L3349">
        <v>94</v>
      </c>
      <c r="M3349">
        <v>92</v>
      </c>
      <c r="N3349">
        <v>81</v>
      </c>
      <c r="O3349">
        <v>69</v>
      </c>
      <c r="P3349">
        <v>82</v>
      </c>
      <c r="Q3349">
        <v>79</v>
      </c>
      <c r="R3349">
        <v>87</v>
      </c>
      <c r="T3349" s="34">
        <f>_xlfn.XLOOKUP(B3349,Demog!$A$2:$A$219,Demog!$P$2:$P$219,,,2)</f>
        <v>53402</v>
      </c>
      <c r="U3349" s="34">
        <f t="shared" si="52"/>
        <v>26</v>
      </c>
      <c r="V3349" s="13">
        <f>IF(OR(Table1[[#This Row],[7d_positivity_public]]=0,ISBLANK(Table1[[#This Row],[7d_positivity_public]])),"",(Table1[[#This Row],[7d_positivity_public]]-Table1[[#This Row],[7d_positivity_all]])/Table1[[#This Row],[7d_positivity_public]])</f>
        <v>0.2857142857142857</v>
      </c>
      <c r="W3349">
        <v>5</v>
      </c>
    </row>
    <row r="3350" spans="1:23" x14ac:dyDescent="0.25">
      <c r="A3350" s="10">
        <v>44460</v>
      </c>
      <c r="B3350">
        <v>2332</v>
      </c>
      <c r="C3350" t="s">
        <v>160</v>
      </c>
      <c r="D3350">
        <v>13</v>
      </c>
      <c r="E3350">
        <v>15</v>
      </c>
      <c r="F3350">
        <v>-2</v>
      </c>
      <c r="G3350">
        <v>9</v>
      </c>
      <c r="H3350">
        <v>88</v>
      </c>
      <c r="J3350">
        <v>75</v>
      </c>
      <c r="K3350">
        <v>89</v>
      </c>
      <c r="L3350">
        <v>90</v>
      </c>
      <c r="M3350">
        <v>88</v>
      </c>
      <c r="N3350">
        <v>77</v>
      </c>
      <c r="O3350">
        <v>62</v>
      </c>
      <c r="P3350">
        <v>78</v>
      </c>
      <c r="Q3350">
        <v>76</v>
      </c>
      <c r="R3350">
        <v>82</v>
      </c>
      <c r="T3350" s="34">
        <f>_xlfn.XLOOKUP(B3350,Demog!$A$2:$A$219,Demog!$P$2:$P$219,,,2)</f>
        <v>51161</v>
      </c>
      <c r="U3350" s="34">
        <f t="shared" si="52"/>
        <v>47</v>
      </c>
      <c r="V3350" s="13">
        <f>IF(OR(Table1[[#This Row],[7d_positivity_public]]=0,ISBLANK(Table1[[#This Row],[7d_positivity_public]])),"",(Table1[[#This Row],[7d_positivity_public]]-Table1[[#This Row],[7d_positivity_all]])/Table1[[#This Row],[7d_positivity_public]])</f>
        <v>0.44444444444444442</v>
      </c>
      <c r="W3350">
        <v>5</v>
      </c>
    </row>
    <row r="3351" spans="1:23" x14ac:dyDescent="0.25">
      <c r="A3351" s="10">
        <v>44460</v>
      </c>
      <c r="B3351">
        <v>2333</v>
      </c>
      <c r="C3351" t="s">
        <v>161</v>
      </c>
      <c r="D3351">
        <v>11</v>
      </c>
      <c r="E3351">
        <v>12</v>
      </c>
      <c r="F3351">
        <v>-1</v>
      </c>
      <c r="G3351">
        <v>7</v>
      </c>
      <c r="H3351">
        <v>89</v>
      </c>
      <c r="J3351">
        <v>84</v>
      </c>
      <c r="K3351">
        <v>89</v>
      </c>
      <c r="L3351">
        <v>87</v>
      </c>
      <c r="M3351">
        <v>92</v>
      </c>
      <c r="N3351">
        <v>82</v>
      </c>
      <c r="O3351">
        <v>75</v>
      </c>
      <c r="P3351">
        <v>82</v>
      </c>
      <c r="Q3351">
        <v>78</v>
      </c>
      <c r="R3351">
        <v>88</v>
      </c>
      <c r="T3351" s="34">
        <f>_xlfn.XLOOKUP(B3351,Demog!$A$2:$A$219,Demog!$P$2:$P$219,,,2)</f>
        <v>69963</v>
      </c>
      <c r="U3351" s="34">
        <f t="shared" si="52"/>
        <v>54</v>
      </c>
      <c r="V3351" s="13">
        <f>IF(OR(Table1[[#This Row],[7d_positivity_public]]=0,ISBLANK(Table1[[#This Row],[7d_positivity_public]])),"",(Table1[[#This Row],[7d_positivity_public]]-Table1[[#This Row],[7d_positivity_all]])/Table1[[#This Row],[7d_positivity_public]])</f>
        <v>0.14285714285714285</v>
      </c>
      <c r="W3351">
        <v>6</v>
      </c>
    </row>
    <row r="3352" spans="1:23" x14ac:dyDescent="0.25">
      <c r="A3352" s="10">
        <v>44460</v>
      </c>
      <c r="B3352">
        <v>2334</v>
      </c>
      <c r="C3352" t="s">
        <v>162</v>
      </c>
      <c r="D3352">
        <v>8</v>
      </c>
      <c r="E3352">
        <v>7</v>
      </c>
      <c r="F3352">
        <v>1</v>
      </c>
      <c r="G3352">
        <v>5</v>
      </c>
      <c r="H3352">
        <v>93</v>
      </c>
      <c r="J3352">
        <v>88</v>
      </c>
      <c r="K3352">
        <v>93</v>
      </c>
      <c r="L3352">
        <v>93</v>
      </c>
      <c r="M3352">
        <v>94</v>
      </c>
      <c r="N3352">
        <v>85</v>
      </c>
      <c r="O3352">
        <v>77</v>
      </c>
      <c r="P3352">
        <v>85</v>
      </c>
      <c r="Q3352">
        <v>82</v>
      </c>
      <c r="R3352">
        <v>90</v>
      </c>
      <c r="T3352" s="34">
        <f>_xlfn.XLOOKUP(B3352,Demog!$A$2:$A$219,Demog!$P$2:$P$219,,,2)</f>
        <v>45391</v>
      </c>
      <c r="U3352" s="34">
        <f t="shared" si="52"/>
        <v>25</v>
      </c>
      <c r="V3352" s="13">
        <f>IF(OR(Table1[[#This Row],[7d_positivity_public]]=0,ISBLANK(Table1[[#This Row],[7d_positivity_public]])),"",(Table1[[#This Row],[7d_positivity_public]]-Table1[[#This Row],[7d_positivity_all]])/Table1[[#This Row],[7d_positivity_public]])</f>
        <v>0.2</v>
      </c>
      <c r="W3352">
        <v>4</v>
      </c>
    </row>
    <row r="3353" spans="1:23" x14ac:dyDescent="0.25">
      <c r="A3353" s="10">
        <v>44460</v>
      </c>
      <c r="B3353">
        <v>2335</v>
      </c>
      <c r="C3353" t="s">
        <v>163</v>
      </c>
      <c r="D3353">
        <v>7</v>
      </c>
      <c r="E3353">
        <v>6</v>
      </c>
      <c r="F3353">
        <v>1</v>
      </c>
      <c r="G3353">
        <v>6</v>
      </c>
      <c r="H3353">
        <v>94</v>
      </c>
      <c r="J3353">
        <v>84</v>
      </c>
      <c r="K3353">
        <v>94</v>
      </c>
      <c r="L3353">
        <v>94</v>
      </c>
      <c r="M3353">
        <v>94</v>
      </c>
      <c r="N3353">
        <v>83</v>
      </c>
      <c r="O3353">
        <v>70</v>
      </c>
      <c r="P3353">
        <v>84</v>
      </c>
      <c r="Q3353">
        <v>81</v>
      </c>
      <c r="R3353">
        <v>90</v>
      </c>
      <c r="T3353" s="34">
        <f>_xlfn.XLOOKUP(B3353,Demog!$A$2:$A$219,Demog!$P$2:$P$219,,,2)</f>
        <v>62748</v>
      </c>
      <c r="U3353" s="34">
        <f t="shared" si="52"/>
        <v>31</v>
      </c>
      <c r="V3353" s="13">
        <f>IF(OR(Table1[[#This Row],[7d_positivity_public]]=0,ISBLANK(Table1[[#This Row],[7d_positivity_public]])),"",(Table1[[#This Row],[7d_positivity_public]]-Table1[[#This Row],[7d_positivity_all]])/Table1[[#This Row],[7d_positivity_public]])</f>
        <v>0.33333333333333331</v>
      </c>
      <c r="W3353">
        <v>4</v>
      </c>
    </row>
    <row r="3354" spans="1:23" x14ac:dyDescent="0.25">
      <c r="A3354" s="10">
        <v>44460</v>
      </c>
      <c r="B3354">
        <v>2336</v>
      </c>
      <c r="C3354" t="s">
        <v>164</v>
      </c>
      <c r="D3354">
        <v>6</v>
      </c>
      <c r="E3354">
        <v>9</v>
      </c>
      <c r="F3354">
        <v>-3</v>
      </c>
      <c r="G3354">
        <v>5</v>
      </c>
      <c r="H3354">
        <v>91</v>
      </c>
      <c r="J3354">
        <v>86</v>
      </c>
      <c r="K3354">
        <v>92</v>
      </c>
      <c r="L3354">
        <v>91</v>
      </c>
      <c r="M3354">
        <v>92</v>
      </c>
      <c r="N3354">
        <v>84</v>
      </c>
      <c r="O3354">
        <v>75</v>
      </c>
      <c r="P3354">
        <v>85</v>
      </c>
      <c r="Q3354">
        <v>81</v>
      </c>
      <c r="R3354">
        <v>89</v>
      </c>
      <c r="T3354" s="34">
        <f>_xlfn.XLOOKUP(B3354,Demog!$A$2:$A$219,Demog!$P$2:$P$219,,,2)</f>
        <v>58701</v>
      </c>
      <c r="U3354" s="34">
        <f t="shared" si="52"/>
        <v>25</v>
      </c>
      <c r="V3354" s="13">
        <f>IF(OR(Table1[[#This Row],[7d_positivity_public]]=0,ISBLANK(Table1[[#This Row],[7d_positivity_public]])),"",(Table1[[#This Row],[7d_positivity_public]]-Table1[[#This Row],[7d_positivity_all]])/Table1[[#This Row],[7d_positivity_public]])</f>
        <v>0.2</v>
      </c>
      <c r="W3354">
        <v>4</v>
      </c>
    </row>
    <row r="3355" spans="1:23" x14ac:dyDescent="0.25">
      <c r="A3355" s="10">
        <v>44460</v>
      </c>
      <c r="B3355">
        <v>2337</v>
      </c>
      <c r="C3355" t="s">
        <v>165</v>
      </c>
      <c r="D3355">
        <v>10</v>
      </c>
      <c r="E3355">
        <v>11</v>
      </c>
      <c r="F3355">
        <v>-1</v>
      </c>
      <c r="G3355">
        <v>8</v>
      </c>
      <c r="H3355">
        <v>86</v>
      </c>
      <c r="J3355">
        <v>79</v>
      </c>
      <c r="K3355">
        <v>86</v>
      </c>
      <c r="L3355">
        <v>85</v>
      </c>
      <c r="M3355">
        <v>88</v>
      </c>
      <c r="N3355">
        <v>78</v>
      </c>
      <c r="O3355">
        <v>68</v>
      </c>
      <c r="P3355">
        <v>79</v>
      </c>
      <c r="Q3355">
        <v>76</v>
      </c>
      <c r="R3355">
        <v>84</v>
      </c>
      <c r="T3355" s="34">
        <f>_xlfn.XLOOKUP(B3355,Demog!$A$2:$A$219,Demog!$P$2:$P$219,,,2)</f>
        <v>60538</v>
      </c>
      <c r="U3355" s="34">
        <f t="shared" si="52"/>
        <v>42</v>
      </c>
      <c r="V3355" s="13">
        <f>IF(OR(Table1[[#This Row],[7d_positivity_public]]=0,ISBLANK(Table1[[#This Row],[7d_positivity_public]])),"",(Table1[[#This Row],[7d_positivity_public]]-Table1[[#This Row],[7d_positivity_all]])/Table1[[#This Row],[7d_positivity_public]])</f>
        <v>0.25</v>
      </c>
      <c r="W3355">
        <v>6</v>
      </c>
    </row>
    <row r="3356" spans="1:23" x14ac:dyDescent="0.25">
      <c r="A3356" s="10">
        <v>44460</v>
      </c>
      <c r="B3356">
        <v>2338</v>
      </c>
      <c r="C3356" t="s">
        <v>166</v>
      </c>
      <c r="D3356">
        <v>4</v>
      </c>
      <c r="E3356">
        <v>5</v>
      </c>
      <c r="F3356">
        <v>-1</v>
      </c>
      <c r="G3356">
        <v>5</v>
      </c>
      <c r="H3356">
        <v>94</v>
      </c>
      <c r="J3356">
        <v>82</v>
      </c>
      <c r="K3356">
        <v>95</v>
      </c>
      <c r="L3356">
        <v>95</v>
      </c>
      <c r="M3356">
        <v>94</v>
      </c>
      <c r="N3356">
        <v>82</v>
      </c>
      <c r="O3356">
        <v>67</v>
      </c>
      <c r="P3356">
        <v>84</v>
      </c>
      <c r="Q3356">
        <v>81</v>
      </c>
      <c r="R3356">
        <v>89</v>
      </c>
      <c r="T3356" s="34">
        <f>_xlfn.XLOOKUP(B3356,Demog!$A$2:$A$219,Demog!$P$2:$P$219,,,2)</f>
        <v>41463</v>
      </c>
      <c r="U3356" s="34">
        <f t="shared" si="52"/>
        <v>12</v>
      </c>
      <c r="V3356" s="13">
        <f>IF(OR(Table1[[#This Row],[7d_positivity_public]]=0,ISBLANK(Table1[[#This Row],[7d_positivity_public]])),"",(Table1[[#This Row],[7d_positivity_public]]-Table1[[#This Row],[7d_positivity_all]])/Table1[[#This Row],[7d_positivity_public]])</f>
        <v>0.4</v>
      </c>
      <c r="W3356">
        <v>3</v>
      </c>
    </row>
    <row r="3357" spans="1:23" x14ac:dyDescent="0.25">
      <c r="A3357" s="10">
        <v>44460</v>
      </c>
      <c r="B3357">
        <v>2341</v>
      </c>
      <c r="C3357" t="s">
        <v>167</v>
      </c>
      <c r="D3357">
        <v>7</v>
      </c>
      <c r="E3357">
        <v>8</v>
      </c>
      <c r="F3357">
        <v>-1</v>
      </c>
      <c r="G3357">
        <v>5</v>
      </c>
      <c r="H3357">
        <v>88</v>
      </c>
      <c r="J3357">
        <v>85</v>
      </c>
      <c r="K3357">
        <v>88</v>
      </c>
      <c r="L3357">
        <v>85</v>
      </c>
      <c r="M3357">
        <v>90</v>
      </c>
      <c r="N3357">
        <v>82</v>
      </c>
      <c r="O3357">
        <v>75</v>
      </c>
      <c r="P3357">
        <v>83</v>
      </c>
      <c r="Q3357">
        <v>78</v>
      </c>
      <c r="R3357">
        <v>87</v>
      </c>
      <c r="T3357" s="34">
        <f>_xlfn.XLOOKUP(B3357,Demog!$A$2:$A$219,Demog!$P$2:$P$219,,,2)</f>
        <v>74816</v>
      </c>
      <c r="U3357" s="34">
        <f t="shared" si="52"/>
        <v>37</v>
      </c>
      <c r="V3357" s="13">
        <f>IF(OR(Table1[[#This Row],[7d_positivity_public]]=0,ISBLANK(Table1[[#This Row],[7d_positivity_public]])),"",(Table1[[#This Row],[7d_positivity_public]]-Table1[[#This Row],[7d_positivity_all]])/Table1[[#This Row],[7d_positivity_public]])</f>
        <v>0.4</v>
      </c>
      <c r="W3357">
        <v>3</v>
      </c>
    </row>
    <row r="3358" spans="1:23" x14ac:dyDescent="0.25">
      <c r="A3358" s="10">
        <v>44460</v>
      </c>
      <c r="B3358">
        <v>2342</v>
      </c>
      <c r="C3358" t="s">
        <v>168</v>
      </c>
      <c r="D3358">
        <v>10</v>
      </c>
      <c r="E3358">
        <v>5</v>
      </c>
      <c r="F3358">
        <v>5</v>
      </c>
      <c r="G3358">
        <v>5</v>
      </c>
      <c r="H3358">
        <v>86</v>
      </c>
      <c r="J3358">
        <v>79</v>
      </c>
      <c r="K3358">
        <v>86</v>
      </c>
      <c r="L3358">
        <v>79</v>
      </c>
      <c r="M3358">
        <v>89</v>
      </c>
      <c r="N3358">
        <v>80</v>
      </c>
      <c r="O3358">
        <v>68</v>
      </c>
      <c r="P3358">
        <v>80</v>
      </c>
      <c r="Q3358">
        <v>70</v>
      </c>
      <c r="R3358">
        <v>85</v>
      </c>
      <c r="T3358" s="34">
        <f>_xlfn.XLOOKUP(B3358,Demog!$A$2:$A$219,Demog!$P$2:$P$219,,,2)</f>
        <v>19952</v>
      </c>
      <c r="U3358" s="34">
        <f t="shared" si="52"/>
        <v>14</v>
      </c>
      <c r="V3358" s="13">
        <f>IF(OR(Table1[[#This Row],[7d_positivity_public]]=0,ISBLANK(Table1[[#This Row],[7d_positivity_public]])),"",(Table1[[#This Row],[7d_positivity_public]]-Table1[[#This Row],[7d_positivity_all]])/Table1[[#This Row],[7d_positivity_public]])</f>
        <v>0.2</v>
      </c>
      <c r="W3358">
        <v>4</v>
      </c>
    </row>
    <row r="3359" spans="1:23" x14ac:dyDescent="0.25">
      <c r="A3359" s="10">
        <v>44460</v>
      </c>
      <c r="B3359">
        <v>3111</v>
      </c>
      <c r="C3359" t="s">
        <v>169</v>
      </c>
      <c r="D3359">
        <v>4</v>
      </c>
      <c r="E3359">
        <v>3</v>
      </c>
      <c r="F3359">
        <v>1</v>
      </c>
      <c r="G3359">
        <v>7</v>
      </c>
      <c r="H3359">
        <v>92</v>
      </c>
      <c r="J3359">
        <v>87</v>
      </c>
      <c r="K3359">
        <v>92</v>
      </c>
      <c r="L3359">
        <v>98</v>
      </c>
      <c r="M3359">
        <v>84</v>
      </c>
      <c r="N3359">
        <v>84</v>
      </c>
      <c r="O3359">
        <v>77</v>
      </c>
      <c r="P3359">
        <v>84</v>
      </c>
      <c r="Q3359">
        <v>88</v>
      </c>
      <c r="R3359">
        <v>80</v>
      </c>
      <c r="T3359" s="34">
        <f>_xlfn.XLOOKUP(B3359,Demog!$A$2:$A$219,Demog!$P$2:$P$219,,,2)</f>
        <v>54587</v>
      </c>
      <c r="U3359" s="34">
        <f t="shared" si="52"/>
        <v>15</v>
      </c>
      <c r="V3359" s="13">
        <f>IF(OR(Table1[[#This Row],[7d_positivity_public]]=0,ISBLANK(Table1[[#This Row],[7d_positivity_public]])),"",(Table1[[#This Row],[7d_positivity_public]]-Table1[[#This Row],[7d_positivity_all]])/Table1[[#This Row],[7d_positivity_public]])</f>
        <v>0.7142857142857143</v>
      </c>
      <c r="W3359">
        <v>2</v>
      </c>
    </row>
    <row r="3360" spans="1:23" x14ac:dyDescent="0.25">
      <c r="A3360" s="10">
        <v>44460</v>
      </c>
      <c r="B3360">
        <v>3112</v>
      </c>
      <c r="C3360" t="s">
        <v>170</v>
      </c>
      <c r="D3360">
        <v>4</v>
      </c>
      <c r="E3360">
        <v>1</v>
      </c>
      <c r="F3360">
        <v>3</v>
      </c>
      <c r="G3360">
        <v>7</v>
      </c>
      <c r="H3360">
        <v>84</v>
      </c>
      <c r="J3360">
        <v>88</v>
      </c>
      <c r="K3360">
        <v>84</v>
      </c>
      <c r="L3360">
        <v>83</v>
      </c>
      <c r="M3360">
        <v>84</v>
      </c>
      <c r="N3360">
        <v>79</v>
      </c>
      <c r="O3360">
        <v>79</v>
      </c>
      <c r="P3360">
        <v>79</v>
      </c>
      <c r="Q3360">
        <v>77</v>
      </c>
      <c r="R3360">
        <v>81</v>
      </c>
      <c r="T3360" s="34">
        <f>_xlfn.XLOOKUP(B3360,Demog!$A$2:$A$219,Demog!$P$2:$P$219,,,2)</f>
        <v>17729</v>
      </c>
      <c r="U3360" s="34">
        <f t="shared" si="52"/>
        <v>5</v>
      </c>
      <c r="V3360" s="13">
        <f>IF(OR(Table1[[#This Row],[7d_positivity_public]]=0,ISBLANK(Table1[[#This Row],[7d_positivity_public]])),"",(Table1[[#This Row],[7d_positivity_public]]-Table1[[#This Row],[7d_positivity_all]])/Table1[[#This Row],[7d_positivity_public]])</f>
        <v>0.5714285714285714</v>
      </c>
      <c r="W3360">
        <v>3</v>
      </c>
    </row>
    <row r="3361" spans="1:23" x14ac:dyDescent="0.25">
      <c r="A3361" s="10">
        <v>44460</v>
      </c>
      <c r="B3361">
        <v>3113</v>
      </c>
      <c r="C3361" t="s">
        <v>171</v>
      </c>
      <c r="D3361">
        <v>3</v>
      </c>
      <c r="E3361">
        <v>1</v>
      </c>
      <c r="F3361">
        <v>2</v>
      </c>
      <c r="G3361">
        <v>3</v>
      </c>
      <c r="H3361">
        <v>84</v>
      </c>
      <c r="J3361">
        <v>85</v>
      </c>
      <c r="K3361">
        <v>84</v>
      </c>
      <c r="L3361">
        <v>84</v>
      </c>
      <c r="M3361">
        <v>84</v>
      </c>
      <c r="N3361">
        <v>79</v>
      </c>
      <c r="O3361">
        <v>77</v>
      </c>
      <c r="P3361">
        <v>79</v>
      </c>
      <c r="Q3361">
        <v>77</v>
      </c>
      <c r="R3361">
        <v>80</v>
      </c>
      <c r="T3361" s="34">
        <f>_xlfn.XLOOKUP(B3361,Demog!$A$2:$A$219,Demog!$P$2:$P$219,,,2)</f>
        <v>23478</v>
      </c>
      <c r="U3361" s="34">
        <f t="shared" si="52"/>
        <v>5</v>
      </c>
      <c r="V3361" s="13">
        <f>IF(OR(Table1[[#This Row],[7d_positivity_public]]=0,ISBLANK(Table1[[#This Row],[7d_positivity_public]])),"",(Table1[[#This Row],[7d_positivity_public]]-Table1[[#This Row],[7d_positivity_all]])/Table1[[#This Row],[7d_positivity_public]])</f>
        <v>0.33333333333333331</v>
      </c>
      <c r="W3361">
        <v>2</v>
      </c>
    </row>
    <row r="3362" spans="1:23" x14ac:dyDescent="0.25">
      <c r="A3362" s="10">
        <v>44460</v>
      </c>
      <c r="B3362">
        <v>3114</v>
      </c>
      <c r="C3362" t="s">
        <v>172</v>
      </c>
      <c r="D3362">
        <v>4</v>
      </c>
      <c r="E3362">
        <v>3</v>
      </c>
      <c r="F3362">
        <v>1</v>
      </c>
      <c r="G3362">
        <v>5</v>
      </c>
      <c r="H3362">
        <v>86</v>
      </c>
      <c r="J3362">
        <v>87</v>
      </c>
      <c r="K3362">
        <v>86</v>
      </c>
      <c r="L3362">
        <v>85</v>
      </c>
      <c r="M3362">
        <v>86</v>
      </c>
      <c r="N3362">
        <v>81</v>
      </c>
      <c r="O3362">
        <v>78</v>
      </c>
      <c r="P3362">
        <v>81</v>
      </c>
      <c r="Q3362">
        <v>78</v>
      </c>
      <c r="R3362">
        <v>83</v>
      </c>
      <c r="T3362" s="34">
        <f>_xlfn.XLOOKUP(B3362,Demog!$A$2:$A$219,Demog!$P$2:$P$219,,,2)</f>
        <v>32171</v>
      </c>
      <c r="U3362" s="34">
        <f t="shared" si="52"/>
        <v>9</v>
      </c>
      <c r="V3362" s="13">
        <f>IF(OR(Table1[[#This Row],[7d_positivity_public]]=0,ISBLANK(Table1[[#This Row],[7d_positivity_public]])),"",(Table1[[#This Row],[7d_positivity_public]]-Table1[[#This Row],[7d_positivity_all]])/Table1[[#This Row],[7d_positivity_public]])</f>
        <v>0.6</v>
      </c>
      <c r="W3362">
        <v>2</v>
      </c>
    </row>
    <row r="3363" spans="1:23" x14ac:dyDescent="0.25">
      <c r="A3363" s="10">
        <v>44460</v>
      </c>
      <c r="B3363">
        <v>3115</v>
      </c>
      <c r="C3363" t="s">
        <v>173</v>
      </c>
      <c r="D3363">
        <v>5</v>
      </c>
      <c r="E3363">
        <v>4</v>
      </c>
      <c r="F3363">
        <v>1</v>
      </c>
      <c r="G3363">
        <v>4</v>
      </c>
      <c r="H3363">
        <v>90</v>
      </c>
      <c r="J3363">
        <v>91</v>
      </c>
      <c r="K3363">
        <v>90</v>
      </c>
      <c r="L3363">
        <v>88</v>
      </c>
      <c r="M3363">
        <v>91</v>
      </c>
      <c r="N3363">
        <v>86</v>
      </c>
      <c r="O3363">
        <v>85</v>
      </c>
      <c r="P3363">
        <v>86</v>
      </c>
      <c r="Q3363">
        <v>83</v>
      </c>
      <c r="R3363">
        <v>89</v>
      </c>
      <c r="T3363" s="34">
        <f>_xlfn.XLOOKUP(B3363,Demog!$A$2:$A$219,Demog!$P$2:$P$219,,,2)</f>
        <v>24774</v>
      </c>
      <c r="U3363" s="34">
        <f t="shared" si="52"/>
        <v>9</v>
      </c>
      <c r="V3363" s="13">
        <f>IF(OR(Table1[[#This Row],[7d_positivity_public]]=0,ISBLANK(Table1[[#This Row],[7d_positivity_public]])),"",(Table1[[#This Row],[7d_positivity_public]]-Table1[[#This Row],[7d_positivity_all]])/Table1[[#This Row],[7d_positivity_public]])</f>
        <v>0.25</v>
      </c>
      <c r="W3363">
        <v>3</v>
      </c>
    </row>
    <row r="3364" spans="1:23" x14ac:dyDescent="0.25">
      <c r="A3364" s="10">
        <v>44460</v>
      </c>
      <c r="B3364">
        <v>3116</v>
      </c>
      <c r="C3364" t="s">
        <v>174</v>
      </c>
      <c r="D3364">
        <v>5</v>
      </c>
      <c r="E3364">
        <v>6</v>
      </c>
      <c r="F3364">
        <v>-1</v>
      </c>
      <c r="G3364">
        <v>8</v>
      </c>
      <c r="H3364">
        <v>91</v>
      </c>
      <c r="J3364">
        <v>88</v>
      </c>
      <c r="K3364">
        <v>91</v>
      </c>
      <c r="L3364">
        <v>93</v>
      </c>
      <c r="M3364">
        <v>88</v>
      </c>
      <c r="N3364">
        <v>84</v>
      </c>
      <c r="O3364">
        <v>79</v>
      </c>
      <c r="P3364">
        <v>84</v>
      </c>
      <c r="Q3364">
        <v>84</v>
      </c>
      <c r="R3364">
        <v>84</v>
      </c>
      <c r="T3364" s="34">
        <f>_xlfn.XLOOKUP(B3364,Demog!$A$2:$A$219,Demog!$P$2:$P$219,,,2)</f>
        <v>24621</v>
      </c>
      <c r="U3364" s="34">
        <f t="shared" si="52"/>
        <v>9</v>
      </c>
      <c r="V3364" s="13">
        <f>IF(OR(Table1[[#This Row],[7d_positivity_public]]=0,ISBLANK(Table1[[#This Row],[7d_positivity_public]])),"",(Table1[[#This Row],[7d_positivity_public]]-Table1[[#This Row],[7d_positivity_all]])/Table1[[#This Row],[7d_positivity_public]])</f>
        <v>0.625</v>
      </c>
      <c r="W3364">
        <v>3</v>
      </c>
    </row>
    <row r="3365" spans="1:23" x14ac:dyDescent="0.25">
      <c r="A3365" s="10">
        <v>44460</v>
      </c>
      <c r="B3365">
        <v>3117</v>
      </c>
      <c r="C3365" t="s">
        <v>175</v>
      </c>
      <c r="D3365">
        <v>5</v>
      </c>
      <c r="E3365">
        <v>2</v>
      </c>
      <c r="F3365">
        <v>3</v>
      </c>
      <c r="G3365">
        <v>6</v>
      </c>
      <c r="H3365">
        <v>89</v>
      </c>
      <c r="J3365">
        <v>85</v>
      </c>
      <c r="K3365">
        <v>90</v>
      </c>
      <c r="L3365">
        <v>89</v>
      </c>
      <c r="M3365">
        <v>90</v>
      </c>
      <c r="N3365">
        <v>83</v>
      </c>
      <c r="O3365">
        <v>76</v>
      </c>
      <c r="P3365">
        <v>84</v>
      </c>
      <c r="Q3365">
        <v>81</v>
      </c>
      <c r="R3365">
        <v>86</v>
      </c>
      <c r="T3365" s="34">
        <f>_xlfn.XLOOKUP(B3365,Demog!$A$2:$A$219,Demog!$P$2:$P$219,,,2)</f>
        <v>20949</v>
      </c>
      <c r="U3365" s="34">
        <f t="shared" si="52"/>
        <v>7</v>
      </c>
      <c r="V3365" s="13">
        <f>IF(OR(Table1[[#This Row],[7d_positivity_public]]=0,ISBLANK(Table1[[#This Row],[7d_positivity_public]])),"",(Table1[[#This Row],[7d_positivity_public]]-Table1[[#This Row],[7d_positivity_all]])/Table1[[#This Row],[7d_positivity_public]])</f>
        <v>0.5</v>
      </c>
      <c r="W3365">
        <v>3</v>
      </c>
    </row>
    <row r="3366" spans="1:23" x14ac:dyDescent="0.25">
      <c r="A3366" s="10">
        <v>44460</v>
      </c>
      <c r="B3366">
        <v>3211</v>
      </c>
      <c r="C3366" t="s">
        <v>176</v>
      </c>
      <c r="D3366">
        <v>15</v>
      </c>
      <c r="E3366">
        <v>14</v>
      </c>
      <c r="F3366">
        <v>1</v>
      </c>
      <c r="G3366">
        <v>8</v>
      </c>
      <c r="H3366">
        <v>93</v>
      </c>
      <c r="J3366">
        <v>83</v>
      </c>
      <c r="K3366">
        <v>93</v>
      </c>
      <c r="L3366">
        <v>98</v>
      </c>
      <c r="M3366">
        <v>85</v>
      </c>
      <c r="N3366">
        <v>84</v>
      </c>
      <c r="O3366">
        <v>67</v>
      </c>
      <c r="P3366">
        <v>84</v>
      </c>
      <c r="Q3366">
        <v>87</v>
      </c>
      <c r="R3366">
        <v>80</v>
      </c>
      <c r="T3366" s="34">
        <f>_xlfn.XLOOKUP(B3366,Demog!$A$2:$A$219,Demog!$P$2:$P$219,,,2)</f>
        <v>41934</v>
      </c>
      <c r="U3366" s="34">
        <f t="shared" si="52"/>
        <v>44</v>
      </c>
      <c r="V3366" s="13">
        <f>IF(OR(Table1[[#This Row],[7d_positivity_public]]=0,ISBLANK(Table1[[#This Row],[7d_positivity_public]])),"",(Table1[[#This Row],[7d_positivity_public]]-Table1[[#This Row],[7d_positivity_all]])/Table1[[#This Row],[7d_positivity_public]])</f>
        <v>0.875</v>
      </c>
      <c r="W3366">
        <v>1</v>
      </c>
    </row>
    <row r="3367" spans="1:23" x14ac:dyDescent="0.25">
      <c r="A3367" s="10">
        <v>44460</v>
      </c>
      <c r="B3367">
        <v>3212</v>
      </c>
      <c r="C3367" t="s">
        <v>177</v>
      </c>
      <c r="D3367">
        <v>10</v>
      </c>
      <c r="E3367">
        <v>14</v>
      </c>
      <c r="F3367">
        <v>-4</v>
      </c>
      <c r="G3367">
        <v>7</v>
      </c>
      <c r="H3367">
        <v>92</v>
      </c>
      <c r="J3367">
        <v>80</v>
      </c>
      <c r="K3367">
        <v>92</v>
      </c>
      <c r="L3367">
        <v>96</v>
      </c>
      <c r="M3367">
        <v>87</v>
      </c>
      <c r="N3367">
        <v>85</v>
      </c>
      <c r="O3367">
        <v>69</v>
      </c>
      <c r="P3367">
        <v>85</v>
      </c>
      <c r="Q3367">
        <v>87</v>
      </c>
      <c r="R3367">
        <v>82</v>
      </c>
      <c r="T3367" s="34">
        <f>_xlfn.XLOOKUP(B3367,Demog!$A$2:$A$219,Demog!$P$2:$P$219,,,2)</f>
        <v>47203</v>
      </c>
      <c r="U3367" s="34">
        <f t="shared" si="52"/>
        <v>33</v>
      </c>
      <c r="V3367" s="13">
        <f>IF(OR(Table1[[#This Row],[7d_positivity_public]]=0,ISBLANK(Table1[[#This Row],[7d_positivity_public]])),"",(Table1[[#This Row],[7d_positivity_public]]-Table1[[#This Row],[7d_positivity_all]])/Table1[[#This Row],[7d_positivity_public]])</f>
        <v>0.5714285714285714</v>
      </c>
      <c r="W3367">
        <v>3</v>
      </c>
    </row>
    <row r="3368" spans="1:23" x14ac:dyDescent="0.25">
      <c r="A3368" s="10">
        <v>44460</v>
      </c>
      <c r="B3368">
        <v>3213</v>
      </c>
      <c r="C3368" t="s">
        <v>178</v>
      </c>
      <c r="D3368">
        <v>7</v>
      </c>
      <c r="E3368">
        <v>7</v>
      </c>
      <c r="F3368">
        <v>0</v>
      </c>
      <c r="G3368">
        <v>4</v>
      </c>
      <c r="H3368">
        <v>93</v>
      </c>
      <c r="J3368">
        <v>91</v>
      </c>
      <c r="K3368">
        <v>93</v>
      </c>
      <c r="L3368">
        <v>94</v>
      </c>
      <c r="M3368">
        <v>91</v>
      </c>
      <c r="N3368">
        <v>87</v>
      </c>
      <c r="O3368">
        <v>75</v>
      </c>
      <c r="P3368">
        <v>88</v>
      </c>
      <c r="Q3368">
        <v>87</v>
      </c>
      <c r="R3368">
        <v>88</v>
      </c>
      <c r="T3368" s="34">
        <f>_xlfn.XLOOKUP(B3368,Demog!$A$2:$A$219,Demog!$P$2:$P$219,,,2)</f>
        <v>32904</v>
      </c>
      <c r="U3368" s="34">
        <f t="shared" si="52"/>
        <v>16</v>
      </c>
      <c r="V3368" s="13">
        <f>IF(OR(Table1[[#This Row],[7d_positivity_public]]=0,ISBLANK(Table1[[#This Row],[7d_positivity_public]])),"",(Table1[[#This Row],[7d_positivity_public]]-Table1[[#This Row],[7d_positivity_all]])/Table1[[#This Row],[7d_positivity_public]])</f>
        <v>0.5</v>
      </c>
      <c r="W3368">
        <v>2</v>
      </c>
    </row>
    <row r="3369" spans="1:23" x14ac:dyDescent="0.25">
      <c r="A3369" s="10">
        <v>44460</v>
      </c>
      <c r="B3369">
        <v>3221</v>
      </c>
      <c r="C3369" t="s">
        <v>179</v>
      </c>
      <c r="D3369">
        <v>31</v>
      </c>
      <c r="E3369">
        <v>35</v>
      </c>
      <c r="F3369">
        <v>-4</v>
      </c>
      <c r="G3369">
        <v>13</v>
      </c>
      <c r="H3369">
        <v>80</v>
      </c>
      <c r="J3369">
        <v>74</v>
      </c>
      <c r="K3369">
        <v>80</v>
      </c>
      <c r="L3369">
        <v>81</v>
      </c>
      <c r="M3369">
        <v>79</v>
      </c>
      <c r="N3369">
        <v>69</v>
      </c>
      <c r="O3369">
        <v>60</v>
      </c>
      <c r="P3369">
        <v>69</v>
      </c>
      <c r="Q3369">
        <v>68</v>
      </c>
      <c r="R3369">
        <v>70</v>
      </c>
      <c r="T3369" s="34">
        <f>_xlfn.XLOOKUP(B3369,Demog!$A$2:$A$219,Demog!$P$2:$P$219,,,2)</f>
        <v>19960</v>
      </c>
      <c r="U3369" s="34">
        <f t="shared" si="52"/>
        <v>43</v>
      </c>
      <c r="V3369" s="13">
        <f>IF(OR(Table1[[#This Row],[7d_positivity_public]]=0,ISBLANK(Table1[[#This Row],[7d_positivity_public]])),"",(Table1[[#This Row],[7d_positivity_public]]-Table1[[#This Row],[7d_positivity_all]])/Table1[[#This Row],[7d_positivity_public]])</f>
        <v>0.30769230769230771</v>
      </c>
      <c r="W3369">
        <v>9</v>
      </c>
    </row>
    <row r="3370" spans="1:23" x14ac:dyDescent="0.25">
      <c r="A3370" s="10">
        <v>44460</v>
      </c>
      <c r="B3370">
        <v>3222</v>
      </c>
      <c r="C3370" t="s">
        <v>180</v>
      </c>
      <c r="D3370">
        <v>10</v>
      </c>
      <c r="E3370">
        <v>18</v>
      </c>
      <c r="F3370">
        <v>-8</v>
      </c>
      <c r="G3370">
        <v>3</v>
      </c>
      <c r="H3370">
        <v>92</v>
      </c>
      <c r="J3370">
        <v>79</v>
      </c>
      <c r="K3370">
        <v>92</v>
      </c>
      <c r="L3370">
        <v>96</v>
      </c>
      <c r="M3370">
        <v>85</v>
      </c>
      <c r="N3370">
        <v>84</v>
      </c>
      <c r="O3370">
        <v>61</v>
      </c>
      <c r="P3370">
        <v>84</v>
      </c>
      <c r="Q3370">
        <v>86</v>
      </c>
      <c r="R3370">
        <v>80</v>
      </c>
      <c r="T3370" s="34">
        <f>_xlfn.XLOOKUP(B3370,Demog!$A$2:$A$219,Demog!$P$2:$P$219,,,2)</f>
        <v>12392</v>
      </c>
      <c r="U3370" s="34">
        <f t="shared" si="52"/>
        <v>9</v>
      </c>
      <c r="V3370" s="13">
        <f>IF(OR(Table1[[#This Row],[7d_positivity_public]]=0,ISBLANK(Table1[[#This Row],[7d_positivity_public]])),"",(Table1[[#This Row],[7d_positivity_public]]-Table1[[#This Row],[7d_positivity_all]])/Table1[[#This Row],[7d_positivity_public]])</f>
        <v>0.66666666666666663</v>
      </c>
      <c r="W3370">
        <v>1</v>
      </c>
    </row>
    <row r="3371" spans="1:23" x14ac:dyDescent="0.25">
      <c r="A3371" s="10">
        <v>44460</v>
      </c>
      <c r="B3371">
        <v>3223</v>
      </c>
      <c r="C3371" t="s">
        <v>181</v>
      </c>
      <c r="D3371">
        <v>19</v>
      </c>
      <c r="E3371">
        <v>19</v>
      </c>
      <c r="F3371">
        <v>0</v>
      </c>
      <c r="G3371">
        <v>9</v>
      </c>
      <c r="H3371">
        <v>89</v>
      </c>
      <c r="J3371">
        <v>82</v>
      </c>
      <c r="K3371">
        <v>89</v>
      </c>
      <c r="L3371">
        <v>91</v>
      </c>
      <c r="M3371">
        <v>86</v>
      </c>
      <c r="N3371">
        <v>82</v>
      </c>
      <c r="O3371">
        <v>73</v>
      </c>
      <c r="P3371">
        <v>83</v>
      </c>
      <c r="Q3371">
        <v>84</v>
      </c>
      <c r="R3371">
        <v>82</v>
      </c>
      <c r="T3371" s="34">
        <f>_xlfn.XLOOKUP(B3371,Demog!$A$2:$A$219,Demog!$P$2:$P$219,,,2)</f>
        <v>29180</v>
      </c>
      <c r="U3371" s="34">
        <f t="shared" si="52"/>
        <v>39</v>
      </c>
      <c r="V3371" s="13">
        <f>IF(OR(Table1[[#This Row],[7d_positivity_public]]=0,ISBLANK(Table1[[#This Row],[7d_positivity_public]])),"",(Table1[[#This Row],[7d_positivity_public]]-Table1[[#This Row],[7d_positivity_all]])/Table1[[#This Row],[7d_positivity_public]])</f>
        <v>0.33333333333333331</v>
      </c>
      <c r="W3371">
        <v>6</v>
      </c>
    </row>
    <row r="3372" spans="1:23" x14ac:dyDescent="0.25">
      <c r="A3372" s="10">
        <v>44460</v>
      </c>
      <c r="B3372">
        <v>3231</v>
      </c>
      <c r="C3372" t="s">
        <v>182</v>
      </c>
      <c r="D3372">
        <v>2</v>
      </c>
      <c r="E3372">
        <v>12</v>
      </c>
      <c r="F3372">
        <v>-10</v>
      </c>
      <c r="G3372">
        <v>3</v>
      </c>
      <c r="H3372">
        <v>93</v>
      </c>
      <c r="J3372">
        <v>87</v>
      </c>
      <c r="K3372">
        <v>93</v>
      </c>
      <c r="L3372">
        <v>95</v>
      </c>
      <c r="M3372">
        <v>91</v>
      </c>
      <c r="N3372">
        <v>87</v>
      </c>
      <c r="O3372">
        <v>79</v>
      </c>
      <c r="P3372">
        <v>87</v>
      </c>
      <c r="Q3372">
        <v>88</v>
      </c>
      <c r="R3372">
        <v>87</v>
      </c>
      <c r="T3372" s="34">
        <f>_xlfn.XLOOKUP(B3372,Demog!$A$2:$A$219,Demog!$P$2:$P$219,,,2)</f>
        <v>18027</v>
      </c>
      <c r="U3372" s="34">
        <f t="shared" si="52"/>
        <v>3</v>
      </c>
      <c r="V3372" s="13">
        <f>IF(OR(Table1[[#This Row],[7d_positivity_public]]=0,ISBLANK(Table1[[#This Row],[7d_positivity_public]])),"",(Table1[[#This Row],[7d_positivity_public]]-Table1[[#This Row],[7d_positivity_all]])/Table1[[#This Row],[7d_positivity_public]])</f>
        <v>0.66666666666666663</v>
      </c>
      <c r="W3372">
        <v>1</v>
      </c>
    </row>
    <row r="3373" spans="1:23" x14ac:dyDescent="0.25">
      <c r="A3373" s="10">
        <v>44460</v>
      </c>
      <c r="B3373">
        <v>3232</v>
      </c>
      <c r="C3373" t="s">
        <v>183</v>
      </c>
      <c r="D3373">
        <v>8</v>
      </c>
      <c r="E3373">
        <v>6</v>
      </c>
      <c r="F3373">
        <v>2</v>
      </c>
      <c r="G3373">
        <v>7</v>
      </c>
      <c r="H3373">
        <v>93</v>
      </c>
      <c r="J3373">
        <v>90</v>
      </c>
      <c r="K3373">
        <v>93</v>
      </c>
      <c r="L3373">
        <v>94</v>
      </c>
      <c r="M3373">
        <v>92</v>
      </c>
      <c r="N3373">
        <v>87</v>
      </c>
      <c r="O3373">
        <v>83</v>
      </c>
      <c r="P3373">
        <v>87</v>
      </c>
      <c r="Q3373">
        <v>86</v>
      </c>
      <c r="R3373">
        <v>88</v>
      </c>
      <c r="T3373" s="34">
        <f>_xlfn.XLOOKUP(B3373,Demog!$A$2:$A$219,Demog!$P$2:$P$219,,,2)</f>
        <v>34575</v>
      </c>
      <c r="U3373" s="34">
        <f t="shared" si="52"/>
        <v>19</v>
      </c>
      <c r="V3373" s="13">
        <f>IF(OR(Table1[[#This Row],[7d_positivity_public]]=0,ISBLANK(Table1[[#This Row],[7d_positivity_public]])),"",(Table1[[#This Row],[7d_positivity_public]]-Table1[[#This Row],[7d_positivity_all]])/Table1[[#This Row],[7d_positivity_public]])</f>
        <v>0.42857142857142855</v>
      </c>
      <c r="W3373">
        <v>4</v>
      </c>
    </row>
    <row r="3374" spans="1:23" x14ac:dyDescent="0.25">
      <c r="A3374" s="10">
        <v>44460</v>
      </c>
      <c r="B3374">
        <v>3233</v>
      </c>
      <c r="C3374" t="s">
        <v>184</v>
      </c>
      <c r="D3374">
        <v>7</v>
      </c>
      <c r="E3374">
        <v>6</v>
      </c>
      <c r="F3374">
        <v>1</v>
      </c>
      <c r="G3374">
        <v>5</v>
      </c>
      <c r="H3374">
        <v>95</v>
      </c>
      <c r="J3374">
        <v>91</v>
      </c>
      <c r="K3374">
        <v>95</v>
      </c>
      <c r="L3374">
        <v>98</v>
      </c>
      <c r="M3374">
        <v>91</v>
      </c>
      <c r="N3374">
        <v>88</v>
      </c>
      <c r="O3374">
        <v>82</v>
      </c>
      <c r="P3374">
        <v>89</v>
      </c>
      <c r="Q3374">
        <v>90</v>
      </c>
      <c r="R3374">
        <v>88</v>
      </c>
      <c r="T3374" s="34">
        <f>_xlfn.XLOOKUP(B3374,Demog!$A$2:$A$219,Demog!$P$2:$P$219,,,2)</f>
        <v>51292</v>
      </c>
      <c r="U3374" s="34">
        <f t="shared" si="52"/>
        <v>25</v>
      </c>
      <c r="V3374" s="13">
        <f>IF(OR(Table1[[#This Row],[7d_positivity_public]]=0,ISBLANK(Table1[[#This Row],[7d_positivity_public]])),"",(Table1[[#This Row],[7d_positivity_public]]-Table1[[#This Row],[7d_positivity_all]])/Table1[[#This Row],[7d_positivity_public]])</f>
        <v>0.4</v>
      </c>
      <c r="W3374">
        <v>3</v>
      </c>
    </row>
    <row r="3375" spans="1:23" x14ac:dyDescent="0.25">
      <c r="A3375" s="10">
        <v>44460</v>
      </c>
      <c r="B3375">
        <v>3241</v>
      </c>
      <c r="C3375" t="s">
        <v>185</v>
      </c>
      <c r="D3375">
        <v>7</v>
      </c>
      <c r="E3375">
        <v>14</v>
      </c>
      <c r="F3375">
        <v>-7</v>
      </c>
      <c r="G3375">
        <v>4</v>
      </c>
      <c r="H3375">
        <v>87</v>
      </c>
      <c r="J3375">
        <v>88</v>
      </c>
      <c r="K3375">
        <v>87</v>
      </c>
      <c r="L3375">
        <v>87</v>
      </c>
      <c r="M3375">
        <v>86</v>
      </c>
      <c r="N3375">
        <v>81</v>
      </c>
      <c r="O3375">
        <v>80</v>
      </c>
      <c r="P3375">
        <v>81</v>
      </c>
      <c r="Q3375">
        <v>79</v>
      </c>
      <c r="R3375">
        <v>83</v>
      </c>
      <c r="T3375" s="34">
        <f>_xlfn.XLOOKUP(B3375,Demog!$A$2:$A$219,Demog!$P$2:$P$219,,,2)</f>
        <v>37993</v>
      </c>
      <c r="U3375" s="34">
        <f t="shared" si="52"/>
        <v>19</v>
      </c>
      <c r="V3375" s="13">
        <f>IF(OR(Table1[[#This Row],[7d_positivity_public]]=0,ISBLANK(Table1[[#This Row],[7d_positivity_public]])),"",(Table1[[#This Row],[7d_positivity_public]]-Table1[[#This Row],[7d_positivity_all]])/Table1[[#This Row],[7d_positivity_public]])</f>
        <v>0.5</v>
      </c>
      <c r="W3375">
        <v>2</v>
      </c>
    </row>
    <row r="3376" spans="1:23" x14ac:dyDescent="0.25">
      <c r="A3376" s="10">
        <v>44460</v>
      </c>
      <c r="B3376">
        <v>3242</v>
      </c>
      <c r="C3376" t="s">
        <v>186</v>
      </c>
      <c r="D3376">
        <v>9</v>
      </c>
      <c r="E3376">
        <v>4</v>
      </c>
      <c r="F3376">
        <v>5</v>
      </c>
      <c r="G3376">
        <v>6</v>
      </c>
      <c r="H3376">
        <v>90</v>
      </c>
      <c r="J3376">
        <v>92</v>
      </c>
      <c r="K3376">
        <v>90</v>
      </c>
      <c r="L3376">
        <v>90</v>
      </c>
      <c r="M3376">
        <v>90</v>
      </c>
      <c r="N3376">
        <v>84</v>
      </c>
      <c r="O3376">
        <v>84</v>
      </c>
      <c r="P3376">
        <v>84</v>
      </c>
      <c r="Q3376">
        <v>81</v>
      </c>
      <c r="R3376">
        <v>87</v>
      </c>
      <c r="T3376" s="34">
        <f>_xlfn.XLOOKUP(B3376,Demog!$A$2:$A$219,Demog!$P$2:$P$219,,,2)</f>
        <v>34483</v>
      </c>
      <c r="U3376" s="34">
        <f t="shared" si="52"/>
        <v>22</v>
      </c>
      <c r="V3376" s="13">
        <f>IF(OR(Table1[[#This Row],[7d_positivity_public]]=0,ISBLANK(Table1[[#This Row],[7d_positivity_public]])),"",(Table1[[#This Row],[7d_positivity_public]]-Table1[[#This Row],[7d_positivity_all]])/Table1[[#This Row],[7d_positivity_public]])</f>
        <v>0.5</v>
      </c>
      <c r="W3376">
        <v>3</v>
      </c>
    </row>
    <row r="3377" spans="1:23" x14ac:dyDescent="0.25">
      <c r="A3377" s="10">
        <v>44460</v>
      </c>
      <c r="B3377">
        <v>3243</v>
      </c>
      <c r="C3377" t="s">
        <v>187</v>
      </c>
      <c r="D3377">
        <v>12</v>
      </c>
      <c r="E3377">
        <v>11</v>
      </c>
      <c r="F3377">
        <v>1</v>
      </c>
      <c r="G3377">
        <v>2</v>
      </c>
      <c r="H3377">
        <v>94</v>
      </c>
      <c r="J3377">
        <v>91</v>
      </c>
      <c r="K3377">
        <v>94</v>
      </c>
      <c r="L3377">
        <v>98</v>
      </c>
      <c r="M3377">
        <v>84</v>
      </c>
      <c r="N3377">
        <v>81</v>
      </c>
      <c r="O3377">
        <v>79</v>
      </c>
      <c r="P3377">
        <v>81</v>
      </c>
      <c r="Q3377">
        <v>82</v>
      </c>
      <c r="R3377">
        <v>79</v>
      </c>
      <c r="T3377" s="34">
        <f>_xlfn.XLOOKUP(B3377,Demog!$A$2:$A$219,Demog!$P$2:$P$219,,,2)</f>
        <v>15890</v>
      </c>
      <c r="U3377" s="34">
        <f t="shared" si="52"/>
        <v>13</v>
      </c>
      <c r="V3377" s="13">
        <f>IF(OR(Table1[[#This Row],[7d_positivity_public]]=0,ISBLANK(Table1[[#This Row],[7d_positivity_public]])),"",(Table1[[#This Row],[7d_positivity_public]]-Table1[[#This Row],[7d_positivity_all]])/Table1[[#This Row],[7d_positivity_public]])</f>
        <v>0.5</v>
      </c>
      <c r="W3377">
        <v>1</v>
      </c>
    </row>
    <row r="3378" spans="1:23" x14ac:dyDescent="0.25">
      <c r="A3378" s="10">
        <v>44460</v>
      </c>
      <c r="B3378">
        <v>3244</v>
      </c>
      <c r="C3378" t="s">
        <v>188</v>
      </c>
      <c r="D3378">
        <v>8</v>
      </c>
      <c r="E3378">
        <v>9</v>
      </c>
      <c r="F3378">
        <v>-1</v>
      </c>
      <c r="G3378">
        <v>5</v>
      </c>
      <c r="H3378">
        <v>93</v>
      </c>
      <c r="J3378">
        <v>92</v>
      </c>
      <c r="K3378">
        <v>93</v>
      </c>
      <c r="L3378">
        <v>95</v>
      </c>
      <c r="M3378">
        <v>90</v>
      </c>
      <c r="N3378">
        <v>88</v>
      </c>
      <c r="O3378">
        <v>83</v>
      </c>
      <c r="P3378">
        <v>88</v>
      </c>
      <c r="Q3378">
        <v>88</v>
      </c>
      <c r="R3378">
        <v>88</v>
      </c>
      <c r="T3378" s="34">
        <f>_xlfn.XLOOKUP(B3378,Demog!$A$2:$A$219,Demog!$P$2:$P$219,,,2)</f>
        <v>42812</v>
      </c>
      <c r="U3378" s="34">
        <f t="shared" si="52"/>
        <v>24</v>
      </c>
      <c r="V3378" s="13">
        <f>IF(OR(Table1[[#This Row],[7d_positivity_public]]=0,ISBLANK(Table1[[#This Row],[7d_positivity_public]])),"",(Table1[[#This Row],[7d_positivity_public]]-Table1[[#This Row],[7d_positivity_all]])/Table1[[#This Row],[7d_positivity_public]])</f>
        <v>0.4</v>
      </c>
      <c r="W3378">
        <v>3</v>
      </c>
    </row>
    <row r="3379" spans="1:23" x14ac:dyDescent="0.25">
      <c r="A3379" s="10">
        <v>44460</v>
      </c>
      <c r="B3379">
        <v>3251</v>
      </c>
      <c r="C3379" t="s">
        <v>189</v>
      </c>
      <c r="D3379">
        <v>6</v>
      </c>
      <c r="E3379">
        <v>5</v>
      </c>
      <c r="F3379">
        <v>1</v>
      </c>
      <c r="G3379">
        <v>4</v>
      </c>
      <c r="H3379">
        <v>93</v>
      </c>
      <c r="J3379">
        <v>93</v>
      </c>
      <c r="K3379">
        <v>93</v>
      </c>
      <c r="L3379">
        <v>95</v>
      </c>
      <c r="M3379">
        <v>91</v>
      </c>
      <c r="N3379">
        <v>88</v>
      </c>
      <c r="O3379">
        <v>86</v>
      </c>
      <c r="P3379">
        <v>88</v>
      </c>
      <c r="Q3379">
        <v>88</v>
      </c>
      <c r="R3379">
        <v>87</v>
      </c>
      <c r="T3379" s="34">
        <f>_xlfn.XLOOKUP(B3379,Demog!$A$2:$A$219,Demog!$P$2:$P$219,,,2)</f>
        <v>31755</v>
      </c>
      <c r="U3379" s="34">
        <f t="shared" si="52"/>
        <v>13</v>
      </c>
      <c r="V3379" s="13">
        <f>IF(OR(Table1[[#This Row],[7d_positivity_public]]=0,ISBLANK(Table1[[#This Row],[7d_positivity_public]])),"",(Table1[[#This Row],[7d_positivity_public]]-Table1[[#This Row],[7d_positivity_all]])/Table1[[#This Row],[7d_positivity_public]])</f>
        <v>0.25</v>
      </c>
      <c r="W3379">
        <v>3</v>
      </c>
    </row>
    <row r="3380" spans="1:23" x14ac:dyDescent="0.25">
      <c r="A3380" s="10">
        <v>44460</v>
      </c>
      <c r="B3380">
        <v>3252</v>
      </c>
      <c r="C3380" t="s">
        <v>190</v>
      </c>
      <c r="D3380">
        <v>9</v>
      </c>
      <c r="E3380">
        <v>11</v>
      </c>
      <c r="F3380">
        <v>-2</v>
      </c>
      <c r="G3380">
        <v>5</v>
      </c>
      <c r="H3380">
        <v>93</v>
      </c>
      <c r="J3380">
        <v>88</v>
      </c>
      <c r="K3380">
        <v>93</v>
      </c>
      <c r="L3380">
        <v>95</v>
      </c>
      <c r="M3380">
        <v>88</v>
      </c>
      <c r="N3380">
        <v>87</v>
      </c>
      <c r="O3380">
        <v>77</v>
      </c>
      <c r="P3380">
        <v>87</v>
      </c>
      <c r="Q3380">
        <v>88</v>
      </c>
      <c r="R3380">
        <v>84</v>
      </c>
      <c r="T3380" s="34">
        <f>_xlfn.XLOOKUP(B3380,Demog!$A$2:$A$219,Demog!$P$2:$P$219,,,2)</f>
        <v>32807</v>
      </c>
      <c r="U3380" s="34">
        <f t="shared" si="52"/>
        <v>21</v>
      </c>
      <c r="V3380" s="13">
        <f>IF(OR(Table1[[#This Row],[7d_positivity_public]]=0,ISBLANK(Table1[[#This Row],[7d_positivity_public]])),"",(Table1[[#This Row],[7d_positivity_public]]-Table1[[#This Row],[7d_positivity_all]])/Table1[[#This Row],[7d_positivity_public]])</f>
        <v>0.6</v>
      </c>
      <c r="W3380">
        <v>2</v>
      </c>
    </row>
    <row r="3381" spans="1:23" x14ac:dyDescent="0.25">
      <c r="A3381" s="10">
        <v>44460</v>
      </c>
      <c r="B3381">
        <v>3253</v>
      </c>
      <c r="C3381" t="s">
        <v>191</v>
      </c>
      <c r="D3381">
        <v>10</v>
      </c>
      <c r="E3381">
        <v>9</v>
      </c>
      <c r="F3381">
        <v>1</v>
      </c>
      <c r="G3381">
        <v>7</v>
      </c>
      <c r="H3381">
        <v>93</v>
      </c>
      <c r="J3381">
        <v>92</v>
      </c>
      <c r="K3381">
        <v>93</v>
      </c>
      <c r="L3381">
        <v>96</v>
      </c>
      <c r="M3381">
        <v>90</v>
      </c>
      <c r="N3381">
        <v>88</v>
      </c>
      <c r="O3381">
        <v>84</v>
      </c>
      <c r="P3381">
        <v>88</v>
      </c>
      <c r="Q3381">
        <v>89</v>
      </c>
      <c r="R3381">
        <v>87</v>
      </c>
      <c r="T3381" s="34">
        <f>_xlfn.XLOOKUP(B3381,Demog!$A$2:$A$219,Demog!$P$2:$P$219,,,2)</f>
        <v>31246</v>
      </c>
      <c r="U3381" s="34">
        <f t="shared" si="52"/>
        <v>22</v>
      </c>
      <c r="V3381" s="13">
        <f>IF(OR(Table1[[#This Row],[7d_positivity_public]]=0,ISBLANK(Table1[[#This Row],[7d_positivity_public]])),"",(Table1[[#This Row],[7d_positivity_public]]-Table1[[#This Row],[7d_positivity_all]])/Table1[[#This Row],[7d_positivity_public]])</f>
        <v>0.2857142857142857</v>
      </c>
      <c r="W3381">
        <v>5</v>
      </c>
    </row>
    <row r="3382" spans="1:23" x14ac:dyDescent="0.25">
      <c r="A3382" s="10">
        <v>44460</v>
      </c>
      <c r="B3382">
        <v>3261</v>
      </c>
      <c r="C3382" t="s">
        <v>192</v>
      </c>
      <c r="D3382">
        <v>7</v>
      </c>
      <c r="E3382">
        <v>5</v>
      </c>
      <c r="F3382">
        <v>2</v>
      </c>
      <c r="G3382">
        <v>5</v>
      </c>
      <c r="H3382">
        <v>92</v>
      </c>
      <c r="J3382">
        <v>88</v>
      </c>
      <c r="K3382">
        <v>92</v>
      </c>
      <c r="L3382">
        <v>93</v>
      </c>
      <c r="M3382">
        <v>91</v>
      </c>
      <c r="N3382">
        <v>86</v>
      </c>
      <c r="O3382">
        <v>80</v>
      </c>
      <c r="P3382">
        <v>86</v>
      </c>
      <c r="Q3382">
        <v>85</v>
      </c>
      <c r="R3382">
        <v>87</v>
      </c>
      <c r="T3382" s="34">
        <f>_xlfn.XLOOKUP(B3382,Demog!$A$2:$A$219,Demog!$P$2:$P$219,,,2)</f>
        <v>29561</v>
      </c>
      <c r="U3382" s="34">
        <f t="shared" si="52"/>
        <v>14</v>
      </c>
      <c r="V3382" s="13">
        <f>IF(OR(Table1[[#This Row],[7d_positivity_public]]=0,ISBLANK(Table1[[#This Row],[7d_positivity_public]])),"",(Table1[[#This Row],[7d_positivity_public]]-Table1[[#This Row],[7d_positivity_all]])/Table1[[#This Row],[7d_positivity_public]])</f>
        <v>0.4</v>
      </c>
      <c r="W3382">
        <v>3</v>
      </c>
    </row>
    <row r="3383" spans="1:23" x14ac:dyDescent="0.25">
      <c r="A3383" s="10">
        <v>44460</v>
      </c>
      <c r="B3383">
        <v>3262</v>
      </c>
      <c r="C3383" t="s">
        <v>193</v>
      </c>
      <c r="D3383">
        <v>6</v>
      </c>
      <c r="E3383">
        <v>6</v>
      </c>
      <c r="F3383">
        <v>0</v>
      </c>
      <c r="G3383">
        <v>4</v>
      </c>
      <c r="H3383">
        <v>88</v>
      </c>
      <c r="J3383">
        <v>88</v>
      </c>
      <c r="K3383">
        <v>88</v>
      </c>
      <c r="L3383">
        <v>92</v>
      </c>
      <c r="M3383">
        <v>84</v>
      </c>
      <c r="N3383">
        <v>81</v>
      </c>
      <c r="O3383">
        <v>78</v>
      </c>
      <c r="P3383">
        <v>82</v>
      </c>
      <c r="Q3383">
        <v>82</v>
      </c>
      <c r="R3383">
        <v>80</v>
      </c>
      <c r="T3383" s="34">
        <f>_xlfn.XLOOKUP(B3383,Demog!$A$2:$A$219,Demog!$P$2:$P$219,,,2)</f>
        <v>37453</v>
      </c>
      <c r="U3383" s="34">
        <f t="shared" si="52"/>
        <v>16</v>
      </c>
      <c r="V3383" s="13">
        <f>IF(OR(Table1[[#This Row],[7d_positivity_public]]=0,ISBLANK(Table1[[#This Row],[7d_positivity_public]])),"",(Table1[[#This Row],[7d_positivity_public]]-Table1[[#This Row],[7d_positivity_all]])/Table1[[#This Row],[7d_positivity_public]])</f>
        <v>0.5</v>
      </c>
      <c r="W3383">
        <v>2</v>
      </c>
    </row>
    <row r="3384" spans="1:23" x14ac:dyDescent="0.25">
      <c r="A3384" s="10">
        <v>44460</v>
      </c>
      <c r="B3384">
        <v>3263</v>
      </c>
      <c r="C3384" t="s">
        <v>194</v>
      </c>
      <c r="D3384">
        <v>10</v>
      </c>
      <c r="E3384">
        <v>5</v>
      </c>
      <c r="F3384">
        <v>5</v>
      </c>
      <c r="G3384">
        <v>10</v>
      </c>
      <c r="H3384">
        <v>95</v>
      </c>
      <c r="J3384">
        <v>90</v>
      </c>
      <c r="K3384">
        <v>95</v>
      </c>
      <c r="L3384">
        <v>97</v>
      </c>
      <c r="M3384">
        <v>92</v>
      </c>
      <c r="N3384">
        <v>87</v>
      </c>
      <c r="O3384">
        <v>79</v>
      </c>
      <c r="P3384">
        <v>87</v>
      </c>
      <c r="Q3384">
        <v>87</v>
      </c>
      <c r="R3384">
        <v>88</v>
      </c>
      <c r="T3384" s="34">
        <f>_xlfn.XLOOKUP(B3384,Demog!$A$2:$A$219,Demog!$P$2:$P$219,,,2)</f>
        <v>36496</v>
      </c>
      <c r="U3384" s="34">
        <f t="shared" si="52"/>
        <v>26</v>
      </c>
      <c r="V3384" s="13">
        <f>IF(OR(Table1[[#This Row],[7d_positivity_public]]=0,ISBLANK(Table1[[#This Row],[7d_positivity_public]])),"",(Table1[[#This Row],[7d_positivity_public]]-Table1[[#This Row],[7d_positivity_all]])/Table1[[#This Row],[7d_positivity_public]])</f>
        <v>0.4</v>
      </c>
      <c r="W3384">
        <v>6</v>
      </c>
    </row>
    <row r="3385" spans="1:23" x14ac:dyDescent="0.25">
      <c r="A3385" s="10">
        <v>44460</v>
      </c>
      <c r="B3385">
        <v>3264</v>
      </c>
      <c r="C3385" t="s">
        <v>195</v>
      </c>
      <c r="D3385">
        <v>8</v>
      </c>
      <c r="E3385">
        <v>5</v>
      </c>
      <c r="F3385">
        <v>3</v>
      </c>
      <c r="G3385">
        <v>9</v>
      </c>
      <c r="H3385">
        <v>92</v>
      </c>
      <c r="J3385">
        <v>90</v>
      </c>
      <c r="K3385">
        <v>92</v>
      </c>
      <c r="L3385">
        <v>94</v>
      </c>
      <c r="M3385">
        <v>91</v>
      </c>
      <c r="N3385">
        <v>86</v>
      </c>
      <c r="O3385">
        <v>80</v>
      </c>
      <c r="P3385">
        <v>87</v>
      </c>
      <c r="Q3385">
        <v>86</v>
      </c>
      <c r="R3385">
        <v>87</v>
      </c>
      <c r="T3385" s="34">
        <f>_xlfn.XLOOKUP(B3385,Demog!$A$2:$A$219,Demog!$P$2:$P$219,,,2)</f>
        <v>31065</v>
      </c>
      <c r="U3385" s="34">
        <f t="shared" si="52"/>
        <v>17</v>
      </c>
      <c r="V3385" s="13">
        <f>IF(OR(Table1[[#This Row],[7d_positivity_public]]=0,ISBLANK(Table1[[#This Row],[7d_positivity_public]])),"",(Table1[[#This Row],[7d_positivity_public]]-Table1[[#This Row],[7d_positivity_all]])/Table1[[#This Row],[7d_positivity_public]])</f>
        <v>0.33333333333333331</v>
      </c>
      <c r="W3385">
        <v>6</v>
      </c>
    </row>
    <row r="3386" spans="1:23" x14ac:dyDescent="0.25">
      <c r="A3386" s="10">
        <v>44460</v>
      </c>
      <c r="B3386">
        <v>3311</v>
      </c>
      <c r="C3386" t="s">
        <v>196</v>
      </c>
      <c r="D3386">
        <v>4</v>
      </c>
      <c r="E3386">
        <v>8</v>
      </c>
      <c r="F3386">
        <v>-4</v>
      </c>
      <c r="G3386">
        <v>3</v>
      </c>
      <c r="H3386">
        <v>91</v>
      </c>
      <c r="J3386">
        <v>90</v>
      </c>
      <c r="K3386">
        <v>91</v>
      </c>
      <c r="L3386">
        <v>92</v>
      </c>
      <c r="M3386">
        <v>91</v>
      </c>
      <c r="N3386">
        <v>85</v>
      </c>
      <c r="O3386">
        <v>81</v>
      </c>
      <c r="P3386">
        <v>86</v>
      </c>
      <c r="Q3386">
        <v>84</v>
      </c>
      <c r="R3386">
        <v>88</v>
      </c>
      <c r="T3386" s="34">
        <f>_xlfn.XLOOKUP(B3386,Demog!$A$2:$A$219,Demog!$P$2:$P$219,,,2)</f>
        <v>19230</v>
      </c>
      <c r="U3386" s="34">
        <f t="shared" si="52"/>
        <v>5</v>
      </c>
      <c r="V3386" s="13">
        <f>IF(OR(Table1[[#This Row],[7d_positivity_public]]=0,ISBLANK(Table1[[#This Row],[7d_positivity_public]])),"",(Table1[[#This Row],[7d_positivity_public]]-Table1[[#This Row],[7d_positivity_all]])/Table1[[#This Row],[7d_positivity_public]])</f>
        <v>0.33333333333333331</v>
      </c>
      <c r="W3386">
        <v>2</v>
      </c>
    </row>
    <row r="3387" spans="1:23" x14ac:dyDescent="0.25">
      <c r="A3387" s="10">
        <v>44460</v>
      </c>
      <c r="B3387">
        <v>3312</v>
      </c>
      <c r="C3387" t="s">
        <v>197</v>
      </c>
      <c r="D3387">
        <v>9</v>
      </c>
      <c r="E3387">
        <v>12</v>
      </c>
      <c r="F3387">
        <v>-3</v>
      </c>
      <c r="G3387">
        <v>9</v>
      </c>
      <c r="H3387">
        <v>91</v>
      </c>
      <c r="J3387">
        <v>92</v>
      </c>
      <c r="K3387">
        <v>91</v>
      </c>
      <c r="L3387">
        <v>92</v>
      </c>
      <c r="M3387">
        <v>90</v>
      </c>
      <c r="N3387">
        <v>84</v>
      </c>
      <c r="O3387">
        <v>75</v>
      </c>
      <c r="P3387">
        <v>85</v>
      </c>
      <c r="Q3387">
        <v>84</v>
      </c>
      <c r="R3387">
        <v>86</v>
      </c>
      <c r="T3387" s="34">
        <f>_xlfn.XLOOKUP(B3387,Demog!$A$2:$A$219,Demog!$P$2:$P$219,,,2)</f>
        <v>34244</v>
      </c>
      <c r="U3387" s="34">
        <f t="shared" si="52"/>
        <v>22</v>
      </c>
      <c r="V3387" s="13">
        <f>IF(OR(Table1[[#This Row],[7d_positivity_public]]=0,ISBLANK(Table1[[#This Row],[7d_positivity_public]])),"",(Table1[[#This Row],[7d_positivity_public]]-Table1[[#This Row],[7d_positivity_all]])/Table1[[#This Row],[7d_positivity_public]])</f>
        <v>0.55555555555555558</v>
      </c>
      <c r="W3387">
        <v>4</v>
      </c>
    </row>
    <row r="3388" spans="1:23" x14ac:dyDescent="0.25">
      <c r="A3388" s="10">
        <v>44460</v>
      </c>
      <c r="B3388">
        <v>3313</v>
      </c>
      <c r="C3388" t="s">
        <v>198</v>
      </c>
      <c r="D3388">
        <v>7</v>
      </c>
      <c r="E3388">
        <v>5</v>
      </c>
      <c r="F3388">
        <v>2</v>
      </c>
      <c r="G3388">
        <v>5</v>
      </c>
      <c r="H3388">
        <v>93</v>
      </c>
      <c r="J3388">
        <v>93</v>
      </c>
      <c r="K3388">
        <v>93</v>
      </c>
      <c r="L3388">
        <v>92</v>
      </c>
      <c r="M3388">
        <v>93</v>
      </c>
      <c r="N3388">
        <v>88</v>
      </c>
      <c r="O3388">
        <v>85</v>
      </c>
      <c r="P3388">
        <v>88</v>
      </c>
      <c r="Q3388">
        <v>86</v>
      </c>
      <c r="R3388">
        <v>91</v>
      </c>
      <c r="T3388" s="34">
        <f>_xlfn.XLOOKUP(B3388,Demog!$A$2:$A$219,Demog!$P$2:$P$219,,,2)</f>
        <v>29808</v>
      </c>
      <c r="U3388" s="34">
        <f t="shared" si="52"/>
        <v>15</v>
      </c>
      <c r="V3388" s="13">
        <f>IF(OR(Table1[[#This Row],[7d_positivity_public]]=0,ISBLANK(Table1[[#This Row],[7d_positivity_public]])),"",(Table1[[#This Row],[7d_positivity_public]]-Table1[[#This Row],[7d_positivity_all]])/Table1[[#This Row],[7d_positivity_public]])</f>
        <v>0.4</v>
      </c>
      <c r="W3388">
        <v>3</v>
      </c>
    </row>
    <row r="3389" spans="1:23" x14ac:dyDescent="0.25">
      <c r="A3389" s="10">
        <v>44460</v>
      </c>
      <c r="B3389">
        <v>3314</v>
      </c>
      <c r="C3389" t="s">
        <v>199</v>
      </c>
      <c r="D3389">
        <v>7</v>
      </c>
      <c r="E3389">
        <v>12</v>
      </c>
      <c r="F3389">
        <v>-5</v>
      </c>
      <c r="G3389">
        <v>4</v>
      </c>
      <c r="H3389">
        <v>92</v>
      </c>
      <c r="J3389">
        <v>90</v>
      </c>
      <c r="K3389">
        <v>92</v>
      </c>
      <c r="L3389">
        <v>90</v>
      </c>
      <c r="M3389">
        <v>94</v>
      </c>
      <c r="N3389">
        <v>87</v>
      </c>
      <c r="O3389">
        <v>83</v>
      </c>
      <c r="P3389">
        <v>88</v>
      </c>
      <c r="Q3389">
        <v>84</v>
      </c>
      <c r="R3389">
        <v>91</v>
      </c>
      <c r="T3389" s="34">
        <f>_xlfn.XLOOKUP(B3389,Demog!$A$2:$A$219,Demog!$P$2:$P$219,,,2)</f>
        <v>29271</v>
      </c>
      <c r="U3389" s="34">
        <f t="shared" si="52"/>
        <v>14</v>
      </c>
      <c r="V3389" s="13">
        <f>IF(OR(Table1[[#This Row],[7d_positivity_public]]=0,ISBLANK(Table1[[#This Row],[7d_positivity_public]])),"",(Table1[[#This Row],[7d_positivity_public]]-Table1[[#This Row],[7d_positivity_all]])/Table1[[#This Row],[7d_positivity_public]])</f>
        <v>0.25</v>
      </c>
      <c r="W3389">
        <v>3</v>
      </c>
    </row>
    <row r="3390" spans="1:23" x14ac:dyDescent="0.25">
      <c r="A3390" s="10">
        <v>44460</v>
      </c>
      <c r="B3390">
        <v>3315</v>
      </c>
      <c r="C3390" t="s">
        <v>200</v>
      </c>
      <c r="D3390">
        <v>5</v>
      </c>
      <c r="E3390">
        <v>7</v>
      </c>
      <c r="F3390">
        <v>-2</v>
      </c>
      <c r="G3390">
        <v>3</v>
      </c>
      <c r="H3390">
        <v>93</v>
      </c>
      <c r="J3390">
        <v>94</v>
      </c>
      <c r="K3390">
        <v>93</v>
      </c>
      <c r="L3390">
        <v>93</v>
      </c>
      <c r="M3390">
        <v>93</v>
      </c>
      <c r="N3390">
        <v>87</v>
      </c>
      <c r="O3390">
        <v>84</v>
      </c>
      <c r="P3390">
        <v>88</v>
      </c>
      <c r="Q3390">
        <v>86</v>
      </c>
      <c r="R3390">
        <v>89</v>
      </c>
      <c r="T3390" s="34">
        <f>_xlfn.XLOOKUP(B3390,Demog!$A$2:$A$219,Demog!$P$2:$P$219,,,2)</f>
        <v>28839</v>
      </c>
      <c r="U3390" s="34">
        <f t="shared" si="52"/>
        <v>10</v>
      </c>
      <c r="V3390" s="13">
        <f>IF(OR(Table1[[#This Row],[7d_positivity_public]]=0,ISBLANK(Table1[[#This Row],[7d_positivity_public]])),"",(Table1[[#This Row],[7d_positivity_public]]-Table1[[#This Row],[7d_positivity_all]])/Table1[[#This Row],[7d_positivity_public]])</f>
        <v>0.33333333333333331</v>
      </c>
      <c r="W3390">
        <v>2</v>
      </c>
    </row>
    <row r="3391" spans="1:23" x14ac:dyDescent="0.25">
      <c r="A3391" s="10">
        <v>44460</v>
      </c>
      <c r="B3391">
        <v>3321</v>
      </c>
      <c r="C3391" t="s">
        <v>201</v>
      </c>
      <c r="D3391">
        <v>8</v>
      </c>
      <c r="E3391">
        <v>10</v>
      </c>
      <c r="F3391">
        <v>-2</v>
      </c>
      <c r="G3391">
        <v>6</v>
      </c>
      <c r="H3391">
        <v>89</v>
      </c>
      <c r="J3391">
        <v>89</v>
      </c>
      <c r="K3391">
        <v>89</v>
      </c>
      <c r="L3391">
        <v>87</v>
      </c>
      <c r="M3391">
        <v>90</v>
      </c>
      <c r="N3391">
        <v>83</v>
      </c>
      <c r="O3391">
        <v>77</v>
      </c>
      <c r="P3391">
        <v>83</v>
      </c>
      <c r="Q3391">
        <v>79</v>
      </c>
      <c r="R3391">
        <v>86</v>
      </c>
      <c r="T3391" s="34">
        <f>_xlfn.XLOOKUP(B3391,Demog!$A$2:$A$219,Demog!$P$2:$P$219,,,2)</f>
        <v>19412</v>
      </c>
      <c r="U3391" s="34">
        <f t="shared" si="52"/>
        <v>11</v>
      </c>
      <c r="V3391" s="13">
        <f>IF(OR(Table1[[#This Row],[7d_positivity_public]]=0,ISBLANK(Table1[[#This Row],[7d_positivity_public]])),"",(Table1[[#This Row],[7d_positivity_public]]-Table1[[#This Row],[7d_positivity_all]])/Table1[[#This Row],[7d_positivity_public]])</f>
        <v>0.5</v>
      </c>
      <c r="W3391">
        <v>3</v>
      </c>
    </row>
    <row r="3392" spans="1:23" x14ac:dyDescent="0.25">
      <c r="A3392" s="10">
        <v>44460</v>
      </c>
      <c r="B3392">
        <v>3322</v>
      </c>
      <c r="C3392" t="s">
        <v>202</v>
      </c>
      <c r="D3392">
        <v>5</v>
      </c>
      <c r="E3392">
        <v>3</v>
      </c>
      <c r="F3392">
        <v>2</v>
      </c>
      <c r="G3392">
        <v>4</v>
      </c>
      <c r="H3392">
        <v>86</v>
      </c>
      <c r="J3392">
        <v>88</v>
      </c>
      <c r="K3392">
        <v>86</v>
      </c>
      <c r="L3392">
        <v>83</v>
      </c>
      <c r="M3392">
        <v>89</v>
      </c>
      <c r="N3392">
        <v>80</v>
      </c>
      <c r="O3392">
        <v>76</v>
      </c>
      <c r="P3392">
        <v>81</v>
      </c>
      <c r="Q3392">
        <v>75</v>
      </c>
      <c r="R3392">
        <v>85</v>
      </c>
      <c r="T3392" s="34">
        <f>_xlfn.XLOOKUP(B3392,Demog!$A$2:$A$219,Demog!$P$2:$P$219,,,2)</f>
        <v>25992</v>
      </c>
      <c r="U3392" s="34">
        <f t="shared" si="52"/>
        <v>9</v>
      </c>
      <c r="V3392" s="13">
        <f>IF(OR(Table1[[#This Row],[7d_positivity_public]]=0,ISBLANK(Table1[[#This Row],[7d_positivity_public]])),"",(Table1[[#This Row],[7d_positivity_public]]-Table1[[#This Row],[7d_positivity_all]])/Table1[[#This Row],[7d_positivity_public]])</f>
        <v>0.5</v>
      </c>
      <c r="W3392">
        <v>2</v>
      </c>
    </row>
    <row r="3393" spans="1:23" x14ac:dyDescent="0.25">
      <c r="A3393" s="10">
        <v>44460</v>
      </c>
      <c r="B3393">
        <v>3323</v>
      </c>
      <c r="C3393" t="s">
        <v>203</v>
      </c>
      <c r="D3393">
        <v>8</v>
      </c>
      <c r="E3393">
        <v>3</v>
      </c>
      <c r="F3393">
        <v>5</v>
      </c>
      <c r="G3393">
        <v>5</v>
      </c>
      <c r="H3393">
        <v>88</v>
      </c>
      <c r="J3393">
        <v>82</v>
      </c>
      <c r="K3393">
        <v>89</v>
      </c>
      <c r="L3393">
        <v>86</v>
      </c>
      <c r="M3393">
        <v>90</v>
      </c>
      <c r="N3393">
        <v>82</v>
      </c>
      <c r="O3393">
        <v>75</v>
      </c>
      <c r="P3393">
        <v>83</v>
      </c>
      <c r="Q3393">
        <v>77</v>
      </c>
      <c r="R3393">
        <v>87</v>
      </c>
      <c r="T3393" s="34">
        <f>_xlfn.XLOOKUP(B3393,Demog!$A$2:$A$219,Demog!$P$2:$P$219,,,2)</f>
        <v>5086</v>
      </c>
      <c r="U3393" s="34">
        <f t="shared" si="52"/>
        <v>3</v>
      </c>
      <c r="V3393" s="13">
        <f>IF(OR(Table1[[#This Row],[7d_positivity_public]]=0,ISBLANK(Table1[[#This Row],[7d_positivity_public]])),"",(Table1[[#This Row],[7d_positivity_public]]-Table1[[#This Row],[7d_positivity_all]])/Table1[[#This Row],[7d_positivity_public]])</f>
        <v>0.6</v>
      </c>
      <c r="W3393">
        <v>2</v>
      </c>
    </row>
    <row r="3394" spans="1:23" x14ac:dyDescent="0.25">
      <c r="A3394" s="10">
        <v>44460</v>
      </c>
      <c r="B3394">
        <v>4111</v>
      </c>
      <c r="C3394" t="s">
        <v>204</v>
      </c>
      <c r="D3394">
        <v>22</v>
      </c>
      <c r="E3394">
        <v>9</v>
      </c>
      <c r="F3394">
        <v>13</v>
      </c>
      <c r="G3394">
        <v>21</v>
      </c>
      <c r="H3394">
        <v>91</v>
      </c>
      <c r="J3394">
        <v>85</v>
      </c>
      <c r="K3394">
        <v>91</v>
      </c>
      <c r="L3394">
        <v>92</v>
      </c>
      <c r="M3394">
        <v>90</v>
      </c>
      <c r="N3394">
        <v>82</v>
      </c>
      <c r="O3394">
        <v>70</v>
      </c>
      <c r="P3394">
        <v>83</v>
      </c>
      <c r="Q3394">
        <v>82</v>
      </c>
      <c r="R3394">
        <v>84</v>
      </c>
      <c r="T3394" s="34">
        <f>_xlfn.XLOOKUP(B3394,Demog!$A$2:$A$219,Demog!$P$2:$P$219,,,2)</f>
        <v>31290</v>
      </c>
      <c r="U3394" s="34">
        <f t="shared" ref="U3394:U3457" si="53">ROUND(T3394*D3394/100000*7,0)</f>
        <v>48</v>
      </c>
      <c r="V3394" s="13">
        <f>IF(OR(Table1[[#This Row],[7d_positivity_public]]=0,ISBLANK(Table1[[#This Row],[7d_positivity_public]])),"",(Table1[[#This Row],[7d_positivity_public]]-Table1[[#This Row],[7d_positivity_all]])/Table1[[#This Row],[7d_positivity_public]])</f>
        <v>0.23809523809523808</v>
      </c>
      <c r="W3394">
        <v>16</v>
      </c>
    </row>
    <row r="3395" spans="1:23" x14ac:dyDescent="0.25">
      <c r="A3395" s="10">
        <v>44460</v>
      </c>
      <c r="B3395">
        <v>4112</v>
      </c>
      <c r="C3395" t="s">
        <v>205</v>
      </c>
      <c r="D3395">
        <v>7</v>
      </c>
      <c r="E3395">
        <v>3</v>
      </c>
      <c r="F3395">
        <v>4</v>
      </c>
      <c r="G3395">
        <v>6</v>
      </c>
      <c r="H3395">
        <v>93</v>
      </c>
      <c r="J3395">
        <v>89</v>
      </c>
      <c r="K3395">
        <v>93</v>
      </c>
      <c r="L3395">
        <v>92</v>
      </c>
      <c r="M3395">
        <v>93</v>
      </c>
      <c r="N3395">
        <v>87</v>
      </c>
      <c r="O3395">
        <v>79</v>
      </c>
      <c r="P3395">
        <v>88</v>
      </c>
      <c r="Q3395">
        <v>85</v>
      </c>
      <c r="R3395">
        <v>90</v>
      </c>
      <c r="T3395" s="34">
        <f>_xlfn.XLOOKUP(B3395,Demog!$A$2:$A$219,Demog!$P$2:$P$219,,,2)</f>
        <v>32057</v>
      </c>
      <c r="U3395" s="34">
        <f t="shared" si="53"/>
        <v>16</v>
      </c>
      <c r="V3395" s="13">
        <f>IF(OR(Table1[[#This Row],[7d_positivity_public]]=0,ISBLANK(Table1[[#This Row],[7d_positivity_public]])),"",(Table1[[#This Row],[7d_positivity_public]]-Table1[[#This Row],[7d_positivity_all]])/Table1[[#This Row],[7d_positivity_public]])</f>
        <v>0.16666666666666666</v>
      </c>
      <c r="W3395">
        <v>5</v>
      </c>
    </row>
    <row r="3396" spans="1:23" x14ac:dyDescent="0.25">
      <c r="A3396" s="10">
        <v>44460</v>
      </c>
      <c r="B3396">
        <v>4113</v>
      </c>
      <c r="C3396" t="s">
        <v>206</v>
      </c>
      <c r="D3396">
        <v>11</v>
      </c>
      <c r="E3396">
        <v>5</v>
      </c>
      <c r="F3396">
        <v>6</v>
      </c>
      <c r="G3396">
        <v>11</v>
      </c>
      <c r="H3396">
        <v>92</v>
      </c>
      <c r="J3396">
        <v>86</v>
      </c>
      <c r="K3396">
        <v>92</v>
      </c>
      <c r="L3396">
        <v>93</v>
      </c>
      <c r="M3396">
        <v>91</v>
      </c>
      <c r="N3396">
        <v>85</v>
      </c>
      <c r="O3396">
        <v>76</v>
      </c>
      <c r="P3396">
        <v>86</v>
      </c>
      <c r="Q3396">
        <v>84</v>
      </c>
      <c r="R3396">
        <v>88</v>
      </c>
      <c r="T3396" s="34">
        <f>_xlfn.XLOOKUP(B3396,Demog!$A$2:$A$219,Demog!$P$2:$P$219,,,2)</f>
        <v>22445</v>
      </c>
      <c r="U3396" s="34">
        <f t="shared" si="53"/>
        <v>17</v>
      </c>
      <c r="V3396" s="13">
        <f>IF(OR(Table1[[#This Row],[7d_positivity_public]]=0,ISBLANK(Table1[[#This Row],[7d_positivity_public]])),"",(Table1[[#This Row],[7d_positivity_public]]-Table1[[#This Row],[7d_positivity_all]])/Table1[[#This Row],[7d_positivity_public]])</f>
        <v>9.0909090909090912E-2</v>
      </c>
      <c r="W3396">
        <v>10</v>
      </c>
    </row>
    <row r="3397" spans="1:23" x14ac:dyDescent="0.25">
      <c r="A3397" s="10">
        <v>44460</v>
      </c>
      <c r="B3397">
        <v>4114</v>
      </c>
      <c r="C3397" t="s">
        <v>207</v>
      </c>
      <c r="D3397">
        <v>2</v>
      </c>
      <c r="E3397">
        <v>4</v>
      </c>
      <c r="F3397">
        <v>-2</v>
      </c>
      <c r="G3397">
        <v>2</v>
      </c>
      <c r="H3397">
        <v>95</v>
      </c>
      <c r="J3397">
        <v>98</v>
      </c>
      <c r="K3397">
        <v>95</v>
      </c>
      <c r="L3397">
        <v>93</v>
      </c>
      <c r="M3397">
        <v>96</v>
      </c>
      <c r="N3397">
        <v>90</v>
      </c>
      <c r="O3397">
        <v>87</v>
      </c>
      <c r="P3397">
        <v>90</v>
      </c>
      <c r="Q3397">
        <v>85</v>
      </c>
      <c r="R3397">
        <v>93</v>
      </c>
      <c r="T3397" s="34">
        <f>_xlfn.XLOOKUP(B3397,Demog!$A$2:$A$219,Demog!$P$2:$P$219,,,2)</f>
        <v>18094</v>
      </c>
      <c r="U3397" s="34">
        <f t="shared" si="53"/>
        <v>3</v>
      </c>
      <c r="V3397" s="13">
        <f>IF(OR(Table1[[#This Row],[7d_positivity_public]]=0,ISBLANK(Table1[[#This Row],[7d_positivity_public]])),"",(Table1[[#This Row],[7d_positivity_public]]-Table1[[#This Row],[7d_positivity_all]])/Table1[[#This Row],[7d_positivity_public]])</f>
        <v>0</v>
      </c>
      <c r="W3397">
        <v>2</v>
      </c>
    </row>
    <row r="3398" spans="1:23" x14ac:dyDescent="0.25">
      <c r="A3398" s="10">
        <v>44460</v>
      </c>
      <c r="B3398">
        <v>4115</v>
      </c>
      <c r="C3398" t="s">
        <v>208</v>
      </c>
      <c r="D3398">
        <v>4</v>
      </c>
      <c r="E3398">
        <v>7</v>
      </c>
      <c r="F3398">
        <v>-3</v>
      </c>
      <c r="G3398">
        <v>4</v>
      </c>
      <c r="H3398">
        <v>96</v>
      </c>
      <c r="J3398">
        <v>93</v>
      </c>
      <c r="K3398">
        <v>96</v>
      </c>
      <c r="L3398">
        <v>97</v>
      </c>
      <c r="M3398">
        <v>95</v>
      </c>
      <c r="N3398">
        <v>89</v>
      </c>
      <c r="O3398">
        <v>80</v>
      </c>
      <c r="P3398">
        <v>90</v>
      </c>
      <c r="Q3398">
        <v>88</v>
      </c>
      <c r="R3398">
        <v>92</v>
      </c>
      <c r="T3398" s="34">
        <f>_xlfn.XLOOKUP(B3398,Demog!$A$2:$A$219,Demog!$P$2:$P$219,,,2)</f>
        <v>38257</v>
      </c>
      <c r="U3398" s="34">
        <f t="shared" si="53"/>
        <v>11</v>
      </c>
      <c r="V3398" s="13">
        <f>IF(OR(Table1[[#This Row],[7d_positivity_public]]=0,ISBLANK(Table1[[#This Row],[7d_positivity_public]])),"",(Table1[[#This Row],[7d_positivity_public]]-Table1[[#This Row],[7d_positivity_all]])/Table1[[#This Row],[7d_positivity_public]])</f>
        <v>0.25</v>
      </c>
      <c r="W3398">
        <v>3</v>
      </c>
    </row>
    <row r="3399" spans="1:23" x14ac:dyDescent="0.25">
      <c r="A3399" s="10">
        <v>44460</v>
      </c>
      <c r="B3399">
        <v>4116</v>
      </c>
      <c r="C3399" t="s">
        <v>209</v>
      </c>
      <c r="D3399">
        <v>9</v>
      </c>
      <c r="E3399">
        <v>3</v>
      </c>
      <c r="F3399">
        <v>6</v>
      </c>
      <c r="G3399">
        <v>7</v>
      </c>
      <c r="H3399">
        <v>93</v>
      </c>
      <c r="J3399">
        <v>93</v>
      </c>
      <c r="K3399">
        <v>93</v>
      </c>
      <c r="L3399">
        <v>92</v>
      </c>
      <c r="M3399">
        <v>93</v>
      </c>
      <c r="N3399">
        <v>86</v>
      </c>
      <c r="O3399">
        <v>80</v>
      </c>
      <c r="P3399">
        <v>87</v>
      </c>
      <c r="Q3399">
        <v>84</v>
      </c>
      <c r="R3399">
        <v>90</v>
      </c>
      <c r="T3399" s="34">
        <f>_xlfn.XLOOKUP(B3399,Demog!$A$2:$A$219,Demog!$P$2:$P$219,,,2)</f>
        <v>24167</v>
      </c>
      <c r="U3399" s="34">
        <f t="shared" si="53"/>
        <v>15</v>
      </c>
      <c r="V3399" s="13">
        <f>IF(OR(Table1[[#This Row],[7d_positivity_public]]=0,ISBLANK(Table1[[#This Row],[7d_positivity_public]])),"",(Table1[[#This Row],[7d_positivity_public]]-Table1[[#This Row],[7d_positivity_all]])/Table1[[#This Row],[7d_positivity_public]])</f>
        <v>0.2857142857142857</v>
      </c>
      <c r="W3399">
        <v>5</v>
      </c>
    </row>
    <row r="3400" spans="1:23" x14ac:dyDescent="0.25">
      <c r="A3400" s="10">
        <v>44460</v>
      </c>
      <c r="B3400">
        <v>4117</v>
      </c>
      <c r="C3400" t="s">
        <v>210</v>
      </c>
      <c r="D3400">
        <v>9</v>
      </c>
      <c r="E3400">
        <v>4</v>
      </c>
      <c r="F3400">
        <v>5</v>
      </c>
      <c r="G3400">
        <v>8</v>
      </c>
      <c r="H3400">
        <v>91</v>
      </c>
      <c r="J3400">
        <v>88</v>
      </c>
      <c r="K3400">
        <v>92</v>
      </c>
      <c r="L3400">
        <v>90</v>
      </c>
      <c r="M3400">
        <v>93</v>
      </c>
      <c r="N3400">
        <v>84</v>
      </c>
      <c r="O3400">
        <v>77</v>
      </c>
      <c r="P3400">
        <v>85</v>
      </c>
      <c r="Q3400">
        <v>81</v>
      </c>
      <c r="R3400">
        <v>89</v>
      </c>
      <c r="T3400" s="34">
        <f>_xlfn.XLOOKUP(B3400,Demog!$A$2:$A$219,Demog!$P$2:$P$219,,,2)</f>
        <v>29704</v>
      </c>
      <c r="U3400" s="34">
        <f t="shared" si="53"/>
        <v>19</v>
      </c>
      <c r="V3400" s="13">
        <f>IF(OR(Table1[[#This Row],[7d_positivity_public]]=0,ISBLANK(Table1[[#This Row],[7d_positivity_public]])),"",(Table1[[#This Row],[7d_positivity_public]]-Table1[[#This Row],[7d_positivity_all]])/Table1[[#This Row],[7d_positivity_public]])</f>
        <v>0.25</v>
      </c>
      <c r="W3400">
        <v>6</v>
      </c>
    </row>
    <row r="3401" spans="1:23" x14ac:dyDescent="0.25">
      <c r="A3401" s="10">
        <v>44460</v>
      </c>
      <c r="B3401">
        <v>4118</v>
      </c>
      <c r="C3401" t="s">
        <v>211</v>
      </c>
      <c r="D3401">
        <v>4</v>
      </c>
      <c r="E3401">
        <v>2</v>
      </c>
      <c r="F3401">
        <v>2</v>
      </c>
      <c r="G3401">
        <v>3</v>
      </c>
      <c r="H3401">
        <v>91</v>
      </c>
      <c r="J3401">
        <v>86</v>
      </c>
      <c r="K3401">
        <v>91</v>
      </c>
      <c r="L3401">
        <v>89</v>
      </c>
      <c r="M3401">
        <v>93</v>
      </c>
      <c r="N3401">
        <v>85</v>
      </c>
      <c r="O3401">
        <v>76</v>
      </c>
      <c r="P3401">
        <v>86</v>
      </c>
      <c r="Q3401">
        <v>81</v>
      </c>
      <c r="R3401">
        <v>90</v>
      </c>
      <c r="T3401" s="34">
        <f>_xlfn.XLOOKUP(B3401,Demog!$A$2:$A$219,Demog!$P$2:$P$219,,,2)</f>
        <v>10408</v>
      </c>
      <c r="U3401" s="34">
        <f t="shared" si="53"/>
        <v>3</v>
      </c>
      <c r="V3401" s="13">
        <f>IF(OR(Table1[[#This Row],[7d_positivity_public]]=0,ISBLANK(Table1[[#This Row],[7d_positivity_public]])),"",(Table1[[#This Row],[7d_positivity_public]]-Table1[[#This Row],[7d_positivity_all]])/Table1[[#This Row],[7d_positivity_public]])</f>
        <v>0</v>
      </c>
      <c r="W3401">
        <v>3</v>
      </c>
    </row>
    <row r="3402" spans="1:23" x14ac:dyDescent="0.25">
      <c r="A3402" s="10">
        <v>44460</v>
      </c>
      <c r="B3402">
        <v>4119</v>
      </c>
      <c r="C3402" t="s">
        <v>212</v>
      </c>
      <c r="D3402">
        <v>12</v>
      </c>
      <c r="E3402">
        <v>3</v>
      </c>
      <c r="F3402">
        <v>9</v>
      </c>
      <c r="G3402">
        <v>8</v>
      </c>
      <c r="H3402">
        <v>89</v>
      </c>
      <c r="J3402">
        <v>84</v>
      </c>
      <c r="K3402">
        <v>89</v>
      </c>
      <c r="L3402">
        <v>87</v>
      </c>
      <c r="M3402">
        <v>92</v>
      </c>
      <c r="N3402">
        <v>82</v>
      </c>
      <c r="O3402">
        <v>71</v>
      </c>
      <c r="P3402">
        <v>82</v>
      </c>
      <c r="Q3402">
        <v>77</v>
      </c>
      <c r="R3402">
        <v>87</v>
      </c>
      <c r="T3402" s="34">
        <f>_xlfn.XLOOKUP(B3402,Demog!$A$2:$A$219,Demog!$P$2:$P$219,,,2)</f>
        <v>19497</v>
      </c>
      <c r="U3402" s="34">
        <f t="shared" si="53"/>
        <v>16</v>
      </c>
      <c r="V3402" s="13">
        <f>IF(OR(Table1[[#This Row],[7d_positivity_public]]=0,ISBLANK(Table1[[#This Row],[7d_positivity_public]])),"",(Table1[[#This Row],[7d_positivity_public]]-Table1[[#This Row],[7d_positivity_all]])/Table1[[#This Row],[7d_positivity_public]])</f>
        <v>0</v>
      </c>
      <c r="W3402">
        <v>8</v>
      </c>
    </row>
    <row r="3403" spans="1:23" x14ac:dyDescent="0.25">
      <c r="A3403" s="10">
        <v>44460</v>
      </c>
      <c r="B3403">
        <v>4121</v>
      </c>
      <c r="C3403" t="s">
        <v>213</v>
      </c>
      <c r="D3403">
        <v>5</v>
      </c>
      <c r="E3403">
        <v>3</v>
      </c>
      <c r="F3403">
        <v>2</v>
      </c>
      <c r="G3403">
        <v>6</v>
      </c>
      <c r="H3403">
        <v>89</v>
      </c>
      <c r="J3403">
        <v>82</v>
      </c>
      <c r="K3403">
        <v>89</v>
      </c>
      <c r="L3403">
        <v>85</v>
      </c>
      <c r="M3403">
        <v>93</v>
      </c>
      <c r="N3403">
        <v>82</v>
      </c>
      <c r="O3403">
        <v>70</v>
      </c>
      <c r="P3403">
        <v>83</v>
      </c>
      <c r="Q3403">
        <v>76</v>
      </c>
      <c r="R3403">
        <v>90</v>
      </c>
      <c r="T3403" s="34">
        <f>_xlfn.XLOOKUP(B3403,Demog!$A$2:$A$219,Demog!$P$2:$P$219,,,2)</f>
        <v>16859</v>
      </c>
      <c r="U3403" s="34">
        <f t="shared" si="53"/>
        <v>6</v>
      </c>
      <c r="V3403" s="13">
        <f>IF(OR(Table1[[#This Row],[7d_positivity_public]]=0,ISBLANK(Table1[[#This Row],[7d_positivity_public]])),"",(Table1[[#This Row],[7d_positivity_public]]-Table1[[#This Row],[7d_positivity_all]])/Table1[[#This Row],[7d_positivity_public]])</f>
        <v>0.16666666666666666</v>
      </c>
      <c r="W3403">
        <v>5</v>
      </c>
    </row>
    <row r="3404" spans="1:23" x14ac:dyDescent="0.25">
      <c r="A3404" s="10">
        <v>44460</v>
      </c>
      <c r="B3404">
        <v>4122</v>
      </c>
      <c r="C3404" t="s">
        <v>214</v>
      </c>
      <c r="D3404">
        <v>2</v>
      </c>
      <c r="E3404">
        <v>10</v>
      </c>
      <c r="F3404">
        <v>-8</v>
      </c>
      <c r="G3404">
        <v>2</v>
      </c>
      <c r="H3404">
        <v>88</v>
      </c>
      <c r="J3404">
        <v>86</v>
      </c>
      <c r="K3404">
        <v>88</v>
      </c>
      <c r="L3404">
        <v>82</v>
      </c>
      <c r="M3404">
        <v>93</v>
      </c>
      <c r="N3404">
        <v>80</v>
      </c>
      <c r="O3404">
        <v>69</v>
      </c>
      <c r="P3404">
        <v>81</v>
      </c>
      <c r="Q3404">
        <v>68</v>
      </c>
      <c r="R3404">
        <v>89</v>
      </c>
      <c r="T3404" s="34">
        <f>_xlfn.XLOOKUP(B3404,Demog!$A$2:$A$219,Demog!$P$2:$P$219,,,2)</f>
        <v>4837</v>
      </c>
      <c r="U3404" s="34">
        <f t="shared" si="53"/>
        <v>1</v>
      </c>
      <c r="V3404" s="13">
        <f>IF(OR(Table1[[#This Row],[7d_positivity_public]]=0,ISBLANK(Table1[[#This Row],[7d_positivity_public]])),"",(Table1[[#This Row],[7d_positivity_public]]-Table1[[#This Row],[7d_positivity_all]])/Table1[[#This Row],[7d_positivity_public]])</f>
        <v>0</v>
      </c>
      <c r="W3404">
        <v>2</v>
      </c>
    </row>
    <row r="3405" spans="1:23" x14ac:dyDescent="0.25">
      <c r="A3405" s="10">
        <v>44460</v>
      </c>
      <c r="B3405">
        <v>4123</v>
      </c>
      <c r="C3405" t="s">
        <v>215</v>
      </c>
      <c r="D3405">
        <v>6</v>
      </c>
      <c r="E3405">
        <v>5</v>
      </c>
      <c r="F3405">
        <v>1</v>
      </c>
      <c r="G3405">
        <v>4</v>
      </c>
      <c r="H3405">
        <v>90</v>
      </c>
      <c r="J3405">
        <v>88</v>
      </c>
      <c r="K3405">
        <v>91</v>
      </c>
      <c r="L3405">
        <v>89</v>
      </c>
      <c r="M3405">
        <v>93</v>
      </c>
      <c r="N3405">
        <v>82</v>
      </c>
      <c r="O3405">
        <v>74</v>
      </c>
      <c r="P3405">
        <v>83</v>
      </c>
      <c r="Q3405">
        <v>79</v>
      </c>
      <c r="R3405">
        <v>89</v>
      </c>
      <c r="T3405" s="34">
        <f>_xlfn.XLOOKUP(B3405,Demog!$A$2:$A$219,Demog!$P$2:$P$219,,,2)</f>
        <v>37985</v>
      </c>
      <c r="U3405" s="34">
        <f t="shared" si="53"/>
        <v>16</v>
      </c>
      <c r="V3405" s="13">
        <f>IF(OR(Table1[[#This Row],[7d_positivity_public]]=0,ISBLANK(Table1[[#This Row],[7d_positivity_public]])),"",(Table1[[#This Row],[7d_positivity_public]]-Table1[[#This Row],[7d_positivity_all]])/Table1[[#This Row],[7d_positivity_public]])</f>
        <v>0.25</v>
      </c>
      <c r="W3405">
        <v>3</v>
      </c>
    </row>
    <row r="3406" spans="1:23" x14ac:dyDescent="0.25">
      <c r="A3406" s="10">
        <v>44460</v>
      </c>
      <c r="B3406">
        <v>4124</v>
      </c>
      <c r="C3406" t="s">
        <v>216</v>
      </c>
      <c r="D3406">
        <v>6</v>
      </c>
      <c r="E3406">
        <v>2</v>
      </c>
      <c r="F3406">
        <v>4</v>
      </c>
      <c r="G3406">
        <v>6</v>
      </c>
      <c r="H3406">
        <v>85</v>
      </c>
      <c r="J3406">
        <v>81</v>
      </c>
      <c r="K3406">
        <v>85</v>
      </c>
      <c r="L3406">
        <v>79</v>
      </c>
      <c r="M3406">
        <v>90</v>
      </c>
      <c r="N3406">
        <v>77</v>
      </c>
      <c r="O3406">
        <v>68</v>
      </c>
      <c r="P3406">
        <v>78</v>
      </c>
      <c r="Q3406">
        <v>68</v>
      </c>
      <c r="R3406">
        <v>87</v>
      </c>
      <c r="T3406" s="34">
        <f>_xlfn.XLOOKUP(B3406,Demog!$A$2:$A$219,Demog!$P$2:$P$219,,,2)</f>
        <v>14894</v>
      </c>
      <c r="U3406" s="34">
        <f t="shared" si="53"/>
        <v>6</v>
      </c>
      <c r="V3406" s="13">
        <f>IF(OR(Table1[[#This Row],[7d_positivity_public]]=0,ISBLANK(Table1[[#This Row],[7d_positivity_public]])),"",(Table1[[#This Row],[7d_positivity_public]]-Table1[[#This Row],[7d_positivity_all]])/Table1[[#This Row],[7d_positivity_public]])</f>
        <v>0.16666666666666666</v>
      </c>
      <c r="W3406">
        <v>5</v>
      </c>
    </row>
    <row r="3407" spans="1:23" x14ac:dyDescent="0.25">
      <c r="A3407" s="10">
        <v>44460</v>
      </c>
      <c r="B3407">
        <v>4125</v>
      </c>
      <c r="C3407" t="s">
        <v>217</v>
      </c>
      <c r="D3407">
        <v>12</v>
      </c>
      <c r="E3407">
        <v>0</v>
      </c>
      <c r="F3407">
        <v>12</v>
      </c>
      <c r="G3407">
        <v>7</v>
      </c>
      <c r="H3407">
        <v>80</v>
      </c>
      <c r="J3407">
        <v>75</v>
      </c>
      <c r="K3407">
        <v>81</v>
      </c>
      <c r="L3407">
        <v>72</v>
      </c>
      <c r="M3407">
        <v>87</v>
      </c>
      <c r="N3407">
        <v>72</v>
      </c>
      <c r="O3407">
        <v>54</v>
      </c>
      <c r="P3407">
        <v>74</v>
      </c>
      <c r="Q3407">
        <v>61</v>
      </c>
      <c r="R3407">
        <v>84</v>
      </c>
      <c r="T3407" s="34">
        <f>_xlfn.XLOOKUP(B3407,Demog!$A$2:$A$219,Demog!$P$2:$P$219,,,2)</f>
        <v>2885</v>
      </c>
      <c r="U3407" s="34">
        <f t="shared" si="53"/>
        <v>2</v>
      </c>
      <c r="V3407" s="13">
        <f>IF(OR(Table1[[#This Row],[7d_positivity_public]]=0,ISBLANK(Table1[[#This Row],[7d_positivity_public]])),"",(Table1[[#This Row],[7d_positivity_public]]-Table1[[#This Row],[7d_positivity_all]])/Table1[[#This Row],[7d_positivity_public]])</f>
        <v>0</v>
      </c>
      <c r="W3407">
        <v>7</v>
      </c>
    </row>
    <row r="3408" spans="1:23" x14ac:dyDescent="0.25">
      <c r="A3408" s="10">
        <v>44460</v>
      </c>
      <c r="B3408">
        <v>4131</v>
      </c>
      <c r="C3408" t="s">
        <v>218</v>
      </c>
      <c r="D3408">
        <v>5</v>
      </c>
      <c r="E3408">
        <v>2</v>
      </c>
      <c r="F3408">
        <v>3</v>
      </c>
      <c r="G3408">
        <v>5</v>
      </c>
      <c r="H3408">
        <v>94</v>
      </c>
      <c r="J3408">
        <v>94</v>
      </c>
      <c r="K3408">
        <v>94</v>
      </c>
      <c r="L3408">
        <v>91</v>
      </c>
      <c r="M3408">
        <v>95</v>
      </c>
      <c r="N3408">
        <v>89</v>
      </c>
      <c r="O3408">
        <v>84</v>
      </c>
      <c r="P3408">
        <v>89</v>
      </c>
      <c r="Q3408">
        <v>84</v>
      </c>
      <c r="R3408">
        <v>92</v>
      </c>
      <c r="T3408" s="34">
        <f>_xlfn.XLOOKUP(B3408,Demog!$A$2:$A$219,Demog!$P$2:$P$219,,,2)</f>
        <v>22020</v>
      </c>
      <c r="U3408" s="34">
        <f t="shared" si="53"/>
        <v>8</v>
      </c>
      <c r="V3408" s="13">
        <f>IF(OR(Table1[[#This Row],[7d_positivity_public]]=0,ISBLANK(Table1[[#This Row],[7d_positivity_public]])),"",(Table1[[#This Row],[7d_positivity_public]]-Table1[[#This Row],[7d_positivity_all]])/Table1[[#This Row],[7d_positivity_public]])</f>
        <v>0.2</v>
      </c>
      <c r="W3408">
        <v>4</v>
      </c>
    </row>
    <row r="3409" spans="1:23" x14ac:dyDescent="0.25">
      <c r="A3409" s="10">
        <v>44460</v>
      </c>
      <c r="B3409">
        <v>4132</v>
      </c>
      <c r="C3409" t="s">
        <v>219</v>
      </c>
      <c r="D3409">
        <v>1</v>
      </c>
      <c r="E3409">
        <v>5</v>
      </c>
      <c r="F3409">
        <v>-4</v>
      </c>
      <c r="G3409">
        <v>1</v>
      </c>
      <c r="H3409">
        <v>92</v>
      </c>
      <c r="J3409">
        <v>89</v>
      </c>
      <c r="K3409">
        <v>92</v>
      </c>
      <c r="L3409">
        <v>89</v>
      </c>
      <c r="M3409">
        <v>94</v>
      </c>
      <c r="N3409">
        <v>87</v>
      </c>
      <c r="O3409">
        <v>79</v>
      </c>
      <c r="P3409">
        <v>87</v>
      </c>
      <c r="Q3409">
        <v>82</v>
      </c>
      <c r="R3409">
        <v>91</v>
      </c>
      <c r="T3409" s="34">
        <f>_xlfn.XLOOKUP(B3409,Demog!$A$2:$A$219,Demog!$P$2:$P$219,,,2)</f>
        <v>19325</v>
      </c>
      <c r="U3409" s="34">
        <f t="shared" si="53"/>
        <v>1</v>
      </c>
      <c r="V3409" s="13">
        <f>IF(OR(Table1[[#This Row],[7d_positivity_public]]=0,ISBLANK(Table1[[#This Row],[7d_positivity_public]])),"",(Table1[[#This Row],[7d_positivity_public]]-Table1[[#This Row],[7d_positivity_all]])/Table1[[#This Row],[7d_positivity_public]])</f>
        <v>0</v>
      </c>
      <c r="W3409">
        <v>1</v>
      </c>
    </row>
    <row r="3410" spans="1:23" x14ac:dyDescent="0.25">
      <c r="A3410" s="10">
        <v>44460</v>
      </c>
      <c r="B3410">
        <v>4133</v>
      </c>
      <c r="C3410" t="s">
        <v>220</v>
      </c>
      <c r="D3410">
        <v>11</v>
      </c>
      <c r="E3410">
        <v>7</v>
      </c>
      <c r="F3410">
        <v>4</v>
      </c>
      <c r="G3410">
        <v>14</v>
      </c>
      <c r="H3410">
        <v>92</v>
      </c>
      <c r="J3410">
        <v>89</v>
      </c>
      <c r="K3410">
        <v>92</v>
      </c>
      <c r="L3410">
        <v>88</v>
      </c>
      <c r="M3410">
        <v>95</v>
      </c>
      <c r="N3410">
        <v>88</v>
      </c>
      <c r="O3410">
        <v>77</v>
      </c>
      <c r="P3410">
        <v>88</v>
      </c>
      <c r="Q3410">
        <v>80</v>
      </c>
      <c r="R3410">
        <v>92</v>
      </c>
      <c r="T3410" s="34">
        <f>_xlfn.XLOOKUP(B3410,Demog!$A$2:$A$219,Demog!$P$2:$P$219,,,2)</f>
        <v>11675</v>
      </c>
      <c r="U3410" s="34">
        <f t="shared" si="53"/>
        <v>9</v>
      </c>
      <c r="V3410" s="13">
        <f>IF(OR(Table1[[#This Row],[7d_positivity_public]]=0,ISBLANK(Table1[[#This Row],[7d_positivity_public]])),"",(Table1[[#This Row],[7d_positivity_public]]-Table1[[#This Row],[7d_positivity_all]])/Table1[[#This Row],[7d_positivity_public]])</f>
        <v>0.2857142857142857</v>
      </c>
      <c r="W3410">
        <v>10</v>
      </c>
    </row>
    <row r="3411" spans="1:23" x14ac:dyDescent="0.25">
      <c r="A3411" s="10">
        <v>44460</v>
      </c>
      <c r="B3411">
        <v>4134</v>
      </c>
      <c r="C3411" t="s">
        <v>221</v>
      </c>
      <c r="D3411">
        <v>7</v>
      </c>
      <c r="E3411">
        <v>2</v>
      </c>
      <c r="F3411">
        <v>5</v>
      </c>
      <c r="G3411">
        <v>11</v>
      </c>
      <c r="H3411">
        <v>94</v>
      </c>
      <c r="J3411">
        <v>90</v>
      </c>
      <c r="K3411">
        <v>94</v>
      </c>
      <c r="L3411">
        <v>91</v>
      </c>
      <c r="M3411">
        <v>95</v>
      </c>
      <c r="N3411">
        <v>90</v>
      </c>
      <c r="O3411">
        <v>83</v>
      </c>
      <c r="P3411">
        <v>90</v>
      </c>
      <c r="Q3411">
        <v>84</v>
      </c>
      <c r="R3411">
        <v>92</v>
      </c>
      <c r="T3411" s="34">
        <f>_xlfn.XLOOKUP(B3411,Demog!$A$2:$A$219,Demog!$P$2:$P$219,,,2)</f>
        <v>11672</v>
      </c>
      <c r="U3411" s="34">
        <f t="shared" si="53"/>
        <v>6</v>
      </c>
      <c r="V3411" s="13">
        <f>IF(OR(Table1[[#This Row],[7d_positivity_public]]=0,ISBLANK(Table1[[#This Row],[7d_positivity_public]])),"",(Table1[[#This Row],[7d_positivity_public]]-Table1[[#This Row],[7d_positivity_all]])/Table1[[#This Row],[7d_positivity_public]])</f>
        <v>0.27272727272727271</v>
      </c>
      <c r="W3411">
        <v>8</v>
      </c>
    </row>
    <row r="3412" spans="1:23" x14ac:dyDescent="0.25">
      <c r="A3412" s="10">
        <v>44460</v>
      </c>
      <c r="B3412">
        <v>4141</v>
      </c>
      <c r="C3412" t="s">
        <v>222</v>
      </c>
      <c r="D3412">
        <v>9</v>
      </c>
      <c r="E3412">
        <v>11</v>
      </c>
      <c r="F3412">
        <v>-2</v>
      </c>
      <c r="G3412">
        <v>9</v>
      </c>
      <c r="H3412">
        <v>81</v>
      </c>
      <c r="J3412">
        <v>70</v>
      </c>
      <c r="K3412">
        <v>81</v>
      </c>
      <c r="L3412">
        <v>70</v>
      </c>
      <c r="M3412">
        <v>87</v>
      </c>
      <c r="N3412">
        <v>74</v>
      </c>
      <c r="O3412">
        <v>58</v>
      </c>
      <c r="P3412">
        <v>75</v>
      </c>
      <c r="Q3412">
        <v>59</v>
      </c>
      <c r="R3412">
        <v>84</v>
      </c>
      <c r="T3412" s="34">
        <f>_xlfn.XLOOKUP(B3412,Demog!$A$2:$A$219,Demog!$P$2:$P$219,,,2)</f>
        <v>10557</v>
      </c>
      <c r="U3412" s="34">
        <f t="shared" si="53"/>
        <v>7</v>
      </c>
      <c r="V3412" s="13">
        <f>IF(OR(Table1[[#This Row],[7d_positivity_public]]=0,ISBLANK(Table1[[#This Row],[7d_positivity_public]])),"",(Table1[[#This Row],[7d_positivity_public]]-Table1[[#This Row],[7d_positivity_all]])/Table1[[#This Row],[7d_positivity_public]])</f>
        <v>0.33333333333333331</v>
      </c>
      <c r="W3412">
        <v>6</v>
      </c>
    </row>
    <row r="3413" spans="1:23" x14ac:dyDescent="0.25">
      <c r="A3413" s="10">
        <v>44460</v>
      </c>
      <c r="B3413">
        <v>4142</v>
      </c>
      <c r="C3413" t="s">
        <v>223</v>
      </c>
      <c r="D3413">
        <v>3</v>
      </c>
      <c r="E3413">
        <v>8</v>
      </c>
      <c r="F3413">
        <v>-5</v>
      </c>
      <c r="G3413">
        <v>4</v>
      </c>
      <c r="H3413">
        <v>93</v>
      </c>
      <c r="J3413">
        <v>86</v>
      </c>
      <c r="K3413">
        <v>93</v>
      </c>
      <c r="L3413">
        <v>90</v>
      </c>
      <c r="M3413">
        <v>94</v>
      </c>
      <c r="N3413">
        <v>88</v>
      </c>
      <c r="O3413">
        <v>75</v>
      </c>
      <c r="P3413">
        <v>89</v>
      </c>
      <c r="Q3413">
        <v>82</v>
      </c>
      <c r="R3413">
        <v>91</v>
      </c>
      <c r="T3413" s="34">
        <f>_xlfn.XLOOKUP(B3413,Demog!$A$2:$A$219,Demog!$P$2:$P$219,,,2)</f>
        <v>4732</v>
      </c>
      <c r="U3413" s="34">
        <f t="shared" si="53"/>
        <v>1</v>
      </c>
      <c r="V3413" s="13">
        <f>IF(OR(Table1[[#This Row],[7d_positivity_public]]=0,ISBLANK(Table1[[#This Row],[7d_positivity_public]])),"",(Table1[[#This Row],[7d_positivity_public]]-Table1[[#This Row],[7d_positivity_all]])/Table1[[#This Row],[7d_positivity_public]])</f>
        <v>0.25</v>
      </c>
      <c r="W3413">
        <v>3</v>
      </c>
    </row>
    <row r="3414" spans="1:23" x14ac:dyDescent="0.25">
      <c r="A3414" s="10">
        <v>44460</v>
      </c>
      <c r="B3414">
        <v>4211</v>
      </c>
      <c r="C3414" t="s">
        <v>224</v>
      </c>
      <c r="D3414">
        <v>18</v>
      </c>
      <c r="E3414">
        <v>19</v>
      </c>
      <c r="F3414">
        <v>-1</v>
      </c>
      <c r="G3414">
        <v>12</v>
      </c>
      <c r="H3414">
        <v>85</v>
      </c>
      <c r="J3414">
        <v>78</v>
      </c>
      <c r="K3414">
        <v>86</v>
      </c>
      <c r="L3414">
        <v>79</v>
      </c>
      <c r="M3414">
        <v>90</v>
      </c>
      <c r="N3414">
        <v>78</v>
      </c>
      <c r="O3414">
        <v>62</v>
      </c>
      <c r="P3414">
        <v>80</v>
      </c>
      <c r="Q3414">
        <v>68</v>
      </c>
      <c r="R3414">
        <v>87</v>
      </c>
      <c r="T3414" s="34">
        <f>_xlfn.XLOOKUP(B3414,Demog!$A$2:$A$219,Demog!$P$2:$P$219,,,2)</f>
        <v>17780</v>
      </c>
      <c r="U3414" s="34">
        <f t="shared" si="53"/>
        <v>22</v>
      </c>
      <c r="V3414" s="13">
        <f>IF(OR(Table1[[#This Row],[7d_positivity_public]]=0,ISBLANK(Table1[[#This Row],[7d_positivity_public]])),"",(Table1[[#This Row],[7d_positivity_public]]-Table1[[#This Row],[7d_positivity_all]])/Table1[[#This Row],[7d_positivity_public]])</f>
        <v>0.16666666666666666</v>
      </c>
      <c r="W3414">
        <v>10</v>
      </c>
    </row>
    <row r="3415" spans="1:23" x14ac:dyDescent="0.25">
      <c r="A3415" s="10">
        <v>44460</v>
      </c>
      <c r="B3415">
        <v>4212</v>
      </c>
      <c r="C3415" t="s">
        <v>225</v>
      </c>
      <c r="D3415">
        <v>18</v>
      </c>
      <c r="E3415">
        <v>19</v>
      </c>
      <c r="F3415">
        <v>-1</v>
      </c>
      <c r="G3415">
        <v>11</v>
      </c>
      <c r="H3415">
        <v>83</v>
      </c>
      <c r="J3415">
        <v>76</v>
      </c>
      <c r="K3415">
        <v>83</v>
      </c>
      <c r="L3415">
        <v>76</v>
      </c>
      <c r="M3415">
        <v>89</v>
      </c>
      <c r="N3415">
        <v>75</v>
      </c>
      <c r="O3415">
        <v>60</v>
      </c>
      <c r="P3415">
        <v>76</v>
      </c>
      <c r="Q3415">
        <v>64</v>
      </c>
      <c r="R3415">
        <v>85</v>
      </c>
      <c r="T3415" s="34">
        <f>_xlfn.XLOOKUP(B3415,Demog!$A$2:$A$219,Demog!$P$2:$P$219,,,2)</f>
        <v>40598</v>
      </c>
      <c r="U3415" s="34">
        <f t="shared" si="53"/>
        <v>51</v>
      </c>
      <c r="V3415" s="13">
        <f>IF(OR(Table1[[#This Row],[7d_positivity_public]]=0,ISBLANK(Table1[[#This Row],[7d_positivity_public]])),"",(Table1[[#This Row],[7d_positivity_public]]-Table1[[#This Row],[7d_positivity_all]])/Table1[[#This Row],[7d_positivity_public]])</f>
        <v>0</v>
      </c>
      <c r="W3415">
        <v>11</v>
      </c>
    </row>
    <row r="3416" spans="1:23" x14ac:dyDescent="0.25">
      <c r="A3416" s="10">
        <v>44463</v>
      </c>
      <c r="B3416">
        <v>1260</v>
      </c>
      <c r="C3416" t="s">
        <v>83</v>
      </c>
      <c r="D3416">
        <v>27</v>
      </c>
      <c r="E3416">
        <v>49</v>
      </c>
      <c r="F3416">
        <v>-22</v>
      </c>
      <c r="G3416">
        <v>15</v>
      </c>
      <c r="H3416">
        <v>77</v>
      </c>
      <c r="J3416">
        <v>57</v>
      </c>
      <c r="K3416">
        <v>79</v>
      </c>
      <c r="L3416">
        <v>67</v>
      </c>
      <c r="M3416">
        <v>84</v>
      </c>
      <c r="N3416">
        <v>69</v>
      </c>
      <c r="O3416">
        <v>48</v>
      </c>
      <c r="P3416">
        <v>71</v>
      </c>
      <c r="Q3416">
        <v>53</v>
      </c>
      <c r="R3416">
        <v>79</v>
      </c>
      <c r="T3416" s="34">
        <f>_xlfn.XLOOKUP(B3416,Demog!$A$2:$A$219,Demog!$P$2:$P$219,,,2)</f>
        <v>8611</v>
      </c>
      <c r="U3416" s="34">
        <f t="shared" si="53"/>
        <v>16</v>
      </c>
      <c r="V3416" s="13">
        <f>IF(OR(Table1[[#This Row],[7d_positivity_public]]=0,ISBLANK(Table1[[#This Row],[7d_positivity_public]])),"",(Table1[[#This Row],[7d_positivity_public]]-Table1[[#This Row],[7d_positivity_all]])/Table1[[#This Row],[7d_positivity_public]])</f>
        <v>6.6666666666666666E-2</v>
      </c>
      <c r="W3416">
        <v>14</v>
      </c>
    </row>
    <row r="3417" spans="1:23" x14ac:dyDescent="0.25">
      <c r="A3417" s="10">
        <v>44463</v>
      </c>
      <c r="B3417">
        <v>1270</v>
      </c>
      <c r="C3417" t="s">
        <v>84</v>
      </c>
      <c r="D3417">
        <v>8</v>
      </c>
      <c r="E3417">
        <v>38</v>
      </c>
      <c r="F3417">
        <v>-30</v>
      </c>
      <c r="G3417">
        <v>12</v>
      </c>
      <c r="H3417">
        <v>69</v>
      </c>
      <c r="J3417">
        <v>41</v>
      </c>
      <c r="K3417">
        <v>71</v>
      </c>
      <c r="L3417">
        <v>62</v>
      </c>
      <c r="M3417">
        <v>75</v>
      </c>
      <c r="N3417">
        <v>60</v>
      </c>
      <c r="O3417">
        <v>24</v>
      </c>
      <c r="P3417">
        <v>62</v>
      </c>
      <c r="Q3417">
        <v>47</v>
      </c>
      <c r="R3417">
        <v>69</v>
      </c>
      <c r="T3417" s="34">
        <f>_xlfn.XLOOKUP(B3417,Demog!$A$2:$A$219,Demog!$P$2:$P$219,,,2)</f>
        <v>3469</v>
      </c>
      <c r="U3417" s="34">
        <f t="shared" si="53"/>
        <v>2</v>
      </c>
      <c r="V3417" s="13">
        <f>IF(OR(Table1[[#This Row],[7d_positivity_public]]=0,ISBLANK(Table1[[#This Row],[7d_positivity_public]])),"",(Table1[[#This Row],[7d_positivity_public]]-Table1[[#This Row],[7d_positivity_all]])/Table1[[#This Row],[7d_positivity_public]])</f>
        <v>8.3333333333333329E-2</v>
      </c>
      <c r="W3417">
        <v>11</v>
      </c>
    </row>
    <row r="3418" spans="1:23" x14ac:dyDescent="0.25">
      <c r="A3418" s="10">
        <v>44463</v>
      </c>
      <c r="B3418">
        <v>1310</v>
      </c>
      <c r="C3418" t="s">
        <v>87</v>
      </c>
      <c r="D3418">
        <v>21</v>
      </c>
      <c r="E3418">
        <v>12</v>
      </c>
      <c r="F3418">
        <v>9</v>
      </c>
      <c r="G3418">
        <v>15</v>
      </c>
      <c r="H3418">
        <v>87</v>
      </c>
      <c r="J3418">
        <v>71</v>
      </c>
      <c r="K3418">
        <v>88</v>
      </c>
      <c r="L3418">
        <v>84</v>
      </c>
      <c r="M3418">
        <v>90</v>
      </c>
      <c r="N3418">
        <v>78</v>
      </c>
      <c r="O3418">
        <v>54</v>
      </c>
      <c r="P3418">
        <v>80</v>
      </c>
      <c r="Q3418">
        <v>70</v>
      </c>
      <c r="R3418">
        <v>84</v>
      </c>
      <c r="T3418" s="34">
        <f>_xlfn.XLOOKUP(B3418,Demog!$A$2:$A$219,Demog!$P$2:$P$219,,,2)</f>
        <v>19231</v>
      </c>
      <c r="U3418" s="34">
        <f t="shared" si="53"/>
        <v>28</v>
      </c>
      <c r="V3418" s="13">
        <f>IF(OR(Table1[[#This Row],[7d_positivity_public]]=0,ISBLANK(Table1[[#This Row],[7d_positivity_public]])),"",(Table1[[#This Row],[7d_positivity_public]]-Table1[[#This Row],[7d_positivity_all]])/Table1[[#This Row],[7d_positivity_public]])</f>
        <v>0.13333333333333333</v>
      </c>
      <c r="W3418">
        <v>13</v>
      </c>
    </row>
    <row r="3419" spans="1:23" x14ac:dyDescent="0.25">
      <c r="A3419" s="10">
        <v>44463</v>
      </c>
      <c r="B3419">
        <v>1320</v>
      </c>
      <c r="C3419" t="s">
        <v>89</v>
      </c>
      <c r="D3419">
        <v>16</v>
      </c>
      <c r="E3419">
        <v>14</v>
      </c>
      <c r="F3419">
        <v>2</v>
      </c>
      <c r="G3419">
        <v>11</v>
      </c>
      <c r="H3419">
        <v>85</v>
      </c>
      <c r="J3419">
        <v>78</v>
      </c>
      <c r="K3419">
        <v>85</v>
      </c>
      <c r="L3419">
        <v>78</v>
      </c>
      <c r="M3419">
        <v>89</v>
      </c>
      <c r="N3419">
        <v>78</v>
      </c>
      <c r="O3419">
        <v>64</v>
      </c>
      <c r="P3419">
        <v>78</v>
      </c>
      <c r="Q3419">
        <v>67</v>
      </c>
      <c r="R3419">
        <v>85</v>
      </c>
      <c r="T3419" s="34">
        <f>_xlfn.XLOOKUP(B3419,Demog!$A$2:$A$219,Demog!$P$2:$P$219,,,2)</f>
        <v>41799</v>
      </c>
      <c r="U3419" s="34">
        <f t="shared" si="53"/>
        <v>47</v>
      </c>
      <c r="V3419" s="13">
        <f>IF(OR(Table1[[#This Row],[7d_positivity_public]]=0,ISBLANK(Table1[[#This Row],[7d_positivity_public]])),"",(Table1[[#This Row],[7d_positivity_public]]-Table1[[#This Row],[7d_positivity_all]])/Table1[[#This Row],[7d_positivity_public]])</f>
        <v>9.0909090909090912E-2</v>
      </c>
      <c r="W3419">
        <v>10</v>
      </c>
    </row>
    <row r="3420" spans="1:23" x14ac:dyDescent="0.25">
      <c r="A3420" s="10">
        <v>44463</v>
      </c>
      <c r="B3420">
        <v>1330</v>
      </c>
      <c r="C3420" t="s">
        <v>91</v>
      </c>
      <c r="D3420">
        <v>30</v>
      </c>
      <c r="E3420">
        <v>20</v>
      </c>
      <c r="F3420">
        <v>10</v>
      </c>
      <c r="G3420">
        <v>20</v>
      </c>
      <c r="H3420">
        <v>79</v>
      </c>
      <c r="J3420">
        <v>64</v>
      </c>
      <c r="K3420">
        <v>80</v>
      </c>
      <c r="L3420">
        <v>77</v>
      </c>
      <c r="M3420">
        <v>81</v>
      </c>
      <c r="N3420">
        <v>71</v>
      </c>
      <c r="O3420">
        <v>46</v>
      </c>
      <c r="P3420">
        <v>72</v>
      </c>
      <c r="Q3420">
        <v>62</v>
      </c>
      <c r="R3420">
        <v>76</v>
      </c>
      <c r="T3420" s="34">
        <f>_xlfn.XLOOKUP(B3420,Demog!$A$2:$A$219,Demog!$P$2:$P$219,,,2)</f>
        <v>5101</v>
      </c>
      <c r="U3420" s="34">
        <f t="shared" si="53"/>
        <v>11</v>
      </c>
      <c r="V3420" s="13">
        <f>IF(OR(Table1[[#This Row],[7d_positivity_public]]=0,ISBLANK(Table1[[#This Row],[7d_positivity_public]])),"",(Table1[[#This Row],[7d_positivity_public]]-Table1[[#This Row],[7d_positivity_all]])/Table1[[#This Row],[7d_positivity_public]])</f>
        <v>0.05</v>
      </c>
      <c r="W3420">
        <v>19</v>
      </c>
    </row>
    <row r="3421" spans="1:23" x14ac:dyDescent="0.25">
      <c r="A3421" s="10">
        <v>44463</v>
      </c>
      <c r="B3421">
        <v>1340</v>
      </c>
      <c r="C3421" t="s">
        <v>93</v>
      </c>
      <c r="D3421">
        <v>16</v>
      </c>
      <c r="E3421">
        <v>16</v>
      </c>
      <c r="F3421">
        <v>0</v>
      </c>
      <c r="G3421">
        <v>13</v>
      </c>
      <c r="H3421">
        <v>80</v>
      </c>
      <c r="J3421">
        <v>64</v>
      </c>
      <c r="K3421">
        <v>81</v>
      </c>
      <c r="L3421">
        <v>75</v>
      </c>
      <c r="M3421">
        <v>85</v>
      </c>
      <c r="N3421">
        <v>72</v>
      </c>
      <c r="O3421">
        <v>46</v>
      </c>
      <c r="P3421">
        <v>73</v>
      </c>
      <c r="Q3421">
        <v>62</v>
      </c>
      <c r="R3421">
        <v>79</v>
      </c>
      <c r="T3421" s="34">
        <f>_xlfn.XLOOKUP(B3421,Demog!$A$2:$A$219,Demog!$P$2:$P$219,,,2)</f>
        <v>4781</v>
      </c>
      <c r="U3421" s="34">
        <f t="shared" si="53"/>
        <v>5</v>
      </c>
      <c r="V3421" s="13">
        <f>IF(OR(Table1[[#This Row],[7d_positivity_public]]=0,ISBLANK(Table1[[#This Row],[7d_positivity_public]])),"",(Table1[[#This Row],[7d_positivity_public]]-Table1[[#This Row],[7d_positivity_all]])/Table1[[#This Row],[7d_positivity_public]])</f>
        <v>7.6923076923076927E-2</v>
      </c>
      <c r="W3421">
        <v>12</v>
      </c>
    </row>
    <row r="3422" spans="1:23" x14ac:dyDescent="0.25">
      <c r="A3422" s="10">
        <v>44463</v>
      </c>
      <c r="B3422">
        <v>1350</v>
      </c>
      <c r="C3422" t="s">
        <v>95</v>
      </c>
      <c r="D3422">
        <v>31</v>
      </c>
      <c r="E3422">
        <v>40</v>
      </c>
      <c r="F3422">
        <v>-9</v>
      </c>
      <c r="G3422">
        <v>23</v>
      </c>
      <c r="H3422">
        <v>74</v>
      </c>
      <c r="J3422">
        <v>55</v>
      </c>
      <c r="K3422">
        <v>76</v>
      </c>
      <c r="L3422">
        <v>64</v>
      </c>
      <c r="M3422">
        <v>84</v>
      </c>
      <c r="N3422">
        <v>65</v>
      </c>
      <c r="O3422">
        <v>41</v>
      </c>
      <c r="P3422">
        <v>67</v>
      </c>
      <c r="Q3422">
        <v>50</v>
      </c>
      <c r="R3422">
        <v>79</v>
      </c>
      <c r="T3422" s="34">
        <f>_xlfn.XLOOKUP(B3422,Demog!$A$2:$A$219,Demog!$P$2:$P$219,,,2)</f>
        <v>10220</v>
      </c>
      <c r="U3422" s="34">
        <f t="shared" si="53"/>
        <v>22</v>
      </c>
      <c r="V3422" s="13">
        <f>IF(OR(Table1[[#This Row],[7d_positivity_public]]=0,ISBLANK(Table1[[#This Row],[7d_positivity_public]])),"",(Table1[[#This Row],[7d_positivity_public]]-Table1[[#This Row],[7d_positivity_all]])/Table1[[#This Row],[7d_positivity_public]])</f>
        <v>4.3478260869565216E-2</v>
      </c>
      <c r="W3422">
        <v>22</v>
      </c>
    </row>
    <row r="3423" spans="1:23" x14ac:dyDescent="0.25">
      <c r="A3423" s="10">
        <v>44463</v>
      </c>
      <c r="B3423">
        <v>1361</v>
      </c>
      <c r="C3423" t="s">
        <v>97</v>
      </c>
      <c r="D3423">
        <v>19</v>
      </c>
      <c r="E3423">
        <v>27</v>
      </c>
      <c r="F3423">
        <v>-8</v>
      </c>
      <c r="G3423">
        <v>10</v>
      </c>
      <c r="H3423">
        <v>82</v>
      </c>
      <c r="J3423">
        <v>74</v>
      </c>
      <c r="K3423">
        <v>82</v>
      </c>
      <c r="L3423">
        <v>74</v>
      </c>
      <c r="M3423">
        <v>89</v>
      </c>
      <c r="N3423">
        <v>74</v>
      </c>
      <c r="O3423">
        <v>60</v>
      </c>
      <c r="P3423">
        <v>75</v>
      </c>
      <c r="Q3423">
        <v>62</v>
      </c>
      <c r="R3423">
        <v>84</v>
      </c>
      <c r="T3423" s="34">
        <f>_xlfn.XLOOKUP(B3423,Demog!$A$2:$A$219,Demog!$P$2:$P$219,,,2)</f>
        <v>53266</v>
      </c>
      <c r="U3423" s="34">
        <f t="shared" si="53"/>
        <v>71</v>
      </c>
      <c r="V3423" s="13">
        <f>IF(OR(Table1[[#This Row],[7d_positivity_public]]=0,ISBLANK(Table1[[#This Row],[7d_positivity_public]])),"",(Table1[[#This Row],[7d_positivity_public]]-Table1[[#This Row],[7d_positivity_all]])/Table1[[#This Row],[7d_positivity_public]])</f>
        <v>0</v>
      </c>
      <c r="W3423">
        <v>10</v>
      </c>
    </row>
    <row r="3424" spans="1:23" x14ac:dyDescent="0.25">
      <c r="A3424" s="10">
        <v>44463</v>
      </c>
      <c r="B3424">
        <v>1362</v>
      </c>
      <c r="C3424" t="s">
        <v>99</v>
      </c>
      <c r="D3424">
        <v>22</v>
      </c>
      <c r="E3424">
        <v>40</v>
      </c>
      <c r="F3424">
        <v>-18</v>
      </c>
      <c r="G3424">
        <v>15</v>
      </c>
      <c r="H3424">
        <v>75</v>
      </c>
      <c r="J3424">
        <v>58</v>
      </c>
      <c r="K3424">
        <v>76</v>
      </c>
      <c r="L3424">
        <v>63</v>
      </c>
      <c r="M3424">
        <v>84</v>
      </c>
      <c r="N3424">
        <v>66</v>
      </c>
      <c r="O3424">
        <v>44</v>
      </c>
      <c r="P3424">
        <v>68</v>
      </c>
      <c r="Q3424">
        <v>51</v>
      </c>
      <c r="R3424">
        <v>78</v>
      </c>
      <c r="T3424" s="34">
        <f>_xlfn.XLOOKUP(B3424,Demog!$A$2:$A$219,Demog!$P$2:$P$219,,,2)</f>
        <v>13583</v>
      </c>
      <c r="U3424" s="34">
        <f t="shared" si="53"/>
        <v>21</v>
      </c>
      <c r="V3424" s="13">
        <f>IF(OR(Table1[[#This Row],[7d_positivity_public]]=0,ISBLANK(Table1[[#This Row],[7d_positivity_public]])),"",(Table1[[#This Row],[7d_positivity_public]]-Table1[[#This Row],[7d_positivity_all]])/Table1[[#This Row],[7d_positivity_public]])</f>
        <v>6.6666666666666666E-2</v>
      </c>
      <c r="W3424">
        <v>14</v>
      </c>
    </row>
    <row r="3425" spans="1:23" x14ac:dyDescent="0.25">
      <c r="A3425" s="10">
        <v>44463</v>
      </c>
      <c r="B3425">
        <v>1371</v>
      </c>
      <c r="C3425" t="s">
        <v>101</v>
      </c>
      <c r="D3425">
        <v>13</v>
      </c>
      <c r="E3425">
        <v>12</v>
      </c>
      <c r="F3425">
        <v>1</v>
      </c>
      <c r="G3425">
        <v>13</v>
      </c>
      <c r="H3425">
        <v>78</v>
      </c>
      <c r="J3425">
        <v>63</v>
      </c>
      <c r="K3425">
        <v>78</v>
      </c>
      <c r="L3425">
        <v>66</v>
      </c>
      <c r="M3425">
        <v>85</v>
      </c>
      <c r="N3425">
        <v>70</v>
      </c>
      <c r="O3425">
        <v>47</v>
      </c>
      <c r="P3425">
        <v>71</v>
      </c>
      <c r="Q3425">
        <v>52</v>
      </c>
      <c r="R3425">
        <v>81</v>
      </c>
      <c r="T3425" s="34">
        <f>_xlfn.XLOOKUP(B3425,Demog!$A$2:$A$219,Demog!$P$2:$P$219,,,2)</f>
        <v>8720</v>
      </c>
      <c r="U3425" s="34">
        <f t="shared" si="53"/>
        <v>8</v>
      </c>
      <c r="V3425" s="13">
        <f>IF(OR(Table1[[#This Row],[7d_positivity_public]]=0,ISBLANK(Table1[[#This Row],[7d_positivity_public]])),"",(Table1[[#This Row],[7d_positivity_public]]-Table1[[#This Row],[7d_positivity_all]])/Table1[[#This Row],[7d_positivity_public]])</f>
        <v>0.15384615384615385</v>
      </c>
      <c r="W3425">
        <v>11</v>
      </c>
    </row>
    <row r="3426" spans="1:23" x14ac:dyDescent="0.25">
      <c r="A3426" s="10">
        <v>44463</v>
      </c>
      <c r="B3426">
        <v>1372</v>
      </c>
      <c r="C3426" t="s">
        <v>103</v>
      </c>
      <c r="D3426">
        <v>13</v>
      </c>
      <c r="E3426">
        <v>24</v>
      </c>
      <c r="F3426">
        <v>-11</v>
      </c>
      <c r="G3426">
        <v>8</v>
      </c>
      <c r="H3426">
        <v>83</v>
      </c>
      <c r="J3426">
        <v>71</v>
      </c>
      <c r="K3426">
        <v>84</v>
      </c>
      <c r="L3426">
        <v>77</v>
      </c>
      <c r="M3426">
        <v>89</v>
      </c>
      <c r="N3426">
        <v>75</v>
      </c>
      <c r="O3426">
        <v>58</v>
      </c>
      <c r="P3426">
        <v>76</v>
      </c>
      <c r="Q3426">
        <v>65</v>
      </c>
      <c r="R3426">
        <v>85</v>
      </c>
      <c r="T3426" s="34">
        <f>_xlfn.XLOOKUP(B3426,Demog!$A$2:$A$219,Demog!$P$2:$P$219,,,2)</f>
        <v>41482</v>
      </c>
      <c r="U3426" s="34">
        <f t="shared" si="53"/>
        <v>38</v>
      </c>
      <c r="V3426" s="13">
        <f>IF(OR(Table1[[#This Row],[7d_positivity_public]]=0,ISBLANK(Table1[[#This Row],[7d_positivity_public]])),"",(Table1[[#This Row],[7d_positivity_public]]-Table1[[#This Row],[7d_positivity_all]])/Table1[[#This Row],[7d_positivity_public]])</f>
        <v>0.125</v>
      </c>
      <c r="W3426">
        <v>7</v>
      </c>
    </row>
    <row r="3427" spans="1:23" x14ac:dyDescent="0.25">
      <c r="A3427" s="10">
        <v>44463</v>
      </c>
      <c r="B3427">
        <v>1373</v>
      </c>
      <c r="C3427" t="s">
        <v>106</v>
      </c>
      <c r="D3427">
        <v>22</v>
      </c>
      <c r="E3427">
        <v>41</v>
      </c>
      <c r="F3427">
        <v>-19</v>
      </c>
      <c r="G3427">
        <v>14</v>
      </c>
      <c r="H3427">
        <v>80</v>
      </c>
      <c r="J3427">
        <v>66</v>
      </c>
      <c r="K3427">
        <v>81</v>
      </c>
      <c r="L3427">
        <v>76</v>
      </c>
      <c r="M3427">
        <v>86</v>
      </c>
      <c r="N3427">
        <v>71</v>
      </c>
      <c r="O3427">
        <v>53</v>
      </c>
      <c r="P3427">
        <v>73</v>
      </c>
      <c r="Q3427">
        <v>64</v>
      </c>
      <c r="R3427">
        <v>81</v>
      </c>
      <c r="T3427" s="34">
        <f>_xlfn.XLOOKUP(B3427,Demog!$A$2:$A$219,Demog!$P$2:$P$219,,,2)</f>
        <v>12922</v>
      </c>
      <c r="U3427" s="34">
        <f t="shared" si="53"/>
        <v>20</v>
      </c>
      <c r="V3427" s="13">
        <f>IF(OR(Table1[[#This Row],[7d_positivity_public]]=0,ISBLANK(Table1[[#This Row],[7d_positivity_public]])),"",(Table1[[#This Row],[7d_positivity_public]]-Table1[[#This Row],[7d_positivity_all]])/Table1[[#This Row],[7d_positivity_public]])</f>
        <v>7.1428571428571425E-2</v>
      </c>
      <c r="W3427">
        <v>13</v>
      </c>
    </row>
    <row r="3428" spans="1:23" x14ac:dyDescent="0.25">
      <c r="A3428" s="10">
        <v>44463</v>
      </c>
      <c r="B3428">
        <v>1374</v>
      </c>
      <c r="C3428" t="s">
        <v>108</v>
      </c>
      <c r="D3428">
        <v>17</v>
      </c>
      <c r="E3428">
        <v>24</v>
      </c>
      <c r="F3428">
        <v>-7</v>
      </c>
      <c r="G3428">
        <v>10</v>
      </c>
      <c r="H3428">
        <v>87</v>
      </c>
      <c r="J3428">
        <v>79</v>
      </c>
      <c r="K3428">
        <v>88</v>
      </c>
      <c r="L3428">
        <v>85</v>
      </c>
      <c r="M3428">
        <v>90</v>
      </c>
      <c r="N3428">
        <v>79</v>
      </c>
      <c r="O3428">
        <v>67</v>
      </c>
      <c r="P3428">
        <v>80</v>
      </c>
      <c r="Q3428">
        <v>73</v>
      </c>
      <c r="R3428">
        <v>86</v>
      </c>
      <c r="T3428" s="34">
        <f>_xlfn.XLOOKUP(B3428,Demog!$A$2:$A$219,Demog!$P$2:$P$219,,,2)</f>
        <v>33401</v>
      </c>
      <c r="U3428" s="34">
        <f t="shared" si="53"/>
        <v>40</v>
      </c>
      <c r="V3428" s="13">
        <f>IF(OR(Table1[[#This Row],[7d_positivity_public]]=0,ISBLANK(Table1[[#This Row],[7d_positivity_public]])),"",(Table1[[#This Row],[7d_positivity_public]]-Table1[[#This Row],[7d_positivity_all]])/Table1[[#This Row],[7d_positivity_public]])</f>
        <v>0.2</v>
      </c>
      <c r="W3428">
        <v>8</v>
      </c>
    </row>
    <row r="3429" spans="1:23" x14ac:dyDescent="0.25">
      <c r="A3429" s="10">
        <v>44463</v>
      </c>
      <c r="B3429">
        <v>1375</v>
      </c>
      <c r="C3429" t="s">
        <v>110</v>
      </c>
      <c r="D3429">
        <v>14</v>
      </c>
      <c r="E3429">
        <v>23</v>
      </c>
      <c r="F3429">
        <v>-9</v>
      </c>
      <c r="G3429">
        <v>8</v>
      </c>
      <c r="H3429">
        <v>86</v>
      </c>
      <c r="J3429">
        <v>72</v>
      </c>
      <c r="K3429">
        <v>86</v>
      </c>
      <c r="L3429">
        <v>84</v>
      </c>
      <c r="M3429">
        <v>88</v>
      </c>
      <c r="N3429">
        <v>76</v>
      </c>
      <c r="O3429">
        <v>57</v>
      </c>
      <c r="P3429">
        <v>77</v>
      </c>
      <c r="Q3429">
        <v>70</v>
      </c>
      <c r="R3429">
        <v>84</v>
      </c>
      <c r="T3429" s="34">
        <f>_xlfn.XLOOKUP(B3429,Demog!$A$2:$A$219,Demog!$P$2:$P$219,,,2)</f>
        <v>38661</v>
      </c>
      <c r="U3429" s="34">
        <f t="shared" si="53"/>
        <v>38</v>
      </c>
      <c r="V3429" s="13">
        <f>IF(OR(Table1[[#This Row],[7d_positivity_public]]=0,ISBLANK(Table1[[#This Row],[7d_positivity_public]])),"",(Table1[[#This Row],[7d_positivity_public]]-Table1[[#This Row],[7d_positivity_all]])/Table1[[#This Row],[7d_positivity_public]])</f>
        <v>0.125</v>
      </c>
      <c r="W3429">
        <v>7</v>
      </c>
    </row>
    <row r="3430" spans="1:23" x14ac:dyDescent="0.25">
      <c r="A3430" s="10">
        <v>44463</v>
      </c>
      <c r="B3430">
        <v>1376</v>
      </c>
      <c r="C3430" t="s">
        <v>112</v>
      </c>
      <c r="D3430">
        <v>22</v>
      </c>
      <c r="E3430">
        <v>24</v>
      </c>
      <c r="F3430">
        <v>-2</v>
      </c>
      <c r="G3430">
        <v>14</v>
      </c>
      <c r="H3430">
        <v>80</v>
      </c>
      <c r="J3430">
        <v>67</v>
      </c>
      <c r="K3430">
        <v>80</v>
      </c>
      <c r="L3430">
        <v>77</v>
      </c>
      <c r="M3430">
        <v>84</v>
      </c>
      <c r="N3430">
        <v>69</v>
      </c>
      <c r="O3430">
        <v>52</v>
      </c>
      <c r="P3430">
        <v>70</v>
      </c>
      <c r="Q3430">
        <v>64</v>
      </c>
      <c r="R3430">
        <v>79</v>
      </c>
      <c r="T3430" s="34">
        <f>_xlfn.XLOOKUP(B3430,Demog!$A$2:$A$219,Demog!$P$2:$P$219,,,2)</f>
        <v>34796</v>
      </c>
      <c r="U3430" s="34">
        <f t="shared" si="53"/>
        <v>54</v>
      </c>
      <c r="V3430" s="13">
        <f>IF(OR(Table1[[#This Row],[7d_positivity_public]]=0,ISBLANK(Table1[[#This Row],[7d_positivity_public]])),"",(Table1[[#This Row],[7d_positivity_public]]-Table1[[#This Row],[7d_positivity_all]])/Table1[[#This Row],[7d_positivity_public]])</f>
        <v>0.14285714285714285</v>
      </c>
      <c r="W3430">
        <v>12</v>
      </c>
    </row>
    <row r="3431" spans="1:23" x14ac:dyDescent="0.25">
      <c r="A3431" s="10">
        <v>44463</v>
      </c>
      <c r="B3431">
        <v>1377</v>
      </c>
      <c r="C3431" t="s">
        <v>114</v>
      </c>
      <c r="D3431">
        <v>13</v>
      </c>
      <c r="E3431">
        <v>11</v>
      </c>
      <c r="F3431">
        <v>2</v>
      </c>
      <c r="G3431">
        <v>9</v>
      </c>
      <c r="H3431">
        <v>87</v>
      </c>
      <c r="J3431">
        <v>84</v>
      </c>
      <c r="K3431">
        <v>87</v>
      </c>
      <c r="L3431">
        <v>83</v>
      </c>
      <c r="M3431">
        <v>91</v>
      </c>
      <c r="N3431">
        <v>80</v>
      </c>
      <c r="O3431">
        <v>72</v>
      </c>
      <c r="P3431">
        <v>81</v>
      </c>
      <c r="Q3431">
        <v>74</v>
      </c>
      <c r="R3431">
        <v>88</v>
      </c>
      <c r="T3431" s="34">
        <f>_xlfn.XLOOKUP(B3431,Demog!$A$2:$A$219,Demog!$P$2:$P$219,,,2)</f>
        <v>24900</v>
      </c>
      <c r="U3431" s="34">
        <f t="shared" si="53"/>
        <v>23</v>
      </c>
      <c r="V3431" s="13">
        <f>IF(OR(Table1[[#This Row],[7d_positivity_public]]=0,ISBLANK(Table1[[#This Row],[7d_positivity_public]])),"",(Table1[[#This Row],[7d_positivity_public]]-Table1[[#This Row],[7d_positivity_all]])/Table1[[#This Row],[7d_positivity_public]])</f>
        <v>0.1111111111111111</v>
      </c>
      <c r="W3431">
        <v>8</v>
      </c>
    </row>
    <row r="3432" spans="1:23" x14ac:dyDescent="0.25">
      <c r="A3432" s="10">
        <v>44463</v>
      </c>
      <c r="B3432">
        <v>1380</v>
      </c>
      <c r="C3432" t="s">
        <v>116</v>
      </c>
      <c r="D3432">
        <v>6</v>
      </c>
      <c r="E3432">
        <v>20</v>
      </c>
      <c r="F3432">
        <v>-14</v>
      </c>
      <c r="G3432">
        <v>4</v>
      </c>
      <c r="H3432">
        <v>85</v>
      </c>
      <c r="J3432">
        <v>75</v>
      </c>
      <c r="K3432">
        <v>85</v>
      </c>
      <c r="L3432">
        <v>78</v>
      </c>
      <c r="M3432">
        <v>90</v>
      </c>
      <c r="N3432">
        <v>78</v>
      </c>
      <c r="O3432">
        <v>62</v>
      </c>
      <c r="P3432">
        <v>79</v>
      </c>
      <c r="Q3432">
        <v>68</v>
      </c>
      <c r="R3432">
        <v>86</v>
      </c>
      <c r="T3432" s="34">
        <f>_xlfn.XLOOKUP(B3432,Demog!$A$2:$A$219,Demog!$P$2:$P$219,,,2)</f>
        <v>12110</v>
      </c>
      <c r="U3432" s="34">
        <f t="shared" si="53"/>
        <v>5</v>
      </c>
      <c r="V3432" s="13">
        <f>IF(OR(Table1[[#This Row],[7d_positivity_public]]=0,ISBLANK(Table1[[#This Row],[7d_positivity_public]])),"",(Table1[[#This Row],[7d_positivity_public]]-Table1[[#This Row],[7d_positivity_all]])/Table1[[#This Row],[7d_positivity_public]])</f>
        <v>0</v>
      </c>
      <c r="W3432">
        <v>4</v>
      </c>
    </row>
    <row r="3433" spans="1:23" x14ac:dyDescent="0.25">
      <c r="A3433" s="10">
        <v>44463</v>
      </c>
      <c r="B3433">
        <v>1390</v>
      </c>
      <c r="C3433" t="s">
        <v>118</v>
      </c>
      <c r="D3433">
        <v>47</v>
      </c>
      <c r="E3433">
        <v>45</v>
      </c>
      <c r="F3433">
        <v>2</v>
      </c>
      <c r="G3433">
        <v>27</v>
      </c>
      <c r="H3433">
        <v>68</v>
      </c>
      <c r="J3433">
        <v>38</v>
      </c>
      <c r="K3433">
        <v>70</v>
      </c>
      <c r="L3433">
        <v>55</v>
      </c>
      <c r="M3433">
        <v>80</v>
      </c>
      <c r="N3433">
        <v>60</v>
      </c>
      <c r="O3433">
        <v>27</v>
      </c>
      <c r="P3433">
        <v>62</v>
      </c>
      <c r="Q3433">
        <v>42</v>
      </c>
      <c r="R3433">
        <v>74</v>
      </c>
      <c r="T3433" s="34">
        <f>_xlfn.XLOOKUP(B3433,Demog!$A$2:$A$219,Demog!$P$2:$P$219,,,2)</f>
        <v>7285</v>
      </c>
      <c r="U3433" s="34">
        <f t="shared" si="53"/>
        <v>24</v>
      </c>
      <c r="V3433" s="13">
        <f>IF(OR(Table1[[#This Row],[7d_positivity_public]]=0,ISBLANK(Table1[[#This Row],[7d_positivity_public]])),"",(Table1[[#This Row],[7d_positivity_public]]-Table1[[#This Row],[7d_positivity_all]])/Table1[[#This Row],[7d_positivity_public]])</f>
        <v>3.7037037037037035E-2</v>
      </c>
      <c r="W3433">
        <v>26</v>
      </c>
    </row>
    <row r="3434" spans="1:23" x14ac:dyDescent="0.25">
      <c r="A3434" s="10">
        <v>44463</v>
      </c>
      <c r="B3434">
        <v>1420</v>
      </c>
      <c r="C3434" t="s">
        <v>120</v>
      </c>
      <c r="D3434">
        <v>25</v>
      </c>
      <c r="E3434">
        <v>40</v>
      </c>
      <c r="F3434">
        <v>-15</v>
      </c>
      <c r="G3434">
        <v>15</v>
      </c>
      <c r="H3434">
        <v>77</v>
      </c>
      <c r="J3434">
        <v>60</v>
      </c>
      <c r="K3434">
        <v>78</v>
      </c>
      <c r="L3434">
        <v>66</v>
      </c>
      <c r="M3434">
        <v>86</v>
      </c>
      <c r="N3434">
        <v>69</v>
      </c>
      <c r="O3434">
        <v>48</v>
      </c>
      <c r="P3434">
        <v>71</v>
      </c>
      <c r="Q3434">
        <v>54</v>
      </c>
      <c r="R3434">
        <v>81</v>
      </c>
      <c r="T3434" s="34">
        <f>_xlfn.XLOOKUP(B3434,Demog!$A$2:$A$219,Demog!$P$2:$P$219,,,2)</f>
        <v>33648</v>
      </c>
      <c r="U3434" s="34">
        <f t="shared" si="53"/>
        <v>59</v>
      </c>
      <c r="V3434" s="13">
        <f>IF(OR(Table1[[#This Row],[7d_positivity_public]]=0,ISBLANK(Table1[[#This Row],[7d_positivity_public]])),"",(Table1[[#This Row],[7d_positivity_public]]-Table1[[#This Row],[7d_positivity_all]])/Table1[[#This Row],[7d_positivity_public]])</f>
        <v>6.6666666666666666E-2</v>
      </c>
      <c r="W3434">
        <v>14</v>
      </c>
    </row>
    <row r="3435" spans="1:23" x14ac:dyDescent="0.25">
      <c r="A3435" s="10">
        <v>44463</v>
      </c>
      <c r="B3435">
        <v>1431</v>
      </c>
      <c r="C3435" t="s">
        <v>226</v>
      </c>
      <c r="D3435">
        <v>20</v>
      </c>
      <c r="E3435">
        <v>33</v>
      </c>
      <c r="F3435">
        <v>-13</v>
      </c>
      <c r="G3435">
        <v>10</v>
      </c>
      <c r="H3435">
        <v>83</v>
      </c>
      <c r="J3435">
        <v>72</v>
      </c>
      <c r="K3435">
        <v>83</v>
      </c>
      <c r="L3435">
        <v>77</v>
      </c>
      <c r="M3435">
        <v>90</v>
      </c>
      <c r="N3435">
        <v>74</v>
      </c>
      <c r="O3435">
        <v>58</v>
      </c>
      <c r="P3435">
        <v>75</v>
      </c>
      <c r="Q3435">
        <v>64</v>
      </c>
      <c r="R3435">
        <v>85</v>
      </c>
      <c r="T3435" s="34">
        <f>_xlfn.XLOOKUP(B3435,Demog!$A$2:$A$219,Demog!$P$2:$P$219,,,2)</f>
        <v>44714</v>
      </c>
      <c r="U3435" s="34">
        <f t="shared" si="53"/>
        <v>63</v>
      </c>
      <c r="V3435" s="13">
        <f>IF(OR(Table1[[#This Row],[7d_positivity_public]]=0,ISBLANK(Table1[[#This Row],[7d_positivity_public]])),"",(Table1[[#This Row],[7d_positivity_public]]-Table1[[#This Row],[7d_positivity_all]])/Table1[[#This Row],[7d_positivity_public]])</f>
        <v>0</v>
      </c>
      <c r="W3435">
        <v>10</v>
      </c>
    </row>
    <row r="3436" spans="1:23" x14ac:dyDescent="0.25">
      <c r="A3436" s="10">
        <v>44463</v>
      </c>
      <c r="B3436">
        <v>1432</v>
      </c>
      <c r="C3436" t="s">
        <v>227</v>
      </c>
      <c r="D3436">
        <v>17</v>
      </c>
      <c r="E3436">
        <v>23</v>
      </c>
      <c r="F3436">
        <v>-6</v>
      </c>
      <c r="G3436">
        <v>9</v>
      </c>
      <c r="H3436">
        <v>90</v>
      </c>
      <c r="J3436">
        <v>84</v>
      </c>
      <c r="K3436">
        <v>91</v>
      </c>
      <c r="L3436">
        <v>90</v>
      </c>
      <c r="M3436">
        <v>92</v>
      </c>
      <c r="N3436">
        <v>82</v>
      </c>
      <c r="O3436">
        <v>73</v>
      </c>
      <c r="P3436">
        <v>82</v>
      </c>
      <c r="Q3436">
        <v>77</v>
      </c>
      <c r="R3436">
        <v>88</v>
      </c>
      <c r="T3436" s="34">
        <f>_xlfn.XLOOKUP(B3436,Demog!$A$2:$A$219,Demog!$P$2:$P$219,,,2)</f>
        <v>48587</v>
      </c>
      <c r="U3436" s="34">
        <f t="shared" si="53"/>
        <v>58</v>
      </c>
      <c r="V3436" s="13">
        <f>IF(OR(Table1[[#This Row],[7d_positivity_public]]=0,ISBLANK(Table1[[#This Row],[7d_positivity_public]])),"",(Table1[[#This Row],[7d_positivity_public]]-Table1[[#This Row],[7d_positivity_all]])/Table1[[#This Row],[7d_positivity_public]])</f>
        <v>0.1111111111111111</v>
      </c>
      <c r="W3436">
        <v>8</v>
      </c>
    </row>
    <row r="3437" spans="1:23" x14ac:dyDescent="0.25">
      <c r="A3437" s="10">
        <v>44463</v>
      </c>
      <c r="B3437">
        <v>1433</v>
      </c>
      <c r="C3437" t="s">
        <v>122</v>
      </c>
      <c r="D3437">
        <v>12</v>
      </c>
      <c r="E3437">
        <v>30</v>
      </c>
      <c r="F3437">
        <v>-18</v>
      </c>
      <c r="G3437">
        <v>8</v>
      </c>
      <c r="H3437">
        <v>78</v>
      </c>
      <c r="J3437">
        <v>62</v>
      </c>
      <c r="K3437">
        <v>79</v>
      </c>
      <c r="L3437">
        <v>68</v>
      </c>
      <c r="M3437">
        <v>86</v>
      </c>
      <c r="N3437">
        <v>70</v>
      </c>
      <c r="O3437">
        <v>46</v>
      </c>
      <c r="P3437">
        <v>72</v>
      </c>
      <c r="Q3437">
        <v>56</v>
      </c>
      <c r="R3437">
        <v>81</v>
      </c>
      <c r="T3437" s="34">
        <f>_xlfn.XLOOKUP(B3437,Demog!$A$2:$A$219,Demog!$P$2:$P$219,,,2)</f>
        <v>19986</v>
      </c>
      <c r="U3437" s="34">
        <f t="shared" si="53"/>
        <v>17</v>
      </c>
      <c r="V3437" s="13">
        <f>IF(OR(Table1[[#This Row],[7d_positivity_public]]=0,ISBLANK(Table1[[#This Row],[7d_positivity_public]])),"",(Table1[[#This Row],[7d_positivity_public]]-Table1[[#This Row],[7d_positivity_all]])/Table1[[#This Row],[7d_positivity_public]])</f>
        <v>0.125</v>
      </c>
      <c r="W3437">
        <v>7</v>
      </c>
    </row>
    <row r="3438" spans="1:23" x14ac:dyDescent="0.25">
      <c r="A3438" s="10">
        <v>44463</v>
      </c>
      <c r="B3438">
        <v>1490</v>
      </c>
      <c r="C3438" t="s">
        <v>124</v>
      </c>
      <c r="D3438">
        <v>20</v>
      </c>
      <c r="E3438">
        <v>14</v>
      </c>
      <c r="F3438">
        <v>6</v>
      </c>
      <c r="G3438">
        <v>14</v>
      </c>
      <c r="H3438">
        <v>76</v>
      </c>
      <c r="J3438">
        <v>60</v>
      </c>
      <c r="K3438">
        <v>77</v>
      </c>
      <c r="L3438">
        <v>68</v>
      </c>
      <c r="M3438">
        <v>85</v>
      </c>
      <c r="N3438">
        <v>67</v>
      </c>
      <c r="O3438">
        <v>43</v>
      </c>
      <c r="P3438">
        <v>69</v>
      </c>
      <c r="Q3438">
        <v>54</v>
      </c>
      <c r="R3438">
        <v>79</v>
      </c>
      <c r="T3438" s="34">
        <f>_xlfn.XLOOKUP(B3438,Demog!$A$2:$A$219,Demog!$P$2:$P$219,,,2)</f>
        <v>10855</v>
      </c>
      <c r="U3438" s="34">
        <f t="shared" si="53"/>
        <v>15</v>
      </c>
      <c r="V3438" s="13">
        <f>IF(OR(Table1[[#This Row],[7d_positivity_public]]=0,ISBLANK(Table1[[#This Row],[7d_positivity_public]])),"",(Table1[[#This Row],[7d_positivity_public]]-Table1[[#This Row],[7d_positivity_all]])/Table1[[#This Row],[7d_positivity_public]])</f>
        <v>7.1428571428571425E-2</v>
      </c>
      <c r="W3438">
        <v>13</v>
      </c>
    </row>
    <row r="3439" spans="1:23" x14ac:dyDescent="0.25">
      <c r="A3439" s="10">
        <v>44463</v>
      </c>
      <c r="B3439">
        <v>2121</v>
      </c>
      <c r="C3439" t="s">
        <v>126</v>
      </c>
      <c r="D3439">
        <v>26</v>
      </c>
      <c r="E3439">
        <v>18</v>
      </c>
      <c r="F3439">
        <v>8</v>
      </c>
      <c r="G3439">
        <v>10</v>
      </c>
      <c r="H3439">
        <v>80</v>
      </c>
      <c r="J3439">
        <v>69</v>
      </c>
      <c r="K3439">
        <v>81</v>
      </c>
      <c r="L3439">
        <v>74</v>
      </c>
      <c r="M3439">
        <v>88</v>
      </c>
      <c r="N3439">
        <v>73</v>
      </c>
      <c r="O3439">
        <v>58</v>
      </c>
      <c r="P3439">
        <v>74</v>
      </c>
      <c r="Q3439">
        <v>64</v>
      </c>
      <c r="R3439">
        <v>84</v>
      </c>
      <c r="T3439" s="34">
        <f>_xlfn.XLOOKUP(B3439,Demog!$A$2:$A$219,Demog!$P$2:$P$219,,,2)</f>
        <v>51241</v>
      </c>
      <c r="U3439" s="34">
        <f t="shared" si="53"/>
        <v>93</v>
      </c>
      <c r="V3439" s="13">
        <f>IF(OR(Table1[[#This Row],[7d_positivity_public]]=0,ISBLANK(Table1[[#This Row],[7d_positivity_public]])),"",(Table1[[#This Row],[7d_positivity_public]]-Table1[[#This Row],[7d_positivity_all]])/Table1[[#This Row],[7d_positivity_public]])</f>
        <v>0.2</v>
      </c>
      <c r="W3439">
        <v>8</v>
      </c>
    </row>
    <row r="3440" spans="1:23" x14ac:dyDescent="0.25">
      <c r="A3440" s="10">
        <v>44463</v>
      </c>
      <c r="B3440">
        <v>2122</v>
      </c>
      <c r="C3440" t="s">
        <v>128</v>
      </c>
      <c r="D3440">
        <v>29</v>
      </c>
      <c r="E3440">
        <v>30</v>
      </c>
      <c r="F3440">
        <v>-1</v>
      </c>
      <c r="G3440">
        <v>12</v>
      </c>
      <c r="H3440">
        <v>73</v>
      </c>
      <c r="J3440">
        <v>58</v>
      </c>
      <c r="K3440">
        <v>74</v>
      </c>
      <c r="L3440">
        <v>66</v>
      </c>
      <c r="M3440">
        <v>82</v>
      </c>
      <c r="N3440">
        <v>64</v>
      </c>
      <c r="O3440">
        <v>44</v>
      </c>
      <c r="P3440">
        <v>66</v>
      </c>
      <c r="Q3440">
        <v>55</v>
      </c>
      <c r="R3440">
        <v>78</v>
      </c>
      <c r="T3440" s="34">
        <f>_xlfn.XLOOKUP(B3440,Demog!$A$2:$A$219,Demog!$P$2:$P$219,,,2)</f>
        <v>41936</v>
      </c>
      <c r="U3440" s="34">
        <f t="shared" si="53"/>
        <v>85</v>
      </c>
      <c r="V3440" s="13">
        <f>IF(OR(Table1[[#This Row],[7d_positivity_public]]=0,ISBLANK(Table1[[#This Row],[7d_positivity_public]])),"",(Table1[[#This Row],[7d_positivity_public]]-Table1[[#This Row],[7d_positivity_all]])/Table1[[#This Row],[7d_positivity_public]])</f>
        <v>8.3333333333333329E-2</v>
      </c>
      <c r="W3440">
        <v>11</v>
      </c>
    </row>
    <row r="3441" spans="1:23" x14ac:dyDescent="0.25">
      <c r="A3441" s="10">
        <v>44463</v>
      </c>
      <c r="B3441">
        <v>2131</v>
      </c>
      <c r="C3441" t="s">
        <v>129</v>
      </c>
      <c r="D3441">
        <v>25</v>
      </c>
      <c r="E3441">
        <v>13</v>
      </c>
      <c r="F3441">
        <v>12</v>
      </c>
      <c r="G3441">
        <v>8</v>
      </c>
      <c r="H3441">
        <v>80</v>
      </c>
      <c r="J3441">
        <v>70</v>
      </c>
      <c r="K3441">
        <v>80</v>
      </c>
      <c r="L3441">
        <v>76</v>
      </c>
      <c r="M3441">
        <v>85</v>
      </c>
      <c r="N3441">
        <v>70</v>
      </c>
      <c r="O3441">
        <v>54</v>
      </c>
      <c r="P3441">
        <v>72</v>
      </c>
      <c r="Q3441">
        <v>64</v>
      </c>
      <c r="R3441">
        <v>80</v>
      </c>
      <c r="T3441" s="34">
        <f>_xlfn.XLOOKUP(B3441,Demog!$A$2:$A$219,Demog!$P$2:$P$219,,,2)</f>
        <v>22754</v>
      </c>
      <c r="U3441" s="34">
        <f t="shared" si="53"/>
        <v>40</v>
      </c>
      <c r="V3441" s="13">
        <f>IF(OR(Table1[[#This Row],[7d_positivity_public]]=0,ISBLANK(Table1[[#This Row],[7d_positivity_public]])),"",(Table1[[#This Row],[7d_positivity_public]]-Table1[[#This Row],[7d_positivity_all]])/Table1[[#This Row],[7d_positivity_public]])</f>
        <v>0.125</v>
      </c>
      <c r="W3441">
        <v>7</v>
      </c>
    </row>
    <row r="3442" spans="1:23" x14ac:dyDescent="0.25">
      <c r="A3442" s="10">
        <v>44463</v>
      </c>
      <c r="B3442">
        <v>2132</v>
      </c>
      <c r="C3442" t="s">
        <v>130</v>
      </c>
      <c r="D3442">
        <v>22</v>
      </c>
      <c r="E3442">
        <v>13</v>
      </c>
      <c r="F3442">
        <v>9</v>
      </c>
      <c r="G3442">
        <v>10</v>
      </c>
      <c r="H3442">
        <v>83</v>
      </c>
      <c r="J3442">
        <v>76</v>
      </c>
      <c r="K3442">
        <v>84</v>
      </c>
      <c r="L3442">
        <v>80</v>
      </c>
      <c r="M3442">
        <v>88</v>
      </c>
      <c r="N3442">
        <v>76</v>
      </c>
      <c r="O3442">
        <v>63</v>
      </c>
      <c r="P3442">
        <v>77</v>
      </c>
      <c r="Q3442">
        <v>71</v>
      </c>
      <c r="R3442">
        <v>84</v>
      </c>
      <c r="T3442" s="34">
        <f>_xlfn.XLOOKUP(B3442,Demog!$A$2:$A$219,Demog!$P$2:$P$219,,,2)</f>
        <v>35584</v>
      </c>
      <c r="U3442" s="34">
        <f t="shared" si="53"/>
        <v>55</v>
      </c>
      <c r="V3442" s="13">
        <f>IF(OR(Table1[[#This Row],[7d_positivity_public]]=0,ISBLANK(Table1[[#This Row],[7d_positivity_public]])),"",(Table1[[#This Row],[7d_positivity_public]]-Table1[[#This Row],[7d_positivity_all]])/Table1[[#This Row],[7d_positivity_public]])</f>
        <v>0.2</v>
      </c>
      <c r="W3442">
        <v>8</v>
      </c>
    </row>
    <row r="3443" spans="1:23" x14ac:dyDescent="0.25">
      <c r="A3443" s="10">
        <v>44463</v>
      </c>
      <c r="B3443">
        <v>2133</v>
      </c>
      <c r="C3443" t="s">
        <v>131</v>
      </c>
      <c r="D3443">
        <v>11</v>
      </c>
      <c r="E3443">
        <v>14</v>
      </c>
      <c r="F3443">
        <v>-3</v>
      </c>
      <c r="G3443">
        <v>8</v>
      </c>
      <c r="H3443">
        <v>87</v>
      </c>
      <c r="J3443">
        <v>76</v>
      </c>
      <c r="K3443">
        <v>88</v>
      </c>
      <c r="L3443">
        <v>87</v>
      </c>
      <c r="M3443">
        <v>90</v>
      </c>
      <c r="N3443">
        <v>78</v>
      </c>
      <c r="O3443">
        <v>61</v>
      </c>
      <c r="P3443">
        <v>79</v>
      </c>
      <c r="Q3443">
        <v>75</v>
      </c>
      <c r="R3443">
        <v>85</v>
      </c>
      <c r="T3443" s="34">
        <f>_xlfn.XLOOKUP(B3443,Demog!$A$2:$A$219,Demog!$P$2:$P$219,,,2)</f>
        <v>58511</v>
      </c>
      <c r="U3443" s="34">
        <f t="shared" si="53"/>
        <v>45</v>
      </c>
      <c r="V3443" s="13">
        <f>IF(OR(Table1[[#This Row],[7d_positivity_public]]=0,ISBLANK(Table1[[#This Row],[7d_positivity_public]])),"",(Table1[[#This Row],[7d_positivity_public]]-Table1[[#This Row],[7d_positivity_all]])/Table1[[#This Row],[7d_positivity_public]])</f>
        <v>0.25</v>
      </c>
      <c r="W3443">
        <v>6</v>
      </c>
    </row>
    <row r="3444" spans="1:23" x14ac:dyDescent="0.25">
      <c r="A3444" s="10">
        <v>44463</v>
      </c>
      <c r="B3444">
        <v>2134</v>
      </c>
      <c r="C3444" t="s">
        <v>132</v>
      </c>
      <c r="D3444">
        <v>20</v>
      </c>
      <c r="E3444">
        <v>18</v>
      </c>
      <c r="F3444">
        <v>2</v>
      </c>
      <c r="G3444">
        <v>10</v>
      </c>
      <c r="H3444">
        <v>83</v>
      </c>
      <c r="J3444">
        <v>66</v>
      </c>
      <c r="K3444">
        <v>84</v>
      </c>
      <c r="L3444">
        <v>83</v>
      </c>
      <c r="M3444">
        <v>85</v>
      </c>
      <c r="N3444">
        <v>73</v>
      </c>
      <c r="O3444">
        <v>52</v>
      </c>
      <c r="P3444">
        <v>75</v>
      </c>
      <c r="Q3444">
        <v>71</v>
      </c>
      <c r="R3444">
        <v>80</v>
      </c>
      <c r="T3444" s="34">
        <f>_xlfn.XLOOKUP(B3444,Demog!$A$2:$A$219,Demog!$P$2:$P$219,,,2)</f>
        <v>24836</v>
      </c>
      <c r="U3444" s="34">
        <f t="shared" si="53"/>
        <v>35</v>
      </c>
      <c r="V3444" s="13">
        <f>IF(OR(Table1[[#This Row],[7d_positivity_public]]=0,ISBLANK(Table1[[#This Row],[7d_positivity_public]])),"",(Table1[[#This Row],[7d_positivity_public]]-Table1[[#This Row],[7d_positivity_all]])/Table1[[#This Row],[7d_positivity_public]])</f>
        <v>0.2</v>
      </c>
      <c r="W3444">
        <v>8</v>
      </c>
    </row>
    <row r="3445" spans="1:23" x14ac:dyDescent="0.25">
      <c r="A3445" s="10">
        <v>44463</v>
      </c>
      <c r="B3445">
        <v>2141</v>
      </c>
      <c r="C3445" t="s">
        <v>133</v>
      </c>
      <c r="D3445">
        <v>22</v>
      </c>
      <c r="E3445">
        <v>22</v>
      </c>
      <c r="F3445">
        <v>0</v>
      </c>
      <c r="G3445">
        <v>9</v>
      </c>
      <c r="H3445">
        <v>78</v>
      </c>
      <c r="J3445">
        <v>68</v>
      </c>
      <c r="K3445">
        <v>79</v>
      </c>
      <c r="L3445">
        <v>72</v>
      </c>
      <c r="M3445">
        <v>87</v>
      </c>
      <c r="N3445">
        <v>69</v>
      </c>
      <c r="O3445">
        <v>55</v>
      </c>
      <c r="P3445">
        <v>70</v>
      </c>
      <c r="Q3445">
        <v>60</v>
      </c>
      <c r="R3445">
        <v>81</v>
      </c>
      <c r="T3445" s="34">
        <f>_xlfn.XLOOKUP(B3445,Demog!$A$2:$A$219,Demog!$P$2:$P$219,,,2)</f>
        <v>26303</v>
      </c>
      <c r="U3445" s="34">
        <f t="shared" si="53"/>
        <v>41</v>
      </c>
      <c r="V3445" s="13">
        <f>IF(OR(Table1[[#This Row],[7d_positivity_public]]=0,ISBLANK(Table1[[#This Row],[7d_positivity_public]])),"",(Table1[[#This Row],[7d_positivity_public]]-Table1[[#This Row],[7d_positivity_all]])/Table1[[#This Row],[7d_positivity_public]])</f>
        <v>0.1111111111111111</v>
      </c>
      <c r="W3445">
        <v>8</v>
      </c>
    </row>
    <row r="3446" spans="1:23" x14ac:dyDescent="0.25">
      <c r="A3446" s="10">
        <v>44463</v>
      </c>
      <c r="B3446">
        <v>2142</v>
      </c>
      <c r="C3446" t="s">
        <v>134</v>
      </c>
      <c r="D3446">
        <v>20</v>
      </c>
      <c r="E3446">
        <v>15</v>
      </c>
      <c r="F3446">
        <v>5</v>
      </c>
      <c r="G3446">
        <v>8</v>
      </c>
      <c r="H3446">
        <v>77</v>
      </c>
      <c r="J3446">
        <v>66</v>
      </c>
      <c r="K3446">
        <v>78</v>
      </c>
      <c r="L3446">
        <v>72</v>
      </c>
      <c r="M3446">
        <v>84</v>
      </c>
      <c r="N3446">
        <v>69</v>
      </c>
      <c r="O3446">
        <v>54</v>
      </c>
      <c r="P3446">
        <v>70</v>
      </c>
      <c r="Q3446">
        <v>61</v>
      </c>
      <c r="R3446">
        <v>79</v>
      </c>
      <c r="T3446" s="34">
        <f>_xlfn.XLOOKUP(B3446,Demog!$A$2:$A$219,Demog!$P$2:$P$219,,,2)</f>
        <v>16854</v>
      </c>
      <c r="U3446" s="34">
        <f t="shared" si="53"/>
        <v>24</v>
      </c>
      <c r="V3446" s="13">
        <f>IF(OR(Table1[[#This Row],[7d_positivity_public]]=0,ISBLANK(Table1[[#This Row],[7d_positivity_public]])),"",(Table1[[#This Row],[7d_positivity_public]]-Table1[[#This Row],[7d_positivity_all]])/Table1[[#This Row],[7d_positivity_public]])</f>
        <v>0</v>
      </c>
      <c r="W3446">
        <v>8</v>
      </c>
    </row>
    <row r="3447" spans="1:23" x14ac:dyDescent="0.25">
      <c r="A3447" s="10">
        <v>44463</v>
      </c>
      <c r="B3447">
        <v>2150</v>
      </c>
      <c r="C3447" t="s">
        <v>135</v>
      </c>
      <c r="D3447">
        <v>38</v>
      </c>
      <c r="E3447">
        <v>47</v>
      </c>
      <c r="F3447">
        <v>-9</v>
      </c>
      <c r="G3447">
        <v>21</v>
      </c>
      <c r="H3447">
        <v>81</v>
      </c>
      <c r="J3447">
        <v>64</v>
      </c>
      <c r="K3447">
        <v>82</v>
      </c>
      <c r="L3447">
        <v>73</v>
      </c>
      <c r="M3447">
        <v>89</v>
      </c>
      <c r="N3447">
        <v>73</v>
      </c>
      <c r="O3447">
        <v>54</v>
      </c>
      <c r="P3447">
        <v>74</v>
      </c>
      <c r="Q3447">
        <v>60</v>
      </c>
      <c r="R3447">
        <v>84</v>
      </c>
      <c r="T3447" s="34">
        <f>_xlfn.XLOOKUP(B3447,Demog!$A$2:$A$219,Demog!$P$2:$P$219,,,2)</f>
        <v>9696</v>
      </c>
      <c r="U3447" s="34">
        <f t="shared" si="53"/>
        <v>26</v>
      </c>
      <c r="V3447" s="13">
        <f>IF(OR(Table1[[#This Row],[7d_positivity_public]]=0,ISBLANK(Table1[[#This Row],[7d_positivity_public]])),"",(Table1[[#This Row],[7d_positivity_public]]-Table1[[#This Row],[7d_positivity_all]])/Table1[[#This Row],[7d_positivity_public]])</f>
        <v>0.14285714285714285</v>
      </c>
      <c r="W3447">
        <v>18</v>
      </c>
    </row>
    <row r="3448" spans="1:23" x14ac:dyDescent="0.25">
      <c r="A3448" s="10">
        <v>44463</v>
      </c>
      <c r="B3448">
        <v>2210</v>
      </c>
      <c r="C3448" t="s">
        <v>136</v>
      </c>
      <c r="D3448">
        <v>8</v>
      </c>
      <c r="E3448">
        <v>9</v>
      </c>
      <c r="F3448">
        <v>-1</v>
      </c>
      <c r="G3448">
        <v>5</v>
      </c>
      <c r="H3448">
        <v>90</v>
      </c>
      <c r="J3448">
        <v>86</v>
      </c>
      <c r="K3448">
        <v>90</v>
      </c>
      <c r="L3448">
        <v>91</v>
      </c>
      <c r="M3448">
        <v>90</v>
      </c>
      <c r="N3448">
        <v>84</v>
      </c>
      <c r="O3448">
        <v>76</v>
      </c>
      <c r="P3448">
        <v>84</v>
      </c>
      <c r="Q3448">
        <v>83</v>
      </c>
      <c r="R3448">
        <v>86</v>
      </c>
      <c r="T3448" s="34">
        <f>_xlfn.XLOOKUP(B3448,Demog!$A$2:$A$219,Demog!$P$2:$P$219,,,2)</f>
        <v>70996</v>
      </c>
      <c r="U3448" s="34">
        <f t="shared" si="53"/>
        <v>40</v>
      </c>
      <c r="V3448" s="13">
        <f>IF(OR(Table1[[#This Row],[7d_positivity_public]]=0,ISBLANK(Table1[[#This Row],[7d_positivity_public]])),"",(Table1[[#This Row],[7d_positivity_public]]-Table1[[#This Row],[7d_positivity_all]])/Table1[[#This Row],[7d_positivity_public]])</f>
        <v>0.2</v>
      </c>
      <c r="W3448">
        <v>4</v>
      </c>
    </row>
    <row r="3449" spans="1:23" x14ac:dyDescent="0.25">
      <c r="A3449" s="10">
        <v>44463</v>
      </c>
      <c r="B3449">
        <v>2221</v>
      </c>
      <c r="C3449" t="s">
        <v>137</v>
      </c>
      <c r="D3449">
        <v>7</v>
      </c>
      <c r="E3449">
        <v>10</v>
      </c>
      <c r="F3449">
        <v>-3</v>
      </c>
      <c r="G3449">
        <v>4</v>
      </c>
      <c r="H3449">
        <v>92</v>
      </c>
      <c r="J3449">
        <v>88</v>
      </c>
      <c r="K3449">
        <v>92</v>
      </c>
      <c r="L3449">
        <v>94</v>
      </c>
      <c r="M3449">
        <v>90</v>
      </c>
      <c r="N3449">
        <v>86</v>
      </c>
      <c r="O3449">
        <v>79</v>
      </c>
      <c r="P3449">
        <v>86</v>
      </c>
      <c r="Q3449">
        <v>86</v>
      </c>
      <c r="R3449">
        <v>86</v>
      </c>
      <c r="T3449" s="34">
        <f>_xlfn.XLOOKUP(B3449,Demog!$A$2:$A$219,Demog!$P$2:$P$219,,,2)</f>
        <v>47161</v>
      </c>
      <c r="U3449" s="34">
        <f t="shared" si="53"/>
        <v>23</v>
      </c>
      <c r="V3449" s="13">
        <f>IF(OR(Table1[[#This Row],[7d_positivity_public]]=0,ISBLANK(Table1[[#This Row],[7d_positivity_public]])),"",(Table1[[#This Row],[7d_positivity_public]]-Table1[[#This Row],[7d_positivity_all]])/Table1[[#This Row],[7d_positivity_public]])</f>
        <v>0.5</v>
      </c>
      <c r="W3449">
        <v>2</v>
      </c>
    </row>
    <row r="3450" spans="1:23" x14ac:dyDescent="0.25">
      <c r="A3450" s="10">
        <v>44463</v>
      </c>
      <c r="B3450">
        <v>2222</v>
      </c>
      <c r="C3450" t="s">
        <v>138</v>
      </c>
      <c r="D3450">
        <v>4</v>
      </c>
      <c r="E3450">
        <v>7</v>
      </c>
      <c r="F3450">
        <v>-3</v>
      </c>
      <c r="G3450">
        <v>2</v>
      </c>
      <c r="H3450">
        <v>90</v>
      </c>
      <c r="J3450">
        <v>87</v>
      </c>
      <c r="K3450">
        <v>91</v>
      </c>
      <c r="L3450">
        <v>93</v>
      </c>
      <c r="M3450">
        <v>88</v>
      </c>
      <c r="N3450">
        <v>84</v>
      </c>
      <c r="O3450">
        <v>78</v>
      </c>
      <c r="P3450">
        <v>84</v>
      </c>
      <c r="Q3450">
        <v>84</v>
      </c>
      <c r="R3450">
        <v>85</v>
      </c>
      <c r="T3450" s="34">
        <f>_xlfn.XLOOKUP(B3450,Demog!$A$2:$A$219,Demog!$P$2:$P$219,,,2)</f>
        <v>45434</v>
      </c>
      <c r="U3450" s="34">
        <f t="shared" si="53"/>
        <v>13</v>
      </c>
      <c r="V3450" s="13">
        <f>IF(OR(Table1[[#This Row],[7d_positivity_public]]=0,ISBLANK(Table1[[#This Row],[7d_positivity_public]])),"",(Table1[[#This Row],[7d_positivity_public]]-Table1[[#This Row],[7d_positivity_all]])/Table1[[#This Row],[7d_positivity_public]])</f>
        <v>0.5</v>
      </c>
      <c r="W3450">
        <v>1</v>
      </c>
    </row>
    <row r="3451" spans="1:23" x14ac:dyDescent="0.25">
      <c r="A3451" s="10">
        <v>44463</v>
      </c>
      <c r="B3451">
        <v>2223</v>
      </c>
      <c r="C3451" t="s">
        <v>139</v>
      </c>
      <c r="D3451">
        <v>8</v>
      </c>
      <c r="E3451">
        <v>10</v>
      </c>
      <c r="F3451">
        <v>-2</v>
      </c>
      <c r="G3451">
        <v>6</v>
      </c>
      <c r="H3451">
        <v>90</v>
      </c>
      <c r="J3451">
        <v>87</v>
      </c>
      <c r="K3451">
        <v>90</v>
      </c>
      <c r="L3451">
        <v>92</v>
      </c>
      <c r="M3451">
        <v>86</v>
      </c>
      <c r="N3451">
        <v>83</v>
      </c>
      <c r="O3451">
        <v>76</v>
      </c>
      <c r="P3451">
        <v>83</v>
      </c>
      <c r="Q3451">
        <v>84</v>
      </c>
      <c r="R3451">
        <v>82</v>
      </c>
      <c r="T3451" s="34">
        <f>_xlfn.XLOOKUP(B3451,Demog!$A$2:$A$219,Demog!$P$2:$P$219,,,2)</f>
        <v>81414</v>
      </c>
      <c r="U3451" s="34">
        <f t="shared" si="53"/>
        <v>46</v>
      </c>
      <c r="V3451" s="13">
        <f>IF(OR(Table1[[#This Row],[7d_positivity_public]]=0,ISBLANK(Table1[[#This Row],[7d_positivity_public]])),"",(Table1[[#This Row],[7d_positivity_public]]-Table1[[#This Row],[7d_positivity_all]])/Table1[[#This Row],[7d_positivity_public]])</f>
        <v>0.83333333333333337</v>
      </c>
      <c r="W3451">
        <v>1</v>
      </c>
    </row>
    <row r="3452" spans="1:23" x14ac:dyDescent="0.25">
      <c r="A3452" s="10">
        <v>44463</v>
      </c>
      <c r="B3452">
        <v>2224</v>
      </c>
      <c r="C3452" t="s">
        <v>140</v>
      </c>
      <c r="D3452">
        <v>13</v>
      </c>
      <c r="E3452">
        <v>11</v>
      </c>
      <c r="F3452">
        <v>2</v>
      </c>
      <c r="G3452">
        <v>10</v>
      </c>
      <c r="H3452">
        <v>88</v>
      </c>
      <c r="J3452">
        <v>83</v>
      </c>
      <c r="K3452">
        <v>89</v>
      </c>
      <c r="L3452">
        <v>89</v>
      </c>
      <c r="M3452">
        <v>88</v>
      </c>
      <c r="N3452">
        <v>82</v>
      </c>
      <c r="O3452">
        <v>72</v>
      </c>
      <c r="P3452">
        <v>82</v>
      </c>
      <c r="Q3452">
        <v>81</v>
      </c>
      <c r="R3452">
        <v>84</v>
      </c>
      <c r="T3452" s="34">
        <f>_xlfn.XLOOKUP(B3452,Demog!$A$2:$A$219,Demog!$P$2:$P$219,,,2)</f>
        <v>58746</v>
      </c>
      <c r="U3452" s="34">
        <f t="shared" si="53"/>
        <v>53</v>
      </c>
      <c r="V3452" s="13">
        <f>IF(OR(Table1[[#This Row],[7d_positivity_public]]=0,ISBLANK(Table1[[#This Row],[7d_positivity_public]])),"",(Table1[[#This Row],[7d_positivity_public]]-Table1[[#This Row],[7d_positivity_all]])/Table1[[#This Row],[7d_positivity_public]])</f>
        <v>0.3</v>
      </c>
      <c r="W3452">
        <v>7</v>
      </c>
    </row>
    <row r="3453" spans="1:23" x14ac:dyDescent="0.25">
      <c r="A3453" s="10">
        <v>44463</v>
      </c>
      <c r="B3453">
        <v>2231</v>
      </c>
      <c r="C3453" t="s">
        <v>141</v>
      </c>
      <c r="D3453">
        <v>7</v>
      </c>
      <c r="E3453">
        <v>9</v>
      </c>
      <c r="F3453">
        <v>-2</v>
      </c>
      <c r="G3453">
        <v>4</v>
      </c>
      <c r="H3453">
        <v>84</v>
      </c>
      <c r="J3453">
        <v>78</v>
      </c>
      <c r="K3453">
        <v>85</v>
      </c>
      <c r="L3453">
        <v>80</v>
      </c>
      <c r="M3453">
        <v>89</v>
      </c>
      <c r="N3453">
        <v>77</v>
      </c>
      <c r="O3453">
        <v>68</v>
      </c>
      <c r="P3453">
        <v>78</v>
      </c>
      <c r="Q3453">
        <v>70</v>
      </c>
      <c r="R3453">
        <v>85</v>
      </c>
      <c r="T3453" s="34">
        <f>_xlfn.XLOOKUP(B3453,Demog!$A$2:$A$219,Demog!$P$2:$P$219,,,2)</f>
        <v>30824</v>
      </c>
      <c r="U3453" s="34">
        <f t="shared" si="53"/>
        <v>15</v>
      </c>
      <c r="V3453" s="13">
        <f>IF(OR(Table1[[#This Row],[7d_positivity_public]]=0,ISBLANK(Table1[[#This Row],[7d_positivity_public]])),"",(Table1[[#This Row],[7d_positivity_public]]-Table1[[#This Row],[7d_positivity_all]])/Table1[[#This Row],[7d_positivity_public]])</f>
        <v>0</v>
      </c>
      <c r="W3453">
        <v>4</v>
      </c>
    </row>
    <row r="3454" spans="1:23" x14ac:dyDescent="0.25">
      <c r="A3454" s="10">
        <v>44463</v>
      </c>
      <c r="B3454">
        <v>2232</v>
      </c>
      <c r="C3454" t="s">
        <v>142</v>
      </c>
      <c r="D3454">
        <v>5</v>
      </c>
      <c r="E3454">
        <v>6</v>
      </c>
      <c r="F3454">
        <v>-1</v>
      </c>
      <c r="G3454">
        <v>5</v>
      </c>
      <c r="H3454">
        <v>89</v>
      </c>
      <c r="J3454">
        <v>85</v>
      </c>
      <c r="K3454">
        <v>89</v>
      </c>
      <c r="L3454">
        <v>86</v>
      </c>
      <c r="M3454">
        <v>92</v>
      </c>
      <c r="N3454">
        <v>83</v>
      </c>
      <c r="O3454">
        <v>76</v>
      </c>
      <c r="P3454">
        <v>84</v>
      </c>
      <c r="Q3454">
        <v>79</v>
      </c>
      <c r="R3454">
        <v>89</v>
      </c>
      <c r="T3454" s="34">
        <f>_xlfn.XLOOKUP(B3454,Demog!$A$2:$A$219,Demog!$P$2:$P$219,,,2)</f>
        <v>18835</v>
      </c>
      <c r="U3454" s="34">
        <f t="shared" si="53"/>
        <v>7</v>
      </c>
      <c r="V3454" s="13">
        <f>IF(OR(Table1[[#This Row],[7d_positivity_public]]=0,ISBLANK(Table1[[#This Row],[7d_positivity_public]])),"",(Table1[[#This Row],[7d_positivity_public]]-Table1[[#This Row],[7d_positivity_all]])/Table1[[#This Row],[7d_positivity_public]])</f>
        <v>0.2</v>
      </c>
      <c r="W3454">
        <v>4</v>
      </c>
    </row>
    <row r="3455" spans="1:23" x14ac:dyDescent="0.25">
      <c r="A3455" s="10">
        <v>44463</v>
      </c>
      <c r="B3455">
        <v>2233</v>
      </c>
      <c r="C3455" t="s">
        <v>143</v>
      </c>
      <c r="D3455">
        <v>9</v>
      </c>
      <c r="E3455">
        <v>13</v>
      </c>
      <c r="F3455">
        <v>-4</v>
      </c>
      <c r="G3455">
        <v>5</v>
      </c>
      <c r="H3455">
        <v>84</v>
      </c>
      <c r="J3455">
        <v>81</v>
      </c>
      <c r="K3455">
        <v>85</v>
      </c>
      <c r="L3455">
        <v>81</v>
      </c>
      <c r="M3455">
        <v>89</v>
      </c>
      <c r="N3455">
        <v>77</v>
      </c>
      <c r="O3455">
        <v>69</v>
      </c>
      <c r="P3455">
        <v>78</v>
      </c>
      <c r="Q3455">
        <v>72</v>
      </c>
      <c r="R3455">
        <v>86</v>
      </c>
      <c r="T3455" s="34">
        <f>_xlfn.XLOOKUP(B3455,Demog!$A$2:$A$219,Demog!$P$2:$P$219,,,2)</f>
        <v>51442</v>
      </c>
      <c r="U3455" s="34">
        <f t="shared" si="53"/>
        <v>32</v>
      </c>
      <c r="V3455" s="13">
        <f>IF(OR(Table1[[#This Row],[7d_positivity_public]]=0,ISBLANK(Table1[[#This Row],[7d_positivity_public]])),"",(Table1[[#This Row],[7d_positivity_public]]-Table1[[#This Row],[7d_positivity_all]])/Table1[[#This Row],[7d_positivity_public]])</f>
        <v>0.2</v>
      </c>
      <c r="W3455">
        <v>4</v>
      </c>
    </row>
    <row r="3456" spans="1:23" x14ac:dyDescent="0.25">
      <c r="A3456" s="10">
        <v>44463</v>
      </c>
      <c r="B3456">
        <v>2241</v>
      </c>
      <c r="C3456" t="s">
        <v>144</v>
      </c>
      <c r="D3456">
        <v>4</v>
      </c>
      <c r="E3456">
        <v>9</v>
      </c>
      <c r="F3456">
        <v>-5</v>
      </c>
      <c r="G3456">
        <v>3</v>
      </c>
      <c r="H3456">
        <v>88</v>
      </c>
      <c r="J3456">
        <v>88</v>
      </c>
      <c r="K3456">
        <v>88</v>
      </c>
      <c r="L3456">
        <v>88</v>
      </c>
      <c r="M3456">
        <v>88</v>
      </c>
      <c r="N3456">
        <v>83</v>
      </c>
      <c r="O3456">
        <v>79</v>
      </c>
      <c r="P3456">
        <v>83</v>
      </c>
      <c r="Q3456">
        <v>82</v>
      </c>
      <c r="R3456">
        <v>85</v>
      </c>
      <c r="T3456" s="34">
        <f>_xlfn.XLOOKUP(B3456,Demog!$A$2:$A$219,Demog!$P$2:$P$219,,,2)</f>
        <v>40842</v>
      </c>
      <c r="U3456" s="34">
        <f t="shared" si="53"/>
        <v>11</v>
      </c>
      <c r="V3456" s="13">
        <f>IF(OR(Table1[[#This Row],[7d_positivity_public]]=0,ISBLANK(Table1[[#This Row],[7d_positivity_public]])),"",(Table1[[#This Row],[7d_positivity_public]]-Table1[[#This Row],[7d_positivity_all]])/Table1[[#This Row],[7d_positivity_public]])</f>
        <v>0.33333333333333331</v>
      </c>
      <c r="W3456">
        <v>2</v>
      </c>
    </row>
    <row r="3457" spans="1:23" x14ac:dyDescent="0.25">
      <c r="A3457" s="10">
        <v>44463</v>
      </c>
      <c r="B3457">
        <v>2242</v>
      </c>
      <c r="C3457" t="s">
        <v>145</v>
      </c>
      <c r="D3457">
        <v>7</v>
      </c>
      <c r="E3457">
        <v>7</v>
      </c>
      <c r="F3457">
        <v>0</v>
      </c>
      <c r="G3457">
        <v>5</v>
      </c>
      <c r="H3457">
        <v>90</v>
      </c>
      <c r="J3457">
        <v>86</v>
      </c>
      <c r="K3457">
        <v>90</v>
      </c>
      <c r="L3457">
        <v>90</v>
      </c>
      <c r="M3457">
        <v>90</v>
      </c>
      <c r="N3457">
        <v>84</v>
      </c>
      <c r="O3457">
        <v>76</v>
      </c>
      <c r="P3457">
        <v>84</v>
      </c>
      <c r="Q3457">
        <v>82</v>
      </c>
      <c r="R3457">
        <v>87</v>
      </c>
      <c r="T3457" s="34">
        <f>_xlfn.XLOOKUP(B3457,Demog!$A$2:$A$219,Demog!$P$2:$P$219,,,2)</f>
        <v>70406</v>
      </c>
      <c r="U3457" s="34">
        <f t="shared" si="53"/>
        <v>34</v>
      </c>
      <c r="V3457" s="13">
        <f>IF(OR(Table1[[#This Row],[7d_positivity_public]]=0,ISBLANK(Table1[[#This Row],[7d_positivity_public]])),"",(Table1[[#This Row],[7d_positivity_public]]-Table1[[#This Row],[7d_positivity_all]])/Table1[[#This Row],[7d_positivity_public]])</f>
        <v>0.4</v>
      </c>
      <c r="W3457">
        <v>3</v>
      </c>
    </row>
    <row r="3458" spans="1:23" x14ac:dyDescent="0.25">
      <c r="A3458" s="10">
        <v>44463</v>
      </c>
      <c r="B3458">
        <v>2243</v>
      </c>
      <c r="C3458" t="s">
        <v>146</v>
      </c>
      <c r="D3458">
        <v>1</v>
      </c>
      <c r="E3458">
        <v>10</v>
      </c>
      <c r="F3458">
        <v>-9</v>
      </c>
      <c r="G3458">
        <v>3</v>
      </c>
      <c r="H3458">
        <v>88</v>
      </c>
      <c r="J3458">
        <v>86</v>
      </c>
      <c r="K3458">
        <v>88</v>
      </c>
      <c r="L3458">
        <v>87</v>
      </c>
      <c r="M3458">
        <v>90</v>
      </c>
      <c r="N3458">
        <v>82</v>
      </c>
      <c r="O3458">
        <v>76</v>
      </c>
      <c r="P3458">
        <v>83</v>
      </c>
      <c r="Q3458">
        <v>79</v>
      </c>
      <c r="R3458">
        <v>86</v>
      </c>
      <c r="T3458" s="34">
        <f>_xlfn.XLOOKUP(B3458,Demog!$A$2:$A$219,Demog!$P$2:$P$219,,,2)</f>
        <v>28129</v>
      </c>
      <c r="U3458" s="34">
        <f t="shared" ref="U3458:U3521" si="54">ROUND(T3458*D3458/100000*7,0)</f>
        <v>2</v>
      </c>
      <c r="V3458" s="13">
        <f>IF(OR(Table1[[#This Row],[7d_positivity_public]]=0,ISBLANK(Table1[[#This Row],[7d_positivity_public]])),"",(Table1[[#This Row],[7d_positivity_public]]-Table1[[#This Row],[7d_positivity_all]])/Table1[[#This Row],[7d_positivity_public]])</f>
        <v>0.33333333333333331</v>
      </c>
      <c r="W3458">
        <v>2</v>
      </c>
    </row>
    <row r="3459" spans="1:23" x14ac:dyDescent="0.25">
      <c r="A3459" s="10">
        <v>44463</v>
      </c>
      <c r="B3459">
        <v>2244</v>
      </c>
      <c r="C3459" t="s">
        <v>147</v>
      </c>
      <c r="D3459">
        <v>7</v>
      </c>
      <c r="E3459">
        <v>10</v>
      </c>
      <c r="F3459">
        <v>-3</v>
      </c>
      <c r="G3459">
        <v>4</v>
      </c>
      <c r="H3459">
        <v>88</v>
      </c>
      <c r="J3459">
        <v>85</v>
      </c>
      <c r="K3459">
        <v>88</v>
      </c>
      <c r="L3459">
        <v>86</v>
      </c>
      <c r="M3459">
        <v>90</v>
      </c>
      <c r="N3459">
        <v>82</v>
      </c>
      <c r="O3459">
        <v>75</v>
      </c>
      <c r="P3459">
        <v>82</v>
      </c>
      <c r="Q3459">
        <v>78</v>
      </c>
      <c r="R3459">
        <v>87</v>
      </c>
      <c r="T3459" s="34">
        <f>_xlfn.XLOOKUP(B3459,Demog!$A$2:$A$219,Demog!$P$2:$P$219,,,2)</f>
        <v>58612</v>
      </c>
      <c r="U3459" s="34">
        <f t="shared" si="54"/>
        <v>29</v>
      </c>
      <c r="V3459" s="13">
        <f>IF(OR(Table1[[#This Row],[7d_positivity_public]]=0,ISBLANK(Table1[[#This Row],[7d_positivity_public]])),"",(Table1[[#This Row],[7d_positivity_public]]-Table1[[#This Row],[7d_positivity_all]])/Table1[[#This Row],[7d_positivity_public]])</f>
        <v>0.25</v>
      </c>
      <c r="W3459">
        <v>3</v>
      </c>
    </row>
    <row r="3460" spans="1:23" x14ac:dyDescent="0.25">
      <c r="A3460" s="10">
        <v>44463</v>
      </c>
      <c r="B3460">
        <v>2245</v>
      </c>
      <c r="C3460" t="s">
        <v>148</v>
      </c>
      <c r="D3460">
        <v>6</v>
      </c>
      <c r="E3460">
        <v>6</v>
      </c>
      <c r="F3460">
        <v>0</v>
      </c>
      <c r="G3460">
        <v>4</v>
      </c>
      <c r="H3460">
        <v>89</v>
      </c>
      <c r="J3460">
        <v>88</v>
      </c>
      <c r="K3460">
        <v>90</v>
      </c>
      <c r="L3460">
        <v>89</v>
      </c>
      <c r="M3460">
        <v>90</v>
      </c>
      <c r="N3460">
        <v>85</v>
      </c>
      <c r="O3460">
        <v>80</v>
      </c>
      <c r="P3460">
        <v>85</v>
      </c>
      <c r="Q3460">
        <v>83</v>
      </c>
      <c r="R3460">
        <v>88</v>
      </c>
      <c r="T3460" s="34">
        <f>_xlfn.XLOOKUP(B3460,Demog!$A$2:$A$219,Demog!$P$2:$P$219,,,2)</f>
        <v>36404</v>
      </c>
      <c r="U3460" s="34">
        <f t="shared" si="54"/>
        <v>15</v>
      </c>
      <c r="V3460" s="13">
        <f>IF(OR(Table1[[#This Row],[7d_positivity_public]]=0,ISBLANK(Table1[[#This Row],[7d_positivity_public]])),"",(Table1[[#This Row],[7d_positivity_public]]-Table1[[#This Row],[7d_positivity_all]])/Table1[[#This Row],[7d_positivity_public]])</f>
        <v>0.25</v>
      </c>
      <c r="W3460">
        <v>3</v>
      </c>
    </row>
    <row r="3461" spans="1:23" x14ac:dyDescent="0.25">
      <c r="A3461" s="10">
        <v>44463</v>
      </c>
      <c r="B3461">
        <v>2311</v>
      </c>
      <c r="C3461" t="s">
        <v>149</v>
      </c>
      <c r="D3461">
        <v>17</v>
      </c>
      <c r="E3461">
        <v>12</v>
      </c>
      <c r="F3461">
        <v>5</v>
      </c>
      <c r="G3461">
        <v>8</v>
      </c>
      <c r="H3461">
        <v>83</v>
      </c>
      <c r="J3461">
        <v>72</v>
      </c>
      <c r="K3461">
        <v>84</v>
      </c>
      <c r="L3461">
        <v>79</v>
      </c>
      <c r="M3461">
        <v>89</v>
      </c>
      <c r="N3461">
        <v>75</v>
      </c>
      <c r="O3461">
        <v>59</v>
      </c>
      <c r="P3461">
        <v>76</v>
      </c>
      <c r="Q3461">
        <v>69</v>
      </c>
      <c r="R3461">
        <v>84</v>
      </c>
      <c r="T3461" s="34">
        <f>_xlfn.XLOOKUP(B3461,Demog!$A$2:$A$219,Demog!$P$2:$P$219,,,2)</f>
        <v>25888</v>
      </c>
      <c r="U3461" s="34">
        <f t="shared" si="54"/>
        <v>31</v>
      </c>
      <c r="V3461" s="13">
        <f>IF(OR(Table1[[#This Row],[7d_positivity_public]]=0,ISBLANK(Table1[[#This Row],[7d_positivity_public]])),"",(Table1[[#This Row],[7d_positivity_public]]-Table1[[#This Row],[7d_positivity_all]])/Table1[[#This Row],[7d_positivity_public]])</f>
        <v>0.125</v>
      </c>
      <c r="W3461">
        <v>7</v>
      </c>
    </row>
    <row r="3462" spans="1:23" x14ac:dyDescent="0.25">
      <c r="A3462" s="10">
        <v>44463</v>
      </c>
      <c r="B3462">
        <v>2312</v>
      </c>
      <c r="C3462" t="s">
        <v>150</v>
      </c>
      <c r="D3462">
        <v>11</v>
      </c>
      <c r="E3462">
        <v>7</v>
      </c>
      <c r="F3462">
        <v>4</v>
      </c>
      <c r="G3462">
        <v>6</v>
      </c>
      <c r="H3462">
        <v>90</v>
      </c>
      <c r="J3462">
        <v>87</v>
      </c>
      <c r="K3462">
        <v>90</v>
      </c>
      <c r="L3462">
        <v>87</v>
      </c>
      <c r="M3462">
        <v>92</v>
      </c>
      <c r="N3462">
        <v>84</v>
      </c>
      <c r="O3462">
        <v>79</v>
      </c>
      <c r="P3462">
        <v>85</v>
      </c>
      <c r="Q3462">
        <v>80</v>
      </c>
      <c r="R3462">
        <v>90</v>
      </c>
      <c r="T3462" s="34">
        <f>_xlfn.XLOOKUP(B3462,Demog!$A$2:$A$219,Demog!$P$2:$P$219,,,2)</f>
        <v>29587</v>
      </c>
      <c r="U3462" s="34">
        <f t="shared" si="54"/>
        <v>23</v>
      </c>
      <c r="V3462" s="13">
        <f>IF(OR(Table1[[#This Row],[7d_positivity_public]]=0,ISBLANK(Table1[[#This Row],[7d_positivity_public]])),"",(Table1[[#This Row],[7d_positivity_public]]-Table1[[#This Row],[7d_positivity_all]])/Table1[[#This Row],[7d_positivity_public]])</f>
        <v>0.16666666666666666</v>
      </c>
      <c r="W3462">
        <v>5</v>
      </c>
    </row>
    <row r="3463" spans="1:23" x14ac:dyDescent="0.25">
      <c r="A3463" s="10">
        <v>44463</v>
      </c>
      <c r="B3463">
        <v>2313</v>
      </c>
      <c r="C3463" t="s">
        <v>151</v>
      </c>
      <c r="D3463">
        <v>13</v>
      </c>
      <c r="E3463">
        <v>15</v>
      </c>
      <c r="F3463">
        <v>-2</v>
      </c>
      <c r="G3463">
        <v>7</v>
      </c>
      <c r="H3463">
        <v>88</v>
      </c>
      <c r="J3463">
        <v>84</v>
      </c>
      <c r="K3463">
        <v>89</v>
      </c>
      <c r="L3463">
        <v>88</v>
      </c>
      <c r="M3463">
        <v>91</v>
      </c>
      <c r="N3463">
        <v>82</v>
      </c>
      <c r="O3463">
        <v>74</v>
      </c>
      <c r="P3463">
        <v>83</v>
      </c>
      <c r="Q3463">
        <v>80</v>
      </c>
      <c r="R3463">
        <v>87</v>
      </c>
      <c r="T3463" s="34">
        <f>_xlfn.XLOOKUP(B3463,Demog!$A$2:$A$219,Demog!$P$2:$P$219,,,2)</f>
        <v>31567</v>
      </c>
      <c r="U3463" s="34">
        <f t="shared" si="54"/>
        <v>29</v>
      </c>
      <c r="V3463" s="13">
        <f>IF(OR(Table1[[#This Row],[7d_positivity_public]]=0,ISBLANK(Table1[[#This Row],[7d_positivity_public]])),"",(Table1[[#This Row],[7d_positivity_public]]-Table1[[#This Row],[7d_positivity_all]])/Table1[[#This Row],[7d_positivity_public]])</f>
        <v>0.2857142857142857</v>
      </c>
      <c r="W3463">
        <v>5</v>
      </c>
    </row>
    <row r="3464" spans="1:23" x14ac:dyDescent="0.25">
      <c r="A3464" s="10">
        <v>44463</v>
      </c>
      <c r="B3464">
        <v>2314</v>
      </c>
      <c r="C3464" t="s">
        <v>152</v>
      </c>
      <c r="D3464">
        <v>22</v>
      </c>
      <c r="E3464">
        <v>19</v>
      </c>
      <c r="F3464">
        <v>3</v>
      </c>
      <c r="G3464">
        <v>10</v>
      </c>
      <c r="H3464">
        <v>85</v>
      </c>
      <c r="J3464">
        <v>80</v>
      </c>
      <c r="K3464">
        <v>85</v>
      </c>
      <c r="L3464">
        <v>80</v>
      </c>
      <c r="M3464">
        <v>90</v>
      </c>
      <c r="N3464">
        <v>78</v>
      </c>
      <c r="O3464">
        <v>67</v>
      </c>
      <c r="P3464">
        <v>79</v>
      </c>
      <c r="Q3464">
        <v>69</v>
      </c>
      <c r="R3464">
        <v>87</v>
      </c>
      <c r="T3464" s="34">
        <f>_xlfn.XLOOKUP(B3464,Demog!$A$2:$A$219,Demog!$P$2:$P$219,,,2)</f>
        <v>22090</v>
      </c>
      <c r="U3464" s="34">
        <f t="shared" si="54"/>
        <v>34</v>
      </c>
      <c r="V3464" s="13">
        <f>IF(OR(Table1[[#This Row],[7d_positivity_public]]=0,ISBLANK(Table1[[#This Row],[7d_positivity_public]])),"",(Table1[[#This Row],[7d_positivity_public]]-Table1[[#This Row],[7d_positivity_all]])/Table1[[#This Row],[7d_positivity_public]])</f>
        <v>0.2</v>
      </c>
      <c r="W3464">
        <v>8</v>
      </c>
    </row>
    <row r="3465" spans="1:23" x14ac:dyDescent="0.25">
      <c r="A3465" s="10">
        <v>44463</v>
      </c>
      <c r="B3465">
        <v>2315</v>
      </c>
      <c r="C3465" t="s">
        <v>153</v>
      </c>
      <c r="D3465">
        <v>15</v>
      </c>
      <c r="E3465">
        <v>11</v>
      </c>
      <c r="F3465">
        <v>4</v>
      </c>
      <c r="G3465">
        <v>6</v>
      </c>
      <c r="H3465">
        <v>81</v>
      </c>
      <c r="J3465">
        <v>73</v>
      </c>
      <c r="K3465">
        <v>82</v>
      </c>
      <c r="L3465">
        <v>77</v>
      </c>
      <c r="M3465">
        <v>88</v>
      </c>
      <c r="N3465">
        <v>73</v>
      </c>
      <c r="O3465">
        <v>59</v>
      </c>
      <c r="P3465">
        <v>74</v>
      </c>
      <c r="Q3465">
        <v>66</v>
      </c>
      <c r="R3465">
        <v>83</v>
      </c>
      <c r="T3465" s="34">
        <f>_xlfn.XLOOKUP(B3465,Demog!$A$2:$A$219,Demog!$P$2:$P$219,,,2)</f>
        <v>13204</v>
      </c>
      <c r="U3465" s="34">
        <f t="shared" si="54"/>
        <v>14</v>
      </c>
      <c r="V3465" s="13">
        <f>IF(OR(Table1[[#This Row],[7d_positivity_public]]=0,ISBLANK(Table1[[#This Row],[7d_positivity_public]])),"",(Table1[[#This Row],[7d_positivity_public]]-Table1[[#This Row],[7d_positivity_all]])/Table1[[#This Row],[7d_positivity_public]])</f>
        <v>0</v>
      </c>
      <c r="W3465">
        <v>6</v>
      </c>
    </row>
    <row r="3466" spans="1:23" x14ac:dyDescent="0.25">
      <c r="A3466" s="10">
        <v>44463</v>
      </c>
      <c r="B3466">
        <v>2316</v>
      </c>
      <c r="C3466" t="s">
        <v>154</v>
      </c>
      <c r="D3466">
        <v>19</v>
      </c>
      <c r="E3466">
        <v>23</v>
      </c>
      <c r="F3466">
        <v>-4</v>
      </c>
      <c r="G3466">
        <v>8</v>
      </c>
      <c r="H3466">
        <v>81</v>
      </c>
      <c r="J3466">
        <v>71</v>
      </c>
      <c r="K3466">
        <v>82</v>
      </c>
      <c r="L3466">
        <v>77</v>
      </c>
      <c r="M3466">
        <v>86</v>
      </c>
      <c r="N3466">
        <v>74</v>
      </c>
      <c r="O3466">
        <v>58</v>
      </c>
      <c r="P3466">
        <v>75</v>
      </c>
      <c r="Q3466">
        <v>66</v>
      </c>
      <c r="R3466">
        <v>82</v>
      </c>
      <c r="T3466" s="34">
        <f>_xlfn.XLOOKUP(B3466,Demog!$A$2:$A$219,Demog!$P$2:$P$219,,,2)</f>
        <v>12653</v>
      </c>
      <c r="U3466" s="34">
        <f t="shared" si="54"/>
        <v>17</v>
      </c>
      <c r="V3466" s="13">
        <f>IF(OR(Table1[[#This Row],[7d_positivity_public]]=0,ISBLANK(Table1[[#This Row],[7d_positivity_public]])),"",(Table1[[#This Row],[7d_positivity_public]]-Table1[[#This Row],[7d_positivity_all]])/Table1[[#This Row],[7d_positivity_public]])</f>
        <v>0.25</v>
      </c>
      <c r="W3466">
        <v>6</v>
      </c>
    </row>
    <row r="3467" spans="1:23" x14ac:dyDescent="0.25">
      <c r="A3467" s="10">
        <v>44463</v>
      </c>
      <c r="B3467">
        <v>2317</v>
      </c>
      <c r="C3467" t="s">
        <v>155</v>
      </c>
      <c r="D3467">
        <v>21</v>
      </c>
      <c r="E3467">
        <v>12</v>
      </c>
      <c r="F3467">
        <v>9</v>
      </c>
      <c r="G3467">
        <v>9</v>
      </c>
      <c r="H3467">
        <v>81</v>
      </c>
      <c r="J3467">
        <v>64</v>
      </c>
      <c r="K3467">
        <v>82</v>
      </c>
      <c r="L3467">
        <v>76</v>
      </c>
      <c r="M3467">
        <v>87</v>
      </c>
      <c r="N3467">
        <v>74</v>
      </c>
      <c r="O3467">
        <v>53</v>
      </c>
      <c r="P3467">
        <v>75</v>
      </c>
      <c r="Q3467">
        <v>64</v>
      </c>
      <c r="R3467">
        <v>83</v>
      </c>
      <c r="T3467" s="34">
        <f>_xlfn.XLOOKUP(B3467,Demog!$A$2:$A$219,Demog!$P$2:$P$219,,,2)</f>
        <v>8789</v>
      </c>
      <c r="U3467" s="34">
        <f t="shared" si="54"/>
        <v>13</v>
      </c>
      <c r="V3467" s="13">
        <f>IF(OR(Table1[[#This Row],[7d_positivity_public]]=0,ISBLANK(Table1[[#This Row],[7d_positivity_public]])),"",(Table1[[#This Row],[7d_positivity_public]]-Table1[[#This Row],[7d_positivity_all]])/Table1[[#This Row],[7d_positivity_public]])</f>
        <v>0.1111111111111111</v>
      </c>
      <c r="W3467">
        <v>8</v>
      </c>
    </row>
    <row r="3468" spans="1:23" x14ac:dyDescent="0.25">
      <c r="A3468" s="10">
        <v>44463</v>
      </c>
      <c r="B3468">
        <v>2321</v>
      </c>
      <c r="C3468" t="s">
        <v>156</v>
      </c>
      <c r="D3468">
        <v>4</v>
      </c>
      <c r="E3468">
        <v>8</v>
      </c>
      <c r="F3468">
        <v>-4</v>
      </c>
      <c r="G3468">
        <v>3</v>
      </c>
      <c r="H3468">
        <v>92</v>
      </c>
      <c r="J3468">
        <v>88</v>
      </c>
      <c r="K3468">
        <v>92</v>
      </c>
      <c r="L3468">
        <v>92</v>
      </c>
      <c r="M3468">
        <v>93</v>
      </c>
      <c r="N3468">
        <v>84</v>
      </c>
      <c r="O3468">
        <v>77</v>
      </c>
      <c r="P3468">
        <v>85</v>
      </c>
      <c r="Q3468">
        <v>82</v>
      </c>
      <c r="R3468">
        <v>89</v>
      </c>
      <c r="T3468" s="34">
        <f>_xlfn.XLOOKUP(B3468,Demog!$A$2:$A$219,Demog!$P$2:$P$219,,,2)</f>
        <v>56017</v>
      </c>
      <c r="U3468" s="34">
        <f t="shared" si="54"/>
        <v>16</v>
      </c>
      <c r="V3468" s="13">
        <f>IF(OR(Table1[[#This Row],[7d_positivity_public]]=0,ISBLANK(Table1[[#This Row],[7d_positivity_public]])),"",(Table1[[#This Row],[7d_positivity_public]]-Table1[[#This Row],[7d_positivity_all]])/Table1[[#This Row],[7d_positivity_public]])</f>
        <v>0.33333333333333331</v>
      </c>
      <c r="W3468">
        <v>2</v>
      </c>
    </row>
    <row r="3469" spans="1:23" x14ac:dyDescent="0.25">
      <c r="A3469" s="10">
        <v>44463</v>
      </c>
      <c r="B3469">
        <v>2322</v>
      </c>
      <c r="C3469" t="s">
        <v>157</v>
      </c>
      <c r="D3469">
        <v>6</v>
      </c>
      <c r="E3469">
        <v>2</v>
      </c>
      <c r="F3469">
        <v>4</v>
      </c>
      <c r="G3469">
        <v>4</v>
      </c>
      <c r="H3469">
        <v>93</v>
      </c>
      <c r="J3469">
        <v>91</v>
      </c>
      <c r="K3469">
        <v>93</v>
      </c>
      <c r="L3469">
        <v>92</v>
      </c>
      <c r="M3469">
        <v>94</v>
      </c>
      <c r="N3469">
        <v>88</v>
      </c>
      <c r="O3469">
        <v>82</v>
      </c>
      <c r="P3469">
        <v>88</v>
      </c>
      <c r="Q3469">
        <v>84</v>
      </c>
      <c r="R3469">
        <v>91</v>
      </c>
      <c r="T3469" s="34">
        <f>_xlfn.XLOOKUP(B3469,Demog!$A$2:$A$219,Demog!$P$2:$P$219,,,2)</f>
        <v>24822</v>
      </c>
      <c r="U3469" s="34">
        <f t="shared" si="54"/>
        <v>10</v>
      </c>
      <c r="V3469" s="13">
        <f>IF(OR(Table1[[#This Row],[7d_positivity_public]]=0,ISBLANK(Table1[[#This Row],[7d_positivity_public]])),"",(Table1[[#This Row],[7d_positivity_public]]-Table1[[#This Row],[7d_positivity_all]])/Table1[[#This Row],[7d_positivity_public]])</f>
        <v>0.25</v>
      </c>
      <c r="W3469">
        <v>3</v>
      </c>
    </row>
    <row r="3470" spans="1:23" x14ac:dyDescent="0.25">
      <c r="A3470" s="10">
        <v>44463</v>
      </c>
      <c r="B3470">
        <v>2323</v>
      </c>
      <c r="C3470" t="s">
        <v>158</v>
      </c>
      <c r="D3470">
        <v>4</v>
      </c>
      <c r="E3470">
        <v>5</v>
      </c>
      <c r="F3470">
        <v>-1</v>
      </c>
      <c r="G3470">
        <v>2</v>
      </c>
      <c r="H3470">
        <v>91</v>
      </c>
      <c r="J3470">
        <v>89</v>
      </c>
      <c r="K3470">
        <v>92</v>
      </c>
      <c r="L3470">
        <v>88</v>
      </c>
      <c r="M3470">
        <v>93</v>
      </c>
      <c r="N3470">
        <v>87</v>
      </c>
      <c r="O3470">
        <v>81</v>
      </c>
      <c r="P3470">
        <v>87</v>
      </c>
      <c r="Q3470">
        <v>81</v>
      </c>
      <c r="R3470">
        <v>91</v>
      </c>
      <c r="T3470" s="34">
        <f>_xlfn.XLOOKUP(B3470,Demog!$A$2:$A$219,Demog!$P$2:$P$219,,,2)</f>
        <v>22225</v>
      </c>
      <c r="U3470" s="34">
        <f t="shared" si="54"/>
        <v>6</v>
      </c>
      <c r="V3470" s="13">
        <f>IF(OR(Table1[[#This Row],[7d_positivity_public]]=0,ISBLANK(Table1[[#This Row],[7d_positivity_public]])),"",(Table1[[#This Row],[7d_positivity_public]]-Table1[[#This Row],[7d_positivity_all]])/Table1[[#This Row],[7d_positivity_public]])</f>
        <v>0</v>
      </c>
      <c r="W3470">
        <v>2</v>
      </c>
    </row>
    <row r="3471" spans="1:23" x14ac:dyDescent="0.25">
      <c r="A3471" s="10">
        <v>44463</v>
      </c>
      <c r="B3471">
        <v>2331</v>
      </c>
      <c r="C3471" t="s">
        <v>159</v>
      </c>
      <c r="D3471">
        <v>6</v>
      </c>
      <c r="E3471">
        <v>8</v>
      </c>
      <c r="F3471">
        <v>-2</v>
      </c>
      <c r="G3471">
        <v>6</v>
      </c>
      <c r="H3471">
        <v>93</v>
      </c>
      <c r="J3471">
        <v>84</v>
      </c>
      <c r="K3471">
        <v>94</v>
      </c>
      <c r="L3471">
        <v>94</v>
      </c>
      <c r="M3471">
        <v>92</v>
      </c>
      <c r="N3471">
        <v>82</v>
      </c>
      <c r="O3471">
        <v>70</v>
      </c>
      <c r="P3471">
        <v>83</v>
      </c>
      <c r="Q3471">
        <v>80</v>
      </c>
      <c r="R3471">
        <v>87</v>
      </c>
      <c r="T3471" s="34">
        <f>_xlfn.XLOOKUP(B3471,Demog!$A$2:$A$219,Demog!$P$2:$P$219,,,2)</f>
        <v>53402</v>
      </c>
      <c r="U3471" s="34">
        <f t="shared" si="54"/>
        <v>22</v>
      </c>
      <c r="V3471" s="13">
        <f>IF(OR(Table1[[#This Row],[7d_positivity_public]]=0,ISBLANK(Table1[[#This Row],[7d_positivity_public]])),"",(Table1[[#This Row],[7d_positivity_public]]-Table1[[#This Row],[7d_positivity_all]])/Table1[[#This Row],[7d_positivity_public]])</f>
        <v>0.33333333333333331</v>
      </c>
      <c r="W3471">
        <v>4</v>
      </c>
    </row>
    <row r="3472" spans="1:23" x14ac:dyDescent="0.25">
      <c r="A3472" s="10">
        <v>44463</v>
      </c>
      <c r="B3472">
        <v>2332</v>
      </c>
      <c r="C3472" t="s">
        <v>160</v>
      </c>
      <c r="D3472">
        <v>14</v>
      </c>
      <c r="E3472">
        <v>14</v>
      </c>
      <c r="F3472">
        <v>0</v>
      </c>
      <c r="G3472">
        <v>9</v>
      </c>
      <c r="H3472">
        <v>89</v>
      </c>
      <c r="J3472">
        <v>76</v>
      </c>
      <c r="K3472">
        <v>90</v>
      </c>
      <c r="L3472">
        <v>91</v>
      </c>
      <c r="M3472">
        <v>88</v>
      </c>
      <c r="N3472">
        <v>78</v>
      </c>
      <c r="O3472">
        <v>63</v>
      </c>
      <c r="P3472">
        <v>79</v>
      </c>
      <c r="Q3472">
        <v>77</v>
      </c>
      <c r="R3472">
        <v>82</v>
      </c>
      <c r="T3472" s="34">
        <f>_xlfn.XLOOKUP(B3472,Demog!$A$2:$A$219,Demog!$P$2:$P$219,,,2)</f>
        <v>51161</v>
      </c>
      <c r="U3472" s="34">
        <f t="shared" si="54"/>
        <v>50</v>
      </c>
      <c r="V3472" s="13">
        <f>IF(OR(Table1[[#This Row],[7d_positivity_public]]=0,ISBLANK(Table1[[#This Row],[7d_positivity_public]])),"",(Table1[[#This Row],[7d_positivity_public]]-Table1[[#This Row],[7d_positivity_all]])/Table1[[#This Row],[7d_positivity_public]])</f>
        <v>0.44444444444444442</v>
      </c>
      <c r="W3472">
        <v>5</v>
      </c>
    </row>
    <row r="3473" spans="1:23" x14ac:dyDescent="0.25">
      <c r="A3473" s="10">
        <v>44463</v>
      </c>
      <c r="B3473">
        <v>2333</v>
      </c>
      <c r="C3473" t="s">
        <v>161</v>
      </c>
      <c r="D3473">
        <v>11</v>
      </c>
      <c r="E3473">
        <v>12</v>
      </c>
      <c r="F3473">
        <v>-1</v>
      </c>
      <c r="G3473">
        <v>7</v>
      </c>
      <c r="H3473">
        <v>89</v>
      </c>
      <c r="J3473">
        <v>85</v>
      </c>
      <c r="K3473">
        <v>89</v>
      </c>
      <c r="L3473">
        <v>88</v>
      </c>
      <c r="M3473">
        <v>92</v>
      </c>
      <c r="N3473">
        <v>82</v>
      </c>
      <c r="O3473">
        <v>76</v>
      </c>
      <c r="P3473">
        <v>83</v>
      </c>
      <c r="Q3473">
        <v>79</v>
      </c>
      <c r="R3473">
        <v>88</v>
      </c>
      <c r="T3473" s="34">
        <f>_xlfn.XLOOKUP(B3473,Demog!$A$2:$A$219,Demog!$P$2:$P$219,,,2)</f>
        <v>69963</v>
      </c>
      <c r="U3473" s="34">
        <f t="shared" si="54"/>
        <v>54</v>
      </c>
      <c r="V3473" s="13">
        <f>IF(OR(Table1[[#This Row],[7d_positivity_public]]=0,ISBLANK(Table1[[#This Row],[7d_positivity_public]])),"",(Table1[[#This Row],[7d_positivity_public]]-Table1[[#This Row],[7d_positivity_all]])/Table1[[#This Row],[7d_positivity_public]])</f>
        <v>0.2857142857142857</v>
      </c>
      <c r="W3473">
        <v>5</v>
      </c>
    </row>
    <row r="3474" spans="1:23" x14ac:dyDescent="0.25">
      <c r="A3474" s="10">
        <v>44463</v>
      </c>
      <c r="B3474">
        <v>2334</v>
      </c>
      <c r="C3474" t="s">
        <v>162</v>
      </c>
      <c r="D3474">
        <v>5</v>
      </c>
      <c r="E3474">
        <v>8</v>
      </c>
      <c r="F3474">
        <v>-3</v>
      </c>
      <c r="G3474">
        <v>4</v>
      </c>
      <c r="H3474">
        <v>93</v>
      </c>
      <c r="J3474">
        <v>89</v>
      </c>
      <c r="K3474">
        <v>94</v>
      </c>
      <c r="L3474">
        <v>93</v>
      </c>
      <c r="M3474">
        <v>95</v>
      </c>
      <c r="N3474">
        <v>85</v>
      </c>
      <c r="O3474">
        <v>78</v>
      </c>
      <c r="P3474">
        <v>86</v>
      </c>
      <c r="Q3474">
        <v>83</v>
      </c>
      <c r="R3474">
        <v>91</v>
      </c>
      <c r="T3474" s="34">
        <f>_xlfn.XLOOKUP(B3474,Demog!$A$2:$A$219,Demog!$P$2:$P$219,,,2)</f>
        <v>45391</v>
      </c>
      <c r="U3474" s="34">
        <f t="shared" si="54"/>
        <v>16</v>
      </c>
      <c r="V3474" s="13">
        <f>IF(OR(Table1[[#This Row],[7d_positivity_public]]=0,ISBLANK(Table1[[#This Row],[7d_positivity_public]])),"",(Table1[[#This Row],[7d_positivity_public]]-Table1[[#This Row],[7d_positivity_all]])/Table1[[#This Row],[7d_positivity_public]])</f>
        <v>0.25</v>
      </c>
      <c r="W3474">
        <v>3</v>
      </c>
    </row>
    <row r="3475" spans="1:23" x14ac:dyDescent="0.25">
      <c r="A3475" s="10">
        <v>44463</v>
      </c>
      <c r="B3475">
        <v>2335</v>
      </c>
      <c r="C3475" t="s">
        <v>163</v>
      </c>
      <c r="D3475">
        <v>5</v>
      </c>
      <c r="E3475">
        <v>6</v>
      </c>
      <c r="F3475">
        <v>-1</v>
      </c>
      <c r="G3475">
        <v>4</v>
      </c>
      <c r="H3475">
        <v>94</v>
      </c>
      <c r="J3475">
        <v>84</v>
      </c>
      <c r="K3475">
        <v>95</v>
      </c>
      <c r="L3475">
        <v>95</v>
      </c>
      <c r="M3475">
        <v>94</v>
      </c>
      <c r="N3475">
        <v>84</v>
      </c>
      <c r="O3475">
        <v>72</v>
      </c>
      <c r="P3475">
        <v>85</v>
      </c>
      <c r="Q3475">
        <v>82</v>
      </c>
      <c r="R3475">
        <v>90</v>
      </c>
      <c r="T3475" s="34">
        <f>_xlfn.XLOOKUP(B3475,Demog!$A$2:$A$219,Demog!$P$2:$P$219,,,2)</f>
        <v>62748</v>
      </c>
      <c r="U3475" s="34">
        <f t="shared" si="54"/>
        <v>22</v>
      </c>
      <c r="V3475" s="13">
        <f>IF(OR(Table1[[#This Row],[7d_positivity_public]]=0,ISBLANK(Table1[[#This Row],[7d_positivity_public]])),"",(Table1[[#This Row],[7d_positivity_public]]-Table1[[#This Row],[7d_positivity_all]])/Table1[[#This Row],[7d_positivity_public]])</f>
        <v>0.25</v>
      </c>
      <c r="W3475">
        <v>3</v>
      </c>
    </row>
    <row r="3476" spans="1:23" x14ac:dyDescent="0.25">
      <c r="A3476" s="10">
        <v>44463</v>
      </c>
      <c r="B3476">
        <v>2336</v>
      </c>
      <c r="C3476" t="s">
        <v>164</v>
      </c>
      <c r="D3476">
        <v>7</v>
      </c>
      <c r="E3476">
        <v>8</v>
      </c>
      <c r="F3476">
        <v>-1</v>
      </c>
      <c r="G3476">
        <v>6</v>
      </c>
      <c r="H3476">
        <v>92</v>
      </c>
      <c r="J3476">
        <v>86</v>
      </c>
      <c r="K3476">
        <v>92</v>
      </c>
      <c r="L3476">
        <v>92</v>
      </c>
      <c r="M3476">
        <v>92</v>
      </c>
      <c r="N3476">
        <v>84</v>
      </c>
      <c r="O3476">
        <v>76</v>
      </c>
      <c r="P3476">
        <v>85</v>
      </c>
      <c r="Q3476">
        <v>82</v>
      </c>
      <c r="R3476">
        <v>89</v>
      </c>
      <c r="T3476" s="34">
        <f>_xlfn.XLOOKUP(B3476,Demog!$A$2:$A$219,Demog!$P$2:$P$219,,,2)</f>
        <v>58701</v>
      </c>
      <c r="U3476" s="34">
        <f t="shared" si="54"/>
        <v>29</v>
      </c>
      <c r="V3476" s="13">
        <f>IF(OR(Table1[[#This Row],[7d_positivity_public]]=0,ISBLANK(Table1[[#This Row],[7d_positivity_public]])),"",(Table1[[#This Row],[7d_positivity_public]]-Table1[[#This Row],[7d_positivity_all]])/Table1[[#This Row],[7d_positivity_public]])</f>
        <v>0.33333333333333331</v>
      </c>
      <c r="W3476">
        <v>4</v>
      </c>
    </row>
    <row r="3477" spans="1:23" x14ac:dyDescent="0.25">
      <c r="A3477" s="10">
        <v>44463</v>
      </c>
      <c r="B3477">
        <v>2337</v>
      </c>
      <c r="C3477" t="s">
        <v>165</v>
      </c>
      <c r="D3477">
        <v>7</v>
      </c>
      <c r="E3477">
        <v>13</v>
      </c>
      <c r="F3477">
        <v>-6</v>
      </c>
      <c r="G3477">
        <v>6</v>
      </c>
      <c r="H3477">
        <v>86</v>
      </c>
      <c r="J3477">
        <v>80</v>
      </c>
      <c r="K3477">
        <v>87</v>
      </c>
      <c r="L3477">
        <v>86</v>
      </c>
      <c r="M3477">
        <v>88</v>
      </c>
      <c r="N3477">
        <v>79</v>
      </c>
      <c r="O3477">
        <v>69</v>
      </c>
      <c r="P3477">
        <v>80</v>
      </c>
      <c r="Q3477">
        <v>76</v>
      </c>
      <c r="R3477">
        <v>84</v>
      </c>
      <c r="T3477" s="34">
        <f>_xlfn.XLOOKUP(B3477,Demog!$A$2:$A$219,Demog!$P$2:$P$219,,,2)</f>
        <v>60538</v>
      </c>
      <c r="U3477" s="34">
        <f t="shared" si="54"/>
        <v>30</v>
      </c>
      <c r="V3477" s="13">
        <f>IF(OR(Table1[[#This Row],[7d_positivity_public]]=0,ISBLANK(Table1[[#This Row],[7d_positivity_public]])),"",(Table1[[#This Row],[7d_positivity_public]]-Table1[[#This Row],[7d_positivity_all]])/Table1[[#This Row],[7d_positivity_public]])</f>
        <v>0.33333333333333331</v>
      </c>
      <c r="W3477">
        <v>4</v>
      </c>
    </row>
    <row r="3478" spans="1:23" x14ac:dyDescent="0.25">
      <c r="A3478" s="10">
        <v>44463</v>
      </c>
      <c r="B3478">
        <v>2338</v>
      </c>
      <c r="C3478" t="s">
        <v>166</v>
      </c>
      <c r="D3478">
        <v>3</v>
      </c>
      <c r="E3478">
        <v>5</v>
      </c>
      <c r="F3478">
        <v>-2</v>
      </c>
      <c r="G3478">
        <v>3</v>
      </c>
      <c r="H3478">
        <v>95</v>
      </c>
      <c r="J3478">
        <v>83</v>
      </c>
      <c r="K3478">
        <v>96</v>
      </c>
      <c r="L3478">
        <v>96</v>
      </c>
      <c r="M3478">
        <v>94</v>
      </c>
      <c r="N3478">
        <v>83</v>
      </c>
      <c r="O3478">
        <v>68</v>
      </c>
      <c r="P3478">
        <v>85</v>
      </c>
      <c r="Q3478">
        <v>82</v>
      </c>
      <c r="R3478">
        <v>90</v>
      </c>
      <c r="T3478" s="34">
        <f>_xlfn.XLOOKUP(B3478,Demog!$A$2:$A$219,Demog!$P$2:$P$219,,,2)</f>
        <v>41463</v>
      </c>
      <c r="U3478" s="34">
        <f t="shared" si="54"/>
        <v>9</v>
      </c>
      <c r="V3478" s="13">
        <f>IF(OR(Table1[[#This Row],[7d_positivity_public]]=0,ISBLANK(Table1[[#This Row],[7d_positivity_public]])),"",(Table1[[#This Row],[7d_positivity_public]]-Table1[[#This Row],[7d_positivity_all]])/Table1[[#This Row],[7d_positivity_public]])</f>
        <v>0.33333333333333331</v>
      </c>
      <c r="W3478">
        <v>2</v>
      </c>
    </row>
    <row r="3479" spans="1:23" x14ac:dyDescent="0.25">
      <c r="A3479" s="10">
        <v>44463</v>
      </c>
      <c r="B3479">
        <v>2341</v>
      </c>
      <c r="C3479" t="s">
        <v>167</v>
      </c>
      <c r="D3479">
        <v>7</v>
      </c>
      <c r="E3479">
        <v>8</v>
      </c>
      <c r="F3479">
        <v>-1</v>
      </c>
      <c r="G3479">
        <v>4</v>
      </c>
      <c r="H3479">
        <v>88</v>
      </c>
      <c r="J3479">
        <v>86</v>
      </c>
      <c r="K3479">
        <v>88</v>
      </c>
      <c r="L3479">
        <v>86</v>
      </c>
      <c r="M3479">
        <v>90</v>
      </c>
      <c r="N3479">
        <v>83</v>
      </c>
      <c r="O3479">
        <v>76</v>
      </c>
      <c r="P3479">
        <v>83</v>
      </c>
      <c r="Q3479">
        <v>78</v>
      </c>
      <c r="R3479">
        <v>87</v>
      </c>
      <c r="T3479" s="34">
        <f>_xlfn.XLOOKUP(B3479,Demog!$A$2:$A$219,Demog!$P$2:$P$219,,,2)</f>
        <v>74816</v>
      </c>
      <c r="U3479" s="34">
        <f t="shared" si="54"/>
        <v>37</v>
      </c>
      <c r="V3479" s="13">
        <f>IF(OR(Table1[[#This Row],[7d_positivity_public]]=0,ISBLANK(Table1[[#This Row],[7d_positivity_public]])),"",(Table1[[#This Row],[7d_positivity_public]]-Table1[[#This Row],[7d_positivity_all]])/Table1[[#This Row],[7d_positivity_public]])</f>
        <v>0.25</v>
      </c>
      <c r="W3479">
        <v>3</v>
      </c>
    </row>
    <row r="3480" spans="1:23" x14ac:dyDescent="0.25">
      <c r="A3480" s="10">
        <v>44463</v>
      </c>
      <c r="B3480">
        <v>2342</v>
      </c>
      <c r="C3480" t="s">
        <v>168</v>
      </c>
      <c r="D3480">
        <v>10</v>
      </c>
      <c r="E3480">
        <v>6</v>
      </c>
      <c r="F3480">
        <v>4</v>
      </c>
      <c r="G3480">
        <v>6</v>
      </c>
      <c r="H3480">
        <v>86</v>
      </c>
      <c r="J3480">
        <v>79</v>
      </c>
      <c r="K3480">
        <v>86</v>
      </c>
      <c r="L3480">
        <v>80</v>
      </c>
      <c r="M3480">
        <v>89</v>
      </c>
      <c r="N3480">
        <v>80</v>
      </c>
      <c r="O3480">
        <v>68</v>
      </c>
      <c r="P3480">
        <v>81</v>
      </c>
      <c r="Q3480">
        <v>70</v>
      </c>
      <c r="R3480">
        <v>86</v>
      </c>
      <c r="T3480" s="34">
        <f>_xlfn.XLOOKUP(B3480,Demog!$A$2:$A$219,Demog!$P$2:$P$219,,,2)</f>
        <v>19952</v>
      </c>
      <c r="U3480" s="34">
        <f t="shared" si="54"/>
        <v>14</v>
      </c>
      <c r="V3480" s="13">
        <f>IF(OR(Table1[[#This Row],[7d_positivity_public]]=0,ISBLANK(Table1[[#This Row],[7d_positivity_public]])),"",(Table1[[#This Row],[7d_positivity_public]]-Table1[[#This Row],[7d_positivity_all]])/Table1[[#This Row],[7d_positivity_public]])</f>
        <v>0.33333333333333331</v>
      </c>
      <c r="W3480">
        <v>4</v>
      </c>
    </row>
    <row r="3481" spans="1:23" x14ac:dyDescent="0.25">
      <c r="A3481" s="10">
        <v>44463</v>
      </c>
      <c r="B3481">
        <v>3111</v>
      </c>
      <c r="C3481" t="s">
        <v>169</v>
      </c>
      <c r="D3481">
        <v>4</v>
      </c>
      <c r="E3481">
        <v>3</v>
      </c>
      <c r="F3481">
        <v>1</v>
      </c>
      <c r="G3481">
        <v>7</v>
      </c>
      <c r="H3481">
        <v>92</v>
      </c>
      <c r="J3481">
        <v>88</v>
      </c>
      <c r="K3481">
        <v>92</v>
      </c>
      <c r="L3481">
        <v>99</v>
      </c>
      <c r="M3481">
        <v>85</v>
      </c>
      <c r="N3481">
        <v>84</v>
      </c>
      <c r="O3481">
        <v>78</v>
      </c>
      <c r="P3481">
        <v>85</v>
      </c>
      <c r="Q3481">
        <v>89</v>
      </c>
      <c r="R3481">
        <v>80</v>
      </c>
      <c r="T3481" s="34">
        <f>_xlfn.XLOOKUP(B3481,Demog!$A$2:$A$219,Demog!$P$2:$P$219,,,2)</f>
        <v>54587</v>
      </c>
      <c r="U3481" s="34">
        <f t="shared" si="54"/>
        <v>15</v>
      </c>
      <c r="V3481" s="13">
        <f>IF(OR(Table1[[#This Row],[7d_positivity_public]]=0,ISBLANK(Table1[[#This Row],[7d_positivity_public]])),"",(Table1[[#This Row],[7d_positivity_public]]-Table1[[#This Row],[7d_positivity_all]])/Table1[[#This Row],[7d_positivity_public]])</f>
        <v>0.7142857142857143</v>
      </c>
      <c r="W3481">
        <v>2</v>
      </c>
    </row>
    <row r="3482" spans="1:23" x14ac:dyDescent="0.25">
      <c r="A3482" s="10">
        <v>44463</v>
      </c>
      <c r="B3482">
        <v>3112</v>
      </c>
      <c r="C3482" t="s">
        <v>170</v>
      </c>
      <c r="D3482">
        <v>1</v>
      </c>
      <c r="E3482">
        <v>3</v>
      </c>
      <c r="F3482">
        <v>-2</v>
      </c>
      <c r="G3482">
        <v>3</v>
      </c>
      <c r="H3482">
        <v>84</v>
      </c>
      <c r="J3482">
        <v>89</v>
      </c>
      <c r="K3482">
        <v>84</v>
      </c>
      <c r="L3482">
        <v>84</v>
      </c>
      <c r="M3482">
        <v>84</v>
      </c>
      <c r="N3482">
        <v>80</v>
      </c>
      <c r="O3482">
        <v>80</v>
      </c>
      <c r="P3482">
        <v>80</v>
      </c>
      <c r="Q3482">
        <v>77</v>
      </c>
      <c r="R3482">
        <v>81</v>
      </c>
      <c r="T3482" s="34">
        <f>_xlfn.XLOOKUP(B3482,Demog!$A$2:$A$219,Demog!$P$2:$P$219,,,2)</f>
        <v>17729</v>
      </c>
      <c r="U3482" s="34">
        <f t="shared" si="54"/>
        <v>1</v>
      </c>
      <c r="V3482" s="13">
        <f>IF(OR(Table1[[#This Row],[7d_positivity_public]]=0,ISBLANK(Table1[[#This Row],[7d_positivity_public]])),"",(Table1[[#This Row],[7d_positivity_public]]-Table1[[#This Row],[7d_positivity_all]])/Table1[[#This Row],[7d_positivity_public]])</f>
        <v>0.66666666666666663</v>
      </c>
      <c r="W3482">
        <v>1</v>
      </c>
    </row>
    <row r="3483" spans="1:23" x14ac:dyDescent="0.25">
      <c r="A3483" s="10">
        <v>44463</v>
      </c>
      <c r="B3483">
        <v>3113</v>
      </c>
      <c r="C3483" t="s">
        <v>171</v>
      </c>
      <c r="D3483">
        <v>2</v>
      </c>
      <c r="E3483">
        <v>3</v>
      </c>
      <c r="F3483">
        <v>-1</v>
      </c>
      <c r="G3483">
        <v>2</v>
      </c>
      <c r="H3483">
        <v>84</v>
      </c>
      <c r="J3483">
        <v>86</v>
      </c>
      <c r="K3483">
        <v>84</v>
      </c>
      <c r="L3483">
        <v>85</v>
      </c>
      <c r="M3483">
        <v>84</v>
      </c>
      <c r="N3483">
        <v>79</v>
      </c>
      <c r="O3483">
        <v>78</v>
      </c>
      <c r="P3483">
        <v>79</v>
      </c>
      <c r="Q3483">
        <v>78</v>
      </c>
      <c r="R3483">
        <v>81</v>
      </c>
      <c r="T3483" s="34">
        <f>_xlfn.XLOOKUP(B3483,Demog!$A$2:$A$219,Demog!$P$2:$P$219,,,2)</f>
        <v>23478</v>
      </c>
      <c r="U3483" s="34">
        <f t="shared" si="54"/>
        <v>3</v>
      </c>
      <c r="V3483" s="13">
        <f>IF(OR(Table1[[#This Row],[7d_positivity_public]]=0,ISBLANK(Table1[[#This Row],[7d_positivity_public]])),"",(Table1[[#This Row],[7d_positivity_public]]-Table1[[#This Row],[7d_positivity_all]])/Table1[[#This Row],[7d_positivity_public]])</f>
        <v>0.5</v>
      </c>
      <c r="W3483">
        <v>1</v>
      </c>
    </row>
    <row r="3484" spans="1:23" x14ac:dyDescent="0.25">
      <c r="A3484" s="10">
        <v>44463</v>
      </c>
      <c r="B3484">
        <v>3114</v>
      </c>
      <c r="C3484" t="s">
        <v>172</v>
      </c>
      <c r="D3484">
        <v>3</v>
      </c>
      <c r="E3484">
        <v>4</v>
      </c>
      <c r="F3484">
        <v>-1</v>
      </c>
      <c r="G3484">
        <v>4</v>
      </c>
      <c r="H3484">
        <v>86</v>
      </c>
      <c r="J3484">
        <v>87</v>
      </c>
      <c r="K3484">
        <v>86</v>
      </c>
      <c r="L3484">
        <v>86</v>
      </c>
      <c r="M3484">
        <v>86</v>
      </c>
      <c r="N3484">
        <v>81</v>
      </c>
      <c r="O3484">
        <v>80</v>
      </c>
      <c r="P3484">
        <v>82</v>
      </c>
      <c r="Q3484">
        <v>79</v>
      </c>
      <c r="R3484">
        <v>83</v>
      </c>
      <c r="T3484" s="34">
        <f>_xlfn.XLOOKUP(B3484,Demog!$A$2:$A$219,Demog!$P$2:$P$219,,,2)</f>
        <v>32171</v>
      </c>
      <c r="U3484" s="34">
        <f t="shared" si="54"/>
        <v>7</v>
      </c>
      <c r="V3484" s="13">
        <f>IF(OR(Table1[[#This Row],[7d_positivity_public]]=0,ISBLANK(Table1[[#This Row],[7d_positivity_public]])),"",(Table1[[#This Row],[7d_positivity_public]]-Table1[[#This Row],[7d_positivity_all]])/Table1[[#This Row],[7d_positivity_public]])</f>
        <v>0.5</v>
      </c>
      <c r="W3484">
        <v>2</v>
      </c>
    </row>
    <row r="3485" spans="1:23" x14ac:dyDescent="0.25">
      <c r="A3485" s="10">
        <v>44463</v>
      </c>
      <c r="B3485">
        <v>3115</v>
      </c>
      <c r="C3485" t="s">
        <v>173</v>
      </c>
      <c r="D3485">
        <v>7</v>
      </c>
      <c r="E3485">
        <v>5</v>
      </c>
      <c r="F3485">
        <v>2</v>
      </c>
      <c r="G3485">
        <v>8</v>
      </c>
      <c r="H3485">
        <v>90</v>
      </c>
      <c r="J3485">
        <v>92</v>
      </c>
      <c r="K3485">
        <v>90</v>
      </c>
      <c r="L3485">
        <v>88</v>
      </c>
      <c r="M3485">
        <v>91</v>
      </c>
      <c r="N3485">
        <v>86</v>
      </c>
      <c r="O3485">
        <v>86</v>
      </c>
      <c r="P3485">
        <v>86</v>
      </c>
      <c r="Q3485">
        <v>83</v>
      </c>
      <c r="R3485">
        <v>89</v>
      </c>
      <c r="T3485" s="34">
        <f>_xlfn.XLOOKUP(B3485,Demog!$A$2:$A$219,Demog!$P$2:$P$219,,,2)</f>
        <v>24774</v>
      </c>
      <c r="U3485" s="34">
        <f t="shared" si="54"/>
        <v>12</v>
      </c>
      <c r="V3485" s="13">
        <f>IF(OR(Table1[[#This Row],[7d_positivity_public]]=0,ISBLANK(Table1[[#This Row],[7d_positivity_public]])),"",(Table1[[#This Row],[7d_positivity_public]]-Table1[[#This Row],[7d_positivity_all]])/Table1[[#This Row],[7d_positivity_public]])</f>
        <v>0.375</v>
      </c>
      <c r="W3485">
        <v>5</v>
      </c>
    </row>
    <row r="3486" spans="1:23" x14ac:dyDescent="0.25">
      <c r="A3486" s="10">
        <v>44463</v>
      </c>
      <c r="B3486">
        <v>3116</v>
      </c>
      <c r="C3486" t="s">
        <v>174</v>
      </c>
      <c r="D3486">
        <v>5</v>
      </c>
      <c r="E3486">
        <v>5</v>
      </c>
      <c r="F3486">
        <v>0</v>
      </c>
      <c r="G3486">
        <v>7</v>
      </c>
      <c r="H3486">
        <v>91</v>
      </c>
      <c r="J3486">
        <v>89</v>
      </c>
      <c r="K3486">
        <v>91</v>
      </c>
      <c r="L3486">
        <v>93</v>
      </c>
      <c r="M3486">
        <v>89</v>
      </c>
      <c r="N3486">
        <v>85</v>
      </c>
      <c r="O3486">
        <v>80</v>
      </c>
      <c r="P3486">
        <v>85</v>
      </c>
      <c r="Q3486">
        <v>85</v>
      </c>
      <c r="R3486">
        <v>85</v>
      </c>
      <c r="T3486" s="34">
        <f>_xlfn.XLOOKUP(B3486,Demog!$A$2:$A$219,Demog!$P$2:$P$219,,,2)</f>
        <v>24621</v>
      </c>
      <c r="U3486" s="34">
        <f t="shared" si="54"/>
        <v>9</v>
      </c>
      <c r="V3486" s="13">
        <f>IF(OR(Table1[[#This Row],[7d_positivity_public]]=0,ISBLANK(Table1[[#This Row],[7d_positivity_public]])),"",(Table1[[#This Row],[7d_positivity_public]]-Table1[[#This Row],[7d_positivity_all]])/Table1[[#This Row],[7d_positivity_public]])</f>
        <v>0.5714285714285714</v>
      </c>
      <c r="W3486">
        <v>3</v>
      </c>
    </row>
    <row r="3487" spans="1:23" x14ac:dyDescent="0.25">
      <c r="A3487" s="10">
        <v>44463</v>
      </c>
      <c r="B3487">
        <v>3117</v>
      </c>
      <c r="C3487" t="s">
        <v>175</v>
      </c>
      <c r="D3487">
        <v>4</v>
      </c>
      <c r="E3487">
        <v>4</v>
      </c>
      <c r="F3487">
        <v>0</v>
      </c>
      <c r="G3487">
        <v>5</v>
      </c>
      <c r="H3487">
        <v>90</v>
      </c>
      <c r="J3487">
        <v>86</v>
      </c>
      <c r="K3487">
        <v>90</v>
      </c>
      <c r="L3487">
        <v>90</v>
      </c>
      <c r="M3487">
        <v>90</v>
      </c>
      <c r="N3487">
        <v>84</v>
      </c>
      <c r="O3487">
        <v>77</v>
      </c>
      <c r="P3487">
        <v>84</v>
      </c>
      <c r="Q3487">
        <v>82</v>
      </c>
      <c r="R3487">
        <v>86</v>
      </c>
      <c r="T3487" s="34">
        <f>_xlfn.XLOOKUP(B3487,Demog!$A$2:$A$219,Demog!$P$2:$P$219,,,2)</f>
        <v>20949</v>
      </c>
      <c r="U3487" s="34">
        <f t="shared" si="54"/>
        <v>6</v>
      </c>
      <c r="V3487" s="13">
        <f>IF(OR(Table1[[#This Row],[7d_positivity_public]]=0,ISBLANK(Table1[[#This Row],[7d_positivity_public]])),"",(Table1[[#This Row],[7d_positivity_public]]-Table1[[#This Row],[7d_positivity_all]])/Table1[[#This Row],[7d_positivity_public]])</f>
        <v>0.4</v>
      </c>
      <c r="W3487">
        <v>3</v>
      </c>
    </row>
    <row r="3488" spans="1:23" x14ac:dyDescent="0.25">
      <c r="A3488" s="10">
        <v>44463</v>
      </c>
      <c r="B3488">
        <v>3211</v>
      </c>
      <c r="C3488" t="s">
        <v>176</v>
      </c>
      <c r="D3488">
        <v>12</v>
      </c>
      <c r="E3488">
        <v>16</v>
      </c>
      <c r="F3488">
        <v>-4</v>
      </c>
      <c r="G3488">
        <v>7</v>
      </c>
      <c r="H3488">
        <v>94</v>
      </c>
      <c r="J3488">
        <v>84</v>
      </c>
      <c r="K3488">
        <v>94</v>
      </c>
      <c r="L3488">
        <v>99</v>
      </c>
      <c r="M3488">
        <v>85</v>
      </c>
      <c r="N3488">
        <v>85</v>
      </c>
      <c r="O3488">
        <v>68</v>
      </c>
      <c r="P3488">
        <v>85</v>
      </c>
      <c r="Q3488">
        <v>88</v>
      </c>
      <c r="R3488">
        <v>80</v>
      </c>
      <c r="T3488" s="34">
        <f>_xlfn.XLOOKUP(B3488,Demog!$A$2:$A$219,Demog!$P$2:$P$219,,,2)</f>
        <v>41934</v>
      </c>
      <c r="U3488" s="34">
        <f t="shared" si="54"/>
        <v>35</v>
      </c>
      <c r="V3488" s="13">
        <f>IF(OR(Table1[[#This Row],[7d_positivity_public]]=0,ISBLANK(Table1[[#This Row],[7d_positivity_public]])),"",(Table1[[#This Row],[7d_positivity_public]]-Table1[[#This Row],[7d_positivity_all]])/Table1[[#This Row],[7d_positivity_public]])</f>
        <v>0.8571428571428571</v>
      </c>
      <c r="W3488">
        <v>1</v>
      </c>
    </row>
    <row r="3489" spans="1:23" x14ac:dyDescent="0.25">
      <c r="A3489" s="10">
        <v>44463</v>
      </c>
      <c r="B3489">
        <v>3212</v>
      </c>
      <c r="C3489" t="s">
        <v>177</v>
      </c>
      <c r="D3489">
        <v>9</v>
      </c>
      <c r="E3489">
        <v>16</v>
      </c>
      <c r="F3489">
        <v>-7</v>
      </c>
      <c r="G3489">
        <v>9</v>
      </c>
      <c r="H3489">
        <v>93</v>
      </c>
      <c r="J3489">
        <v>81</v>
      </c>
      <c r="K3489">
        <v>93</v>
      </c>
      <c r="L3489">
        <v>97</v>
      </c>
      <c r="M3489">
        <v>87</v>
      </c>
      <c r="N3489">
        <v>85</v>
      </c>
      <c r="O3489">
        <v>71</v>
      </c>
      <c r="P3489">
        <v>86</v>
      </c>
      <c r="Q3489">
        <v>88</v>
      </c>
      <c r="R3489">
        <v>82</v>
      </c>
      <c r="T3489" s="34">
        <f>_xlfn.XLOOKUP(B3489,Demog!$A$2:$A$219,Demog!$P$2:$P$219,,,2)</f>
        <v>47203</v>
      </c>
      <c r="U3489" s="34">
        <f t="shared" si="54"/>
        <v>30</v>
      </c>
      <c r="V3489" s="13">
        <f>IF(OR(Table1[[#This Row],[7d_positivity_public]]=0,ISBLANK(Table1[[#This Row],[7d_positivity_public]])),"",(Table1[[#This Row],[7d_positivity_public]]-Table1[[#This Row],[7d_positivity_all]])/Table1[[#This Row],[7d_positivity_public]])</f>
        <v>0.66666666666666663</v>
      </c>
      <c r="W3489">
        <v>3</v>
      </c>
    </row>
    <row r="3490" spans="1:23" x14ac:dyDescent="0.25">
      <c r="A3490" s="10">
        <v>44463</v>
      </c>
      <c r="B3490">
        <v>3213</v>
      </c>
      <c r="C3490" t="s">
        <v>178</v>
      </c>
      <c r="D3490">
        <v>7</v>
      </c>
      <c r="E3490">
        <v>8</v>
      </c>
      <c r="F3490">
        <v>-1</v>
      </c>
      <c r="G3490">
        <v>4</v>
      </c>
      <c r="H3490">
        <v>93</v>
      </c>
      <c r="J3490">
        <v>91</v>
      </c>
      <c r="K3490">
        <v>93</v>
      </c>
      <c r="L3490">
        <v>95</v>
      </c>
      <c r="M3490">
        <v>92</v>
      </c>
      <c r="N3490">
        <v>88</v>
      </c>
      <c r="O3490">
        <v>77</v>
      </c>
      <c r="P3490">
        <v>88</v>
      </c>
      <c r="Q3490">
        <v>88</v>
      </c>
      <c r="R3490">
        <v>88</v>
      </c>
      <c r="T3490" s="34">
        <f>_xlfn.XLOOKUP(B3490,Demog!$A$2:$A$219,Demog!$P$2:$P$219,,,2)</f>
        <v>32904</v>
      </c>
      <c r="U3490" s="34">
        <f t="shared" si="54"/>
        <v>16</v>
      </c>
      <c r="V3490" s="13">
        <f>IF(OR(Table1[[#This Row],[7d_positivity_public]]=0,ISBLANK(Table1[[#This Row],[7d_positivity_public]])),"",(Table1[[#This Row],[7d_positivity_public]]-Table1[[#This Row],[7d_positivity_all]])/Table1[[#This Row],[7d_positivity_public]])</f>
        <v>0.5</v>
      </c>
      <c r="W3490">
        <v>2</v>
      </c>
    </row>
    <row r="3491" spans="1:23" x14ac:dyDescent="0.25">
      <c r="A3491" s="10">
        <v>44463</v>
      </c>
      <c r="B3491">
        <v>3221</v>
      </c>
      <c r="C3491" t="s">
        <v>179</v>
      </c>
      <c r="D3491">
        <v>30</v>
      </c>
      <c r="E3491">
        <v>39</v>
      </c>
      <c r="F3491">
        <v>-9</v>
      </c>
      <c r="G3491">
        <v>14</v>
      </c>
      <c r="H3491">
        <v>80</v>
      </c>
      <c r="J3491">
        <v>75</v>
      </c>
      <c r="K3491">
        <v>80</v>
      </c>
      <c r="L3491">
        <v>82</v>
      </c>
      <c r="M3491">
        <v>79</v>
      </c>
      <c r="N3491">
        <v>69</v>
      </c>
      <c r="O3491">
        <v>61</v>
      </c>
      <c r="P3491">
        <v>69</v>
      </c>
      <c r="Q3491">
        <v>69</v>
      </c>
      <c r="R3491">
        <v>70</v>
      </c>
      <c r="T3491" s="34">
        <f>_xlfn.XLOOKUP(B3491,Demog!$A$2:$A$219,Demog!$P$2:$P$219,,,2)</f>
        <v>19960</v>
      </c>
      <c r="U3491" s="34">
        <f t="shared" si="54"/>
        <v>42</v>
      </c>
      <c r="V3491" s="13">
        <f>IF(OR(Table1[[#This Row],[7d_positivity_public]]=0,ISBLANK(Table1[[#This Row],[7d_positivity_public]])),"",(Table1[[#This Row],[7d_positivity_public]]-Table1[[#This Row],[7d_positivity_all]])/Table1[[#This Row],[7d_positivity_public]])</f>
        <v>0.2857142857142857</v>
      </c>
      <c r="W3491">
        <v>10</v>
      </c>
    </row>
    <row r="3492" spans="1:23" x14ac:dyDescent="0.25">
      <c r="A3492" s="10">
        <v>44463</v>
      </c>
      <c r="B3492">
        <v>3222</v>
      </c>
      <c r="C3492" t="s">
        <v>180</v>
      </c>
      <c r="D3492">
        <v>12</v>
      </c>
      <c r="E3492">
        <v>12</v>
      </c>
      <c r="F3492">
        <v>0</v>
      </c>
      <c r="G3492">
        <v>7</v>
      </c>
      <c r="H3492">
        <v>93</v>
      </c>
      <c r="J3492">
        <v>80</v>
      </c>
      <c r="K3492">
        <v>93</v>
      </c>
      <c r="L3492">
        <v>97</v>
      </c>
      <c r="M3492">
        <v>86</v>
      </c>
      <c r="N3492">
        <v>84</v>
      </c>
      <c r="O3492">
        <v>64</v>
      </c>
      <c r="P3492">
        <v>85</v>
      </c>
      <c r="Q3492">
        <v>87</v>
      </c>
      <c r="R3492">
        <v>81</v>
      </c>
      <c r="T3492" s="34">
        <f>_xlfn.XLOOKUP(B3492,Demog!$A$2:$A$219,Demog!$P$2:$P$219,,,2)</f>
        <v>12392</v>
      </c>
      <c r="U3492" s="34">
        <f t="shared" si="54"/>
        <v>10</v>
      </c>
      <c r="V3492" s="13">
        <f>IF(OR(Table1[[#This Row],[7d_positivity_public]]=0,ISBLANK(Table1[[#This Row],[7d_positivity_public]])),"",(Table1[[#This Row],[7d_positivity_public]]-Table1[[#This Row],[7d_positivity_all]])/Table1[[#This Row],[7d_positivity_public]])</f>
        <v>0.7142857142857143</v>
      </c>
      <c r="W3492">
        <v>2</v>
      </c>
    </row>
    <row r="3493" spans="1:23" x14ac:dyDescent="0.25">
      <c r="A3493" s="10">
        <v>44463</v>
      </c>
      <c r="B3493">
        <v>3223</v>
      </c>
      <c r="C3493" t="s">
        <v>181</v>
      </c>
      <c r="D3493">
        <v>15</v>
      </c>
      <c r="E3493">
        <v>21</v>
      </c>
      <c r="F3493">
        <v>-6</v>
      </c>
      <c r="G3493">
        <v>8</v>
      </c>
      <c r="H3493">
        <v>89</v>
      </c>
      <c r="J3493">
        <v>84</v>
      </c>
      <c r="K3493">
        <v>90</v>
      </c>
      <c r="L3493">
        <v>92</v>
      </c>
      <c r="M3493">
        <v>86</v>
      </c>
      <c r="N3493">
        <v>83</v>
      </c>
      <c r="O3493">
        <v>73</v>
      </c>
      <c r="P3493">
        <v>83</v>
      </c>
      <c r="Q3493">
        <v>84</v>
      </c>
      <c r="R3493">
        <v>82</v>
      </c>
      <c r="T3493" s="34">
        <f>_xlfn.XLOOKUP(B3493,Demog!$A$2:$A$219,Demog!$P$2:$P$219,,,2)</f>
        <v>29180</v>
      </c>
      <c r="U3493" s="34">
        <f t="shared" si="54"/>
        <v>31</v>
      </c>
      <c r="V3493" s="13">
        <f>IF(OR(Table1[[#This Row],[7d_positivity_public]]=0,ISBLANK(Table1[[#This Row],[7d_positivity_public]])),"",(Table1[[#This Row],[7d_positivity_public]]-Table1[[#This Row],[7d_positivity_all]])/Table1[[#This Row],[7d_positivity_public]])</f>
        <v>0.375</v>
      </c>
      <c r="W3493">
        <v>5</v>
      </c>
    </row>
    <row r="3494" spans="1:23" x14ac:dyDescent="0.25">
      <c r="A3494" s="10">
        <v>44463</v>
      </c>
      <c r="B3494">
        <v>3231</v>
      </c>
      <c r="C3494" t="s">
        <v>182</v>
      </c>
      <c r="D3494">
        <v>4</v>
      </c>
      <c r="E3494">
        <v>8</v>
      </c>
      <c r="F3494">
        <v>-4</v>
      </c>
      <c r="G3494">
        <v>4</v>
      </c>
      <c r="H3494">
        <v>94</v>
      </c>
      <c r="J3494">
        <v>87</v>
      </c>
      <c r="K3494">
        <v>94</v>
      </c>
      <c r="L3494">
        <v>96</v>
      </c>
      <c r="M3494">
        <v>91</v>
      </c>
      <c r="N3494">
        <v>87</v>
      </c>
      <c r="O3494">
        <v>80</v>
      </c>
      <c r="P3494">
        <v>88</v>
      </c>
      <c r="Q3494">
        <v>88</v>
      </c>
      <c r="R3494">
        <v>87</v>
      </c>
      <c r="T3494" s="34">
        <f>_xlfn.XLOOKUP(B3494,Demog!$A$2:$A$219,Demog!$P$2:$P$219,,,2)</f>
        <v>18027</v>
      </c>
      <c r="U3494" s="34">
        <f t="shared" si="54"/>
        <v>5</v>
      </c>
      <c r="V3494" s="13">
        <f>IF(OR(Table1[[#This Row],[7d_positivity_public]]=0,ISBLANK(Table1[[#This Row],[7d_positivity_public]])),"",(Table1[[#This Row],[7d_positivity_public]]-Table1[[#This Row],[7d_positivity_all]])/Table1[[#This Row],[7d_positivity_public]])</f>
        <v>0.5</v>
      </c>
      <c r="W3494">
        <v>2</v>
      </c>
    </row>
    <row r="3495" spans="1:23" x14ac:dyDescent="0.25">
      <c r="A3495" s="10">
        <v>44463</v>
      </c>
      <c r="B3495">
        <v>3232</v>
      </c>
      <c r="C3495" t="s">
        <v>183</v>
      </c>
      <c r="D3495">
        <v>9</v>
      </c>
      <c r="E3495">
        <v>8</v>
      </c>
      <c r="F3495">
        <v>1</v>
      </c>
      <c r="G3495">
        <v>8</v>
      </c>
      <c r="H3495">
        <v>93</v>
      </c>
      <c r="J3495">
        <v>91</v>
      </c>
      <c r="K3495">
        <v>93</v>
      </c>
      <c r="L3495">
        <v>95</v>
      </c>
      <c r="M3495">
        <v>92</v>
      </c>
      <c r="N3495">
        <v>87</v>
      </c>
      <c r="O3495">
        <v>84</v>
      </c>
      <c r="P3495">
        <v>88</v>
      </c>
      <c r="Q3495">
        <v>87</v>
      </c>
      <c r="R3495">
        <v>88</v>
      </c>
      <c r="T3495" s="34">
        <f>_xlfn.XLOOKUP(B3495,Demog!$A$2:$A$219,Demog!$P$2:$P$219,,,2)</f>
        <v>34575</v>
      </c>
      <c r="U3495" s="34">
        <f t="shared" si="54"/>
        <v>22</v>
      </c>
      <c r="V3495" s="13">
        <f>IF(OR(Table1[[#This Row],[7d_positivity_public]]=0,ISBLANK(Table1[[#This Row],[7d_positivity_public]])),"",(Table1[[#This Row],[7d_positivity_public]]-Table1[[#This Row],[7d_positivity_all]])/Table1[[#This Row],[7d_positivity_public]])</f>
        <v>0.5</v>
      </c>
      <c r="W3495">
        <v>4</v>
      </c>
    </row>
    <row r="3496" spans="1:23" x14ac:dyDescent="0.25">
      <c r="A3496" s="10">
        <v>44463</v>
      </c>
      <c r="B3496">
        <v>3233</v>
      </c>
      <c r="C3496" t="s">
        <v>184</v>
      </c>
      <c r="D3496">
        <v>5</v>
      </c>
      <c r="E3496">
        <v>6</v>
      </c>
      <c r="F3496">
        <v>-1</v>
      </c>
      <c r="G3496">
        <v>4</v>
      </c>
      <c r="H3496">
        <v>95</v>
      </c>
      <c r="J3496">
        <v>92</v>
      </c>
      <c r="K3496">
        <v>96</v>
      </c>
      <c r="L3496">
        <v>99</v>
      </c>
      <c r="M3496">
        <v>91</v>
      </c>
      <c r="N3496">
        <v>89</v>
      </c>
      <c r="O3496">
        <v>83</v>
      </c>
      <c r="P3496">
        <v>89</v>
      </c>
      <c r="Q3496">
        <v>90</v>
      </c>
      <c r="R3496">
        <v>88</v>
      </c>
      <c r="T3496" s="34">
        <f>_xlfn.XLOOKUP(B3496,Demog!$A$2:$A$219,Demog!$P$2:$P$219,,,2)</f>
        <v>51292</v>
      </c>
      <c r="U3496" s="34">
        <f t="shared" si="54"/>
        <v>18</v>
      </c>
      <c r="V3496" s="13">
        <f>IF(OR(Table1[[#This Row],[7d_positivity_public]]=0,ISBLANK(Table1[[#This Row],[7d_positivity_public]])),"",(Table1[[#This Row],[7d_positivity_public]]-Table1[[#This Row],[7d_positivity_all]])/Table1[[#This Row],[7d_positivity_public]])</f>
        <v>0.25</v>
      </c>
      <c r="W3496">
        <v>3</v>
      </c>
    </row>
    <row r="3497" spans="1:23" x14ac:dyDescent="0.25">
      <c r="A3497" s="10">
        <v>44463</v>
      </c>
      <c r="B3497">
        <v>3241</v>
      </c>
      <c r="C3497" t="s">
        <v>185</v>
      </c>
      <c r="D3497">
        <v>6</v>
      </c>
      <c r="E3497">
        <v>12</v>
      </c>
      <c r="F3497">
        <v>-6</v>
      </c>
      <c r="G3497">
        <v>5</v>
      </c>
      <c r="H3497">
        <v>87</v>
      </c>
      <c r="J3497">
        <v>88</v>
      </c>
      <c r="K3497">
        <v>87</v>
      </c>
      <c r="L3497">
        <v>88</v>
      </c>
      <c r="M3497">
        <v>87</v>
      </c>
      <c r="N3497">
        <v>82</v>
      </c>
      <c r="O3497">
        <v>81</v>
      </c>
      <c r="P3497">
        <v>82</v>
      </c>
      <c r="Q3497">
        <v>80</v>
      </c>
      <c r="R3497">
        <v>83</v>
      </c>
      <c r="T3497" s="34">
        <f>_xlfn.XLOOKUP(B3497,Demog!$A$2:$A$219,Demog!$P$2:$P$219,,,2)</f>
        <v>37993</v>
      </c>
      <c r="U3497" s="34">
        <f t="shared" si="54"/>
        <v>16</v>
      </c>
      <c r="V3497" s="13">
        <f>IF(OR(Table1[[#This Row],[7d_positivity_public]]=0,ISBLANK(Table1[[#This Row],[7d_positivity_public]])),"",(Table1[[#This Row],[7d_positivity_public]]-Table1[[#This Row],[7d_positivity_all]])/Table1[[#This Row],[7d_positivity_public]])</f>
        <v>0.6</v>
      </c>
      <c r="W3497">
        <v>2</v>
      </c>
    </row>
    <row r="3498" spans="1:23" x14ac:dyDescent="0.25">
      <c r="A3498" s="10">
        <v>44463</v>
      </c>
      <c r="B3498">
        <v>3242</v>
      </c>
      <c r="C3498" t="s">
        <v>186</v>
      </c>
      <c r="D3498">
        <v>6</v>
      </c>
      <c r="E3498">
        <v>9</v>
      </c>
      <c r="F3498">
        <v>-3</v>
      </c>
      <c r="G3498">
        <v>3</v>
      </c>
      <c r="H3498">
        <v>91</v>
      </c>
      <c r="J3498">
        <v>92</v>
      </c>
      <c r="K3498">
        <v>91</v>
      </c>
      <c r="L3498">
        <v>91</v>
      </c>
      <c r="M3498">
        <v>90</v>
      </c>
      <c r="N3498">
        <v>85</v>
      </c>
      <c r="O3498">
        <v>85</v>
      </c>
      <c r="P3498">
        <v>85</v>
      </c>
      <c r="Q3498">
        <v>82</v>
      </c>
      <c r="R3498">
        <v>88</v>
      </c>
      <c r="T3498" s="34">
        <f>_xlfn.XLOOKUP(B3498,Demog!$A$2:$A$219,Demog!$P$2:$P$219,,,2)</f>
        <v>34483</v>
      </c>
      <c r="U3498" s="34">
        <f t="shared" si="54"/>
        <v>14</v>
      </c>
      <c r="V3498" s="13">
        <f>IF(OR(Table1[[#This Row],[7d_positivity_public]]=0,ISBLANK(Table1[[#This Row],[7d_positivity_public]])),"",(Table1[[#This Row],[7d_positivity_public]]-Table1[[#This Row],[7d_positivity_all]])/Table1[[#This Row],[7d_positivity_public]])</f>
        <v>0.33333333333333331</v>
      </c>
      <c r="W3498">
        <v>2</v>
      </c>
    </row>
    <row r="3499" spans="1:23" x14ac:dyDescent="0.25">
      <c r="A3499" s="10">
        <v>44463</v>
      </c>
      <c r="B3499">
        <v>3243</v>
      </c>
      <c r="C3499" t="s">
        <v>187</v>
      </c>
      <c r="D3499">
        <v>3</v>
      </c>
      <c r="E3499">
        <v>18</v>
      </c>
      <c r="F3499">
        <v>-15</v>
      </c>
      <c r="G3499">
        <v>1</v>
      </c>
      <c r="H3499">
        <v>96</v>
      </c>
      <c r="J3499">
        <v>91</v>
      </c>
      <c r="K3499">
        <v>96</v>
      </c>
      <c r="L3499">
        <v>100</v>
      </c>
      <c r="M3499">
        <v>85</v>
      </c>
      <c r="N3499">
        <v>83</v>
      </c>
      <c r="O3499">
        <v>80</v>
      </c>
      <c r="P3499">
        <v>83</v>
      </c>
      <c r="Q3499">
        <v>84</v>
      </c>
      <c r="R3499">
        <v>80</v>
      </c>
      <c r="T3499" s="34">
        <f>_xlfn.XLOOKUP(B3499,Demog!$A$2:$A$219,Demog!$P$2:$P$219,,,2)</f>
        <v>15890</v>
      </c>
      <c r="U3499" s="34">
        <f t="shared" si="54"/>
        <v>3</v>
      </c>
      <c r="V3499" s="13">
        <f>IF(OR(Table1[[#This Row],[7d_positivity_public]]=0,ISBLANK(Table1[[#This Row],[7d_positivity_public]])),"",(Table1[[#This Row],[7d_positivity_public]]-Table1[[#This Row],[7d_positivity_all]])/Table1[[#This Row],[7d_positivity_public]])</f>
        <v>1</v>
      </c>
      <c r="W3499">
        <v>0</v>
      </c>
    </row>
    <row r="3500" spans="1:23" x14ac:dyDescent="0.25">
      <c r="A3500" s="10">
        <v>44463</v>
      </c>
      <c r="B3500">
        <v>3244</v>
      </c>
      <c r="C3500" t="s">
        <v>188</v>
      </c>
      <c r="D3500">
        <v>7</v>
      </c>
      <c r="E3500">
        <v>11</v>
      </c>
      <c r="F3500">
        <v>-4</v>
      </c>
      <c r="G3500">
        <v>4</v>
      </c>
      <c r="H3500">
        <v>94</v>
      </c>
      <c r="J3500">
        <v>92</v>
      </c>
      <c r="K3500">
        <v>94</v>
      </c>
      <c r="L3500">
        <v>96</v>
      </c>
      <c r="M3500">
        <v>91</v>
      </c>
      <c r="N3500">
        <v>88</v>
      </c>
      <c r="O3500">
        <v>84</v>
      </c>
      <c r="P3500">
        <v>88</v>
      </c>
      <c r="Q3500">
        <v>89</v>
      </c>
      <c r="R3500">
        <v>88</v>
      </c>
      <c r="T3500" s="34">
        <f>_xlfn.XLOOKUP(B3500,Demog!$A$2:$A$219,Demog!$P$2:$P$219,,,2)</f>
        <v>42812</v>
      </c>
      <c r="U3500" s="34">
        <f t="shared" si="54"/>
        <v>21</v>
      </c>
      <c r="V3500" s="13">
        <f>IF(OR(Table1[[#This Row],[7d_positivity_public]]=0,ISBLANK(Table1[[#This Row],[7d_positivity_public]])),"",(Table1[[#This Row],[7d_positivity_public]]-Table1[[#This Row],[7d_positivity_all]])/Table1[[#This Row],[7d_positivity_public]])</f>
        <v>0.5</v>
      </c>
      <c r="W3500">
        <v>2</v>
      </c>
    </row>
    <row r="3501" spans="1:23" x14ac:dyDescent="0.25">
      <c r="A3501" s="10">
        <v>44463</v>
      </c>
      <c r="B3501">
        <v>3251</v>
      </c>
      <c r="C3501" t="s">
        <v>189</v>
      </c>
      <c r="D3501">
        <v>4</v>
      </c>
      <c r="E3501">
        <v>6</v>
      </c>
      <c r="F3501">
        <v>-2</v>
      </c>
      <c r="G3501">
        <v>3</v>
      </c>
      <c r="H3501">
        <v>94</v>
      </c>
      <c r="J3501">
        <v>93</v>
      </c>
      <c r="K3501">
        <v>94</v>
      </c>
      <c r="L3501">
        <v>96</v>
      </c>
      <c r="M3501">
        <v>91</v>
      </c>
      <c r="N3501">
        <v>88</v>
      </c>
      <c r="O3501">
        <v>86</v>
      </c>
      <c r="P3501">
        <v>88</v>
      </c>
      <c r="Q3501">
        <v>89</v>
      </c>
      <c r="R3501">
        <v>87</v>
      </c>
      <c r="T3501" s="34">
        <f>_xlfn.XLOOKUP(B3501,Demog!$A$2:$A$219,Demog!$P$2:$P$219,,,2)</f>
        <v>31755</v>
      </c>
      <c r="U3501" s="34">
        <f t="shared" si="54"/>
        <v>9</v>
      </c>
      <c r="V3501" s="13">
        <f>IF(OR(Table1[[#This Row],[7d_positivity_public]]=0,ISBLANK(Table1[[#This Row],[7d_positivity_public]])),"",(Table1[[#This Row],[7d_positivity_public]]-Table1[[#This Row],[7d_positivity_all]])/Table1[[#This Row],[7d_positivity_public]])</f>
        <v>0.33333333333333331</v>
      </c>
      <c r="W3501">
        <v>2</v>
      </c>
    </row>
    <row r="3502" spans="1:23" x14ac:dyDescent="0.25">
      <c r="A3502" s="10">
        <v>44463</v>
      </c>
      <c r="B3502">
        <v>3252</v>
      </c>
      <c r="C3502" t="s">
        <v>190</v>
      </c>
      <c r="D3502">
        <v>7</v>
      </c>
      <c r="E3502">
        <v>9</v>
      </c>
      <c r="F3502">
        <v>-2</v>
      </c>
      <c r="G3502">
        <v>5</v>
      </c>
      <c r="H3502">
        <v>93</v>
      </c>
      <c r="J3502">
        <v>88</v>
      </c>
      <c r="K3502">
        <v>93</v>
      </c>
      <c r="L3502">
        <v>95</v>
      </c>
      <c r="M3502">
        <v>89</v>
      </c>
      <c r="N3502">
        <v>87</v>
      </c>
      <c r="O3502">
        <v>78</v>
      </c>
      <c r="P3502">
        <v>88</v>
      </c>
      <c r="Q3502">
        <v>89</v>
      </c>
      <c r="R3502">
        <v>84</v>
      </c>
      <c r="T3502" s="34">
        <f>_xlfn.XLOOKUP(B3502,Demog!$A$2:$A$219,Demog!$P$2:$P$219,,,2)</f>
        <v>32807</v>
      </c>
      <c r="U3502" s="34">
        <f t="shared" si="54"/>
        <v>16</v>
      </c>
      <c r="V3502" s="13">
        <f>IF(OR(Table1[[#This Row],[7d_positivity_public]]=0,ISBLANK(Table1[[#This Row],[7d_positivity_public]])),"",(Table1[[#This Row],[7d_positivity_public]]-Table1[[#This Row],[7d_positivity_all]])/Table1[[#This Row],[7d_positivity_public]])</f>
        <v>0.4</v>
      </c>
      <c r="W3502">
        <v>3</v>
      </c>
    </row>
    <row r="3503" spans="1:23" x14ac:dyDescent="0.25">
      <c r="A3503" s="10">
        <v>44463</v>
      </c>
      <c r="B3503">
        <v>3253</v>
      </c>
      <c r="C3503" t="s">
        <v>191</v>
      </c>
      <c r="D3503">
        <v>7</v>
      </c>
      <c r="E3503">
        <v>8</v>
      </c>
      <c r="F3503">
        <v>-1</v>
      </c>
      <c r="G3503">
        <v>6</v>
      </c>
      <c r="H3503">
        <v>94</v>
      </c>
      <c r="J3503">
        <v>93</v>
      </c>
      <c r="K3503">
        <v>94</v>
      </c>
      <c r="L3503">
        <v>96</v>
      </c>
      <c r="M3503">
        <v>91</v>
      </c>
      <c r="N3503">
        <v>88</v>
      </c>
      <c r="O3503">
        <v>85</v>
      </c>
      <c r="P3503">
        <v>89</v>
      </c>
      <c r="Q3503">
        <v>90</v>
      </c>
      <c r="R3503">
        <v>88</v>
      </c>
      <c r="T3503" s="34">
        <f>_xlfn.XLOOKUP(B3503,Demog!$A$2:$A$219,Demog!$P$2:$P$219,,,2)</f>
        <v>31246</v>
      </c>
      <c r="U3503" s="34">
        <f t="shared" si="54"/>
        <v>15</v>
      </c>
      <c r="V3503" s="13">
        <f>IF(OR(Table1[[#This Row],[7d_positivity_public]]=0,ISBLANK(Table1[[#This Row],[7d_positivity_public]])),"",(Table1[[#This Row],[7d_positivity_public]]-Table1[[#This Row],[7d_positivity_all]])/Table1[[#This Row],[7d_positivity_public]])</f>
        <v>0.16666666666666666</v>
      </c>
      <c r="W3503">
        <v>5</v>
      </c>
    </row>
    <row r="3504" spans="1:23" x14ac:dyDescent="0.25">
      <c r="A3504" s="10">
        <v>44463</v>
      </c>
      <c r="B3504">
        <v>3261</v>
      </c>
      <c r="C3504" t="s">
        <v>192</v>
      </c>
      <c r="D3504">
        <v>4</v>
      </c>
      <c r="E3504">
        <v>7</v>
      </c>
      <c r="F3504">
        <v>-3</v>
      </c>
      <c r="G3504">
        <v>3</v>
      </c>
      <c r="H3504">
        <v>92</v>
      </c>
      <c r="J3504">
        <v>89</v>
      </c>
      <c r="K3504">
        <v>92</v>
      </c>
      <c r="L3504">
        <v>94</v>
      </c>
      <c r="M3504">
        <v>91</v>
      </c>
      <c r="N3504">
        <v>86</v>
      </c>
      <c r="O3504">
        <v>81</v>
      </c>
      <c r="P3504">
        <v>87</v>
      </c>
      <c r="Q3504">
        <v>86</v>
      </c>
      <c r="R3504">
        <v>87</v>
      </c>
      <c r="T3504" s="34">
        <f>_xlfn.XLOOKUP(B3504,Demog!$A$2:$A$219,Demog!$P$2:$P$219,,,2)</f>
        <v>29561</v>
      </c>
      <c r="U3504" s="34">
        <f t="shared" si="54"/>
        <v>8</v>
      </c>
      <c r="V3504" s="13">
        <f>IF(OR(Table1[[#This Row],[7d_positivity_public]]=0,ISBLANK(Table1[[#This Row],[7d_positivity_public]])),"",(Table1[[#This Row],[7d_positivity_public]]-Table1[[#This Row],[7d_positivity_all]])/Table1[[#This Row],[7d_positivity_public]])</f>
        <v>0.33333333333333331</v>
      </c>
      <c r="W3504">
        <v>2</v>
      </c>
    </row>
    <row r="3505" spans="1:23" x14ac:dyDescent="0.25">
      <c r="A3505" s="10">
        <v>44463</v>
      </c>
      <c r="B3505">
        <v>3262</v>
      </c>
      <c r="C3505" t="s">
        <v>193</v>
      </c>
      <c r="D3505">
        <v>6</v>
      </c>
      <c r="E3505">
        <v>5</v>
      </c>
      <c r="F3505">
        <v>1</v>
      </c>
      <c r="G3505">
        <v>5</v>
      </c>
      <c r="H3505">
        <v>89</v>
      </c>
      <c r="J3505">
        <v>89</v>
      </c>
      <c r="K3505">
        <v>89</v>
      </c>
      <c r="L3505">
        <v>92</v>
      </c>
      <c r="M3505">
        <v>85</v>
      </c>
      <c r="N3505">
        <v>82</v>
      </c>
      <c r="O3505">
        <v>79</v>
      </c>
      <c r="P3505">
        <v>82</v>
      </c>
      <c r="Q3505">
        <v>84</v>
      </c>
      <c r="R3505">
        <v>81</v>
      </c>
      <c r="T3505" s="34">
        <f>_xlfn.XLOOKUP(B3505,Demog!$A$2:$A$219,Demog!$P$2:$P$219,,,2)</f>
        <v>37453</v>
      </c>
      <c r="U3505" s="34">
        <f t="shared" si="54"/>
        <v>16</v>
      </c>
      <c r="V3505" s="13">
        <f>IF(OR(Table1[[#This Row],[7d_positivity_public]]=0,ISBLANK(Table1[[#This Row],[7d_positivity_public]])),"",(Table1[[#This Row],[7d_positivity_public]]-Table1[[#This Row],[7d_positivity_all]])/Table1[[#This Row],[7d_positivity_public]])</f>
        <v>0.6</v>
      </c>
      <c r="W3505">
        <v>2</v>
      </c>
    </row>
    <row r="3506" spans="1:23" x14ac:dyDescent="0.25">
      <c r="A3506" s="10">
        <v>44463</v>
      </c>
      <c r="B3506">
        <v>3263</v>
      </c>
      <c r="C3506" t="s">
        <v>194</v>
      </c>
      <c r="D3506">
        <v>6</v>
      </c>
      <c r="E3506">
        <v>9</v>
      </c>
      <c r="F3506">
        <v>-3</v>
      </c>
      <c r="G3506">
        <v>6</v>
      </c>
      <c r="H3506">
        <v>95</v>
      </c>
      <c r="J3506">
        <v>90</v>
      </c>
      <c r="K3506">
        <v>96</v>
      </c>
      <c r="L3506">
        <v>98</v>
      </c>
      <c r="M3506">
        <v>92</v>
      </c>
      <c r="N3506">
        <v>88</v>
      </c>
      <c r="O3506">
        <v>80</v>
      </c>
      <c r="P3506">
        <v>88</v>
      </c>
      <c r="Q3506">
        <v>88</v>
      </c>
      <c r="R3506">
        <v>88</v>
      </c>
      <c r="T3506" s="34">
        <f>_xlfn.XLOOKUP(B3506,Demog!$A$2:$A$219,Demog!$P$2:$P$219,,,2)</f>
        <v>36496</v>
      </c>
      <c r="U3506" s="34">
        <f t="shared" si="54"/>
        <v>15</v>
      </c>
      <c r="V3506" s="13">
        <f>IF(OR(Table1[[#This Row],[7d_positivity_public]]=0,ISBLANK(Table1[[#This Row],[7d_positivity_public]])),"",(Table1[[#This Row],[7d_positivity_public]]-Table1[[#This Row],[7d_positivity_all]])/Table1[[#This Row],[7d_positivity_public]])</f>
        <v>0.33333333333333331</v>
      </c>
      <c r="W3506">
        <v>4</v>
      </c>
    </row>
    <row r="3507" spans="1:23" x14ac:dyDescent="0.25">
      <c r="A3507" s="10">
        <v>44463</v>
      </c>
      <c r="B3507">
        <v>3264</v>
      </c>
      <c r="C3507" t="s">
        <v>195</v>
      </c>
      <c r="D3507">
        <v>7</v>
      </c>
      <c r="E3507">
        <v>6</v>
      </c>
      <c r="F3507">
        <v>1</v>
      </c>
      <c r="G3507">
        <v>8</v>
      </c>
      <c r="H3507">
        <v>92</v>
      </c>
      <c r="J3507">
        <v>90</v>
      </c>
      <c r="K3507">
        <v>93</v>
      </c>
      <c r="L3507">
        <v>94</v>
      </c>
      <c r="M3507">
        <v>91</v>
      </c>
      <c r="N3507">
        <v>87</v>
      </c>
      <c r="O3507">
        <v>82</v>
      </c>
      <c r="P3507">
        <v>87</v>
      </c>
      <c r="Q3507">
        <v>87</v>
      </c>
      <c r="R3507">
        <v>88</v>
      </c>
      <c r="T3507" s="34">
        <f>_xlfn.XLOOKUP(B3507,Demog!$A$2:$A$219,Demog!$P$2:$P$219,,,2)</f>
        <v>31065</v>
      </c>
      <c r="U3507" s="34">
        <f t="shared" si="54"/>
        <v>15</v>
      </c>
      <c r="V3507" s="13">
        <f>IF(OR(Table1[[#This Row],[7d_positivity_public]]=0,ISBLANK(Table1[[#This Row],[7d_positivity_public]])),"",(Table1[[#This Row],[7d_positivity_public]]-Table1[[#This Row],[7d_positivity_all]])/Table1[[#This Row],[7d_positivity_public]])</f>
        <v>0.375</v>
      </c>
      <c r="W3507">
        <v>5</v>
      </c>
    </row>
    <row r="3508" spans="1:23" x14ac:dyDescent="0.25">
      <c r="A3508" s="10">
        <v>44463</v>
      </c>
      <c r="B3508">
        <v>3311</v>
      </c>
      <c r="C3508" t="s">
        <v>196</v>
      </c>
      <c r="D3508">
        <v>6</v>
      </c>
      <c r="E3508">
        <v>5</v>
      </c>
      <c r="F3508">
        <v>1</v>
      </c>
      <c r="G3508">
        <v>4</v>
      </c>
      <c r="H3508">
        <v>92</v>
      </c>
      <c r="J3508">
        <v>90</v>
      </c>
      <c r="K3508">
        <v>92</v>
      </c>
      <c r="L3508">
        <v>92</v>
      </c>
      <c r="M3508">
        <v>91</v>
      </c>
      <c r="N3508">
        <v>86</v>
      </c>
      <c r="O3508">
        <v>82</v>
      </c>
      <c r="P3508">
        <v>86</v>
      </c>
      <c r="Q3508">
        <v>85</v>
      </c>
      <c r="R3508">
        <v>88</v>
      </c>
      <c r="T3508" s="34">
        <f>_xlfn.XLOOKUP(B3508,Demog!$A$2:$A$219,Demog!$P$2:$P$219,,,2)</f>
        <v>19230</v>
      </c>
      <c r="U3508" s="34">
        <f t="shared" si="54"/>
        <v>8</v>
      </c>
      <c r="V3508" s="13">
        <f>IF(OR(Table1[[#This Row],[7d_positivity_public]]=0,ISBLANK(Table1[[#This Row],[7d_positivity_public]])),"",(Table1[[#This Row],[7d_positivity_public]]-Table1[[#This Row],[7d_positivity_all]])/Table1[[#This Row],[7d_positivity_public]])</f>
        <v>0.25</v>
      </c>
      <c r="W3508">
        <v>3</v>
      </c>
    </row>
    <row r="3509" spans="1:23" x14ac:dyDescent="0.25">
      <c r="A3509" s="10">
        <v>44463</v>
      </c>
      <c r="B3509">
        <v>3312</v>
      </c>
      <c r="C3509" t="s">
        <v>197</v>
      </c>
      <c r="D3509">
        <v>8</v>
      </c>
      <c r="E3509">
        <v>11</v>
      </c>
      <c r="F3509">
        <v>-3</v>
      </c>
      <c r="G3509">
        <v>7</v>
      </c>
      <c r="H3509">
        <v>91</v>
      </c>
      <c r="J3509">
        <v>94</v>
      </c>
      <c r="K3509">
        <v>91</v>
      </c>
      <c r="L3509">
        <v>92</v>
      </c>
      <c r="M3509">
        <v>90</v>
      </c>
      <c r="N3509">
        <v>85</v>
      </c>
      <c r="O3509">
        <v>76</v>
      </c>
      <c r="P3509">
        <v>85</v>
      </c>
      <c r="Q3509">
        <v>85</v>
      </c>
      <c r="R3509">
        <v>86</v>
      </c>
      <c r="T3509" s="34">
        <f>_xlfn.XLOOKUP(B3509,Demog!$A$2:$A$219,Demog!$P$2:$P$219,,,2)</f>
        <v>34244</v>
      </c>
      <c r="U3509" s="34">
        <f t="shared" si="54"/>
        <v>19</v>
      </c>
      <c r="V3509" s="13">
        <f>IF(OR(Table1[[#This Row],[7d_positivity_public]]=0,ISBLANK(Table1[[#This Row],[7d_positivity_public]])),"",(Table1[[#This Row],[7d_positivity_public]]-Table1[[#This Row],[7d_positivity_all]])/Table1[[#This Row],[7d_positivity_public]])</f>
        <v>0.5714285714285714</v>
      </c>
      <c r="W3509">
        <v>3</v>
      </c>
    </row>
    <row r="3510" spans="1:23" x14ac:dyDescent="0.25">
      <c r="A3510" s="10">
        <v>44463</v>
      </c>
      <c r="B3510">
        <v>3313</v>
      </c>
      <c r="C3510" t="s">
        <v>198</v>
      </c>
      <c r="D3510">
        <v>5</v>
      </c>
      <c r="E3510">
        <v>7</v>
      </c>
      <c r="F3510">
        <v>-2</v>
      </c>
      <c r="G3510">
        <v>3</v>
      </c>
      <c r="H3510">
        <v>93</v>
      </c>
      <c r="J3510">
        <v>93</v>
      </c>
      <c r="K3510">
        <v>93</v>
      </c>
      <c r="L3510">
        <v>92</v>
      </c>
      <c r="M3510">
        <v>93</v>
      </c>
      <c r="N3510">
        <v>88</v>
      </c>
      <c r="O3510">
        <v>86</v>
      </c>
      <c r="P3510">
        <v>89</v>
      </c>
      <c r="Q3510">
        <v>86</v>
      </c>
      <c r="R3510">
        <v>91</v>
      </c>
      <c r="T3510" s="34">
        <f>_xlfn.XLOOKUP(B3510,Demog!$A$2:$A$219,Demog!$P$2:$P$219,,,2)</f>
        <v>29808</v>
      </c>
      <c r="U3510" s="34">
        <f t="shared" si="54"/>
        <v>10</v>
      </c>
      <c r="V3510" s="13">
        <f>IF(OR(Table1[[#This Row],[7d_positivity_public]]=0,ISBLANK(Table1[[#This Row],[7d_positivity_public]])),"",(Table1[[#This Row],[7d_positivity_public]]-Table1[[#This Row],[7d_positivity_all]])/Table1[[#This Row],[7d_positivity_public]])</f>
        <v>0.33333333333333331</v>
      </c>
      <c r="W3510">
        <v>2</v>
      </c>
    </row>
    <row r="3511" spans="1:23" x14ac:dyDescent="0.25">
      <c r="A3511" s="10">
        <v>44463</v>
      </c>
      <c r="B3511">
        <v>3314</v>
      </c>
      <c r="C3511" t="s">
        <v>199</v>
      </c>
      <c r="D3511">
        <v>6</v>
      </c>
      <c r="E3511">
        <v>10</v>
      </c>
      <c r="F3511">
        <v>-4</v>
      </c>
      <c r="G3511">
        <v>3</v>
      </c>
      <c r="H3511">
        <v>92</v>
      </c>
      <c r="J3511">
        <v>90</v>
      </c>
      <c r="K3511">
        <v>92</v>
      </c>
      <c r="L3511">
        <v>90</v>
      </c>
      <c r="M3511">
        <v>94</v>
      </c>
      <c r="N3511">
        <v>88</v>
      </c>
      <c r="O3511">
        <v>83</v>
      </c>
      <c r="P3511">
        <v>88</v>
      </c>
      <c r="Q3511">
        <v>84</v>
      </c>
      <c r="R3511">
        <v>91</v>
      </c>
      <c r="T3511" s="34">
        <f>_xlfn.XLOOKUP(B3511,Demog!$A$2:$A$219,Demog!$P$2:$P$219,,,2)</f>
        <v>29271</v>
      </c>
      <c r="U3511" s="34">
        <f t="shared" si="54"/>
        <v>12</v>
      </c>
      <c r="V3511" s="13">
        <f>IF(OR(Table1[[#This Row],[7d_positivity_public]]=0,ISBLANK(Table1[[#This Row],[7d_positivity_public]])),"",(Table1[[#This Row],[7d_positivity_public]]-Table1[[#This Row],[7d_positivity_all]])/Table1[[#This Row],[7d_positivity_public]])</f>
        <v>0.33333333333333331</v>
      </c>
      <c r="W3511">
        <v>2</v>
      </c>
    </row>
    <row r="3512" spans="1:23" x14ac:dyDescent="0.25">
      <c r="A3512" s="10">
        <v>44463</v>
      </c>
      <c r="B3512">
        <v>3315</v>
      </c>
      <c r="C3512" t="s">
        <v>200</v>
      </c>
      <c r="D3512">
        <v>6</v>
      </c>
      <c r="E3512">
        <v>7</v>
      </c>
      <c r="F3512">
        <v>-1</v>
      </c>
      <c r="G3512">
        <v>4</v>
      </c>
      <c r="H3512">
        <v>94</v>
      </c>
      <c r="J3512">
        <v>94</v>
      </c>
      <c r="K3512">
        <v>93</v>
      </c>
      <c r="L3512">
        <v>94</v>
      </c>
      <c r="M3512">
        <v>93</v>
      </c>
      <c r="N3512">
        <v>88</v>
      </c>
      <c r="O3512">
        <v>85</v>
      </c>
      <c r="P3512">
        <v>88</v>
      </c>
      <c r="Q3512">
        <v>87</v>
      </c>
      <c r="R3512">
        <v>90</v>
      </c>
      <c r="T3512" s="34">
        <f>_xlfn.XLOOKUP(B3512,Demog!$A$2:$A$219,Demog!$P$2:$P$219,,,2)</f>
        <v>28839</v>
      </c>
      <c r="U3512" s="34">
        <f t="shared" si="54"/>
        <v>12</v>
      </c>
      <c r="V3512" s="13">
        <f>IF(OR(Table1[[#This Row],[7d_positivity_public]]=0,ISBLANK(Table1[[#This Row],[7d_positivity_public]])),"",(Table1[[#This Row],[7d_positivity_public]]-Table1[[#This Row],[7d_positivity_all]])/Table1[[#This Row],[7d_positivity_public]])</f>
        <v>0.5</v>
      </c>
      <c r="W3512">
        <v>2</v>
      </c>
    </row>
    <row r="3513" spans="1:23" x14ac:dyDescent="0.25">
      <c r="A3513" s="10">
        <v>44463</v>
      </c>
      <c r="B3513">
        <v>3321</v>
      </c>
      <c r="C3513" t="s">
        <v>201</v>
      </c>
      <c r="D3513">
        <v>6</v>
      </c>
      <c r="E3513">
        <v>10</v>
      </c>
      <c r="F3513">
        <v>-4</v>
      </c>
      <c r="G3513">
        <v>5</v>
      </c>
      <c r="H3513">
        <v>89</v>
      </c>
      <c r="J3513">
        <v>89</v>
      </c>
      <c r="K3513">
        <v>89</v>
      </c>
      <c r="L3513">
        <v>88</v>
      </c>
      <c r="M3513">
        <v>90</v>
      </c>
      <c r="N3513">
        <v>83</v>
      </c>
      <c r="O3513">
        <v>78</v>
      </c>
      <c r="P3513">
        <v>84</v>
      </c>
      <c r="Q3513">
        <v>79</v>
      </c>
      <c r="R3513">
        <v>86</v>
      </c>
      <c r="T3513" s="34">
        <f>_xlfn.XLOOKUP(B3513,Demog!$A$2:$A$219,Demog!$P$2:$P$219,,,2)</f>
        <v>19412</v>
      </c>
      <c r="U3513" s="34">
        <f t="shared" si="54"/>
        <v>8</v>
      </c>
      <c r="V3513" s="13">
        <f>IF(OR(Table1[[#This Row],[7d_positivity_public]]=0,ISBLANK(Table1[[#This Row],[7d_positivity_public]])),"",(Table1[[#This Row],[7d_positivity_public]]-Table1[[#This Row],[7d_positivity_all]])/Table1[[#This Row],[7d_positivity_public]])</f>
        <v>0.6</v>
      </c>
      <c r="W3513">
        <v>2</v>
      </c>
    </row>
    <row r="3514" spans="1:23" x14ac:dyDescent="0.25">
      <c r="A3514" s="10">
        <v>44463</v>
      </c>
      <c r="B3514">
        <v>3322</v>
      </c>
      <c r="C3514" t="s">
        <v>202</v>
      </c>
      <c r="D3514">
        <v>4</v>
      </c>
      <c r="E3514">
        <v>5</v>
      </c>
      <c r="F3514">
        <v>-1</v>
      </c>
      <c r="G3514">
        <v>3</v>
      </c>
      <c r="H3514">
        <v>87</v>
      </c>
      <c r="J3514">
        <v>89</v>
      </c>
      <c r="K3514">
        <v>87</v>
      </c>
      <c r="L3514">
        <v>84</v>
      </c>
      <c r="M3514">
        <v>89</v>
      </c>
      <c r="N3514">
        <v>81</v>
      </c>
      <c r="O3514">
        <v>77</v>
      </c>
      <c r="P3514">
        <v>81</v>
      </c>
      <c r="Q3514">
        <v>76</v>
      </c>
      <c r="R3514">
        <v>85</v>
      </c>
      <c r="T3514" s="34">
        <f>_xlfn.XLOOKUP(B3514,Demog!$A$2:$A$219,Demog!$P$2:$P$219,,,2)</f>
        <v>25992</v>
      </c>
      <c r="U3514" s="34">
        <f t="shared" si="54"/>
        <v>7</v>
      </c>
      <c r="V3514" s="13">
        <f>IF(OR(Table1[[#This Row],[7d_positivity_public]]=0,ISBLANK(Table1[[#This Row],[7d_positivity_public]])),"",(Table1[[#This Row],[7d_positivity_public]]-Table1[[#This Row],[7d_positivity_all]])/Table1[[#This Row],[7d_positivity_public]])</f>
        <v>0.66666666666666663</v>
      </c>
      <c r="W3514">
        <v>1</v>
      </c>
    </row>
    <row r="3515" spans="1:23" x14ac:dyDescent="0.25">
      <c r="A3515" s="10">
        <v>44463</v>
      </c>
      <c r="B3515">
        <v>3323</v>
      </c>
      <c r="C3515" t="s">
        <v>203</v>
      </c>
      <c r="D3515">
        <v>5</v>
      </c>
      <c r="E3515">
        <v>3</v>
      </c>
      <c r="F3515">
        <v>2</v>
      </c>
      <c r="G3515">
        <v>6</v>
      </c>
      <c r="H3515">
        <v>88</v>
      </c>
      <c r="J3515">
        <v>82</v>
      </c>
      <c r="K3515">
        <v>89</v>
      </c>
      <c r="L3515">
        <v>87</v>
      </c>
      <c r="M3515">
        <v>90</v>
      </c>
      <c r="N3515">
        <v>83</v>
      </c>
      <c r="O3515">
        <v>75</v>
      </c>
      <c r="P3515">
        <v>84</v>
      </c>
      <c r="Q3515">
        <v>79</v>
      </c>
      <c r="R3515">
        <v>87</v>
      </c>
      <c r="T3515" s="34">
        <f>_xlfn.XLOOKUP(B3515,Demog!$A$2:$A$219,Demog!$P$2:$P$219,,,2)</f>
        <v>5086</v>
      </c>
      <c r="U3515" s="34">
        <f t="shared" si="54"/>
        <v>2</v>
      </c>
      <c r="V3515" s="13">
        <f>IF(OR(Table1[[#This Row],[7d_positivity_public]]=0,ISBLANK(Table1[[#This Row],[7d_positivity_public]])),"",(Table1[[#This Row],[7d_positivity_public]]-Table1[[#This Row],[7d_positivity_all]])/Table1[[#This Row],[7d_positivity_public]])</f>
        <v>0.5</v>
      </c>
      <c r="W3515">
        <v>3</v>
      </c>
    </row>
    <row r="3516" spans="1:23" x14ac:dyDescent="0.25">
      <c r="A3516" s="10">
        <v>44463</v>
      </c>
      <c r="B3516">
        <v>4111</v>
      </c>
      <c r="C3516" t="s">
        <v>204</v>
      </c>
      <c r="D3516">
        <v>30</v>
      </c>
      <c r="E3516">
        <v>18</v>
      </c>
      <c r="F3516">
        <v>12</v>
      </c>
      <c r="G3516">
        <v>21</v>
      </c>
      <c r="H3516">
        <v>92</v>
      </c>
      <c r="J3516">
        <v>86</v>
      </c>
      <c r="K3516">
        <v>92</v>
      </c>
      <c r="L3516">
        <v>93</v>
      </c>
      <c r="M3516">
        <v>91</v>
      </c>
      <c r="N3516">
        <v>83</v>
      </c>
      <c r="O3516">
        <v>72</v>
      </c>
      <c r="P3516">
        <v>84</v>
      </c>
      <c r="Q3516">
        <v>83</v>
      </c>
      <c r="R3516">
        <v>85</v>
      </c>
      <c r="T3516" s="34">
        <f>_xlfn.XLOOKUP(B3516,Demog!$A$2:$A$219,Demog!$P$2:$P$219,,,2)</f>
        <v>31290</v>
      </c>
      <c r="U3516" s="34">
        <f t="shared" si="54"/>
        <v>66</v>
      </c>
      <c r="V3516" s="13">
        <f>IF(OR(Table1[[#This Row],[7d_positivity_public]]=0,ISBLANK(Table1[[#This Row],[7d_positivity_public]])),"",(Table1[[#This Row],[7d_positivity_public]]-Table1[[#This Row],[7d_positivity_all]])/Table1[[#This Row],[7d_positivity_public]])</f>
        <v>0.19047619047619047</v>
      </c>
      <c r="W3516">
        <v>17</v>
      </c>
    </row>
    <row r="3517" spans="1:23" x14ac:dyDescent="0.25">
      <c r="A3517" s="10">
        <v>44463</v>
      </c>
      <c r="B3517">
        <v>4112</v>
      </c>
      <c r="C3517" t="s">
        <v>205</v>
      </c>
      <c r="D3517">
        <v>10</v>
      </c>
      <c r="E3517">
        <v>3</v>
      </c>
      <c r="F3517">
        <v>7</v>
      </c>
      <c r="G3517">
        <v>7</v>
      </c>
      <c r="H3517">
        <v>93</v>
      </c>
      <c r="J3517">
        <v>90</v>
      </c>
      <c r="K3517">
        <v>93</v>
      </c>
      <c r="L3517">
        <v>93</v>
      </c>
      <c r="M3517">
        <v>94</v>
      </c>
      <c r="N3517">
        <v>88</v>
      </c>
      <c r="O3517">
        <v>80</v>
      </c>
      <c r="P3517">
        <v>88</v>
      </c>
      <c r="Q3517">
        <v>86</v>
      </c>
      <c r="R3517">
        <v>90</v>
      </c>
      <c r="T3517" s="34">
        <f>_xlfn.XLOOKUP(B3517,Demog!$A$2:$A$219,Demog!$P$2:$P$219,,,2)</f>
        <v>32057</v>
      </c>
      <c r="U3517" s="34">
        <f t="shared" si="54"/>
        <v>22</v>
      </c>
      <c r="V3517" s="13">
        <f>IF(OR(Table1[[#This Row],[7d_positivity_public]]=0,ISBLANK(Table1[[#This Row],[7d_positivity_public]])),"",(Table1[[#This Row],[7d_positivity_public]]-Table1[[#This Row],[7d_positivity_all]])/Table1[[#This Row],[7d_positivity_public]])</f>
        <v>0.14285714285714285</v>
      </c>
      <c r="W3517">
        <v>6</v>
      </c>
    </row>
    <row r="3518" spans="1:23" x14ac:dyDescent="0.25">
      <c r="A3518" s="10">
        <v>44463</v>
      </c>
      <c r="B3518">
        <v>4113</v>
      </c>
      <c r="C3518" t="s">
        <v>206</v>
      </c>
      <c r="D3518">
        <v>11</v>
      </c>
      <c r="E3518">
        <v>8</v>
      </c>
      <c r="F3518">
        <v>3</v>
      </c>
      <c r="G3518">
        <v>10</v>
      </c>
      <c r="H3518">
        <v>93</v>
      </c>
      <c r="J3518">
        <v>86</v>
      </c>
      <c r="K3518">
        <v>93</v>
      </c>
      <c r="L3518">
        <v>94</v>
      </c>
      <c r="M3518">
        <v>92</v>
      </c>
      <c r="N3518">
        <v>86</v>
      </c>
      <c r="O3518">
        <v>77</v>
      </c>
      <c r="P3518">
        <v>86</v>
      </c>
      <c r="Q3518">
        <v>85</v>
      </c>
      <c r="R3518">
        <v>88</v>
      </c>
      <c r="T3518" s="34">
        <f>_xlfn.XLOOKUP(B3518,Demog!$A$2:$A$219,Demog!$P$2:$P$219,,,2)</f>
        <v>22445</v>
      </c>
      <c r="U3518" s="34">
        <f t="shared" si="54"/>
        <v>17</v>
      </c>
      <c r="V3518" s="13">
        <f>IF(OR(Table1[[#This Row],[7d_positivity_public]]=0,ISBLANK(Table1[[#This Row],[7d_positivity_public]])),"",(Table1[[#This Row],[7d_positivity_public]]-Table1[[#This Row],[7d_positivity_all]])/Table1[[#This Row],[7d_positivity_public]])</f>
        <v>0.1</v>
      </c>
      <c r="W3518">
        <v>9</v>
      </c>
    </row>
    <row r="3519" spans="1:23" x14ac:dyDescent="0.25">
      <c r="A3519" s="10">
        <v>44463</v>
      </c>
      <c r="B3519">
        <v>4114</v>
      </c>
      <c r="C3519" t="s">
        <v>207</v>
      </c>
      <c r="D3519">
        <v>2</v>
      </c>
      <c r="E3519">
        <v>5</v>
      </c>
      <c r="F3519">
        <v>-3</v>
      </c>
      <c r="G3519">
        <v>2</v>
      </c>
      <c r="H3519">
        <v>96</v>
      </c>
      <c r="J3519">
        <v>99</v>
      </c>
      <c r="K3519">
        <v>95</v>
      </c>
      <c r="L3519">
        <v>93</v>
      </c>
      <c r="M3519">
        <v>96</v>
      </c>
      <c r="N3519">
        <v>91</v>
      </c>
      <c r="O3519">
        <v>89</v>
      </c>
      <c r="P3519">
        <v>91</v>
      </c>
      <c r="Q3519">
        <v>86</v>
      </c>
      <c r="R3519">
        <v>94</v>
      </c>
      <c r="T3519" s="34">
        <f>_xlfn.XLOOKUP(B3519,Demog!$A$2:$A$219,Demog!$P$2:$P$219,,,2)</f>
        <v>18094</v>
      </c>
      <c r="U3519" s="34">
        <f t="shared" si="54"/>
        <v>3</v>
      </c>
      <c r="V3519" s="13">
        <f>IF(OR(Table1[[#This Row],[7d_positivity_public]]=0,ISBLANK(Table1[[#This Row],[7d_positivity_public]])),"",(Table1[[#This Row],[7d_positivity_public]]-Table1[[#This Row],[7d_positivity_all]])/Table1[[#This Row],[7d_positivity_public]])</f>
        <v>0</v>
      </c>
      <c r="W3519">
        <v>2</v>
      </c>
    </row>
    <row r="3520" spans="1:23" x14ac:dyDescent="0.25">
      <c r="A3520" s="10">
        <v>44463</v>
      </c>
      <c r="B3520">
        <v>4115</v>
      </c>
      <c r="C3520" t="s">
        <v>208</v>
      </c>
      <c r="D3520">
        <v>4</v>
      </c>
      <c r="E3520">
        <v>6</v>
      </c>
      <c r="F3520">
        <v>-2</v>
      </c>
      <c r="G3520">
        <v>2</v>
      </c>
      <c r="H3520">
        <v>96</v>
      </c>
      <c r="J3520">
        <v>94</v>
      </c>
      <c r="K3520">
        <v>96</v>
      </c>
      <c r="L3520">
        <v>98</v>
      </c>
      <c r="M3520">
        <v>95</v>
      </c>
      <c r="N3520">
        <v>90</v>
      </c>
      <c r="O3520">
        <v>82</v>
      </c>
      <c r="P3520">
        <v>90</v>
      </c>
      <c r="Q3520">
        <v>89</v>
      </c>
      <c r="R3520">
        <v>92</v>
      </c>
      <c r="T3520" s="34">
        <f>_xlfn.XLOOKUP(B3520,Demog!$A$2:$A$219,Demog!$P$2:$P$219,,,2)</f>
        <v>38257</v>
      </c>
      <c r="U3520" s="34">
        <f t="shared" si="54"/>
        <v>11</v>
      </c>
      <c r="V3520" s="13">
        <f>IF(OR(Table1[[#This Row],[7d_positivity_public]]=0,ISBLANK(Table1[[#This Row],[7d_positivity_public]])),"",(Table1[[#This Row],[7d_positivity_public]]-Table1[[#This Row],[7d_positivity_all]])/Table1[[#This Row],[7d_positivity_public]])</f>
        <v>0</v>
      </c>
      <c r="W3520">
        <v>2</v>
      </c>
    </row>
    <row r="3521" spans="1:23" x14ac:dyDescent="0.25">
      <c r="A3521" s="10">
        <v>44463</v>
      </c>
      <c r="B3521">
        <v>4116</v>
      </c>
      <c r="C3521" t="s">
        <v>209</v>
      </c>
      <c r="D3521">
        <v>9</v>
      </c>
      <c r="E3521">
        <v>5</v>
      </c>
      <c r="F3521">
        <v>4</v>
      </c>
      <c r="G3521">
        <v>7</v>
      </c>
      <c r="H3521">
        <v>93</v>
      </c>
      <c r="J3521">
        <v>94</v>
      </c>
      <c r="K3521">
        <v>93</v>
      </c>
      <c r="L3521">
        <v>93</v>
      </c>
      <c r="M3521">
        <v>93</v>
      </c>
      <c r="N3521">
        <v>87</v>
      </c>
      <c r="O3521">
        <v>81</v>
      </c>
      <c r="P3521">
        <v>87</v>
      </c>
      <c r="Q3521">
        <v>85</v>
      </c>
      <c r="R3521">
        <v>90</v>
      </c>
      <c r="T3521" s="34">
        <f>_xlfn.XLOOKUP(B3521,Demog!$A$2:$A$219,Demog!$P$2:$P$219,,,2)</f>
        <v>24167</v>
      </c>
      <c r="U3521" s="34">
        <f t="shared" si="54"/>
        <v>15</v>
      </c>
      <c r="V3521" s="13">
        <f>IF(OR(Table1[[#This Row],[7d_positivity_public]]=0,ISBLANK(Table1[[#This Row],[7d_positivity_public]])),"",(Table1[[#This Row],[7d_positivity_public]]-Table1[[#This Row],[7d_positivity_all]])/Table1[[#This Row],[7d_positivity_public]])</f>
        <v>0.2857142857142857</v>
      </c>
      <c r="W3521">
        <v>5</v>
      </c>
    </row>
    <row r="3522" spans="1:23" x14ac:dyDescent="0.25">
      <c r="A3522" s="10">
        <v>44463</v>
      </c>
      <c r="B3522">
        <v>4117</v>
      </c>
      <c r="C3522" t="s">
        <v>210</v>
      </c>
      <c r="D3522">
        <v>8</v>
      </c>
      <c r="E3522">
        <v>6</v>
      </c>
      <c r="F3522">
        <v>2</v>
      </c>
      <c r="G3522">
        <v>8</v>
      </c>
      <c r="H3522">
        <v>92</v>
      </c>
      <c r="J3522">
        <v>89</v>
      </c>
      <c r="K3522">
        <v>92</v>
      </c>
      <c r="L3522">
        <v>91</v>
      </c>
      <c r="M3522">
        <v>93</v>
      </c>
      <c r="N3522">
        <v>85</v>
      </c>
      <c r="O3522">
        <v>79</v>
      </c>
      <c r="P3522">
        <v>86</v>
      </c>
      <c r="Q3522">
        <v>82</v>
      </c>
      <c r="R3522">
        <v>90</v>
      </c>
      <c r="T3522" s="34">
        <f>_xlfn.XLOOKUP(B3522,Demog!$A$2:$A$219,Demog!$P$2:$P$219,,,2)</f>
        <v>29704</v>
      </c>
      <c r="U3522" s="34">
        <f t="shared" ref="U3522:U3585" si="55">ROUND(T3522*D3522/100000*7,0)</f>
        <v>17</v>
      </c>
      <c r="V3522" s="13">
        <f>IF(OR(Table1[[#This Row],[7d_positivity_public]]=0,ISBLANK(Table1[[#This Row],[7d_positivity_public]])),"",(Table1[[#This Row],[7d_positivity_public]]-Table1[[#This Row],[7d_positivity_all]])/Table1[[#This Row],[7d_positivity_public]])</f>
        <v>0.125</v>
      </c>
      <c r="W3522">
        <v>7</v>
      </c>
    </row>
    <row r="3523" spans="1:23" x14ac:dyDescent="0.25">
      <c r="A3523" s="10">
        <v>44463</v>
      </c>
      <c r="B3523">
        <v>4118</v>
      </c>
      <c r="C3523" t="s">
        <v>211</v>
      </c>
      <c r="D3523">
        <v>7</v>
      </c>
      <c r="E3523">
        <v>4</v>
      </c>
      <c r="F3523">
        <v>3</v>
      </c>
      <c r="G3523">
        <v>5</v>
      </c>
      <c r="H3523">
        <v>91</v>
      </c>
      <c r="J3523">
        <v>87</v>
      </c>
      <c r="K3523">
        <v>92</v>
      </c>
      <c r="L3523">
        <v>90</v>
      </c>
      <c r="M3523">
        <v>93</v>
      </c>
      <c r="N3523">
        <v>86</v>
      </c>
      <c r="O3523">
        <v>77</v>
      </c>
      <c r="P3523">
        <v>86</v>
      </c>
      <c r="Q3523">
        <v>82</v>
      </c>
      <c r="R3523">
        <v>90</v>
      </c>
      <c r="T3523" s="34">
        <f>_xlfn.XLOOKUP(B3523,Demog!$A$2:$A$219,Demog!$P$2:$P$219,,,2)</f>
        <v>10408</v>
      </c>
      <c r="U3523" s="34">
        <f t="shared" si="55"/>
        <v>5</v>
      </c>
      <c r="V3523" s="13">
        <f>IF(OR(Table1[[#This Row],[7d_positivity_public]]=0,ISBLANK(Table1[[#This Row],[7d_positivity_public]])),"",(Table1[[#This Row],[7d_positivity_public]]-Table1[[#This Row],[7d_positivity_all]])/Table1[[#This Row],[7d_positivity_public]])</f>
        <v>0</v>
      </c>
      <c r="W3523">
        <v>5</v>
      </c>
    </row>
    <row r="3524" spans="1:23" x14ac:dyDescent="0.25">
      <c r="A3524" s="10">
        <v>44463</v>
      </c>
      <c r="B3524">
        <v>4119</v>
      </c>
      <c r="C3524" t="s">
        <v>212</v>
      </c>
      <c r="D3524">
        <v>11</v>
      </c>
      <c r="E3524">
        <v>9</v>
      </c>
      <c r="F3524">
        <v>2</v>
      </c>
      <c r="G3524">
        <v>11</v>
      </c>
      <c r="H3524">
        <v>89</v>
      </c>
      <c r="J3524">
        <v>85</v>
      </c>
      <c r="K3524">
        <v>90</v>
      </c>
      <c r="L3524">
        <v>87</v>
      </c>
      <c r="M3524">
        <v>92</v>
      </c>
      <c r="N3524">
        <v>82</v>
      </c>
      <c r="O3524">
        <v>73</v>
      </c>
      <c r="P3524">
        <v>83</v>
      </c>
      <c r="Q3524">
        <v>78</v>
      </c>
      <c r="R3524">
        <v>87</v>
      </c>
      <c r="T3524" s="34">
        <f>_xlfn.XLOOKUP(B3524,Demog!$A$2:$A$219,Demog!$P$2:$P$219,,,2)</f>
        <v>19497</v>
      </c>
      <c r="U3524" s="34">
        <f t="shared" si="55"/>
        <v>15</v>
      </c>
      <c r="V3524" s="13">
        <f>IF(OR(Table1[[#This Row],[7d_positivity_public]]=0,ISBLANK(Table1[[#This Row],[7d_positivity_public]])),"",(Table1[[#This Row],[7d_positivity_public]]-Table1[[#This Row],[7d_positivity_all]])/Table1[[#This Row],[7d_positivity_public]])</f>
        <v>9.0909090909090912E-2</v>
      </c>
      <c r="W3524">
        <v>10</v>
      </c>
    </row>
    <row r="3525" spans="1:23" x14ac:dyDescent="0.25">
      <c r="A3525" s="10">
        <v>44463</v>
      </c>
      <c r="B3525">
        <v>4121</v>
      </c>
      <c r="C3525" t="s">
        <v>213</v>
      </c>
      <c r="D3525">
        <v>8</v>
      </c>
      <c r="E3525">
        <v>3</v>
      </c>
      <c r="F3525">
        <v>5</v>
      </c>
      <c r="G3525">
        <v>7</v>
      </c>
      <c r="H3525">
        <v>89</v>
      </c>
      <c r="J3525">
        <v>83</v>
      </c>
      <c r="K3525">
        <v>90</v>
      </c>
      <c r="L3525">
        <v>86</v>
      </c>
      <c r="M3525">
        <v>93</v>
      </c>
      <c r="N3525">
        <v>83</v>
      </c>
      <c r="O3525">
        <v>72</v>
      </c>
      <c r="P3525">
        <v>84</v>
      </c>
      <c r="Q3525">
        <v>77</v>
      </c>
      <c r="R3525">
        <v>90</v>
      </c>
      <c r="T3525" s="34">
        <f>_xlfn.XLOOKUP(B3525,Demog!$A$2:$A$219,Demog!$P$2:$P$219,,,2)</f>
        <v>16859</v>
      </c>
      <c r="U3525" s="34">
        <f t="shared" si="55"/>
        <v>9</v>
      </c>
      <c r="V3525" s="13">
        <f>IF(OR(Table1[[#This Row],[7d_positivity_public]]=0,ISBLANK(Table1[[#This Row],[7d_positivity_public]])),"",(Table1[[#This Row],[7d_positivity_public]]-Table1[[#This Row],[7d_positivity_all]])/Table1[[#This Row],[7d_positivity_public]])</f>
        <v>0.14285714285714285</v>
      </c>
      <c r="W3525">
        <v>6</v>
      </c>
    </row>
    <row r="3526" spans="1:23" x14ac:dyDescent="0.25">
      <c r="A3526" s="10">
        <v>44463</v>
      </c>
      <c r="B3526">
        <v>4122</v>
      </c>
      <c r="C3526" t="s">
        <v>214</v>
      </c>
      <c r="D3526">
        <v>0</v>
      </c>
      <c r="E3526">
        <v>7</v>
      </c>
      <c r="F3526">
        <v>-7</v>
      </c>
      <c r="G3526">
        <v>0</v>
      </c>
      <c r="H3526">
        <v>89</v>
      </c>
      <c r="J3526">
        <v>86</v>
      </c>
      <c r="K3526">
        <v>89</v>
      </c>
      <c r="L3526">
        <v>83</v>
      </c>
      <c r="M3526">
        <v>93</v>
      </c>
      <c r="N3526">
        <v>81</v>
      </c>
      <c r="O3526">
        <v>70</v>
      </c>
      <c r="P3526">
        <v>81</v>
      </c>
      <c r="Q3526">
        <v>69</v>
      </c>
      <c r="R3526">
        <v>90</v>
      </c>
      <c r="T3526" s="34">
        <f>_xlfn.XLOOKUP(B3526,Demog!$A$2:$A$219,Demog!$P$2:$P$219,,,2)</f>
        <v>4837</v>
      </c>
      <c r="U3526" s="34">
        <f t="shared" si="55"/>
        <v>0</v>
      </c>
      <c r="V3526" s="13" t="str">
        <f>IF(OR(Table1[[#This Row],[7d_positivity_public]]=0,ISBLANK(Table1[[#This Row],[7d_positivity_public]])),"",(Table1[[#This Row],[7d_positivity_public]]-Table1[[#This Row],[7d_positivity_all]])/Table1[[#This Row],[7d_positivity_public]])</f>
        <v/>
      </c>
      <c r="W3526">
        <v>0</v>
      </c>
    </row>
    <row r="3527" spans="1:23" x14ac:dyDescent="0.25">
      <c r="A3527" s="10">
        <v>44463</v>
      </c>
      <c r="B3527">
        <v>4123</v>
      </c>
      <c r="C3527" t="s">
        <v>215</v>
      </c>
      <c r="D3527">
        <v>3</v>
      </c>
      <c r="E3527">
        <v>6</v>
      </c>
      <c r="F3527">
        <v>-3</v>
      </c>
      <c r="G3527">
        <v>2</v>
      </c>
      <c r="H3527">
        <v>91</v>
      </c>
      <c r="J3527">
        <v>89</v>
      </c>
      <c r="K3527">
        <v>91</v>
      </c>
      <c r="L3527">
        <v>90</v>
      </c>
      <c r="M3527">
        <v>93</v>
      </c>
      <c r="N3527">
        <v>83</v>
      </c>
      <c r="O3527">
        <v>75</v>
      </c>
      <c r="P3527">
        <v>84</v>
      </c>
      <c r="Q3527">
        <v>80</v>
      </c>
      <c r="R3527">
        <v>89</v>
      </c>
      <c r="T3527" s="34">
        <f>_xlfn.XLOOKUP(B3527,Demog!$A$2:$A$219,Demog!$P$2:$P$219,,,2)</f>
        <v>37985</v>
      </c>
      <c r="U3527" s="34">
        <f t="shared" si="55"/>
        <v>8</v>
      </c>
      <c r="V3527" s="13">
        <f>IF(OR(Table1[[#This Row],[7d_positivity_public]]=0,ISBLANK(Table1[[#This Row],[7d_positivity_public]])),"",(Table1[[#This Row],[7d_positivity_public]]-Table1[[#This Row],[7d_positivity_all]])/Table1[[#This Row],[7d_positivity_public]])</f>
        <v>0</v>
      </c>
      <c r="W3527">
        <v>2</v>
      </c>
    </row>
    <row r="3528" spans="1:23" x14ac:dyDescent="0.25">
      <c r="A3528" s="10">
        <v>44463</v>
      </c>
      <c r="B3528">
        <v>4124</v>
      </c>
      <c r="C3528" t="s">
        <v>216</v>
      </c>
      <c r="D3528">
        <v>5</v>
      </c>
      <c r="E3528">
        <v>2</v>
      </c>
      <c r="F3528">
        <v>3</v>
      </c>
      <c r="G3528">
        <v>5</v>
      </c>
      <c r="H3528">
        <v>86</v>
      </c>
      <c r="J3528">
        <v>82</v>
      </c>
      <c r="K3528">
        <v>86</v>
      </c>
      <c r="L3528">
        <v>80</v>
      </c>
      <c r="M3528">
        <v>91</v>
      </c>
      <c r="N3528">
        <v>78</v>
      </c>
      <c r="O3528">
        <v>68</v>
      </c>
      <c r="P3528">
        <v>79</v>
      </c>
      <c r="Q3528">
        <v>69</v>
      </c>
      <c r="R3528">
        <v>87</v>
      </c>
      <c r="T3528" s="34">
        <f>_xlfn.XLOOKUP(B3528,Demog!$A$2:$A$219,Demog!$P$2:$P$219,,,2)</f>
        <v>14894</v>
      </c>
      <c r="U3528" s="34">
        <f t="shared" si="55"/>
        <v>5</v>
      </c>
      <c r="V3528" s="13">
        <f>IF(OR(Table1[[#This Row],[7d_positivity_public]]=0,ISBLANK(Table1[[#This Row],[7d_positivity_public]])),"",(Table1[[#This Row],[7d_positivity_public]]-Table1[[#This Row],[7d_positivity_all]])/Table1[[#This Row],[7d_positivity_public]])</f>
        <v>0</v>
      </c>
      <c r="W3528">
        <v>5</v>
      </c>
    </row>
    <row r="3529" spans="1:23" x14ac:dyDescent="0.25">
      <c r="A3529" s="10">
        <v>44463</v>
      </c>
      <c r="B3529">
        <v>4125</v>
      </c>
      <c r="C3529" t="s">
        <v>217</v>
      </c>
      <c r="D3529">
        <v>12</v>
      </c>
      <c r="E3529">
        <v>4</v>
      </c>
      <c r="F3529">
        <v>8</v>
      </c>
      <c r="G3529">
        <v>4</v>
      </c>
      <c r="H3529">
        <v>81</v>
      </c>
      <c r="J3529">
        <v>76</v>
      </c>
      <c r="K3529">
        <v>81</v>
      </c>
      <c r="L3529">
        <v>73</v>
      </c>
      <c r="M3529">
        <v>87</v>
      </c>
      <c r="N3529">
        <v>73</v>
      </c>
      <c r="O3529">
        <v>56</v>
      </c>
      <c r="P3529">
        <v>74</v>
      </c>
      <c r="Q3529">
        <v>62</v>
      </c>
      <c r="R3529">
        <v>84</v>
      </c>
      <c r="T3529" s="34">
        <f>_xlfn.XLOOKUP(B3529,Demog!$A$2:$A$219,Demog!$P$2:$P$219,,,2)</f>
        <v>2885</v>
      </c>
      <c r="U3529" s="34">
        <f t="shared" si="55"/>
        <v>2</v>
      </c>
      <c r="V3529" s="13">
        <f>IF(OR(Table1[[#This Row],[7d_positivity_public]]=0,ISBLANK(Table1[[#This Row],[7d_positivity_public]])),"",(Table1[[#This Row],[7d_positivity_public]]-Table1[[#This Row],[7d_positivity_all]])/Table1[[#This Row],[7d_positivity_public]])</f>
        <v>0</v>
      </c>
      <c r="W3529">
        <v>4</v>
      </c>
    </row>
    <row r="3530" spans="1:23" x14ac:dyDescent="0.25">
      <c r="A3530" s="10">
        <v>44463</v>
      </c>
      <c r="B3530">
        <v>4131</v>
      </c>
      <c r="C3530" t="s">
        <v>218</v>
      </c>
      <c r="D3530">
        <v>6</v>
      </c>
      <c r="E3530">
        <v>3</v>
      </c>
      <c r="F3530">
        <v>3</v>
      </c>
      <c r="G3530">
        <v>6</v>
      </c>
      <c r="H3530">
        <v>94</v>
      </c>
      <c r="J3530">
        <v>95</v>
      </c>
      <c r="K3530">
        <v>94</v>
      </c>
      <c r="L3530">
        <v>92</v>
      </c>
      <c r="M3530">
        <v>95</v>
      </c>
      <c r="N3530">
        <v>90</v>
      </c>
      <c r="O3530">
        <v>86</v>
      </c>
      <c r="P3530">
        <v>90</v>
      </c>
      <c r="Q3530">
        <v>84</v>
      </c>
      <c r="R3530">
        <v>93</v>
      </c>
      <c r="T3530" s="34">
        <f>_xlfn.XLOOKUP(B3530,Demog!$A$2:$A$219,Demog!$P$2:$P$219,,,2)</f>
        <v>22020</v>
      </c>
      <c r="U3530" s="34">
        <f t="shared" si="55"/>
        <v>9</v>
      </c>
      <c r="V3530" s="13">
        <f>IF(OR(Table1[[#This Row],[7d_positivity_public]]=0,ISBLANK(Table1[[#This Row],[7d_positivity_public]])),"",(Table1[[#This Row],[7d_positivity_public]]-Table1[[#This Row],[7d_positivity_all]])/Table1[[#This Row],[7d_positivity_public]])</f>
        <v>0.16666666666666666</v>
      </c>
      <c r="W3530">
        <v>5</v>
      </c>
    </row>
    <row r="3531" spans="1:23" x14ac:dyDescent="0.25">
      <c r="A3531" s="10">
        <v>44463</v>
      </c>
      <c r="B3531">
        <v>4132</v>
      </c>
      <c r="C3531" t="s">
        <v>219</v>
      </c>
      <c r="D3531">
        <v>1</v>
      </c>
      <c r="E3531">
        <v>5</v>
      </c>
      <c r="F3531">
        <v>-4</v>
      </c>
      <c r="G3531">
        <v>1</v>
      </c>
      <c r="H3531">
        <v>92</v>
      </c>
      <c r="J3531">
        <v>89</v>
      </c>
      <c r="K3531">
        <v>92</v>
      </c>
      <c r="L3531">
        <v>90</v>
      </c>
      <c r="M3531">
        <v>94</v>
      </c>
      <c r="N3531">
        <v>87</v>
      </c>
      <c r="O3531">
        <v>80</v>
      </c>
      <c r="P3531">
        <v>87</v>
      </c>
      <c r="Q3531">
        <v>82</v>
      </c>
      <c r="R3531">
        <v>91</v>
      </c>
      <c r="T3531" s="34">
        <f>_xlfn.XLOOKUP(B3531,Demog!$A$2:$A$219,Demog!$P$2:$P$219,,,2)</f>
        <v>19325</v>
      </c>
      <c r="U3531" s="34">
        <f t="shared" si="55"/>
        <v>1</v>
      </c>
      <c r="V3531" s="13">
        <f>IF(OR(Table1[[#This Row],[7d_positivity_public]]=0,ISBLANK(Table1[[#This Row],[7d_positivity_public]])),"",(Table1[[#This Row],[7d_positivity_public]]-Table1[[#This Row],[7d_positivity_all]])/Table1[[#This Row],[7d_positivity_public]])</f>
        <v>0</v>
      </c>
      <c r="W3531">
        <v>1</v>
      </c>
    </row>
    <row r="3532" spans="1:23" x14ac:dyDescent="0.25">
      <c r="A3532" s="10">
        <v>44463</v>
      </c>
      <c r="B3532">
        <v>4133</v>
      </c>
      <c r="C3532" t="s">
        <v>220</v>
      </c>
      <c r="D3532">
        <v>10</v>
      </c>
      <c r="E3532">
        <v>6</v>
      </c>
      <c r="F3532">
        <v>4</v>
      </c>
      <c r="G3532">
        <v>10</v>
      </c>
      <c r="H3532">
        <v>93</v>
      </c>
      <c r="J3532">
        <v>90</v>
      </c>
      <c r="K3532">
        <v>93</v>
      </c>
      <c r="L3532">
        <v>88</v>
      </c>
      <c r="M3532">
        <v>95</v>
      </c>
      <c r="N3532">
        <v>88</v>
      </c>
      <c r="O3532">
        <v>78</v>
      </c>
      <c r="P3532">
        <v>89</v>
      </c>
      <c r="Q3532">
        <v>80</v>
      </c>
      <c r="R3532">
        <v>93</v>
      </c>
      <c r="T3532" s="34">
        <f>_xlfn.XLOOKUP(B3532,Demog!$A$2:$A$219,Demog!$P$2:$P$219,,,2)</f>
        <v>11675</v>
      </c>
      <c r="U3532" s="34">
        <f t="shared" si="55"/>
        <v>8</v>
      </c>
      <c r="V3532" s="13">
        <f>IF(OR(Table1[[#This Row],[7d_positivity_public]]=0,ISBLANK(Table1[[#This Row],[7d_positivity_public]])),"",(Table1[[#This Row],[7d_positivity_public]]-Table1[[#This Row],[7d_positivity_all]])/Table1[[#This Row],[7d_positivity_public]])</f>
        <v>0.2</v>
      </c>
      <c r="W3532">
        <v>8</v>
      </c>
    </row>
    <row r="3533" spans="1:23" x14ac:dyDescent="0.25">
      <c r="A3533" s="10">
        <v>44463</v>
      </c>
      <c r="B3533">
        <v>4134</v>
      </c>
      <c r="C3533" t="s">
        <v>221</v>
      </c>
      <c r="D3533">
        <v>7</v>
      </c>
      <c r="E3533">
        <v>6</v>
      </c>
      <c r="F3533">
        <v>1</v>
      </c>
      <c r="G3533">
        <v>9</v>
      </c>
      <c r="H3533">
        <v>94</v>
      </c>
      <c r="J3533">
        <v>92</v>
      </c>
      <c r="K3533">
        <v>94</v>
      </c>
      <c r="L3533">
        <v>92</v>
      </c>
      <c r="M3533">
        <v>95</v>
      </c>
      <c r="N3533">
        <v>90</v>
      </c>
      <c r="O3533">
        <v>85</v>
      </c>
      <c r="P3533">
        <v>90</v>
      </c>
      <c r="Q3533">
        <v>84</v>
      </c>
      <c r="R3533">
        <v>93</v>
      </c>
      <c r="T3533" s="34">
        <f>_xlfn.XLOOKUP(B3533,Demog!$A$2:$A$219,Demog!$P$2:$P$219,,,2)</f>
        <v>11672</v>
      </c>
      <c r="U3533" s="34">
        <f t="shared" si="55"/>
        <v>6</v>
      </c>
      <c r="V3533" s="13">
        <f>IF(OR(Table1[[#This Row],[7d_positivity_public]]=0,ISBLANK(Table1[[#This Row],[7d_positivity_public]])),"",(Table1[[#This Row],[7d_positivity_public]]-Table1[[#This Row],[7d_positivity_all]])/Table1[[#This Row],[7d_positivity_public]])</f>
        <v>0.22222222222222221</v>
      </c>
      <c r="W3533">
        <v>7</v>
      </c>
    </row>
    <row r="3534" spans="1:23" x14ac:dyDescent="0.25">
      <c r="A3534" s="10">
        <v>44463</v>
      </c>
      <c r="B3534">
        <v>4141</v>
      </c>
      <c r="C3534" t="s">
        <v>222</v>
      </c>
      <c r="D3534">
        <v>8</v>
      </c>
      <c r="E3534">
        <v>9</v>
      </c>
      <c r="F3534">
        <v>-1</v>
      </c>
      <c r="G3534">
        <v>9</v>
      </c>
      <c r="H3534">
        <v>81</v>
      </c>
      <c r="J3534">
        <v>71</v>
      </c>
      <c r="K3534">
        <v>82</v>
      </c>
      <c r="L3534">
        <v>71</v>
      </c>
      <c r="M3534">
        <v>88</v>
      </c>
      <c r="N3534">
        <v>74</v>
      </c>
      <c r="O3534">
        <v>58</v>
      </c>
      <c r="P3534">
        <v>75</v>
      </c>
      <c r="Q3534">
        <v>60</v>
      </c>
      <c r="R3534">
        <v>84</v>
      </c>
      <c r="T3534" s="34">
        <f>_xlfn.XLOOKUP(B3534,Demog!$A$2:$A$219,Demog!$P$2:$P$219,,,2)</f>
        <v>10557</v>
      </c>
      <c r="U3534" s="34">
        <f t="shared" si="55"/>
        <v>6</v>
      </c>
      <c r="V3534" s="13">
        <f>IF(OR(Table1[[#This Row],[7d_positivity_public]]=0,ISBLANK(Table1[[#This Row],[7d_positivity_public]])),"",(Table1[[#This Row],[7d_positivity_public]]-Table1[[#This Row],[7d_positivity_all]])/Table1[[#This Row],[7d_positivity_public]])</f>
        <v>0.1111111111111111</v>
      </c>
      <c r="W3534">
        <v>8</v>
      </c>
    </row>
    <row r="3535" spans="1:23" x14ac:dyDescent="0.25">
      <c r="A3535" s="10">
        <v>44463</v>
      </c>
      <c r="B3535">
        <v>4142</v>
      </c>
      <c r="C3535" t="s">
        <v>223</v>
      </c>
      <c r="D3535">
        <v>0</v>
      </c>
      <c r="E3535">
        <v>8</v>
      </c>
      <c r="F3535">
        <v>-8</v>
      </c>
      <c r="G3535">
        <v>0</v>
      </c>
      <c r="H3535">
        <v>93</v>
      </c>
      <c r="J3535">
        <v>87</v>
      </c>
      <c r="K3535">
        <v>93</v>
      </c>
      <c r="L3535">
        <v>90</v>
      </c>
      <c r="M3535">
        <v>94</v>
      </c>
      <c r="N3535">
        <v>89</v>
      </c>
      <c r="O3535">
        <v>75</v>
      </c>
      <c r="P3535">
        <v>89</v>
      </c>
      <c r="Q3535">
        <v>82</v>
      </c>
      <c r="R3535">
        <v>91</v>
      </c>
      <c r="T3535" s="34">
        <f>_xlfn.XLOOKUP(B3535,Demog!$A$2:$A$219,Demog!$P$2:$P$219,,,2)</f>
        <v>4732</v>
      </c>
      <c r="U3535" s="34">
        <f t="shared" si="55"/>
        <v>0</v>
      </c>
      <c r="V3535" s="13" t="str">
        <f>IF(OR(Table1[[#This Row],[7d_positivity_public]]=0,ISBLANK(Table1[[#This Row],[7d_positivity_public]])),"",(Table1[[#This Row],[7d_positivity_public]]-Table1[[#This Row],[7d_positivity_all]])/Table1[[#This Row],[7d_positivity_public]])</f>
        <v/>
      </c>
      <c r="W3535">
        <v>0</v>
      </c>
    </row>
    <row r="3536" spans="1:23" x14ac:dyDescent="0.25">
      <c r="A3536" s="10">
        <v>44463</v>
      </c>
      <c r="B3536">
        <v>4211</v>
      </c>
      <c r="C3536" t="s">
        <v>224</v>
      </c>
      <c r="D3536">
        <v>17</v>
      </c>
      <c r="E3536">
        <v>20</v>
      </c>
      <c r="F3536">
        <v>-3</v>
      </c>
      <c r="G3536">
        <v>12</v>
      </c>
      <c r="H3536">
        <v>86</v>
      </c>
      <c r="J3536">
        <v>79</v>
      </c>
      <c r="K3536">
        <v>86</v>
      </c>
      <c r="L3536">
        <v>80</v>
      </c>
      <c r="M3536">
        <v>91</v>
      </c>
      <c r="N3536">
        <v>79</v>
      </c>
      <c r="O3536">
        <v>64</v>
      </c>
      <c r="P3536">
        <v>80</v>
      </c>
      <c r="Q3536">
        <v>69</v>
      </c>
      <c r="R3536">
        <v>88</v>
      </c>
      <c r="T3536" s="34">
        <f>_xlfn.XLOOKUP(B3536,Demog!$A$2:$A$219,Demog!$P$2:$P$219,,,2)</f>
        <v>17780</v>
      </c>
      <c r="U3536" s="34">
        <f t="shared" si="55"/>
        <v>21</v>
      </c>
      <c r="V3536" s="13">
        <f>IF(OR(Table1[[#This Row],[7d_positivity_public]]=0,ISBLANK(Table1[[#This Row],[7d_positivity_public]])),"",(Table1[[#This Row],[7d_positivity_public]]-Table1[[#This Row],[7d_positivity_all]])/Table1[[#This Row],[7d_positivity_public]])</f>
        <v>0.16666666666666666</v>
      </c>
      <c r="W3536">
        <v>10</v>
      </c>
    </row>
    <row r="3537" spans="1:23" x14ac:dyDescent="0.25">
      <c r="A3537" s="10">
        <v>44463</v>
      </c>
      <c r="B3537">
        <v>4212</v>
      </c>
      <c r="C3537" t="s">
        <v>225</v>
      </c>
      <c r="D3537">
        <v>15</v>
      </c>
      <c r="E3537">
        <v>22</v>
      </c>
      <c r="F3537">
        <v>-7</v>
      </c>
      <c r="G3537">
        <v>8</v>
      </c>
      <c r="H3537">
        <v>83</v>
      </c>
      <c r="J3537">
        <v>77</v>
      </c>
      <c r="K3537">
        <v>84</v>
      </c>
      <c r="L3537">
        <v>76</v>
      </c>
      <c r="M3537">
        <v>90</v>
      </c>
      <c r="N3537">
        <v>75</v>
      </c>
      <c r="O3537">
        <v>62</v>
      </c>
      <c r="P3537">
        <v>76</v>
      </c>
      <c r="Q3537">
        <v>65</v>
      </c>
      <c r="R3537">
        <v>85</v>
      </c>
      <c r="T3537" s="34">
        <f>_xlfn.XLOOKUP(B3537,Demog!$A$2:$A$219,Demog!$P$2:$P$219,,,2)</f>
        <v>40598</v>
      </c>
      <c r="U3537" s="34">
        <f t="shared" si="55"/>
        <v>43</v>
      </c>
      <c r="V3537" s="13">
        <f>IF(OR(Table1[[#This Row],[7d_positivity_public]]=0,ISBLANK(Table1[[#This Row],[7d_positivity_public]])),"",(Table1[[#This Row],[7d_positivity_public]]-Table1[[#This Row],[7d_positivity_all]])/Table1[[#This Row],[7d_positivity_public]])</f>
        <v>0</v>
      </c>
      <c r="W3537">
        <v>8</v>
      </c>
    </row>
    <row r="3538" spans="1:23" x14ac:dyDescent="0.25">
      <c r="A3538" s="10">
        <v>44467</v>
      </c>
      <c r="B3538">
        <v>1260</v>
      </c>
      <c r="C3538" t="s">
        <v>83</v>
      </c>
      <c r="D3538">
        <v>14</v>
      </c>
      <c r="E3538">
        <v>35</v>
      </c>
      <c r="F3538">
        <v>-21</v>
      </c>
      <c r="G3538">
        <v>8</v>
      </c>
      <c r="H3538">
        <v>78</v>
      </c>
      <c r="J3538">
        <v>58</v>
      </c>
      <c r="K3538">
        <v>79</v>
      </c>
      <c r="L3538">
        <v>68</v>
      </c>
      <c r="M3538">
        <v>85</v>
      </c>
      <c r="N3538">
        <v>70</v>
      </c>
      <c r="O3538">
        <v>47</v>
      </c>
      <c r="P3538">
        <v>72</v>
      </c>
      <c r="Q3538">
        <v>54</v>
      </c>
      <c r="R3538">
        <v>80</v>
      </c>
      <c r="T3538" s="34">
        <f>_xlfn.XLOOKUP(B3538,Demog!$A$2:$A$219,Demog!$P$2:$P$219,,,2)</f>
        <v>8611</v>
      </c>
      <c r="U3538" s="34">
        <f t="shared" si="55"/>
        <v>8</v>
      </c>
      <c r="V3538" s="13">
        <f>IF(OR(Table1[[#This Row],[7d_positivity_public]]=0,ISBLANK(Table1[[#This Row],[7d_positivity_public]])),"",(Table1[[#This Row],[7d_positivity_public]]-Table1[[#This Row],[7d_positivity_all]])/Table1[[#This Row],[7d_positivity_public]])</f>
        <v>0</v>
      </c>
      <c r="W3538">
        <v>8</v>
      </c>
    </row>
    <row r="3539" spans="1:23" x14ac:dyDescent="0.25">
      <c r="A3539" s="10">
        <v>44467</v>
      </c>
      <c r="B3539">
        <v>1270</v>
      </c>
      <c r="C3539" t="s">
        <v>84</v>
      </c>
      <c r="D3539">
        <v>56</v>
      </c>
      <c r="E3539">
        <v>30</v>
      </c>
      <c r="F3539">
        <v>26</v>
      </c>
      <c r="G3539">
        <v>27</v>
      </c>
      <c r="H3539">
        <v>70</v>
      </c>
      <c r="J3539">
        <v>43</v>
      </c>
      <c r="K3539">
        <v>72</v>
      </c>
      <c r="L3539">
        <v>63</v>
      </c>
      <c r="M3539">
        <v>75</v>
      </c>
      <c r="N3539">
        <v>61</v>
      </c>
      <c r="O3539">
        <v>28</v>
      </c>
      <c r="P3539">
        <v>64</v>
      </c>
      <c r="Q3539">
        <v>48</v>
      </c>
      <c r="R3539">
        <v>70</v>
      </c>
      <c r="T3539" s="34">
        <f>_xlfn.XLOOKUP(B3539,Demog!$A$2:$A$219,Demog!$P$2:$P$219,,,2)</f>
        <v>3469</v>
      </c>
      <c r="U3539" s="34">
        <f t="shared" si="55"/>
        <v>14</v>
      </c>
      <c r="V3539" s="13">
        <f>IF(OR(Table1[[#This Row],[7d_positivity_public]]=0,ISBLANK(Table1[[#This Row],[7d_positivity_public]])),"",(Table1[[#This Row],[7d_positivity_public]]-Table1[[#This Row],[7d_positivity_all]])/Table1[[#This Row],[7d_positivity_public]])</f>
        <v>0</v>
      </c>
      <c r="W3539">
        <v>27</v>
      </c>
    </row>
    <row r="3540" spans="1:23" x14ac:dyDescent="0.25">
      <c r="A3540" s="10">
        <v>44467</v>
      </c>
      <c r="B3540">
        <v>1310</v>
      </c>
      <c r="C3540" t="s">
        <v>87</v>
      </c>
      <c r="D3540">
        <v>20</v>
      </c>
      <c r="E3540">
        <v>23</v>
      </c>
      <c r="F3540">
        <v>-3</v>
      </c>
      <c r="G3540">
        <v>16</v>
      </c>
      <c r="H3540">
        <v>88</v>
      </c>
      <c r="J3540">
        <v>73</v>
      </c>
      <c r="K3540">
        <v>88</v>
      </c>
      <c r="L3540">
        <v>85</v>
      </c>
      <c r="M3540">
        <v>90</v>
      </c>
      <c r="N3540">
        <v>79</v>
      </c>
      <c r="O3540">
        <v>56</v>
      </c>
      <c r="P3540">
        <v>80</v>
      </c>
      <c r="Q3540">
        <v>71</v>
      </c>
      <c r="R3540">
        <v>84</v>
      </c>
      <c r="T3540" s="34">
        <f>_xlfn.XLOOKUP(B3540,Demog!$A$2:$A$219,Demog!$P$2:$P$219,,,2)</f>
        <v>19231</v>
      </c>
      <c r="U3540" s="34">
        <f t="shared" si="55"/>
        <v>27</v>
      </c>
      <c r="V3540" s="13">
        <f>IF(OR(Table1[[#This Row],[7d_positivity_public]]=0,ISBLANK(Table1[[#This Row],[7d_positivity_public]])),"",(Table1[[#This Row],[7d_positivity_public]]-Table1[[#This Row],[7d_positivity_all]])/Table1[[#This Row],[7d_positivity_public]])</f>
        <v>6.25E-2</v>
      </c>
      <c r="W3540">
        <v>15</v>
      </c>
    </row>
    <row r="3541" spans="1:23" x14ac:dyDescent="0.25">
      <c r="A3541" s="10">
        <v>44467</v>
      </c>
      <c r="B3541">
        <v>1320</v>
      </c>
      <c r="C3541" t="s">
        <v>89</v>
      </c>
      <c r="D3541">
        <v>20</v>
      </c>
      <c r="E3541">
        <v>17</v>
      </c>
      <c r="F3541">
        <v>3</v>
      </c>
      <c r="G3541">
        <v>12</v>
      </c>
      <c r="H3541">
        <v>85</v>
      </c>
      <c r="J3541">
        <v>79</v>
      </c>
      <c r="K3541">
        <v>86</v>
      </c>
      <c r="L3541">
        <v>79</v>
      </c>
      <c r="M3541">
        <v>90</v>
      </c>
      <c r="N3541">
        <v>78</v>
      </c>
      <c r="O3541">
        <v>66</v>
      </c>
      <c r="P3541">
        <v>79</v>
      </c>
      <c r="Q3541">
        <v>69</v>
      </c>
      <c r="R3541">
        <v>86</v>
      </c>
      <c r="T3541" s="34">
        <f>_xlfn.XLOOKUP(B3541,Demog!$A$2:$A$219,Demog!$P$2:$P$219,,,2)</f>
        <v>41799</v>
      </c>
      <c r="U3541" s="34">
        <f t="shared" si="55"/>
        <v>59</v>
      </c>
      <c r="V3541" s="13">
        <f>IF(OR(Table1[[#This Row],[7d_positivity_public]]=0,ISBLANK(Table1[[#This Row],[7d_positivity_public]])),"",(Table1[[#This Row],[7d_positivity_public]]-Table1[[#This Row],[7d_positivity_all]])/Table1[[#This Row],[7d_positivity_public]])</f>
        <v>8.3333333333333329E-2</v>
      </c>
      <c r="W3541">
        <v>11</v>
      </c>
    </row>
    <row r="3542" spans="1:23" x14ac:dyDescent="0.25">
      <c r="A3542" s="10">
        <v>44467</v>
      </c>
      <c r="B3542">
        <v>1330</v>
      </c>
      <c r="C3542" t="s">
        <v>91</v>
      </c>
      <c r="D3542">
        <v>5</v>
      </c>
      <c r="E3542">
        <v>34</v>
      </c>
      <c r="F3542">
        <v>-29</v>
      </c>
      <c r="G3542">
        <v>11</v>
      </c>
      <c r="H3542">
        <v>80</v>
      </c>
      <c r="J3542">
        <v>65</v>
      </c>
      <c r="K3542">
        <v>81</v>
      </c>
      <c r="L3542">
        <v>78</v>
      </c>
      <c r="M3542">
        <v>82</v>
      </c>
      <c r="N3542">
        <v>72</v>
      </c>
      <c r="O3542">
        <v>49</v>
      </c>
      <c r="P3542">
        <v>73</v>
      </c>
      <c r="Q3542">
        <v>63</v>
      </c>
      <c r="R3542">
        <v>77</v>
      </c>
      <c r="T3542" s="34">
        <f>_xlfn.XLOOKUP(B3542,Demog!$A$2:$A$219,Demog!$P$2:$P$219,,,2)</f>
        <v>5101</v>
      </c>
      <c r="U3542" s="34">
        <f t="shared" si="55"/>
        <v>2</v>
      </c>
      <c r="V3542" s="13">
        <f>IF(OR(Table1[[#This Row],[7d_positivity_public]]=0,ISBLANK(Table1[[#This Row],[7d_positivity_public]])),"",(Table1[[#This Row],[7d_positivity_public]]-Table1[[#This Row],[7d_positivity_all]])/Table1[[#This Row],[7d_positivity_public]])</f>
        <v>9.0909090909090912E-2</v>
      </c>
      <c r="W3542">
        <v>10</v>
      </c>
    </row>
    <row r="3543" spans="1:23" x14ac:dyDescent="0.25">
      <c r="A3543" s="10">
        <v>44467</v>
      </c>
      <c r="B3543">
        <v>1340</v>
      </c>
      <c r="C3543" t="s">
        <v>93</v>
      </c>
      <c r="D3543">
        <v>7</v>
      </c>
      <c r="E3543">
        <v>9</v>
      </c>
      <c r="F3543">
        <v>-2</v>
      </c>
      <c r="G3543">
        <v>5</v>
      </c>
      <c r="H3543">
        <v>81</v>
      </c>
      <c r="J3543">
        <v>67</v>
      </c>
      <c r="K3543">
        <v>82</v>
      </c>
      <c r="L3543">
        <v>76</v>
      </c>
      <c r="M3543">
        <v>85</v>
      </c>
      <c r="N3543">
        <v>73</v>
      </c>
      <c r="O3543">
        <v>52</v>
      </c>
      <c r="P3543">
        <v>74</v>
      </c>
      <c r="Q3543">
        <v>64</v>
      </c>
      <c r="R3543">
        <v>80</v>
      </c>
      <c r="T3543" s="34">
        <f>_xlfn.XLOOKUP(B3543,Demog!$A$2:$A$219,Demog!$P$2:$P$219,,,2)</f>
        <v>4781</v>
      </c>
      <c r="U3543" s="34">
        <f t="shared" si="55"/>
        <v>2</v>
      </c>
      <c r="V3543" s="13">
        <f>IF(OR(Table1[[#This Row],[7d_positivity_public]]=0,ISBLANK(Table1[[#This Row],[7d_positivity_public]])),"",(Table1[[#This Row],[7d_positivity_public]]-Table1[[#This Row],[7d_positivity_all]])/Table1[[#This Row],[7d_positivity_public]])</f>
        <v>0.2</v>
      </c>
      <c r="W3543">
        <v>4</v>
      </c>
    </row>
    <row r="3544" spans="1:23" x14ac:dyDescent="0.25">
      <c r="A3544" s="10">
        <v>44467</v>
      </c>
      <c r="B3544">
        <v>1350</v>
      </c>
      <c r="C3544" t="s">
        <v>95</v>
      </c>
      <c r="D3544">
        <v>24</v>
      </c>
      <c r="E3544">
        <v>33</v>
      </c>
      <c r="F3544">
        <v>-9</v>
      </c>
      <c r="G3544">
        <v>13</v>
      </c>
      <c r="H3544">
        <v>75</v>
      </c>
      <c r="J3544">
        <v>57</v>
      </c>
      <c r="K3544">
        <v>76</v>
      </c>
      <c r="L3544">
        <v>65</v>
      </c>
      <c r="M3544">
        <v>85</v>
      </c>
      <c r="N3544">
        <v>67</v>
      </c>
      <c r="O3544">
        <v>43</v>
      </c>
      <c r="P3544">
        <v>68</v>
      </c>
      <c r="Q3544">
        <v>52</v>
      </c>
      <c r="R3544">
        <v>80</v>
      </c>
      <c r="T3544" s="34">
        <f>_xlfn.XLOOKUP(B3544,Demog!$A$2:$A$219,Demog!$P$2:$P$219,,,2)</f>
        <v>10220</v>
      </c>
      <c r="U3544" s="34">
        <f t="shared" si="55"/>
        <v>17</v>
      </c>
      <c r="V3544" s="13">
        <f>IF(OR(Table1[[#This Row],[7d_positivity_public]]=0,ISBLANK(Table1[[#This Row],[7d_positivity_public]])),"",(Table1[[#This Row],[7d_positivity_public]]-Table1[[#This Row],[7d_positivity_all]])/Table1[[#This Row],[7d_positivity_public]])</f>
        <v>0</v>
      </c>
      <c r="W3544">
        <v>13</v>
      </c>
    </row>
    <row r="3545" spans="1:23" x14ac:dyDescent="0.25">
      <c r="A3545" s="10">
        <v>44467</v>
      </c>
      <c r="B3545">
        <v>1361</v>
      </c>
      <c r="C3545" t="s">
        <v>97</v>
      </c>
      <c r="D3545">
        <v>10</v>
      </c>
      <c r="E3545">
        <v>18</v>
      </c>
      <c r="F3545">
        <v>-8</v>
      </c>
      <c r="G3545">
        <v>5</v>
      </c>
      <c r="H3545">
        <v>83</v>
      </c>
      <c r="J3545">
        <v>76</v>
      </c>
      <c r="K3545">
        <v>83</v>
      </c>
      <c r="L3545">
        <v>75</v>
      </c>
      <c r="M3545">
        <v>89</v>
      </c>
      <c r="N3545">
        <v>75</v>
      </c>
      <c r="O3545">
        <v>62</v>
      </c>
      <c r="P3545">
        <v>76</v>
      </c>
      <c r="Q3545">
        <v>63</v>
      </c>
      <c r="R3545">
        <v>85</v>
      </c>
      <c r="T3545" s="34">
        <f>_xlfn.XLOOKUP(B3545,Demog!$A$2:$A$219,Demog!$P$2:$P$219,,,2)</f>
        <v>53266</v>
      </c>
      <c r="U3545" s="34">
        <f t="shared" si="55"/>
        <v>37</v>
      </c>
      <c r="V3545" s="13">
        <f>IF(OR(Table1[[#This Row],[7d_positivity_public]]=0,ISBLANK(Table1[[#This Row],[7d_positivity_public]])),"",(Table1[[#This Row],[7d_positivity_public]]-Table1[[#This Row],[7d_positivity_all]])/Table1[[#This Row],[7d_positivity_public]])</f>
        <v>0.2</v>
      </c>
      <c r="W3545">
        <v>4</v>
      </c>
    </row>
    <row r="3546" spans="1:23" x14ac:dyDescent="0.25">
      <c r="A3546" s="10">
        <v>44467</v>
      </c>
      <c r="B3546">
        <v>1362</v>
      </c>
      <c r="C3546" t="s">
        <v>99</v>
      </c>
      <c r="D3546">
        <v>18</v>
      </c>
      <c r="E3546">
        <v>20</v>
      </c>
      <c r="F3546">
        <v>-2</v>
      </c>
      <c r="G3546">
        <v>10</v>
      </c>
      <c r="H3546">
        <v>75</v>
      </c>
      <c r="J3546">
        <v>59</v>
      </c>
      <c r="K3546">
        <v>76</v>
      </c>
      <c r="L3546">
        <v>65</v>
      </c>
      <c r="M3546">
        <v>84</v>
      </c>
      <c r="N3546">
        <v>67</v>
      </c>
      <c r="O3546">
        <v>46</v>
      </c>
      <c r="P3546">
        <v>69</v>
      </c>
      <c r="Q3546">
        <v>52</v>
      </c>
      <c r="R3546">
        <v>79</v>
      </c>
      <c r="T3546" s="34">
        <f>_xlfn.XLOOKUP(B3546,Demog!$A$2:$A$219,Demog!$P$2:$P$219,,,2)</f>
        <v>13583</v>
      </c>
      <c r="U3546" s="34">
        <f t="shared" si="55"/>
        <v>17</v>
      </c>
      <c r="V3546" s="13">
        <f>IF(OR(Table1[[#This Row],[7d_positivity_public]]=0,ISBLANK(Table1[[#This Row],[7d_positivity_public]])),"",(Table1[[#This Row],[7d_positivity_public]]-Table1[[#This Row],[7d_positivity_all]])/Table1[[#This Row],[7d_positivity_public]])</f>
        <v>0</v>
      </c>
      <c r="W3546">
        <v>10</v>
      </c>
    </row>
    <row r="3547" spans="1:23" x14ac:dyDescent="0.25">
      <c r="A3547" s="10">
        <v>44467</v>
      </c>
      <c r="B3547">
        <v>1371</v>
      </c>
      <c r="C3547" t="s">
        <v>101</v>
      </c>
      <c r="D3547">
        <v>33</v>
      </c>
      <c r="E3547">
        <v>14</v>
      </c>
      <c r="F3547">
        <v>19</v>
      </c>
      <c r="G3547">
        <v>19</v>
      </c>
      <c r="H3547">
        <v>79</v>
      </c>
      <c r="J3547">
        <v>65</v>
      </c>
      <c r="K3547">
        <v>79</v>
      </c>
      <c r="L3547">
        <v>68</v>
      </c>
      <c r="M3547">
        <v>85</v>
      </c>
      <c r="N3547">
        <v>71</v>
      </c>
      <c r="O3547">
        <v>50</v>
      </c>
      <c r="P3547">
        <v>72</v>
      </c>
      <c r="Q3547">
        <v>54</v>
      </c>
      <c r="R3547">
        <v>82</v>
      </c>
      <c r="T3547" s="34">
        <f>_xlfn.XLOOKUP(B3547,Demog!$A$2:$A$219,Demog!$P$2:$P$219,,,2)</f>
        <v>8720</v>
      </c>
      <c r="U3547" s="34">
        <f t="shared" si="55"/>
        <v>20</v>
      </c>
      <c r="V3547" s="13">
        <f>IF(OR(Table1[[#This Row],[7d_positivity_public]]=0,ISBLANK(Table1[[#This Row],[7d_positivity_public]])),"",(Table1[[#This Row],[7d_positivity_public]]-Table1[[#This Row],[7d_positivity_all]])/Table1[[#This Row],[7d_positivity_public]])</f>
        <v>0.10526315789473684</v>
      </c>
      <c r="W3547">
        <v>17</v>
      </c>
    </row>
    <row r="3548" spans="1:23" x14ac:dyDescent="0.25">
      <c r="A3548" s="10">
        <v>44467</v>
      </c>
      <c r="B3548">
        <v>1372</v>
      </c>
      <c r="C3548" t="s">
        <v>103</v>
      </c>
      <c r="D3548">
        <v>22</v>
      </c>
      <c r="E3548">
        <v>14</v>
      </c>
      <c r="F3548">
        <v>8</v>
      </c>
      <c r="G3548">
        <v>11</v>
      </c>
      <c r="H3548">
        <v>84</v>
      </c>
      <c r="J3548">
        <v>72</v>
      </c>
      <c r="K3548">
        <v>85</v>
      </c>
      <c r="L3548">
        <v>79</v>
      </c>
      <c r="M3548">
        <v>90</v>
      </c>
      <c r="N3548">
        <v>76</v>
      </c>
      <c r="O3548">
        <v>60</v>
      </c>
      <c r="P3548">
        <v>77</v>
      </c>
      <c r="Q3548">
        <v>67</v>
      </c>
      <c r="R3548">
        <v>86</v>
      </c>
      <c r="T3548" s="34">
        <f>_xlfn.XLOOKUP(B3548,Demog!$A$2:$A$219,Demog!$P$2:$P$219,,,2)</f>
        <v>41482</v>
      </c>
      <c r="U3548" s="34">
        <f t="shared" si="55"/>
        <v>64</v>
      </c>
      <c r="V3548" s="13">
        <f>IF(OR(Table1[[#This Row],[7d_positivity_public]]=0,ISBLANK(Table1[[#This Row],[7d_positivity_public]])),"",(Table1[[#This Row],[7d_positivity_public]]-Table1[[#This Row],[7d_positivity_all]])/Table1[[#This Row],[7d_positivity_public]])</f>
        <v>9.0909090909090912E-2</v>
      </c>
      <c r="W3548">
        <v>10</v>
      </c>
    </row>
    <row r="3549" spans="1:23" x14ac:dyDescent="0.25">
      <c r="A3549" s="10">
        <v>44467</v>
      </c>
      <c r="B3549">
        <v>1373</v>
      </c>
      <c r="C3549" t="s">
        <v>106</v>
      </c>
      <c r="D3549">
        <v>15</v>
      </c>
      <c r="E3549">
        <v>24</v>
      </c>
      <c r="F3549">
        <v>-9</v>
      </c>
      <c r="G3549">
        <v>7</v>
      </c>
      <c r="H3549">
        <v>81</v>
      </c>
      <c r="J3549">
        <v>67</v>
      </c>
      <c r="K3549">
        <v>82</v>
      </c>
      <c r="L3549">
        <v>77</v>
      </c>
      <c r="M3549">
        <v>86</v>
      </c>
      <c r="N3549">
        <v>72</v>
      </c>
      <c r="O3549">
        <v>55</v>
      </c>
      <c r="P3549">
        <v>74</v>
      </c>
      <c r="Q3549">
        <v>65</v>
      </c>
      <c r="R3549">
        <v>82</v>
      </c>
      <c r="T3549" s="34">
        <f>_xlfn.XLOOKUP(B3549,Demog!$A$2:$A$219,Demog!$P$2:$P$219,,,2)</f>
        <v>12922</v>
      </c>
      <c r="U3549" s="34">
        <f t="shared" si="55"/>
        <v>14</v>
      </c>
      <c r="V3549" s="13">
        <f>IF(OR(Table1[[#This Row],[7d_positivity_public]]=0,ISBLANK(Table1[[#This Row],[7d_positivity_public]])),"",(Table1[[#This Row],[7d_positivity_public]]-Table1[[#This Row],[7d_positivity_all]])/Table1[[#This Row],[7d_positivity_public]])</f>
        <v>0.14285714285714285</v>
      </c>
      <c r="W3549">
        <v>6</v>
      </c>
    </row>
    <row r="3550" spans="1:23" x14ac:dyDescent="0.25">
      <c r="A3550" s="10">
        <v>44467</v>
      </c>
      <c r="B3550">
        <v>1374</v>
      </c>
      <c r="C3550" t="s">
        <v>108</v>
      </c>
      <c r="D3550">
        <v>11</v>
      </c>
      <c r="E3550">
        <v>20</v>
      </c>
      <c r="F3550">
        <v>-9</v>
      </c>
      <c r="G3550">
        <v>5</v>
      </c>
      <c r="H3550">
        <v>88</v>
      </c>
      <c r="J3550">
        <v>81</v>
      </c>
      <c r="K3550">
        <v>89</v>
      </c>
      <c r="L3550">
        <v>87</v>
      </c>
      <c r="M3550">
        <v>91</v>
      </c>
      <c r="N3550">
        <v>81</v>
      </c>
      <c r="O3550">
        <v>69</v>
      </c>
      <c r="P3550">
        <v>81</v>
      </c>
      <c r="Q3550">
        <v>76</v>
      </c>
      <c r="R3550">
        <v>87</v>
      </c>
      <c r="T3550" s="34">
        <f>_xlfn.XLOOKUP(B3550,Demog!$A$2:$A$219,Demog!$P$2:$P$219,,,2)</f>
        <v>33401</v>
      </c>
      <c r="U3550" s="34">
        <f t="shared" si="55"/>
        <v>26</v>
      </c>
      <c r="V3550" s="13">
        <f>IF(OR(Table1[[#This Row],[7d_positivity_public]]=0,ISBLANK(Table1[[#This Row],[7d_positivity_public]])),"",(Table1[[#This Row],[7d_positivity_public]]-Table1[[#This Row],[7d_positivity_all]])/Table1[[#This Row],[7d_positivity_public]])</f>
        <v>0</v>
      </c>
      <c r="W3550">
        <v>5</v>
      </c>
    </row>
    <row r="3551" spans="1:23" x14ac:dyDescent="0.25">
      <c r="A3551" s="10">
        <v>44467</v>
      </c>
      <c r="B3551">
        <v>1375</v>
      </c>
      <c r="C3551" t="s">
        <v>110</v>
      </c>
      <c r="D3551">
        <v>21</v>
      </c>
      <c r="E3551">
        <v>16</v>
      </c>
      <c r="F3551">
        <v>5</v>
      </c>
      <c r="G3551">
        <v>12</v>
      </c>
      <c r="H3551">
        <v>87</v>
      </c>
      <c r="J3551">
        <v>73</v>
      </c>
      <c r="K3551">
        <v>87</v>
      </c>
      <c r="L3551">
        <v>85</v>
      </c>
      <c r="M3551">
        <v>89</v>
      </c>
      <c r="N3551">
        <v>78</v>
      </c>
      <c r="O3551">
        <v>59</v>
      </c>
      <c r="P3551">
        <v>78</v>
      </c>
      <c r="Q3551">
        <v>72</v>
      </c>
      <c r="R3551">
        <v>84</v>
      </c>
      <c r="T3551" s="34">
        <f>_xlfn.XLOOKUP(B3551,Demog!$A$2:$A$219,Demog!$P$2:$P$219,,,2)</f>
        <v>38661</v>
      </c>
      <c r="U3551" s="34">
        <f t="shared" si="55"/>
        <v>57</v>
      </c>
      <c r="V3551" s="13">
        <f>IF(OR(Table1[[#This Row],[7d_positivity_public]]=0,ISBLANK(Table1[[#This Row],[7d_positivity_public]])),"",(Table1[[#This Row],[7d_positivity_public]]-Table1[[#This Row],[7d_positivity_all]])/Table1[[#This Row],[7d_positivity_public]])</f>
        <v>8.3333333333333329E-2</v>
      </c>
      <c r="W3551">
        <v>11</v>
      </c>
    </row>
    <row r="3552" spans="1:23" x14ac:dyDescent="0.25">
      <c r="A3552" s="10">
        <v>44467</v>
      </c>
      <c r="B3552">
        <v>1376</v>
      </c>
      <c r="C3552" t="s">
        <v>112</v>
      </c>
      <c r="D3552">
        <v>19</v>
      </c>
      <c r="E3552">
        <v>23</v>
      </c>
      <c r="F3552">
        <v>-4</v>
      </c>
      <c r="G3552">
        <v>10</v>
      </c>
      <c r="H3552">
        <v>80</v>
      </c>
      <c r="J3552">
        <v>68</v>
      </c>
      <c r="K3552">
        <v>81</v>
      </c>
      <c r="L3552">
        <v>79</v>
      </c>
      <c r="M3552">
        <v>85</v>
      </c>
      <c r="N3552">
        <v>71</v>
      </c>
      <c r="O3552">
        <v>54</v>
      </c>
      <c r="P3552">
        <v>72</v>
      </c>
      <c r="Q3552">
        <v>66</v>
      </c>
      <c r="R3552">
        <v>80</v>
      </c>
      <c r="T3552" s="34">
        <f>_xlfn.XLOOKUP(B3552,Demog!$A$2:$A$219,Demog!$P$2:$P$219,,,2)</f>
        <v>34796</v>
      </c>
      <c r="U3552" s="34">
        <f t="shared" si="55"/>
        <v>46</v>
      </c>
      <c r="V3552" s="13">
        <f>IF(OR(Table1[[#This Row],[7d_positivity_public]]=0,ISBLANK(Table1[[#This Row],[7d_positivity_public]])),"",(Table1[[#This Row],[7d_positivity_public]]-Table1[[#This Row],[7d_positivity_all]])/Table1[[#This Row],[7d_positivity_public]])</f>
        <v>0</v>
      </c>
      <c r="W3552">
        <v>10</v>
      </c>
    </row>
    <row r="3553" spans="1:23" x14ac:dyDescent="0.25">
      <c r="A3553" s="10">
        <v>44467</v>
      </c>
      <c r="B3553">
        <v>1377</v>
      </c>
      <c r="C3553" t="s">
        <v>114</v>
      </c>
      <c r="D3553">
        <v>12</v>
      </c>
      <c r="E3553">
        <v>14</v>
      </c>
      <c r="F3553">
        <v>-2</v>
      </c>
      <c r="G3553">
        <v>7</v>
      </c>
      <c r="H3553">
        <v>88</v>
      </c>
      <c r="J3553">
        <v>85</v>
      </c>
      <c r="K3553">
        <v>88</v>
      </c>
      <c r="L3553">
        <v>84</v>
      </c>
      <c r="M3553">
        <v>91</v>
      </c>
      <c r="N3553">
        <v>81</v>
      </c>
      <c r="O3553">
        <v>74</v>
      </c>
      <c r="P3553">
        <v>82</v>
      </c>
      <c r="Q3553">
        <v>75</v>
      </c>
      <c r="R3553">
        <v>88</v>
      </c>
      <c r="T3553" s="34">
        <f>_xlfn.XLOOKUP(B3553,Demog!$A$2:$A$219,Demog!$P$2:$P$219,,,2)</f>
        <v>24900</v>
      </c>
      <c r="U3553" s="34">
        <f t="shared" si="55"/>
        <v>21</v>
      </c>
      <c r="V3553" s="13">
        <f>IF(OR(Table1[[#This Row],[7d_positivity_public]]=0,ISBLANK(Table1[[#This Row],[7d_positivity_public]])),"",(Table1[[#This Row],[7d_positivity_public]]-Table1[[#This Row],[7d_positivity_all]])/Table1[[#This Row],[7d_positivity_public]])</f>
        <v>0.14285714285714285</v>
      </c>
      <c r="W3553">
        <v>6</v>
      </c>
    </row>
    <row r="3554" spans="1:23" x14ac:dyDescent="0.25">
      <c r="A3554" s="10">
        <v>44467</v>
      </c>
      <c r="B3554">
        <v>1380</v>
      </c>
      <c r="C3554" t="s">
        <v>116</v>
      </c>
      <c r="D3554">
        <v>3</v>
      </c>
      <c r="E3554">
        <v>4</v>
      </c>
      <c r="F3554">
        <v>-1</v>
      </c>
      <c r="G3554">
        <v>3</v>
      </c>
      <c r="H3554">
        <v>85</v>
      </c>
      <c r="J3554">
        <v>76</v>
      </c>
      <c r="K3554">
        <v>86</v>
      </c>
      <c r="L3554">
        <v>78</v>
      </c>
      <c r="M3554">
        <v>90</v>
      </c>
      <c r="N3554">
        <v>79</v>
      </c>
      <c r="O3554">
        <v>64</v>
      </c>
      <c r="P3554">
        <v>80</v>
      </c>
      <c r="Q3554">
        <v>69</v>
      </c>
      <c r="R3554">
        <v>86</v>
      </c>
      <c r="T3554" s="34">
        <f>_xlfn.XLOOKUP(B3554,Demog!$A$2:$A$219,Demog!$P$2:$P$219,,,2)</f>
        <v>12110</v>
      </c>
      <c r="U3554" s="34">
        <f t="shared" si="55"/>
        <v>3</v>
      </c>
      <c r="V3554" s="13">
        <f>IF(OR(Table1[[#This Row],[7d_positivity_public]]=0,ISBLANK(Table1[[#This Row],[7d_positivity_public]])),"",(Table1[[#This Row],[7d_positivity_public]]-Table1[[#This Row],[7d_positivity_all]])/Table1[[#This Row],[7d_positivity_public]])</f>
        <v>0</v>
      </c>
      <c r="W3554">
        <v>3</v>
      </c>
    </row>
    <row r="3555" spans="1:23" x14ac:dyDescent="0.25">
      <c r="A3555" s="10">
        <v>44467</v>
      </c>
      <c r="B3555">
        <v>1390</v>
      </c>
      <c r="C3555" t="s">
        <v>118</v>
      </c>
      <c r="D3555">
        <v>47</v>
      </c>
      <c r="E3555">
        <v>45</v>
      </c>
      <c r="F3555">
        <v>2</v>
      </c>
      <c r="G3555">
        <v>22</v>
      </c>
      <c r="H3555">
        <v>69</v>
      </c>
      <c r="J3555">
        <v>41</v>
      </c>
      <c r="K3555">
        <v>71</v>
      </c>
      <c r="L3555">
        <v>56</v>
      </c>
      <c r="M3555">
        <v>81</v>
      </c>
      <c r="N3555">
        <v>61</v>
      </c>
      <c r="O3555">
        <v>29</v>
      </c>
      <c r="P3555">
        <v>63</v>
      </c>
      <c r="Q3555">
        <v>43</v>
      </c>
      <c r="R3555">
        <v>75</v>
      </c>
      <c r="T3555" s="34">
        <f>_xlfn.XLOOKUP(B3555,Demog!$A$2:$A$219,Demog!$P$2:$P$219,,,2)</f>
        <v>7285</v>
      </c>
      <c r="U3555" s="34">
        <f t="shared" si="55"/>
        <v>24</v>
      </c>
      <c r="V3555" s="13">
        <f>IF(OR(Table1[[#This Row],[7d_positivity_public]]=0,ISBLANK(Table1[[#This Row],[7d_positivity_public]])),"",(Table1[[#This Row],[7d_positivity_public]]-Table1[[#This Row],[7d_positivity_all]])/Table1[[#This Row],[7d_positivity_public]])</f>
        <v>4.5454545454545456E-2</v>
      </c>
      <c r="W3555">
        <v>21</v>
      </c>
    </row>
    <row r="3556" spans="1:23" x14ac:dyDescent="0.25">
      <c r="A3556" s="10">
        <v>44467</v>
      </c>
      <c r="B3556">
        <v>1420</v>
      </c>
      <c r="C3556" t="s">
        <v>120</v>
      </c>
      <c r="D3556">
        <v>12</v>
      </c>
      <c r="E3556">
        <v>26</v>
      </c>
      <c r="F3556">
        <v>-14</v>
      </c>
      <c r="G3556">
        <v>8</v>
      </c>
      <c r="H3556">
        <v>78</v>
      </c>
      <c r="J3556">
        <v>61</v>
      </c>
      <c r="K3556">
        <v>79</v>
      </c>
      <c r="L3556">
        <v>67</v>
      </c>
      <c r="M3556">
        <v>86</v>
      </c>
      <c r="N3556">
        <v>70</v>
      </c>
      <c r="O3556">
        <v>49</v>
      </c>
      <c r="P3556">
        <v>72</v>
      </c>
      <c r="Q3556">
        <v>56</v>
      </c>
      <c r="R3556">
        <v>82</v>
      </c>
      <c r="T3556" s="34">
        <f>_xlfn.XLOOKUP(B3556,Demog!$A$2:$A$219,Demog!$P$2:$P$219,,,2)</f>
        <v>33648</v>
      </c>
      <c r="U3556" s="34">
        <f t="shared" si="55"/>
        <v>28</v>
      </c>
      <c r="V3556" s="13">
        <f>IF(OR(Table1[[#This Row],[7d_positivity_public]]=0,ISBLANK(Table1[[#This Row],[7d_positivity_public]])),"",(Table1[[#This Row],[7d_positivity_public]]-Table1[[#This Row],[7d_positivity_all]])/Table1[[#This Row],[7d_positivity_public]])</f>
        <v>0.125</v>
      </c>
      <c r="W3556">
        <v>7</v>
      </c>
    </row>
    <row r="3557" spans="1:23" x14ac:dyDescent="0.25">
      <c r="A3557" s="10">
        <v>44467</v>
      </c>
      <c r="B3557">
        <v>1431</v>
      </c>
      <c r="C3557" t="s">
        <v>226</v>
      </c>
      <c r="D3557">
        <v>25</v>
      </c>
      <c r="E3557">
        <v>21</v>
      </c>
      <c r="F3557">
        <v>4</v>
      </c>
      <c r="G3557">
        <v>10</v>
      </c>
      <c r="H3557">
        <v>84</v>
      </c>
      <c r="J3557">
        <v>74</v>
      </c>
      <c r="K3557">
        <v>84</v>
      </c>
      <c r="L3557">
        <v>78</v>
      </c>
      <c r="M3557">
        <v>90</v>
      </c>
      <c r="N3557">
        <v>75</v>
      </c>
      <c r="O3557">
        <v>60</v>
      </c>
      <c r="P3557">
        <v>76</v>
      </c>
      <c r="Q3557">
        <v>66</v>
      </c>
      <c r="R3557">
        <v>86</v>
      </c>
      <c r="T3557" s="34">
        <f>_xlfn.XLOOKUP(B3557,Demog!$A$2:$A$219,Demog!$P$2:$P$219,,,2)</f>
        <v>44714</v>
      </c>
      <c r="U3557" s="34">
        <f t="shared" si="55"/>
        <v>78</v>
      </c>
      <c r="V3557" s="13">
        <f>IF(OR(Table1[[#This Row],[7d_positivity_public]]=0,ISBLANK(Table1[[#This Row],[7d_positivity_public]])),"",(Table1[[#This Row],[7d_positivity_public]]-Table1[[#This Row],[7d_positivity_all]])/Table1[[#This Row],[7d_positivity_public]])</f>
        <v>0.1</v>
      </c>
      <c r="W3557">
        <v>9</v>
      </c>
    </row>
    <row r="3558" spans="1:23" x14ac:dyDescent="0.25">
      <c r="A3558" s="10">
        <v>44467</v>
      </c>
      <c r="B3558">
        <v>1432</v>
      </c>
      <c r="C3558" t="s">
        <v>227</v>
      </c>
      <c r="D3558">
        <v>32</v>
      </c>
      <c r="E3558">
        <v>17</v>
      </c>
      <c r="F3558">
        <v>15</v>
      </c>
      <c r="G3558">
        <v>12</v>
      </c>
      <c r="H3558">
        <v>91</v>
      </c>
      <c r="J3558">
        <v>86</v>
      </c>
      <c r="K3558">
        <v>91</v>
      </c>
      <c r="L3558">
        <v>91</v>
      </c>
      <c r="M3558">
        <v>92</v>
      </c>
      <c r="N3558">
        <v>83</v>
      </c>
      <c r="O3558">
        <v>75</v>
      </c>
      <c r="P3558">
        <v>84</v>
      </c>
      <c r="Q3558">
        <v>79</v>
      </c>
      <c r="R3558">
        <v>89</v>
      </c>
      <c r="T3558" s="34">
        <f>_xlfn.XLOOKUP(B3558,Demog!$A$2:$A$219,Demog!$P$2:$P$219,,,2)</f>
        <v>48587</v>
      </c>
      <c r="U3558" s="34">
        <f t="shared" si="55"/>
        <v>109</v>
      </c>
      <c r="V3558" s="13">
        <f>IF(OR(Table1[[#This Row],[7d_positivity_public]]=0,ISBLANK(Table1[[#This Row],[7d_positivity_public]])),"",(Table1[[#This Row],[7d_positivity_public]]-Table1[[#This Row],[7d_positivity_all]])/Table1[[#This Row],[7d_positivity_public]])</f>
        <v>8.3333333333333329E-2</v>
      </c>
      <c r="W3558">
        <v>11</v>
      </c>
    </row>
    <row r="3559" spans="1:23" x14ac:dyDescent="0.25">
      <c r="A3559" s="10">
        <v>44467</v>
      </c>
      <c r="B3559">
        <v>1433</v>
      </c>
      <c r="C3559" t="s">
        <v>122</v>
      </c>
      <c r="D3559">
        <v>16</v>
      </c>
      <c r="E3559">
        <v>12</v>
      </c>
      <c r="F3559">
        <v>4</v>
      </c>
      <c r="G3559">
        <v>11</v>
      </c>
      <c r="H3559">
        <v>79</v>
      </c>
      <c r="J3559">
        <v>63</v>
      </c>
      <c r="K3559">
        <v>80</v>
      </c>
      <c r="L3559">
        <v>70</v>
      </c>
      <c r="M3559">
        <v>86</v>
      </c>
      <c r="N3559">
        <v>71</v>
      </c>
      <c r="O3559">
        <v>47</v>
      </c>
      <c r="P3559">
        <v>72</v>
      </c>
      <c r="Q3559">
        <v>57</v>
      </c>
      <c r="R3559">
        <v>81</v>
      </c>
      <c r="T3559" s="34">
        <f>_xlfn.XLOOKUP(B3559,Demog!$A$2:$A$219,Demog!$P$2:$P$219,,,2)</f>
        <v>19986</v>
      </c>
      <c r="U3559" s="34">
        <f t="shared" si="55"/>
        <v>22</v>
      </c>
      <c r="V3559" s="13">
        <f>IF(OR(Table1[[#This Row],[7d_positivity_public]]=0,ISBLANK(Table1[[#This Row],[7d_positivity_public]])),"",(Table1[[#This Row],[7d_positivity_public]]-Table1[[#This Row],[7d_positivity_all]])/Table1[[#This Row],[7d_positivity_public]])</f>
        <v>0.18181818181818182</v>
      </c>
      <c r="W3559">
        <v>9</v>
      </c>
    </row>
    <row r="3560" spans="1:23" x14ac:dyDescent="0.25">
      <c r="A3560" s="10">
        <v>44467</v>
      </c>
      <c r="B3560">
        <v>1490</v>
      </c>
      <c r="C3560" t="s">
        <v>124</v>
      </c>
      <c r="D3560">
        <v>18</v>
      </c>
      <c r="E3560">
        <v>22</v>
      </c>
      <c r="F3560">
        <v>-4</v>
      </c>
      <c r="G3560">
        <v>15</v>
      </c>
      <c r="H3560">
        <v>78</v>
      </c>
      <c r="J3560">
        <v>64</v>
      </c>
      <c r="K3560">
        <v>79</v>
      </c>
      <c r="L3560">
        <v>70</v>
      </c>
      <c r="M3560">
        <v>85</v>
      </c>
      <c r="N3560">
        <v>68</v>
      </c>
      <c r="O3560">
        <v>46</v>
      </c>
      <c r="P3560">
        <v>70</v>
      </c>
      <c r="Q3560">
        <v>56</v>
      </c>
      <c r="R3560">
        <v>80</v>
      </c>
      <c r="T3560" s="34">
        <f>_xlfn.XLOOKUP(B3560,Demog!$A$2:$A$219,Demog!$P$2:$P$219,,,2)</f>
        <v>10855</v>
      </c>
      <c r="U3560" s="34">
        <f t="shared" si="55"/>
        <v>14</v>
      </c>
      <c r="V3560" s="13">
        <f>IF(OR(Table1[[#This Row],[7d_positivity_public]]=0,ISBLANK(Table1[[#This Row],[7d_positivity_public]])),"",(Table1[[#This Row],[7d_positivity_public]]-Table1[[#This Row],[7d_positivity_all]])/Table1[[#This Row],[7d_positivity_public]])</f>
        <v>6.6666666666666666E-2</v>
      </c>
      <c r="W3560">
        <v>14</v>
      </c>
    </row>
    <row r="3561" spans="1:23" x14ac:dyDescent="0.25">
      <c r="A3561" s="10">
        <v>44467</v>
      </c>
      <c r="B3561">
        <v>2121</v>
      </c>
      <c r="C3561" t="s">
        <v>126</v>
      </c>
      <c r="D3561">
        <v>39</v>
      </c>
      <c r="E3561">
        <v>24</v>
      </c>
      <c r="F3561">
        <v>15</v>
      </c>
      <c r="G3561">
        <v>9</v>
      </c>
      <c r="H3561">
        <v>81</v>
      </c>
      <c r="J3561">
        <v>70</v>
      </c>
      <c r="K3561">
        <v>82</v>
      </c>
      <c r="L3561">
        <v>76</v>
      </c>
      <c r="M3561">
        <v>88</v>
      </c>
      <c r="N3561">
        <v>74</v>
      </c>
      <c r="O3561">
        <v>60</v>
      </c>
      <c r="P3561">
        <v>75</v>
      </c>
      <c r="Q3561">
        <v>65</v>
      </c>
      <c r="R3561">
        <v>84</v>
      </c>
      <c r="T3561" s="34">
        <f>_xlfn.XLOOKUP(B3561,Demog!$A$2:$A$219,Demog!$P$2:$P$219,,,2)</f>
        <v>51241</v>
      </c>
      <c r="U3561" s="34">
        <f t="shared" si="55"/>
        <v>140</v>
      </c>
      <c r="V3561" s="13">
        <f>IF(OR(Table1[[#This Row],[7d_positivity_public]]=0,ISBLANK(Table1[[#This Row],[7d_positivity_public]])),"",(Table1[[#This Row],[7d_positivity_public]]-Table1[[#This Row],[7d_positivity_all]])/Table1[[#This Row],[7d_positivity_public]])</f>
        <v>0.1111111111111111</v>
      </c>
      <c r="W3561">
        <v>8</v>
      </c>
    </row>
    <row r="3562" spans="1:23" x14ac:dyDescent="0.25">
      <c r="A3562" s="10">
        <v>44467</v>
      </c>
      <c r="B3562">
        <v>2122</v>
      </c>
      <c r="C3562" t="s">
        <v>128</v>
      </c>
      <c r="D3562">
        <v>29</v>
      </c>
      <c r="E3562">
        <v>26</v>
      </c>
      <c r="F3562">
        <v>3</v>
      </c>
      <c r="G3562">
        <v>9</v>
      </c>
      <c r="H3562">
        <v>74</v>
      </c>
      <c r="J3562">
        <v>60</v>
      </c>
      <c r="K3562">
        <v>75</v>
      </c>
      <c r="L3562">
        <v>68</v>
      </c>
      <c r="M3562">
        <v>83</v>
      </c>
      <c r="N3562">
        <v>66</v>
      </c>
      <c r="O3562">
        <v>46</v>
      </c>
      <c r="P3562">
        <v>67</v>
      </c>
      <c r="Q3562">
        <v>56</v>
      </c>
      <c r="R3562">
        <v>78</v>
      </c>
      <c r="T3562" s="34">
        <f>_xlfn.XLOOKUP(B3562,Demog!$A$2:$A$219,Demog!$P$2:$P$219,,,2)</f>
        <v>41936</v>
      </c>
      <c r="U3562" s="34">
        <f t="shared" si="55"/>
        <v>85</v>
      </c>
      <c r="V3562" s="13">
        <f>IF(OR(Table1[[#This Row],[7d_positivity_public]]=0,ISBLANK(Table1[[#This Row],[7d_positivity_public]])),"",(Table1[[#This Row],[7d_positivity_public]]-Table1[[#This Row],[7d_positivity_all]])/Table1[[#This Row],[7d_positivity_public]])</f>
        <v>0.1111111111111111</v>
      </c>
      <c r="W3562">
        <v>8</v>
      </c>
    </row>
    <row r="3563" spans="1:23" x14ac:dyDescent="0.25">
      <c r="A3563" s="10">
        <v>44467</v>
      </c>
      <c r="B3563">
        <v>2131</v>
      </c>
      <c r="C3563" t="s">
        <v>129</v>
      </c>
      <c r="D3563">
        <v>21</v>
      </c>
      <c r="E3563">
        <v>23</v>
      </c>
      <c r="F3563">
        <v>-2</v>
      </c>
      <c r="G3563">
        <v>7</v>
      </c>
      <c r="H3563">
        <v>81</v>
      </c>
      <c r="J3563">
        <v>71</v>
      </c>
      <c r="K3563">
        <v>81</v>
      </c>
      <c r="L3563">
        <v>78</v>
      </c>
      <c r="M3563">
        <v>86</v>
      </c>
      <c r="N3563">
        <v>72</v>
      </c>
      <c r="O3563">
        <v>56</v>
      </c>
      <c r="P3563">
        <v>73</v>
      </c>
      <c r="Q3563">
        <v>66</v>
      </c>
      <c r="R3563">
        <v>81</v>
      </c>
      <c r="T3563" s="34">
        <f>_xlfn.XLOOKUP(B3563,Demog!$A$2:$A$219,Demog!$P$2:$P$219,,,2)</f>
        <v>22754</v>
      </c>
      <c r="U3563" s="34">
        <f t="shared" si="55"/>
        <v>33</v>
      </c>
      <c r="V3563" s="13">
        <f>IF(OR(Table1[[#This Row],[7d_positivity_public]]=0,ISBLANK(Table1[[#This Row],[7d_positivity_public]])),"",(Table1[[#This Row],[7d_positivity_public]]-Table1[[#This Row],[7d_positivity_all]])/Table1[[#This Row],[7d_positivity_public]])</f>
        <v>0.14285714285714285</v>
      </c>
      <c r="W3563">
        <v>6</v>
      </c>
    </row>
    <row r="3564" spans="1:23" x14ac:dyDescent="0.25">
      <c r="A3564" s="10">
        <v>44467</v>
      </c>
      <c r="B3564">
        <v>2132</v>
      </c>
      <c r="C3564" t="s">
        <v>130</v>
      </c>
      <c r="D3564">
        <v>23</v>
      </c>
      <c r="E3564">
        <v>21</v>
      </c>
      <c r="F3564">
        <v>2</v>
      </c>
      <c r="G3564">
        <v>6</v>
      </c>
      <c r="H3564">
        <v>84</v>
      </c>
      <c r="J3564">
        <v>77</v>
      </c>
      <c r="K3564">
        <v>84</v>
      </c>
      <c r="L3564">
        <v>81</v>
      </c>
      <c r="M3564">
        <v>88</v>
      </c>
      <c r="N3564">
        <v>77</v>
      </c>
      <c r="O3564">
        <v>65</v>
      </c>
      <c r="P3564">
        <v>78</v>
      </c>
      <c r="Q3564">
        <v>72</v>
      </c>
      <c r="R3564">
        <v>85</v>
      </c>
      <c r="T3564" s="34">
        <f>_xlfn.XLOOKUP(B3564,Demog!$A$2:$A$219,Demog!$P$2:$P$219,,,2)</f>
        <v>35584</v>
      </c>
      <c r="U3564" s="34">
        <f t="shared" si="55"/>
        <v>57</v>
      </c>
      <c r="V3564" s="13">
        <f>IF(OR(Table1[[#This Row],[7d_positivity_public]]=0,ISBLANK(Table1[[#This Row],[7d_positivity_public]])),"",(Table1[[#This Row],[7d_positivity_public]]-Table1[[#This Row],[7d_positivity_all]])/Table1[[#This Row],[7d_positivity_public]])</f>
        <v>0.16666666666666666</v>
      </c>
      <c r="W3564">
        <v>5</v>
      </c>
    </row>
    <row r="3565" spans="1:23" x14ac:dyDescent="0.25">
      <c r="A3565" s="10">
        <v>44467</v>
      </c>
      <c r="B3565">
        <v>2133</v>
      </c>
      <c r="C3565" t="s">
        <v>131</v>
      </c>
      <c r="D3565">
        <v>15</v>
      </c>
      <c r="E3565">
        <v>10</v>
      </c>
      <c r="F3565">
        <v>5</v>
      </c>
      <c r="G3565">
        <v>8</v>
      </c>
      <c r="H3565">
        <v>88</v>
      </c>
      <c r="J3565">
        <v>77</v>
      </c>
      <c r="K3565">
        <v>89</v>
      </c>
      <c r="L3565">
        <v>88</v>
      </c>
      <c r="M3565">
        <v>91</v>
      </c>
      <c r="N3565">
        <v>79</v>
      </c>
      <c r="O3565">
        <v>63</v>
      </c>
      <c r="P3565">
        <v>81</v>
      </c>
      <c r="Q3565">
        <v>76</v>
      </c>
      <c r="R3565">
        <v>86</v>
      </c>
      <c r="T3565" s="34">
        <f>_xlfn.XLOOKUP(B3565,Demog!$A$2:$A$219,Demog!$P$2:$P$219,,,2)</f>
        <v>58511</v>
      </c>
      <c r="U3565" s="34">
        <f t="shared" si="55"/>
        <v>61</v>
      </c>
      <c r="V3565" s="13">
        <f>IF(OR(Table1[[#This Row],[7d_positivity_public]]=0,ISBLANK(Table1[[#This Row],[7d_positivity_public]])),"",(Table1[[#This Row],[7d_positivity_public]]-Table1[[#This Row],[7d_positivity_all]])/Table1[[#This Row],[7d_positivity_public]])</f>
        <v>0.25</v>
      </c>
      <c r="W3565">
        <v>6</v>
      </c>
    </row>
    <row r="3566" spans="1:23" x14ac:dyDescent="0.25">
      <c r="A3566" s="10">
        <v>44467</v>
      </c>
      <c r="B3566">
        <v>2134</v>
      </c>
      <c r="C3566" t="s">
        <v>132</v>
      </c>
      <c r="D3566">
        <v>46</v>
      </c>
      <c r="E3566">
        <v>25</v>
      </c>
      <c r="F3566">
        <v>21</v>
      </c>
      <c r="G3566">
        <v>16</v>
      </c>
      <c r="H3566">
        <v>84</v>
      </c>
      <c r="J3566">
        <v>68</v>
      </c>
      <c r="K3566">
        <v>85</v>
      </c>
      <c r="L3566">
        <v>84</v>
      </c>
      <c r="M3566">
        <v>86</v>
      </c>
      <c r="N3566">
        <v>74</v>
      </c>
      <c r="O3566">
        <v>54</v>
      </c>
      <c r="P3566">
        <v>76</v>
      </c>
      <c r="Q3566">
        <v>72</v>
      </c>
      <c r="R3566">
        <v>81</v>
      </c>
      <c r="T3566" s="34">
        <f>_xlfn.XLOOKUP(B3566,Demog!$A$2:$A$219,Demog!$P$2:$P$219,,,2)</f>
        <v>24836</v>
      </c>
      <c r="U3566" s="34">
        <f t="shared" si="55"/>
        <v>80</v>
      </c>
      <c r="V3566" s="13">
        <f>IF(OR(Table1[[#This Row],[7d_positivity_public]]=0,ISBLANK(Table1[[#This Row],[7d_positivity_public]])),"",(Table1[[#This Row],[7d_positivity_public]]-Table1[[#This Row],[7d_positivity_all]])/Table1[[#This Row],[7d_positivity_public]])</f>
        <v>0.25</v>
      </c>
      <c r="W3566">
        <v>12</v>
      </c>
    </row>
    <row r="3567" spans="1:23" x14ac:dyDescent="0.25">
      <c r="A3567" s="10">
        <v>44467</v>
      </c>
      <c r="B3567">
        <v>2141</v>
      </c>
      <c r="C3567" t="s">
        <v>133</v>
      </c>
      <c r="D3567">
        <v>23</v>
      </c>
      <c r="E3567">
        <v>24</v>
      </c>
      <c r="F3567">
        <v>-1</v>
      </c>
      <c r="G3567">
        <v>7</v>
      </c>
      <c r="H3567">
        <v>79</v>
      </c>
      <c r="J3567">
        <v>70</v>
      </c>
      <c r="K3567">
        <v>80</v>
      </c>
      <c r="L3567">
        <v>73</v>
      </c>
      <c r="M3567">
        <v>87</v>
      </c>
      <c r="N3567">
        <v>70</v>
      </c>
      <c r="O3567">
        <v>57</v>
      </c>
      <c r="P3567">
        <v>71</v>
      </c>
      <c r="Q3567">
        <v>62</v>
      </c>
      <c r="R3567">
        <v>82</v>
      </c>
      <c r="T3567" s="34">
        <f>_xlfn.XLOOKUP(B3567,Demog!$A$2:$A$219,Demog!$P$2:$P$219,,,2)</f>
        <v>26303</v>
      </c>
      <c r="U3567" s="34">
        <f t="shared" si="55"/>
        <v>42</v>
      </c>
      <c r="V3567" s="13">
        <f>IF(OR(Table1[[#This Row],[7d_positivity_public]]=0,ISBLANK(Table1[[#This Row],[7d_positivity_public]])),"",(Table1[[#This Row],[7d_positivity_public]]-Table1[[#This Row],[7d_positivity_all]])/Table1[[#This Row],[7d_positivity_public]])</f>
        <v>0</v>
      </c>
      <c r="W3567">
        <v>7</v>
      </c>
    </row>
    <row r="3568" spans="1:23" x14ac:dyDescent="0.25">
      <c r="A3568" s="10">
        <v>44467</v>
      </c>
      <c r="B3568">
        <v>2142</v>
      </c>
      <c r="C3568" t="s">
        <v>134</v>
      </c>
      <c r="D3568">
        <v>30</v>
      </c>
      <c r="E3568">
        <v>21</v>
      </c>
      <c r="F3568">
        <v>9</v>
      </c>
      <c r="G3568">
        <v>9</v>
      </c>
      <c r="H3568">
        <v>78</v>
      </c>
      <c r="J3568">
        <v>68</v>
      </c>
      <c r="K3568">
        <v>78</v>
      </c>
      <c r="L3568">
        <v>73</v>
      </c>
      <c r="M3568">
        <v>84</v>
      </c>
      <c r="N3568">
        <v>70</v>
      </c>
      <c r="O3568">
        <v>57</v>
      </c>
      <c r="P3568">
        <v>71</v>
      </c>
      <c r="Q3568">
        <v>62</v>
      </c>
      <c r="R3568">
        <v>80</v>
      </c>
      <c r="T3568" s="34">
        <f>_xlfn.XLOOKUP(B3568,Demog!$A$2:$A$219,Demog!$P$2:$P$219,,,2)</f>
        <v>16854</v>
      </c>
      <c r="U3568" s="34">
        <f t="shared" si="55"/>
        <v>35</v>
      </c>
      <c r="V3568" s="13">
        <f>IF(OR(Table1[[#This Row],[7d_positivity_public]]=0,ISBLANK(Table1[[#This Row],[7d_positivity_public]])),"",(Table1[[#This Row],[7d_positivity_public]]-Table1[[#This Row],[7d_positivity_all]])/Table1[[#This Row],[7d_positivity_public]])</f>
        <v>0.1111111111111111</v>
      </c>
      <c r="W3568">
        <v>8</v>
      </c>
    </row>
    <row r="3569" spans="1:23" x14ac:dyDescent="0.25">
      <c r="A3569" s="10">
        <v>44467</v>
      </c>
      <c r="B3569">
        <v>2150</v>
      </c>
      <c r="C3569" t="s">
        <v>135</v>
      </c>
      <c r="D3569">
        <v>28</v>
      </c>
      <c r="E3569">
        <v>35</v>
      </c>
      <c r="F3569">
        <v>-7</v>
      </c>
      <c r="G3569">
        <v>12</v>
      </c>
      <c r="H3569">
        <v>82</v>
      </c>
      <c r="J3569">
        <v>66</v>
      </c>
      <c r="K3569">
        <v>83</v>
      </c>
      <c r="L3569">
        <v>74</v>
      </c>
      <c r="M3569">
        <v>89</v>
      </c>
      <c r="N3569">
        <v>74</v>
      </c>
      <c r="O3569">
        <v>54</v>
      </c>
      <c r="P3569">
        <v>75</v>
      </c>
      <c r="Q3569">
        <v>61</v>
      </c>
      <c r="R3569">
        <v>85</v>
      </c>
      <c r="T3569" s="34">
        <f>_xlfn.XLOOKUP(B3569,Demog!$A$2:$A$219,Demog!$P$2:$P$219,,,2)</f>
        <v>9696</v>
      </c>
      <c r="U3569" s="34">
        <f t="shared" si="55"/>
        <v>19</v>
      </c>
      <c r="V3569" s="13">
        <f>IF(OR(Table1[[#This Row],[7d_positivity_public]]=0,ISBLANK(Table1[[#This Row],[7d_positivity_public]])),"",(Table1[[#This Row],[7d_positivity_public]]-Table1[[#This Row],[7d_positivity_all]])/Table1[[#This Row],[7d_positivity_public]])</f>
        <v>8.3333333333333329E-2</v>
      </c>
      <c r="W3569">
        <v>11</v>
      </c>
    </row>
    <row r="3570" spans="1:23" x14ac:dyDescent="0.25">
      <c r="A3570" s="10">
        <v>44467</v>
      </c>
      <c r="B3570">
        <v>2210</v>
      </c>
      <c r="C3570" t="s">
        <v>136</v>
      </c>
      <c r="D3570">
        <v>8</v>
      </c>
      <c r="E3570">
        <v>7</v>
      </c>
      <c r="F3570">
        <v>1</v>
      </c>
      <c r="G3570">
        <v>4</v>
      </c>
      <c r="H3570">
        <v>91</v>
      </c>
      <c r="J3570">
        <v>88</v>
      </c>
      <c r="K3570">
        <v>91</v>
      </c>
      <c r="L3570">
        <v>92</v>
      </c>
      <c r="M3570">
        <v>90</v>
      </c>
      <c r="N3570">
        <v>85</v>
      </c>
      <c r="O3570">
        <v>78</v>
      </c>
      <c r="P3570">
        <v>85</v>
      </c>
      <c r="Q3570">
        <v>84</v>
      </c>
      <c r="R3570">
        <v>87</v>
      </c>
      <c r="T3570" s="34">
        <f>_xlfn.XLOOKUP(B3570,Demog!$A$2:$A$219,Demog!$P$2:$P$219,,,2)</f>
        <v>70996</v>
      </c>
      <c r="U3570" s="34">
        <f t="shared" si="55"/>
        <v>40</v>
      </c>
      <c r="V3570" s="13">
        <f>IF(OR(Table1[[#This Row],[7d_positivity_public]]=0,ISBLANK(Table1[[#This Row],[7d_positivity_public]])),"",(Table1[[#This Row],[7d_positivity_public]]-Table1[[#This Row],[7d_positivity_all]])/Table1[[#This Row],[7d_positivity_public]])</f>
        <v>0.25</v>
      </c>
      <c r="W3570">
        <v>3</v>
      </c>
    </row>
    <row r="3571" spans="1:23" x14ac:dyDescent="0.25">
      <c r="A3571" s="10">
        <v>44467</v>
      </c>
      <c r="B3571">
        <v>2221</v>
      </c>
      <c r="C3571" t="s">
        <v>137</v>
      </c>
      <c r="D3571">
        <v>9</v>
      </c>
      <c r="E3571">
        <v>6</v>
      </c>
      <c r="F3571">
        <v>3</v>
      </c>
      <c r="G3571">
        <v>3</v>
      </c>
      <c r="H3571">
        <v>93</v>
      </c>
      <c r="J3571">
        <v>89</v>
      </c>
      <c r="K3571">
        <v>93</v>
      </c>
      <c r="L3571">
        <v>95</v>
      </c>
      <c r="M3571">
        <v>90</v>
      </c>
      <c r="N3571">
        <v>87</v>
      </c>
      <c r="O3571">
        <v>80</v>
      </c>
      <c r="P3571">
        <v>87</v>
      </c>
      <c r="Q3571">
        <v>88</v>
      </c>
      <c r="R3571">
        <v>87</v>
      </c>
      <c r="T3571" s="34">
        <f>_xlfn.XLOOKUP(B3571,Demog!$A$2:$A$219,Demog!$P$2:$P$219,,,2)</f>
        <v>47161</v>
      </c>
      <c r="U3571" s="34">
        <f t="shared" si="55"/>
        <v>30</v>
      </c>
      <c r="V3571" s="13">
        <f>IF(OR(Table1[[#This Row],[7d_positivity_public]]=0,ISBLANK(Table1[[#This Row],[7d_positivity_public]])),"",(Table1[[#This Row],[7d_positivity_public]]-Table1[[#This Row],[7d_positivity_all]])/Table1[[#This Row],[7d_positivity_public]])</f>
        <v>0.33333333333333331</v>
      </c>
      <c r="W3571">
        <v>2</v>
      </c>
    </row>
    <row r="3572" spans="1:23" x14ac:dyDescent="0.25">
      <c r="A3572" s="10">
        <v>44467</v>
      </c>
      <c r="B3572">
        <v>2222</v>
      </c>
      <c r="C3572" t="s">
        <v>138</v>
      </c>
      <c r="D3572">
        <v>6</v>
      </c>
      <c r="E3572">
        <v>3</v>
      </c>
      <c r="F3572">
        <v>3</v>
      </c>
      <c r="G3572">
        <v>3</v>
      </c>
      <c r="H3572">
        <v>91</v>
      </c>
      <c r="J3572">
        <v>88</v>
      </c>
      <c r="K3572">
        <v>92</v>
      </c>
      <c r="L3572">
        <v>94</v>
      </c>
      <c r="M3572">
        <v>88</v>
      </c>
      <c r="N3572">
        <v>85</v>
      </c>
      <c r="O3572">
        <v>79</v>
      </c>
      <c r="P3572">
        <v>86</v>
      </c>
      <c r="Q3572">
        <v>86</v>
      </c>
      <c r="R3572">
        <v>85</v>
      </c>
      <c r="T3572" s="34">
        <f>_xlfn.XLOOKUP(B3572,Demog!$A$2:$A$219,Demog!$P$2:$P$219,,,2)</f>
        <v>45434</v>
      </c>
      <c r="U3572" s="34">
        <f t="shared" si="55"/>
        <v>19</v>
      </c>
      <c r="V3572" s="13">
        <f>IF(OR(Table1[[#This Row],[7d_positivity_public]]=0,ISBLANK(Table1[[#This Row],[7d_positivity_public]])),"",(Table1[[#This Row],[7d_positivity_public]]-Table1[[#This Row],[7d_positivity_all]])/Table1[[#This Row],[7d_positivity_public]])</f>
        <v>0.33333333333333331</v>
      </c>
      <c r="W3572">
        <v>2</v>
      </c>
    </row>
    <row r="3573" spans="1:23" x14ac:dyDescent="0.25">
      <c r="A3573" s="10">
        <v>44467</v>
      </c>
      <c r="B3573">
        <v>2223</v>
      </c>
      <c r="C3573" t="s">
        <v>139</v>
      </c>
      <c r="D3573">
        <v>9</v>
      </c>
      <c r="E3573">
        <v>8</v>
      </c>
      <c r="F3573">
        <v>1</v>
      </c>
      <c r="G3573">
        <v>6</v>
      </c>
      <c r="H3573">
        <v>90</v>
      </c>
      <c r="J3573">
        <v>88</v>
      </c>
      <c r="K3573">
        <v>90</v>
      </c>
      <c r="L3573">
        <v>93</v>
      </c>
      <c r="M3573">
        <v>87</v>
      </c>
      <c r="N3573">
        <v>84</v>
      </c>
      <c r="O3573">
        <v>78</v>
      </c>
      <c r="P3573">
        <v>84</v>
      </c>
      <c r="Q3573">
        <v>85</v>
      </c>
      <c r="R3573">
        <v>83</v>
      </c>
      <c r="T3573" s="34">
        <f>_xlfn.XLOOKUP(B3573,Demog!$A$2:$A$219,Demog!$P$2:$P$219,,,2)</f>
        <v>81414</v>
      </c>
      <c r="U3573" s="34">
        <f t="shared" si="55"/>
        <v>51</v>
      </c>
      <c r="V3573" s="13">
        <f>IF(OR(Table1[[#This Row],[7d_positivity_public]]=0,ISBLANK(Table1[[#This Row],[7d_positivity_public]])),"",(Table1[[#This Row],[7d_positivity_public]]-Table1[[#This Row],[7d_positivity_all]])/Table1[[#This Row],[7d_positivity_public]])</f>
        <v>0.83333333333333337</v>
      </c>
      <c r="W3573">
        <v>1</v>
      </c>
    </row>
    <row r="3574" spans="1:23" x14ac:dyDescent="0.25">
      <c r="A3574" s="10">
        <v>44467</v>
      </c>
      <c r="B3574">
        <v>2224</v>
      </c>
      <c r="C3574" t="s">
        <v>140</v>
      </c>
      <c r="D3574">
        <v>12</v>
      </c>
      <c r="E3574">
        <v>12</v>
      </c>
      <c r="F3574">
        <v>0</v>
      </c>
      <c r="G3574">
        <v>6</v>
      </c>
      <c r="H3574">
        <v>89</v>
      </c>
      <c r="J3574">
        <v>84</v>
      </c>
      <c r="K3574">
        <v>89</v>
      </c>
      <c r="L3574">
        <v>90</v>
      </c>
      <c r="M3574">
        <v>88</v>
      </c>
      <c r="N3574">
        <v>83</v>
      </c>
      <c r="O3574">
        <v>74</v>
      </c>
      <c r="P3574">
        <v>83</v>
      </c>
      <c r="Q3574">
        <v>82</v>
      </c>
      <c r="R3574">
        <v>85</v>
      </c>
      <c r="T3574" s="34">
        <f>_xlfn.XLOOKUP(B3574,Demog!$A$2:$A$219,Demog!$P$2:$P$219,,,2)</f>
        <v>58746</v>
      </c>
      <c r="U3574" s="34">
        <f t="shared" si="55"/>
        <v>49</v>
      </c>
      <c r="V3574" s="13">
        <f>IF(OR(Table1[[#This Row],[7d_positivity_public]]=0,ISBLANK(Table1[[#This Row],[7d_positivity_public]])),"",(Table1[[#This Row],[7d_positivity_public]]-Table1[[#This Row],[7d_positivity_all]])/Table1[[#This Row],[7d_positivity_public]])</f>
        <v>0.33333333333333331</v>
      </c>
      <c r="W3574">
        <v>4</v>
      </c>
    </row>
    <row r="3575" spans="1:23" x14ac:dyDescent="0.25">
      <c r="A3575" s="10">
        <v>44467</v>
      </c>
      <c r="B3575">
        <v>2231</v>
      </c>
      <c r="C3575" t="s">
        <v>141</v>
      </c>
      <c r="D3575">
        <v>18</v>
      </c>
      <c r="E3575">
        <v>7</v>
      </c>
      <c r="F3575">
        <v>11</v>
      </c>
      <c r="G3575">
        <v>7</v>
      </c>
      <c r="H3575">
        <v>85</v>
      </c>
      <c r="J3575">
        <v>79</v>
      </c>
      <c r="K3575">
        <v>85</v>
      </c>
      <c r="L3575">
        <v>81</v>
      </c>
      <c r="M3575">
        <v>90</v>
      </c>
      <c r="N3575">
        <v>78</v>
      </c>
      <c r="O3575">
        <v>69</v>
      </c>
      <c r="P3575">
        <v>79</v>
      </c>
      <c r="Q3575">
        <v>71</v>
      </c>
      <c r="R3575">
        <v>86</v>
      </c>
      <c r="T3575" s="34">
        <f>_xlfn.XLOOKUP(B3575,Demog!$A$2:$A$219,Demog!$P$2:$P$219,,,2)</f>
        <v>30824</v>
      </c>
      <c r="U3575" s="34">
        <f t="shared" si="55"/>
        <v>39</v>
      </c>
      <c r="V3575" s="13">
        <f>IF(OR(Table1[[#This Row],[7d_positivity_public]]=0,ISBLANK(Table1[[#This Row],[7d_positivity_public]])),"",(Table1[[#This Row],[7d_positivity_public]]-Table1[[#This Row],[7d_positivity_all]])/Table1[[#This Row],[7d_positivity_public]])</f>
        <v>0.14285714285714285</v>
      </c>
      <c r="W3575">
        <v>6</v>
      </c>
    </row>
    <row r="3576" spans="1:23" x14ac:dyDescent="0.25">
      <c r="A3576" s="10">
        <v>44467</v>
      </c>
      <c r="B3576">
        <v>2232</v>
      </c>
      <c r="C3576" t="s">
        <v>142</v>
      </c>
      <c r="D3576">
        <v>20</v>
      </c>
      <c r="E3576">
        <v>8</v>
      </c>
      <c r="F3576">
        <v>12</v>
      </c>
      <c r="G3576">
        <v>8</v>
      </c>
      <c r="H3576">
        <v>90</v>
      </c>
      <c r="J3576">
        <v>86</v>
      </c>
      <c r="K3576">
        <v>90</v>
      </c>
      <c r="L3576">
        <v>87</v>
      </c>
      <c r="M3576">
        <v>92</v>
      </c>
      <c r="N3576">
        <v>84</v>
      </c>
      <c r="O3576">
        <v>77</v>
      </c>
      <c r="P3576">
        <v>85</v>
      </c>
      <c r="Q3576">
        <v>80</v>
      </c>
      <c r="R3576">
        <v>90</v>
      </c>
      <c r="T3576" s="34">
        <f>_xlfn.XLOOKUP(B3576,Demog!$A$2:$A$219,Demog!$P$2:$P$219,,,2)</f>
        <v>18835</v>
      </c>
      <c r="U3576" s="34">
        <f t="shared" si="55"/>
        <v>26</v>
      </c>
      <c r="V3576" s="13">
        <f>IF(OR(Table1[[#This Row],[7d_positivity_public]]=0,ISBLANK(Table1[[#This Row],[7d_positivity_public]])),"",(Table1[[#This Row],[7d_positivity_public]]-Table1[[#This Row],[7d_positivity_all]])/Table1[[#This Row],[7d_positivity_public]])</f>
        <v>0.125</v>
      </c>
      <c r="W3576">
        <v>7</v>
      </c>
    </row>
    <row r="3577" spans="1:23" x14ac:dyDescent="0.25">
      <c r="A3577" s="10">
        <v>44467</v>
      </c>
      <c r="B3577">
        <v>2233</v>
      </c>
      <c r="C3577" t="s">
        <v>143</v>
      </c>
      <c r="D3577">
        <v>37</v>
      </c>
      <c r="E3577">
        <v>10</v>
      </c>
      <c r="F3577">
        <v>27</v>
      </c>
      <c r="G3577">
        <v>9</v>
      </c>
      <c r="H3577">
        <v>85</v>
      </c>
      <c r="J3577">
        <v>82</v>
      </c>
      <c r="K3577">
        <v>86</v>
      </c>
      <c r="L3577">
        <v>82</v>
      </c>
      <c r="M3577">
        <v>89</v>
      </c>
      <c r="N3577">
        <v>78</v>
      </c>
      <c r="O3577">
        <v>71</v>
      </c>
      <c r="P3577">
        <v>79</v>
      </c>
      <c r="Q3577">
        <v>73</v>
      </c>
      <c r="R3577">
        <v>86</v>
      </c>
      <c r="T3577" s="34">
        <f>_xlfn.XLOOKUP(B3577,Demog!$A$2:$A$219,Demog!$P$2:$P$219,,,2)</f>
        <v>51442</v>
      </c>
      <c r="U3577" s="34">
        <f t="shared" si="55"/>
        <v>133</v>
      </c>
      <c r="V3577" s="13">
        <f>IF(OR(Table1[[#This Row],[7d_positivity_public]]=0,ISBLANK(Table1[[#This Row],[7d_positivity_public]])),"",(Table1[[#This Row],[7d_positivity_public]]-Table1[[#This Row],[7d_positivity_all]])/Table1[[#This Row],[7d_positivity_public]])</f>
        <v>0.1111111111111111</v>
      </c>
      <c r="W3577">
        <v>8</v>
      </c>
    </row>
    <row r="3578" spans="1:23" x14ac:dyDescent="0.25">
      <c r="A3578" s="10">
        <v>44467</v>
      </c>
      <c r="B3578">
        <v>2241</v>
      </c>
      <c r="C3578" t="s">
        <v>144</v>
      </c>
      <c r="D3578">
        <v>5</v>
      </c>
      <c r="E3578">
        <v>6</v>
      </c>
      <c r="F3578">
        <v>-1</v>
      </c>
      <c r="G3578">
        <v>2</v>
      </c>
      <c r="H3578">
        <v>88</v>
      </c>
      <c r="J3578">
        <v>88</v>
      </c>
      <c r="K3578">
        <v>88</v>
      </c>
      <c r="L3578">
        <v>89</v>
      </c>
      <c r="M3578">
        <v>88</v>
      </c>
      <c r="N3578">
        <v>84</v>
      </c>
      <c r="O3578">
        <v>81</v>
      </c>
      <c r="P3578">
        <v>84</v>
      </c>
      <c r="Q3578">
        <v>83</v>
      </c>
      <c r="R3578">
        <v>85</v>
      </c>
      <c r="T3578" s="34">
        <f>_xlfn.XLOOKUP(B3578,Demog!$A$2:$A$219,Demog!$P$2:$P$219,,,2)</f>
        <v>40842</v>
      </c>
      <c r="U3578" s="34">
        <f t="shared" si="55"/>
        <v>14</v>
      </c>
      <c r="V3578" s="13">
        <f>IF(OR(Table1[[#This Row],[7d_positivity_public]]=0,ISBLANK(Table1[[#This Row],[7d_positivity_public]])),"",(Table1[[#This Row],[7d_positivity_public]]-Table1[[#This Row],[7d_positivity_all]])/Table1[[#This Row],[7d_positivity_public]])</f>
        <v>0</v>
      </c>
      <c r="W3578">
        <v>2</v>
      </c>
    </row>
    <row r="3579" spans="1:23" x14ac:dyDescent="0.25">
      <c r="A3579" s="10">
        <v>44467</v>
      </c>
      <c r="B3579">
        <v>2242</v>
      </c>
      <c r="C3579" t="s">
        <v>145</v>
      </c>
      <c r="D3579">
        <v>6</v>
      </c>
      <c r="E3579">
        <v>7</v>
      </c>
      <c r="F3579">
        <v>-1</v>
      </c>
      <c r="G3579">
        <v>4</v>
      </c>
      <c r="H3579">
        <v>90</v>
      </c>
      <c r="J3579">
        <v>86</v>
      </c>
      <c r="K3579">
        <v>91</v>
      </c>
      <c r="L3579">
        <v>91</v>
      </c>
      <c r="M3579">
        <v>90</v>
      </c>
      <c r="N3579">
        <v>84</v>
      </c>
      <c r="O3579">
        <v>77</v>
      </c>
      <c r="P3579">
        <v>85</v>
      </c>
      <c r="Q3579">
        <v>83</v>
      </c>
      <c r="R3579">
        <v>87</v>
      </c>
      <c r="T3579" s="34">
        <f>_xlfn.XLOOKUP(B3579,Demog!$A$2:$A$219,Demog!$P$2:$P$219,,,2)</f>
        <v>70406</v>
      </c>
      <c r="U3579" s="34">
        <f t="shared" si="55"/>
        <v>30</v>
      </c>
      <c r="V3579" s="13">
        <f>IF(OR(Table1[[#This Row],[7d_positivity_public]]=0,ISBLANK(Table1[[#This Row],[7d_positivity_public]])),"",(Table1[[#This Row],[7d_positivity_public]]-Table1[[#This Row],[7d_positivity_all]])/Table1[[#This Row],[7d_positivity_public]])</f>
        <v>0.5</v>
      </c>
      <c r="W3579">
        <v>2</v>
      </c>
    </row>
    <row r="3580" spans="1:23" x14ac:dyDescent="0.25">
      <c r="A3580" s="10">
        <v>44467</v>
      </c>
      <c r="B3580">
        <v>2243</v>
      </c>
      <c r="C3580" t="s">
        <v>146</v>
      </c>
      <c r="D3580">
        <v>9</v>
      </c>
      <c r="E3580">
        <v>1</v>
      </c>
      <c r="F3580">
        <v>8</v>
      </c>
      <c r="G3580">
        <v>4</v>
      </c>
      <c r="H3580">
        <v>89</v>
      </c>
      <c r="J3580">
        <v>86</v>
      </c>
      <c r="K3580">
        <v>89</v>
      </c>
      <c r="L3580">
        <v>88</v>
      </c>
      <c r="M3580">
        <v>90</v>
      </c>
      <c r="N3580">
        <v>83</v>
      </c>
      <c r="O3580">
        <v>78</v>
      </c>
      <c r="P3580">
        <v>84</v>
      </c>
      <c r="Q3580">
        <v>80</v>
      </c>
      <c r="R3580">
        <v>87</v>
      </c>
      <c r="T3580" s="34">
        <f>_xlfn.XLOOKUP(B3580,Demog!$A$2:$A$219,Demog!$P$2:$P$219,,,2)</f>
        <v>28129</v>
      </c>
      <c r="U3580" s="34">
        <f t="shared" si="55"/>
        <v>18</v>
      </c>
      <c r="V3580" s="13">
        <f>IF(OR(Table1[[#This Row],[7d_positivity_public]]=0,ISBLANK(Table1[[#This Row],[7d_positivity_public]])),"",(Table1[[#This Row],[7d_positivity_public]]-Table1[[#This Row],[7d_positivity_all]])/Table1[[#This Row],[7d_positivity_public]])</f>
        <v>0.25</v>
      </c>
      <c r="W3580">
        <v>3</v>
      </c>
    </row>
    <row r="3581" spans="1:23" x14ac:dyDescent="0.25">
      <c r="A3581" s="10">
        <v>44467</v>
      </c>
      <c r="B3581">
        <v>2244</v>
      </c>
      <c r="C3581" t="s">
        <v>147</v>
      </c>
      <c r="D3581">
        <v>12</v>
      </c>
      <c r="E3581">
        <v>7</v>
      </c>
      <c r="F3581">
        <v>5</v>
      </c>
      <c r="G3581">
        <v>5</v>
      </c>
      <c r="H3581">
        <v>88</v>
      </c>
      <c r="J3581">
        <v>86</v>
      </c>
      <c r="K3581">
        <v>89</v>
      </c>
      <c r="L3581">
        <v>87</v>
      </c>
      <c r="M3581">
        <v>91</v>
      </c>
      <c r="N3581">
        <v>82</v>
      </c>
      <c r="O3581">
        <v>77</v>
      </c>
      <c r="P3581">
        <v>83</v>
      </c>
      <c r="Q3581">
        <v>79</v>
      </c>
      <c r="R3581">
        <v>88</v>
      </c>
      <c r="T3581" s="34">
        <f>_xlfn.XLOOKUP(B3581,Demog!$A$2:$A$219,Demog!$P$2:$P$219,,,2)</f>
        <v>58612</v>
      </c>
      <c r="U3581" s="34">
        <f t="shared" si="55"/>
        <v>49</v>
      </c>
      <c r="V3581" s="13">
        <f>IF(OR(Table1[[#This Row],[7d_positivity_public]]=0,ISBLANK(Table1[[#This Row],[7d_positivity_public]])),"",(Table1[[#This Row],[7d_positivity_public]]-Table1[[#This Row],[7d_positivity_all]])/Table1[[#This Row],[7d_positivity_public]])</f>
        <v>0.2</v>
      </c>
      <c r="W3581">
        <v>4</v>
      </c>
    </row>
    <row r="3582" spans="1:23" x14ac:dyDescent="0.25">
      <c r="A3582" s="10">
        <v>44467</v>
      </c>
      <c r="B3582">
        <v>2245</v>
      </c>
      <c r="C3582" t="s">
        <v>148</v>
      </c>
      <c r="D3582">
        <v>7</v>
      </c>
      <c r="E3582">
        <v>5</v>
      </c>
      <c r="F3582">
        <v>2</v>
      </c>
      <c r="G3582">
        <v>4</v>
      </c>
      <c r="H3582">
        <v>90</v>
      </c>
      <c r="J3582">
        <v>88</v>
      </c>
      <c r="K3582">
        <v>90</v>
      </c>
      <c r="L3582">
        <v>89</v>
      </c>
      <c r="M3582">
        <v>91</v>
      </c>
      <c r="N3582">
        <v>85</v>
      </c>
      <c r="O3582">
        <v>81</v>
      </c>
      <c r="P3582">
        <v>86</v>
      </c>
      <c r="Q3582">
        <v>84</v>
      </c>
      <c r="R3582">
        <v>88</v>
      </c>
      <c r="T3582" s="34">
        <f>_xlfn.XLOOKUP(B3582,Demog!$A$2:$A$219,Demog!$P$2:$P$219,,,2)</f>
        <v>36404</v>
      </c>
      <c r="U3582" s="34">
        <f t="shared" si="55"/>
        <v>18</v>
      </c>
      <c r="V3582" s="13">
        <f>IF(OR(Table1[[#This Row],[7d_positivity_public]]=0,ISBLANK(Table1[[#This Row],[7d_positivity_public]])),"",(Table1[[#This Row],[7d_positivity_public]]-Table1[[#This Row],[7d_positivity_all]])/Table1[[#This Row],[7d_positivity_public]])</f>
        <v>0.25</v>
      </c>
      <c r="W3582">
        <v>3</v>
      </c>
    </row>
    <row r="3583" spans="1:23" x14ac:dyDescent="0.25">
      <c r="A3583" s="10">
        <v>44467</v>
      </c>
      <c r="B3583">
        <v>2311</v>
      </c>
      <c r="C3583" t="s">
        <v>149</v>
      </c>
      <c r="D3583">
        <v>21</v>
      </c>
      <c r="E3583">
        <v>14</v>
      </c>
      <c r="F3583">
        <v>7</v>
      </c>
      <c r="G3583">
        <v>7</v>
      </c>
      <c r="H3583">
        <v>84</v>
      </c>
      <c r="J3583">
        <v>73</v>
      </c>
      <c r="K3583">
        <v>84</v>
      </c>
      <c r="L3583">
        <v>80</v>
      </c>
      <c r="M3583">
        <v>89</v>
      </c>
      <c r="N3583">
        <v>76</v>
      </c>
      <c r="O3583">
        <v>61</v>
      </c>
      <c r="P3583">
        <v>77</v>
      </c>
      <c r="Q3583">
        <v>70</v>
      </c>
      <c r="R3583">
        <v>84</v>
      </c>
      <c r="T3583" s="34">
        <f>_xlfn.XLOOKUP(B3583,Demog!$A$2:$A$219,Demog!$P$2:$P$219,,,2)</f>
        <v>25888</v>
      </c>
      <c r="U3583" s="34">
        <f t="shared" si="55"/>
        <v>38</v>
      </c>
      <c r="V3583" s="13">
        <f>IF(OR(Table1[[#This Row],[7d_positivity_public]]=0,ISBLANK(Table1[[#This Row],[7d_positivity_public]])),"",(Table1[[#This Row],[7d_positivity_public]]-Table1[[#This Row],[7d_positivity_all]])/Table1[[#This Row],[7d_positivity_public]])</f>
        <v>0.14285714285714285</v>
      </c>
      <c r="W3583">
        <v>6</v>
      </c>
    </row>
    <row r="3584" spans="1:23" x14ac:dyDescent="0.25">
      <c r="A3584" s="10">
        <v>44467</v>
      </c>
      <c r="B3584">
        <v>2312</v>
      </c>
      <c r="C3584" t="s">
        <v>150</v>
      </c>
      <c r="D3584">
        <v>12</v>
      </c>
      <c r="E3584">
        <v>10</v>
      </c>
      <c r="F3584">
        <v>2</v>
      </c>
      <c r="G3584">
        <v>4</v>
      </c>
      <c r="H3584">
        <v>90</v>
      </c>
      <c r="J3584">
        <v>88</v>
      </c>
      <c r="K3584">
        <v>90</v>
      </c>
      <c r="L3584">
        <v>88</v>
      </c>
      <c r="M3584">
        <v>93</v>
      </c>
      <c r="N3584">
        <v>85</v>
      </c>
      <c r="O3584">
        <v>80</v>
      </c>
      <c r="P3584">
        <v>86</v>
      </c>
      <c r="Q3584">
        <v>81</v>
      </c>
      <c r="R3584">
        <v>90</v>
      </c>
      <c r="T3584" s="34">
        <f>_xlfn.XLOOKUP(B3584,Demog!$A$2:$A$219,Demog!$P$2:$P$219,,,2)</f>
        <v>29587</v>
      </c>
      <c r="U3584" s="34">
        <f t="shared" si="55"/>
        <v>25</v>
      </c>
      <c r="V3584" s="13">
        <f>IF(OR(Table1[[#This Row],[7d_positivity_public]]=0,ISBLANK(Table1[[#This Row],[7d_positivity_public]])),"",(Table1[[#This Row],[7d_positivity_public]]-Table1[[#This Row],[7d_positivity_all]])/Table1[[#This Row],[7d_positivity_public]])</f>
        <v>0.25</v>
      </c>
      <c r="W3584">
        <v>3</v>
      </c>
    </row>
    <row r="3585" spans="1:23" x14ac:dyDescent="0.25">
      <c r="A3585" s="10">
        <v>44467</v>
      </c>
      <c r="B3585">
        <v>2313</v>
      </c>
      <c r="C3585" t="s">
        <v>151</v>
      </c>
      <c r="D3585">
        <v>11</v>
      </c>
      <c r="E3585">
        <v>13</v>
      </c>
      <c r="F3585">
        <v>-2</v>
      </c>
      <c r="G3585">
        <v>3</v>
      </c>
      <c r="H3585">
        <v>89</v>
      </c>
      <c r="J3585">
        <v>86</v>
      </c>
      <c r="K3585">
        <v>90</v>
      </c>
      <c r="L3585">
        <v>89</v>
      </c>
      <c r="M3585">
        <v>92</v>
      </c>
      <c r="N3585">
        <v>83</v>
      </c>
      <c r="O3585">
        <v>76</v>
      </c>
      <c r="P3585">
        <v>84</v>
      </c>
      <c r="Q3585">
        <v>81</v>
      </c>
      <c r="R3585">
        <v>88</v>
      </c>
      <c r="T3585" s="34">
        <f>_xlfn.XLOOKUP(B3585,Demog!$A$2:$A$219,Demog!$P$2:$P$219,,,2)</f>
        <v>31567</v>
      </c>
      <c r="U3585" s="34">
        <f t="shared" si="55"/>
        <v>24</v>
      </c>
      <c r="V3585" s="13">
        <f>IF(OR(Table1[[#This Row],[7d_positivity_public]]=0,ISBLANK(Table1[[#This Row],[7d_positivity_public]])),"",(Table1[[#This Row],[7d_positivity_public]]-Table1[[#This Row],[7d_positivity_all]])/Table1[[#This Row],[7d_positivity_public]])</f>
        <v>0</v>
      </c>
      <c r="W3585">
        <v>3</v>
      </c>
    </row>
    <row r="3586" spans="1:23" x14ac:dyDescent="0.25">
      <c r="A3586" s="10">
        <v>44467</v>
      </c>
      <c r="B3586">
        <v>2314</v>
      </c>
      <c r="C3586" t="s">
        <v>152</v>
      </c>
      <c r="D3586">
        <v>30</v>
      </c>
      <c r="E3586">
        <v>25</v>
      </c>
      <c r="F3586">
        <v>5</v>
      </c>
      <c r="G3586">
        <v>10</v>
      </c>
      <c r="H3586">
        <v>86</v>
      </c>
      <c r="J3586">
        <v>82</v>
      </c>
      <c r="K3586">
        <v>86</v>
      </c>
      <c r="L3586">
        <v>81</v>
      </c>
      <c r="M3586">
        <v>90</v>
      </c>
      <c r="N3586">
        <v>79</v>
      </c>
      <c r="O3586">
        <v>69</v>
      </c>
      <c r="P3586">
        <v>80</v>
      </c>
      <c r="Q3586">
        <v>70</v>
      </c>
      <c r="R3586">
        <v>87</v>
      </c>
      <c r="T3586" s="34">
        <f>_xlfn.XLOOKUP(B3586,Demog!$A$2:$A$219,Demog!$P$2:$P$219,,,2)</f>
        <v>22090</v>
      </c>
      <c r="U3586" s="34">
        <f t="shared" ref="U3586:U3649" si="56">ROUND(T3586*D3586/100000*7,0)</f>
        <v>46</v>
      </c>
      <c r="V3586" s="13">
        <f>IF(OR(Table1[[#This Row],[7d_positivity_public]]=0,ISBLANK(Table1[[#This Row],[7d_positivity_public]])),"",(Table1[[#This Row],[7d_positivity_public]]-Table1[[#This Row],[7d_positivity_all]])/Table1[[#This Row],[7d_positivity_public]])</f>
        <v>0.2</v>
      </c>
      <c r="W3586">
        <v>8</v>
      </c>
    </row>
    <row r="3587" spans="1:23" x14ac:dyDescent="0.25">
      <c r="A3587" s="10">
        <v>44467</v>
      </c>
      <c r="B3587">
        <v>2315</v>
      </c>
      <c r="C3587" t="s">
        <v>153</v>
      </c>
      <c r="D3587">
        <v>16</v>
      </c>
      <c r="E3587">
        <v>11</v>
      </c>
      <c r="F3587">
        <v>5</v>
      </c>
      <c r="G3587">
        <v>6</v>
      </c>
      <c r="H3587">
        <v>82</v>
      </c>
      <c r="J3587">
        <v>74</v>
      </c>
      <c r="K3587">
        <v>83</v>
      </c>
      <c r="L3587">
        <v>78</v>
      </c>
      <c r="M3587">
        <v>88</v>
      </c>
      <c r="N3587">
        <v>74</v>
      </c>
      <c r="O3587">
        <v>61</v>
      </c>
      <c r="P3587">
        <v>75</v>
      </c>
      <c r="Q3587">
        <v>67</v>
      </c>
      <c r="R3587">
        <v>84</v>
      </c>
      <c r="T3587" s="34">
        <f>_xlfn.XLOOKUP(B3587,Demog!$A$2:$A$219,Demog!$P$2:$P$219,,,2)</f>
        <v>13204</v>
      </c>
      <c r="U3587" s="34">
        <f t="shared" si="56"/>
        <v>15</v>
      </c>
      <c r="V3587" s="13">
        <f>IF(OR(Table1[[#This Row],[7d_positivity_public]]=0,ISBLANK(Table1[[#This Row],[7d_positivity_public]])),"",(Table1[[#This Row],[7d_positivity_public]]-Table1[[#This Row],[7d_positivity_all]])/Table1[[#This Row],[7d_positivity_public]])</f>
        <v>0</v>
      </c>
      <c r="W3587">
        <v>6</v>
      </c>
    </row>
    <row r="3588" spans="1:23" x14ac:dyDescent="0.25">
      <c r="A3588" s="10">
        <v>44467</v>
      </c>
      <c r="B3588">
        <v>2316</v>
      </c>
      <c r="C3588" t="s">
        <v>154</v>
      </c>
      <c r="D3588">
        <v>33</v>
      </c>
      <c r="E3588">
        <v>16</v>
      </c>
      <c r="F3588">
        <v>17</v>
      </c>
      <c r="G3588">
        <v>11</v>
      </c>
      <c r="H3588">
        <v>82</v>
      </c>
      <c r="J3588">
        <v>72</v>
      </c>
      <c r="K3588">
        <v>83</v>
      </c>
      <c r="L3588">
        <v>79</v>
      </c>
      <c r="M3588">
        <v>87</v>
      </c>
      <c r="N3588">
        <v>74</v>
      </c>
      <c r="O3588">
        <v>59</v>
      </c>
      <c r="P3588">
        <v>76</v>
      </c>
      <c r="Q3588">
        <v>68</v>
      </c>
      <c r="R3588">
        <v>83</v>
      </c>
      <c r="T3588" s="34">
        <f>_xlfn.XLOOKUP(B3588,Demog!$A$2:$A$219,Demog!$P$2:$P$219,,,2)</f>
        <v>12653</v>
      </c>
      <c r="U3588" s="34">
        <f t="shared" si="56"/>
        <v>29</v>
      </c>
      <c r="V3588" s="13">
        <f>IF(OR(Table1[[#This Row],[7d_positivity_public]]=0,ISBLANK(Table1[[#This Row],[7d_positivity_public]])),"",(Table1[[#This Row],[7d_positivity_public]]-Table1[[#This Row],[7d_positivity_all]])/Table1[[#This Row],[7d_positivity_public]])</f>
        <v>0.18181818181818182</v>
      </c>
      <c r="W3588">
        <v>9</v>
      </c>
    </row>
    <row r="3589" spans="1:23" x14ac:dyDescent="0.25">
      <c r="A3589" s="10">
        <v>44467</v>
      </c>
      <c r="B3589">
        <v>2317</v>
      </c>
      <c r="C3589" t="s">
        <v>155</v>
      </c>
      <c r="D3589">
        <v>21</v>
      </c>
      <c r="E3589">
        <v>21</v>
      </c>
      <c r="F3589">
        <v>0</v>
      </c>
      <c r="G3589">
        <v>9</v>
      </c>
      <c r="H3589">
        <v>82</v>
      </c>
      <c r="J3589">
        <v>65</v>
      </c>
      <c r="K3589">
        <v>83</v>
      </c>
      <c r="L3589">
        <v>77</v>
      </c>
      <c r="M3589">
        <v>87</v>
      </c>
      <c r="N3589">
        <v>74</v>
      </c>
      <c r="O3589">
        <v>54</v>
      </c>
      <c r="P3589">
        <v>76</v>
      </c>
      <c r="Q3589">
        <v>66</v>
      </c>
      <c r="R3589">
        <v>83</v>
      </c>
      <c r="T3589" s="34">
        <f>_xlfn.XLOOKUP(B3589,Demog!$A$2:$A$219,Demog!$P$2:$P$219,,,2)</f>
        <v>8789</v>
      </c>
      <c r="U3589" s="34">
        <f t="shared" si="56"/>
        <v>13</v>
      </c>
      <c r="V3589" s="13">
        <f>IF(OR(Table1[[#This Row],[7d_positivity_public]]=0,ISBLANK(Table1[[#This Row],[7d_positivity_public]])),"",(Table1[[#This Row],[7d_positivity_public]]-Table1[[#This Row],[7d_positivity_all]])/Table1[[#This Row],[7d_positivity_public]])</f>
        <v>0.22222222222222221</v>
      </c>
      <c r="W3589">
        <v>7</v>
      </c>
    </row>
    <row r="3590" spans="1:23" x14ac:dyDescent="0.25">
      <c r="A3590" s="10">
        <v>44467</v>
      </c>
      <c r="B3590">
        <v>2321</v>
      </c>
      <c r="C3590" t="s">
        <v>156</v>
      </c>
      <c r="D3590">
        <v>8</v>
      </c>
      <c r="E3590">
        <v>3</v>
      </c>
      <c r="F3590">
        <v>5</v>
      </c>
      <c r="G3590">
        <v>4</v>
      </c>
      <c r="H3590">
        <v>93</v>
      </c>
      <c r="J3590">
        <v>89</v>
      </c>
      <c r="K3590">
        <v>93</v>
      </c>
      <c r="L3590">
        <v>93</v>
      </c>
      <c r="M3590">
        <v>93</v>
      </c>
      <c r="N3590">
        <v>86</v>
      </c>
      <c r="O3590">
        <v>79</v>
      </c>
      <c r="P3590">
        <v>86</v>
      </c>
      <c r="Q3590">
        <v>83</v>
      </c>
      <c r="R3590">
        <v>90</v>
      </c>
      <c r="T3590" s="34">
        <f>_xlfn.XLOOKUP(B3590,Demog!$A$2:$A$219,Demog!$P$2:$P$219,,,2)</f>
        <v>56017</v>
      </c>
      <c r="U3590" s="34">
        <f t="shared" si="56"/>
        <v>31</v>
      </c>
      <c r="V3590" s="13">
        <f>IF(OR(Table1[[#This Row],[7d_positivity_public]]=0,ISBLANK(Table1[[#This Row],[7d_positivity_public]])),"",(Table1[[#This Row],[7d_positivity_public]]-Table1[[#This Row],[7d_positivity_all]])/Table1[[#This Row],[7d_positivity_public]])</f>
        <v>0.25</v>
      </c>
      <c r="W3590">
        <v>3</v>
      </c>
    </row>
    <row r="3591" spans="1:23" x14ac:dyDescent="0.25">
      <c r="A3591" s="10">
        <v>44467</v>
      </c>
      <c r="B3591">
        <v>2322</v>
      </c>
      <c r="C3591" t="s">
        <v>157</v>
      </c>
      <c r="D3591">
        <v>9</v>
      </c>
      <c r="E3591">
        <v>7</v>
      </c>
      <c r="F3591">
        <v>2</v>
      </c>
      <c r="G3591">
        <v>4</v>
      </c>
      <c r="H3591">
        <v>94</v>
      </c>
      <c r="J3591">
        <v>92</v>
      </c>
      <c r="K3591">
        <v>94</v>
      </c>
      <c r="L3591">
        <v>93</v>
      </c>
      <c r="M3591">
        <v>94</v>
      </c>
      <c r="N3591">
        <v>88</v>
      </c>
      <c r="O3591">
        <v>84</v>
      </c>
      <c r="P3591">
        <v>89</v>
      </c>
      <c r="Q3591">
        <v>85</v>
      </c>
      <c r="R3591">
        <v>92</v>
      </c>
      <c r="T3591" s="34">
        <f>_xlfn.XLOOKUP(B3591,Demog!$A$2:$A$219,Demog!$P$2:$P$219,,,2)</f>
        <v>24822</v>
      </c>
      <c r="U3591" s="34">
        <f t="shared" si="56"/>
        <v>16</v>
      </c>
      <c r="V3591" s="13">
        <f>IF(OR(Table1[[#This Row],[7d_positivity_public]]=0,ISBLANK(Table1[[#This Row],[7d_positivity_public]])),"",(Table1[[#This Row],[7d_positivity_public]]-Table1[[#This Row],[7d_positivity_all]])/Table1[[#This Row],[7d_positivity_public]])</f>
        <v>0.25</v>
      </c>
      <c r="W3591">
        <v>3</v>
      </c>
    </row>
    <row r="3592" spans="1:23" x14ac:dyDescent="0.25">
      <c r="A3592" s="10">
        <v>44467</v>
      </c>
      <c r="B3592">
        <v>2323</v>
      </c>
      <c r="C3592" t="s">
        <v>158</v>
      </c>
      <c r="D3592">
        <v>4</v>
      </c>
      <c r="E3592">
        <v>4</v>
      </c>
      <c r="F3592">
        <v>0</v>
      </c>
      <c r="G3592">
        <v>3</v>
      </c>
      <c r="H3592">
        <v>92</v>
      </c>
      <c r="J3592">
        <v>90</v>
      </c>
      <c r="K3592">
        <v>92</v>
      </c>
      <c r="L3592">
        <v>89</v>
      </c>
      <c r="M3592">
        <v>94</v>
      </c>
      <c r="N3592">
        <v>87</v>
      </c>
      <c r="O3592">
        <v>82</v>
      </c>
      <c r="P3592">
        <v>88</v>
      </c>
      <c r="Q3592">
        <v>82</v>
      </c>
      <c r="R3592">
        <v>91</v>
      </c>
      <c r="T3592" s="34">
        <f>_xlfn.XLOOKUP(B3592,Demog!$A$2:$A$219,Demog!$P$2:$P$219,,,2)</f>
        <v>22225</v>
      </c>
      <c r="U3592" s="34">
        <f t="shared" si="56"/>
        <v>6</v>
      </c>
      <c r="V3592" s="13">
        <f>IF(OR(Table1[[#This Row],[7d_positivity_public]]=0,ISBLANK(Table1[[#This Row],[7d_positivity_public]])),"",(Table1[[#This Row],[7d_positivity_public]]-Table1[[#This Row],[7d_positivity_all]])/Table1[[#This Row],[7d_positivity_public]])</f>
        <v>0.33333333333333331</v>
      </c>
      <c r="W3592">
        <v>2</v>
      </c>
    </row>
    <row r="3593" spans="1:23" x14ac:dyDescent="0.25">
      <c r="A3593" s="10">
        <v>44467</v>
      </c>
      <c r="B3593">
        <v>2331</v>
      </c>
      <c r="C3593" t="s">
        <v>159</v>
      </c>
      <c r="D3593">
        <v>11</v>
      </c>
      <c r="E3593">
        <v>5</v>
      </c>
      <c r="F3593">
        <v>6</v>
      </c>
      <c r="G3593">
        <v>6</v>
      </c>
      <c r="H3593">
        <v>94</v>
      </c>
      <c r="J3593">
        <v>85</v>
      </c>
      <c r="K3593">
        <v>94</v>
      </c>
      <c r="L3593">
        <v>96</v>
      </c>
      <c r="M3593">
        <v>92</v>
      </c>
      <c r="N3593">
        <v>83</v>
      </c>
      <c r="O3593">
        <v>72</v>
      </c>
      <c r="P3593">
        <v>84</v>
      </c>
      <c r="Q3593">
        <v>82</v>
      </c>
      <c r="R3593">
        <v>88</v>
      </c>
      <c r="T3593" s="34">
        <f>_xlfn.XLOOKUP(B3593,Demog!$A$2:$A$219,Demog!$P$2:$P$219,,,2)</f>
        <v>53402</v>
      </c>
      <c r="U3593" s="34">
        <f t="shared" si="56"/>
        <v>41</v>
      </c>
      <c r="V3593" s="13">
        <f>IF(OR(Table1[[#This Row],[7d_positivity_public]]=0,ISBLANK(Table1[[#This Row],[7d_positivity_public]])),"",(Table1[[#This Row],[7d_positivity_public]]-Table1[[#This Row],[7d_positivity_all]])/Table1[[#This Row],[7d_positivity_public]])</f>
        <v>0.16666666666666666</v>
      </c>
      <c r="W3593">
        <v>5</v>
      </c>
    </row>
    <row r="3594" spans="1:23" x14ac:dyDescent="0.25">
      <c r="A3594" s="10">
        <v>44467</v>
      </c>
      <c r="B3594">
        <v>2332</v>
      </c>
      <c r="C3594" t="s">
        <v>160</v>
      </c>
      <c r="D3594">
        <v>19</v>
      </c>
      <c r="E3594">
        <v>12</v>
      </c>
      <c r="F3594">
        <v>7</v>
      </c>
      <c r="G3594">
        <v>9</v>
      </c>
      <c r="H3594">
        <v>90</v>
      </c>
      <c r="J3594">
        <v>77</v>
      </c>
      <c r="K3594">
        <v>91</v>
      </c>
      <c r="L3594">
        <v>92</v>
      </c>
      <c r="M3594">
        <v>88</v>
      </c>
      <c r="N3594">
        <v>80</v>
      </c>
      <c r="O3594">
        <v>64</v>
      </c>
      <c r="P3594">
        <v>80</v>
      </c>
      <c r="Q3594">
        <v>79</v>
      </c>
      <c r="R3594">
        <v>83</v>
      </c>
      <c r="T3594" s="34">
        <f>_xlfn.XLOOKUP(B3594,Demog!$A$2:$A$219,Demog!$P$2:$P$219,,,2)</f>
        <v>51161</v>
      </c>
      <c r="U3594" s="34">
        <f t="shared" si="56"/>
        <v>68</v>
      </c>
      <c r="V3594" s="13">
        <f>IF(OR(Table1[[#This Row],[7d_positivity_public]]=0,ISBLANK(Table1[[#This Row],[7d_positivity_public]])),"",(Table1[[#This Row],[7d_positivity_public]]-Table1[[#This Row],[7d_positivity_all]])/Table1[[#This Row],[7d_positivity_public]])</f>
        <v>0.33333333333333331</v>
      </c>
      <c r="W3594">
        <v>6</v>
      </c>
    </row>
    <row r="3595" spans="1:23" x14ac:dyDescent="0.25">
      <c r="A3595" s="10">
        <v>44467</v>
      </c>
      <c r="B3595">
        <v>2333</v>
      </c>
      <c r="C3595" t="s">
        <v>161</v>
      </c>
      <c r="D3595">
        <v>10</v>
      </c>
      <c r="E3595">
        <v>11</v>
      </c>
      <c r="F3595">
        <v>-1</v>
      </c>
      <c r="G3595">
        <v>4</v>
      </c>
      <c r="H3595">
        <v>90</v>
      </c>
      <c r="J3595">
        <v>86</v>
      </c>
      <c r="K3595">
        <v>90</v>
      </c>
      <c r="L3595">
        <v>88</v>
      </c>
      <c r="M3595">
        <v>92</v>
      </c>
      <c r="N3595">
        <v>83</v>
      </c>
      <c r="O3595">
        <v>77</v>
      </c>
      <c r="P3595">
        <v>84</v>
      </c>
      <c r="Q3595">
        <v>80</v>
      </c>
      <c r="R3595">
        <v>89</v>
      </c>
      <c r="T3595" s="34">
        <f>_xlfn.XLOOKUP(B3595,Demog!$A$2:$A$219,Demog!$P$2:$P$219,,,2)</f>
        <v>69963</v>
      </c>
      <c r="U3595" s="34">
        <f t="shared" si="56"/>
        <v>49</v>
      </c>
      <c r="V3595" s="13">
        <f>IF(OR(Table1[[#This Row],[7d_positivity_public]]=0,ISBLANK(Table1[[#This Row],[7d_positivity_public]])),"",(Table1[[#This Row],[7d_positivity_public]]-Table1[[#This Row],[7d_positivity_all]])/Table1[[#This Row],[7d_positivity_public]])</f>
        <v>0.25</v>
      </c>
      <c r="W3595">
        <v>3</v>
      </c>
    </row>
    <row r="3596" spans="1:23" x14ac:dyDescent="0.25">
      <c r="A3596" s="10">
        <v>44467</v>
      </c>
      <c r="B3596">
        <v>2334</v>
      </c>
      <c r="C3596" t="s">
        <v>162</v>
      </c>
      <c r="D3596">
        <v>9</v>
      </c>
      <c r="E3596">
        <v>6</v>
      </c>
      <c r="F3596">
        <v>3</v>
      </c>
      <c r="G3596">
        <v>4</v>
      </c>
      <c r="H3596">
        <v>94</v>
      </c>
      <c r="J3596">
        <v>89</v>
      </c>
      <c r="K3596">
        <v>94</v>
      </c>
      <c r="L3596">
        <v>94</v>
      </c>
      <c r="M3596">
        <v>95</v>
      </c>
      <c r="N3596">
        <v>86</v>
      </c>
      <c r="O3596">
        <v>80</v>
      </c>
      <c r="P3596">
        <v>87</v>
      </c>
      <c r="Q3596">
        <v>84</v>
      </c>
      <c r="R3596">
        <v>91</v>
      </c>
      <c r="T3596" s="34">
        <f>_xlfn.XLOOKUP(B3596,Demog!$A$2:$A$219,Demog!$P$2:$P$219,,,2)</f>
        <v>45391</v>
      </c>
      <c r="U3596" s="34">
        <f t="shared" si="56"/>
        <v>29</v>
      </c>
      <c r="V3596" s="13">
        <f>IF(OR(Table1[[#This Row],[7d_positivity_public]]=0,ISBLANK(Table1[[#This Row],[7d_positivity_public]])),"",(Table1[[#This Row],[7d_positivity_public]]-Table1[[#This Row],[7d_positivity_all]])/Table1[[#This Row],[7d_positivity_public]])</f>
        <v>0.25</v>
      </c>
      <c r="W3596">
        <v>3</v>
      </c>
    </row>
    <row r="3597" spans="1:23" x14ac:dyDescent="0.25">
      <c r="A3597" s="10">
        <v>44467</v>
      </c>
      <c r="B3597">
        <v>2335</v>
      </c>
      <c r="C3597" t="s">
        <v>163</v>
      </c>
      <c r="D3597">
        <v>9</v>
      </c>
      <c r="E3597">
        <v>5</v>
      </c>
      <c r="F3597">
        <v>4</v>
      </c>
      <c r="G3597">
        <v>5</v>
      </c>
      <c r="H3597">
        <v>95</v>
      </c>
      <c r="J3597">
        <v>86</v>
      </c>
      <c r="K3597">
        <v>96</v>
      </c>
      <c r="L3597">
        <v>96</v>
      </c>
      <c r="M3597">
        <v>95</v>
      </c>
      <c r="N3597">
        <v>85</v>
      </c>
      <c r="O3597">
        <v>74</v>
      </c>
      <c r="P3597">
        <v>86</v>
      </c>
      <c r="Q3597">
        <v>83</v>
      </c>
      <c r="R3597">
        <v>90</v>
      </c>
      <c r="T3597" s="34">
        <f>_xlfn.XLOOKUP(B3597,Demog!$A$2:$A$219,Demog!$P$2:$P$219,,,2)</f>
        <v>62748</v>
      </c>
      <c r="U3597" s="34">
        <f t="shared" si="56"/>
        <v>40</v>
      </c>
      <c r="V3597" s="13">
        <f>IF(OR(Table1[[#This Row],[7d_positivity_public]]=0,ISBLANK(Table1[[#This Row],[7d_positivity_public]])),"",(Table1[[#This Row],[7d_positivity_public]]-Table1[[#This Row],[7d_positivity_all]])/Table1[[#This Row],[7d_positivity_public]])</f>
        <v>0.2</v>
      </c>
      <c r="W3597">
        <v>4</v>
      </c>
    </row>
    <row r="3598" spans="1:23" x14ac:dyDescent="0.25">
      <c r="A3598" s="10">
        <v>44467</v>
      </c>
      <c r="B3598">
        <v>2336</v>
      </c>
      <c r="C3598" t="s">
        <v>164</v>
      </c>
      <c r="D3598">
        <v>6</v>
      </c>
      <c r="E3598">
        <v>6</v>
      </c>
      <c r="F3598">
        <v>0</v>
      </c>
      <c r="G3598">
        <v>3</v>
      </c>
      <c r="H3598">
        <v>92</v>
      </c>
      <c r="J3598">
        <v>87</v>
      </c>
      <c r="K3598">
        <v>93</v>
      </c>
      <c r="L3598">
        <v>93</v>
      </c>
      <c r="M3598">
        <v>93</v>
      </c>
      <c r="N3598">
        <v>85</v>
      </c>
      <c r="O3598">
        <v>78</v>
      </c>
      <c r="P3598">
        <v>86</v>
      </c>
      <c r="Q3598">
        <v>83</v>
      </c>
      <c r="R3598">
        <v>89</v>
      </c>
      <c r="T3598" s="34">
        <f>_xlfn.XLOOKUP(B3598,Demog!$A$2:$A$219,Demog!$P$2:$P$219,,,2)</f>
        <v>58701</v>
      </c>
      <c r="U3598" s="34">
        <f t="shared" si="56"/>
        <v>25</v>
      </c>
      <c r="V3598" s="13">
        <f>IF(OR(Table1[[#This Row],[7d_positivity_public]]=0,ISBLANK(Table1[[#This Row],[7d_positivity_public]])),"",(Table1[[#This Row],[7d_positivity_public]]-Table1[[#This Row],[7d_positivity_all]])/Table1[[#This Row],[7d_positivity_public]])</f>
        <v>0</v>
      </c>
      <c r="W3598">
        <v>3</v>
      </c>
    </row>
    <row r="3599" spans="1:23" x14ac:dyDescent="0.25">
      <c r="A3599" s="10">
        <v>44467</v>
      </c>
      <c r="B3599">
        <v>2337</v>
      </c>
      <c r="C3599" t="s">
        <v>165</v>
      </c>
      <c r="D3599">
        <v>10</v>
      </c>
      <c r="E3599">
        <v>8</v>
      </c>
      <c r="F3599">
        <v>2</v>
      </c>
      <c r="G3599">
        <v>6</v>
      </c>
      <c r="H3599">
        <v>87</v>
      </c>
      <c r="J3599">
        <v>81</v>
      </c>
      <c r="K3599">
        <v>88</v>
      </c>
      <c r="L3599">
        <v>87</v>
      </c>
      <c r="M3599">
        <v>89</v>
      </c>
      <c r="N3599">
        <v>80</v>
      </c>
      <c r="O3599">
        <v>70</v>
      </c>
      <c r="P3599">
        <v>81</v>
      </c>
      <c r="Q3599">
        <v>77</v>
      </c>
      <c r="R3599">
        <v>85</v>
      </c>
      <c r="T3599" s="34">
        <f>_xlfn.XLOOKUP(B3599,Demog!$A$2:$A$219,Demog!$P$2:$P$219,,,2)</f>
        <v>60538</v>
      </c>
      <c r="U3599" s="34">
        <f t="shared" si="56"/>
        <v>42</v>
      </c>
      <c r="V3599" s="13">
        <f>IF(OR(Table1[[#This Row],[7d_positivity_public]]=0,ISBLANK(Table1[[#This Row],[7d_positivity_public]])),"",(Table1[[#This Row],[7d_positivity_public]]-Table1[[#This Row],[7d_positivity_all]])/Table1[[#This Row],[7d_positivity_public]])</f>
        <v>0.33333333333333331</v>
      </c>
      <c r="W3599">
        <v>4</v>
      </c>
    </row>
    <row r="3600" spans="1:23" x14ac:dyDescent="0.25">
      <c r="A3600" s="10">
        <v>44467</v>
      </c>
      <c r="B3600">
        <v>2338</v>
      </c>
      <c r="C3600" t="s">
        <v>166</v>
      </c>
      <c r="D3600">
        <v>7</v>
      </c>
      <c r="E3600">
        <v>4</v>
      </c>
      <c r="F3600">
        <v>3</v>
      </c>
      <c r="G3600">
        <v>6</v>
      </c>
      <c r="H3600">
        <v>96</v>
      </c>
      <c r="J3600">
        <v>84</v>
      </c>
      <c r="K3600">
        <v>96</v>
      </c>
      <c r="L3600">
        <v>97</v>
      </c>
      <c r="M3600">
        <v>95</v>
      </c>
      <c r="N3600">
        <v>85</v>
      </c>
      <c r="O3600">
        <v>70</v>
      </c>
      <c r="P3600">
        <v>86</v>
      </c>
      <c r="Q3600">
        <v>84</v>
      </c>
      <c r="R3600">
        <v>90</v>
      </c>
      <c r="T3600" s="34">
        <f>_xlfn.XLOOKUP(B3600,Demog!$A$2:$A$219,Demog!$P$2:$P$219,,,2)</f>
        <v>41463</v>
      </c>
      <c r="U3600" s="34">
        <f t="shared" si="56"/>
        <v>20</v>
      </c>
      <c r="V3600" s="13">
        <f>IF(OR(Table1[[#This Row],[7d_positivity_public]]=0,ISBLANK(Table1[[#This Row],[7d_positivity_public]])),"",(Table1[[#This Row],[7d_positivity_public]]-Table1[[#This Row],[7d_positivity_all]])/Table1[[#This Row],[7d_positivity_public]])</f>
        <v>0.33333333333333331</v>
      </c>
      <c r="W3600">
        <v>4</v>
      </c>
    </row>
    <row r="3601" spans="1:23" x14ac:dyDescent="0.25">
      <c r="A3601" s="10">
        <v>44467</v>
      </c>
      <c r="B3601">
        <v>2341</v>
      </c>
      <c r="C3601" t="s">
        <v>167</v>
      </c>
      <c r="D3601">
        <v>11</v>
      </c>
      <c r="E3601">
        <v>8</v>
      </c>
      <c r="F3601">
        <v>3</v>
      </c>
      <c r="G3601">
        <v>4</v>
      </c>
      <c r="H3601">
        <v>89</v>
      </c>
      <c r="J3601">
        <v>87</v>
      </c>
      <c r="K3601">
        <v>89</v>
      </c>
      <c r="L3601">
        <v>86</v>
      </c>
      <c r="M3601">
        <v>91</v>
      </c>
      <c r="N3601">
        <v>84</v>
      </c>
      <c r="O3601">
        <v>78</v>
      </c>
      <c r="P3601">
        <v>84</v>
      </c>
      <c r="Q3601">
        <v>79</v>
      </c>
      <c r="R3601">
        <v>88</v>
      </c>
      <c r="T3601" s="34">
        <f>_xlfn.XLOOKUP(B3601,Demog!$A$2:$A$219,Demog!$P$2:$P$219,,,2)</f>
        <v>74816</v>
      </c>
      <c r="U3601" s="34">
        <f t="shared" si="56"/>
        <v>58</v>
      </c>
      <c r="V3601" s="13">
        <f>IF(OR(Table1[[#This Row],[7d_positivity_public]]=0,ISBLANK(Table1[[#This Row],[7d_positivity_public]])),"",(Table1[[#This Row],[7d_positivity_public]]-Table1[[#This Row],[7d_positivity_all]])/Table1[[#This Row],[7d_positivity_public]])</f>
        <v>0.25</v>
      </c>
      <c r="W3601">
        <v>3</v>
      </c>
    </row>
    <row r="3602" spans="1:23" x14ac:dyDescent="0.25">
      <c r="A3602" s="10">
        <v>44467</v>
      </c>
      <c r="B3602">
        <v>2342</v>
      </c>
      <c r="C3602" t="s">
        <v>168</v>
      </c>
      <c r="D3602">
        <v>12</v>
      </c>
      <c r="E3602">
        <v>7</v>
      </c>
      <c r="F3602">
        <v>5</v>
      </c>
      <c r="G3602">
        <v>7</v>
      </c>
      <c r="H3602">
        <v>86</v>
      </c>
      <c r="J3602">
        <v>79</v>
      </c>
      <c r="K3602">
        <v>87</v>
      </c>
      <c r="L3602">
        <v>81</v>
      </c>
      <c r="M3602">
        <v>90</v>
      </c>
      <c r="N3602">
        <v>81</v>
      </c>
      <c r="O3602">
        <v>70</v>
      </c>
      <c r="P3602">
        <v>81</v>
      </c>
      <c r="Q3602">
        <v>71</v>
      </c>
      <c r="R3602">
        <v>86</v>
      </c>
      <c r="T3602" s="34">
        <f>_xlfn.XLOOKUP(B3602,Demog!$A$2:$A$219,Demog!$P$2:$P$219,,,2)</f>
        <v>19952</v>
      </c>
      <c r="U3602" s="34">
        <f t="shared" si="56"/>
        <v>17</v>
      </c>
      <c r="V3602" s="13">
        <f>IF(OR(Table1[[#This Row],[7d_positivity_public]]=0,ISBLANK(Table1[[#This Row],[7d_positivity_public]])),"",(Table1[[#This Row],[7d_positivity_public]]-Table1[[#This Row],[7d_positivity_all]])/Table1[[#This Row],[7d_positivity_public]])</f>
        <v>0.2857142857142857</v>
      </c>
      <c r="W3602">
        <v>5</v>
      </c>
    </row>
    <row r="3603" spans="1:23" x14ac:dyDescent="0.25">
      <c r="A3603" s="10">
        <v>44467</v>
      </c>
      <c r="B3603">
        <v>3111</v>
      </c>
      <c r="C3603" t="s">
        <v>169</v>
      </c>
      <c r="D3603">
        <v>5</v>
      </c>
      <c r="E3603">
        <v>4</v>
      </c>
      <c r="F3603">
        <v>1</v>
      </c>
      <c r="G3603">
        <v>8</v>
      </c>
      <c r="H3603">
        <v>93</v>
      </c>
      <c r="J3603">
        <v>89</v>
      </c>
      <c r="K3603">
        <v>93</v>
      </c>
      <c r="L3603">
        <v>100</v>
      </c>
      <c r="M3603">
        <v>85</v>
      </c>
      <c r="N3603">
        <v>86</v>
      </c>
      <c r="O3603">
        <v>80</v>
      </c>
      <c r="P3603">
        <v>86</v>
      </c>
      <c r="Q3603">
        <v>90</v>
      </c>
      <c r="R3603">
        <v>81</v>
      </c>
      <c r="T3603" s="34">
        <f>_xlfn.XLOOKUP(B3603,Demog!$A$2:$A$219,Demog!$P$2:$P$219,,,2)</f>
        <v>54587</v>
      </c>
      <c r="U3603" s="34">
        <f t="shared" si="56"/>
        <v>19</v>
      </c>
      <c r="V3603" s="13">
        <f>IF(OR(Table1[[#This Row],[7d_positivity_public]]=0,ISBLANK(Table1[[#This Row],[7d_positivity_public]])),"",(Table1[[#This Row],[7d_positivity_public]]-Table1[[#This Row],[7d_positivity_all]])/Table1[[#This Row],[7d_positivity_public]])</f>
        <v>0.625</v>
      </c>
      <c r="W3603">
        <v>3</v>
      </c>
    </row>
    <row r="3604" spans="1:23" x14ac:dyDescent="0.25">
      <c r="A3604" s="10">
        <v>44467</v>
      </c>
      <c r="B3604">
        <v>3112</v>
      </c>
      <c r="C3604" t="s">
        <v>170</v>
      </c>
      <c r="D3604">
        <v>2</v>
      </c>
      <c r="E3604">
        <v>1</v>
      </c>
      <c r="F3604">
        <v>1</v>
      </c>
      <c r="G3604">
        <v>4</v>
      </c>
      <c r="H3604">
        <v>85</v>
      </c>
      <c r="J3604">
        <v>90</v>
      </c>
      <c r="K3604">
        <v>85</v>
      </c>
      <c r="L3604">
        <v>85</v>
      </c>
      <c r="M3604">
        <v>85</v>
      </c>
      <c r="N3604">
        <v>80</v>
      </c>
      <c r="O3604">
        <v>82</v>
      </c>
      <c r="P3604">
        <v>80</v>
      </c>
      <c r="Q3604">
        <v>78</v>
      </c>
      <c r="R3604">
        <v>82</v>
      </c>
      <c r="T3604" s="34">
        <f>_xlfn.XLOOKUP(B3604,Demog!$A$2:$A$219,Demog!$P$2:$P$219,,,2)</f>
        <v>17729</v>
      </c>
      <c r="U3604" s="34">
        <f t="shared" si="56"/>
        <v>2</v>
      </c>
      <c r="V3604" s="13">
        <f>IF(OR(Table1[[#This Row],[7d_positivity_public]]=0,ISBLANK(Table1[[#This Row],[7d_positivity_public]])),"",(Table1[[#This Row],[7d_positivity_public]]-Table1[[#This Row],[7d_positivity_all]])/Table1[[#This Row],[7d_positivity_public]])</f>
        <v>0.5</v>
      </c>
      <c r="W3604">
        <v>2</v>
      </c>
    </row>
    <row r="3605" spans="1:23" x14ac:dyDescent="0.25">
      <c r="A3605" s="10">
        <v>44467</v>
      </c>
      <c r="B3605">
        <v>3113</v>
      </c>
      <c r="C3605" t="s">
        <v>171</v>
      </c>
      <c r="D3605">
        <v>3</v>
      </c>
      <c r="E3605">
        <v>2</v>
      </c>
      <c r="F3605">
        <v>1</v>
      </c>
      <c r="G3605">
        <v>4</v>
      </c>
      <c r="H3605">
        <v>85</v>
      </c>
      <c r="J3605">
        <v>86</v>
      </c>
      <c r="K3605">
        <v>85</v>
      </c>
      <c r="L3605">
        <v>85</v>
      </c>
      <c r="M3605">
        <v>84</v>
      </c>
      <c r="N3605">
        <v>80</v>
      </c>
      <c r="O3605">
        <v>79</v>
      </c>
      <c r="P3605">
        <v>80</v>
      </c>
      <c r="Q3605">
        <v>79</v>
      </c>
      <c r="R3605">
        <v>81</v>
      </c>
      <c r="T3605" s="34">
        <f>_xlfn.XLOOKUP(B3605,Demog!$A$2:$A$219,Demog!$P$2:$P$219,,,2)</f>
        <v>23478</v>
      </c>
      <c r="U3605" s="34">
        <f t="shared" si="56"/>
        <v>5</v>
      </c>
      <c r="V3605" s="13">
        <f>IF(OR(Table1[[#This Row],[7d_positivity_public]]=0,ISBLANK(Table1[[#This Row],[7d_positivity_public]])),"",(Table1[[#This Row],[7d_positivity_public]]-Table1[[#This Row],[7d_positivity_all]])/Table1[[#This Row],[7d_positivity_public]])</f>
        <v>0.5</v>
      </c>
      <c r="W3605">
        <v>2</v>
      </c>
    </row>
    <row r="3606" spans="1:23" x14ac:dyDescent="0.25">
      <c r="A3606" s="10">
        <v>44467</v>
      </c>
      <c r="B3606">
        <v>3114</v>
      </c>
      <c r="C3606" t="s">
        <v>172</v>
      </c>
      <c r="D3606">
        <v>2</v>
      </c>
      <c r="E3606">
        <v>3</v>
      </c>
      <c r="F3606">
        <v>-1</v>
      </c>
      <c r="G3606">
        <v>2</v>
      </c>
      <c r="H3606">
        <v>87</v>
      </c>
      <c r="J3606">
        <v>88</v>
      </c>
      <c r="K3606">
        <v>87</v>
      </c>
      <c r="L3606">
        <v>86</v>
      </c>
      <c r="M3606">
        <v>87</v>
      </c>
      <c r="N3606">
        <v>82</v>
      </c>
      <c r="O3606">
        <v>81</v>
      </c>
      <c r="P3606">
        <v>82</v>
      </c>
      <c r="Q3606">
        <v>80</v>
      </c>
      <c r="R3606">
        <v>84</v>
      </c>
      <c r="T3606" s="34">
        <f>_xlfn.XLOOKUP(B3606,Demog!$A$2:$A$219,Demog!$P$2:$P$219,,,2)</f>
        <v>32171</v>
      </c>
      <c r="U3606" s="34">
        <f t="shared" si="56"/>
        <v>5</v>
      </c>
      <c r="V3606" s="13">
        <f>IF(OR(Table1[[#This Row],[7d_positivity_public]]=0,ISBLANK(Table1[[#This Row],[7d_positivity_public]])),"",(Table1[[#This Row],[7d_positivity_public]]-Table1[[#This Row],[7d_positivity_all]])/Table1[[#This Row],[7d_positivity_public]])</f>
        <v>0.5</v>
      </c>
      <c r="W3606">
        <v>1</v>
      </c>
    </row>
    <row r="3607" spans="1:23" x14ac:dyDescent="0.25">
      <c r="A3607" s="10">
        <v>44467</v>
      </c>
      <c r="B3607">
        <v>3115</v>
      </c>
      <c r="C3607" t="s">
        <v>173</v>
      </c>
      <c r="D3607">
        <v>5</v>
      </c>
      <c r="E3607">
        <v>7</v>
      </c>
      <c r="F3607">
        <v>-2</v>
      </c>
      <c r="G3607">
        <v>3</v>
      </c>
      <c r="H3607">
        <v>91</v>
      </c>
      <c r="J3607">
        <v>92</v>
      </c>
      <c r="K3607">
        <v>90</v>
      </c>
      <c r="L3607">
        <v>89</v>
      </c>
      <c r="M3607">
        <v>92</v>
      </c>
      <c r="N3607">
        <v>87</v>
      </c>
      <c r="O3607">
        <v>87</v>
      </c>
      <c r="P3607">
        <v>87</v>
      </c>
      <c r="Q3607">
        <v>84</v>
      </c>
      <c r="R3607">
        <v>89</v>
      </c>
      <c r="T3607" s="34">
        <f>_xlfn.XLOOKUP(B3607,Demog!$A$2:$A$219,Demog!$P$2:$P$219,,,2)</f>
        <v>24774</v>
      </c>
      <c r="U3607" s="34">
        <f t="shared" si="56"/>
        <v>9</v>
      </c>
      <c r="V3607" s="13">
        <f>IF(OR(Table1[[#This Row],[7d_positivity_public]]=0,ISBLANK(Table1[[#This Row],[7d_positivity_public]])),"",(Table1[[#This Row],[7d_positivity_public]]-Table1[[#This Row],[7d_positivity_all]])/Table1[[#This Row],[7d_positivity_public]])</f>
        <v>0</v>
      </c>
      <c r="W3607">
        <v>3</v>
      </c>
    </row>
    <row r="3608" spans="1:23" x14ac:dyDescent="0.25">
      <c r="A3608" s="10">
        <v>44467</v>
      </c>
      <c r="B3608">
        <v>3116</v>
      </c>
      <c r="C3608" t="s">
        <v>174</v>
      </c>
      <c r="D3608">
        <v>6</v>
      </c>
      <c r="E3608">
        <v>5</v>
      </c>
      <c r="F3608">
        <v>1</v>
      </c>
      <c r="G3608">
        <v>8</v>
      </c>
      <c r="H3608">
        <v>92</v>
      </c>
      <c r="J3608">
        <v>89</v>
      </c>
      <c r="K3608">
        <v>92</v>
      </c>
      <c r="L3608">
        <v>94</v>
      </c>
      <c r="M3608">
        <v>89</v>
      </c>
      <c r="N3608">
        <v>86</v>
      </c>
      <c r="O3608">
        <v>82</v>
      </c>
      <c r="P3608">
        <v>86</v>
      </c>
      <c r="Q3608">
        <v>87</v>
      </c>
      <c r="R3608">
        <v>86</v>
      </c>
      <c r="T3608" s="34">
        <f>_xlfn.XLOOKUP(B3608,Demog!$A$2:$A$219,Demog!$P$2:$P$219,,,2)</f>
        <v>24621</v>
      </c>
      <c r="U3608" s="34">
        <f t="shared" si="56"/>
        <v>10</v>
      </c>
      <c r="V3608" s="13">
        <f>IF(OR(Table1[[#This Row],[7d_positivity_public]]=0,ISBLANK(Table1[[#This Row],[7d_positivity_public]])),"",(Table1[[#This Row],[7d_positivity_public]]-Table1[[#This Row],[7d_positivity_all]])/Table1[[#This Row],[7d_positivity_public]])</f>
        <v>0.5</v>
      </c>
      <c r="W3608">
        <v>4</v>
      </c>
    </row>
    <row r="3609" spans="1:23" x14ac:dyDescent="0.25">
      <c r="A3609" s="10">
        <v>44467</v>
      </c>
      <c r="B3609">
        <v>3117</v>
      </c>
      <c r="C3609" t="s">
        <v>175</v>
      </c>
      <c r="D3609">
        <v>4</v>
      </c>
      <c r="E3609">
        <v>6</v>
      </c>
      <c r="F3609">
        <v>-2</v>
      </c>
      <c r="G3609">
        <v>3</v>
      </c>
      <c r="H3609">
        <v>90</v>
      </c>
      <c r="J3609">
        <v>86</v>
      </c>
      <c r="K3609">
        <v>90</v>
      </c>
      <c r="L3609">
        <v>91</v>
      </c>
      <c r="M3609">
        <v>90</v>
      </c>
      <c r="N3609">
        <v>85</v>
      </c>
      <c r="O3609">
        <v>79</v>
      </c>
      <c r="P3609">
        <v>85</v>
      </c>
      <c r="Q3609">
        <v>83</v>
      </c>
      <c r="R3609">
        <v>87</v>
      </c>
      <c r="T3609" s="34">
        <f>_xlfn.XLOOKUP(B3609,Demog!$A$2:$A$219,Demog!$P$2:$P$219,,,2)</f>
        <v>20949</v>
      </c>
      <c r="U3609" s="34">
        <f t="shared" si="56"/>
        <v>6</v>
      </c>
      <c r="V3609" s="13">
        <f>IF(OR(Table1[[#This Row],[7d_positivity_public]]=0,ISBLANK(Table1[[#This Row],[7d_positivity_public]])),"",(Table1[[#This Row],[7d_positivity_public]]-Table1[[#This Row],[7d_positivity_all]])/Table1[[#This Row],[7d_positivity_public]])</f>
        <v>0.33333333333333331</v>
      </c>
      <c r="W3609">
        <v>2</v>
      </c>
    </row>
    <row r="3610" spans="1:23" x14ac:dyDescent="0.25">
      <c r="A3610" s="10">
        <v>44467</v>
      </c>
      <c r="B3610">
        <v>3211</v>
      </c>
      <c r="C3610" t="s">
        <v>176</v>
      </c>
      <c r="D3610">
        <v>10</v>
      </c>
      <c r="E3610">
        <v>12</v>
      </c>
      <c r="F3610">
        <v>-2</v>
      </c>
      <c r="G3610">
        <v>7</v>
      </c>
      <c r="H3610">
        <v>95</v>
      </c>
      <c r="J3610">
        <v>85</v>
      </c>
      <c r="K3610">
        <v>95</v>
      </c>
      <c r="L3610">
        <v>100</v>
      </c>
      <c r="M3610">
        <v>86</v>
      </c>
      <c r="N3610">
        <v>86</v>
      </c>
      <c r="O3610">
        <v>70</v>
      </c>
      <c r="P3610">
        <v>87</v>
      </c>
      <c r="Q3610">
        <v>90</v>
      </c>
      <c r="R3610">
        <v>81</v>
      </c>
      <c r="T3610" s="34">
        <f>_xlfn.XLOOKUP(B3610,Demog!$A$2:$A$219,Demog!$P$2:$P$219,,,2)</f>
        <v>41934</v>
      </c>
      <c r="U3610" s="34">
        <f t="shared" si="56"/>
        <v>29</v>
      </c>
      <c r="V3610" s="13">
        <f>IF(OR(Table1[[#This Row],[7d_positivity_public]]=0,ISBLANK(Table1[[#This Row],[7d_positivity_public]])),"",(Table1[[#This Row],[7d_positivity_public]]-Table1[[#This Row],[7d_positivity_all]])/Table1[[#This Row],[7d_positivity_public]])</f>
        <v>0.7142857142857143</v>
      </c>
      <c r="W3610">
        <v>2</v>
      </c>
    </row>
    <row r="3611" spans="1:23" x14ac:dyDescent="0.25">
      <c r="A3611" s="10">
        <v>44467</v>
      </c>
      <c r="B3611">
        <v>3212</v>
      </c>
      <c r="C3611" t="s">
        <v>177</v>
      </c>
      <c r="D3611">
        <v>7</v>
      </c>
      <c r="E3611">
        <v>11</v>
      </c>
      <c r="F3611">
        <v>-4</v>
      </c>
      <c r="G3611">
        <v>7</v>
      </c>
      <c r="H3611">
        <v>94</v>
      </c>
      <c r="J3611">
        <v>83</v>
      </c>
      <c r="K3611">
        <v>94</v>
      </c>
      <c r="L3611">
        <v>98</v>
      </c>
      <c r="M3611">
        <v>88</v>
      </c>
      <c r="N3611">
        <v>87</v>
      </c>
      <c r="O3611">
        <v>74</v>
      </c>
      <c r="P3611">
        <v>87</v>
      </c>
      <c r="Q3611">
        <v>89</v>
      </c>
      <c r="R3611">
        <v>83</v>
      </c>
      <c r="T3611" s="34">
        <f>_xlfn.XLOOKUP(B3611,Demog!$A$2:$A$219,Demog!$P$2:$P$219,,,2)</f>
        <v>47203</v>
      </c>
      <c r="U3611" s="34">
        <f t="shared" si="56"/>
        <v>23</v>
      </c>
      <c r="V3611" s="13">
        <f>IF(OR(Table1[[#This Row],[7d_positivity_public]]=0,ISBLANK(Table1[[#This Row],[7d_positivity_public]])),"",(Table1[[#This Row],[7d_positivity_public]]-Table1[[#This Row],[7d_positivity_all]])/Table1[[#This Row],[7d_positivity_public]])</f>
        <v>0.7142857142857143</v>
      </c>
      <c r="W3611">
        <v>2</v>
      </c>
    </row>
    <row r="3612" spans="1:23" x14ac:dyDescent="0.25">
      <c r="A3612" s="10">
        <v>44467</v>
      </c>
      <c r="B3612">
        <v>3213</v>
      </c>
      <c r="C3612" t="s">
        <v>178</v>
      </c>
      <c r="D3612">
        <v>6</v>
      </c>
      <c r="E3612">
        <v>7</v>
      </c>
      <c r="F3612">
        <v>-1</v>
      </c>
      <c r="G3612">
        <v>4</v>
      </c>
      <c r="H3612">
        <v>94</v>
      </c>
      <c r="J3612">
        <v>93</v>
      </c>
      <c r="K3612">
        <v>94</v>
      </c>
      <c r="L3612">
        <v>96</v>
      </c>
      <c r="M3612">
        <v>92</v>
      </c>
      <c r="N3612">
        <v>89</v>
      </c>
      <c r="O3612">
        <v>80</v>
      </c>
      <c r="P3612">
        <v>89</v>
      </c>
      <c r="Q3612">
        <v>89</v>
      </c>
      <c r="R3612">
        <v>89</v>
      </c>
      <c r="T3612" s="34">
        <f>_xlfn.XLOOKUP(B3612,Demog!$A$2:$A$219,Demog!$P$2:$P$219,,,2)</f>
        <v>32904</v>
      </c>
      <c r="U3612" s="34">
        <f t="shared" si="56"/>
        <v>14</v>
      </c>
      <c r="V3612" s="13">
        <f>IF(OR(Table1[[#This Row],[7d_positivity_public]]=0,ISBLANK(Table1[[#This Row],[7d_positivity_public]])),"",(Table1[[#This Row],[7d_positivity_public]]-Table1[[#This Row],[7d_positivity_all]])/Table1[[#This Row],[7d_positivity_public]])</f>
        <v>0.25</v>
      </c>
      <c r="W3612">
        <v>3</v>
      </c>
    </row>
    <row r="3613" spans="1:23" x14ac:dyDescent="0.25">
      <c r="A3613" s="10">
        <v>44467</v>
      </c>
      <c r="B3613">
        <v>3221</v>
      </c>
      <c r="C3613" t="s">
        <v>179</v>
      </c>
      <c r="D3613">
        <v>34</v>
      </c>
      <c r="E3613">
        <v>32</v>
      </c>
      <c r="F3613">
        <v>2</v>
      </c>
      <c r="G3613">
        <v>12</v>
      </c>
      <c r="H3613">
        <v>81</v>
      </c>
      <c r="J3613">
        <v>75</v>
      </c>
      <c r="K3613">
        <v>81</v>
      </c>
      <c r="L3613">
        <v>83</v>
      </c>
      <c r="M3613">
        <v>79</v>
      </c>
      <c r="N3613">
        <v>70</v>
      </c>
      <c r="O3613">
        <v>62</v>
      </c>
      <c r="P3613">
        <v>70</v>
      </c>
      <c r="Q3613">
        <v>70</v>
      </c>
      <c r="R3613">
        <v>71</v>
      </c>
      <c r="T3613" s="34">
        <f>_xlfn.XLOOKUP(B3613,Demog!$A$2:$A$219,Demog!$P$2:$P$219,,,2)</f>
        <v>19960</v>
      </c>
      <c r="U3613" s="34">
        <f t="shared" si="56"/>
        <v>48</v>
      </c>
      <c r="V3613" s="13">
        <f>IF(OR(Table1[[#This Row],[7d_positivity_public]]=0,ISBLANK(Table1[[#This Row],[7d_positivity_public]])),"",(Table1[[#This Row],[7d_positivity_public]]-Table1[[#This Row],[7d_positivity_all]])/Table1[[#This Row],[7d_positivity_public]])</f>
        <v>0.33333333333333331</v>
      </c>
      <c r="W3613">
        <v>8</v>
      </c>
    </row>
    <row r="3614" spans="1:23" x14ac:dyDescent="0.25">
      <c r="A3614" s="10">
        <v>44467</v>
      </c>
      <c r="B3614">
        <v>3222</v>
      </c>
      <c r="C3614" t="s">
        <v>180</v>
      </c>
      <c r="D3614">
        <v>14</v>
      </c>
      <c r="E3614">
        <v>12</v>
      </c>
      <c r="F3614">
        <v>2</v>
      </c>
      <c r="G3614">
        <v>6</v>
      </c>
      <c r="H3614">
        <v>94</v>
      </c>
      <c r="J3614">
        <v>81</v>
      </c>
      <c r="K3614">
        <v>94</v>
      </c>
      <c r="L3614">
        <v>98</v>
      </c>
      <c r="M3614">
        <v>87</v>
      </c>
      <c r="N3614">
        <v>86</v>
      </c>
      <c r="O3614">
        <v>67</v>
      </c>
      <c r="P3614">
        <v>87</v>
      </c>
      <c r="Q3614">
        <v>89</v>
      </c>
      <c r="R3614">
        <v>82</v>
      </c>
      <c r="T3614" s="34">
        <f>_xlfn.XLOOKUP(B3614,Demog!$A$2:$A$219,Demog!$P$2:$P$219,,,2)</f>
        <v>12392</v>
      </c>
      <c r="U3614" s="34">
        <f t="shared" si="56"/>
        <v>12</v>
      </c>
      <c r="V3614" s="13">
        <f>IF(OR(Table1[[#This Row],[7d_positivity_public]]=0,ISBLANK(Table1[[#This Row],[7d_positivity_public]])),"",(Table1[[#This Row],[7d_positivity_public]]-Table1[[#This Row],[7d_positivity_all]])/Table1[[#This Row],[7d_positivity_public]])</f>
        <v>0.83333333333333337</v>
      </c>
      <c r="W3614">
        <v>1</v>
      </c>
    </row>
    <row r="3615" spans="1:23" x14ac:dyDescent="0.25">
      <c r="A3615" s="10">
        <v>44467</v>
      </c>
      <c r="B3615">
        <v>3223</v>
      </c>
      <c r="C3615" t="s">
        <v>181</v>
      </c>
      <c r="D3615">
        <v>13</v>
      </c>
      <c r="E3615">
        <v>15</v>
      </c>
      <c r="F3615">
        <v>-2</v>
      </c>
      <c r="G3615">
        <v>6</v>
      </c>
      <c r="H3615">
        <v>90</v>
      </c>
      <c r="J3615">
        <v>84</v>
      </c>
      <c r="K3615">
        <v>90</v>
      </c>
      <c r="L3615">
        <v>92</v>
      </c>
      <c r="M3615">
        <v>87</v>
      </c>
      <c r="N3615">
        <v>84</v>
      </c>
      <c r="O3615">
        <v>74</v>
      </c>
      <c r="P3615">
        <v>84</v>
      </c>
      <c r="Q3615">
        <v>85</v>
      </c>
      <c r="R3615">
        <v>83</v>
      </c>
      <c r="T3615" s="34">
        <f>_xlfn.XLOOKUP(B3615,Demog!$A$2:$A$219,Demog!$P$2:$P$219,,,2)</f>
        <v>29180</v>
      </c>
      <c r="U3615" s="34">
        <f t="shared" si="56"/>
        <v>27</v>
      </c>
      <c r="V3615" s="13">
        <f>IF(OR(Table1[[#This Row],[7d_positivity_public]]=0,ISBLANK(Table1[[#This Row],[7d_positivity_public]])),"",(Table1[[#This Row],[7d_positivity_public]]-Table1[[#This Row],[7d_positivity_all]])/Table1[[#This Row],[7d_positivity_public]])</f>
        <v>0.33333333333333331</v>
      </c>
      <c r="W3615">
        <v>4</v>
      </c>
    </row>
    <row r="3616" spans="1:23" x14ac:dyDescent="0.25">
      <c r="A3616" s="10">
        <v>44467</v>
      </c>
      <c r="B3616">
        <v>3231</v>
      </c>
      <c r="C3616" t="s">
        <v>182</v>
      </c>
      <c r="D3616">
        <v>13</v>
      </c>
      <c r="E3616">
        <v>4</v>
      </c>
      <c r="F3616">
        <v>9</v>
      </c>
      <c r="G3616">
        <v>7</v>
      </c>
      <c r="H3616">
        <v>94</v>
      </c>
      <c r="J3616">
        <v>88</v>
      </c>
      <c r="K3616">
        <v>94</v>
      </c>
      <c r="L3616">
        <v>97</v>
      </c>
      <c r="M3616">
        <v>91</v>
      </c>
      <c r="N3616">
        <v>88</v>
      </c>
      <c r="O3616">
        <v>81</v>
      </c>
      <c r="P3616">
        <v>89</v>
      </c>
      <c r="Q3616">
        <v>90</v>
      </c>
      <c r="R3616">
        <v>88</v>
      </c>
      <c r="T3616" s="34">
        <f>_xlfn.XLOOKUP(B3616,Demog!$A$2:$A$219,Demog!$P$2:$P$219,,,2)</f>
        <v>18027</v>
      </c>
      <c r="U3616" s="34">
        <f t="shared" si="56"/>
        <v>16</v>
      </c>
      <c r="V3616" s="13">
        <f>IF(OR(Table1[[#This Row],[7d_positivity_public]]=0,ISBLANK(Table1[[#This Row],[7d_positivity_public]])),"",(Table1[[#This Row],[7d_positivity_public]]-Table1[[#This Row],[7d_positivity_all]])/Table1[[#This Row],[7d_positivity_public]])</f>
        <v>0.42857142857142855</v>
      </c>
      <c r="W3616">
        <v>4</v>
      </c>
    </row>
    <row r="3617" spans="1:23" x14ac:dyDescent="0.25">
      <c r="A3617" s="10">
        <v>44467</v>
      </c>
      <c r="B3617">
        <v>3232</v>
      </c>
      <c r="C3617" t="s">
        <v>183</v>
      </c>
      <c r="D3617">
        <v>12</v>
      </c>
      <c r="E3617">
        <v>9</v>
      </c>
      <c r="F3617">
        <v>3</v>
      </c>
      <c r="G3617">
        <v>7</v>
      </c>
      <c r="H3617">
        <v>94</v>
      </c>
      <c r="J3617">
        <v>91</v>
      </c>
      <c r="K3617">
        <v>94</v>
      </c>
      <c r="L3617">
        <v>95</v>
      </c>
      <c r="M3617">
        <v>92</v>
      </c>
      <c r="N3617">
        <v>88</v>
      </c>
      <c r="O3617">
        <v>85</v>
      </c>
      <c r="P3617">
        <v>88</v>
      </c>
      <c r="Q3617">
        <v>88</v>
      </c>
      <c r="R3617">
        <v>89</v>
      </c>
      <c r="T3617" s="34">
        <f>_xlfn.XLOOKUP(B3617,Demog!$A$2:$A$219,Demog!$P$2:$P$219,,,2)</f>
        <v>34575</v>
      </c>
      <c r="U3617" s="34">
        <f t="shared" si="56"/>
        <v>29</v>
      </c>
      <c r="V3617" s="13">
        <f>IF(OR(Table1[[#This Row],[7d_positivity_public]]=0,ISBLANK(Table1[[#This Row],[7d_positivity_public]])),"",(Table1[[#This Row],[7d_positivity_public]]-Table1[[#This Row],[7d_positivity_all]])/Table1[[#This Row],[7d_positivity_public]])</f>
        <v>0.2857142857142857</v>
      </c>
      <c r="W3617">
        <v>5</v>
      </c>
    </row>
    <row r="3618" spans="1:23" x14ac:dyDescent="0.25">
      <c r="A3618" s="10">
        <v>44467</v>
      </c>
      <c r="B3618">
        <v>3233</v>
      </c>
      <c r="C3618" t="s">
        <v>184</v>
      </c>
      <c r="D3618">
        <v>8</v>
      </c>
      <c r="E3618">
        <v>6</v>
      </c>
      <c r="F3618">
        <v>2</v>
      </c>
      <c r="G3618">
        <v>6</v>
      </c>
      <c r="H3618">
        <v>96</v>
      </c>
      <c r="J3618">
        <v>93</v>
      </c>
      <c r="K3618">
        <v>96</v>
      </c>
      <c r="L3618">
        <v>100</v>
      </c>
      <c r="M3618">
        <v>92</v>
      </c>
      <c r="N3618">
        <v>90</v>
      </c>
      <c r="O3618">
        <v>85</v>
      </c>
      <c r="P3618">
        <v>90</v>
      </c>
      <c r="Q3618">
        <v>92</v>
      </c>
      <c r="R3618">
        <v>88</v>
      </c>
      <c r="T3618" s="34">
        <f>_xlfn.XLOOKUP(B3618,Demog!$A$2:$A$219,Demog!$P$2:$P$219,,,2)</f>
        <v>51292</v>
      </c>
      <c r="U3618" s="34">
        <f t="shared" si="56"/>
        <v>29</v>
      </c>
      <c r="V3618" s="13">
        <f>IF(OR(Table1[[#This Row],[7d_positivity_public]]=0,ISBLANK(Table1[[#This Row],[7d_positivity_public]])),"",(Table1[[#This Row],[7d_positivity_public]]-Table1[[#This Row],[7d_positivity_all]])/Table1[[#This Row],[7d_positivity_public]])</f>
        <v>0.33333333333333331</v>
      </c>
      <c r="W3618">
        <v>4</v>
      </c>
    </row>
    <row r="3619" spans="1:23" x14ac:dyDescent="0.25">
      <c r="A3619" s="10">
        <v>44467</v>
      </c>
      <c r="B3619">
        <v>3241</v>
      </c>
      <c r="C3619" t="s">
        <v>185</v>
      </c>
      <c r="D3619">
        <v>5</v>
      </c>
      <c r="E3619">
        <v>6</v>
      </c>
      <c r="F3619">
        <v>-1</v>
      </c>
      <c r="G3619">
        <v>3</v>
      </c>
      <c r="H3619">
        <v>88</v>
      </c>
      <c r="J3619">
        <v>89</v>
      </c>
      <c r="K3619">
        <v>88</v>
      </c>
      <c r="L3619">
        <v>89</v>
      </c>
      <c r="M3619">
        <v>87</v>
      </c>
      <c r="N3619">
        <v>83</v>
      </c>
      <c r="O3619">
        <v>82</v>
      </c>
      <c r="P3619">
        <v>83</v>
      </c>
      <c r="Q3619">
        <v>82</v>
      </c>
      <c r="R3619">
        <v>84</v>
      </c>
      <c r="T3619" s="34">
        <f>_xlfn.XLOOKUP(B3619,Demog!$A$2:$A$219,Demog!$P$2:$P$219,,,2)</f>
        <v>37993</v>
      </c>
      <c r="U3619" s="34">
        <f t="shared" si="56"/>
        <v>13</v>
      </c>
      <c r="V3619" s="13">
        <f>IF(OR(Table1[[#This Row],[7d_positivity_public]]=0,ISBLANK(Table1[[#This Row],[7d_positivity_public]])),"",(Table1[[#This Row],[7d_positivity_public]]-Table1[[#This Row],[7d_positivity_all]])/Table1[[#This Row],[7d_positivity_public]])</f>
        <v>0.66666666666666663</v>
      </c>
      <c r="W3619">
        <v>1</v>
      </c>
    </row>
    <row r="3620" spans="1:23" x14ac:dyDescent="0.25">
      <c r="A3620" s="10">
        <v>44467</v>
      </c>
      <c r="B3620">
        <v>3242</v>
      </c>
      <c r="C3620" t="s">
        <v>186</v>
      </c>
      <c r="D3620">
        <v>3</v>
      </c>
      <c r="E3620">
        <v>5</v>
      </c>
      <c r="F3620">
        <v>-2</v>
      </c>
      <c r="G3620">
        <v>2</v>
      </c>
      <c r="H3620">
        <v>92</v>
      </c>
      <c r="J3620">
        <v>93</v>
      </c>
      <c r="K3620">
        <v>92</v>
      </c>
      <c r="L3620">
        <v>92</v>
      </c>
      <c r="M3620">
        <v>91</v>
      </c>
      <c r="N3620">
        <v>86</v>
      </c>
      <c r="O3620">
        <v>86</v>
      </c>
      <c r="P3620">
        <v>86</v>
      </c>
      <c r="Q3620">
        <v>84</v>
      </c>
      <c r="R3620">
        <v>88</v>
      </c>
      <c r="T3620" s="34">
        <f>_xlfn.XLOOKUP(B3620,Demog!$A$2:$A$219,Demog!$P$2:$P$219,,,2)</f>
        <v>34483</v>
      </c>
      <c r="U3620" s="34">
        <f t="shared" si="56"/>
        <v>7</v>
      </c>
      <c r="V3620" s="13">
        <f>IF(OR(Table1[[#This Row],[7d_positivity_public]]=0,ISBLANK(Table1[[#This Row],[7d_positivity_public]])),"",(Table1[[#This Row],[7d_positivity_public]]-Table1[[#This Row],[7d_positivity_all]])/Table1[[#This Row],[7d_positivity_public]])</f>
        <v>0.5</v>
      </c>
      <c r="W3620">
        <v>1</v>
      </c>
    </row>
    <row r="3621" spans="1:23" x14ac:dyDescent="0.25">
      <c r="A3621" s="10">
        <v>44467</v>
      </c>
      <c r="B3621">
        <v>3243</v>
      </c>
      <c r="C3621" t="s">
        <v>187</v>
      </c>
      <c r="D3621">
        <v>3</v>
      </c>
      <c r="E3621">
        <v>7</v>
      </c>
      <c r="F3621">
        <v>-4</v>
      </c>
      <c r="G3621">
        <v>1</v>
      </c>
      <c r="H3621">
        <v>100</v>
      </c>
      <c r="J3621">
        <v>93</v>
      </c>
      <c r="K3621">
        <v>100</v>
      </c>
      <c r="L3621">
        <v>100</v>
      </c>
      <c r="M3621">
        <v>85</v>
      </c>
      <c r="N3621">
        <v>86</v>
      </c>
      <c r="O3621">
        <v>82</v>
      </c>
      <c r="P3621">
        <v>87</v>
      </c>
      <c r="Q3621">
        <v>89</v>
      </c>
      <c r="R3621">
        <v>81</v>
      </c>
      <c r="T3621" s="34">
        <f>_xlfn.XLOOKUP(B3621,Demog!$A$2:$A$219,Demog!$P$2:$P$219,,,2)</f>
        <v>15890</v>
      </c>
      <c r="U3621" s="34">
        <f t="shared" si="56"/>
        <v>3</v>
      </c>
      <c r="V3621" s="13">
        <f>IF(OR(Table1[[#This Row],[7d_positivity_public]]=0,ISBLANK(Table1[[#This Row],[7d_positivity_public]])),"",(Table1[[#This Row],[7d_positivity_public]]-Table1[[#This Row],[7d_positivity_all]])/Table1[[#This Row],[7d_positivity_public]])</f>
        <v>1</v>
      </c>
      <c r="W3621">
        <v>0</v>
      </c>
    </row>
    <row r="3622" spans="1:23" x14ac:dyDescent="0.25">
      <c r="A3622" s="10">
        <v>44467</v>
      </c>
      <c r="B3622">
        <v>3244</v>
      </c>
      <c r="C3622" t="s">
        <v>188</v>
      </c>
      <c r="D3622">
        <v>7</v>
      </c>
      <c r="E3622">
        <v>5</v>
      </c>
      <c r="F3622">
        <v>2</v>
      </c>
      <c r="G3622">
        <v>4</v>
      </c>
      <c r="H3622">
        <v>95</v>
      </c>
      <c r="J3622">
        <v>92</v>
      </c>
      <c r="K3622">
        <v>95</v>
      </c>
      <c r="L3622">
        <v>97</v>
      </c>
      <c r="M3622">
        <v>91</v>
      </c>
      <c r="N3622">
        <v>89</v>
      </c>
      <c r="O3622">
        <v>85</v>
      </c>
      <c r="P3622">
        <v>90</v>
      </c>
      <c r="Q3622">
        <v>90</v>
      </c>
      <c r="R3622">
        <v>88</v>
      </c>
      <c r="T3622" s="34">
        <f>_xlfn.XLOOKUP(B3622,Demog!$A$2:$A$219,Demog!$P$2:$P$219,,,2)</f>
        <v>42812</v>
      </c>
      <c r="U3622" s="34">
        <f t="shared" si="56"/>
        <v>21</v>
      </c>
      <c r="V3622" s="13">
        <f>IF(OR(Table1[[#This Row],[7d_positivity_public]]=0,ISBLANK(Table1[[#This Row],[7d_positivity_public]])),"",(Table1[[#This Row],[7d_positivity_public]]-Table1[[#This Row],[7d_positivity_all]])/Table1[[#This Row],[7d_positivity_public]])</f>
        <v>0.5</v>
      </c>
      <c r="W3622">
        <v>2</v>
      </c>
    </row>
    <row r="3623" spans="1:23" x14ac:dyDescent="0.25">
      <c r="A3623" s="10">
        <v>44467</v>
      </c>
      <c r="B3623">
        <v>3251</v>
      </c>
      <c r="C3623" t="s">
        <v>189</v>
      </c>
      <c r="D3623">
        <v>8</v>
      </c>
      <c r="E3623">
        <v>3</v>
      </c>
      <c r="F3623">
        <v>5</v>
      </c>
      <c r="G3623">
        <v>6</v>
      </c>
      <c r="H3623">
        <v>94</v>
      </c>
      <c r="J3623">
        <v>94</v>
      </c>
      <c r="K3623">
        <v>94</v>
      </c>
      <c r="L3623">
        <v>97</v>
      </c>
      <c r="M3623">
        <v>91</v>
      </c>
      <c r="N3623">
        <v>89</v>
      </c>
      <c r="O3623">
        <v>88</v>
      </c>
      <c r="P3623">
        <v>89</v>
      </c>
      <c r="Q3623">
        <v>90</v>
      </c>
      <c r="R3623">
        <v>88</v>
      </c>
      <c r="T3623" s="34">
        <f>_xlfn.XLOOKUP(B3623,Demog!$A$2:$A$219,Demog!$P$2:$P$219,,,2)</f>
        <v>31755</v>
      </c>
      <c r="U3623" s="34">
        <f t="shared" si="56"/>
        <v>18</v>
      </c>
      <c r="V3623" s="13">
        <f>IF(OR(Table1[[#This Row],[7d_positivity_public]]=0,ISBLANK(Table1[[#This Row],[7d_positivity_public]])),"",(Table1[[#This Row],[7d_positivity_public]]-Table1[[#This Row],[7d_positivity_all]])/Table1[[#This Row],[7d_positivity_public]])</f>
        <v>0.5</v>
      </c>
      <c r="W3623">
        <v>3</v>
      </c>
    </row>
    <row r="3624" spans="1:23" x14ac:dyDescent="0.25">
      <c r="A3624" s="10">
        <v>44467</v>
      </c>
      <c r="B3624">
        <v>3252</v>
      </c>
      <c r="C3624" t="s">
        <v>190</v>
      </c>
      <c r="D3624">
        <v>7</v>
      </c>
      <c r="E3624">
        <v>8</v>
      </c>
      <c r="F3624">
        <v>-1</v>
      </c>
      <c r="G3624">
        <v>4</v>
      </c>
      <c r="H3624">
        <v>94</v>
      </c>
      <c r="J3624">
        <v>89</v>
      </c>
      <c r="K3624">
        <v>94</v>
      </c>
      <c r="L3624">
        <v>96</v>
      </c>
      <c r="M3624">
        <v>89</v>
      </c>
      <c r="N3624">
        <v>88</v>
      </c>
      <c r="O3624">
        <v>80</v>
      </c>
      <c r="P3624">
        <v>89</v>
      </c>
      <c r="Q3624">
        <v>90</v>
      </c>
      <c r="R3624">
        <v>85</v>
      </c>
      <c r="T3624" s="34">
        <f>_xlfn.XLOOKUP(B3624,Demog!$A$2:$A$219,Demog!$P$2:$P$219,,,2)</f>
        <v>32807</v>
      </c>
      <c r="U3624" s="34">
        <f t="shared" si="56"/>
        <v>16</v>
      </c>
      <c r="V3624" s="13">
        <f>IF(OR(Table1[[#This Row],[7d_positivity_public]]=0,ISBLANK(Table1[[#This Row],[7d_positivity_public]])),"",(Table1[[#This Row],[7d_positivity_public]]-Table1[[#This Row],[7d_positivity_all]])/Table1[[#This Row],[7d_positivity_public]])</f>
        <v>0.5</v>
      </c>
      <c r="W3624">
        <v>2</v>
      </c>
    </row>
    <row r="3625" spans="1:23" x14ac:dyDescent="0.25">
      <c r="A3625" s="10">
        <v>44467</v>
      </c>
      <c r="B3625">
        <v>3253</v>
      </c>
      <c r="C3625" t="s">
        <v>191</v>
      </c>
      <c r="D3625">
        <v>6</v>
      </c>
      <c r="E3625">
        <v>8</v>
      </c>
      <c r="F3625">
        <v>-2</v>
      </c>
      <c r="G3625">
        <v>3</v>
      </c>
      <c r="H3625">
        <v>94</v>
      </c>
      <c r="J3625">
        <v>93</v>
      </c>
      <c r="K3625">
        <v>94</v>
      </c>
      <c r="L3625">
        <v>97</v>
      </c>
      <c r="M3625">
        <v>91</v>
      </c>
      <c r="N3625">
        <v>90</v>
      </c>
      <c r="O3625">
        <v>87</v>
      </c>
      <c r="P3625">
        <v>90</v>
      </c>
      <c r="Q3625">
        <v>91</v>
      </c>
      <c r="R3625">
        <v>88</v>
      </c>
      <c r="T3625" s="34">
        <f>_xlfn.XLOOKUP(B3625,Demog!$A$2:$A$219,Demog!$P$2:$P$219,,,2)</f>
        <v>31246</v>
      </c>
      <c r="U3625" s="34">
        <f t="shared" si="56"/>
        <v>13</v>
      </c>
      <c r="V3625" s="13">
        <f>IF(OR(Table1[[#This Row],[7d_positivity_public]]=0,ISBLANK(Table1[[#This Row],[7d_positivity_public]])),"",(Table1[[#This Row],[7d_positivity_public]]-Table1[[#This Row],[7d_positivity_all]])/Table1[[#This Row],[7d_positivity_public]])</f>
        <v>0.33333333333333331</v>
      </c>
      <c r="W3625">
        <v>2</v>
      </c>
    </row>
    <row r="3626" spans="1:23" x14ac:dyDescent="0.25">
      <c r="A3626" s="10">
        <v>44467</v>
      </c>
      <c r="B3626">
        <v>3261</v>
      </c>
      <c r="C3626" t="s">
        <v>192</v>
      </c>
      <c r="D3626">
        <v>10</v>
      </c>
      <c r="E3626">
        <v>4</v>
      </c>
      <c r="F3626">
        <v>6</v>
      </c>
      <c r="G3626">
        <v>7</v>
      </c>
      <c r="H3626">
        <v>93</v>
      </c>
      <c r="J3626">
        <v>89</v>
      </c>
      <c r="K3626">
        <v>93</v>
      </c>
      <c r="L3626">
        <v>94</v>
      </c>
      <c r="M3626">
        <v>91</v>
      </c>
      <c r="N3626">
        <v>87</v>
      </c>
      <c r="O3626">
        <v>82</v>
      </c>
      <c r="P3626">
        <v>88</v>
      </c>
      <c r="Q3626">
        <v>87</v>
      </c>
      <c r="R3626">
        <v>88</v>
      </c>
      <c r="T3626" s="34">
        <f>_xlfn.XLOOKUP(B3626,Demog!$A$2:$A$219,Demog!$P$2:$P$219,,,2)</f>
        <v>29561</v>
      </c>
      <c r="U3626" s="34">
        <f t="shared" si="56"/>
        <v>21</v>
      </c>
      <c r="V3626" s="13">
        <f>IF(OR(Table1[[#This Row],[7d_positivity_public]]=0,ISBLANK(Table1[[#This Row],[7d_positivity_public]])),"",(Table1[[#This Row],[7d_positivity_public]]-Table1[[#This Row],[7d_positivity_all]])/Table1[[#This Row],[7d_positivity_public]])</f>
        <v>0.2857142857142857</v>
      </c>
      <c r="W3626">
        <v>5</v>
      </c>
    </row>
    <row r="3627" spans="1:23" x14ac:dyDescent="0.25">
      <c r="A3627" s="10">
        <v>44467</v>
      </c>
      <c r="B3627">
        <v>3262</v>
      </c>
      <c r="C3627" t="s">
        <v>193</v>
      </c>
      <c r="D3627">
        <v>3</v>
      </c>
      <c r="E3627">
        <v>6</v>
      </c>
      <c r="F3627">
        <v>-3</v>
      </c>
      <c r="G3627">
        <v>2</v>
      </c>
      <c r="H3627">
        <v>90</v>
      </c>
      <c r="J3627">
        <v>90</v>
      </c>
      <c r="K3627">
        <v>90</v>
      </c>
      <c r="L3627">
        <v>94</v>
      </c>
      <c r="M3627">
        <v>85</v>
      </c>
      <c r="N3627">
        <v>83</v>
      </c>
      <c r="O3627">
        <v>81</v>
      </c>
      <c r="P3627">
        <v>84</v>
      </c>
      <c r="Q3627">
        <v>85</v>
      </c>
      <c r="R3627">
        <v>82</v>
      </c>
      <c r="T3627" s="34">
        <f>_xlfn.XLOOKUP(B3627,Demog!$A$2:$A$219,Demog!$P$2:$P$219,,,2)</f>
        <v>37453</v>
      </c>
      <c r="U3627" s="34">
        <f t="shared" si="56"/>
        <v>8</v>
      </c>
      <c r="V3627" s="13">
        <f>IF(OR(Table1[[#This Row],[7d_positivity_public]]=0,ISBLANK(Table1[[#This Row],[7d_positivity_public]])),"",(Table1[[#This Row],[7d_positivity_public]]-Table1[[#This Row],[7d_positivity_all]])/Table1[[#This Row],[7d_positivity_public]])</f>
        <v>0</v>
      </c>
      <c r="W3627">
        <v>2</v>
      </c>
    </row>
    <row r="3628" spans="1:23" x14ac:dyDescent="0.25">
      <c r="A3628" s="10">
        <v>44467</v>
      </c>
      <c r="B3628">
        <v>3263</v>
      </c>
      <c r="C3628" t="s">
        <v>194</v>
      </c>
      <c r="D3628">
        <v>4</v>
      </c>
      <c r="E3628">
        <v>7</v>
      </c>
      <c r="F3628">
        <v>-3</v>
      </c>
      <c r="G3628">
        <v>3</v>
      </c>
      <c r="H3628">
        <v>96</v>
      </c>
      <c r="J3628">
        <v>91</v>
      </c>
      <c r="K3628">
        <v>96</v>
      </c>
      <c r="L3628">
        <v>99</v>
      </c>
      <c r="M3628">
        <v>92</v>
      </c>
      <c r="N3628">
        <v>89</v>
      </c>
      <c r="O3628">
        <v>82</v>
      </c>
      <c r="P3628">
        <v>89</v>
      </c>
      <c r="Q3628">
        <v>89</v>
      </c>
      <c r="R3628">
        <v>89</v>
      </c>
      <c r="T3628" s="34">
        <f>_xlfn.XLOOKUP(B3628,Demog!$A$2:$A$219,Demog!$P$2:$P$219,,,2)</f>
        <v>36496</v>
      </c>
      <c r="U3628" s="34">
        <f t="shared" si="56"/>
        <v>10</v>
      </c>
      <c r="V3628" s="13">
        <f>IF(OR(Table1[[#This Row],[7d_positivity_public]]=0,ISBLANK(Table1[[#This Row],[7d_positivity_public]])),"",(Table1[[#This Row],[7d_positivity_public]]-Table1[[#This Row],[7d_positivity_all]])/Table1[[#This Row],[7d_positivity_public]])</f>
        <v>0.33333333333333331</v>
      </c>
      <c r="W3628">
        <v>2</v>
      </c>
    </row>
    <row r="3629" spans="1:23" x14ac:dyDescent="0.25">
      <c r="A3629" s="10">
        <v>44467</v>
      </c>
      <c r="B3629">
        <v>3264</v>
      </c>
      <c r="C3629" t="s">
        <v>195</v>
      </c>
      <c r="D3629">
        <v>6</v>
      </c>
      <c r="E3629">
        <v>6</v>
      </c>
      <c r="F3629">
        <v>0</v>
      </c>
      <c r="G3629">
        <v>4</v>
      </c>
      <c r="H3629">
        <v>93</v>
      </c>
      <c r="J3629">
        <v>91</v>
      </c>
      <c r="K3629">
        <v>93</v>
      </c>
      <c r="L3629">
        <v>96</v>
      </c>
      <c r="M3629">
        <v>91</v>
      </c>
      <c r="N3629">
        <v>88</v>
      </c>
      <c r="O3629">
        <v>83</v>
      </c>
      <c r="P3629">
        <v>88</v>
      </c>
      <c r="Q3629">
        <v>88</v>
      </c>
      <c r="R3629">
        <v>88</v>
      </c>
      <c r="T3629" s="34">
        <f>_xlfn.XLOOKUP(B3629,Demog!$A$2:$A$219,Demog!$P$2:$P$219,,,2)</f>
        <v>31065</v>
      </c>
      <c r="U3629" s="34">
        <f t="shared" si="56"/>
        <v>13</v>
      </c>
      <c r="V3629" s="13">
        <f>IF(OR(Table1[[#This Row],[7d_positivity_public]]=0,ISBLANK(Table1[[#This Row],[7d_positivity_public]])),"",(Table1[[#This Row],[7d_positivity_public]]-Table1[[#This Row],[7d_positivity_all]])/Table1[[#This Row],[7d_positivity_public]])</f>
        <v>0.25</v>
      </c>
      <c r="W3629">
        <v>3</v>
      </c>
    </row>
    <row r="3630" spans="1:23" x14ac:dyDescent="0.25">
      <c r="A3630" s="10">
        <v>44467</v>
      </c>
      <c r="B3630">
        <v>3311</v>
      </c>
      <c r="C3630" t="s">
        <v>196</v>
      </c>
      <c r="D3630">
        <v>8</v>
      </c>
      <c r="E3630">
        <v>7</v>
      </c>
      <c r="F3630">
        <v>1</v>
      </c>
      <c r="G3630">
        <v>3</v>
      </c>
      <c r="H3630">
        <v>92</v>
      </c>
      <c r="J3630">
        <v>90</v>
      </c>
      <c r="K3630">
        <v>92</v>
      </c>
      <c r="L3630">
        <v>93</v>
      </c>
      <c r="M3630">
        <v>91</v>
      </c>
      <c r="N3630">
        <v>87</v>
      </c>
      <c r="O3630">
        <v>83</v>
      </c>
      <c r="P3630">
        <v>87</v>
      </c>
      <c r="Q3630">
        <v>86</v>
      </c>
      <c r="R3630">
        <v>88</v>
      </c>
      <c r="T3630" s="34">
        <f>_xlfn.XLOOKUP(B3630,Demog!$A$2:$A$219,Demog!$P$2:$P$219,,,2)</f>
        <v>19230</v>
      </c>
      <c r="U3630" s="34">
        <f t="shared" si="56"/>
        <v>11</v>
      </c>
      <c r="V3630" s="13">
        <f>IF(OR(Table1[[#This Row],[7d_positivity_public]]=0,ISBLANK(Table1[[#This Row],[7d_positivity_public]])),"",(Table1[[#This Row],[7d_positivity_public]]-Table1[[#This Row],[7d_positivity_all]])/Table1[[#This Row],[7d_positivity_public]])</f>
        <v>0.33333333333333331</v>
      </c>
      <c r="W3630">
        <v>2</v>
      </c>
    </row>
    <row r="3631" spans="1:23" x14ac:dyDescent="0.25">
      <c r="A3631" s="10">
        <v>44467</v>
      </c>
      <c r="B3631">
        <v>3312</v>
      </c>
      <c r="C3631" t="s">
        <v>197</v>
      </c>
      <c r="D3631">
        <v>7</v>
      </c>
      <c r="E3631">
        <v>9</v>
      </c>
      <c r="F3631">
        <v>-2</v>
      </c>
      <c r="G3631">
        <v>4</v>
      </c>
      <c r="H3631">
        <v>92</v>
      </c>
      <c r="J3631">
        <v>95</v>
      </c>
      <c r="K3631">
        <v>92</v>
      </c>
      <c r="L3631">
        <v>93</v>
      </c>
      <c r="M3631">
        <v>90</v>
      </c>
      <c r="N3631">
        <v>86</v>
      </c>
      <c r="O3631">
        <v>79</v>
      </c>
      <c r="P3631">
        <v>86</v>
      </c>
      <c r="Q3631">
        <v>86</v>
      </c>
      <c r="R3631">
        <v>86</v>
      </c>
      <c r="T3631" s="34">
        <f>_xlfn.XLOOKUP(B3631,Demog!$A$2:$A$219,Demog!$P$2:$P$219,,,2)</f>
        <v>34244</v>
      </c>
      <c r="U3631" s="34">
        <f t="shared" si="56"/>
        <v>17</v>
      </c>
      <c r="V3631" s="13">
        <f>IF(OR(Table1[[#This Row],[7d_positivity_public]]=0,ISBLANK(Table1[[#This Row],[7d_positivity_public]])),"",(Table1[[#This Row],[7d_positivity_public]]-Table1[[#This Row],[7d_positivity_all]])/Table1[[#This Row],[7d_positivity_public]])</f>
        <v>0.5</v>
      </c>
      <c r="W3631">
        <v>2</v>
      </c>
    </row>
    <row r="3632" spans="1:23" x14ac:dyDescent="0.25">
      <c r="A3632" s="10">
        <v>44467</v>
      </c>
      <c r="B3632">
        <v>3313</v>
      </c>
      <c r="C3632" t="s">
        <v>198</v>
      </c>
      <c r="D3632">
        <v>3</v>
      </c>
      <c r="E3632">
        <v>3</v>
      </c>
      <c r="F3632">
        <v>0</v>
      </c>
      <c r="G3632">
        <v>2</v>
      </c>
      <c r="H3632">
        <v>93</v>
      </c>
      <c r="J3632">
        <v>94</v>
      </c>
      <c r="K3632">
        <v>93</v>
      </c>
      <c r="L3632">
        <v>93</v>
      </c>
      <c r="M3632">
        <v>94</v>
      </c>
      <c r="N3632">
        <v>89</v>
      </c>
      <c r="O3632">
        <v>86</v>
      </c>
      <c r="P3632">
        <v>89</v>
      </c>
      <c r="Q3632">
        <v>87</v>
      </c>
      <c r="R3632">
        <v>91</v>
      </c>
      <c r="T3632" s="34">
        <f>_xlfn.XLOOKUP(B3632,Demog!$A$2:$A$219,Demog!$P$2:$P$219,,,2)</f>
        <v>29808</v>
      </c>
      <c r="U3632" s="34">
        <f t="shared" si="56"/>
        <v>6</v>
      </c>
      <c r="V3632" s="13">
        <f>IF(OR(Table1[[#This Row],[7d_positivity_public]]=0,ISBLANK(Table1[[#This Row],[7d_positivity_public]])),"",(Table1[[#This Row],[7d_positivity_public]]-Table1[[#This Row],[7d_positivity_all]])/Table1[[#This Row],[7d_positivity_public]])</f>
        <v>0.5</v>
      </c>
      <c r="W3632">
        <v>1</v>
      </c>
    </row>
    <row r="3633" spans="1:23" x14ac:dyDescent="0.25">
      <c r="A3633" s="10">
        <v>44467</v>
      </c>
      <c r="B3633">
        <v>3314</v>
      </c>
      <c r="C3633" t="s">
        <v>199</v>
      </c>
      <c r="D3633">
        <v>4</v>
      </c>
      <c r="E3633">
        <v>5</v>
      </c>
      <c r="F3633">
        <v>-1</v>
      </c>
      <c r="G3633">
        <v>2</v>
      </c>
      <c r="H3633">
        <v>93</v>
      </c>
      <c r="J3633">
        <v>91</v>
      </c>
      <c r="K3633">
        <v>93</v>
      </c>
      <c r="L3633">
        <v>91</v>
      </c>
      <c r="M3633">
        <v>94</v>
      </c>
      <c r="N3633">
        <v>88</v>
      </c>
      <c r="O3633">
        <v>84</v>
      </c>
      <c r="P3633">
        <v>89</v>
      </c>
      <c r="Q3633">
        <v>85</v>
      </c>
      <c r="R3633">
        <v>92</v>
      </c>
      <c r="T3633" s="34">
        <f>_xlfn.XLOOKUP(B3633,Demog!$A$2:$A$219,Demog!$P$2:$P$219,,,2)</f>
        <v>29271</v>
      </c>
      <c r="U3633" s="34">
        <f t="shared" si="56"/>
        <v>8</v>
      </c>
      <c r="V3633" s="13">
        <f>IF(OR(Table1[[#This Row],[7d_positivity_public]]=0,ISBLANK(Table1[[#This Row],[7d_positivity_public]])),"",(Table1[[#This Row],[7d_positivity_public]]-Table1[[#This Row],[7d_positivity_all]])/Table1[[#This Row],[7d_positivity_public]])</f>
        <v>0.5</v>
      </c>
      <c r="W3633">
        <v>1</v>
      </c>
    </row>
    <row r="3634" spans="1:23" x14ac:dyDescent="0.25">
      <c r="A3634" s="10">
        <v>44467</v>
      </c>
      <c r="B3634">
        <v>3315</v>
      </c>
      <c r="C3634" t="s">
        <v>200</v>
      </c>
      <c r="D3634">
        <v>13</v>
      </c>
      <c r="E3634">
        <v>4</v>
      </c>
      <c r="F3634">
        <v>9</v>
      </c>
      <c r="G3634">
        <v>5</v>
      </c>
      <c r="H3634">
        <v>94</v>
      </c>
      <c r="J3634">
        <v>94</v>
      </c>
      <c r="K3634">
        <v>94</v>
      </c>
      <c r="L3634">
        <v>94</v>
      </c>
      <c r="M3634">
        <v>93</v>
      </c>
      <c r="N3634">
        <v>89</v>
      </c>
      <c r="O3634">
        <v>86</v>
      </c>
      <c r="P3634">
        <v>89</v>
      </c>
      <c r="Q3634">
        <v>88</v>
      </c>
      <c r="R3634">
        <v>90</v>
      </c>
      <c r="T3634" s="34">
        <f>_xlfn.XLOOKUP(B3634,Demog!$A$2:$A$219,Demog!$P$2:$P$219,,,2)</f>
        <v>28839</v>
      </c>
      <c r="U3634" s="34">
        <f t="shared" si="56"/>
        <v>26</v>
      </c>
      <c r="V3634" s="13">
        <f>IF(OR(Table1[[#This Row],[7d_positivity_public]]=0,ISBLANK(Table1[[#This Row],[7d_positivity_public]])),"",(Table1[[#This Row],[7d_positivity_public]]-Table1[[#This Row],[7d_positivity_all]])/Table1[[#This Row],[7d_positivity_public]])</f>
        <v>0.2</v>
      </c>
      <c r="W3634">
        <v>4</v>
      </c>
    </row>
    <row r="3635" spans="1:23" x14ac:dyDescent="0.25">
      <c r="A3635" s="10">
        <v>44467</v>
      </c>
      <c r="B3635">
        <v>3321</v>
      </c>
      <c r="C3635" t="s">
        <v>201</v>
      </c>
      <c r="D3635">
        <v>7</v>
      </c>
      <c r="E3635">
        <v>8</v>
      </c>
      <c r="F3635">
        <v>-1</v>
      </c>
      <c r="G3635">
        <v>6</v>
      </c>
      <c r="H3635">
        <v>90</v>
      </c>
      <c r="J3635">
        <v>90</v>
      </c>
      <c r="K3635">
        <v>90</v>
      </c>
      <c r="L3635">
        <v>88</v>
      </c>
      <c r="M3635">
        <v>91</v>
      </c>
      <c r="N3635">
        <v>84</v>
      </c>
      <c r="O3635">
        <v>80</v>
      </c>
      <c r="P3635">
        <v>84</v>
      </c>
      <c r="Q3635">
        <v>80</v>
      </c>
      <c r="R3635">
        <v>87</v>
      </c>
      <c r="T3635" s="34">
        <f>_xlfn.XLOOKUP(B3635,Demog!$A$2:$A$219,Demog!$P$2:$P$219,,,2)</f>
        <v>19412</v>
      </c>
      <c r="U3635" s="34">
        <f t="shared" si="56"/>
        <v>10</v>
      </c>
      <c r="V3635" s="13">
        <f>IF(OR(Table1[[#This Row],[7d_positivity_public]]=0,ISBLANK(Table1[[#This Row],[7d_positivity_public]])),"",(Table1[[#This Row],[7d_positivity_public]]-Table1[[#This Row],[7d_positivity_all]])/Table1[[#This Row],[7d_positivity_public]])</f>
        <v>0.66666666666666663</v>
      </c>
      <c r="W3635">
        <v>2</v>
      </c>
    </row>
    <row r="3636" spans="1:23" x14ac:dyDescent="0.25">
      <c r="A3636" s="10">
        <v>44467</v>
      </c>
      <c r="B3636">
        <v>3322</v>
      </c>
      <c r="C3636" t="s">
        <v>202</v>
      </c>
      <c r="D3636">
        <v>3</v>
      </c>
      <c r="E3636">
        <v>2</v>
      </c>
      <c r="F3636">
        <v>1</v>
      </c>
      <c r="G3636">
        <v>2</v>
      </c>
      <c r="H3636">
        <v>88</v>
      </c>
      <c r="J3636">
        <v>90</v>
      </c>
      <c r="K3636">
        <v>87</v>
      </c>
      <c r="L3636">
        <v>84</v>
      </c>
      <c r="M3636">
        <v>90</v>
      </c>
      <c r="N3636">
        <v>82</v>
      </c>
      <c r="O3636">
        <v>79</v>
      </c>
      <c r="P3636">
        <v>82</v>
      </c>
      <c r="Q3636">
        <v>77</v>
      </c>
      <c r="R3636">
        <v>86</v>
      </c>
      <c r="T3636" s="34">
        <f>_xlfn.XLOOKUP(B3636,Demog!$A$2:$A$219,Demog!$P$2:$P$219,,,2)</f>
        <v>25992</v>
      </c>
      <c r="U3636" s="34">
        <f t="shared" si="56"/>
        <v>5</v>
      </c>
      <c r="V3636" s="13">
        <f>IF(OR(Table1[[#This Row],[7d_positivity_public]]=0,ISBLANK(Table1[[#This Row],[7d_positivity_public]])),"",(Table1[[#This Row],[7d_positivity_public]]-Table1[[#This Row],[7d_positivity_all]])/Table1[[#This Row],[7d_positivity_public]])</f>
        <v>0.5</v>
      </c>
      <c r="W3636">
        <v>1</v>
      </c>
    </row>
    <row r="3637" spans="1:23" x14ac:dyDescent="0.25">
      <c r="A3637" s="10">
        <v>44467</v>
      </c>
      <c r="B3637">
        <v>3323</v>
      </c>
      <c r="C3637" t="s">
        <v>203</v>
      </c>
      <c r="D3637">
        <v>8</v>
      </c>
      <c r="E3637">
        <v>5</v>
      </c>
      <c r="F3637">
        <v>3</v>
      </c>
      <c r="G3637">
        <v>6</v>
      </c>
      <c r="H3637">
        <v>89</v>
      </c>
      <c r="J3637">
        <v>83</v>
      </c>
      <c r="K3637">
        <v>89</v>
      </c>
      <c r="L3637">
        <v>87</v>
      </c>
      <c r="M3637">
        <v>91</v>
      </c>
      <c r="N3637">
        <v>84</v>
      </c>
      <c r="O3637">
        <v>76</v>
      </c>
      <c r="P3637">
        <v>84</v>
      </c>
      <c r="Q3637">
        <v>80</v>
      </c>
      <c r="R3637">
        <v>88</v>
      </c>
      <c r="T3637" s="34">
        <f>_xlfn.XLOOKUP(B3637,Demog!$A$2:$A$219,Demog!$P$2:$P$219,,,2)</f>
        <v>5086</v>
      </c>
      <c r="U3637" s="34">
        <f t="shared" si="56"/>
        <v>3</v>
      </c>
      <c r="V3637" s="13">
        <f>IF(OR(Table1[[#This Row],[7d_positivity_public]]=0,ISBLANK(Table1[[#This Row],[7d_positivity_public]])),"",(Table1[[#This Row],[7d_positivity_public]]-Table1[[#This Row],[7d_positivity_all]])/Table1[[#This Row],[7d_positivity_public]])</f>
        <v>0.33333333333333331</v>
      </c>
      <c r="W3637">
        <v>4</v>
      </c>
    </row>
    <row r="3638" spans="1:23" x14ac:dyDescent="0.25">
      <c r="A3638" s="10">
        <v>44467</v>
      </c>
      <c r="B3638">
        <v>4111</v>
      </c>
      <c r="C3638" t="s">
        <v>204</v>
      </c>
      <c r="D3638">
        <v>20</v>
      </c>
      <c r="E3638">
        <v>35</v>
      </c>
      <c r="F3638">
        <v>-15</v>
      </c>
      <c r="G3638">
        <v>12</v>
      </c>
      <c r="H3638">
        <v>92</v>
      </c>
      <c r="J3638">
        <v>87</v>
      </c>
      <c r="K3638">
        <v>93</v>
      </c>
      <c r="L3638">
        <v>94</v>
      </c>
      <c r="M3638">
        <v>91</v>
      </c>
      <c r="N3638">
        <v>85</v>
      </c>
      <c r="O3638">
        <v>75</v>
      </c>
      <c r="P3638">
        <v>85</v>
      </c>
      <c r="Q3638">
        <v>84</v>
      </c>
      <c r="R3638">
        <v>86</v>
      </c>
      <c r="T3638" s="34">
        <f>_xlfn.XLOOKUP(B3638,Demog!$A$2:$A$219,Demog!$P$2:$P$219,,,2)</f>
        <v>31290</v>
      </c>
      <c r="U3638" s="34">
        <f t="shared" si="56"/>
        <v>44</v>
      </c>
      <c r="V3638" s="13">
        <f>IF(OR(Table1[[#This Row],[7d_positivity_public]]=0,ISBLANK(Table1[[#This Row],[7d_positivity_public]])),"",(Table1[[#This Row],[7d_positivity_public]]-Table1[[#This Row],[7d_positivity_all]])/Table1[[#This Row],[7d_positivity_public]])</f>
        <v>0.16666666666666666</v>
      </c>
      <c r="W3638">
        <v>10</v>
      </c>
    </row>
    <row r="3639" spans="1:23" x14ac:dyDescent="0.25">
      <c r="A3639" s="10">
        <v>44467</v>
      </c>
      <c r="B3639">
        <v>4112</v>
      </c>
      <c r="C3639" t="s">
        <v>205</v>
      </c>
      <c r="D3639">
        <v>9</v>
      </c>
      <c r="E3639">
        <v>10</v>
      </c>
      <c r="F3639">
        <v>-1</v>
      </c>
      <c r="G3639">
        <v>6</v>
      </c>
      <c r="H3639">
        <v>94</v>
      </c>
      <c r="J3639">
        <v>91</v>
      </c>
      <c r="K3639">
        <v>94</v>
      </c>
      <c r="L3639">
        <v>94</v>
      </c>
      <c r="M3639">
        <v>94</v>
      </c>
      <c r="N3639">
        <v>89</v>
      </c>
      <c r="O3639">
        <v>82</v>
      </c>
      <c r="P3639">
        <v>89</v>
      </c>
      <c r="Q3639">
        <v>87</v>
      </c>
      <c r="R3639">
        <v>91</v>
      </c>
      <c r="T3639" s="34">
        <f>_xlfn.XLOOKUP(B3639,Demog!$A$2:$A$219,Demog!$P$2:$P$219,,,2)</f>
        <v>32057</v>
      </c>
      <c r="U3639" s="34">
        <f t="shared" si="56"/>
        <v>20</v>
      </c>
      <c r="V3639" s="13">
        <f>IF(OR(Table1[[#This Row],[7d_positivity_public]]=0,ISBLANK(Table1[[#This Row],[7d_positivity_public]])),"",(Table1[[#This Row],[7d_positivity_public]]-Table1[[#This Row],[7d_positivity_all]])/Table1[[#This Row],[7d_positivity_public]])</f>
        <v>0.16666666666666666</v>
      </c>
      <c r="W3639">
        <v>5</v>
      </c>
    </row>
    <row r="3640" spans="1:23" x14ac:dyDescent="0.25">
      <c r="A3640" s="10">
        <v>44467</v>
      </c>
      <c r="B3640">
        <v>4113</v>
      </c>
      <c r="C3640" t="s">
        <v>206</v>
      </c>
      <c r="D3640">
        <v>10</v>
      </c>
      <c r="E3640">
        <v>14</v>
      </c>
      <c r="F3640">
        <v>-4</v>
      </c>
      <c r="G3640">
        <v>8</v>
      </c>
      <c r="H3640">
        <v>93</v>
      </c>
      <c r="J3640">
        <v>88</v>
      </c>
      <c r="K3640">
        <v>94</v>
      </c>
      <c r="L3640">
        <v>95</v>
      </c>
      <c r="M3640">
        <v>92</v>
      </c>
      <c r="N3640">
        <v>87</v>
      </c>
      <c r="O3640">
        <v>80</v>
      </c>
      <c r="P3640">
        <v>87</v>
      </c>
      <c r="Q3640">
        <v>87</v>
      </c>
      <c r="R3640">
        <v>88</v>
      </c>
      <c r="T3640" s="34">
        <f>_xlfn.XLOOKUP(B3640,Demog!$A$2:$A$219,Demog!$P$2:$P$219,,,2)</f>
        <v>22445</v>
      </c>
      <c r="U3640" s="34">
        <f t="shared" si="56"/>
        <v>16</v>
      </c>
      <c r="V3640" s="13">
        <f>IF(OR(Table1[[#This Row],[7d_positivity_public]]=0,ISBLANK(Table1[[#This Row],[7d_positivity_public]])),"",(Table1[[#This Row],[7d_positivity_public]]-Table1[[#This Row],[7d_positivity_all]])/Table1[[#This Row],[7d_positivity_public]])</f>
        <v>0.125</v>
      </c>
      <c r="W3640">
        <v>7</v>
      </c>
    </row>
    <row r="3641" spans="1:23" x14ac:dyDescent="0.25">
      <c r="A3641" s="10">
        <v>44467</v>
      </c>
      <c r="B3641">
        <v>4114</v>
      </c>
      <c r="C3641" t="s">
        <v>207</v>
      </c>
      <c r="D3641">
        <v>5</v>
      </c>
      <c r="E3641">
        <v>1</v>
      </c>
      <c r="F3641">
        <v>4</v>
      </c>
      <c r="G3641">
        <v>4</v>
      </c>
      <c r="H3641">
        <v>96</v>
      </c>
      <c r="J3641">
        <v>99</v>
      </c>
      <c r="K3641">
        <v>96</v>
      </c>
      <c r="L3641">
        <v>94</v>
      </c>
      <c r="M3641">
        <v>96</v>
      </c>
      <c r="N3641">
        <v>92</v>
      </c>
      <c r="O3641">
        <v>90</v>
      </c>
      <c r="P3641">
        <v>92</v>
      </c>
      <c r="Q3641">
        <v>87</v>
      </c>
      <c r="R3641">
        <v>94</v>
      </c>
      <c r="T3641" s="34">
        <f>_xlfn.XLOOKUP(B3641,Demog!$A$2:$A$219,Demog!$P$2:$P$219,,,2)</f>
        <v>18094</v>
      </c>
      <c r="U3641" s="34">
        <f t="shared" si="56"/>
        <v>6</v>
      </c>
      <c r="V3641" s="13">
        <f>IF(OR(Table1[[#This Row],[7d_positivity_public]]=0,ISBLANK(Table1[[#This Row],[7d_positivity_public]])),"",(Table1[[#This Row],[7d_positivity_public]]-Table1[[#This Row],[7d_positivity_all]])/Table1[[#This Row],[7d_positivity_public]])</f>
        <v>0.25</v>
      </c>
      <c r="W3641">
        <v>3</v>
      </c>
    </row>
    <row r="3642" spans="1:23" x14ac:dyDescent="0.25">
      <c r="A3642" s="10">
        <v>44467</v>
      </c>
      <c r="B3642">
        <v>4115</v>
      </c>
      <c r="C3642" t="s">
        <v>208</v>
      </c>
      <c r="D3642">
        <v>5</v>
      </c>
      <c r="E3642">
        <v>4</v>
      </c>
      <c r="F3642">
        <v>1</v>
      </c>
      <c r="G3642">
        <v>4</v>
      </c>
      <c r="H3642">
        <v>97</v>
      </c>
      <c r="J3642">
        <v>96</v>
      </c>
      <c r="K3642">
        <v>97</v>
      </c>
      <c r="L3642">
        <v>99</v>
      </c>
      <c r="M3642">
        <v>95</v>
      </c>
      <c r="N3642">
        <v>91</v>
      </c>
      <c r="O3642">
        <v>85</v>
      </c>
      <c r="P3642">
        <v>91</v>
      </c>
      <c r="Q3642">
        <v>91</v>
      </c>
      <c r="R3642">
        <v>92</v>
      </c>
      <c r="T3642" s="34">
        <f>_xlfn.XLOOKUP(B3642,Demog!$A$2:$A$219,Demog!$P$2:$P$219,,,2)</f>
        <v>38257</v>
      </c>
      <c r="U3642" s="34">
        <f t="shared" si="56"/>
        <v>13</v>
      </c>
      <c r="V3642" s="13">
        <f>IF(OR(Table1[[#This Row],[7d_positivity_public]]=0,ISBLANK(Table1[[#This Row],[7d_positivity_public]])),"",(Table1[[#This Row],[7d_positivity_public]]-Table1[[#This Row],[7d_positivity_all]])/Table1[[#This Row],[7d_positivity_public]])</f>
        <v>0.25</v>
      </c>
      <c r="W3642">
        <v>3</v>
      </c>
    </row>
    <row r="3643" spans="1:23" x14ac:dyDescent="0.25">
      <c r="A3643" s="10">
        <v>44467</v>
      </c>
      <c r="B3643">
        <v>4116</v>
      </c>
      <c r="C3643" t="s">
        <v>209</v>
      </c>
      <c r="D3643">
        <v>6</v>
      </c>
      <c r="E3643">
        <v>11</v>
      </c>
      <c r="F3643">
        <v>-5</v>
      </c>
      <c r="G3643">
        <v>4</v>
      </c>
      <c r="H3643">
        <v>94</v>
      </c>
      <c r="J3643">
        <v>95</v>
      </c>
      <c r="K3643">
        <v>94</v>
      </c>
      <c r="L3643">
        <v>94</v>
      </c>
      <c r="M3643">
        <v>93</v>
      </c>
      <c r="N3643">
        <v>88</v>
      </c>
      <c r="O3643">
        <v>84</v>
      </c>
      <c r="P3643">
        <v>88</v>
      </c>
      <c r="Q3643">
        <v>86</v>
      </c>
      <c r="R3643">
        <v>90</v>
      </c>
      <c r="T3643" s="34">
        <f>_xlfn.XLOOKUP(B3643,Demog!$A$2:$A$219,Demog!$P$2:$P$219,,,2)</f>
        <v>24167</v>
      </c>
      <c r="U3643" s="34">
        <f t="shared" si="56"/>
        <v>10</v>
      </c>
      <c r="V3643" s="13">
        <f>IF(OR(Table1[[#This Row],[7d_positivity_public]]=0,ISBLANK(Table1[[#This Row],[7d_positivity_public]])),"",(Table1[[#This Row],[7d_positivity_public]]-Table1[[#This Row],[7d_positivity_all]])/Table1[[#This Row],[7d_positivity_public]])</f>
        <v>0</v>
      </c>
      <c r="W3643">
        <v>4</v>
      </c>
    </row>
    <row r="3644" spans="1:23" x14ac:dyDescent="0.25">
      <c r="A3644" s="10">
        <v>44467</v>
      </c>
      <c r="B3644">
        <v>4117</v>
      </c>
      <c r="C3644" t="s">
        <v>210</v>
      </c>
      <c r="D3644">
        <v>7</v>
      </c>
      <c r="E3644">
        <v>9</v>
      </c>
      <c r="F3644">
        <v>-2</v>
      </c>
      <c r="G3644">
        <v>6</v>
      </c>
      <c r="H3644">
        <v>92</v>
      </c>
      <c r="J3644">
        <v>89</v>
      </c>
      <c r="K3644">
        <v>93</v>
      </c>
      <c r="L3644">
        <v>92</v>
      </c>
      <c r="M3644">
        <v>94</v>
      </c>
      <c r="N3644">
        <v>86</v>
      </c>
      <c r="O3644">
        <v>80</v>
      </c>
      <c r="P3644">
        <v>87</v>
      </c>
      <c r="Q3644">
        <v>84</v>
      </c>
      <c r="R3644">
        <v>90</v>
      </c>
      <c r="T3644" s="34">
        <f>_xlfn.XLOOKUP(B3644,Demog!$A$2:$A$219,Demog!$P$2:$P$219,,,2)</f>
        <v>29704</v>
      </c>
      <c r="U3644" s="34">
        <f t="shared" si="56"/>
        <v>15</v>
      </c>
      <c r="V3644" s="13">
        <f>IF(OR(Table1[[#This Row],[7d_positivity_public]]=0,ISBLANK(Table1[[#This Row],[7d_positivity_public]])),"",(Table1[[#This Row],[7d_positivity_public]]-Table1[[#This Row],[7d_positivity_all]])/Table1[[#This Row],[7d_positivity_public]])</f>
        <v>0.16666666666666666</v>
      </c>
      <c r="W3644">
        <v>5</v>
      </c>
    </row>
    <row r="3645" spans="1:23" x14ac:dyDescent="0.25">
      <c r="A3645" s="10">
        <v>44467</v>
      </c>
      <c r="B3645">
        <v>4118</v>
      </c>
      <c r="C3645" t="s">
        <v>211</v>
      </c>
      <c r="D3645">
        <v>5</v>
      </c>
      <c r="E3645">
        <v>10</v>
      </c>
      <c r="F3645">
        <v>-5</v>
      </c>
      <c r="G3645">
        <v>8</v>
      </c>
      <c r="H3645">
        <v>92</v>
      </c>
      <c r="J3645">
        <v>89</v>
      </c>
      <c r="K3645">
        <v>92</v>
      </c>
      <c r="L3645">
        <v>90</v>
      </c>
      <c r="M3645">
        <v>94</v>
      </c>
      <c r="N3645">
        <v>86</v>
      </c>
      <c r="O3645">
        <v>80</v>
      </c>
      <c r="P3645">
        <v>87</v>
      </c>
      <c r="Q3645">
        <v>83</v>
      </c>
      <c r="R3645">
        <v>91</v>
      </c>
      <c r="T3645" s="34">
        <f>_xlfn.XLOOKUP(B3645,Demog!$A$2:$A$219,Demog!$P$2:$P$219,,,2)</f>
        <v>10408</v>
      </c>
      <c r="U3645" s="34">
        <f t="shared" si="56"/>
        <v>4</v>
      </c>
      <c r="V3645" s="13">
        <f>IF(OR(Table1[[#This Row],[7d_positivity_public]]=0,ISBLANK(Table1[[#This Row],[7d_positivity_public]])),"",(Table1[[#This Row],[7d_positivity_public]]-Table1[[#This Row],[7d_positivity_all]])/Table1[[#This Row],[7d_positivity_public]])</f>
        <v>0.25</v>
      </c>
      <c r="W3645">
        <v>6</v>
      </c>
    </row>
    <row r="3646" spans="1:23" x14ac:dyDescent="0.25">
      <c r="A3646" s="10">
        <v>44467</v>
      </c>
      <c r="B3646">
        <v>4119</v>
      </c>
      <c r="C3646" t="s">
        <v>212</v>
      </c>
      <c r="D3646">
        <v>13</v>
      </c>
      <c r="E3646">
        <v>12</v>
      </c>
      <c r="F3646">
        <v>1</v>
      </c>
      <c r="G3646">
        <v>10</v>
      </c>
      <c r="H3646">
        <v>90</v>
      </c>
      <c r="J3646">
        <v>86</v>
      </c>
      <c r="K3646">
        <v>90</v>
      </c>
      <c r="L3646">
        <v>88</v>
      </c>
      <c r="M3646">
        <v>92</v>
      </c>
      <c r="N3646">
        <v>84</v>
      </c>
      <c r="O3646">
        <v>74</v>
      </c>
      <c r="P3646">
        <v>84</v>
      </c>
      <c r="Q3646">
        <v>80</v>
      </c>
      <c r="R3646">
        <v>88</v>
      </c>
      <c r="T3646" s="34">
        <f>_xlfn.XLOOKUP(B3646,Demog!$A$2:$A$219,Demog!$P$2:$P$219,,,2)</f>
        <v>19497</v>
      </c>
      <c r="U3646" s="34">
        <f t="shared" si="56"/>
        <v>18</v>
      </c>
      <c r="V3646" s="13">
        <f>IF(OR(Table1[[#This Row],[7d_positivity_public]]=0,ISBLANK(Table1[[#This Row],[7d_positivity_public]])),"",(Table1[[#This Row],[7d_positivity_public]]-Table1[[#This Row],[7d_positivity_all]])/Table1[[#This Row],[7d_positivity_public]])</f>
        <v>0.1</v>
      </c>
      <c r="W3646">
        <v>9</v>
      </c>
    </row>
    <row r="3647" spans="1:23" x14ac:dyDescent="0.25">
      <c r="A3647" s="10">
        <v>44467</v>
      </c>
      <c r="B3647">
        <v>4121</v>
      </c>
      <c r="C3647" t="s">
        <v>213</v>
      </c>
      <c r="D3647">
        <v>1</v>
      </c>
      <c r="E3647">
        <v>6</v>
      </c>
      <c r="F3647">
        <v>-5</v>
      </c>
      <c r="G3647">
        <v>1</v>
      </c>
      <c r="H3647">
        <v>90</v>
      </c>
      <c r="J3647">
        <v>85</v>
      </c>
      <c r="K3647">
        <v>90</v>
      </c>
      <c r="L3647">
        <v>87</v>
      </c>
      <c r="M3647">
        <v>94</v>
      </c>
      <c r="N3647">
        <v>84</v>
      </c>
      <c r="O3647">
        <v>75</v>
      </c>
      <c r="P3647">
        <v>84</v>
      </c>
      <c r="Q3647">
        <v>78</v>
      </c>
      <c r="R3647">
        <v>91</v>
      </c>
      <c r="T3647" s="34">
        <f>_xlfn.XLOOKUP(B3647,Demog!$A$2:$A$219,Demog!$P$2:$P$219,,,2)</f>
        <v>16859</v>
      </c>
      <c r="U3647" s="34">
        <f t="shared" si="56"/>
        <v>1</v>
      </c>
      <c r="V3647" s="13">
        <f>IF(OR(Table1[[#This Row],[7d_positivity_public]]=0,ISBLANK(Table1[[#This Row],[7d_positivity_public]])),"",(Table1[[#This Row],[7d_positivity_public]]-Table1[[#This Row],[7d_positivity_all]])/Table1[[#This Row],[7d_positivity_public]])</f>
        <v>0</v>
      </c>
      <c r="W3647">
        <v>1</v>
      </c>
    </row>
    <row r="3648" spans="1:23" x14ac:dyDescent="0.25">
      <c r="A3648" s="10">
        <v>44467</v>
      </c>
      <c r="B3648">
        <v>4122</v>
      </c>
      <c r="C3648" t="s">
        <v>214</v>
      </c>
      <c r="D3648">
        <v>5</v>
      </c>
      <c r="E3648">
        <v>0</v>
      </c>
      <c r="F3648">
        <v>5</v>
      </c>
      <c r="G3648">
        <v>2</v>
      </c>
      <c r="H3648">
        <v>89</v>
      </c>
      <c r="J3648">
        <v>88</v>
      </c>
      <c r="K3648">
        <v>89</v>
      </c>
      <c r="L3648">
        <v>83</v>
      </c>
      <c r="M3648">
        <v>93</v>
      </c>
      <c r="N3648">
        <v>82</v>
      </c>
      <c r="O3648">
        <v>70</v>
      </c>
      <c r="P3648">
        <v>82</v>
      </c>
      <c r="Q3648">
        <v>71</v>
      </c>
      <c r="R3648">
        <v>90</v>
      </c>
      <c r="T3648" s="34">
        <f>_xlfn.XLOOKUP(B3648,Demog!$A$2:$A$219,Demog!$P$2:$P$219,,,2)</f>
        <v>4837</v>
      </c>
      <c r="U3648" s="34">
        <f t="shared" si="56"/>
        <v>2</v>
      </c>
      <c r="V3648" s="13">
        <f>IF(OR(Table1[[#This Row],[7d_positivity_public]]=0,ISBLANK(Table1[[#This Row],[7d_positivity_public]])),"",(Table1[[#This Row],[7d_positivity_public]]-Table1[[#This Row],[7d_positivity_all]])/Table1[[#This Row],[7d_positivity_public]])</f>
        <v>0</v>
      </c>
      <c r="W3648">
        <v>2</v>
      </c>
    </row>
    <row r="3649" spans="1:23" x14ac:dyDescent="0.25">
      <c r="A3649" s="10">
        <v>44467</v>
      </c>
      <c r="B3649">
        <v>4123</v>
      </c>
      <c r="C3649" t="s">
        <v>215</v>
      </c>
      <c r="D3649">
        <v>6</v>
      </c>
      <c r="E3649">
        <v>3</v>
      </c>
      <c r="F3649">
        <v>3</v>
      </c>
      <c r="G3649">
        <v>2</v>
      </c>
      <c r="H3649">
        <v>92</v>
      </c>
      <c r="J3649">
        <v>90</v>
      </c>
      <c r="K3649">
        <v>92</v>
      </c>
      <c r="L3649">
        <v>90</v>
      </c>
      <c r="M3649">
        <v>94</v>
      </c>
      <c r="N3649">
        <v>84</v>
      </c>
      <c r="O3649">
        <v>77</v>
      </c>
      <c r="P3649">
        <v>85</v>
      </c>
      <c r="Q3649">
        <v>81</v>
      </c>
      <c r="R3649">
        <v>90</v>
      </c>
      <c r="T3649" s="34">
        <f>_xlfn.XLOOKUP(B3649,Demog!$A$2:$A$219,Demog!$P$2:$P$219,,,2)</f>
        <v>37985</v>
      </c>
      <c r="U3649" s="34">
        <f t="shared" si="56"/>
        <v>16</v>
      </c>
      <c r="V3649" s="13">
        <f>IF(OR(Table1[[#This Row],[7d_positivity_public]]=0,ISBLANK(Table1[[#This Row],[7d_positivity_public]])),"",(Table1[[#This Row],[7d_positivity_public]]-Table1[[#This Row],[7d_positivity_all]])/Table1[[#This Row],[7d_positivity_public]])</f>
        <v>0</v>
      </c>
      <c r="W3649">
        <v>2</v>
      </c>
    </row>
    <row r="3650" spans="1:23" x14ac:dyDescent="0.25">
      <c r="A3650" s="10">
        <v>44467</v>
      </c>
      <c r="B3650">
        <v>4124</v>
      </c>
      <c r="C3650" t="s">
        <v>216</v>
      </c>
      <c r="D3650">
        <v>12</v>
      </c>
      <c r="E3650">
        <v>5</v>
      </c>
      <c r="F3650">
        <v>7</v>
      </c>
      <c r="G3650">
        <v>7</v>
      </c>
      <c r="H3650">
        <v>86</v>
      </c>
      <c r="J3650">
        <v>84</v>
      </c>
      <c r="K3650">
        <v>86</v>
      </c>
      <c r="L3650">
        <v>81</v>
      </c>
      <c r="M3650">
        <v>91</v>
      </c>
      <c r="N3650">
        <v>79</v>
      </c>
      <c r="O3650">
        <v>70</v>
      </c>
      <c r="P3650">
        <v>80</v>
      </c>
      <c r="Q3650">
        <v>70</v>
      </c>
      <c r="R3650">
        <v>88</v>
      </c>
      <c r="T3650" s="34">
        <f>_xlfn.XLOOKUP(B3650,Demog!$A$2:$A$219,Demog!$P$2:$P$219,,,2)</f>
        <v>14894</v>
      </c>
      <c r="U3650" s="34">
        <f t="shared" ref="U3650:U3713" si="57">ROUND(T3650*D3650/100000*7,0)</f>
        <v>13</v>
      </c>
      <c r="V3650" s="13">
        <f>IF(OR(Table1[[#This Row],[7d_positivity_public]]=0,ISBLANK(Table1[[#This Row],[7d_positivity_public]])),"",(Table1[[#This Row],[7d_positivity_public]]-Table1[[#This Row],[7d_positivity_all]])/Table1[[#This Row],[7d_positivity_public]])</f>
        <v>0.14285714285714285</v>
      </c>
      <c r="W3650">
        <v>6</v>
      </c>
    </row>
    <row r="3651" spans="1:23" x14ac:dyDescent="0.25">
      <c r="A3651" s="10">
        <v>44467</v>
      </c>
      <c r="B3651">
        <v>4125</v>
      </c>
      <c r="C3651" t="s">
        <v>217</v>
      </c>
      <c r="D3651">
        <v>0</v>
      </c>
      <c r="E3651">
        <v>8</v>
      </c>
      <c r="F3651">
        <v>-8</v>
      </c>
      <c r="G3651">
        <v>0</v>
      </c>
      <c r="H3651">
        <v>82</v>
      </c>
      <c r="J3651">
        <v>76</v>
      </c>
      <c r="K3651">
        <v>82</v>
      </c>
      <c r="L3651">
        <v>74</v>
      </c>
      <c r="M3651">
        <v>88</v>
      </c>
      <c r="N3651">
        <v>74</v>
      </c>
      <c r="O3651">
        <v>60</v>
      </c>
      <c r="P3651">
        <v>76</v>
      </c>
      <c r="Q3651">
        <v>63</v>
      </c>
      <c r="R3651">
        <v>85</v>
      </c>
      <c r="T3651" s="34">
        <f>_xlfn.XLOOKUP(B3651,Demog!$A$2:$A$219,Demog!$P$2:$P$219,,,2)</f>
        <v>2885</v>
      </c>
      <c r="U3651" s="34">
        <f t="shared" si="57"/>
        <v>0</v>
      </c>
      <c r="V3651" s="13" t="str">
        <f>IF(OR(Table1[[#This Row],[7d_positivity_public]]=0,ISBLANK(Table1[[#This Row],[7d_positivity_public]])),"",(Table1[[#This Row],[7d_positivity_public]]-Table1[[#This Row],[7d_positivity_all]])/Table1[[#This Row],[7d_positivity_public]])</f>
        <v/>
      </c>
      <c r="W3651">
        <v>0</v>
      </c>
    </row>
    <row r="3652" spans="1:23" x14ac:dyDescent="0.25">
      <c r="A3652" s="10">
        <v>44467</v>
      </c>
      <c r="B3652">
        <v>4131</v>
      </c>
      <c r="C3652" t="s">
        <v>218</v>
      </c>
      <c r="D3652">
        <v>1</v>
      </c>
      <c r="E3652">
        <v>5</v>
      </c>
      <c r="F3652">
        <v>-4</v>
      </c>
      <c r="G3652">
        <v>1</v>
      </c>
      <c r="H3652">
        <v>94</v>
      </c>
      <c r="J3652">
        <v>96</v>
      </c>
      <c r="K3652">
        <v>94</v>
      </c>
      <c r="L3652">
        <v>92</v>
      </c>
      <c r="M3652">
        <v>96</v>
      </c>
      <c r="N3652">
        <v>90</v>
      </c>
      <c r="O3652">
        <v>88</v>
      </c>
      <c r="P3652">
        <v>90</v>
      </c>
      <c r="Q3652">
        <v>86</v>
      </c>
      <c r="R3652">
        <v>93</v>
      </c>
      <c r="T3652" s="34">
        <f>_xlfn.XLOOKUP(B3652,Demog!$A$2:$A$219,Demog!$P$2:$P$219,,,2)</f>
        <v>22020</v>
      </c>
      <c r="U3652" s="34">
        <f t="shared" si="57"/>
        <v>2</v>
      </c>
      <c r="V3652" s="13">
        <f>IF(OR(Table1[[#This Row],[7d_positivity_public]]=0,ISBLANK(Table1[[#This Row],[7d_positivity_public]])),"",(Table1[[#This Row],[7d_positivity_public]]-Table1[[#This Row],[7d_positivity_all]])/Table1[[#This Row],[7d_positivity_public]])</f>
        <v>0</v>
      </c>
      <c r="W3652">
        <v>1</v>
      </c>
    </row>
    <row r="3653" spans="1:23" x14ac:dyDescent="0.25">
      <c r="A3653" s="10">
        <v>44467</v>
      </c>
      <c r="B3653">
        <v>4132</v>
      </c>
      <c r="C3653" t="s">
        <v>219</v>
      </c>
      <c r="D3653">
        <v>4</v>
      </c>
      <c r="E3653">
        <v>2</v>
      </c>
      <c r="F3653">
        <v>2</v>
      </c>
      <c r="G3653">
        <v>3</v>
      </c>
      <c r="H3653">
        <v>92</v>
      </c>
      <c r="J3653">
        <v>90</v>
      </c>
      <c r="K3653">
        <v>93</v>
      </c>
      <c r="L3653">
        <v>90</v>
      </c>
      <c r="M3653">
        <v>94</v>
      </c>
      <c r="N3653">
        <v>88</v>
      </c>
      <c r="O3653">
        <v>81</v>
      </c>
      <c r="P3653">
        <v>88</v>
      </c>
      <c r="Q3653">
        <v>83</v>
      </c>
      <c r="R3653">
        <v>92</v>
      </c>
      <c r="T3653" s="34">
        <f>_xlfn.XLOOKUP(B3653,Demog!$A$2:$A$219,Demog!$P$2:$P$219,,,2)</f>
        <v>19325</v>
      </c>
      <c r="U3653" s="34">
        <f t="shared" si="57"/>
        <v>5</v>
      </c>
      <c r="V3653" s="13">
        <f>IF(OR(Table1[[#This Row],[7d_positivity_public]]=0,ISBLANK(Table1[[#This Row],[7d_positivity_public]])),"",(Table1[[#This Row],[7d_positivity_public]]-Table1[[#This Row],[7d_positivity_all]])/Table1[[#This Row],[7d_positivity_public]])</f>
        <v>0</v>
      </c>
      <c r="W3653">
        <v>3</v>
      </c>
    </row>
    <row r="3654" spans="1:23" x14ac:dyDescent="0.25">
      <c r="A3654" s="10">
        <v>44467</v>
      </c>
      <c r="B3654">
        <v>4133</v>
      </c>
      <c r="C3654" t="s">
        <v>220</v>
      </c>
      <c r="D3654">
        <v>3</v>
      </c>
      <c r="E3654">
        <v>9</v>
      </c>
      <c r="F3654">
        <v>-6</v>
      </c>
      <c r="G3654">
        <v>3</v>
      </c>
      <c r="H3654">
        <v>93</v>
      </c>
      <c r="J3654">
        <v>90</v>
      </c>
      <c r="K3654">
        <v>93</v>
      </c>
      <c r="L3654">
        <v>89</v>
      </c>
      <c r="M3654">
        <v>95</v>
      </c>
      <c r="N3654">
        <v>89</v>
      </c>
      <c r="O3654">
        <v>80</v>
      </c>
      <c r="P3654">
        <v>89</v>
      </c>
      <c r="Q3654">
        <v>82</v>
      </c>
      <c r="R3654">
        <v>93</v>
      </c>
      <c r="T3654" s="34">
        <f>_xlfn.XLOOKUP(B3654,Demog!$A$2:$A$219,Demog!$P$2:$P$219,,,2)</f>
        <v>11675</v>
      </c>
      <c r="U3654" s="34">
        <f t="shared" si="57"/>
        <v>2</v>
      </c>
      <c r="V3654" s="13">
        <f>IF(OR(Table1[[#This Row],[7d_positivity_public]]=0,ISBLANK(Table1[[#This Row],[7d_positivity_public]])),"",(Table1[[#This Row],[7d_positivity_public]]-Table1[[#This Row],[7d_positivity_all]])/Table1[[#This Row],[7d_positivity_public]])</f>
        <v>0</v>
      </c>
      <c r="W3654">
        <v>3</v>
      </c>
    </row>
    <row r="3655" spans="1:23" x14ac:dyDescent="0.25">
      <c r="A3655" s="10">
        <v>44467</v>
      </c>
      <c r="B3655">
        <v>4134</v>
      </c>
      <c r="C3655" t="s">
        <v>221</v>
      </c>
      <c r="D3655">
        <v>3</v>
      </c>
      <c r="E3655">
        <v>7</v>
      </c>
      <c r="F3655">
        <v>-4</v>
      </c>
      <c r="G3655">
        <v>3</v>
      </c>
      <c r="H3655">
        <v>94</v>
      </c>
      <c r="J3655">
        <v>92</v>
      </c>
      <c r="K3655">
        <v>94</v>
      </c>
      <c r="L3655">
        <v>92</v>
      </c>
      <c r="M3655">
        <v>96</v>
      </c>
      <c r="N3655">
        <v>91</v>
      </c>
      <c r="O3655">
        <v>85</v>
      </c>
      <c r="P3655">
        <v>91</v>
      </c>
      <c r="Q3655">
        <v>85</v>
      </c>
      <c r="R3655">
        <v>93</v>
      </c>
      <c r="T3655" s="34">
        <f>_xlfn.XLOOKUP(B3655,Demog!$A$2:$A$219,Demog!$P$2:$P$219,,,2)</f>
        <v>11672</v>
      </c>
      <c r="U3655" s="34">
        <f t="shared" si="57"/>
        <v>2</v>
      </c>
      <c r="V3655" s="13">
        <f>IF(OR(Table1[[#This Row],[7d_positivity_public]]=0,ISBLANK(Table1[[#This Row],[7d_positivity_public]])),"",(Table1[[#This Row],[7d_positivity_public]]-Table1[[#This Row],[7d_positivity_all]])/Table1[[#This Row],[7d_positivity_public]])</f>
        <v>0.33333333333333331</v>
      </c>
      <c r="W3655">
        <v>2</v>
      </c>
    </row>
    <row r="3656" spans="1:23" x14ac:dyDescent="0.25">
      <c r="A3656" s="10">
        <v>44467</v>
      </c>
      <c r="B3656">
        <v>4141</v>
      </c>
      <c r="C3656" t="s">
        <v>222</v>
      </c>
      <c r="D3656">
        <v>8</v>
      </c>
      <c r="E3656">
        <v>8</v>
      </c>
      <c r="F3656">
        <v>0</v>
      </c>
      <c r="G3656">
        <v>9</v>
      </c>
      <c r="H3656">
        <v>82</v>
      </c>
      <c r="J3656">
        <v>74</v>
      </c>
      <c r="K3656">
        <v>82</v>
      </c>
      <c r="L3656">
        <v>71</v>
      </c>
      <c r="M3656">
        <v>88</v>
      </c>
      <c r="N3656">
        <v>75</v>
      </c>
      <c r="O3656">
        <v>61</v>
      </c>
      <c r="P3656">
        <v>76</v>
      </c>
      <c r="Q3656">
        <v>61</v>
      </c>
      <c r="R3656">
        <v>84</v>
      </c>
      <c r="T3656" s="34">
        <f>_xlfn.XLOOKUP(B3656,Demog!$A$2:$A$219,Demog!$P$2:$P$219,,,2)</f>
        <v>10557</v>
      </c>
      <c r="U3656" s="34">
        <f t="shared" si="57"/>
        <v>6</v>
      </c>
      <c r="V3656" s="13">
        <f>IF(OR(Table1[[#This Row],[7d_positivity_public]]=0,ISBLANK(Table1[[#This Row],[7d_positivity_public]])),"",(Table1[[#This Row],[7d_positivity_public]]-Table1[[#This Row],[7d_positivity_all]])/Table1[[#This Row],[7d_positivity_public]])</f>
        <v>0.33333333333333331</v>
      </c>
      <c r="W3656">
        <v>6</v>
      </c>
    </row>
    <row r="3657" spans="1:23" x14ac:dyDescent="0.25">
      <c r="A3657" s="10">
        <v>44467</v>
      </c>
      <c r="B3657">
        <v>4142</v>
      </c>
      <c r="C3657" t="s">
        <v>223</v>
      </c>
      <c r="D3657">
        <v>3</v>
      </c>
      <c r="E3657">
        <v>0</v>
      </c>
      <c r="F3657">
        <v>3</v>
      </c>
      <c r="G3657">
        <v>0</v>
      </c>
      <c r="H3657">
        <v>94</v>
      </c>
      <c r="J3657">
        <v>87</v>
      </c>
      <c r="K3657">
        <v>94</v>
      </c>
      <c r="L3657">
        <v>91</v>
      </c>
      <c r="M3657">
        <v>95</v>
      </c>
      <c r="N3657">
        <v>89</v>
      </c>
      <c r="O3657">
        <v>76</v>
      </c>
      <c r="P3657">
        <v>90</v>
      </c>
      <c r="Q3657">
        <v>83</v>
      </c>
      <c r="R3657">
        <v>92</v>
      </c>
      <c r="T3657" s="34">
        <f>_xlfn.XLOOKUP(B3657,Demog!$A$2:$A$219,Demog!$P$2:$P$219,,,2)</f>
        <v>4732</v>
      </c>
      <c r="U3657" s="34">
        <f t="shared" si="57"/>
        <v>1</v>
      </c>
      <c r="V3657" s="13" t="str">
        <f>IF(OR(Table1[[#This Row],[7d_positivity_public]]=0,ISBLANK(Table1[[#This Row],[7d_positivity_public]])),"",(Table1[[#This Row],[7d_positivity_public]]-Table1[[#This Row],[7d_positivity_all]])/Table1[[#This Row],[7d_positivity_public]])</f>
        <v/>
      </c>
      <c r="W3657">
        <v>0</v>
      </c>
    </row>
    <row r="3658" spans="1:23" x14ac:dyDescent="0.25">
      <c r="A3658" s="10">
        <v>44467</v>
      </c>
      <c r="B3658">
        <v>4211</v>
      </c>
      <c r="C3658" t="s">
        <v>224</v>
      </c>
      <c r="D3658">
        <v>10</v>
      </c>
      <c r="E3658">
        <v>16</v>
      </c>
      <c r="F3658">
        <v>-6</v>
      </c>
      <c r="G3658">
        <v>5</v>
      </c>
      <c r="H3658">
        <v>87</v>
      </c>
      <c r="J3658">
        <v>83</v>
      </c>
      <c r="K3658">
        <v>87</v>
      </c>
      <c r="L3658">
        <v>81</v>
      </c>
      <c r="M3658">
        <v>91</v>
      </c>
      <c r="N3658">
        <v>80</v>
      </c>
      <c r="O3658">
        <v>68</v>
      </c>
      <c r="P3658">
        <v>81</v>
      </c>
      <c r="Q3658">
        <v>70</v>
      </c>
      <c r="R3658">
        <v>88</v>
      </c>
      <c r="T3658" s="34">
        <f>_xlfn.XLOOKUP(B3658,Demog!$A$2:$A$219,Demog!$P$2:$P$219,,,2)</f>
        <v>17780</v>
      </c>
      <c r="U3658" s="34">
        <f t="shared" si="57"/>
        <v>12</v>
      </c>
      <c r="V3658" s="13">
        <f>IF(OR(Table1[[#This Row],[7d_positivity_public]]=0,ISBLANK(Table1[[#This Row],[7d_positivity_public]])),"",(Table1[[#This Row],[7d_positivity_public]]-Table1[[#This Row],[7d_positivity_all]])/Table1[[#This Row],[7d_positivity_public]])</f>
        <v>0.2</v>
      </c>
      <c r="W3658">
        <v>4</v>
      </c>
    </row>
    <row r="3659" spans="1:23" x14ac:dyDescent="0.25">
      <c r="A3659" s="10">
        <v>44467</v>
      </c>
      <c r="B3659">
        <v>4212</v>
      </c>
      <c r="C3659" t="s">
        <v>225</v>
      </c>
      <c r="D3659">
        <v>15</v>
      </c>
      <c r="E3659">
        <v>14</v>
      </c>
      <c r="F3659">
        <v>1</v>
      </c>
      <c r="G3659">
        <v>7</v>
      </c>
      <c r="H3659">
        <v>84</v>
      </c>
      <c r="J3659">
        <v>78</v>
      </c>
      <c r="K3659">
        <v>85</v>
      </c>
      <c r="L3659">
        <v>78</v>
      </c>
      <c r="M3659">
        <v>90</v>
      </c>
      <c r="N3659">
        <v>76</v>
      </c>
      <c r="O3659">
        <v>64</v>
      </c>
      <c r="P3659">
        <v>77</v>
      </c>
      <c r="Q3659">
        <v>66</v>
      </c>
      <c r="R3659">
        <v>86</v>
      </c>
      <c r="T3659" s="34">
        <f>_xlfn.XLOOKUP(B3659,Demog!$A$2:$A$219,Demog!$P$2:$P$219,,,2)</f>
        <v>40598</v>
      </c>
      <c r="U3659" s="34">
        <f t="shared" si="57"/>
        <v>43</v>
      </c>
      <c r="V3659" s="13">
        <f>IF(OR(Table1[[#This Row],[7d_positivity_public]]=0,ISBLANK(Table1[[#This Row],[7d_positivity_public]])),"",(Table1[[#This Row],[7d_positivity_public]]-Table1[[#This Row],[7d_positivity_all]])/Table1[[#This Row],[7d_positivity_public]])</f>
        <v>0</v>
      </c>
      <c r="W3659">
        <v>7</v>
      </c>
    </row>
    <row r="3660" spans="1:23" x14ac:dyDescent="0.25">
      <c r="A3660" s="10">
        <v>44470</v>
      </c>
      <c r="B3660">
        <v>1260</v>
      </c>
      <c r="C3660" t="s">
        <v>83</v>
      </c>
      <c r="D3660">
        <v>10</v>
      </c>
      <c r="E3660">
        <v>22</v>
      </c>
      <c r="F3660">
        <v>-12</v>
      </c>
      <c r="G3660">
        <v>6</v>
      </c>
      <c r="H3660">
        <v>78</v>
      </c>
      <c r="J3660">
        <v>58</v>
      </c>
      <c r="K3660">
        <v>80</v>
      </c>
      <c r="L3660">
        <v>69</v>
      </c>
      <c r="M3660">
        <v>85</v>
      </c>
      <c r="N3660">
        <v>70</v>
      </c>
      <c r="O3660">
        <v>48</v>
      </c>
      <c r="P3660">
        <v>72</v>
      </c>
      <c r="Q3660">
        <v>55</v>
      </c>
      <c r="R3660">
        <v>80</v>
      </c>
      <c r="T3660" s="34">
        <f>_xlfn.XLOOKUP(B3660,Demog!$A$2:$A$219,Demog!$P$2:$P$219,,,2)</f>
        <v>8611</v>
      </c>
      <c r="U3660" s="34">
        <f t="shared" si="57"/>
        <v>6</v>
      </c>
      <c r="V3660" s="13">
        <f>IF(OR(Table1[[#This Row],[7d_positivity_public]]=0,ISBLANK(Table1[[#This Row],[7d_positivity_public]])),"",(Table1[[#This Row],[7d_positivity_public]]-Table1[[#This Row],[7d_positivity_all]])/Table1[[#This Row],[7d_positivity_public]])</f>
        <v>0</v>
      </c>
      <c r="W3660">
        <v>6</v>
      </c>
    </row>
    <row r="3661" spans="1:23" x14ac:dyDescent="0.25">
      <c r="A3661" s="10">
        <v>44470</v>
      </c>
      <c r="B3661">
        <v>1270</v>
      </c>
      <c r="C3661" t="s">
        <v>84</v>
      </c>
      <c r="D3661">
        <v>90</v>
      </c>
      <c r="E3661">
        <v>41</v>
      </c>
      <c r="F3661">
        <v>49</v>
      </c>
      <c r="G3661">
        <v>32</v>
      </c>
      <c r="H3661">
        <v>71</v>
      </c>
      <c r="J3661">
        <v>44</v>
      </c>
      <c r="K3661">
        <v>72</v>
      </c>
      <c r="L3661">
        <v>64</v>
      </c>
      <c r="M3661">
        <v>76</v>
      </c>
      <c r="N3661">
        <v>62</v>
      </c>
      <c r="O3661">
        <v>28</v>
      </c>
      <c r="P3661">
        <v>64</v>
      </c>
      <c r="Q3661">
        <v>50</v>
      </c>
      <c r="R3661">
        <v>71</v>
      </c>
      <c r="T3661" s="34">
        <f>_xlfn.XLOOKUP(B3661,Demog!$A$2:$A$219,Demog!$P$2:$P$219,,,2)</f>
        <v>3469</v>
      </c>
      <c r="U3661" s="34">
        <f t="shared" si="57"/>
        <v>22</v>
      </c>
      <c r="V3661" s="13">
        <f>IF(OR(Table1[[#This Row],[7d_positivity_public]]=0,ISBLANK(Table1[[#This Row],[7d_positivity_public]])),"",(Table1[[#This Row],[7d_positivity_public]]-Table1[[#This Row],[7d_positivity_all]])/Table1[[#This Row],[7d_positivity_public]])</f>
        <v>3.125E-2</v>
      </c>
      <c r="W3661">
        <v>31</v>
      </c>
    </row>
    <row r="3662" spans="1:23" x14ac:dyDescent="0.25">
      <c r="A3662" s="10">
        <v>44470</v>
      </c>
      <c r="B3662">
        <v>1310</v>
      </c>
      <c r="C3662" t="s">
        <v>87</v>
      </c>
      <c r="D3662">
        <v>14</v>
      </c>
      <c r="E3662">
        <v>21</v>
      </c>
      <c r="F3662">
        <v>-7</v>
      </c>
      <c r="G3662">
        <v>10</v>
      </c>
      <c r="H3662">
        <v>88</v>
      </c>
      <c r="J3662">
        <v>74</v>
      </c>
      <c r="K3662">
        <v>89</v>
      </c>
      <c r="L3662">
        <v>85</v>
      </c>
      <c r="M3662">
        <v>90</v>
      </c>
      <c r="N3662">
        <v>80</v>
      </c>
      <c r="O3662">
        <v>58</v>
      </c>
      <c r="P3662">
        <v>81</v>
      </c>
      <c r="Q3662">
        <v>72</v>
      </c>
      <c r="R3662">
        <v>85</v>
      </c>
      <c r="T3662" s="34">
        <f>_xlfn.XLOOKUP(B3662,Demog!$A$2:$A$219,Demog!$P$2:$P$219,,,2)</f>
        <v>19231</v>
      </c>
      <c r="U3662" s="34">
        <f t="shared" si="57"/>
        <v>19</v>
      </c>
      <c r="V3662" s="13">
        <f>IF(OR(Table1[[#This Row],[7d_positivity_public]]=0,ISBLANK(Table1[[#This Row],[7d_positivity_public]])),"",(Table1[[#This Row],[7d_positivity_public]]-Table1[[#This Row],[7d_positivity_all]])/Table1[[#This Row],[7d_positivity_public]])</f>
        <v>0.1</v>
      </c>
      <c r="W3662">
        <v>9</v>
      </c>
    </row>
    <row r="3663" spans="1:23" x14ac:dyDescent="0.25">
      <c r="A3663" s="10">
        <v>44470</v>
      </c>
      <c r="B3663">
        <v>1320</v>
      </c>
      <c r="C3663" t="s">
        <v>89</v>
      </c>
      <c r="D3663">
        <v>16</v>
      </c>
      <c r="E3663">
        <v>18</v>
      </c>
      <c r="F3663">
        <v>-2</v>
      </c>
      <c r="G3663">
        <v>8</v>
      </c>
      <c r="H3663">
        <v>86</v>
      </c>
      <c r="J3663">
        <v>80</v>
      </c>
      <c r="K3663">
        <v>86</v>
      </c>
      <c r="L3663">
        <v>80</v>
      </c>
      <c r="M3663">
        <v>90</v>
      </c>
      <c r="N3663">
        <v>79</v>
      </c>
      <c r="O3663">
        <v>67</v>
      </c>
      <c r="P3663">
        <v>80</v>
      </c>
      <c r="Q3663">
        <v>69</v>
      </c>
      <c r="R3663">
        <v>86</v>
      </c>
      <c r="T3663" s="34">
        <f>_xlfn.XLOOKUP(B3663,Demog!$A$2:$A$219,Demog!$P$2:$P$219,,,2)</f>
        <v>41799</v>
      </c>
      <c r="U3663" s="34">
        <f t="shared" si="57"/>
        <v>47</v>
      </c>
      <c r="V3663" s="13">
        <f>IF(OR(Table1[[#This Row],[7d_positivity_public]]=0,ISBLANK(Table1[[#This Row],[7d_positivity_public]])),"",(Table1[[#This Row],[7d_positivity_public]]-Table1[[#This Row],[7d_positivity_all]])/Table1[[#This Row],[7d_positivity_public]])</f>
        <v>0</v>
      </c>
      <c r="W3663">
        <v>8</v>
      </c>
    </row>
    <row r="3664" spans="1:23" x14ac:dyDescent="0.25">
      <c r="A3664" s="10">
        <v>44470</v>
      </c>
      <c r="B3664">
        <v>1330</v>
      </c>
      <c r="C3664" t="s">
        <v>91</v>
      </c>
      <c r="D3664">
        <v>2</v>
      </c>
      <c r="E3664">
        <v>25</v>
      </c>
      <c r="F3664">
        <v>-23</v>
      </c>
      <c r="G3664">
        <v>5</v>
      </c>
      <c r="H3664">
        <v>80</v>
      </c>
      <c r="J3664">
        <v>65</v>
      </c>
      <c r="K3664">
        <v>81</v>
      </c>
      <c r="L3664">
        <v>78</v>
      </c>
      <c r="M3664">
        <v>82</v>
      </c>
      <c r="N3664">
        <v>73</v>
      </c>
      <c r="O3664">
        <v>49</v>
      </c>
      <c r="P3664">
        <v>74</v>
      </c>
      <c r="Q3664">
        <v>65</v>
      </c>
      <c r="R3664">
        <v>78</v>
      </c>
      <c r="T3664" s="34">
        <f>_xlfn.XLOOKUP(B3664,Demog!$A$2:$A$219,Demog!$P$2:$P$219,,,2)</f>
        <v>5101</v>
      </c>
      <c r="U3664" s="34">
        <f t="shared" si="57"/>
        <v>1</v>
      </c>
      <c r="V3664" s="13">
        <f>IF(OR(Table1[[#This Row],[7d_positivity_public]]=0,ISBLANK(Table1[[#This Row],[7d_positivity_public]])),"",(Table1[[#This Row],[7d_positivity_public]]-Table1[[#This Row],[7d_positivity_all]])/Table1[[#This Row],[7d_positivity_public]])</f>
        <v>0</v>
      </c>
      <c r="W3664">
        <v>5</v>
      </c>
    </row>
    <row r="3665" spans="1:23" x14ac:dyDescent="0.25">
      <c r="A3665" s="10">
        <v>44470</v>
      </c>
      <c r="B3665">
        <v>1340</v>
      </c>
      <c r="C3665" t="s">
        <v>93</v>
      </c>
      <c r="D3665">
        <v>7</v>
      </c>
      <c r="E3665">
        <v>5</v>
      </c>
      <c r="F3665">
        <v>2</v>
      </c>
      <c r="G3665">
        <v>5</v>
      </c>
      <c r="H3665">
        <v>81</v>
      </c>
      <c r="J3665">
        <v>67</v>
      </c>
      <c r="K3665">
        <v>82</v>
      </c>
      <c r="L3665">
        <v>76</v>
      </c>
      <c r="M3665">
        <v>85</v>
      </c>
      <c r="N3665">
        <v>74</v>
      </c>
      <c r="O3665">
        <v>54</v>
      </c>
      <c r="P3665">
        <v>75</v>
      </c>
      <c r="Q3665">
        <v>64</v>
      </c>
      <c r="R3665">
        <v>80</v>
      </c>
      <c r="T3665" s="34">
        <f>_xlfn.XLOOKUP(B3665,Demog!$A$2:$A$219,Demog!$P$2:$P$219,,,2)</f>
        <v>4781</v>
      </c>
      <c r="U3665" s="34">
        <f t="shared" si="57"/>
        <v>2</v>
      </c>
      <c r="V3665" s="13">
        <f>IF(OR(Table1[[#This Row],[7d_positivity_public]]=0,ISBLANK(Table1[[#This Row],[7d_positivity_public]])),"",(Table1[[#This Row],[7d_positivity_public]]-Table1[[#This Row],[7d_positivity_all]])/Table1[[#This Row],[7d_positivity_public]])</f>
        <v>0</v>
      </c>
      <c r="W3665">
        <v>5</v>
      </c>
    </row>
    <row r="3666" spans="1:23" x14ac:dyDescent="0.25">
      <c r="A3666" s="10">
        <v>44470</v>
      </c>
      <c r="B3666">
        <v>1350</v>
      </c>
      <c r="C3666" t="s">
        <v>95</v>
      </c>
      <c r="D3666">
        <v>15</v>
      </c>
      <c r="E3666">
        <v>28</v>
      </c>
      <c r="F3666">
        <v>-13</v>
      </c>
      <c r="G3666">
        <v>8</v>
      </c>
      <c r="H3666">
        <v>75</v>
      </c>
      <c r="J3666">
        <v>57</v>
      </c>
      <c r="K3666">
        <v>77</v>
      </c>
      <c r="L3666">
        <v>65</v>
      </c>
      <c r="M3666">
        <v>85</v>
      </c>
      <c r="N3666">
        <v>67</v>
      </c>
      <c r="O3666">
        <v>43</v>
      </c>
      <c r="P3666">
        <v>69</v>
      </c>
      <c r="Q3666">
        <v>52</v>
      </c>
      <c r="R3666">
        <v>80</v>
      </c>
      <c r="T3666" s="34">
        <f>_xlfn.XLOOKUP(B3666,Demog!$A$2:$A$219,Demog!$P$2:$P$219,,,2)</f>
        <v>10220</v>
      </c>
      <c r="U3666" s="34">
        <f t="shared" si="57"/>
        <v>11</v>
      </c>
      <c r="V3666" s="13">
        <f>IF(OR(Table1[[#This Row],[7d_positivity_public]]=0,ISBLANK(Table1[[#This Row],[7d_positivity_public]])),"",(Table1[[#This Row],[7d_positivity_public]]-Table1[[#This Row],[7d_positivity_all]])/Table1[[#This Row],[7d_positivity_public]])</f>
        <v>0</v>
      </c>
      <c r="W3666">
        <v>8</v>
      </c>
    </row>
    <row r="3667" spans="1:23" x14ac:dyDescent="0.25">
      <c r="A3667" s="10">
        <v>44470</v>
      </c>
      <c r="B3667">
        <v>1361</v>
      </c>
      <c r="C3667" t="s">
        <v>97</v>
      </c>
      <c r="D3667">
        <v>11</v>
      </c>
      <c r="E3667">
        <v>11</v>
      </c>
      <c r="F3667">
        <v>0</v>
      </c>
      <c r="G3667">
        <v>6</v>
      </c>
      <c r="H3667">
        <v>83</v>
      </c>
      <c r="J3667">
        <v>76</v>
      </c>
      <c r="K3667">
        <v>83</v>
      </c>
      <c r="L3667">
        <v>75</v>
      </c>
      <c r="M3667">
        <v>89</v>
      </c>
      <c r="N3667">
        <v>75</v>
      </c>
      <c r="O3667">
        <v>63</v>
      </c>
      <c r="P3667">
        <v>76</v>
      </c>
      <c r="Q3667">
        <v>64</v>
      </c>
      <c r="R3667">
        <v>85</v>
      </c>
      <c r="T3667" s="34">
        <f>_xlfn.XLOOKUP(B3667,Demog!$A$2:$A$219,Demog!$P$2:$P$219,,,2)</f>
        <v>53266</v>
      </c>
      <c r="U3667" s="34">
        <f t="shared" si="57"/>
        <v>41</v>
      </c>
      <c r="V3667" s="13">
        <f>IF(OR(Table1[[#This Row],[7d_positivity_public]]=0,ISBLANK(Table1[[#This Row],[7d_positivity_public]])),"",(Table1[[#This Row],[7d_positivity_public]]-Table1[[#This Row],[7d_positivity_all]])/Table1[[#This Row],[7d_positivity_public]])</f>
        <v>0.16666666666666666</v>
      </c>
      <c r="W3667">
        <v>5</v>
      </c>
    </row>
    <row r="3668" spans="1:23" x14ac:dyDescent="0.25">
      <c r="A3668" s="10">
        <v>44470</v>
      </c>
      <c r="B3668">
        <v>1362</v>
      </c>
      <c r="C3668" t="s">
        <v>99</v>
      </c>
      <c r="D3668">
        <v>19</v>
      </c>
      <c r="E3668">
        <v>18</v>
      </c>
      <c r="F3668">
        <v>1</v>
      </c>
      <c r="G3668">
        <v>11</v>
      </c>
      <c r="H3668">
        <v>76</v>
      </c>
      <c r="J3668">
        <v>59</v>
      </c>
      <c r="K3668">
        <v>77</v>
      </c>
      <c r="L3668">
        <v>65</v>
      </c>
      <c r="M3668">
        <v>84</v>
      </c>
      <c r="N3668">
        <v>68</v>
      </c>
      <c r="O3668">
        <v>46</v>
      </c>
      <c r="P3668">
        <v>69</v>
      </c>
      <c r="Q3668">
        <v>53</v>
      </c>
      <c r="R3668">
        <v>80</v>
      </c>
      <c r="T3668" s="34">
        <f>_xlfn.XLOOKUP(B3668,Demog!$A$2:$A$219,Demog!$P$2:$P$219,,,2)</f>
        <v>13583</v>
      </c>
      <c r="U3668" s="34">
        <f t="shared" si="57"/>
        <v>18</v>
      </c>
      <c r="V3668" s="13">
        <f>IF(OR(Table1[[#This Row],[7d_positivity_public]]=0,ISBLANK(Table1[[#This Row],[7d_positivity_public]])),"",(Table1[[#This Row],[7d_positivity_public]]-Table1[[#This Row],[7d_positivity_all]])/Table1[[#This Row],[7d_positivity_public]])</f>
        <v>9.0909090909090912E-2</v>
      </c>
      <c r="W3668">
        <v>10</v>
      </c>
    </row>
    <row r="3669" spans="1:23" x14ac:dyDescent="0.25">
      <c r="A3669" s="10">
        <v>44470</v>
      </c>
      <c r="B3669">
        <v>1371</v>
      </c>
      <c r="C3669" t="s">
        <v>101</v>
      </c>
      <c r="D3669">
        <v>30</v>
      </c>
      <c r="E3669">
        <v>22</v>
      </c>
      <c r="F3669">
        <v>8</v>
      </c>
      <c r="G3669">
        <v>16</v>
      </c>
      <c r="H3669">
        <v>79</v>
      </c>
      <c r="J3669">
        <v>66</v>
      </c>
      <c r="K3669">
        <v>80</v>
      </c>
      <c r="L3669">
        <v>69</v>
      </c>
      <c r="M3669">
        <v>86</v>
      </c>
      <c r="N3669">
        <v>72</v>
      </c>
      <c r="O3669">
        <v>51</v>
      </c>
      <c r="P3669">
        <v>73</v>
      </c>
      <c r="Q3669">
        <v>56</v>
      </c>
      <c r="R3669">
        <v>82</v>
      </c>
      <c r="T3669" s="34">
        <f>_xlfn.XLOOKUP(B3669,Demog!$A$2:$A$219,Demog!$P$2:$P$219,,,2)</f>
        <v>8720</v>
      </c>
      <c r="U3669" s="34">
        <f t="shared" si="57"/>
        <v>18</v>
      </c>
      <c r="V3669" s="13">
        <f>IF(OR(Table1[[#This Row],[7d_positivity_public]]=0,ISBLANK(Table1[[#This Row],[7d_positivity_public]])),"",(Table1[[#This Row],[7d_positivity_public]]-Table1[[#This Row],[7d_positivity_all]])/Table1[[#This Row],[7d_positivity_public]])</f>
        <v>6.25E-2</v>
      </c>
      <c r="W3669">
        <v>15</v>
      </c>
    </row>
    <row r="3670" spans="1:23" x14ac:dyDescent="0.25">
      <c r="A3670" s="10">
        <v>44470</v>
      </c>
      <c r="B3670">
        <v>1372</v>
      </c>
      <c r="C3670" t="s">
        <v>103</v>
      </c>
      <c r="D3670">
        <v>18</v>
      </c>
      <c r="E3670">
        <v>17</v>
      </c>
      <c r="F3670">
        <v>1</v>
      </c>
      <c r="G3670">
        <v>8</v>
      </c>
      <c r="H3670">
        <v>84</v>
      </c>
      <c r="J3670">
        <v>73</v>
      </c>
      <c r="K3670">
        <v>85</v>
      </c>
      <c r="L3670">
        <v>79</v>
      </c>
      <c r="M3670">
        <v>90</v>
      </c>
      <c r="N3670">
        <v>77</v>
      </c>
      <c r="O3670">
        <v>61</v>
      </c>
      <c r="P3670">
        <v>78</v>
      </c>
      <c r="Q3670">
        <v>68</v>
      </c>
      <c r="R3670">
        <v>86</v>
      </c>
      <c r="T3670" s="34">
        <f>_xlfn.XLOOKUP(B3670,Demog!$A$2:$A$219,Demog!$P$2:$P$219,,,2)</f>
        <v>41482</v>
      </c>
      <c r="U3670" s="34">
        <f t="shared" si="57"/>
        <v>52</v>
      </c>
      <c r="V3670" s="13">
        <f>IF(OR(Table1[[#This Row],[7d_positivity_public]]=0,ISBLANK(Table1[[#This Row],[7d_positivity_public]])),"",(Table1[[#This Row],[7d_positivity_public]]-Table1[[#This Row],[7d_positivity_all]])/Table1[[#This Row],[7d_positivity_public]])</f>
        <v>0.125</v>
      </c>
      <c r="W3670">
        <v>7</v>
      </c>
    </row>
    <row r="3671" spans="1:23" x14ac:dyDescent="0.25">
      <c r="A3671" s="10">
        <v>44470</v>
      </c>
      <c r="B3671">
        <v>1373</v>
      </c>
      <c r="C3671" t="s">
        <v>106</v>
      </c>
      <c r="D3671">
        <v>14</v>
      </c>
      <c r="E3671">
        <v>16</v>
      </c>
      <c r="F3671">
        <v>-2</v>
      </c>
      <c r="G3671">
        <v>7</v>
      </c>
      <c r="H3671">
        <v>81</v>
      </c>
      <c r="J3671">
        <v>67</v>
      </c>
      <c r="K3671">
        <v>82</v>
      </c>
      <c r="L3671">
        <v>77</v>
      </c>
      <c r="M3671">
        <v>86</v>
      </c>
      <c r="N3671">
        <v>73</v>
      </c>
      <c r="O3671">
        <v>55</v>
      </c>
      <c r="P3671">
        <v>74</v>
      </c>
      <c r="Q3671">
        <v>66</v>
      </c>
      <c r="R3671">
        <v>82</v>
      </c>
      <c r="T3671" s="34">
        <f>_xlfn.XLOOKUP(B3671,Demog!$A$2:$A$219,Demog!$P$2:$P$219,,,2)</f>
        <v>12922</v>
      </c>
      <c r="U3671" s="34">
        <f t="shared" si="57"/>
        <v>13</v>
      </c>
      <c r="V3671" s="13">
        <f>IF(OR(Table1[[#This Row],[7d_positivity_public]]=0,ISBLANK(Table1[[#This Row],[7d_positivity_public]])),"",(Table1[[#This Row],[7d_positivity_public]]-Table1[[#This Row],[7d_positivity_all]])/Table1[[#This Row],[7d_positivity_public]])</f>
        <v>0.14285714285714285</v>
      </c>
      <c r="W3671">
        <v>6</v>
      </c>
    </row>
    <row r="3672" spans="1:23" x14ac:dyDescent="0.25">
      <c r="A3672" s="10">
        <v>44470</v>
      </c>
      <c r="B3672">
        <v>1374</v>
      </c>
      <c r="C3672" t="s">
        <v>108</v>
      </c>
      <c r="D3672">
        <v>11</v>
      </c>
      <c r="E3672">
        <v>14</v>
      </c>
      <c r="F3672">
        <v>-3</v>
      </c>
      <c r="G3672">
        <v>6</v>
      </c>
      <c r="H3672">
        <v>89</v>
      </c>
      <c r="J3672">
        <v>81</v>
      </c>
      <c r="K3672">
        <v>89</v>
      </c>
      <c r="L3672">
        <v>88</v>
      </c>
      <c r="M3672">
        <v>91</v>
      </c>
      <c r="N3672">
        <v>81</v>
      </c>
      <c r="O3672">
        <v>70</v>
      </c>
      <c r="P3672">
        <v>82</v>
      </c>
      <c r="Q3672">
        <v>77</v>
      </c>
      <c r="R3672">
        <v>87</v>
      </c>
      <c r="T3672" s="34">
        <f>_xlfn.XLOOKUP(B3672,Demog!$A$2:$A$219,Demog!$P$2:$P$219,,,2)</f>
        <v>33401</v>
      </c>
      <c r="U3672" s="34">
        <f t="shared" si="57"/>
        <v>26</v>
      </c>
      <c r="V3672" s="13">
        <f>IF(OR(Table1[[#This Row],[7d_positivity_public]]=0,ISBLANK(Table1[[#This Row],[7d_positivity_public]])),"",(Table1[[#This Row],[7d_positivity_public]]-Table1[[#This Row],[7d_positivity_all]])/Table1[[#This Row],[7d_positivity_public]])</f>
        <v>0.16666666666666666</v>
      </c>
      <c r="W3672">
        <v>5</v>
      </c>
    </row>
    <row r="3673" spans="1:23" x14ac:dyDescent="0.25">
      <c r="A3673" s="10">
        <v>44470</v>
      </c>
      <c r="B3673">
        <v>1375</v>
      </c>
      <c r="C3673" t="s">
        <v>110</v>
      </c>
      <c r="D3673">
        <v>19</v>
      </c>
      <c r="E3673">
        <v>18</v>
      </c>
      <c r="F3673">
        <v>1</v>
      </c>
      <c r="G3673">
        <v>10</v>
      </c>
      <c r="H3673">
        <v>87</v>
      </c>
      <c r="J3673">
        <v>73</v>
      </c>
      <c r="K3673">
        <v>87</v>
      </c>
      <c r="L3673">
        <v>86</v>
      </c>
      <c r="M3673">
        <v>89</v>
      </c>
      <c r="N3673">
        <v>78</v>
      </c>
      <c r="O3673">
        <v>60</v>
      </c>
      <c r="P3673">
        <v>79</v>
      </c>
      <c r="Q3673">
        <v>73</v>
      </c>
      <c r="R3673">
        <v>85</v>
      </c>
      <c r="T3673" s="34">
        <f>_xlfn.XLOOKUP(B3673,Demog!$A$2:$A$219,Demog!$P$2:$P$219,,,2)</f>
        <v>38661</v>
      </c>
      <c r="U3673" s="34">
        <f t="shared" si="57"/>
        <v>51</v>
      </c>
      <c r="V3673" s="13">
        <f>IF(OR(Table1[[#This Row],[7d_positivity_public]]=0,ISBLANK(Table1[[#This Row],[7d_positivity_public]])),"",(Table1[[#This Row],[7d_positivity_public]]-Table1[[#This Row],[7d_positivity_all]])/Table1[[#This Row],[7d_positivity_public]])</f>
        <v>0.1</v>
      </c>
      <c r="W3673">
        <v>9</v>
      </c>
    </row>
    <row r="3674" spans="1:23" x14ac:dyDescent="0.25">
      <c r="A3674" s="10">
        <v>44470</v>
      </c>
      <c r="B3674">
        <v>1376</v>
      </c>
      <c r="C3674" t="s">
        <v>112</v>
      </c>
      <c r="D3674">
        <v>13</v>
      </c>
      <c r="E3674">
        <v>22</v>
      </c>
      <c r="F3674">
        <v>-9</v>
      </c>
      <c r="G3674">
        <v>7</v>
      </c>
      <c r="H3674">
        <v>81</v>
      </c>
      <c r="J3674">
        <v>69</v>
      </c>
      <c r="K3674">
        <v>82</v>
      </c>
      <c r="L3674">
        <v>79</v>
      </c>
      <c r="M3674">
        <v>85</v>
      </c>
      <c r="N3674">
        <v>71</v>
      </c>
      <c r="O3674">
        <v>55</v>
      </c>
      <c r="P3674">
        <v>72</v>
      </c>
      <c r="Q3674">
        <v>66</v>
      </c>
      <c r="R3674">
        <v>80</v>
      </c>
      <c r="T3674" s="34">
        <f>_xlfn.XLOOKUP(B3674,Demog!$A$2:$A$219,Demog!$P$2:$P$219,,,2)</f>
        <v>34796</v>
      </c>
      <c r="U3674" s="34">
        <f t="shared" si="57"/>
        <v>32</v>
      </c>
      <c r="V3674" s="13">
        <f>IF(OR(Table1[[#This Row],[7d_positivity_public]]=0,ISBLANK(Table1[[#This Row],[7d_positivity_public]])),"",(Table1[[#This Row],[7d_positivity_public]]-Table1[[#This Row],[7d_positivity_all]])/Table1[[#This Row],[7d_positivity_public]])</f>
        <v>0.14285714285714285</v>
      </c>
      <c r="W3674">
        <v>6</v>
      </c>
    </row>
    <row r="3675" spans="1:23" x14ac:dyDescent="0.25">
      <c r="A3675" s="10">
        <v>44470</v>
      </c>
      <c r="B3675">
        <v>1377</v>
      </c>
      <c r="C3675" t="s">
        <v>114</v>
      </c>
      <c r="D3675">
        <v>7</v>
      </c>
      <c r="E3675">
        <v>11</v>
      </c>
      <c r="F3675">
        <v>-4</v>
      </c>
      <c r="G3675">
        <v>4</v>
      </c>
      <c r="H3675">
        <v>88</v>
      </c>
      <c r="J3675">
        <v>85</v>
      </c>
      <c r="K3675">
        <v>88</v>
      </c>
      <c r="L3675">
        <v>84</v>
      </c>
      <c r="M3675">
        <v>91</v>
      </c>
      <c r="N3675">
        <v>82</v>
      </c>
      <c r="O3675">
        <v>74</v>
      </c>
      <c r="P3675">
        <v>82</v>
      </c>
      <c r="Q3675">
        <v>76</v>
      </c>
      <c r="R3675">
        <v>88</v>
      </c>
      <c r="T3675" s="34">
        <f>_xlfn.XLOOKUP(B3675,Demog!$A$2:$A$219,Demog!$P$2:$P$219,,,2)</f>
        <v>24900</v>
      </c>
      <c r="U3675" s="34">
        <f t="shared" si="57"/>
        <v>12</v>
      </c>
      <c r="V3675" s="13">
        <f>IF(OR(Table1[[#This Row],[7d_positivity_public]]=0,ISBLANK(Table1[[#This Row],[7d_positivity_public]])),"",(Table1[[#This Row],[7d_positivity_public]]-Table1[[#This Row],[7d_positivity_all]])/Table1[[#This Row],[7d_positivity_public]])</f>
        <v>0.25</v>
      </c>
      <c r="W3675">
        <v>3</v>
      </c>
    </row>
    <row r="3676" spans="1:23" x14ac:dyDescent="0.25">
      <c r="A3676" s="10">
        <v>44470</v>
      </c>
      <c r="B3676">
        <v>1380</v>
      </c>
      <c r="C3676" t="s">
        <v>116</v>
      </c>
      <c r="D3676">
        <v>3</v>
      </c>
      <c r="E3676">
        <v>3</v>
      </c>
      <c r="F3676">
        <v>0</v>
      </c>
      <c r="G3676">
        <v>3</v>
      </c>
      <c r="H3676">
        <v>86</v>
      </c>
      <c r="J3676">
        <v>77</v>
      </c>
      <c r="K3676">
        <v>86</v>
      </c>
      <c r="L3676">
        <v>79</v>
      </c>
      <c r="M3676">
        <v>90</v>
      </c>
      <c r="N3676">
        <v>80</v>
      </c>
      <c r="O3676">
        <v>65</v>
      </c>
      <c r="P3676">
        <v>81</v>
      </c>
      <c r="Q3676">
        <v>70</v>
      </c>
      <c r="R3676">
        <v>87</v>
      </c>
      <c r="T3676" s="34">
        <f>_xlfn.XLOOKUP(B3676,Demog!$A$2:$A$219,Demog!$P$2:$P$219,,,2)</f>
        <v>12110</v>
      </c>
      <c r="U3676" s="34">
        <f t="shared" si="57"/>
        <v>3</v>
      </c>
      <c r="V3676" s="13">
        <f>IF(OR(Table1[[#This Row],[7d_positivity_public]]=0,ISBLANK(Table1[[#This Row],[7d_positivity_public]])),"",(Table1[[#This Row],[7d_positivity_public]]-Table1[[#This Row],[7d_positivity_all]])/Table1[[#This Row],[7d_positivity_public]])</f>
        <v>0</v>
      </c>
      <c r="W3676">
        <v>3</v>
      </c>
    </row>
    <row r="3677" spans="1:23" x14ac:dyDescent="0.25">
      <c r="A3677" s="10">
        <v>44470</v>
      </c>
      <c r="B3677">
        <v>1390</v>
      </c>
      <c r="C3677" t="s">
        <v>118</v>
      </c>
      <c r="D3677">
        <v>38</v>
      </c>
      <c r="E3677">
        <v>43</v>
      </c>
      <c r="F3677">
        <v>-5</v>
      </c>
      <c r="G3677">
        <v>17</v>
      </c>
      <c r="H3677">
        <v>69</v>
      </c>
      <c r="J3677">
        <v>41</v>
      </c>
      <c r="K3677">
        <v>71</v>
      </c>
      <c r="L3677">
        <v>56</v>
      </c>
      <c r="M3677">
        <v>81</v>
      </c>
      <c r="N3677">
        <v>61</v>
      </c>
      <c r="O3677">
        <v>30</v>
      </c>
      <c r="P3677">
        <v>63</v>
      </c>
      <c r="Q3677">
        <v>44</v>
      </c>
      <c r="R3677">
        <v>76</v>
      </c>
      <c r="T3677" s="34">
        <f>_xlfn.XLOOKUP(B3677,Demog!$A$2:$A$219,Demog!$P$2:$P$219,,,2)</f>
        <v>7285</v>
      </c>
      <c r="U3677" s="34">
        <f t="shared" si="57"/>
        <v>19</v>
      </c>
      <c r="V3677" s="13">
        <f>IF(OR(Table1[[#This Row],[7d_positivity_public]]=0,ISBLANK(Table1[[#This Row],[7d_positivity_public]])),"",(Table1[[#This Row],[7d_positivity_public]]-Table1[[#This Row],[7d_positivity_all]])/Table1[[#This Row],[7d_positivity_public]])</f>
        <v>5.8823529411764705E-2</v>
      </c>
      <c r="W3677">
        <v>16</v>
      </c>
    </row>
    <row r="3678" spans="1:23" x14ac:dyDescent="0.25">
      <c r="A3678" s="10">
        <v>44470</v>
      </c>
      <c r="B3678">
        <v>1420</v>
      </c>
      <c r="C3678" t="s">
        <v>120</v>
      </c>
      <c r="D3678">
        <v>16</v>
      </c>
      <c r="E3678">
        <v>20</v>
      </c>
      <c r="F3678">
        <v>-4</v>
      </c>
      <c r="G3678">
        <v>9</v>
      </c>
      <c r="H3678">
        <v>78</v>
      </c>
      <c r="J3678">
        <v>62</v>
      </c>
      <c r="K3678">
        <v>79</v>
      </c>
      <c r="L3678">
        <v>67</v>
      </c>
      <c r="M3678">
        <v>86</v>
      </c>
      <c r="N3678">
        <v>71</v>
      </c>
      <c r="O3678">
        <v>50</v>
      </c>
      <c r="P3678">
        <v>72</v>
      </c>
      <c r="Q3678">
        <v>56</v>
      </c>
      <c r="R3678">
        <v>82</v>
      </c>
      <c r="T3678" s="34">
        <f>_xlfn.XLOOKUP(B3678,Demog!$A$2:$A$219,Demog!$P$2:$P$219,,,2)</f>
        <v>33648</v>
      </c>
      <c r="U3678" s="34">
        <f t="shared" si="57"/>
        <v>38</v>
      </c>
      <c r="V3678" s="13">
        <f>IF(OR(Table1[[#This Row],[7d_positivity_public]]=0,ISBLANK(Table1[[#This Row],[7d_positivity_public]])),"",(Table1[[#This Row],[7d_positivity_public]]-Table1[[#This Row],[7d_positivity_all]])/Table1[[#This Row],[7d_positivity_public]])</f>
        <v>0.1111111111111111</v>
      </c>
      <c r="W3678">
        <v>8</v>
      </c>
    </row>
    <row r="3679" spans="1:23" x14ac:dyDescent="0.25">
      <c r="A3679" s="10">
        <v>44470</v>
      </c>
      <c r="B3679">
        <v>1431</v>
      </c>
      <c r="C3679" t="s">
        <v>226</v>
      </c>
      <c r="D3679">
        <v>20</v>
      </c>
      <c r="E3679">
        <v>21</v>
      </c>
      <c r="F3679">
        <v>-1</v>
      </c>
      <c r="G3679">
        <v>8</v>
      </c>
      <c r="H3679">
        <v>84</v>
      </c>
      <c r="J3679">
        <v>75</v>
      </c>
      <c r="K3679">
        <v>84</v>
      </c>
      <c r="L3679">
        <v>79</v>
      </c>
      <c r="M3679">
        <v>90</v>
      </c>
      <c r="N3679">
        <v>75</v>
      </c>
      <c r="O3679">
        <v>61</v>
      </c>
      <c r="P3679">
        <v>76</v>
      </c>
      <c r="Q3679">
        <v>66</v>
      </c>
      <c r="R3679">
        <v>86</v>
      </c>
      <c r="T3679" s="34">
        <f>_xlfn.XLOOKUP(B3679,Demog!$A$2:$A$219,Demog!$P$2:$P$219,,,2)</f>
        <v>44714</v>
      </c>
      <c r="U3679" s="34">
        <f t="shared" si="57"/>
        <v>63</v>
      </c>
      <c r="V3679" s="13">
        <f>IF(OR(Table1[[#This Row],[7d_positivity_public]]=0,ISBLANK(Table1[[#This Row],[7d_positivity_public]])),"",(Table1[[#This Row],[7d_positivity_public]]-Table1[[#This Row],[7d_positivity_all]])/Table1[[#This Row],[7d_positivity_public]])</f>
        <v>0.125</v>
      </c>
      <c r="W3679">
        <v>7</v>
      </c>
    </row>
    <row r="3680" spans="1:23" x14ac:dyDescent="0.25">
      <c r="A3680" s="10">
        <v>44470</v>
      </c>
      <c r="B3680">
        <v>1432</v>
      </c>
      <c r="C3680" t="s">
        <v>227</v>
      </c>
      <c r="D3680">
        <v>35</v>
      </c>
      <c r="E3680">
        <v>20</v>
      </c>
      <c r="F3680">
        <v>15</v>
      </c>
      <c r="G3680">
        <v>11</v>
      </c>
      <c r="H3680">
        <v>91</v>
      </c>
      <c r="J3680">
        <v>86</v>
      </c>
      <c r="K3680">
        <v>92</v>
      </c>
      <c r="L3680">
        <v>91</v>
      </c>
      <c r="M3680">
        <v>92</v>
      </c>
      <c r="N3680">
        <v>84</v>
      </c>
      <c r="O3680">
        <v>75</v>
      </c>
      <c r="P3680">
        <v>84</v>
      </c>
      <c r="Q3680">
        <v>80</v>
      </c>
      <c r="R3680">
        <v>89</v>
      </c>
      <c r="T3680" s="34">
        <f>_xlfn.XLOOKUP(B3680,Demog!$A$2:$A$219,Demog!$P$2:$P$219,,,2)</f>
        <v>48587</v>
      </c>
      <c r="U3680" s="34">
        <f t="shared" si="57"/>
        <v>119</v>
      </c>
      <c r="V3680" s="13">
        <f>IF(OR(Table1[[#This Row],[7d_positivity_public]]=0,ISBLANK(Table1[[#This Row],[7d_positivity_public]])),"",(Table1[[#This Row],[7d_positivity_public]]-Table1[[#This Row],[7d_positivity_all]])/Table1[[#This Row],[7d_positivity_public]])</f>
        <v>0</v>
      </c>
      <c r="W3680">
        <v>11</v>
      </c>
    </row>
    <row r="3681" spans="1:23" x14ac:dyDescent="0.25">
      <c r="A3681" s="10">
        <v>44470</v>
      </c>
      <c r="B3681">
        <v>1433</v>
      </c>
      <c r="C3681" t="s">
        <v>122</v>
      </c>
      <c r="D3681">
        <v>24</v>
      </c>
      <c r="E3681">
        <v>13</v>
      </c>
      <c r="F3681">
        <v>11</v>
      </c>
      <c r="G3681">
        <v>13</v>
      </c>
      <c r="H3681">
        <v>79</v>
      </c>
      <c r="J3681">
        <v>64</v>
      </c>
      <c r="K3681">
        <v>80</v>
      </c>
      <c r="L3681">
        <v>70</v>
      </c>
      <c r="M3681">
        <v>86</v>
      </c>
      <c r="N3681">
        <v>72</v>
      </c>
      <c r="O3681">
        <v>49</v>
      </c>
      <c r="P3681">
        <v>73</v>
      </c>
      <c r="Q3681">
        <v>58</v>
      </c>
      <c r="R3681">
        <v>82</v>
      </c>
      <c r="T3681" s="34">
        <f>_xlfn.XLOOKUP(B3681,Demog!$A$2:$A$219,Demog!$P$2:$P$219,,,2)</f>
        <v>19986</v>
      </c>
      <c r="U3681" s="34">
        <f t="shared" si="57"/>
        <v>34</v>
      </c>
      <c r="V3681" s="13">
        <f>IF(OR(Table1[[#This Row],[7d_positivity_public]]=0,ISBLANK(Table1[[#This Row],[7d_positivity_public]])),"",(Table1[[#This Row],[7d_positivity_public]]-Table1[[#This Row],[7d_positivity_all]])/Table1[[#This Row],[7d_positivity_public]])</f>
        <v>7.6923076923076927E-2</v>
      </c>
      <c r="W3681">
        <v>12</v>
      </c>
    </row>
    <row r="3682" spans="1:23" x14ac:dyDescent="0.25">
      <c r="A3682" s="10">
        <v>44470</v>
      </c>
      <c r="B3682">
        <v>1490</v>
      </c>
      <c r="C3682" t="s">
        <v>124</v>
      </c>
      <c r="D3682">
        <v>39</v>
      </c>
      <c r="E3682">
        <v>23</v>
      </c>
      <c r="F3682">
        <v>16</v>
      </c>
      <c r="G3682">
        <v>23</v>
      </c>
      <c r="H3682">
        <v>78</v>
      </c>
      <c r="J3682">
        <v>66</v>
      </c>
      <c r="K3682">
        <v>79</v>
      </c>
      <c r="L3682">
        <v>70</v>
      </c>
      <c r="M3682">
        <v>86</v>
      </c>
      <c r="N3682">
        <v>69</v>
      </c>
      <c r="O3682">
        <v>48</v>
      </c>
      <c r="P3682">
        <v>70</v>
      </c>
      <c r="Q3682">
        <v>57</v>
      </c>
      <c r="R3682">
        <v>80</v>
      </c>
      <c r="T3682" s="34">
        <f>_xlfn.XLOOKUP(B3682,Demog!$A$2:$A$219,Demog!$P$2:$P$219,,,2)</f>
        <v>10855</v>
      </c>
      <c r="U3682" s="34">
        <f t="shared" si="57"/>
        <v>30</v>
      </c>
      <c r="V3682" s="13">
        <f>IF(OR(Table1[[#This Row],[7d_positivity_public]]=0,ISBLANK(Table1[[#This Row],[7d_positivity_public]])),"",(Table1[[#This Row],[7d_positivity_public]]-Table1[[#This Row],[7d_positivity_all]])/Table1[[#This Row],[7d_positivity_public]])</f>
        <v>4.3478260869565216E-2</v>
      </c>
      <c r="W3682">
        <v>22</v>
      </c>
    </row>
    <row r="3683" spans="1:23" x14ac:dyDescent="0.25">
      <c r="A3683" s="10">
        <v>44470</v>
      </c>
      <c r="B3683">
        <v>2121</v>
      </c>
      <c r="C3683" t="s">
        <v>126</v>
      </c>
      <c r="D3683">
        <v>41</v>
      </c>
      <c r="E3683">
        <v>31</v>
      </c>
      <c r="F3683">
        <v>10</v>
      </c>
      <c r="G3683">
        <v>9</v>
      </c>
      <c r="H3683">
        <v>81</v>
      </c>
      <c r="J3683">
        <v>71</v>
      </c>
      <c r="K3683">
        <v>82</v>
      </c>
      <c r="L3683">
        <v>76</v>
      </c>
      <c r="M3683">
        <v>88</v>
      </c>
      <c r="N3683">
        <v>74</v>
      </c>
      <c r="O3683">
        <v>60</v>
      </c>
      <c r="P3683">
        <v>76</v>
      </c>
      <c r="Q3683">
        <v>66</v>
      </c>
      <c r="R3683">
        <v>85</v>
      </c>
      <c r="T3683" s="34">
        <f>_xlfn.XLOOKUP(B3683,Demog!$A$2:$A$219,Demog!$P$2:$P$219,,,2)</f>
        <v>51241</v>
      </c>
      <c r="U3683" s="34">
        <f t="shared" si="57"/>
        <v>147</v>
      </c>
      <c r="V3683" s="13">
        <f>IF(OR(Table1[[#This Row],[7d_positivity_public]]=0,ISBLANK(Table1[[#This Row],[7d_positivity_public]])),"",(Table1[[#This Row],[7d_positivity_public]]-Table1[[#This Row],[7d_positivity_all]])/Table1[[#This Row],[7d_positivity_public]])</f>
        <v>0.1111111111111111</v>
      </c>
      <c r="W3683">
        <v>8</v>
      </c>
    </row>
    <row r="3684" spans="1:23" x14ac:dyDescent="0.25">
      <c r="A3684" s="10">
        <v>44470</v>
      </c>
      <c r="B3684">
        <v>2122</v>
      </c>
      <c r="C3684" t="s">
        <v>128</v>
      </c>
      <c r="D3684">
        <v>33</v>
      </c>
      <c r="E3684">
        <v>23</v>
      </c>
      <c r="F3684">
        <v>10</v>
      </c>
      <c r="G3684">
        <v>9</v>
      </c>
      <c r="H3684">
        <v>74</v>
      </c>
      <c r="J3684">
        <v>60</v>
      </c>
      <c r="K3684">
        <v>76</v>
      </c>
      <c r="L3684">
        <v>68</v>
      </c>
      <c r="M3684">
        <v>83</v>
      </c>
      <c r="N3684">
        <v>66</v>
      </c>
      <c r="O3684">
        <v>47</v>
      </c>
      <c r="P3684">
        <v>68</v>
      </c>
      <c r="Q3684">
        <v>57</v>
      </c>
      <c r="R3684">
        <v>79</v>
      </c>
      <c r="T3684" s="34">
        <f>_xlfn.XLOOKUP(B3684,Demog!$A$2:$A$219,Demog!$P$2:$P$219,,,2)</f>
        <v>41936</v>
      </c>
      <c r="U3684" s="34">
        <f t="shared" si="57"/>
        <v>97</v>
      </c>
      <c r="V3684" s="13">
        <f>IF(OR(Table1[[#This Row],[7d_positivity_public]]=0,ISBLANK(Table1[[#This Row],[7d_positivity_public]])),"",(Table1[[#This Row],[7d_positivity_public]]-Table1[[#This Row],[7d_positivity_all]])/Table1[[#This Row],[7d_positivity_public]])</f>
        <v>0.1111111111111111</v>
      </c>
      <c r="W3684">
        <v>8</v>
      </c>
    </row>
    <row r="3685" spans="1:23" x14ac:dyDescent="0.25">
      <c r="A3685" s="10">
        <v>44470</v>
      </c>
      <c r="B3685">
        <v>2131</v>
      </c>
      <c r="C3685" t="s">
        <v>129</v>
      </c>
      <c r="D3685">
        <v>25</v>
      </c>
      <c r="E3685">
        <v>20</v>
      </c>
      <c r="F3685">
        <v>5</v>
      </c>
      <c r="G3685">
        <v>8</v>
      </c>
      <c r="H3685">
        <v>81</v>
      </c>
      <c r="J3685">
        <v>72</v>
      </c>
      <c r="K3685">
        <v>82</v>
      </c>
      <c r="L3685">
        <v>78</v>
      </c>
      <c r="M3685">
        <v>86</v>
      </c>
      <c r="N3685">
        <v>72</v>
      </c>
      <c r="O3685">
        <v>57</v>
      </c>
      <c r="P3685">
        <v>73</v>
      </c>
      <c r="Q3685">
        <v>66</v>
      </c>
      <c r="R3685">
        <v>81</v>
      </c>
      <c r="T3685" s="34">
        <f>_xlfn.XLOOKUP(B3685,Demog!$A$2:$A$219,Demog!$P$2:$P$219,,,2)</f>
        <v>22754</v>
      </c>
      <c r="U3685" s="34">
        <f t="shared" si="57"/>
        <v>40</v>
      </c>
      <c r="V3685" s="13">
        <f>IF(OR(Table1[[#This Row],[7d_positivity_public]]=0,ISBLANK(Table1[[#This Row],[7d_positivity_public]])),"",(Table1[[#This Row],[7d_positivity_public]]-Table1[[#This Row],[7d_positivity_all]])/Table1[[#This Row],[7d_positivity_public]])</f>
        <v>0.125</v>
      </c>
      <c r="W3685">
        <v>7</v>
      </c>
    </row>
    <row r="3686" spans="1:23" x14ac:dyDescent="0.25">
      <c r="A3686" s="10">
        <v>44470</v>
      </c>
      <c r="B3686">
        <v>2132</v>
      </c>
      <c r="C3686" t="s">
        <v>130</v>
      </c>
      <c r="D3686">
        <v>18</v>
      </c>
      <c r="E3686">
        <v>21</v>
      </c>
      <c r="F3686">
        <v>-3</v>
      </c>
      <c r="G3686">
        <v>6</v>
      </c>
      <c r="H3686">
        <v>84</v>
      </c>
      <c r="J3686">
        <v>77</v>
      </c>
      <c r="K3686">
        <v>84</v>
      </c>
      <c r="L3686">
        <v>81</v>
      </c>
      <c r="M3686">
        <v>88</v>
      </c>
      <c r="N3686">
        <v>77</v>
      </c>
      <c r="O3686">
        <v>66</v>
      </c>
      <c r="P3686">
        <v>79</v>
      </c>
      <c r="Q3686">
        <v>73</v>
      </c>
      <c r="R3686">
        <v>85</v>
      </c>
      <c r="T3686" s="34">
        <f>_xlfn.XLOOKUP(B3686,Demog!$A$2:$A$219,Demog!$P$2:$P$219,,,2)</f>
        <v>35584</v>
      </c>
      <c r="U3686" s="34">
        <f t="shared" si="57"/>
        <v>45</v>
      </c>
      <c r="V3686" s="13">
        <f>IF(OR(Table1[[#This Row],[7d_positivity_public]]=0,ISBLANK(Table1[[#This Row],[7d_positivity_public]])),"",(Table1[[#This Row],[7d_positivity_public]]-Table1[[#This Row],[7d_positivity_all]])/Table1[[#This Row],[7d_positivity_public]])</f>
        <v>0.16666666666666666</v>
      </c>
      <c r="W3686">
        <v>5</v>
      </c>
    </row>
    <row r="3687" spans="1:23" x14ac:dyDescent="0.25">
      <c r="A3687" s="10">
        <v>44470</v>
      </c>
      <c r="B3687">
        <v>2133</v>
      </c>
      <c r="C3687" t="s">
        <v>131</v>
      </c>
      <c r="D3687">
        <v>16</v>
      </c>
      <c r="E3687">
        <v>12</v>
      </c>
      <c r="F3687">
        <v>4</v>
      </c>
      <c r="G3687">
        <v>8</v>
      </c>
      <c r="H3687">
        <v>88</v>
      </c>
      <c r="J3687">
        <v>77</v>
      </c>
      <c r="K3687">
        <v>90</v>
      </c>
      <c r="L3687">
        <v>88</v>
      </c>
      <c r="M3687">
        <v>91</v>
      </c>
      <c r="N3687">
        <v>80</v>
      </c>
      <c r="O3687">
        <v>64</v>
      </c>
      <c r="P3687">
        <v>81</v>
      </c>
      <c r="Q3687">
        <v>77</v>
      </c>
      <c r="R3687">
        <v>86</v>
      </c>
      <c r="T3687" s="34">
        <f>_xlfn.XLOOKUP(B3687,Demog!$A$2:$A$219,Demog!$P$2:$P$219,,,2)</f>
        <v>58511</v>
      </c>
      <c r="U3687" s="34">
        <f t="shared" si="57"/>
        <v>66</v>
      </c>
      <c r="V3687" s="13">
        <f>IF(OR(Table1[[#This Row],[7d_positivity_public]]=0,ISBLANK(Table1[[#This Row],[7d_positivity_public]])),"",(Table1[[#This Row],[7d_positivity_public]]-Table1[[#This Row],[7d_positivity_all]])/Table1[[#This Row],[7d_positivity_public]])</f>
        <v>0.125</v>
      </c>
      <c r="W3687">
        <v>7</v>
      </c>
    </row>
    <row r="3688" spans="1:23" x14ac:dyDescent="0.25">
      <c r="A3688" s="10">
        <v>44470</v>
      </c>
      <c r="B3688">
        <v>2134</v>
      </c>
      <c r="C3688" t="s">
        <v>132</v>
      </c>
      <c r="D3688">
        <v>41</v>
      </c>
      <c r="E3688">
        <v>33</v>
      </c>
      <c r="F3688">
        <v>8</v>
      </c>
      <c r="G3688">
        <v>11</v>
      </c>
      <c r="H3688">
        <v>84</v>
      </c>
      <c r="J3688">
        <v>68</v>
      </c>
      <c r="K3688">
        <v>85</v>
      </c>
      <c r="L3688">
        <v>85</v>
      </c>
      <c r="M3688">
        <v>86</v>
      </c>
      <c r="N3688">
        <v>75</v>
      </c>
      <c r="O3688">
        <v>54</v>
      </c>
      <c r="P3688">
        <v>77</v>
      </c>
      <c r="Q3688">
        <v>74</v>
      </c>
      <c r="R3688">
        <v>81</v>
      </c>
      <c r="T3688" s="34">
        <f>_xlfn.XLOOKUP(B3688,Demog!$A$2:$A$219,Demog!$P$2:$P$219,,,2)</f>
        <v>24836</v>
      </c>
      <c r="U3688" s="34">
        <f t="shared" si="57"/>
        <v>71</v>
      </c>
      <c r="V3688" s="13">
        <f>IF(OR(Table1[[#This Row],[7d_positivity_public]]=0,ISBLANK(Table1[[#This Row],[7d_positivity_public]])),"",(Table1[[#This Row],[7d_positivity_public]]-Table1[[#This Row],[7d_positivity_all]])/Table1[[#This Row],[7d_positivity_public]])</f>
        <v>0.18181818181818182</v>
      </c>
      <c r="W3688">
        <v>9</v>
      </c>
    </row>
    <row r="3689" spans="1:23" x14ac:dyDescent="0.25">
      <c r="A3689" s="10">
        <v>44470</v>
      </c>
      <c r="B3689">
        <v>2141</v>
      </c>
      <c r="C3689" t="s">
        <v>133</v>
      </c>
      <c r="D3689">
        <v>18</v>
      </c>
      <c r="E3689">
        <v>25</v>
      </c>
      <c r="F3689">
        <v>-7</v>
      </c>
      <c r="G3689">
        <v>6</v>
      </c>
      <c r="H3689">
        <v>79</v>
      </c>
      <c r="J3689">
        <v>70</v>
      </c>
      <c r="K3689">
        <v>80</v>
      </c>
      <c r="L3689">
        <v>73</v>
      </c>
      <c r="M3689">
        <v>87</v>
      </c>
      <c r="N3689">
        <v>71</v>
      </c>
      <c r="O3689">
        <v>58</v>
      </c>
      <c r="P3689">
        <v>72</v>
      </c>
      <c r="Q3689">
        <v>63</v>
      </c>
      <c r="R3689">
        <v>82</v>
      </c>
      <c r="T3689" s="34">
        <f>_xlfn.XLOOKUP(B3689,Demog!$A$2:$A$219,Demog!$P$2:$P$219,,,2)</f>
        <v>26303</v>
      </c>
      <c r="U3689" s="34">
        <f t="shared" si="57"/>
        <v>33</v>
      </c>
      <c r="V3689" s="13">
        <f>IF(OR(Table1[[#This Row],[7d_positivity_public]]=0,ISBLANK(Table1[[#This Row],[7d_positivity_public]])),"",(Table1[[#This Row],[7d_positivity_public]]-Table1[[#This Row],[7d_positivity_all]])/Table1[[#This Row],[7d_positivity_public]])</f>
        <v>0.16666666666666666</v>
      </c>
      <c r="W3689">
        <v>5</v>
      </c>
    </row>
    <row r="3690" spans="1:23" x14ac:dyDescent="0.25">
      <c r="A3690" s="10">
        <v>44470</v>
      </c>
      <c r="B3690">
        <v>2142</v>
      </c>
      <c r="C3690" t="s">
        <v>134</v>
      </c>
      <c r="D3690">
        <v>26</v>
      </c>
      <c r="E3690">
        <v>22</v>
      </c>
      <c r="F3690">
        <v>4</v>
      </c>
      <c r="G3690">
        <v>10</v>
      </c>
      <c r="H3690">
        <v>78</v>
      </c>
      <c r="J3690">
        <v>69</v>
      </c>
      <c r="K3690">
        <v>79</v>
      </c>
      <c r="L3690">
        <v>73</v>
      </c>
      <c r="M3690">
        <v>84</v>
      </c>
      <c r="N3690">
        <v>70</v>
      </c>
      <c r="O3690">
        <v>57</v>
      </c>
      <c r="P3690">
        <v>72</v>
      </c>
      <c r="Q3690">
        <v>63</v>
      </c>
      <c r="R3690">
        <v>80</v>
      </c>
      <c r="T3690" s="34">
        <f>_xlfn.XLOOKUP(B3690,Demog!$A$2:$A$219,Demog!$P$2:$P$219,,,2)</f>
        <v>16854</v>
      </c>
      <c r="U3690" s="34">
        <f t="shared" si="57"/>
        <v>31</v>
      </c>
      <c r="V3690" s="13">
        <f>IF(OR(Table1[[#This Row],[7d_positivity_public]]=0,ISBLANK(Table1[[#This Row],[7d_positivity_public]])),"",(Table1[[#This Row],[7d_positivity_public]]-Table1[[#This Row],[7d_positivity_all]])/Table1[[#This Row],[7d_positivity_public]])</f>
        <v>0.1</v>
      </c>
      <c r="W3690">
        <v>9</v>
      </c>
    </row>
    <row r="3691" spans="1:23" x14ac:dyDescent="0.25">
      <c r="A3691" s="10">
        <v>44470</v>
      </c>
      <c r="B3691">
        <v>2150</v>
      </c>
      <c r="C3691" t="s">
        <v>135</v>
      </c>
      <c r="D3691">
        <v>28</v>
      </c>
      <c r="E3691">
        <v>34</v>
      </c>
      <c r="F3691">
        <v>-6</v>
      </c>
      <c r="G3691">
        <v>11</v>
      </c>
      <c r="H3691">
        <v>82</v>
      </c>
      <c r="J3691">
        <v>66</v>
      </c>
      <c r="K3691">
        <v>83</v>
      </c>
      <c r="L3691">
        <v>75</v>
      </c>
      <c r="M3691">
        <v>89</v>
      </c>
      <c r="N3691">
        <v>74</v>
      </c>
      <c r="O3691">
        <v>55</v>
      </c>
      <c r="P3691">
        <v>76</v>
      </c>
      <c r="Q3691">
        <v>62</v>
      </c>
      <c r="R3691">
        <v>85</v>
      </c>
      <c r="T3691" s="34">
        <f>_xlfn.XLOOKUP(B3691,Demog!$A$2:$A$219,Demog!$P$2:$P$219,,,2)</f>
        <v>9696</v>
      </c>
      <c r="U3691" s="34">
        <f t="shared" si="57"/>
        <v>19</v>
      </c>
      <c r="V3691" s="13">
        <f>IF(OR(Table1[[#This Row],[7d_positivity_public]]=0,ISBLANK(Table1[[#This Row],[7d_positivity_public]])),"",(Table1[[#This Row],[7d_positivity_public]]-Table1[[#This Row],[7d_positivity_all]])/Table1[[#This Row],[7d_positivity_public]])</f>
        <v>0</v>
      </c>
      <c r="W3691">
        <v>11</v>
      </c>
    </row>
    <row r="3692" spans="1:23" x14ac:dyDescent="0.25">
      <c r="A3692" s="10">
        <v>44470</v>
      </c>
      <c r="B3692">
        <v>2210</v>
      </c>
      <c r="C3692" t="s">
        <v>136</v>
      </c>
      <c r="D3692">
        <v>7</v>
      </c>
      <c r="E3692">
        <v>7</v>
      </c>
      <c r="F3692">
        <v>0</v>
      </c>
      <c r="G3692">
        <v>4</v>
      </c>
      <c r="H3692">
        <v>91</v>
      </c>
      <c r="J3692">
        <v>88</v>
      </c>
      <c r="K3692">
        <v>91</v>
      </c>
      <c r="L3692">
        <v>92</v>
      </c>
      <c r="M3692">
        <v>90</v>
      </c>
      <c r="N3692">
        <v>85</v>
      </c>
      <c r="O3692">
        <v>79</v>
      </c>
      <c r="P3692">
        <v>86</v>
      </c>
      <c r="Q3692">
        <v>84</v>
      </c>
      <c r="R3692">
        <v>87</v>
      </c>
      <c r="T3692" s="34">
        <f>_xlfn.XLOOKUP(B3692,Demog!$A$2:$A$219,Demog!$P$2:$P$219,,,2)</f>
        <v>70996</v>
      </c>
      <c r="U3692" s="34">
        <f t="shared" si="57"/>
        <v>35</v>
      </c>
      <c r="V3692" s="13">
        <f>IF(OR(Table1[[#This Row],[7d_positivity_public]]=0,ISBLANK(Table1[[#This Row],[7d_positivity_public]])),"",(Table1[[#This Row],[7d_positivity_public]]-Table1[[#This Row],[7d_positivity_all]])/Table1[[#This Row],[7d_positivity_public]])</f>
        <v>0.25</v>
      </c>
      <c r="W3692">
        <v>3</v>
      </c>
    </row>
    <row r="3693" spans="1:23" x14ac:dyDescent="0.25">
      <c r="A3693" s="10">
        <v>44470</v>
      </c>
      <c r="B3693">
        <v>2221</v>
      </c>
      <c r="C3693" t="s">
        <v>137</v>
      </c>
      <c r="D3693">
        <v>9</v>
      </c>
      <c r="E3693">
        <v>6</v>
      </c>
      <c r="F3693">
        <v>3</v>
      </c>
      <c r="G3693">
        <v>4</v>
      </c>
      <c r="H3693">
        <v>93</v>
      </c>
      <c r="J3693">
        <v>89</v>
      </c>
      <c r="K3693">
        <v>93</v>
      </c>
      <c r="L3693">
        <v>96</v>
      </c>
      <c r="M3693">
        <v>90</v>
      </c>
      <c r="N3693">
        <v>87</v>
      </c>
      <c r="O3693">
        <v>81</v>
      </c>
      <c r="P3693">
        <v>88</v>
      </c>
      <c r="Q3693">
        <v>88</v>
      </c>
      <c r="R3693">
        <v>87</v>
      </c>
      <c r="T3693" s="34">
        <f>_xlfn.XLOOKUP(B3693,Demog!$A$2:$A$219,Demog!$P$2:$P$219,,,2)</f>
        <v>47161</v>
      </c>
      <c r="U3693" s="34">
        <f t="shared" si="57"/>
        <v>30</v>
      </c>
      <c r="V3693" s="13">
        <f>IF(OR(Table1[[#This Row],[7d_positivity_public]]=0,ISBLANK(Table1[[#This Row],[7d_positivity_public]])),"",(Table1[[#This Row],[7d_positivity_public]]-Table1[[#This Row],[7d_positivity_all]])/Table1[[#This Row],[7d_positivity_public]])</f>
        <v>0.25</v>
      </c>
      <c r="W3693">
        <v>3</v>
      </c>
    </row>
    <row r="3694" spans="1:23" x14ac:dyDescent="0.25">
      <c r="A3694" s="10">
        <v>44470</v>
      </c>
      <c r="B3694">
        <v>2222</v>
      </c>
      <c r="C3694" t="s">
        <v>138</v>
      </c>
      <c r="D3694">
        <v>7</v>
      </c>
      <c r="E3694">
        <v>4</v>
      </c>
      <c r="F3694">
        <v>3</v>
      </c>
      <c r="G3694">
        <v>3</v>
      </c>
      <c r="H3694">
        <v>92</v>
      </c>
      <c r="J3694">
        <v>88</v>
      </c>
      <c r="K3694">
        <v>92</v>
      </c>
      <c r="L3694">
        <v>95</v>
      </c>
      <c r="M3694">
        <v>88</v>
      </c>
      <c r="N3694">
        <v>86</v>
      </c>
      <c r="O3694">
        <v>80</v>
      </c>
      <c r="P3694">
        <v>86</v>
      </c>
      <c r="Q3694">
        <v>87</v>
      </c>
      <c r="R3694">
        <v>86</v>
      </c>
      <c r="T3694" s="34">
        <f>_xlfn.XLOOKUP(B3694,Demog!$A$2:$A$219,Demog!$P$2:$P$219,,,2)</f>
        <v>45434</v>
      </c>
      <c r="U3694" s="34">
        <f t="shared" si="57"/>
        <v>22</v>
      </c>
      <c r="V3694" s="13">
        <f>IF(OR(Table1[[#This Row],[7d_positivity_public]]=0,ISBLANK(Table1[[#This Row],[7d_positivity_public]])),"",(Table1[[#This Row],[7d_positivity_public]]-Table1[[#This Row],[7d_positivity_all]])/Table1[[#This Row],[7d_positivity_public]])</f>
        <v>0.33333333333333331</v>
      </c>
      <c r="W3694">
        <v>2</v>
      </c>
    </row>
    <row r="3695" spans="1:23" x14ac:dyDescent="0.25">
      <c r="A3695" s="10">
        <v>44470</v>
      </c>
      <c r="B3695">
        <v>2223</v>
      </c>
      <c r="C3695" t="s">
        <v>139</v>
      </c>
      <c r="D3695">
        <v>8</v>
      </c>
      <c r="E3695">
        <v>8</v>
      </c>
      <c r="F3695">
        <v>0</v>
      </c>
      <c r="G3695">
        <v>5</v>
      </c>
      <c r="H3695">
        <v>90</v>
      </c>
      <c r="J3695">
        <v>88</v>
      </c>
      <c r="K3695">
        <v>91</v>
      </c>
      <c r="L3695">
        <v>94</v>
      </c>
      <c r="M3695">
        <v>87</v>
      </c>
      <c r="N3695">
        <v>84</v>
      </c>
      <c r="O3695">
        <v>79</v>
      </c>
      <c r="P3695">
        <v>85</v>
      </c>
      <c r="Q3695">
        <v>86</v>
      </c>
      <c r="R3695">
        <v>84</v>
      </c>
      <c r="T3695" s="34">
        <f>_xlfn.XLOOKUP(B3695,Demog!$A$2:$A$219,Demog!$P$2:$P$219,,,2)</f>
        <v>81414</v>
      </c>
      <c r="U3695" s="34">
        <f t="shared" si="57"/>
        <v>46</v>
      </c>
      <c r="V3695" s="13">
        <f>IF(OR(Table1[[#This Row],[7d_positivity_public]]=0,ISBLANK(Table1[[#This Row],[7d_positivity_public]])),"",(Table1[[#This Row],[7d_positivity_public]]-Table1[[#This Row],[7d_positivity_all]])/Table1[[#This Row],[7d_positivity_public]])</f>
        <v>0.8</v>
      </c>
      <c r="W3695">
        <v>1</v>
      </c>
    </row>
    <row r="3696" spans="1:23" x14ac:dyDescent="0.25">
      <c r="A3696" s="10">
        <v>44470</v>
      </c>
      <c r="B3696">
        <v>2224</v>
      </c>
      <c r="C3696" t="s">
        <v>140</v>
      </c>
      <c r="D3696">
        <v>12</v>
      </c>
      <c r="E3696">
        <v>11</v>
      </c>
      <c r="F3696">
        <v>1</v>
      </c>
      <c r="G3696">
        <v>6</v>
      </c>
      <c r="H3696">
        <v>89</v>
      </c>
      <c r="J3696">
        <v>85</v>
      </c>
      <c r="K3696">
        <v>90</v>
      </c>
      <c r="L3696">
        <v>91</v>
      </c>
      <c r="M3696">
        <v>88</v>
      </c>
      <c r="N3696">
        <v>83</v>
      </c>
      <c r="O3696">
        <v>75</v>
      </c>
      <c r="P3696">
        <v>84</v>
      </c>
      <c r="Q3696">
        <v>83</v>
      </c>
      <c r="R3696">
        <v>85</v>
      </c>
      <c r="T3696" s="34">
        <f>_xlfn.XLOOKUP(B3696,Demog!$A$2:$A$219,Demog!$P$2:$P$219,,,2)</f>
        <v>58746</v>
      </c>
      <c r="U3696" s="34">
        <f t="shared" si="57"/>
        <v>49</v>
      </c>
      <c r="V3696" s="13">
        <f>IF(OR(Table1[[#This Row],[7d_positivity_public]]=0,ISBLANK(Table1[[#This Row],[7d_positivity_public]])),"",(Table1[[#This Row],[7d_positivity_public]]-Table1[[#This Row],[7d_positivity_all]])/Table1[[#This Row],[7d_positivity_public]])</f>
        <v>0.33333333333333331</v>
      </c>
      <c r="W3696">
        <v>4</v>
      </c>
    </row>
    <row r="3697" spans="1:23" x14ac:dyDescent="0.25">
      <c r="A3697" s="10">
        <v>44470</v>
      </c>
      <c r="B3697">
        <v>2231</v>
      </c>
      <c r="C3697" t="s">
        <v>141</v>
      </c>
      <c r="D3697">
        <v>13</v>
      </c>
      <c r="E3697">
        <v>16</v>
      </c>
      <c r="F3697">
        <v>-3</v>
      </c>
      <c r="G3697">
        <v>5</v>
      </c>
      <c r="H3697">
        <v>85</v>
      </c>
      <c r="J3697">
        <v>80</v>
      </c>
      <c r="K3697">
        <v>86</v>
      </c>
      <c r="L3697">
        <v>81</v>
      </c>
      <c r="M3697">
        <v>90</v>
      </c>
      <c r="N3697">
        <v>78</v>
      </c>
      <c r="O3697">
        <v>69</v>
      </c>
      <c r="P3697">
        <v>79</v>
      </c>
      <c r="Q3697">
        <v>71</v>
      </c>
      <c r="R3697">
        <v>86</v>
      </c>
      <c r="T3697" s="34">
        <f>_xlfn.XLOOKUP(B3697,Demog!$A$2:$A$219,Demog!$P$2:$P$219,,,2)</f>
        <v>30824</v>
      </c>
      <c r="U3697" s="34">
        <f t="shared" si="57"/>
        <v>28</v>
      </c>
      <c r="V3697" s="13">
        <f>IF(OR(Table1[[#This Row],[7d_positivity_public]]=0,ISBLANK(Table1[[#This Row],[7d_positivity_public]])),"",(Table1[[#This Row],[7d_positivity_public]]-Table1[[#This Row],[7d_positivity_all]])/Table1[[#This Row],[7d_positivity_public]])</f>
        <v>0.2</v>
      </c>
      <c r="W3697">
        <v>4</v>
      </c>
    </row>
    <row r="3698" spans="1:23" x14ac:dyDescent="0.25">
      <c r="A3698" s="10">
        <v>44470</v>
      </c>
      <c r="B3698">
        <v>2232</v>
      </c>
      <c r="C3698" t="s">
        <v>142</v>
      </c>
      <c r="D3698">
        <v>21</v>
      </c>
      <c r="E3698">
        <v>16</v>
      </c>
      <c r="F3698">
        <v>5</v>
      </c>
      <c r="G3698">
        <v>8</v>
      </c>
      <c r="H3698">
        <v>90</v>
      </c>
      <c r="J3698">
        <v>87</v>
      </c>
      <c r="K3698">
        <v>90</v>
      </c>
      <c r="L3698">
        <v>88</v>
      </c>
      <c r="M3698">
        <v>92</v>
      </c>
      <c r="N3698">
        <v>85</v>
      </c>
      <c r="O3698">
        <v>78</v>
      </c>
      <c r="P3698">
        <v>85</v>
      </c>
      <c r="Q3698">
        <v>80</v>
      </c>
      <c r="R3698">
        <v>90</v>
      </c>
      <c r="T3698" s="34">
        <f>_xlfn.XLOOKUP(B3698,Demog!$A$2:$A$219,Demog!$P$2:$P$219,,,2)</f>
        <v>18835</v>
      </c>
      <c r="U3698" s="34">
        <f t="shared" si="57"/>
        <v>28</v>
      </c>
      <c r="V3698" s="13">
        <f>IF(OR(Table1[[#This Row],[7d_positivity_public]]=0,ISBLANK(Table1[[#This Row],[7d_positivity_public]])),"",(Table1[[#This Row],[7d_positivity_public]]-Table1[[#This Row],[7d_positivity_all]])/Table1[[#This Row],[7d_positivity_public]])</f>
        <v>0.125</v>
      </c>
      <c r="W3698">
        <v>7</v>
      </c>
    </row>
    <row r="3699" spans="1:23" x14ac:dyDescent="0.25">
      <c r="A3699" s="10">
        <v>44470</v>
      </c>
      <c r="B3699">
        <v>2233</v>
      </c>
      <c r="C3699" t="s">
        <v>143</v>
      </c>
      <c r="D3699">
        <v>35</v>
      </c>
      <c r="E3699">
        <v>22</v>
      </c>
      <c r="F3699">
        <v>13</v>
      </c>
      <c r="G3699">
        <v>9</v>
      </c>
      <c r="H3699">
        <v>85</v>
      </c>
      <c r="J3699">
        <v>82</v>
      </c>
      <c r="K3699">
        <v>86</v>
      </c>
      <c r="L3699">
        <v>82</v>
      </c>
      <c r="M3699">
        <v>90</v>
      </c>
      <c r="N3699">
        <v>79</v>
      </c>
      <c r="O3699">
        <v>72</v>
      </c>
      <c r="P3699">
        <v>79</v>
      </c>
      <c r="Q3699">
        <v>73</v>
      </c>
      <c r="R3699">
        <v>86</v>
      </c>
      <c r="T3699" s="34">
        <f>_xlfn.XLOOKUP(B3699,Demog!$A$2:$A$219,Demog!$P$2:$P$219,,,2)</f>
        <v>51442</v>
      </c>
      <c r="U3699" s="34">
        <f t="shared" si="57"/>
        <v>126</v>
      </c>
      <c r="V3699" s="13">
        <f>IF(OR(Table1[[#This Row],[7d_positivity_public]]=0,ISBLANK(Table1[[#This Row],[7d_positivity_public]])),"",(Table1[[#This Row],[7d_positivity_public]]-Table1[[#This Row],[7d_positivity_all]])/Table1[[#This Row],[7d_positivity_public]])</f>
        <v>0.1111111111111111</v>
      </c>
      <c r="W3699">
        <v>8</v>
      </c>
    </row>
    <row r="3700" spans="1:23" x14ac:dyDescent="0.25">
      <c r="A3700" s="10">
        <v>44470</v>
      </c>
      <c r="B3700">
        <v>2241</v>
      </c>
      <c r="C3700" t="s">
        <v>144</v>
      </c>
      <c r="D3700">
        <v>4</v>
      </c>
      <c r="E3700">
        <v>6</v>
      </c>
      <c r="F3700">
        <v>-2</v>
      </c>
      <c r="G3700">
        <v>2</v>
      </c>
      <c r="H3700">
        <v>89</v>
      </c>
      <c r="J3700">
        <v>89</v>
      </c>
      <c r="K3700">
        <v>89</v>
      </c>
      <c r="L3700">
        <v>89</v>
      </c>
      <c r="M3700">
        <v>88</v>
      </c>
      <c r="N3700">
        <v>84</v>
      </c>
      <c r="O3700">
        <v>82</v>
      </c>
      <c r="P3700">
        <v>84</v>
      </c>
      <c r="Q3700">
        <v>83</v>
      </c>
      <c r="R3700">
        <v>86</v>
      </c>
      <c r="T3700" s="34">
        <f>_xlfn.XLOOKUP(B3700,Demog!$A$2:$A$219,Demog!$P$2:$P$219,,,2)</f>
        <v>40842</v>
      </c>
      <c r="U3700" s="34">
        <f t="shared" si="57"/>
        <v>11</v>
      </c>
      <c r="V3700" s="13">
        <f>IF(OR(Table1[[#This Row],[7d_positivity_public]]=0,ISBLANK(Table1[[#This Row],[7d_positivity_public]])),"",(Table1[[#This Row],[7d_positivity_public]]-Table1[[#This Row],[7d_positivity_all]])/Table1[[#This Row],[7d_positivity_public]])</f>
        <v>0</v>
      </c>
      <c r="W3700">
        <v>2</v>
      </c>
    </row>
    <row r="3701" spans="1:23" x14ac:dyDescent="0.25">
      <c r="A3701" s="10">
        <v>44470</v>
      </c>
      <c r="B3701">
        <v>2242</v>
      </c>
      <c r="C3701" t="s">
        <v>145</v>
      </c>
      <c r="D3701">
        <v>9</v>
      </c>
      <c r="E3701">
        <v>5</v>
      </c>
      <c r="F3701">
        <v>4</v>
      </c>
      <c r="G3701">
        <v>4</v>
      </c>
      <c r="H3701">
        <v>90</v>
      </c>
      <c r="J3701">
        <v>87</v>
      </c>
      <c r="K3701">
        <v>91</v>
      </c>
      <c r="L3701">
        <v>91</v>
      </c>
      <c r="M3701">
        <v>90</v>
      </c>
      <c r="N3701">
        <v>85</v>
      </c>
      <c r="O3701">
        <v>78</v>
      </c>
      <c r="P3701">
        <v>86</v>
      </c>
      <c r="Q3701">
        <v>84</v>
      </c>
      <c r="R3701">
        <v>88</v>
      </c>
      <c r="T3701" s="34">
        <f>_xlfn.XLOOKUP(B3701,Demog!$A$2:$A$219,Demog!$P$2:$P$219,,,2)</f>
        <v>70406</v>
      </c>
      <c r="U3701" s="34">
        <f t="shared" si="57"/>
        <v>44</v>
      </c>
      <c r="V3701" s="13">
        <f>IF(OR(Table1[[#This Row],[7d_positivity_public]]=0,ISBLANK(Table1[[#This Row],[7d_positivity_public]])),"",(Table1[[#This Row],[7d_positivity_public]]-Table1[[#This Row],[7d_positivity_all]])/Table1[[#This Row],[7d_positivity_public]])</f>
        <v>0.25</v>
      </c>
      <c r="W3701">
        <v>3</v>
      </c>
    </row>
    <row r="3702" spans="1:23" x14ac:dyDescent="0.25">
      <c r="A3702" s="10">
        <v>44470</v>
      </c>
      <c r="B3702">
        <v>2243</v>
      </c>
      <c r="C3702" t="s">
        <v>146</v>
      </c>
      <c r="D3702">
        <v>8</v>
      </c>
      <c r="E3702">
        <v>5</v>
      </c>
      <c r="F3702">
        <v>3</v>
      </c>
      <c r="G3702">
        <v>3</v>
      </c>
      <c r="H3702">
        <v>89</v>
      </c>
      <c r="J3702">
        <v>86</v>
      </c>
      <c r="K3702">
        <v>89</v>
      </c>
      <c r="L3702">
        <v>88</v>
      </c>
      <c r="M3702">
        <v>90</v>
      </c>
      <c r="N3702">
        <v>84</v>
      </c>
      <c r="O3702">
        <v>78</v>
      </c>
      <c r="P3702">
        <v>84</v>
      </c>
      <c r="Q3702">
        <v>81</v>
      </c>
      <c r="R3702">
        <v>87</v>
      </c>
      <c r="T3702" s="34">
        <f>_xlfn.XLOOKUP(B3702,Demog!$A$2:$A$219,Demog!$P$2:$P$219,,,2)</f>
        <v>28129</v>
      </c>
      <c r="U3702" s="34">
        <f t="shared" si="57"/>
        <v>16</v>
      </c>
      <c r="V3702" s="13">
        <f>IF(OR(Table1[[#This Row],[7d_positivity_public]]=0,ISBLANK(Table1[[#This Row],[7d_positivity_public]])),"",(Table1[[#This Row],[7d_positivity_public]]-Table1[[#This Row],[7d_positivity_all]])/Table1[[#This Row],[7d_positivity_public]])</f>
        <v>0</v>
      </c>
      <c r="W3702">
        <v>3</v>
      </c>
    </row>
    <row r="3703" spans="1:23" x14ac:dyDescent="0.25">
      <c r="A3703" s="10">
        <v>44470</v>
      </c>
      <c r="B3703">
        <v>2244</v>
      </c>
      <c r="C3703" t="s">
        <v>147</v>
      </c>
      <c r="D3703">
        <v>8</v>
      </c>
      <c r="E3703">
        <v>11</v>
      </c>
      <c r="F3703">
        <v>-3</v>
      </c>
      <c r="G3703">
        <v>3</v>
      </c>
      <c r="H3703">
        <v>88</v>
      </c>
      <c r="J3703">
        <v>86</v>
      </c>
      <c r="K3703">
        <v>89</v>
      </c>
      <c r="L3703">
        <v>87</v>
      </c>
      <c r="M3703">
        <v>91</v>
      </c>
      <c r="N3703">
        <v>83</v>
      </c>
      <c r="O3703">
        <v>78</v>
      </c>
      <c r="P3703">
        <v>83</v>
      </c>
      <c r="Q3703">
        <v>79</v>
      </c>
      <c r="R3703">
        <v>88</v>
      </c>
      <c r="T3703" s="34">
        <f>_xlfn.XLOOKUP(B3703,Demog!$A$2:$A$219,Demog!$P$2:$P$219,,,2)</f>
        <v>58612</v>
      </c>
      <c r="U3703" s="34">
        <f t="shared" si="57"/>
        <v>33</v>
      </c>
      <c r="V3703" s="13">
        <f>IF(OR(Table1[[#This Row],[7d_positivity_public]]=0,ISBLANK(Table1[[#This Row],[7d_positivity_public]])),"",(Table1[[#This Row],[7d_positivity_public]]-Table1[[#This Row],[7d_positivity_all]])/Table1[[#This Row],[7d_positivity_public]])</f>
        <v>0</v>
      </c>
      <c r="W3703">
        <v>3</v>
      </c>
    </row>
    <row r="3704" spans="1:23" x14ac:dyDescent="0.25">
      <c r="A3704" s="10">
        <v>44470</v>
      </c>
      <c r="B3704">
        <v>2245</v>
      </c>
      <c r="C3704" t="s">
        <v>148</v>
      </c>
      <c r="D3704">
        <v>6</v>
      </c>
      <c r="E3704">
        <v>5</v>
      </c>
      <c r="F3704">
        <v>1</v>
      </c>
      <c r="G3704">
        <v>3</v>
      </c>
      <c r="H3704">
        <v>90</v>
      </c>
      <c r="J3704">
        <v>89</v>
      </c>
      <c r="K3704">
        <v>90</v>
      </c>
      <c r="L3704">
        <v>90</v>
      </c>
      <c r="M3704">
        <v>91</v>
      </c>
      <c r="N3704">
        <v>86</v>
      </c>
      <c r="O3704">
        <v>82</v>
      </c>
      <c r="P3704">
        <v>86</v>
      </c>
      <c r="Q3704">
        <v>84</v>
      </c>
      <c r="R3704">
        <v>88</v>
      </c>
      <c r="T3704" s="34">
        <f>_xlfn.XLOOKUP(B3704,Demog!$A$2:$A$219,Demog!$P$2:$P$219,,,2)</f>
        <v>36404</v>
      </c>
      <c r="U3704" s="34">
        <f t="shared" si="57"/>
        <v>15</v>
      </c>
      <c r="V3704" s="13">
        <f>IF(OR(Table1[[#This Row],[7d_positivity_public]]=0,ISBLANK(Table1[[#This Row],[7d_positivity_public]])),"",(Table1[[#This Row],[7d_positivity_public]]-Table1[[#This Row],[7d_positivity_all]])/Table1[[#This Row],[7d_positivity_public]])</f>
        <v>0</v>
      </c>
      <c r="W3704">
        <v>3</v>
      </c>
    </row>
    <row r="3705" spans="1:23" x14ac:dyDescent="0.25">
      <c r="A3705" s="10">
        <v>44470</v>
      </c>
      <c r="B3705">
        <v>2311</v>
      </c>
      <c r="C3705" t="s">
        <v>149</v>
      </c>
      <c r="D3705">
        <v>24</v>
      </c>
      <c r="E3705">
        <v>14</v>
      </c>
      <c r="F3705">
        <v>10</v>
      </c>
      <c r="G3705">
        <v>8</v>
      </c>
      <c r="H3705">
        <v>84</v>
      </c>
      <c r="J3705">
        <v>73</v>
      </c>
      <c r="K3705">
        <v>85</v>
      </c>
      <c r="L3705">
        <v>81</v>
      </c>
      <c r="M3705">
        <v>89</v>
      </c>
      <c r="N3705">
        <v>76</v>
      </c>
      <c r="O3705">
        <v>61</v>
      </c>
      <c r="P3705">
        <v>78</v>
      </c>
      <c r="Q3705">
        <v>71</v>
      </c>
      <c r="R3705">
        <v>85</v>
      </c>
      <c r="T3705" s="34">
        <f>_xlfn.XLOOKUP(B3705,Demog!$A$2:$A$219,Demog!$P$2:$P$219,,,2)</f>
        <v>25888</v>
      </c>
      <c r="U3705" s="34">
        <f t="shared" si="57"/>
        <v>43</v>
      </c>
      <c r="V3705" s="13">
        <f>IF(OR(Table1[[#This Row],[7d_positivity_public]]=0,ISBLANK(Table1[[#This Row],[7d_positivity_public]])),"",(Table1[[#This Row],[7d_positivity_public]]-Table1[[#This Row],[7d_positivity_all]])/Table1[[#This Row],[7d_positivity_public]])</f>
        <v>0.125</v>
      </c>
      <c r="W3705">
        <v>7</v>
      </c>
    </row>
    <row r="3706" spans="1:23" x14ac:dyDescent="0.25">
      <c r="A3706" s="10">
        <v>44470</v>
      </c>
      <c r="B3706">
        <v>2312</v>
      </c>
      <c r="C3706" t="s">
        <v>150</v>
      </c>
      <c r="D3706">
        <v>12</v>
      </c>
      <c r="E3706">
        <v>9</v>
      </c>
      <c r="F3706">
        <v>3</v>
      </c>
      <c r="G3706">
        <v>5</v>
      </c>
      <c r="H3706">
        <v>90</v>
      </c>
      <c r="J3706">
        <v>88</v>
      </c>
      <c r="K3706">
        <v>91</v>
      </c>
      <c r="L3706">
        <v>88</v>
      </c>
      <c r="M3706">
        <v>93</v>
      </c>
      <c r="N3706">
        <v>86</v>
      </c>
      <c r="O3706">
        <v>81</v>
      </c>
      <c r="P3706">
        <v>86</v>
      </c>
      <c r="Q3706">
        <v>82</v>
      </c>
      <c r="R3706">
        <v>90</v>
      </c>
      <c r="T3706" s="34">
        <f>_xlfn.XLOOKUP(B3706,Demog!$A$2:$A$219,Demog!$P$2:$P$219,,,2)</f>
        <v>29587</v>
      </c>
      <c r="U3706" s="34">
        <f t="shared" si="57"/>
        <v>25</v>
      </c>
      <c r="V3706" s="13">
        <f>IF(OR(Table1[[#This Row],[7d_positivity_public]]=0,ISBLANK(Table1[[#This Row],[7d_positivity_public]])),"",(Table1[[#This Row],[7d_positivity_public]]-Table1[[#This Row],[7d_positivity_all]])/Table1[[#This Row],[7d_positivity_public]])</f>
        <v>0.2</v>
      </c>
      <c r="W3706">
        <v>4</v>
      </c>
    </row>
    <row r="3707" spans="1:23" x14ac:dyDescent="0.25">
      <c r="A3707" s="10">
        <v>44470</v>
      </c>
      <c r="B3707">
        <v>2313</v>
      </c>
      <c r="C3707" t="s">
        <v>151</v>
      </c>
      <c r="D3707">
        <v>14</v>
      </c>
      <c r="E3707">
        <v>13</v>
      </c>
      <c r="F3707">
        <v>1</v>
      </c>
      <c r="G3707">
        <v>3</v>
      </c>
      <c r="H3707">
        <v>90</v>
      </c>
      <c r="J3707">
        <v>86</v>
      </c>
      <c r="K3707">
        <v>90</v>
      </c>
      <c r="L3707">
        <v>89</v>
      </c>
      <c r="M3707">
        <v>92</v>
      </c>
      <c r="N3707">
        <v>83</v>
      </c>
      <c r="O3707">
        <v>76</v>
      </c>
      <c r="P3707">
        <v>84</v>
      </c>
      <c r="Q3707">
        <v>82</v>
      </c>
      <c r="R3707">
        <v>88</v>
      </c>
      <c r="T3707" s="34">
        <f>_xlfn.XLOOKUP(B3707,Demog!$A$2:$A$219,Demog!$P$2:$P$219,,,2)</f>
        <v>31567</v>
      </c>
      <c r="U3707" s="34">
        <f t="shared" si="57"/>
        <v>31</v>
      </c>
      <c r="V3707" s="13">
        <f>IF(OR(Table1[[#This Row],[7d_positivity_public]]=0,ISBLANK(Table1[[#This Row],[7d_positivity_public]])),"",(Table1[[#This Row],[7d_positivity_public]]-Table1[[#This Row],[7d_positivity_all]])/Table1[[#This Row],[7d_positivity_public]])</f>
        <v>0</v>
      </c>
      <c r="W3707">
        <v>3</v>
      </c>
    </row>
    <row r="3708" spans="1:23" x14ac:dyDescent="0.25">
      <c r="A3708" s="10">
        <v>44470</v>
      </c>
      <c r="B3708">
        <v>2314</v>
      </c>
      <c r="C3708" t="s">
        <v>152</v>
      </c>
      <c r="D3708">
        <v>29</v>
      </c>
      <c r="E3708">
        <v>27</v>
      </c>
      <c r="F3708">
        <v>2</v>
      </c>
      <c r="G3708">
        <v>10</v>
      </c>
      <c r="H3708">
        <v>86</v>
      </c>
      <c r="J3708">
        <v>83</v>
      </c>
      <c r="K3708">
        <v>86</v>
      </c>
      <c r="L3708">
        <v>81</v>
      </c>
      <c r="M3708">
        <v>90</v>
      </c>
      <c r="N3708">
        <v>80</v>
      </c>
      <c r="O3708">
        <v>70</v>
      </c>
      <c r="P3708">
        <v>80</v>
      </c>
      <c r="Q3708">
        <v>71</v>
      </c>
      <c r="R3708">
        <v>88</v>
      </c>
      <c r="T3708" s="34">
        <f>_xlfn.XLOOKUP(B3708,Demog!$A$2:$A$219,Demog!$P$2:$P$219,,,2)</f>
        <v>22090</v>
      </c>
      <c r="U3708" s="34">
        <f t="shared" si="57"/>
        <v>45</v>
      </c>
      <c r="V3708" s="13">
        <f>IF(OR(Table1[[#This Row],[7d_positivity_public]]=0,ISBLANK(Table1[[#This Row],[7d_positivity_public]])),"",(Table1[[#This Row],[7d_positivity_public]]-Table1[[#This Row],[7d_positivity_all]])/Table1[[#This Row],[7d_positivity_public]])</f>
        <v>0.1</v>
      </c>
      <c r="W3708">
        <v>9</v>
      </c>
    </row>
    <row r="3709" spans="1:23" x14ac:dyDescent="0.25">
      <c r="A3709" s="10">
        <v>44470</v>
      </c>
      <c r="B3709">
        <v>2315</v>
      </c>
      <c r="C3709" t="s">
        <v>153</v>
      </c>
      <c r="D3709">
        <v>9</v>
      </c>
      <c r="E3709">
        <v>14</v>
      </c>
      <c r="F3709">
        <v>-5</v>
      </c>
      <c r="G3709">
        <v>4</v>
      </c>
      <c r="H3709">
        <v>82</v>
      </c>
      <c r="J3709">
        <v>74</v>
      </c>
      <c r="K3709">
        <v>83</v>
      </c>
      <c r="L3709">
        <v>78</v>
      </c>
      <c r="M3709">
        <v>88</v>
      </c>
      <c r="N3709">
        <v>74</v>
      </c>
      <c r="O3709">
        <v>62</v>
      </c>
      <c r="P3709">
        <v>75</v>
      </c>
      <c r="Q3709">
        <v>68</v>
      </c>
      <c r="R3709">
        <v>84</v>
      </c>
      <c r="T3709" s="34">
        <f>_xlfn.XLOOKUP(B3709,Demog!$A$2:$A$219,Demog!$P$2:$P$219,,,2)</f>
        <v>13204</v>
      </c>
      <c r="U3709" s="34">
        <f t="shared" si="57"/>
        <v>8</v>
      </c>
      <c r="V3709" s="13">
        <f>IF(OR(Table1[[#This Row],[7d_positivity_public]]=0,ISBLANK(Table1[[#This Row],[7d_positivity_public]])),"",(Table1[[#This Row],[7d_positivity_public]]-Table1[[#This Row],[7d_positivity_all]])/Table1[[#This Row],[7d_positivity_public]])</f>
        <v>0.25</v>
      </c>
      <c r="W3709">
        <v>3</v>
      </c>
    </row>
    <row r="3710" spans="1:23" x14ac:dyDescent="0.25">
      <c r="A3710" s="10">
        <v>44470</v>
      </c>
      <c r="B3710">
        <v>2316</v>
      </c>
      <c r="C3710" t="s">
        <v>154</v>
      </c>
      <c r="D3710">
        <v>24</v>
      </c>
      <c r="E3710">
        <v>20</v>
      </c>
      <c r="F3710">
        <v>4</v>
      </c>
      <c r="G3710">
        <v>11</v>
      </c>
      <c r="H3710">
        <v>82</v>
      </c>
      <c r="J3710">
        <v>73</v>
      </c>
      <c r="K3710">
        <v>83</v>
      </c>
      <c r="L3710">
        <v>79</v>
      </c>
      <c r="M3710">
        <v>87</v>
      </c>
      <c r="N3710">
        <v>75</v>
      </c>
      <c r="O3710">
        <v>60</v>
      </c>
      <c r="P3710">
        <v>76</v>
      </c>
      <c r="Q3710">
        <v>69</v>
      </c>
      <c r="R3710">
        <v>83</v>
      </c>
      <c r="T3710" s="34">
        <f>_xlfn.XLOOKUP(B3710,Demog!$A$2:$A$219,Demog!$P$2:$P$219,,,2)</f>
        <v>12653</v>
      </c>
      <c r="U3710" s="34">
        <f t="shared" si="57"/>
        <v>21</v>
      </c>
      <c r="V3710" s="13">
        <f>IF(OR(Table1[[#This Row],[7d_positivity_public]]=0,ISBLANK(Table1[[#This Row],[7d_positivity_public]])),"",(Table1[[#This Row],[7d_positivity_public]]-Table1[[#This Row],[7d_positivity_all]])/Table1[[#This Row],[7d_positivity_public]])</f>
        <v>0.18181818181818182</v>
      </c>
      <c r="W3710">
        <v>9</v>
      </c>
    </row>
    <row r="3711" spans="1:23" x14ac:dyDescent="0.25">
      <c r="A3711" s="10">
        <v>44470</v>
      </c>
      <c r="B3711">
        <v>2317</v>
      </c>
      <c r="C3711" t="s">
        <v>155</v>
      </c>
      <c r="D3711">
        <v>17</v>
      </c>
      <c r="E3711">
        <v>26</v>
      </c>
      <c r="F3711">
        <v>-9</v>
      </c>
      <c r="G3711">
        <v>6</v>
      </c>
      <c r="H3711">
        <v>82</v>
      </c>
      <c r="J3711">
        <v>66</v>
      </c>
      <c r="K3711">
        <v>83</v>
      </c>
      <c r="L3711">
        <v>78</v>
      </c>
      <c r="M3711">
        <v>87</v>
      </c>
      <c r="N3711">
        <v>75</v>
      </c>
      <c r="O3711">
        <v>56</v>
      </c>
      <c r="P3711">
        <v>76</v>
      </c>
      <c r="Q3711">
        <v>67</v>
      </c>
      <c r="R3711">
        <v>83</v>
      </c>
      <c r="T3711" s="34">
        <f>_xlfn.XLOOKUP(B3711,Demog!$A$2:$A$219,Demog!$P$2:$P$219,,,2)</f>
        <v>8789</v>
      </c>
      <c r="U3711" s="34">
        <f t="shared" si="57"/>
        <v>10</v>
      </c>
      <c r="V3711" s="13">
        <f>IF(OR(Table1[[#This Row],[7d_positivity_public]]=0,ISBLANK(Table1[[#This Row],[7d_positivity_public]])),"",(Table1[[#This Row],[7d_positivity_public]]-Table1[[#This Row],[7d_positivity_all]])/Table1[[#This Row],[7d_positivity_public]])</f>
        <v>0.16666666666666666</v>
      </c>
      <c r="W3711">
        <v>5</v>
      </c>
    </row>
    <row r="3712" spans="1:23" x14ac:dyDescent="0.25">
      <c r="A3712" s="10">
        <v>44470</v>
      </c>
      <c r="B3712">
        <v>2321</v>
      </c>
      <c r="C3712" t="s">
        <v>156</v>
      </c>
      <c r="D3712">
        <v>8</v>
      </c>
      <c r="E3712">
        <v>3</v>
      </c>
      <c r="F3712">
        <v>5</v>
      </c>
      <c r="G3712">
        <v>4</v>
      </c>
      <c r="H3712">
        <v>93</v>
      </c>
      <c r="J3712">
        <v>90</v>
      </c>
      <c r="K3712">
        <v>93</v>
      </c>
      <c r="L3712">
        <v>94</v>
      </c>
      <c r="M3712">
        <v>93</v>
      </c>
      <c r="N3712">
        <v>86</v>
      </c>
      <c r="O3712">
        <v>80</v>
      </c>
      <c r="P3712">
        <v>86</v>
      </c>
      <c r="Q3712">
        <v>84</v>
      </c>
      <c r="R3712">
        <v>90</v>
      </c>
      <c r="T3712" s="34">
        <f>_xlfn.XLOOKUP(B3712,Demog!$A$2:$A$219,Demog!$P$2:$P$219,,,2)</f>
        <v>56017</v>
      </c>
      <c r="U3712" s="34">
        <f t="shared" si="57"/>
        <v>31</v>
      </c>
      <c r="V3712" s="13">
        <f>IF(OR(Table1[[#This Row],[7d_positivity_public]]=0,ISBLANK(Table1[[#This Row],[7d_positivity_public]])),"",(Table1[[#This Row],[7d_positivity_public]]-Table1[[#This Row],[7d_positivity_all]])/Table1[[#This Row],[7d_positivity_public]])</f>
        <v>0</v>
      </c>
      <c r="W3712">
        <v>4</v>
      </c>
    </row>
    <row r="3713" spans="1:23" x14ac:dyDescent="0.25">
      <c r="A3713" s="10">
        <v>44470</v>
      </c>
      <c r="B3713">
        <v>2322</v>
      </c>
      <c r="C3713" t="s">
        <v>157</v>
      </c>
      <c r="D3713">
        <v>10</v>
      </c>
      <c r="E3713">
        <v>6</v>
      </c>
      <c r="F3713">
        <v>4</v>
      </c>
      <c r="G3713">
        <v>4</v>
      </c>
      <c r="H3713">
        <v>94</v>
      </c>
      <c r="J3713">
        <v>93</v>
      </c>
      <c r="K3713">
        <v>94</v>
      </c>
      <c r="L3713">
        <v>93</v>
      </c>
      <c r="M3713">
        <v>95</v>
      </c>
      <c r="N3713">
        <v>89</v>
      </c>
      <c r="O3713">
        <v>85</v>
      </c>
      <c r="P3713">
        <v>89</v>
      </c>
      <c r="Q3713">
        <v>85</v>
      </c>
      <c r="R3713">
        <v>92</v>
      </c>
      <c r="T3713" s="34">
        <f>_xlfn.XLOOKUP(B3713,Demog!$A$2:$A$219,Demog!$P$2:$P$219,,,2)</f>
        <v>24822</v>
      </c>
      <c r="U3713" s="34">
        <f t="shared" si="57"/>
        <v>17</v>
      </c>
      <c r="V3713" s="13">
        <f>IF(OR(Table1[[#This Row],[7d_positivity_public]]=0,ISBLANK(Table1[[#This Row],[7d_positivity_public]])),"",(Table1[[#This Row],[7d_positivity_public]]-Table1[[#This Row],[7d_positivity_all]])/Table1[[#This Row],[7d_positivity_public]])</f>
        <v>0</v>
      </c>
      <c r="W3713">
        <v>4</v>
      </c>
    </row>
    <row r="3714" spans="1:23" x14ac:dyDescent="0.25">
      <c r="A3714" s="10">
        <v>44470</v>
      </c>
      <c r="B3714">
        <v>2323</v>
      </c>
      <c r="C3714" t="s">
        <v>158</v>
      </c>
      <c r="D3714">
        <v>6</v>
      </c>
      <c r="E3714">
        <v>3</v>
      </c>
      <c r="F3714">
        <v>3</v>
      </c>
      <c r="G3714">
        <v>3</v>
      </c>
      <c r="H3714">
        <v>92</v>
      </c>
      <c r="J3714">
        <v>90</v>
      </c>
      <c r="K3714">
        <v>92</v>
      </c>
      <c r="L3714">
        <v>90</v>
      </c>
      <c r="M3714">
        <v>94</v>
      </c>
      <c r="N3714">
        <v>88</v>
      </c>
      <c r="O3714">
        <v>83</v>
      </c>
      <c r="P3714">
        <v>88</v>
      </c>
      <c r="Q3714">
        <v>83</v>
      </c>
      <c r="R3714">
        <v>92</v>
      </c>
      <c r="T3714" s="34">
        <f>_xlfn.XLOOKUP(B3714,Demog!$A$2:$A$219,Demog!$P$2:$P$219,,,2)</f>
        <v>22225</v>
      </c>
      <c r="U3714" s="34">
        <f t="shared" ref="U3714:U3777" si="58">ROUND(T3714*D3714/100000*7,0)</f>
        <v>9</v>
      </c>
      <c r="V3714" s="13">
        <f>IF(OR(Table1[[#This Row],[7d_positivity_public]]=0,ISBLANK(Table1[[#This Row],[7d_positivity_public]])),"",(Table1[[#This Row],[7d_positivity_public]]-Table1[[#This Row],[7d_positivity_all]])/Table1[[#This Row],[7d_positivity_public]])</f>
        <v>0</v>
      </c>
      <c r="W3714">
        <v>3</v>
      </c>
    </row>
    <row r="3715" spans="1:23" x14ac:dyDescent="0.25">
      <c r="A3715" s="10">
        <v>44470</v>
      </c>
      <c r="B3715">
        <v>2331</v>
      </c>
      <c r="C3715" t="s">
        <v>159</v>
      </c>
      <c r="D3715">
        <v>11</v>
      </c>
      <c r="E3715">
        <v>8</v>
      </c>
      <c r="F3715">
        <v>3</v>
      </c>
      <c r="G3715">
        <v>6</v>
      </c>
      <c r="H3715">
        <v>94</v>
      </c>
      <c r="J3715">
        <v>85</v>
      </c>
      <c r="K3715">
        <v>95</v>
      </c>
      <c r="L3715">
        <v>96</v>
      </c>
      <c r="M3715">
        <v>93</v>
      </c>
      <c r="N3715">
        <v>84</v>
      </c>
      <c r="O3715">
        <v>72</v>
      </c>
      <c r="P3715">
        <v>85</v>
      </c>
      <c r="Q3715">
        <v>83</v>
      </c>
      <c r="R3715">
        <v>88</v>
      </c>
      <c r="T3715" s="34">
        <f>_xlfn.XLOOKUP(B3715,Demog!$A$2:$A$219,Demog!$P$2:$P$219,,,2)</f>
        <v>53402</v>
      </c>
      <c r="U3715" s="34">
        <f t="shared" si="58"/>
        <v>41</v>
      </c>
      <c r="V3715" s="13">
        <f>IF(OR(Table1[[#This Row],[7d_positivity_public]]=0,ISBLANK(Table1[[#This Row],[7d_positivity_public]])),"",(Table1[[#This Row],[7d_positivity_public]]-Table1[[#This Row],[7d_positivity_all]])/Table1[[#This Row],[7d_positivity_public]])</f>
        <v>0.33333333333333331</v>
      </c>
      <c r="W3715">
        <v>4</v>
      </c>
    </row>
    <row r="3716" spans="1:23" x14ac:dyDescent="0.25">
      <c r="A3716" s="10">
        <v>44470</v>
      </c>
      <c r="B3716">
        <v>2332</v>
      </c>
      <c r="C3716" t="s">
        <v>160</v>
      </c>
      <c r="D3716">
        <v>15</v>
      </c>
      <c r="E3716">
        <v>15</v>
      </c>
      <c r="F3716">
        <v>0</v>
      </c>
      <c r="G3716">
        <v>7</v>
      </c>
      <c r="H3716">
        <v>90</v>
      </c>
      <c r="J3716">
        <v>78</v>
      </c>
      <c r="K3716">
        <v>91</v>
      </c>
      <c r="L3716">
        <v>93</v>
      </c>
      <c r="M3716">
        <v>88</v>
      </c>
      <c r="N3716">
        <v>80</v>
      </c>
      <c r="O3716">
        <v>65</v>
      </c>
      <c r="P3716">
        <v>81</v>
      </c>
      <c r="Q3716">
        <v>80</v>
      </c>
      <c r="R3716">
        <v>83</v>
      </c>
      <c r="T3716" s="34">
        <f>_xlfn.XLOOKUP(B3716,Demog!$A$2:$A$219,Demog!$P$2:$P$219,,,2)</f>
        <v>51161</v>
      </c>
      <c r="U3716" s="34">
        <f t="shared" si="58"/>
        <v>54</v>
      </c>
      <c r="V3716" s="13">
        <f>IF(OR(Table1[[#This Row],[7d_positivity_public]]=0,ISBLANK(Table1[[#This Row],[7d_positivity_public]])),"",(Table1[[#This Row],[7d_positivity_public]]-Table1[[#This Row],[7d_positivity_all]])/Table1[[#This Row],[7d_positivity_public]])</f>
        <v>0.2857142857142857</v>
      </c>
      <c r="W3716">
        <v>5</v>
      </c>
    </row>
    <row r="3717" spans="1:23" x14ac:dyDescent="0.25">
      <c r="A3717" s="10">
        <v>44470</v>
      </c>
      <c r="B3717">
        <v>2333</v>
      </c>
      <c r="C3717" t="s">
        <v>161</v>
      </c>
      <c r="D3717">
        <v>9</v>
      </c>
      <c r="E3717">
        <v>11</v>
      </c>
      <c r="F3717">
        <v>-2</v>
      </c>
      <c r="G3717">
        <v>4</v>
      </c>
      <c r="H3717">
        <v>90</v>
      </c>
      <c r="J3717">
        <v>86</v>
      </c>
      <c r="K3717">
        <v>90</v>
      </c>
      <c r="L3717">
        <v>89</v>
      </c>
      <c r="M3717">
        <v>92</v>
      </c>
      <c r="N3717">
        <v>83</v>
      </c>
      <c r="O3717">
        <v>77</v>
      </c>
      <c r="P3717">
        <v>84</v>
      </c>
      <c r="Q3717">
        <v>80</v>
      </c>
      <c r="R3717">
        <v>89</v>
      </c>
      <c r="T3717" s="34">
        <f>_xlfn.XLOOKUP(B3717,Demog!$A$2:$A$219,Demog!$P$2:$P$219,,,2)</f>
        <v>69963</v>
      </c>
      <c r="U3717" s="34">
        <f t="shared" si="58"/>
        <v>44</v>
      </c>
      <c r="V3717" s="13">
        <f>IF(OR(Table1[[#This Row],[7d_positivity_public]]=0,ISBLANK(Table1[[#This Row],[7d_positivity_public]])),"",(Table1[[#This Row],[7d_positivity_public]]-Table1[[#This Row],[7d_positivity_all]])/Table1[[#This Row],[7d_positivity_public]])</f>
        <v>0.25</v>
      </c>
      <c r="W3717">
        <v>3</v>
      </c>
    </row>
    <row r="3718" spans="1:23" x14ac:dyDescent="0.25">
      <c r="A3718" s="10">
        <v>44470</v>
      </c>
      <c r="B3718">
        <v>2334</v>
      </c>
      <c r="C3718" t="s">
        <v>162</v>
      </c>
      <c r="D3718">
        <v>8</v>
      </c>
      <c r="E3718">
        <v>7</v>
      </c>
      <c r="F3718">
        <v>1</v>
      </c>
      <c r="G3718">
        <v>3</v>
      </c>
      <c r="H3718">
        <v>94</v>
      </c>
      <c r="J3718">
        <v>90</v>
      </c>
      <c r="K3718">
        <v>95</v>
      </c>
      <c r="L3718">
        <v>94</v>
      </c>
      <c r="M3718">
        <v>95</v>
      </c>
      <c r="N3718">
        <v>87</v>
      </c>
      <c r="O3718">
        <v>80</v>
      </c>
      <c r="P3718">
        <v>88</v>
      </c>
      <c r="Q3718">
        <v>85</v>
      </c>
      <c r="R3718">
        <v>92</v>
      </c>
      <c r="T3718" s="34">
        <f>_xlfn.XLOOKUP(B3718,Demog!$A$2:$A$219,Demog!$P$2:$P$219,,,2)</f>
        <v>45391</v>
      </c>
      <c r="U3718" s="34">
        <f t="shared" si="58"/>
        <v>25</v>
      </c>
      <c r="V3718" s="13">
        <f>IF(OR(Table1[[#This Row],[7d_positivity_public]]=0,ISBLANK(Table1[[#This Row],[7d_positivity_public]])),"",(Table1[[#This Row],[7d_positivity_public]]-Table1[[#This Row],[7d_positivity_all]])/Table1[[#This Row],[7d_positivity_public]])</f>
        <v>0</v>
      </c>
      <c r="W3718">
        <v>3</v>
      </c>
    </row>
    <row r="3719" spans="1:23" x14ac:dyDescent="0.25">
      <c r="A3719" s="10">
        <v>44470</v>
      </c>
      <c r="B3719">
        <v>2335</v>
      </c>
      <c r="C3719" t="s">
        <v>163</v>
      </c>
      <c r="D3719">
        <v>8</v>
      </c>
      <c r="E3719">
        <v>7</v>
      </c>
      <c r="F3719">
        <v>1</v>
      </c>
      <c r="G3719">
        <v>4</v>
      </c>
      <c r="H3719">
        <v>95</v>
      </c>
      <c r="J3719">
        <v>86</v>
      </c>
      <c r="K3719">
        <v>96</v>
      </c>
      <c r="L3719">
        <v>97</v>
      </c>
      <c r="M3719">
        <v>95</v>
      </c>
      <c r="N3719">
        <v>86</v>
      </c>
      <c r="O3719">
        <v>74</v>
      </c>
      <c r="P3719">
        <v>87</v>
      </c>
      <c r="Q3719">
        <v>84</v>
      </c>
      <c r="R3719">
        <v>91</v>
      </c>
      <c r="T3719" s="34">
        <f>_xlfn.XLOOKUP(B3719,Demog!$A$2:$A$219,Demog!$P$2:$P$219,,,2)</f>
        <v>62748</v>
      </c>
      <c r="U3719" s="34">
        <f t="shared" si="58"/>
        <v>35</v>
      </c>
      <c r="V3719" s="13">
        <f>IF(OR(Table1[[#This Row],[7d_positivity_public]]=0,ISBLANK(Table1[[#This Row],[7d_positivity_public]])),"",(Table1[[#This Row],[7d_positivity_public]]-Table1[[#This Row],[7d_positivity_all]])/Table1[[#This Row],[7d_positivity_public]])</f>
        <v>0.25</v>
      </c>
      <c r="W3719">
        <v>3</v>
      </c>
    </row>
    <row r="3720" spans="1:23" x14ac:dyDescent="0.25">
      <c r="A3720" s="10">
        <v>44470</v>
      </c>
      <c r="B3720">
        <v>2336</v>
      </c>
      <c r="C3720" t="s">
        <v>164</v>
      </c>
      <c r="D3720">
        <v>6</v>
      </c>
      <c r="E3720">
        <v>6</v>
      </c>
      <c r="F3720">
        <v>0</v>
      </c>
      <c r="G3720">
        <v>3</v>
      </c>
      <c r="H3720">
        <v>92</v>
      </c>
      <c r="J3720">
        <v>87</v>
      </c>
      <c r="K3720">
        <v>93</v>
      </c>
      <c r="L3720">
        <v>93</v>
      </c>
      <c r="M3720">
        <v>93</v>
      </c>
      <c r="N3720">
        <v>86</v>
      </c>
      <c r="O3720">
        <v>78</v>
      </c>
      <c r="P3720">
        <v>86</v>
      </c>
      <c r="Q3720">
        <v>84</v>
      </c>
      <c r="R3720">
        <v>90</v>
      </c>
      <c r="T3720" s="34">
        <f>_xlfn.XLOOKUP(B3720,Demog!$A$2:$A$219,Demog!$P$2:$P$219,,,2)</f>
        <v>58701</v>
      </c>
      <c r="U3720" s="34">
        <f t="shared" si="58"/>
        <v>25</v>
      </c>
      <c r="V3720" s="13">
        <f>IF(OR(Table1[[#This Row],[7d_positivity_public]]=0,ISBLANK(Table1[[#This Row],[7d_positivity_public]])),"",(Table1[[#This Row],[7d_positivity_public]]-Table1[[#This Row],[7d_positivity_all]])/Table1[[#This Row],[7d_positivity_public]])</f>
        <v>0</v>
      </c>
      <c r="W3720">
        <v>3</v>
      </c>
    </row>
    <row r="3721" spans="1:23" x14ac:dyDescent="0.25">
      <c r="A3721" s="10">
        <v>44470</v>
      </c>
      <c r="B3721">
        <v>2337</v>
      </c>
      <c r="C3721" t="s">
        <v>165</v>
      </c>
      <c r="D3721">
        <v>10</v>
      </c>
      <c r="E3721">
        <v>9</v>
      </c>
      <c r="F3721">
        <v>1</v>
      </c>
      <c r="G3721">
        <v>5</v>
      </c>
      <c r="H3721">
        <v>87</v>
      </c>
      <c r="J3721">
        <v>82</v>
      </c>
      <c r="K3721">
        <v>88</v>
      </c>
      <c r="L3721">
        <v>87</v>
      </c>
      <c r="M3721">
        <v>89</v>
      </c>
      <c r="N3721">
        <v>80</v>
      </c>
      <c r="O3721">
        <v>71</v>
      </c>
      <c r="P3721">
        <v>81</v>
      </c>
      <c r="Q3721">
        <v>78</v>
      </c>
      <c r="R3721">
        <v>85</v>
      </c>
      <c r="T3721" s="34">
        <f>_xlfn.XLOOKUP(B3721,Demog!$A$2:$A$219,Demog!$P$2:$P$219,,,2)</f>
        <v>60538</v>
      </c>
      <c r="U3721" s="34">
        <f t="shared" si="58"/>
        <v>42</v>
      </c>
      <c r="V3721" s="13">
        <f>IF(OR(Table1[[#This Row],[7d_positivity_public]]=0,ISBLANK(Table1[[#This Row],[7d_positivity_public]])),"",(Table1[[#This Row],[7d_positivity_public]]-Table1[[#This Row],[7d_positivity_all]])/Table1[[#This Row],[7d_positivity_public]])</f>
        <v>0.2</v>
      </c>
      <c r="W3721">
        <v>4</v>
      </c>
    </row>
    <row r="3722" spans="1:23" x14ac:dyDescent="0.25">
      <c r="A3722" s="10">
        <v>44470</v>
      </c>
      <c r="B3722">
        <v>2338</v>
      </c>
      <c r="C3722" t="s">
        <v>166</v>
      </c>
      <c r="D3722">
        <v>8</v>
      </c>
      <c r="E3722">
        <v>6</v>
      </c>
      <c r="F3722">
        <v>2</v>
      </c>
      <c r="G3722">
        <v>7</v>
      </c>
      <c r="H3722">
        <v>96</v>
      </c>
      <c r="J3722">
        <v>84</v>
      </c>
      <c r="K3722">
        <v>97</v>
      </c>
      <c r="L3722">
        <v>98</v>
      </c>
      <c r="M3722">
        <v>95</v>
      </c>
      <c r="N3722">
        <v>85</v>
      </c>
      <c r="O3722">
        <v>70</v>
      </c>
      <c r="P3722">
        <v>87</v>
      </c>
      <c r="Q3722">
        <v>85</v>
      </c>
      <c r="R3722">
        <v>91</v>
      </c>
      <c r="T3722" s="34">
        <f>_xlfn.XLOOKUP(B3722,Demog!$A$2:$A$219,Demog!$P$2:$P$219,,,2)</f>
        <v>41463</v>
      </c>
      <c r="U3722" s="34">
        <f t="shared" si="58"/>
        <v>23</v>
      </c>
      <c r="V3722" s="13">
        <f>IF(OR(Table1[[#This Row],[7d_positivity_public]]=0,ISBLANK(Table1[[#This Row],[7d_positivity_public]])),"",(Table1[[#This Row],[7d_positivity_public]]-Table1[[#This Row],[7d_positivity_all]])/Table1[[#This Row],[7d_positivity_public]])</f>
        <v>0.2857142857142857</v>
      </c>
      <c r="W3722">
        <v>5</v>
      </c>
    </row>
    <row r="3723" spans="1:23" x14ac:dyDescent="0.25">
      <c r="A3723" s="10">
        <v>44470</v>
      </c>
      <c r="B3723">
        <v>2341</v>
      </c>
      <c r="C3723" t="s">
        <v>167</v>
      </c>
      <c r="D3723">
        <v>10</v>
      </c>
      <c r="E3723">
        <v>9</v>
      </c>
      <c r="F3723">
        <v>1</v>
      </c>
      <c r="G3723">
        <v>4</v>
      </c>
      <c r="H3723">
        <v>89</v>
      </c>
      <c r="J3723">
        <v>87</v>
      </c>
      <c r="K3723">
        <v>89</v>
      </c>
      <c r="L3723">
        <v>87</v>
      </c>
      <c r="M3723">
        <v>91</v>
      </c>
      <c r="N3723">
        <v>84</v>
      </c>
      <c r="O3723">
        <v>78</v>
      </c>
      <c r="P3723">
        <v>84</v>
      </c>
      <c r="Q3723">
        <v>80</v>
      </c>
      <c r="R3723">
        <v>88</v>
      </c>
      <c r="T3723" s="34">
        <f>_xlfn.XLOOKUP(B3723,Demog!$A$2:$A$219,Demog!$P$2:$P$219,,,2)</f>
        <v>74816</v>
      </c>
      <c r="U3723" s="34">
        <f t="shared" si="58"/>
        <v>52</v>
      </c>
      <c r="V3723" s="13">
        <f>IF(OR(Table1[[#This Row],[7d_positivity_public]]=0,ISBLANK(Table1[[#This Row],[7d_positivity_public]])),"",(Table1[[#This Row],[7d_positivity_public]]-Table1[[#This Row],[7d_positivity_all]])/Table1[[#This Row],[7d_positivity_public]])</f>
        <v>0.25</v>
      </c>
      <c r="W3723">
        <v>3</v>
      </c>
    </row>
    <row r="3724" spans="1:23" x14ac:dyDescent="0.25">
      <c r="A3724" s="10">
        <v>44470</v>
      </c>
      <c r="B3724">
        <v>2342</v>
      </c>
      <c r="C3724" t="s">
        <v>168</v>
      </c>
      <c r="D3724">
        <v>15</v>
      </c>
      <c r="E3724">
        <v>7</v>
      </c>
      <c r="F3724">
        <v>8</v>
      </c>
      <c r="G3724">
        <v>8</v>
      </c>
      <c r="H3724">
        <v>87</v>
      </c>
      <c r="J3724">
        <v>80</v>
      </c>
      <c r="K3724">
        <v>87</v>
      </c>
      <c r="L3724">
        <v>81</v>
      </c>
      <c r="M3724">
        <v>90</v>
      </c>
      <c r="N3724">
        <v>81</v>
      </c>
      <c r="O3724">
        <v>70</v>
      </c>
      <c r="P3724">
        <v>82</v>
      </c>
      <c r="Q3724">
        <v>72</v>
      </c>
      <c r="R3724">
        <v>86</v>
      </c>
      <c r="T3724" s="34">
        <f>_xlfn.XLOOKUP(B3724,Demog!$A$2:$A$219,Demog!$P$2:$P$219,,,2)</f>
        <v>19952</v>
      </c>
      <c r="U3724" s="34">
        <f t="shared" si="58"/>
        <v>21</v>
      </c>
      <c r="V3724" s="13">
        <f>IF(OR(Table1[[#This Row],[7d_positivity_public]]=0,ISBLANK(Table1[[#This Row],[7d_positivity_public]])),"",(Table1[[#This Row],[7d_positivity_public]]-Table1[[#This Row],[7d_positivity_all]])/Table1[[#This Row],[7d_positivity_public]])</f>
        <v>0.125</v>
      </c>
      <c r="W3724">
        <v>7</v>
      </c>
    </row>
    <row r="3725" spans="1:23" x14ac:dyDescent="0.25">
      <c r="A3725" s="10">
        <v>44470</v>
      </c>
      <c r="B3725">
        <v>3111</v>
      </c>
      <c r="C3725" t="s">
        <v>169</v>
      </c>
      <c r="D3725">
        <v>5</v>
      </c>
      <c r="E3725">
        <v>5</v>
      </c>
      <c r="F3725">
        <v>0</v>
      </c>
      <c r="G3725">
        <v>7</v>
      </c>
      <c r="H3725">
        <v>93</v>
      </c>
      <c r="J3725">
        <v>90</v>
      </c>
      <c r="K3725">
        <v>93</v>
      </c>
      <c r="L3725">
        <v>100</v>
      </c>
      <c r="M3725">
        <v>85</v>
      </c>
      <c r="N3725">
        <v>86</v>
      </c>
      <c r="O3725">
        <v>81</v>
      </c>
      <c r="P3725">
        <v>86</v>
      </c>
      <c r="Q3725">
        <v>91</v>
      </c>
      <c r="R3725">
        <v>82</v>
      </c>
      <c r="T3725" s="34">
        <f>_xlfn.XLOOKUP(B3725,Demog!$A$2:$A$219,Demog!$P$2:$P$219,,,2)</f>
        <v>54587</v>
      </c>
      <c r="U3725" s="34">
        <f t="shared" si="58"/>
        <v>19</v>
      </c>
      <c r="V3725" s="13">
        <f>IF(OR(Table1[[#This Row],[7d_positivity_public]]=0,ISBLANK(Table1[[#This Row],[7d_positivity_public]])),"",(Table1[[#This Row],[7d_positivity_public]]-Table1[[#This Row],[7d_positivity_all]])/Table1[[#This Row],[7d_positivity_public]])</f>
        <v>0.5714285714285714</v>
      </c>
      <c r="W3725">
        <v>3</v>
      </c>
    </row>
    <row r="3726" spans="1:23" x14ac:dyDescent="0.25">
      <c r="A3726" s="10">
        <v>44470</v>
      </c>
      <c r="B3726">
        <v>3112</v>
      </c>
      <c r="C3726" t="s">
        <v>170</v>
      </c>
      <c r="D3726">
        <v>1</v>
      </c>
      <c r="E3726">
        <v>1</v>
      </c>
      <c r="F3726">
        <v>0</v>
      </c>
      <c r="G3726">
        <v>2</v>
      </c>
      <c r="H3726">
        <v>85</v>
      </c>
      <c r="J3726">
        <v>90</v>
      </c>
      <c r="K3726">
        <v>85</v>
      </c>
      <c r="L3726">
        <v>85</v>
      </c>
      <c r="M3726">
        <v>85</v>
      </c>
      <c r="N3726">
        <v>81</v>
      </c>
      <c r="O3726">
        <v>83</v>
      </c>
      <c r="P3726">
        <v>81</v>
      </c>
      <c r="Q3726">
        <v>79</v>
      </c>
      <c r="R3726">
        <v>82</v>
      </c>
      <c r="T3726" s="34">
        <f>_xlfn.XLOOKUP(B3726,Demog!$A$2:$A$219,Demog!$P$2:$P$219,,,2)</f>
        <v>17729</v>
      </c>
      <c r="U3726" s="34">
        <f t="shared" si="58"/>
        <v>1</v>
      </c>
      <c r="V3726" s="13">
        <f>IF(OR(Table1[[#This Row],[7d_positivity_public]]=0,ISBLANK(Table1[[#This Row],[7d_positivity_public]])),"",(Table1[[#This Row],[7d_positivity_public]]-Table1[[#This Row],[7d_positivity_all]])/Table1[[#This Row],[7d_positivity_public]])</f>
        <v>0.5</v>
      </c>
      <c r="W3726">
        <v>1</v>
      </c>
    </row>
    <row r="3727" spans="1:23" x14ac:dyDescent="0.25">
      <c r="A3727" s="10">
        <v>44470</v>
      </c>
      <c r="B3727">
        <v>3113</v>
      </c>
      <c r="C3727" t="s">
        <v>171</v>
      </c>
      <c r="D3727">
        <v>4</v>
      </c>
      <c r="E3727">
        <v>2</v>
      </c>
      <c r="F3727">
        <v>2</v>
      </c>
      <c r="G3727">
        <v>4</v>
      </c>
      <c r="H3727">
        <v>85</v>
      </c>
      <c r="J3727">
        <v>86</v>
      </c>
      <c r="K3727">
        <v>85</v>
      </c>
      <c r="L3727">
        <v>86</v>
      </c>
      <c r="M3727">
        <v>84</v>
      </c>
      <c r="N3727">
        <v>80</v>
      </c>
      <c r="O3727">
        <v>79</v>
      </c>
      <c r="P3727">
        <v>81</v>
      </c>
      <c r="Q3727">
        <v>79</v>
      </c>
      <c r="R3727">
        <v>82</v>
      </c>
      <c r="T3727" s="34">
        <f>_xlfn.XLOOKUP(B3727,Demog!$A$2:$A$219,Demog!$P$2:$P$219,,,2)</f>
        <v>23478</v>
      </c>
      <c r="U3727" s="34">
        <f t="shared" si="58"/>
        <v>7</v>
      </c>
      <c r="V3727" s="13">
        <f>IF(OR(Table1[[#This Row],[7d_positivity_public]]=0,ISBLANK(Table1[[#This Row],[7d_positivity_public]])),"",(Table1[[#This Row],[7d_positivity_public]]-Table1[[#This Row],[7d_positivity_all]])/Table1[[#This Row],[7d_positivity_public]])</f>
        <v>0.5</v>
      </c>
      <c r="W3727">
        <v>2</v>
      </c>
    </row>
    <row r="3728" spans="1:23" x14ac:dyDescent="0.25">
      <c r="A3728" s="10">
        <v>44470</v>
      </c>
      <c r="B3728">
        <v>3114</v>
      </c>
      <c r="C3728" t="s">
        <v>172</v>
      </c>
      <c r="D3728">
        <v>0</v>
      </c>
      <c r="E3728">
        <v>3</v>
      </c>
      <c r="F3728">
        <v>-3</v>
      </c>
      <c r="G3728">
        <v>0</v>
      </c>
      <c r="H3728">
        <v>87</v>
      </c>
      <c r="J3728">
        <v>88</v>
      </c>
      <c r="K3728">
        <v>87</v>
      </c>
      <c r="L3728">
        <v>87</v>
      </c>
      <c r="M3728">
        <v>87</v>
      </c>
      <c r="N3728">
        <v>83</v>
      </c>
      <c r="O3728">
        <v>82</v>
      </c>
      <c r="P3728">
        <v>83</v>
      </c>
      <c r="Q3728">
        <v>81</v>
      </c>
      <c r="R3728">
        <v>84</v>
      </c>
      <c r="T3728" s="34">
        <f>_xlfn.XLOOKUP(B3728,Demog!$A$2:$A$219,Demog!$P$2:$P$219,,,2)</f>
        <v>32171</v>
      </c>
      <c r="U3728" s="34">
        <f t="shared" si="58"/>
        <v>0</v>
      </c>
      <c r="V3728" s="13" t="str">
        <f>IF(OR(Table1[[#This Row],[7d_positivity_public]]=0,ISBLANK(Table1[[#This Row],[7d_positivity_public]])),"",(Table1[[#This Row],[7d_positivity_public]]-Table1[[#This Row],[7d_positivity_all]])/Table1[[#This Row],[7d_positivity_public]])</f>
        <v/>
      </c>
      <c r="W3728">
        <v>0</v>
      </c>
    </row>
    <row r="3729" spans="1:23" x14ac:dyDescent="0.25">
      <c r="A3729" s="10">
        <v>44470</v>
      </c>
      <c r="B3729">
        <v>3115</v>
      </c>
      <c r="C3729" t="s">
        <v>173</v>
      </c>
      <c r="D3729">
        <v>5</v>
      </c>
      <c r="E3729">
        <v>7</v>
      </c>
      <c r="F3729">
        <v>-2</v>
      </c>
      <c r="G3729">
        <v>3</v>
      </c>
      <c r="H3729">
        <v>91</v>
      </c>
      <c r="J3729">
        <v>92</v>
      </c>
      <c r="K3729">
        <v>91</v>
      </c>
      <c r="L3729">
        <v>89</v>
      </c>
      <c r="M3729">
        <v>92</v>
      </c>
      <c r="N3729">
        <v>87</v>
      </c>
      <c r="O3729">
        <v>87</v>
      </c>
      <c r="P3729">
        <v>87</v>
      </c>
      <c r="Q3729">
        <v>84</v>
      </c>
      <c r="R3729">
        <v>90</v>
      </c>
      <c r="T3729" s="34">
        <f>_xlfn.XLOOKUP(B3729,Demog!$A$2:$A$219,Demog!$P$2:$P$219,,,2)</f>
        <v>24774</v>
      </c>
      <c r="U3729" s="34">
        <f t="shared" si="58"/>
        <v>9</v>
      </c>
      <c r="V3729" s="13">
        <f>IF(OR(Table1[[#This Row],[7d_positivity_public]]=0,ISBLANK(Table1[[#This Row],[7d_positivity_public]])),"",(Table1[[#This Row],[7d_positivity_public]]-Table1[[#This Row],[7d_positivity_all]])/Table1[[#This Row],[7d_positivity_public]])</f>
        <v>0</v>
      </c>
      <c r="W3729">
        <v>3</v>
      </c>
    </row>
    <row r="3730" spans="1:23" x14ac:dyDescent="0.25">
      <c r="A3730" s="10">
        <v>44470</v>
      </c>
      <c r="B3730">
        <v>3116</v>
      </c>
      <c r="C3730" t="s">
        <v>174</v>
      </c>
      <c r="D3730">
        <v>4</v>
      </c>
      <c r="E3730">
        <v>6</v>
      </c>
      <c r="F3730">
        <v>-2</v>
      </c>
      <c r="G3730">
        <v>4</v>
      </c>
      <c r="H3730">
        <v>92</v>
      </c>
      <c r="J3730">
        <v>89</v>
      </c>
      <c r="K3730">
        <v>92</v>
      </c>
      <c r="L3730">
        <v>94</v>
      </c>
      <c r="M3730">
        <v>89</v>
      </c>
      <c r="N3730">
        <v>87</v>
      </c>
      <c r="O3730">
        <v>82</v>
      </c>
      <c r="P3730">
        <v>87</v>
      </c>
      <c r="Q3730">
        <v>88</v>
      </c>
      <c r="R3730">
        <v>86</v>
      </c>
      <c r="T3730" s="34">
        <f>_xlfn.XLOOKUP(B3730,Demog!$A$2:$A$219,Demog!$P$2:$P$219,,,2)</f>
        <v>24621</v>
      </c>
      <c r="U3730" s="34">
        <f t="shared" si="58"/>
        <v>7</v>
      </c>
      <c r="V3730" s="13">
        <f>IF(OR(Table1[[#This Row],[7d_positivity_public]]=0,ISBLANK(Table1[[#This Row],[7d_positivity_public]])),"",(Table1[[#This Row],[7d_positivity_public]]-Table1[[#This Row],[7d_positivity_all]])/Table1[[#This Row],[7d_positivity_public]])</f>
        <v>0.5</v>
      </c>
      <c r="W3730">
        <v>2</v>
      </c>
    </row>
    <row r="3731" spans="1:23" x14ac:dyDescent="0.25">
      <c r="A3731" s="10">
        <v>44470</v>
      </c>
      <c r="B3731">
        <v>3117</v>
      </c>
      <c r="C3731" t="s">
        <v>175</v>
      </c>
      <c r="D3731">
        <v>5</v>
      </c>
      <c r="E3731">
        <v>3</v>
      </c>
      <c r="F3731">
        <v>2</v>
      </c>
      <c r="G3731">
        <v>4</v>
      </c>
      <c r="H3731">
        <v>90</v>
      </c>
      <c r="J3731">
        <v>86</v>
      </c>
      <c r="K3731">
        <v>91</v>
      </c>
      <c r="L3731">
        <v>91</v>
      </c>
      <c r="M3731">
        <v>90</v>
      </c>
      <c r="N3731">
        <v>85</v>
      </c>
      <c r="O3731">
        <v>79</v>
      </c>
      <c r="P3731">
        <v>86</v>
      </c>
      <c r="Q3731">
        <v>84</v>
      </c>
      <c r="R3731">
        <v>87</v>
      </c>
      <c r="T3731" s="34">
        <f>_xlfn.XLOOKUP(B3731,Demog!$A$2:$A$219,Demog!$P$2:$P$219,,,2)</f>
        <v>20949</v>
      </c>
      <c r="U3731" s="34">
        <f t="shared" si="58"/>
        <v>7</v>
      </c>
      <c r="V3731" s="13">
        <f>IF(OR(Table1[[#This Row],[7d_positivity_public]]=0,ISBLANK(Table1[[#This Row],[7d_positivity_public]])),"",(Table1[[#This Row],[7d_positivity_public]]-Table1[[#This Row],[7d_positivity_all]])/Table1[[#This Row],[7d_positivity_public]])</f>
        <v>0.25</v>
      </c>
      <c r="W3731">
        <v>3</v>
      </c>
    </row>
    <row r="3732" spans="1:23" x14ac:dyDescent="0.25">
      <c r="A3732" s="10">
        <v>44470</v>
      </c>
      <c r="B3732">
        <v>3211</v>
      </c>
      <c r="C3732" t="s">
        <v>176</v>
      </c>
      <c r="D3732">
        <v>10</v>
      </c>
      <c r="E3732">
        <v>13</v>
      </c>
      <c r="F3732">
        <v>-3</v>
      </c>
      <c r="G3732">
        <v>9</v>
      </c>
      <c r="H3732">
        <v>96</v>
      </c>
      <c r="J3732">
        <v>85</v>
      </c>
      <c r="K3732">
        <v>96</v>
      </c>
      <c r="L3732">
        <v>100</v>
      </c>
      <c r="M3732">
        <v>86</v>
      </c>
      <c r="N3732">
        <v>87</v>
      </c>
      <c r="O3732">
        <v>71</v>
      </c>
      <c r="P3732">
        <v>87</v>
      </c>
      <c r="Q3732">
        <v>91</v>
      </c>
      <c r="R3732">
        <v>81</v>
      </c>
      <c r="T3732" s="34">
        <f>_xlfn.XLOOKUP(B3732,Demog!$A$2:$A$219,Demog!$P$2:$P$219,,,2)</f>
        <v>41934</v>
      </c>
      <c r="U3732" s="34">
        <f t="shared" si="58"/>
        <v>29</v>
      </c>
      <c r="V3732" s="13">
        <f>IF(OR(Table1[[#This Row],[7d_positivity_public]]=0,ISBLANK(Table1[[#This Row],[7d_positivity_public]])),"",(Table1[[#This Row],[7d_positivity_public]]-Table1[[#This Row],[7d_positivity_all]])/Table1[[#This Row],[7d_positivity_public]])</f>
        <v>0.66666666666666663</v>
      </c>
      <c r="W3732">
        <v>3</v>
      </c>
    </row>
    <row r="3733" spans="1:23" x14ac:dyDescent="0.25">
      <c r="A3733" s="10">
        <v>44470</v>
      </c>
      <c r="B3733">
        <v>3212</v>
      </c>
      <c r="C3733" t="s">
        <v>177</v>
      </c>
      <c r="D3733">
        <v>8</v>
      </c>
      <c r="E3733">
        <v>10</v>
      </c>
      <c r="F3733">
        <v>-2</v>
      </c>
      <c r="G3733">
        <v>6</v>
      </c>
      <c r="H3733">
        <v>94</v>
      </c>
      <c r="J3733">
        <v>83</v>
      </c>
      <c r="K3733">
        <v>94</v>
      </c>
      <c r="L3733">
        <v>98</v>
      </c>
      <c r="M3733">
        <v>88</v>
      </c>
      <c r="N3733">
        <v>87</v>
      </c>
      <c r="O3733">
        <v>75</v>
      </c>
      <c r="P3733">
        <v>88</v>
      </c>
      <c r="Q3733">
        <v>90</v>
      </c>
      <c r="R3733">
        <v>84</v>
      </c>
      <c r="T3733" s="34">
        <f>_xlfn.XLOOKUP(B3733,Demog!$A$2:$A$219,Demog!$P$2:$P$219,,,2)</f>
        <v>47203</v>
      </c>
      <c r="U3733" s="34">
        <f t="shared" si="58"/>
        <v>26</v>
      </c>
      <c r="V3733" s="13">
        <f>IF(OR(Table1[[#This Row],[7d_positivity_public]]=0,ISBLANK(Table1[[#This Row],[7d_positivity_public]])),"",(Table1[[#This Row],[7d_positivity_public]]-Table1[[#This Row],[7d_positivity_all]])/Table1[[#This Row],[7d_positivity_public]])</f>
        <v>0.66666666666666663</v>
      </c>
      <c r="W3733">
        <v>2</v>
      </c>
    </row>
    <row r="3734" spans="1:23" x14ac:dyDescent="0.25">
      <c r="A3734" s="10">
        <v>44470</v>
      </c>
      <c r="B3734">
        <v>3213</v>
      </c>
      <c r="C3734" t="s">
        <v>178</v>
      </c>
      <c r="D3734">
        <v>6</v>
      </c>
      <c r="E3734">
        <v>7</v>
      </c>
      <c r="F3734">
        <v>-1</v>
      </c>
      <c r="G3734">
        <v>4</v>
      </c>
      <c r="H3734">
        <v>94</v>
      </c>
      <c r="J3734">
        <v>94</v>
      </c>
      <c r="K3734">
        <v>94</v>
      </c>
      <c r="L3734">
        <v>96</v>
      </c>
      <c r="M3734">
        <v>92</v>
      </c>
      <c r="N3734">
        <v>89</v>
      </c>
      <c r="O3734">
        <v>80</v>
      </c>
      <c r="P3734">
        <v>90</v>
      </c>
      <c r="Q3734">
        <v>90</v>
      </c>
      <c r="R3734">
        <v>89</v>
      </c>
      <c r="T3734" s="34">
        <f>_xlfn.XLOOKUP(B3734,Demog!$A$2:$A$219,Demog!$P$2:$P$219,,,2)</f>
        <v>32904</v>
      </c>
      <c r="U3734" s="34">
        <f t="shared" si="58"/>
        <v>14</v>
      </c>
      <c r="V3734" s="13">
        <f>IF(OR(Table1[[#This Row],[7d_positivity_public]]=0,ISBLANK(Table1[[#This Row],[7d_positivity_public]])),"",(Table1[[#This Row],[7d_positivity_public]]-Table1[[#This Row],[7d_positivity_all]])/Table1[[#This Row],[7d_positivity_public]])</f>
        <v>0</v>
      </c>
      <c r="W3734">
        <v>4</v>
      </c>
    </row>
    <row r="3735" spans="1:23" x14ac:dyDescent="0.25">
      <c r="A3735" s="10">
        <v>44470</v>
      </c>
      <c r="B3735">
        <v>3221</v>
      </c>
      <c r="C3735" t="s">
        <v>179</v>
      </c>
      <c r="D3735">
        <v>38</v>
      </c>
      <c r="E3735">
        <v>37</v>
      </c>
      <c r="F3735">
        <v>1</v>
      </c>
      <c r="G3735">
        <v>13</v>
      </c>
      <c r="H3735">
        <v>81</v>
      </c>
      <c r="J3735">
        <v>76</v>
      </c>
      <c r="K3735">
        <v>81</v>
      </c>
      <c r="L3735">
        <v>83</v>
      </c>
      <c r="M3735">
        <v>80</v>
      </c>
      <c r="N3735">
        <v>71</v>
      </c>
      <c r="O3735">
        <v>63</v>
      </c>
      <c r="P3735">
        <v>71</v>
      </c>
      <c r="Q3735">
        <v>71</v>
      </c>
      <c r="R3735">
        <v>71</v>
      </c>
      <c r="T3735" s="34">
        <f>_xlfn.XLOOKUP(B3735,Demog!$A$2:$A$219,Demog!$P$2:$P$219,,,2)</f>
        <v>19960</v>
      </c>
      <c r="U3735" s="34">
        <f t="shared" si="58"/>
        <v>53</v>
      </c>
      <c r="V3735" s="13">
        <f>IF(OR(Table1[[#This Row],[7d_positivity_public]]=0,ISBLANK(Table1[[#This Row],[7d_positivity_public]])),"",(Table1[[#This Row],[7d_positivity_public]]-Table1[[#This Row],[7d_positivity_all]])/Table1[[#This Row],[7d_positivity_public]])</f>
        <v>0.23076923076923078</v>
      </c>
      <c r="W3735">
        <v>10</v>
      </c>
    </row>
    <row r="3736" spans="1:23" x14ac:dyDescent="0.25">
      <c r="A3736" s="10">
        <v>44470</v>
      </c>
      <c r="B3736">
        <v>3222</v>
      </c>
      <c r="C3736" t="s">
        <v>180</v>
      </c>
      <c r="D3736">
        <v>11</v>
      </c>
      <c r="E3736">
        <v>16</v>
      </c>
      <c r="F3736">
        <v>-5</v>
      </c>
      <c r="G3736">
        <v>4</v>
      </c>
      <c r="H3736">
        <v>95</v>
      </c>
      <c r="J3736">
        <v>81</v>
      </c>
      <c r="K3736">
        <v>95</v>
      </c>
      <c r="L3736">
        <v>99</v>
      </c>
      <c r="M3736">
        <v>87</v>
      </c>
      <c r="N3736">
        <v>87</v>
      </c>
      <c r="O3736">
        <v>69</v>
      </c>
      <c r="P3736">
        <v>87</v>
      </c>
      <c r="Q3736">
        <v>90</v>
      </c>
      <c r="R3736">
        <v>82</v>
      </c>
      <c r="T3736" s="34">
        <f>_xlfn.XLOOKUP(B3736,Demog!$A$2:$A$219,Demog!$P$2:$P$219,,,2)</f>
        <v>12392</v>
      </c>
      <c r="U3736" s="34">
        <f t="shared" si="58"/>
        <v>10</v>
      </c>
      <c r="V3736" s="13">
        <f>IF(OR(Table1[[#This Row],[7d_positivity_public]]=0,ISBLANK(Table1[[#This Row],[7d_positivity_public]])),"",(Table1[[#This Row],[7d_positivity_public]]-Table1[[#This Row],[7d_positivity_all]])/Table1[[#This Row],[7d_positivity_public]])</f>
        <v>0.75</v>
      </c>
      <c r="W3736">
        <v>1</v>
      </c>
    </row>
    <row r="3737" spans="1:23" x14ac:dyDescent="0.25">
      <c r="A3737" s="10">
        <v>44470</v>
      </c>
      <c r="B3737">
        <v>3223</v>
      </c>
      <c r="C3737" t="s">
        <v>181</v>
      </c>
      <c r="D3737">
        <v>12</v>
      </c>
      <c r="E3737">
        <v>13</v>
      </c>
      <c r="F3737">
        <v>-1</v>
      </c>
      <c r="G3737">
        <v>5</v>
      </c>
      <c r="H3737">
        <v>90</v>
      </c>
      <c r="J3737">
        <v>85</v>
      </c>
      <c r="K3737">
        <v>90</v>
      </c>
      <c r="L3737">
        <v>92</v>
      </c>
      <c r="M3737">
        <v>87</v>
      </c>
      <c r="N3737">
        <v>84</v>
      </c>
      <c r="O3737">
        <v>75</v>
      </c>
      <c r="P3737">
        <v>85</v>
      </c>
      <c r="Q3737">
        <v>86</v>
      </c>
      <c r="R3737">
        <v>83</v>
      </c>
      <c r="T3737" s="34">
        <f>_xlfn.XLOOKUP(B3737,Demog!$A$2:$A$219,Demog!$P$2:$P$219,,,2)</f>
        <v>29180</v>
      </c>
      <c r="U3737" s="34">
        <f t="shared" si="58"/>
        <v>25</v>
      </c>
      <c r="V3737" s="13">
        <f>IF(OR(Table1[[#This Row],[7d_positivity_public]]=0,ISBLANK(Table1[[#This Row],[7d_positivity_public]])),"",(Table1[[#This Row],[7d_positivity_public]]-Table1[[#This Row],[7d_positivity_all]])/Table1[[#This Row],[7d_positivity_public]])</f>
        <v>0.2</v>
      </c>
      <c r="W3737">
        <v>4</v>
      </c>
    </row>
    <row r="3738" spans="1:23" x14ac:dyDescent="0.25">
      <c r="A3738" s="10">
        <v>44470</v>
      </c>
      <c r="B3738">
        <v>3231</v>
      </c>
      <c r="C3738" t="s">
        <v>182</v>
      </c>
      <c r="D3738">
        <v>13</v>
      </c>
      <c r="E3738">
        <v>8</v>
      </c>
      <c r="F3738">
        <v>5</v>
      </c>
      <c r="G3738">
        <v>7</v>
      </c>
      <c r="H3738">
        <v>94</v>
      </c>
      <c r="J3738">
        <v>89</v>
      </c>
      <c r="K3738">
        <v>95</v>
      </c>
      <c r="L3738">
        <v>97</v>
      </c>
      <c r="M3738">
        <v>91</v>
      </c>
      <c r="N3738">
        <v>89</v>
      </c>
      <c r="O3738">
        <v>82</v>
      </c>
      <c r="P3738">
        <v>89</v>
      </c>
      <c r="Q3738">
        <v>90</v>
      </c>
      <c r="R3738">
        <v>88</v>
      </c>
      <c r="T3738" s="34">
        <f>_xlfn.XLOOKUP(B3738,Demog!$A$2:$A$219,Demog!$P$2:$P$219,,,2)</f>
        <v>18027</v>
      </c>
      <c r="U3738" s="34">
        <f t="shared" si="58"/>
        <v>16</v>
      </c>
      <c r="V3738" s="13">
        <f>IF(OR(Table1[[#This Row],[7d_positivity_public]]=0,ISBLANK(Table1[[#This Row],[7d_positivity_public]])),"",(Table1[[#This Row],[7d_positivity_public]]-Table1[[#This Row],[7d_positivity_all]])/Table1[[#This Row],[7d_positivity_public]])</f>
        <v>0.42857142857142855</v>
      </c>
      <c r="W3738">
        <v>4</v>
      </c>
    </row>
    <row r="3739" spans="1:23" x14ac:dyDescent="0.25">
      <c r="A3739" s="10">
        <v>44470</v>
      </c>
      <c r="B3739">
        <v>3232</v>
      </c>
      <c r="C3739" t="s">
        <v>183</v>
      </c>
      <c r="D3739">
        <v>9</v>
      </c>
      <c r="E3739">
        <v>12</v>
      </c>
      <c r="F3739">
        <v>-3</v>
      </c>
      <c r="G3739">
        <v>5</v>
      </c>
      <c r="H3739">
        <v>94</v>
      </c>
      <c r="J3739">
        <v>91</v>
      </c>
      <c r="K3739">
        <v>94</v>
      </c>
      <c r="L3739">
        <v>96</v>
      </c>
      <c r="M3739">
        <v>92</v>
      </c>
      <c r="N3739">
        <v>89</v>
      </c>
      <c r="O3739">
        <v>85</v>
      </c>
      <c r="P3739">
        <v>89</v>
      </c>
      <c r="Q3739">
        <v>89</v>
      </c>
      <c r="R3739">
        <v>89</v>
      </c>
      <c r="T3739" s="34">
        <f>_xlfn.XLOOKUP(B3739,Demog!$A$2:$A$219,Demog!$P$2:$P$219,,,2)</f>
        <v>34575</v>
      </c>
      <c r="U3739" s="34">
        <f t="shared" si="58"/>
        <v>22</v>
      </c>
      <c r="V3739" s="13">
        <f>IF(OR(Table1[[#This Row],[7d_positivity_public]]=0,ISBLANK(Table1[[#This Row],[7d_positivity_public]])),"",(Table1[[#This Row],[7d_positivity_public]]-Table1[[#This Row],[7d_positivity_all]])/Table1[[#This Row],[7d_positivity_public]])</f>
        <v>0.4</v>
      </c>
      <c r="W3739">
        <v>3</v>
      </c>
    </row>
    <row r="3740" spans="1:23" x14ac:dyDescent="0.25">
      <c r="A3740" s="10">
        <v>44470</v>
      </c>
      <c r="B3740">
        <v>3233</v>
      </c>
      <c r="C3740" t="s">
        <v>184</v>
      </c>
      <c r="D3740">
        <v>8</v>
      </c>
      <c r="E3740">
        <v>4</v>
      </c>
      <c r="F3740">
        <v>4</v>
      </c>
      <c r="G3740">
        <v>6</v>
      </c>
      <c r="H3740">
        <v>96</v>
      </c>
      <c r="J3740">
        <v>93</v>
      </c>
      <c r="K3740">
        <v>96</v>
      </c>
      <c r="L3740">
        <v>100</v>
      </c>
      <c r="M3740">
        <v>92</v>
      </c>
      <c r="N3740">
        <v>90</v>
      </c>
      <c r="O3740">
        <v>85</v>
      </c>
      <c r="P3740">
        <v>91</v>
      </c>
      <c r="Q3740">
        <v>92</v>
      </c>
      <c r="R3740">
        <v>89</v>
      </c>
      <c r="T3740" s="34">
        <f>_xlfn.XLOOKUP(B3740,Demog!$A$2:$A$219,Demog!$P$2:$P$219,,,2)</f>
        <v>51292</v>
      </c>
      <c r="U3740" s="34">
        <f t="shared" si="58"/>
        <v>29</v>
      </c>
      <c r="V3740" s="13">
        <f>IF(OR(Table1[[#This Row],[7d_positivity_public]]=0,ISBLANK(Table1[[#This Row],[7d_positivity_public]])),"",(Table1[[#This Row],[7d_positivity_public]]-Table1[[#This Row],[7d_positivity_all]])/Table1[[#This Row],[7d_positivity_public]])</f>
        <v>0.33333333333333331</v>
      </c>
      <c r="W3740">
        <v>4</v>
      </c>
    </row>
    <row r="3741" spans="1:23" x14ac:dyDescent="0.25">
      <c r="A3741" s="10">
        <v>44470</v>
      </c>
      <c r="B3741">
        <v>3241</v>
      </c>
      <c r="C3741" t="s">
        <v>185</v>
      </c>
      <c r="D3741">
        <v>3</v>
      </c>
      <c r="E3741">
        <v>7</v>
      </c>
      <c r="F3741">
        <v>-4</v>
      </c>
      <c r="G3741">
        <v>2</v>
      </c>
      <c r="H3741">
        <v>88</v>
      </c>
      <c r="J3741">
        <v>90</v>
      </c>
      <c r="K3741">
        <v>88</v>
      </c>
      <c r="L3741">
        <v>89</v>
      </c>
      <c r="M3741">
        <v>87</v>
      </c>
      <c r="N3741">
        <v>83</v>
      </c>
      <c r="O3741">
        <v>83</v>
      </c>
      <c r="P3741">
        <v>83</v>
      </c>
      <c r="Q3741">
        <v>82</v>
      </c>
      <c r="R3741">
        <v>84</v>
      </c>
      <c r="T3741" s="34">
        <f>_xlfn.XLOOKUP(B3741,Demog!$A$2:$A$219,Demog!$P$2:$P$219,,,2)</f>
        <v>37993</v>
      </c>
      <c r="U3741" s="34">
        <f t="shared" si="58"/>
        <v>8</v>
      </c>
      <c r="V3741" s="13">
        <f>IF(OR(Table1[[#This Row],[7d_positivity_public]]=0,ISBLANK(Table1[[#This Row],[7d_positivity_public]])),"",(Table1[[#This Row],[7d_positivity_public]]-Table1[[#This Row],[7d_positivity_all]])/Table1[[#This Row],[7d_positivity_public]])</f>
        <v>0.5</v>
      </c>
      <c r="W3741">
        <v>1</v>
      </c>
    </row>
    <row r="3742" spans="1:23" x14ac:dyDescent="0.25">
      <c r="A3742" s="10">
        <v>44470</v>
      </c>
      <c r="B3742">
        <v>3242</v>
      </c>
      <c r="C3742" t="s">
        <v>186</v>
      </c>
      <c r="D3742">
        <v>1</v>
      </c>
      <c r="E3742">
        <v>5</v>
      </c>
      <c r="F3742">
        <v>-4</v>
      </c>
      <c r="G3742">
        <v>1</v>
      </c>
      <c r="H3742">
        <v>92</v>
      </c>
      <c r="J3742">
        <v>93</v>
      </c>
      <c r="K3742">
        <v>92</v>
      </c>
      <c r="L3742">
        <v>93</v>
      </c>
      <c r="M3742">
        <v>91</v>
      </c>
      <c r="N3742">
        <v>87</v>
      </c>
      <c r="O3742">
        <v>87</v>
      </c>
      <c r="P3742">
        <v>87</v>
      </c>
      <c r="Q3742">
        <v>85</v>
      </c>
      <c r="R3742">
        <v>88</v>
      </c>
      <c r="T3742" s="34">
        <f>_xlfn.XLOOKUP(B3742,Demog!$A$2:$A$219,Demog!$P$2:$P$219,,,2)</f>
        <v>34483</v>
      </c>
      <c r="U3742" s="34">
        <f t="shared" si="58"/>
        <v>2</v>
      </c>
      <c r="V3742" s="13">
        <f>IF(OR(Table1[[#This Row],[7d_positivity_public]]=0,ISBLANK(Table1[[#This Row],[7d_positivity_public]])),"",(Table1[[#This Row],[7d_positivity_public]]-Table1[[#This Row],[7d_positivity_all]])/Table1[[#This Row],[7d_positivity_public]])</f>
        <v>0</v>
      </c>
      <c r="W3742">
        <v>1</v>
      </c>
    </row>
    <row r="3743" spans="1:23" x14ac:dyDescent="0.25">
      <c r="A3743" s="10">
        <v>44470</v>
      </c>
      <c r="B3743">
        <v>3243</v>
      </c>
      <c r="C3743" t="s">
        <v>187</v>
      </c>
      <c r="D3743">
        <v>3</v>
      </c>
      <c r="E3743">
        <v>5</v>
      </c>
      <c r="F3743">
        <v>-2</v>
      </c>
      <c r="G3743">
        <v>2</v>
      </c>
      <c r="H3743">
        <v>95</v>
      </c>
      <c r="J3743">
        <v>93</v>
      </c>
      <c r="K3743">
        <v>95</v>
      </c>
      <c r="L3743">
        <v>99</v>
      </c>
      <c r="M3743">
        <v>85</v>
      </c>
      <c r="N3743">
        <v>88</v>
      </c>
      <c r="O3743">
        <v>84</v>
      </c>
      <c r="P3743">
        <v>89</v>
      </c>
      <c r="Q3743">
        <v>91</v>
      </c>
      <c r="R3743">
        <v>81</v>
      </c>
      <c r="T3743" s="34">
        <f>_xlfn.XLOOKUP(B3743,Demog!$A$2:$A$219,Demog!$P$2:$P$219,,,2)</f>
        <v>15890</v>
      </c>
      <c r="U3743" s="34">
        <f t="shared" si="58"/>
        <v>3</v>
      </c>
      <c r="V3743" s="13">
        <f>IF(OR(Table1[[#This Row],[7d_positivity_public]]=0,ISBLANK(Table1[[#This Row],[7d_positivity_public]])),"",(Table1[[#This Row],[7d_positivity_public]]-Table1[[#This Row],[7d_positivity_all]])/Table1[[#This Row],[7d_positivity_public]])</f>
        <v>0.5</v>
      </c>
      <c r="W3743">
        <v>1</v>
      </c>
    </row>
    <row r="3744" spans="1:23" x14ac:dyDescent="0.25">
      <c r="A3744" s="10">
        <v>44470</v>
      </c>
      <c r="B3744">
        <v>3244</v>
      </c>
      <c r="C3744" t="s">
        <v>188</v>
      </c>
      <c r="D3744">
        <v>5</v>
      </c>
      <c r="E3744">
        <v>5</v>
      </c>
      <c r="F3744">
        <v>0</v>
      </c>
      <c r="G3744">
        <v>3</v>
      </c>
      <c r="H3744">
        <v>95</v>
      </c>
      <c r="J3744">
        <v>92</v>
      </c>
      <c r="K3744">
        <v>95</v>
      </c>
      <c r="L3744">
        <v>98</v>
      </c>
      <c r="M3744">
        <v>91</v>
      </c>
      <c r="N3744">
        <v>90</v>
      </c>
      <c r="O3744">
        <v>85</v>
      </c>
      <c r="P3744">
        <v>90</v>
      </c>
      <c r="Q3744">
        <v>91</v>
      </c>
      <c r="R3744">
        <v>89</v>
      </c>
      <c r="T3744" s="34">
        <f>_xlfn.XLOOKUP(B3744,Demog!$A$2:$A$219,Demog!$P$2:$P$219,,,2)</f>
        <v>42812</v>
      </c>
      <c r="U3744" s="34">
        <f t="shared" si="58"/>
        <v>15</v>
      </c>
      <c r="V3744" s="13">
        <f>IF(OR(Table1[[#This Row],[7d_positivity_public]]=0,ISBLANK(Table1[[#This Row],[7d_positivity_public]])),"",(Table1[[#This Row],[7d_positivity_public]]-Table1[[#This Row],[7d_positivity_all]])/Table1[[#This Row],[7d_positivity_public]])</f>
        <v>0.33333333333333331</v>
      </c>
      <c r="W3744">
        <v>2</v>
      </c>
    </row>
    <row r="3745" spans="1:23" x14ac:dyDescent="0.25">
      <c r="A3745" s="10">
        <v>44470</v>
      </c>
      <c r="B3745">
        <v>3251</v>
      </c>
      <c r="C3745" t="s">
        <v>189</v>
      </c>
      <c r="D3745">
        <v>7</v>
      </c>
      <c r="E3745">
        <v>4</v>
      </c>
      <c r="F3745">
        <v>3</v>
      </c>
      <c r="G3745">
        <v>5</v>
      </c>
      <c r="H3745">
        <v>94</v>
      </c>
      <c r="J3745">
        <v>94</v>
      </c>
      <c r="K3745">
        <v>95</v>
      </c>
      <c r="L3745">
        <v>97</v>
      </c>
      <c r="M3745">
        <v>91</v>
      </c>
      <c r="N3745">
        <v>90</v>
      </c>
      <c r="O3745">
        <v>88</v>
      </c>
      <c r="P3745">
        <v>90</v>
      </c>
      <c r="Q3745">
        <v>91</v>
      </c>
      <c r="R3745">
        <v>88</v>
      </c>
      <c r="T3745" s="34">
        <f>_xlfn.XLOOKUP(B3745,Demog!$A$2:$A$219,Demog!$P$2:$P$219,,,2)</f>
        <v>31755</v>
      </c>
      <c r="U3745" s="34">
        <f t="shared" si="58"/>
        <v>16</v>
      </c>
      <c r="V3745" s="13">
        <f>IF(OR(Table1[[#This Row],[7d_positivity_public]]=0,ISBLANK(Table1[[#This Row],[7d_positivity_public]])),"",(Table1[[#This Row],[7d_positivity_public]]-Table1[[#This Row],[7d_positivity_all]])/Table1[[#This Row],[7d_positivity_public]])</f>
        <v>0.6</v>
      </c>
      <c r="W3745">
        <v>2</v>
      </c>
    </row>
    <row r="3746" spans="1:23" x14ac:dyDescent="0.25">
      <c r="A3746" s="10">
        <v>44470</v>
      </c>
      <c r="B3746">
        <v>3252</v>
      </c>
      <c r="C3746" t="s">
        <v>190</v>
      </c>
      <c r="D3746">
        <v>9</v>
      </c>
      <c r="E3746">
        <v>7</v>
      </c>
      <c r="F3746">
        <v>2</v>
      </c>
      <c r="G3746">
        <v>4</v>
      </c>
      <c r="H3746">
        <v>94</v>
      </c>
      <c r="J3746">
        <v>89</v>
      </c>
      <c r="K3746">
        <v>94</v>
      </c>
      <c r="L3746">
        <v>96</v>
      </c>
      <c r="M3746">
        <v>89</v>
      </c>
      <c r="N3746">
        <v>89</v>
      </c>
      <c r="O3746">
        <v>80</v>
      </c>
      <c r="P3746">
        <v>89</v>
      </c>
      <c r="Q3746">
        <v>91</v>
      </c>
      <c r="R3746">
        <v>85</v>
      </c>
      <c r="T3746" s="34">
        <f>_xlfn.XLOOKUP(B3746,Demog!$A$2:$A$219,Demog!$P$2:$P$219,,,2)</f>
        <v>32807</v>
      </c>
      <c r="U3746" s="34">
        <f t="shared" si="58"/>
        <v>21</v>
      </c>
      <c r="V3746" s="13">
        <f>IF(OR(Table1[[#This Row],[7d_positivity_public]]=0,ISBLANK(Table1[[#This Row],[7d_positivity_public]])),"",(Table1[[#This Row],[7d_positivity_public]]-Table1[[#This Row],[7d_positivity_all]])/Table1[[#This Row],[7d_positivity_public]])</f>
        <v>0.5</v>
      </c>
      <c r="W3746">
        <v>2</v>
      </c>
    </row>
    <row r="3747" spans="1:23" x14ac:dyDescent="0.25">
      <c r="A3747" s="10">
        <v>44470</v>
      </c>
      <c r="B3747">
        <v>3253</v>
      </c>
      <c r="C3747" t="s">
        <v>191</v>
      </c>
      <c r="D3747">
        <v>6</v>
      </c>
      <c r="E3747">
        <v>6</v>
      </c>
      <c r="F3747">
        <v>0</v>
      </c>
      <c r="G3747">
        <v>3</v>
      </c>
      <c r="H3747">
        <v>95</v>
      </c>
      <c r="J3747">
        <v>93</v>
      </c>
      <c r="K3747">
        <v>95</v>
      </c>
      <c r="L3747">
        <v>97</v>
      </c>
      <c r="M3747">
        <v>91</v>
      </c>
      <c r="N3747">
        <v>90</v>
      </c>
      <c r="O3747">
        <v>87</v>
      </c>
      <c r="P3747">
        <v>90</v>
      </c>
      <c r="Q3747">
        <v>91</v>
      </c>
      <c r="R3747">
        <v>88</v>
      </c>
      <c r="T3747" s="34">
        <f>_xlfn.XLOOKUP(B3747,Demog!$A$2:$A$219,Demog!$P$2:$P$219,,,2)</f>
        <v>31246</v>
      </c>
      <c r="U3747" s="34">
        <f t="shared" si="58"/>
        <v>13</v>
      </c>
      <c r="V3747" s="13">
        <f>IF(OR(Table1[[#This Row],[7d_positivity_public]]=0,ISBLANK(Table1[[#This Row],[7d_positivity_public]])),"",(Table1[[#This Row],[7d_positivity_public]]-Table1[[#This Row],[7d_positivity_all]])/Table1[[#This Row],[7d_positivity_public]])</f>
        <v>0.33333333333333331</v>
      </c>
      <c r="W3747">
        <v>2</v>
      </c>
    </row>
    <row r="3748" spans="1:23" x14ac:dyDescent="0.25">
      <c r="A3748" s="10">
        <v>44470</v>
      </c>
      <c r="B3748">
        <v>3261</v>
      </c>
      <c r="C3748" t="s">
        <v>192</v>
      </c>
      <c r="D3748">
        <v>6</v>
      </c>
      <c r="E3748">
        <v>9</v>
      </c>
      <c r="F3748">
        <v>-3</v>
      </c>
      <c r="G3748">
        <v>4</v>
      </c>
      <c r="H3748">
        <v>93</v>
      </c>
      <c r="J3748">
        <v>89</v>
      </c>
      <c r="K3748">
        <v>93</v>
      </c>
      <c r="L3748">
        <v>95</v>
      </c>
      <c r="M3748">
        <v>91</v>
      </c>
      <c r="N3748">
        <v>88</v>
      </c>
      <c r="O3748">
        <v>83</v>
      </c>
      <c r="P3748">
        <v>88</v>
      </c>
      <c r="Q3748">
        <v>88</v>
      </c>
      <c r="R3748">
        <v>88</v>
      </c>
      <c r="T3748" s="34">
        <f>_xlfn.XLOOKUP(B3748,Demog!$A$2:$A$219,Demog!$P$2:$P$219,,,2)</f>
        <v>29561</v>
      </c>
      <c r="U3748" s="34">
        <f t="shared" si="58"/>
        <v>12</v>
      </c>
      <c r="V3748" s="13">
        <f>IF(OR(Table1[[#This Row],[7d_positivity_public]]=0,ISBLANK(Table1[[#This Row],[7d_positivity_public]])),"",(Table1[[#This Row],[7d_positivity_public]]-Table1[[#This Row],[7d_positivity_all]])/Table1[[#This Row],[7d_positivity_public]])</f>
        <v>0.25</v>
      </c>
      <c r="W3748">
        <v>3</v>
      </c>
    </row>
    <row r="3749" spans="1:23" x14ac:dyDescent="0.25">
      <c r="A3749" s="10">
        <v>44470</v>
      </c>
      <c r="B3749">
        <v>3262</v>
      </c>
      <c r="C3749" t="s">
        <v>193</v>
      </c>
      <c r="D3749">
        <v>3</v>
      </c>
      <c r="E3749">
        <v>4</v>
      </c>
      <c r="F3749">
        <v>-1</v>
      </c>
      <c r="G3749">
        <v>2</v>
      </c>
      <c r="H3749">
        <v>90</v>
      </c>
      <c r="J3749">
        <v>90</v>
      </c>
      <c r="K3749">
        <v>90</v>
      </c>
      <c r="L3749">
        <v>94</v>
      </c>
      <c r="M3749">
        <v>85</v>
      </c>
      <c r="N3749">
        <v>84</v>
      </c>
      <c r="O3749">
        <v>82</v>
      </c>
      <c r="P3749">
        <v>84</v>
      </c>
      <c r="Q3749">
        <v>86</v>
      </c>
      <c r="R3749">
        <v>82</v>
      </c>
      <c r="T3749" s="34">
        <f>_xlfn.XLOOKUP(B3749,Demog!$A$2:$A$219,Demog!$P$2:$P$219,,,2)</f>
        <v>37453</v>
      </c>
      <c r="U3749" s="34">
        <f t="shared" si="58"/>
        <v>8</v>
      </c>
      <c r="V3749" s="13">
        <f>IF(OR(Table1[[#This Row],[7d_positivity_public]]=0,ISBLANK(Table1[[#This Row],[7d_positivity_public]])),"",(Table1[[#This Row],[7d_positivity_public]]-Table1[[#This Row],[7d_positivity_all]])/Table1[[#This Row],[7d_positivity_public]])</f>
        <v>0</v>
      </c>
      <c r="W3749">
        <v>2</v>
      </c>
    </row>
    <row r="3750" spans="1:23" x14ac:dyDescent="0.25">
      <c r="A3750" s="10">
        <v>44470</v>
      </c>
      <c r="B3750">
        <v>3263</v>
      </c>
      <c r="C3750" t="s">
        <v>194</v>
      </c>
      <c r="D3750">
        <v>7</v>
      </c>
      <c r="E3750">
        <v>5</v>
      </c>
      <c r="F3750">
        <v>2</v>
      </c>
      <c r="G3750">
        <v>5</v>
      </c>
      <c r="H3750">
        <v>96</v>
      </c>
      <c r="J3750">
        <v>91</v>
      </c>
      <c r="K3750">
        <v>97</v>
      </c>
      <c r="L3750">
        <v>100</v>
      </c>
      <c r="M3750">
        <v>92</v>
      </c>
      <c r="N3750">
        <v>89</v>
      </c>
      <c r="O3750">
        <v>82</v>
      </c>
      <c r="P3750">
        <v>90</v>
      </c>
      <c r="Q3750">
        <v>90</v>
      </c>
      <c r="R3750">
        <v>89</v>
      </c>
      <c r="T3750" s="34">
        <f>_xlfn.XLOOKUP(B3750,Demog!$A$2:$A$219,Demog!$P$2:$P$219,,,2)</f>
        <v>36496</v>
      </c>
      <c r="U3750" s="34">
        <f t="shared" si="58"/>
        <v>18</v>
      </c>
      <c r="V3750" s="13">
        <f>IF(OR(Table1[[#This Row],[7d_positivity_public]]=0,ISBLANK(Table1[[#This Row],[7d_positivity_public]])),"",(Table1[[#This Row],[7d_positivity_public]]-Table1[[#This Row],[7d_positivity_all]])/Table1[[#This Row],[7d_positivity_public]])</f>
        <v>0.2</v>
      </c>
      <c r="W3750">
        <v>4</v>
      </c>
    </row>
    <row r="3751" spans="1:23" x14ac:dyDescent="0.25">
      <c r="A3751" s="10">
        <v>44470</v>
      </c>
      <c r="B3751">
        <v>3264</v>
      </c>
      <c r="C3751" t="s">
        <v>195</v>
      </c>
      <c r="D3751">
        <v>5</v>
      </c>
      <c r="E3751">
        <v>6</v>
      </c>
      <c r="F3751">
        <v>-1</v>
      </c>
      <c r="G3751">
        <v>3</v>
      </c>
      <c r="H3751">
        <v>93</v>
      </c>
      <c r="J3751">
        <v>91</v>
      </c>
      <c r="K3751">
        <v>94</v>
      </c>
      <c r="L3751">
        <v>96</v>
      </c>
      <c r="M3751">
        <v>91</v>
      </c>
      <c r="N3751">
        <v>88</v>
      </c>
      <c r="O3751">
        <v>83</v>
      </c>
      <c r="P3751">
        <v>88</v>
      </c>
      <c r="Q3751">
        <v>89</v>
      </c>
      <c r="R3751">
        <v>88</v>
      </c>
      <c r="T3751" s="34">
        <f>_xlfn.XLOOKUP(B3751,Demog!$A$2:$A$219,Demog!$P$2:$P$219,,,2)</f>
        <v>31065</v>
      </c>
      <c r="U3751" s="34">
        <f t="shared" si="58"/>
        <v>11</v>
      </c>
      <c r="V3751" s="13">
        <f>IF(OR(Table1[[#This Row],[7d_positivity_public]]=0,ISBLANK(Table1[[#This Row],[7d_positivity_public]])),"",(Table1[[#This Row],[7d_positivity_public]]-Table1[[#This Row],[7d_positivity_all]])/Table1[[#This Row],[7d_positivity_public]])</f>
        <v>0</v>
      </c>
      <c r="W3751">
        <v>3</v>
      </c>
    </row>
    <row r="3752" spans="1:23" x14ac:dyDescent="0.25">
      <c r="A3752" s="10">
        <v>44470</v>
      </c>
      <c r="B3752">
        <v>3311</v>
      </c>
      <c r="C3752" t="s">
        <v>196</v>
      </c>
      <c r="D3752">
        <v>6</v>
      </c>
      <c r="E3752">
        <v>8</v>
      </c>
      <c r="F3752">
        <v>-2</v>
      </c>
      <c r="G3752">
        <v>3</v>
      </c>
      <c r="H3752">
        <v>92</v>
      </c>
      <c r="J3752">
        <v>90</v>
      </c>
      <c r="K3752">
        <v>92</v>
      </c>
      <c r="L3752">
        <v>93</v>
      </c>
      <c r="M3752">
        <v>92</v>
      </c>
      <c r="N3752">
        <v>87</v>
      </c>
      <c r="O3752">
        <v>84</v>
      </c>
      <c r="P3752">
        <v>88</v>
      </c>
      <c r="Q3752">
        <v>86</v>
      </c>
      <c r="R3752">
        <v>89</v>
      </c>
      <c r="T3752" s="34">
        <f>_xlfn.XLOOKUP(B3752,Demog!$A$2:$A$219,Demog!$P$2:$P$219,,,2)</f>
        <v>19230</v>
      </c>
      <c r="U3752" s="34">
        <f t="shared" si="58"/>
        <v>8</v>
      </c>
      <c r="V3752" s="13">
        <f>IF(OR(Table1[[#This Row],[7d_positivity_public]]=0,ISBLANK(Table1[[#This Row],[7d_positivity_public]])),"",(Table1[[#This Row],[7d_positivity_public]]-Table1[[#This Row],[7d_positivity_all]])/Table1[[#This Row],[7d_positivity_public]])</f>
        <v>0.33333333333333331</v>
      </c>
      <c r="W3752">
        <v>2</v>
      </c>
    </row>
    <row r="3753" spans="1:23" x14ac:dyDescent="0.25">
      <c r="A3753" s="10">
        <v>44470</v>
      </c>
      <c r="B3753">
        <v>3312</v>
      </c>
      <c r="C3753" t="s">
        <v>197</v>
      </c>
      <c r="D3753">
        <v>9</v>
      </c>
      <c r="E3753">
        <v>7</v>
      </c>
      <c r="F3753">
        <v>2</v>
      </c>
      <c r="G3753">
        <v>4</v>
      </c>
      <c r="H3753">
        <v>92</v>
      </c>
      <c r="J3753">
        <v>96</v>
      </c>
      <c r="K3753">
        <v>92</v>
      </c>
      <c r="L3753">
        <v>94</v>
      </c>
      <c r="M3753">
        <v>90</v>
      </c>
      <c r="N3753">
        <v>86</v>
      </c>
      <c r="O3753">
        <v>80</v>
      </c>
      <c r="P3753">
        <v>87</v>
      </c>
      <c r="Q3753">
        <v>87</v>
      </c>
      <c r="R3753">
        <v>87</v>
      </c>
      <c r="T3753" s="34">
        <f>_xlfn.XLOOKUP(B3753,Demog!$A$2:$A$219,Demog!$P$2:$P$219,,,2)</f>
        <v>34244</v>
      </c>
      <c r="U3753" s="34">
        <f t="shared" si="58"/>
        <v>22</v>
      </c>
      <c r="V3753" s="13">
        <f>IF(OR(Table1[[#This Row],[7d_positivity_public]]=0,ISBLANK(Table1[[#This Row],[7d_positivity_public]])),"",(Table1[[#This Row],[7d_positivity_public]]-Table1[[#This Row],[7d_positivity_all]])/Table1[[#This Row],[7d_positivity_public]])</f>
        <v>0.25</v>
      </c>
      <c r="W3753">
        <v>3</v>
      </c>
    </row>
    <row r="3754" spans="1:23" x14ac:dyDescent="0.25">
      <c r="A3754" s="10">
        <v>44470</v>
      </c>
      <c r="B3754">
        <v>3313</v>
      </c>
      <c r="C3754" t="s">
        <v>198</v>
      </c>
      <c r="D3754">
        <v>3</v>
      </c>
      <c r="E3754">
        <v>2</v>
      </c>
      <c r="F3754">
        <v>1</v>
      </c>
      <c r="G3754">
        <v>2</v>
      </c>
      <c r="H3754">
        <v>94</v>
      </c>
      <c r="J3754">
        <v>94</v>
      </c>
      <c r="K3754">
        <v>94</v>
      </c>
      <c r="L3754">
        <v>93</v>
      </c>
      <c r="M3754">
        <v>94</v>
      </c>
      <c r="N3754">
        <v>90</v>
      </c>
      <c r="O3754">
        <v>87</v>
      </c>
      <c r="P3754">
        <v>90</v>
      </c>
      <c r="Q3754">
        <v>88</v>
      </c>
      <c r="R3754">
        <v>92</v>
      </c>
      <c r="T3754" s="34">
        <f>_xlfn.XLOOKUP(B3754,Demog!$A$2:$A$219,Demog!$P$2:$P$219,,,2)</f>
        <v>29808</v>
      </c>
      <c r="U3754" s="34">
        <f t="shared" si="58"/>
        <v>6</v>
      </c>
      <c r="V3754" s="13">
        <f>IF(OR(Table1[[#This Row],[7d_positivity_public]]=0,ISBLANK(Table1[[#This Row],[7d_positivity_public]])),"",(Table1[[#This Row],[7d_positivity_public]]-Table1[[#This Row],[7d_positivity_all]])/Table1[[#This Row],[7d_positivity_public]])</f>
        <v>0.5</v>
      </c>
      <c r="W3754">
        <v>1</v>
      </c>
    </row>
    <row r="3755" spans="1:23" x14ac:dyDescent="0.25">
      <c r="A3755" s="10">
        <v>44470</v>
      </c>
      <c r="B3755">
        <v>3314</v>
      </c>
      <c r="C3755" t="s">
        <v>199</v>
      </c>
      <c r="D3755">
        <v>8</v>
      </c>
      <c r="E3755">
        <v>4</v>
      </c>
      <c r="F3755">
        <v>4</v>
      </c>
      <c r="G3755">
        <v>3</v>
      </c>
      <c r="H3755">
        <v>93</v>
      </c>
      <c r="J3755">
        <v>91</v>
      </c>
      <c r="K3755">
        <v>93</v>
      </c>
      <c r="L3755">
        <v>92</v>
      </c>
      <c r="M3755">
        <v>94</v>
      </c>
      <c r="N3755">
        <v>89</v>
      </c>
      <c r="O3755">
        <v>85</v>
      </c>
      <c r="P3755">
        <v>89</v>
      </c>
      <c r="Q3755">
        <v>86</v>
      </c>
      <c r="R3755">
        <v>92</v>
      </c>
      <c r="T3755" s="34">
        <f>_xlfn.XLOOKUP(B3755,Demog!$A$2:$A$219,Demog!$P$2:$P$219,,,2)</f>
        <v>29271</v>
      </c>
      <c r="U3755" s="34">
        <f t="shared" si="58"/>
        <v>16</v>
      </c>
      <c r="V3755" s="13">
        <f>IF(OR(Table1[[#This Row],[7d_positivity_public]]=0,ISBLANK(Table1[[#This Row],[7d_positivity_public]])),"",(Table1[[#This Row],[7d_positivity_public]]-Table1[[#This Row],[7d_positivity_all]])/Table1[[#This Row],[7d_positivity_public]])</f>
        <v>0.33333333333333331</v>
      </c>
      <c r="W3755">
        <v>2</v>
      </c>
    </row>
    <row r="3756" spans="1:23" x14ac:dyDescent="0.25">
      <c r="A3756" s="10">
        <v>44470</v>
      </c>
      <c r="B3756">
        <v>3315</v>
      </c>
      <c r="C3756" t="s">
        <v>200</v>
      </c>
      <c r="D3756">
        <v>12</v>
      </c>
      <c r="E3756">
        <v>8</v>
      </c>
      <c r="F3756">
        <v>4</v>
      </c>
      <c r="G3756">
        <v>4</v>
      </c>
      <c r="H3756">
        <v>94</v>
      </c>
      <c r="J3756">
        <v>95</v>
      </c>
      <c r="K3756">
        <v>94</v>
      </c>
      <c r="L3756">
        <v>95</v>
      </c>
      <c r="M3756">
        <v>94</v>
      </c>
      <c r="N3756">
        <v>89</v>
      </c>
      <c r="O3756">
        <v>87</v>
      </c>
      <c r="P3756">
        <v>90</v>
      </c>
      <c r="Q3756">
        <v>88</v>
      </c>
      <c r="R3756">
        <v>90</v>
      </c>
      <c r="T3756" s="34">
        <f>_xlfn.XLOOKUP(B3756,Demog!$A$2:$A$219,Demog!$P$2:$P$219,,,2)</f>
        <v>28839</v>
      </c>
      <c r="U3756" s="34">
        <f t="shared" si="58"/>
        <v>24</v>
      </c>
      <c r="V3756" s="13">
        <f>IF(OR(Table1[[#This Row],[7d_positivity_public]]=0,ISBLANK(Table1[[#This Row],[7d_positivity_public]])),"",(Table1[[#This Row],[7d_positivity_public]]-Table1[[#This Row],[7d_positivity_all]])/Table1[[#This Row],[7d_positivity_public]])</f>
        <v>0.25</v>
      </c>
      <c r="W3756">
        <v>3</v>
      </c>
    </row>
    <row r="3757" spans="1:23" x14ac:dyDescent="0.25">
      <c r="A3757" s="10">
        <v>44470</v>
      </c>
      <c r="B3757">
        <v>3321</v>
      </c>
      <c r="C3757" t="s">
        <v>201</v>
      </c>
      <c r="D3757">
        <v>4</v>
      </c>
      <c r="E3757">
        <v>6</v>
      </c>
      <c r="F3757">
        <v>-2</v>
      </c>
      <c r="G3757">
        <v>4</v>
      </c>
      <c r="H3757">
        <v>90</v>
      </c>
      <c r="J3757">
        <v>90</v>
      </c>
      <c r="K3757">
        <v>90</v>
      </c>
      <c r="L3757">
        <v>89</v>
      </c>
      <c r="M3757">
        <v>91</v>
      </c>
      <c r="N3757">
        <v>85</v>
      </c>
      <c r="O3757">
        <v>81</v>
      </c>
      <c r="P3757">
        <v>85</v>
      </c>
      <c r="Q3757">
        <v>81</v>
      </c>
      <c r="R3757">
        <v>87</v>
      </c>
      <c r="T3757" s="34">
        <f>_xlfn.XLOOKUP(B3757,Demog!$A$2:$A$219,Demog!$P$2:$P$219,,,2)</f>
        <v>19412</v>
      </c>
      <c r="U3757" s="34">
        <f t="shared" si="58"/>
        <v>5</v>
      </c>
      <c r="V3757" s="13">
        <f>IF(OR(Table1[[#This Row],[7d_positivity_public]]=0,ISBLANK(Table1[[#This Row],[7d_positivity_public]])),"",(Table1[[#This Row],[7d_positivity_public]]-Table1[[#This Row],[7d_positivity_all]])/Table1[[#This Row],[7d_positivity_public]])</f>
        <v>0.5</v>
      </c>
      <c r="W3757">
        <v>2</v>
      </c>
    </row>
    <row r="3758" spans="1:23" x14ac:dyDescent="0.25">
      <c r="A3758" s="10">
        <v>44470</v>
      </c>
      <c r="B3758">
        <v>3322</v>
      </c>
      <c r="C3758" t="s">
        <v>202</v>
      </c>
      <c r="D3758">
        <v>2</v>
      </c>
      <c r="E3758">
        <v>3</v>
      </c>
      <c r="F3758">
        <v>-1</v>
      </c>
      <c r="G3758">
        <v>1</v>
      </c>
      <c r="H3758">
        <v>88</v>
      </c>
      <c r="J3758">
        <v>90</v>
      </c>
      <c r="K3758">
        <v>88</v>
      </c>
      <c r="L3758">
        <v>85</v>
      </c>
      <c r="M3758">
        <v>90</v>
      </c>
      <c r="N3758">
        <v>83</v>
      </c>
      <c r="O3758">
        <v>80</v>
      </c>
      <c r="P3758">
        <v>83</v>
      </c>
      <c r="Q3758">
        <v>78</v>
      </c>
      <c r="R3758">
        <v>87</v>
      </c>
      <c r="T3758" s="34">
        <f>_xlfn.XLOOKUP(B3758,Demog!$A$2:$A$219,Demog!$P$2:$P$219,,,2)</f>
        <v>25992</v>
      </c>
      <c r="U3758" s="34">
        <f t="shared" si="58"/>
        <v>4</v>
      </c>
      <c r="V3758" s="13">
        <f>IF(OR(Table1[[#This Row],[7d_positivity_public]]=0,ISBLANK(Table1[[#This Row],[7d_positivity_public]])),"",(Table1[[#This Row],[7d_positivity_public]]-Table1[[#This Row],[7d_positivity_all]])/Table1[[#This Row],[7d_positivity_public]])</f>
        <v>0</v>
      </c>
      <c r="W3758">
        <v>1</v>
      </c>
    </row>
    <row r="3759" spans="1:23" x14ac:dyDescent="0.25">
      <c r="A3759" s="10">
        <v>44470</v>
      </c>
      <c r="B3759">
        <v>3323</v>
      </c>
      <c r="C3759" t="s">
        <v>203</v>
      </c>
      <c r="D3759">
        <v>11</v>
      </c>
      <c r="E3759">
        <v>3</v>
      </c>
      <c r="F3759">
        <v>8</v>
      </c>
      <c r="G3759">
        <v>7</v>
      </c>
      <c r="H3759">
        <v>89</v>
      </c>
      <c r="J3759">
        <v>83</v>
      </c>
      <c r="K3759">
        <v>89</v>
      </c>
      <c r="L3759">
        <v>87</v>
      </c>
      <c r="M3759">
        <v>91</v>
      </c>
      <c r="N3759">
        <v>84</v>
      </c>
      <c r="O3759">
        <v>78</v>
      </c>
      <c r="P3759">
        <v>85</v>
      </c>
      <c r="Q3759">
        <v>80</v>
      </c>
      <c r="R3759">
        <v>88</v>
      </c>
      <c r="T3759" s="34">
        <f>_xlfn.XLOOKUP(B3759,Demog!$A$2:$A$219,Demog!$P$2:$P$219,,,2)</f>
        <v>5086</v>
      </c>
      <c r="U3759" s="34">
        <f t="shared" si="58"/>
        <v>4</v>
      </c>
      <c r="V3759" s="13">
        <f>IF(OR(Table1[[#This Row],[7d_positivity_public]]=0,ISBLANK(Table1[[#This Row],[7d_positivity_public]])),"",(Table1[[#This Row],[7d_positivity_public]]-Table1[[#This Row],[7d_positivity_all]])/Table1[[#This Row],[7d_positivity_public]])</f>
        <v>0.2857142857142857</v>
      </c>
      <c r="W3759">
        <v>5</v>
      </c>
    </row>
    <row r="3760" spans="1:23" x14ac:dyDescent="0.25">
      <c r="A3760" s="10">
        <v>44470</v>
      </c>
      <c r="B3760">
        <v>4111</v>
      </c>
      <c r="C3760" t="s">
        <v>204</v>
      </c>
      <c r="D3760">
        <v>19</v>
      </c>
      <c r="E3760">
        <v>28</v>
      </c>
      <c r="F3760">
        <v>-9</v>
      </c>
      <c r="G3760">
        <v>12</v>
      </c>
      <c r="H3760">
        <v>93</v>
      </c>
      <c r="J3760">
        <v>88</v>
      </c>
      <c r="K3760">
        <v>93</v>
      </c>
      <c r="L3760">
        <v>94</v>
      </c>
      <c r="M3760">
        <v>91</v>
      </c>
      <c r="N3760">
        <v>85</v>
      </c>
      <c r="O3760">
        <v>76</v>
      </c>
      <c r="P3760">
        <v>86</v>
      </c>
      <c r="Q3760">
        <v>85</v>
      </c>
      <c r="R3760">
        <v>86</v>
      </c>
      <c r="T3760" s="34">
        <f>_xlfn.XLOOKUP(B3760,Demog!$A$2:$A$219,Demog!$P$2:$P$219,,,2)</f>
        <v>31290</v>
      </c>
      <c r="U3760" s="34">
        <f t="shared" si="58"/>
        <v>42</v>
      </c>
      <c r="V3760" s="13">
        <f>IF(OR(Table1[[#This Row],[7d_positivity_public]]=0,ISBLANK(Table1[[#This Row],[7d_positivity_public]])),"",(Table1[[#This Row],[7d_positivity_public]]-Table1[[#This Row],[7d_positivity_all]])/Table1[[#This Row],[7d_positivity_public]])</f>
        <v>0.16666666666666666</v>
      </c>
      <c r="W3760">
        <v>10</v>
      </c>
    </row>
    <row r="3761" spans="1:23" x14ac:dyDescent="0.25">
      <c r="A3761" s="10">
        <v>44470</v>
      </c>
      <c r="B3761">
        <v>4112</v>
      </c>
      <c r="C3761" t="s">
        <v>205</v>
      </c>
      <c r="D3761">
        <v>6</v>
      </c>
      <c r="E3761">
        <v>11</v>
      </c>
      <c r="F3761">
        <v>-5</v>
      </c>
      <c r="G3761">
        <v>5</v>
      </c>
      <c r="H3761">
        <v>94</v>
      </c>
      <c r="J3761">
        <v>91</v>
      </c>
      <c r="K3761">
        <v>94</v>
      </c>
      <c r="L3761">
        <v>94</v>
      </c>
      <c r="M3761">
        <v>94</v>
      </c>
      <c r="N3761">
        <v>89</v>
      </c>
      <c r="O3761">
        <v>83</v>
      </c>
      <c r="P3761">
        <v>90</v>
      </c>
      <c r="Q3761">
        <v>88</v>
      </c>
      <c r="R3761">
        <v>91</v>
      </c>
      <c r="T3761" s="34">
        <f>_xlfn.XLOOKUP(B3761,Demog!$A$2:$A$219,Demog!$P$2:$P$219,,,2)</f>
        <v>32057</v>
      </c>
      <c r="U3761" s="34">
        <f t="shared" si="58"/>
        <v>13</v>
      </c>
      <c r="V3761" s="13">
        <f>IF(OR(Table1[[#This Row],[7d_positivity_public]]=0,ISBLANK(Table1[[#This Row],[7d_positivity_public]])),"",(Table1[[#This Row],[7d_positivity_public]]-Table1[[#This Row],[7d_positivity_all]])/Table1[[#This Row],[7d_positivity_public]])</f>
        <v>0.2</v>
      </c>
      <c r="W3761">
        <v>4</v>
      </c>
    </row>
    <row r="3762" spans="1:23" x14ac:dyDescent="0.25">
      <c r="A3762" s="10">
        <v>44470</v>
      </c>
      <c r="B3762">
        <v>4113</v>
      </c>
      <c r="C3762" t="s">
        <v>206</v>
      </c>
      <c r="D3762">
        <v>10</v>
      </c>
      <c r="E3762">
        <v>10</v>
      </c>
      <c r="F3762">
        <v>0</v>
      </c>
      <c r="G3762">
        <v>8</v>
      </c>
      <c r="H3762">
        <v>93</v>
      </c>
      <c r="J3762">
        <v>88</v>
      </c>
      <c r="K3762">
        <v>94</v>
      </c>
      <c r="L3762">
        <v>95</v>
      </c>
      <c r="M3762">
        <v>92</v>
      </c>
      <c r="N3762">
        <v>88</v>
      </c>
      <c r="O3762">
        <v>80</v>
      </c>
      <c r="P3762">
        <v>88</v>
      </c>
      <c r="Q3762">
        <v>88</v>
      </c>
      <c r="R3762">
        <v>89</v>
      </c>
      <c r="T3762" s="34">
        <f>_xlfn.XLOOKUP(B3762,Demog!$A$2:$A$219,Demog!$P$2:$P$219,,,2)</f>
        <v>22445</v>
      </c>
      <c r="U3762" s="34">
        <f t="shared" si="58"/>
        <v>16</v>
      </c>
      <c r="V3762" s="13">
        <f>IF(OR(Table1[[#This Row],[7d_positivity_public]]=0,ISBLANK(Table1[[#This Row],[7d_positivity_public]])),"",(Table1[[#This Row],[7d_positivity_public]]-Table1[[#This Row],[7d_positivity_all]])/Table1[[#This Row],[7d_positivity_public]])</f>
        <v>0.125</v>
      </c>
      <c r="W3762">
        <v>7</v>
      </c>
    </row>
    <row r="3763" spans="1:23" x14ac:dyDescent="0.25">
      <c r="A3763" s="10">
        <v>44470</v>
      </c>
      <c r="B3763">
        <v>4114</v>
      </c>
      <c r="C3763" t="s">
        <v>207</v>
      </c>
      <c r="D3763">
        <v>6</v>
      </c>
      <c r="E3763">
        <v>3</v>
      </c>
      <c r="F3763">
        <v>3</v>
      </c>
      <c r="G3763">
        <v>4</v>
      </c>
      <c r="H3763">
        <v>96</v>
      </c>
      <c r="J3763">
        <v>100</v>
      </c>
      <c r="K3763">
        <v>96</v>
      </c>
      <c r="L3763">
        <v>95</v>
      </c>
      <c r="M3763">
        <v>96</v>
      </c>
      <c r="N3763">
        <v>92</v>
      </c>
      <c r="O3763">
        <v>91</v>
      </c>
      <c r="P3763">
        <v>92</v>
      </c>
      <c r="Q3763">
        <v>88</v>
      </c>
      <c r="R3763">
        <v>94</v>
      </c>
      <c r="T3763" s="34">
        <f>_xlfn.XLOOKUP(B3763,Demog!$A$2:$A$219,Demog!$P$2:$P$219,,,2)</f>
        <v>18094</v>
      </c>
      <c r="U3763" s="34">
        <f t="shared" si="58"/>
        <v>8</v>
      </c>
      <c r="V3763" s="13">
        <f>IF(OR(Table1[[#This Row],[7d_positivity_public]]=0,ISBLANK(Table1[[#This Row],[7d_positivity_public]])),"",(Table1[[#This Row],[7d_positivity_public]]-Table1[[#This Row],[7d_positivity_all]])/Table1[[#This Row],[7d_positivity_public]])</f>
        <v>0.25</v>
      </c>
      <c r="W3763">
        <v>3</v>
      </c>
    </row>
    <row r="3764" spans="1:23" x14ac:dyDescent="0.25">
      <c r="A3764" s="10">
        <v>44470</v>
      </c>
      <c r="B3764">
        <v>4115</v>
      </c>
      <c r="C3764" t="s">
        <v>208</v>
      </c>
      <c r="D3764">
        <v>6</v>
      </c>
      <c r="E3764">
        <v>4</v>
      </c>
      <c r="F3764">
        <v>2</v>
      </c>
      <c r="G3764">
        <v>5</v>
      </c>
      <c r="H3764">
        <v>97</v>
      </c>
      <c r="J3764">
        <v>96</v>
      </c>
      <c r="K3764">
        <v>97</v>
      </c>
      <c r="L3764">
        <v>100</v>
      </c>
      <c r="M3764">
        <v>95</v>
      </c>
      <c r="N3764">
        <v>92</v>
      </c>
      <c r="O3764">
        <v>86</v>
      </c>
      <c r="P3764">
        <v>92</v>
      </c>
      <c r="Q3764">
        <v>91</v>
      </c>
      <c r="R3764">
        <v>92</v>
      </c>
      <c r="T3764" s="34">
        <f>_xlfn.XLOOKUP(B3764,Demog!$A$2:$A$219,Demog!$P$2:$P$219,,,2)</f>
        <v>38257</v>
      </c>
      <c r="U3764" s="34">
        <f t="shared" si="58"/>
        <v>16</v>
      </c>
      <c r="V3764" s="13">
        <f>IF(OR(Table1[[#This Row],[7d_positivity_public]]=0,ISBLANK(Table1[[#This Row],[7d_positivity_public]])),"",(Table1[[#This Row],[7d_positivity_public]]-Table1[[#This Row],[7d_positivity_all]])/Table1[[#This Row],[7d_positivity_public]])</f>
        <v>0.2</v>
      </c>
      <c r="W3764">
        <v>4</v>
      </c>
    </row>
    <row r="3765" spans="1:23" x14ac:dyDescent="0.25">
      <c r="A3765" s="10">
        <v>44470</v>
      </c>
      <c r="B3765">
        <v>4116</v>
      </c>
      <c r="C3765" t="s">
        <v>209</v>
      </c>
      <c r="D3765">
        <v>6</v>
      </c>
      <c r="E3765">
        <v>8</v>
      </c>
      <c r="F3765">
        <v>-2</v>
      </c>
      <c r="G3765">
        <v>4</v>
      </c>
      <c r="H3765">
        <v>94</v>
      </c>
      <c r="J3765">
        <v>95</v>
      </c>
      <c r="K3765">
        <v>94</v>
      </c>
      <c r="L3765">
        <v>94</v>
      </c>
      <c r="M3765">
        <v>93</v>
      </c>
      <c r="N3765">
        <v>89</v>
      </c>
      <c r="O3765">
        <v>85</v>
      </c>
      <c r="P3765">
        <v>89</v>
      </c>
      <c r="Q3765">
        <v>87</v>
      </c>
      <c r="R3765">
        <v>91</v>
      </c>
      <c r="T3765" s="34">
        <f>_xlfn.XLOOKUP(B3765,Demog!$A$2:$A$219,Demog!$P$2:$P$219,,,2)</f>
        <v>24167</v>
      </c>
      <c r="U3765" s="34">
        <f t="shared" si="58"/>
        <v>10</v>
      </c>
      <c r="V3765" s="13">
        <f>IF(OR(Table1[[#This Row],[7d_positivity_public]]=0,ISBLANK(Table1[[#This Row],[7d_positivity_public]])),"",(Table1[[#This Row],[7d_positivity_public]]-Table1[[#This Row],[7d_positivity_all]])/Table1[[#This Row],[7d_positivity_public]])</f>
        <v>0</v>
      </c>
      <c r="W3765">
        <v>4</v>
      </c>
    </row>
    <row r="3766" spans="1:23" x14ac:dyDescent="0.25">
      <c r="A3766" s="10">
        <v>44470</v>
      </c>
      <c r="B3766">
        <v>4117</v>
      </c>
      <c r="C3766" t="s">
        <v>210</v>
      </c>
      <c r="D3766">
        <v>6</v>
      </c>
      <c r="E3766">
        <v>7</v>
      </c>
      <c r="F3766">
        <v>-1</v>
      </c>
      <c r="G3766">
        <v>4</v>
      </c>
      <c r="H3766">
        <v>93</v>
      </c>
      <c r="J3766">
        <v>90</v>
      </c>
      <c r="K3766">
        <v>93</v>
      </c>
      <c r="L3766">
        <v>92</v>
      </c>
      <c r="M3766">
        <v>94</v>
      </c>
      <c r="N3766">
        <v>87</v>
      </c>
      <c r="O3766">
        <v>81</v>
      </c>
      <c r="P3766">
        <v>87</v>
      </c>
      <c r="Q3766">
        <v>84</v>
      </c>
      <c r="R3766">
        <v>90</v>
      </c>
      <c r="T3766" s="34">
        <f>_xlfn.XLOOKUP(B3766,Demog!$A$2:$A$219,Demog!$P$2:$P$219,,,2)</f>
        <v>29704</v>
      </c>
      <c r="U3766" s="34">
        <f t="shared" si="58"/>
        <v>12</v>
      </c>
      <c r="V3766" s="13">
        <f>IF(OR(Table1[[#This Row],[7d_positivity_public]]=0,ISBLANK(Table1[[#This Row],[7d_positivity_public]])),"",(Table1[[#This Row],[7d_positivity_public]]-Table1[[#This Row],[7d_positivity_all]])/Table1[[#This Row],[7d_positivity_public]])</f>
        <v>0</v>
      </c>
      <c r="W3766">
        <v>4</v>
      </c>
    </row>
    <row r="3767" spans="1:23" x14ac:dyDescent="0.25">
      <c r="A3767" s="10">
        <v>44470</v>
      </c>
      <c r="B3767">
        <v>4118</v>
      </c>
      <c r="C3767" t="s">
        <v>211</v>
      </c>
      <c r="D3767">
        <v>1</v>
      </c>
      <c r="E3767">
        <v>10</v>
      </c>
      <c r="F3767">
        <v>-9</v>
      </c>
      <c r="G3767">
        <v>3</v>
      </c>
      <c r="H3767">
        <v>92</v>
      </c>
      <c r="J3767">
        <v>89</v>
      </c>
      <c r="K3767">
        <v>92</v>
      </c>
      <c r="L3767">
        <v>90</v>
      </c>
      <c r="M3767">
        <v>94</v>
      </c>
      <c r="N3767">
        <v>87</v>
      </c>
      <c r="O3767">
        <v>80</v>
      </c>
      <c r="P3767">
        <v>87</v>
      </c>
      <c r="Q3767">
        <v>83</v>
      </c>
      <c r="R3767">
        <v>91</v>
      </c>
      <c r="T3767" s="34">
        <f>_xlfn.XLOOKUP(B3767,Demog!$A$2:$A$219,Demog!$P$2:$P$219,,,2)</f>
        <v>10408</v>
      </c>
      <c r="U3767" s="34">
        <f t="shared" si="58"/>
        <v>1</v>
      </c>
      <c r="V3767" s="13">
        <f>IF(OR(Table1[[#This Row],[7d_positivity_public]]=0,ISBLANK(Table1[[#This Row],[7d_positivity_public]])),"",(Table1[[#This Row],[7d_positivity_public]]-Table1[[#This Row],[7d_positivity_all]])/Table1[[#This Row],[7d_positivity_public]])</f>
        <v>0</v>
      </c>
      <c r="W3767">
        <v>3</v>
      </c>
    </row>
    <row r="3768" spans="1:23" x14ac:dyDescent="0.25">
      <c r="A3768" s="10">
        <v>44470</v>
      </c>
      <c r="B3768">
        <v>4119</v>
      </c>
      <c r="C3768" t="s">
        <v>212</v>
      </c>
      <c r="D3768">
        <v>8</v>
      </c>
      <c r="E3768">
        <v>14</v>
      </c>
      <c r="F3768">
        <v>-6</v>
      </c>
      <c r="G3768">
        <v>6</v>
      </c>
      <c r="H3768">
        <v>90</v>
      </c>
      <c r="J3768">
        <v>86</v>
      </c>
      <c r="K3768">
        <v>90</v>
      </c>
      <c r="L3768">
        <v>89</v>
      </c>
      <c r="M3768">
        <v>92</v>
      </c>
      <c r="N3768">
        <v>84</v>
      </c>
      <c r="O3768">
        <v>75</v>
      </c>
      <c r="P3768">
        <v>84</v>
      </c>
      <c r="Q3768">
        <v>80</v>
      </c>
      <c r="R3768">
        <v>88</v>
      </c>
      <c r="T3768" s="34">
        <f>_xlfn.XLOOKUP(B3768,Demog!$A$2:$A$219,Demog!$P$2:$P$219,,,2)</f>
        <v>19497</v>
      </c>
      <c r="U3768" s="34">
        <f t="shared" si="58"/>
        <v>11</v>
      </c>
      <c r="V3768" s="13">
        <f>IF(OR(Table1[[#This Row],[7d_positivity_public]]=0,ISBLANK(Table1[[#This Row],[7d_positivity_public]])),"",(Table1[[#This Row],[7d_positivity_public]]-Table1[[#This Row],[7d_positivity_all]])/Table1[[#This Row],[7d_positivity_public]])</f>
        <v>0.16666666666666666</v>
      </c>
      <c r="W3768">
        <v>5</v>
      </c>
    </row>
    <row r="3769" spans="1:23" x14ac:dyDescent="0.25">
      <c r="A3769" s="10">
        <v>44470</v>
      </c>
      <c r="B3769">
        <v>4121</v>
      </c>
      <c r="C3769" t="s">
        <v>213</v>
      </c>
      <c r="D3769">
        <v>3</v>
      </c>
      <c r="E3769">
        <v>2</v>
      </c>
      <c r="F3769">
        <v>1</v>
      </c>
      <c r="G3769">
        <v>2</v>
      </c>
      <c r="H3769">
        <v>90</v>
      </c>
      <c r="J3769">
        <v>86</v>
      </c>
      <c r="K3769">
        <v>90</v>
      </c>
      <c r="L3769">
        <v>87</v>
      </c>
      <c r="M3769">
        <v>94</v>
      </c>
      <c r="N3769">
        <v>84</v>
      </c>
      <c r="O3769">
        <v>75</v>
      </c>
      <c r="P3769">
        <v>85</v>
      </c>
      <c r="Q3769">
        <v>79</v>
      </c>
      <c r="R3769">
        <v>91</v>
      </c>
      <c r="T3769" s="34">
        <f>_xlfn.XLOOKUP(B3769,Demog!$A$2:$A$219,Demog!$P$2:$P$219,,,2)</f>
        <v>16859</v>
      </c>
      <c r="U3769" s="34">
        <f t="shared" si="58"/>
        <v>4</v>
      </c>
      <c r="V3769" s="13">
        <f>IF(OR(Table1[[#This Row],[7d_positivity_public]]=0,ISBLANK(Table1[[#This Row],[7d_positivity_public]])),"",(Table1[[#This Row],[7d_positivity_public]]-Table1[[#This Row],[7d_positivity_all]])/Table1[[#This Row],[7d_positivity_public]])</f>
        <v>0</v>
      </c>
      <c r="W3769">
        <v>2</v>
      </c>
    </row>
    <row r="3770" spans="1:23" x14ac:dyDescent="0.25">
      <c r="A3770" s="10">
        <v>44470</v>
      </c>
      <c r="B3770">
        <v>4122</v>
      </c>
      <c r="C3770" t="s">
        <v>214</v>
      </c>
      <c r="D3770">
        <v>5</v>
      </c>
      <c r="E3770">
        <v>5</v>
      </c>
      <c r="F3770">
        <v>0</v>
      </c>
      <c r="G3770">
        <v>3</v>
      </c>
      <c r="H3770">
        <v>89</v>
      </c>
      <c r="J3770">
        <v>89</v>
      </c>
      <c r="K3770">
        <v>89</v>
      </c>
      <c r="L3770">
        <v>83</v>
      </c>
      <c r="M3770">
        <v>93</v>
      </c>
      <c r="N3770">
        <v>82</v>
      </c>
      <c r="O3770">
        <v>71</v>
      </c>
      <c r="P3770">
        <v>83</v>
      </c>
      <c r="Q3770">
        <v>71</v>
      </c>
      <c r="R3770">
        <v>90</v>
      </c>
      <c r="T3770" s="34">
        <f>_xlfn.XLOOKUP(B3770,Demog!$A$2:$A$219,Demog!$P$2:$P$219,,,2)</f>
        <v>4837</v>
      </c>
      <c r="U3770" s="34">
        <f t="shared" si="58"/>
        <v>2</v>
      </c>
      <c r="V3770" s="13">
        <f>IF(OR(Table1[[#This Row],[7d_positivity_public]]=0,ISBLANK(Table1[[#This Row],[7d_positivity_public]])),"",(Table1[[#This Row],[7d_positivity_public]]-Table1[[#This Row],[7d_positivity_all]])/Table1[[#This Row],[7d_positivity_public]])</f>
        <v>0</v>
      </c>
      <c r="W3770">
        <v>3</v>
      </c>
    </row>
    <row r="3771" spans="1:23" x14ac:dyDescent="0.25">
      <c r="A3771" s="10">
        <v>44470</v>
      </c>
      <c r="B3771">
        <v>4123</v>
      </c>
      <c r="C3771" t="s">
        <v>215</v>
      </c>
      <c r="D3771">
        <v>7</v>
      </c>
      <c r="E3771">
        <v>2</v>
      </c>
      <c r="F3771">
        <v>5</v>
      </c>
      <c r="G3771">
        <v>4</v>
      </c>
      <c r="H3771">
        <v>92</v>
      </c>
      <c r="J3771">
        <v>90</v>
      </c>
      <c r="K3771">
        <v>92</v>
      </c>
      <c r="L3771">
        <v>91</v>
      </c>
      <c r="M3771">
        <v>94</v>
      </c>
      <c r="N3771">
        <v>85</v>
      </c>
      <c r="O3771">
        <v>78</v>
      </c>
      <c r="P3771">
        <v>85</v>
      </c>
      <c r="Q3771">
        <v>82</v>
      </c>
      <c r="R3771">
        <v>90</v>
      </c>
      <c r="T3771" s="34">
        <f>_xlfn.XLOOKUP(B3771,Demog!$A$2:$A$219,Demog!$P$2:$P$219,,,2)</f>
        <v>37985</v>
      </c>
      <c r="U3771" s="34">
        <f t="shared" si="58"/>
        <v>19</v>
      </c>
      <c r="V3771" s="13">
        <f>IF(OR(Table1[[#This Row],[7d_positivity_public]]=0,ISBLANK(Table1[[#This Row],[7d_positivity_public]])),"",(Table1[[#This Row],[7d_positivity_public]]-Table1[[#This Row],[7d_positivity_all]])/Table1[[#This Row],[7d_positivity_public]])</f>
        <v>0.25</v>
      </c>
      <c r="W3771">
        <v>3</v>
      </c>
    </row>
    <row r="3772" spans="1:23" x14ac:dyDescent="0.25">
      <c r="A3772" s="10">
        <v>44470</v>
      </c>
      <c r="B3772">
        <v>4124</v>
      </c>
      <c r="C3772" t="s">
        <v>216</v>
      </c>
      <c r="D3772">
        <v>17</v>
      </c>
      <c r="E3772">
        <v>5</v>
      </c>
      <c r="F3772">
        <v>12</v>
      </c>
      <c r="G3772">
        <v>8</v>
      </c>
      <c r="H3772">
        <v>86</v>
      </c>
      <c r="J3772">
        <v>84</v>
      </c>
      <c r="K3772">
        <v>87</v>
      </c>
      <c r="L3772">
        <v>81</v>
      </c>
      <c r="M3772">
        <v>91</v>
      </c>
      <c r="N3772">
        <v>79</v>
      </c>
      <c r="O3772">
        <v>70</v>
      </c>
      <c r="P3772">
        <v>80</v>
      </c>
      <c r="Q3772">
        <v>71</v>
      </c>
      <c r="R3772">
        <v>88</v>
      </c>
      <c r="T3772" s="34">
        <f>_xlfn.XLOOKUP(B3772,Demog!$A$2:$A$219,Demog!$P$2:$P$219,,,2)</f>
        <v>14894</v>
      </c>
      <c r="U3772" s="34">
        <f t="shared" si="58"/>
        <v>18</v>
      </c>
      <c r="V3772" s="13">
        <f>IF(OR(Table1[[#This Row],[7d_positivity_public]]=0,ISBLANK(Table1[[#This Row],[7d_positivity_public]])),"",(Table1[[#This Row],[7d_positivity_public]]-Table1[[#This Row],[7d_positivity_all]])/Table1[[#This Row],[7d_positivity_public]])</f>
        <v>0.125</v>
      </c>
      <c r="W3772">
        <v>7</v>
      </c>
    </row>
    <row r="3773" spans="1:23" x14ac:dyDescent="0.25">
      <c r="A3773" s="10">
        <v>44470</v>
      </c>
      <c r="B3773">
        <v>4125</v>
      </c>
      <c r="C3773" t="s">
        <v>217</v>
      </c>
      <c r="D3773">
        <v>20</v>
      </c>
      <c r="E3773">
        <v>0</v>
      </c>
      <c r="F3773">
        <v>20</v>
      </c>
      <c r="G3773">
        <v>14</v>
      </c>
      <c r="H3773">
        <v>82</v>
      </c>
      <c r="J3773">
        <v>76</v>
      </c>
      <c r="K3773">
        <v>82</v>
      </c>
      <c r="L3773">
        <v>75</v>
      </c>
      <c r="M3773">
        <v>88</v>
      </c>
      <c r="N3773">
        <v>75</v>
      </c>
      <c r="O3773">
        <v>60</v>
      </c>
      <c r="P3773">
        <v>76</v>
      </c>
      <c r="Q3773">
        <v>64</v>
      </c>
      <c r="R3773">
        <v>85</v>
      </c>
      <c r="T3773" s="34">
        <f>_xlfn.XLOOKUP(B3773,Demog!$A$2:$A$219,Demog!$P$2:$P$219,,,2)</f>
        <v>2885</v>
      </c>
      <c r="U3773" s="34">
        <f t="shared" si="58"/>
        <v>4</v>
      </c>
      <c r="V3773" s="13">
        <f>IF(OR(Table1[[#This Row],[7d_positivity_public]]=0,ISBLANK(Table1[[#This Row],[7d_positivity_public]])),"",(Table1[[#This Row],[7d_positivity_public]]-Table1[[#This Row],[7d_positivity_all]])/Table1[[#This Row],[7d_positivity_public]])</f>
        <v>0.14285714285714285</v>
      </c>
      <c r="W3773">
        <v>12</v>
      </c>
    </row>
    <row r="3774" spans="1:23" x14ac:dyDescent="0.25">
      <c r="A3774" s="10">
        <v>44470</v>
      </c>
      <c r="B3774">
        <v>4131</v>
      </c>
      <c r="C3774" t="s">
        <v>218</v>
      </c>
      <c r="D3774">
        <v>1</v>
      </c>
      <c r="E3774">
        <v>3</v>
      </c>
      <c r="F3774">
        <v>-2</v>
      </c>
      <c r="G3774">
        <v>1</v>
      </c>
      <c r="H3774">
        <v>95</v>
      </c>
      <c r="J3774">
        <v>96</v>
      </c>
      <c r="K3774">
        <v>94</v>
      </c>
      <c r="L3774">
        <v>92</v>
      </c>
      <c r="M3774">
        <v>96</v>
      </c>
      <c r="N3774">
        <v>90</v>
      </c>
      <c r="O3774">
        <v>89</v>
      </c>
      <c r="P3774">
        <v>91</v>
      </c>
      <c r="Q3774">
        <v>86</v>
      </c>
      <c r="R3774">
        <v>93</v>
      </c>
      <c r="T3774" s="34">
        <f>_xlfn.XLOOKUP(B3774,Demog!$A$2:$A$219,Demog!$P$2:$P$219,,,2)</f>
        <v>22020</v>
      </c>
      <c r="U3774" s="34">
        <f t="shared" si="58"/>
        <v>2</v>
      </c>
      <c r="V3774" s="13">
        <f>IF(OR(Table1[[#This Row],[7d_positivity_public]]=0,ISBLANK(Table1[[#This Row],[7d_positivity_public]])),"",(Table1[[#This Row],[7d_positivity_public]]-Table1[[#This Row],[7d_positivity_all]])/Table1[[#This Row],[7d_positivity_public]])</f>
        <v>0</v>
      </c>
      <c r="W3774">
        <v>1</v>
      </c>
    </row>
    <row r="3775" spans="1:23" x14ac:dyDescent="0.25">
      <c r="A3775" s="10">
        <v>44470</v>
      </c>
      <c r="B3775">
        <v>4132</v>
      </c>
      <c r="C3775" t="s">
        <v>219</v>
      </c>
      <c r="D3775">
        <v>5</v>
      </c>
      <c r="E3775">
        <v>3</v>
      </c>
      <c r="F3775">
        <v>2</v>
      </c>
      <c r="G3775">
        <v>4</v>
      </c>
      <c r="H3775">
        <v>93</v>
      </c>
      <c r="J3775">
        <v>91</v>
      </c>
      <c r="K3775">
        <v>93</v>
      </c>
      <c r="L3775">
        <v>91</v>
      </c>
      <c r="M3775">
        <v>94</v>
      </c>
      <c r="N3775">
        <v>88</v>
      </c>
      <c r="O3775">
        <v>83</v>
      </c>
      <c r="P3775">
        <v>88</v>
      </c>
      <c r="Q3775">
        <v>84</v>
      </c>
      <c r="R3775">
        <v>92</v>
      </c>
      <c r="T3775" s="34">
        <f>_xlfn.XLOOKUP(B3775,Demog!$A$2:$A$219,Demog!$P$2:$P$219,,,2)</f>
        <v>19325</v>
      </c>
      <c r="U3775" s="34">
        <f t="shared" si="58"/>
        <v>7</v>
      </c>
      <c r="V3775" s="13">
        <f>IF(OR(Table1[[#This Row],[7d_positivity_public]]=0,ISBLANK(Table1[[#This Row],[7d_positivity_public]])),"",(Table1[[#This Row],[7d_positivity_public]]-Table1[[#This Row],[7d_positivity_all]])/Table1[[#This Row],[7d_positivity_public]])</f>
        <v>0.25</v>
      </c>
      <c r="W3775">
        <v>3</v>
      </c>
    </row>
    <row r="3776" spans="1:23" x14ac:dyDescent="0.25">
      <c r="A3776" s="10">
        <v>44470</v>
      </c>
      <c r="B3776">
        <v>4133</v>
      </c>
      <c r="C3776" t="s">
        <v>220</v>
      </c>
      <c r="D3776">
        <v>1</v>
      </c>
      <c r="E3776">
        <v>4</v>
      </c>
      <c r="F3776">
        <v>-3</v>
      </c>
      <c r="G3776">
        <v>1</v>
      </c>
      <c r="H3776">
        <v>93</v>
      </c>
      <c r="J3776">
        <v>91</v>
      </c>
      <c r="K3776">
        <v>93</v>
      </c>
      <c r="L3776">
        <v>89</v>
      </c>
      <c r="M3776">
        <v>95</v>
      </c>
      <c r="N3776">
        <v>89</v>
      </c>
      <c r="O3776">
        <v>82</v>
      </c>
      <c r="P3776">
        <v>90</v>
      </c>
      <c r="Q3776">
        <v>82</v>
      </c>
      <c r="R3776">
        <v>93</v>
      </c>
      <c r="T3776" s="34">
        <f>_xlfn.XLOOKUP(B3776,Demog!$A$2:$A$219,Demog!$P$2:$P$219,,,2)</f>
        <v>11675</v>
      </c>
      <c r="U3776" s="34">
        <f t="shared" si="58"/>
        <v>1</v>
      </c>
      <c r="V3776" s="13">
        <f>IF(OR(Table1[[#This Row],[7d_positivity_public]]=0,ISBLANK(Table1[[#This Row],[7d_positivity_public]])),"",(Table1[[#This Row],[7d_positivity_public]]-Table1[[#This Row],[7d_positivity_all]])/Table1[[#This Row],[7d_positivity_public]])</f>
        <v>0</v>
      </c>
      <c r="W3776">
        <v>1</v>
      </c>
    </row>
    <row r="3777" spans="1:23" x14ac:dyDescent="0.25">
      <c r="A3777" s="10">
        <v>44470</v>
      </c>
      <c r="B3777">
        <v>4134</v>
      </c>
      <c r="C3777" t="s">
        <v>221</v>
      </c>
      <c r="D3777">
        <v>3</v>
      </c>
      <c r="E3777">
        <v>3</v>
      </c>
      <c r="F3777">
        <v>0</v>
      </c>
      <c r="G3777">
        <v>2</v>
      </c>
      <c r="H3777">
        <v>94</v>
      </c>
      <c r="J3777">
        <v>93</v>
      </c>
      <c r="K3777">
        <v>95</v>
      </c>
      <c r="L3777">
        <v>92</v>
      </c>
      <c r="M3777">
        <v>96</v>
      </c>
      <c r="N3777">
        <v>91</v>
      </c>
      <c r="O3777">
        <v>85</v>
      </c>
      <c r="P3777">
        <v>91</v>
      </c>
      <c r="Q3777">
        <v>86</v>
      </c>
      <c r="R3777">
        <v>93</v>
      </c>
      <c r="T3777" s="34">
        <f>_xlfn.XLOOKUP(B3777,Demog!$A$2:$A$219,Demog!$P$2:$P$219,,,2)</f>
        <v>11672</v>
      </c>
      <c r="U3777" s="34">
        <f t="shared" si="58"/>
        <v>2</v>
      </c>
      <c r="V3777" s="13">
        <f>IF(OR(Table1[[#This Row],[7d_positivity_public]]=0,ISBLANK(Table1[[#This Row],[7d_positivity_public]])),"",(Table1[[#This Row],[7d_positivity_public]]-Table1[[#This Row],[7d_positivity_all]])/Table1[[#This Row],[7d_positivity_public]])</f>
        <v>0</v>
      </c>
      <c r="W3777">
        <v>2</v>
      </c>
    </row>
    <row r="3778" spans="1:23" x14ac:dyDescent="0.25">
      <c r="A3778" s="10">
        <v>44470</v>
      </c>
      <c r="B3778">
        <v>4141</v>
      </c>
      <c r="C3778" t="s">
        <v>222</v>
      </c>
      <c r="D3778">
        <v>5</v>
      </c>
      <c r="E3778">
        <v>6</v>
      </c>
      <c r="F3778">
        <v>-1</v>
      </c>
      <c r="G3778">
        <v>5</v>
      </c>
      <c r="H3778">
        <v>82</v>
      </c>
      <c r="J3778">
        <v>75</v>
      </c>
      <c r="K3778">
        <v>82</v>
      </c>
      <c r="L3778">
        <v>72</v>
      </c>
      <c r="M3778">
        <v>88</v>
      </c>
      <c r="N3778">
        <v>76</v>
      </c>
      <c r="O3778">
        <v>62</v>
      </c>
      <c r="P3778">
        <v>76</v>
      </c>
      <c r="Q3778">
        <v>61</v>
      </c>
      <c r="R3778">
        <v>85</v>
      </c>
      <c r="T3778" s="34">
        <f>_xlfn.XLOOKUP(B3778,Demog!$A$2:$A$219,Demog!$P$2:$P$219,,,2)</f>
        <v>10557</v>
      </c>
      <c r="U3778" s="34">
        <f t="shared" ref="U3778:U3841" si="59">ROUND(T3778*D3778/100000*7,0)</f>
        <v>4</v>
      </c>
      <c r="V3778" s="13">
        <f>IF(OR(Table1[[#This Row],[7d_positivity_public]]=0,ISBLANK(Table1[[#This Row],[7d_positivity_public]])),"",(Table1[[#This Row],[7d_positivity_public]]-Table1[[#This Row],[7d_positivity_all]])/Table1[[#This Row],[7d_positivity_public]])</f>
        <v>0.2</v>
      </c>
      <c r="W3778">
        <v>4</v>
      </c>
    </row>
    <row r="3779" spans="1:23" x14ac:dyDescent="0.25">
      <c r="A3779" s="10">
        <v>44470</v>
      </c>
      <c r="B3779">
        <v>4142</v>
      </c>
      <c r="C3779" t="s">
        <v>223</v>
      </c>
      <c r="D3779">
        <v>0</v>
      </c>
      <c r="E3779">
        <v>3</v>
      </c>
      <c r="F3779">
        <v>-3</v>
      </c>
      <c r="G3779">
        <v>0</v>
      </c>
      <c r="H3779">
        <v>94</v>
      </c>
      <c r="J3779">
        <v>87</v>
      </c>
      <c r="K3779">
        <v>94</v>
      </c>
      <c r="L3779">
        <v>91</v>
      </c>
      <c r="M3779">
        <v>95</v>
      </c>
      <c r="N3779">
        <v>90</v>
      </c>
      <c r="O3779">
        <v>76</v>
      </c>
      <c r="P3779">
        <v>90</v>
      </c>
      <c r="Q3779">
        <v>84</v>
      </c>
      <c r="R3779">
        <v>92</v>
      </c>
      <c r="T3779" s="34">
        <f>_xlfn.XLOOKUP(B3779,Demog!$A$2:$A$219,Demog!$P$2:$P$219,,,2)</f>
        <v>4732</v>
      </c>
      <c r="U3779" s="34">
        <f t="shared" si="59"/>
        <v>0</v>
      </c>
      <c r="V3779" s="13" t="str">
        <f>IF(OR(Table1[[#This Row],[7d_positivity_public]]=0,ISBLANK(Table1[[#This Row],[7d_positivity_public]])),"",(Table1[[#This Row],[7d_positivity_public]]-Table1[[#This Row],[7d_positivity_all]])/Table1[[#This Row],[7d_positivity_public]])</f>
        <v/>
      </c>
      <c r="W3779">
        <v>0</v>
      </c>
    </row>
    <row r="3780" spans="1:23" x14ac:dyDescent="0.25">
      <c r="A3780" s="10">
        <v>44470</v>
      </c>
      <c r="B3780">
        <v>4211</v>
      </c>
      <c r="C3780" t="s">
        <v>224</v>
      </c>
      <c r="D3780">
        <v>11</v>
      </c>
      <c r="E3780">
        <v>12</v>
      </c>
      <c r="F3780">
        <v>-1</v>
      </c>
      <c r="G3780">
        <v>6</v>
      </c>
      <c r="H3780">
        <v>87</v>
      </c>
      <c r="J3780">
        <v>85</v>
      </c>
      <c r="K3780">
        <v>87</v>
      </c>
      <c r="L3780">
        <v>82</v>
      </c>
      <c r="M3780">
        <v>91</v>
      </c>
      <c r="N3780">
        <v>80</v>
      </c>
      <c r="O3780">
        <v>71</v>
      </c>
      <c r="P3780">
        <v>81</v>
      </c>
      <c r="Q3780">
        <v>71</v>
      </c>
      <c r="R3780">
        <v>88</v>
      </c>
      <c r="T3780" s="34">
        <f>_xlfn.XLOOKUP(B3780,Demog!$A$2:$A$219,Demog!$P$2:$P$219,,,2)</f>
        <v>17780</v>
      </c>
      <c r="U3780" s="34">
        <f t="shared" si="59"/>
        <v>14</v>
      </c>
      <c r="V3780" s="13">
        <f>IF(OR(Table1[[#This Row],[7d_positivity_public]]=0,ISBLANK(Table1[[#This Row],[7d_positivity_public]])),"",(Table1[[#This Row],[7d_positivity_public]]-Table1[[#This Row],[7d_positivity_all]])/Table1[[#This Row],[7d_positivity_public]])</f>
        <v>0.16666666666666666</v>
      </c>
      <c r="W3780">
        <v>5</v>
      </c>
    </row>
    <row r="3781" spans="1:23" x14ac:dyDescent="0.25">
      <c r="A3781" s="10">
        <v>44470</v>
      </c>
      <c r="B3781">
        <v>4212</v>
      </c>
      <c r="C3781" t="s">
        <v>225</v>
      </c>
      <c r="D3781">
        <v>14</v>
      </c>
      <c r="E3781">
        <v>14</v>
      </c>
      <c r="F3781">
        <v>0</v>
      </c>
      <c r="G3781">
        <v>7</v>
      </c>
      <c r="H3781">
        <v>84</v>
      </c>
      <c r="J3781">
        <v>79</v>
      </c>
      <c r="K3781">
        <v>85</v>
      </c>
      <c r="L3781">
        <v>78</v>
      </c>
      <c r="M3781">
        <v>90</v>
      </c>
      <c r="N3781">
        <v>77</v>
      </c>
      <c r="O3781">
        <v>65</v>
      </c>
      <c r="P3781">
        <v>78</v>
      </c>
      <c r="Q3781">
        <v>67</v>
      </c>
      <c r="R3781">
        <v>86</v>
      </c>
      <c r="T3781" s="34">
        <f>_xlfn.XLOOKUP(B3781,Demog!$A$2:$A$219,Demog!$P$2:$P$219,,,2)</f>
        <v>40598</v>
      </c>
      <c r="U3781" s="34">
        <f t="shared" si="59"/>
        <v>40</v>
      </c>
      <c r="V3781" s="13">
        <f>IF(OR(Table1[[#This Row],[7d_positivity_public]]=0,ISBLANK(Table1[[#This Row],[7d_positivity_public]])),"",(Table1[[#This Row],[7d_positivity_public]]-Table1[[#This Row],[7d_positivity_all]])/Table1[[#This Row],[7d_positivity_public]])</f>
        <v>0</v>
      </c>
      <c r="W3781">
        <v>7</v>
      </c>
    </row>
    <row r="3782" spans="1:23" x14ac:dyDescent="0.25">
      <c r="A3782" s="10">
        <v>44474</v>
      </c>
      <c r="B3782">
        <v>1260</v>
      </c>
      <c r="C3782" t="s">
        <v>83</v>
      </c>
      <c r="D3782">
        <v>6</v>
      </c>
      <c r="E3782">
        <v>13</v>
      </c>
      <c r="F3782">
        <v>-7</v>
      </c>
      <c r="G3782">
        <v>6</v>
      </c>
      <c r="H3782">
        <v>78</v>
      </c>
      <c r="J3782">
        <v>58</v>
      </c>
      <c r="K3782">
        <v>80</v>
      </c>
      <c r="L3782">
        <v>69</v>
      </c>
      <c r="M3782">
        <v>85</v>
      </c>
      <c r="N3782">
        <v>71</v>
      </c>
      <c r="O3782">
        <v>49</v>
      </c>
      <c r="P3782">
        <v>72</v>
      </c>
      <c r="Q3782">
        <v>55</v>
      </c>
      <c r="R3782">
        <v>80</v>
      </c>
      <c r="T3782" s="34">
        <f>_xlfn.XLOOKUP(B3782,Demog!$A$2:$A$219,Demog!$P$2:$P$219,,,2)</f>
        <v>8611</v>
      </c>
      <c r="U3782" s="34">
        <f t="shared" si="59"/>
        <v>4</v>
      </c>
      <c r="V3782" s="13">
        <f>IF(OR(Table1[[#This Row],[7d_positivity_public]]=0,ISBLANK(Table1[[#This Row],[7d_positivity_public]])),"",(Table1[[#This Row],[7d_positivity_public]]-Table1[[#This Row],[7d_positivity_all]])/Table1[[#This Row],[7d_positivity_public]])</f>
        <v>0.16666666666666666</v>
      </c>
      <c r="W3782">
        <v>5</v>
      </c>
    </row>
    <row r="3783" spans="1:23" x14ac:dyDescent="0.25">
      <c r="A3783" s="10">
        <v>44474</v>
      </c>
      <c r="B3783">
        <v>1270</v>
      </c>
      <c r="C3783" t="s">
        <v>84</v>
      </c>
      <c r="D3783">
        <v>56</v>
      </c>
      <c r="E3783">
        <v>68</v>
      </c>
      <c r="F3783">
        <v>-12</v>
      </c>
      <c r="G3783">
        <v>32</v>
      </c>
      <c r="H3783">
        <v>71</v>
      </c>
      <c r="J3783">
        <v>44</v>
      </c>
      <c r="K3783">
        <v>72</v>
      </c>
      <c r="L3783">
        <v>65</v>
      </c>
      <c r="M3783">
        <v>76</v>
      </c>
      <c r="N3783">
        <v>63</v>
      </c>
      <c r="O3783">
        <v>29</v>
      </c>
      <c r="P3783">
        <v>65</v>
      </c>
      <c r="Q3783">
        <v>50</v>
      </c>
      <c r="R3783">
        <v>71</v>
      </c>
      <c r="T3783" s="34">
        <f>_xlfn.XLOOKUP(B3783,Demog!$A$2:$A$219,Demog!$P$2:$P$219,,,2)</f>
        <v>3469</v>
      </c>
      <c r="U3783" s="34">
        <f t="shared" si="59"/>
        <v>14</v>
      </c>
      <c r="V3783" s="13">
        <f>IF(OR(Table1[[#This Row],[7d_positivity_public]]=0,ISBLANK(Table1[[#This Row],[7d_positivity_public]])),"",(Table1[[#This Row],[7d_positivity_public]]-Table1[[#This Row],[7d_positivity_all]])/Table1[[#This Row],[7d_positivity_public]])</f>
        <v>6.25E-2</v>
      </c>
      <c r="W3783">
        <v>30</v>
      </c>
    </row>
    <row r="3784" spans="1:23" x14ac:dyDescent="0.25">
      <c r="A3784" s="10">
        <v>44474</v>
      </c>
      <c r="B3784">
        <v>1310</v>
      </c>
      <c r="C3784" t="s">
        <v>87</v>
      </c>
      <c r="D3784">
        <v>10</v>
      </c>
      <c r="E3784">
        <v>20</v>
      </c>
      <c r="F3784">
        <v>-10</v>
      </c>
      <c r="G3784">
        <v>5</v>
      </c>
      <c r="H3784">
        <v>88</v>
      </c>
      <c r="J3784">
        <v>74</v>
      </c>
      <c r="K3784">
        <v>89</v>
      </c>
      <c r="L3784">
        <v>86</v>
      </c>
      <c r="M3784">
        <v>90</v>
      </c>
      <c r="N3784">
        <v>81</v>
      </c>
      <c r="O3784">
        <v>59</v>
      </c>
      <c r="P3784">
        <v>82</v>
      </c>
      <c r="Q3784">
        <v>73</v>
      </c>
      <c r="R3784">
        <v>85</v>
      </c>
      <c r="T3784" s="34">
        <f>_xlfn.XLOOKUP(B3784,Demog!$A$2:$A$219,Demog!$P$2:$P$219,,,2)</f>
        <v>19231</v>
      </c>
      <c r="U3784" s="34">
        <f t="shared" si="59"/>
        <v>13</v>
      </c>
      <c r="V3784" s="13">
        <f>IF(OR(Table1[[#This Row],[7d_positivity_public]]=0,ISBLANK(Table1[[#This Row],[7d_positivity_public]])),"",(Table1[[#This Row],[7d_positivity_public]]-Table1[[#This Row],[7d_positivity_all]])/Table1[[#This Row],[7d_positivity_public]])</f>
        <v>0</v>
      </c>
      <c r="W3784">
        <v>5</v>
      </c>
    </row>
    <row r="3785" spans="1:23" x14ac:dyDescent="0.25">
      <c r="A3785" s="10">
        <v>44474</v>
      </c>
      <c r="B3785">
        <v>1320</v>
      </c>
      <c r="C3785" t="s">
        <v>89</v>
      </c>
      <c r="D3785">
        <v>16</v>
      </c>
      <c r="E3785">
        <v>20</v>
      </c>
      <c r="F3785">
        <v>-4</v>
      </c>
      <c r="G3785">
        <v>8</v>
      </c>
      <c r="H3785">
        <v>86</v>
      </c>
      <c r="J3785">
        <v>80</v>
      </c>
      <c r="K3785">
        <v>86</v>
      </c>
      <c r="L3785">
        <v>80</v>
      </c>
      <c r="M3785">
        <v>90</v>
      </c>
      <c r="N3785">
        <v>80</v>
      </c>
      <c r="O3785">
        <v>68</v>
      </c>
      <c r="P3785">
        <v>80</v>
      </c>
      <c r="Q3785">
        <v>70</v>
      </c>
      <c r="R3785">
        <v>86</v>
      </c>
      <c r="T3785" s="34">
        <f>_xlfn.XLOOKUP(B3785,Demog!$A$2:$A$219,Demog!$P$2:$P$219,,,2)</f>
        <v>41799</v>
      </c>
      <c r="U3785" s="34">
        <f t="shared" si="59"/>
        <v>47</v>
      </c>
      <c r="V3785" s="13">
        <f>IF(OR(Table1[[#This Row],[7d_positivity_public]]=0,ISBLANK(Table1[[#This Row],[7d_positivity_public]])),"",(Table1[[#This Row],[7d_positivity_public]]-Table1[[#This Row],[7d_positivity_all]])/Table1[[#This Row],[7d_positivity_public]])</f>
        <v>0.125</v>
      </c>
      <c r="W3785">
        <v>7</v>
      </c>
    </row>
    <row r="3786" spans="1:23" x14ac:dyDescent="0.25">
      <c r="A3786" s="10">
        <v>44474</v>
      </c>
      <c r="B3786">
        <v>1330</v>
      </c>
      <c r="C3786" t="s">
        <v>91</v>
      </c>
      <c r="D3786">
        <v>2</v>
      </c>
      <c r="E3786">
        <v>5</v>
      </c>
      <c r="F3786">
        <v>-3</v>
      </c>
      <c r="G3786">
        <v>3</v>
      </c>
      <c r="H3786">
        <v>80</v>
      </c>
      <c r="J3786">
        <v>65</v>
      </c>
      <c r="K3786">
        <v>81</v>
      </c>
      <c r="L3786">
        <v>78</v>
      </c>
      <c r="M3786">
        <v>82</v>
      </c>
      <c r="N3786">
        <v>73</v>
      </c>
      <c r="O3786">
        <v>49</v>
      </c>
      <c r="P3786">
        <v>74</v>
      </c>
      <c r="Q3786">
        <v>65</v>
      </c>
      <c r="R3786">
        <v>78</v>
      </c>
      <c r="T3786" s="34">
        <f>_xlfn.XLOOKUP(B3786,Demog!$A$2:$A$219,Demog!$P$2:$P$219,,,2)</f>
        <v>5101</v>
      </c>
      <c r="U3786" s="34">
        <f t="shared" si="59"/>
        <v>1</v>
      </c>
      <c r="V3786" s="13">
        <f>IF(OR(Table1[[#This Row],[7d_positivity_public]]=0,ISBLANK(Table1[[#This Row],[7d_positivity_public]])),"",(Table1[[#This Row],[7d_positivity_public]]-Table1[[#This Row],[7d_positivity_all]])/Table1[[#This Row],[7d_positivity_public]])</f>
        <v>0.33333333333333331</v>
      </c>
      <c r="W3786">
        <v>2</v>
      </c>
    </row>
    <row r="3787" spans="1:23" x14ac:dyDescent="0.25">
      <c r="A3787" s="10">
        <v>44474</v>
      </c>
      <c r="B3787">
        <v>1340</v>
      </c>
      <c r="C3787" t="s">
        <v>93</v>
      </c>
      <c r="D3787">
        <v>2</v>
      </c>
      <c r="E3787">
        <v>7</v>
      </c>
      <c r="F3787">
        <v>-5</v>
      </c>
      <c r="G3787">
        <v>2</v>
      </c>
      <c r="H3787">
        <v>81</v>
      </c>
      <c r="J3787">
        <v>67</v>
      </c>
      <c r="K3787">
        <v>82</v>
      </c>
      <c r="L3787">
        <v>76</v>
      </c>
      <c r="M3787">
        <v>85</v>
      </c>
      <c r="N3787">
        <v>74</v>
      </c>
      <c r="O3787">
        <v>54</v>
      </c>
      <c r="P3787">
        <v>75</v>
      </c>
      <c r="Q3787">
        <v>65</v>
      </c>
      <c r="R3787">
        <v>81</v>
      </c>
      <c r="T3787" s="34">
        <f>_xlfn.XLOOKUP(B3787,Demog!$A$2:$A$219,Demog!$P$2:$P$219,,,2)</f>
        <v>4781</v>
      </c>
      <c r="U3787" s="34">
        <f t="shared" si="59"/>
        <v>1</v>
      </c>
      <c r="V3787" s="13">
        <f>IF(OR(Table1[[#This Row],[7d_positivity_public]]=0,ISBLANK(Table1[[#This Row],[7d_positivity_public]])),"",(Table1[[#This Row],[7d_positivity_public]]-Table1[[#This Row],[7d_positivity_all]])/Table1[[#This Row],[7d_positivity_public]])</f>
        <v>-1</v>
      </c>
      <c r="W3787">
        <v>4</v>
      </c>
    </row>
    <row r="3788" spans="1:23" x14ac:dyDescent="0.25">
      <c r="A3788" s="10">
        <v>44474</v>
      </c>
      <c r="B3788">
        <v>1350</v>
      </c>
      <c r="C3788" t="s">
        <v>95</v>
      </c>
      <c r="D3788">
        <v>9</v>
      </c>
      <c r="E3788">
        <v>24</v>
      </c>
      <c r="F3788">
        <v>-15</v>
      </c>
      <c r="G3788">
        <v>8</v>
      </c>
      <c r="H3788">
        <v>76</v>
      </c>
      <c r="J3788">
        <v>57</v>
      </c>
      <c r="K3788">
        <v>77</v>
      </c>
      <c r="L3788">
        <v>66</v>
      </c>
      <c r="M3788">
        <v>85</v>
      </c>
      <c r="N3788">
        <v>68</v>
      </c>
      <c r="O3788">
        <v>45</v>
      </c>
      <c r="P3788">
        <v>69</v>
      </c>
      <c r="Q3788">
        <v>53</v>
      </c>
      <c r="R3788">
        <v>80</v>
      </c>
      <c r="T3788" s="34">
        <f>_xlfn.XLOOKUP(B3788,Demog!$A$2:$A$219,Demog!$P$2:$P$219,,,2)</f>
        <v>10220</v>
      </c>
      <c r="U3788" s="34">
        <f t="shared" si="59"/>
        <v>6</v>
      </c>
      <c r="V3788" s="13">
        <f>IF(OR(Table1[[#This Row],[7d_positivity_public]]=0,ISBLANK(Table1[[#This Row],[7d_positivity_public]])),"",(Table1[[#This Row],[7d_positivity_public]]-Table1[[#This Row],[7d_positivity_all]])/Table1[[#This Row],[7d_positivity_public]])</f>
        <v>0</v>
      </c>
      <c r="W3788">
        <v>8</v>
      </c>
    </row>
    <row r="3789" spans="1:23" x14ac:dyDescent="0.25">
      <c r="A3789" s="10">
        <v>44474</v>
      </c>
      <c r="B3789">
        <v>1361</v>
      </c>
      <c r="C3789" t="s">
        <v>97</v>
      </c>
      <c r="D3789">
        <v>9</v>
      </c>
      <c r="E3789">
        <v>10</v>
      </c>
      <c r="F3789">
        <v>-1</v>
      </c>
      <c r="G3789">
        <v>6</v>
      </c>
      <c r="H3789">
        <v>83</v>
      </c>
      <c r="J3789">
        <v>77</v>
      </c>
      <c r="K3789">
        <v>84</v>
      </c>
      <c r="L3789">
        <v>76</v>
      </c>
      <c r="M3789">
        <v>89</v>
      </c>
      <c r="N3789">
        <v>76</v>
      </c>
      <c r="O3789">
        <v>64</v>
      </c>
      <c r="P3789">
        <v>77</v>
      </c>
      <c r="Q3789">
        <v>65</v>
      </c>
      <c r="R3789">
        <v>86</v>
      </c>
      <c r="T3789" s="34">
        <f>_xlfn.XLOOKUP(B3789,Demog!$A$2:$A$219,Demog!$P$2:$P$219,,,2)</f>
        <v>53266</v>
      </c>
      <c r="U3789" s="34">
        <f t="shared" si="59"/>
        <v>34</v>
      </c>
      <c r="V3789" s="13">
        <f>IF(OR(Table1[[#This Row],[7d_positivity_public]]=0,ISBLANK(Table1[[#This Row],[7d_positivity_public]])),"",(Table1[[#This Row],[7d_positivity_public]]-Table1[[#This Row],[7d_positivity_all]])/Table1[[#This Row],[7d_positivity_public]])</f>
        <v>0.16666666666666666</v>
      </c>
      <c r="W3789">
        <v>5</v>
      </c>
    </row>
    <row r="3790" spans="1:23" x14ac:dyDescent="0.25">
      <c r="A3790" s="10">
        <v>44474</v>
      </c>
      <c r="B3790">
        <v>1362</v>
      </c>
      <c r="C3790" t="s">
        <v>99</v>
      </c>
      <c r="D3790">
        <v>25</v>
      </c>
      <c r="E3790">
        <v>20</v>
      </c>
      <c r="F3790">
        <v>5</v>
      </c>
      <c r="G3790">
        <v>12</v>
      </c>
      <c r="H3790">
        <v>76</v>
      </c>
      <c r="J3790">
        <v>60</v>
      </c>
      <c r="K3790">
        <v>77</v>
      </c>
      <c r="L3790">
        <v>66</v>
      </c>
      <c r="M3790">
        <v>84</v>
      </c>
      <c r="N3790">
        <v>69</v>
      </c>
      <c r="O3790">
        <v>47</v>
      </c>
      <c r="P3790">
        <v>70</v>
      </c>
      <c r="Q3790">
        <v>54</v>
      </c>
      <c r="R3790">
        <v>80</v>
      </c>
      <c r="T3790" s="34">
        <f>_xlfn.XLOOKUP(B3790,Demog!$A$2:$A$219,Demog!$P$2:$P$219,,,2)</f>
        <v>13583</v>
      </c>
      <c r="U3790" s="34">
        <f t="shared" si="59"/>
        <v>24</v>
      </c>
      <c r="V3790" s="13">
        <f>IF(OR(Table1[[#This Row],[7d_positivity_public]]=0,ISBLANK(Table1[[#This Row],[7d_positivity_public]])),"",(Table1[[#This Row],[7d_positivity_public]]-Table1[[#This Row],[7d_positivity_all]])/Table1[[#This Row],[7d_positivity_public]])</f>
        <v>8.3333333333333329E-2</v>
      </c>
      <c r="W3790">
        <v>11</v>
      </c>
    </row>
    <row r="3791" spans="1:23" x14ac:dyDescent="0.25">
      <c r="A3791" s="10">
        <v>44474</v>
      </c>
      <c r="B3791">
        <v>1371</v>
      </c>
      <c r="C3791" t="s">
        <v>101</v>
      </c>
      <c r="D3791">
        <v>16</v>
      </c>
      <c r="E3791">
        <v>30</v>
      </c>
      <c r="F3791">
        <v>-14</v>
      </c>
      <c r="G3791">
        <v>10</v>
      </c>
      <c r="H3791">
        <v>79</v>
      </c>
      <c r="J3791">
        <v>66</v>
      </c>
      <c r="K3791">
        <v>80</v>
      </c>
      <c r="L3791">
        <v>69</v>
      </c>
      <c r="M3791">
        <v>86</v>
      </c>
      <c r="N3791">
        <v>72</v>
      </c>
      <c r="O3791">
        <v>53</v>
      </c>
      <c r="P3791">
        <v>74</v>
      </c>
      <c r="Q3791">
        <v>57</v>
      </c>
      <c r="R3791">
        <v>82</v>
      </c>
      <c r="T3791" s="34">
        <f>_xlfn.XLOOKUP(B3791,Demog!$A$2:$A$219,Demog!$P$2:$P$219,,,2)</f>
        <v>8720</v>
      </c>
      <c r="U3791" s="34">
        <f t="shared" si="59"/>
        <v>10</v>
      </c>
      <c r="V3791" s="13">
        <f>IF(OR(Table1[[#This Row],[7d_positivity_public]]=0,ISBLANK(Table1[[#This Row],[7d_positivity_public]])),"",(Table1[[#This Row],[7d_positivity_public]]-Table1[[#This Row],[7d_positivity_all]])/Table1[[#This Row],[7d_positivity_public]])</f>
        <v>0.1</v>
      </c>
      <c r="W3791">
        <v>9</v>
      </c>
    </row>
    <row r="3792" spans="1:23" x14ac:dyDescent="0.25">
      <c r="A3792" s="10">
        <v>44474</v>
      </c>
      <c r="B3792">
        <v>1372</v>
      </c>
      <c r="C3792" t="s">
        <v>103</v>
      </c>
      <c r="D3792">
        <v>16</v>
      </c>
      <c r="E3792">
        <v>23</v>
      </c>
      <c r="F3792">
        <v>-7</v>
      </c>
      <c r="G3792">
        <v>8</v>
      </c>
      <c r="H3792">
        <v>85</v>
      </c>
      <c r="J3792">
        <v>74</v>
      </c>
      <c r="K3792">
        <v>85</v>
      </c>
      <c r="L3792">
        <v>80</v>
      </c>
      <c r="M3792">
        <v>90</v>
      </c>
      <c r="N3792">
        <v>78</v>
      </c>
      <c r="O3792">
        <v>62</v>
      </c>
      <c r="P3792">
        <v>79</v>
      </c>
      <c r="Q3792">
        <v>69</v>
      </c>
      <c r="R3792">
        <v>87</v>
      </c>
      <c r="T3792" s="34">
        <f>_xlfn.XLOOKUP(B3792,Demog!$A$2:$A$219,Demog!$P$2:$P$219,,,2)</f>
        <v>41482</v>
      </c>
      <c r="U3792" s="34">
        <f t="shared" si="59"/>
        <v>46</v>
      </c>
      <c r="V3792" s="13">
        <f>IF(OR(Table1[[#This Row],[7d_positivity_public]]=0,ISBLANK(Table1[[#This Row],[7d_positivity_public]])),"",(Table1[[#This Row],[7d_positivity_public]]-Table1[[#This Row],[7d_positivity_all]])/Table1[[#This Row],[7d_positivity_public]])</f>
        <v>0</v>
      </c>
      <c r="W3792">
        <v>8</v>
      </c>
    </row>
    <row r="3793" spans="1:23" x14ac:dyDescent="0.25">
      <c r="A3793" s="10">
        <v>44474</v>
      </c>
      <c r="B3793">
        <v>1373</v>
      </c>
      <c r="C3793" t="s">
        <v>106</v>
      </c>
      <c r="D3793">
        <v>13</v>
      </c>
      <c r="E3793">
        <v>15</v>
      </c>
      <c r="F3793">
        <v>-2</v>
      </c>
      <c r="G3793">
        <v>6</v>
      </c>
      <c r="H3793">
        <v>81</v>
      </c>
      <c r="J3793">
        <v>68</v>
      </c>
      <c r="K3793">
        <v>82</v>
      </c>
      <c r="L3793">
        <v>78</v>
      </c>
      <c r="M3793">
        <v>87</v>
      </c>
      <c r="N3793">
        <v>74</v>
      </c>
      <c r="O3793">
        <v>57</v>
      </c>
      <c r="P3793">
        <v>75</v>
      </c>
      <c r="Q3793">
        <v>67</v>
      </c>
      <c r="R3793">
        <v>82</v>
      </c>
      <c r="T3793" s="34">
        <f>_xlfn.XLOOKUP(B3793,Demog!$A$2:$A$219,Demog!$P$2:$P$219,,,2)</f>
        <v>12922</v>
      </c>
      <c r="U3793" s="34">
        <f t="shared" si="59"/>
        <v>12</v>
      </c>
      <c r="V3793" s="13">
        <f>IF(OR(Table1[[#This Row],[7d_positivity_public]]=0,ISBLANK(Table1[[#This Row],[7d_positivity_public]])),"",(Table1[[#This Row],[7d_positivity_public]]-Table1[[#This Row],[7d_positivity_all]])/Table1[[#This Row],[7d_positivity_public]])</f>
        <v>0</v>
      </c>
      <c r="W3793">
        <v>6</v>
      </c>
    </row>
    <row r="3794" spans="1:23" x14ac:dyDescent="0.25">
      <c r="A3794" s="10">
        <v>44474</v>
      </c>
      <c r="B3794">
        <v>1374</v>
      </c>
      <c r="C3794" t="s">
        <v>108</v>
      </c>
      <c r="D3794">
        <v>11</v>
      </c>
      <c r="E3794">
        <v>11</v>
      </c>
      <c r="F3794">
        <v>0</v>
      </c>
      <c r="G3794">
        <v>6</v>
      </c>
      <c r="H3794">
        <v>89</v>
      </c>
      <c r="J3794">
        <v>81</v>
      </c>
      <c r="K3794">
        <v>90</v>
      </c>
      <c r="L3794">
        <v>89</v>
      </c>
      <c r="M3794">
        <v>91</v>
      </c>
      <c r="N3794">
        <v>82</v>
      </c>
      <c r="O3794">
        <v>71</v>
      </c>
      <c r="P3794">
        <v>83</v>
      </c>
      <c r="Q3794">
        <v>78</v>
      </c>
      <c r="R3794">
        <v>88</v>
      </c>
      <c r="T3794" s="34">
        <f>_xlfn.XLOOKUP(B3794,Demog!$A$2:$A$219,Demog!$P$2:$P$219,,,2)</f>
        <v>33401</v>
      </c>
      <c r="U3794" s="34">
        <f t="shared" si="59"/>
        <v>26</v>
      </c>
      <c r="V3794" s="13">
        <f>IF(OR(Table1[[#This Row],[7d_positivity_public]]=0,ISBLANK(Table1[[#This Row],[7d_positivity_public]])),"",(Table1[[#This Row],[7d_positivity_public]]-Table1[[#This Row],[7d_positivity_all]])/Table1[[#This Row],[7d_positivity_public]])</f>
        <v>0.16666666666666666</v>
      </c>
      <c r="W3794">
        <v>5</v>
      </c>
    </row>
    <row r="3795" spans="1:23" x14ac:dyDescent="0.25">
      <c r="A3795" s="10">
        <v>44474</v>
      </c>
      <c r="B3795">
        <v>1375</v>
      </c>
      <c r="C3795" t="s">
        <v>110</v>
      </c>
      <c r="D3795">
        <v>14</v>
      </c>
      <c r="E3795">
        <v>21</v>
      </c>
      <c r="F3795">
        <v>-7</v>
      </c>
      <c r="G3795">
        <v>8</v>
      </c>
      <c r="H3795">
        <v>87</v>
      </c>
      <c r="J3795">
        <v>74</v>
      </c>
      <c r="K3795">
        <v>88</v>
      </c>
      <c r="L3795">
        <v>86</v>
      </c>
      <c r="M3795">
        <v>89</v>
      </c>
      <c r="N3795">
        <v>79</v>
      </c>
      <c r="O3795">
        <v>62</v>
      </c>
      <c r="P3795">
        <v>80</v>
      </c>
      <c r="Q3795">
        <v>74</v>
      </c>
      <c r="R3795">
        <v>85</v>
      </c>
      <c r="T3795" s="34">
        <f>_xlfn.XLOOKUP(B3795,Demog!$A$2:$A$219,Demog!$P$2:$P$219,,,2)</f>
        <v>38661</v>
      </c>
      <c r="U3795" s="34">
        <f t="shared" si="59"/>
        <v>38</v>
      </c>
      <c r="V3795" s="13">
        <f>IF(OR(Table1[[#This Row],[7d_positivity_public]]=0,ISBLANK(Table1[[#This Row],[7d_positivity_public]])),"",(Table1[[#This Row],[7d_positivity_public]]-Table1[[#This Row],[7d_positivity_all]])/Table1[[#This Row],[7d_positivity_public]])</f>
        <v>0.125</v>
      </c>
      <c r="W3795">
        <v>7</v>
      </c>
    </row>
    <row r="3796" spans="1:23" x14ac:dyDescent="0.25">
      <c r="A3796" s="10">
        <v>44474</v>
      </c>
      <c r="B3796">
        <v>1376</v>
      </c>
      <c r="C3796" t="s">
        <v>112</v>
      </c>
      <c r="D3796">
        <v>13</v>
      </c>
      <c r="E3796">
        <v>19</v>
      </c>
      <c r="F3796">
        <v>-6</v>
      </c>
      <c r="G3796">
        <v>6</v>
      </c>
      <c r="H3796">
        <v>81</v>
      </c>
      <c r="J3796">
        <v>69</v>
      </c>
      <c r="K3796">
        <v>82</v>
      </c>
      <c r="L3796">
        <v>80</v>
      </c>
      <c r="M3796">
        <v>85</v>
      </c>
      <c r="N3796">
        <v>72</v>
      </c>
      <c r="O3796">
        <v>56</v>
      </c>
      <c r="P3796">
        <v>73</v>
      </c>
      <c r="Q3796">
        <v>67</v>
      </c>
      <c r="R3796">
        <v>81</v>
      </c>
      <c r="T3796" s="34">
        <f>_xlfn.XLOOKUP(B3796,Demog!$A$2:$A$219,Demog!$P$2:$P$219,,,2)</f>
        <v>34796</v>
      </c>
      <c r="U3796" s="34">
        <f t="shared" si="59"/>
        <v>32</v>
      </c>
      <c r="V3796" s="13">
        <f>IF(OR(Table1[[#This Row],[7d_positivity_public]]=0,ISBLANK(Table1[[#This Row],[7d_positivity_public]])),"",(Table1[[#This Row],[7d_positivity_public]]-Table1[[#This Row],[7d_positivity_all]])/Table1[[#This Row],[7d_positivity_public]])</f>
        <v>0.16666666666666666</v>
      </c>
      <c r="W3796">
        <v>5</v>
      </c>
    </row>
    <row r="3797" spans="1:23" x14ac:dyDescent="0.25">
      <c r="A3797" s="10">
        <v>44474</v>
      </c>
      <c r="B3797">
        <v>1377</v>
      </c>
      <c r="C3797" t="s">
        <v>114</v>
      </c>
      <c r="D3797">
        <v>8</v>
      </c>
      <c r="E3797">
        <v>12</v>
      </c>
      <c r="F3797">
        <v>-4</v>
      </c>
      <c r="G3797">
        <v>5</v>
      </c>
      <c r="H3797">
        <v>88</v>
      </c>
      <c r="J3797">
        <v>85</v>
      </c>
      <c r="K3797">
        <v>88</v>
      </c>
      <c r="L3797">
        <v>85</v>
      </c>
      <c r="M3797">
        <v>92</v>
      </c>
      <c r="N3797">
        <v>82</v>
      </c>
      <c r="O3797">
        <v>75</v>
      </c>
      <c r="P3797">
        <v>83</v>
      </c>
      <c r="Q3797">
        <v>76</v>
      </c>
      <c r="R3797">
        <v>89</v>
      </c>
      <c r="T3797" s="34">
        <f>_xlfn.XLOOKUP(B3797,Demog!$A$2:$A$219,Demog!$P$2:$P$219,,,2)</f>
        <v>24900</v>
      </c>
      <c r="U3797" s="34">
        <f t="shared" si="59"/>
        <v>14</v>
      </c>
      <c r="V3797" s="13">
        <f>IF(OR(Table1[[#This Row],[7d_positivity_public]]=0,ISBLANK(Table1[[#This Row],[7d_positivity_public]])),"",(Table1[[#This Row],[7d_positivity_public]]-Table1[[#This Row],[7d_positivity_all]])/Table1[[#This Row],[7d_positivity_public]])</f>
        <v>0.2</v>
      </c>
      <c r="W3797">
        <v>4</v>
      </c>
    </row>
    <row r="3798" spans="1:23" x14ac:dyDescent="0.25">
      <c r="A3798" s="10">
        <v>44474</v>
      </c>
      <c r="B3798">
        <v>1380</v>
      </c>
      <c r="C3798" t="s">
        <v>116</v>
      </c>
      <c r="D3798">
        <v>3</v>
      </c>
      <c r="E3798">
        <v>3</v>
      </c>
      <c r="F3798">
        <v>0</v>
      </c>
      <c r="G3798">
        <v>2</v>
      </c>
      <c r="H3798">
        <v>86</v>
      </c>
      <c r="J3798">
        <v>77</v>
      </c>
      <c r="K3798">
        <v>86</v>
      </c>
      <c r="L3798">
        <v>79</v>
      </c>
      <c r="M3798">
        <v>90</v>
      </c>
      <c r="N3798">
        <v>80</v>
      </c>
      <c r="O3798">
        <v>66</v>
      </c>
      <c r="P3798">
        <v>81</v>
      </c>
      <c r="Q3798">
        <v>71</v>
      </c>
      <c r="R3798">
        <v>87</v>
      </c>
      <c r="T3798" s="34">
        <f>_xlfn.XLOOKUP(B3798,Demog!$A$2:$A$219,Demog!$P$2:$P$219,,,2)</f>
        <v>12110</v>
      </c>
      <c r="U3798" s="34">
        <f t="shared" si="59"/>
        <v>3</v>
      </c>
      <c r="V3798" s="13">
        <f>IF(OR(Table1[[#This Row],[7d_positivity_public]]=0,ISBLANK(Table1[[#This Row],[7d_positivity_public]])),"",(Table1[[#This Row],[7d_positivity_public]]-Table1[[#This Row],[7d_positivity_all]])/Table1[[#This Row],[7d_positivity_public]])</f>
        <v>0</v>
      </c>
      <c r="W3798">
        <v>2</v>
      </c>
    </row>
    <row r="3799" spans="1:23" x14ac:dyDescent="0.25">
      <c r="A3799" s="10">
        <v>44474</v>
      </c>
      <c r="B3799">
        <v>1390</v>
      </c>
      <c r="C3799" t="s">
        <v>118</v>
      </c>
      <c r="D3799">
        <v>19</v>
      </c>
      <c r="E3799">
        <v>47</v>
      </c>
      <c r="F3799">
        <v>-28</v>
      </c>
      <c r="G3799">
        <v>10</v>
      </c>
      <c r="H3799">
        <v>70</v>
      </c>
      <c r="J3799">
        <v>41</v>
      </c>
      <c r="K3799">
        <v>72</v>
      </c>
      <c r="L3799">
        <v>57</v>
      </c>
      <c r="M3799">
        <v>81</v>
      </c>
      <c r="N3799">
        <v>62</v>
      </c>
      <c r="O3799">
        <v>32</v>
      </c>
      <c r="P3799">
        <v>64</v>
      </c>
      <c r="Q3799">
        <v>45</v>
      </c>
      <c r="R3799">
        <v>76</v>
      </c>
      <c r="T3799" s="34">
        <f>_xlfn.XLOOKUP(B3799,Demog!$A$2:$A$219,Demog!$P$2:$P$219,,,2)</f>
        <v>7285</v>
      </c>
      <c r="U3799" s="34">
        <f t="shared" si="59"/>
        <v>10</v>
      </c>
      <c r="V3799" s="13">
        <f>IF(OR(Table1[[#This Row],[7d_positivity_public]]=0,ISBLANK(Table1[[#This Row],[7d_positivity_public]])),"",(Table1[[#This Row],[7d_positivity_public]]-Table1[[#This Row],[7d_positivity_all]])/Table1[[#This Row],[7d_positivity_public]])</f>
        <v>0</v>
      </c>
      <c r="W3799">
        <v>10</v>
      </c>
    </row>
    <row r="3800" spans="1:23" x14ac:dyDescent="0.25">
      <c r="A3800" s="10">
        <v>44474</v>
      </c>
      <c r="B3800">
        <v>1420</v>
      </c>
      <c r="C3800" t="s">
        <v>120</v>
      </c>
      <c r="D3800">
        <v>26</v>
      </c>
      <c r="E3800">
        <v>14</v>
      </c>
      <c r="F3800">
        <v>12</v>
      </c>
      <c r="G3800">
        <v>13</v>
      </c>
      <c r="H3800">
        <v>78</v>
      </c>
      <c r="J3800">
        <v>62</v>
      </c>
      <c r="K3800">
        <v>80</v>
      </c>
      <c r="L3800">
        <v>68</v>
      </c>
      <c r="M3800">
        <v>86</v>
      </c>
      <c r="N3800">
        <v>72</v>
      </c>
      <c r="O3800">
        <v>51</v>
      </c>
      <c r="P3800">
        <v>73</v>
      </c>
      <c r="Q3800">
        <v>57</v>
      </c>
      <c r="R3800">
        <v>82</v>
      </c>
      <c r="T3800" s="34">
        <f>_xlfn.XLOOKUP(B3800,Demog!$A$2:$A$219,Demog!$P$2:$P$219,,,2)</f>
        <v>33648</v>
      </c>
      <c r="U3800" s="34">
        <f t="shared" si="59"/>
        <v>61</v>
      </c>
      <c r="V3800" s="13">
        <f>IF(OR(Table1[[#This Row],[7d_positivity_public]]=0,ISBLANK(Table1[[#This Row],[7d_positivity_public]])),"",(Table1[[#This Row],[7d_positivity_public]]-Table1[[#This Row],[7d_positivity_all]])/Table1[[#This Row],[7d_positivity_public]])</f>
        <v>7.6923076923076927E-2</v>
      </c>
      <c r="W3800">
        <v>12</v>
      </c>
    </row>
    <row r="3801" spans="1:23" x14ac:dyDescent="0.25">
      <c r="A3801" s="10">
        <v>44474</v>
      </c>
      <c r="B3801">
        <v>1431</v>
      </c>
      <c r="C3801" t="s">
        <v>226</v>
      </c>
      <c r="D3801">
        <v>14</v>
      </c>
      <c r="E3801">
        <v>25</v>
      </c>
      <c r="F3801">
        <v>-11</v>
      </c>
      <c r="G3801">
        <v>6</v>
      </c>
      <c r="H3801">
        <v>84</v>
      </c>
      <c r="J3801">
        <v>76</v>
      </c>
      <c r="K3801">
        <v>85</v>
      </c>
      <c r="L3801">
        <v>79</v>
      </c>
      <c r="M3801">
        <v>90</v>
      </c>
      <c r="N3801">
        <v>76</v>
      </c>
      <c r="O3801">
        <v>62</v>
      </c>
      <c r="P3801">
        <v>77</v>
      </c>
      <c r="Q3801">
        <v>67</v>
      </c>
      <c r="R3801">
        <v>86</v>
      </c>
      <c r="T3801" s="34">
        <f>_xlfn.XLOOKUP(B3801,Demog!$A$2:$A$219,Demog!$P$2:$P$219,,,2)</f>
        <v>44714</v>
      </c>
      <c r="U3801" s="34">
        <f t="shared" si="59"/>
        <v>44</v>
      </c>
      <c r="V3801" s="13">
        <f>IF(OR(Table1[[#This Row],[7d_positivity_public]]=0,ISBLANK(Table1[[#This Row],[7d_positivity_public]])),"",(Table1[[#This Row],[7d_positivity_public]]-Table1[[#This Row],[7d_positivity_all]])/Table1[[#This Row],[7d_positivity_public]])</f>
        <v>0</v>
      </c>
      <c r="W3801">
        <v>6</v>
      </c>
    </row>
    <row r="3802" spans="1:23" x14ac:dyDescent="0.25">
      <c r="A3802" s="10">
        <v>44474</v>
      </c>
      <c r="B3802">
        <v>1432</v>
      </c>
      <c r="C3802" t="s">
        <v>227</v>
      </c>
      <c r="D3802">
        <v>26</v>
      </c>
      <c r="E3802">
        <v>32</v>
      </c>
      <c r="F3802">
        <v>-6</v>
      </c>
      <c r="G3802">
        <v>10</v>
      </c>
      <c r="H3802">
        <v>92</v>
      </c>
      <c r="J3802">
        <v>87</v>
      </c>
      <c r="K3802">
        <v>92</v>
      </c>
      <c r="L3802">
        <v>92</v>
      </c>
      <c r="M3802">
        <v>93</v>
      </c>
      <c r="N3802">
        <v>84</v>
      </c>
      <c r="O3802">
        <v>77</v>
      </c>
      <c r="P3802">
        <v>85</v>
      </c>
      <c r="Q3802">
        <v>81</v>
      </c>
      <c r="R3802">
        <v>89</v>
      </c>
      <c r="T3802" s="34">
        <f>_xlfn.XLOOKUP(B3802,Demog!$A$2:$A$219,Demog!$P$2:$P$219,,,2)</f>
        <v>48587</v>
      </c>
      <c r="U3802" s="34">
        <f t="shared" si="59"/>
        <v>88</v>
      </c>
      <c r="V3802" s="13">
        <f>IF(OR(Table1[[#This Row],[7d_positivity_public]]=0,ISBLANK(Table1[[#This Row],[7d_positivity_public]])),"",(Table1[[#This Row],[7d_positivity_public]]-Table1[[#This Row],[7d_positivity_all]])/Table1[[#This Row],[7d_positivity_public]])</f>
        <v>0.1</v>
      </c>
      <c r="W3802">
        <v>9</v>
      </c>
    </row>
    <row r="3803" spans="1:23" x14ac:dyDescent="0.25">
      <c r="A3803" s="10">
        <v>44474</v>
      </c>
      <c r="B3803">
        <v>1433</v>
      </c>
      <c r="C3803" t="s">
        <v>122</v>
      </c>
      <c r="D3803">
        <v>22</v>
      </c>
      <c r="E3803">
        <v>16</v>
      </c>
      <c r="F3803">
        <v>6</v>
      </c>
      <c r="G3803">
        <v>13</v>
      </c>
      <c r="H3803">
        <v>80</v>
      </c>
      <c r="J3803">
        <v>64</v>
      </c>
      <c r="K3803">
        <v>81</v>
      </c>
      <c r="L3803">
        <v>71</v>
      </c>
      <c r="M3803">
        <v>86</v>
      </c>
      <c r="N3803">
        <v>72</v>
      </c>
      <c r="O3803">
        <v>50</v>
      </c>
      <c r="P3803">
        <v>74</v>
      </c>
      <c r="Q3803">
        <v>59</v>
      </c>
      <c r="R3803">
        <v>82</v>
      </c>
      <c r="T3803" s="34">
        <f>_xlfn.XLOOKUP(B3803,Demog!$A$2:$A$219,Demog!$P$2:$P$219,,,2)</f>
        <v>19986</v>
      </c>
      <c r="U3803" s="34">
        <f t="shared" si="59"/>
        <v>31</v>
      </c>
      <c r="V3803" s="13">
        <f>IF(OR(Table1[[#This Row],[7d_positivity_public]]=0,ISBLANK(Table1[[#This Row],[7d_positivity_public]])),"",(Table1[[#This Row],[7d_positivity_public]]-Table1[[#This Row],[7d_positivity_all]])/Table1[[#This Row],[7d_positivity_public]])</f>
        <v>0.15384615384615385</v>
      </c>
      <c r="W3803">
        <v>11</v>
      </c>
    </row>
    <row r="3804" spans="1:23" x14ac:dyDescent="0.25">
      <c r="A3804" s="10">
        <v>44474</v>
      </c>
      <c r="B3804">
        <v>1490</v>
      </c>
      <c r="C3804" t="s">
        <v>124</v>
      </c>
      <c r="D3804">
        <v>48</v>
      </c>
      <c r="E3804">
        <v>20</v>
      </c>
      <c r="F3804">
        <v>28</v>
      </c>
      <c r="G3804">
        <v>24</v>
      </c>
      <c r="H3804">
        <v>78</v>
      </c>
      <c r="J3804">
        <v>66</v>
      </c>
      <c r="K3804">
        <v>79</v>
      </c>
      <c r="L3804">
        <v>71</v>
      </c>
      <c r="M3804">
        <v>86</v>
      </c>
      <c r="N3804">
        <v>70</v>
      </c>
      <c r="O3804">
        <v>50</v>
      </c>
      <c r="P3804">
        <v>71</v>
      </c>
      <c r="Q3804">
        <v>58</v>
      </c>
      <c r="R3804">
        <v>81</v>
      </c>
      <c r="T3804" s="34">
        <f>_xlfn.XLOOKUP(B3804,Demog!$A$2:$A$219,Demog!$P$2:$P$219,,,2)</f>
        <v>10855</v>
      </c>
      <c r="U3804" s="34">
        <f t="shared" si="59"/>
        <v>36</v>
      </c>
      <c r="V3804" s="13">
        <f>IF(OR(Table1[[#This Row],[7d_positivity_public]]=0,ISBLANK(Table1[[#This Row],[7d_positivity_public]])),"",(Table1[[#This Row],[7d_positivity_public]]-Table1[[#This Row],[7d_positivity_all]])/Table1[[#This Row],[7d_positivity_public]])</f>
        <v>4.1666666666666664E-2</v>
      </c>
      <c r="W3804">
        <v>23</v>
      </c>
    </row>
    <row r="3805" spans="1:23" x14ac:dyDescent="0.25">
      <c r="A3805" s="10">
        <v>44474</v>
      </c>
      <c r="B3805">
        <v>2121</v>
      </c>
      <c r="C3805" t="s">
        <v>126</v>
      </c>
      <c r="D3805">
        <v>42</v>
      </c>
      <c r="E3805">
        <v>40</v>
      </c>
      <c r="F3805">
        <v>2</v>
      </c>
      <c r="G3805">
        <v>10</v>
      </c>
      <c r="H3805">
        <v>82</v>
      </c>
      <c r="J3805">
        <v>71</v>
      </c>
      <c r="K3805">
        <v>83</v>
      </c>
      <c r="L3805">
        <v>77</v>
      </c>
      <c r="M3805">
        <v>88</v>
      </c>
      <c r="N3805">
        <v>75</v>
      </c>
      <c r="O3805">
        <v>62</v>
      </c>
      <c r="P3805">
        <v>76</v>
      </c>
      <c r="Q3805">
        <v>67</v>
      </c>
      <c r="R3805">
        <v>85</v>
      </c>
      <c r="T3805" s="34">
        <f>_xlfn.XLOOKUP(B3805,Demog!$A$2:$A$219,Demog!$P$2:$P$219,,,2)</f>
        <v>51241</v>
      </c>
      <c r="U3805" s="34">
        <f t="shared" si="59"/>
        <v>151</v>
      </c>
      <c r="V3805" s="13">
        <f>IF(OR(Table1[[#This Row],[7d_positivity_public]]=0,ISBLANK(Table1[[#This Row],[7d_positivity_public]])),"",(Table1[[#This Row],[7d_positivity_public]]-Table1[[#This Row],[7d_positivity_all]])/Table1[[#This Row],[7d_positivity_public]])</f>
        <v>0.1</v>
      </c>
      <c r="W3805">
        <v>9</v>
      </c>
    </row>
    <row r="3806" spans="1:23" x14ac:dyDescent="0.25">
      <c r="A3806" s="10">
        <v>44474</v>
      </c>
      <c r="B3806">
        <v>2122</v>
      </c>
      <c r="C3806" t="s">
        <v>128</v>
      </c>
      <c r="D3806">
        <v>32</v>
      </c>
      <c r="E3806">
        <v>28</v>
      </c>
      <c r="F3806">
        <v>4</v>
      </c>
      <c r="G3806">
        <v>9</v>
      </c>
      <c r="H3806">
        <v>75</v>
      </c>
      <c r="J3806">
        <v>61</v>
      </c>
      <c r="K3806">
        <v>76</v>
      </c>
      <c r="L3806">
        <v>69</v>
      </c>
      <c r="M3806">
        <v>83</v>
      </c>
      <c r="N3806">
        <v>67</v>
      </c>
      <c r="O3806">
        <v>48</v>
      </c>
      <c r="P3806">
        <v>68</v>
      </c>
      <c r="Q3806">
        <v>58</v>
      </c>
      <c r="R3806">
        <v>79</v>
      </c>
      <c r="T3806" s="34">
        <f>_xlfn.XLOOKUP(B3806,Demog!$A$2:$A$219,Demog!$P$2:$P$219,,,2)</f>
        <v>41936</v>
      </c>
      <c r="U3806" s="34">
        <f t="shared" si="59"/>
        <v>94</v>
      </c>
      <c r="V3806" s="13">
        <f>IF(OR(Table1[[#This Row],[7d_positivity_public]]=0,ISBLANK(Table1[[#This Row],[7d_positivity_public]])),"",(Table1[[#This Row],[7d_positivity_public]]-Table1[[#This Row],[7d_positivity_all]])/Table1[[#This Row],[7d_positivity_public]])</f>
        <v>0.1111111111111111</v>
      </c>
      <c r="W3806">
        <v>8</v>
      </c>
    </row>
    <row r="3807" spans="1:23" x14ac:dyDescent="0.25">
      <c r="A3807" s="10">
        <v>44474</v>
      </c>
      <c r="B3807">
        <v>2131</v>
      </c>
      <c r="C3807" t="s">
        <v>129</v>
      </c>
      <c r="D3807">
        <v>30</v>
      </c>
      <c r="E3807">
        <v>21</v>
      </c>
      <c r="F3807">
        <v>9</v>
      </c>
      <c r="G3807">
        <v>9</v>
      </c>
      <c r="H3807">
        <v>81</v>
      </c>
      <c r="J3807">
        <v>72</v>
      </c>
      <c r="K3807">
        <v>82</v>
      </c>
      <c r="L3807">
        <v>78</v>
      </c>
      <c r="M3807">
        <v>86</v>
      </c>
      <c r="N3807">
        <v>73</v>
      </c>
      <c r="O3807">
        <v>59</v>
      </c>
      <c r="P3807">
        <v>74</v>
      </c>
      <c r="Q3807">
        <v>68</v>
      </c>
      <c r="R3807">
        <v>82</v>
      </c>
      <c r="T3807" s="34">
        <f>_xlfn.XLOOKUP(B3807,Demog!$A$2:$A$219,Demog!$P$2:$P$219,,,2)</f>
        <v>22754</v>
      </c>
      <c r="U3807" s="34">
        <f t="shared" si="59"/>
        <v>48</v>
      </c>
      <c r="V3807" s="13">
        <f>IF(OR(Table1[[#This Row],[7d_positivity_public]]=0,ISBLANK(Table1[[#This Row],[7d_positivity_public]])),"",(Table1[[#This Row],[7d_positivity_public]]-Table1[[#This Row],[7d_positivity_all]])/Table1[[#This Row],[7d_positivity_public]])</f>
        <v>0.1111111111111111</v>
      </c>
      <c r="W3807">
        <v>8</v>
      </c>
    </row>
    <row r="3808" spans="1:23" x14ac:dyDescent="0.25">
      <c r="A3808" s="10">
        <v>44474</v>
      </c>
      <c r="B3808">
        <v>2132</v>
      </c>
      <c r="C3808" t="s">
        <v>130</v>
      </c>
      <c r="D3808">
        <v>17</v>
      </c>
      <c r="E3808">
        <v>22</v>
      </c>
      <c r="F3808">
        <v>-5</v>
      </c>
      <c r="G3808">
        <v>4</v>
      </c>
      <c r="H3808">
        <v>84</v>
      </c>
      <c r="J3808">
        <v>78</v>
      </c>
      <c r="K3808">
        <v>85</v>
      </c>
      <c r="L3808">
        <v>82</v>
      </c>
      <c r="M3808">
        <v>88</v>
      </c>
      <c r="N3808">
        <v>78</v>
      </c>
      <c r="O3808">
        <v>67</v>
      </c>
      <c r="P3808">
        <v>79</v>
      </c>
      <c r="Q3808">
        <v>74</v>
      </c>
      <c r="R3808">
        <v>86</v>
      </c>
      <c r="T3808" s="34">
        <f>_xlfn.XLOOKUP(B3808,Demog!$A$2:$A$219,Demog!$P$2:$P$219,,,2)</f>
        <v>35584</v>
      </c>
      <c r="U3808" s="34">
        <f t="shared" si="59"/>
        <v>42</v>
      </c>
      <c r="V3808" s="13">
        <f>IF(OR(Table1[[#This Row],[7d_positivity_public]]=0,ISBLANK(Table1[[#This Row],[7d_positivity_public]])),"",(Table1[[#This Row],[7d_positivity_public]]-Table1[[#This Row],[7d_positivity_all]])/Table1[[#This Row],[7d_positivity_public]])</f>
        <v>0</v>
      </c>
      <c r="W3808">
        <v>4</v>
      </c>
    </row>
    <row r="3809" spans="1:23" x14ac:dyDescent="0.25">
      <c r="A3809" s="10">
        <v>44474</v>
      </c>
      <c r="B3809">
        <v>2133</v>
      </c>
      <c r="C3809" t="s">
        <v>131</v>
      </c>
      <c r="D3809">
        <v>18</v>
      </c>
      <c r="E3809">
        <v>15</v>
      </c>
      <c r="F3809">
        <v>3</v>
      </c>
      <c r="G3809">
        <v>8</v>
      </c>
      <c r="H3809">
        <v>89</v>
      </c>
      <c r="J3809">
        <v>78</v>
      </c>
      <c r="K3809">
        <v>90</v>
      </c>
      <c r="L3809">
        <v>89</v>
      </c>
      <c r="M3809">
        <v>91</v>
      </c>
      <c r="N3809">
        <v>81</v>
      </c>
      <c r="O3809">
        <v>65</v>
      </c>
      <c r="P3809">
        <v>82</v>
      </c>
      <c r="Q3809">
        <v>78</v>
      </c>
      <c r="R3809">
        <v>87</v>
      </c>
      <c r="T3809" s="34">
        <f>_xlfn.XLOOKUP(B3809,Demog!$A$2:$A$219,Demog!$P$2:$P$219,,,2)</f>
        <v>58511</v>
      </c>
      <c r="U3809" s="34">
        <f t="shared" si="59"/>
        <v>74</v>
      </c>
      <c r="V3809" s="13">
        <f>IF(OR(Table1[[#This Row],[7d_positivity_public]]=0,ISBLANK(Table1[[#This Row],[7d_positivity_public]])),"",(Table1[[#This Row],[7d_positivity_public]]-Table1[[#This Row],[7d_positivity_all]])/Table1[[#This Row],[7d_positivity_public]])</f>
        <v>0.125</v>
      </c>
      <c r="W3809">
        <v>7</v>
      </c>
    </row>
    <row r="3810" spans="1:23" x14ac:dyDescent="0.25">
      <c r="A3810" s="10">
        <v>44474</v>
      </c>
      <c r="B3810">
        <v>2134</v>
      </c>
      <c r="C3810" t="s">
        <v>132</v>
      </c>
      <c r="D3810">
        <v>30</v>
      </c>
      <c r="E3810">
        <v>47</v>
      </c>
      <c r="F3810">
        <v>-17</v>
      </c>
      <c r="G3810">
        <v>10</v>
      </c>
      <c r="H3810">
        <v>84</v>
      </c>
      <c r="J3810">
        <v>69</v>
      </c>
      <c r="K3810">
        <v>86</v>
      </c>
      <c r="L3810">
        <v>85</v>
      </c>
      <c r="M3810">
        <v>86</v>
      </c>
      <c r="N3810">
        <v>76</v>
      </c>
      <c r="O3810">
        <v>56</v>
      </c>
      <c r="P3810">
        <v>78</v>
      </c>
      <c r="Q3810">
        <v>75</v>
      </c>
      <c r="R3810">
        <v>82</v>
      </c>
      <c r="T3810" s="34">
        <f>_xlfn.XLOOKUP(B3810,Demog!$A$2:$A$219,Demog!$P$2:$P$219,,,2)</f>
        <v>24836</v>
      </c>
      <c r="U3810" s="34">
        <f t="shared" si="59"/>
        <v>52</v>
      </c>
      <c r="V3810" s="13">
        <f>IF(OR(Table1[[#This Row],[7d_positivity_public]]=0,ISBLANK(Table1[[#This Row],[7d_positivity_public]])),"",(Table1[[#This Row],[7d_positivity_public]]-Table1[[#This Row],[7d_positivity_all]])/Table1[[#This Row],[7d_positivity_public]])</f>
        <v>0.2</v>
      </c>
      <c r="W3810">
        <v>8</v>
      </c>
    </row>
    <row r="3811" spans="1:23" x14ac:dyDescent="0.25">
      <c r="A3811" s="10">
        <v>44474</v>
      </c>
      <c r="B3811">
        <v>2141</v>
      </c>
      <c r="C3811" t="s">
        <v>133</v>
      </c>
      <c r="D3811">
        <v>22</v>
      </c>
      <c r="E3811">
        <v>22</v>
      </c>
      <c r="F3811">
        <v>0</v>
      </c>
      <c r="G3811">
        <v>7</v>
      </c>
      <c r="H3811">
        <v>79</v>
      </c>
      <c r="J3811">
        <v>71</v>
      </c>
      <c r="K3811">
        <v>80</v>
      </c>
      <c r="L3811">
        <v>74</v>
      </c>
      <c r="M3811">
        <v>87</v>
      </c>
      <c r="N3811">
        <v>72</v>
      </c>
      <c r="O3811">
        <v>59</v>
      </c>
      <c r="P3811">
        <v>73</v>
      </c>
      <c r="Q3811">
        <v>64</v>
      </c>
      <c r="R3811">
        <v>83</v>
      </c>
      <c r="T3811" s="34">
        <f>_xlfn.XLOOKUP(B3811,Demog!$A$2:$A$219,Demog!$P$2:$P$219,,,2)</f>
        <v>26303</v>
      </c>
      <c r="U3811" s="34">
        <f t="shared" si="59"/>
        <v>41</v>
      </c>
      <c r="V3811" s="13">
        <f>IF(OR(Table1[[#This Row],[7d_positivity_public]]=0,ISBLANK(Table1[[#This Row],[7d_positivity_public]])),"",(Table1[[#This Row],[7d_positivity_public]]-Table1[[#This Row],[7d_positivity_all]])/Table1[[#This Row],[7d_positivity_public]])</f>
        <v>0.14285714285714285</v>
      </c>
      <c r="W3811">
        <v>6</v>
      </c>
    </row>
    <row r="3812" spans="1:23" x14ac:dyDescent="0.25">
      <c r="A3812" s="10">
        <v>44474</v>
      </c>
      <c r="B3812">
        <v>2142</v>
      </c>
      <c r="C3812" t="s">
        <v>134</v>
      </c>
      <c r="D3812">
        <v>26</v>
      </c>
      <c r="E3812">
        <v>30</v>
      </c>
      <c r="F3812">
        <v>-4</v>
      </c>
      <c r="G3812">
        <v>9</v>
      </c>
      <c r="H3812">
        <v>78</v>
      </c>
      <c r="J3812">
        <v>69</v>
      </c>
      <c r="K3812">
        <v>79</v>
      </c>
      <c r="L3812">
        <v>73</v>
      </c>
      <c r="M3812">
        <v>84</v>
      </c>
      <c r="N3812">
        <v>71</v>
      </c>
      <c r="O3812">
        <v>58</v>
      </c>
      <c r="P3812">
        <v>72</v>
      </c>
      <c r="Q3812">
        <v>64</v>
      </c>
      <c r="R3812">
        <v>80</v>
      </c>
      <c r="T3812" s="34">
        <f>_xlfn.XLOOKUP(B3812,Demog!$A$2:$A$219,Demog!$P$2:$P$219,,,2)</f>
        <v>16854</v>
      </c>
      <c r="U3812" s="34">
        <f t="shared" si="59"/>
        <v>31</v>
      </c>
      <c r="V3812" s="13">
        <f>IF(OR(Table1[[#This Row],[7d_positivity_public]]=0,ISBLANK(Table1[[#This Row],[7d_positivity_public]])),"",(Table1[[#This Row],[7d_positivity_public]]-Table1[[#This Row],[7d_positivity_all]])/Table1[[#This Row],[7d_positivity_public]])</f>
        <v>0.1111111111111111</v>
      </c>
      <c r="W3812">
        <v>8</v>
      </c>
    </row>
    <row r="3813" spans="1:23" x14ac:dyDescent="0.25">
      <c r="A3813" s="10">
        <v>44474</v>
      </c>
      <c r="B3813">
        <v>2150</v>
      </c>
      <c r="C3813" t="s">
        <v>135</v>
      </c>
      <c r="D3813">
        <v>26</v>
      </c>
      <c r="E3813">
        <v>30</v>
      </c>
      <c r="F3813">
        <v>-4</v>
      </c>
      <c r="G3813">
        <v>10</v>
      </c>
      <c r="H3813">
        <v>82</v>
      </c>
      <c r="J3813">
        <v>66</v>
      </c>
      <c r="K3813">
        <v>84</v>
      </c>
      <c r="L3813">
        <v>75</v>
      </c>
      <c r="M3813">
        <v>89</v>
      </c>
      <c r="N3813">
        <v>75</v>
      </c>
      <c r="O3813">
        <v>56</v>
      </c>
      <c r="P3813">
        <v>77</v>
      </c>
      <c r="Q3813">
        <v>63</v>
      </c>
      <c r="R3813">
        <v>86</v>
      </c>
      <c r="T3813" s="34">
        <f>_xlfn.XLOOKUP(B3813,Demog!$A$2:$A$219,Demog!$P$2:$P$219,,,2)</f>
        <v>9696</v>
      </c>
      <c r="U3813" s="34">
        <f t="shared" si="59"/>
        <v>18</v>
      </c>
      <c r="V3813" s="13">
        <f>IF(OR(Table1[[#This Row],[7d_positivity_public]]=0,ISBLANK(Table1[[#This Row],[7d_positivity_public]])),"",(Table1[[#This Row],[7d_positivity_public]]-Table1[[#This Row],[7d_positivity_all]])/Table1[[#This Row],[7d_positivity_public]])</f>
        <v>0.1</v>
      </c>
      <c r="W3813">
        <v>9</v>
      </c>
    </row>
    <row r="3814" spans="1:23" x14ac:dyDescent="0.25">
      <c r="A3814" s="10">
        <v>44474</v>
      </c>
      <c r="B3814">
        <v>2210</v>
      </c>
      <c r="C3814" t="s">
        <v>136</v>
      </c>
      <c r="D3814">
        <v>9</v>
      </c>
      <c r="E3814">
        <v>7</v>
      </c>
      <c r="F3814">
        <v>2</v>
      </c>
      <c r="G3814">
        <v>4</v>
      </c>
      <c r="H3814">
        <v>91</v>
      </c>
      <c r="J3814">
        <v>88</v>
      </c>
      <c r="K3814">
        <v>92</v>
      </c>
      <c r="L3814">
        <v>92</v>
      </c>
      <c r="M3814">
        <v>90</v>
      </c>
      <c r="N3814">
        <v>86</v>
      </c>
      <c r="O3814">
        <v>80</v>
      </c>
      <c r="P3814">
        <v>86</v>
      </c>
      <c r="Q3814">
        <v>85</v>
      </c>
      <c r="R3814">
        <v>87</v>
      </c>
      <c r="T3814" s="34">
        <f>_xlfn.XLOOKUP(B3814,Demog!$A$2:$A$219,Demog!$P$2:$P$219,,,2)</f>
        <v>70996</v>
      </c>
      <c r="U3814" s="34">
        <f t="shared" si="59"/>
        <v>45</v>
      </c>
      <c r="V3814" s="13">
        <f>IF(OR(Table1[[#This Row],[7d_positivity_public]]=0,ISBLANK(Table1[[#This Row],[7d_positivity_public]])),"",(Table1[[#This Row],[7d_positivity_public]]-Table1[[#This Row],[7d_positivity_all]])/Table1[[#This Row],[7d_positivity_public]])</f>
        <v>0.25</v>
      </c>
      <c r="W3814">
        <v>3</v>
      </c>
    </row>
    <row r="3815" spans="1:23" x14ac:dyDescent="0.25">
      <c r="A3815" s="10">
        <v>44474</v>
      </c>
      <c r="B3815">
        <v>2221</v>
      </c>
      <c r="C3815" t="s">
        <v>137</v>
      </c>
      <c r="D3815">
        <v>9</v>
      </c>
      <c r="E3815">
        <v>8</v>
      </c>
      <c r="F3815">
        <v>1</v>
      </c>
      <c r="G3815">
        <v>4</v>
      </c>
      <c r="H3815">
        <v>93</v>
      </c>
      <c r="J3815">
        <v>90</v>
      </c>
      <c r="K3815">
        <v>94</v>
      </c>
      <c r="L3815">
        <v>96</v>
      </c>
      <c r="M3815">
        <v>90</v>
      </c>
      <c r="N3815">
        <v>88</v>
      </c>
      <c r="O3815">
        <v>82</v>
      </c>
      <c r="P3815">
        <v>88</v>
      </c>
      <c r="Q3815">
        <v>89</v>
      </c>
      <c r="R3815">
        <v>87</v>
      </c>
      <c r="T3815" s="34">
        <f>_xlfn.XLOOKUP(B3815,Demog!$A$2:$A$219,Demog!$P$2:$P$219,,,2)</f>
        <v>47161</v>
      </c>
      <c r="U3815" s="34">
        <f t="shared" si="59"/>
        <v>30</v>
      </c>
      <c r="V3815" s="13">
        <f>IF(OR(Table1[[#This Row],[7d_positivity_public]]=0,ISBLANK(Table1[[#This Row],[7d_positivity_public]])),"",(Table1[[#This Row],[7d_positivity_public]]-Table1[[#This Row],[7d_positivity_all]])/Table1[[#This Row],[7d_positivity_public]])</f>
        <v>0.25</v>
      </c>
      <c r="W3815">
        <v>3</v>
      </c>
    </row>
    <row r="3816" spans="1:23" x14ac:dyDescent="0.25">
      <c r="A3816" s="10">
        <v>44474</v>
      </c>
      <c r="B3816">
        <v>2222</v>
      </c>
      <c r="C3816" t="s">
        <v>138</v>
      </c>
      <c r="D3816">
        <v>7</v>
      </c>
      <c r="E3816">
        <v>6</v>
      </c>
      <c r="F3816">
        <v>1</v>
      </c>
      <c r="G3816">
        <v>4</v>
      </c>
      <c r="H3816">
        <v>92</v>
      </c>
      <c r="J3816">
        <v>89</v>
      </c>
      <c r="K3816">
        <v>92</v>
      </c>
      <c r="L3816">
        <v>95</v>
      </c>
      <c r="M3816">
        <v>89</v>
      </c>
      <c r="N3816">
        <v>86</v>
      </c>
      <c r="O3816">
        <v>81</v>
      </c>
      <c r="P3816">
        <v>87</v>
      </c>
      <c r="Q3816">
        <v>88</v>
      </c>
      <c r="R3816">
        <v>86</v>
      </c>
      <c r="T3816" s="34">
        <f>_xlfn.XLOOKUP(B3816,Demog!$A$2:$A$219,Demog!$P$2:$P$219,,,2)</f>
        <v>45434</v>
      </c>
      <c r="U3816" s="34">
        <f t="shared" si="59"/>
        <v>22</v>
      </c>
      <c r="V3816" s="13">
        <f>IF(OR(Table1[[#This Row],[7d_positivity_public]]=0,ISBLANK(Table1[[#This Row],[7d_positivity_public]])),"",(Table1[[#This Row],[7d_positivity_public]]-Table1[[#This Row],[7d_positivity_all]])/Table1[[#This Row],[7d_positivity_public]])</f>
        <v>0.25</v>
      </c>
      <c r="W3816">
        <v>3</v>
      </c>
    </row>
    <row r="3817" spans="1:23" x14ac:dyDescent="0.25">
      <c r="A3817" s="10">
        <v>44474</v>
      </c>
      <c r="B3817">
        <v>2223</v>
      </c>
      <c r="C3817" t="s">
        <v>139</v>
      </c>
      <c r="D3817">
        <v>13</v>
      </c>
      <c r="E3817">
        <v>9</v>
      </c>
      <c r="F3817">
        <v>4</v>
      </c>
      <c r="G3817">
        <v>7</v>
      </c>
      <c r="H3817">
        <v>91</v>
      </c>
      <c r="J3817">
        <v>89</v>
      </c>
      <c r="K3817">
        <v>91</v>
      </c>
      <c r="L3817">
        <v>94</v>
      </c>
      <c r="M3817">
        <v>87</v>
      </c>
      <c r="N3817">
        <v>85</v>
      </c>
      <c r="O3817">
        <v>80</v>
      </c>
      <c r="P3817">
        <v>86</v>
      </c>
      <c r="Q3817">
        <v>87</v>
      </c>
      <c r="R3817">
        <v>84</v>
      </c>
      <c r="T3817" s="34">
        <f>_xlfn.XLOOKUP(B3817,Demog!$A$2:$A$219,Demog!$P$2:$P$219,,,2)</f>
        <v>81414</v>
      </c>
      <c r="U3817" s="34">
        <f t="shared" si="59"/>
        <v>74</v>
      </c>
      <c r="V3817" s="13">
        <f>IF(OR(Table1[[#This Row],[7d_positivity_public]]=0,ISBLANK(Table1[[#This Row],[7d_positivity_public]])),"",(Table1[[#This Row],[7d_positivity_public]]-Table1[[#This Row],[7d_positivity_all]])/Table1[[#This Row],[7d_positivity_public]])</f>
        <v>0.7142857142857143</v>
      </c>
      <c r="W3817">
        <v>2</v>
      </c>
    </row>
    <row r="3818" spans="1:23" x14ac:dyDescent="0.25">
      <c r="A3818" s="10">
        <v>44474</v>
      </c>
      <c r="B3818">
        <v>2224</v>
      </c>
      <c r="C3818" t="s">
        <v>140</v>
      </c>
      <c r="D3818">
        <v>8</v>
      </c>
      <c r="E3818">
        <v>12</v>
      </c>
      <c r="F3818">
        <v>-4</v>
      </c>
      <c r="G3818">
        <v>5</v>
      </c>
      <c r="H3818">
        <v>90</v>
      </c>
      <c r="J3818">
        <v>85</v>
      </c>
      <c r="K3818">
        <v>90</v>
      </c>
      <c r="L3818">
        <v>91</v>
      </c>
      <c r="M3818">
        <v>88</v>
      </c>
      <c r="N3818">
        <v>84</v>
      </c>
      <c r="O3818">
        <v>76</v>
      </c>
      <c r="P3818">
        <v>84</v>
      </c>
      <c r="Q3818">
        <v>84</v>
      </c>
      <c r="R3818">
        <v>85</v>
      </c>
      <c r="T3818" s="34">
        <f>_xlfn.XLOOKUP(B3818,Demog!$A$2:$A$219,Demog!$P$2:$P$219,,,2)</f>
        <v>58746</v>
      </c>
      <c r="U3818" s="34">
        <f t="shared" si="59"/>
        <v>33</v>
      </c>
      <c r="V3818" s="13">
        <f>IF(OR(Table1[[#This Row],[7d_positivity_public]]=0,ISBLANK(Table1[[#This Row],[7d_positivity_public]])),"",(Table1[[#This Row],[7d_positivity_public]]-Table1[[#This Row],[7d_positivity_all]])/Table1[[#This Row],[7d_positivity_public]])</f>
        <v>0.2</v>
      </c>
      <c r="W3818">
        <v>4</v>
      </c>
    </row>
    <row r="3819" spans="1:23" x14ac:dyDescent="0.25">
      <c r="A3819" s="10">
        <v>44474</v>
      </c>
      <c r="B3819">
        <v>2231</v>
      </c>
      <c r="C3819" t="s">
        <v>141</v>
      </c>
      <c r="D3819">
        <v>19</v>
      </c>
      <c r="E3819">
        <v>18</v>
      </c>
      <c r="F3819">
        <v>1</v>
      </c>
      <c r="G3819">
        <v>7</v>
      </c>
      <c r="H3819">
        <v>86</v>
      </c>
      <c r="J3819">
        <v>80</v>
      </c>
      <c r="K3819">
        <v>86</v>
      </c>
      <c r="L3819">
        <v>82</v>
      </c>
      <c r="M3819">
        <v>90</v>
      </c>
      <c r="N3819">
        <v>79</v>
      </c>
      <c r="O3819">
        <v>70</v>
      </c>
      <c r="P3819">
        <v>79</v>
      </c>
      <c r="Q3819">
        <v>72</v>
      </c>
      <c r="R3819">
        <v>86</v>
      </c>
      <c r="T3819" s="34">
        <f>_xlfn.XLOOKUP(B3819,Demog!$A$2:$A$219,Demog!$P$2:$P$219,,,2)</f>
        <v>30824</v>
      </c>
      <c r="U3819" s="34">
        <f t="shared" si="59"/>
        <v>41</v>
      </c>
      <c r="V3819" s="13">
        <f>IF(OR(Table1[[#This Row],[7d_positivity_public]]=0,ISBLANK(Table1[[#This Row],[7d_positivity_public]])),"",(Table1[[#This Row],[7d_positivity_public]]-Table1[[#This Row],[7d_positivity_all]])/Table1[[#This Row],[7d_positivity_public]])</f>
        <v>0.14285714285714285</v>
      </c>
      <c r="W3819">
        <v>6</v>
      </c>
    </row>
    <row r="3820" spans="1:23" x14ac:dyDescent="0.25">
      <c r="A3820" s="10">
        <v>44474</v>
      </c>
      <c r="B3820">
        <v>2232</v>
      </c>
      <c r="C3820" t="s">
        <v>142</v>
      </c>
      <c r="D3820">
        <v>18</v>
      </c>
      <c r="E3820">
        <v>20</v>
      </c>
      <c r="F3820">
        <v>-2</v>
      </c>
      <c r="G3820">
        <v>6</v>
      </c>
      <c r="H3820">
        <v>90</v>
      </c>
      <c r="J3820">
        <v>87</v>
      </c>
      <c r="K3820">
        <v>90</v>
      </c>
      <c r="L3820">
        <v>88</v>
      </c>
      <c r="M3820">
        <v>93</v>
      </c>
      <c r="N3820">
        <v>85</v>
      </c>
      <c r="O3820">
        <v>80</v>
      </c>
      <c r="P3820">
        <v>86</v>
      </c>
      <c r="Q3820">
        <v>81</v>
      </c>
      <c r="R3820">
        <v>90</v>
      </c>
      <c r="T3820" s="34">
        <f>_xlfn.XLOOKUP(B3820,Demog!$A$2:$A$219,Demog!$P$2:$P$219,,,2)</f>
        <v>18835</v>
      </c>
      <c r="U3820" s="34">
        <f t="shared" si="59"/>
        <v>24</v>
      </c>
      <c r="V3820" s="13">
        <f>IF(OR(Table1[[#This Row],[7d_positivity_public]]=0,ISBLANK(Table1[[#This Row],[7d_positivity_public]])),"",(Table1[[#This Row],[7d_positivity_public]]-Table1[[#This Row],[7d_positivity_all]])/Table1[[#This Row],[7d_positivity_public]])</f>
        <v>0</v>
      </c>
      <c r="W3820">
        <v>6</v>
      </c>
    </row>
    <row r="3821" spans="1:23" x14ac:dyDescent="0.25">
      <c r="A3821" s="10">
        <v>44474</v>
      </c>
      <c r="B3821">
        <v>2233</v>
      </c>
      <c r="C3821" t="s">
        <v>143</v>
      </c>
      <c r="D3821">
        <v>24</v>
      </c>
      <c r="E3821">
        <v>37</v>
      </c>
      <c r="F3821">
        <v>-13</v>
      </c>
      <c r="G3821">
        <v>8</v>
      </c>
      <c r="H3821">
        <v>86</v>
      </c>
      <c r="J3821">
        <v>83</v>
      </c>
      <c r="K3821">
        <v>86</v>
      </c>
      <c r="L3821">
        <v>83</v>
      </c>
      <c r="M3821">
        <v>90</v>
      </c>
      <c r="N3821">
        <v>79</v>
      </c>
      <c r="O3821">
        <v>73</v>
      </c>
      <c r="P3821">
        <v>80</v>
      </c>
      <c r="Q3821">
        <v>74</v>
      </c>
      <c r="R3821">
        <v>87</v>
      </c>
      <c r="T3821" s="34">
        <f>_xlfn.XLOOKUP(B3821,Demog!$A$2:$A$219,Demog!$P$2:$P$219,,,2)</f>
        <v>51442</v>
      </c>
      <c r="U3821" s="34">
        <f t="shared" si="59"/>
        <v>86</v>
      </c>
      <c r="V3821" s="13">
        <f>IF(OR(Table1[[#This Row],[7d_positivity_public]]=0,ISBLANK(Table1[[#This Row],[7d_positivity_public]])),"",(Table1[[#This Row],[7d_positivity_public]]-Table1[[#This Row],[7d_positivity_all]])/Table1[[#This Row],[7d_positivity_public]])</f>
        <v>0.125</v>
      </c>
      <c r="W3821">
        <v>7</v>
      </c>
    </row>
    <row r="3822" spans="1:23" x14ac:dyDescent="0.25">
      <c r="A3822" s="10">
        <v>44474</v>
      </c>
      <c r="B3822">
        <v>2241</v>
      </c>
      <c r="C3822" t="s">
        <v>144</v>
      </c>
      <c r="D3822">
        <v>3</v>
      </c>
      <c r="E3822">
        <v>5</v>
      </c>
      <c r="F3822">
        <v>-2</v>
      </c>
      <c r="G3822">
        <v>1</v>
      </c>
      <c r="H3822">
        <v>89</v>
      </c>
      <c r="J3822">
        <v>89</v>
      </c>
      <c r="K3822">
        <v>89</v>
      </c>
      <c r="L3822">
        <v>89</v>
      </c>
      <c r="M3822">
        <v>89</v>
      </c>
      <c r="N3822">
        <v>84</v>
      </c>
      <c r="O3822">
        <v>82</v>
      </c>
      <c r="P3822">
        <v>85</v>
      </c>
      <c r="Q3822">
        <v>84</v>
      </c>
      <c r="R3822">
        <v>86</v>
      </c>
      <c r="T3822" s="34">
        <f>_xlfn.XLOOKUP(B3822,Demog!$A$2:$A$219,Demog!$P$2:$P$219,,,2)</f>
        <v>40842</v>
      </c>
      <c r="U3822" s="34">
        <f t="shared" si="59"/>
        <v>9</v>
      </c>
      <c r="V3822" s="13">
        <f>IF(OR(Table1[[#This Row],[7d_positivity_public]]=0,ISBLANK(Table1[[#This Row],[7d_positivity_public]])),"",(Table1[[#This Row],[7d_positivity_public]]-Table1[[#This Row],[7d_positivity_all]])/Table1[[#This Row],[7d_positivity_public]])</f>
        <v>0</v>
      </c>
      <c r="W3822">
        <v>1</v>
      </c>
    </row>
    <row r="3823" spans="1:23" x14ac:dyDescent="0.25">
      <c r="A3823" s="10">
        <v>44474</v>
      </c>
      <c r="B3823">
        <v>2242</v>
      </c>
      <c r="C3823" t="s">
        <v>145</v>
      </c>
      <c r="D3823">
        <v>8</v>
      </c>
      <c r="E3823">
        <v>7</v>
      </c>
      <c r="F3823">
        <v>1</v>
      </c>
      <c r="G3823">
        <v>4</v>
      </c>
      <c r="H3823">
        <v>91</v>
      </c>
      <c r="J3823">
        <v>87</v>
      </c>
      <c r="K3823">
        <v>91</v>
      </c>
      <c r="L3823">
        <v>91</v>
      </c>
      <c r="M3823">
        <v>90</v>
      </c>
      <c r="N3823">
        <v>86</v>
      </c>
      <c r="O3823">
        <v>79</v>
      </c>
      <c r="P3823">
        <v>86</v>
      </c>
      <c r="Q3823">
        <v>84</v>
      </c>
      <c r="R3823">
        <v>88</v>
      </c>
      <c r="T3823" s="34">
        <f>_xlfn.XLOOKUP(B3823,Demog!$A$2:$A$219,Demog!$P$2:$P$219,,,2)</f>
        <v>70406</v>
      </c>
      <c r="U3823" s="34">
        <f t="shared" si="59"/>
        <v>39</v>
      </c>
      <c r="V3823" s="13">
        <f>IF(OR(Table1[[#This Row],[7d_positivity_public]]=0,ISBLANK(Table1[[#This Row],[7d_positivity_public]])),"",(Table1[[#This Row],[7d_positivity_public]]-Table1[[#This Row],[7d_positivity_all]])/Table1[[#This Row],[7d_positivity_public]])</f>
        <v>0.25</v>
      </c>
      <c r="W3823">
        <v>3</v>
      </c>
    </row>
    <row r="3824" spans="1:23" x14ac:dyDescent="0.25">
      <c r="A3824" s="10">
        <v>44474</v>
      </c>
      <c r="B3824">
        <v>2243</v>
      </c>
      <c r="C3824" t="s">
        <v>146</v>
      </c>
      <c r="D3824">
        <v>6</v>
      </c>
      <c r="E3824">
        <v>9</v>
      </c>
      <c r="F3824">
        <v>-3</v>
      </c>
      <c r="G3824">
        <v>2</v>
      </c>
      <c r="H3824">
        <v>89</v>
      </c>
      <c r="J3824">
        <v>86</v>
      </c>
      <c r="K3824">
        <v>89</v>
      </c>
      <c r="L3824">
        <v>88</v>
      </c>
      <c r="M3824">
        <v>90</v>
      </c>
      <c r="N3824">
        <v>84</v>
      </c>
      <c r="O3824">
        <v>79</v>
      </c>
      <c r="P3824">
        <v>84</v>
      </c>
      <c r="Q3824">
        <v>82</v>
      </c>
      <c r="R3824">
        <v>87</v>
      </c>
      <c r="T3824" s="34">
        <f>_xlfn.XLOOKUP(B3824,Demog!$A$2:$A$219,Demog!$P$2:$P$219,,,2)</f>
        <v>28129</v>
      </c>
      <c r="U3824" s="34">
        <f t="shared" si="59"/>
        <v>12</v>
      </c>
      <c r="V3824" s="13">
        <f>IF(OR(Table1[[#This Row],[7d_positivity_public]]=0,ISBLANK(Table1[[#This Row],[7d_positivity_public]])),"",(Table1[[#This Row],[7d_positivity_public]]-Table1[[#This Row],[7d_positivity_all]])/Table1[[#This Row],[7d_positivity_public]])</f>
        <v>0</v>
      </c>
      <c r="W3824">
        <v>2</v>
      </c>
    </row>
    <row r="3825" spans="1:23" x14ac:dyDescent="0.25">
      <c r="A3825" s="10">
        <v>44474</v>
      </c>
      <c r="B3825">
        <v>2244</v>
      </c>
      <c r="C3825" t="s">
        <v>147</v>
      </c>
      <c r="D3825">
        <v>10</v>
      </c>
      <c r="E3825">
        <v>11</v>
      </c>
      <c r="F3825">
        <v>-1</v>
      </c>
      <c r="G3825">
        <v>4</v>
      </c>
      <c r="H3825">
        <v>89</v>
      </c>
      <c r="J3825">
        <v>86</v>
      </c>
      <c r="K3825">
        <v>89</v>
      </c>
      <c r="L3825">
        <v>87</v>
      </c>
      <c r="M3825">
        <v>91</v>
      </c>
      <c r="N3825">
        <v>83</v>
      </c>
      <c r="O3825">
        <v>78</v>
      </c>
      <c r="P3825">
        <v>84</v>
      </c>
      <c r="Q3825">
        <v>80</v>
      </c>
      <c r="R3825">
        <v>88</v>
      </c>
      <c r="T3825" s="34">
        <f>_xlfn.XLOOKUP(B3825,Demog!$A$2:$A$219,Demog!$P$2:$P$219,,,2)</f>
        <v>58612</v>
      </c>
      <c r="U3825" s="34">
        <f t="shared" si="59"/>
        <v>41</v>
      </c>
      <c r="V3825" s="13">
        <f>IF(OR(Table1[[#This Row],[7d_positivity_public]]=0,ISBLANK(Table1[[#This Row],[7d_positivity_public]])),"",(Table1[[#This Row],[7d_positivity_public]]-Table1[[#This Row],[7d_positivity_all]])/Table1[[#This Row],[7d_positivity_public]])</f>
        <v>0.25</v>
      </c>
      <c r="W3825">
        <v>3</v>
      </c>
    </row>
    <row r="3826" spans="1:23" x14ac:dyDescent="0.25">
      <c r="A3826" s="10">
        <v>44474</v>
      </c>
      <c r="B3826">
        <v>2245</v>
      </c>
      <c r="C3826" t="s">
        <v>148</v>
      </c>
      <c r="D3826">
        <v>9</v>
      </c>
      <c r="E3826">
        <v>7</v>
      </c>
      <c r="F3826">
        <v>2</v>
      </c>
      <c r="G3826">
        <v>4</v>
      </c>
      <c r="H3826">
        <v>90</v>
      </c>
      <c r="J3826">
        <v>89</v>
      </c>
      <c r="K3826">
        <v>90</v>
      </c>
      <c r="L3826">
        <v>90</v>
      </c>
      <c r="M3826">
        <v>91</v>
      </c>
      <c r="N3826">
        <v>86</v>
      </c>
      <c r="O3826">
        <v>83</v>
      </c>
      <c r="P3826">
        <v>86</v>
      </c>
      <c r="Q3826">
        <v>84</v>
      </c>
      <c r="R3826">
        <v>88</v>
      </c>
      <c r="T3826" s="34">
        <f>_xlfn.XLOOKUP(B3826,Demog!$A$2:$A$219,Demog!$P$2:$P$219,,,2)</f>
        <v>36404</v>
      </c>
      <c r="U3826" s="34">
        <f t="shared" si="59"/>
        <v>23</v>
      </c>
      <c r="V3826" s="13">
        <f>IF(OR(Table1[[#This Row],[7d_positivity_public]]=0,ISBLANK(Table1[[#This Row],[7d_positivity_public]])),"",(Table1[[#This Row],[7d_positivity_public]]-Table1[[#This Row],[7d_positivity_all]])/Table1[[#This Row],[7d_positivity_public]])</f>
        <v>0.25</v>
      </c>
      <c r="W3826">
        <v>3</v>
      </c>
    </row>
    <row r="3827" spans="1:23" x14ac:dyDescent="0.25">
      <c r="A3827" s="10">
        <v>44474</v>
      </c>
      <c r="B3827">
        <v>2311</v>
      </c>
      <c r="C3827" t="s">
        <v>149</v>
      </c>
      <c r="D3827">
        <v>22</v>
      </c>
      <c r="E3827">
        <v>21</v>
      </c>
      <c r="F3827">
        <v>1</v>
      </c>
      <c r="G3827">
        <v>7</v>
      </c>
      <c r="H3827">
        <v>84</v>
      </c>
      <c r="J3827">
        <v>74</v>
      </c>
      <c r="K3827">
        <v>85</v>
      </c>
      <c r="L3827">
        <v>81</v>
      </c>
      <c r="M3827">
        <v>89</v>
      </c>
      <c r="N3827">
        <v>77</v>
      </c>
      <c r="O3827">
        <v>63</v>
      </c>
      <c r="P3827">
        <v>78</v>
      </c>
      <c r="Q3827">
        <v>72</v>
      </c>
      <c r="R3827">
        <v>85</v>
      </c>
      <c r="T3827" s="34">
        <f>_xlfn.XLOOKUP(B3827,Demog!$A$2:$A$219,Demog!$P$2:$P$219,,,2)</f>
        <v>25888</v>
      </c>
      <c r="U3827" s="34">
        <f t="shared" si="59"/>
        <v>40</v>
      </c>
      <c r="V3827" s="13">
        <f>IF(OR(Table1[[#This Row],[7d_positivity_public]]=0,ISBLANK(Table1[[#This Row],[7d_positivity_public]])),"",(Table1[[#This Row],[7d_positivity_public]]-Table1[[#This Row],[7d_positivity_all]])/Table1[[#This Row],[7d_positivity_public]])</f>
        <v>0.14285714285714285</v>
      </c>
      <c r="W3827">
        <v>6</v>
      </c>
    </row>
    <row r="3828" spans="1:23" x14ac:dyDescent="0.25">
      <c r="A3828" s="10">
        <v>44474</v>
      </c>
      <c r="B3828">
        <v>2312</v>
      </c>
      <c r="C3828" t="s">
        <v>150</v>
      </c>
      <c r="D3828">
        <v>8</v>
      </c>
      <c r="E3828">
        <v>13</v>
      </c>
      <c r="F3828">
        <v>-5</v>
      </c>
      <c r="G3828">
        <v>3</v>
      </c>
      <c r="H3828">
        <v>91</v>
      </c>
      <c r="J3828">
        <v>88</v>
      </c>
      <c r="K3828">
        <v>91</v>
      </c>
      <c r="L3828">
        <v>89</v>
      </c>
      <c r="M3828">
        <v>93</v>
      </c>
      <c r="N3828">
        <v>86</v>
      </c>
      <c r="O3828">
        <v>82</v>
      </c>
      <c r="P3828">
        <v>87</v>
      </c>
      <c r="Q3828">
        <v>82</v>
      </c>
      <c r="R3828">
        <v>90</v>
      </c>
      <c r="T3828" s="34">
        <f>_xlfn.XLOOKUP(B3828,Demog!$A$2:$A$219,Demog!$P$2:$P$219,,,2)</f>
        <v>29587</v>
      </c>
      <c r="U3828" s="34">
        <f t="shared" si="59"/>
        <v>17</v>
      </c>
      <c r="V3828" s="13">
        <f>IF(OR(Table1[[#This Row],[7d_positivity_public]]=0,ISBLANK(Table1[[#This Row],[7d_positivity_public]])),"",(Table1[[#This Row],[7d_positivity_public]]-Table1[[#This Row],[7d_positivity_all]])/Table1[[#This Row],[7d_positivity_public]])</f>
        <v>0.33333333333333331</v>
      </c>
      <c r="W3828">
        <v>2</v>
      </c>
    </row>
    <row r="3829" spans="1:23" x14ac:dyDescent="0.25">
      <c r="A3829" s="10">
        <v>44474</v>
      </c>
      <c r="B3829">
        <v>2313</v>
      </c>
      <c r="C3829" t="s">
        <v>151</v>
      </c>
      <c r="D3829">
        <v>13</v>
      </c>
      <c r="E3829">
        <v>12</v>
      </c>
      <c r="F3829">
        <v>1</v>
      </c>
      <c r="G3829">
        <v>4</v>
      </c>
      <c r="H3829">
        <v>90</v>
      </c>
      <c r="J3829">
        <v>86</v>
      </c>
      <c r="K3829">
        <v>90</v>
      </c>
      <c r="L3829">
        <v>89</v>
      </c>
      <c r="M3829">
        <v>92</v>
      </c>
      <c r="N3829">
        <v>84</v>
      </c>
      <c r="O3829">
        <v>78</v>
      </c>
      <c r="P3829">
        <v>85</v>
      </c>
      <c r="Q3829">
        <v>82</v>
      </c>
      <c r="R3829">
        <v>89</v>
      </c>
      <c r="T3829" s="34">
        <f>_xlfn.XLOOKUP(B3829,Demog!$A$2:$A$219,Demog!$P$2:$P$219,,,2)</f>
        <v>31567</v>
      </c>
      <c r="U3829" s="34">
        <f t="shared" si="59"/>
        <v>29</v>
      </c>
      <c r="V3829" s="13">
        <f>IF(OR(Table1[[#This Row],[7d_positivity_public]]=0,ISBLANK(Table1[[#This Row],[7d_positivity_public]])),"",(Table1[[#This Row],[7d_positivity_public]]-Table1[[#This Row],[7d_positivity_all]])/Table1[[#This Row],[7d_positivity_public]])</f>
        <v>0.25</v>
      </c>
      <c r="W3829">
        <v>3</v>
      </c>
    </row>
    <row r="3830" spans="1:23" x14ac:dyDescent="0.25">
      <c r="A3830" s="10">
        <v>44474</v>
      </c>
      <c r="B3830">
        <v>2314</v>
      </c>
      <c r="C3830" t="s">
        <v>152</v>
      </c>
      <c r="D3830">
        <v>23</v>
      </c>
      <c r="E3830">
        <v>29</v>
      </c>
      <c r="F3830">
        <v>-6</v>
      </c>
      <c r="G3830">
        <v>9</v>
      </c>
      <c r="H3830">
        <v>86</v>
      </c>
      <c r="J3830">
        <v>84</v>
      </c>
      <c r="K3830">
        <v>87</v>
      </c>
      <c r="L3830">
        <v>82</v>
      </c>
      <c r="M3830">
        <v>91</v>
      </c>
      <c r="N3830">
        <v>80</v>
      </c>
      <c r="O3830">
        <v>72</v>
      </c>
      <c r="P3830">
        <v>81</v>
      </c>
      <c r="Q3830">
        <v>72</v>
      </c>
      <c r="R3830">
        <v>88</v>
      </c>
      <c r="T3830" s="34">
        <f>_xlfn.XLOOKUP(B3830,Demog!$A$2:$A$219,Demog!$P$2:$P$219,,,2)</f>
        <v>22090</v>
      </c>
      <c r="U3830" s="34">
        <f t="shared" si="59"/>
        <v>36</v>
      </c>
      <c r="V3830" s="13">
        <f>IF(OR(Table1[[#This Row],[7d_positivity_public]]=0,ISBLANK(Table1[[#This Row],[7d_positivity_public]])),"",(Table1[[#This Row],[7d_positivity_public]]-Table1[[#This Row],[7d_positivity_all]])/Table1[[#This Row],[7d_positivity_public]])</f>
        <v>0.1111111111111111</v>
      </c>
      <c r="W3830">
        <v>8</v>
      </c>
    </row>
    <row r="3831" spans="1:23" x14ac:dyDescent="0.25">
      <c r="A3831" s="10">
        <v>44474</v>
      </c>
      <c r="B3831">
        <v>2315</v>
      </c>
      <c r="C3831" t="s">
        <v>153</v>
      </c>
      <c r="D3831">
        <v>17</v>
      </c>
      <c r="E3831">
        <v>16</v>
      </c>
      <c r="F3831">
        <v>1</v>
      </c>
      <c r="G3831">
        <v>5</v>
      </c>
      <c r="H3831">
        <v>83</v>
      </c>
      <c r="J3831">
        <v>74</v>
      </c>
      <c r="K3831">
        <v>83</v>
      </c>
      <c r="L3831">
        <v>79</v>
      </c>
      <c r="M3831">
        <v>89</v>
      </c>
      <c r="N3831">
        <v>75</v>
      </c>
      <c r="O3831">
        <v>63</v>
      </c>
      <c r="P3831">
        <v>76</v>
      </c>
      <c r="Q3831">
        <v>68</v>
      </c>
      <c r="R3831">
        <v>84</v>
      </c>
      <c r="T3831" s="34">
        <f>_xlfn.XLOOKUP(B3831,Demog!$A$2:$A$219,Demog!$P$2:$P$219,,,2)</f>
        <v>13204</v>
      </c>
      <c r="U3831" s="34">
        <f t="shared" si="59"/>
        <v>16</v>
      </c>
      <c r="V3831" s="13">
        <f>IF(OR(Table1[[#This Row],[7d_positivity_public]]=0,ISBLANK(Table1[[#This Row],[7d_positivity_public]])),"",(Table1[[#This Row],[7d_positivity_public]]-Table1[[#This Row],[7d_positivity_all]])/Table1[[#This Row],[7d_positivity_public]])</f>
        <v>0</v>
      </c>
      <c r="W3831">
        <v>5</v>
      </c>
    </row>
    <row r="3832" spans="1:23" x14ac:dyDescent="0.25">
      <c r="A3832" s="10">
        <v>44474</v>
      </c>
      <c r="B3832">
        <v>2316</v>
      </c>
      <c r="C3832" t="s">
        <v>154</v>
      </c>
      <c r="D3832">
        <v>21</v>
      </c>
      <c r="E3832">
        <v>30</v>
      </c>
      <c r="F3832">
        <v>-9</v>
      </c>
      <c r="G3832">
        <v>10</v>
      </c>
      <c r="H3832">
        <v>83</v>
      </c>
      <c r="J3832">
        <v>74</v>
      </c>
      <c r="K3832">
        <v>84</v>
      </c>
      <c r="L3832">
        <v>80</v>
      </c>
      <c r="M3832">
        <v>87</v>
      </c>
      <c r="N3832">
        <v>76</v>
      </c>
      <c r="O3832">
        <v>62</v>
      </c>
      <c r="P3832">
        <v>77</v>
      </c>
      <c r="Q3832">
        <v>70</v>
      </c>
      <c r="R3832">
        <v>84</v>
      </c>
      <c r="T3832" s="34">
        <f>_xlfn.XLOOKUP(B3832,Demog!$A$2:$A$219,Demog!$P$2:$P$219,,,2)</f>
        <v>12653</v>
      </c>
      <c r="U3832" s="34">
        <f t="shared" si="59"/>
        <v>19</v>
      </c>
      <c r="V3832" s="13">
        <f>IF(OR(Table1[[#This Row],[7d_positivity_public]]=0,ISBLANK(Table1[[#This Row],[7d_positivity_public]])),"",(Table1[[#This Row],[7d_positivity_public]]-Table1[[#This Row],[7d_positivity_all]])/Table1[[#This Row],[7d_positivity_public]])</f>
        <v>0.2</v>
      </c>
      <c r="W3832">
        <v>8</v>
      </c>
    </row>
    <row r="3833" spans="1:23" x14ac:dyDescent="0.25">
      <c r="A3833" s="10">
        <v>44474</v>
      </c>
      <c r="B3833">
        <v>2317</v>
      </c>
      <c r="C3833" t="s">
        <v>155</v>
      </c>
      <c r="D3833">
        <v>21</v>
      </c>
      <c r="E3833">
        <v>21</v>
      </c>
      <c r="F3833">
        <v>0</v>
      </c>
      <c r="G3833">
        <v>6</v>
      </c>
      <c r="H3833">
        <v>82</v>
      </c>
      <c r="J3833">
        <v>67</v>
      </c>
      <c r="K3833">
        <v>83</v>
      </c>
      <c r="L3833">
        <v>78</v>
      </c>
      <c r="M3833">
        <v>87</v>
      </c>
      <c r="N3833">
        <v>76</v>
      </c>
      <c r="O3833">
        <v>57</v>
      </c>
      <c r="P3833">
        <v>77</v>
      </c>
      <c r="Q3833">
        <v>68</v>
      </c>
      <c r="R3833">
        <v>84</v>
      </c>
      <c r="T3833" s="34">
        <f>_xlfn.XLOOKUP(B3833,Demog!$A$2:$A$219,Demog!$P$2:$P$219,,,2)</f>
        <v>8789</v>
      </c>
      <c r="U3833" s="34">
        <f t="shared" si="59"/>
        <v>13</v>
      </c>
      <c r="V3833" s="13">
        <f>IF(OR(Table1[[#This Row],[7d_positivity_public]]=0,ISBLANK(Table1[[#This Row],[7d_positivity_public]])),"",(Table1[[#This Row],[7d_positivity_public]]-Table1[[#This Row],[7d_positivity_all]])/Table1[[#This Row],[7d_positivity_public]])</f>
        <v>0.16666666666666666</v>
      </c>
      <c r="W3833">
        <v>5</v>
      </c>
    </row>
    <row r="3834" spans="1:23" x14ac:dyDescent="0.25">
      <c r="A3834" s="10">
        <v>44474</v>
      </c>
      <c r="B3834">
        <v>2321</v>
      </c>
      <c r="C3834" t="s">
        <v>156</v>
      </c>
      <c r="D3834">
        <v>5</v>
      </c>
      <c r="E3834">
        <v>7</v>
      </c>
      <c r="F3834">
        <v>-2</v>
      </c>
      <c r="G3834">
        <v>3</v>
      </c>
      <c r="H3834">
        <v>93</v>
      </c>
      <c r="J3834">
        <v>90</v>
      </c>
      <c r="K3834">
        <v>94</v>
      </c>
      <c r="L3834">
        <v>94</v>
      </c>
      <c r="M3834">
        <v>93</v>
      </c>
      <c r="N3834">
        <v>87</v>
      </c>
      <c r="O3834">
        <v>81</v>
      </c>
      <c r="P3834">
        <v>87</v>
      </c>
      <c r="Q3834">
        <v>85</v>
      </c>
      <c r="R3834">
        <v>90</v>
      </c>
      <c r="T3834" s="34">
        <f>_xlfn.XLOOKUP(B3834,Demog!$A$2:$A$219,Demog!$P$2:$P$219,,,2)</f>
        <v>56017</v>
      </c>
      <c r="U3834" s="34">
        <f t="shared" si="59"/>
        <v>20</v>
      </c>
      <c r="V3834" s="13">
        <f>IF(OR(Table1[[#This Row],[7d_positivity_public]]=0,ISBLANK(Table1[[#This Row],[7d_positivity_public]])),"",(Table1[[#This Row],[7d_positivity_public]]-Table1[[#This Row],[7d_positivity_all]])/Table1[[#This Row],[7d_positivity_public]])</f>
        <v>0.33333333333333331</v>
      </c>
      <c r="W3834">
        <v>2</v>
      </c>
    </row>
    <row r="3835" spans="1:23" x14ac:dyDescent="0.25">
      <c r="A3835" s="10">
        <v>44474</v>
      </c>
      <c r="B3835">
        <v>2322</v>
      </c>
      <c r="C3835" t="s">
        <v>157</v>
      </c>
      <c r="D3835">
        <v>9</v>
      </c>
      <c r="E3835">
        <v>8</v>
      </c>
      <c r="F3835">
        <v>1</v>
      </c>
      <c r="G3835">
        <v>4</v>
      </c>
      <c r="H3835">
        <v>94</v>
      </c>
      <c r="J3835">
        <v>93</v>
      </c>
      <c r="K3835">
        <v>94</v>
      </c>
      <c r="L3835">
        <v>93</v>
      </c>
      <c r="M3835">
        <v>95</v>
      </c>
      <c r="N3835">
        <v>89</v>
      </c>
      <c r="O3835">
        <v>86</v>
      </c>
      <c r="P3835">
        <v>90</v>
      </c>
      <c r="Q3835">
        <v>86</v>
      </c>
      <c r="R3835">
        <v>92</v>
      </c>
      <c r="T3835" s="34">
        <f>_xlfn.XLOOKUP(B3835,Demog!$A$2:$A$219,Demog!$P$2:$P$219,,,2)</f>
        <v>24822</v>
      </c>
      <c r="U3835" s="34">
        <f t="shared" si="59"/>
        <v>16</v>
      </c>
      <c r="V3835" s="13">
        <f>IF(OR(Table1[[#This Row],[7d_positivity_public]]=0,ISBLANK(Table1[[#This Row],[7d_positivity_public]])),"",(Table1[[#This Row],[7d_positivity_public]]-Table1[[#This Row],[7d_positivity_all]])/Table1[[#This Row],[7d_positivity_public]])</f>
        <v>0.25</v>
      </c>
      <c r="W3835">
        <v>3</v>
      </c>
    </row>
    <row r="3836" spans="1:23" x14ac:dyDescent="0.25">
      <c r="A3836" s="10">
        <v>44474</v>
      </c>
      <c r="B3836">
        <v>2323</v>
      </c>
      <c r="C3836" t="s">
        <v>158</v>
      </c>
      <c r="D3836">
        <v>9</v>
      </c>
      <c r="E3836">
        <v>5</v>
      </c>
      <c r="F3836">
        <v>4</v>
      </c>
      <c r="G3836">
        <v>4</v>
      </c>
      <c r="H3836">
        <v>92</v>
      </c>
      <c r="J3836">
        <v>91</v>
      </c>
      <c r="K3836">
        <v>92</v>
      </c>
      <c r="L3836">
        <v>90</v>
      </c>
      <c r="M3836">
        <v>94</v>
      </c>
      <c r="N3836">
        <v>88</v>
      </c>
      <c r="O3836">
        <v>84</v>
      </c>
      <c r="P3836">
        <v>88</v>
      </c>
      <c r="Q3836">
        <v>83</v>
      </c>
      <c r="R3836">
        <v>92</v>
      </c>
      <c r="T3836" s="34">
        <f>_xlfn.XLOOKUP(B3836,Demog!$A$2:$A$219,Demog!$P$2:$P$219,,,2)</f>
        <v>22225</v>
      </c>
      <c r="U3836" s="34">
        <f t="shared" si="59"/>
        <v>14</v>
      </c>
      <c r="V3836" s="13">
        <f>IF(OR(Table1[[#This Row],[7d_positivity_public]]=0,ISBLANK(Table1[[#This Row],[7d_positivity_public]])),"",(Table1[[#This Row],[7d_positivity_public]]-Table1[[#This Row],[7d_positivity_all]])/Table1[[#This Row],[7d_positivity_public]])</f>
        <v>0.25</v>
      </c>
      <c r="W3836">
        <v>3</v>
      </c>
    </row>
    <row r="3837" spans="1:23" x14ac:dyDescent="0.25">
      <c r="A3837" s="10">
        <v>44474</v>
      </c>
      <c r="B3837">
        <v>2331</v>
      </c>
      <c r="C3837" t="s">
        <v>159</v>
      </c>
      <c r="D3837">
        <v>9</v>
      </c>
      <c r="E3837">
        <v>12</v>
      </c>
      <c r="F3837">
        <v>-3</v>
      </c>
      <c r="G3837">
        <v>6</v>
      </c>
      <c r="H3837">
        <v>94</v>
      </c>
      <c r="J3837">
        <v>86</v>
      </c>
      <c r="K3837">
        <v>95</v>
      </c>
      <c r="L3837">
        <v>96</v>
      </c>
      <c r="M3837">
        <v>93</v>
      </c>
      <c r="N3837">
        <v>85</v>
      </c>
      <c r="O3837">
        <v>73</v>
      </c>
      <c r="P3837">
        <v>86</v>
      </c>
      <c r="Q3837">
        <v>84</v>
      </c>
      <c r="R3837">
        <v>88</v>
      </c>
      <c r="T3837" s="34">
        <f>_xlfn.XLOOKUP(B3837,Demog!$A$2:$A$219,Demog!$P$2:$P$219,,,2)</f>
        <v>53402</v>
      </c>
      <c r="U3837" s="34">
        <f t="shared" si="59"/>
        <v>34</v>
      </c>
      <c r="V3837" s="13">
        <f>IF(OR(Table1[[#This Row],[7d_positivity_public]]=0,ISBLANK(Table1[[#This Row],[7d_positivity_public]])),"",(Table1[[#This Row],[7d_positivity_public]]-Table1[[#This Row],[7d_positivity_all]])/Table1[[#This Row],[7d_positivity_public]])</f>
        <v>0.33333333333333331</v>
      </c>
      <c r="W3837">
        <v>4</v>
      </c>
    </row>
    <row r="3838" spans="1:23" x14ac:dyDescent="0.25">
      <c r="A3838" s="10">
        <v>44474</v>
      </c>
      <c r="B3838">
        <v>2332</v>
      </c>
      <c r="C3838" t="s">
        <v>160</v>
      </c>
      <c r="D3838">
        <v>12</v>
      </c>
      <c r="E3838">
        <v>20</v>
      </c>
      <c r="F3838">
        <v>-8</v>
      </c>
      <c r="G3838">
        <v>5</v>
      </c>
      <c r="H3838">
        <v>91</v>
      </c>
      <c r="J3838">
        <v>78</v>
      </c>
      <c r="K3838">
        <v>92</v>
      </c>
      <c r="L3838">
        <v>93</v>
      </c>
      <c r="M3838">
        <v>89</v>
      </c>
      <c r="N3838">
        <v>81</v>
      </c>
      <c r="O3838">
        <v>66</v>
      </c>
      <c r="P3838">
        <v>82</v>
      </c>
      <c r="Q3838">
        <v>81</v>
      </c>
      <c r="R3838">
        <v>84</v>
      </c>
      <c r="T3838" s="34">
        <f>_xlfn.XLOOKUP(B3838,Demog!$A$2:$A$219,Demog!$P$2:$P$219,,,2)</f>
        <v>51161</v>
      </c>
      <c r="U3838" s="34">
        <f t="shared" si="59"/>
        <v>43</v>
      </c>
      <c r="V3838" s="13">
        <f>IF(OR(Table1[[#This Row],[7d_positivity_public]]=0,ISBLANK(Table1[[#This Row],[7d_positivity_public]])),"",(Table1[[#This Row],[7d_positivity_public]]-Table1[[#This Row],[7d_positivity_all]])/Table1[[#This Row],[7d_positivity_public]])</f>
        <v>0.4</v>
      </c>
      <c r="W3838">
        <v>3</v>
      </c>
    </row>
    <row r="3839" spans="1:23" x14ac:dyDescent="0.25">
      <c r="A3839" s="10">
        <v>44474</v>
      </c>
      <c r="B3839">
        <v>2333</v>
      </c>
      <c r="C3839" t="s">
        <v>161</v>
      </c>
      <c r="D3839">
        <v>13</v>
      </c>
      <c r="E3839">
        <v>10</v>
      </c>
      <c r="F3839">
        <v>3</v>
      </c>
      <c r="G3839">
        <v>4</v>
      </c>
      <c r="H3839">
        <v>90</v>
      </c>
      <c r="J3839">
        <v>86</v>
      </c>
      <c r="K3839">
        <v>90</v>
      </c>
      <c r="L3839">
        <v>89</v>
      </c>
      <c r="M3839">
        <v>92</v>
      </c>
      <c r="N3839">
        <v>84</v>
      </c>
      <c r="O3839">
        <v>78</v>
      </c>
      <c r="P3839">
        <v>84</v>
      </c>
      <c r="Q3839">
        <v>81</v>
      </c>
      <c r="R3839">
        <v>89</v>
      </c>
      <c r="T3839" s="34">
        <f>_xlfn.XLOOKUP(B3839,Demog!$A$2:$A$219,Demog!$P$2:$P$219,,,2)</f>
        <v>69963</v>
      </c>
      <c r="U3839" s="34">
        <f t="shared" si="59"/>
        <v>64</v>
      </c>
      <c r="V3839" s="13">
        <f>IF(OR(Table1[[#This Row],[7d_positivity_public]]=0,ISBLANK(Table1[[#This Row],[7d_positivity_public]])),"",(Table1[[#This Row],[7d_positivity_public]]-Table1[[#This Row],[7d_positivity_all]])/Table1[[#This Row],[7d_positivity_public]])</f>
        <v>0</v>
      </c>
      <c r="W3839">
        <v>4</v>
      </c>
    </row>
    <row r="3840" spans="1:23" x14ac:dyDescent="0.25">
      <c r="A3840" s="10">
        <v>44474</v>
      </c>
      <c r="B3840">
        <v>2334</v>
      </c>
      <c r="C3840" t="s">
        <v>162</v>
      </c>
      <c r="D3840">
        <v>12</v>
      </c>
      <c r="E3840">
        <v>9</v>
      </c>
      <c r="F3840">
        <v>3</v>
      </c>
      <c r="G3840">
        <v>5</v>
      </c>
      <c r="H3840">
        <v>94</v>
      </c>
      <c r="J3840">
        <v>90</v>
      </c>
      <c r="K3840">
        <v>95</v>
      </c>
      <c r="L3840">
        <v>95</v>
      </c>
      <c r="M3840">
        <v>95</v>
      </c>
      <c r="N3840">
        <v>88</v>
      </c>
      <c r="O3840">
        <v>81</v>
      </c>
      <c r="P3840">
        <v>88</v>
      </c>
      <c r="Q3840">
        <v>86</v>
      </c>
      <c r="R3840">
        <v>92</v>
      </c>
      <c r="T3840" s="34">
        <f>_xlfn.XLOOKUP(B3840,Demog!$A$2:$A$219,Demog!$P$2:$P$219,,,2)</f>
        <v>45391</v>
      </c>
      <c r="U3840" s="34">
        <f t="shared" si="59"/>
        <v>38</v>
      </c>
      <c r="V3840" s="13">
        <f>IF(OR(Table1[[#This Row],[7d_positivity_public]]=0,ISBLANK(Table1[[#This Row],[7d_positivity_public]])),"",(Table1[[#This Row],[7d_positivity_public]]-Table1[[#This Row],[7d_positivity_all]])/Table1[[#This Row],[7d_positivity_public]])</f>
        <v>0.2</v>
      </c>
      <c r="W3840">
        <v>4</v>
      </c>
    </row>
    <row r="3841" spans="1:23" x14ac:dyDescent="0.25">
      <c r="A3841" s="10">
        <v>44474</v>
      </c>
      <c r="B3841">
        <v>2335</v>
      </c>
      <c r="C3841" t="s">
        <v>163</v>
      </c>
      <c r="D3841">
        <v>6</v>
      </c>
      <c r="E3841">
        <v>9</v>
      </c>
      <c r="F3841">
        <v>-3</v>
      </c>
      <c r="G3841">
        <v>3</v>
      </c>
      <c r="H3841">
        <v>96</v>
      </c>
      <c r="J3841">
        <v>86</v>
      </c>
      <c r="K3841">
        <v>96</v>
      </c>
      <c r="L3841">
        <v>97</v>
      </c>
      <c r="M3841">
        <v>95</v>
      </c>
      <c r="N3841">
        <v>86</v>
      </c>
      <c r="O3841">
        <v>75</v>
      </c>
      <c r="P3841">
        <v>87</v>
      </c>
      <c r="Q3841">
        <v>85</v>
      </c>
      <c r="R3841">
        <v>91</v>
      </c>
      <c r="T3841" s="34">
        <f>_xlfn.XLOOKUP(B3841,Demog!$A$2:$A$219,Demog!$P$2:$P$219,,,2)</f>
        <v>62748</v>
      </c>
      <c r="U3841" s="34">
        <f t="shared" si="59"/>
        <v>26</v>
      </c>
      <c r="V3841" s="13">
        <f>IF(OR(Table1[[#This Row],[7d_positivity_public]]=0,ISBLANK(Table1[[#This Row],[7d_positivity_public]])),"",(Table1[[#This Row],[7d_positivity_public]]-Table1[[#This Row],[7d_positivity_all]])/Table1[[#This Row],[7d_positivity_public]])</f>
        <v>0</v>
      </c>
      <c r="W3841">
        <v>3</v>
      </c>
    </row>
    <row r="3842" spans="1:23" x14ac:dyDescent="0.25">
      <c r="A3842" s="10">
        <v>44474</v>
      </c>
      <c r="B3842">
        <v>2336</v>
      </c>
      <c r="C3842" t="s">
        <v>164</v>
      </c>
      <c r="D3842">
        <v>5</v>
      </c>
      <c r="E3842">
        <v>6</v>
      </c>
      <c r="F3842">
        <v>-1</v>
      </c>
      <c r="G3842">
        <v>3</v>
      </c>
      <c r="H3842">
        <v>93</v>
      </c>
      <c r="J3842">
        <v>88</v>
      </c>
      <c r="K3842">
        <v>93</v>
      </c>
      <c r="L3842">
        <v>93</v>
      </c>
      <c r="M3842">
        <v>93</v>
      </c>
      <c r="N3842">
        <v>86</v>
      </c>
      <c r="O3842">
        <v>79</v>
      </c>
      <c r="P3842">
        <v>87</v>
      </c>
      <c r="Q3842">
        <v>84</v>
      </c>
      <c r="R3842">
        <v>90</v>
      </c>
      <c r="T3842" s="34">
        <f>_xlfn.XLOOKUP(B3842,Demog!$A$2:$A$219,Demog!$P$2:$P$219,,,2)</f>
        <v>58701</v>
      </c>
      <c r="U3842" s="34">
        <f t="shared" ref="U3842:U3905" si="60">ROUND(T3842*D3842/100000*7,0)</f>
        <v>21</v>
      </c>
      <c r="V3842" s="13">
        <f>IF(OR(Table1[[#This Row],[7d_positivity_public]]=0,ISBLANK(Table1[[#This Row],[7d_positivity_public]])),"",(Table1[[#This Row],[7d_positivity_public]]-Table1[[#This Row],[7d_positivity_all]])/Table1[[#This Row],[7d_positivity_public]])</f>
        <v>0.33333333333333331</v>
      </c>
      <c r="W3842">
        <v>2</v>
      </c>
    </row>
    <row r="3843" spans="1:23" x14ac:dyDescent="0.25">
      <c r="A3843" s="10">
        <v>44474</v>
      </c>
      <c r="B3843">
        <v>2337</v>
      </c>
      <c r="C3843" t="s">
        <v>165</v>
      </c>
      <c r="D3843">
        <v>8</v>
      </c>
      <c r="E3843">
        <v>11</v>
      </c>
      <c r="F3843">
        <v>-3</v>
      </c>
      <c r="G3843">
        <v>4</v>
      </c>
      <c r="H3843">
        <v>88</v>
      </c>
      <c r="J3843">
        <v>82</v>
      </c>
      <c r="K3843">
        <v>88</v>
      </c>
      <c r="L3843">
        <v>87</v>
      </c>
      <c r="M3843">
        <v>89</v>
      </c>
      <c r="N3843">
        <v>81</v>
      </c>
      <c r="O3843">
        <v>72</v>
      </c>
      <c r="P3843">
        <v>82</v>
      </c>
      <c r="Q3843">
        <v>79</v>
      </c>
      <c r="R3843">
        <v>86</v>
      </c>
      <c r="T3843" s="34">
        <f>_xlfn.XLOOKUP(B3843,Demog!$A$2:$A$219,Demog!$P$2:$P$219,,,2)</f>
        <v>60538</v>
      </c>
      <c r="U3843" s="34">
        <f t="shared" si="60"/>
        <v>34</v>
      </c>
      <c r="V3843" s="13">
        <f>IF(OR(Table1[[#This Row],[7d_positivity_public]]=0,ISBLANK(Table1[[#This Row],[7d_positivity_public]])),"",(Table1[[#This Row],[7d_positivity_public]]-Table1[[#This Row],[7d_positivity_all]])/Table1[[#This Row],[7d_positivity_public]])</f>
        <v>0.25</v>
      </c>
      <c r="W3843">
        <v>3</v>
      </c>
    </row>
    <row r="3844" spans="1:23" x14ac:dyDescent="0.25">
      <c r="A3844" s="10">
        <v>44474</v>
      </c>
      <c r="B3844">
        <v>2338</v>
      </c>
      <c r="C3844" t="s">
        <v>166</v>
      </c>
      <c r="D3844">
        <v>7</v>
      </c>
      <c r="E3844">
        <v>7</v>
      </c>
      <c r="F3844">
        <v>0</v>
      </c>
      <c r="G3844">
        <v>6</v>
      </c>
      <c r="H3844">
        <v>96</v>
      </c>
      <c r="J3844">
        <v>85</v>
      </c>
      <c r="K3844">
        <v>97</v>
      </c>
      <c r="L3844">
        <v>98</v>
      </c>
      <c r="M3844">
        <v>95</v>
      </c>
      <c r="N3844">
        <v>86</v>
      </c>
      <c r="O3844">
        <v>71</v>
      </c>
      <c r="P3844">
        <v>88</v>
      </c>
      <c r="Q3844">
        <v>86</v>
      </c>
      <c r="R3844">
        <v>91</v>
      </c>
      <c r="T3844" s="34">
        <f>_xlfn.XLOOKUP(B3844,Demog!$A$2:$A$219,Demog!$P$2:$P$219,,,2)</f>
        <v>41463</v>
      </c>
      <c r="U3844" s="34">
        <f t="shared" si="60"/>
        <v>20</v>
      </c>
      <c r="V3844" s="13">
        <f>IF(OR(Table1[[#This Row],[7d_positivity_public]]=0,ISBLANK(Table1[[#This Row],[7d_positivity_public]])),"",(Table1[[#This Row],[7d_positivity_public]]-Table1[[#This Row],[7d_positivity_all]])/Table1[[#This Row],[7d_positivity_public]])</f>
        <v>0.33333333333333331</v>
      </c>
      <c r="W3844">
        <v>4</v>
      </c>
    </row>
    <row r="3845" spans="1:23" x14ac:dyDescent="0.25">
      <c r="A3845" s="10">
        <v>44474</v>
      </c>
      <c r="B3845">
        <v>2341</v>
      </c>
      <c r="C3845" t="s">
        <v>167</v>
      </c>
      <c r="D3845">
        <v>9</v>
      </c>
      <c r="E3845">
        <v>11</v>
      </c>
      <c r="F3845">
        <v>-2</v>
      </c>
      <c r="G3845">
        <v>4</v>
      </c>
      <c r="H3845">
        <v>89</v>
      </c>
      <c r="J3845">
        <v>87</v>
      </c>
      <c r="K3845">
        <v>89</v>
      </c>
      <c r="L3845">
        <v>87</v>
      </c>
      <c r="M3845">
        <v>91</v>
      </c>
      <c r="N3845">
        <v>84</v>
      </c>
      <c r="O3845">
        <v>79</v>
      </c>
      <c r="P3845">
        <v>85</v>
      </c>
      <c r="Q3845">
        <v>80</v>
      </c>
      <c r="R3845">
        <v>89</v>
      </c>
      <c r="T3845" s="34">
        <f>_xlfn.XLOOKUP(B3845,Demog!$A$2:$A$219,Demog!$P$2:$P$219,,,2)</f>
        <v>74816</v>
      </c>
      <c r="U3845" s="34">
        <f t="shared" si="60"/>
        <v>47</v>
      </c>
      <c r="V3845" s="13">
        <f>IF(OR(Table1[[#This Row],[7d_positivity_public]]=0,ISBLANK(Table1[[#This Row],[7d_positivity_public]])),"",(Table1[[#This Row],[7d_positivity_public]]-Table1[[#This Row],[7d_positivity_all]])/Table1[[#This Row],[7d_positivity_public]])</f>
        <v>0.25</v>
      </c>
      <c r="W3845">
        <v>3</v>
      </c>
    </row>
    <row r="3846" spans="1:23" x14ac:dyDescent="0.25">
      <c r="A3846" s="10">
        <v>44474</v>
      </c>
      <c r="B3846">
        <v>2342</v>
      </c>
      <c r="C3846" t="s">
        <v>168</v>
      </c>
      <c r="D3846">
        <v>13</v>
      </c>
      <c r="E3846">
        <v>12</v>
      </c>
      <c r="F3846">
        <v>1</v>
      </c>
      <c r="G3846">
        <v>7</v>
      </c>
      <c r="H3846">
        <v>87</v>
      </c>
      <c r="J3846">
        <v>80</v>
      </c>
      <c r="K3846">
        <v>87</v>
      </c>
      <c r="L3846">
        <v>82</v>
      </c>
      <c r="M3846">
        <v>90</v>
      </c>
      <c r="N3846">
        <v>82</v>
      </c>
      <c r="O3846">
        <v>72</v>
      </c>
      <c r="P3846">
        <v>82</v>
      </c>
      <c r="Q3846">
        <v>73</v>
      </c>
      <c r="R3846">
        <v>87</v>
      </c>
      <c r="T3846" s="34">
        <f>_xlfn.XLOOKUP(B3846,Demog!$A$2:$A$219,Demog!$P$2:$P$219,,,2)</f>
        <v>19952</v>
      </c>
      <c r="U3846" s="34">
        <f t="shared" si="60"/>
        <v>18</v>
      </c>
      <c r="V3846" s="13">
        <f>IF(OR(Table1[[#This Row],[7d_positivity_public]]=0,ISBLANK(Table1[[#This Row],[7d_positivity_public]])),"",(Table1[[#This Row],[7d_positivity_public]]-Table1[[#This Row],[7d_positivity_all]])/Table1[[#This Row],[7d_positivity_public]])</f>
        <v>0.2857142857142857</v>
      </c>
      <c r="W3846">
        <v>5</v>
      </c>
    </row>
    <row r="3847" spans="1:23" x14ac:dyDescent="0.25">
      <c r="A3847" s="10">
        <v>44474</v>
      </c>
      <c r="B3847">
        <v>3111</v>
      </c>
      <c r="C3847" t="s">
        <v>169</v>
      </c>
      <c r="D3847">
        <v>4</v>
      </c>
      <c r="E3847">
        <v>5</v>
      </c>
      <c r="F3847">
        <v>-1</v>
      </c>
      <c r="G3847">
        <v>5</v>
      </c>
      <c r="H3847">
        <v>93</v>
      </c>
      <c r="J3847">
        <v>90</v>
      </c>
      <c r="K3847">
        <v>93</v>
      </c>
      <c r="L3847">
        <v>100</v>
      </c>
      <c r="M3847">
        <v>85</v>
      </c>
      <c r="N3847">
        <v>87</v>
      </c>
      <c r="O3847">
        <v>82</v>
      </c>
      <c r="P3847">
        <v>87</v>
      </c>
      <c r="Q3847">
        <v>92</v>
      </c>
      <c r="R3847">
        <v>82</v>
      </c>
      <c r="T3847" s="34">
        <f>_xlfn.XLOOKUP(B3847,Demog!$A$2:$A$219,Demog!$P$2:$P$219,,,2)</f>
        <v>54587</v>
      </c>
      <c r="U3847" s="34">
        <f t="shared" si="60"/>
        <v>15</v>
      </c>
      <c r="V3847" s="13">
        <f>IF(OR(Table1[[#This Row],[7d_positivity_public]]=0,ISBLANK(Table1[[#This Row],[7d_positivity_public]])),"",(Table1[[#This Row],[7d_positivity_public]]-Table1[[#This Row],[7d_positivity_all]])/Table1[[#This Row],[7d_positivity_public]])</f>
        <v>0.6</v>
      </c>
      <c r="W3847">
        <v>2</v>
      </c>
    </row>
    <row r="3848" spans="1:23" x14ac:dyDescent="0.25">
      <c r="A3848" s="10">
        <v>44474</v>
      </c>
      <c r="B3848">
        <v>3112</v>
      </c>
      <c r="C3848" t="s">
        <v>170</v>
      </c>
      <c r="D3848">
        <v>1</v>
      </c>
      <c r="E3848">
        <v>2</v>
      </c>
      <c r="F3848">
        <v>-1</v>
      </c>
      <c r="G3848">
        <v>2</v>
      </c>
      <c r="H3848">
        <v>86</v>
      </c>
      <c r="J3848">
        <v>90</v>
      </c>
      <c r="K3848">
        <v>85</v>
      </c>
      <c r="L3848">
        <v>85</v>
      </c>
      <c r="M3848">
        <v>85</v>
      </c>
      <c r="N3848">
        <v>82</v>
      </c>
      <c r="O3848">
        <v>84</v>
      </c>
      <c r="P3848">
        <v>81</v>
      </c>
      <c r="Q3848">
        <v>80</v>
      </c>
      <c r="R3848">
        <v>83</v>
      </c>
      <c r="T3848" s="34">
        <f>_xlfn.XLOOKUP(B3848,Demog!$A$2:$A$219,Demog!$P$2:$P$219,,,2)</f>
        <v>17729</v>
      </c>
      <c r="U3848" s="34">
        <f t="shared" si="60"/>
        <v>1</v>
      </c>
      <c r="V3848" s="13">
        <f>IF(OR(Table1[[#This Row],[7d_positivity_public]]=0,ISBLANK(Table1[[#This Row],[7d_positivity_public]])),"",(Table1[[#This Row],[7d_positivity_public]]-Table1[[#This Row],[7d_positivity_all]])/Table1[[#This Row],[7d_positivity_public]])</f>
        <v>0.5</v>
      </c>
      <c r="W3848">
        <v>1</v>
      </c>
    </row>
    <row r="3849" spans="1:23" x14ac:dyDescent="0.25">
      <c r="A3849" s="10">
        <v>44474</v>
      </c>
      <c r="B3849">
        <v>3113</v>
      </c>
      <c r="C3849" t="s">
        <v>171</v>
      </c>
      <c r="D3849">
        <v>7</v>
      </c>
      <c r="E3849">
        <v>3</v>
      </c>
      <c r="F3849">
        <v>4</v>
      </c>
      <c r="G3849">
        <v>6</v>
      </c>
      <c r="H3849">
        <v>85</v>
      </c>
      <c r="J3849">
        <v>86</v>
      </c>
      <c r="K3849">
        <v>85</v>
      </c>
      <c r="L3849">
        <v>86</v>
      </c>
      <c r="M3849">
        <v>85</v>
      </c>
      <c r="N3849">
        <v>81</v>
      </c>
      <c r="O3849">
        <v>80</v>
      </c>
      <c r="P3849">
        <v>81</v>
      </c>
      <c r="Q3849">
        <v>80</v>
      </c>
      <c r="R3849">
        <v>82</v>
      </c>
      <c r="T3849" s="34">
        <f>_xlfn.XLOOKUP(B3849,Demog!$A$2:$A$219,Demog!$P$2:$P$219,,,2)</f>
        <v>23478</v>
      </c>
      <c r="U3849" s="34">
        <f t="shared" si="60"/>
        <v>12</v>
      </c>
      <c r="V3849" s="13">
        <f>IF(OR(Table1[[#This Row],[7d_positivity_public]]=0,ISBLANK(Table1[[#This Row],[7d_positivity_public]])),"",(Table1[[#This Row],[7d_positivity_public]]-Table1[[#This Row],[7d_positivity_all]])/Table1[[#This Row],[7d_positivity_public]])</f>
        <v>0.33333333333333331</v>
      </c>
      <c r="W3849">
        <v>4</v>
      </c>
    </row>
    <row r="3850" spans="1:23" x14ac:dyDescent="0.25">
      <c r="A3850" s="10">
        <v>44474</v>
      </c>
      <c r="B3850">
        <v>3114</v>
      </c>
      <c r="C3850" t="s">
        <v>172</v>
      </c>
      <c r="D3850">
        <v>3</v>
      </c>
      <c r="E3850">
        <v>2</v>
      </c>
      <c r="F3850">
        <v>1</v>
      </c>
      <c r="G3850">
        <v>3</v>
      </c>
      <c r="H3850">
        <v>87</v>
      </c>
      <c r="J3850">
        <v>88</v>
      </c>
      <c r="K3850">
        <v>87</v>
      </c>
      <c r="L3850">
        <v>87</v>
      </c>
      <c r="M3850">
        <v>87</v>
      </c>
      <c r="N3850">
        <v>83</v>
      </c>
      <c r="O3850">
        <v>82</v>
      </c>
      <c r="P3850">
        <v>83</v>
      </c>
      <c r="Q3850">
        <v>82</v>
      </c>
      <c r="R3850">
        <v>85</v>
      </c>
      <c r="T3850" s="34">
        <f>_xlfn.XLOOKUP(B3850,Demog!$A$2:$A$219,Demog!$P$2:$P$219,,,2)</f>
        <v>32171</v>
      </c>
      <c r="U3850" s="34">
        <f t="shared" si="60"/>
        <v>7</v>
      </c>
      <c r="V3850" s="13">
        <f>IF(OR(Table1[[#This Row],[7d_positivity_public]]=0,ISBLANK(Table1[[#This Row],[7d_positivity_public]])),"",(Table1[[#This Row],[7d_positivity_public]]-Table1[[#This Row],[7d_positivity_all]])/Table1[[#This Row],[7d_positivity_public]])</f>
        <v>0.33333333333333331</v>
      </c>
      <c r="W3850">
        <v>2</v>
      </c>
    </row>
    <row r="3851" spans="1:23" x14ac:dyDescent="0.25">
      <c r="A3851" s="10">
        <v>44474</v>
      </c>
      <c r="B3851">
        <v>3115</v>
      </c>
      <c r="C3851" t="s">
        <v>173</v>
      </c>
      <c r="D3851">
        <v>5</v>
      </c>
      <c r="E3851">
        <v>5</v>
      </c>
      <c r="F3851">
        <v>0</v>
      </c>
      <c r="G3851">
        <v>3</v>
      </c>
      <c r="H3851">
        <v>91</v>
      </c>
      <c r="J3851">
        <v>92</v>
      </c>
      <c r="K3851">
        <v>91</v>
      </c>
      <c r="L3851">
        <v>90</v>
      </c>
      <c r="M3851">
        <v>92</v>
      </c>
      <c r="N3851">
        <v>88</v>
      </c>
      <c r="O3851">
        <v>88</v>
      </c>
      <c r="P3851">
        <v>88</v>
      </c>
      <c r="Q3851">
        <v>85</v>
      </c>
      <c r="R3851">
        <v>90</v>
      </c>
      <c r="T3851" s="34">
        <f>_xlfn.XLOOKUP(B3851,Demog!$A$2:$A$219,Demog!$P$2:$P$219,,,2)</f>
        <v>24774</v>
      </c>
      <c r="U3851" s="34">
        <f t="shared" si="60"/>
        <v>9</v>
      </c>
      <c r="V3851" s="13">
        <f>IF(OR(Table1[[#This Row],[7d_positivity_public]]=0,ISBLANK(Table1[[#This Row],[7d_positivity_public]])),"",(Table1[[#This Row],[7d_positivity_public]]-Table1[[#This Row],[7d_positivity_all]])/Table1[[#This Row],[7d_positivity_public]])</f>
        <v>0</v>
      </c>
      <c r="W3851">
        <v>3</v>
      </c>
    </row>
    <row r="3852" spans="1:23" x14ac:dyDescent="0.25">
      <c r="A3852" s="10">
        <v>44474</v>
      </c>
      <c r="B3852">
        <v>3116</v>
      </c>
      <c r="C3852" t="s">
        <v>174</v>
      </c>
      <c r="D3852">
        <v>5</v>
      </c>
      <c r="E3852">
        <v>6</v>
      </c>
      <c r="F3852">
        <v>-1</v>
      </c>
      <c r="G3852">
        <v>5</v>
      </c>
      <c r="H3852">
        <v>92</v>
      </c>
      <c r="J3852">
        <v>90</v>
      </c>
      <c r="K3852">
        <v>92</v>
      </c>
      <c r="L3852">
        <v>95</v>
      </c>
      <c r="M3852">
        <v>89</v>
      </c>
      <c r="N3852">
        <v>87</v>
      </c>
      <c r="O3852">
        <v>83</v>
      </c>
      <c r="P3852">
        <v>87</v>
      </c>
      <c r="Q3852">
        <v>88</v>
      </c>
      <c r="R3852">
        <v>86</v>
      </c>
      <c r="T3852" s="34">
        <f>_xlfn.XLOOKUP(B3852,Demog!$A$2:$A$219,Demog!$P$2:$P$219,,,2)</f>
        <v>24621</v>
      </c>
      <c r="U3852" s="34">
        <f t="shared" si="60"/>
        <v>9</v>
      </c>
      <c r="V3852" s="13">
        <f>IF(OR(Table1[[#This Row],[7d_positivity_public]]=0,ISBLANK(Table1[[#This Row],[7d_positivity_public]])),"",(Table1[[#This Row],[7d_positivity_public]]-Table1[[#This Row],[7d_positivity_all]])/Table1[[#This Row],[7d_positivity_public]])</f>
        <v>0.4</v>
      </c>
      <c r="W3852">
        <v>3</v>
      </c>
    </row>
    <row r="3853" spans="1:23" x14ac:dyDescent="0.25">
      <c r="A3853" s="10">
        <v>44474</v>
      </c>
      <c r="B3853">
        <v>3117</v>
      </c>
      <c r="C3853" t="s">
        <v>175</v>
      </c>
      <c r="D3853">
        <v>4</v>
      </c>
      <c r="E3853">
        <v>4</v>
      </c>
      <c r="F3853">
        <v>0</v>
      </c>
      <c r="G3853">
        <v>4</v>
      </c>
      <c r="H3853">
        <v>91</v>
      </c>
      <c r="J3853">
        <v>86</v>
      </c>
      <c r="K3853">
        <v>91</v>
      </c>
      <c r="L3853">
        <v>92</v>
      </c>
      <c r="M3853">
        <v>90</v>
      </c>
      <c r="N3853">
        <v>86</v>
      </c>
      <c r="O3853">
        <v>80</v>
      </c>
      <c r="P3853">
        <v>86</v>
      </c>
      <c r="Q3853">
        <v>84</v>
      </c>
      <c r="R3853">
        <v>88</v>
      </c>
      <c r="T3853" s="34">
        <f>_xlfn.XLOOKUP(B3853,Demog!$A$2:$A$219,Demog!$P$2:$P$219,,,2)</f>
        <v>20949</v>
      </c>
      <c r="U3853" s="34">
        <f t="shared" si="60"/>
        <v>6</v>
      </c>
      <c r="V3853" s="13">
        <f>IF(OR(Table1[[#This Row],[7d_positivity_public]]=0,ISBLANK(Table1[[#This Row],[7d_positivity_public]])),"",(Table1[[#This Row],[7d_positivity_public]]-Table1[[#This Row],[7d_positivity_all]])/Table1[[#This Row],[7d_positivity_public]])</f>
        <v>0</v>
      </c>
      <c r="W3853">
        <v>4</v>
      </c>
    </row>
    <row r="3854" spans="1:23" x14ac:dyDescent="0.25">
      <c r="A3854" s="10">
        <v>44474</v>
      </c>
      <c r="B3854">
        <v>3211</v>
      </c>
      <c r="C3854" t="s">
        <v>176</v>
      </c>
      <c r="D3854">
        <v>10</v>
      </c>
      <c r="E3854">
        <v>10</v>
      </c>
      <c r="F3854">
        <v>0</v>
      </c>
      <c r="G3854">
        <v>6</v>
      </c>
      <c r="H3854">
        <v>96</v>
      </c>
      <c r="J3854">
        <v>85</v>
      </c>
      <c r="K3854">
        <v>96</v>
      </c>
      <c r="L3854">
        <v>100</v>
      </c>
      <c r="M3854">
        <v>86</v>
      </c>
      <c r="N3854">
        <v>88</v>
      </c>
      <c r="O3854">
        <v>72</v>
      </c>
      <c r="P3854">
        <v>88</v>
      </c>
      <c r="Q3854">
        <v>92</v>
      </c>
      <c r="R3854">
        <v>82</v>
      </c>
      <c r="T3854" s="34">
        <f>_xlfn.XLOOKUP(B3854,Demog!$A$2:$A$219,Demog!$P$2:$P$219,,,2)</f>
        <v>41934</v>
      </c>
      <c r="U3854" s="34">
        <f t="shared" si="60"/>
        <v>29</v>
      </c>
      <c r="V3854" s="13">
        <f>IF(OR(Table1[[#This Row],[7d_positivity_public]]=0,ISBLANK(Table1[[#This Row],[7d_positivity_public]])),"",(Table1[[#This Row],[7d_positivity_public]]-Table1[[#This Row],[7d_positivity_all]])/Table1[[#This Row],[7d_positivity_public]])</f>
        <v>0.66666666666666663</v>
      </c>
      <c r="W3854">
        <v>2</v>
      </c>
    </row>
    <row r="3855" spans="1:23" x14ac:dyDescent="0.25">
      <c r="A3855" s="10">
        <v>44474</v>
      </c>
      <c r="B3855">
        <v>3212</v>
      </c>
      <c r="C3855" t="s">
        <v>177</v>
      </c>
      <c r="D3855">
        <v>7</v>
      </c>
      <c r="E3855">
        <v>8</v>
      </c>
      <c r="F3855">
        <v>-1</v>
      </c>
      <c r="G3855">
        <v>5</v>
      </c>
      <c r="H3855">
        <v>94</v>
      </c>
      <c r="J3855">
        <v>83</v>
      </c>
      <c r="K3855">
        <v>94</v>
      </c>
      <c r="L3855">
        <v>98</v>
      </c>
      <c r="M3855">
        <v>88</v>
      </c>
      <c r="N3855">
        <v>88</v>
      </c>
      <c r="O3855">
        <v>76</v>
      </c>
      <c r="P3855">
        <v>88</v>
      </c>
      <c r="Q3855">
        <v>91</v>
      </c>
      <c r="R3855">
        <v>84</v>
      </c>
      <c r="T3855" s="34">
        <f>_xlfn.XLOOKUP(B3855,Demog!$A$2:$A$219,Demog!$P$2:$P$219,,,2)</f>
        <v>47203</v>
      </c>
      <c r="U3855" s="34">
        <f t="shared" si="60"/>
        <v>23</v>
      </c>
      <c r="V3855" s="13">
        <f>IF(OR(Table1[[#This Row],[7d_positivity_public]]=0,ISBLANK(Table1[[#This Row],[7d_positivity_public]])),"",(Table1[[#This Row],[7d_positivity_public]]-Table1[[#This Row],[7d_positivity_all]])/Table1[[#This Row],[7d_positivity_public]])</f>
        <v>0.6</v>
      </c>
      <c r="W3855">
        <v>2</v>
      </c>
    </row>
    <row r="3856" spans="1:23" x14ac:dyDescent="0.25">
      <c r="A3856" s="10">
        <v>44474</v>
      </c>
      <c r="B3856">
        <v>3213</v>
      </c>
      <c r="C3856" t="s">
        <v>178</v>
      </c>
      <c r="D3856">
        <v>4</v>
      </c>
      <c r="E3856">
        <v>7</v>
      </c>
      <c r="F3856">
        <v>-3</v>
      </c>
      <c r="G3856">
        <v>4</v>
      </c>
      <c r="H3856">
        <v>94</v>
      </c>
      <c r="J3856">
        <v>94</v>
      </c>
      <c r="K3856">
        <v>94</v>
      </c>
      <c r="L3856">
        <v>96</v>
      </c>
      <c r="M3856">
        <v>92</v>
      </c>
      <c r="N3856">
        <v>90</v>
      </c>
      <c r="O3856">
        <v>82</v>
      </c>
      <c r="P3856">
        <v>90</v>
      </c>
      <c r="Q3856">
        <v>91</v>
      </c>
      <c r="R3856">
        <v>89</v>
      </c>
      <c r="T3856" s="34">
        <f>_xlfn.XLOOKUP(B3856,Demog!$A$2:$A$219,Demog!$P$2:$P$219,,,2)</f>
        <v>32904</v>
      </c>
      <c r="U3856" s="34">
        <f t="shared" si="60"/>
        <v>9</v>
      </c>
      <c r="V3856" s="13">
        <f>IF(OR(Table1[[#This Row],[7d_positivity_public]]=0,ISBLANK(Table1[[#This Row],[7d_positivity_public]])),"",(Table1[[#This Row],[7d_positivity_public]]-Table1[[#This Row],[7d_positivity_all]])/Table1[[#This Row],[7d_positivity_public]])</f>
        <v>0.25</v>
      </c>
      <c r="W3856">
        <v>3</v>
      </c>
    </row>
    <row r="3857" spans="1:23" x14ac:dyDescent="0.25">
      <c r="A3857" s="10">
        <v>44474</v>
      </c>
      <c r="B3857">
        <v>3221</v>
      </c>
      <c r="C3857" t="s">
        <v>179</v>
      </c>
      <c r="D3857">
        <v>36</v>
      </c>
      <c r="E3857">
        <v>35</v>
      </c>
      <c r="F3857">
        <v>1</v>
      </c>
      <c r="G3857">
        <v>12</v>
      </c>
      <c r="H3857">
        <v>82</v>
      </c>
      <c r="J3857">
        <v>77</v>
      </c>
      <c r="K3857">
        <v>82</v>
      </c>
      <c r="L3857">
        <v>84</v>
      </c>
      <c r="M3857">
        <v>80</v>
      </c>
      <c r="N3857">
        <v>72</v>
      </c>
      <c r="O3857">
        <v>64</v>
      </c>
      <c r="P3857">
        <v>72</v>
      </c>
      <c r="Q3857">
        <v>72</v>
      </c>
      <c r="R3857">
        <v>72</v>
      </c>
      <c r="T3857" s="34">
        <f>_xlfn.XLOOKUP(B3857,Demog!$A$2:$A$219,Demog!$P$2:$P$219,,,2)</f>
        <v>19960</v>
      </c>
      <c r="U3857" s="34">
        <f t="shared" si="60"/>
        <v>50</v>
      </c>
      <c r="V3857" s="13">
        <f>IF(OR(Table1[[#This Row],[7d_positivity_public]]=0,ISBLANK(Table1[[#This Row],[7d_positivity_public]])),"",(Table1[[#This Row],[7d_positivity_public]]-Table1[[#This Row],[7d_positivity_all]])/Table1[[#This Row],[7d_positivity_public]])</f>
        <v>0.25</v>
      </c>
      <c r="W3857">
        <v>9</v>
      </c>
    </row>
    <row r="3858" spans="1:23" x14ac:dyDescent="0.25">
      <c r="A3858" s="10">
        <v>44474</v>
      </c>
      <c r="B3858">
        <v>3222</v>
      </c>
      <c r="C3858" t="s">
        <v>180</v>
      </c>
      <c r="D3858">
        <v>10</v>
      </c>
      <c r="E3858">
        <v>15</v>
      </c>
      <c r="F3858">
        <v>-5</v>
      </c>
      <c r="G3858">
        <v>3</v>
      </c>
      <c r="H3858">
        <v>95</v>
      </c>
      <c r="J3858">
        <v>81</v>
      </c>
      <c r="K3858">
        <v>95</v>
      </c>
      <c r="L3858">
        <v>99</v>
      </c>
      <c r="M3858">
        <v>87</v>
      </c>
      <c r="N3858">
        <v>88</v>
      </c>
      <c r="O3858">
        <v>70</v>
      </c>
      <c r="P3858">
        <v>88</v>
      </c>
      <c r="Q3858">
        <v>90</v>
      </c>
      <c r="R3858">
        <v>83</v>
      </c>
      <c r="T3858" s="34">
        <f>_xlfn.XLOOKUP(B3858,Demog!$A$2:$A$219,Demog!$P$2:$P$219,,,2)</f>
        <v>12392</v>
      </c>
      <c r="U3858" s="34">
        <f t="shared" si="60"/>
        <v>9</v>
      </c>
      <c r="V3858" s="13">
        <f>IF(OR(Table1[[#This Row],[7d_positivity_public]]=0,ISBLANK(Table1[[#This Row],[7d_positivity_public]])),"",(Table1[[#This Row],[7d_positivity_public]]-Table1[[#This Row],[7d_positivity_all]])/Table1[[#This Row],[7d_positivity_public]])</f>
        <v>0.66666666666666663</v>
      </c>
      <c r="W3858">
        <v>1</v>
      </c>
    </row>
    <row r="3859" spans="1:23" x14ac:dyDescent="0.25">
      <c r="A3859" s="10">
        <v>44474</v>
      </c>
      <c r="B3859">
        <v>3223</v>
      </c>
      <c r="C3859" t="s">
        <v>181</v>
      </c>
      <c r="D3859">
        <v>11</v>
      </c>
      <c r="E3859">
        <v>13</v>
      </c>
      <c r="F3859">
        <v>-2</v>
      </c>
      <c r="G3859">
        <v>5</v>
      </c>
      <c r="H3859">
        <v>90</v>
      </c>
      <c r="J3859">
        <v>85</v>
      </c>
      <c r="K3859">
        <v>91</v>
      </c>
      <c r="L3859">
        <v>93</v>
      </c>
      <c r="M3859">
        <v>87</v>
      </c>
      <c r="N3859">
        <v>85</v>
      </c>
      <c r="O3859">
        <v>75</v>
      </c>
      <c r="P3859">
        <v>85</v>
      </c>
      <c r="Q3859">
        <v>86</v>
      </c>
      <c r="R3859">
        <v>83</v>
      </c>
      <c r="T3859" s="34">
        <f>_xlfn.XLOOKUP(B3859,Demog!$A$2:$A$219,Demog!$P$2:$P$219,,,2)</f>
        <v>29180</v>
      </c>
      <c r="U3859" s="34">
        <f t="shared" si="60"/>
        <v>22</v>
      </c>
      <c r="V3859" s="13">
        <f>IF(OR(Table1[[#This Row],[7d_positivity_public]]=0,ISBLANK(Table1[[#This Row],[7d_positivity_public]])),"",(Table1[[#This Row],[7d_positivity_public]]-Table1[[#This Row],[7d_positivity_all]])/Table1[[#This Row],[7d_positivity_public]])</f>
        <v>0.4</v>
      </c>
      <c r="W3859">
        <v>3</v>
      </c>
    </row>
    <row r="3860" spans="1:23" x14ac:dyDescent="0.25">
      <c r="A3860" s="10">
        <v>44474</v>
      </c>
      <c r="B3860">
        <v>3231</v>
      </c>
      <c r="C3860" t="s">
        <v>182</v>
      </c>
      <c r="D3860">
        <v>10</v>
      </c>
      <c r="E3860">
        <v>13</v>
      </c>
      <c r="F3860">
        <v>-3</v>
      </c>
      <c r="G3860">
        <v>4</v>
      </c>
      <c r="H3860">
        <v>94</v>
      </c>
      <c r="J3860">
        <v>89</v>
      </c>
      <c r="K3860">
        <v>95</v>
      </c>
      <c r="L3860">
        <v>97</v>
      </c>
      <c r="M3860">
        <v>91</v>
      </c>
      <c r="N3860">
        <v>90</v>
      </c>
      <c r="O3860">
        <v>82</v>
      </c>
      <c r="P3860">
        <v>90</v>
      </c>
      <c r="Q3860">
        <v>91</v>
      </c>
      <c r="R3860">
        <v>88</v>
      </c>
      <c r="T3860" s="34">
        <f>_xlfn.XLOOKUP(B3860,Demog!$A$2:$A$219,Demog!$P$2:$P$219,,,2)</f>
        <v>18027</v>
      </c>
      <c r="U3860" s="34">
        <f t="shared" si="60"/>
        <v>13</v>
      </c>
      <c r="V3860" s="13">
        <f>IF(OR(Table1[[#This Row],[7d_positivity_public]]=0,ISBLANK(Table1[[#This Row],[7d_positivity_public]])),"",(Table1[[#This Row],[7d_positivity_public]]-Table1[[#This Row],[7d_positivity_all]])/Table1[[#This Row],[7d_positivity_public]])</f>
        <v>0.25</v>
      </c>
      <c r="W3860">
        <v>3</v>
      </c>
    </row>
    <row r="3861" spans="1:23" x14ac:dyDescent="0.25">
      <c r="A3861" s="10">
        <v>44474</v>
      </c>
      <c r="B3861">
        <v>3232</v>
      </c>
      <c r="C3861" t="s">
        <v>183</v>
      </c>
      <c r="D3861">
        <v>5</v>
      </c>
      <c r="E3861">
        <v>12</v>
      </c>
      <c r="F3861">
        <v>-7</v>
      </c>
      <c r="G3861">
        <v>3</v>
      </c>
      <c r="H3861">
        <v>94</v>
      </c>
      <c r="J3861">
        <v>91</v>
      </c>
      <c r="K3861">
        <v>94</v>
      </c>
      <c r="L3861">
        <v>96</v>
      </c>
      <c r="M3861">
        <v>92</v>
      </c>
      <c r="N3861">
        <v>89</v>
      </c>
      <c r="O3861">
        <v>86</v>
      </c>
      <c r="P3861">
        <v>89</v>
      </c>
      <c r="Q3861">
        <v>89</v>
      </c>
      <c r="R3861">
        <v>89</v>
      </c>
      <c r="T3861" s="34">
        <f>_xlfn.XLOOKUP(B3861,Demog!$A$2:$A$219,Demog!$P$2:$P$219,,,2)</f>
        <v>34575</v>
      </c>
      <c r="U3861" s="34">
        <f t="shared" si="60"/>
        <v>12</v>
      </c>
      <c r="V3861" s="13">
        <f>IF(OR(Table1[[#This Row],[7d_positivity_public]]=0,ISBLANK(Table1[[#This Row],[7d_positivity_public]])),"",(Table1[[#This Row],[7d_positivity_public]]-Table1[[#This Row],[7d_positivity_all]])/Table1[[#This Row],[7d_positivity_public]])</f>
        <v>0.33333333333333331</v>
      </c>
      <c r="W3861">
        <v>2</v>
      </c>
    </row>
    <row r="3862" spans="1:23" x14ac:dyDescent="0.25">
      <c r="A3862" s="10">
        <v>44474</v>
      </c>
      <c r="B3862">
        <v>3233</v>
      </c>
      <c r="C3862" t="s">
        <v>184</v>
      </c>
      <c r="D3862">
        <v>6</v>
      </c>
      <c r="E3862">
        <v>8</v>
      </c>
      <c r="F3862">
        <v>-2</v>
      </c>
      <c r="G3862">
        <v>5</v>
      </c>
      <c r="H3862">
        <v>97</v>
      </c>
      <c r="J3862">
        <v>93</v>
      </c>
      <c r="K3862">
        <v>97</v>
      </c>
      <c r="L3862">
        <v>100</v>
      </c>
      <c r="M3862">
        <v>92</v>
      </c>
      <c r="N3862">
        <v>91</v>
      </c>
      <c r="O3862">
        <v>86</v>
      </c>
      <c r="P3862">
        <v>92</v>
      </c>
      <c r="Q3862">
        <v>93</v>
      </c>
      <c r="R3862">
        <v>89</v>
      </c>
      <c r="T3862" s="34">
        <f>_xlfn.XLOOKUP(B3862,Demog!$A$2:$A$219,Demog!$P$2:$P$219,,,2)</f>
        <v>51292</v>
      </c>
      <c r="U3862" s="34">
        <f t="shared" si="60"/>
        <v>22</v>
      </c>
      <c r="V3862" s="13">
        <f>IF(OR(Table1[[#This Row],[7d_positivity_public]]=0,ISBLANK(Table1[[#This Row],[7d_positivity_public]])),"",(Table1[[#This Row],[7d_positivity_public]]-Table1[[#This Row],[7d_positivity_all]])/Table1[[#This Row],[7d_positivity_public]])</f>
        <v>0.4</v>
      </c>
      <c r="W3862">
        <v>3</v>
      </c>
    </row>
    <row r="3863" spans="1:23" x14ac:dyDescent="0.25">
      <c r="A3863" s="10">
        <v>44474</v>
      </c>
      <c r="B3863">
        <v>3241</v>
      </c>
      <c r="C3863" t="s">
        <v>185</v>
      </c>
      <c r="D3863">
        <v>2</v>
      </c>
      <c r="E3863">
        <v>6</v>
      </c>
      <c r="F3863">
        <v>-4</v>
      </c>
      <c r="G3863">
        <v>2</v>
      </c>
      <c r="H3863">
        <v>88</v>
      </c>
      <c r="J3863">
        <v>90</v>
      </c>
      <c r="K3863">
        <v>88</v>
      </c>
      <c r="L3863">
        <v>90</v>
      </c>
      <c r="M3863">
        <v>87</v>
      </c>
      <c r="N3863">
        <v>84</v>
      </c>
      <c r="O3863">
        <v>84</v>
      </c>
      <c r="P3863">
        <v>84</v>
      </c>
      <c r="Q3863">
        <v>83</v>
      </c>
      <c r="R3863">
        <v>85</v>
      </c>
      <c r="T3863" s="34">
        <f>_xlfn.XLOOKUP(B3863,Demog!$A$2:$A$219,Demog!$P$2:$P$219,,,2)</f>
        <v>37993</v>
      </c>
      <c r="U3863" s="34">
        <f t="shared" si="60"/>
        <v>5</v>
      </c>
      <c r="V3863" s="13">
        <f>IF(OR(Table1[[#This Row],[7d_positivity_public]]=0,ISBLANK(Table1[[#This Row],[7d_positivity_public]])),"",(Table1[[#This Row],[7d_positivity_public]]-Table1[[#This Row],[7d_positivity_all]])/Table1[[#This Row],[7d_positivity_public]])</f>
        <v>0.5</v>
      </c>
      <c r="W3863">
        <v>1</v>
      </c>
    </row>
    <row r="3864" spans="1:23" x14ac:dyDescent="0.25">
      <c r="A3864" s="10">
        <v>44474</v>
      </c>
      <c r="B3864">
        <v>3242</v>
      </c>
      <c r="C3864" t="s">
        <v>186</v>
      </c>
      <c r="D3864">
        <v>2</v>
      </c>
      <c r="E3864">
        <v>3</v>
      </c>
      <c r="F3864">
        <v>-1</v>
      </c>
      <c r="G3864">
        <v>2</v>
      </c>
      <c r="H3864">
        <v>92</v>
      </c>
      <c r="J3864">
        <v>93</v>
      </c>
      <c r="K3864">
        <v>92</v>
      </c>
      <c r="L3864">
        <v>93</v>
      </c>
      <c r="M3864">
        <v>91</v>
      </c>
      <c r="N3864">
        <v>88</v>
      </c>
      <c r="O3864">
        <v>88</v>
      </c>
      <c r="P3864">
        <v>88</v>
      </c>
      <c r="Q3864">
        <v>86</v>
      </c>
      <c r="R3864">
        <v>89</v>
      </c>
      <c r="T3864" s="34">
        <f>_xlfn.XLOOKUP(B3864,Demog!$A$2:$A$219,Demog!$P$2:$P$219,,,2)</f>
        <v>34483</v>
      </c>
      <c r="U3864" s="34">
        <f t="shared" si="60"/>
        <v>5</v>
      </c>
      <c r="V3864" s="13">
        <f>IF(OR(Table1[[#This Row],[7d_positivity_public]]=0,ISBLANK(Table1[[#This Row],[7d_positivity_public]])),"",(Table1[[#This Row],[7d_positivity_public]]-Table1[[#This Row],[7d_positivity_all]])/Table1[[#This Row],[7d_positivity_public]])</f>
        <v>0.5</v>
      </c>
      <c r="W3864">
        <v>1</v>
      </c>
    </row>
    <row r="3865" spans="1:23" x14ac:dyDescent="0.25">
      <c r="A3865" s="10">
        <v>44474</v>
      </c>
      <c r="B3865">
        <v>3243</v>
      </c>
      <c r="C3865" t="s">
        <v>187</v>
      </c>
      <c r="D3865">
        <v>4</v>
      </c>
      <c r="E3865">
        <v>4</v>
      </c>
      <c r="F3865">
        <v>0</v>
      </c>
      <c r="G3865">
        <v>3</v>
      </c>
      <c r="H3865">
        <v>95</v>
      </c>
      <c r="J3865">
        <v>93</v>
      </c>
      <c r="K3865">
        <v>96</v>
      </c>
      <c r="L3865">
        <v>99</v>
      </c>
      <c r="M3865">
        <v>86</v>
      </c>
      <c r="N3865">
        <v>91</v>
      </c>
      <c r="O3865">
        <v>85</v>
      </c>
      <c r="P3865">
        <v>91</v>
      </c>
      <c r="Q3865">
        <v>94</v>
      </c>
      <c r="R3865">
        <v>82</v>
      </c>
      <c r="T3865" s="34">
        <f>_xlfn.XLOOKUP(B3865,Demog!$A$2:$A$219,Demog!$P$2:$P$219,,,2)</f>
        <v>15890</v>
      </c>
      <c r="U3865" s="34">
        <f t="shared" si="60"/>
        <v>4</v>
      </c>
      <c r="V3865" s="13">
        <f>IF(OR(Table1[[#This Row],[7d_positivity_public]]=0,ISBLANK(Table1[[#This Row],[7d_positivity_public]])),"",(Table1[[#This Row],[7d_positivity_public]]-Table1[[#This Row],[7d_positivity_all]])/Table1[[#This Row],[7d_positivity_public]])</f>
        <v>0.66666666666666663</v>
      </c>
      <c r="W3865">
        <v>1</v>
      </c>
    </row>
    <row r="3866" spans="1:23" x14ac:dyDescent="0.25">
      <c r="A3866" s="10">
        <v>44474</v>
      </c>
      <c r="B3866">
        <v>3244</v>
      </c>
      <c r="C3866" t="s">
        <v>188</v>
      </c>
      <c r="D3866">
        <v>4</v>
      </c>
      <c r="E3866">
        <v>7</v>
      </c>
      <c r="F3866">
        <v>-3</v>
      </c>
      <c r="G3866">
        <v>2</v>
      </c>
      <c r="H3866">
        <v>95</v>
      </c>
      <c r="J3866">
        <v>93</v>
      </c>
      <c r="K3866">
        <v>95</v>
      </c>
      <c r="L3866">
        <v>98</v>
      </c>
      <c r="M3866">
        <v>91</v>
      </c>
      <c r="N3866">
        <v>91</v>
      </c>
      <c r="O3866">
        <v>86</v>
      </c>
      <c r="P3866">
        <v>91</v>
      </c>
      <c r="Q3866">
        <v>92</v>
      </c>
      <c r="R3866">
        <v>89</v>
      </c>
      <c r="T3866" s="34">
        <f>_xlfn.XLOOKUP(B3866,Demog!$A$2:$A$219,Demog!$P$2:$P$219,,,2)</f>
        <v>42812</v>
      </c>
      <c r="U3866" s="34">
        <f t="shared" si="60"/>
        <v>12</v>
      </c>
      <c r="V3866" s="13">
        <f>IF(OR(Table1[[#This Row],[7d_positivity_public]]=0,ISBLANK(Table1[[#This Row],[7d_positivity_public]])),"",(Table1[[#This Row],[7d_positivity_public]]-Table1[[#This Row],[7d_positivity_all]])/Table1[[#This Row],[7d_positivity_public]])</f>
        <v>0.5</v>
      </c>
      <c r="W3866">
        <v>1</v>
      </c>
    </row>
    <row r="3867" spans="1:23" x14ac:dyDescent="0.25">
      <c r="A3867" s="10">
        <v>44474</v>
      </c>
      <c r="B3867">
        <v>3251</v>
      </c>
      <c r="C3867" t="s">
        <v>189</v>
      </c>
      <c r="D3867">
        <v>4</v>
      </c>
      <c r="E3867">
        <v>7</v>
      </c>
      <c r="F3867">
        <v>-3</v>
      </c>
      <c r="G3867">
        <v>3</v>
      </c>
      <c r="H3867">
        <v>95</v>
      </c>
      <c r="J3867">
        <v>94</v>
      </c>
      <c r="K3867">
        <v>95</v>
      </c>
      <c r="L3867">
        <v>97</v>
      </c>
      <c r="M3867">
        <v>91</v>
      </c>
      <c r="N3867">
        <v>90</v>
      </c>
      <c r="O3867">
        <v>88</v>
      </c>
      <c r="P3867">
        <v>90</v>
      </c>
      <c r="Q3867">
        <v>91</v>
      </c>
      <c r="R3867">
        <v>89</v>
      </c>
      <c r="T3867" s="34">
        <f>_xlfn.XLOOKUP(B3867,Demog!$A$2:$A$219,Demog!$P$2:$P$219,,,2)</f>
        <v>31755</v>
      </c>
      <c r="U3867" s="34">
        <f t="shared" si="60"/>
        <v>9</v>
      </c>
      <c r="V3867" s="13">
        <f>IF(OR(Table1[[#This Row],[7d_positivity_public]]=0,ISBLANK(Table1[[#This Row],[7d_positivity_public]])),"",(Table1[[#This Row],[7d_positivity_public]]-Table1[[#This Row],[7d_positivity_all]])/Table1[[#This Row],[7d_positivity_public]])</f>
        <v>0.66666666666666663</v>
      </c>
      <c r="W3867">
        <v>1</v>
      </c>
    </row>
    <row r="3868" spans="1:23" x14ac:dyDescent="0.25">
      <c r="A3868" s="10">
        <v>44474</v>
      </c>
      <c r="B3868">
        <v>3252</v>
      </c>
      <c r="C3868" t="s">
        <v>190</v>
      </c>
      <c r="D3868">
        <v>12</v>
      </c>
      <c r="E3868">
        <v>9</v>
      </c>
      <c r="F3868">
        <v>3</v>
      </c>
      <c r="G3868">
        <v>5</v>
      </c>
      <c r="H3868">
        <v>94</v>
      </c>
      <c r="J3868">
        <v>90</v>
      </c>
      <c r="K3868">
        <v>94</v>
      </c>
      <c r="L3868">
        <v>96</v>
      </c>
      <c r="M3868">
        <v>89</v>
      </c>
      <c r="N3868">
        <v>90</v>
      </c>
      <c r="O3868">
        <v>82</v>
      </c>
      <c r="P3868">
        <v>90</v>
      </c>
      <c r="Q3868">
        <v>91</v>
      </c>
      <c r="R3868">
        <v>86</v>
      </c>
      <c r="T3868" s="34">
        <f>_xlfn.XLOOKUP(B3868,Demog!$A$2:$A$219,Demog!$P$2:$P$219,,,2)</f>
        <v>32807</v>
      </c>
      <c r="U3868" s="34">
        <f t="shared" si="60"/>
        <v>28</v>
      </c>
      <c r="V3868" s="13">
        <f>IF(OR(Table1[[#This Row],[7d_positivity_public]]=0,ISBLANK(Table1[[#This Row],[7d_positivity_public]])),"",(Table1[[#This Row],[7d_positivity_public]]-Table1[[#This Row],[7d_positivity_all]])/Table1[[#This Row],[7d_positivity_public]])</f>
        <v>0.4</v>
      </c>
      <c r="W3868">
        <v>3</v>
      </c>
    </row>
    <row r="3869" spans="1:23" x14ac:dyDescent="0.25">
      <c r="A3869" s="10">
        <v>44474</v>
      </c>
      <c r="B3869">
        <v>3253</v>
      </c>
      <c r="C3869" t="s">
        <v>191</v>
      </c>
      <c r="D3869">
        <v>8</v>
      </c>
      <c r="E3869">
        <v>6</v>
      </c>
      <c r="F3869">
        <v>2</v>
      </c>
      <c r="G3869">
        <v>3</v>
      </c>
      <c r="H3869">
        <v>95</v>
      </c>
      <c r="J3869">
        <v>94</v>
      </c>
      <c r="K3869">
        <v>95</v>
      </c>
      <c r="L3869">
        <v>98</v>
      </c>
      <c r="M3869">
        <v>91</v>
      </c>
      <c r="N3869">
        <v>90</v>
      </c>
      <c r="O3869">
        <v>88</v>
      </c>
      <c r="P3869">
        <v>91</v>
      </c>
      <c r="Q3869">
        <v>92</v>
      </c>
      <c r="R3869">
        <v>89</v>
      </c>
      <c r="T3869" s="34">
        <f>_xlfn.XLOOKUP(B3869,Demog!$A$2:$A$219,Demog!$P$2:$P$219,,,2)</f>
        <v>31246</v>
      </c>
      <c r="U3869" s="34">
        <f t="shared" si="60"/>
        <v>17</v>
      </c>
      <c r="V3869" s="13">
        <f>IF(OR(Table1[[#This Row],[7d_positivity_public]]=0,ISBLANK(Table1[[#This Row],[7d_positivity_public]])),"",(Table1[[#This Row],[7d_positivity_public]]-Table1[[#This Row],[7d_positivity_all]])/Table1[[#This Row],[7d_positivity_public]])</f>
        <v>0.33333333333333331</v>
      </c>
      <c r="W3869">
        <v>2</v>
      </c>
    </row>
    <row r="3870" spans="1:23" x14ac:dyDescent="0.25">
      <c r="A3870" s="10">
        <v>44474</v>
      </c>
      <c r="B3870">
        <v>3261</v>
      </c>
      <c r="C3870" t="s">
        <v>192</v>
      </c>
      <c r="D3870">
        <v>6</v>
      </c>
      <c r="E3870">
        <v>9</v>
      </c>
      <c r="F3870">
        <v>-3</v>
      </c>
      <c r="G3870">
        <v>4</v>
      </c>
      <c r="H3870">
        <v>93</v>
      </c>
      <c r="J3870">
        <v>90</v>
      </c>
      <c r="K3870">
        <v>93</v>
      </c>
      <c r="L3870">
        <v>95</v>
      </c>
      <c r="M3870">
        <v>91</v>
      </c>
      <c r="N3870">
        <v>88</v>
      </c>
      <c r="O3870">
        <v>84</v>
      </c>
      <c r="P3870">
        <v>88</v>
      </c>
      <c r="Q3870">
        <v>89</v>
      </c>
      <c r="R3870">
        <v>88</v>
      </c>
      <c r="T3870" s="34">
        <f>_xlfn.XLOOKUP(B3870,Demog!$A$2:$A$219,Demog!$P$2:$P$219,,,2)</f>
        <v>29561</v>
      </c>
      <c r="U3870" s="34">
        <f t="shared" si="60"/>
        <v>12</v>
      </c>
      <c r="V3870" s="13">
        <f>IF(OR(Table1[[#This Row],[7d_positivity_public]]=0,ISBLANK(Table1[[#This Row],[7d_positivity_public]])),"",(Table1[[#This Row],[7d_positivity_public]]-Table1[[#This Row],[7d_positivity_all]])/Table1[[#This Row],[7d_positivity_public]])</f>
        <v>0.25</v>
      </c>
      <c r="W3870">
        <v>3</v>
      </c>
    </row>
    <row r="3871" spans="1:23" x14ac:dyDescent="0.25">
      <c r="A3871" s="10">
        <v>44474</v>
      </c>
      <c r="B3871">
        <v>3262</v>
      </c>
      <c r="C3871" t="s">
        <v>193</v>
      </c>
      <c r="D3871">
        <v>3</v>
      </c>
      <c r="E3871">
        <v>3</v>
      </c>
      <c r="F3871">
        <v>0</v>
      </c>
      <c r="G3871">
        <v>2</v>
      </c>
      <c r="H3871">
        <v>90</v>
      </c>
      <c r="J3871">
        <v>90</v>
      </c>
      <c r="K3871">
        <v>90</v>
      </c>
      <c r="L3871">
        <v>94</v>
      </c>
      <c r="M3871">
        <v>85</v>
      </c>
      <c r="N3871">
        <v>85</v>
      </c>
      <c r="O3871">
        <v>83</v>
      </c>
      <c r="P3871">
        <v>85</v>
      </c>
      <c r="Q3871">
        <v>87</v>
      </c>
      <c r="R3871">
        <v>82</v>
      </c>
      <c r="T3871" s="34">
        <f>_xlfn.XLOOKUP(B3871,Demog!$A$2:$A$219,Demog!$P$2:$P$219,,,2)</f>
        <v>37453</v>
      </c>
      <c r="U3871" s="34">
        <f t="shared" si="60"/>
        <v>8</v>
      </c>
      <c r="V3871" s="13">
        <f>IF(OR(Table1[[#This Row],[7d_positivity_public]]=0,ISBLANK(Table1[[#This Row],[7d_positivity_public]])),"",(Table1[[#This Row],[7d_positivity_public]]-Table1[[#This Row],[7d_positivity_all]])/Table1[[#This Row],[7d_positivity_public]])</f>
        <v>0.5</v>
      </c>
      <c r="W3871">
        <v>1</v>
      </c>
    </row>
    <row r="3872" spans="1:23" x14ac:dyDescent="0.25">
      <c r="A3872" s="10">
        <v>44474</v>
      </c>
      <c r="B3872">
        <v>3263</v>
      </c>
      <c r="C3872" t="s">
        <v>194</v>
      </c>
      <c r="D3872">
        <v>7</v>
      </c>
      <c r="E3872">
        <v>4</v>
      </c>
      <c r="F3872">
        <v>3</v>
      </c>
      <c r="G3872">
        <v>5</v>
      </c>
      <c r="H3872">
        <v>96</v>
      </c>
      <c r="J3872">
        <v>91</v>
      </c>
      <c r="K3872">
        <v>97</v>
      </c>
      <c r="L3872">
        <v>100</v>
      </c>
      <c r="M3872">
        <v>92</v>
      </c>
      <c r="N3872">
        <v>90</v>
      </c>
      <c r="O3872">
        <v>83</v>
      </c>
      <c r="P3872">
        <v>91</v>
      </c>
      <c r="Q3872">
        <v>91</v>
      </c>
      <c r="R3872">
        <v>90</v>
      </c>
      <c r="T3872" s="34">
        <f>_xlfn.XLOOKUP(B3872,Demog!$A$2:$A$219,Demog!$P$2:$P$219,,,2)</f>
        <v>36496</v>
      </c>
      <c r="U3872" s="34">
        <f t="shared" si="60"/>
        <v>18</v>
      </c>
      <c r="V3872" s="13">
        <f>IF(OR(Table1[[#This Row],[7d_positivity_public]]=0,ISBLANK(Table1[[#This Row],[7d_positivity_public]])),"",(Table1[[#This Row],[7d_positivity_public]]-Table1[[#This Row],[7d_positivity_all]])/Table1[[#This Row],[7d_positivity_public]])</f>
        <v>0.4</v>
      </c>
      <c r="W3872">
        <v>3</v>
      </c>
    </row>
    <row r="3873" spans="1:23" x14ac:dyDescent="0.25">
      <c r="A3873" s="10">
        <v>44474</v>
      </c>
      <c r="B3873">
        <v>3264</v>
      </c>
      <c r="C3873" t="s">
        <v>195</v>
      </c>
      <c r="D3873">
        <v>6</v>
      </c>
      <c r="E3873">
        <v>7</v>
      </c>
      <c r="F3873">
        <v>-1</v>
      </c>
      <c r="G3873">
        <v>4</v>
      </c>
      <c r="H3873">
        <v>94</v>
      </c>
      <c r="J3873">
        <v>91</v>
      </c>
      <c r="K3873">
        <v>94</v>
      </c>
      <c r="L3873">
        <v>96</v>
      </c>
      <c r="M3873">
        <v>91</v>
      </c>
      <c r="N3873">
        <v>89</v>
      </c>
      <c r="O3873">
        <v>84</v>
      </c>
      <c r="P3873">
        <v>89</v>
      </c>
      <c r="Q3873">
        <v>89</v>
      </c>
      <c r="R3873">
        <v>89</v>
      </c>
      <c r="T3873" s="34">
        <f>_xlfn.XLOOKUP(B3873,Demog!$A$2:$A$219,Demog!$P$2:$P$219,,,2)</f>
        <v>31065</v>
      </c>
      <c r="U3873" s="34">
        <f t="shared" si="60"/>
        <v>13</v>
      </c>
      <c r="V3873" s="13">
        <f>IF(OR(Table1[[#This Row],[7d_positivity_public]]=0,ISBLANK(Table1[[#This Row],[7d_positivity_public]])),"",(Table1[[#This Row],[7d_positivity_public]]-Table1[[#This Row],[7d_positivity_all]])/Table1[[#This Row],[7d_positivity_public]])</f>
        <v>0.25</v>
      </c>
      <c r="W3873">
        <v>3</v>
      </c>
    </row>
    <row r="3874" spans="1:23" x14ac:dyDescent="0.25">
      <c r="A3874" s="10">
        <v>44474</v>
      </c>
      <c r="B3874">
        <v>3311</v>
      </c>
      <c r="C3874" t="s">
        <v>196</v>
      </c>
      <c r="D3874">
        <v>6</v>
      </c>
      <c r="E3874">
        <v>8</v>
      </c>
      <c r="F3874">
        <v>-2</v>
      </c>
      <c r="G3874">
        <v>2</v>
      </c>
      <c r="H3874">
        <v>92</v>
      </c>
      <c r="J3874">
        <v>91</v>
      </c>
      <c r="K3874">
        <v>92</v>
      </c>
      <c r="L3874">
        <v>93</v>
      </c>
      <c r="M3874">
        <v>92</v>
      </c>
      <c r="N3874">
        <v>88</v>
      </c>
      <c r="O3874">
        <v>85</v>
      </c>
      <c r="P3874">
        <v>88</v>
      </c>
      <c r="Q3874">
        <v>87</v>
      </c>
      <c r="R3874">
        <v>89</v>
      </c>
      <c r="T3874" s="34">
        <f>_xlfn.XLOOKUP(B3874,Demog!$A$2:$A$219,Demog!$P$2:$P$219,,,2)</f>
        <v>19230</v>
      </c>
      <c r="U3874" s="34">
        <f t="shared" si="60"/>
        <v>8</v>
      </c>
      <c r="V3874" s="13">
        <f>IF(OR(Table1[[#This Row],[7d_positivity_public]]=0,ISBLANK(Table1[[#This Row],[7d_positivity_public]])),"",(Table1[[#This Row],[7d_positivity_public]]-Table1[[#This Row],[7d_positivity_all]])/Table1[[#This Row],[7d_positivity_public]])</f>
        <v>0</v>
      </c>
      <c r="W3874">
        <v>2</v>
      </c>
    </row>
    <row r="3875" spans="1:23" x14ac:dyDescent="0.25">
      <c r="A3875" s="10">
        <v>44474</v>
      </c>
      <c r="B3875">
        <v>3312</v>
      </c>
      <c r="C3875" t="s">
        <v>197</v>
      </c>
      <c r="D3875">
        <v>7</v>
      </c>
      <c r="E3875">
        <v>7</v>
      </c>
      <c r="F3875">
        <v>0</v>
      </c>
      <c r="G3875">
        <v>3</v>
      </c>
      <c r="H3875">
        <v>92</v>
      </c>
      <c r="J3875">
        <v>97</v>
      </c>
      <c r="K3875">
        <v>92</v>
      </c>
      <c r="L3875">
        <v>94</v>
      </c>
      <c r="M3875">
        <v>90</v>
      </c>
      <c r="N3875">
        <v>87</v>
      </c>
      <c r="O3875">
        <v>83</v>
      </c>
      <c r="P3875">
        <v>87</v>
      </c>
      <c r="Q3875">
        <v>88</v>
      </c>
      <c r="R3875">
        <v>87</v>
      </c>
      <c r="T3875" s="34">
        <f>_xlfn.XLOOKUP(B3875,Demog!$A$2:$A$219,Demog!$P$2:$P$219,,,2)</f>
        <v>34244</v>
      </c>
      <c r="U3875" s="34">
        <f t="shared" si="60"/>
        <v>17</v>
      </c>
      <c r="V3875" s="13">
        <f>IF(OR(Table1[[#This Row],[7d_positivity_public]]=0,ISBLANK(Table1[[#This Row],[7d_positivity_public]])),"",(Table1[[#This Row],[7d_positivity_public]]-Table1[[#This Row],[7d_positivity_all]])/Table1[[#This Row],[7d_positivity_public]])</f>
        <v>0.33333333333333331</v>
      </c>
      <c r="W3875">
        <v>2</v>
      </c>
    </row>
    <row r="3876" spans="1:23" x14ac:dyDescent="0.25">
      <c r="A3876" s="10">
        <v>44474</v>
      </c>
      <c r="B3876">
        <v>3313</v>
      </c>
      <c r="C3876" t="s">
        <v>198</v>
      </c>
      <c r="D3876">
        <v>8</v>
      </c>
      <c r="E3876">
        <v>3</v>
      </c>
      <c r="F3876">
        <v>5</v>
      </c>
      <c r="G3876">
        <v>3</v>
      </c>
      <c r="H3876">
        <v>94</v>
      </c>
      <c r="J3876">
        <v>94</v>
      </c>
      <c r="K3876">
        <v>94</v>
      </c>
      <c r="L3876">
        <v>94</v>
      </c>
      <c r="M3876">
        <v>94</v>
      </c>
      <c r="N3876">
        <v>90</v>
      </c>
      <c r="O3876">
        <v>88</v>
      </c>
      <c r="P3876">
        <v>90</v>
      </c>
      <c r="Q3876">
        <v>88</v>
      </c>
      <c r="R3876">
        <v>92</v>
      </c>
      <c r="T3876" s="34">
        <f>_xlfn.XLOOKUP(B3876,Demog!$A$2:$A$219,Demog!$P$2:$P$219,,,2)</f>
        <v>29808</v>
      </c>
      <c r="U3876" s="34">
        <f t="shared" si="60"/>
        <v>17</v>
      </c>
      <c r="V3876" s="13">
        <f>IF(OR(Table1[[#This Row],[7d_positivity_public]]=0,ISBLANK(Table1[[#This Row],[7d_positivity_public]])),"",(Table1[[#This Row],[7d_positivity_public]]-Table1[[#This Row],[7d_positivity_all]])/Table1[[#This Row],[7d_positivity_public]])</f>
        <v>0</v>
      </c>
      <c r="W3876">
        <v>3</v>
      </c>
    </row>
    <row r="3877" spans="1:23" x14ac:dyDescent="0.25">
      <c r="A3877" s="10">
        <v>44474</v>
      </c>
      <c r="B3877">
        <v>3314</v>
      </c>
      <c r="C3877" t="s">
        <v>199</v>
      </c>
      <c r="D3877">
        <v>6</v>
      </c>
      <c r="E3877">
        <v>4</v>
      </c>
      <c r="F3877">
        <v>2</v>
      </c>
      <c r="G3877">
        <v>2</v>
      </c>
      <c r="H3877">
        <v>93</v>
      </c>
      <c r="J3877">
        <v>91</v>
      </c>
      <c r="K3877">
        <v>93</v>
      </c>
      <c r="L3877">
        <v>92</v>
      </c>
      <c r="M3877">
        <v>94</v>
      </c>
      <c r="N3877">
        <v>89</v>
      </c>
      <c r="O3877">
        <v>86</v>
      </c>
      <c r="P3877">
        <v>90</v>
      </c>
      <c r="Q3877">
        <v>86</v>
      </c>
      <c r="R3877">
        <v>92</v>
      </c>
      <c r="T3877" s="34">
        <f>_xlfn.XLOOKUP(B3877,Demog!$A$2:$A$219,Demog!$P$2:$P$219,,,2)</f>
        <v>29271</v>
      </c>
      <c r="U3877" s="34">
        <f t="shared" si="60"/>
        <v>12</v>
      </c>
      <c r="V3877" s="13">
        <f>IF(OR(Table1[[#This Row],[7d_positivity_public]]=0,ISBLANK(Table1[[#This Row],[7d_positivity_public]])),"",(Table1[[#This Row],[7d_positivity_public]]-Table1[[#This Row],[7d_positivity_all]])/Table1[[#This Row],[7d_positivity_public]])</f>
        <v>0</v>
      </c>
      <c r="W3877">
        <v>2</v>
      </c>
    </row>
    <row r="3878" spans="1:23" x14ac:dyDescent="0.25">
      <c r="A3878" s="10">
        <v>44474</v>
      </c>
      <c r="B3878">
        <v>3315</v>
      </c>
      <c r="C3878" t="s">
        <v>200</v>
      </c>
      <c r="D3878">
        <v>13</v>
      </c>
      <c r="E3878">
        <v>13</v>
      </c>
      <c r="F3878">
        <v>0</v>
      </c>
      <c r="G3878">
        <v>4</v>
      </c>
      <c r="H3878">
        <v>94</v>
      </c>
      <c r="J3878">
        <v>95</v>
      </c>
      <c r="K3878">
        <v>94</v>
      </c>
      <c r="L3878">
        <v>95</v>
      </c>
      <c r="M3878">
        <v>94</v>
      </c>
      <c r="N3878">
        <v>90</v>
      </c>
      <c r="O3878">
        <v>88</v>
      </c>
      <c r="P3878">
        <v>90</v>
      </c>
      <c r="Q3878">
        <v>89</v>
      </c>
      <c r="R3878">
        <v>91</v>
      </c>
      <c r="T3878" s="34">
        <f>_xlfn.XLOOKUP(B3878,Demog!$A$2:$A$219,Demog!$P$2:$P$219,,,2)</f>
        <v>28839</v>
      </c>
      <c r="U3878" s="34">
        <f t="shared" si="60"/>
        <v>26</v>
      </c>
      <c r="V3878" s="13">
        <f>IF(OR(Table1[[#This Row],[7d_positivity_public]]=0,ISBLANK(Table1[[#This Row],[7d_positivity_public]])),"",(Table1[[#This Row],[7d_positivity_public]]-Table1[[#This Row],[7d_positivity_all]])/Table1[[#This Row],[7d_positivity_public]])</f>
        <v>0.25</v>
      </c>
      <c r="W3878">
        <v>3</v>
      </c>
    </row>
    <row r="3879" spans="1:23" x14ac:dyDescent="0.25">
      <c r="A3879" s="10">
        <v>44474</v>
      </c>
      <c r="B3879">
        <v>3321</v>
      </c>
      <c r="C3879" t="s">
        <v>201</v>
      </c>
      <c r="D3879">
        <v>2</v>
      </c>
      <c r="E3879">
        <v>7</v>
      </c>
      <c r="F3879">
        <v>-5</v>
      </c>
      <c r="G3879">
        <v>1</v>
      </c>
      <c r="H3879">
        <v>90</v>
      </c>
      <c r="J3879">
        <v>91</v>
      </c>
      <c r="K3879">
        <v>90</v>
      </c>
      <c r="L3879">
        <v>89</v>
      </c>
      <c r="M3879">
        <v>91</v>
      </c>
      <c r="N3879">
        <v>85</v>
      </c>
      <c r="O3879">
        <v>82</v>
      </c>
      <c r="P3879">
        <v>86</v>
      </c>
      <c r="Q3879">
        <v>82</v>
      </c>
      <c r="R3879">
        <v>88</v>
      </c>
      <c r="T3879" s="34">
        <f>_xlfn.XLOOKUP(B3879,Demog!$A$2:$A$219,Demog!$P$2:$P$219,,,2)</f>
        <v>19412</v>
      </c>
      <c r="U3879" s="34">
        <f t="shared" si="60"/>
        <v>3</v>
      </c>
      <c r="V3879" s="13">
        <f>IF(OR(Table1[[#This Row],[7d_positivity_public]]=0,ISBLANK(Table1[[#This Row],[7d_positivity_public]])),"",(Table1[[#This Row],[7d_positivity_public]]-Table1[[#This Row],[7d_positivity_all]])/Table1[[#This Row],[7d_positivity_public]])</f>
        <v>0</v>
      </c>
      <c r="W3879">
        <v>1</v>
      </c>
    </row>
    <row r="3880" spans="1:23" x14ac:dyDescent="0.25">
      <c r="A3880" s="10">
        <v>44474</v>
      </c>
      <c r="B3880">
        <v>3322</v>
      </c>
      <c r="C3880" t="s">
        <v>202</v>
      </c>
      <c r="D3880">
        <v>5</v>
      </c>
      <c r="E3880">
        <v>2</v>
      </c>
      <c r="F3880">
        <v>3</v>
      </c>
      <c r="G3880">
        <v>3</v>
      </c>
      <c r="H3880">
        <v>88</v>
      </c>
      <c r="J3880">
        <v>90</v>
      </c>
      <c r="K3880">
        <v>88</v>
      </c>
      <c r="L3880">
        <v>85</v>
      </c>
      <c r="M3880">
        <v>90</v>
      </c>
      <c r="N3880">
        <v>83</v>
      </c>
      <c r="O3880">
        <v>81</v>
      </c>
      <c r="P3880">
        <v>83</v>
      </c>
      <c r="Q3880">
        <v>78</v>
      </c>
      <c r="R3880">
        <v>87</v>
      </c>
      <c r="T3880" s="34">
        <f>_xlfn.XLOOKUP(B3880,Demog!$A$2:$A$219,Demog!$P$2:$P$219,,,2)</f>
        <v>25992</v>
      </c>
      <c r="U3880" s="34">
        <f t="shared" si="60"/>
        <v>9</v>
      </c>
      <c r="V3880" s="13">
        <f>IF(OR(Table1[[#This Row],[7d_positivity_public]]=0,ISBLANK(Table1[[#This Row],[7d_positivity_public]])),"",(Table1[[#This Row],[7d_positivity_public]]-Table1[[#This Row],[7d_positivity_all]])/Table1[[#This Row],[7d_positivity_public]])</f>
        <v>0.66666666666666663</v>
      </c>
      <c r="W3880">
        <v>1</v>
      </c>
    </row>
    <row r="3881" spans="1:23" x14ac:dyDescent="0.25">
      <c r="A3881" s="10">
        <v>44474</v>
      </c>
      <c r="B3881">
        <v>3323</v>
      </c>
      <c r="C3881" t="s">
        <v>203</v>
      </c>
      <c r="D3881">
        <v>5</v>
      </c>
      <c r="E3881">
        <v>8</v>
      </c>
      <c r="F3881">
        <v>-3</v>
      </c>
      <c r="G3881">
        <v>3</v>
      </c>
      <c r="H3881">
        <v>89</v>
      </c>
      <c r="J3881">
        <v>84</v>
      </c>
      <c r="K3881">
        <v>90</v>
      </c>
      <c r="L3881">
        <v>88</v>
      </c>
      <c r="M3881">
        <v>91</v>
      </c>
      <c r="N3881">
        <v>85</v>
      </c>
      <c r="O3881">
        <v>79</v>
      </c>
      <c r="P3881">
        <v>85</v>
      </c>
      <c r="Q3881">
        <v>81</v>
      </c>
      <c r="R3881">
        <v>88</v>
      </c>
      <c r="T3881" s="34">
        <f>_xlfn.XLOOKUP(B3881,Demog!$A$2:$A$219,Demog!$P$2:$P$219,,,2)</f>
        <v>5086</v>
      </c>
      <c r="U3881" s="34">
        <f t="shared" si="60"/>
        <v>2</v>
      </c>
      <c r="V3881" s="13">
        <f>IF(OR(Table1[[#This Row],[7d_positivity_public]]=0,ISBLANK(Table1[[#This Row],[7d_positivity_public]])),"",(Table1[[#This Row],[7d_positivity_public]]-Table1[[#This Row],[7d_positivity_all]])/Table1[[#This Row],[7d_positivity_public]])</f>
        <v>0.33333333333333331</v>
      </c>
      <c r="W3881">
        <v>2</v>
      </c>
    </row>
    <row r="3882" spans="1:23" x14ac:dyDescent="0.25">
      <c r="A3882" s="10">
        <v>44474</v>
      </c>
      <c r="B3882">
        <v>4111</v>
      </c>
      <c r="C3882" t="s">
        <v>204</v>
      </c>
      <c r="D3882">
        <v>18</v>
      </c>
      <c r="E3882">
        <v>21</v>
      </c>
      <c r="F3882">
        <v>-3</v>
      </c>
      <c r="G3882">
        <v>9</v>
      </c>
      <c r="H3882">
        <v>93</v>
      </c>
      <c r="J3882">
        <v>89</v>
      </c>
      <c r="K3882">
        <v>93</v>
      </c>
      <c r="L3882">
        <v>95</v>
      </c>
      <c r="M3882">
        <v>92</v>
      </c>
      <c r="N3882">
        <v>86</v>
      </c>
      <c r="O3882">
        <v>77</v>
      </c>
      <c r="P3882">
        <v>86</v>
      </c>
      <c r="Q3882">
        <v>86</v>
      </c>
      <c r="R3882">
        <v>87</v>
      </c>
      <c r="T3882" s="34">
        <f>_xlfn.XLOOKUP(B3882,Demog!$A$2:$A$219,Demog!$P$2:$P$219,,,2)</f>
        <v>31290</v>
      </c>
      <c r="U3882" s="34">
        <f t="shared" si="60"/>
        <v>39</v>
      </c>
      <c r="V3882" s="13">
        <f>IF(OR(Table1[[#This Row],[7d_positivity_public]]=0,ISBLANK(Table1[[#This Row],[7d_positivity_public]])),"",(Table1[[#This Row],[7d_positivity_public]]-Table1[[#This Row],[7d_positivity_all]])/Table1[[#This Row],[7d_positivity_public]])</f>
        <v>0.1111111111111111</v>
      </c>
      <c r="W3882">
        <v>8</v>
      </c>
    </row>
    <row r="3883" spans="1:23" x14ac:dyDescent="0.25">
      <c r="A3883" s="10">
        <v>44474</v>
      </c>
      <c r="B3883">
        <v>4112</v>
      </c>
      <c r="C3883" t="s">
        <v>205</v>
      </c>
      <c r="D3883">
        <v>6</v>
      </c>
      <c r="E3883">
        <v>9</v>
      </c>
      <c r="F3883">
        <v>-3</v>
      </c>
      <c r="G3883">
        <v>4</v>
      </c>
      <c r="H3883">
        <v>94</v>
      </c>
      <c r="J3883">
        <v>92</v>
      </c>
      <c r="K3883">
        <v>94</v>
      </c>
      <c r="L3883">
        <v>95</v>
      </c>
      <c r="M3883">
        <v>94</v>
      </c>
      <c r="N3883">
        <v>90</v>
      </c>
      <c r="O3883">
        <v>84</v>
      </c>
      <c r="P3883">
        <v>90</v>
      </c>
      <c r="Q3883">
        <v>88</v>
      </c>
      <c r="R3883">
        <v>91</v>
      </c>
      <c r="T3883" s="34">
        <f>_xlfn.XLOOKUP(B3883,Demog!$A$2:$A$219,Demog!$P$2:$P$219,,,2)</f>
        <v>32057</v>
      </c>
      <c r="U3883" s="34">
        <f t="shared" si="60"/>
        <v>13</v>
      </c>
      <c r="V3883" s="13">
        <f>IF(OR(Table1[[#This Row],[7d_positivity_public]]=0,ISBLANK(Table1[[#This Row],[7d_positivity_public]])),"",(Table1[[#This Row],[7d_positivity_public]]-Table1[[#This Row],[7d_positivity_all]])/Table1[[#This Row],[7d_positivity_public]])</f>
        <v>0.25</v>
      </c>
      <c r="W3883">
        <v>3</v>
      </c>
    </row>
    <row r="3884" spans="1:23" x14ac:dyDescent="0.25">
      <c r="A3884" s="10">
        <v>44474</v>
      </c>
      <c r="B3884">
        <v>4113</v>
      </c>
      <c r="C3884" t="s">
        <v>206</v>
      </c>
      <c r="D3884">
        <v>18</v>
      </c>
      <c r="E3884">
        <v>11</v>
      </c>
      <c r="F3884">
        <v>7</v>
      </c>
      <c r="G3884">
        <v>8</v>
      </c>
      <c r="H3884">
        <v>94</v>
      </c>
      <c r="J3884">
        <v>88</v>
      </c>
      <c r="K3884">
        <v>94</v>
      </c>
      <c r="L3884">
        <v>95</v>
      </c>
      <c r="M3884">
        <v>92</v>
      </c>
      <c r="N3884">
        <v>88</v>
      </c>
      <c r="O3884">
        <v>80</v>
      </c>
      <c r="P3884">
        <v>88</v>
      </c>
      <c r="Q3884">
        <v>88</v>
      </c>
      <c r="R3884">
        <v>89</v>
      </c>
      <c r="T3884" s="34">
        <f>_xlfn.XLOOKUP(B3884,Demog!$A$2:$A$219,Demog!$P$2:$P$219,,,2)</f>
        <v>22445</v>
      </c>
      <c r="U3884" s="34">
        <f t="shared" si="60"/>
        <v>28</v>
      </c>
      <c r="V3884" s="13">
        <f>IF(OR(Table1[[#This Row],[7d_positivity_public]]=0,ISBLANK(Table1[[#This Row],[7d_positivity_public]])),"",(Table1[[#This Row],[7d_positivity_public]]-Table1[[#This Row],[7d_positivity_all]])/Table1[[#This Row],[7d_positivity_public]])</f>
        <v>0.125</v>
      </c>
      <c r="W3884">
        <v>7</v>
      </c>
    </row>
    <row r="3885" spans="1:23" x14ac:dyDescent="0.25">
      <c r="A3885" s="10">
        <v>44474</v>
      </c>
      <c r="B3885">
        <v>4114</v>
      </c>
      <c r="C3885" t="s">
        <v>207</v>
      </c>
      <c r="D3885">
        <v>6</v>
      </c>
      <c r="E3885">
        <v>5</v>
      </c>
      <c r="F3885">
        <v>1</v>
      </c>
      <c r="G3885">
        <v>4</v>
      </c>
      <c r="H3885">
        <v>96</v>
      </c>
      <c r="J3885">
        <v>100</v>
      </c>
      <c r="K3885">
        <v>96</v>
      </c>
      <c r="L3885">
        <v>95</v>
      </c>
      <c r="M3885">
        <v>97</v>
      </c>
      <c r="N3885">
        <v>92</v>
      </c>
      <c r="O3885">
        <v>92</v>
      </c>
      <c r="P3885">
        <v>92</v>
      </c>
      <c r="Q3885">
        <v>89</v>
      </c>
      <c r="R3885">
        <v>95</v>
      </c>
      <c r="T3885" s="34">
        <f>_xlfn.XLOOKUP(B3885,Demog!$A$2:$A$219,Demog!$P$2:$P$219,,,2)</f>
        <v>18094</v>
      </c>
      <c r="U3885" s="34">
        <f t="shared" si="60"/>
        <v>8</v>
      </c>
      <c r="V3885" s="13">
        <f>IF(OR(Table1[[#This Row],[7d_positivity_public]]=0,ISBLANK(Table1[[#This Row],[7d_positivity_public]])),"",(Table1[[#This Row],[7d_positivity_public]]-Table1[[#This Row],[7d_positivity_all]])/Table1[[#This Row],[7d_positivity_public]])</f>
        <v>0.25</v>
      </c>
      <c r="W3885">
        <v>3</v>
      </c>
    </row>
    <row r="3886" spans="1:23" x14ac:dyDescent="0.25">
      <c r="A3886" s="10">
        <v>44474</v>
      </c>
      <c r="B3886">
        <v>4115</v>
      </c>
      <c r="C3886" t="s">
        <v>208</v>
      </c>
      <c r="D3886">
        <v>12</v>
      </c>
      <c r="E3886">
        <v>5</v>
      </c>
      <c r="F3886">
        <v>7</v>
      </c>
      <c r="G3886">
        <v>6</v>
      </c>
      <c r="H3886">
        <v>98</v>
      </c>
      <c r="J3886">
        <v>97</v>
      </c>
      <c r="K3886">
        <v>98</v>
      </c>
      <c r="L3886">
        <v>100</v>
      </c>
      <c r="M3886">
        <v>95</v>
      </c>
      <c r="N3886">
        <v>92</v>
      </c>
      <c r="O3886">
        <v>88</v>
      </c>
      <c r="P3886">
        <v>92</v>
      </c>
      <c r="Q3886">
        <v>92</v>
      </c>
      <c r="R3886">
        <v>93</v>
      </c>
      <c r="T3886" s="34">
        <f>_xlfn.XLOOKUP(B3886,Demog!$A$2:$A$219,Demog!$P$2:$P$219,,,2)</f>
        <v>38257</v>
      </c>
      <c r="U3886" s="34">
        <f t="shared" si="60"/>
        <v>32</v>
      </c>
      <c r="V3886" s="13">
        <f>IF(OR(Table1[[#This Row],[7d_positivity_public]]=0,ISBLANK(Table1[[#This Row],[7d_positivity_public]])),"",(Table1[[#This Row],[7d_positivity_public]]-Table1[[#This Row],[7d_positivity_all]])/Table1[[#This Row],[7d_positivity_public]])</f>
        <v>0.16666666666666666</v>
      </c>
      <c r="W3886">
        <v>5</v>
      </c>
    </row>
    <row r="3887" spans="1:23" x14ac:dyDescent="0.25">
      <c r="A3887" s="10">
        <v>44474</v>
      </c>
      <c r="B3887">
        <v>4116</v>
      </c>
      <c r="C3887" t="s">
        <v>209</v>
      </c>
      <c r="D3887">
        <v>7</v>
      </c>
      <c r="E3887">
        <v>6</v>
      </c>
      <c r="F3887">
        <v>1</v>
      </c>
      <c r="G3887">
        <v>4</v>
      </c>
      <c r="H3887">
        <v>94</v>
      </c>
      <c r="J3887">
        <v>96</v>
      </c>
      <c r="K3887">
        <v>94</v>
      </c>
      <c r="L3887">
        <v>95</v>
      </c>
      <c r="M3887">
        <v>94</v>
      </c>
      <c r="N3887">
        <v>89</v>
      </c>
      <c r="O3887">
        <v>86</v>
      </c>
      <c r="P3887">
        <v>89</v>
      </c>
      <c r="Q3887">
        <v>88</v>
      </c>
      <c r="R3887">
        <v>91</v>
      </c>
      <c r="T3887" s="34">
        <f>_xlfn.XLOOKUP(B3887,Demog!$A$2:$A$219,Demog!$P$2:$P$219,,,2)</f>
        <v>24167</v>
      </c>
      <c r="U3887" s="34">
        <f t="shared" si="60"/>
        <v>12</v>
      </c>
      <c r="V3887" s="13">
        <f>IF(OR(Table1[[#This Row],[7d_positivity_public]]=0,ISBLANK(Table1[[#This Row],[7d_positivity_public]])),"",(Table1[[#This Row],[7d_positivity_public]]-Table1[[#This Row],[7d_positivity_all]])/Table1[[#This Row],[7d_positivity_public]])</f>
        <v>0.25</v>
      </c>
      <c r="W3887">
        <v>3</v>
      </c>
    </row>
    <row r="3888" spans="1:23" x14ac:dyDescent="0.25">
      <c r="A3888" s="10">
        <v>44474</v>
      </c>
      <c r="B3888">
        <v>4117</v>
      </c>
      <c r="C3888" t="s">
        <v>210</v>
      </c>
      <c r="D3888">
        <v>7</v>
      </c>
      <c r="E3888">
        <v>8</v>
      </c>
      <c r="F3888">
        <v>-1</v>
      </c>
      <c r="G3888">
        <v>4</v>
      </c>
      <c r="H3888">
        <v>93</v>
      </c>
      <c r="J3888">
        <v>90</v>
      </c>
      <c r="K3888">
        <v>93</v>
      </c>
      <c r="L3888">
        <v>93</v>
      </c>
      <c r="M3888">
        <v>94</v>
      </c>
      <c r="N3888">
        <v>87</v>
      </c>
      <c r="O3888">
        <v>82</v>
      </c>
      <c r="P3888">
        <v>88</v>
      </c>
      <c r="Q3888">
        <v>85</v>
      </c>
      <c r="R3888">
        <v>91</v>
      </c>
      <c r="T3888" s="34">
        <f>_xlfn.XLOOKUP(B3888,Demog!$A$2:$A$219,Demog!$P$2:$P$219,,,2)</f>
        <v>29704</v>
      </c>
      <c r="U3888" s="34">
        <f t="shared" si="60"/>
        <v>15</v>
      </c>
      <c r="V3888" s="13">
        <f>IF(OR(Table1[[#This Row],[7d_positivity_public]]=0,ISBLANK(Table1[[#This Row],[7d_positivity_public]])),"",(Table1[[#This Row],[7d_positivity_public]]-Table1[[#This Row],[7d_positivity_all]])/Table1[[#This Row],[7d_positivity_public]])</f>
        <v>0.25</v>
      </c>
      <c r="W3888">
        <v>3</v>
      </c>
    </row>
    <row r="3889" spans="1:23" x14ac:dyDescent="0.25">
      <c r="A3889" s="10">
        <v>44474</v>
      </c>
      <c r="B3889">
        <v>4118</v>
      </c>
      <c r="C3889" t="s">
        <v>211</v>
      </c>
      <c r="D3889">
        <v>4</v>
      </c>
      <c r="E3889">
        <v>5</v>
      </c>
      <c r="F3889">
        <v>-1</v>
      </c>
      <c r="G3889">
        <v>1</v>
      </c>
      <c r="H3889">
        <v>92</v>
      </c>
      <c r="J3889">
        <v>89</v>
      </c>
      <c r="K3889">
        <v>92</v>
      </c>
      <c r="L3889">
        <v>91</v>
      </c>
      <c r="M3889">
        <v>94</v>
      </c>
      <c r="N3889">
        <v>87</v>
      </c>
      <c r="O3889">
        <v>81</v>
      </c>
      <c r="P3889">
        <v>88</v>
      </c>
      <c r="Q3889">
        <v>84</v>
      </c>
      <c r="R3889">
        <v>92</v>
      </c>
      <c r="T3889" s="34">
        <f>_xlfn.XLOOKUP(B3889,Demog!$A$2:$A$219,Demog!$P$2:$P$219,,,2)</f>
        <v>10408</v>
      </c>
      <c r="U3889" s="34">
        <f t="shared" si="60"/>
        <v>3</v>
      </c>
      <c r="V3889" s="13">
        <f>IF(OR(Table1[[#This Row],[7d_positivity_public]]=0,ISBLANK(Table1[[#This Row],[7d_positivity_public]])),"",(Table1[[#This Row],[7d_positivity_public]]-Table1[[#This Row],[7d_positivity_all]])/Table1[[#This Row],[7d_positivity_public]])</f>
        <v>0</v>
      </c>
      <c r="W3889">
        <v>1</v>
      </c>
    </row>
    <row r="3890" spans="1:23" x14ac:dyDescent="0.25">
      <c r="A3890" s="10">
        <v>44474</v>
      </c>
      <c r="B3890">
        <v>4119</v>
      </c>
      <c r="C3890" t="s">
        <v>212</v>
      </c>
      <c r="D3890">
        <v>9</v>
      </c>
      <c r="E3890">
        <v>11</v>
      </c>
      <c r="F3890">
        <v>-2</v>
      </c>
      <c r="G3890">
        <v>6</v>
      </c>
      <c r="H3890">
        <v>90</v>
      </c>
      <c r="J3890">
        <v>87</v>
      </c>
      <c r="K3890">
        <v>91</v>
      </c>
      <c r="L3890">
        <v>89</v>
      </c>
      <c r="M3890">
        <v>92</v>
      </c>
      <c r="N3890">
        <v>84</v>
      </c>
      <c r="O3890">
        <v>75</v>
      </c>
      <c r="P3890">
        <v>85</v>
      </c>
      <c r="Q3890">
        <v>81</v>
      </c>
      <c r="R3890">
        <v>88</v>
      </c>
      <c r="T3890" s="34">
        <f>_xlfn.XLOOKUP(B3890,Demog!$A$2:$A$219,Demog!$P$2:$P$219,,,2)</f>
        <v>19497</v>
      </c>
      <c r="U3890" s="34">
        <f t="shared" si="60"/>
        <v>12</v>
      </c>
      <c r="V3890" s="13">
        <f>IF(OR(Table1[[#This Row],[7d_positivity_public]]=0,ISBLANK(Table1[[#This Row],[7d_positivity_public]])),"",(Table1[[#This Row],[7d_positivity_public]]-Table1[[#This Row],[7d_positivity_all]])/Table1[[#This Row],[7d_positivity_public]])</f>
        <v>0.16666666666666666</v>
      </c>
      <c r="W3890">
        <v>5</v>
      </c>
    </row>
    <row r="3891" spans="1:23" x14ac:dyDescent="0.25">
      <c r="A3891" s="10">
        <v>44474</v>
      </c>
      <c r="B3891">
        <v>4121</v>
      </c>
      <c r="C3891" t="s">
        <v>213</v>
      </c>
      <c r="D3891">
        <v>5</v>
      </c>
      <c r="E3891">
        <v>1</v>
      </c>
      <c r="F3891">
        <v>4</v>
      </c>
      <c r="G3891">
        <v>3</v>
      </c>
      <c r="H3891">
        <v>90</v>
      </c>
      <c r="J3891">
        <v>87</v>
      </c>
      <c r="K3891">
        <v>91</v>
      </c>
      <c r="L3891">
        <v>88</v>
      </c>
      <c r="M3891">
        <v>94</v>
      </c>
      <c r="N3891">
        <v>85</v>
      </c>
      <c r="O3891">
        <v>77</v>
      </c>
      <c r="P3891">
        <v>85</v>
      </c>
      <c r="Q3891">
        <v>79</v>
      </c>
      <c r="R3891">
        <v>91</v>
      </c>
      <c r="T3891" s="34">
        <f>_xlfn.XLOOKUP(B3891,Demog!$A$2:$A$219,Demog!$P$2:$P$219,,,2)</f>
        <v>16859</v>
      </c>
      <c r="U3891" s="34">
        <f t="shared" si="60"/>
        <v>6</v>
      </c>
      <c r="V3891" s="13">
        <f>IF(OR(Table1[[#This Row],[7d_positivity_public]]=0,ISBLANK(Table1[[#This Row],[7d_positivity_public]])),"",(Table1[[#This Row],[7d_positivity_public]]-Table1[[#This Row],[7d_positivity_all]])/Table1[[#This Row],[7d_positivity_public]])</f>
        <v>0.33333333333333331</v>
      </c>
      <c r="W3891">
        <v>2</v>
      </c>
    </row>
    <row r="3892" spans="1:23" x14ac:dyDescent="0.25">
      <c r="A3892" s="10">
        <v>44474</v>
      </c>
      <c r="B3892">
        <v>4122</v>
      </c>
      <c r="C3892" t="s">
        <v>214</v>
      </c>
      <c r="D3892">
        <v>7</v>
      </c>
      <c r="E3892">
        <v>5</v>
      </c>
      <c r="F3892">
        <v>2</v>
      </c>
      <c r="G3892">
        <v>3</v>
      </c>
      <c r="H3892">
        <v>90</v>
      </c>
      <c r="J3892">
        <v>92</v>
      </c>
      <c r="K3892">
        <v>90</v>
      </c>
      <c r="L3892">
        <v>84</v>
      </c>
      <c r="M3892">
        <v>94</v>
      </c>
      <c r="N3892">
        <v>83</v>
      </c>
      <c r="O3892">
        <v>76</v>
      </c>
      <c r="P3892">
        <v>83</v>
      </c>
      <c r="Q3892">
        <v>72</v>
      </c>
      <c r="R3892">
        <v>91</v>
      </c>
      <c r="T3892" s="34">
        <f>_xlfn.XLOOKUP(B3892,Demog!$A$2:$A$219,Demog!$P$2:$P$219,,,2)</f>
        <v>4837</v>
      </c>
      <c r="U3892" s="34">
        <f t="shared" si="60"/>
        <v>2</v>
      </c>
      <c r="V3892" s="13">
        <f>IF(OR(Table1[[#This Row],[7d_positivity_public]]=0,ISBLANK(Table1[[#This Row],[7d_positivity_public]])),"",(Table1[[#This Row],[7d_positivity_public]]-Table1[[#This Row],[7d_positivity_all]])/Table1[[#This Row],[7d_positivity_public]])</f>
        <v>0</v>
      </c>
      <c r="W3892">
        <v>3</v>
      </c>
    </row>
    <row r="3893" spans="1:23" x14ac:dyDescent="0.25">
      <c r="A3893" s="10">
        <v>44474</v>
      </c>
      <c r="B3893">
        <v>4123</v>
      </c>
      <c r="C3893" t="s">
        <v>215</v>
      </c>
      <c r="D3893">
        <v>4</v>
      </c>
      <c r="E3893">
        <v>6</v>
      </c>
      <c r="F3893">
        <v>-2</v>
      </c>
      <c r="G3893">
        <v>2</v>
      </c>
      <c r="H3893">
        <v>92</v>
      </c>
      <c r="J3893">
        <v>90</v>
      </c>
      <c r="K3893">
        <v>92</v>
      </c>
      <c r="L3893">
        <v>91</v>
      </c>
      <c r="M3893">
        <v>94</v>
      </c>
      <c r="N3893">
        <v>85</v>
      </c>
      <c r="O3893">
        <v>79</v>
      </c>
      <c r="P3893">
        <v>86</v>
      </c>
      <c r="Q3893">
        <v>82</v>
      </c>
      <c r="R3893">
        <v>90</v>
      </c>
      <c r="T3893" s="34">
        <f>_xlfn.XLOOKUP(B3893,Demog!$A$2:$A$219,Demog!$P$2:$P$219,,,2)</f>
        <v>37985</v>
      </c>
      <c r="U3893" s="34">
        <f t="shared" si="60"/>
        <v>11</v>
      </c>
      <c r="V3893" s="13">
        <f>IF(OR(Table1[[#This Row],[7d_positivity_public]]=0,ISBLANK(Table1[[#This Row],[7d_positivity_public]])),"",(Table1[[#This Row],[7d_positivity_public]]-Table1[[#This Row],[7d_positivity_all]])/Table1[[#This Row],[7d_positivity_public]])</f>
        <v>0</v>
      </c>
      <c r="W3893">
        <v>2</v>
      </c>
    </row>
    <row r="3894" spans="1:23" x14ac:dyDescent="0.25">
      <c r="A3894" s="10">
        <v>44474</v>
      </c>
      <c r="B3894">
        <v>4124</v>
      </c>
      <c r="C3894" t="s">
        <v>216</v>
      </c>
      <c r="D3894">
        <v>16</v>
      </c>
      <c r="E3894">
        <v>12</v>
      </c>
      <c r="F3894">
        <v>4</v>
      </c>
      <c r="G3894">
        <v>5</v>
      </c>
      <c r="H3894">
        <v>87</v>
      </c>
      <c r="J3894">
        <v>85</v>
      </c>
      <c r="K3894">
        <v>87</v>
      </c>
      <c r="L3894">
        <v>82</v>
      </c>
      <c r="M3894">
        <v>91</v>
      </c>
      <c r="N3894">
        <v>80</v>
      </c>
      <c r="O3894">
        <v>71</v>
      </c>
      <c r="P3894">
        <v>80</v>
      </c>
      <c r="Q3894">
        <v>72</v>
      </c>
      <c r="R3894">
        <v>88</v>
      </c>
      <c r="T3894" s="34">
        <f>_xlfn.XLOOKUP(B3894,Demog!$A$2:$A$219,Demog!$P$2:$P$219,,,2)</f>
        <v>14894</v>
      </c>
      <c r="U3894" s="34">
        <f t="shared" si="60"/>
        <v>17</v>
      </c>
      <c r="V3894" s="13">
        <f>IF(OR(Table1[[#This Row],[7d_positivity_public]]=0,ISBLANK(Table1[[#This Row],[7d_positivity_public]])),"",(Table1[[#This Row],[7d_positivity_public]]-Table1[[#This Row],[7d_positivity_all]])/Table1[[#This Row],[7d_positivity_public]])</f>
        <v>0</v>
      </c>
      <c r="W3894">
        <v>5</v>
      </c>
    </row>
    <row r="3895" spans="1:23" x14ac:dyDescent="0.25">
      <c r="A3895" s="10">
        <v>44474</v>
      </c>
      <c r="B3895">
        <v>4125</v>
      </c>
      <c r="C3895" t="s">
        <v>217</v>
      </c>
      <c r="D3895">
        <v>16</v>
      </c>
      <c r="E3895">
        <v>0</v>
      </c>
      <c r="F3895">
        <v>16</v>
      </c>
      <c r="G3895">
        <v>14</v>
      </c>
      <c r="H3895">
        <v>82</v>
      </c>
      <c r="J3895">
        <v>76</v>
      </c>
      <c r="K3895">
        <v>83</v>
      </c>
      <c r="L3895">
        <v>75</v>
      </c>
      <c r="M3895">
        <v>88</v>
      </c>
      <c r="N3895">
        <v>75</v>
      </c>
      <c r="O3895">
        <v>62</v>
      </c>
      <c r="P3895">
        <v>76</v>
      </c>
      <c r="Q3895">
        <v>64</v>
      </c>
      <c r="R3895">
        <v>85</v>
      </c>
      <c r="T3895" s="34">
        <f>_xlfn.XLOOKUP(B3895,Demog!$A$2:$A$219,Demog!$P$2:$P$219,,,2)</f>
        <v>2885</v>
      </c>
      <c r="U3895" s="34">
        <f t="shared" si="60"/>
        <v>3</v>
      </c>
      <c r="V3895" s="13">
        <f>IF(OR(Table1[[#This Row],[7d_positivity_public]]=0,ISBLANK(Table1[[#This Row],[7d_positivity_public]])),"",(Table1[[#This Row],[7d_positivity_public]]-Table1[[#This Row],[7d_positivity_all]])/Table1[[#This Row],[7d_positivity_public]])</f>
        <v>7.1428571428571425E-2</v>
      </c>
      <c r="W3895">
        <v>13</v>
      </c>
    </row>
    <row r="3896" spans="1:23" x14ac:dyDescent="0.25">
      <c r="A3896" s="10">
        <v>44474</v>
      </c>
      <c r="B3896">
        <v>4131</v>
      </c>
      <c r="C3896" t="s">
        <v>218</v>
      </c>
      <c r="D3896">
        <v>3</v>
      </c>
      <c r="E3896">
        <v>1</v>
      </c>
      <c r="F3896">
        <v>2</v>
      </c>
      <c r="G3896">
        <v>2</v>
      </c>
      <c r="H3896">
        <v>95</v>
      </c>
      <c r="J3896">
        <v>97</v>
      </c>
      <c r="K3896">
        <v>95</v>
      </c>
      <c r="L3896">
        <v>92</v>
      </c>
      <c r="M3896">
        <v>96</v>
      </c>
      <c r="N3896">
        <v>91</v>
      </c>
      <c r="O3896">
        <v>89</v>
      </c>
      <c r="P3896">
        <v>91</v>
      </c>
      <c r="Q3896">
        <v>86</v>
      </c>
      <c r="R3896">
        <v>94</v>
      </c>
      <c r="T3896" s="34">
        <f>_xlfn.XLOOKUP(B3896,Demog!$A$2:$A$219,Demog!$P$2:$P$219,,,2)</f>
        <v>22020</v>
      </c>
      <c r="U3896" s="34">
        <f t="shared" si="60"/>
        <v>5</v>
      </c>
      <c r="V3896" s="13">
        <f>IF(OR(Table1[[#This Row],[7d_positivity_public]]=0,ISBLANK(Table1[[#This Row],[7d_positivity_public]])),"",(Table1[[#This Row],[7d_positivity_public]]-Table1[[#This Row],[7d_positivity_all]])/Table1[[#This Row],[7d_positivity_public]])</f>
        <v>0</v>
      </c>
      <c r="W3896">
        <v>2</v>
      </c>
    </row>
    <row r="3897" spans="1:23" x14ac:dyDescent="0.25">
      <c r="A3897" s="10">
        <v>44474</v>
      </c>
      <c r="B3897">
        <v>4132</v>
      </c>
      <c r="C3897" t="s">
        <v>219</v>
      </c>
      <c r="D3897">
        <v>8</v>
      </c>
      <c r="E3897">
        <v>4</v>
      </c>
      <c r="F3897">
        <v>4</v>
      </c>
      <c r="G3897">
        <v>5</v>
      </c>
      <c r="H3897">
        <v>93</v>
      </c>
      <c r="J3897">
        <v>92</v>
      </c>
      <c r="K3897">
        <v>93</v>
      </c>
      <c r="L3897">
        <v>91</v>
      </c>
      <c r="M3897">
        <v>94</v>
      </c>
      <c r="N3897">
        <v>88</v>
      </c>
      <c r="O3897">
        <v>84</v>
      </c>
      <c r="P3897">
        <v>89</v>
      </c>
      <c r="Q3897">
        <v>84</v>
      </c>
      <c r="R3897">
        <v>92</v>
      </c>
      <c r="T3897" s="34">
        <f>_xlfn.XLOOKUP(B3897,Demog!$A$2:$A$219,Demog!$P$2:$P$219,,,2)</f>
        <v>19325</v>
      </c>
      <c r="U3897" s="34">
        <f t="shared" si="60"/>
        <v>11</v>
      </c>
      <c r="V3897" s="13">
        <f>IF(OR(Table1[[#This Row],[7d_positivity_public]]=0,ISBLANK(Table1[[#This Row],[7d_positivity_public]])),"",(Table1[[#This Row],[7d_positivity_public]]-Table1[[#This Row],[7d_positivity_all]])/Table1[[#This Row],[7d_positivity_public]])</f>
        <v>0.2</v>
      </c>
      <c r="W3897">
        <v>4</v>
      </c>
    </row>
    <row r="3898" spans="1:23" x14ac:dyDescent="0.25">
      <c r="A3898" s="10">
        <v>44474</v>
      </c>
      <c r="B3898">
        <v>4133</v>
      </c>
      <c r="C3898" t="s">
        <v>220</v>
      </c>
      <c r="D3898">
        <v>1</v>
      </c>
      <c r="E3898">
        <v>3</v>
      </c>
      <c r="F3898">
        <v>-2</v>
      </c>
      <c r="G3898">
        <v>1</v>
      </c>
      <c r="H3898">
        <v>93</v>
      </c>
      <c r="J3898">
        <v>91</v>
      </c>
      <c r="K3898">
        <v>93</v>
      </c>
      <c r="L3898">
        <v>89</v>
      </c>
      <c r="M3898">
        <v>95</v>
      </c>
      <c r="N3898">
        <v>89</v>
      </c>
      <c r="O3898">
        <v>82</v>
      </c>
      <c r="P3898">
        <v>90</v>
      </c>
      <c r="Q3898">
        <v>83</v>
      </c>
      <c r="R3898">
        <v>94</v>
      </c>
      <c r="T3898" s="34">
        <f>_xlfn.XLOOKUP(B3898,Demog!$A$2:$A$219,Demog!$P$2:$P$219,,,2)</f>
        <v>11675</v>
      </c>
      <c r="U3898" s="34">
        <f t="shared" si="60"/>
        <v>1</v>
      </c>
      <c r="V3898" s="13">
        <f>IF(OR(Table1[[#This Row],[7d_positivity_public]]=0,ISBLANK(Table1[[#This Row],[7d_positivity_public]])),"",(Table1[[#This Row],[7d_positivity_public]]-Table1[[#This Row],[7d_positivity_all]])/Table1[[#This Row],[7d_positivity_public]])</f>
        <v>0</v>
      </c>
      <c r="W3898">
        <v>1</v>
      </c>
    </row>
    <row r="3899" spans="1:23" x14ac:dyDescent="0.25">
      <c r="A3899" s="10">
        <v>44474</v>
      </c>
      <c r="B3899">
        <v>4134</v>
      </c>
      <c r="C3899" t="s">
        <v>221</v>
      </c>
      <c r="D3899">
        <v>2</v>
      </c>
      <c r="E3899">
        <v>3</v>
      </c>
      <c r="F3899">
        <v>-1</v>
      </c>
      <c r="G3899">
        <v>2</v>
      </c>
      <c r="H3899">
        <v>95</v>
      </c>
      <c r="J3899">
        <v>93</v>
      </c>
      <c r="K3899">
        <v>95</v>
      </c>
      <c r="L3899">
        <v>92</v>
      </c>
      <c r="M3899">
        <v>96</v>
      </c>
      <c r="N3899">
        <v>91</v>
      </c>
      <c r="O3899">
        <v>86</v>
      </c>
      <c r="P3899">
        <v>91</v>
      </c>
      <c r="Q3899">
        <v>86</v>
      </c>
      <c r="R3899">
        <v>93</v>
      </c>
      <c r="T3899" s="34">
        <f>_xlfn.XLOOKUP(B3899,Demog!$A$2:$A$219,Demog!$P$2:$P$219,,,2)</f>
        <v>11672</v>
      </c>
      <c r="U3899" s="34">
        <f t="shared" si="60"/>
        <v>2</v>
      </c>
      <c r="V3899" s="13">
        <f>IF(OR(Table1[[#This Row],[7d_positivity_public]]=0,ISBLANK(Table1[[#This Row],[7d_positivity_public]])),"",(Table1[[#This Row],[7d_positivity_public]]-Table1[[#This Row],[7d_positivity_all]])/Table1[[#This Row],[7d_positivity_public]])</f>
        <v>0.5</v>
      </c>
      <c r="W3899">
        <v>1</v>
      </c>
    </row>
    <row r="3900" spans="1:23" x14ac:dyDescent="0.25">
      <c r="A3900" s="10">
        <v>44474</v>
      </c>
      <c r="B3900">
        <v>4141</v>
      </c>
      <c r="C3900" t="s">
        <v>222</v>
      </c>
      <c r="D3900">
        <v>0</v>
      </c>
      <c r="E3900">
        <v>8</v>
      </c>
      <c r="F3900">
        <v>-8</v>
      </c>
      <c r="G3900">
        <v>0</v>
      </c>
      <c r="H3900">
        <v>82</v>
      </c>
      <c r="J3900">
        <v>75</v>
      </c>
      <c r="K3900">
        <v>82</v>
      </c>
      <c r="L3900">
        <v>72</v>
      </c>
      <c r="M3900">
        <v>88</v>
      </c>
      <c r="N3900">
        <v>76</v>
      </c>
      <c r="O3900">
        <v>63</v>
      </c>
      <c r="P3900">
        <v>77</v>
      </c>
      <c r="Q3900">
        <v>62</v>
      </c>
      <c r="R3900">
        <v>85</v>
      </c>
      <c r="T3900" s="34">
        <f>_xlfn.XLOOKUP(B3900,Demog!$A$2:$A$219,Demog!$P$2:$P$219,,,2)</f>
        <v>10557</v>
      </c>
      <c r="U3900" s="34">
        <f t="shared" si="60"/>
        <v>0</v>
      </c>
      <c r="V3900" s="13" t="str">
        <f>IF(OR(Table1[[#This Row],[7d_positivity_public]]=0,ISBLANK(Table1[[#This Row],[7d_positivity_public]])),"",(Table1[[#This Row],[7d_positivity_public]]-Table1[[#This Row],[7d_positivity_all]])/Table1[[#This Row],[7d_positivity_public]])</f>
        <v/>
      </c>
      <c r="W3900">
        <v>0</v>
      </c>
    </row>
    <row r="3901" spans="1:23" x14ac:dyDescent="0.25">
      <c r="A3901" s="10">
        <v>44474</v>
      </c>
      <c r="B3901">
        <v>4142</v>
      </c>
      <c r="C3901" t="s">
        <v>223</v>
      </c>
      <c r="D3901">
        <v>0</v>
      </c>
      <c r="E3901">
        <v>3</v>
      </c>
      <c r="F3901">
        <v>-3</v>
      </c>
      <c r="G3901">
        <v>0</v>
      </c>
      <c r="H3901">
        <v>94</v>
      </c>
      <c r="J3901">
        <v>88</v>
      </c>
      <c r="K3901">
        <v>94</v>
      </c>
      <c r="L3901">
        <v>91</v>
      </c>
      <c r="M3901">
        <v>95</v>
      </c>
      <c r="N3901">
        <v>90</v>
      </c>
      <c r="O3901">
        <v>76</v>
      </c>
      <c r="P3901">
        <v>90</v>
      </c>
      <c r="Q3901">
        <v>84</v>
      </c>
      <c r="R3901">
        <v>92</v>
      </c>
      <c r="T3901" s="34">
        <f>_xlfn.XLOOKUP(B3901,Demog!$A$2:$A$219,Demog!$P$2:$P$219,,,2)</f>
        <v>4732</v>
      </c>
      <c r="U3901" s="34">
        <f t="shared" si="60"/>
        <v>0</v>
      </c>
      <c r="V3901" s="13" t="str">
        <f>IF(OR(Table1[[#This Row],[7d_positivity_public]]=0,ISBLANK(Table1[[#This Row],[7d_positivity_public]])),"",(Table1[[#This Row],[7d_positivity_public]]-Table1[[#This Row],[7d_positivity_all]])/Table1[[#This Row],[7d_positivity_public]])</f>
        <v/>
      </c>
      <c r="W3901">
        <v>0</v>
      </c>
    </row>
    <row r="3902" spans="1:23" x14ac:dyDescent="0.25">
      <c r="A3902" s="10">
        <v>44474</v>
      </c>
      <c r="B3902">
        <v>4211</v>
      </c>
      <c r="C3902" t="s">
        <v>224</v>
      </c>
      <c r="D3902">
        <v>9</v>
      </c>
      <c r="E3902">
        <v>11</v>
      </c>
      <c r="F3902">
        <v>-2</v>
      </c>
      <c r="G3902">
        <v>5</v>
      </c>
      <c r="H3902">
        <v>87</v>
      </c>
      <c r="J3902">
        <v>86</v>
      </c>
      <c r="K3902">
        <v>88</v>
      </c>
      <c r="L3902">
        <v>82</v>
      </c>
      <c r="M3902">
        <v>91</v>
      </c>
      <c r="N3902">
        <v>81</v>
      </c>
      <c r="O3902">
        <v>72</v>
      </c>
      <c r="P3902">
        <v>82</v>
      </c>
      <c r="Q3902">
        <v>72</v>
      </c>
      <c r="R3902">
        <v>88</v>
      </c>
      <c r="T3902" s="34">
        <f>_xlfn.XLOOKUP(B3902,Demog!$A$2:$A$219,Demog!$P$2:$P$219,,,2)</f>
        <v>17780</v>
      </c>
      <c r="U3902" s="34">
        <f t="shared" si="60"/>
        <v>11</v>
      </c>
      <c r="V3902" s="13">
        <f>IF(OR(Table1[[#This Row],[7d_positivity_public]]=0,ISBLANK(Table1[[#This Row],[7d_positivity_public]])),"",(Table1[[#This Row],[7d_positivity_public]]-Table1[[#This Row],[7d_positivity_all]])/Table1[[#This Row],[7d_positivity_public]])</f>
        <v>0.2</v>
      </c>
      <c r="W3902">
        <v>4</v>
      </c>
    </row>
    <row r="3903" spans="1:23" x14ac:dyDescent="0.25">
      <c r="A3903" s="10">
        <v>44474</v>
      </c>
      <c r="B3903">
        <v>4212</v>
      </c>
      <c r="C3903" t="s">
        <v>225</v>
      </c>
      <c r="D3903">
        <v>7</v>
      </c>
      <c r="E3903">
        <v>15</v>
      </c>
      <c r="F3903">
        <v>-8</v>
      </c>
      <c r="G3903">
        <v>4</v>
      </c>
      <c r="H3903">
        <v>85</v>
      </c>
      <c r="J3903">
        <v>80</v>
      </c>
      <c r="K3903">
        <v>85</v>
      </c>
      <c r="L3903">
        <v>79</v>
      </c>
      <c r="M3903">
        <v>90</v>
      </c>
      <c r="N3903">
        <v>77</v>
      </c>
      <c r="O3903">
        <v>66</v>
      </c>
      <c r="P3903">
        <v>78</v>
      </c>
      <c r="Q3903">
        <v>67</v>
      </c>
      <c r="R3903">
        <v>86</v>
      </c>
      <c r="T3903" s="34">
        <f>_xlfn.XLOOKUP(B3903,Demog!$A$2:$A$219,Demog!$P$2:$P$219,,,2)</f>
        <v>40598</v>
      </c>
      <c r="U3903" s="34">
        <f t="shared" si="60"/>
        <v>20</v>
      </c>
      <c r="V3903" s="13">
        <f>IF(OR(Table1[[#This Row],[7d_positivity_public]]=0,ISBLANK(Table1[[#This Row],[7d_positivity_public]])),"",(Table1[[#This Row],[7d_positivity_public]]-Table1[[#This Row],[7d_positivity_all]])/Table1[[#This Row],[7d_positivity_public]])</f>
        <v>0</v>
      </c>
      <c r="W3903">
        <v>4</v>
      </c>
    </row>
    <row r="3904" spans="1:23" x14ac:dyDescent="0.25">
      <c r="A3904" s="10">
        <v>44477</v>
      </c>
      <c r="B3904">
        <v>1260</v>
      </c>
      <c r="C3904" t="s">
        <v>83</v>
      </c>
      <c r="D3904">
        <v>6</v>
      </c>
      <c r="E3904">
        <v>10</v>
      </c>
      <c r="F3904">
        <v>-4</v>
      </c>
      <c r="G3904">
        <v>5</v>
      </c>
      <c r="H3904">
        <v>79</v>
      </c>
      <c r="J3904">
        <v>59</v>
      </c>
      <c r="K3904">
        <v>80</v>
      </c>
      <c r="L3904">
        <v>70</v>
      </c>
      <c r="M3904">
        <v>85</v>
      </c>
      <c r="N3904">
        <v>71</v>
      </c>
      <c r="O3904">
        <v>50</v>
      </c>
      <c r="P3904">
        <v>72</v>
      </c>
      <c r="Q3904">
        <v>56</v>
      </c>
      <c r="R3904">
        <v>81</v>
      </c>
      <c r="T3904" s="34">
        <f>_xlfn.XLOOKUP(B3904,Demog!$A$2:$A$219,Demog!$P$2:$P$219,,,2)</f>
        <v>8611</v>
      </c>
      <c r="U3904" s="34">
        <f t="shared" si="60"/>
        <v>4</v>
      </c>
      <c r="V3904" s="13">
        <f>IF(OR(Table1[[#This Row],[7d_positivity_public]]=0,ISBLANK(Table1[[#This Row],[7d_positivity_public]])),"",(Table1[[#This Row],[7d_positivity_public]]-Table1[[#This Row],[7d_positivity_all]])/Table1[[#This Row],[7d_positivity_public]])</f>
        <v>0</v>
      </c>
      <c r="W3904">
        <v>5</v>
      </c>
    </row>
    <row r="3905" spans="1:23" x14ac:dyDescent="0.25">
      <c r="A3905" s="10">
        <v>44477</v>
      </c>
      <c r="B3905">
        <v>1270</v>
      </c>
      <c r="C3905" t="s">
        <v>84</v>
      </c>
      <c r="D3905">
        <v>19</v>
      </c>
      <c r="E3905">
        <v>90</v>
      </c>
      <c r="F3905">
        <v>-71</v>
      </c>
      <c r="G3905">
        <v>21</v>
      </c>
      <c r="H3905">
        <v>71</v>
      </c>
      <c r="J3905">
        <v>44</v>
      </c>
      <c r="K3905">
        <v>73</v>
      </c>
      <c r="L3905">
        <v>65</v>
      </c>
      <c r="M3905">
        <v>76</v>
      </c>
      <c r="N3905">
        <v>63</v>
      </c>
      <c r="O3905">
        <v>29</v>
      </c>
      <c r="P3905">
        <v>65</v>
      </c>
      <c r="Q3905">
        <v>50</v>
      </c>
      <c r="R3905">
        <v>71</v>
      </c>
      <c r="T3905" s="34">
        <f>_xlfn.XLOOKUP(B3905,Demog!$A$2:$A$219,Demog!$P$2:$P$219,,,2)</f>
        <v>3469</v>
      </c>
      <c r="U3905" s="34">
        <f t="shared" si="60"/>
        <v>5</v>
      </c>
      <c r="V3905" s="13">
        <f>IF(OR(Table1[[#This Row],[7d_positivity_public]]=0,ISBLANK(Table1[[#This Row],[7d_positivity_public]])),"",(Table1[[#This Row],[7d_positivity_public]]-Table1[[#This Row],[7d_positivity_all]])/Table1[[#This Row],[7d_positivity_public]])</f>
        <v>9.5238095238095233E-2</v>
      </c>
      <c r="W3905">
        <v>19</v>
      </c>
    </row>
    <row r="3906" spans="1:23" x14ac:dyDescent="0.25">
      <c r="A3906" s="10">
        <v>44477</v>
      </c>
      <c r="B3906">
        <v>1310</v>
      </c>
      <c r="C3906" t="s">
        <v>87</v>
      </c>
      <c r="D3906">
        <v>16</v>
      </c>
      <c r="E3906">
        <v>15</v>
      </c>
      <c r="F3906">
        <v>1</v>
      </c>
      <c r="G3906">
        <v>10</v>
      </c>
      <c r="H3906">
        <v>88</v>
      </c>
      <c r="J3906">
        <v>74</v>
      </c>
      <c r="K3906">
        <v>89</v>
      </c>
      <c r="L3906">
        <v>86</v>
      </c>
      <c r="M3906">
        <v>90</v>
      </c>
      <c r="N3906">
        <v>81</v>
      </c>
      <c r="O3906">
        <v>59</v>
      </c>
      <c r="P3906">
        <v>82</v>
      </c>
      <c r="Q3906">
        <v>74</v>
      </c>
      <c r="R3906">
        <v>86</v>
      </c>
      <c r="T3906" s="34">
        <f>_xlfn.XLOOKUP(B3906,Demog!$A$2:$A$219,Demog!$P$2:$P$219,,,2)</f>
        <v>19231</v>
      </c>
      <c r="U3906" s="34">
        <f t="shared" ref="U3906:U3969" si="61">ROUND(T3906*D3906/100000*7,0)</f>
        <v>22</v>
      </c>
      <c r="V3906" s="13">
        <f>IF(OR(Table1[[#This Row],[7d_positivity_public]]=0,ISBLANK(Table1[[#This Row],[7d_positivity_public]])),"",(Table1[[#This Row],[7d_positivity_public]]-Table1[[#This Row],[7d_positivity_all]])/Table1[[#This Row],[7d_positivity_public]])</f>
        <v>0.1</v>
      </c>
      <c r="W3906">
        <v>9</v>
      </c>
    </row>
    <row r="3907" spans="1:23" x14ac:dyDescent="0.25">
      <c r="A3907" s="10">
        <v>44477</v>
      </c>
      <c r="B3907">
        <v>1320</v>
      </c>
      <c r="C3907" t="s">
        <v>89</v>
      </c>
      <c r="D3907">
        <v>20</v>
      </c>
      <c r="E3907">
        <v>15</v>
      </c>
      <c r="F3907">
        <v>5</v>
      </c>
      <c r="G3907">
        <v>10</v>
      </c>
      <c r="H3907">
        <v>86</v>
      </c>
      <c r="J3907">
        <v>81</v>
      </c>
      <c r="K3907">
        <v>86</v>
      </c>
      <c r="L3907">
        <v>80</v>
      </c>
      <c r="M3907">
        <v>90</v>
      </c>
      <c r="N3907">
        <v>80</v>
      </c>
      <c r="O3907">
        <v>69</v>
      </c>
      <c r="P3907">
        <v>80</v>
      </c>
      <c r="Q3907">
        <v>71</v>
      </c>
      <c r="R3907">
        <v>87</v>
      </c>
      <c r="T3907" s="34">
        <f>_xlfn.XLOOKUP(B3907,Demog!$A$2:$A$219,Demog!$P$2:$P$219,,,2)</f>
        <v>41799</v>
      </c>
      <c r="U3907" s="34">
        <f t="shared" si="61"/>
        <v>59</v>
      </c>
      <c r="V3907" s="13">
        <f>IF(OR(Table1[[#This Row],[7d_positivity_public]]=0,ISBLANK(Table1[[#This Row],[7d_positivity_public]])),"",(Table1[[#This Row],[7d_positivity_public]]-Table1[[#This Row],[7d_positivity_all]])/Table1[[#This Row],[7d_positivity_public]])</f>
        <v>0.1</v>
      </c>
      <c r="W3907">
        <v>9</v>
      </c>
    </row>
    <row r="3908" spans="1:23" x14ac:dyDescent="0.25">
      <c r="A3908" s="10">
        <v>44477</v>
      </c>
      <c r="B3908">
        <v>1330</v>
      </c>
      <c r="C3908" t="s">
        <v>91</v>
      </c>
      <c r="D3908">
        <v>7</v>
      </c>
      <c r="E3908">
        <v>2</v>
      </c>
      <c r="F3908">
        <v>5</v>
      </c>
      <c r="G3908">
        <v>6</v>
      </c>
      <c r="H3908">
        <v>80</v>
      </c>
      <c r="J3908">
        <v>65</v>
      </c>
      <c r="K3908">
        <v>81</v>
      </c>
      <c r="L3908">
        <v>79</v>
      </c>
      <c r="M3908">
        <v>82</v>
      </c>
      <c r="N3908">
        <v>73</v>
      </c>
      <c r="O3908">
        <v>50</v>
      </c>
      <c r="P3908">
        <v>74</v>
      </c>
      <c r="Q3908">
        <v>66</v>
      </c>
      <c r="R3908">
        <v>78</v>
      </c>
      <c r="T3908" s="34">
        <f>_xlfn.XLOOKUP(B3908,Demog!$A$2:$A$219,Demog!$P$2:$P$219,,,2)</f>
        <v>5101</v>
      </c>
      <c r="U3908" s="34">
        <f t="shared" si="61"/>
        <v>2</v>
      </c>
      <c r="V3908" s="13">
        <f>IF(OR(Table1[[#This Row],[7d_positivity_public]]=0,ISBLANK(Table1[[#This Row],[7d_positivity_public]])),"",(Table1[[#This Row],[7d_positivity_public]]-Table1[[#This Row],[7d_positivity_all]])/Table1[[#This Row],[7d_positivity_public]])</f>
        <v>0.16666666666666666</v>
      </c>
      <c r="W3908">
        <v>5</v>
      </c>
    </row>
    <row r="3909" spans="1:23" x14ac:dyDescent="0.25">
      <c r="A3909" s="10">
        <v>44477</v>
      </c>
      <c r="B3909">
        <v>1340</v>
      </c>
      <c r="C3909" t="s">
        <v>93</v>
      </c>
      <c r="D3909">
        <v>0</v>
      </c>
      <c r="E3909">
        <v>7</v>
      </c>
      <c r="F3909">
        <v>-7</v>
      </c>
      <c r="G3909">
        <v>0</v>
      </c>
      <c r="H3909">
        <v>81</v>
      </c>
      <c r="J3909">
        <v>67</v>
      </c>
      <c r="K3909">
        <v>82</v>
      </c>
      <c r="L3909">
        <v>77</v>
      </c>
      <c r="M3909">
        <v>85</v>
      </c>
      <c r="N3909">
        <v>75</v>
      </c>
      <c r="O3909">
        <v>55</v>
      </c>
      <c r="P3909">
        <v>76</v>
      </c>
      <c r="Q3909">
        <v>66</v>
      </c>
      <c r="R3909">
        <v>81</v>
      </c>
      <c r="T3909" s="34">
        <f>_xlfn.XLOOKUP(B3909,Demog!$A$2:$A$219,Demog!$P$2:$P$219,,,2)</f>
        <v>4781</v>
      </c>
      <c r="U3909" s="34">
        <f t="shared" si="61"/>
        <v>0</v>
      </c>
      <c r="V3909" s="13" t="str">
        <f>IF(OR(Table1[[#This Row],[7d_positivity_public]]=0,ISBLANK(Table1[[#This Row],[7d_positivity_public]])),"",(Table1[[#This Row],[7d_positivity_public]]-Table1[[#This Row],[7d_positivity_all]])/Table1[[#This Row],[7d_positivity_public]])</f>
        <v/>
      </c>
      <c r="W3909">
        <v>0</v>
      </c>
    </row>
    <row r="3910" spans="1:23" x14ac:dyDescent="0.25">
      <c r="A3910" s="10">
        <v>44477</v>
      </c>
      <c r="B3910">
        <v>1350</v>
      </c>
      <c r="C3910" t="s">
        <v>95</v>
      </c>
      <c r="D3910">
        <v>8</v>
      </c>
      <c r="E3910">
        <v>14</v>
      </c>
      <c r="F3910">
        <v>-6</v>
      </c>
      <c r="G3910">
        <v>8</v>
      </c>
      <c r="H3910">
        <v>76</v>
      </c>
      <c r="J3910">
        <v>57</v>
      </c>
      <c r="K3910">
        <v>77</v>
      </c>
      <c r="L3910">
        <v>66</v>
      </c>
      <c r="M3910">
        <v>85</v>
      </c>
      <c r="N3910">
        <v>68</v>
      </c>
      <c r="O3910">
        <v>45</v>
      </c>
      <c r="P3910">
        <v>70</v>
      </c>
      <c r="Q3910">
        <v>54</v>
      </c>
      <c r="R3910">
        <v>81</v>
      </c>
      <c r="T3910" s="34">
        <f>_xlfn.XLOOKUP(B3910,Demog!$A$2:$A$219,Demog!$P$2:$P$219,,,2)</f>
        <v>10220</v>
      </c>
      <c r="U3910" s="34">
        <f t="shared" si="61"/>
        <v>6</v>
      </c>
      <c r="V3910" s="13">
        <f>IF(OR(Table1[[#This Row],[7d_positivity_public]]=0,ISBLANK(Table1[[#This Row],[7d_positivity_public]])),"",(Table1[[#This Row],[7d_positivity_public]]-Table1[[#This Row],[7d_positivity_all]])/Table1[[#This Row],[7d_positivity_public]])</f>
        <v>0.125</v>
      </c>
      <c r="W3910">
        <v>7</v>
      </c>
    </row>
    <row r="3911" spans="1:23" x14ac:dyDescent="0.25">
      <c r="A3911" s="10">
        <v>44477</v>
      </c>
      <c r="B3911">
        <v>1361</v>
      </c>
      <c r="C3911" t="s">
        <v>97</v>
      </c>
      <c r="D3911">
        <v>9</v>
      </c>
      <c r="E3911">
        <v>12</v>
      </c>
      <c r="F3911">
        <v>-3</v>
      </c>
      <c r="G3911">
        <v>6</v>
      </c>
      <c r="H3911">
        <v>83</v>
      </c>
      <c r="J3911">
        <v>77</v>
      </c>
      <c r="K3911">
        <v>84</v>
      </c>
      <c r="L3911">
        <v>76</v>
      </c>
      <c r="M3911">
        <v>89</v>
      </c>
      <c r="N3911">
        <v>76</v>
      </c>
      <c r="O3911">
        <v>65</v>
      </c>
      <c r="P3911">
        <v>77</v>
      </c>
      <c r="Q3911">
        <v>65</v>
      </c>
      <c r="R3911">
        <v>86</v>
      </c>
      <c r="T3911" s="34">
        <f>_xlfn.XLOOKUP(B3911,Demog!$A$2:$A$219,Demog!$P$2:$P$219,,,2)</f>
        <v>53266</v>
      </c>
      <c r="U3911" s="34">
        <f t="shared" si="61"/>
        <v>34</v>
      </c>
      <c r="V3911" s="13">
        <f>IF(OR(Table1[[#This Row],[7d_positivity_public]]=0,ISBLANK(Table1[[#This Row],[7d_positivity_public]])),"",(Table1[[#This Row],[7d_positivity_public]]-Table1[[#This Row],[7d_positivity_all]])/Table1[[#This Row],[7d_positivity_public]])</f>
        <v>0.16666666666666666</v>
      </c>
      <c r="W3911">
        <v>5</v>
      </c>
    </row>
    <row r="3912" spans="1:23" x14ac:dyDescent="0.25">
      <c r="A3912" s="10">
        <v>44477</v>
      </c>
      <c r="B3912">
        <v>1362</v>
      </c>
      <c r="C3912" t="s">
        <v>99</v>
      </c>
      <c r="D3912">
        <v>25</v>
      </c>
      <c r="E3912">
        <v>21</v>
      </c>
      <c r="F3912">
        <v>4</v>
      </c>
      <c r="G3912">
        <v>14</v>
      </c>
      <c r="H3912">
        <v>76</v>
      </c>
      <c r="J3912">
        <v>60</v>
      </c>
      <c r="K3912">
        <v>77</v>
      </c>
      <c r="L3912">
        <v>66</v>
      </c>
      <c r="M3912">
        <v>84</v>
      </c>
      <c r="N3912">
        <v>69</v>
      </c>
      <c r="O3912">
        <v>47</v>
      </c>
      <c r="P3912">
        <v>70</v>
      </c>
      <c r="Q3912">
        <v>55</v>
      </c>
      <c r="R3912">
        <v>80</v>
      </c>
      <c r="T3912" s="34">
        <f>_xlfn.XLOOKUP(B3912,Demog!$A$2:$A$219,Demog!$P$2:$P$219,,,2)</f>
        <v>13583</v>
      </c>
      <c r="U3912" s="34">
        <f t="shared" si="61"/>
        <v>24</v>
      </c>
      <c r="V3912" s="13">
        <f>IF(OR(Table1[[#This Row],[7d_positivity_public]]=0,ISBLANK(Table1[[#This Row],[7d_positivity_public]])),"",(Table1[[#This Row],[7d_positivity_public]]-Table1[[#This Row],[7d_positivity_all]])/Table1[[#This Row],[7d_positivity_public]])</f>
        <v>7.1428571428571425E-2</v>
      </c>
      <c r="W3912">
        <v>13</v>
      </c>
    </row>
    <row r="3913" spans="1:23" x14ac:dyDescent="0.25">
      <c r="A3913" s="10">
        <v>44477</v>
      </c>
      <c r="B3913">
        <v>1371</v>
      </c>
      <c r="C3913" t="s">
        <v>101</v>
      </c>
      <c r="D3913">
        <v>6</v>
      </c>
      <c r="E3913">
        <v>29</v>
      </c>
      <c r="F3913">
        <v>-23</v>
      </c>
      <c r="G3913">
        <v>6</v>
      </c>
      <c r="H3913">
        <v>80</v>
      </c>
      <c r="J3913">
        <v>66</v>
      </c>
      <c r="K3913">
        <v>80</v>
      </c>
      <c r="L3913">
        <v>70</v>
      </c>
      <c r="M3913">
        <v>86</v>
      </c>
      <c r="N3913">
        <v>73</v>
      </c>
      <c r="O3913">
        <v>54</v>
      </c>
      <c r="P3913">
        <v>74</v>
      </c>
      <c r="Q3913">
        <v>57</v>
      </c>
      <c r="R3913">
        <v>83</v>
      </c>
      <c r="T3913" s="34">
        <f>_xlfn.XLOOKUP(B3913,Demog!$A$2:$A$219,Demog!$P$2:$P$219,,,2)</f>
        <v>8720</v>
      </c>
      <c r="U3913" s="34">
        <f t="shared" si="61"/>
        <v>4</v>
      </c>
      <c r="V3913" s="13">
        <f>IF(OR(Table1[[#This Row],[7d_positivity_public]]=0,ISBLANK(Table1[[#This Row],[7d_positivity_public]])),"",(Table1[[#This Row],[7d_positivity_public]]-Table1[[#This Row],[7d_positivity_all]])/Table1[[#This Row],[7d_positivity_public]])</f>
        <v>0.16666666666666666</v>
      </c>
      <c r="W3913">
        <v>5</v>
      </c>
    </row>
    <row r="3914" spans="1:23" x14ac:dyDescent="0.25">
      <c r="A3914" s="10">
        <v>44477</v>
      </c>
      <c r="B3914">
        <v>1372</v>
      </c>
      <c r="C3914" t="s">
        <v>103</v>
      </c>
      <c r="D3914">
        <v>14</v>
      </c>
      <c r="E3914">
        <v>19</v>
      </c>
      <c r="F3914">
        <v>-5</v>
      </c>
      <c r="G3914">
        <v>7</v>
      </c>
      <c r="H3914">
        <v>85</v>
      </c>
      <c r="J3914">
        <v>74</v>
      </c>
      <c r="K3914">
        <v>86</v>
      </c>
      <c r="L3914">
        <v>80</v>
      </c>
      <c r="M3914">
        <v>90</v>
      </c>
      <c r="N3914">
        <v>78</v>
      </c>
      <c r="O3914">
        <v>63</v>
      </c>
      <c r="P3914">
        <v>79</v>
      </c>
      <c r="Q3914">
        <v>69</v>
      </c>
      <c r="R3914">
        <v>87</v>
      </c>
      <c r="T3914" s="34">
        <f>_xlfn.XLOOKUP(B3914,Demog!$A$2:$A$219,Demog!$P$2:$P$219,,,2)</f>
        <v>41482</v>
      </c>
      <c r="U3914" s="34">
        <f t="shared" si="61"/>
        <v>41</v>
      </c>
      <c r="V3914" s="13">
        <f>IF(OR(Table1[[#This Row],[7d_positivity_public]]=0,ISBLANK(Table1[[#This Row],[7d_positivity_public]])),"",(Table1[[#This Row],[7d_positivity_public]]-Table1[[#This Row],[7d_positivity_all]])/Table1[[#This Row],[7d_positivity_public]])</f>
        <v>0</v>
      </c>
      <c r="W3914">
        <v>7</v>
      </c>
    </row>
    <row r="3915" spans="1:23" x14ac:dyDescent="0.25">
      <c r="A3915" s="10">
        <v>44477</v>
      </c>
      <c r="B3915">
        <v>1373</v>
      </c>
      <c r="C3915" t="s">
        <v>106</v>
      </c>
      <c r="D3915">
        <v>16</v>
      </c>
      <c r="E3915">
        <v>14</v>
      </c>
      <c r="F3915">
        <v>2</v>
      </c>
      <c r="G3915">
        <v>6</v>
      </c>
      <c r="H3915">
        <v>82</v>
      </c>
      <c r="J3915">
        <v>68</v>
      </c>
      <c r="K3915">
        <v>83</v>
      </c>
      <c r="L3915">
        <v>78</v>
      </c>
      <c r="M3915">
        <v>87</v>
      </c>
      <c r="N3915">
        <v>74</v>
      </c>
      <c r="O3915">
        <v>58</v>
      </c>
      <c r="P3915">
        <v>75</v>
      </c>
      <c r="Q3915">
        <v>67</v>
      </c>
      <c r="R3915">
        <v>83</v>
      </c>
      <c r="T3915" s="34">
        <f>_xlfn.XLOOKUP(B3915,Demog!$A$2:$A$219,Demog!$P$2:$P$219,,,2)</f>
        <v>12922</v>
      </c>
      <c r="U3915" s="34">
        <f t="shared" si="61"/>
        <v>14</v>
      </c>
      <c r="V3915" s="13">
        <f>IF(OR(Table1[[#This Row],[7d_positivity_public]]=0,ISBLANK(Table1[[#This Row],[7d_positivity_public]])),"",(Table1[[#This Row],[7d_positivity_public]]-Table1[[#This Row],[7d_positivity_all]])/Table1[[#This Row],[7d_positivity_public]])</f>
        <v>0</v>
      </c>
      <c r="W3915">
        <v>6</v>
      </c>
    </row>
    <row r="3916" spans="1:23" x14ac:dyDescent="0.25">
      <c r="A3916" s="10">
        <v>44477</v>
      </c>
      <c r="B3916">
        <v>1374</v>
      </c>
      <c r="C3916" t="s">
        <v>108</v>
      </c>
      <c r="D3916">
        <v>11</v>
      </c>
      <c r="E3916">
        <v>11</v>
      </c>
      <c r="F3916">
        <v>0</v>
      </c>
      <c r="G3916">
        <v>6</v>
      </c>
      <c r="H3916">
        <v>90</v>
      </c>
      <c r="J3916">
        <v>81</v>
      </c>
      <c r="K3916">
        <v>90</v>
      </c>
      <c r="L3916">
        <v>89</v>
      </c>
      <c r="M3916">
        <v>91</v>
      </c>
      <c r="N3916">
        <v>83</v>
      </c>
      <c r="O3916">
        <v>71</v>
      </c>
      <c r="P3916">
        <v>83</v>
      </c>
      <c r="Q3916">
        <v>79</v>
      </c>
      <c r="R3916">
        <v>88</v>
      </c>
      <c r="T3916" s="34">
        <f>_xlfn.XLOOKUP(B3916,Demog!$A$2:$A$219,Demog!$P$2:$P$219,,,2)</f>
        <v>33401</v>
      </c>
      <c r="U3916" s="34">
        <f t="shared" si="61"/>
        <v>26</v>
      </c>
      <c r="V3916" s="13">
        <f>IF(OR(Table1[[#This Row],[7d_positivity_public]]=0,ISBLANK(Table1[[#This Row],[7d_positivity_public]])),"",(Table1[[#This Row],[7d_positivity_public]]-Table1[[#This Row],[7d_positivity_all]])/Table1[[#This Row],[7d_positivity_public]])</f>
        <v>0.16666666666666666</v>
      </c>
      <c r="W3916">
        <v>5</v>
      </c>
    </row>
    <row r="3917" spans="1:23" x14ac:dyDescent="0.25">
      <c r="A3917" s="10">
        <v>44477</v>
      </c>
      <c r="B3917">
        <v>1375</v>
      </c>
      <c r="C3917" t="s">
        <v>110</v>
      </c>
      <c r="D3917">
        <v>9</v>
      </c>
      <c r="E3917">
        <v>18</v>
      </c>
      <c r="F3917">
        <v>-9</v>
      </c>
      <c r="G3917">
        <v>5</v>
      </c>
      <c r="H3917">
        <v>87</v>
      </c>
      <c r="J3917">
        <v>74</v>
      </c>
      <c r="K3917">
        <v>88</v>
      </c>
      <c r="L3917">
        <v>86</v>
      </c>
      <c r="M3917">
        <v>89</v>
      </c>
      <c r="N3917">
        <v>79</v>
      </c>
      <c r="O3917">
        <v>62</v>
      </c>
      <c r="P3917">
        <v>80</v>
      </c>
      <c r="Q3917">
        <v>74</v>
      </c>
      <c r="R3917">
        <v>85</v>
      </c>
      <c r="T3917" s="34">
        <f>_xlfn.XLOOKUP(B3917,Demog!$A$2:$A$219,Demog!$P$2:$P$219,,,2)</f>
        <v>38661</v>
      </c>
      <c r="U3917" s="34">
        <f t="shared" si="61"/>
        <v>24</v>
      </c>
      <c r="V3917" s="13">
        <f>IF(OR(Table1[[#This Row],[7d_positivity_public]]=0,ISBLANK(Table1[[#This Row],[7d_positivity_public]])),"",(Table1[[#This Row],[7d_positivity_public]]-Table1[[#This Row],[7d_positivity_all]])/Table1[[#This Row],[7d_positivity_public]])</f>
        <v>0</v>
      </c>
      <c r="W3917">
        <v>5</v>
      </c>
    </row>
    <row r="3918" spans="1:23" x14ac:dyDescent="0.25">
      <c r="A3918" s="10">
        <v>44477</v>
      </c>
      <c r="B3918">
        <v>1376</v>
      </c>
      <c r="C3918" t="s">
        <v>112</v>
      </c>
      <c r="D3918">
        <v>11</v>
      </c>
      <c r="E3918">
        <v>15</v>
      </c>
      <c r="F3918">
        <v>-4</v>
      </c>
      <c r="G3918">
        <v>7</v>
      </c>
      <c r="H3918">
        <v>81</v>
      </c>
      <c r="J3918">
        <v>69</v>
      </c>
      <c r="K3918">
        <v>82</v>
      </c>
      <c r="L3918">
        <v>80</v>
      </c>
      <c r="M3918">
        <v>85</v>
      </c>
      <c r="N3918">
        <v>72</v>
      </c>
      <c r="O3918">
        <v>56</v>
      </c>
      <c r="P3918">
        <v>74</v>
      </c>
      <c r="Q3918">
        <v>68</v>
      </c>
      <c r="R3918">
        <v>81</v>
      </c>
      <c r="T3918" s="34">
        <f>_xlfn.XLOOKUP(B3918,Demog!$A$2:$A$219,Demog!$P$2:$P$219,,,2)</f>
        <v>34796</v>
      </c>
      <c r="U3918" s="34">
        <f t="shared" si="61"/>
        <v>27</v>
      </c>
      <c r="V3918" s="13">
        <f>IF(OR(Table1[[#This Row],[7d_positivity_public]]=0,ISBLANK(Table1[[#This Row],[7d_positivity_public]])),"",(Table1[[#This Row],[7d_positivity_public]]-Table1[[#This Row],[7d_positivity_all]])/Table1[[#This Row],[7d_positivity_public]])</f>
        <v>0.14285714285714285</v>
      </c>
      <c r="W3918">
        <v>6</v>
      </c>
    </row>
    <row r="3919" spans="1:23" x14ac:dyDescent="0.25">
      <c r="A3919" s="10">
        <v>44477</v>
      </c>
      <c r="B3919">
        <v>1377</v>
      </c>
      <c r="C3919" t="s">
        <v>114</v>
      </c>
      <c r="D3919">
        <v>11</v>
      </c>
      <c r="E3919">
        <v>8</v>
      </c>
      <c r="F3919">
        <v>3</v>
      </c>
      <c r="G3919">
        <v>6</v>
      </c>
      <c r="H3919">
        <v>88</v>
      </c>
      <c r="J3919">
        <v>85</v>
      </c>
      <c r="K3919">
        <v>89</v>
      </c>
      <c r="L3919">
        <v>85</v>
      </c>
      <c r="M3919">
        <v>92</v>
      </c>
      <c r="N3919">
        <v>83</v>
      </c>
      <c r="O3919">
        <v>76</v>
      </c>
      <c r="P3919">
        <v>83</v>
      </c>
      <c r="Q3919">
        <v>77</v>
      </c>
      <c r="R3919">
        <v>89</v>
      </c>
      <c r="T3919" s="34">
        <f>_xlfn.XLOOKUP(B3919,Demog!$A$2:$A$219,Demog!$P$2:$P$219,,,2)</f>
        <v>24900</v>
      </c>
      <c r="U3919" s="34">
        <f t="shared" si="61"/>
        <v>19</v>
      </c>
      <c r="V3919" s="13">
        <f>IF(OR(Table1[[#This Row],[7d_positivity_public]]=0,ISBLANK(Table1[[#This Row],[7d_positivity_public]])),"",(Table1[[#This Row],[7d_positivity_public]]-Table1[[#This Row],[7d_positivity_all]])/Table1[[#This Row],[7d_positivity_public]])</f>
        <v>0.16666666666666666</v>
      </c>
      <c r="W3919">
        <v>5</v>
      </c>
    </row>
    <row r="3920" spans="1:23" x14ac:dyDescent="0.25">
      <c r="A3920" s="10">
        <v>44477</v>
      </c>
      <c r="B3920">
        <v>1380</v>
      </c>
      <c r="C3920" t="s">
        <v>116</v>
      </c>
      <c r="D3920">
        <v>3</v>
      </c>
      <c r="E3920">
        <v>3</v>
      </c>
      <c r="F3920">
        <v>0</v>
      </c>
      <c r="G3920">
        <v>2</v>
      </c>
      <c r="H3920">
        <v>86</v>
      </c>
      <c r="J3920">
        <v>77</v>
      </c>
      <c r="K3920">
        <v>87</v>
      </c>
      <c r="L3920">
        <v>80</v>
      </c>
      <c r="M3920">
        <v>90</v>
      </c>
      <c r="N3920">
        <v>81</v>
      </c>
      <c r="O3920">
        <v>67</v>
      </c>
      <c r="P3920">
        <v>81</v>
      </c>
      <c r="Q3920">
        <v>71</v>
      </c>
      <c r="R3920">
        <v>87</v>
      </c>
      <c r="T3920" s="34">
        <f>_xlfn.XLOOKUP(B3920,Demog!$A$2:$A$219,Demog!$P$2:$P$219,,,2)</f>
        <v>12110</v>
      </c>
      <c r="U3920" s="34">
        <f t="shared" si="61"/>
        <v>3</v>
      </c>
      <c r="V3920" s="13">
        <f>IF(OR(Table1[[#This Row],[7d_positivity_public]]=0,ISBLANK(Table1[[#This Row],[7d_positivity_public]])),"",(Table1[[#This Row],[7d_positivity_public]]-Table1[[#This Row],[7d_positivity_all]])/Table1[[#This Row],[7d_positivity_public]])</f>
        <v>0</v>
      </c>
      <c r="W3920">
        <v>2</v>
      </c>
    </row>
    <row r="3921" spans="1:23" x14ac:dyDescent="0.25">
      <c r="A3921" s="10">
        <v>44477</v>
      </c>
      <c r="B3921">
        <v>1390</v>
      </c>
      <c r="C3921" t="s">
        <v>118</v>
      </c>
      <c r="D3921">
        <v>14</v>
      </c>
      <c r="E3921">
        <v>38</v>
      </c>
      <c r="F3921">
        <v>-24</v>
      </c>
      <c r="G3921">
        <v>9</v>
      </c>
      <c r="H3921">
        <v>70</v>
      </c>
      <c r="J3921">
        <v>41</v>
      </c>
      <c r="K3921">
        <v>72</v>
      </c>
      <c r="L3921">
        <v>58</v>
      </c>
      <c r="M3921">
        <v>81</v>
      </c>
      <c r="N3921">
        <v>62</v>
      </c>
      <c r="O3921">
        <v>31</v>
      </c>
      <c r="P3921">
        <v>64</v>
      </c>
      <c r="Q3921">
        <v>45</v>
      </c>
      <c r="R3921">
        <v>76</v>
      </c>
      <c r="T3921" s="34">
        <f>_xlfn.XLOOKUP(B3921,Demog!$A$2:$A$219,Demog!$P$2:$P$219,,,2)</f>
        <v>7285</v>
      </c>
      <c r="U3921" s="34">
        <f t="shared" si="61"/>
        <v>7</v>
      </c>
      <c r="V3921" s="13">
        <f>IF(OR(Table1[[#This Row],[7d_positivity_public]]=0,ISBLANK(Table1[[#This Row],[7d_positivity_public]])),"",(Table1[[#This Row],[7d_positivity_public]]-Table1[[#This Row],[7d_positivity_all]])/Table1[[#This Row],[7d_positivity_public]])</f>
        <v>0</v>
      </c>
      <c r="W3921">
        <v>9</v>
      </c>
    </row>
    <row r="3922" spans="1:23" x14ac:dyDescent="0.25">
      <c r="A3922" s="10">
        <v>44477</v>
      </c>
      <c r="B3922">
        <v>1420</v>
      </c>
      <c r="C3922" t="s">
        <v>120</v>
      </c>
      <c r="D3922">
        <v>29</v>
      </c>
      <c r="E3922">
        <v>17</v>
      </c>
      <c r="F3922">
        <v>12</v>
      </c>
      <c r="G3922">
        <v>14</v>
      </c>
      <c r="H3922">
        <v>79</v>
      </c>
      <c r="J3922">
        <v>63</v>
      </c>
      <c r="K3922">
        <v>80</v>
      </c>
      <c r="L3922">
        <v>69</v>
      </c>
      <c r="M3922">
        <v>86</v>
      </c>
      <c r="N3922">
        <v>72</v>
      </c>
      <c r="O3922">
        <v>52</v>
      </c>
      <c r="P3922">
        <v>73</v>
      </c>
      <c r="Q3922">
        <v>58</v>
      </c>
      <c r="R3922">
        <v>83</v>
      </c>
      <c r="T3922" s="34">
        <f>_xlfn.XLOOKUP(B3922,Demog!$A$2:$A$219,Demog!$P$2:$P$219,,,2)</f>
        <v>33648</v>
      </c>
      <c r="U3922" s="34">
        <f t="shared" si="61"/>
        <v>68</v>
      </c>
      <c r="V3922" s="13">
        <f>IF(OR(Table1[[#This Row],[7d_positivity_public]]=0,ISBLANK(Table1[[#This Row],[7d_positivity_public]])),"",(Table1[[#This Row],[7d_positivity_public]]-Table1[[#This Row],[7d_positivity_all]])/Table1[[#This Row],[7d_positivity_public]])</f>
        <v>7.1428571428571425E-2</v>
      </c>
      <c r="W3922">
        <v>13</v>
      </c>
    </row>
    <row r="3923" spans="1:23" x14ac:dyDescent="0.25">
      <c r="A3923" s="10">
        <v>44477</v>
      </c>
      <c r="B3923">
        <v>1431</v>
      </c>
      <c r="C3923" t="s">
        <v>226</v>
      </c>
      <c r="D3923">
        <v>12</v>
      </c>
      <c r="E3923">
        <v>20</v>
      </c>
      <c r="F3923">
        <v>-8</v>
      </c>
      <c r="G3923">
        <v>6</v>
      </c>
      <c r="H3923">
        <v>84</v>
      </c>
      <c r="J3923">
        <v>76</v>
      </c>
      <c r="K3923">
        <v>85</v>
      </c>
      <c r="L3923">
        <v>79</v>
      </c>
      <c r="M3923">
        <v>90</v>
      </c>
      <c r="N3923">
        <v>76</v>
      </c>
      <c r="O3923">
        <v>63</v>
      </c>
      <c r="P3923">
        <v>77</v>
      </c>
      <c r="Q3923">
        <v>68</v>
      </c>
      <c r="R3923">
        <v>86</v>
      </c>
      <c r="T3923" s="34">
        <f>_xlfn.XLOOKUP(B3923,Demog!$A$2:$A$219,Demog!$P$2:$P$219,,,2)</f>
        <v>44714</v>
      </c>
      <c r="U3923" s="34">
        <f t="shared" si="61"/>
        <v>38</v>
      </c>
      <c r="V3923" s="13">
        <f>IF(OR(Table1[[#This Row],[7d_positivity_public]]=0,ISBLANK(Table1[[#This Row],[7d_positivity_public]])),"",(Table1[[#This Row],[7d_positivity_public]]-Table1[[#This Row],[7d_positivity_all]])/Table1[[#This Row],[7d_positivity_public]])</f>
        <v>0.16666666666666666</v>
      </c>
      <c r="W3923">
        <v>5</v>
      </c>
    </row>
    <row r="3924" spans="1:23" x14ac:dyDescent="0.25">
      <c r="A3924" s="10">
        <v>44477</v>
      </c>
      <c r="B3924">
        <v>1432</v>
      </c>
      <c r="C3924" t="s">
        <v>227</v>
      </c>
      <c r="D3924">
        <v>17</v>
      </c>
      <c r="E3924">
        <v>34</v>
      </c>
      <c r="F3924">
        <v>-17</v>
      </c>
      <c r="G3924">
        <v>7</v>
      </c>
      <c r="H3924">
        <v>92</v>
      </c>
      <c r="J3924">
        <v>87</v>
      </c>
      <c r="K3924">
        <v>92</v>
      </c>
      <c r="L3924">
        <v>92</v>
      </c>
      <c r="M3924">
        <v>93</v>
      </c>
      <c r="N3924">
        <v>85</v>
      </c>
      <c r="O3924">
        <v>78</v>
      </c>
      <c r="P3924">
        <v>85</v>
      </c>
      <c r="Q3924">
        <v>82</v>
      </c>
      <c r="R3924">
        <v>90</v>
      </c>
      <c r="T3924" s="34">
        <f>_xlfn.XLOOKUP(B3924,Demog!$A$2:$A$219,Demog!$P$2:$P$219,,,2)</f>
        <v>48587</v>
      </c>
      <c r="U3924" s="34">
        <f t="shared" si="61"/>
        <v>58</v>
      </c>
      <c r="V3924" s="13">
        <f>IF(OR(Table1[[#This Row],[7d_positivity_public]]=0,ISBLANK(Table1[[#This Row],[7d_positivity_public]])),"",(Table1[[#This Row],[7d_positivity_public]]-Table1[[#This Row],[7d_positivity_all]])/Table1[[#This Row],[7d_positivity_public]])</f>
        <v>0</v>
      </c>
      <c r="W3924">
        <v>7</v>
      </c>
    </row>
    <row r="3925" spans="1:23" x14ac:dyDescent="0.25">
      <c r="A3925" s="10">
        <v>44477</v>
      </c>
      <c r="B3925">
        <v>1433</v>
      </c>
      <c r="C3925" t="s">
        <v>122</v>
      </c>
      <c r="D3925">
        <v>16</v>
      </c>
      <c r="E3925">
        <v>25</v>
      </c>
      <c r="F3925">
        <v>-9</v>
      </c>
      <c r="G3925">
        <v>8</v>
      </c>
      <c r="H3925">
        <v>80</v>
      </c>
      <c r="J3925">
        <v>65</v>
      </c>
      <c r="K3925">
        <v>81</v>
      </c>
      <c r="L3925">
        <v>71</v>
      </c>
      <c r="M3925">
        <v>87</v>
      </c>
      <c r="N3925">
        <v>73</v>
      </c>
      <c r="O3925">
        <v>51</v>
      </c>
      <c r="P3925">
        <v>74</v>
      </c>
      <c r="Q3925">
        <v>59</v>
      </c>
      <c r="R3925">
        <v>82</v>
      </c>
      <c r="T3925" s="34">
        <f>_xlfn.XLOOKUP(B3925,Demog!$A$2:$A$219,Demog!$P$2:$P$219,,,2)</f>
        <v>19986</v>
      </c>
      <c r="U3925" s="34">
        <f t="shared" si="61"/>
        <v>22</v>
      </c>
      <c r="V3925" s="13">
        <f>IF(OR(Table1[[#This Row],[7d_positivity_public]]=0,ISBLANK(Table1[[#This Row],[7d_positivity_public]])),"",(Table1[[#This Row],[7d_positivity_public]]-Table1[[#This Row],[7d_positivity_all]])/Table1[[#This Row],[7d_positivity_public]])</f>
        <v>0.125</v>
      </c>
      <c r="W3925">
        <v>7</v>
      </c>
    </row>
    <row r="3926" spans="1:23" x14ac:dyDescent="0.25">
      <c r="A3926" s="10">
        <v>44477</v>
      </c>
      <c r="B3926">
        <v>1490</v>
      </c>
      <c r="C3926" t="s">
        <v>124</v>
      </c>
      <c r="D3926">
        <v>26</v>
      </c>
      <c r="E3926">
        <v>41</v>
      </c>
      <c r="F3926">
        <v>-15</v>
      </c>
      <c r="G3926">
        <v>11</v>
      </c>
      <c r="H3926">
        <v>79</v>
      </c>
      <c r="J3926">
        <v>67</v>
      </c>
      <c r="K3926">
        <v>80</v>
      </c>
      <c r="L3926">
        <v>71</v>
      </c>
      <c r="M3926">
        <v>86</v>
      </c>
      <c r="N3926">
        <v>70</v>
      </c>
      <c r="O3926">
        <v>50</v>
      </c>
      <c r="P3926">
        <v>71</v>
      </c>
      <c r="Q3926">
        <v>58</v>
      </c>
      <c r="R3926">
        <v>81</v>
      </c>
      <c r="T3926" s="34">
        <f>_xlfn.XLOOKUP(B3926,Demog!$A$2:$A$219,Demog!$P$2:$P$219,,,2)</f>
        <v>10855</v>
      </c>
      <c r="U3926" s="34">
        <f t="shared" si="61"/>
        <v>20</v>
      </c>
      <c r="V3926" s="13">
        <f>IF(OR(Table1[[#This Row],[7d_positivity_public]]=0,ISBLANK(Table1[[#This Row],[7d_positivity_public]])),"",(Table1[[#This Row],[7d_positivity_public]]-Table1[[#This Row],[7d_positivity_all]])/Table1[[#This Row],[7d_positivity_public]])</f>
        <v>9.0909090909090912E-2</v>
      </c>
      <c r="W3926">
        <v>10</v>
      </c>
    </row>
    <row r="3927" spans="1:23" x14ac:dyDescent="0.25">
      <c r="A3927" s="10">
        <v>44477</v>
      </c>
      <c r="B3927">
        <v>2121</v>
      </c>
      <c r="C3927" t="s">
        <v>126</v>
      </c>
      <c r="D3927">
        <v>41</v>
      </c>
      <c r="E3927">
        <v>42</v>
      </c>
      <c r="F3927">
        <v>-1</v>
      </c>
      <c r="G3927">
        <v>10</v>
      </c>
      <c r="H3927">
        <v>82</v>
      </c>
      <c r="J3927">
        <v>72</v>
      </c>
      <c r="K3927">
        <v>83</v>
      </c>
      <c r="L3927">
        <v>77</v>
      </c>
      <c r="M3927">
        <v>89</v>
      </c>
      <c r="N3927">
        <v>75</v>
      </c>
      <c r="O3927">
        <v>63</v>
      </c>
      <c r="P3927">
        <v>77</v>
      </c>
      <c r="Q3927">
        <v>68</v>
      </c>
      <c r="R3927">
        <v>85</v>
      </c>
      <c r="T3927" s="34">
        <f>_xlfn.XLOOKUP(B3927,Demog!$A$2:$A$219,Demog!$P$2:$P$219,,,2)</f>
        <v>51241</v>
      </c>
      <c r="U3927" s="34">
        <f t="shared" si="61"/>
        <v>147</v>
      </c>
      <c r="V3927" s="13">
        <f>IF(OR(Table1[[#This Row],[7d_positivity_public]]=0,ISBLANK(Table1[[#This Row],[7d_positivity_public]])),"",(Table1[[#This Row],[7d_positivity_public]]-Table1[[#This Row],[7d_positivity_all]])/Table1[[#This Row],[7d_positivity_public]])</f>
        <v>0</v>
      </c>
      <c r="W3927">
        <v>10</v>
      </c>
    </row>
    <row r="3928" spans="1:23" x14ac:dyDescent="0.25">
      <c r="A3928" s="10">
        <v>44477</v>
      </c>
      <c r="B3928">
        <v>2122</v>
      </c>
      <c r="C3928" t="s">
        <v>128</v>
      </c>
      <c r="D3928">
        <v>36</v>
      </c>
      <c r="E3928">
        <v>33</v>
      </c>
      <c r="F3928">
        <v>3</v>
      </c>
      <c r="G3928">
        <v>10</v>
      </c>
      <c r="H3928">
        <v>75</v>
      </c>
      <c r="J3928">
        <v>61</v>
      </c>
      <c r="K3928">
        <v>76</v>
      </c>
      <c r="L3928">
        <v>69</v>
      </c>
      <c r="M3928">
        <v>83</v>
      </c>
      <c r="N3928">
        <v>67</v>
      </c>
      <c r="O3928">
        <v>49</v>
      </c>
      <c r="P3928">
        <v>69</v>
      </c>
      <c r="Q3928">
        <v>58</v>
      </c>
      <c r="R3928">
        <v>79</v>
      </c>
      <c r="T3928" s="34">
        <f>_xlfn.XLOOKUP(B3928,Demog!$A$2:$A$219,Demog!$P$2:$P$219,,,2)</f>
        <v>41936</v>
      </c>
      <c r="U3928" s="34">
        <f t="shared" si="61"/>
        <v>106</v>
      </c>
      <c r="V3928" s="13">
        <f>IF(OR(Table1[[#This Row],[7d_positivity_public]]=0,ISBLANK(Table1[[#This Row],[7d_positivity_public]])),"",(Table1[[#This Row],[7d_positivity_public]]-Table1[[#This Row],[7d_positivity_all]])/Table1[[#This Row],[7d_positivity_public]])</f>
        <v>0</v>
      </c>
      <c r="W3928">
        <v>10</v>
      </c>
    </row>
    <row r="3929" spans="1:23" x14ac:dyDescent="0.25">
      <c r="A3929" s="10">
        <v>44477</v>
      </c>
      <c r="B3929">
        <v>2131</v>
      </c>
      <c r="C3929" t="s">
        <v>129</v>
      </c>
      <c r="D3929">
        <v>29</v>
      </c>
      <c r="E3929">
        <v>24</v>
      </c>
      <c r="F3929">
        <v>5</v>
      </c>
      <c r="G3929">
        <v>10</v>
      </c>
      <c r="H3929">
        <v>82</v>
      </c>
      <c r="J3929">
        <v>72</v>
      </c>
      <c r="K3929">
        <v>82</v>
      </c>
      <c r="L3929">
        <v>79</v>
      </c>
      <c r="M3929">
        <v>86</v>
      </c>
      <c r="N3929">
        <v>74</v>
      </c>
      <c r="O3929">
        <v>59</v>
      </c>
      <c r="P3929">
        <v>75</v>
      </c>
      <c r="Q3929">
        <v>68</v>
      </c>
      <c r="R3929">
        <v>82</v>
      </c>
      <c r="T3929" s="34">
        <f>_xlfn.XLOOKUP(B3929,Demog!$A$2:$A$219,Demog!$P$2:$P$219,,,2)</f>
        <v>22754</v>
      </c>
      <c r="U3929" s="34">
        <f t="shared" si="61"/>
        <v>46</v>
      </c>
      <c r="V3929" s="13">
        <f>IF(OR(Table1[[#This Row],[7d_positivity_public]]=0,ISBLANK(Table1[[#This Row],[7d_positivity_public]])),"",(Table1[[#This Row],[7d_positivity_public]]-Table1[[#This Row],[7d_positivity_all]])/Table1[[#This Row],[7d_positivity_public]])</f>
        <v>0.1</v>
      </c>
      <c r="W3929">
        <v>9</v>
      </c>
    </row>
    <row r="3930" spans="1:23" x14ac:dyDescent="0.25">
      <c r="A3930" s="10">
        <v>44477</v>
      </c>
      <c r="B3930">
        <v>2132</v>
      </c>
      <c r="C3930" t="s">
        <v>130</v>
      </c>
      <c r="D3930">
        <v>17</v>
      </c>
      <c r="E3930">
        <v>19</v>
      </c>
      <c r="F3930">
        <v>-2</v>
      </c>
      <c r="G3930">
        <v>4</v>
      </c>
      <c r="H3930">
        <v>84</v>
      </c>
      <c r="J3930">
        <v>79</v>
      </c>
      <c r="K3930">
        <v>85</v>
      </c>
      <c r="L3930">
        <v>82</v>
      </c>
      <c r="M3930">
        <v>88</v>
      </c>
      <c r="N3930">
        <v>78</v>
      </c>
      <c r="O3930">
        <v>68</v>
      </c>
      <c r="P3930">
        <v>79</v>
      </c>
      <c r="Q3930">
        <v>74</v>
      </c>
      <c r="R3930">
        <v>86</v>
      </c>
      <c r="T3930" s="34">
        <f>_xlfn.XLOOKUP(B3930,Demog!$A$2:$A$219,Demog!$P$2:$P$219,,,2)</f>
        <v>35584</v>
      </c>
      <c r="U3930" s="34">
        <f t="shared" si="61"/>
        <v>42</v>
      </c>
      <c r="V3930" s="13">
        <f>IF(OR(Table1[[#This Row],[7d_positivity_public]]=0,ISBLANK(Table1[[#This Row],[7d_positivity_public]])),"",(Table1[[#This Row],[7d_positivity_public]]-Table1[[#This Row],[7d_positivity_all]])/Table1[[#This Row],[7d_positivity_public]])</f>
        <v>0</v>
      </c>
      <c r="W3930">
        <v>4</v>
      </c>
    </row>
    <row r="3931" spans="1:23" x14ac:dyDescent="0.25">
      <c r="A3931" s="10">
        <v>44477</v>
      </c>
      <c r="B3931">
        <v>2133</v>
      </c>
      <c r="C3931" t="s">
        <v>131</v>
      </c>
      <c r="D3931">
        <v>15</v>
      </c>
      <c r="E3931">
        <v>17</v>
      </c>
      <c r="F3931">
        <v>-2</v>
      </c>
      <c r="G3931">
        <v>7</v>
      </c>
      <c r="H3931">
        <v>89</v>
      </c>
      <c r="J3931">
        <v>78</v>
      </c>
      <c r="K3931">
        <v>90</v>
      </c>
      <c r="L3931">
        <v>89</v>
      </c>
      <c r="M3931">
        <v>91</v>
      </c>
      <c r="N3931">
        <v>81</v>
      </c>
      <c r="O3931">
        <v>66</v>
      </c>
      <c r="P3931">
        <v>83</v>
      </c>
      <c r="Q3931">
        <v>79</v>
      </c>
      <c r="R3931">
        <v>87</v>
      </c>
      <c r="T3931" s="34">
        <f>_xlfn.XLOOKUP(B3931,Demog!$A$2:$A$219,Demog!$P$2:$P$219,,,2)</f>
        <v>58511</v>
      </c>
      <c r="U3931" s="34">
        <f t="shared" si="61"/>
        <v>61</v>
      </c>
      <c r="V3931" s="13">
        <f>IF(OR(Table1[[#This Row],[7d_positivity_public]]=0,ISBLANK(Table1[[#This Row],[7d_positivity_public]])),"",(Table1[[#This Row],[7d_positivity_public]]-Table1[[#This Row],[7d_positivity_all]])/Table1[[#This Row],[7d_positivity_public]])</f>
        <v>0.14285714285714285</v>
      </c>
      <c r="W3931">
        <v>6</v>
      </c>
    </row>
    <row r="3932" spans="1:23" x14ac:dyDescent="0.25">
      <c r="A3932" s="10">
        <v>44477</v>
      </c>
      <c r="B3932">
        <v>2134</v>
      </c>
      <c r="C3932" t="s">
        <v>132</v>
      </c>
      <c r="D3932">
        <v>31</v>
      </c>
      <c r="E3932">
        <v>41</v>
      </c>
      <c r="F3932">
        <v>-10</v>
      </c>
      <c r="G3932">
        <v>11</v>
      </c>
      <c r="H3932">
        <v>85</v>
      </c>
      <c r="J3932">
        <v>69</v>
      </c>
      <c r="K3932">
        <v>86</v>
      </c>
      <c r="L3932">
        <v>86</v>
      </c>
      <c r="M3932">
        <v>86</v>
      </c>
      <c r="N3932">
        <v>76</v>
      </c>
      <c r="O3932">
        <v>56</v>
      </c>
      <c r="P3932">
        <v>78</v>
      </c>
      <c r="Q3932">
        <v>75</v>
      </c>
      <c r="R3932">
        <v>82</v>
      </c>
      <c r="T3932" s="34">
        <f>_xlfn.XLOOKUP(B3932,Demog!$A$2:$A$219,Demog!$P$2:$P$219,,,2)</f>
        <v>24836</v>
      </c>
      <c r="U3932" s="34">
        <f t="shared" si="61"/>
        <v>54</v>
      </c>
      <c r="V3932" s="13">
        <f>IF(OR(Table1[[#This Row],[7d_positivity_public]]=0,ISBLANK(Table1[[#This Row],[7d_positivity_public]])),"",(Table1[[#This Row],[7d_positivity_public]]-Table1[[#This Row],[7d_positivity_all]])/Table1[[#This Row],[7d_positivity_public]])</f>
        <v>0.18181818181818182</v>
      </c>
      <c r="W3932">
        <v>9</v>
      </c>
    </row>
    <row r="3933" spans="1:23" x14ac:dyDescent="0.25">
      <c r="A3933" s="10">
        <v>44477</v>
      </c>
      <c r="B3933">
        <v>2141</v>
      </c>
      <c r="C3933" t="s">
        <v>133</v>
      </c>
      <c r="D3933">
        <v>29</v>
      </c>
      <c r="E3933">
        <v>18</v>
      </c>
      <c r="F3933">
        <v>11</v>
      </c>
      <c r="G3933">
        <v>7</v>
      </c>
      <c r="H3933">
        <v>80</v>
      </c>
      <c r="J3933">
        <v>71</v>
      </c>
      <c r="K3933">
        <v>80</v>
      </c>
      <c r="L3933">
        <v>74</v>
      </c>
      <c r="M3933">
        <v>88</v>
      </c>
      <c r="N3933">
        <v>72</v>
      </c>
      <c r="O3933">
        <v>60</v>
      </c>
      <c r="P3933">
        <v>73</v>
      </c>
      <c r="Q3933">
        <v>64</v>
      </c>
      <c r="R3933">
        <v>83</v>
      </c>
      <c r="T3933" s="34">
        <f>_xlfn.XLOOKUP(B3933,Demog!$A$2:$A$219,Demog!$P$2:$P$219,,,2)</f>
        <v>26303</v>
      </c>
      <c r="U3933" s="34">
        <f t="shared" si="61"/>
        <v>53</v>
      </c>
      <c r="V3933" s="13">
        <f>IF(OR(Table1[[#This Row],[7d_positivity_public]]=0,ISBLANK(Table1[[#This Row],[7d_positivity_public]])),"",(Table1[[#This Row],[7d_positivity_public]]-Table1[[#This Row],[7d_positivity_all]])/Table1[[#This Row],[7d_positivity_public]])</f>
        <v>0</v>
      </c>
      <c r="W3933">
        <v>7</v>
      </c>
    </row>
    <row r="3934" spans="1:23" x14ac:dyDescent="0.25">
      <c r="A3934" s="10">
        <v>44477</v>
      </c>
      <c r="B3934">
        <v>2142</v>
      </c>
      <c r="C3934" t="s">
        <v>134</v>
      </c>
      <c r="D3934">
        <v>19</v>
      </c>
      <c r="E3934">
        <v>28</v>
      </c>
      <c r="F3934">
        <v>-9</v>
      </c>
      <c r="G3934">
        <v>8</v>
      </c>
      <c r="H3934">
        <v>78</v>
      </c>
      <c r="J3934">
        <v>70</v>
      </c>
      <c r="K3934">
        <v>79</v>
      </c>
      <c r="L3934">
        <v>74</v>
      </c>
      <c r="M3934">
        <v>85</v>
      </c>
      <c r="N3934">
        <v>71</v>
      </c>
      <c r="O3934">
        <v>58</v>
      </c>
      <c r="P3934">
        <v>72</v>
      </c>
      <c r="Q3934">
        <v>64</v>
      </c>
      <c r="R3934">
        <v>80</v>
      </c>
      <c r="T3934" s="34">
        <f>_xlfn.XLOOKUP(B3934,Demog!$A$2:$A$219,Demog!$P$2:$P$219,,,2)</f>
        <v>16854</v>
      </c>
      <c r="U3934" s="34">
        <f t="shared" si="61"/>
        <v>22</v>
      </c>
      <c r="V3934" s="13">
        <f>IF(OR(Table1[[#This Row],[7d_positivity_public]]=0,ISBLANK(Table1[[#This Row],[7d_positivity_public]])),"",(Table1[[#This Row],[7d_positivity_public]]-Table1[[#This Row],[7d_positivity_all]])/Table1[[#This Row],[7d_positivity_public]])</f>
        <v>0.125</v>
      </c>
      <c r="W3934">
        <v>7</v>
      </c>
    </row>
    <row r="3935" spans="1:23" x14ac:dyDescent="0.25">
      <c r="A3935" s="10">
        <v>44477</v>
      </c>
      <c r="B3935">
        <v>2150</v>
      </c>
      <c r="C3935" t="s">
        <v>135</v>
      </c>
      <c r="D3935">
        <v>23</v>
      </c>
      <c r="E3935">
        <v>28</v>
      </c>
      <c r="F3935">
        <v>-5</v>
      </c>
      <c r="G3935">
        <v>8</v>
      </c>
      <c r="H3935">
        <v>83</v>
      </c>
      <c r="J3935">
        <v>66</v>
      </c>
      <c r="K3935">
        <v>84</v>
      </c>
      <c r="L3935">
        <v>75</v>
      </c>
      <c r="M3935">
        <v>89</v>
      </c>
      <c r="N3935">
        <v>76</v>
      </c>
      <c r="O3935">
        <v>56</v>
      </c>
      <c r="P3935">
        <v>77</v>
      </c>
      <c r="Q3935">
        <v>63</v>
      </c>
      <c r="R3935">
        <v>86</v>
      </c>
      <c r="T3935" s="34">
        <f>_xlfn.XLOOKUP(B3935,Demog!$A$2:$A$219,Demog!$P$2:$P$219,,,2)</f>
        <v>9696</v>
      </c>
      <c r="U3935" s="34">
        <f t="shared" si="61"/>
        <v>16</v>
      </c>
      <c r="V3935" s="13">
        <f>IF(OR(Table1[[#This Row],[7d_positivity_public]]=0,ISBLANK(Table1[[#This Row],[7d_positivity_public]])),"",(Table1[[#This Row],[7d_positivity_public]]-Table1[[#This Row],[7d_positivity_all]])/Table1[[#This Row],[7d_positivity_public]])</f>
        <v>0.125</v>
      </c>
      <c r="W3935">
        <v>7</v>
      </c>
    </row>
    <row r="3936" spans="1:23" x14ac:dyDescent="0.25">
      <c r="A3936" s="10">
        <v>44477</v>
      </c>
      <c r="B3936">
        <v>2210</v>
      </c>
      <c r="C3936" t="s">
        <v>136</v>
      </c>
      <c r="D3936">
        <v>11</v>
      </c>
      <c r="E3936">
        <v>8</v>
      </c>
      <c r="F3936">
        <v>3</v>
      </c>
      <c r="G3936">
        <v>6</v>
      </c>
      <c r="H3936">
        <v>92</v>
      </c>
      <c r="J3936">
        <v>89</v>
      </c>
      <c r="K3936">
        <v>92</v>
      </c>
      <c r="L3936">
        <v>93</v>
      </c>
      <c r="M3936">
        <v>91</v>
      </c>
      <c r="N3936">
        <v>86</v>
      </c>
      <c r="O3936">
        <v>80</v>
      </c>
      <c r="P3936">
        <v>86</v>
      </c>
      <c r="Q3936">
        <v>86</v>
      </c>
      <c r="R3936">
        <v>87</v>
      </c>
      <c r="T3936" s="34">
        <f>_xlfn.XLOOKUP(B3936,Demog!$A$2:$A$219,Demog!$P$2:$P$219,,,2)</f>
        <v>70996</v>
      </c>
      <c r="U3936" s="34">
        <f t="shared" si="61"/>
        <v>55</v>
      </c>
      <c r="V3936" s="13">
        <f>IF(OR(Table1[[#This Row],[7d_positivity_public]]=0,ISBLANK(Table1[[#This Row],[7d_positivity_public]])),"",(Table1[[#This Row],[7d_positivity_public]]-Table1[[#This Row],[7d_positivity_all]])/Table1[[#This Row],[7d_positivity_public]])</f>
        <v>0.33333333333333331</v>
      </c>
      <c r="W3936">
        <v>4</v>
      </c>
    </row>
    <row r="3937" spans="1:23" x14ac:dyDescent="0.25">
      <c r="A3937" s="10">
        <v>44477</v>
      </c>
      <c r="B3937">
        <v>2221</v>
      </c>
      <c r="C3937" t="s">
        <v>137</v>
      </c>
      <c r="D3937">
        <v>8</v>
      </c>
      <c r="E3937">
        <v>9</v>
      </c>
      <c r="F3937">
        <v>-1</v>
      </c>
      <c r="G3937">
        <v>4</v>
      </c>
      <c r="H3937">
        <v>94</v>
      </c>
      <c r="J3937">
        <v>90</v>
      </c>
      <c r="K3937">
        <v>94</v>
      </c>
      <c r="L3937">
        <v>96</v>
      </c>
      <c r="M3937">
        <v>90</v>
      </c>
      <c r="N3937">
        <v>88</v>
      </c>
      <c r="O3937">
        <v>82</v>
      </c>
      <c r="P3937">
        <v>89</v>
      </c>
      <c r="Q3937">
        <v>90</v>
      </c>
      <c r="R3937">
        <v>87</v>
      </c>
      <c r="T3937" s="34">
        <f>_xlfn.XLOOKUP(B3937,Demog!$A$2:$A$219,Demog!$P$2:$P$219,,,2)</f>
        <v>47161</v>
      </c>
      <c r="U3937" s="34">
        <f t="shared" si="61"/>
        <v>26</v>
      </c>
      <c r="V3937" s="13">
        <f>IF(OR(Table1[[#This Row],[7d_positivity_public]]=0,ISBLANK(Table1[[#This Row],[7d_positivity_public]])),"",(Table1[[#This Row],[7d_positivity_public]]-Table1[[#This Row],[7d_positivity_all]])/Table1[[#This Row],[7d_positivity_public]])</f>
        <v>0.25</v>
      </c>
      <c r="W3937">
        <v>3</v>
      </c>
    </row>
    <row r="3938" spans="1:23" x14ac:dyDescent="0.25">
      <c r="A3938" s="10">
        <v>44477</v>
      </c>
      <c r="B3938">
        <v>2222</v>
      </c>
      <c r="C3938" t="s">
        <v>138</v>
      </c>
      <c r="D3938">
        <v>5</v>
      </c>
      <c r="E3938">
        <v>7</v>
      </c>
      <c r="F3938">
        <v>-2</v>
      </c>
      <c r="G3938">
        <v>2</v>
      </c>
      <c r="H3938">
        <v>92</v>
      </c>
      <c r="J3938">
        <v>89</v>
      </c>
      <c r="K3938">
        <v>92</v>
      </c>
      <c r="L3938">
        <v>96</v>
      </c>
      <c r="M3938">
        <v>89</v>
      </c>
      <c r="N3938">
        <v>87</v>
      </c>
      <c r="O3938">
        <v>81</v>
      </c>
      <c r="P3938">
        <v>87</v>
      </c>
      <c r="Q3938">
        <v>88</v>
      </c>
      <c r="R3938">
        <v>86</v>
      </c>
      <c r="T3938" s="34">
        <f>_xlfn.XLOOKUP(B3938,Demog!$A$2:$A$219,Demog!$P$2:$P$219,,,2)</f>
        <v>45434</v>
      </c>
      <c r="U3938" s="34">
        <f t="shared" si="61"/>
        <v>16</v>
      </c>
      <c r="V3938" s="13">
        <f>IF(OR(Table1[[#This Row],[7d_positivity_public]]=0,ISBLANK(Table1[[#This Row],[7d_positivity_public]])),"",(Table1[[#This Row],[7d_positivity_public]]-Table1[[#This Row],[7d_positivity_all]])/Table1[[#This Row],[7d_positivity_public]])</f>
        <v>0</v>
      </c>
      <c r="W3938">
        <v>2</v>
      </c>
    </row>
    <row r="3939" spans="1:23" x14ac:dyDescent="0.25">
      <c r="A3939" s="10">
        <v>44477</v>
      </c>
      <c r="B3939">
        <v>2223</v>
      </c>
      <c r="C3939" t="s">
        <v>139</v>
      </c>
      <c r="D3939">
        <v>12</v>
      </c>
      <c r="E3939">
        <v>8</v>
      </c>
      <c r="F3939">
        <v>4</v>
      </c>
      <c r="G3939">
        <v>7</v>
      </c>
      <c r="H3939">
        <v>91</v>
      </c>
      <c r="J3939">
        <v>89</v>
      </c>
      <c r="K3939">
        <v>91</v>
      </c>
      <c r="L3939">
        <v>94</v>
      </c>
      <c r="M3939">
        <v>87</v>
      </c>
      <c r="N3939">
        <v>86</v>
      </c>
      <c r="O3939">
        <v>80</v>
      </c>
      <c r="P3939">
        <v>86</v>
      </c>
      <c r="Q3939">
        <v>87</v>
      </c>
      <c r="R3939">
        <v>84</v>
      </c>
      <c r="T3939" s="34">
        <f>_xlfn.XLOOKUP(B3939,Demog!$A$2:$A$219,Demog!$P$2:$P$219,,,2)</f>
        <v>81414</v>
      </c>
      <c r="U3939" s="34">
        <f t="shared" si="61"/>
        <v>68</v>
      </c>
      <c r="V3939" s="13">
        <f>IF(OR(Table1[[#This Row],[7d_positivity_public]]=0,ISBLANK(Table1[[#This Row],[7d_positivity_public]])),"",(Table1[[#This Row],[7d_positivity_public]]-Table1[[#This Row],[7d_positivity_all]])/Table1[[#This Row],[7d_positivity_public]])</f>
        <v>0.7142857142857143</v>
      </c>
      <c r="W3939">
        <v>2</v>
      </c>
    </row>
    <row r="3940" spans="1:23" x14ac:dyDescent="0.25">
      <c r="A3940" s="10">
        <v>44477</v>
      </c>
      <c r="B3940">
        <v>2224</v>
      </c>
      <c r="C3940" t="s">
        <v>140</v>
      </c>
      <c r="D3940">
        <v>9</v>
      </c>
      <c r="E3940">
        <v>12</v>
      </c>
      <c r="F3940">
        <v>-3</v>
      </c>
      <c r="G3940">
        <v>5</v>
      </c>
      <c r="H3940">
        <v>90</v>
      </c>
      <c r="J3940">
        <v>85</v>
      </c>
      <c r="K3940">
        <v>90</v>
      </c>
      <c r="L3940">
        <v>91</v>
      </c>
      <c r="M3940">
        <v>88</v>
      </c>
      <c r="N3940">
        <v>84</v>
      </c>
      <c r="O3940">
        <v>76</v>
      </c>
      <c r="P3940">
        <v>85</v>
      </c>
      <c r="Q3940">
        <v>84</v>
      </c>
      <c r="R3940">
        <v>85</v>
      </c>
      <c r="T3940" s="34">
        <f>_xlfn.XLOOKUP(B3940,Demog!$A$2:$A$219,Demog!$P$2:$P$219,,,2)</f>
        <v>58746</v>
      </c>
      <c r="U3940" s="34">
        <f t="shared" si="61"/>
        <v>37</v>
      </c>
      <c r="V3940" s="13">
        <f>IF(OR(Table1[[#This Row],[7d_positivity_public]]=0,ISBLANK(Table1[[#This Row],[7d_positivity_public]])),"",(Table1[[#This Row],[7d_positivity_public]]-Table1[[#This Row],[7d_positivity_all]])/Table1[[#This Row],[7d_positivity_public]])</f>
        <v>0.2</v>
      </c>
      <c r="W3940">
        <v>4</v>
      </c>
    </row>
    <row r="3941" spans="1:23" x14ac:dyDescent="0.25">
      <c r="A3941" s="10">
        <v>44477</v>
      </c>
      <c r="B3941">
        <v>2231</v>
      </c>
      <c r="C3941" t="s">
        <v>141</v>
      </c>
      <c r="D3941">
        <v>18</v>
      </c>
      <c r="E3941">
        <v>14</v>
      </c>
      <c r="F3941">
        <v>4</v>
      </c>
      <c r="G3941">
        <v>7</v>
      </c>
      <c r="H3941">
        <v>86</v>
      </c>
      <c r="J3941">
        <v>81</v>
      </c>
      <c r="K3941">
        <v>86</v>
      </c>
      <c r="L3941">
        <v>82</v>
      </c>
      <c r="M3941">
        <v>90</v>
      </c>
      <c r="N3941">
        <v>79</v>
      </c>
      <c r="O3941">
        <v>71</v>
      </c>
      <c r="P3941">
        <v>80</v>
      </c>
      <c r="Q3941">
        <v>73</v>
      </c>
      <c r="R3941">
        <v>86</v>
      </c>
      <c r="T3941" s="34">
        <f>_xlfn.XLOOKUP(B3941,Demog!$A$2:$A$219,Demog!$P$2:$P$219,,,2)</f>
        <v>30824</v>
      </c>
      <c r="U3941" s="34">
        <f t="shared" si="61"/>
        <v>39</v>
      </c>
      <c r="V3941" s="13">
        <f>IF(OR(Table1[[#This Row],[7d_positivity_public]]=0,ISBLANK(Table1[[#This Row],[7d_positivity_public]])),"",(Table1[[#This Row],[7d_positivity_public]]-Table1[[#This Row],[7d_positivity_all]])/Table1[[#This Row],[7d_positivity_public]])</f>
        <v>0.14285714285714285</v>
      </c>
      <c r="W3941">
        <v>6</v>
      </c>
    </row>
    <row r="3942" spans="1:23" x14ac:dyDescent="0.25">
      <c r="A3942" s="10">
        <v>44477</v>
      </c>
      <c r="B3942">
        <v>2232</v>
      </c>
      <c r="C3942" t="s">
        <v>142</v>
      </c>
      <c r="D3942">
        <v>10</v>
      </c>
      <c r="E3942">
        <v>24</v>
      </c>
      <c r="F3942">
        <v>-14</v>
      </c>
      <c r="G3942">
        <v>4</v>
      </c>
      <c r="H3942">
        <v>90</v>
      </c>
      <c r="J3942">
        <v>88</v>
      </c>
      <c r="K3942">
        <v>90</v>
      </c>
      <c r="L3942">
        <v>88</v>
      </c>
      <c r="M3942">
        <v>93</v>
      </c>
      <c r="N3942">
        <v>86</v>
      </c>
      <c r="O3942">
        <v>80</v>
      </c>
      <c r="P3942">
        <v>86</v>
      </c>
      <c r="Q3942">
        <v>81</v>
      </c>
      <c r="R3942">
        <v>90</v>
      </c>
      <c r="T3942" s="34">
        <f>_xlfn.XLOOKUP(B3942,Demog!$A$2:$A$219,Demog!$P$2:$P$219,,,2)</f>
        <v>18835</v>
      </c>
      <c r="U3942" s="34">
        <f t="shared" si="61"/>
        <v>13</v>
      </c>
      <c r="V3942" s="13">
        <f>IF(OR(Table1[[#This Row],[7d_positivity_public]]=0,ISBLANK(Table1[[#This Row],[7d_positivity_public]])),"",(Table1[[#This Row],[7d_positivity_public]]-Table1[[#This Row],[7d_positivity_all]])/Table1[[#This Row],[7d_positivity_public]])</f>
        <v>0</v>
      </c>
      <c r="W3942">
        <v>4</v>
      </c>
    </row>
    <row r="3943" spans="1:23" x14ac:dyDescent="0.25">
      <c r="A3943" s="10">
        <v>44477</v>
      </c>
      <c r="B3943">
        <v>2233</v>
      </c>
      <c r="C3943" t="s">
        <v>143</v>
      </c>
      <c r="D3943">
        <v>16</v>
      </c>
      <c r="E3943">
        <v>34</v>
      </c>
      <c r="F3943">
        <v>-18</v>
      </c>
      <c r="G3943">
        <v>6</v>
      </c>
      <c r="H3943">
        <v>86</v>
      </c>
      <c r="J3943">
        <v>83</v>
      </c>
      <c r="K3943">
        <v>86</v>
      </c>
      <c r="L3943">
        <v>83</v>
      </c>
      <c r="M3943">
        <v>90</v>
      </c>
      <c r="N3943">
        <v>80</v>
      </c>
      <c r="O3943">
        <v>73</v>
      </c>
      <c r="P3943">
        <v>80</v>
      </c>
      <c r="Q3943">
        <v>75</v>
      </c>
      <c r="R3943">
        <v>87</v>
      </c>
      <c r="T3943" s="34">
        <f>_xlfn.XLOOKUP(B3943,Demog!$A$2:$A$219,Demog!$P$2:$P$219,,,2)</f>
        <v>51442</v>
      </c>
      <c r="U3943" s="34">
        <f t="shared" si="61"/>
        <v>58</v>
      </c>
      <c r="V3943" s="13">
        <f>IF(OR(Table1[[#This Row],[7d_positivity_public]]=0,ISBLANK(Table1[[#This Row],[7d_positivity_public]])),"",(Table1[[#This Row],[7d_positivity_public]]-Table1[[#This Row],[7d_positivity_all]])/Table1[[#This Row],[7d_positivity_public]])</f>
        <v>0.16666666666666666</v>
      </c>
      <c r="W3943">
        <v>5</v>
      </c>
    </row>
    <row r="3944" spans="1:23" x14ac:dyDescent="0.25">
      <c r="A3944" s="10">
        <v>44477</v>
      </c>
      <c r="B3944">
        <v>2241</v>
      </c>
      <c r="C3944" t="s">
        <v>144</v>
      </c>
      <c r="D3944">
        <v>5</v>
      </c>
      <c r="E3944">
        <v>4</v>
      </c>
      <c r="F3944">
        <v>1</v>
      </c>
      <c r="G3944">
        <v>2</v>
      </c>
      <c r="H3944">
        <v>89</v>
      </c>
      <c r="J3944">
        <v>89</v>
      </c>
      <c r="K3944">
        <v>89</v>
      </c>
      <c r="L3944">
        <v>89</v>
      </c>
      <c r="M3944">
        <v>89</v>
      </c>
      <c r="N3944">
        <v>85</v>
      </c>
      <c r="O3944">
        <v>83</v>
      </c>
      <c r="P3944">
        <v>85</v>
      </c>
      <c r="Q3944">
        <v>84</v>
      </c>
      <c r="R3944">
        <v>86</v>
      </c>
      <c r="T3944" s="34">
        <f>_xlfn.XLOOKUP(B3944,Demog!$A$2:$A$219,Demog!$P$2:$P$219,,,2)</f>
        <v>40842</v>
      </c>
      <c r="U3944" s="34">
        <f t="shared" si="61"/>
        <v>14</v>
      </c>
      <c r="V3944" s="13">
        <f>IF(OR(Table1[[#This Row],[7d_positivity_public]]=0,ISBLANK(Table1[[#This Row],[7d_positivity_public]])),"",(Table1[[#This Row],[7d_positivity_public]]-Table1[[#This Row],[7d_positivity_all]])/Table1[[#This Row],[7d_positivity_public]])</f>
        <v>0</v>
      </c>
      <c r="W3944">
        <v>2</v>
      </c>
    </row>
    <row r="3945" spans="1:23" x14ac:dyDescent="0.25">
      <c r="A3945" s="10">
        <v>44477</v>
      </c>
      <c r="B3945">
        <v>2242</v>
      </c>
      <c r="C3945" t="s">
        <v>145</v>
      </c>
      <c r="D3945">
        <v>9</v>
      </c>
      <c r="E3945">
        <v>8</v>
      </c>
      <c r="F3945">
        <v>1</v>
      </c>
      <c r="G3945">
        <v>4</v>
      </c>
      <c r="H3945">
        <v>91</v>
      </c>
      <c r="J3945">
        <v>88</v>
      </c>
      <c r="K3945">
        <v>91</v>
      </c>
      <c r="L3945">
        <v>92</v>
      </c>
      <c r="M3945">
        <v>91</v>
      </c>
      <c r="N3945">
        <v>86</v>
      </c>
      <c r="O3945">
        <v>79</v>
      </c>
      <c r="P3945">
        <v>86</v>
      </c>
      <c r="Q3945">
        <v>85</v>
      </c>
      <c r="R3945">
        <v>88</v>
      </c>
      <c r="T3945" s="34">
        <f>_xlfn.XLOOKUP(B3945,Demog!$A$2:$A$219,Demog!$P$2:$P$219,,,2)</f>
        <v>70406</v>
      </c>
      <c r="U3945" s="34">
        <f t="shared" si="61"/>
        <v>44</v>
      </c>
      <c r="V3945" s="13">
        <f>IF(OR(Table1[[#This Row],[7d_positivity_public]]=0,ISBLANK(Table1[[#This Row],[7d_positivity_public]])),"",(Table1[[#This Row],[7d_positivity_public]]-Table1[[#This Row],[7d_positivity_all]])/Table1[[#This Row],[7d_positivity_public]])</f>
        <v>0.25</v>
      </c>
      <c r="W3945">
        <v>3</v>
      </c>
    </row>
    <row r="3946" spans="1:23" x14ac:dyDescent="0.25">
      <c r="A3946" s="10">
        <v>44477</v>
      </c>
      <c r="B3946">
        <v>2243</v>
      </c>
      <c r="C3946" t="s">
        <v>146</v>
      </c>
      <c r="D3946">
        <v>5</v>
      </c>
      <c r="E3946">
        <v>8</v>
      </c>
      <c r="F3946">
        <v>-3</v>
      </c>
      <c r="G3946">
        <v>2</v>
      </c>
      <c r="H3946">
        <v>89</v>
      </c>
      <c r="J3946">
        <v>87</v>
      </c>
      <c r="K3946">
        <v>89</v>
      </c>
      <c r="L3946">
        <v>88</v>
      </c>
      <c r="M3946">
        <v>90</v>
      </c>
      <c r="N3946">
        <v>84</v>
      </c>
      <c r="O3946">
        <v>80</v>
      </c>
      <c r="P3946">
        <v>85</v>
      </c>
      <c r="Q3946">
        <v>82</v>
      </c>
      <c r="R3946">
        <v>87</v>
      </c>
      <c r="T3946" s="34">
        <f>_xlfn.XLOOKUP(B3946,Demog!$A$2:$A$219,Demog!$P$2:$P$219,,,2)</f>
        <v>28129</v>
      </c>
      <c r="U3946" s="34">
        <f t="shared" si="61"/>
        <v>10</v>
      </c>
      <c r="V3946" s="13">
        <f>IF(OR(Table1[[#This Row],[7d_positivity_public]]=0,ISBLANK(Table1[[#This Row],[7d_positivity_public]])),"",(Table1[[#This Row],[7d_positivity_public]]-Table1[[#This Row],[7d_positivity_all]])/Table1[[#This Row],[7d_positivity_public]])</f>
        <v>0</v>
      </c>
      <c r="W3946">
        <v>2</v>
      </c>
    </row>
    <row r="3947" spans="1:23" x14ac:dyDescent="0.25">
      <c r="A3947" s="10">
        <v>44477</v>
      </c>
      <c r="B3947">
        <v>2244</v>
      </c>
      <c r="C3947" t="s">
        <v>147</v>
      </c>
      <c r="D3947">
        <v>9</v>
      </c>
      <c r="E3947">
        <v>8</v>
      </c>
      <c r="F3947">
        <v>1</v>
      </c>
      <c r="G3947">
        <v>3</v>
      </c>
      <c r="H3947">
        <v>89</v>
      </c>
      <c r="J3947">
        <v>86</v>
      </c>
      <c r="K3947">
        <v>89</v>
      </c>
      <c r="L3947">
        <v>87</v>
      </c>
      <c r="M3947">
        <v>91</v>
      </c>
      <c r="N3947">
        <v>84</v>
      </c>
      <c r="O3947">
        <v>79</v>
      </c>
      <c r="P3947">
        <v>84</v>
      </c>
      <c r="Q3947">
        <v>80</v>
      </c>
      <c r="R3947">
        <v>88</v>
      </c>
      <c r="T3947" s="34">
        <f>_xlfn.XLOOKUP(B3947,Demog!$A$2:$A$219,Demog!$P$2:$P$219,,,2)</f>
        <v>58612</v>
      </c>
      <c r="U3947" s="34">
        <f t="shared" si="61"/>
        <v>37</v>
      </c>
      <c r="V3947" s="13">
        <f>IF(OR(Table1[[#This Row],[7d_positivity_public]]=0,ISBLANK(Table1[[#This Row],[7d_positivity_public]])),"",(Table1[[#This Row],[7d_positivity_public]]-Table1[[#This Row],[7d_positivity_all]])/Table1[[#This Row],[7d_positivity_public]])</f>
        <v>0</v>
      </c>
      <c r="W3947">
        <v>3</v>
      </c>
    </row>
    <row r="3948" spans="1:23" x14ac:dyDescent="0.25">
      <c r="A3948" s="10">
        <v>44477</v>
      </c>
      <c r="B3948">
        <v>2245</v>
      </c>
      <c r="C3948" t="s">
        <v>148</v>
      </c>
      <c r="D3948">
        <v>8</v>
      </c>
      <c r="E3948">
        <v>7</v>
      </c>
      <c r="F3948">
        <v>1</v>
      </c>
      <c r="G3948">
        <v>3</v>
      </c>
      <c r="H3948">
        <v>90</v>
      </c>
      <c r="J3948">
        <v>89</v>
      </c>
      <c r="K3948">
        <v>90</v>
      </c>
      <c r="L3948">
        <v>90</v>
      </c>
      <c r="M3948">
        <v>91</v>
      </c>
      <c r="N3948">
        <v>86</v>
      </c>
      <c r="O3948">
        <v>83</v>
      </c>
      <c r="P3948">
        <v>87</v>
      </c>
      <c r="Q3948">
        <v>85</v>
      </c>
      <c r="R3948">
        <v>89</v>
      </c>
      <c r="T3948" s="34">
        <f>_xlfn.XLOOKUP(B3948,Demog!$A$2:$A$219,Demog!$P$2:$P$219,,,2)</f>
        <v>36404</v>
      </c>
      <c r="U3948" s="34">
        <f t="shared" si="61"/>
        <v>20</v>
      </c>
      <c r="V3948" s="13">
        <f>IF(OR(Table1[[#This Row],[7d_positivity_public]]=0,ISBLANK(Table1[[#This Row],[7d_positivity_public]])),"",(Table1[[#This Row],[7d_positivity_public]]-Table1[[#This Row],[7d_positivity_all]])/Table1[[#This Row],[7d_positivity_public]])</f>
        <v>0</v>
      </c>
      <c r="W3948">
        <v>3</v>
      </c>
    </row>
    <row r="3949" spans="1:23" x14ac:dyDescent="0.25">
      <c r="A3949" s="10">
        <v>44477</v>
      </c>
      <c r="B3949">
        <v>2311</v>
      </c>
      <c r="C3949" t="s">
        <v>149</v>
      </c>
      <c r="D3949">
        <v>23</v>
      </c>
      <c r="E3949">
        <v>24</v>
      </c>
      <c r="F3949">
        <v>-1</v>
      </c>
      <c r="G3949">
        <v>7</v>
      </c>
      <c r="H3949">
        <v>85</v>
      </c>
      <c r="J3949">
        <v>74</v>
      </c>
      <c r="K3949">
        <v>85</v>
      </c>
      <c r="L3949">
        <v>82</v>
      </c>
      <c r="M3949">
        <v>89</v>
      </c>
      <c r="N3949">
        <v>77</v>
      </c>
      <c r="O3949">
        <v>63</v>
      </c>
      <c r="P3949">
        <v>78</v>
      </c>
      <c r="Q3949">
        <v>72</v>
      </c>
      <c r="R3949">
        <v>85</v>
      </c>
      <c r="T3949" s="34">
        <f>_xlfn.XLOOKUP(B3949,Demog!$A$2:$A$219,Demog!$P$2:$P$219,,,2)</f>
        <v>25888</v>
      </c>
      <c r="U3949" s="34">
        <f t="shared" si="61"/>
        <v>42</v>
      </c>
      <c r="V3949" s="13">
        <f>IF(OR(Table1[[#This Row],[7d_positivity_public]]=0,ISBLANK(Table1[[#This Row],[7d_positivity_public]])),"",(Table1[[#This Row],[7d_positivity_public]]-Table1[[#This Row],[7d_positivity_all]])/Table1[[#This Row],[7d_positivity_public]])</f>
        <v>0.14285714285714285</v>
      </c>
      <c r="W3949">
        <v>6</v>
      </c>
    </row>
    <row r="3950" spans="1:23" x14ac:dyDescent="0.25">
      <c r="A3950" s="10">
        <v>44477</v>
      </c>
      <c r="B3950">
        <v>2312</v>
      </c>
      <c r="C3950" t="s">
        <v>150</v>
      </c>
      <c r="D3950">
        <v>5</v>
      </c>
      <c r="E3950">
        <v>13</v>
      </c>
      <c r="F3950">
        <v>-8</v>
      </c>
      <c r="G3950">
        <v>2</v>
      </c>
      <c r="H3950">
        <v>91</v>
      </c>
      <c r="J3950">
        <v>89</v>
      </c>
      <c r="K3950">
        <v>91</v>
      </c>
      <c r="L3950">
        <v>89</v>
      </c>
      <c r="M3950">
        <v>93</v>
      </c>
      <c r="N3950">
        <v>86</v>
      </c>
      <c r="O3950">
        <v>82</v>
      </c>
      <c r="P3950">
        <v>87</v>
      </c>
      <c r="Q3950">
        <v>83</v>
      </c>
      <c r="R3950">
        <v>91</v>
      </c>
      <c r="T3950" s="34">
        <f>_xlfn.XLOOKUP(B3950,Demog!$A$2:$A$219,Demog!$P$2:$P$219,,,2)</f>
        <v>29587</v>
      </c>
      <c r="U3950" s="34">
        <f t="shared" si="61"/>
        <v>10</v>
      </c>
      <c r="V3950" s="13">
        <f>IF(OR(Table1[[#This Row],[7d_positivity_public]]=0,ISBLANK(Table1[[#This Row],[7d_positivity_public]])),"",(Table1[[#This Row],[7d_positivity_public]]-Table1[[#This Row],[7d_positivity_all]])/Table1[[#This Row],[7d_positivity_public]])</f>
        <v>0</v>
      </c>
      <c r="W3950">
        <v>2</v>
      </c>
    </row>
    <row r="3951" spans="1:23" x14ac:dyDescent="0.25">
      <c r="A3951" s="10">
        <v>44477</v>
      </c>
      <c r="B3951">
        <v>2313</v>
      </c>
      <c r="C3951" t="s">
        <v>151</v>
      </c>
      <c r="D3951">
        <v>14</v>
      </c>
      <c r="E3951">
        <v>12</v>
      </c>
      <c r="F3951">
        <v>2</v>
      </c>
      <c r="G3951">
        <v>4</v>
      </c>
      <c r="H3951">
        <v>90</v>
      </c>
      <c r="J3951">
        <v>86</v>
      </c>
      <c r="K3951">
        <v>90</v>
      </c>
      <c r="L3951">
        <v>89</v>
      </c>
      <c r="M3951">
        <v>92</v>
      </c>
      <c r="N3951">
        <v>84</v>
      </c>
      <c r="O3951">
        <v>78</v>
      </c>
      <c r="P3951">
        <v>85</v>
      </c>
      <c r="Q3951">
        <v>83</v>
      </c>
      <c r="R3951">
        <v>89</v>
      </c>
      <c r="T3951" s="34">
        <f>_xlfn.XLOOKUP(B3951,Demog!$A$2:$A$219,Demog!$P$2:$P$219,,,2)</f>
        <v>31567</v>
      </c>
      <c r="U3951" s="34">
        <f t="shared" si="61"/>
        <v>31</v>
      </c>
      <c r="V3951" s="13">
        <f>IF(OR(Table1[[#This Row],[7d_positivity_public]]=0,ISBLANK(Table1[[#This Row],[7d_positivity_public]])),"",(Table1[[#This Row],[7d_positivity_public]]-Table1[[#This Row],[7d_positivity_all]])/Table1[[#This Row],[7d_positivity_public]])</f>
        <v>0.25</v>
      </c>
      <c r="W3951">
        <v>3</v>
      </c>
    </row>
    <row r="3952" spans="1:23" x14ac:dyDescent="0.25">
      <c r="A3952" s="10">
        <v>44477</v>
      </c>
      <c r="B3952">
        <v>2314</v>
      </c>
      <c r="C3952" t="s">
        <v>152</v>
      </c>
      <c r="D3952">
        <v>19</v>
      </c>
      <c r="E3952">
        <v>28</v>
      </c>
      <c r="F3952">
        <v>-9</v>
      </c>
      <c r="G3952">
        <v>8</v>
      </c>
      <c r="H3952">
        <v>87</v>
      </c>
      <c r="J3952">
        <v>85</v>
      </c>
      <c r="K3952">
        <v>87</v>
      </c>
      <c r="L3952">
        <v>82</v>
      </c>
      <c r="M3952">
        <v>91</v>
      </c>
      <c r="N3952">
        <v>80</v>
      </c>
      <c r="O3952">
        <v>73</v>
      </c>
      <c r="P3952">
        <v>81</v>
      </c>
      <c r="Q3952">
        <v>72</v>
      </c>
      <c r="R3952">
        <v>88</v>
      </c>
      <c r="T3952" s="34">
        <f>_xlfn.XLOOKUP(B3952,Demog!$A$2:$A$219,Demog!$P$2:$P$219,,,2)</f>
        <v>22090</v>
      </c>
      <c r="U3952" s="34">
        <f t="shared" si="61"/>
        <v>29</v>
      </c>
      <c r="V3952" s="13">
        <f>IF(OR(Table1[[#This Row],[7d_positivity_public]]=0,ISBLANK(Table1[[#This Row],[7d_positivity_public]])),"",(Table1[[#This Row],[7d_positivity_public]]-Table1[[#This Row],[7d_positivity_all]])/Table1[[#This Row],[7d_positivity_public]])</f>
        <v>0.125</v>
      </c>
      <c r="W3952">
        <v>7</v>
      </c>
    </row>
    <row r="3953" spans="1:23" x14ac:dyDescent="0.25">
      <c r="A3953" s="10">
        <v>44477</v>
      </c>
      <c r="B3953">
        <v>2315</v>
      </c>
      <c r="C3953" t="s">
        <v>153</v>
      </c>
      <c r="D3953">
        <v>38</v>
      </c>
      <c r="E3953">
        <v>8</v>
      </c>
      <c r="F3953">
        <v>30</v>
      </c>
      <c r="G3953">
        <v>8</v>
      </c>
      <c r="H3953">
        <v>83</v>
      </c>
      <c r="J3953">
        <v>74</v>
      </c>
      <c r="K3953">
        <v>84</v>
      </c>
      <c r="L3953">
        <v>79</v>
      </c>
      <c r="M3953">
        <v>89</v>
      </c>
      <c r="N3953">
        <v>75</v>
      </c>
      <c r="O3953">
        <v>63</v>
      </c>
      <c r="P3953">
        <v>76</v>
      </c>
      <c r="Q3953">
        <v>69</v>
      </c>
      <c r="R3953">
        <v>85</v>
      </c>
      <c r="T3953" s="34">
        <f>_xlfn.XLOOKUP(B3953,Demog!$A$2:$A$219,Demog!$P$2:$P$219,,,2)</f>
        <v>13204</v>
      </c>
      <c r="U3953" s="34">
        <f t="shared" si="61"/>
        <v>35</v>
      </c>
      <c r="V3953" s="13">
        <f>IF(OR(Table1[[#This Row],[7d_positivity_public]]=0,ISBLANK(Table1[[#This Row],[7d_positivity_public]])),"",(Table1[[#This Row],[7d_positivity_public]]-Table1[[#This Row],[7d_positivity_all]])/Table1[[#This Row],[7d_positivity_public]])</f>
        <v>0</v>
      </c>
      <c r="W3953">
        <v>8</v>
      </c>
    </row>
    <row r="3954" spans="1:23" x14ac:dyDescent="0.25">
      <c r="A3954" s="10">
        <v>44477</v>
      </c>
      <c r="B3954">
        <v>2316</v>
      </c>
      <c r="C3954" t="s">
        <v>154</v>
      </c>
      <c r="D3954">
        <v>24</v>
      </c>
      <c r="E3954">
        <v>23</v>
      </c>
      <c r="F3954">
        <v>1</v>
      </c>
      <c r="G3954">
        <v>8</v>
      </c>
      <c r="H3954">
        <v>83</v>
      </c>
      <c r="J3954">
        <v>74</v>
      </c>
      <c r="K3954">
        <v>84</v>
      </c>
      <c r="L3954">
        <v>80</v>
      </c>
      <c r="M3954">
        <v>87</v>
      </c>
      <c r="N3954">
        <v>76</v>
      </c>
      <c r="O3954">
        <v>62</v>
      </c>
      <c r="P3954">
        <v>77</v>
      </c>
      <c r="Q3954">
        <v>70</v>
      </c>
      <c r="R3954">
        <v>84</v>
      </c>
      <c r="T3954" s="34">
        <f>_xlfn.XLOOKUP(B3954,Demog!$A$2:$A$219,Demog!$P$2:$P$219,,,2)</f>
        <v>12653</v>
      </c>
      <c r="U3954" s="34">
        <f t="shared" si="61"/>
        <v>21</v>
      </c>
      <c r="V3954" s="13">
        <f>IF(OR(Table1[[#This Row],[7d_positivity_public]]=0,ISBLANK(Table1[[#This Row],[7d_positivity_public]])),"",(Table1[[#This Row],[7d_positivity_public]]-Table1[[#This Row],[7d_positivity_all]])/Table1[[#This Row],[7d_positivity_public]])</f>
        <v>0.125</v>
      </c>
      <c r="W3954">
        <v>7</v>
      </c>
    </row>
    <row r="3955" spans="1:23" x14ac:dyDescent="0.25">
      <c r="A3955" s="10">
        <v>44477</v>
      </c>
      <c r="B3955">
        <v>2317</v>
      </c>
      <c r="C3955" t="s">
        <v>155</v>
      </c>
      <c r="D3955">
        <v>19</v>
      </c>
      <c r="E3955">
        <v>17</v>
      </c>
      <c r="F3955">
        <v>2</v>
      </c>
      <c r="G3955">
        <v>6</v>
      </c>
      <c r="H3955">
        <v>83</v>
      </c>
      <c r="J3955">
        <v>67</v>
      </c>
      <c r="K3955">
        <v>84</v>
      </c>
      <c r="L3955">
        <v>78</v>
      </c>
      <c r="M3955">
        <v>87</v>
      </c>
      <c r="N3955">
        <v>76</v>
      </c>
      <c r="O3955">
        <v>57</v>
      </c>
      <c r="P3955">
        <v>77</v>
      </c>
      <c r="Q3955">
        <v>68</v>
      </c>
      <c r="R3955">
        <v>84</v>
      </c>
      <c r="T3955" s="34">
        <f>_xlfn.XLOOKUP(B3955,Demog!$A$2:$A$219,Demog!$P$2:$P$219,,,2)</f>
        <v>8789</v>
      </c>
      <c r="U3955" s="34">
        <f t="shared" si="61"/>
        <v>12</v>
      </c>
      <c r="V3955" s="13">
        <f>IF(OR(Table1[[#This Row],[7d_positivity_public]]=0,ISBLANK(Table1[[#This Row],[7d_positivity_public]])),"",(Table1[[#This Row],[7d_positivity_public]]-Table1[[#This Row],[7d_positivity_all]])/Table1[[#This Row],[7d_positivity_public]])</f>
        <v>0.16666666666666666</v>
      </c>
      <c r="W3955">
        <v>5</v>
      </c>
    </row>
    <row r="3956" spans="1:23" x14ac:dyDescent="0.25">
      <c r="A3956" s="10">
        <v>44477</v>
      </c>
      <c r="B3956">
        <v>2321</v>
      </c>
      <c r="C3956" t="s">
        <v>156</v>
      </c>
      <c r="D3956">
        <v>4</v>
      </c>
      <c r="E3956">
        <v>8</v>
      </c>
      <c r="F3956">
        <v>-4</v>
      </c>
      <c r="G3956">
        <v>2</v>
      </c>
      <c r="H3956">
        <v>93</v>
      </c>
      <c r="J3956">
        <v>90</v>
      </c>
      <c r="K3956">
        <v>94</v>
      </c>
      <c r="L3956">
        <v>94</v>
      </c>
      <c r="M3956">
        <v>93</v>
      </c>
      <c r="N3956">
        <v>87</v>
      </c>
      <c r="O3956">
        <v>81</v>
      </c>
      <c r="P3956">
        <v>87</v>
      </c>
      <c r="Q3956">
        <v>85</v>
      </c>
      <c r="R3956">
        <v>90</v>
      </c>
      <c r="T3956" s="34">
        <f>_xlfn.XLOOKUP(B3956,Demog!$A$2:$A$219,Demog!$P$2:$P$219,,,2)</f>
        <v>56017</v>
      </c>
      <c r="U3956" s="34">
        <f t="shared" si="61"/>
        <v>16</v>
      </c>
      <c r="V3956" s="13">
        <f>IF(OR(Table1[[#This Row],[7d_positivity_public]]=0,ISBLANK(Table1[[#This Row],[7d_positivity_public]])),"",(Table1[[#This Row],[7d_positivity_public]]-Table1[[#This Row],[7d_positivity_all]])/Table1[[#This Row],[7d_positivity_public]])</f>
        <v>0.5</v>
      </c>
      <c r="W3956">
        <v>1</v>
      </c>
    </row>
    <row r="3957" spans="1:23" x14ac:dyDescent="0.25">
      <c r="A3957" s="10">
        <v>44477</v>
      </c>
      <c r="B3957">
        <v>2322</v>
      </c>
      <c r="C3957" t="s">
        <v>157</v>
      </c>
      <c r="D3957">
        <v>8</v>
      </c>
      <c r="E3957">
        <v>10</v>
      </c>
      <c r="F3957">
        <v>-2</v>
      </c>
      <c r="G3957">
        <v>2</v>
      </c>
      <c r="H3957">
        <v>94</v>
      </c>
      <c r="J3957">
        <v>94</v>
      </c>
      <c r="K3957">
        <v>94</v>
      </c>
      <c r="L3957">
        <v>93</v>
      </c>
      <c r="M3957">
        <v>95</v>
      </c>
      <c r="N3957">
        <v>89</v>
      </c>
      <c r="O3957">
        <v>87</v>
      </c>
      <c r="P3957">
        <v>90</v>
      </c>
      <c r="Q3957">
        <v>86</v>
      </c>
      <c r="R3957">
        <v>92</v>
      </c>
      <c r="T3957" s="34">
        <f>_xlfn.XLOOKUP(B3957,Demog!$A$2:$A$219,Demog!$P$2:$P$219,,,2)</f>
        <v>24822</v>
      </c>
      <c r="U3957" s="34">
        <f t="shared" si="61"/>
        <v>14</v>
      </c>
      <c r="V3957" s="13">
        <f>IF(OR(Table1[[#This Row],[7d_positivity_public]]=0,ISBLANK(Table1[[#This Row],[7d_positivity_public]])),"",(Table1[[#This Row],[7d_positivity_public]]-Table1[[#This Row],[7d_positivity_all]])/Table1[[#This Row],[7d_positivity_public]])</f>
        <v>0</v>
      </c>
      <c r="W3957">
        <v>2</v>
      </c>
    </row>
    <row r="3958" spans="1:23" x14ac:dyDescent="0.25">
      <c r="A3958" s="10">
        <v>44477</v>
      </c>
      <c r="B3958">
        <v>2323</v>
      </c>
      <c r="C3958" t="s">
        <v>158</v>
      </c>
      <c r="D3958">
        <v>8</v>
      </c>
      <c r="E3958">
        <v>6</v>
      </c>
      <c r="F3958">
        <v>2</v>
      </c>
      <c r="G3958">
        <v>3</v>
      </c>
      <c r="H3958">
        <v>92</v>
      </c>
      <c r="J3958">
        <v>91</v>
      </c>
      <c r="K3958">
        <v>92</v>
      </c>
      <c r="L3958">
        <v>90</v>
      </c>
      <c r="M3958">
        <v>94</v>
      </c>
      <c r="N3958">
        <v>88</v>
      </c>
      <c r="O3958">
        <v>84</v>
      </c>
      <c r="P3958">
        <v>89</v>
      </c>
      <c r="Q3958">
        <v>83</v>
      </c>
      <c r="R3958">
        <v>92</v>
      </c>
      <c r="T3958" s="34">
        <f>_xlfn.XLOOKUP(B3958,Demog!$A$2:$A$219,Demog!$P$2:$P$219,,,2)</f>
        <v>22225</v>
      </c>
      <c r="U3958" s="34">
        <f t="shared" si="61"/>
        <v>12</v>
      </c>
      <c r="V3958" s="13">
        <f>IF(OR(Table1[[#This Row],[7d_positivity_public]]=0,ISBLANK(Table1[[#This Row],[7d_positivity_public]])),"",(Table1[[#This Row],[7d_positivity_public]]-Table1[[#This Row],[7d_positivity_all]])/Table1[[#This Row],[7d_positivity_public]])</f>
        <v>0</v>
      </c>
      <c r="W3958">
        <v>3</v>
      </c>
    </row>
    <row r="3959" spans="1:23" x14ac:dyDescent="0.25">
      <c r="A3959" s="10">
        <v>44477</v>
      </c>
      <c r="B3959">
        <v>2331</v>
      </c>
      <c r="C3959" t="s">
        <v>159</v>
      </c>
      <c r="D3959">
        <v>9</v>
      </c>
      <c r="E3959">
        <v>11</v>
      </c>
      <c r="F3959">
        <v>-2</v>
      </c>
      <c r="G3959">
        <v>5</v>
      </c>
      <c r="H3959">
        <v>95</v>
      </c>
      <c r="J3959">
        <v>86</v>
      </c>
      <c r="K3959">
        <v>95</v>
      </c>
      <c r="L3959">
        <v>97</v>
      </c>
      <c r="M3959">
        <v>93</v>
      </c>
      <c r="N3959">
        <v>85</v>
      </c>
      <c r="O3959">
        <v>74</v>
      </c>
      <c r="P3959">
        <v>86</v>
      </c>
      <c r="Q3959">
        <v>84</v>
      </c>
      <c r="R3959">
        <v>89</v>
      </c>
      <c r="T3959" s="34">
        <f>_xlfn.XLOOKUP(B3959,Demog!$A$2:$A$219,Demog!$P$2:$P$219,,,2)</f>
        <v>53402</v>
      </c>
      <c r="U3959" s="34">
        <f t="shared" si="61"/>
        <v>34</v>
      </c>
      <c r="V3959" s="13">
        <f>IF(OR(Table1[[#This Row],[7d_positivity_public]]=0,ISBLANK(Table1[[#This Row],[7d_positivity_public]])),"",(Table1[[#This Row],[7d_positivity_public]]-Table1[[#This Row],[7d_positivity_all]])/Table1[[#This Row],[7d_positivity_public]])</f>
        <v>0.2</v>
      </c>
      <c r="W3959">
        <v>4</v>
      </c>
    </row>
    <row r="3960" spans="1:23" x14ac:dyDescent="0.25">
      <c r="A3960" s="10">
        <v>44477</v>
      </c>
      <c r="B3960">
        <v>2332</v>
      </c>
      <c r="C3960" t="s">
        <v>160</v>
      </c>
      <c r="D3960">
        <v>11</v>
      </c>
      <c r="E3960">
        <v>16</v>
      </c>
      <c r="F3960">
        <v>-5</v>
      </c>
      <c r="G3960">
        <v>6</v>
      </c>
      <c r="H3960">
        <v>91</v>
      </c>
      <c r="J3960">
        <v>79</v>
      </c>
      <c r="K3960">
        <v>92</v>
      </c>
      <c r="L3960">
        <v>94</v>
      </c>
      <c r="M3960">
        <v>89</v>
      </c>
      <c r="N3960">
        <v>81</v>
      </c>
      <c r="O3960">
        <v>67</v>
      </c>
      <c r="P3960">
        <v>82</v>
      </c>
      <c r="Q3960">
        <v>82</v>
      </c>
      <c r="R3960">
        <v>84</v>
      </c>
      <c r="T3960" s="34">
        <f>_xlfn.XLOOKUP(B3960,Demog!$A$2:$A$219,Demog!$P$2:$P$219,,,2)</f>
        <v>51161</v>
      </c>
      <c r="U3960" s="34">
        <f t="shared" si="61"/>
        <v>39</v>
      </c>
      <c r="V3960" s="13">
        <f>IF(OR(Table1[[#This Row],[7d_positivity_public]]=0,ISBLANK(Table1[[#This Row],[7d_positivity_public]])),"",(Table1[[#This Row],[7d_positivity_public]]-Table1[[#This Row],[7d_positivity_all]])/Table1[[#This Row],[7d_positivity_public]])</f>
        <v>0.33333333333333331</v>
      </c>
      <c r="W3960">
        <v>4</v>
      </c>
    </row>
    <row r="3961" spans="1:23" x14ac:dyDescent="0.25">
      <c r="A3961" s="10">
        <v>44477</v>
      </c>
      <c r="B3961">
        <v>2333</v>
      </c>
      <c r="C3961" t="s">
        <v>161</v>
      </c>
      <c r="D3961">
        <v>13</v>
      </c>
      <c r="E3961">
        <v>10</v>
      </c>
      <c r="F3961">
        <v>3</v>
      </c>
      <c r="G3961">
        <v>4</v>
      </c>
      <c r="H3961">
        <v>90</v>
      </c>
      <c r="J3961">
        <v>87</v>
      </c>
      <c r="K3961">
        <v>91</v>
      </c>
      <c r="L3961">
        <v>89</v>
      </c>
      <c r="M3961">
        <v>93</v>
      </c>
      <c r="N3961">
        <v>84</v>
      </c>
      <c r="O3961">
        <v>79</v>
      </c>
      <c r="P3961">
        <v>85</v>
      </c>
      <c r="Q3961">
        <v>81</v>
      </c>
      <c r="R3961">
        <v>89</v>
      </c>
      <c r="T3961" s="34">
        <f>_xlfn.XLOOKUP(B3961,Demog!$A$2:$A$219,Demog!$P$2:$P$219,,,2)</f>
        <v>69963</v>
      </c>
      <c r="U3961" s="34">
        <f t="shared" si="61"/>
        <v>64</v>
      </c>
      <c r="V3961" s="13">
        <f>IF(OR(Table1[[#This Row],[7d_positivity_public]]=0,ISBLANK(Table1[[#This Row],[7d_positivity_public]])),"",(Table1[[#This Row],[7d_positivity_public]]-Table1[[#This Row],[7d_positivity_all]])/Table1[[#This Row],[7d_positivity_public]])</f>
        <v>0</v>
      </c>
      <c r="W3961">
        <v>4</v>
      </c>
    </row>
    <row r="3962" spans="1:23" x14ac:dyDescent="0.25">
      <c r="A3962" s="10">
        <v>44477</v>
      </c>
      <c r="B3962">
        <v>2334</v>
      </c>
      <c r="C3962" t="s">
        <v>162</v>
      </c>
      <c r="D3962">
        <v>12</v>
      </c>
      <c r="E3962">
        <v>9</v>
      </c>
      <c r="F3962">
        <v>3</v>
      </c>
      <c r="G3962">
        <v>6</v>
      </c>
      <c r="H3962">
        <v>95</v>
      </c>
      <c r="J3962">
        <v>90</v>
      </c>
      <c r="K3962">
        <v>95</v>
      </c>
      <c r="L3962">
        <v>95</v>
      </c>
      <c r="M3962">
        <v>95</v>
      </c>
      <c r="N3962">
        <v>88</v>
      </c>
      <c r="O3962">
        <v>81</v>
      </c>
      <c r="P3962">
        <v>88</v>
      </c>
      <c r="Q3962">
        <v>86</v>
      </c>
      <c r="R3962">
        <v>92</v>
      </c>
      <c r="T3962" s="34">
        <f>_xlfn.XLOOKUP(B3962,Demog!$A$2:$A$219,Demog!$P$2:$P$219,,,2)</f>
        <v>45391</v>
      </c>
      <c r="U3962" s="34">
        <f t="shared" si="61"/>
        <v>38</v>
      </c>
      <c r="V3962" s="13">
        <f>IF(OR(Table1[[#This Row],[7d_positivity_public]]=0,ISBLANK(Table1[[#This Row],[7d_positivity_public]])),"",(Table1[[#This Row],[7d_positivity_public]]-Table1[[#This Row],[7d_positivity_all]])/Table1[[#This Row],[7d_positivity_public]])</f>
        <v>0.33333333333333331</v>
      </c>
      <c r="W3962">
        <v>4</v>
      </c>
    </row>
    <row r="3963" spans="1:23" x14ac:dyDescent="0.25">
      <c r="A3963" s="10">
        <v>44477</v>
      </c>
      <c r="B3963">
        <v>2335</v>
      </c>
      <c r="C3963" t="s">
        <v>163</v>
      </c>
      <c r="D3963">
        <v>5</v>
      </c>
      <c r="E3963">
        <v>8</v>
      </c>
      <c r="F3963">
        <v>-3</v>
      </c>
      <c r="G3963">
        <v>3</v>
      </c>
      <c r="H3963">
        <v>96</v>
      </c>
      <c r="J3963">
        <v>87</v>
      </c>
      <c r="K3963">
        <v>97</v>
      </c>
      <c r="L3963">
        <v>97</v>
      </c>
      <c r="M3963">
        <v>95</v>
      </c>
      <c r="N3963">
        <v>87</v>
      </c>
      <c r="O3963">
        <v>75</v>
      </c>
      <c r="P3963">
        <v>88</v>
      </c>
      <c r="Q3963">
        <v>85</v>
      </c>
      <c r="R3963">
        <v>91</v>
      </c>
      <c r="T3963" s="34">
        <f>_xlfn.XLOOKUP(B3963,Demog!$A$2:$A$219,Demog!$P$2:$P$219,,,2)</f>
        <v>62748</v>
      </c>
      <c r="U3963" s="34">
        <f t="shared" si="61"/>
        <v>22</v>
      </c>
      <c r="V3963" s="13">
        <f>IF(OR(Table1[[#This Row],[7d_positivity_public]]=0,ISBLANK(Table1[[#This Row],[7d_positivity_public]])),"",(Table1[[#This Row],[7d_positivity_public]]-Table1[[#This Row],[7d_positivity_all]])/Table1[[#This Row],[7d_positivity_public]])</f>
        <v>0.33333333333333331</v>
      </c>
      <c r="W3963">
        <v>2</v>
      </c>
    </row>
    <row r="3964" spans="1:23" x14ac:dyDescent="0.25">
      <c r="A3964" s="10">
        <v>44477</v>
      </c>
      <c r="B3964">
        <v>2336</v>
      </c>
      <c r="C3964" t="s">
        <v>164</v>
      </c>
      <c r="D3964">
        <v>6</v>
      </c>
      <c r="E3964">
        <v>6</v>
      </c>
      <c r="F3964">
        <v>0</v>
      </c>
      <c r="G3964">
        <v>4</v>
      </c>
      <c r="H3964">
        <v>93</v>
      </c>
      <c r="J3964">
        <v>88</v>
      </c>
      <c r="K3964">
        <v>93</v>
      </c>
      <c r="L3964">
        <v>93</v>
      </c>
      <c r="M3964">
        <v>93</v>
      </c>
      <c r="N3964">
        <v>87</v>
      </c>
      <c r="O3964">
        <v>79</v>
      </c>
      <c r="P3964">
        <v>87</v>
      </c>
      <c r="Q3964">
        <v>85</v>
      </c>
      <c r="R3964">
        <v>90</v>
      </c>
      <c r="T3964" s="34">
        <f>_xlfn.XLOOKUP(B3964,Demog!$A$2:$A$219,Demog!$P$2:$P$219,,,2)</f>
        <v>58701</v>
      </c>
      <c r="U3964" s="34">
        <f t="shared" si="61"/>
        <v>25</v>
      </c>
      <c r="V3964" s="13">
        <f>IF(OR(Table1[[#This Row],[7d_positivity_public]]=0,ISBLANK(Table1[[#This Row],[7d_positivity_public]])),"",(Table1[[#This Row],[7d_positivity_public]]-Table1[[#This Row],[7d_positivity_all]])/Table1[[#This Row],[7d_positivity_public]])</f>
        <v>0.25</v>
      </c>
      <c r="W3964">
        <v>3</v>
      </c>
    </row>
    <row r="3965" spans="1:23" x14ac:dyDescent="0.25">
      <c r="A3965" s="10">
        <v>44477</v>
      </c>
      <c r="B3965">
        <v>2337</v>
      </c>
      <c r="C3965" t="s">
        <v>165</v>
      </c>
      <c r="D3965">
        <v>7</v>
      </c>
      <c r="E3965">
        <v>10</v>
      </c>
      <c r="F3965">
        <v>-3</v>
      </c>
      <c r="G3965">
        <v>4</v>
      </c>
      <c r="H3965">
        <v>88</v>
      </c>
      <c r="J3965">
        <v>82</v>
      </c>
      <c r="K3965">
        <v>88</v>
      </c>
      <c r="L3965">
        <v>88</v>
      </c>
      <c r="M3965">
        <v>89</v>
      </c>
      <c r="N3965">
        <v>81</v>
      </c>
      <c r="O3965">
        <v>72</v>
      </c>
      <c r="P3965">
        <v>82</v>
      </c>
      <c r="Q3965">
        <v>79</v>
      </c>
      <c r="R3965">
        <v>86</v>
      </c>
      <c r="T3965" s="34">
        <f>_xlfn.XLOOKUP(B3965,Demog!$A$2:$A$219,Demog!$P$2:$P$219,,,2)</f>
        <v>60538</v>
      </c>
      <c r="U3965" s="34">
        <f t="shared" si="61"/>
        <v>30</v>
      </c>
      <c r="V3965" s="13">
        <f>IF(OR(Table1[[#This Row],[7d_positivity_public]]=0,ISBLANK(Table1[[#This Row],[7d_positivity_public]])),"",(Table1[[#This Row],[7d_positivity_public]]-Table1[[#This Row],[7d_positivity_all]])/Table1[[#This Row],[7d_positivity_public]])</f>
        <v>0.25</v>
      </c>
      <c r="W3965">
        <v>3</v>
      </c>
    </row>
    <row r="3966" spans="1:23" x14ac:dyDescent="0.25">
      <c r="A3966" s="10">
        <v>44477</v>
      </c>
      <c r="B3966">
        <v>2338</v>
      </c>
      <c r="C3966" t="s">
        <v>166</v>
      </c>
      <c r="D3966">
        <v>4</v>
      </c>
      <c r="E3966">
        <v>8</v>
      </c>
      <c r="F3966">
        <v>-4</v>
      </c>
      <c r="G3966">
        <v>4</v>
      </c>
      <c r="H3966">
        <v>96</v>
      </c>
      <c r="J3966">
        <v>85</v>
      </c>
      <c r="K3966">
        <v>97</v>
      </c>
      <c r="L3966">
        <v>99</v>
      </c>
      <c r="M3966">
        <v>95</v>
      </c>
      <c r="N3966">
        <v>87</v>
      </c>
      <c r="O3966">
        <v>71</v>
      </c>
      <c r="P3966">
        <v>88</v>
      </c>
      <c r="Q3966">
        <v>86</v>
      </c>
      <c r="R3966">
        <v>91</v>
      </c>
      <c r="T3966" s="34">
        <f>_xlfn.XLOOKUP(B3966,Demog!$A$2:$A$219,Demog!$P$2:$P$219,,,2)</f>
        <v>41463</v>
      </c>
      <c r="U3966" s="34">
        <f t="shared" si="61"/>
        <v>12</v>
      </c>
      <c r="V3966" s="13">
        <f>IF(OR(Table1[[#This Row],[7d_positivity_public]]=0,ISBLANK(Table1[[#This Row],[7d_positivity_public]])),"",(Table1[[#This Row],[7d_positivity_public]]-Table1[[#This Row],[7d_positivity_all]])/Table1[[#This Row],[7d_positivity_public]])</f>
        <v>0.5</v>
      </c>
      <c r="W3966">
        <v>2</v>
      </c>
    </row>
    <row r="3967" spans="1:23" x14ac:dyDescent="0.25">
      <c r="A3967" s="10">
        <v>44477</v>
      </c>
      <c r="B3967">
        <v>2341</v>
      </c>
      <c r="C3967" t="s">
        <v>167</v>
      </c>
      <c r="D3967">
        <v>9</v>
      </c>
      <c r="E3967">
        <v>10</v>
      </c>
      <c r="F3967">
        <v>-1</v>
      </c>
      <c r="G3967">
        <v>4</v>
      </c>
      <c r="H3967">
        <v>89</v>
      </c>
      <c r="J3967">
        <v>88</v>
      </c>
      <c r="K3967">
        <v>89</v>
      </c>
      <c r="L3967">
        <v>87</v>
      </c>
      <c r="M3967">
        <v>91</v>
      </c>
      <c r="N3967">
        <v>85</v>
      </c>
      <c r="O3967">
        <v>80</v>
      </c>
      <c r="P3967">
        <v>85</v>
      </c>
      <c r="Q3967">
        <v>81</v>
      </c>
      <c r="R3967">
        <v>89</v>
      </c>
      <c r="T3967" s="34">
        <f>_xlfn.XLOOKUP(B3967,Demog!$A$2:$A$219,Demog!$P$2:$P$219,,,2)</f>
        <v>74816</v>
      </c>
      <c r="U3967" s="34">
        <f t="shared" si="61"/>
        <v>47</v>
      </c>
      <c r="V3967" s="13">
        <f>IF(OR(Table1[[#This Row],[7d_positivity_public]]=0,ISBLANK(Table1[[#This Row],[7d_positivity_public]])),"",(Table1[[#This Row],[7d_positivity_public]]-Table1[[#This Row],[7d_positivity_all]])/Table1[[#This Row],[7d_positivity_public]])</f>
        <v>0.25</v>
      </c>
      <c r="W3967">
        <v>3</v>
      </c>
    </row>
    <row r="3968" spans="1:23" x14ac:dyDescent="0.25">
      <c r="A3968" s="10">
        <v>44477</v>
      </c>
      <c r="B3968">
        <v>2342</v>
      </c>
      <c r="C3968" t="s">
        <v>168</v>
      </c>
      <c r="D3968">
        <v>18</v>
      </c>
      <c r="E3968">
        <v>14</v>
      </c>
      <c r="F3968">
        <v>4</v>
      </c>
      <c r="G3968">
        <v>6</v>
      </c>
      <c r="H3968">
        <v>87</v>
      </c>
      <c r="J3968">
        <v>80</v>
      </c>
      <c r="K3968">
        <v>87</v>
      </c>
      <c r="L3968">
        <v>82</v>
      </c>
      <c r="M3968">
        <v>90</v>
      </c>
      <c r="N3968">
        <v>82</v>
      </c>
      <c r="O3968">
        <v>72</v>
      </c>
      <c r="P3968">
        <v>82</v>
      </c>
      <c r="Q3968">
        <v>73</v>
      </c>
      <c r="R3968">
        <v>87</v>
      </c>
      <c r="T3968" s="34">
        <f>_xlfn.XLOOKUP(B3968,Demog!$A$2:$A$219,Demog!$P$2:$P$219,,,2)</f>
        <v>19952</v>
      </c>
      <c r="U3968" s="34">
        <f t="shared" si="61"/>
        <v>25</v>
      </c>
      <c r="V3968" s="13">
        <f>IF(OR(Table1[[#This Row],[7d_positivity_public]]=0,ISBLANK(Table1[[#This Row],[7d_positivity_public]])),"",(Table1[[#This Row],[7d_positivity_public]]-Table1[[#This Row],[7d_positivity_all]])/Table1[[#This Row],[7d_positivity_public]])</f>
        <v>0.16666666666666666</v>
      </c>
      <c r="W3968">
        <v>5</v>
      </c>
    </row>
    <row r="3969" spans="1:23" x14ac:dyDescent="0.25">
      <c r="A3969" s="10">
        <v>44477</v>
      </c>
      <c r="B3969">
        <v>3111</v>
      </c>
      <c r="C3969" t="s">
        <v>169</v>
      </c>
      <c r="D3969">
        <v>1</v>
      </c>
      <c r="E3969">
        <v>5</v>
      </c>
      <c r="F3969">
        <v>-4</v>
      </c>
      <c r="G3969">
        <v>2</v>
      </c>
      <c r="H3969">
        <v>93</v>
      </c>
      <c r="J3969">
        <v>90</v>
      </c>
      <c r="K3969">
        <v>94</v>
      </c>
      <c r="L3969">
        <v>100</v>
      </c>
      <c r="M3969">
        <v>86</v>
      </c>
      <c r="N3969">
        <v>87</v>
      </c>
      <c r="O3969">
        <v>83</v>
      </c>
      <c r="P3969">
        <v>87</v>
      </c>
      <c r="Q3969">
        <v>92</v>
      </c>
      <c r="R3969">
        <v>82</v>
      </c>
      <c r="T3969" s="34">
        <f>_xlfn.XLOOKUP(B3969,Demog!$A$2:$A$219,Demog!$P$2:$P$219,,,2)</f>
        <v>54587</v>
      </c>
      <c r="U3969" s="34">
        <f t="shared" si="61"/>
        <v>4</v>
      </c>
      <c r="V3969" s="13">
        <f>IF(OR(Table1[[#This Row],[7d_positivity_public]]=0,ISBLANK(Table1[[#This Row],[7d_positivity_public]])),"",(Table1[[#This Row],[7d_positivity_public]]-Table1[[#This Row],[7d_positivity_all]])/Table1[[#This Row],[7d_positivity_public]])</f>
        <v>0.5</v>
      </c>
      <c r="W3969">
        <v>1</v>
      </c>
    </row>
    <row r="3970" spans="1:23" x14ac:dyDescent="0.25">
      <c r="A3970" s="10">
        <v>44477</v>
      </c>
      <c r="B3970">
        <v>3112</v>
      </c>
      <c r="C3970" t="s">
        <v>170</v>
      </c>
      <c r="D3970">
        <v>1</v>
      </c>
      <c r="E3970">
        <v>1</v>
      </c>
      <c r="F3970">
        <v>0</v>
      </c>
      <c r="G3970">
        <v>1</v>
      </c>
      <c r="H3970">
        <v>86</v>
      </c>
      <c r="J3970">
        <v>91</v>
      </c>
      <c r="K3970">
        <v>85</v>
      </c>
      <c r="L3970">
        <v>85</v>
      </c>
      <c r="M3970">
        <v>85</v>
      </c>
      <c r="N3970">
        <v>82</v>
      </c>
      <c r="O3970">
        <v>84</v>
      </c>
      <c r="P3970">
        <v>82</v>
      </c>
      <c r="Q3970">
        <v>80</v>
      </c>
      <c r="R3970">
        <v>83</v>
      </c>
      <c r="T3970" s="34">
        <f>_xlfn.XLOOKUP(B3970,Demog!$A$2:$A$219,Demog!$P$2:$P$219,,,2)</f>
        <v>17729</v>
      </c>
      <c r="U3970" s="34">
        <f t="shared" ref="U3970:U4033" si="62">ROUND(T3970*D3970/100000*7,0)</f>
        <v>1</v>
      </c>
      <c r="V3970" s="13">
        <f>IF(OR(Table1[[#This Row],[7d_positivity_public]]=0,ISBLANK(Table1[[#This Row],[7d_positivity_public]])),"",(Table1[[#This Row],[7d_positivity_public]]-Table1[[#This Row],[7d_positivity_all]])/Table1[[#This Row],[7d_positivity_public]])</f>
        <v>1</v>
      </c>
      <c r="W3970">
        <v>0</v>
      </c>
    </row>
    <row r="3971" spans="1:23" x14ac:dyDescent="0.25">
      <c r="A3971" s="10">
        <v>44477</v>
      </c>
      <c r="B3971">
        <v>3113</v>
      </c>
      <c r="C3971" t="s">
        <v>171</v>
      </c>
      <c r="D3971">
        <v>5</v>
      </c>
      <c r="E3971">
        <v>4</v>
      </c>
      <c r="F3971">
        <v>1</v>
      </c>
      <c r="G3971">
        <v>5</v>
      </c>
      <c r="H3971">
        <v>86</v>
      </c>
      <c r="J3971">
        <v>87</v>
      </c>
      <c r="K3971">
        <v>85</v>
      </c>
      <c r="L3971">
        <v>86</v>
      </c>
      <c r="M3971">
        <v>85</v>
      </c>
      <c r="N3971">
        <v>81</v>
      </c>
      <c r="O3971">
        <v>81</v>
      </c>
      <c r="P3971">
        <v>81</v>
      </c>
      <c r="Q3971">
        <v>80</v>
      </c>
      <c r="R3971">
        <v>82</v>
      </c>
      <c r="T3971" s="34">
        <f>_xlfn.XLOOKUP(B3971,Demog!$A$2:$A$219,Demog!$P$2:$P$219,,,2)</f>
        <v>23478</v>
      </c>
      <c r="U3971" s="34">
        <f t="shared" si="62"/>
        <v>8</v>
      </c>
      <c r="V3971" s="13">
        <f>IF(OR(Table1[[#This Row],[7d_positivity_public]]=0,ISBLANK(Table1[[#This Row],[7d_positivity_public]])),"",(Table1[[#This Row],[7d_positivity_public]]-Table1[[#This Row],[7d_positivity_all]])/Table1[[#This Row],[7d_positivity_public]])</f>
        <v>0.4</v>
      </c>
      <c r="W3971">
        <v>3</v>
      </c>
    </row>
    <row r="3972" spans="1:23" x14ac:dyDescent="0.25">
      <c r="A3972" s="10">
        <v>44477</v>
      </c>
      <c r="B3972">
        <v>3114</v>
      </c>
      <c r="C3972" t="s">
        <v>172</v>
      </c>
      <c r="D3972">
        <v>2</v>
      </c>
      <c r="E3972">
        <v>0</v>
      </c>
      <c r="F3972">
        <v>2</v>
      </c>
      <c r="G3972">
        <v>3</v>
      </c>
      <c r="H3972">
        <v>87</v>
      </c>
      <c r="J3972">
        <v>88</v>
      </c>
      <c r="K3972">
        <v>87</v>
      </c>
      <c r="L3972">
        <v>87</v>
      </c>
      <c r="M3972">
        <v>87</v>
      </c>
      <c r="N3972">
        <v>83</v>
      </c>
      <c r="O3972">
        <v>83</v>
      </c>
      <c r="P3972">
        <v>83</v>
      </c>
      <c r="Q3972">
        <v>82</v>
      </c>
      <c r="R3972">
        <v>85</v>
      </c>
      <c r="T3972" s="34">
        <f>_xlfn.XLOOKUP(B3972,Demog!$A$2:$A$219,Demog!$P$2:$P$219,,,2)</f>
        <v>32171</v>
      </c>
      <c r="U3972" s="34">
        <f t="shared" si="62"/>
        <v>5</v>
      </c>
      <c r="V3972" s="13">
        <f>IF(OR(Table1[[#This Row],[7d_positivity_public]]=0,ISBLANK(Table1[[#This Row],[7d_positivity_public]])),"",(Table1[[#This Row],[7d_positivity_public]]-Table1[[#This Row],[7d_positivity_all]])/Table1[[#This Row],[7d_positivity_public]])</f>
        <v>0.33333333333333331</v>
      </c>
      <c r="W3972">
        <v>2</v>
      </c>
    </row>
    <row r="3973" spans="1:23" x14ac:dyDescent="0.25">
      <c r="A3973" s="10">
        <v>44477</v>
      </c>
      <c r="B3973">
        <v>3115</v>
      </c>
      <c r="C3973" t="s">
        <v>173</v>
      </c>
      <c r="D3973">
        <v>3</v>
      </c>
      <c r="E3973">
        <v>5</v>
      </c>
      <c r="F3973">
        <v>-2</v>
      </c>
      <c r="G3973">
        <v>2</v>
      </c>
      <c r="H3973">
        <v>91</v>
      </c>
      <c r="J3973">
        <v>93</v>
      </c>
      <c r="K3973">
        <v>91</v>
      </c>
      <c r="L3973">
        <v>90</v>
      </c>
      <c r="M3973">
        <v>92</v>
      </c>
      <c r="N3973">
        <v>88</v>
      </c>
      <c r="O3973">
        <v>88</v>
      </c>
      <c r="P3973">
        <v>88</v>
      </c>
      <c r="Q3973">
        <v>85</v>
      </c>
      <c r="R3973">
        <v>90</v>
      </c>
      <c r="T3973" s="34">
        <f>_xlfn.XLOOKUP(B3973,Demog!$A$2:$A$219,Demog!$P$2:$P$219,,,2)</f>
        <v>24774</v>
      </c>
      <c r="U3973" s="34">
        <f t="shared" si="62"/>
        <v>5</v>
      </c>
      <c r="V3973" s="13">
        <f>IF(OR(Table1[[#This Row],[7d_positivity_public]]=0,ISBLANK(Table1[[#This Row],[7d_positivity_public]])),"",(Table1[[#This Row],[7d_positivity_public]]-Table1[[#This Row],[7d_positivity_all]])/Table1[[#This Row],[7d_positivity_public]])</f>
        <v>0</v>
      </c>
      <c r="W3973">
        <v>2</v>
      </c>
    </row>
    <row r="3974" spans="1:23" x14ac:dyDescent="0.25">
      <c r="A3974" s="10">
        <v>44477</v>
      </c>
      <c r="B3974">
        <v>3116</v>
      </c>
      <c r="C3974" t="s">
        <v>174</v>
      </c>
      <c r="D3974">
        <v>6</v>
      </c>
      <c r="E3974">
        <v>4</v>
      </c>
      <c r="F3974">
        <v>2</v>
      </c>
      <c r="G3974">
        <v>5</v>
      </c>
      <c r="H3974">
        <v>92</v>
      </c>
      <c r="J3974">
        <v>90</v>
      </c>
      <c r="K3974">
        <v>92</v>
      </c>
      <c r="L3974">
        <v>95</v>
      </c>
      <c r="M3974">
        <v>89</v>
      </c>
      <c r="N3974">
        <v>87</v>
      </c>
      <c r="O3974">
        <v>83</v>
      </c>
      <c r="P3974">
        <v>88</v>
      </c>
      <c r="Q3974">
        <v>89</v>
      </c>
      <c r="R3974">
        <v>87</v>
      </c>
      <c r="T3974" s="34">
        <f>_xlfn.XLOOKUP(B3974,Demog!$A$2:$A$219,Demog!$P$2:$P$219,,,2)</f>
        <v>24621</v>
      </c>
      <c r="U3974" s="34">
        <f t="shared" si="62"/>
        <v>10</v>
      </c>
      <c r="V3974" s="13">
        <f>IF(OR(Table1[[#This Row],[7d_positivity_public]]=0,ISBLANK(Table1[[#This Row],[7d_positivity_public]])),"",(Table1[[#This Row],[7d_positivity_public]]-Table1[[#This Row],[7d_positivity_all]])/Table1[[#This Row],[7d_positivity_public]])</f>
        <v>0.4</v>
      </c>
      <c r="W3974">
        <v>3</v>
      </c>
    </row>
    <row r="3975" spans="1:23" x14ac:dyDescent="0.25">
      <c r="A3975" s="10">
        <v>44477</v>
      </c>
      <c r="B3975">
        <v>3117</v>
      </c>
      <c r="C3975" t="s">
        <v>175</v>
      </c>
      <c r="D3975">
        <v>7</v>
      </c>
      <c r="E3975">
        <v>4</v>
      </c>
      <c r="F3975">
        <v>3</v>
      </c>
      <c r="G3975">
        <v>5</v>
      </c>
      <c r="H3975">
        <v>91</v>
      </c>
      <c r="J3975">
        <v>87</v>
      </c>
      <c r="K3975">
        <v>91</v>
      </c>
      <c r="L3975">
        <v>92</v>
      </c>
      <c r="M3975">
        <v>90</v>
      </c>
      <c r="N3975">
        <v>86</v>
      </c>
      <c r="O3975">
        <v>80</v>
      </c>
      <c r="P3975">
        <v>86</v>
      </c>
      <c r="Q3975">
        <v>85</v>
      </c>
      <c r="R3975">
        <v>88</v>
      </c>
      <c r="T3975" s="34">
        <f>_xlfn.XLOOKUP(B3975,Demog!$A$2:$A$219,Demog!$P$2:$P$219,,,2)</f>
        <v>20949</v>
      </c>
      <c r="U3975" s="34">
        <f t="shared" si="62"/>
        <v>10</v>
      </c>
      <c r="V3975" s="13">
        <f>IF(OR(Table1[[#This Row],[7d_positivity_public]]=0,ISBLANK(Table1[[#This Row],[7d_positivity_public]])),"",(Table1[[#This Row],[7d_positivity_public]]-Table1[[#This Row],[7d_positivity_all]])/Table1[[#This Row],[7d_positivity_public]])</f>
        <v>0.2</v>
      </c>
      <c r="W3975">
        <v>4</v>
      </c>
    </row>
    <row r="3976" spans="1:23" x14ac:dyDescent="0.25">
      <c r="A3976" s="10">
        <v>44477</v>
      </c>
      <c r="B3976">
        <v>3211</v>
      </c>
      <c r="C3976" t="s">
        <v>176</v>
      </c>
      <c r="D3976">
        <v>6</v>
      </c>
      <c r="E3976">
        <v>10</v>
      </c>
      <c r="F3976">
        <v>-4</v>
      </c>
      <c r="G3976">
        <v>3</v>
      </c>
      <c r="H3976">
        <v>96</v>
      </c>
      <c r="J3976">
        <v>86</v>
      </c>
      <c r="K3976">
        <v>96</v>
      </c>
      <c r="L3976">
        <v>100</v>
      </c>
      <c r="M3976">
        <v>87</v>
      </c>
      <c r="N3976">
        <v>88</v>
      </c>
      <c r="O3976">
        <v>73</v>
      </c>
      <c r="P3976">
        <v>89</v>
      </c>
      <c r="Q3976">
        <v>92</v>
      </c>
      <c r="R3976">
        <v>82</v>
      </c>
      <c r="T3976" s="34">
        <f>_xlfn.XLOOKUP(B3976,Demog!$A$2:$A$219,Demog!$P$2:$P$219,,,2)</f>
        <v>41934</v>
      </c>
      <c r="U3976" s="34">
        <f t="shared" si="62"/>
        <v>18</v>
      </c>
      <c r="V3976" s="13">
        <f>IF(OR(Table1[[#This Row],[7d_positivity_public]]=0,ISBLANK(Table1[[#This Row],[7d_positivity_public]])),"",(Table1[[#This Row],[7d_positivity_public]]-Table1[[#This Row],[7d_positivity_all]])/Table1[[#This Row],[7d_positivity_public]])</f>
        <v>0.66666666666666663</v>
      </c>
      <c r="W3976">
        <v>1</v>
      </c>
    </row>
    <row r="3977" spans="1:23" x14ac:dyDescent="0.25">
      <c r="A3977" s="10">
        <v>44477</v>
      </c>
      <c r="B3977">
        <v>3212</v>
      </c>
      <c r="C3977" t="s">
        <v>177</v>
      </c>
      <c r="D3977">
        <v>6</v>
      </c>
      <c r="E3977">
        <v>8</v>
      </c>
      <c r="F3977">
        <v>-2</v>
      </c>
      <c r="G3977">
        <v>4</v>
      </c>
      <c r="H3977">
        <v>94</v>
      </c>
      <c r="J3977">
        <v>84</v>
      </c>
      <c r="K3977">
        <v>95</v>
      </c>
      <c r="L3977">
        <v>99</v>
      </c>
      <c r="M3977">
        <v>88</v>
      </c>
      <c r="N3977">
        <v>88</v>
      </c>
      <c r="O3977">
        <v>76</v>
      </c>
      <c r="P3977">
        <v>89</v>
      </c>
      <c r="Q3977">
        <v>91</v>
      </c>
      <c r="R3977">
        <v>84</v>
      </c>
      <c r="T3977" s="34">
        <f>_xlfn.XLOOKUP(B3977,Demog!$A$2:$A$219,Demog!$P$2:$P$219,,,2)</f>
        <v>47203</v>
      </c>
      <c r="U3977" s="34">
        <f t="shared" si="62"/>
        <v>20</v>
      </c>
      <c r="V3977" s="13">
        <f>IF(OR(Table1[[#This Row],[7d_positivity_public]]=0,ISBLANK(Table1[[#This Row],[7d_positivity_public]])),"",(Table1[[#This Row],[7d_positivity_public]]-Table1[[#This Row],[7d_positivity_all]])/Table1[[#This Row],[7d_positivity_public]])</f>
        <v>0.5</v>
      </c>
      <c r="W3977">
        <v>2</v>
      </c>
    </row>
    <row r="3978" spans="1:23" x14ac:dyDescent="0.25">
      <c r="A3978" s="10">
        <v>44477</v>
      </c>
      <c r="B3978">
        <v>3213</v>
      </c>
      <c r="C3978" t="s">
        <v>178</v>
      </c>
      <c r="D3978">
        <v>4</v>
      </c>
      <c r="E3978">
        <v>5</v>
      </c>
      <c r="F3978">
        <v>-1</v>
      </c>
      <c r="G3978">
        <v>3</v>
      </c>
      <c r="H3978">
        <v>95</v>
      </c>
      <c r="J3978">
        <v>94</v>
      </c>
      <c r="K3978">
        <v>95</v>
      </c>
      <c r="L3978">
        <v>96</v>
      </c>
      <c r="M3978">
        <v>92</v>
      </c>
      <c r="N3978">
        <v>90</v>
      </c>
      <c r="O3978">
        <v>83</v>
      </c>
      <c r="P3978">
        <v>90</v>
      </c>
      <c r="Q3978">
        <v>91</v>
      </c>
      <c r="R3978">
        <v>90</v>
      </c>
      <c r="T3978" s="34">
        <f>_xlfn.XLOOKUP(B3978,Demog!$A$2:$A$219,Demog!$P$2:$P$219,,,2)</f>
        <v>32904</v>
      </c>
      <c r="U3978" s="34">
        <f t="shared" si="62"/>
        <v>9</v>
      </c>
      <c r="V3978" s="13">
        <f>IF(OR(Table1[[#This Row],[7d_positivity_public]]=0,ISBLANK(Table1[[#This Row],[7d_positivity_public]])),"",(Table1[[#This Row],[7d_positivity_public]]-Table1[[#This Row],[7d_positivity_all]])/Table1[[#This Row],[7d_positivity_public]])</f>
        <v>0.33333333333333331</v>
      </c>
      <c r="W3978">
        <v>2</v>
      </c>
    </row>
    <row r="3979" spans="1:23" x14ac:dyDescent="0.25">
      <c r="A3979" s="10">
        <v>44477</v>
      </c>
      <c r="B3979">
        <v>3221</v>
      </c>
      <c r="C3979" t="s">
        <v>179</v>
      </c>
      <c r="D3979">
        <v>24</v>
      </c>
      <c r="E3979">
        <v>41</v>
      </c>
      <c r="F3979">
        <v>-17</v>
      </c>
      <c r="G3979">
        <v>10</v>
      </c>
      <c r="H3979">
        <v>82</v>
      </c>
      <c r="J3979">
        <v>77</v>
      </c>
      <c r="K3979">
        <v>82</v>
      </c>
      <c r="L3979">
        <v>84</v>
      </c>
      <c r="M3979">
        <v>80</v>
      </c>
      <c r="N3979">
        <v>72</v>
      </c>
      <c r="O3979">
        <v>64</v>
      </c>
      <c r="P3979">
        <v>72</v>
      </c>
      <c r="Q3979">
        <v>73</v>
      </c>
      <c r="R3979">
        <v>72</v>
      </c>
      <c r="T3979" s="34">
        <f>_xlfn.XLOOKUP(B3979,Demog!$A$2:$A$219,Demog!$P$2:$P$219,,,2)</f>
        <v>19960</v>
      </c>
      <c r="U3979" s="34">
        <f t="shared" si="62"/>
        <v>34</v>
      </c>
      <c r="V3979" s="13">
        <f>IF(OR(Table1[[#This Row],[7d_positivity_public]]=0,ISBLANK(Table1[[#This Row],[7d_positivity_public]])),"",(Table1[[#This Row],[7d_positivity_public]]-Table1[[#This Row],[7d_positivity_all]])/Table1[[#This Row],[7d_positivity_public]])</f>
        <v>0.3</v>
      </c>
      <c r="W3979">
        <v>7</v>
      </c>
    </row>
    <row r="3980" spans="1:23" x14ac:dyDescent="0.25">
      <c r="A3980" s="10">
        <v>44477</v>
      </c>
      <c r="B3980">
        <v>3222</v>
      </c>
      <c r="C3980" t="s">
        <v>180</v>
      </c>
      <c r="D3980">
        <v>7</v>
      </c>
      <c r="E3980">
        <v>14</v>
      </c>
      <c r="F3980">
        <v>-7</v>
      </c>
      <c r="G3980">
        <v>3</v>
      </c>
      <c r="H3980">
        <v>95</v>
      </c>
      <c r="J3980">
        <v>81</v>
      </c>
      <c r="K3980">
        <v>96</v>
      </c>
      <c r="L3980">
        <v>99</v>
      </c>
      <c r="M3980">
        <v>87</v>
      </c>
      <c r="N3980">
        <v>88</v>
      </c>
      <c r="O3980">
        <v>70</v>
      </c>
      <c r="P3980">
        <v>89</v>
      </c>
      <c r="Q3980">
        <v>91</v>
      </c>
      <c r="R3980">
        <v>83</v>
      </c>
      <c r="T3980" s="34">
        <f>_xlfn.XLOOKUP(B3980,Demog!$A$2:$A$219,Demog!$P$2:$P$219,,,2)</f>
        <v>12392</v>
      </c>
      <c r="U3980" s="34">
        <f t="shared" si="62"/>
        <v>6</v>
      </c>
      <c r="V3980" s="13">
        <f>IF(OR(Table1[[#This Row],[7d_positivity_public]]=0,ISBLANK(Table1[[#This Row],[7d_positivity_public]])),"",(Table1[[#This Row],[7d_positivity_public]]-Table1[[#This Row],[7d_positivity_all]])/Table1[[#This Row],[7d_positivity_public]])</f>
        <v>0.66666666666666663</v>
      </c>
      <c r="W3980">
        <v>1</v>
      </c>
    </row>
    <row r="3981" spans="1:23" x14ac:dyDescent="0.25">
      <c r="A3981" s="10">
        <v>44477</v>
      </c>
      <c r="B3981">
        <v>3223</v>
      </c>
      <c r="C3981" t="s">
        <v>181</v>
      </c>
      <c r="D3981">
        <v>13</v>
      </c>
      <c r="E3981">
        <v>12</v>
      </c>
      <c r="F3981">
        <v>1</v>
      </c>
      <c r="G3981">
        <v>6</v>
      </c>
      <c r="H3981">
        <v>91</v>
      </c>
      <c r="J3981">
        <v>86</v>
      </c>
      <c r="K3981">
        <v>91</v>
      </c>
      <c r="L3981">
        <v>93</v>
      </c>
      <c r="M3981">
        <v>87</v>
      </c>
      <c r="N3981">
        <v>85</v>
      </c>
      <c r="O3981">
        <v>76</v>
      </c>
      <c r="P3981">
        <v>85</v>
      </c>
      <c r="Q3981">
        <v>87</v>
      </c>
      <c r="R3981">
        <v>84</v>
      </c>
      <c r="T3981" s="34">
        <f>_xlfn.XLOOKUP(B3981,Demog!$A$2:$A$219,Demog!$P$2:$P$219,,,2)</f>
        <v>29180</v>
      </c>
      <c r="U3981" s="34">
        <f t="shared" si="62"/>
        <v>27</v>
      </c>
      <c r="V3981" s="13">
        <f>IF(OR(Table1[[#This Row],[7d_positivity_public]]=0,ISBLANK(Table1[[#This Row],[7d_positivity_public]])),"",(Table1[[#This Row],[7d_positivity_public]]-Table1[[#This Row],[7d_positivity_all]])/Table1[[#This Row],[7d_positivity_public]])</f>
        <v>0.33333333333333331</v>
      </c>
      <c r="W3981">
        <v>4</v>
      </c>
    </row>
    <row r="3982" spans="1:23" x14ac:dyDescent="0.25">
      <c r="A3982" s="10">
        <v>44477</v>
      </c>
      <c r="B3982">
        <v>3231</v>
      </c>
      <c r="C3982" t="s">
        <v>182</v>
      </c>
      <c r="D3982">
        <v>11</v>
      </c>
      <c r="E3982">
        <v>13</v>
      </c>
      <c r="F3982">
        <v>-2</v>
      </c>
      <c r="G3982">
        <v>5</v>
      </c>
      <c r="H3982">
        <v>95</v>
      </c>
      <c r="J3982">
        <v>89</v>
      </c>
      <c r="K3982">
        <v>95</v>
      </c>
      <c r="L3982">
        <v>97</v>
      </c>
      <c r="M3982">
        <v>91</v>
      </c>
      <c r="N3982">
        <v>90</v>
      </c>
      <c r="O3982">
        <v>83</v>
      </c>
      <c r="P3982">
        <v>90</v>
      </c>
      <c r="Q3982">
        <v>92</v>
      </c>
      <c r="R3982">
        <v>88</v>
      </c>
      <c r="T3982" s="34">
        <f>_xlfn.XLOOKUP(B3982,Demog!$A$2:$A$219,Demog!$P$2:$P$219,,,2)</f>
        <v>18027</v>
      </c>
      <c r="U3982" s="34">
        <f t="shared" si="62"/>
        <v>14</v>
      </c>
      <c r="V3982" s="13">
        <f>IF(OR(Table1[[#This Row],[7d_positivity_public]]=0,ISBLANK(Table1[[#This Row],[7d_positivity_public]])),"",(Table1[[#This Row],[7d_positivity_public]]-Table1[[#This Row],[7d_positivity_all]])/Table1[[#This Row],[7d_positivity_public]])</f>
        <v>0.4</v>
      </c>
      <c r="W3982">
        <v>3</v>
      </c>
    </row>
    <row r="3983" spans="1:23" x14ac:dyDescent="0.25">
      <c r="A3983" s="10">
        <v>44477</v>
      </c>
      <c r="B3983">
        <v>3232</v>
      </c>
      <c r="C3983" t="s">
        <v>183</v>
      </c>
      <c r="D3983">
        <v>7</v>
      </c>
      <c r="E3983">
        <v>9</v>
      </c>
      <c r="F3983">
        <v>-2</v>
      </c>
      <c r="G3983">
        <v>4</v>
      </c>
      <c r="H3983">
        <v>94</v>
      </c>
      <c r="J3983">
        <v>92</v>
      </c>
      <c r="K3983">
        <v>94</v>
      </c>
      <c r="L3983">
        <v>96</v>
      </c>
      <c r="M3983">
        <v>92</v>
      </c>
      <c r="N3983">
        <v>89</v>
      </c>
      <c r="O3983">
        <v>87</v>
      </c>
      <c r="P3983">
        <v>90</v>
      </c>
      <c r="Q3983">
        <v>90</v>
      </c>
      <c r="R3983">
        <v>89</v>
      </c>
      <c r="T3983" s="34">
        <f>_xlfn.XLOOKUP(B3983,Demog!$A$2:$A$219,Demog!$P$2:$P$219,,,2)</f>
        <v>34575</v>
      </c>
      <c r="U3983" s="34">
        <f t="shared" si="62"/>
        <v>17</v>
      </c>
      <c r="V3983" s="13">
        <f>IF(OR(Table1[[#This Row],[7d_positivity_public]]=0,ISBLANK(Table1[[#This Row],[7d_positivity_public]])),"",(Table1[[#This Row],[7d_positivity_public]]-Table1[[#This Row],[7d_positivity_all]])/Table1[[#This Row],[7d_positivity_public]])</f>
        <v>0.25</v>
      </c>
      <c r="W3983">
        <v>3</v>
      </c>
    </row>
    <row r="3984" spans="1:23" x14ac:dyDescent="0.25">
      <c r="A3984" s="10">
        <v>44477</v>
      </c>
      <c r="B3984">
        <v>3233</v>
      </c>
      <c r="C3984" t="s">
        <v>184</v>
      </c>
      <c r="D3984">
        <v>7</v>
      </c>
      <c r="E3984">
        <v>8</v>
      </c>
      <c r="F3984">
        <v>-1</v>
      </c>
      <c r="G3984">
        <v>5</v>
      </c>
      <c r="H3984">
        <v>97</v>
      </c>
      <c r="J3984">
        <v>93</v>
      </c>
      <c r="K3984">
        <v>97</v>
      </c>
      <c r="L3984">
        <v>100</v>
      </c>
      <c r="M3984">
        <v>92</v>
      </c>
      <c r="N3984">
        <v>92</v>
      </c>
      <c r="O3984">
        <v>86</v>
      </c>
      <c r="P3984">
        <v>92</v>
      </c>
      <c r="Q3984">
        <v>94</v>
      </c>
      <c r="R3984">
        <v>89</v>
      </c>
      <c r="T3984" s="34">
        <f>_xlfn.XLOOKUP(B3984,Demog!$A$2:$A$219,Demog!$P$2:$P$219,,,2)</f>
        <v>51292</v>
      </c>
      <c r="U3984" s="34">
        <f t="shared" si="62"/>
        <v>25</v>
      </c>
      <c r="V3984" s="13">
        <f>IF(OR(Table1[[#This Row],[7d_positivity_public]]=0,ISBLANK(Table1[[#This Row],[7d_positivity_public]])),"",(Table1[[#This Row],[7d_positivity_public]]-Table1[[#This Row],[7d_positivity_all]])/Table1[[#This Row],[7d_positivity_public]])</f>
        <v>0.2</v>
      </c>
      <c r="W3984">
        <v>4</v>
      </c>
    </row>
    <row r="3985" spans="1:23" x14ac:dyDescent="0.25">
      <c r="A3985" s="10">
        <v>44477</v>
      </c>
      <c r="B3985">
        <v>3241</v>
      </c>
      <c r="C3985" t="s">
        <v>185</v>
      </c>
      <c r="D3985">
        <v>4</v>
      </c>
      <c r="E3985">
        <v>3</v>
      </c>
      <c r="F3985">
        <v>1</v>
      </c>
      <c r="G3985">
        <v>2</v>
      </c>
      <c r="H3985">
        <v>89</v>
      </c>
      <c r="J3985">
        <v>90</v>
      </c>
      <c r="K3985">
        <v>89</v>
      </c>
      <c r="L3985">
        <v>90</v>
      </c>
      <c r="M3985">
        <v>87</v>
      </c>
      <c r="N3985">
        <v>84</v>
      </c>
      <c r="O3985">
        <v>84</v>
      </c>
      <c r="P3985">
        <v>84</v>
      </c>
      <c r="Q3985">
        <v>84</v>
      </c>
      <c r="R3985">
        <v>85</v>
      </c>
      <c r="T3985" s="34">
        <f>_xlfn.XLOOKUP(B3985,Demog!$A$2:$A$219,Demog!$P$2:$P$219,,,2)</f>
        <v>37993</v>
      </c>
      <c r="U3985" s="34">
        <f t="shared" si="62"/>
        <v>11</v>
      </c>
      <c r="V3985" s="13">
        <f>IF(OR(Table1[[#This Row],[7d_positivity_public]]=0,ISBLANK(Table1[[#This Row],[7d_positivity_public]])),"",(Table1[[#This Row],[7d_positivity_public]]-Table1[[#This Row],[7d_positivity_all]])/Table1[[#This Row],[7d_positivity_public]])</f>
        <v>0.5</v>
      </c>
      <c r="W3985">
        <v>1</v>
      </c>
    </row>
    <row r="3986" spans="1:23" x14ac:dyDescent="0.25">
      <c r="A3986" s="10">
        <v>44477</v>
      </c>
      <c r="B3986">
        <v>3242</v>
      </c>
      <c r="C3986" t="s">
        <v>186</v>
      </c>
      <c r="D3986">
        <v>2</v>
      </c>
      <c r="E3986">
        <v>1</v>
      </c>
      <c r="F3986">
        <v>1</v>
      </c>
      <c r="G3986">
        <v>1</v>
      </c>
      <c r="H3986">
        <v>92</v>
      </c>
      <c r="J3986">
        <v>93</v>
      </c>
      <c r="K3986">
        <v>92</v>
      </c>
      <c r="L3986">
        <v>94</v>
      </c>
      <c r="M3986">
        <v>91</v>
      </c>
      <c r="N3986">
        <v>88</v>
      </c>
      <c r="O3986">
        <v>88</v>
      </c>
      <c r="P3986">
        <v>88</v>
      </c>
      <c r="Q3986">
        <v>87</v>
      </c>
      <c r="R3986">
        <v>89</v>
      </c>
      <c r="T3986" s="34">
        <f>_xlfn.XLOOKUP(B3986,Demog!$A$2:$A$219,Demog!$P$2:$P$219,,,2)</f>
        <v>34483</v>
      </c>
      <c r="U3986" s="34">
        <f t="shared" si="62"/>
        <v>5</v>
      </c>
      <c r="V3986" s="13">
        <f>IF(OR(Table1[[#This Row],[7d_positivity_public]]=0,ISBLANK(Table1[[#This Row],[7d_positivity_public]])),"",(Table1[[#This Row],[7d_positivity_public]]-Table1[[#This Row],[7d_positivity_all]])/Table1[[#This Row],[7d_positivity_public]])</f>
        <v>0</v>
      </c>
      <c r="W3986">
        <v>1</v>
      </c>
    </row>
    <row r="3987" spans="1:23" x14ac:dyDescent="0.25">
      <c r="A3987" s="10">
        <v>44477</v>
      </c>
      <c r="B3987">
        <v>3243</v>
      </c>
      <c r="C3987" t="s">
        <v>187</v>
      </c>
      <c r="D3987">
        <v>3</v>
      </c>
      <c r="E3987">
        <v>3</v>
      </c>
      <c r="F3987">
        <v>0</v>
      </c>
      <c r="G3987">
        <v>2</v>
      </c>
      <c r="H3987">
        <v>96</v>
      </c>
      <c r="J3987">
        <v>94</v>
      </c>
      <c r="K3987">
        <v>96</v>
      </c>
      <c r="L3987">
        <v>99</v>
      </c>
      <c r="M3987">
        <v>86</v>
      </c>
      <c r="N3987">
        <v>92</v>
      </c>
      <c r="O3987">
        <v>85</v>
      </c>
      <c r="P3987">
        <v>92</v>
      </c>
      <c r="Q3987">
        <v>96</v>
      </c>
      <c r="R3987">
        <v>82</v>
      </c>
      <c r="T3987" s="34">
        <f>_xlfn.XLOOKUP(B3987,Demog!$A$2:$A$219,Demog!$P$2:$P$219,,,2)</f>
        <v>15890</v>
      </c>
      <c r="U3987" s="34">
        <f t="shared" si="62"/>
        <v>3</v>
      </c>
      <c r="V3987" s="13">
        <f>IF(OR(Table1[[#This Row],[7d_positivity_public]]=0,ISBLANK(Table1[[#This Row],[7d_positivity_public]])),"",(Table1[[#This Row],[7d_positivity_public]]-Table1[[#This Row],[7d_positivity_all]])/Table1[[#This Row],[7d_positivity_public]])</f>
        <v>0.5</v>
      </c>
      <c r="W3987">
        <v>1</v>
      </c>
    </row>
    <row r="3988" spans="1:23" x14ac:dyDescent="0.25">
      <c r="A3988" s="10">
        <v>44477</v>
      </c>
      <c r="B3988">
        <v>3244</v>
      </c>
      <c r="C3988" t="s">
        <v>188</v>
      </c>
      <c r="D3988">
        <v>4</v>
      </c>
      <c r="E3988">
        <v>5</v>
      </c>
      <c r="F3988">
        <v>-1</v>
      </c>
      <c r="G3988">
        <v>2</v>
      </c>
      <c r="H3988">
        <v>95</v>
      </c>
      <c r="J3988">
        <v>93</v>
      </c>
      <c r="K3988">
        <v>95</v>
      </c>
      <c r="L3988">
        <v>98</v>
      </c>
      <c r="M3988">
        <v>92</v>
      </c>
      <c r="N3988">
        <v>91</v>
      </c>
      <c r="O3988">
        <v>87</v>
      </c>
      <c r="P3988">
        <v>91</v>
      </c>
      <c r="Q3988">
        <v>93</v>
      </c>
      <c r="R3988">
        <v>89</v>
      </c>
      <c r="T3988" s="34">
        <f>_xlfn.XLOOKUP(B3988,Demog!$A$2:$A$219,Demog!$P$2:$P$219,,,2)</f>
        <v>42812</v>
      </c>
      <c r="U3988" s="34">
        <f t="shared" si="62"/>
        <v>12</v>
      </c>
      <c r="V3988" s="13">
        <f>IF(OR(Table1[[#This Row],[7d_positivity_public]]=0,ISBLANK(Table1[[#This Row],[7d_positivity_public]])),"",(Table1[[#This Row],[7d_positivity_public]]-Table1[[#This Row],[7d_positivity_all]])/Table1[[#This Row],[7d_positivity_public]])</f>
        <v>0</v>
      </c>
      <c r="W3988">
        <v>2</v>
      </c>
    </row>
    <row r="3989" spans="1:23" x14ac:dyDescent="0.25">
      <c r="A3989" s="10">
        <v>44477</v>
      </c>
      <c r="B3989">
        <v>3251</v>
      </c>
      <c r="C3989" t="s">
        <v>189</v>
      </c>
      <c r="D3989">
        <v>5</v>
      </c>
      <c r="E3989">
        <v>7</v>
      </c>
      <c r="F3989">
        <v>-2</v>
      </c>
      <c r="G3989">
        <v>3</v>
      </c>
      <c r="H3989">
        <v>95</v>
      </c>
      <c r="J3989">
        <v>94</v>
      </c>
      <c r="K3989">
        <v>95</v>
      </c>
      <c r="L3989">
        <v>98</v>
      </c>
      <c r="M3989">
        <v>91</v>
      </c>
      <c r="N3989">
        <v>90</v>
      </c>
      <c r="O3989">
        <v>89</v>
      </c>
      <c r="P3989">
        <v>90</v>
      </c>
      <c r="Q3989">
        <v>92</v>
      </c>
      <c r="R3989">
        <v>89</v>
      </c>
      <c r="T3989" s="34">
        <f>_xlfn.XLOOKUP(B3989,Demog!$A$2:$A$219,Demog!$P$2:$P$219,,,2)</f>
        <v>31755</v>
      </c>
      <c r="U3989" s="34">
        <f t="shared" si="62"/>
        <v>11</v>
      </c>
      <c r="V3989" s="13">
        <f>IF(OR(Table1[[#This Row],[7d_positivity_public]]=0,ISBLANK(Table1[[#This Row],[7d_positivity_public]])),"",(Table1[[#This Row],[7d_positivity_public]]-Table1[[#This Row],[7d_positivity_all]])/Table1[[#This Row],[7d_positivity_public]])</f>
        <v>0.66666666666666663</v>
      </c>
      <c r="W3989">
        <v>1</v>
      </c>
    </row>
    <row r="3990" spans="1:23" x14ac:dyDescent="0.25">
      <c r="A3990" s="10">
        <v>44477</v>
      </c>
      <c r="B3990">
        <v>3252</v>
      </c>
      <c r="C3990" t="s">
        <v>190</v>
      </c>
      <c r="D3990">
        <v>9</v>
      </c>
      <c r="E3990">
        <v>11</v>
      </c>
      <c r="F3990">
        <v>-2</v>
      </c>
      <c r="G3990">
        <v>4</v>
      </c>
      <c r="H3990">
        <v>94</v>
      </c>
      <c r="J3990">
        <v>90</v>
      </c>
      <c r="K3990">
        <v>95</v>
      </c>
      <c r="L3990">
        <v>97</v>
      </c>
      <c r="M3990">
        <v>90</v>
      </c>
      <c r="N3990">
        <v>90</v>
      </c>
      <c r="O3990">
        <v>82</v>
      </c>
      <c r="P3990">
        <v>90</v>
      </c>
      <c r="Q3990">
        <v>92</v>
      </c>
      <c r="R3990">
        <v>86</v>
      </c>
      <c r="T3990" s="34">
        <f>_xlfn.XLOOKUP(B3990,Demog!$A$2:$A$219,Demog!$P$2:$P$219,,,2)</f>
        <v>32807</v>
      </c>
      <c r="U3990" s="34">
        <f t="shared" si="62"/>
        <v>21</v>
      </c>
      <c r="V3990" s="13">
        <f>IF(OR(Table1[[#This Row],[7d_positivity_public]]=0,ISBLANK(Table1[[#This Row],[7d_positivity_public]])),"",(Table1[[#This Row],[7d_positivity_public]]-Table1[[#This Row],[7d_positivity_all]])/Table1[[#This Row],[7d_positivity_public]])</f>
        <v>0.5</v>
      </c>
      <c r="W3990">
        <v>2</v>
      </c>
    </row>
    <row r="3991" spans="1:23" x14ac:dyDescent="0.25">
      <c r="A3991" s="10">
        <v>44477</v>
      </c>
      <c r="B3991">
        <v>3253</v>
      </c>
      <c r="C3991" t="s">
        <v>191</v>
      </c>
      <c r="D3991">
        <v>5</v>
      </c>
      <c r="E3991">
        <v>7</v>
      </c>
      <c r="F3991">
        <v>-2</v>
      </c>
      <c r="G3991">
        <v>2</v>
      </c>
      <c r="H3991">
        <v>95</v>
      </c>
      <c r="J3991">
        <v>94</v>
      </c>
      <c r="K3991">
        <v>95</v>
      </c>
      <c r="L3991">
        <v>98</v>
      </c>
      <c r="M3991">
        <v>91</v>
      </c>
      <c r="N3991">
        <v>91</v>
      </c>
      <c r="O3991">
        <v>89</v>
      </c>
      <c r="P3991">
        <v>91</v>
      </c>
      <c r="Q3991">
        <v>92</v>
      </c>
      <c r="R3991">
        <v>89</v>
      </c>
      <c r="T3991" s="34">
        <f>_xlfn.XLOOKUP(B3991,Demog!$A$2:$A$219,Demog!$P$2:$P$219,,,2)</f>
        <v>31246</v>
      </c>
      <c r="U3991" s="34">
        <f t="shared" si="62"/>
        <v>11</v>
      </c>
      <c r="V3991" s="13">
        <f>IF(OR(Table1[[#This Row],[7d_positivity_public]]=0,ISBLANK(Table1[[#This Row],[7d_positivity_public]])),"",(Table1[[#This Row],[7d_positivity_public]]-Table1[[#This Row],[7d_positivity_all]])/Table1[[#This Row],[7d_positivity_public]])</f>
        <v>0.5</v>
      </c>
      <c r="W3991">
        <v>1</v>
      </c>
    </row>
    <row r="3992" spans="1:23" x14ac:dyDescent="0.25">
      <c r="A3992" s="10">
        <v>44477</v>
      </c>
      <c r="B3992">
        <v>3261</v>
      </c>
      <c r="C3992" t="s">
        <v>192</v>
      </c>
      <c r="D3992">
        <v>6</v>
      </c>
      <c r="E3992">
        <v>6</v>
      </c>
      <c r="F3992">
        <v>0</v>
      </c>
      <c r="G3992">
        <v>4</v>
      </c>
      <c r="H3992">
        <v>93</v>
      </c>
      <c r="J3992">
        <v>90</v>
      </c>
      <c r="K3992">
        <v>93</v>
      </c>
      <c r="L3992">
        <v>95</v>
      </c>
      <c r="M3992">
        <v>91</v>
      </c>
      <c r="N3992">
        <v>88</v>
      </c>
      <c r="O3992">
        <v>84</v>
      </c>
      <c r="P3992">
        <v>89</v>
      </c>
      <c r="Q3992">
        <v>89</v>
      </c>
      <c r="R3992">
        <v>89</v>
      </c>
      <c r="T3992" s="34">
        <f>_xlfn.XLOOKUP(B3992,Demog!$A$2:$A$219,Demog!$P$2:$P$219,,,2)</f>
        <v>29561</v>
      </c>
      <c r="U3992" s="34">
        <f t="shared" si="62"/>
        <v>12</v>
      </c>
      <c r="V3992" s="13">
        <f>IF(OR(Table1[[#This Row],[7d_positivity_public]]=0,ISBLANK(Table1[[#This Row],[7d_positivity_public]])),"",(Table1[[#This Row],[7d_positivity_public]]-Table1[[#This Row],[7d_positivity_all]])/Table1[[#This Row],[7d_positivity_public]])</f>
        <v>0.25</v>
      </c>
      <c r="W3992">
        <v>3</v>
      </c>
    </row>
    <row r="3993" spans="1:23" x14ac:dyDescent="0.25">
      <c r="A3993" s="10">
        <v>44477</v>
      </c>
      <c r="B3993">
        <v>3262</v>
      </c>
      <c r="C3993" t="s">
        <v>193</v>
      </c>
      <c r="D3993">
        <v>2</v>
      </c>
      <c r="E3993">
        <v>3</v>
      </c>
      <c r="F3993">
        <v>-1</v>
      </c>
      <c r="G3993">
        <v>2</v>
      </c>
      <c r="H3993">
        <v>90</v>
      </c>
      <c r="J3993">
        <v>91</v>
      </c>
      <c r="K3993">
        <v>90</v>
      </c>
      <c r="L3993">
        <v>95</v>
      </c>
      <c r="M3993">
        <v>85</v>
      </c>
      <c r="N3993">
        <v>85</v>
      </c>
      <c r="O3993">
        <v>83</v>
      </c>
      <c r="P3993">
        <v>85</v>
      </c>
      <c r="Q3993">
        <v>87</v>
      </c>
      <c r="R3993">
        <v>82</v>
      </c>
      <c r="T3993" s="34">
        <f>_xlfn.XLOOKUP(B3993,Demog!$A$2:$A$219,Demog!$P$2:$P$219,,,2)</f>
        <v>37453</v>
      </c>
      <c r="U3993" s="34">
        <f t="shared" si="62"/>
        <v>5</v>
      </c>
      <c r="V3993" s="13">
        <f>IF(OR(Table1[[#This Row],[7d_positivity_public]]=0,ISBLANK(Table1[[#This Row],[7d_positivity_public]])),"",(Table1[[#This Row],[7d_positivity_public]]-Table1[[#This Row],[7d_positivity_all]])/Table1[[#This Row],[7d_positivity_public]])</f>
        <v>0.5</v>
      </c>
      <c r="W3993">
        <v>1</v>
      </c>
    </row>
    <row r="3994" spans="1:23" x14ac:dyDescent="0.25">
      <c r="A3994" s="10">
        <v>44477</v>
      </c>
      <c r="B3994">
        <v>3263</v>
      </c>
      <c r="C3994" t="s">
        <v>194</v>
      </c>
      <c r="D3994">
        <v>7</v>
      </c>
      <c r="E3994">
        <v>7</v>
      </c>
      <c r="F3994">
        <v>0</v>
      </c>
      <c r="G3994">
        <v>5</v>
      </c>
      <c r="H3994">
        <v>97</v>
      </c>
      <c r="J3994">
        <v>91</v>
      </c>
      <c r="K3994">
        <v>97</v>
      </c>
      <c r="L3994">
        <v>100</v>
      </c>
      <c r="M3994">
        <v>93</v>
      </c>
      <c r="N3994">
        <v>90</v>
      </c>
      <c r="O3994">
        <v>84</v>
      </c>
      <c r="P3994">
        <v>91</v>
      </c>
      <c r="Q3994">
        <v>92</v>
      </c>
      <c r="R3994">
        <v>90</v>
      </c>
      <c r="T3994" s="34">
        <f>_xlfn.XLOOKUP(B3994,Demog!$A$2:$A$219,Demog!$P$2:$P$219,,,2)</f>
        <v>36496</v>
      </c>
      <c r="U3994" s="34">
        <f t="shared" si="62"/>
        <v>18</v>
      </c>
      <c r="V3994" s="13">
        <f>IF(OR(Table1[[#This Row],[7d_positivity_public]]=0,ISBLANK(Table1[[#This Row],[7d_positivity_public]])),"",(Table1[[#This Row],[7d_positivity_public]]-Table1[[#This Row],[7d_positivity_all]])/Table1[[#This Row],[7d_positivity_public]])</f>
        <v>0.2</v>
      </c>
      <c r="W3994">
        <v>4</v>
      </c>
    </row>
    <row r="3995" spans="1:23" x14ac:dyDescent="0.25">
      <c r="A3995" s="10">
        <v>44477</v>
      </c>
      <c r="B3995">
        <v>3264</v>
      </c>
      <c r="C3995" t="s">
        <v>195</v>
      </c>
      <c r="D3995">
        <v>7</v>
      </c>
      <c r="E3995">
        <v>6</v>
      </c>
      <c r="F3995">
        <v>1</v>
      </c>
      <c r="G3995">
        <v>5</v>
      </c>
      <c r="H3995">
        <v>94</v>
      </c>
      <c r="J3995">
        <v>92</v>
      </c>
      <c r="K3995">
        <v>94</v>
      </c>
      <c r="L3995">
        <v>96</v>
      </c>
      <c r="M3995">
        <v>91</v>
      </c>
      <c r="N3995">
        <v>89</v>
      </c>
      <c r="O3995">
        <v>84</v>
      </c>
      <c r="P3995">
        <v>89</v>
      </c>
      <c r="Q3995">
        <v>90</v>
      </c>
      <c r="R3995">
        <v>89</v>
      </c>
      <c r="T3995" s="34">
        <f>_xlfn.XLOOKUP(B3995,Demog!$A$2:$A$219,Demog!$P$2:$P$219,,,2)</f>
        <v>31065</v>
      </c>
      <c r="U3995" s="34">
        <f t="shared" si="62"/>
        <v>15</v>
      </c>
      <c r="V3995" s="13">
        <f>IF(OR(Table1[[#This Row],[7d_positivity_public]]=0,ISBLANK(Table1[[#This Row],[7d_positivity_public]])),"",(Table1[[#This Row],[7d_positivity_public]]-Table1[[#This Row],[7d_positivity_all]])/Table1[[#This Row],[7d_positivity_public]])</f>
        <v>0.2</v>
      </c>
      <c r="W3995">
        <v>4</v>
      </c>
    </row>
    <row r="3996" spans="1:23" x14ac:dyDescent="0.25">
      <c r="A3996" s="10">
        <v>44477</v>
      </c>
      <c r="B3996">
        <v>3311</v>
      </c>
      <c r="C3996" t="s">
        <v>196</v>
      </c>
      <c r="D3996">
        <v>5</v>
      </c>
      <c r="E3996">
        <v>6</v>
      </c>
      <c r="F3996">
        <v>-1</v>
      </c>
      <c r="G3996">
        <v>2</v>
      </c>
      <c r="H3996">
        <v>92</v>
      </c>
      <c r="J3996">
        <v>91</v>
      </c>
      <c r="K3996">
        <v>93</v>
      </c>
      <c r="L3996">
        <v>93</v>
      </c>
      <c r="M3996">
        <v>92</v>
      </c>
      <c r="N3996">
        <v>88</v>
      </c>
      <c r="O3996">
        <v>86</v>
      </c>
      <c r="P3996">
        <v>88</v>
      </c>
      <c r="Q3996">
        <v>87</v>
      </c>
      <c r="R3996">
        <v>89</v>
      </c>
      <c r="T3996" s="34">
        <f>_xlfn.XLOOKUP(B3996,Demog!$A$2:$A$219,Demog!$P$2:$P$219,,,2)</f>
        <v>19230</v>
      </c>
      <c r="U3996" s="34">
        <f t="shared" si="62"/>
        <v>7</v>
      </c>
      <c r="V3996" s="13">
        <f>IF(OR(Table1[[#This Row],[7d_positivity_public]]=0,ISBLANK(Table1[[#This Row],[7d_positivity_public]])),"",(Table1[[#This Row],[7d_positivity_public]]-Table1[[#This Row],[7d_positivity_all]])/Table1[[#This Row],[7d_positivity_public]])</f>
        <v>0.5</v>
      </c>
      <c r="W3996">
        <v>1</v>
      </c>
    </row>
    <row r="3997" spans="1:23" x14ac:dyDescent="0.25">
      <c r="A3997" s="10">
        <v>44477</v>
      </c>
      <c r="B3997">
        <v>3312</v>
      </c>
      <c r="C3997" t="s">
        <v>197</v>
      </c>
      <c r="D3997">
        <v>5</v>
      </c>
      <c r="E3997">
        <v>9</v>
      </c>
      <c r="F3997">
        <v>-4</v>
      </c>
      <c r="G3997">
        <v>2</v>
      </c>
      <c r="H3997">
        <v>93</v>
      </c>
      <c r="J3997">
        <v>97</v>
      </c>
      <c r="K3997">
        <v>92</v>
      </c>
      <c r="L3997">
        <v>94</v>
      </c>
      <c r="M3997">
        <v>91</v>
      </c>
      <c r="N3997">
        <v>87</v>
      </c>
      <c r="O3997">
        <v>83</v>
      </c>
      <c r="P3997">
        <v>88</v>
      </c>
      <c r="Q3997">
        <v>88</v>
      </c>
      <c r="R3997">
        <v>87</v>
      </c>
      <c r="T3997" s="34">
        <f>_xlfn.XLOOKUP(B3997,Demog!$A$2:$A$219,Demog!$P$2:$P$219,,,2)</f>
        <v>34244</v>
      </c>
      <c r="U3997" s="34">
        <f t="shared" si="62"/>
        <v>12</v>
      </c>
      <c r="V3997" s="13">
        <f>IF(OR(Table1[[#This Row],[7d_positivity_public]]=0,ISBLANK(Table1[[#This Row],[7d_positivity_public]])),"",(Table1[[#This Row],[7d_positivity_public]]-Table1[[#This Row],[7d_positivity_all]])/Table1[[#This Row],[7d_positivity_public]])</f>
        <v>0.5</v>
      </c>
      <c r="W3997">
        <v>1</v>
      </c>
    </row>
    <row r="3998" spans="1:23" x14ac:dyDescent="0.25">
      <c r="A3998" s="10">
        <v>44477</v>
      </c>
      <c r="B3998">
        <v>3313</v>
      </c>
      <c r="C3998" t="s">
        <v>198</v>
      </c>
      <c r="D3998">
        <v>8</v>
      </c>
      <c r="E3998">
        <v>4</v>
      </c>
      <c r="F3998">
        <v>4</v>
      </c>
      <c r="G3998">
        <v>3</v>
      </c>
      <c r="H3998">
        <v>94</v>
      </c>
      <c r="J3998">
        <v>94</v>
      </c>
      <c r="K3998">
        <v>94</v>
      </c>
      <c r="L3998">
        <v>94</v>
      </c>
      <c r="M3998">
        <v>94</v>
      </c>
      <c r="N3998">
        <v>90</v>
      </c>
      <c r="O3998">
        <v>89</v>
      </c>
      <c r="P3998">
        <v>90</v>
      </c>
      <c r="Q3998">
        <v>89</v>
      </c>
      <c r="R3998">
        <v>92</v>
      </c>
      <c r="T3998" s="34">
        <f>_xlfn.XLOOKUP(B3998,Demog!$A$2:$A$219,Demog!$P$2:$P$219,,,2)</f>
        <v>29808</v>
      </c>
      <c r="U3998" s="34">
        <f t="shared" si="62"/>
        <v>17</v>
      </c>
      <c r="V3998" s="13">
        <f>IF(OR(Table1[[#This Row],[7d_positivity_public]]=0,ISBLANK(Table1[[#This Row],[7d_positivity_public]])),"",(Table1[[#This Row],[7d_positivity_public]]-Table1[[#This Row],[7d_positivity_all]])/Table1[[#This Row],[7d_positivity_public]])</f>
        <v>0</v>
      </c>
      <c r="W3998">
        <v>3</v>
      </c>
    </row>
    <row r="3999" spans="1:23" x14ac:dyDescent="0.25">
      <c r="A3999" s="10">
        <v>44477</v>
      </c>
      <c r="B3999">
        <v>3314</v>
      </c>
      <c r="C3999" t="s">
        <v>199</v>
      </c>
      <c r="D3999">
        <v>2</v>
      </c>
      <c r="E3999">
        <v>8</v>
      </c>
      <c r="F3999">
        <v>-6</v>
      </c>
      <c r="G3999">
        <v>1</v>
      </c>
      <c r="H3999">
        <v>93</v>
      </c>
      <c r="J3999">
        <v>92</v>
      </c>
      <c r="K3999">
        <v>93</v>
      </c>
      <c r="L3999">
        <v>92</v>
      </c>
      <c r="M3999">
        <v>94</v>
      </c>
      <c r="N3999">
        <v>89</v>
      </c>
      <c r="O3999">
        <v>86</v>
      </c>
      <c r="P3999">
        <v>90</v>
      </c>
      <c r="Q3999">
        <v>87</v>
      </c>
      <c r="R3999">
        <v>92</v>
      </c>
      <c r="T3999" s="34">
        <f>_xlfn.XLOOKUP(B3999,Demog!$A$2:$A$219,Demog!$P$2:$P$219,,,2)</f>
        <v>29271</v>
      </c>
      <c r="U3999" s="34">
        <f t="shared" si="62"/>
        <v>4</v>
      </c>
      <c r="V3999" s="13">
        <f>IF(OR(Table1[[#This Row],[7d_positivity_public]]=0,ISBLANK(Table1[[#This Row],[7d_positivity_public]])),"",(Table1[[#This Row],[7d_positivity_public]]-Table1[[#This Row],[7d_positivity_all]])/Table1[[#This Row],[7d_positivity_public]])</f>
        <v>0</v>
      </c>
      <c r="W3999">
        <v>1</v>
      </c>
    </row>
    <row r="4000" spans="1:23" x14ac:dyDescent="0.25">
      <c r="A4000" s="10">
        <v>44477</v>
      </c>
      <c r="B4000">
        <v>3315</v>
      </c>
      <c r="C4000" t="s">
        <v>200</v>
      </c>
      <c r="D4000">
        <v>9</v>
      </c>
      <c r="E4000">
        <v>13</v>
      </c>
      <c r="F4000">
        <v>-4</v>
      </c>
      <c r="G4000">
        <v>4</v>
      </c>
      <c r="H4000">
        <v>95</v>
      </c>
      <c r="J4000">
        <v>95</v>
      </c>
      <c r="K4000">
        <v>95</v>
      </c>
      <c r="L4000">
        <v>95</v>
      </c>
      <c r="M4000">
        <v>94</v>
      </c>
      <c r="N4000">
        <v>90</v>
      </c>
      <c r="O4000">
        <v>89</v>
      </c>
      <c r="P4000">
        <v>90</v>
      </c>
      <c r="Q4000">
        <v>89</v>
      </c>
      <c r="R4000">
        <v>91</v>
      </c>
      <c r="T4000" s="34">
        <f>_xlfn.XLOOKUP(B4000,Demog!$A$2:$A$219,Demog!$P$2:$P$219,,,2)</f>
        <v>28839</v>
      </c>
      <c r="U4000" s="34">
        <f t="shared" si="62"/>
        <v>18</v>
      </c>
      <c r="V4000" s="13">
        <f>IF(OR(Table1[[#This Row],[7d_positivity_public]]=0,ISBLANK(Table1[[#This Row],[7d_positivity_public]])),"",(Table1[[#This Row],[7d_positivity_public]]-Table1[[#This Row],[7d_positivity_all]])/Table1[[#This Row],[7d_positivity_public]])</f>
        <v>0.5</v>
      </c>
      <c r="W4000">
        <v>2</v>
      </c>
    </row>
    <row r="4001" spans="1:23" x14ac:dyDescent="0.25">
      <c r="A4001" s="10">
        <v>44477</v>
      </c>
      <c r="B4001">
        <v>3321</v>
      </c>
      <c r="C4001" t="s">
        <v>201</v>
      </c>
      <c r="D4001">
        <v>2</v>
      </c>
      <c r="E4001">
        <v>4</v>
      </c>
      <c r="F4001">
        <v>-2</v>
      </c>
      <c r="G4001">
        <v>1</v>
      </c>
      <c r="H4001">
        <v>91</v>
      </c>
      <c r="J4001">
        <v>91</v>
      </c>
      <c r="K4001">
        <v>91</v>
      </c>
      <c r="L4001">
        <v>90</v>
      </c>
      <c r="M4001">
        <v>91</v>
      </c>
      <c r="N4001">
        <v>86</v>
      </c>
      <c r="O4001">
        <v>82</v>
      </c>
      <c r="P4001">
        <v>86</v>
      </c>
      <c r="Q4001">
        <v>82</v>
      </c>
      <c r="R4001">
        <v>88</v>
      </c>
      <c r="T4001" s="34">
        <f>_xlfn.XLOOKUP(B4001,Demog!$A$2:$A$219,Demog!$P$2:$P$219,,,2)</f>
        <v>19412</v>
      </c>
      <c r="U4001" s="34">
        <f t="shared" si="62"/>
        <v>3</v>
      </c>
      <c r="V4001" s="13">
        <f>IF(OR(Table1[[#This Row],[7d_positivity_public]]=0,ISBLANK(Table1[[#This Row],[7d_positivity_public]])),"",(Table1[[#This Row],[7d_positivity_public]]-Table1[[#This Row],[7d_positivity_all]])/Table1[[#This Row],[7d_positivity_public]])</f>
        <v>0</v>
      </c>
      <c r="W4001">
        <v>1</v>
      </c>
    </row>
    <row r="4002" spans="1:23" x14ac:dyDescent="0.25">
      <c r="A4002" s="10">
        <v>44477</v>
      </c>
      <c r="B4002">
        <v>3322</v>
      </c>
      <c r="C4002" t="s">
        <v>202</v>
      </c>
      <c r="D4002">
        <v>6</v>
      </c>
      <c r="E4002">
        <v>2</v>
      </c>
      <c r="F4002">
        <v>4</v>
      </c>
      <c r="G4002">
        <v>3</v>
      </c>
      <c r="H4002">
        <v>88</v>
      </c>
      <c r="J4002">
        <v>90</v>
      </c>
      <c r="K4002">
        <v>88</v>
      </c>
      <c r="L4002">
        <v>85</v>
      </c>
      <c r="M4002">
        <v>90</v>
      </c>
      <c r="N4002">
        <v>83</v>
      </c>
      <c r="O4002">
        <v>81</v>
      </c>
      <c r="P4002">
        <v>84</v>
      </c>
      <c r="Q4002">
        <v>79</v>
      </c>
      <c r="R4002">
        <v>87</v>
      </c>
      <c r="T4002" s="34">
        <f>_xlfn.XLOOKUP(B4002,Demog!$A$2:$A$219,Demog!$P$2:$P$219,,,2)</f>
        <v>25992</v>
      </c>
      <c r="U4002" s="34">
        <f t="shared" si="62"/>
        <v>11</v>
      </c>
      <c r="V4002" s="13">
        <f>IF(OR(Table1[[#This Row],[7d_positivity_public]]=0,ISBLANK(Table1[[#This Row],[7d_positivity_public]])),"",(Table1[[#This Row],[7d_positivity_public]]-Table1[[#This Row],[7d_positivity_all]])/Table1[[#This Row],[7d_positivity_public]])</f>
        <v>0.33333333333333331</v>
      </c>
      <c r="W4002">
        <v>2</v>
      </c>
    </row>
    <row r="4003" spans="1:23" x14ac:dyDescent="0.25">
      <c r="A4003" s="10">
        <v>44477</v>
      </c>
      <c r="B4003">
        <v>3323</v>
      </c>
      <c r="C4003" t="s">
        <v>203</v>
      </c>
      <c r="D4003">
        <v>3</v>
      </c>
      <c r="E4003">
        <v>11</v>
      </c>
      <c r="F4003">
        <v>-8</v>
      </c>
      <c r="G4003">
        <v>1</v>
      </c>
      <c r="H4003">
        <v>89</v>
      </c>
      <c r="J4003">
        <v>84</v>
      </c>
      <c r="K4003">
        <v>90</v>
      </c>
      <c r="L4003">
        <v>88</v>
      </c>
      <c r="M4003">
        <v>91</v>
      </c>
      <c r="N4003">
        <v>85</v>
      </c>
      <c r="O4003">
        <v>79</v>
      </c>
      <c r="P4003">
        <v>86</v>
      </c>
      <c r="Q4003">
        <v>81</v>
      </c>
      <c r="R4003">
        <v>89</v>
      </c>
      <c r="T4003" s="34">
        <f>_xlfn.XLOOKUP(B4003,Demog!$A$2:$A$219,Demog!$P$2:$P$219,,,2)</f>
        <v>5086</v>
      </c>
      <c r="U4003" s="34">
        <f t="shared" si="62"/>
        <v>1</v>
      </c>
      <c r="V4003" s="13">
        <f>IF(OR(Table1[[#This Row],[7d_positivity_public]]=0,ISBLANK(Table1[[#This Row],[7d_positivity_public]])),"",(Table1[[#This Row],[7d_positivity_public]]-Table1[[#This Row],[7d_positivity_all]])/Table1[[#This Row],[7d_positivity_public]])</f>
        <v>0</v>
      </c>
      <c r="W4003">
        <v>1</v>
      </c>
    </row>
    <row r="4004" spans="1:23" x14ac:dyDescent="0.25">
      <c r="A4004" s="10">
        <v>44477</v>
      </c>
      <c r="B4004">
        <v>4111</v>
      </c>
      <c r="C4004" t="s">
        <v>204</v>
      </c>
      <c r="D4004">
        <v>13</v>
      </c>
      <c r="E4004">
        <v>25</v>
      </c>
      <c r="F4004">
        <v>-12</v>
      </c>
      <c r="G4004">
        <v>9</v>
      </c>
      <c r="H4004">
        <v>93</v>
      </c>
      <c r="J4004">
        <v>89</v>
      </c>
      <c r="K4004">
        <v>94</v>
      </c>
      <c r="L4004">
        <v>95</v>
      </c>
      <c r="M4004">
        <v>92</v>
      </c>
      <c r="N4004">
        <v>86</v>
      </c>
      <c r="O4004">
        <v>77</v>
      </c>
      <c r="P4004">
        <v>86</v>
      </c>
      <c r="Q4004">
        <v>86</v>
      </c>
      <c r="R4004">
        <v>87</v>
      </c>
      <c r="T4004" s="34">
        <f>_xlfn.XLOOKUP(B4004,Demog!$A$2:$A$219,Demog!$P$2:$P$219,,,2)</f>
        <v>31290</v>
      </c>
      <c r="U4004" s="34">
        <f t="shared" si="62"/>
        <v>28</v>
      </c>
      <c r="V4004" s="13">
        <f>IF(OR(Table1[[#This Row],[7d_positivity_public]]=0,ISBLANK(Table1[[#This Row],[7d_positivity_public]])),"",(Table1[[#This Row],[7d_positivity_public]]-Table1[[#This Row],[7d_positivity_all]])/Table1[[#This Row],[7d_positivity_public]])</f>
        <v>0.1111111111111111</v>
      </c>
      <c r="W4004">
        <v>8</v>
      </c>
    </row>
    <row r="4005" spans="1:23" x14ac:dyDescent="0.25">
      <c r="A4005" s="10">
        <v>44477</v>
      </c>
      <c r="B4005">
        <v>4112</v>
      </c>
      <c r="C4005" t="s">
        <v>205</v>
      </c>
      <c r="D4005">
        <v>4</v>
      </c>
      <c r="E4005">
        <v>8</v>
      </c>
      <c r="F4005">
        <v>-4</v>
      </c>
      <c r="G4005">
        <v>3</v>
      </c>
      <c r="H4005">
        <v>94</v>
      </c>
      <c r="J4005">
        <v>92</v>
      </c>
      <c r="K4005">
        <v>94</v>
      </c>
      <c r="L4005">
        <v>95</v>
      </c>
      <c r="M4005">
        <v>94</v>
      </c>
      <c r="N4005">
        <v>90</v>
      </c>
      <c r="O4005">
        <v>84</v>
      </c>
      <c r="P4005">
        <v>90</v>
      </c>
      <c r="Q4005">
        <v>89</v>
      </c>
      <c r="R4005">
        <v>91</v>
      </c>
      <c r="T4005" s="34">
        <f>_xlfn.XLOOKUP(B4005,Demog!$A$2:$A$219,Demog!$P$2:$P$219,,,2)</f>
        <v>32057</v>
      </c>
      <c r="U4005" s="34">
        <f t="shared" si="62"/>
        <v>9</v>
      </c>
      <c r="V4005" s="13">
        <f>IF(OR(Table1[[#This Row],[7d_positivity_public]]=0,ISBLANK(Table1[[#This Row],[7d_positivity_public]])),"",(Table1[[#This Row],[7d_positivity_public]]-Table1[[#This Row],[7d_positivity_all]])/Table1[[#This Row],[7d_positivity_public]])</f>
        <v>0</v>
      </c>
      <c r="W4005">
        <v>3</v>
      </c>
    </row>
    <row r="4006" spans="1:23" x14ac:dyDescent="0.25">
      <c r="A4006" s="10">
        <v>44477</v>
      </c>
      <c r="B4006">
        <v>4113</v>
      </c>
      <c r="C4006" t="s">
        <v>206</v>
      </c>
      <c r="D4006">
        <v>18</v>
      </c>
      <c r="E4006">
        <v>13</v>
      </c>
      <c r="F4006">
        <v>5</v>
      </c>
      <c r="G4006">
        <v>8</v>
      </c>
      <c r="H4006">
        <v>94</v>
      </c>
      <c r="J4006">
        <v>89</v>
      </c>
      <c r="K4006">
        <v>94</v>
      </c>
      <c r="L4006">
        <v>96</v>
      </c>
      <c r="M4006">
        <v>92</v>
      </c>
      <c r="N4006">
        <v>88</v>
      </c>
      <c r="O4006">
        <v>80</v>
      </c>
      <c r="P4006">
        <v>89</v>
      </c>
      <c r="Q4006">
        <v>89</v>
      </c>
      <c r="R4006">
        <v>89</v>
      </c>
      <c r="T4006" s="34">
        <f>_xlfn.XLOOKUP(B4006,Demog!$A$2:$A$219,Demog!$P$2:$P$219,,,2)</f>
        <v>22445</v>
      </c>
      <c r="U4006" s="34">
        <f t="shared" si="62"/>
        <v>28</v>
      </c>
      <c r="V4006" s="13">
        <f>IF(OR(Table1[[#This Row],[7d_positivity_public]]=0,ISBLANK(Table1[[#This Row],[7d_positivity_public]])),"",(Table1[[#This Row],[7d_positivity_public]]-Table1[[#This Row],[7d_positivity_all]])/Table1[[#This Row],[7d_positivity_public]])</f>
        <v>0.125</v>
      </c>
      <c r="W4006">
        <v>7</v>
      </c>
    </row>
    <row r="4007" spans="1:23" x14ac:dyDescent="0.25">
      <c r="A4007" s="10">
        <v>44477</v>
      </c>
      <c r="B4007">
        <v>4114</v>
      </c>
      <c r="C4007" t="s">
        <v>207</v>
      </c>
      <c r="D4007">
        <v>6</v>
      </c>
      <c r="E4007">
        <v>6</v>
      </c>
      <c r="F4007">
        <v>0</v>
      </c>
      <c r="G4007">
        <v>3</v>
      </c>
      <c r="H4007">
        <v>96</v>
      </c>
      <c r="J4007">
        <v>100</v>
      </c>
      <c r="K4007">
        <v>96</v>
      </c>
      <c r="L4007">
        <v>95</v>
      </c>
      <c r="M4007">
        <v>97</v>
      </c>
      <c r="N4007">
        <v>93</v>
      </c>
      <c r="O4007">
        <v>93</v>
      </c>
      <c r="P4007">
        <v>93</v>
      </c>
      <c r="Q4007">
        <v>89</v>
      </c>
      <c r="R4007">
        <v>95</v>
      </c>
      <c r="T4007" s="34">
        <f>_xlfn.XLOOKUP(B4007,Demog!$A$2:$A$219,Demog!$P$2:$P$219,,,2)</f>
        <v>18094</v>
      </c>
      <c r="U4007" s="34">
        <f t="shared" si="62"/>
        <v>8</v>
      </c>
      <c r="V4007" s="13">
        <f>IF(OR(Table1[[#This Row],[7d_positivity_public]]=0,ISBLANK(Table1[[#This Row],[7d_positivity_public]])),"",(Table1[[#This Row],[7d_positivity_public]]-Table1[[#This Row],[7d_positivity_all]])/Table1[[#This Row],[7d_positivity_public]])</f>
        <v>0</v>
      </c>
      <c r="W4007">
        <v>3</v>
      </c>
    </row>
    <row r="4008" spans="1:23" x14ac:dyDescent="0.25">
      <c r="A4008" s="10">
        <v>44477</v>
      </c>
      <c r="B4008">
        <v>4115</v>
      </c>
      <c r="C4008" t="s">
        <v>208</v>
      </c>
      <c r="D4008">
        <v>11</v>
      </c>
      <c r="E4008">
        <v>7</v>
      </c>
      <c r="F4008">
        <v>4</v>
      </c>
      <c r="G4008">
        <v>6</v>
      </c>
      <c r="H4008">
        <v>98</v>
      </c>
      <c r="J4008">
        <v>97</v>
      </c>
      <c r="K4008">
        <v>98</v>
      </c>
      <c r="L4008">
        <v>100</v>
      </c>
      <c r="M4008">
        <v>95</v>
      </c>
      <c r="N4008">
        <v>92</v>
      </c>
      <c r="O4008">
        <v>88</v>
      </c>
      <c r="P4008">
        <v>93</v>
      </c>
      <c r="Q4008">
        <v>93</v>
      </c>
      <c r="R4008">
        <v>93</v>
      </c>
      <c r="T4008" s="34">
        <f>_xlfn.XLOOKUP(B4008,Demog!$A$2:$A$219,Demog!$P$2:$P$219,,,2)</f>
        <v>38257</v>
      </c>
      <c r="U4008" s="34">
        <f t="shared" si="62"/>
        <v>29</v>
      </c>
      <c r="V4008" s="13">
        <f>IF(OR(Table1[[#This Row],[7d_positivity_public]]=0,ISBLANK(Table1[[#This Row],[7d_positivity_public]])),"",(Table1[[#This Row],[7d_positivity_public]]-Table1[[#This Row],[7d_positivity_all]])/Table1[[#This Row],[7d_positivity_public]])</f>
        <v>0.16666666666666666</v>
      </c>
      <c r="W4008">
        <v>5</v>
      </c>
    </row>
    <row r="4009" spans="1:23" x14ac:dyDescent="0.25">
      <c r="A4009" s="10">
        <v>44477</v>
      </c>
      <c r="B4009">
        <v>4116</v>
      </c>
      <c r="C4009" t="s">
        <v>209</v>
      </c>
      <c r="D4009">
        <v>5</v>
      </c>
      <c r="E4009">
        <v>6</v>
      </c>
      <c r="F4009">
        <v>-1</v>
      </c>
      <c r="G4009">
        <v>3</v>
      </c>
      <c r="H4009">
        <v>94</v>
      </c>
      <c r="J4009">
        <v>96</v>
      </c>
      <c r="K4009">
        <v>94</v>
      </c>
      <c r="L4009">
        <v>95</v>
      </c>
      <c r="M4009">
        <v>94</v>
      </c>
      <c r="N4009">
        <v>89</v>
      </c>
      <c r="O4009">
        <v>86</v>
      </c>
      <c r="P4009">
        <v>89</v>
      </c>
      <c r="Q4009">
        <v>88</v>
      </c>
      <c r="R4009">
        <v>91</v>
      </c>
      <c r="T4009" s="34">
        <f>_xlfn.XLOOKUP(B4009,Demog!$A$2:$A$219,Demog!$P$2:$P$219,,,2)</f>
        <v>24167</v>
      </c>
      <c r="U4009" s="34">
        <f t="shared" si="62"/>
        <v>8</v>
      </c>
      <c r="V4009" s="13">
        <f>IF(OR(Table1[[#This Row],[7d_positivity_public]]=0,ISBLANK(Table1[[#This Row],[7d_positivity_public]])),"",(Table1[[#This Row],[7d_positivity_public]]-Table1[[#This Row],[7d_positivity_all]])/Table1[[#This Row],[7d_positivity_public]])</f>
        <v>0.33333333333333331</v>
      </c>
      <c r="W4009">
        <v>2</v>
      </c>
    </row>
    <row r="4010" spans="1:23" x14ac:dyDescent="0.25">
      <c r="A4010" s="10">
        <v>44477</v>
      </c>
      <c r="B4010">
        <v>4117</v>
      </c>
      <c r="C4010" t="s">
        <v>210</v>
      </c>
      <c r="D4010">
        <v>8</v>
      </c>
      <c r="E4010">
        <v>8</v>
      </c>
      <c r="F4010">
        <v>0</v>
      </c>
      <c r="G4010">
        <v>5</v>
      </c>
      <c r="H4010">
        <v>93</v>
      </c>
      <c r="J4010">
        <v>90</v>
      </c>
      <c r="K4010">
        <v>93</v>
      </c>
      <c r="L4010">
        <v>93</v>
      </c>
      <c r="M4010">
        <v>94</v>
      </c>
      <c r="N4010">
        <v>87</v>
      </c>
      <c r="O4010">
        <v>82</v>
      </c>
      <c r="P4010">
        <v>88</v>
      </c>
      <c r="Q4010">
        <v>85</v>
      </c>
      <c r="R4010">
        <v>91</v>
      </c>
      <c r="T4010" s="34">
        <f>_xlfn.XLOOKUP(B4010,Demog!$A$2:$A$219,Demog!$P$2:$P$219,,,2)</f>
        <v>29704</v>
      </c>
      <c r="U4010" s="34">
        <f t="shared" si="62"/>
        <v>17</v>
      </c>
      <c r="V4010" s="13">
        <f>IF(OR(Table1[[#This Row],[7d_positivity_public]]=0,ISBLANK(Table1[[#This Row],[7d_positivity_public]])),"",(Table1[[#This Row],[7d_positivity_public]]-Table1[[#This Row],[7d_positivity_all]])/Table1[[#This Row],[7d_positivity_public]])</f>
        <v>0.2</v>
      </c>
      <c r="W4010">
        <v>4</v>
      </c>
    </row>
    <row r="4011" spans="1:23" x14ac:dyDescent="0.25">
      <c r="A4011" s="10">
        <v>44477</v>
      </c>
      <c r="B4011">
        <v>4118</v>
      </c>
      <c r="C4011" t="s">
        <v>211</v>
      </c>
      <c r="D4011">
        <v>1</v>
      </c>
      <c r="E4011">
        <v>4</v>
      </c>
      <c r="F4011">
        <v>-3</v>
      </c>
      <c r="G4011">
        <v>1</v>
      </c>
      <c r="H4011">
        <v>92</v>
      </c>
      <c r="J4011">
        <v>89</v>
      </c>
      <c r="K4011">
        <v>92</v>
      </c>
      <c r="L4011">
        <v>91</v>
      </c>
      <c r="M4011">
        <v>94</v>
      </c>
      <c r="N4011">
        <v>87</v>
      </c>
      <c r="O4011">
        <v>81</v>
      </c>
      <c r="P4011">
        <v>88</v>
      </c>
      <c r="Q4011">
        <v>84</v>
      </c>
      <c r="R4011">
        <v>92</v>
      </c>
      <c r="T4011" s="34">
        <f>_xlfn.XLOOKUP(B4011,Demog!$A$2:$A$219,Demog!$P$2:$P$219,,,2)</f>
        <v>10408</v>
      </c>
      <c r="U4011" s="34">
        <f t="shared" si="62"/>
        <v>1</v>
      </c>
      <c r="V4011" s="13">
        <f>IF(OR(Table1[[#This Row],[7d_positivity_public]]=0,ISBLANK(Table1[[#This Row],[7d_positivity_public]])),"",(Table1[[#This Row],[7d_positivity_public]]-Table1[[#This Row],[7d_positivity_all]])/Table1[[#This Row],[7d_positivity_public]])</f>
        <v>0</v>
      </c>
      <c r="W4011">
        <v>1</v>
      </c>
    </row>
    <row r="4012" spans="1:23" x14ac:dyDescent="0.25">
      <c r="A4012" s="10">
        <v>44477</v>
      </c>
      <c r="B4012">
        <v>4119</v>
      </c>
      <c r="C4012" t="s">
        <v>212</v>
      </c>
      <c r="D4012">
        <v>10</v>
      </c>
      <c r="E4012">
        <v>8</v>
      </c>
      <c r="F4012">
        <v>2</v>
      </c>
      <c r="G4012">
        <v>6</v>
      </c>
      <c r="H4012">
        <v>91</v>
      </c>
      <c r="J4012">
        <v>87</v>
      </c>
      <c r="K4012">
        <v>91</v>
      </c>
      <c r="L4012">
        <v>89</v>
      </c>
      <c r="M4012">
        <v>92</v>
      </c>
      <c r="N4012">
        <v>85</v>
      </c>
      <c r="O4012">
        <v>76</v>
      </c>
      <c r="P4012">
        <v>85</v>
      </c>
      <c r="Q4012">
        <v>81</v>
      </c>
      <c r="R4012">
        <v>89</v>
      </c>
      <c r="T4012" s="34">
        <f>_xlfn.XLOOKUP(B4012,Demog!$A$2:$A$219,Demog!$P$2:$P$219,,,2)</f>
        <v>19497</v>
      </c>
      <c r="U4012" s="34">
        <f t="shared" si="62"/>
        <v>14</v>
      </c>
      <c r="V4012" s="13">
        <f>IF(OR(Table1[[#This Row],[7d_positivity_public]]=0,ISBLANK(Table1[[#This Row],[7d_positivity_public]])),"",(Table1[[#This Row],[7d_positivity_public]]-Table1[[#This Row],[7d_positivity_all]])/Table1[[#This Row],[7d_positivity_public]])</f>
        <v>0</v>
      </c>
      <c r="W4012">
        <v>6</v>
      </c>
    </row>
    <row r="4013" spans="1:23" x14ac:dyDescent="0.25">
      <c r="A4013" s="10">
        <v>44477</v>
      </c>
      <c r="B4013">
        <v>4121</v>
      </c>
      <c r="C4013" t="s">
        <v>213</v>
      </c>
      <c r="D4013">
        <v>8</v>
      </c>
      <c r="E4013">
        <v>3</v>
      </c>
      <c r="F4013">
        <v>5</v>
      </c>
      <c r="G4013">
        <v>4</v>
      </c>
      <c r="H4013">
        <v>91</v>
      </c>
      <c r="J4013">
        <v>87</v>
      </c>
      <c r="K4013">
        <v>91</v>
      </c>
      <c r="L4013">
        <v>88</v>
      </c>
      <c r="M4013">
        <v>94</v>
      </c>
      <c r="N4013">
        <v>85</v>
      </c>
      <c r="O4013">
        <v>77</v>
      </c>
      <c r="P4013">
        <v>85</v>
      </c>
      <c r="Q4013">
        <v>80</v>
      </c>
      <c r="R4013">
        <v>91</v>
      </c>
      <c r="T4013" s="34">
        <f>_xlfn.XLOOKUP(B4013,Demog!$A$2:$A$219,Demog!$P$2:$P$219,,,2)</f>
        <v>16859</v>
      </c>
      <c r="U4013" s="34">
        <f t="shared" si="62"/>
        <v>9</v>
      </c>
      <c r="V4013" s="13">
        <f>IF(OR(Table1[[#This Row],[7d_positivity_public]]=0,ISBLANK(Table1[[#This Row],[7d_positivity_public]])),"",(Table1[[#This Row],[7d_positivity_public]]-Table1[[#This Row],[7d_positivity_all]])/Table1[[#This Row],[7d_positivity_public]])</f>
        <v>0</v>
      </c>
      <c r="W4013">
        <v>4</v>
      </c>
    </row>
    <row r="4014" spans="1:23" x14ac:dyDescent="0.25">
      <c r="A4014" s="10">
        <v>44477</v>
      </c>
      <c r="B4014">
        <v>4122</v>
      </c>
      <c r="C4014" t="s">
        <v>214</v>
      </c>
      <c r="D4014">
        <v>2</v>
      </c>
      <c r="E4014">
        <v>7</v>
      </c>
      <c r="F4014">
        <v>-5</v>
      </c>
      <c r="G4014">
        <v>4</v>
      </c>
      <c r="H4014">
        <v>90</v>
      </c>
      <c r="J4014">
        <v>93</v>
      </c>
      <c r="K4014">
        <v>90</v>
      </c>
      <c r="L4014">
        <v>85</v>
      </c>
      <c r="M4014">
        <v>94</v>
      </c>
      <c r="N4014">
        <v>83</v>
      </c>
      <c r="O4014">
        <v>77</v>
      </c>
      <c r="P4014">
        <v>83</v>
      </c>
      <c r="Q4014">
        <v>73</v>
      </c>
      <c r="R4014">
        <v>91</v>
      </c>
      <c r="T4014" s="34">
        <f>_xlfn.XLOOKUP(B4014,Demog!$A$2:$A$219,Demog!$P$2:$P$219,,,2)</f>
        <v>4837</v>
      </c>
      <c r="U4014" s="34">
        <f t="shared" si="62"/>
        <v>1</v>
      </c>
      <c r="V4014" s="13">
        <f>IF(OR(Table1[[#This Row],[7d_positivity_public]]=0,ISBLANK(Table1[[#This Row],[7d_positivity_public]])),"",(Table1[[#This Row],[7d_positivity_public]]-Table1[[#This Row],[7d_positivity_all]])/Table1[[#This Row],[7d_positivity_public]])</f>
        <v>0</v>
      </c>
      <c r="W4014">
        <v>4</v>
      </c>
    </row>
    <row r="4015" spans="1:23" x14ac:dyDescent="0.25">
      <c r="A4015" s="10">
        <v>44477</v>
      </c>
      <c r="B4015">
        <v>4123</v>
      </c>
      <c r="C4015" t="s">
        <v>215</v>
      </c>
      <c r="D4015">
        <v>3</v>
      </c>
      <c r="E4015">
        <v>8</v>
      </c>
      <c r="F4015">
        <v>-5</v>
      </c>
      <c r="G4015">
        <v>2</v>
      </c>
      <c r="H4015">
        <v>92</v>
      </c>
      <c r="J4015">
        <v>90</v>
      </c>
      <c r="K4015">
        <v>92</v>
      </c>
      <c r="L4015">
        <v>91</v>
      </c>
      <c r="M4015">
        <v>94</v>
      </c>
      <c r="N4015">
        <v>86</v>
      </c>
      <c r="O4015">
        <v>80</v>
      </c>
      <c r="P4015">
        <v>86</v>
      </c>
      <c r="Q4015">
        <v>83</v>
      </c>
      <c r="R4015">
        <v>91</v>
      </c>
      <c r="T4015" s="34">
        <f>_xlfn.XLOOKUP(B4015,Demog!$A$2:$A$219,Demog!$P$2:$P$219,,,2)</f>
        <v>37985</v>
      </c>
      <c r="U4015" s="34">
        <f t="shared" si="62"/>
        <v>8</v>
      </c>
      <c r="V4015" s="13">
        <f>IF(OR(Table1[[#This Row],[7d_positivity_public]]=0,ISBLANK(Table1[[#This Row],[7d_positivity_public]])),"",(Table1[[#This Row],[7d_positivity_public]]-Table1[[#This Row],[7d_positivity_all]])/Table1[[#This Row],[7d_positivity_public]])</f>
        <v>0.5</v>
      </c>
      <c r="W4015">
        <v>1</v>
      </c>
    </row>
    <row r="4016" spans="1:23" x14ac:dyDescent="0.25">
      <c r="A4016" s="10">
        <v>44477</v>
      </c>
      <c r="B4016">
        <v>4124</v>
      </c>
      <c r="C4016" t="s">
        <v>216</v>
      </c>
      <c r="D4016">
        <v>9</v>
      </c>
      <c r="E4016">
        <v>19</v>
      </c>
      <c r="F4016">
        <v>-10</v>
      </c>
      <c r="G4016">
        <v>4</v>
      </c>
      <c r="H4016">
        <v>87</v>
      </c>
      <c r="J4016">
        <v>85</v>
      </c>
      <c r="K4016">
        <v>87</v>
      </c>
      <c r="L4016">
        <v>82</v>
      </c>
      <c r="M4016">
        <v>91</v>
      </c>
      <c r="N4016">
        <v>80</v>
      </c>
      <c r="O4016">
        <v>72</v>
      </c>
      <c r="P4016">
        <v>81</v>
      </c>
      <c r="Q4016">
        <v>72</v>
      </c>
      <c r="R4016">
        <v>88</v>
      </c>
      <c r="T4016" s="34">
        <f>_xlfn.XLOOKUP(B4016,Demog!$A$2:$A$219,Demog!$P$2:$P$219,,,2)</f>
        <v>14894</v>
      </c>
      <c r="U4016" s="34">
        <f t="shared" si="62"/>
        <v>9</v>
      </c>
      <c r="V4016" s="13">
        <f>IF(OR(Table1[[#This Row],[7d_positivity_public]]=0,ISBLANK(Table1[[#This Row],[7d_positivity_public]])),"",(Table1[[#This Row],[7d_positivity_public]]-Table1[[#This Row],[7d_positivity_all]])/Table1[[#This Row],[7d_positivity_public]])</f>
        <v>0</v>
      </c>
      <c r="W4016">
        <v>4</v>
      </c>
    </row>
    <row r="4017" spans="1:23" x14ac:dyDescent="0.25">
      <c r="A4017" s="10">
        <v>44477</v>
      </c>
      <c r="B4017">
        <v>4125</v>
      </c>
      <c r="C4017" t="s">
        <v>217</v>
      </c>
      <c r="D4017">
        <v>0</v>
      </c>
      <c r="E4017">
        <v>16</v>
      </c>
      <c r="F4017">
        <v>-16</v>
      </c>
      <c r="G4017">
        <v>6</v>
      </c>
      <c r="H4017">
        <v>83</v>
      </c>
      <c r="J4017">
        <v>76</v>
      </c>
      <c r="K4017">
        <v>83</v>
      </c>
      <c r="L4017">
        <v>76</v>
      </c>
      <c r="M4017">
        <v>89</v>
      </c>
      <c r="N4017">
        <v>75</v>
      </c>
      <c r="O4017">
        <v>63</v>
      </c>
      <c r="P4017">
        <v>76</v>
      </c>
      <c r="Q4017">
        <v>65</v>
      </c>
      <c r="R4017">
        <v>85</v>
      </c>
      <c r="T4017" s="34">
        <f>_xlfn.XLOOKUP(B4017,Demog!$A$2:$A$219,Demog!$P$2:$P$219,,,2)</f>
        <v>2885</v>
      </c>
      <c r="U4017" s="34">
        <f t="shared" si="62"/>
        <v>0</v>
      </c>
      <c r="V4017" s="13">
        <f>IF(OR(Table1[[#This Row],[7d_positivity_public]]=0,ISBLANK(Table1[[#This Row],[7d_positivity_public]])),"",(Table1[[#This Row],[7d_positivity_public]]-Table1[[#This Row],[7d_positivity_all]])/Table1[[#This Row],[7d_positivity_public]])</f>
        <v>0.16666666666666666</v>
      </c>
      <c r="W4017">
        <v>5</v>
      </c>
    </row>
    <row r="4018" spans="1:23" x14ac:dyDescent="0.25">
      <c r="A4018" s="10">
        <v>44477</v>
      </c>
      <c r="B4018">
        <v>4131</v>
      </c>
      <c r="C4018" t="s">
        <v>218</v>
      </c>
      <c r="D4018">
        <v>3</v>
      </c>
      <c r="E4018">
        <v>1</v>
      </c>
      <c r="F4018">
        <v>2</v>
      </c>
      <c r="G4018">
        <v>2</v>
      </c>
      <c r="H4018">
        <v>95</v>
      </c>
      <c r="J4018">
        <v>97</v>
      </c>
      <c r="K4018">
        <v>95</v>
      </c>
      <c r="L4018">
        <v>93</v>
      </c>
      <c r="M4018">
        <v>96</v>
      </c>
      <c r="N4018">
        <v>91</v>
      </c>
      <c r="O4018">
        <v>89</v>
      </c>
      <c r="P4018">
        <v>91</v>
      </c>
      <c r="Q4018">
        <v>87</v>
      </c>
      <c r="R4018">
        <v>94</v>
      </c>
      <c r="T4018" s="34">
        <f>_xlfn.XLOOKUP(B4018,Demog!$A$2:$A$219,Demog!$P$2:$P$219,,,2)</f>
        <v>22020</v>
      </c>
      <c r="U4018" s="34">
        <f t="shared" si="62"/>
        <v>5</v>
      </c>
      <c r="V4018" s="13">
        <f>IF(OR(Table1[[#This Row],[7d_positivity_public]]=0,ISBLANK(Table1[[#This Row],[7d_positivity_public]])),"",(Table1[[#This Row],[7d_positivity_public]]-Table1[[#This Row],[7d_positivity_all]])/Table1[[#This Row],[7d_positivity_public]])</f>
        <v>0</v>
      </c>
      <c r="W4018">
        <v>2</v>
      </c>
    </row>
    <row r="4019" spans="1:23" x14ac:dyDescent="0.25">
      <c r="A4019" s="10">
        <v>44477</v>
      </c>
      <c r="B4019">
        <v>4132</v>
      </c>
      <c r="C4019" t="s">
        <v>219</v>
      </c>
      <c r="D4019">
        <v>10</v>
      </c>
      <c r="E4019">
        <v>5</v>
      </c>
      <c r="F4019">
        <v>5</v>
      </c>
      <c r="G4019">
        <v>5</v>
      </c>
      <c r="H4019">
        <v>93</v>
      </c>
      <c r="J4019">
        <v>92</v>
      </c>
      <c r="K4019">
        <v>93</v>
      </c>
      <c r="L4019">
        <v>91</v>
      </c>
      <c r="M4019">
        <v>94</v>
      </c>
      <c r="N4019">
        <v>89</v>
      </c>
      <c r="O4019">
        <v>84</v>
      </c>
      <c r="P4019">
        <v>89</v>
      </c>
      <c r="Q4019">
        <v>85</v>
      </c>
      <c r="R4019">
        <v>92</v>
      </c>
      <c r="T4019" s="34">
        <f>_xlfn.XLOOKUP(B4019,Demog!$A$2:$A$219,Demog!$P$2:$P$219,,,2)</f>
        <v>19325</v>
      </c>
      <c r="U4019" s="34">
        <f t="shared" si="62"/>
        <v>14</v>
      </c>
      <c r="V4019" s="13">
        <f>IF(OR(Table1[[#This Row],[7d_positivity_public]]=0,ISBLANK(Table1[[#This Row],[7d_positivity_public]])),"",(Table1[[#This Row],[7d_positivity_public]]-Table1[[#This Row],[7d_positivity_all]])/Table1[[#This Row],[7d_positivity_public]])</f>
        <v>0</v>
      </c>
      <c r="W4019">
        <v>5</v>
      </c>
    </row>
    <row r="4020" spans="1:23" x14ac:dyDescent="0.25">
      <c r="A4020" s="10">
        <v>44477</v>
      </c>
      <c r="B4020">
        <v>4133</v>
      </c>
      <c r="C4020" t="s">
        <v>220</v>
      </c>
      <c r="D4020">
        <v>8</v>
      </c>
      <c r="E4020">
        <v>1</v>
      </c>
      <c r="F4020">
        <v>7</v>
      </c>
      <c r="G4020">
        <v>5</v>
      </c>
      <c r="H4020">
        <v>93</v>
      </c>
      <c r="J4020">
        <v>91</v>
      </c>
      <c r="K4020">
        <v>93</v>
      </c>
      <c r="L4020">
        <v>89</v>
      </c>
      <c r="M4020">
        <v>95</v>
      </c>
      <c r="N4020">
        <v>90</v>
      </c>
      <c r="O4020">
        <v>83</v>
      </c>
      <c r="P4020">
        <v>90</v>
      </c>
      <c r="Q4020">
        <v>83</v>
      </c>
      <c r="R4020">
        <v>94</v>
      </c>
      <c r="T4020" s="34">
        <f>_xlfn.XLOOKUP(B4020,Demog!$A$2:$A$219,Demog!$P$2:$P$219,,,2)</f>
        <v>11675</v>
      </c>
      <c r="U4020" s="34">
        <f t="shared" si="62"/>
        <v>7</v>
      </c>
      <c r="V4020" s="13">
        <f>IF(OR(Table1[[#This Row],[7d_positivity_public]]=0,ISBLANK(Table1[[#This Row],[7d_positivity_public]])),"",(Table1[[#This Row],[7d_positivity_public]]-Table1[[#This Row],[7d_positivity_all]])/Table1[[#This Row],[7d_positivity_public]])</f>
        <v>0</v>
      </c>
      <c r="W4020">
        <v>5</v>
      </c>
    </row>
    <row r="4021" spans="1:23" x14ac:dyDescent="0.25">
      <c r="A4021" s="10">
        <v>44477</v>
      </c>
      <c r="B4021">
        <v>4134</v>
      </c>
      <c r="C4021" t="s">
        <v>221</v>
      </c>
      <c r="D4021">
        <v>0</v>
      </c>
      <c r="E4021">
        <v>3</v>
      </c>
      <c r="F4021">
        <v>-3</v>
      </c>
      <c r="G4021">
        <v>1</v>
      </c>
      <c r="H4021">
        <v>95</v>
      </c>
      <c r="J4021">
        <v>93</v>
      </c>
      <c r="K4021">
        <v>95</v>
      </c>
      <c r="L4021">
        <v>93</v>
      </c>
      <c r="M4021">
        <v>96</v>
      </c>
      <c r="N4021">
        <v>91</v>
      </c>
      <c r="O4021">
        <v>86</v>
      </c>
      <c r="P4021">
        <v>92</v>
      </c>
      <c r="Q4021">
        <v>86</v>
      </c>
      <c r="R4021">
        <v>94</v>
      </c>
      <c r="T4021" s="34">
        <f>_xlfn.XLOOKUP(B4021,Demog!$A$2:$A$219,Demog!$P$2:$P$219,,,2)</f>
        <v>11672</v>
      </c>
      <c r="U4021" s="34">
        <f t="shared" si="62"/>
        <v>0</v>
      </c>
      <c r="V4021" s="13">
        <f>IF(OR(Table1[[#This Row],[7d_positivity_public]]=0,ISBLANK(Table1[[#This Row],[7d_positivity_public]])),"",(Table1[[#This Row],[7d_positivity_public]]-Table1[[#This Row],[7d_positivity_all]])/Table1[[#This Row],[7d_positivity_public]])</f>
        <v>0</v>
      </c>
      <c r="W4021">
        <v>1</v>
      </c>
    </row>
    <row r="4022" spans="1:23" x14ac:dyDescent="0.25">
      <c r="A4022" s="10">
        <v>44477</v>
      </c>
      <c r="B4022">
        <v>4141</v>
      </c>
      <c r="C4022" t="s">
        <v>222</v>
      </c>
      <c r="D4022">
        <v>4</v>
      </c>
      <c r="E4022">
        <v>5</v>
      </c>
      <c r="F4022">
        <v>-1</v>
      </c>
      <c r="G4022">
        <v>6</v>
      </c>
      <c r="H4022">
        <v>82</v>
      </c>
      <c r="J4022">
        <v>76</v>
      </c>
      <c r="K4022">
        <v>83</v>
      </c>
      <c r="L4022">
        <v>72</v>
      </c>
      <c r="M4022">
        <v>88</v>
      </c>
      <c r="N4022">
        <v>76</v>
      </c>
      <c r="O4022">
        <v>63</v>
      </c>
      <c r="P4022">
        <v>77</v>
      </c>
      <c r="Q4022">
        <v>62</v>
      </c>
      <c r="R4022">
        <v>85</v>
      </c>
      <c r="T4022" s="34">
        <f>_xlfn.XLOOKUP(B4022,Demog!$A$2:$A$219,Demog!$P$2:$P$219,,,2)</f>
        <v>10557</v>
      </c>
      <c r="U4022" s="34">
        <f t="shared" si="62"/>
        <v>3</v>
      </c>
      <c r="V4022" s="13">
        <f>IF(OR(Table1[[#This Row],[7d_positivity_public]]=0,ISBLANK(Table1[[#This Row],[7d_positivity_public]])),"",(Table1[[#This Row],[7d_positivity_public]]-Table1[[#This Row],[7d_positivity_all]])/Table1[[#This Row],[7d_positivity_public]])</f>
        <v>0.5</v>
      </c>
      <c r="W4022">
        <v>3</v>
      </c>
    </row>
    <row r="4023" spans="1:23" x14ac:dyDescent="0.25">
      <c r="A4023" s="10">
        <v>44477</v>
      </c>
      <c r="B4023">
        <v>4142</v>
      </c>
      <c r="C4023" t="s">
        <v>223</v>
      </c>
      <c r="D4023">
        <v>0</v>
      </c>
      <c r="E4023">
        <v>0</v>
      </c>
      <c r="F4023">
        <v>0</v>
      </c>
      <c r="G4023">
        <v>0</v>
      </c>
      <c r="H4023">
        <v>94</v>
      </c>
      <c r="J4023">
        <v>88</v>
      </c>
      <c r="K4023">
        <v>94</v>
      </c>
      <c r="L4023">
        <v>92</v>
      </c>
      <c r="M4023">
        <v>95</v>
      </c>
      <c r="N4023">
        <v>90</v>
      </c>
      <c r="O4023">
        <v>76</v>
      </c>
      <c r="P4023">
        <v>90</v>
      </c>
      <c r="Q4023">
        <v>84</v>
      </c>
      <c r="R4023">
        <v>92</v>
      </c>
      <c r="T4023" s="34">
        <f>_xlfn.XLOOKUP(B4023,Demog!$A$2:$A$219,Demog!$P$2:$P$219,,,2)</f>
        <v>4732</v>
      </c>
      <c r="U4023" s="34">
        <f t="shared" si="62"/>
        <v>0</v>
      </c>
      <c r="V4023" s="13" t="str">
        <f>IF(OR(Table1[[#This Row],[7d_positivity_public]]=0,ISBLANK(Table1[[#This Row],[7d_positivity_public]])),"",(Table1[[#This Row],[7d_positivity_public]]-Table1[[#This Row],[7d_positivity_all]])/Table1[[#This Row],[7d_positivity_public]])</f>
        <v/>
      </c>
      <c r="W4023">
        <v>0</v>
      </c>
    </row>
    <row r="4024" spans="1:23" x14ac:dyDescent="0.25">
      <c r="A4024" s="10">
        <v>44477</v>
      </c>
      <c r="B4024">
        <v>4211</v>
      </c>
      <c r="C4024" t="s">
        <v>224</v>
      </c>
      <c r="D4024">
        <v>10</v>
      </c>
      <c r="E4024">
        <v>11</v>
      </c>
      <c r="F4024">
        <v>-1</v>
      </c>
      <c r="G4024">
        <v>5</v>
      </c>
      <c r="H4024">
        <v>88</v>
      </c>
      <c r="J4024">
        <v>87</v>
      </c>
      <c r="K4024">
        <v>88</v>
      </c>
      <c r="L4024">
        <v>82</v>
      </c>
      <c r="M4024">
        <v>91</v>
      </c>
      <c r="N4024">
        <v>81</v>
      </c>
      <c r="O4024">
        <v>73</v>
      </c>
      <c r="P4024">
        <v>82</v>
      </c>
      <c r="Q4024">
        <v>72</v>
      </c>
      <c r="R4024">
        <v>89</v>
      </c>
      <c r="T4024" s="34">
        <f>_xlfn.XLOOKUP(B4024,Demog!$A$2:$A$219,Demog!$P$2:$P$219,,,2)</f>
        <v>17780</v>
      </c>
      <c r="U4024" s="34">
        <f t="shared" si="62"/>
        <v>12</v>
      </c>
      <c r="V4024" s="13">
        <f>IF(OR(Table1[[#This Row],[7d_positivity_public]]=0,ISBLANK(Table1[[#This Row],[7d_positivity_public]])),"",(Table1[[#This Row],[7d_positivity_public]]-Table1[[#This Row],[7d_positivity_all]])/Table1[[#This Row],[7d_positivity_public]])</f>
        <v>0.2</v>
      </c>
      <c r="W4024">
        <v>4</v>
      </c>
    </row>
    <row r="4025" spans="1:23" x14ac:dyDescent="0.25">
      <c r="A4025" s="10">
        <v>44477</v>
      </c>
      <c r="B4025">
        <v>4212</v>
      </c>
      <c r="C4025" t="s">
        <v>225</v>
      </c>
      <c r="D4025">
        <v>7</v>
      </c>
      <c r="E4025">
        <v>14</v>
      </c>
      <c r="F4025">
        <v>-7</v>
      </c>
      <c r="G4025">
        <v>4</v>
      </c>
      <c r="H4025">
        <v>85</v>
      </c>
      <c r="J4025">
        <v>80</v>
      </c>
      <c r="K4025">
        <v>85</v>
      </c>
      <c r="L4025">
        <v>79</v>
      </c>
      <c r="M4025">
        <v>90</v>
      </c>
      <c r="N4025">
        <v>78</v>
      </c>
      <c r="O4025">
        <v>66</v>
      </c>
      <c r="P4025">
        <v>79</v>
      </c>
      <c r="Q4025">
        <v>68</v>
      </c>
      <c r="R4025">
        <v>87</v>
      </c>
      <c r="T4025" s="34">
        <f>_xlfn.XLOOKUP(B4025,Demog!$A$2:$A$219,Demog!$P$2:$P$219,,,2)</f>
        <v>40598</v>
      </c>
      <c r="U4025" s="34">
        <f t="shared" si="62"/>
        <v>20</v>
      </c>
      <c r="V4025" s="13">
        <f>IF(OR(Table1[[#This Row],[7d_positivity_public]]=0,ISBLANK(Table1[[#This Row],[7d_positivity_public]])),"",(Table1[[#This Row],[7d_positivity_public]]-Table1[[#This Row],[7d_positivity_all]])/Table1[[#This Row],[7d_positivity_public]])</f>
        <v>0</v>
      </c>
      <c r="W4025">
        <v>4</v>
      </c>
    </row>
    <row r="4026" spans="1:23" x14ac:dyDescent="0.25">
      <c r="A4026" s="10">
        <v>44481</v>
      </c>
      <c r="B4026">
        <v>1260</v>
      </c>
      <c r="C4026" t="s">
        <v>83</v>
      </c>
      <c r="D4026">
        <v>14</v>
      </c>
      <c r="E4026">
        <v>6</v>
      </c>
      <c r="F4026">
        <v>8</v>
      </c>
      <c r="G4026">
        <v>12</v>
      </c>
      <c r="H4026">
        <v>79</v>
      </c>
      <c r="J4026">
        <v>59</v>
      </c>
      <c r="K4026">
        <v>80</v>
      </c>
      <c r="L4026">
        <v>70</v>
      </c>
      <c r="M4026">
        <v>85</v>
      </c>
      <c r="N4026">
        <v>71</v>
      </c>
      <c r="O4026">
        <v>50</v>
      </c>
      <c r="P4026">
        <v>73</v>
      </c>
      <c r="Q4026">
        <v>57</v>
      </c>
      <c r="R4026">
        <v>81</v>
      </c>
      <c r="T4026" s="34">
        <f>_xlfn.XLOOKUP(B4026,Demog!$A$2:$A$219,Demog!$P$2:$P$219,,,2)</f>
        <v>8611</v>
      </c>
      <c r="U4026" s="34">
        <f t="shared" si="62"/>
        <v>8</v>
      </c>
      <c r="V4026" s="13">
        <f>IF(OR(Table1[[#This Row],[7d_positivity_public]]=0,ISBLANK(Table1[[#This Row],[7d_positivity_public]])),"",(Table1[[#This Row],[7d_positivity_public]]-Table1[[#This Row],[7d_positivity_all]])/Table1[[#This Row],[7d_positivity_public]])</f>
        <v>8.3333333333333329E-2</v>
      </c>
      <c r="W4026">
        <v>11</v>
      </c>
    </row>
    <row r="4027" spans="1:23" x14ac:dyDescent="0.25">
      <c r="A4027" s="10">
        <v>44481</v>
      </c>
      <c r="B4027">
        <v>1270</v>
      </c>
      <c r="C4027" t="s">
        <v>84</v>
      </c>
      <c r="D4027">
        <v>0</v>
      </c>
      <c r="E4027">
        <v>56</v>
      </c>
      <c r="F4027">
        <v>-56</v>
      </c>
      <c r="G4027">
        <v>0</v>
      </c>
      <c r="H4027">
        <v>71</v>
      </c>
      <c r="J4027">
        <v>45</v>
      </c>
      <c r="K4027">
        <v>73</v>
      </c>
      <c r="L4027">
        <v>65</v>
      </c>
      <c r="M4027">
        <v>76</v>
      </c>
      <c r="N4027">
        <v>63</v>
      </c>
      <c r="O4027">
        <v>29</v>
      </c>
      <c r="P4027">
        <v>65</v>
      </c>
      <c r="Q4027">
        <v>51</v>
      </c>
      <c r="R4027">
        <v>71</v>
      </c>
      <c r="T4027" s="34">
        <f>_xlfn.XLOOKUP(B4027,Demog!$A$2:$A$219,Demog!$P$2:$P$219,,,2)</f>
        <v>3469</v>
      </c>
      <c r="U4027" s="34">
        <f t="shared" si="62"/>
        <v>0</v>
      </c>
      <c r="V4027" s="13" t="str">
        <f>IF(OR(Table1[[#This Row],[7d_positivity_public]]=0,ISBLANK(Table1[[#This Row],[7d_positivity_public]])),"",(Table1[[#This Row],[7d_positivity_public]]-Table1[[#This Row],[7d_positivity_all]])/Table1[[#This Row],[7d_positivity_public]])</f>
        <v/>
      </c>
      <c r="W4027">
        <v>0</v>
      </c>
    </row>
    <row r="4028" spans="1:23" x14ac:dyDescent="0.25">
      <c r="A4028" s="10">
        <v>44481</v>
      </c>
      <c r="B4028">
        <v>1310</v>
      </c>
      <c r="C4028" t="s">
        <v>87</v>
      </c>
      <c r="D4028">
        <v>14</v>
      </c>
      <c r="E4028">
        <v>10</v>
      </c>
      <c r="F4028">
        <v>4</v>
      </c>
      <c r="G4028">
        <v>11</v>
      </c>
      <c r="H4028">
        <v>89</v>
      </c>
      <c r="J4028">
        <v>74</v>
      </c>
      <c r="K4028">
        <v>89</v>
      </c>
      <c r="L4028">
        <v>86</v>
      </c>
      <c r="M4028">
        <v>91</v>
      </c>
      <c r="N4028">
        <v>81</v>
      </c>
      <c r="O4028">
        <v>60</v>
      </c>
      <c r="P4028">
        <v>83</v>
      </c>
      <c r="Q4028">
        <v>75</v>
      </c>
      <c r="R4028">
        <v>86</v>
      </c>
      <c r="T4028" s="34">
        <f>_xlfn.XLOOKUP(B4028,Demog!$A$2:$A$219,Demog!$P$2:$P$219,,,2)</f>
        <v>19231</v>
      </c>
      <c r="U4028" s="34">
        <f t="shared" si="62"/>
        <v>19</v>
      </c>
      <c r="V4028" s="13">
        <f>IF(OR(Table1[[#This Row],[7d_positivity_public]]=0,ISBLANK(Table1[[#This Row],[7d_positivity_public]])),"",(Table1[[#This Row],[7d_positivity_public]]-Table1[[#This Row],[7d_positivity_all]])/Table1[[#This Row],[7d_positivity_public]])</f>
        <v>0.18181818181818182</v>
      </c>
      <c r="W4028">
        <v>9</v>
      </c>
    </row>
    <row r="4029" spans="1:23" x14ac:dyDescent="0.25">
      <c r="A4029" s="10">
        <v>44481</v>
      </c>
      <c r="B4029">
        <v>1320</v>
      </c>
      <c r="C4029" t="s">
        <v>89</v>
      </c>
      <c r="D4029">
        <v>15</v>
      </c>
      <c r="E4029">
        <v>16</v>
      </c>
      <c r="F4029">
        <v>-1</v>
      </c>
      <c r="G4029">
        <v>7</v>
      </c>
      <c r="H4029">
        <v>86</v>
      </c>
      <c r="J4029">
        <v>81</v>
      </c>
      <c r="K4029">
        <v>87</v>
      </c>
      <c r="L4029">
        <v>81</v>
      </c>
      <c r="M4029">
        <v>90</v>
      </c>
      <c r="N4029">
        <v>80</v>
      </c>
      <c r="O4029">
        <v>70</v>
      </c>
      <c r="P4029">
        <v>81</v>
      </c>
      <c r="Q4029">
        <v>72</v>
      </c>
      <c r="R4029">
        <v>87</v>
      </c>
      <c r="T4029" s="34">
        <f>_xlfn.XLOOKUP(B4029,Demog!$A$2:$A$219,Demog!$P$2:$P$219,,,2)</f>
        <v>41799</v>
      </c>
      <c r="U4029" s="34">
        <f t="shared" si="62"/>
        <v>44</v>
      </c>
      <c r="V4029" s="13">
        <f>IF(OR(Table1[[#This Row],[7d_positivity_public]]=0,ISBLANK(Table1[[#This Row],[7d_positivity_public]])),"",(Table1[[#This Row],[7d_positivity_public]]-Table1[[#This Row],[7d_positivity_all]])/Table1[[#This Row],[7d_positivity_public]])</f>
        <v>0</v>
      </c>
      <c r="W4029">
        <v>7</v>
      </c>
    </row>
    <row r="4030" spans="1:23" x14ac:dyDescent="0.25">
      <c r="A4030" s="10">
        <v>44481</v>
      </c>
      <c r="B4030">
        <v>1330</v>
      </c>
      <c r="C4030" t="s">
        <v>91</v>
      </c>
      <c r="D4030">
        <v>20</v>
      </c>
      <c r="E4030">
        <v>2</v>
      </c>
      <c r="F4030">
        <v>18</v>
      </c>
      <c r="G4030">
        <v>11</v>
      </c>
      <c r="H4030">
        <v>81</v>
      </c>
      <c r="J4030">
        <v>67</v>
      </c>
      <c r="K4030">
        <v>81</v>
      </c>
      <c r="L4030">
        <v>79</v>
      </c>
      <c r="M4030">
        <v>82</v>
      </c>
      <c r="N4030">
        <v>74</v>
      </c>
      <c r="O4030">
        <v>52</v>
      </c>
      <c r="P4030">
        <v>75</v>
      </c>
      <c r="Q4030">
        <v>66</v>
      </c>
      <c r="R4030">
        <v>79</v>
      </c>
      <c r="T4030" s="34">
        <f>_xlfn.XLOOKUP(B4030,Demog!$A$2:$A$219,Demog!$P$2:$P$219,,,2)</f>
        <v>5101</v>
      </c>
      <c r="U4030" s="34">
        <f t="shared" si="62"/>
        <v>7</v>
      </c>
      <c r="V4030" s="13">
        <f>IF(OR(Table1[[#This Row],[7d_positivity_public]]=0,ISBLANK(Table1[[#This Row],[7d_positivity_public]])),"",(Table1[[#This Row],[7d_positivity_public]]-Table1[[#This Row],[7d_positivity_all]])/Table1[[#This Row],[7d_positivity_public]])</f>
        <v>9.0909090909090912E-2</v>
      </c>
      <c r="W4030">
        <v>10</v>
      </c>
    </row>
    <row r="4031" spans="1:23" x14ac:dyDescent="0.25">
      <c r="A4031" s="10">
        <v>44481</v>
      </c>
      <c r="B4031">
        <v>1340</v>
      </c>
      <c r="C4031" t="s">
        <v>93</v>
      </c>
      <c r="D4031">
        <v>0</v>
      </c>
      <c r="E4031">
        <v>2</v>
      </c>
      <c r="F4031">
        <v>-2</v>
      </c>
      <c r="G4031">
        <v>0</v>
      </c>
      <c r="H4031">
        <v>82</v>
      </c>
      <c r="J4031">
        <v>67</v>
      </c>
      <c r="K4031">
        <v>82</v>
      </c>
      <c r="L4031">
        <v>77</v>
      </c>
      <c r="M4031">
        <v>85</v>
      </c>
      <c r="N4031">
        <v>75</v>
      </c>
      <c r="O4031">
        <v>55</v>
      </c>
      <c r="P4031">
        <v>76</v>
      </c>
      <c r="Q4031">
        <v>66</v>
      </c>
      <c r="R4031">
        <v>81</v>
      </c>
      <c r="T4031" s="34">
        <f>_xlfn.XLOOKUP(B4031,Demog!$A$2:$A$219,Demog!$P$2:$P$219,,,2)</f>
        <v>4781</v>
      </c>
      <c r="U4031" s="34">
        <f t="shared" si="62"/>
        <v>0</v>
      </c>
      <c r="V4031" s="13" t="str">
        <f>IF(OR(Table1[[#This Row],[7d_positivity_public]]=0,ISBLANK(Table1[[#This Row],[7d_positivity_public]])),"",(Table1[[#This Row],[7d_positivity_public]]-Table1[[#This Row],[7d_positivity_all]])/Table1[[#This Row],[7d_positivity_public]])</f>
        <v/>
      </c>
      <c r="W4031">
        <v>0</v>
      </c>
    </row>
    <row r="4032" spans="1:23" x14ac:dyDescent="0.25">
      <c r="A4032" s="10">
        <v>44481</v>
      </c>
      <c r="B4032">
        <v>1350</v>
      </c>
      <c r="C4032" t="s">
        <v>95</v>
      </c>
      <c r="D4032">
        <v>10</v>
      </c>
      <c r="E4032">
        <v>9</v>
      </c>
      <c r="F4032">
        <v>1</v>
      </c>
      <c r="G4032">
        <v>8</v>
      </c>
      <c r="H4032">
        <v>76</v>
      </c>
      <c r="J4032">
        <v>57</v>
      </c>
      <c r="K4032">
        <v>78</v>
      </c>
      <c r="L4032">
        <v>66</v>
      </c>
      <c r="M4032">
        <v>85</v>
      </c>
      <c r="N4032">
        <v>69</v>
      </c>
      <c r="O4032">
        <v>48</v>
      </c>
      <c r="P4032">
        <v>71</v>
      </c>
      <c r="Q4032">
        <v>55</v>
      </c>
      <c r="R4032">
        <v>81</v>
      </c>
      <c r="T4032" s="34">
        <f>_xlfn.XLOOKUP(B4032,Demog!$A$2:$A$219,Demog!$P$2:$P$219,,,2)</f>
        <v>10220</v>
      </c>
      <c r="U4032" s="34">
        <f t="shared" si="62"/>
        <v>7</v>
      </c>
      <c r="V4032" s="13">
        <f>IF(OR(Table1[[#This Row],[7d_positivity_public]]=0,ISBLANK(Table1[[#This Row],[7d_positivity_public]])),"",(Table1[[#This Row],[7d_positivity_public]]-Table1[[#This Row],[7d_positivity_all]])/Table1[[#This Row],[7d_positivity_public]])</f>
        <v>0</v>
      </c>
      <c r="W4032">
        <v>8</v>
      </c>
    </row>
    <row r="4033" spans="1:23" x14ac:dyDescent="0.25">
      <c r="A4033" s="10">
        <v>44481</v>
      </c>
      <c r="B4033">
        <v>1361</v>
      </c>
      <c r="C4033" t="s">
        <v>97</v>
      </c>
      <c r="D4033">
        <v>7</v>
      </c>
      <c r="E4033">
        <v>9</v>
      </c>
      <c r="F4033">
        <v>-2</v>
      </c>
      <c r="G4033">
        <v>4</v>
      </c>
      <c r="H4033">
        <v>84</v>
      </c>
      <c r="J4033">
        <v>78</v>
      </c>
      <c r="K4033">
        <v>84</v>
      </c>
      <c r="L4033">
        <v>77</v>
      </c>
      <c r="M4033">
        <v>90</v>
      </c>
      <c r="N4033">
        <v>77</v>
      </c>
      <c r="O4033">
        <v>66</v>
      </c>
      <c r="P4033">
        <v>78</v>
      </c>
      <c r="Q4033">
        <v>66</v>
      </c>
      <c r="R4033">
        <v>86</v>
      </c>
      <c r="T4033" s="34">
        <f>_xlfn.XLOOKUP(B4033,Demog!$A$2:$A$219,Demog!$P$2:$P$219,,,2)</f>
        <v>53266</v>
      </c>
      <c r="U4033" s="34">
        <f t="shared" si="62"/>
        <v>26</v>
      </c>
      <c r="V4033" s="13">
        <f>IF(OR(Table1[[#This Row],[7d_positivity_public]]=0,ISBLANK(Table1[[#This Row],[7d_positivity_public]])),"",(Table1[[#This Row],[7d_positivity_public]]-Table1[[#This Row],[7d_positivity_all]])/Table1[[#This Row],[7d_positivity_public]])</f>
        <v>0</v>
      </c>
      <c r="W4033">
        <v>4</v>
      </c>
    </row>
    <row r="4034" spans="1:23" x14ac:dyDescent="0.25">
      <c r="A4034" s="10">
        <v>44481</v>
      </c>
      <c r="B4034">
        <v>1362</v>
      </c>
      <c r="C4034" t="s">
        <v>99</v>
      </c>
      <c r="D4034">
        <v>18</v>
      </c>
      <c r="E4034">
        <v>26</v>
      </c>
      <c r="F4034">
        <v>-8</v>
      </c>
      <c r="G4034">
        <v>12</v>
      </c>
      <c r="H4034">
        <v>77</v>
      </c>
      <c r="J4034">
        <v>60</v>
      </c>
      <c r="K4034">
        <v>78</v>
      </c>
      <c r="L4034">
        <v>67</v>
      </c>
      <c r="M4034">
        <v>84</v>
      </c>
      <c r="N4034">
        <v>70</v>
      </c>
      <c r="O4034">
        <v>48</v>
      </c>
      <c r="P4034">
        <v>71</v>
      </c>
      <c r="Q4034">
        <v>55</v>
      </c>
      <c r="R4034">
        <v>81</v>
      </c>
      <c r="T4034" s="34">
        <f>_xlfn.XLOOKUP(B4034,Demog!$A$2:$A$219,Demog!$P$2:$P$219,,,2)</f>
        <v>13583</v>
      </c>
      <c r="U4034" s="34">
        <f t="shared" ref="U4034:U4097" si="63">ROUND(T4034*D4034/100000*7,0)</f>
        <v>17</v>
      </c>
      <c r="V4034" s="13">
        <f>IF(OR(Table1[[#This Row],[7d_positivity_public]]=0,ISBLANK(Table1[[#This Row],[7d_positivity_public]])),"",(Table1[[#This Row],[7d_positivity_public]]-Table1[[#This Row],[7d_positivity_all]])/Table1[[#This Row],[7d_positivity_public]])</f>
        <v>0.16666666666666666</v>
      </c>
      <c r="W4034">
        <v>10</v>
      </c>
    </row>
    <row r="4035" spans="1:23" x14ac:dyDescent="0.25">
      <c r="A4035" s="10">
        <v>44481</v>
      </c>
      <c r="B4035">
        <v>1371</v>
      </c>
      <c r="C4035" t="s">
        <v>101</v>
      </c>
      <c r="D4035">
        <v>7</v>
      </c>
      <c r="E4035">
        <v>16</v>
      </c>
      <c r="F4035">
        <v>-9</v>
      </c>
      <c r="G4035">
        <v>5</v>
      </c>
      <c r="H4035">
        <v>80</v>
      </c>
      <c r="J4035">
        <v>67</v>
      </c>
      <c r="K4035">
        <v>81</v>
      </c>
      <c r="L4035">
        <v>70</v>
      </c>
      <c r="M4035">
        <v>86</v>
      </c>
      <c r="N4035">
        <v>73</v>
      </c>
      <c r="O4035">
        <v>54</v>
      </c>
      <c r="P4035">
        <v>74</v>
      </c>
      <c r="Q4035">
        <v>58</v>
      </c>
      <c r="R4035">
        <v>83</v>
      </c>
      <c r="T4035" s="34">
        <f>_xlfn.XLOOKUP(B4035,Demog!$A$2:$A$219,Demog!$P$2:$P$219,,,2)</f>
        <v>8720</v>
      </c>
      <c r="U4035" s="34">
        <f t="shared" si="63"/>
        <v>4</v>
      </c>
      <c r="V4035" s="13">
        <f>IF(OR(Table1[[#This Row],[7d_positivity_public]]=0,ISBLANK(Table1[[#This Row],[7d_positivity_public]])),"",(Table1[[#This Row],[7d_positivity_public]]-Table1[[#This Row],[7d_positivity_all]])/Table1[[#This Row],[7d_positivity_public]])</f>
        <v>0</v>
      </c>
      <c r="W4035">
        <v>5</v>
      </c>
    </row>
    <row r="4036" spans="1:23" x14ac:dyDescent="0.25">
      <c r="A4036" s="10">
        <v>44481</v>
      </c>
      <c r="B4036">
        <v>1372</v>
      </c>
      <c r="C4036" t="s">
        <v>103</v>
      </c>
      <c r="D4036">
        <v>11</v>
      </c>
      <c r="E4036">
        <v>16</v>
      </c>
      <c r="F4036">
        <v>-5</v>
      </c>
      <c r="G4036">
        <v>5</v>
      </c>
      <c r="H4036">
        <v>85</v>
      </c>
      <c r="J4036">
        <v>74</v>
      </c>
      <c r="K4036">
        <v>86</v>
      </c>
      <c r="L4036">
        <v>80</v>
      </c>
      <c r="M4036">
        <v>90</v>
      </c>
      <c r="N4036">
        <v>78</v>
      </c>
      <c r="O4036">
        <v>64</v>
      </c>
      <c r="P4036">
        <v>80</v>
      </c>
      <c r="Q4036">
        <v>70</v>
      </c>
      <c r="R4036">
        <v>87</v>
      </c>
      <c r="T4036" s="34">
        <f>_xlfn.XLOOKUP(B4036,Demog!$A$2:$A$219,Demog!$P$2:$P$219,,,2)</f>
        <v>41482</v>
      </c>
      <c r="U4036" s="34">
        <f t="shared" si="63"/>
        <v>32</v>
      </c>
      <c r="V4036" s="13">
        <f>IF(OR(Table1[[#This Row],[7d_positivity_public]]=0,ISBLANK(Table1[[#This Row],[7d_positivity_public]])),"",(Table1[[#This Row],[7d_positivity_public]]-Table1[[#This Row],[7d_positivity_all]])/Table1[[#This Row],[7d_positivity_public]])</f>
        <v>0</v>
      </c>
      <c r="W4036">
        <v>5</v>
      </c>
    </row>
    <row r="4037" spans="1:23" x14ac:dyDescent="0.25">
      <c r="A4037" s="10">
        <v>44481</v>
      </c>
      <c r="B4037">
        <v>1373</v>
      </c>
      <c r="C4037" t="s">
        <v>106</v>
      </c>
      <c r="D4037">
        <v>20</v>
      </c>
      <c r="E4037">
        <v>14</v>
      </c>
      <c r="F4037">
        <v>6</v>
      </c>
      <c r="G4037">
        <v>10</v>
      </c>
      <c r="H4037">
        <v>82</v>
      </c>
      <c r="J4037">
        <v>68</v>
      </c>
      <c r="K4037">
        <v>83</v>
      </c>
      <c r="L4037">
        <v>79</v>
      </c>
      <c r="M4037">
        <v>87</v>
      </c>
      <c r="N4037">
        <v>75</v>
      </c>
      <c r="O4037">
        <v>60</v>
      </c>
      <c r="P4037">
        <v>76</v>
      </c>
      <c r="Q4037">
        <v>68</v>
      </c>
      <c r="R4037">
        <v>83</v>
      </c>
      <c r="T4037" s="34">
        <f>_xlfn.XLOOKUP(B4037,Demog!$A$2:$A$219,Demog!$P$2:$P$219,,,2)</f>
        <v>12922</v>
      </c>
      <c r="U4037" s="34">
        <f t="shared" si="63"/>
        <v>18</v>
      </c>
      <c r="V4037" s="13">
        <f>IF(OR(Table1[[#This Row],[7d_positivity_public]]=0,ISBLANK(Table1[[#This Row],[7d_positivity_public]])),"",(Table1[[#This Row],[7d_positivity_public]]-Table1[[#This Row],[7d_positivity_all]])/Table1[[#This Row],[7d_positivity_public]])</f>
        <v>0.1</v>
      </c>
      <c r="W4037">
        <v>9</v>
      </c>
    </row>
    <row r="4038" spans="1:23" x14ac:dyDescent="0.25">
      <c r="A4038" s="10">
        <v>44481</v>
      </c>
      <c r="B4038">
        <v>1374</v>
      </c>
      <c r="C4038" t="s">
        <v>108</v>
      </c>
      <c r="D4038">
        <v>9</v>
      </c>
      <c r="E4038">
        <v>11</v>
      </c>
      <c r="F4038">
        <v>-2</v>
      </c>
      <c r="G4038">
        <v>6</v>
      </c>
      <c r="H4038">
        <v>90</v>
      </c>
      <c r="J4038">
        <v>82</v>
      </c>
      <c r="K4038">
        <v>91</v>
      </c>
      <c r="L4038">
        <v>90</v>
      </c>
      <c r="M4038">
        <v>91</v>
      </c>
      <c r="N4038">
        <v>83</v>
      </c>
      <c r="O4038">
        <v>73</v>
      </c>
      <c r="P4038">
        <v>84</v>
      </c>
      <c r="Q4038">
        <v>80</v>
      </c>
      <c r="R4038">
        <v>88</v>
      </c>
      <c r="T4038" s="34">
        <f>_xlfn.XLOOKUP(B4038,Demog!$A$2:$A$219,Demog!$P$2:$P$219,,,2)</f>
        <v>33401</v>
      </c>
      <c r="U4038" s="34">
        <f t="shared" si="63"/>
        <v>21</v>
      </c>
      <c r="V4038" s="13">
        <f>IF(OR(Table1[[#This Row],[7d_positivity_public]]=0,ISBLANK(Table1[[#This Row],[7d_positivity_public]])),"",(Table1[[#This Row],[7d_positivity_public]]-Table1[[#This Row],[7d_positivity_all]])/Table1[[#This Row],[7d_positivity_public]])</f>
        <v>0.16666666666666666</v>
      </c>
      <c r="W4038">
        <v>5</v>
      </c>
    </row>
    <row r="4039" spans="1:23" x14ac:dyDescent="0.25">
      <c r="A4039" s="10">
        <v>44481</v>
      </c>
      <c r="B4039">
        <v>1375</v>
      </c>
      <c r="C4039" t="s">
        <v>110</v>
      </c>
      <c r="D4039">
        <v>12</v>
      </c>
      <c r="E4039">
        <v>15</v>
      </c>
      <c r="F4039">
        <v>-3</v>
      </c>
      <c r="G4039">
        <v>7</v>
      </c>
      <c r="H4039">
        <v>88</v>
      </c>
      <c r="J4039">
        <v>75</v>
      </c>
      <c r="K4039">
        <v>88</v>
      </c>
      <c r="L4039">
        <v>87</v>
      </c>
      <c r="M4039">
        <v>89</v>
      </c>
      <c r="N4039">
        <v>80</v>
      </c>
      <c r="O4039">
        <v>63</v>
      </c>
      <c r="P4039">
        <v>81</v>
      </c>
      <c r="Q4039">
        <v>75</v>
      </c>
      <c r="R4039">
        <v>86</v>
      </c>
      <c r="T4039" s="34">
        <f>_xlfn.XLOOKUP(B4039,Demog!$A$2:$A$219,Demog!$P$2:$P$219,,,2)</f>
        <v>38661</v>
      </c>
      <c r="U4039" s="34">
        <f t="shared" si="63"/>
        <v>32</v>
      </c>
      <c r="V4039" s="13">
        <f>IF(OR(Table1[[#This Row],[7d_positivity_public]]=0,ISBLANK(Table1[[#This Row],[7d_positivity_public]])),"",(Table1[[#This Row],[7d_positivity_public]]-Table1[[#This Row],[7d_positivity_all]])/Table1[[#This Row],[7d_positivity_public]])</f>
        <v>0.14285714285714285</v>
      </c>
      <c r="W4039">
        <v>6</v>
      </c>
    </row>
    <row r="4040" spans="1:23" x14ac:dyDescent="0.25">
      <c r="A4040" s="10">
        <v>44481</v>
      </c>
      <c r="B4040">
        <v>1376</v>
      </c>
      <c r="C4040" t="s">
        <v>112</v>
      </c>
      <c r="D4040">
        <v>13</v>
      </c>
      <c r="E4040">
        <v>12</v>
      </c>
      <c r="F4040">
        <v>1</v>
      </c>
      <c r="G4040">
        <v>8</v>
      </c>
      <c r="H4040">
        <v>82</v>
      </c>
      <c r="J4040">
        <v>70</v>
      </c>
      <c r="K4040">
        <v>83</v>
      </c>
      <c r="L4040">
        <v>81</v>
      </c>
      <c r="M4040">
        <v>86</v>
      </c>
      <c r="N4040">
        <v>73</v>
      </c>
      <c r="O4040">
        <v>58</v>
      </c>
      <c r="P4040">
        <v>74</v>
      </c>
      <c r="Q4040">
        <v>69</v>
      </c>
      <c r="R4040">
        <v>81</v>
      </c>
      <c r="T4040" s="34">
        <f>_xlfn.XLOOKUP(B4040,Demog!$A$2:$A$219,Demog!$P$2:$P$219,,,2)</f>
        <v>34796</v>
      </c>
      <c r="U4040" s="34">
        <f t="shared" si="63"/>
        <v>32</v>
      </c>
      <c r="V4040" s="13">
        <f>IF(OR(Table1[[#This Row],[7d_positivity_public]]=0,ISBLANK(Table1[[#This Row],[7d_positivity_public]])),"",(Table1[[#This Row],[7d_positivity_public]]-Table1[[#This Row],[7d_positivity_all]])/Table1[[#This Row],[7d_positivity_public]])</f>
        <v>0.125</v>
      </c>
      <c r="W4040">
        <v>7</v>
      </c>
    </row>
    <row r="4041" spans="1:23" x14ac:dyDescent="0.25">
      <c r="A4041" s="10">
        <v>44481</v>
      </c>
      <c r="B4041">
        <v>1377</v>
      </c>
      <c r="C4041" t="s">
        <v>114</v>
      </c>
      <c r="D4041">
        <v>7</v>
      </c>
      <c r="E4041">
        <v>8</v>
      </c>
      <c r="F4041">
        <v>-1</v>
      </c>
      <c r="G4041">
        <v>3</v>
      </c>
      <c r="H4041">
        <v>89</v>
      </c>
      <c r="J4041">
        <v>86</v>
      </c>
      <c r="K4041">
        <v>89</v>
      </c>
      <c r="L4041">
        <v>86</v>
      </c>
      <c r="M4041">
        <v>92</v>
      </c>
      <c r="N4041">
        <v>83</v>
      </c>
      <c r="O4041">
        <v>77</v>
      </c>
      <c r="P4041">
        <v>84</v>
      </c>
      <c r="Q4041">
        <v>77</v>
      </c>
      <c r="R4041">
        <v>89</v>
      </c>
      <c r="T4041" s="34">
        <f>_xlfn.XLOOKUP(B4041,Demog!$A$2:$A$219,Demog!$P$2:$P$219,,,2)</f>
        <v>24900</v>
      </c>
      <c r="U4041" s="34">
        <f t="shared" si="63"/>
        <v>12</v>
      </c>
      <c r="V4041" s="13">
        <f>IF(OR(Table1[[#This Row],[7d_positivity_public]]=0,ISBLANK(Table1[[#This Row],[7d_positivity_public]])),"",(Table1[[#This Row],[7d_positivity_public]]-Table1[[#This Row],[7d_positivity_all]])/Table1[[#This Row],[7d_positivity_public]])</f>
        <v>0</v>
      </c>
      <c r="W4041">
        <v>3</v>
      </c>
    </row>
    <row r="4042" spans="1:23" x14ac:dyDescent="0.25">
      <c r="A4042" s="10">
        <v>44481</v>
      </c>
      <c r="B4042">
        <v>1380</v>
      </c>
      <c r="C4042" t="s">
        <v>116</v>
      </c>
      <c r="D4042">
        <v>2</v>
      </c>
      <c r="E4042">
        <v>3</v>
      </c>
      <c r="F4042">
        <v>-1</v>
      </c>
      <c r="G4042">
        <v>2</v>
      </c>
      <c r="H4042">
        <v>86</v>
      </c>
      <c r="J4042">
        <v>78</v>
      </c>
      <c r="K4042">
        <v>87</v>
      </c>
      <c r="L4042">
        <v>80</v>
      </c>
      <c r="M4042">
        <v>91</v>
      </c>
      <c r="N4042">
        <v>81</v>
      </c>
      <c r="O4042">
        <v>68</v>
      </c>
      <c r="P4042">
        <v>82</v>
      </c>
      <c r="Q4042">
        <v>72</v>
      </c>
      <c r="R4042">
        <v>87</v>
      </c>
      <c r="T4042" s="34">
        <f>_xlfn.XLOOKUP(B4042,Demog!$A$2:$A$219,Demog!$P$2:$P$219,,,2)</f>
        <v>12110</v>
      </c>
      <c r="U4042" s="34">
        <f t="shared" si="63"/>
        <v>2</v>
      </c>
      <c r="V4042" s="13">
        <f>IF(OR(Table1[[#This Row],[7d_positivity_public]]=0,ISBLANK(Table1[[#This Row],[7d_positivity_public]])),"",(Table1[[#This Row],[7d_positivity_public]]-Table1[[#This Row],[7d_positivity_all]])/Table1[[#This Row],[7d_positivity_public]])</f>
        <v>0</v>
      </c>
      <c r="W4042">
        <v>2</v>
      </c>
    </row>
    <row r="4043" spans="1:23" x14ac:dyDescent="0.25">
      <c r="A4043" s="10">
        <v>44481</v>
      </c>
      <c r="B4043">
        <v>1390</v>
      </c>
      <c r="C4043" t="s">
        <v>118</v>
      </c>
      <c r="D4043">
        <v>23</v>
      </c>
      <c r="E4043">
        <v>19</v>
      </c>
      <c r="F4043">
        <v>4</v>
      </c>
      <c r="G4043">
        <v>11</v>
      </c>
      <c r="H4043">
        <v>70</v>
      </c>
      <c r="J4043">
        <v>41</v>
      </c>
      <c r="K4043">
        <v>72</v>
      </c>
      <c r="L4043">
        <v>58</v>
      </c>
      <c r="M4043">
        <v>81</v>
      </c>
      <c r="N4043">
        <v>62</v>
      </c>
      <c r="O4043">
        <v>32</v>
      </c>
      <c r="P4043">
        <v>65</v>
      </c>
      <c r="Q4043">
        <v>46</v>
      </c>
      <c r="R4043">
        <v>77</v>
      </c>
      <c r="T4043" s="34">
        <f>_xlfn.XLOOKUP(B4043,Demog!$A$2:$A$219,Demog!$P$2:$P$219,,,2)</f>
        <v>7285</v>
      </c>
      <c r="U4043" s="34">
        <f t="shared" si="63"/>
        <v>12</v>
      </c>
      <c r="V4043" s="13">
        <f>IF(OR(Table1[[#This Row],[7d_positivity_public]]=0,ISBLANK(Table1[[#This Row],[7d_positivity_public]])),"",(Table1[[#This Row],[7d_positivity_public]]-Table1[[#This Row],[7d_positivity_all]])/Table1[[#This Row],[7d_positivity_public]])</f>
        <v>0</v>
      </c>
      <c r="W4043">
        <v>11</v>
      </c>
    </row>
    <row r="4044" spans="1:23" x14ac:dyDescent="0.25">
      <c r="A4044" s="10">
        <v>44481</v>
      </c>
      <c r="B4044">
        <v>1420</v>
      </c>
      <c r="C4044" t="s">
        <v>120</v>
      </c>
      <c r="D4044">
        <v>26</v>
      </c>
      <c r="E4044">
        <v>26</v>
      </c>
      <c r="F4044">
        <v>0</v>
      </c>
      <c r="G4044">
        <v>12</v>
      </c>
      <c r="H4044">
        <v>79</v>
      </c>
      <c r="J4044">
        <v>63</v>
      </c>
      <c r="K4044">
        <v>80</v>
      </c>
      <c r="L4044">
        <v>69</v>
      </c>
      <c r="M4044">
        <v>86</v>
      </c>
      <c r="N4044">
        <v>73</v>
      </c>
      <c r="O4044">
        <v>53</v>
      </c>
      <c r="P4044">
        <v>74</v>
      </c>
      <c r="Q4044">
        <v>59</v>
      </c>
      <c r="R4044">
        <v>83</v>
      </c>
      <c r="T4044" s="34">
        <f>_xlfn.XLOOKUP(B4044,Demog!$A$2:$A$219,Demog!$P$2:$P$219,,,2)</f>
        <v>33648</v>
      </c>
      <c r="U4044" s="34">
        <f t="shared" si="63"/>
        <v>61</v>
      </c>
      <c r="V4044" s="13">
        <f>IF(OR(Table1[[#This Row],[7d_positivity_public]]=0,ISBLANK(Table1[[#This Row],[7d_positivity_public]])),"",(Table1[[#This Row],[7d_positivity_public]]-Table1[[#This Row],[7d_positivity_all]])/Table1[[#This Row],[7d_positivity_public]])</f>
        <v>0</v>
      </c>
      <c r="W4044">
        <v>12</v>
      </c>
    </row>
    <row r="4045" spans="1:23" x14ac:dyDescent="0.25">
      <c r="A4045" s="10">
        <v>44481</v>
      </c>
      <c r="B4045">
        <v>1431</v>
      </c>
      <c r="C4045" t="s">
        <v>226</v>
      </c>
      <c r="D4045">
        <v>13</v>
      </c>
      <c r="E4045">
        <v>15</v>
      </c>
      <c r="F4045">
        <v>-2</v>
      </c>
      <c r="G4045">
        <v>6</v>
      </c>
      <c r="H4045">
        <v>85</v>
      </c>
      <c r="J4045">
        <v>76</v>
      </c>
      <c r="K4045">
        <v>85</v>
      </c>
      <c r="L4045">
        <v>80</v>
      </c>
      <c r="M4045">
        <v>90</v>
      </c>
      <c r="N4045">
        <v>77</v>
      </c>
      <c r="O4045">
        <v>64</v>
      </c>
      <c r="P4045">
        <v>78</v>
      </c>
      <c r="Q4045">
        <v>69</v>
      </c>
      <c r="R4045">
        <v>87</v>
      </c>
      <c r="T4045" s="34">
        <f>_xlfn.XLOOKUP(B4045,Demog!$A$2:$A$219,Demog!$P$2:$P$219,,,2)</f>
        <v>44714</v>
      </c>
      <c r="U4045" s="34">
        <f t="shared" si="63"/>
        <v>41</v>
      </c>
      <c r="V4045" s="13">
        <f>IF(OR(Table1[[#This Row],[7d_positivity_public]]=0,ISBLANK(Table1[[#This Row],[7d_positivity_public]])),"",(Table1[[#This Row],[7d_positivity_public]]-Table1[[#This Row],[7d_positivity_all]])/Table1[[#This Row],[7d_positivity_public]])</f>
        <v>0</v>
      </c>
      <c r="W4045">
        <v>6</v>
      </c>
    </row>
    <row r="4046" spans="1:23" x14ac:dyDescent="0.25">
      <c r="A4046" s="10">
        <v>44481</v>
      </c>
      <c r="B4046">
        <v>1432</v>
      </c>
      <c r="C4046" t="s">
        <v>227</v>
      </c>
      <c r="D4046">
        <v>14</v>
      </c>
      <c r="E4046">
        <v>25</v>
      </c>
      <c r="F4046">
        <v>-11</v>
      </c>
      <c r="G4046">
        <v>7</v>
      </c>
      <c r="H4046">
        <v>92</v>
      </c>
      <c r="J4046">
        <v>87</v>
      </c>
      <c r="K4046">
        <v>93</v>
      </c>
      <c r="L4046">
        <v>92</v>
      </c>
      <c r="M4046">
        <v>93</v>
      </c>
      <c r="N4046">
        <v>85</v>
      </c>
      <c r="O4046">
        <v>79</v>
      </c>
      <c r="P4046">
        <v>86</v>
      </c>
      <c r="Q4046">
        <v>83</v>
      </c>
      <c r="R4046">
        <v>90</v>
      </c>
      <c r="T4046" s="34">
        <f>_xlfn.XLOOKUP(B4046,Demog!$A$2:$A$219,Demog!$P$2:$P$219,,,2)</f>
        <v>48587</v>
      </c>
      <c r="U4046" s="34">
        <f t="shared" si="63"/>
        <v>48</v>
      </c>
      <c r="V4046" s="13">
        <f>IF(OR(Table1[[#This Row],[7d_positivity_public]]=0,ISBLANK(Table1[[#This Row],[7d_positivity_public]])),"",(Table1[[#This Row],[7d_positivity_public]]-Table1[[#This Row],[7d_positivity_all]])/Table1[[#This Row],[7d_positivity_public]])</f>
        <v>0.14285714285714285</v>
      </c>
      <c r="W4046">
        <v>6</v>
      </c>
    </row>
    <row r="4047" spans="1:23" x14ac:dyDescent="0.25">
      <c r="A4047" s="10">
        <v>44481</v>
      </c>
      <c r="B4047">
        <v>1433</v>
      </c>
      <c r="C4047" t="s">
        <v>122</v>
      </c>
      <c r="D4047">
        <v>16</v>
      </c>
      <c r="E4047">
        <v>24</v>
      </c>
      <c r="F4047">
        <v>-8</v>
      </c>
      <c r="G4047">
        <v>9</v>
      </c>
      <c r="H4047">
        <v>80</v>
      </c>
      <c r="J4047">
        <v>65</v>
      </c>
      <c r="K4047">
        <v>81</v>
      </c>
      <c r="L4047">
        <v>71</v>
      </c>
      <c r="M4047">
        <v>87</v>
      </c>
      <c r="N4047">
        <v>73</v>
      </c>
      <c r="O4047">
        <v>52</v>
      </c>
      <c r="P4047">
        <v>74</v>
      </c>
      <c r="Q4047">
        <v>60</v>
      </c>
      <c r="R4047">
        <v>83</v>
      </c>
      <c r="T4047" s="34">
        <f>_xlfn.XLOOKUP(B4047,Demog!$A$2:$A$219,Demog!$P$2:$P$219,,,2)</f>
        <v>19986</v>
      </c>
      <c r="U4047" s="34">
        <f t="shared" si="63"/>
        <v>22</v>
      </c>
      <c r="V4047" s="13">
        <f>IF(OR(Table1[[#This Row],[7d_positivity_public]]=0,ISBLANK(Table1[[#This Row],[7d_positivity_public]])),"",(Table1[[#This Row],[7d_positivity_public]]-Table1[[#This Row],[7d_positivity_all]])/Table1[[#This Row],[7d_positivity_public]])</f>
        <v>0.1111111111111111</v>
      </c>
      <c r="W4047">
        <v>8</v>
      </c>
    </row>
    <row r="4048" spans="1:23" x14ac:dyDescent="0.25">
      <c r="A4048" s="10">
        <v>44481</v>
      </c>
      <c r="B4048">
        <v>1490</v>
      </c>
      <c r="C4048" t="s">
        <v>124</v>
      </c>
      <c r="D4048">
        <v>21</v>
      </c>
      <c r="E4048">
        <v>46</v>
      </c>
      <c r="F4048">
        <v>-25</v>
      </c>
      <c r="G4048">
        <v>10</v>
      </c>
      <c r="H4048">
        <v>79</v>
      </c>
      <c r="J4048">
        <v>69</v>
      </c>
      <c r="K4048">
        <v>80</v>
      </c>
      <c r="L4048">
        <v>72</v>
      </c>
      <c r="M4048">
        <v>86</v>
      </c>
      <c r="N4048">
        <v>70</v>
      </c>
      <c r="O4048">
        <v>52</v>
      </c>
      <c r="P4048">
        <v>72</v>
      </c>
      <c r="Q4048">
        <v>59</v>
      </c>
      <c r="R4048">
        <v>81</v>
      </c>
      <c r="T4048" s="34">
        <f>_xlfn.XLOOKUP(B4048,Demog!$A$2:$A$219,Demog!$P$2:$P$219,,,2)</f>
        <v>10855</v>
      </c>
      <c r="U4048" s="34">
        <f t="shared" si="63"/>
        <v>16</v>
      </c>
      <c r="V4048" s="13">
        <f>IF(OR(Table1[[#This Row],[7d_positivity_public]]=0,ISBLANK(Table1[[#This Row],[7d_positivity_public]])),"",(Table1[[#This Row],[7d_positivity_public]]-Table1[[#This Row],[7d_positivity_all]])/Table1[[#This Row],[7d_positivity_public]])</f>
        <v>0</v>
      </c>
      <c r="W4048">
        <v>10</v>
      </c>
    </row>
    <row r="4049" spans="1:23" x14ac:dyDescent="0.25">
      <c r="A4049" s="10">
        <v>44481</v>
      </c>
      <c r="B4049">
        <v>2121</v>
      </c>
      <c r="C4049" t="s">
        <v>126</v>
      </c>
      <c r="D4049">
        <v>33</v>
      </c>
      <c r="E4049">
        <v>42</v>
      </c>
      <c r="F4049">
        <v>-9</v>
      </c>
      <c r="G4049">
        <v>9</v>
      </c>
      <c r="H4049">
        <v>82</v>
      </c>
      <c r="J4049">
        <v>72</v>
      </c>
      <c r="K4049">
        <v>83</v>
      </c>
      <c r="L4049">
        <v>78</v>
      </c>
      <c r="M4049">
        <v>89</v>
      </c>
      <c r="N4049">
        <v>76</v>
      </c>
      <c r="O4049">
        <v>64</v>
      </c>
      <c r="P4049">
        <v>77</v>
      </c>
      <c r="Q4049">
        <v>69</v>
      </c>
      <c r="R4049">
        <v>86</v>
      </c>
      <c r="T4049" s="34">
        <f>_xlfn.XLOOKUP(B4049,Demog!$A$2:$A$219,Demog!$P$2:$P$219,,,2)</f>
        <v>51241</v>
      </c>
      <c r="U4049" s="34">
        <f t="shared" si="63"/>
        <v>118</v>
      </c>
      <c r="V4049" s="13">
        <f>IF(OR(Table1[[#This Row],[7d_positivity_public]]=0,ISBLANK(Table1[[#This Row],[7d_positivity_public]])),"",(Table1[[#This Row],[7d_positivity_public]]-Table1[[#This Row],[7d_positivity_all]])/Table1[[#This Row],[7d_positivity_public]])</f>
        <v>0.1111111111111111</v>
      </c>
      <c r="W4049">
        <v>8</v>
      </c>
    </row>
    <row r="4050" spans="1:23" x14ac:dyDescent="0.25">
      <c r="A4050" s="10">
        <v>44481</v>
      </c>
      <c r="B4050">
        <v>2122</v>
      </c>
      <c r="C4050" t="s">
        <v>128</v>
      </c>
      <c r="D4050">
        <v>34</v>
      </c>
      <c r="E4050">
        <v>33</v>
      </c>
      <c r="F4050">
        <v>1</v>
      </c>
      <c r="G4050">
        <v>10</v>
      </c>
      <c r="H4050">
        <v>75</v>
      </c>
      <c r="J4050">
        <v>62</v>
      </c>
      <c r="K4050">
        <v>77</v>
      </c>
      <c r="L4050">
        <v>70</v>
      </c>
      <c r="M4050">
        <v>83</v>
      </c>
      <c r="N4050">
        <v>68</v>
      </c>
      <c r="O4050">
        <v>50</v>
      </c>
      <c r="P4050">
        <v>69</v>
      </c>
      <c r="Q4050">
        <v>59</v>
      </c>
      <c r="R4050">
        <v>79</v>
      </c>
      <c r="T4050" s="34">
        <f>_xlfn.XLOOKUP(B4050,Demog!$A$2:$A$219,Demog!$P$2:$P$219,,,2)</f>
        <v>41936</v>
      </c>
      <c r="U4050" s="34">
        <f t="shared" si="63"/>
        <v>100</v>
      </c>
      <c r="V4050" s="13">
        <f>IF(OR(Table1[[#This Row],[7d_positivity_public]]=0,ISBLANK(Table1[[#This Row],[7d_positivity_public]])),"",(Table1[[#This Row],[7d_positivity_public]]-Table1[[#This Row],[7d_positivity_all]])/Table1[[#This Row],[7d_positivity_public]])</f>
        <v>0.1</v>
      </c>
      <c r="W4050">
        <v>9</v>
      </c>
    </row>
    <row r="4051" spans="1:23" x14ac:dyDescent="0.25">
      <c r="A4051" s="10">
        <v>44481</v>
      </c>
      <c r="B4051">
        <v>2131</v>
      </c>
      <c r="C4051" t="s">
        <v>129</v>
      </c>
      <c r="D4051">
        <v>30</v>
      </c>
      <c r="E4051">
        <v>29</v>
      </c>
      <c r="F4051">
        <v>1</v>
      </c>
      <c r="G4051">
        <v>10</v>
      </c>
      <c r="H4051">
        <v>82</v>
      </c>
      <c r="J4051">
        <v>73</v>
      </c>
      <c r="K4051">
        <v>83</v>
      </c>
      <c r="L4051">
        <v>79</v>
      </c>
      <c r="M4051">
        <v>86</v>
      </c>
      <c r="N4051">
        <v>74</v>
      </c>
      <c r="O4051">
        <v>61</v>
      </c>
      <c r="P4051">
        <v>75</v>
      </c>
      <c r="Q4051">
        <v>69</v>
      </c>
      <c r="R4051">
        <v>82</v>
      </c>
      <c r="T4051" s="34">
        <f>_xlfn.XLOOKUP(B4051,Demog!$A$2:$A$219,Demog!$P$2:$P$219,,,2)</f>
        <v>22754</v>
      </c>
      <c r="U4051" s="34">
        <f t="shared" si="63"/>
        <v>48</v>
      </c>
      <c r="V4051" s="13">
        <f>IF(OR(Table1[[#This Row],[7d_positivity_public]]=0,ISBLANK(Table1[[#This Row],[7d_positivity_public]])),"",(Table1[[#This Row],[7d_positivity_public]]-Table1[[#This Row],[7d_positivity_all]])/Table1[[#This Row],[7d_positivity_public]])</f>
        <v>0.1</v>
      </c>
      <c r="W4051">
        <v>9</v>
      </c>
    </row>
    <row r="4052" spans="1:23" x14ac:dyDescent="0.25">
      <c r="A4052" s="10">
        <v>44481</v>
      </c>
      <c r="B4052">
        <v>2132</v>
      </c>
      <c r="C4052" t="s">
        <v>130</v>
      </c>
      <c r="D4052">
        <v>21</v>
      </c>
      <c r="E4052">
        <v>18</v>
      </c>
      <c r="F4052">
        <v>3</v>
      </c>
      <c r="G4052">
        <v>7</v>
      </c>
      <c r="H4052">
        <v>85</v>
      </c>
      <c r="J4052">
        <v>79</v>
      </c>
      <c r="K4052">
        <v>85</v>
      </c>
      <c r="L4052">
        <v>82</v>
      </c>
      <c r="M4052">
        <v>89</v>
      </c>
      <c r="N4052">
        <v>79</v>
      </c>
      <c r="O4052">
        <v>69</v>
      </c>
      <c r="P4052">
        <v>80</v>
      </c>
      <c r="Q4052">
        <v>75</v>
      </c>
      <c r="R4052">
        <v>86</v>
      </c>
      <c r="T4052" s="34">
        <f>_xlfn.XLOOKUP(B4052,Demog!$A$2:$A$219,Demog!$P$2:$P$219,,,2)</f>
        <v>35584</v>
      </c>
      <c r="U4052" s="34">
        <f t="shared" si="63"/>
        <v>52</v>
      </c>
      <c r="V4052" s="13">
        <f>IF(OR(Table1[[#This Row],[7d_positivity_public]]=0,ISBLANK(Table1[[#This Row],[7d_positivity_public]])),"",(Table1[[#This Row],[7d_positivity_public]]-Table1[[#This Row],[7d_positivity_all]])/Table1[[#This Row],[7d_positivity_public]])</f>
        <v>0.14285714285714285</v>
      </c>
      <c r="W4052">
        <v>6</v>
      </c>
    </row>
    <row r="4053" spans="1:23" x14ac:dyDescent="0.25">
      <c r="A4053" s="10">
        <v>44481</v>
      </c>
      <c r="B4053">
        <v>2133</v>
      </c>
      <c r="C4053" t="s">
        <v>131</v>
      </c>
      <c r="D4053">
        <v>11</v>
      </c>
      <c r="E4053">
        <v>17</v>
      </c>
      <c r="F4053">
        <v>-6</v>
      </c>
      <c r="G4053">
        <v>6</v>
      </c>
      <c r="H4053">
        <v>89</v>
      </c>
      <c r="J4053">
        <v>79</v>
      </c>
      <c r="K4053">
        <v>90</v>
      </c>
      <c r="L4053">
        <v>90</v>
      </c>
      <c r="M4053">
        <v>91</v>
      </c>
      <c r="N4053">
        <v>82</v>
      </c>
      <c r="O4053">
        <v>68</v>
      </c>
      <c r="P4053">
        <v>83</v>
      </c>
      <c r="Q4053">
        <v>80</v>
      </c>
      <c r="R4053">
        <v>87</v>
      </c>
      <c r="T4053" s="34">
        <f>_xlfn.XLOOKUP(B4053,Demog!$A$2:$A$219,Demog!$P$2:$P$219,,,2)</f>
        <v>58511</v>
      </c>
      <c r="U4053" s="34">
        <f t="shared" si="63"/>
        <v>45</v>
      </c>
      <c r="V4053" s="13">
        <f>IF(OR(Table1[[#This Row],[7d_positivity_public]]=0,ISBLANK(Table1[[#This Row],[7d_positivity_public]])),"",(Table1[[#This Row],[7d_positivity_public]]-Table1[[#This Row],[7d_positivity_all]])/Table1[[#This Row],[7d_positivity_public]])</f>
        <v>0.16666666666666666</v>
      </c>
      <c r="W4053">
        <v>5</v>
      </c>
    </row>
    <row r="4054" spans="1:23" x14ac:dyDescent="0.25">
      <c r="A4054" s="10">
        <v>44481</v>
      </c>
      <c r="B4054">
        <v>2134</v>
      </c>
      <c r="C4054" t="s">
        <v>132</v>
      </c>
      <c r="D4054">
        <v>26</v>
      </c>
      <c r="E4054">
        <v>30</v>
      </c>
      <c r="F4054">
        <v>-4</v>
      </c>
      <c r="G4054">
        <v>10</v>
      </c>
      <c r="H4054">
        <v>85</v>
      </c>
      <c r="J4054">
        <v>71</v>
      </c>
      <c r="K4054">
        <v>86</v>
      </c>
      <c r="L4054">
        <v>86</v>
      </c>
      <c r="M4054">
        <v>86</v>
      </c>
      <c r="N4054">
        <v>77</v>
      </c>
      <c r="O4054">
        <v>58</v>
      </c>
      <c r="P4054">
        <v>79</v>
      </c>
      <c r="Q4054">
        <v>76</v>
      </c>
      <c r="R4054">
        <v>82</v>
      </c>
      <c r="T4054" s="34">
        <f>_xlfn.XLOOKUP(B4054,Demog!$A$2:$A$219,Demog!$P$2:$P$219,,,2)</f>
        <v>24836</v>
      </c>
      <c r="U4054" s="34">
        <f t="shared" si="63"/>
        <v>45</v>
      </c>
      <c r="V4054" s="13">
        <f>IF(OR(Table1[[#This Row],[7d_positivity_public]]=0,ISBLANK(Table1[[#This Row],[7d_positivity_public]])),"",(Table1[[#This Row],[7d_positivity_public]]-Table1[[#This Row],[7d_positivity_all]])/Table1[[#This Row],[7d_positivity_public]])</f>
        <v>0.3</v>
      </c>
      <c r="W4054">
        <v>7</v>
      </c>
    </row>
    <row r="4055" spans="1:23" x14ac:dyDescent="0.25">
      <c r="A4055" s="10">
        <v>44481</v>
      </c>
      <c r="B4055">
        <v>2141</v>
      </c>
      <c r="C4055" t="s">
        <v>133</v>
      </c>
      <c r="D4055">
        <v>25</v>
      </c>
      <c r="E4055">
        <v>21</v>
      </c>
      <c r="F4055">
        <v>4</v>
      </c>
      <c r="G4055">
        <v>6</v>
      </c>
      <c r="H4055">
        <v>80</v>
      </c>
      <c r="J4055">
        <v>72</v>
      </c>
      <c r="K4055">
        <v>81</v>
      </c>
      <c r="L4055">
        <v>75</v>
      </c>
      <c r="M4055">
        <v>88</v>
      </c>
      <c r="N4055">
        <v>73</v>
      </c>
      <c r="O4055">
        <v>61</v>
      </c>
      <c r="P4055">
        <v>74</v>
      </c>
      <c r="Q4055">
        <v>65</v>
      </c>
      <c r="R4055">
        <v>83</v>
      </c>
      <c r="T4055" s="34">
        <f>_xlfn.XLOOKUP(B4055,Demog!$A$2:$A$219,Demog!$P$2:$P$219,,,2)</f>
        <v>26303</v>
      </c>
      <c r="U4055" s="34">
        <f t="shared" si="63"/>
        <v>46</v>
      </c>
      <c r="V4055" s="13">
        <f>IF(OR(Table1[[#This Row],[7d_positivity_public]]=0,ISBLANK(Table1[[#This Row],[7d_positivity_public]])),"",(Table1[[#This Row],[7d_positivity_public]]-Table1[[#This Row],[7d_positivity_all]])/Table1[[#This Row],[7d_positivity_public]])</f>
        <v>0</v>
      </c>
      <c r="W4055">
        <v>6</v>
      </c>
    </row>
    <row r="4056" spans="1:23" x14ac:dyDescent="0.25">
      <c r="A4056" s="10">
        <v>44481</v>
      </c>
      <c r="B4056">
        <v>2142</v>
      </c>
      <c r="C4056" t="s">
        <v>134</v>
      </c>
      <c r="D4056">
        <v>13</v>
      </c>
      <c r="E4056">
        <v>26</v>
      </c>
      <c r="F4056">
        <v>-13</v>
      </c>
      <c r="G4056">
        <v>6</v>
      </c>
      <c r="H4056">
        <v>79</v>
      </c>
      <c r="J4056">
        <v>71</v>
      </c>
      <c r="K4056">
        <v>79</v>
      </c>
      <c r="L4056">
        <v>74</v>
      </c>
      <c r="M4056">
        <v>85</v>
      </c>
      <c r="N4056">
        <v>72</v>
      </c>
      <c r="O4056">
        <v>60</v>
      </c>
      <c r="P4056">
        <v>73</v>
      </c>
      <c r="Q4056">
        <v>65</v>
      </c>
      <c r="R4056">
        <v>81</v>
      </c>
      <c r="T4056" s="34">
        <f>_xlfn.XLOOKUP(B4056,Demog!$A$2:$A$219,Demog!$P$2:$P$219,,,2)</f>
        <v>16854</v>
      </c>
      <c r="U4056" s="34">
        <f t="shared" si="63"/>
        <v>15</v>
      </c>
      <c r="V4056" s="13">
        <f>IF(OR(Table1[[#This Row],[7d_positivity_public]]=0,ISBLANK(Table1[[#This Row],[7d_positivity_public]])),"",(Table1[[#This Row],[7d_positivity_public]]-Table1[[#This Row],[7d_positivity_all]])/Table1[[#This Row],[7d_positivity_public]])</f>
        <v>0</v>
      </c>
      <c r="W4056">
        <v>6</v>
      </c>
    </row>
    <row r="4057" spans="1:23" x14ac:dyDescent="0.25">
      <c r="A4057" s="10">
        <v>44481</v>
      </c>
      <c r="B4057">
        <v>2150</v>
      </c>
      <c r="C4057" t="s">
        <v>135</v>
      </c>
      <c r="D4057">
        <v>16</v>
      </c>
      <c r="E4057">
        <v>26</v>
      </c>
      <c r="F4057">
        <v>-10</v>
      </c>
      <c r="G4057">
        <v>5</v>
      </c>
      <c r="H4057">
        <v>83</v>
      </c>
      <c r="J4057">
        <v>66</v>
      </c>
      <c r="K4057">
        <v>84</v>
      </c>
      <c r="L4057">
        <v>76</v>
      </c>
      <c r="M4057">
        <v>90</v>
      </c>
      <c r="N4057">
        <v>76</v>
      </c>
      <c r="O4057">
        <v>57</v>
      </c>
      <c r="P4057">
        <v>77</v>
      </c>
      <c r="Q4057">
        <v>64</v>
      </c>
      <c r="R4057">
        <v>86</v>
      </c>
      <c r="T4057" s="34">
        <f>_xlfn.XLOOKUP(B4057,Demog!$A$2:$A$219,Demog!$P$2:$P$219,,,2)</f>
        <v>9696</v>
      </c>
      <c r="U4057" s="34">
        <f t="shared" si="63"/>
        <v>11</v>
      </c>
      <c r="V4057" s="13">
        <f>IF(OR(Table1[[#This Row],[7d_positivity_public]]=0,ISBLANK(Table1[[#This Row],[7d_positivity_public]])),"",(Table1[[#This Row],[7d_positivity_public]]-Table1[[#This Row],[7d_positivity_all]])/Table1[[#This Row],[7d_positivity_public]])</f>
        <v>0</v>
      </c>
      <c r="W4057">
        <v>5</v>
      </c>
    </row>
    <row r="4058" spans="1:23" x14ac:dyDescent="0.25">
      <c r="A4058" s="10">
        <v>44481</v>
      </c>
      <c r="B4058">
        <v>2210</v>
      </c>
      <c r="C4058" t="s">
        <v>136</v>
      </c>
      <c r="D4058">
        <v>9</v>
      </c>
      <c r="E4058">
        <v>9</v>
      </c>
      <c r="F4058">
        <v>0</v>
      </c>
      <c r="G4058">
        <v>5</v>
      </c>
      <c r="H4058">
        <v>92</v>
      </c>
      <c r="J4058">
        <v>89</v>
      </c>
      <c r="K4058">
        <v>92</v>
      </c>
      <c r="L4058">
        <v>93</v>
      </c>
      <c r="M4058">
        <v>91</v>
      </c>
      <c r="N4058">
        <v>86</v>
      </c>
      <c r="O4058">
        <v>81</v>
      </c>
      <c r="P4058">
        <v>87</v>
      </c>
      <c r="Q4058">
        <v>86</v>
      </c>
      <c r="R4058">
        <v>88</v>
      </c>
      <c r="T4058" s="34">
        <f>_xlfn.XLOOKUP(B4058,Demog!$A$2:$A$219,Demog!$P$2:$P$219,,,2)</f>
        <v>70996</v>
      </c>
      <c r="U4058" s="34">
        <f t="shared" si="63"/>
        <v>45</v>
      </c>
      <c r="V4058" s="13">
        <f>IF(OR(Table1[[#This Row],[7d_positivity_public]]=0,ISBLANK(Table1[[#This Row],[7d_positivity_public]])),"",(Table1[[#This Row],[7d_positivity_public]]-Table1[[#This Row],[7d_positivity_all]])/Table1[[#This Row],[7d_positivity_public]])</f>
        <v>0.2</v>
      </c>
      <c r="W4058">
        <v>4</v>
      </c>
    </row>
    <row r="4059" spans="1:23" x14ac:dyDescent="0.25">
      <c r="A4059" s="10">
        <v>44481</v>
      </c>
      <c r="B4059">
        <v>2221</v>
      </c>
      <c r="C4059" t="s">
        <v>137</v>
      </c>
      <c r="D4059">
        <v>5</v>
      </c>
      <c r="E4059">
        <v>9</v>
      </c>
      <c r="F4059">
        <v>-4</v>
      </c>
      <c r="G4059">
        <v>2</v>
      </c>
      <c r="H4059">
        <v>94</v>
      </c>
      <c r="J4059">
        <v>90</v>
      </c>
      <c r="K4059">
        <v>94</v>
      </c>
      <c r="L4059">
        <v>97</v>
      </c>
      <c r="M4059">
        <v>91</v>
      </c>
      <c r="N4059">
        <v>89</v>
      </c>
      <c r="O4059">
        <v>84</v>
      </c>
      <c r="P4059">
        <v>89</v>
      </c>
      <c r="Q4059">
        <v>90</v>
      </c>
      <c r="R4059">
        <v>87</v>
      </c>
      <c r="T4059" s="34">
        <f>_xlfn.XLOOKUP(B4059,Demog!$A$2:$A$219,Demog!$P$2:$P$219,,,2)</f>
        <v>47161</v>
      </c>
      <c r="U4059" s="34">
        <f t="shared" si="63"/>
        <v>17</v>
      </c>
      <c r="V4059" s="13">
        <f>IF(OR(Table1[[#This Row],[7d_positivity_public]]=0,ISBLANK(Table1[[#This Row],[7d_positivity_public]])),"",(Table1[[#This Row],[7d_positivity_public]]-Table1[[#This Row],[7d_positivity_all]])/Table1[[#This Row],[7d_positivity_public]])</f>
        <v>0</v>
      </c>
      <c r="W4059">
        <v>2</v>
      </c>
    </row>
    <row r="4060" spans="1:23" x14ac:dyDescent="0.25">
      <c r="A4060" s="10">
        <v>44481</v>
      </c>
      <c r="B4060">
        <v>2222</v>
      </c>
      <c r="C4060" t="s">
        <v>138</v>
      </c>
      <c r="D4060">
        <v>4</v>
      </c>
      <c r="E4060">
        <v>7</v>
      </c>
      <c r="F4060">
        <v>-3</v>
      </c>
      <c r="G4060">
        <v>2</v>
      </c>
      <c r="H4060">
        <v>92</v>
      </c>
      <c r="J4060">
        <v>89</v>
      </c>
      <c r="K4060">
        <v>93</v>
      </c>
      <c r="L4060">
        <v>96</v>
      </c>
      <c r="M4060">
        <v>89</v>
      </c>
      <c r="N4060">
        <v>88</v>
      </c>
      <c r="O4060">
        <v>82</v>
      </c>
      <c r="P4060">
        <v>88</v>
      </c>
      <c r="Q4060">
        <v>89</v>
      </c>
      <c r="R4060">
        <v>86</v>
      </c>
      <c r="T4060" s="34">
        <f>_xlfn.XLOOKUP(B4060,Demog!$A$2:$A$219,Demog!$P$2:$P$219,,,2)</f>
        <v>45434</v>
      </c>
      <c r="U4060" s="34">
        <f t="shared" si="63"/>
        <v>13</v>
      </c>
      <c r="V4060" s="13">
        <f>IF(OR(Table1[[#This Row],[7d_positivity_public]]=0,ISBLANK(Table1[[#This Row],[7d_positivity_public]])),"",(Table1[[#This Row],[7d_positivity_public]]-Table1[[#This Row],[7d_positivity_all]])/Table1[[#This Row],[7d_positivity_public]])</f>
        <v>0.5</v>
      </c>
      <c r="W4060">
        <v>1</v>
      </c>
    </row>
    <row r="4061" spans="1:23" x14ac:dyDescent="0.25">
      <c r="A4061" s="10">
        <v>44481</v>
      </c>
      <c r="B4061">
        <v>2223</v>
      </c>
      <c r="C4061" t="s">
        <v>139</v>
      </c>
      <c r="D4061">
        <v>8</v>
      </c>
      <c r="E4061">
        <v>13</v>
      </c>
      <c r="F4061">
        <v>-5</v>
      </c>
      <c r="G4061">
        <v>5</v>
      </c>
      <c r="H4061">
        <v>91</v>
      </c>
      <c r="J4061">
        <v>89</v>
      </c>
      <c r="K4061">
        <v>91</v>
      </c>
      <c r="L4061">
        <v>95</v>
      </c>
      <c r="M4061">
        <v>87</v>
      </c>
      <c r="N4061">
        <v>86</v>
      </c>
      <c r="O4061">
        <v>81</v>
      </c>
      <c r="P4061">
        <v>86</v>
      </c>
      <c r="Q4061">
        <v>88</v>
      </c>
      <c r="R4061">
        <v>84</v>
      </c>
      <c r="T4061" s="34">
        <f>_xlfn.XLOOKUP(B4061,Demog!$A$2:$A$219,Demog!$P$2:$P$219,,,2)</f>
        <v>81414</v>
      </c>
      <c r="U4061" s="34">
        <f t="shared" si="63"/>
        <v>46</v>
      </c>
      <c r="V4061" s="13">
        <f>IF(OR(Table1[[#This Row],[7d_positivity_public]]=0,ISBLANK(Table1[[#This Row],[7d_positivity_public]])),"",(Table1[[#This Row],[7d_positivity_public]]-Table1[[#This Row],[7d_positivity_all]])/Table1[[#This Row],[7d_positivity_public]])</f>
        <v>0.8</v>
      </c>
      <c r="W4061">
        <v>1</v>
      </c>
    </row>
    <row r="4062" spans="1:23" x14ac:dyDescent="0.25">
      <c r="A4062" s="10">
        <v>44481</v>
      </c>
      <c r="B4062">
        <v>2224</v>
      </c>
      <c r="C4062" t="s">
        <v>140</v>
      </c>
      <c r="D4062">
        <v>9</v>
      </c>
      <c r="E4062">
        <v>9</v>
      </c>
      <c r="F4062">
        <v>0</v>
      </c>
      <c r="G4062">
        <v>5</v>
      </c>
      <c r="H4062">
        <v>90</v>
      </c>
      <c r="J4062">
        <v>86</v>
      </c>
      <c r="K4062">
        <v>90</v>
      </c>
      <c r="L4062">
        <v>92</v>
      </c>
      <c r="M4062">
        <v>89</v>
      </c>
      <c r="N4062">
        <v>85</v>
      </c>
      <c r="O4062">
        <v>77</v>
      </c>
      <c r="P4062">
        <v>85</v>
      </c>
      <c r="Q4062">
        <v>85</v>
      </c>
      <c r="R4062">
        <v>86</v>
      </c>
      <c r="T4062" s="34">
        <f>_xlfn.XLOOKUP(B4062,Demog!$A$2:$A$219,Demog!$P$2:$P$219,,,2)</f>
        <v>58746</v>
      </c>
      <c r="U4062" s="34">
        <f t="shared" si="63"/>
        <v>37</v>
      </c>
      <c r="V4062" s="13">
        <f>IF(OR(Table1[[#This Row],[7d_positivity_public]]=0,ISBLANK(Table1[[#This Row],[7d_positivity_public]])),"",(Table1[[#This Row],[7d_positivity_public]]-Table1[[#This Row],[7d_positivity_all]])/Table1[[#This Row],[7d_positivity_public]])</f>
        <v>0.4</v>
      </c>
      <c r="W4062">
        <v>3</v>
      </c>
    </row>
    <row r="4063" spans="1:23" x14ac:dyDescent="0.25">
      <c r="A4063" s="10">
        <v>44481</v>
      </c>
      <c r="B4063">
        <v>2231</v>
      </c>
      <c r="C4063" t="s">
        <v>141</v>
      </c>
      <c r="D4063">
        <v>14</v>
      </c>
      <c r="E4063">
        <v>19</v>
      </c>
      <c r="F4063">
        <v>-5</v>
      </c>
      <c r="G4063">
        <v>6</v>
      </c>
      <c r="H4063">
        <v>86</v>
      </c>
      <c r="J4063">
        <v>81</v>
      </c>
      <c r="K4063">
        <v>86</v>
      </c>
      <c r="L4063">
        <v>82</v>
      </c>
      <c r="M4063">
        <v>90</v>
      </c>
      <c r="N4063">
        <v>80</v>
      </c>
      <c r="O4063">
        <v>72</v>
      </c>
      <c r="P4063">
        <v>80</v>
      </c>
      <c r="Q4063">
        <v>73</v>
      </c>
      <c r="R4063">
        <v>87</v>
      </c>
      <c r="T4063" s="34">
        <f>_xlfn.XLOOKUP(B4063,Demog!$A$2:$A$219,Demog!$P$2:$P$219,,,2)</f>
        <v>30824</v>
      </c>
      <c r="U4063" s="34">
        <f t="shared" si="63"/>
        <v>30</v>
      </c>
      <c r="V4063" s="13">
        <f>IF(OR(Table1[[#This Row],[7d_positivity_public]]=0,ISBLANK(Table1[[#This Row],[7d_positivity_public]])),"",(Table1[[#This Row],[7d_positivity_public]]-Table1[[#This Row],[7d_positivity_all]])/Table1[[#This Row],[7d_positivity_public]])</f>
        <v>0.16666666666666666</v>
      </c>
      <c r="W4063">
        <v>5</v>
      </c>
    </row>
    <row r="4064" spans="1:23" x14ac:dyDescent="0.25">
      <c r="A4064" s="10">
        <v>44481</v>
      </c>
      <c r="B4064">
        <v>2232</v>
      </c>
      <c r="C4064" t="s">
        <v>142</v>
      </c>
      <c r="D4064">
        <v>9</v>
      </c>
      <c r="E4064">
        <v>18</v>
      </c>
      <c r="F4064">
        <v>-9</v>
      </c>
      <c r="G4064">
        <v>4</v>
      </c>
      <c r="H4064">
        <v>91</v>
      </c>
      <c r="J4064">
        <v>88</v>
      </c>
      <c r="K4064">
        <v>91</v>
      </c>
      <c r="L4064">
        <v>89</v>
      </c>
      <c r="M4064">
        <v>93</v>
      </c>
      <c r="N4064">
        <v>86</v>
      </c>
      <c r="O4064">
        <v>81</v>
      </c>
      <c r="P4064">
        <v>86</v>
      </c>
      <c r="Q4064">
        <v>82</v>
      </c>
      <c r="R4064">
        <v>91</v>
      </c>
      <c r="T4064" s="34">
        <f>_xlfn.XLOOKUP(B4064,Demog!$A$2:$A$219,Demog!$P$2:$P$219,,,2)</f>
        <v>18835</v>
      </c>
      <c r="U4064" s="34">
        <f t="shared" si="63"/>
        <v>12</v>
      </c>
      <c r="V4064" s="13">
        <f>IF(OR(Table1[[#This Row],[7d_positivity_public]]=0,ISBLANK(Table1[[#This Row],[7d_positivity_public]])),"",(Table1[[#This Row],[7d_positivity_public]]-Table1[[#This Row],[7d_positivity_all]])/Table1[[#This Row],[7d_positivity_public]])</f>
        <v>0.25</v>
      </c>
      <c r="W4064">
        <v>3</v>
      </c>
    </row>
    <row r="4065" spans="1:23" x14ac:dyDescent="0.25">
      <c r="A4065" s="10">
        <v>44481</v>
      </c>
      <c r="B4065">
        <v>2233</v>
      </c>
      <c r="C4065" t="s">
        <v>143</v>
      </c>
      <c r="D4065">
        <v>11</v>
      </c>
      <c r="E4065">
        <v>25</v>
      </c>
      <c r="F4065">
        <v>-14</v>
      </c>
      <c r="G4065">
        <v>5</v>
      </c>
      <c r="H4065">
        <v>86</v>
      </c>
      <c r="J4065">
        <v>84</v>
      </c>
      <c r="K4065">
        <v>86</v>
      </c>
      <c r="L4065">
        <v>83</v>
      </c>
      <c r="M4065">
        <v>90</v>
      </c>
      <c r="N4065">
        <v>80</v>
      </c>
      <c r="O4065">
        <v>74</v>
      </c>
      <c r="P4065">
        <v>81</v>
      </c>
      <c r="Q4065">
        <v>75</v>
      </c>
      <c r="R4065">
        <v>87</v>
      </c>
      <c r="T4065" s="34">
        <f>_xlfn.XLOOKUP(B4065,Demog!$A$2:$A$219,Demog!$P$2:$P$219,,,2)</f>
        <v>51442</v>
      </c>
      <c r="U4065" s="34">
        <f t="shared" si="63"/>
        <v>40</v>
      </c>
      <c r="V4065" s="13">
        <f>IF(OR(Table1[[#This Row],[7d_positivity_public]]=0,ISBLANK(Table1[[#This Row],[7d_positivity_public]])),"",(Table1[[#This Row],[7d_positivity_public]]-Table1[[#This Row],[7d_positivity_all]])/Table1[[#This Row],[7d_positivity_public]])</f>
        <v>0.2</v>
      </c>
      <c r="W4065">
        <v>4</v>
      </c>
    </row>
    <row r="4066" spans="1:23" x14ac:dyDescent="0.25">
      <c r="A4066" s="10">
        <v>44481</v>
      </c>
      <c r="B4066">
        <v>2241</v>
      </c>
      <c r="C4066" t="s">
        <v>144</v>
      </c>
      <c r="D4066">
        <v>5</v>
      </c>
      <c r="E4066">
        <v>3</v>
      </c>
      <c r="F4066">
        <v>2</v>
      </c>
      <c r="G4066">
        <v>2</v>
      </c>
      <c r="H4066">
        <v>89</v>
      </c>
      <c r="J4066">
        <v>90</v>
      </c>
      <c r="K4066">
        <v>89</v>
      </c>
      <c r="L4066">
        <v>90</v>
      </c>
      <c r="M4066">
        <v>89</v>
      </c>
      <c r="N4066">
        <v>85</v>
      </c>
      <c r="O4066">
        <v>84</v>
      </c>
      <c r="P4066">
        <v>85</v>
      </c>
      <c r="Q4066">
        <v>85</v>
      </c>
      <c r="R4066">
        <v>86</v>
      </c>
      <c r="T4066" s="34">
        <f>_xlfn.XLOOKUP(B4066,Demog!$A$2:$A$219,Demog!$P$2:$P$219,,,2)</f>
        <v>40842</v>
      </c>
      <c r="U4066" s="34">
        <f t="shared" si="63"/>
        <v>14</v>
      </c>
      <c r="V4066" s="13">
        <f>IF(OR(Table1[[#This Row],[7d_positivity_public]]=0,ISBLANK(Table1[[#This Row],[7d_positivity_public]])),"",(Table1[[#This Row],[7d_positivity_public]]-Table1[[#This Row],[7d_positivity_all]])/Table1[[#This Row],[7d_positivity_public]])</f>
        <v>0</v>
      </c>
      <c r="W4066">
        <v>2</v>
      </c>
    </row>
    <row r="4067" spans="1:23" x14ac:dyDescent="0.25">
      <c r="A4067" s="10">
        <v>44481</v>
      </c>
      <c r="B4067">
        <v>2242</v>
      </c>
      <c r="C4067" t="s">
        <v>145</v>
      </c>
      <c r="D4067">
        <v>7</v>
      </c>
      <c r="E4067">
        <v>9</v>
      </c>
      <c r="F4067">
        <v>-2</v>
      </c>
      <c r="G4067">
        <v>4</v>
      </c>
      <c r="H4067">
        <v>91</v>
      </c>
      <c r="J4067">
        <v>88</v>
      </c>
      <c r="K4067">
        <v>91</v>
      </c>
      <c r="L4067">
        <v>92</v>
      </c>
      <c r="M4067">
        <v>91</v>
      </c>
      <c r="N4067">
        <v>86</v>
      </c>
      <c r="O4067">
        <v>80</v>
      </c>
      <c r="P4067">
        <v>87</v>
      </c>
      <c r="Q4067">
        <v>85</v>
      </c>
      <c r="R4067">
        <v>88</v>
      </c>
      <c r="T4067" s="34">
        <f>_xlfn.XLOOKUP(B4067,Demog!$A$2:$A$219,Demog!$P$2:$P$219,,,2)</f>
        <v>70406</v>
      </c>
      <c r="U4067" s="34">
        <f t="shared" si="63"/>
        <v>34</v>
      </c>
      <c r="V4067" s="13">
        <f>IF(OR(Table1[[#This Row],[7d_positivity_public]]=0,ISBLANK(Table1[[#This Row],[7d_positivity_public]])),"",(Table1[[#This Row],[7d_positivity_public]]-Table1[[#This Row],[7d_positivity_all]])/Table1[[#This Row],[7d_positivity_public]])</f>
        <v>0.5</v>
      </c>
      <c r="W4067">
        <v>2</v>
      </c>
    </row>
    <row r="4068" spans="1:23" x14ac:dyDescent="0.25">
      <c r="A4068" s="10">
        <v>44481</v>
      </c>
      <c r="B4068">
        <v>2243</v>
      </c>
      <c r="C4068" t="s">
        <v>146</v>
      </c>
      <c r="D4068">
        <v>7</v>
      </c>
      <c r="E4068">
        <v>7</v>
      </c>
      <c r="F4068">
        <v>0</v>
      </c>
      <c r="G4068">
        <v>4</v>
      </c>
      <c r="H4068">
        <v>89</v>
      </c>
      <c r="J4068">
        <v>87</v>
      </c>
      <c r="K4068">
        <v>89</v>
      </c>
      <c r="L4068">
        <v>89</v>
      </c>
      <c r="M4068">
        <v>90</v>
      </c>
      <c r="N4068">
        <v>85</v>
      </c>
      <c r="O4068">
        <v>81</v>
      </c>
      <c r="P4068">
        <v>85</v>
      </c>
      <c r="Q4068">
        <v>82</v>
      </c>
      <c r="R4068">
        <v>88</v>
      </c>
      <c r="T4068" s="34">
        <f>_xlfn.XLOOKUP(B4068,Demog!$A$2:$A$219,Demog!$P$2:$P$219,,,2)</f>
        <v>28129</v>
      </c>
      <c r="U4068" s="34">
        <f t="shared" si="63"/>
        <v>14</v>
      </c>
      <c r="V4068" s="13">
        <f>IF(OR(Table1[[#This Row],[7d_positivity_public]]=0,ISBLANK(Table1[[#This Row],[7d_positivity_public]])),"",(Table1[[#This Row],[7d_positivity_public]]-Table1[[#This Row],[7d_positivity_all]])/Table1[[#This Row],[7d_positivity_public]])</f>
        <v>0.25</v>
      </c>
      <c r="W4068">
        <v>3</v>
      </c>
    </row>
    <row r="4069" spans="1:23" x14ac:dyDescent="0.25">
      <c r="A4069" s="10">
        <v>44481</v>
      </c>
      <c r="B4069">
        <v>2244</v>
      </c>
      <c r="C4069" t="s">
        <v>147</v>
      </c>
      <c r="D4069">
        <v>6</v>
      </c>
      <c r="E4069">
        <v>10</v>
      </c>
      <c r="F4069">
        <v>-4</v>
      </c>
      <c r="G4069">
        <v>2</v>
      </c>
      <c r="H4069">
        <v>89</v>
      </c>
      <c r="J4069">
        <v>87</v>
      </c>
      <c r="K4069">
        <v>89</v>
      </c>
      <c r="L4069">
        <v>88</v>
      </c>
      <c r="M4069">
        <v>91</v>
      </c>
      <c r="N4069">
        <v>84</v>
      </c>
      <c r="O4069">
        <v>80</v>
      </c>
      <c r="P4069">
        <v>84</v>
      </c>
      <c r="Q4069">
        <v>81</v>
      </c>
      <c r="R4069">
        <v>88</v>
      </c>
      <c r="T4069" s="34">
        <f>_xlfn.XLOOKUP(B4069,Demog!$A$2:$A$219,Demog!$P$2:$P$219,,,2)</f>
        <v>58612</v>
      </c>
      <c r="U4069" s="34">
        <f t="shared" si="63"/>
        <v>25</v>
      </c>
      <c r="V4069" s="13">
        <f>IF(OR(Table1[[#This Row],[7d_positivity_public]]=0,ISBLANK(Table1[[#This Row],[7d_positivity_public]])),"",(Table1[[#This Row],[7d_positivity_public]]-Table1[[#This Row],[7d_positivity_all]])/Table1[[#This Row],[7d_positivity_public]])</f>
        <v>0</v>
      </c>
      <c r="W4069">
        <v>2</v>
      </c>
    </row>
    <row r="4070" spans="1:23" x14ac:dyDescent="0.25">
      <c r="A4070" s="10">
        <v>44481</v>
      </c>
      <c r="B4070">
        <v>2245</v>
      </c>
      <c r="C4070" t="s">
        <v>148</v>
      </c>
      <c r="D4070">
        <v>6</v>
      </c>
      <c r="E4070">
        <v>8</v>
      </c>
      <c r="F4070">
        <v>-2</v>
      </c>
      <c r="G4070">
        <v>2</v>
      </c>
      <c r="H4070">
        <v>91</v>
      </c>
      <c r="J4070">
        <v>89</v>
      </c>
      <c r="K4070">
        <v>91</v>
      </c>
      <c r="L4070">
        <v>90</v>
      </c>
      <c r="M4070">
        <v>91</v>
      </c>
      <c r="N4070">
        <v>87</v>
      </c>
      <c r="O4070">
        <v>84</v>
      </c>
      <c r="P4070">
        <v>87</v>
      </c>
      <c r="Q4070">
        <v>85</v>
      </c>
      <c r="R4070">
        <v>89</v>
      </c>
      <c r="T4070" s="34">
        <f>_xlfn.XLOOKUP(B4070,Demog!$A$2:$A$219,Demog!$P$2:$P$219,,,2)</f>
        <v>36404</v>
      </c>
      <c r="U4070" s="34">
        <f t="shared" si="63"/>
        <v>15</v>
      </c>
      <c r="V4070" s="13">
        <f>IF(OR(Table1[[#This Row],[7d_positivity_public]]=0,ISBLANK(Table1[[#This Row],[7d_positivity_public]])),"",(Table1[[#This Row],[7d_positivity_public]]-Table1[[#This Row],[7d_positivity_all]])/Table1[[#This Row],[7d_positivity_public]])</f>
        <v>0</v>
      </c>
      <c r="W4070">
        <v>2</v>
      </c>
    </row>
    <row r="4071" spans="1:23" x14ac:dyDescent="0.25">
      <c r="A4071" s="10">
        <v>44481</v>
      </c>
      <c r="B4071">
        <v>2311</v>
      </c>
      <c r="C4071" t="s">
        <v>149</v>
      </c>
      <c r="D4071">
        <v>27</v>
      </c>
      <c r="E4071">
        <v>22</v>
      </c>
      <c r="F4071">
        <v>5</v>
      </c>
      <c r="G4071">
        <v>9</v>
      </c>
      <c r="H4071">
        <v>85</v>
      </c>
      <c r="J4071">
        <v>75</v>
      </c>
      <c r="K4071">
        <v>86</v>
      </c>
      <c r="L4071">
        <v>82</v>
      </c>
      <c r="M4071">
        <v>90</v>
      </c>
      <c r="N4071">
        <v>78</v>
      </c>
      <c r="O4071">
        <v>64</v>
      </c>
      <c r="P4071">
        <v>79</v>
      </c>
      <c r="Q4071">
        <v>73</v>
      </c>
      <c r="R4071">
        <v>86</v>
      </c>
      <c r="T4071" s="34">
        <f>_xlfn.XLOOKUP(B4071,Demog!$A$2:$A$219,Demog!$P$2:$P$219,,,2)</f>
        <v>25888</v>
      </c>
      <c r="U4071" s="34">
        <f t="shared" si="63"/>
        <v>49</v>
      </c>
      <c r="V4071" s="13">
        <f>IF(OR(Table1[[#This Row],[7d_positivity_public]]=0,ISBLANK(Table1[[#This Row],[7d_positivity_public]])),"",(Table1[[#This Row],[7d_positivity_public]]-Table1[[#This Row],[7d_positivity_all]])/Table1[[#This Row],[7d_positivity_public]])</f>
        <v>0.1111111111111111</v>
      </c>
      <c r="W4071">
        <v>8</v>
      </c>
    </row>
    <row r="4072" spans="1:23" x14ac:dyDescent="0.25">
      <c r="A4072" s="10">
        <v>44481</v>
      </c>
      <c r="B4072">
        <v>2312</v>
      </c>
      <c r="C4072" t="s">
        <v>150</v>
      </c>
      <c r="D4072">
        <v>6</v>
      </c>
      <c r="E4072">
        <v>8</v>
      </c>
      <c r="F4072">
        <v>-2</v>
      </c>
      <c r="G4072">
        <v>3</v>
      </c>
      <c r="H4072">
        <v>91</v>
      </c>
      <c r="J4072">
        <v>89</v>
      </c>
      <c r="K4072">
        <v>91</v>
      </c>
      <c r="L4072">
        <v>89</v>
      </c>
      <c r="M4072">
        <v>93</v>
      </c>
      <c r="N4072">
        <v>87</v>
      </c>
      <c r="O4072">
        <v>83</v>
      </c>
      <c r="P4072">
        <v>87</v>
      </c>
      <c r="Q4072">
        <v>83</v>
      </c>
      <c r="R4072">
        <v>91</v>
      </c>
      <c r="T4072" s="34">
        <f>_xlfn.XLOOKUP(B4072,Demog!$A$2:$A$219,Demog!$P$2:$P$219,,,2)</f>
        <v>29587</v>
      </c>
      <c r="U4072" s="34">
        <f t="shared" si="63"/>
        <v>12</v>
      </c>
      <c r="V4072" s="13">
        <f>IF(OR(Table1[[#This Row],[7d_positivity_public]]=0,ISBLANK(Table1[[#This Row],[7d_positivity_public]])),"",(Table1[[#This Row],[7d_positivity_public]]-Table1[[#This Row],[7d_positivity_all]])/Table1[[#This Row],[7d_positivity_public]])</f>
        <v>0.33333333333333331</v>
      </c>
      <c r="W4072">
        <v>2</v>
      </c>
    </row>
    <row r="4073" spans="1:23" x14ac:dyDescent="0.25">
      <c r="A4073" s="10">
        <v>44481</v>
      </c>
      <c r="B4073">
        <v>2313</v>
      </c>
      <c r="C4073" t="s">
        <v>151</v>
      </c>
      <c r="D4073">
        <v>17</v>
      </c>
      <c r="E4073">
        <v>13</v>
      </c>
      <c r="F4073">
        <v>4</v>
      </c>
      <c r="G4073">
        <v>4</v>
      </c>
      <c r="H4073">
        <v>90</v>
      </c>
      <c r="J4073">
        <v>87</v>
      </c>
      <c r="K4073">
        <v>91</v>
      </c>
      <c r="L4073">
        <v>90</v>
      </c>
      <c r="M4073">
        <v>92</v>
      </c>
      <c r="N4073">
        <v>85</v>
      </c>
      <c r="O4073">
        <v>79</v>
      </c>
      <c r="P4073">
        <v>85</v>
      </c>
      <c r="Q4073">
        <v>83</v>
      </c>
      <c r="R4073">
        <v>89</v>
      </c>
      <c r="T4073" s="34">
        <f>_xlfn.XLOOKUP(B4073,Demog!$A$2:$A$219,Demog!$P$2:$P$219,,,2)</f>
        <v>31567</v>
      </c>
      <c r="U4073" s="34">
        <f t="shared" si="63"/>
        <v>38</v>
      </c>
      <c r="V4073" s="13">
        <f>IF(OR(Table1[[#This Row],[7d_positivity_public]]=0,ISBLANK(Table1[[#This Row],[7d_positivity_public]])),"",(Table1[[#This Row],[7d_positivity_public]]-Table1[[#This Row],[7d_positivity_all]])/Table1[[#This Row],[7d_positivity_public]])</f>
        <v>0</v>
      </c>
      <c r="W4073">
        <v>4</v>
      </c>
    </row>
    <row r="4074" spans="1:23" x14ac:dyDescent="0.25">
      <c r="A4074" s="10">
        <v>44481</v>
      </c>
      <c r="B4074">
        <v>2314</v>
      </c>
      <c r="C4074" t="s">
        <v>152</v>
      </c>
      <c r="D4074">
        <v>20</v>
      </c>
      <c r="E4074">
        <v>21</v>
      </c>
      <c r="F4074">
        <v>-1</v>
      </c>
      <c r="G4074">
        <v>7</v>
      </c>
      <c r="H4074">
        <v>87</v>
      </c>
      <c r="J4074">
        <v>86</v>
      </c>
      <c r="K4074">
        <v>87</v>
      </c>
      <c r="L4074">
        <v>82</v>
      </c>
      <c r="M4074">
        <v>91</v>
      </c>
      <c r="N4074">
        <v>81</v>
      </c>
      <c r="O4074">
        <v>75</v>
      </c>
      <c r="P4074">
        <v>81</v>
      </c>
      <c r="Q4074">
        <v>73</v>
      </c>
      <c r="R4074">
        <v>88</v>
      </c>
      <c r="T4074" s="34">
        <f>_xlfn.XLOOKUP(B4074,Demog!$A$2:$A$219,Demog!$P$2:$P$219,,,2)</f>
        <v>22090</v>
      </c>
      <c r="U4074" s="34">
        <f t="shared" si="63"/>
        <v>31</v>
      </c>
      <c r="V4074" s="13">
        <f>IF(OR(Table1[[#This Row],[7d_positivity_public]]=0,ISBLANK(Table1[[#This Row],[7d_positivity_public]])),"",(Table1[[#This Row],[7d_positivity_public]]-Table1[[#This Row],[7d_positivity_all]])/Table1[[#This Row],[7d_positivity_public]])</f>
        <v>0.14285714285714285</v>
      </c>
      <c r="W4074">
        <v>6</v>
      </c>
    </row>
    <row r="4075" spans="1:23" x14ac:dyDescent="0.25">
      <c r="A4075" s="10">
        <v>44481</v>
      </c>
      <c r="B4075">
        <v>2315</v>
      </c>
      <c r="C4075" t="s">
        <v>153</v>
      </c>
      <c r="D4075">
        <v>35</v>
      </c>
      <c r="E4075">
        <v>18</v>
      </c>
      <c r="F4075">
        <v>17</v>
      </c>
      <c r="G4075">
        <v>10</v>
      </c>
      <c r="H4075">
        <v>83</v>
      </c>
      <c r="J4075">
        <v>75</v>
      </c>
      <c r="K4075">
        <v>84</v>
      </c>
      <c r="L4075">
        <v>79</v>
      </c>
      <c r="M4075">
        <v>89</v>
      </c>
      <c r="N4075">
        <v>76</v>
      </c>
      <c r="O4075">
        <v>65</v>
      </c>
      <c r="P4075">
        <v>77</v>
      </c>
      <c r="Q4075">
        <v>70</v>
      </c>
      <c r="R4075">
        <v>85</v>
      </c>
      <c r="T4075" s="34">
        <f>_xlfn.XLOOKUP(B4075,Demog!$A$2:$A$219,Demog!$P$2:$P$219,,,2)</f>
        <v>13204</v>
      </c>
      <c r="U4075" s="34">
        <f t="shared" si="63"/>
        <v>32</v>
      </c>
      <c r="V4075" s="13">
        <f>IF(OR(Table1[[#This Row],[7d_positivity_public]]=0,ISBLANK(Table1[[#This Row],[7d_positivity_public]])),"",(Table1[[#This Row],[7d_positivity_public]]-Table1[[#This Row],[7d_positivity_all]])/Table1[[#This Row],[7d_positivity_public]])</f>
        <v>0</v>
      </c>
      <c r="W4075">
        <v>10</v>
      </c>
    </row>
    <row r="4076" spans="1:23" x14ac:dyDescent="0.25">
      <c r="A4076" s="10">
        <v>44481</v>
      </c>
      <c r="B4076">
        <v>2316</v>
      </c>
      <c r="C4076" t="s">
        <v>154</v>
      </c>
      <c r="D4076">
        <v>20</v>
      </c>
      <c r="E4076">
        <v>23</v>
      </c>
      <c r="F4076">
        <v>-3</v>
      </c>
      <c r="G4076">
        <v>7</v>
      </c>
      <c r="H4076">
        <v>83</v>
      </c>
      <c r="J4076">
        <v>75</v>
      </c>
      <c r="K4076">
        <v>84</v>
      </c>
      <c r="L4076">
        <v>81</v>
      </c>
      <c r="M4076">
        <v>87</v>
      </c>
      <c r="N4076">
        <v>77</v>
      </c>
      <c r="O4076">
        <v>64</v>
      </c>
      <c r="P4076">
        <v>78</v>
      </c>
      <c r="Q4076">
        <v>71</v>
      </c>
      <c r="R4076">
        <v>84</v>
      </c>
      <c r="T4076" s="34">
        <f>_xlfn.XLOOKUP(B4076,Demog!$A$2:$A$219,Demog!$P$2:$P$219,,,2)</f>
        <v>12653</v>
      </c>
      <c r="U4076" s="34">
        <f t="shared" si="63"/>
        <v>18</v>
      </c>
      <c r="V4076" s="13">
        <f>IF(OR(Table1[[#This Row],[7d_positivity_public]]=0,ISBLANK(Table1[[#This Row],[7d_positivity_public]])),"",(Table1[[#This Row],[7d_positivity_public]]-Table1[[#This Row],[7d_positivity_all]])/Table1[[#This Row],[7d_positivity_public]])</f>
        <v>0.14285714285714285</v>
      </c>
      <c r="W4076">
        <v>6</v>
      </c>
    </row>
    <row r="4077" spans="1:23" x14ac:dyDescent="0.25">
      <c r="A4077" s="10">
        <v>44481</v>
      </c>
      <c r="B4077">
        <v>2317</v>
      </c>
      <c r="C4077" t="s">
        <v>155</v>
      </c>
      <c r="D4077">
        <v>36</v>
      </c>
      <c r="E4077">
        <v>18</v>
      </c>
      <c r="F4077">
        <v>18</v>
      </c>
      <c r="G4077">
        <v>11</v>
      </c>
      <c r="H4077">
        <v>83</v>
      </c>
      <c r="J4077">
        <v>68</v>
      </c>
      <c r="K4077">
        <v>84</v>
      </c>
      <c r="L4077">
        <v>79</v>
      </c>
      <c r="M4077">
        <v>87</v>
      </c>
      <c r="N4077">
        <v>76</v>
      </c>
      <c r="O4077">
        <v>59</v>
      </c>
      <c r="P4077">
        <v>78</v>
      </c>
      <c r="Q4077">
        <v>69</v>
      </c>
      <c r="R4077">
        <v>84</v>
      </c>
      <c r="T4077" s="34">
        <f>_xlfn.XLOOKUP(B4077,Demog!$A$2:$A$219,Demog!$P$2:$P$219,,,2)</f>
        <v>8789</v>
      </c>
      <c r="U4077" s="34">
        <f t="shared" si="63"/>
        <v>22</v>
      </c>
      <c r="V4077" s="13">
        <f>IF(OR(Table1[[#This Row],[7d_positivity_public]]=0,ISBLANK(Table1[[#This Row],[7d_positivity_public]])),"",(Table1[[#This Row],[7d_positivity_public]]-Table1[[#This Row],[7d_positivity_all]])/Table1[[#This Row],[7d_positivity_public]])</f>
        <v>9.0909090909090912E-2</v>
      </c>
      <c r="W4077">
        <v>10</v>
      </c>
    </row>
    <row r="4078" spans="1:23" x14ac:dyDescent="0.25">
      <c r="A4078" s="10">
        <v>44481</v>
      </c>
      <c r="B4078">
        <v>2321</v>
      </c>
      <c r="C4078" t="s">
        <v>156</v>
      </c>
      <c r="D4078">
        <v>6</v>
      </c>
      <c r="E4078">
        <v>5</v>
      </c>
      <c r="F4078">
        <v>1</v>
      </c>
      <c r="G4078">
        <v>3</v>
      </c>
      <c r="H4078">
        <v>94</v>
      </c>
      <c r="J4078">
        <v>91</v>
      </c>
      <c r="K4078">
        <v>94</v>
      </c>
      <c r="L4078">
        <v>95</v>
      </c>
      <c r="M4078">
        <v>93</v>
      </c>
      <c r="N4078">
        <v>87</v>
      </c>
      <c r="O4078">
        <v>82</v>
      </c>
      <c r="P4078">
        <v>88</v>
      </c>
      <c r="Q4078">
        <v>86</v>
      </c>
      <c r="R4078">
        <v>90</v>
      </c>
      <c r="T4078" s="34">
        <f>_xlfn.XLOOKUP(B4078,Demog!$A$2:$A$219,Demog!$P$2:$P$219,,,2)</f>
        <v>56017</v>
      </c>
      <c r="U4078" s="34">
        <f t="shared" si="63"/>
        <v>24</v>
      </c>
      <c r="V4078" s="13">
        <f>IF(OR(Table1[[#This Row],[7d_positivity_public]]=0,ISBLANK(Table1[[#This Row],[7d_positivity_public]])),"",(Table1[[#This Row],[7d_positivity_public]]-Table1[[#This Row],[7d_positivity_all]])/Table1[[#This Row],[7d_positivity_public]])</f>
        <v>0.33333333333333331</v>
      </c>
      <c r="W4078">
        <v>2</v>
      </c>
    </row>
    <row r="4079" spans="1:23" x14ac:dyDescent="0.25">
      <c r="A4079" s="10">
        <v>44481</v>
      </c>
      <c r="B4079">
        <v>2322</v>
      </c>
      <c r="C4079" t="s">
        <v>157</v>
      </c>
      <c r="D4079">
        <v>10</v>
      </c>
      <c r="E4079">
        <v>9</v>
      </c>
      <c r="F4079">
        <v>1</v>
      </c>
      <c r="G4079">
        <v>3</v>
      </c>
      <c r="H4079">
        <v>94</v>
      </c>
      <c r="J4079">
        <v>95</v>
      </c>
      <c r="K4079">
        <v>94</v>
      </c>
      <c r="L4079">
        <v>94</v>
      </c>
      <c r="M4079">
        <v>95</v>
      </c>
      <c r="N4079">
        <v>90</v>
      </c>
      <c r="O4079">
        <v>88</v>
      </c>
      <c r="P4079">
        <v>90</v>
      </c>
      <c r="Q4079">
        <v>87</v>
      </c>
      <c r="R4079">
        <v>93</v>
      </c>
      <c r="T4079" s="34">
        <f>_xlfn.XLOOKUP(B4079,Demog!$A$2:$A$219,Demog!$P$2:$P$219,,,2)</f>
        <v>24822</v>
      </c>
      <c r="U4079" s="34">
        <f t="shared" si="63"/>
        <v>17</v>
      </c>
      <c r="V4079" s="13">
        <f>IF(OR(Table1[[#This Row],[7d_positivity_public]]=0,ISBLANK(Table1[[#This Row],[7d_positivity_public]])),"",(Table1[[#This Row],[7d_positivity_public]]-Table1[[#This Row],[7d_positivity_all]])/Table1[[#This Row],[7d_positivity_public]])</f>
        <v>0</v>
      </c>
      <c r="W4079">
        <v>3</v>
      </c>
    </row>
    <row r="4080" spans="1:23" x14ac:dyDescent="0.25">
      <c r="A4080" s="10">
        <v>44481</v>
      </c>
      <c r="B4080">
        <v>2323</v>
      </c>
      <c r="C4080" t="s">
        <v>158</v>
      </c>
      <c r="D4080">
        <v>3</v>
      </c>
      <c r="E4080">
        <v>8</v>
      </c>
      <c r="F4080">
        <v>-5</v>
      </c>
      <c r="G4080">
        <v>2</v>
      </c>
      <c r="H4080">
        <v>93</v>
      </c>
      <c r="J4080">
        <v>91</v>
      </c>
      <c r="K4080">
        <v>93</v>
      </c>
      <c r="L4080">
        <v>90</v>
      </c>
      <c r="M4080">
        <v>94</v>
      </c>
      <c r="N4080">
        <v>89</v>
      </c>
      <c r="O4080">
        <v>85</v>
      </c>
      <c r="P4080">
        <v>89</v>
      </c>
      <c r="Q4080">
        <v>84</v>
      </c>
      <c r="R4080">
        <v>92</v>
      </c>
      <c r="T4080" s="34">
        <f>_xlfn.XLOOKUP(B4080,Demog!$A$2:$A$219,Demog!$P$2:$P$219,,,2)</f>
        <v>22225</v>
      </c>
      <c r="U4080" s="34">
        <f t="shared" si="63"/>
        <v>5</v>
      </c>
      <c r="V4080" s="13">
        <f>IF(OR(Table1[[#This Row],[7d_positivity_public]]=0,ISBLANK(Table1[[#This Row],[7d_positivity_public]])),"",(Table1[[#This Row],[7d_positivity_public]]-Table1[[#This Row],[7d_positivity_all]])/Table1[[#This Row],[7d_positivity_public]])</f>
        <v>0</v>
      </c>
      <c r="W4080">
        <v>2</v>
      </c>
    </row>
    <row r="4081" spans="1:23" x14ac:dyDescent="0.25">
      <c r="A4081" s="10">
        <v>44481</v>
      </c>
      <c r="B4081">
        <v>2331</v>
      </c>
      <c r="C4081" t="s">
        <v>159</v>
      </c>
      <c r="D4081">
        <v>7</v>
      </c>
      <c r="E4081">
        <v>10</v>
      </c>
      <c r="F4081">
        <v>-3</v>
      </c>
      <c r="G4081">
        <v>4</v>
      </c>
      <c r="H4081">
        <v>95</v>
      </c>
      <c r="J4081">
        <v>87</v>
      </c>
      <c r="K4081">
        <v>96</v>
      </c>
      <c r="L4081">
        <v>97</v>
      </c>
      <c r="M4081">
        <v>93</v>
      </c>
      <c r="N4081">
        <v>86</v>
      </c>
      <c r="O4081">
        <v>75</v>
      </c>
      <c r="P4081">
        <v>87</v>
      </c>
      <c r="Q4081">
        <v>85</v>
      </c>
      <c r="R4081">
        <v>89</v>
      </c>
      <c r="T4081" s="34">
        <f>_xlfn.XLOOKUP(B4081,Demog!$A$2:$A$219,Demog!$P$2:$P$219,,,2)</f>
        <v>53402</v>
      </c>
      <c r="U4081" s="34">
        <f t="shared" si="63"/>
        <v>26</v>
      </c>
      <c r="V4081" s="13">
        <f>IF(OR(Table1[[#This Row],[7d_positivity_public]]=0,ISBLANK(Table1[[#This Row],[7d_positivity_public]])),"",(Table1[[#This Row],[7d_positivity_public]]-Table1[[#This Row],[7d_positivity_all]])/Table1[[#This Row],[7d_positivity_public]])</f>
        <v>0.25</v>
      </c>
      <c r="W4081">
        <v>3</v>
      </c>
    </row>
    <row r="4082" spans="1:23" x14ac:dyDescent="0.25">
      <c r="A4082" s="10">
        <v>44481</v>
      </c>
      <c r="B4082">
        <v>2332</v>
      </c>
      <c r="C4082" t="s">
        <v>160</v>
      </c>
      <c r="D4082">
        <v>12</v>
      </c>
      <c r="E4082">
        <v>12</v>
      </c>
      <c r="F4082">
        <v>0</v>
      </c>
      <c r="G4082">
        <v>8</v>
      </c>
      <c r="H4082">
        <v>92</v>
      </c>
      <c r="J4082">
        <v>79</v>
      </c>
      <c r="K4082">
        <v>92</v>
      </c>
      <c r="L4082">
        <v>94</v>
      </c>
      <c r="M4082">
        <v>89</v>
      </c>
      <c r="N4082">
        <v>82</v>
      </c>
      <c r="O4082">
        <v>68</v>
      </c>
      <c r="P4082">
        <v>83</v>
      </c>
      <c r="Q4082">
        <v>83</v>
      </c>
      <c r="R4082">
        <v>84</v>
      </c>
      <c r="T4082" s="34">
        <f>_xlfn.XLOOKUP(B4082,Demog!$A$2:$A$219,Demog!$P$2:$P$219,,,2)</f>
        <v>51161</v>
      </c>
      <c r="U4082" s="34">
        <f t="shared" si="63"/>
        <v>43</v>
      </c>
      <c r="V4082" s="13">
        <f>IF(OR(Table1[[#This Row],[7d_positivity_public]]=0,ISBLANK(Table1[[#This Row],[7d_positivity_public]])),"",(Table1[[#This Row],[7d_positivity_public]]-Table1[[#This Row],[7d_positivity_all]])/Table1[[#This Row],[7d_positivity_public]])</f>
        <v>0.375</v>
      </c>
      <c r="W4082">
        <v>5</v>
      </c>
    </row>
    <row r="4083" spans="1:23" x14ac:dyDescent="0.25">
      <c r="A4083" s="10">
        <v>44481</v>
      </c>
      <c r="B4083">
        <v>2333</v>
      </c>
      <c r="C4083" t="s">
        <v>161</v>
      </c>
      <c r="D4083">
        <v>10</v>
      </c>
      <c r="E4083">
        <v>13</v>
      </c>
      <c r="F4083">
        <v>-3</v>
      </c>
      <c r="G4083">
        <v>4</v>
      </c>
      <c r="H4083">
        <v>91</v>
      </c>
      <c r="J4083">
        <v>87</v>
      </c>
      <c r="K4083">
        <v>91</v>
      </c>
      <c r="L4083">
        <v>90</v>
      </c>
      <c r="M4083">
        <v>93</v>
      </c>
      <c r="N4083">
        <v>85</v>
      </c>
      <c r="O4083">
        <v>79</v>
      </c>
      <c r="P4083">
        <v>85</v>
      </c>
      <c r="Q4083">
        <v>82</v>
      </c>
      <c r="R4083">
        <v>90</v>
      </c>
      <c r="T4083" s="34">
        <f>_xlfn.XLOOKUP(B4083,Demog!$A$2:$A$219,Demog!$P$2:$P$219,,,2)</f>
        <v>69963</v>
      </c>
      <c r="U4083" s="34">
        <f t="shared" si="63"/>
        <v>49</v>
      </c>
      <c r="V4083" s="13">
        <f>IF(OR(Table1[[#This Row],[7d_positivity_public]]=0,ISBLANK(Table1[[#This Row],[7d_positivity_public]])),"",(Table1[[#This Row],[7d_positivity_public]]-Table1[[#This Row],[7d_positivity_all]])/Table1[[#This Row],[7d_positivity_public]])</f>
        <v>0.25</v>
      </c>
      <c r="W4083">
        <v>3</v>
      </c>
    </row>
    <row r="4084" spans="1:23" x14ac:dyDescent="0.25">
      <c r="A4084" s="10">
        <v>44481</v>
      </c>
      <c r="B4084">
        <v>2334</v>
      </c>
      <c r="C4084" t="s">
        <v>162</v>
      </c>
      <c r="D4084">
        <v>10</v>
      </c>
      <c r="E4084">
        <v>13</v>
      </c>
      <c r="F4084">
        <v>-3</v>
      </c>
      <c r="G4084">
        <v>5</v>
      </c>
      <c r="H4084">
        <v>95</v>
      </c>
      <c r="J4084">
        <v>91</v>
      </c>
      <c r="K4084">
        <v>95</v>
      </c>
      <c r="L4084">
        <v>96</v>
      </c>
      <c r="M4084">
        <v>95</v>
      </c>
      <c r="N4084">
        <v>88</v>
      </c>
      <c r="O4084">
        <v>82</v>
      </c>
      <c r="P4084">
        <v>89</v>
      </c>
      <c r="Q4084">
        <v>87</v>
      </c>
      <c r="R4084">
        <v>92</v>
      </c>
      <c r="T4084" s="34">
        <f>_xlfn.XLOOKUP(B4084,Demog!$A$2:$A$219,Demog!$P$2:$P$219,,,2)</f>
        <v>45391</v>
      </c>
      <c r="U4084" s="34">
        <f t="shared" si="63"/>
        <v>32</v>
      </c>
      <c r="V4084" s="13">
        <f>IF(OR(Table1[[#This Row],[7d_positivity_public]]=0,ISBLANK(Table1[[#This Row],[7d_positivity_public]])),"",(Table1[[#This Row],[7d_positivity_public]]-Table1[[#This Row],[7d_positivity_all]])/Table1[[#This Row],[7d_positivity_public]])</f>
        <v>0.2</v>
      </c>
      <c r="W4084">
        <v>4</v>
      </c>
    </row>
    <row r="4085" spans="1:23" x14ac:dyDescent="0.25">
      <c r="A4085" s="10">
        <v>44481</v>
      </c>
      <c r="B4085">
        <v>2335</v>
      </c>
      <c r="C4085" t="s">
        <v>163</v>
      </c>
      <c r="D4085">
        <v>6</v>
      </c>
      <c r="E4085">
        <v>6</v>
      </c>
      <c r="F4085">
        <v>0</v>
      </c>
      <c r="G4085">
        <v>4</v>
      </c>
      <c r="H4085">
        <v>96</v>
      </c>
      <c r="J4085">
        <v>87</v>
      </c>
      <c r="K4085">
        <v>97</v>
      </c>
      <c r="L4085">
        <v>98</v>
      </c>
      <c r="M4085">
        <v>95</v>
      </c>
      <c r="N4085">
        <v>87</v>
      </c>
      <c r="O4085">
        <v>76</v>
      </c>
      <c r="P4085">
        <v>88</v>
      </c>
      <c r="Q4085">
        <v>87</v>
      </c>
      <c r="R4085">
        <v>92</v>
      </c>
      <c r="T4085" s="34">
        <f>_xlfn.XLOOKUP(B4085,Demog!$A$2:$A$219,Demog!$P$2:$P$219,,,2)</f>
        <v>62748</v>
      </c>
      <c r="U4085" s="34">
        <f t="shared" si="63"/>
        <v>26</v>
      </c>
      <c r="V4085" s="13">
        <f>IF(OR(Table1[[#This Row],[7d_positivity_public]]=0,ISBLANK(Table1[[#This Row],[7d_positivity_public]])),"",(Table1[[#This Row],[7d_positivity_public]]-Table1[[#This Row],[7d_positivity_all]])/Table1[[#This Row],[7d_positivity_public]])</f>
        <v>0.25</v>
      </c>
      <c r="W4085">
        <v>3</v>
      </c>
    </row>
    <row r="4086" spans="1:23" x14ac:dyDescent="0.25">
      <c r="A4086" s="10">
        <v>44481</v>
      </c>
      <c r="B4086">
        <v>2336</v>
      </c>
      <c r="C4086" t="s">
        <v>164</v>
      </c>
      <c r="D4086">
        <v>9</v>
      </c>
      <c r="E4086">
        <v>5</v>
      </c>
      <c r="F4086">
        <v>4</v>
      </c>
      <c r="G4086">
        <v>5</v>
      </c>
      <c r="H4086">
        <v>93</v>
      </c>
      <c r="J4086">
        <v>88</v>
      </c>
      <c r="K4086">
        <v>93</v>
      </c>
      <c r="L4086">
        <v>94</v>
      </c>
      <c r="M4086">
        <v>93</v>
      </c>
      <c r="N4086">
        <v>87</v>
      </c>
      <c r="O4086">
        <v>80</v>
      </c>
      <c r="P4086">
        <v>88</v>
      </c>
      <c r="Q4086">
        <v>86</v>
      </c>
      <c r="R4086">
        <v>90</v>
      </c>
      <c r="T4086" s="34">
        <f>_xlfn.XLOOKUP(B4086,Demog!$A$2:$A$219,Demog!$P$2:$P$219,,,2)</f>
        <v>58701</v>
      </c>
      <c r="U4086" s="34">
        <f t="shared" si="63"/>
        <v>37</v>
      </c>
      <c r="V4086" s="13">
        <f>IF(OR(Table1[[#This Row],[7d_positivity_public]]=0,ISBLANK(Table1[[#This Row],[7d_positivity_public]])),"",(Table1[[#This Row],[7d_positivity_public]]-Table1[[#This Row],[7d_positivity_all]])/Table1[[#This Row],[7d_positivity_public]])</f>
        <v>0.2</v>
      </c>
      <c r="W4086">
        <v>4</v>
      </c>
    </row>
    <row r="4087" spans="1:23" x14ac:dyDescent="0.25">
      <c r="A4087" s="10">
        <v>44481</v>
      </c>
      <c r="B4087">
        <v>2337</v>
      </c>
      <c r="C4087" t="s">
        <v>165</v>
      </c>
      <c r="D4087">
        <v>7</v>
      </c>
      <c r="E4087">
        <v>7</v>
      </c>
      <c r="F4087">
        <v>0</v>
      </c>
      <c r="G4087">
        <v>4</v>
      </c>
      <c r="H4087">
        <v>88</v>
      </c>
      <c r="J4087">
        <v>83</v>
      </c>
      <c r="K4087">
        <v>89</v>
      </c>
      <c r="L4087">
        <v>88</v>
      </c>
      <c r="M4087">
        <v>89</v>
      </c>
      <c r="N4087">
        <v>82</v>
      </c>
      <c r="O4087">
        <v>73</v>
      </c>
      <c r="P4087">
        <v>83</v>
      </c>
      <c r="Q4087">
        <v>80</v>
      </c>
      <c r="R4087">
        <v>86</v>
      </c>
      <c r="T4087" s="34">
        <f>_xlfn.XLOOKUP(B4087,Demog!$A$2:$A$219,Demog!$P$2:$P$219,,,2)</f>
        <v>60538</v>
      </c>
      <c r="U4087" s="34">
        <f t="shared" si="63"/>
        <v>30</v>
      </c>
      <c r="V4087" s="13">
        <f>IF(OR(Table1[[#This Row],[7d_positivity_public]]=0,ISBLANK(Table1[[#This Row],[7d_positivity_public]])),"",(Table1[[#This Row],[7d_positivity_public]]-Table1[[#This Row],[7d_positivity_all]])/Table1[[#This Row],[7d_positivity_public]])</f>
        <v>0.25</v>
      </c>
      <c r="W4087">
        <v>3</v>
      </c>
    </row>
    <row r="4088" spans="1:23" x14ac:dyDescent="0.25">
      <c r="A4088" s="10">
        <v>44481</v>
      </c>
      <c r="B4088">
        <v>2338</v>
      </c>
      <c r="C4088" t="s">
        <v>166</v>
      </c>
      <c r="D4088">
        <v>4</v>
      </c>
      <c r="E4088">
        <v>6</v>
      </c>
      <c r="F4088">
        <v>-2</v>
      </c>
      <c r="G4088">
        <v>3</v>
      </c>
      <c r="H4088">
        <v>97</v>
      </c>
      <c r="J4088">
        <v>85</v>
      </c>
      <c r="K4088">
        <v>98</v>
      </c>
      <c r="L4088">
        <v>99</v>
      </c>
      <c r="M4088">
        <v>95</v>
      </c>
      <c r="N4088">
        <v>88</v>
      </c>
      <c r="O4088">
        <v>73</v>
      </c>
      <c r="P4088">
        <v>89</v>
      </c>
      <c r="Q4088">
        <v>87</v>
      </c>
      <c r="R4088">
        <v>91</v>
      </c>
      <c r="T4088" s="34">
        <f>_xlfn.XLOOKUP(B4088,Demog!$A$2:$A$219,Demog!$P$2:$P$219,,,2)</f>
        <v>41463</v>
      </c>
      <c r="U4088" s="34">
        <f t="shared" si="63"/>
        <v>12</v>
      </c>
      <c r="V4088" s="13">
        <f>IF(OR(Table1[[#This Row],[7d_positivity_public]]=0,ISBLANK(Table1[[#This Row],[7d_positivity_public]])),"",(Table1[[#This Row],[7d_positivity_public]]-Table1[[#This Row],[7d_positivity_all]])/Table1[[#This Row],[7d_positivity_public]])</f>
        <v>0.33333333333333331</v>
      </c>
      <c r="W4088">
        <v>2</v>
      </c>
    </row>
    <row r="4089" spans="1:23" x14ac:dyDescent="0.25">
      <c r="A4089" s="10">
        <v>44481</v>
      </c>
      <c r="B4089">
        <v>2341</v>
      </c>
      <c r="C4089" t="s">
        <v>167</v>
      </c>
      <c r="D4089">
        <v>9</v>
      </c>
      <c r="E4089">
        <v>9</v>
      </c>
      <c r="F4089">
        <v>0</v>
      </c>
      <c r="G4089">
        <v>4</v>
      </c>
      <c r="H4089">
        <v>89</v>
      </c>
      <c r="J4089">
        <v>88</v>
      </c>
      <c r="K4089">
        <v>90</v>
      </c>
      <c r="L4089">
        <v>88</v>
      </c>
      <c r="M4089">
        <v>91</v>
      </c>
      <c r="N4089">
        <v>85</v>
      </c>
      <c r="O4089">
        <v>81</v>
      </c>
      <c r="P4089">
        <v>86</v>
      </c>
      <c r="Q4089">
        <v>81</v>
      </c>
      <c r="R4089">
        <v>89</v>
      </c>
      <c r="T4089" s="34">
        <f>_xlfn.XLOOKUP(B4089,Demog!$A$2:$A$219,Demog!$P$2:$P$219,,,2)</f>
        <v>74816</v>
      </c>
      <c r="U4089" s="34">
        <f t="shared" si="63"/>
        <v>47</v>
      </c>
      <c r="V4089" s="13">
        <f>IF(OR(Table1[[#This Row],[7d_positivity_public]]=0,ISBLANK(Table1[[#This Row],[7d_positivity_public]])),"",(Table1[[#This Row],[7d_positivity_public]]-Table1[[#This Row],[7d_positivity_all]])/Table1[[#This Row],[7d_positivity_public]])</f>
        <v>0.25</v>
      </c>
      <c r="W4089">
        <v>3</v>
      </c>
    </row>
    <row r="4090" spans="1:23" x14ac:dyDescent="0.25">
      <c r="A4090" s="10">
        <v>44481</v>
      </c>
      <c r="B4090">
        <v>2342</v>
      </c>
      <c r="C4090" t="s">
        <v>168</v>
      </c>
      <c r="D4090">
        <v>16</v>
      </c>
      <c r="E4090">
        <v>13</v>
      </c>
      <c r="F4090">
        <v>3</v>
      </c>
      <c r="G4090">
        <v>7</v>
      </c>
      <c r="H4090">
        <v>87</v>
      </c>
      <c r="J4090">
        <v>81</v>
      </c>
      <c r="K4090">
        <v>88</v>
      </c>
      <c r="L4090">
        <v>82</v>
      </c>
      <c r="M4090">
        <v>90</v>
      </c>
      <c r="N4090">
        <v>82</v>
      </c>
      <c r="O4090">
        <v>72</v>
      </c>
      <c r="P4090">
        <v>83</v>
      </c>
      <c r="Q4090">
        <v>74</v>
      </c>
      <c r="R4090">
        <v>87</v>
      </c>
      <c r="T4090" s="34">
        <f>_xlfn.XLOOKUP(B4090,Demog!$A$2:$A$219,Demog!$P$2:$P$219,,,2)</f>
        <v>19952</v>
      </c>
      <c r="U4090" s="34">
        <f t="shared" si="63"/>
        <v>22</v>
      </c>
      <c r="V4090" s="13">
        <f>IF(OR(Table1[[#This Row],[7d_positivity_public]]=0,ISBLANK(Table1[[#This Row],[7d_positivity_public]])),"",(Table1[[#This Row],[7d_positivity_public]]-Table1[[#This Row],[7d_positivity_all]])/Table1[[#This Row],[7d_positivity_public]])</f>
        <v>0.14285714285714285</v>
      </c>
      <c r="W4090">
        <v>6</v>
      </c>
    </row>
    <row r="4091" spans="1:23" x14ac:dyDescent="0.25">
      <c r="A4091" s="10">
        <v>44481</v>
      </c>
      <c r="B4091">
        <v>3111</v>
      </c>
      <c r="C4091" t="s">
        <v>169</v>
      </c>
      <c r="D4091">
        <v>0</v>
      </c>
      <c r="E4091">
        <v>4</v>
      </c>
      <c r="F4091">
        <v>-4</v>
      </c>
      <c r="G4091">
        <v>1</v>
      </c>
      <c r="H4091">
        <v>94</v>
      </c>
      <c r="J4091">
        <v>91</v>
      </c>
      <c r="K4091">
        <v>94</v>
      </c>
      <c r="L4091">
        <v>100</v>
      </c>
      <c r="M4091">
        <v>86</v>
      </c>
      <c r="N4091">
        <v>88</v>
      </c>
      <c r="O4091">
        <v>84</v>
      </c>
      <c r="P4091">
        <v>88</v>
      </c>
      <c r="Q4091">
        <v>93</v>
      </c>
      <c r="R4091">
        <v>82</v>
      </c>
      <c r="T4091" s="34">
        <f>_xlfn.XLOOKUP(B4091,Demog!$A$2:$A$219,Demog!$P$2:$P$219,,,2)</f>
        <v>54587</v>
      </c>
      <c r="U4091" s="34">
        <f t="shared" si="63"/>
        <v>0</v>
      </c>
      <c r="V4091" s="13">
        <f>IF(OR(Table1[[#This Row],[7d_positivity_public]]=0,ISBLANK(Table1[[#This Row],[7d_positivity_public]])),"",(Table1[[#This Row],[7d_positivity_public]]-Table1[[#This Row],[7d_positivity_all]])/Table1[[#This Row],[7d_positivity_public]])</f>
        <v>0</v>
      </c>
      <c r="W4091">
        <v>1</v>
      </c>
    </row>
    <row r="4092" spans="1:23" x14ac:dyDescent="0.25">
      <c r="A4092" s="10">
        <v>44481</v>
      </c>
      <c r="B4092">
        <v>3112</v>
      </c>
      <c r="C4092" t="s">
        <v>170</v>
      </c>
      <c r="D4092">
        <v>2</v>
      </c>
      <c r="E4092">
        <v>2</v>
      </c>
      <c r="F4092">
        <v>0</v>
      </c>
      <c r="G4092">
        <v>2</v>
      </c>
      <c r="H4092">
        <v>86</v>
      </c>
      <c r="J4092">
        <v>91</v>
      </c>
      <c r="K4092">
        <v>86</v>
      </c>
      <c r="L4092">
        <v>86</v>
      </c>
      <c r="M4092">
        <v>85</v>
      </c>
      <c r="N4092">
        <v>82</v>
      </c>
      <c r="O4092">
        <v>85</v>
      </c>
      <c r="P4092">
        <v>82</v>
      </c>
      <c r="Q4092">
        <v>81</v>
      </c>
      <c r="R4092">
        <v>83</v>
      </c>
      <c r="T4092" s="34">
        <f>_xlfn.XLOOKUP(B4092,Demog!$A$2:$A$219,Demog!$P$2:$P$219,,,2)</f>
        <v>17729</v>
      </c>
      <c r="U4092" s="34">
        <f t="shared" si="63"/>
        <v>2</v>
      </c>
      <c r="V4092" s="13">
        <f>IF(OR(Table1[[#This Row],[7d_positivity_public]]=0,ISBLANK(Table1[[#This Row],[7d_positivity_public]])),"",(Table1[[#This Row],[7d_positivity_public]]-Table1[[#This Row],[7d_positivity_all]])/Table1[[#This Row],[7d_positivity_public]])</f>
        <v>0.5</v>
      </c>
      <c r="W4092">
        <v>1</v>
      </c>
    </row>
    <row r="4093" spans="1:23" x14ac:dyDescent="0.25">
      <c r="A4093" s="10">
        <v>44481</v>
      </c>
      <c r="B4093">
        <v>3113</v>
      </c>
      <c r="C4093" t="s">
        <v>171</v>
      </c>
      <c r="D4093">
        <v>2</v>
      </c>
      <c r="E4093">
        <v>6</v>
      </c>
      <c r="F4093">
        <v>-4</v>
      </c>
      <c r="G4093">
        <v>3</v>
      </c>
      <c r="H4093">
        <v>86</v>
      </c>
      <c r="J4093">
        <v>87</v>
      </c>
      <c r="K4093">
        <v>86</v>
      </c>
      <c r="L4093">
        <v>87</v>
      </c>
      <c r="M4093">
        <v>85</v>
      </c>
      <c r="N4093">
        <v>82</v>
      </c>
      <c r="O4093">
        <v>82</v>
      </c>
      <c r="P4093">
        <v>82</v>
      </c>
      <c r="Q4093">
        <v>81</v>
      </c>
      <c r="R4093">
        <v>83</v>
      </c>
      <c r="T4093" s="34">
        <f>_xlfn.XLOOKUP(B4093,Demog!$A$2:$A$219,Demog!$P$2:$P$219,,,2)</f>
        <v>23478</v>
      </c>
      <c r="U4093" s="34">
        <f t="shared" si="63"/>
        <v>3</v>
      </c>
      <c r="V4093" s="13">
        <f>IF(OR(Table1[[#This Row],[7d_positivity_public]]=0,ISBLANK(Table1[[#This Row],[7d_positivity_public]])),"",(Table1[[#This Row],[7d_positivity_public]]-Table1[[#This Row],[7d_positivity_all]])/Table1[[#This Row],[7d_positivity_public]])</f>
        <v>0.66666666666666663</v>
      </c>
      <c r="W4093">
        <v>1</v>
      </c>
    </row>
    <row r="4094" spans="1:23" x14ac:dyDescent="0.25">
      <c r="A4094" s="10">
        <v>44481</v>
      </c>
      <c r="B4094">
        <v>3114</v>
      </c>
      <c r="C4094" t="s">
        <v>172</v>
      </c>
      <c r="D4094">
        <v>1</v>
      </c>
      <c r="E4094">
        <v>2</v>
      </c>
      <c r="F4094">
        <v>-1</v>
      </c>
      <c r="G4094">
        <v>1</v>
      </c>
      <c r="H4094">
        <v>87</v>
      </c>
      <c r="J4094">
        <v>89</v>
      </c>
      <c r="K4094">
        <v>87</v>
      </c>
      <c r="L4094">
        <v>87</v>
      </c>
      <c r="M4094">
        <v>87</v>
      </c>
      <c r="N4094">
        <v>84</v>
      </c>
      <c r="O4094">
        <v>83</v>
      </c>
      <c r="P4094">
        <v>84</v>
      </c>
      <c r="Q4094">
        <v>82</v>
      </c>
      <c r="R4094">
        <v>85</v>
      </c>
      <c r="T4094" s="34">
        <f>_xlfn.XLOOKUP(B4094,Demog!$A$2:$A$219,Demog!$P$2:$P$219,,,2)</f>
        <v>32171</v>
      </c>
      <c r="U4094" s="34">
        <f t="shared" si="63"/>
        <v>2</v>
      </c>
      <c r="V4094" s="13">
        <f>IF(OR(Table1[[#This Row],[7d_positivity_public]]=0,ISBLANK(Table1[[#This Row],[7d_positivity_public]])),"",(Table1[[#This Row],[7d_positivity_public]]-Table1[[#This Row],[7d_positivity_all]])/Table1[[#This Row],[7d_positivity_public]])</f>
        <v>1</v>
      </c>
      <c r="W4094">
        <v>0</v>
      </c>
    </row>
    <row r="4095" spans="1:23" x14ac:dyDescent="0.25">
      <c r="A4095" s="10">
        <v>44481</v>
      </c>
      <c r="B4095">
        <v>3115</v>
      </c>
      <c r="C4095" t="s">
        <v>173</v>
      </c>
      <c r="D4095">
        <v>3</v>
      </c>
      <c r="E4095">
        <v>5</v>
      </c>
      <c r="F4095">
        <v>-2</v>
      </c>
      <c r="G4095">
        <v>2</v>
      </c>
      <c r="H4095">
        <v>91</v>
      </c>
      <c r="J4095">
        <v>93</v>
      </c>
      <c r="K4095">
        <v>91</v>
      </c>
      <c r="L4095">
        <v>90</v>
      </c>
      <c r="M4095">
        <v>92</v>
      </c>
      <c r="N4095">
        <v>88</v>
      </c>
      <c r="O4095">
        <v>89</v>
      </c>
      <c r="P4095">
        <v>88</v>
      </c>
      <c r="Q4095">
        <v>86</v>
      </c>
      <c r="R4095">
        <v>90</v>
      </c>
      <c r="T4095" s="34">
        <f>_xlfn.XLOOKUP(B4095,Demog!$A$2:$A$219,Demog!$P$2:$P$219,,,2)</f>
        <v>24774</v>
      </c>
      <c r="U4095" s="34">
        <f t="shared" si="63"/>
        <v>5</v>
      </c>
      <c r="V4095" s="13">
        <f>IF(OR(Table1[[#This Row],[7d_positivity_public]]=0,ISBLANK(Table1[[#This Row],[7d_positivity_public]])),"",(Table1[[#This Row],[7d_positivity_public]]-Table1[[#This Row],[7d_positivity_all]])/Table1[[#This Row],[7d_positivity_public]])</f>
        <v>0.5</v>
      </c>
      <c r="W4095">
        <v>1</v>
      </c>
    </row>
    <row r="4096" spans="1:23" x14ac:dyDescent="0.25">
      <c r="A4096" s="10">
        <v>44481</v>
      </c>
      <c r="B4096">
        <v>3116</v>
      </c>
      <c r="C4096" t="s">
        <v>174</v>
      </c>
      <c r="D4096">
        <v>3</v>
      </c>
      <c r="E4096">
        <v>6</v>
      </c>
      <c r="F4096">
        <v>-3</v>
      </c>
      <c r="G4096">
        <v>3</v>
      </c>
      <c r="H4096">
        <v>93</v>
      </c>
      <c r="J4096">
        <v>90</v>
      </c>
      <c r="K4096">
        <v>93</v>
      </c>
      <c r="L4096">
        <v>95</v>
      </c>
      <c r="M4096">
        <v>90</v>
      </c>
      <c r="N4096">
        <v>88</v>
      </c>
      <c r="O4096">
        <v>85</v>
      </c>
      <c r="P4096">
        <v>88</v>
      </c>
      <c r="Q4096">
        <v>89</v>
      </c>
      <c r="R4096">
        <v>87</v>
      </c>
      <c r="T4096" s="34">
        <f>_xlfn.XLOOKUP(B4096,Demog!$A$2:$A$219,Demog!$P$2:$P$219,,,2)</f>
        <v>24621</v>
      </c>
      <c r="U4096" s="34">
        <f t="shared" si="63"/>
        <v>5</v>
      </c>
      <c r="V4096" s="13">
        <f>IF(OR(Table1[[#This Row],[7d_positivity_public]]=0,ISBLANK(Table1[[#This Row],[7d_positivity_public]])),"",(Table1[[#This Row],[7d_positivity_public]]-Table1[[#This Row],[7d_positivity_all]])/Table1[[#This Row],[7d_positivity_public]])</f>
        <v>0.66666666666666663</v>
      </c>
      <c r="W4096">
        <v>1</v>
      </c>
    </row>
    <row r="4097" spans="1:23" x14ac:dyDescent="0.25">
      <c r="A4097" s="10">
        <v>44481</v>
      </c>
      <c r="B4097">
        <v>3117</v>
      </c>
      <c r="C4097" t="s">
        <v>175</v>
      </c>
      <c r="D4097">
        <v>7</v>
      </c>
      <c r="E4097">
        <v>4</v>
      </c>
      <c r="F4097">
        <v>3</v>
      </c>
      <c r="G4097">
        <v>4</v>
      </c>
      <c r="H4097">
        <v>91</v>
      </c>
      <c r="J4097">
        <v>87</v>
      </c>
      <c r="K4097">
        <v>91</v>
      </c>
      <c r="L4097">
        <v>92</v>
      </c>
      <c r="M4097">
        <v>91</v>
      </c>
      <c r="N4097">
        <v>86</v>
      </c>
      <c r="O4097">
        <v>81</v>
      </c>
      <c r="P4097">
        <v>87</v>
      </c>
      <c r="Q4097">
        <v>86</v>
      </c>
      <c r="R4097">
        <v>88</v>
      </c>
      <c r="T4097" s="34">
        <f>_xlfn.XLOOKUP(B4097,Demog!$A$2:$A$219,Demog!$P$2:$P$219,,,2)</f>
        <v>20949</v>
      </c>
      <c r="U4097" s="34">
        <f t="shared" si="63"/>
        <v>10</v>
      </c>
      <c r="V4097" s="13">
        <f>IF(OR(Table1[[#This Row],[7d_positivity_public]]=0,ISBLANK(Table1[[#This Row],[7d_positivity_public]])),"",(Table1[[#This Row],[7d_positivity_public]]-Table1[[#This Row],[7d_positivity_all]])/Table1[[#This Row],[7d_positivity_public]])</f>
        <v>0.25</v>
      </c>
      <c r="W4097">
        <v>3</v>
      </c>
    </row>
    <row r="4098" spans="1:23" x14ac:dyDescent="0.25">
      <c r="A4098" s="10">
        <v>44481</v>
      </c>
      <c r="B4098">
        <v>3211</v>
      </c>
      <c r="C4098" t="s">
        <v>176</v>
      </c>
      <c r="D4098">
        <v>5</v>
      </c>
      <c r="E4098">
        <v>10</v>
      </c>
      <c r="F4098">
        <v>-5</v>
      </c>
      <c r="G4098">
        <v>3</v>
      </c>
      <c r="H4098">
        <v>97</v>
      </c>
      <c r="J4098">
        <v>87</v>
      </c>
      <c r="K4098">
        <v>97</v>
      </c>
      <c r="L4098">
        <v>100</v>
      </c>
      <c r="M4098">
        <v>87</v>
      </c>
      <c r="N4098">
        <v>89</v>
      </c>
      <c r="O4098">
        <v>75</v>
      </c>
      <c r="P4098">
        <v>89</v>
      </c>
      <c r="Q4098">
        <v>93</v>
      </c>
      <c r="R4098">
        <v>83</v>
      </c>
      <c r="T4098" s="34">
        <f>_xlfn.XLOOKUP(B4098,Demog!$A$2:$A$219,Demog!$P$2:$P$219,,,2)</f>
        <v>41934</v>
      </c>
      <c r="U4098" s="34">
        <f t="shared" ref="U4098:U4161" si="64">ROUND(T4098*D4098/100000*7,0)</f>
        <v>15</v>
      </c>
      <c r="V4098" s="13">
        <f>IF(OR(Table1[[#This Row],[7d_positivity_public]]=0,ISBLANK(Table1[[#This Row],[7d_positivity_public]])),"",(Table1[[#This Row],[7d_positivity_public]]-Table1[[#This Row],[7d_positivity_all]])/Table1[[#This Row],[7d_positivity_public]])</f>
        <v>0.66666666666666663</v>
      </c>
      <c r="W4098">
        <v>1</v>
      </c>
    </row>
    <row r="4099" spans="1:23" x14ac:dyDescent="0.25">
      <c r="A4099" s="10">
        <v>44481</v>
      </c>
      <c r="B4099">
        <v>3212</v>
      </c>
      <c r="C4099" t="s">
        <v>177</v>
      </c>
      <c r="D4099">
        <v>6</v>
      </c>
      <c r="E4099">
        <v>7</v>
      </c>
      <c r="F4099">
        <v>-1</v>
      </c>
      <c r="G4099">
        <v>4</v>
      </c>
      <c r="H4099">
        <v>95</v>
      </c>
      <c r="J4099">
        <v>84</v>
      </c>
      <c r="K4099">
        <v>95</v>
      </c>
      <c r="L4099">
        <v>99</v>
      </c>
      <c r="M4099">
        <v>88</v>
      </c>
      <c r="N4099">
        <v>89</v>
      </c>
      <c r="O4099">
        <v>77</v>
      </c>
      <c r="P4099">
        <v>89</v>
      </c>
      <c r="Q4099">
        <v>92</v>
      </c>
      <c r="R4099">
        <v>85</v>
      </c>
      <c r="T4099" s="34">
        <f>_xlfn.XLOOKUP(B4099,Demog!$A$2:$A$219,Demog!$P$2:$P$219,,,2)</f>
        <v>47203</v>
      </c>
      <c r="U4099" s="34">
        <f t="shared" si="64"/>
        <v>20</v>
      </c>
      <c r="V4099" s="13">
        <f>IF(OR(Table1[[#This Row],[7d_positivity_public]]=0,ISBLANK(Table1[[#This Row],[7d_positivity_public]])),"",(Table1[[#This Row],[7d_positivity_public]]-Table1[[#This Row],[7d_positivity_all]])/Table1[[#This Row],[7d_positivity_public]])</f>
        <v>0.5</v>
      </c>
      <c r="W4099">
        <v>2</v>
      </c>
    </row>
    <row r="4100" spans="1:23" x14ac:dyDescent="0.25">
      <c r="A4100" s="10">
        <v>44481</v>
      </c>
      <c r="B4100">
        <v>3213</v>
      </c>
      <c r="C4100" t="s">
        <v>178</v>
      </c>
      <c r="D4100">
        <v>5</v>
      </c>
      <c r="E4100">
        <v>4</v>
      </c>
      <c r="F4100">
        <v>1</v>
      </c>
      <c r="G4100">
        <v>3</v>
      </c>
      <c r="H4100">
        <v>95</v>
      </c>
      <c r="J4100">
        <v>95</v>
      </c>
      <c r="K4100">
        <v>95</v>
      </c>
      <c r="L4100">
        <v>97</v>
      </c>
      <c r="M4100">
        <v>92</v>
      </c>
      <c r="N4100">
        <v>91</v>
      </c>
      <c r="O4100">
        <v>86</v>
      </c>
      <c r="P4100">
        <v>91</v>
      </c>
      <c r="Q4100">
        <v>92</v>
      </c>
      <c r="R4100">
        <v>90</v>
      </c>
      <c r="T4100" s="34">
        <f>_xlfn.XLOOKUP(B4100,Demog!$A$2:$A$219,Demog!$P$2:$P$219,,,2)</f>
        <v>32904</v>
      </c>
      <c r="U4100" s="34">
        <f t="shared" si="64"/>
        <v>12</v>
      </c>
      <c r="V4100" s="13">
        <f>IF(OR(Table1[[#This Row],[7d_positivity_public]]=0,ISBLANK(Table1[[#This Row],[7d_positivity_public]])),"",(Table1[[#This Row],[7d_positivity_public]]-Table1[[#This Row],[7d_positivity_all]])/Table1[[#This Row],[7d_positivity_public]])</f>
        <v>0.33333333333333331</v>
      </c>
      <c r="W4100">
        <v>2</v>
      </c>
    </row>
    <row r="4101" spans="1:23" x14ac:dyDescent="0.25">
      <c r="A4101" s="10">
        <v>44481</v>
      </c>
      <c r="B4101">
        <v>3221</v>
      </c>
      <c r="C4101" t="s">
        <v>179</v>
      </c>
      <c r="D4101">
        <v>23</v>
      </c>
      <c r="E4101">
        <v>37</v>
      </c>
      <c r="F4101">
        <v>-14</v>
      </c>
      <c r="G4101">
        <v>12</v>
      </c>
      <c r="H4101">
        <v>82</v>
      </c>
      <c r="J4101">
        <v>77</v>
      </c>
      <c r="K4101">
        <v>82</v>
      </c>
      <c r="L4101">
        <v>84</v>
      </c>
      <c r="M4101">
        <v>80</v>
      </c>
      <c r="N4101">
        <v>73</v>
      </c>
      <c r="O4101">
        <v>65</v>
      </c>
      <c r="P4101">
        <v>73</v>
      </c>
      <c r="Q4101">
        <v>73</v>
      </c>
      <c r="R4101">
        <v>73</v>
      </c>
      <c r="T4101" s="34">
        <f>_xlfn.XLOOKUP(B4101,Demog!$A$2:$A$219,Demog!$P$2:$P$219,,,2)</f>
        <v>19960</v>
      </c>
      <c r="U4101" s="34">
        <f t="shared" si="64"/>
        <v>32</v>
      </c>
      <c r="V4101" s="13">
        <f>IF(OR(Table1[[#This Row],[7d_positivity_public]]=0,ISBLANK(Table1[[#This Row],[7d_positivity_public]])),"",(Table1[[#This Row],[7d_positivity_public]]-Table1[[#This Row],[7d_positivity_all]])/Table1[[#This Row],[7d_positivity_public]])</f>
        <v>0.25</v>
      </c>
      <c r="W4101">
        <v>9</v>
      </c>
    </row>
    <row r="4102" spans="1:23" x14ac:dyDescent="0.25">
      <c r="A4102" s="10">
        <v>44481</v>
      </c>
      <c r="B4102">
        <v>3222</v>
      </c>
      <c r="C4102" t="s">
        <v>180</v>
      </c>
      <c r="D4102">
        <v>11</v>
      </c>
      <c r="E4102">
        <v>10</v>
      </c>
      <c r="F4102">
        <v>1</v>
      </c>
      <c r="G4102">
        <v>6</v>
      </c>
      <c r="H4102">
        <v>96</v>
      </c>
      <c r="J4102">
        <v>82</v>
      </c>
      <c r="K4102">
        <v>96</v>
      </c>
      <c r="L4102">
        <v>100</v>
      </c>
      <c r="M4102">
        <v>87</v>
      </c>
      <c r="N4102">
        <v>89</v>
      </c>
      <c r="O4102">
        <v>70</v>
      </c>
      <c r="P4102">
        <v>89</v>
      </c>
      <c r="Q4102">
        <v>92</v>
      </c>
      <c r="R4102">
        <v>83</v>
      </c>
      <c r="T4102" s="34">
        <f>_xlfn.XLOOKUP(B4102,Demog!$A$2:$A$219,Demog!$P$2:$P$219,,,2)</f>
        <v>12392</v>
      </c>
      <c r="U4102" s="34">
        <f t="shared" si="64"/>
        <v>10</v>
      </c>
      <c r="V4102" s="13">
        <f>IF(OR(Table1[[#This Row],[7d_positivity_public]]=0,ISBLANK(Table1[[#This Row],[7d_positivity_public]])),"",(Table1[[#This Row],[7d_positivity_public]]-Table1[[#This Row],[7d_positivity_all]])/Table1[[#This Row],[7d_positivity_public]])</f>
        <v>0.66666666666666663</v>
      </c>
      <c r="W4102">
        <v>2</v>
      </c>
    </row>
    <row r="4103" spans="1:23" x14ac:dyDescent="0.25">
      <c r="A4103" s="10">
        <v>44481</v>
      </c>
      <c r="B4103">
        <v>3223</v>
      </c>
      <c r="C4103" t="s">
        <v>181</v>
      </c>
      <c r="D4103">
        <v>9</v>
      </c>
      <c r="E4103">
        <v>11</v>
      </c>
      <c r="F4103">
        <v>-2</v>
      </c>
      <c r="G4103">
        <v>5</v>
      </c>
      <c r="H4103">
        <v>91</v>
      </c>
      <c r="J4103">
        <v>86</v>
      </c>
      <c r="K4103">
        <v>91</v>
      </c>
      <c r="L4103">
        <v>93</v>
      </c>
      <c r="M4103">
        <v>87</v>
      </c>
      <c r="N4103">
        <v>86</v>
      </c>
      <c r="O4103">
        <v>76</v>
      </c>
      <c r="P4103">
        <v>86</v>
      </c>
      <c r="Q4103">
        <v>87</v>
      </c>
      <c r="R4103">
        <v>84</v>
      </c>
      <c r="T4103" s="34">
        <f>_xlfn.XLOOKUP(B4103,Demog!$A$2:$A$219,Demog!$P$2:$P$219,,,2)</f>
        <v>29180</v>
      </c>
      <c r="U4103" s="34">
        <f t="shared" si="64"/>
        <v>18</v>
      </c>
      <c r="V4103" s="13">
        <f>IF(OR(Table1[[#This Row],[7d_positivity_public]]=0,ISBLANK(Table1[[#This Row],[7d_positivity_public]])),"",(Table1[[#This Row],[7d_positivity_public]]-Table1[[#This Row],[7d_positivity_all]])/Table1[[#This Row],[7d_positivity_public]])</f>
        <v>0.2</v>
      </c>
      <c r="W4103">
        <v>4</v>
      </c>
    </row>
    <row r="4104" spans="1:23" x14ac:dyDescent="0.25">
      <c r="A4104" s="10">
        <v>44481</v>
      </c>
      <c r="B4104">
        <v>3231</v>
      </c>
      <c r="C4104" t="s">
        <v>182</v>
      </c>
      <c r="D4104">
        <v>10</v>
      </c>
      <c r="E4104">
        <v>10</v>
      </c>
      <c r="F4104">
        <v>0</v>
      </c>
      <c r="G4104">
        <v>5</v>
      </c>
      <c r="H4104">
        <v>95</v>
      </c>
      <c r="J4104">
        <v>90</v>
      </c>
      <c r="K4104">
        <v>95</v>
      </c>
      <c r="L4104">
        <v>98</v>
      </c>
      <c r="M4104">
        <v>91</v>
      </c>
      <c r="N4104">
        <v>90</v>
      </c>
      <c r="O4104">
        <v>84</v>
      </c>
      <c r="P4104">
        <v>91</v>
      </c>
      <c r="Q4104">
        <v>92</v>
      </c>
      <c r="R4104">
        <v>89</v>
      </c>
      <c r="T4104" s="34">
        <f>_xlfn.XLOOKUP(B4104,Demog!$A$2:$A$219,Demog!$P$2:$P$219,,,2)</f>
        <v>18027</v>
      </c>
      <c r="U4104" s="34">
        <f t="shared" si="64"/>
        <v>13</v>
      </c>
      <c r="V4104" s="13">
        <f>IF(OR(Table1[[#This Row],[7d_positivity_public]]=0,ISBLANK(Table1[[#This Row],[7d_positivity_public]])),"",(Table1[[#This Row],[7d_positivity_public]]-Table1[[#This Row],[7d_positivity_all]])/Table1[[#This Row],[7d_positivity_public]])</f>
        <v>0.2</v>
      </c>
      <c r="W4104">
        <v>4</v>
      </c>
    </row>
    <row r="4105" spans="1:23" x14ac:dyDescent="0.25">
      <c r="A4105" s="10">
        <v>44481</v>
      </c>
      <c r="B4105">
        <v>3232</v>
      </c>
      <c r="C4105" t="s">
        <v>183</v>
      </c>
      <c r="D4105">
        <v>8</v>
      </c>
      <c r="E4105">
        <v>5</v>
      </c>
      <c r="F4105">
        <v>3</v>
      </c>
      <c r="G4105">
        <v>4</v>
      </c>
      <c r="H4105">
        <v>94</v>
      </c>
      <c r="J4105">
        <v>92</v>
      </c>
      <c r="K4105">
        <v>94</v>
      </c>
      <c r="L4105">
        <v>96</v>
      </c>
      <c r="M4105">
        <v>92</v>
      </c>
      <c r="N4105">
        <v>90</v>
      </c>
      <c r="O4105">
        <v>87</v>
      </c>
      <c r="P4105">
        <v>90</v>
      </c>
      <c r="Q4105">
        <v>90</v>
      </c>
      <c r="R4105">
        <v>90</v>
      </c>
      <c r="T4105" s="34">
        <f>_xlfn.XLOOKUP(B4105,Demog!$A$2:$A$219,Demog!$P$2:$P$219,,,2)</f>
        <v>34575</v>
      </c>
      <c r="U4105" s="34">
        <f t="shared" si="64"/>
        <v>19</v>
      </c>
      <c r="V4105" s="13">
        <f>IF(OR(Table1[[#This Row],[7d_positivity_public]]=0,ISBLANK(Table1[[#This Row],[7d_positivity_public]])),"",(Table1[[#This Row],[7d_positivity_public]]-Table1[[#This Row],[7d_positivity_all]])/Table1[[#This Row],[7d_positivity_public]])</f>
        <v>0.25</v>
      </c>
      <c r="W4105">
        <v>3</v>
      </c>
    </row>
    <row r="4106" spans="1:23" x14ac:dyDescent="0.25">
      <c r="A4106" s="10">
        <v>44481</v>
      </c>
      <c r="B4106">
        <v>3233</v>
      </c>
      <c r="C4106" t="s">
        <v>184</v>
      </c>
      <c r="D4106">
        <v>6</v>
      </c>
      <c r="E4106">
        <v>6</v>
      </c>
      <c r="F4106">
        <v>0</v>
      </c>
      <c r="G4106">
        <v>5</v>
      </c>
      <c r="H4106">
        <v>97</v>
      </c>
      <c r="J4106">
        <v>94</v>
      </c>
      <c r="K4106">
        <v>97</v>
      </c>
      <c r="L4106">
        <v>100</v>
      </c>
      <c r="M4106">
        <v>92</v>
      </c>
      <c r="N4106">
        <v>92</v>
      </c>
      <c r="O4106">
        <v>87</v>
      </c>
      <c r="P4106">
        <v>92</v>
      </c>
      <c r="Q4106">
        <v>95</v>
      </c>
      <c r="R4106">
        <v>89</v>
      </c>
      <c r="T4106" s="34">
        <f>_xlfn.XLOOKUP(B4106,Demog!$A$2:$A$219,Demog!$P$2:$P$219,,,2)</f>
        <v>51292</v>
      </c>
      <c r="U4106" s="34">
        <f t="shared" si="64"/>
        <v>22</v>
      </c>
      <c r="V4106" s="13">
        <f>IF(OR(Table1[[#This Row],[7d_positivity_public]]=0,ISBLANK(Table1[[#This Row],[7d_positivity_public]])),"",(Table1[[#This Row],[7d_positivity_public]]-Table1[[#This Row],[7d_positivity_all]])/Table1[[#This Row],[7d_positivity_public]])</f>
        <v>0.2</v>
      </c>
      <c r="W4106">
        <v>4</v>
      </c>
    </row>
    <row r="4107" spans="1:23" x14ac:dyDescent="0.25">
      <c r="A4107" s="10">
        <v>44481</v>
      </c>
      <c r="B4107">
        <v>3241</v>
      </c>
      <c r="C4107" t="s">
        <v>185</v>
      </c>
      <c r="D4107">
        <v>3</v>
      </c>
      <c r="E4107">
        <v>2</v>
      </c>
      <c r="F4107">
        <v>1</v>
      </c>
      <c r="G4107">
        <v>2</v>
      </c>
      <c r="H4107">
        <v>89</v>
      </c>
      <c r="J4107">
        <v>91</v>
      </c>
      <c r="K4107">
        <v>89</v>
      </c>
      <c r="L4107">
        <v>90</v>
      </c>
      <c r="M4107">
        <v>87</v>
      </c>
      <c r="N4107">
        <v>85</v>
      </c>
      <c r="O4107">
        <v>85</v>
      </c>
      <c r="P4107">
        <v>85</v>
      </c>
      <c r="Q4107">
        <v>84</v>
      </c>
      <c r="R4107">
        <v>85</v>
      </c>
      <c r="T4107" s="34">
        <f>_xlfn.XLOOKUP(B4107,Demog!$A$2:$A$219,Demog!$P$2:$P$219,,,2)</f>
        <v>37993</v>
      </c>
      <c r="U4107" s="34">
        <f t="shared" si="64"/>
        <v>8</v>
      </c>
      <c r="V4107" s="13">
        <f>IF(OR(Table1[[#This Row],[7d_positivity_public]]=0,ISBLANK(Table1[[#This Row],[7d_positivity_public]])),"",(Table1[[#This Row],[7d_positivity_public]]-Table1[[#This Row],[7d_positivity_all]])/Table1[[#This Row],[7d_positivity_public]])</f>
        <v>0.5</v>
      </c>
      <c r="W4107">
        <v>1</v>
      </c>
    </row>
    <row r="4108" spans="1:23" x14ac:dyDescent="0.25">
      <c r="A4108" s="10">
        <v>44481</v>
      </c>
      <c r="B4108">
        <v>3242</v>
      </c>
      <c r="C4108" t="s">
        <v>186</v>
      </c>
      <c r="D4108">
        <v>1</v>
      </c>
      <c r="E4108">
        <v>2</v>
      </c>
      <c r="F4108">
        <v>-1</v>
      </c>
      <c r="G4108">
        <v>1</v>
      </c>
      <c r="H4108">
        <v>93</v>
      </c>
      <c r="J4108">
        <v>94</v>
      </c>
      <c r="K4108">
        <v>93</v>
      </c>
      <c r="L4108">
        <v>94</v>
      </c>
      <c r="M4108">
        <v>91</v>
      </c>
      <c r="N4108">
        <v>88</v>
      </c>
      <c r="O4108">
        <v>89</v>
      </c>
      <c r="P4108">
        <v>88</v>
      </c>
      <c r="Q4108">
        <v>88</v>
      </c>
      <c r="R4108">
        <v>89</v>
      </c>
      <c r="T4108" s="34">
        <f>_xlfn.XLOOKUP(B4108,Demog!$A$2:$A$219,Demog!$P$2:$P$219,,,2)</f>
        <v>34483</v>
      </c>
      <c r="U4108" s="34">
        <f t="shared" si="64"/>
        <v>2</v>
      </c>
      <c r="V4108" s="13">
        <f>IF(OR(Table1[[#This Row],[7d_positivity_public]]=0,ISBLANK(Table1[[#This Row],[7d_positivity_public]])),"",(Table1[[#This Row],[7d_positivity_public]]-Table1[[#This Row],[7d_positivity_all]])/Table1[[#This Row],[7d_positivity_public]])</f>
        <v>1</v>
      </c>
      <c r="W4108">
        <v>0</v>
      </c>
    </row>
    <row r="4109" spans="1:23" x14ac:dyDescent="0.25">
      <c r="A4109" s="10">
        <v>44481</v>
      </c>
      <c r="B4109">
        <v>3243</v>
      </c>
      <c r="C4109" t="s">
        <v>187</v>
      </c>
      <c r="D4109">
        <v>2</v>
      </c>
      <c r="E4109">
        <v>4</v>
      </c>
      <c r="F4109">
        <v>-2</v>
      </c>
      <c r="G4109">
        <v>1</v>
      </c>
      <c r="H4109">
        <v>96</v>
      </c>
      <c r="J4109">
        <v>94</v>
      </c>
      <c r="K4109">
        <v>96</v>
      </c>
      <c r="L4109">
        <v>99</v>
      </c>
      <c r="M4109">
        <v>86</v>
      </c>
      <c r="N4109">
        <v>93</v>
      </c>
      <c r="O4109">
        <v>86</v>
      </c>
      <c r="P4109">
        <v>93</v>
      </c>
      <c r="Q4109">
        <v>97</v>
      </c>
      <c r="R4109">
        <v>82</v>
      </c>
      <c r="T4109" s="34">
        <f>_xlfn.XLOOKUP(B4109,Demog!$A$2:$A$219,Demog!$P$2:$P$219,,,2)</f>
        <v>15890</v>
      </c>
      <c r="U4109" s="34">
        <f t="shared" si="64"/>
        <v>2</v>
      </c>
      <c r="V4109" s="13">
        <f>IF(OR(Table1[[#This Row],[7d_positivity_public]]=0,ISBLANK(Table1[[#This Row],[7d_positivity_public]])),"",(Table1[[#This Row],[7d_positivity_public]]-Table1[[#This Row],[7d_positivity_all]])/Table1[[#This Row],[7d_positivity_public]])</f>
        <v>1</v>
      </c>
      <c r="W4109">
        <v>0</v>
      </c>
    </row>
    <row r="4110" spans="1:23" x14ac:dyDescent="0.25">
      <c r="A4110" s="10">
        <v>44481</v>
      </c>
      <c r="B4110">
        <v>3244</v>
      </c>
      <c r="C4110" t="s">
        <v>188</v>
      </c>
      <c r="D4110">
        <v>2</v>
      </c>
      <c r="E4110">
        <v>4</v>
      </c>
      <c r="F4110">
        <v>-2</v>
      </c>
      <c r="G4110">
        <v>1</v>
      </c>
      <c r="H4110">
        <v>96</v>
      </c>
      <c r="J4110">
        <v>93</v>
      </c>
      <c r="K4110">
        <v>96</v>
      </c>
      <c r="L4110">
        <v>99</v>
      </c>
      <c r="M4110">
        <v>92</v>
      </c>
      <c r="N4110">
        <v>91</v>
      </c>
      <c r="O4110">
        <v>87</v>
      </c>
      <c r="P4110">
        <v>92</v>
      </c>
      <c r="Q4110">
        <v>93</v>
      </c>
      <c r="R4110">
        <v>89</v>
      </c>
      <c r="T4110" s="34">
        <f>_xlfn.XLOOKUP(B4110,Demog!$A$2:$A$219,Demog!$P$2:$P$219,,,2)</f>
        <v>42812</v>
      </c>
      <c r="U4110" s="34">
        <f t="shared" si="64"/>
        <v>6</v>
      </c>
      <c r="V4110" s="13">
        <f>IF(OR(Table1[[#This Row],[7d_positivity_public]]=0,ISBLANK(Table1[[#This Row],[7d_positivity_public]])),"",(Table1[[#This Row],[7d_positivity_public]]-Table1[[#This Row],[7d_positivity_all]])/Table1[[#This Row],[7d_positivity_public]])</f>
        <v>0</v>
      </c>
      <c r="W4110">
        <v>1</v>
      </c>
    </row>
    <row r="4111" spans="1:23" x14ac:dyDescent="0.25">
      <c r="A4111" s="10">
        <v>44481</v>
      </c>
      <c r="B4111">
        <v>3251</v>
      </c>
      <c r="C4111" t="s">
        <v>189</v>
      </c>
      <c r="D4111">
        <v>4</v>
      </c>
      <c r="E4111">
        <v>4</v>
      </c>
      <c r="F4111">
        <v>0</v>
      </c>
      <c r="G4111">
        <v>3</v>
      </c>
      <c r="H4111">
        <v>95</v>
      </c>
      <c r="J4111">
        <v>94</v>
      </c>
      <c r="K4111">
        <v>95</v>
      </c>
      <c r="L4111">
        <v>98</v>
      </c>
      <c r="M4111">
        <v>92</v>
      </c>
      <c r="N4111">
        <v>91</v>
      </c>
      <c r="O4111">
        <v>90</v>
      </c>
      <c r="P4111">
        <v>91</v>
      </c>
      <c r="Q4111">
        <v>92</v>
      </c>
      <c r="R4111">
        <v>89</v>
      </c>
      <c r="T4111" s="34">
        <f>_xlfn.XLOOKUP(B4111,Demog!$A$2:$A$219,Demog!$P$2:$P$219,,,2)</f>
        <v>31755</v>
      </c>
      <c r="U4111" s="34">
        <f t="shared" si="64"/>
        <v>9</v>
      </c>
      <c r="V4111" s="13">
        <f>IF(OR(Table1[[#This Row],[7d_positivity_public]]=0,ISBLANK(Table1[[#This Row],[7d_positivity_public]])),"",(Table1[[#This Row],[7d_positivity_public]]-Table1[[#This Row],[7d_positivity_all]])/Table1[[#This Row],[7d_positivity_public]])</f>
        <v>0.66666666666666663</v>
      </c>
      <c r="W4111">
        <v>1</v>
      </c>
    </row>
    <row r="4112" spans="1:23" x14ac:dyDescent="0.25">
      <c r="A4112" s="10">
        <v>44481</v>
      </c>
      <c r="B4112">
        <v>3252</v>
      </c>
      <c r="C4112" t="s">
        <v>190</v>
      </c>
      <c r="D4112">
        <v>5</v>
      </c>
      <c r="E4112">
        <v>13</v>
      </c>
      <c r="F4112">
        <v>-8</v>
      </c>
      <c r="G4112">
        <v>2</v>
      </c>
      <c r="H4112">
        <v>95</v>
      </c>
      <c r="J4112">
        <v>90</v>
      </c>
      <c r="K4112">
        <v>95</v>
      </c>
      <c r="L4112">
        <v>97</v>
      </c>
      <c r="M4112">
        <v>90</v>
      </c>
      <c r="N4112">
        <v>90</v>
      </c>
      <c r="O4112">
        <v>83</v>
      </c>
      <c r="P4112">
        <v>90</v>
      </c>
      <c r="Q4112">
        <v>92</v>
      </c>
      <c r="R4112">
        <v>86</v>
      </c>
      <c r="T4112" s="34">
        <f>_xlfn.XLOOKUP(B4112,Demog!$A$2:$A$219,Demog!$P$2:$P$219,,,2)</f>
        <v>32807</v>
      </c>
      <c r="U4112" s="34">
        <f t="shared" si="64"/>
        <v>11</v>
      </c>
      <c r="V4112" s="13">
        <f>IF(OR(Table1[[#This Row],[7d_positivity_public]]=0,ISBLANK(Table1[[#This Row],[7d_positivity_public]])),"",(Table1[[#This Row],[7d_positivity_public]]-Table1[[#This Row],[7d_positivity_all]])/Table1[[#This Row],[7d_positivity_public]])</f>
        <v>0</v>
      </c>
      <c r="W4112">
        <v>2</v>
      </c>
    </row>
    <row r="4113" spans="1:23" x14ac:dyDescent="0.25">
      <c r="A4113" s="10">
        <v>44481</v>
      </c>
      <c r="B4113">
        <v>3253</v>
      </c>
      <c r="C4113" t="s">
        <v>191</v>
      </c>
      <c r="D4113">
        <v>2</v>
      </c>
      <c r="E4113">
        <v>7</v>
      </c>
      <c r="F4113">
        <v>-5</v>
      </c>
      <c r="G4113">
        <v>1</v>
      </c>
      <c r="H4113">
        <v>95</v>
      </c>
      <c r="J4113">
        <v>94</v>
      </c>
      <c r="K4113">
        <v>95</v>
      </c>
      <c r="L4113">
        <v>98</v>
      </c>
      <c r="M4113">
        <v>91</v>
      </c>
      <c r="N4113">
        <v>91</v>
      </c>
      <c r="O4113">
        <v>89</v>
      </c>
      <c r="P4113">
        <v>91</v>
      </c>
      <c r="Q4113">
        <v>93</v>
      </c>
      <c r="R4113">
        <v>89</v>
      </c>
      <c r="T4113" s="34">
        <f>_xlfn.XLOOKUP(B4113,Demog!$A$2:$A$219,Demog!$P$2:$P$219,,,2)</f>
        <v>31246</v>
      </c>
      <c r="U4113" s="34">
        <f t="shared" si="64"/>
        <v>4</v>
      </c>
      <c r="V4113" s="13">
        <f>IF(OR(Table1[[#This Row],[7d_positivity_public]]=0,ISBLANK(Table1[[#This Row],[7d_positivity_public]])),"",(Table1[[#This Row],[7d_positivity_public]]-Table1[[#This Row],[7d_positivity_all]])/Table1[[#This Row],[7d_positivity_public]])</f>
        <v>0</v>
      </c>
      <c r="W4113">
        <v>1</v>
      </c>
    </row>
    <row r="4114" spans="1:23" x14ac:dyDescent="0.25">
      <c r="A4114" s="10">
        <v>44481</v>
      </c>
      <c r="B4114">
        <v>3261</v>
      </c>
      <c r="C4114" t="s">
        <v>192</v>
      </c>
      <c r="D4114">
        <v>7</v>
      </c>
      <c r="E4114">
        <v>6</v>
      </c>
      <c r="F4114">
        <v>1</v>
      </c>
      <c r="G4114">
        <v>4</v>
      </c>
      <c r="H4114">
        <v>93</v>
      </c>
      <c r="J4114">
        <v>90</v>
      </c>
      <c r="K4114">
        <v>93</v>
      </c>
      <c r="L4114">
        <v>95</v>
      </c>
      <c r="M4114">
        <v>91</v>
      </c>
      <c r="N4114">
        <v>89</v>
      </c>
      <c r="O4114">
        <v>85</v>
      </c>
      <c r="P4114">
        <v>89</v>
      </c>
      <c r="Q4114">
        <v>90</v>
      </c>
      <c r="R4114">
        <v>89</v>
      </c>
      <c r="T4114" s="34">
        <f>_xlfn.XLOOKUP(B4114,Demog!$A$2:$A$219,Demog!$P$2:$P$219,,,2)</f>
        <v>29561</v>
      </c>
      <c r="U4114" s="34">
        <f t="shared" si="64"/>
        <v>14</v>
      </c>
      <c r="V4114" s="13">
        <f>IF(OR(Table1[[#This Row],[7d_positivity_public]]=0,ISBLANK(Table1[[#This Row],[7d_positivity_public]])),"",(Table1[[#This Row],[7d_positivity_public]]-Table1[[#This Row],[7d_positivity_all]])/Table1[[#This Row],[7d_positivity_public]])</f>
        <v>0.25</v>
      </c>
      <c r="W4114">
        <v>3</v>
      </c>
    </row>
    <row r="4115" spans="1:23" x14ac:dyDescent="0.25">
      <c r="A4115" s="10">
        <v>44481</v>
      </c>
      <c r="B4115">
        <v>3262</v>
      </c>
      <c r="C4115" t="s">
        <v>193</v>
      </c>
      <c r="D4115">
        <v>5</v>
      </c>
      <c r="E4115">
        <v>3</v>
      </c>
      <c r="F4115">
        <v>2</v>
      </c>
      <c r="G4115">
        <v>3</v>
      </c>
      <c r="H4115">
        <v>91</v>
      </c>
      <c r="J4115">
        <v>91</v>
      </c>
      <c r="K4115">
        <v>91</v>
      </c>
      <c r="L4115">
        <v>95</v>
      </c>
      <c r="M4115">
        <v>86</v>
      </c>
      <c r="N4115">
        <v>86</v>
      </c>
      <c r="O4115">
        <v>85</v>
      </c>
      <c r="P4115">
        <v>86</v>
      </c>
      <c r="Q4115">
        <v>88</v>
      </c>
      <c r="R4115">
        <v>83</v>
      </c>
      <c r="T4115" s="34">
        <f>_xlfn.XLOOKUP(B4115,Demog!$A$2:$A$219,Demog!$P$2:$P$219,,,2)</f>
        <v>37453</v>
      </c>
      <c r="U4115" s="34">
        <f t="shared" si="64"/>
        <v>13</v>
      </c>
      <c r="V4115" s="13">
        <f>IF(OR(Table1[[#This Row],[7d_positivity_public]]=0,ISBLANK(Table1[[#This Row],[7d_positivity_public]])),"",(Table1[[#This Row],[7d_positivity_public]]-Table1[[#This Row],[7d_positivity_all]])/Table1[[#This Row],[7d_positivity_public]])</f>
        <v>0.33333333333333331</v>
      </c>
      <c r="W4115">
        <v>2</v>
      </c>
    </row>
    <row r="4116" spans="1:23" x14ac:dyDescent="0.25">
      <c r="A4116" s="10">
        <v>44481</v>
      </c>
      <c r="B4116">
        <v>3263</v>
      </c>
      <c r="C4116" t="s">
        <v>194</v>
      </c>
      <c r="D4116">
        <v>7</v>
      </c>
      <c r="E4116">
        <v>7</v>
      </c>
      <c r="F4116">
        <v>0</v>
      </c>
      <c r="G4116">
        <v>5</v>
      </c>
      <c r="H4116">
        <v>97</v>
      </c>
      <c r="J4116">
        <v>92</v>
      </c>
      <c r="K4116">
        <v>97</v>
      </c>
      <c r="L4116">
        <v>100</v>
      </c>
      <c r="M4116">
        <v>93</v>
      </c>
      <c r="N4116">
        <v>91</v>
      </c>
      <c r="O4116">
        <v>85</v>
      </c>
      <c r="P4116">
        <v>91</v>
      </c>
      <c r="Q4116">
        <v>92</v>
      </c>
      <c r="R4116">
        <v>90</v>
      </c>
      <c r="T4116" s="34">
        <f>_xlfn.XLOOKUP(B4116,Demog!$A$2:$A$219,Demog!$P$2:$P$219,,,2)</f>
        <v>36496</v>
      </c>
      <c r="U4116" s="34">
        <f t="shared" si="64"/>
        <v>18</v>
      </c>
      <c r="V4116" s="13">
        <f>IF(OR(Table1[[#This Row],[7d_positivity_public]]=0,ISBLANK(Table1[[#This Row],[7d_positivity_public]])),"",(Table1[[#This Row],[7d_positivity_public]]-Table1[[#This Row],[7d_positivity_all]])/Table1[[#This Row],[7d_positivity_public]])</f>
        <v>0.4</v>
      </c>
      <c r="W4116">
        <v>3</v>
      </c>
    </row>
    <row r="4117" spans="1:23" x14ac:dyDescent="0.25">
      <c r="A4117" s="10">
        <v>44481</v>
      </c>
      <c r="B4117">
        <v>3264</v>
      </c>
      <c r="C4117" t="s">
        <v>195</v>
      </c>
      <c r="D4117">
        <v>4</v>
      </c>
      <c r="E4117">
        <v>6</v>
      </c>
      <c r="F4117">
        <v>-2</v>
      </c>
      <c r="G4117">
        <v>4</v>
      </c>
      <c r="H4117">
        <v>94</v>
      </c>
      <c r="J4117">
        <v>92</v>
      </c>
      <c r="K4117">
        <v>94</v>
      </c>
      <c r="L4117">
        <v>97</v>
      </c>
      <c r="M4117">
        <v>92</v>
      </c>
      <c r="N4117">
        <v>89</v>
      </c>
      <c r="O4117">
        <v>86</v>
      </c>
      <c r="P4117">
        <v>90</v>
      </c>
      <c r="Q4117">
        <v>90</v>
      </c>
      <c r="R4117">
        <v>89</v>
      </c>
      <c r="T4117" s="34">
        <f>_xlfn.XLOOKUP(B4117,Demog!$A$2:$A$219,Demog!$P$2:$P$219,,,2)</f>
        <v>31065</v>
      </c>
      <c r="U4117" s="34">
        <f t="shared" si="64"/>
        <v>9</v>
      </c>
      <c r="V4117" s="13">
        <f>IF(OR(Table1[[#This Row],[7d_positivity_public]]=0,ISBLANK(Table1[[#This Row],[7d_positivity_public]])),"",(Table1[[#This Row],[7d_positivity_public]]-Table1[[#This Row],[7d_positivity_all]])/Table1[[#This Row],[7d_positivity_public]])</f>
        <v>0.25</v>
      </c>
      <c r="W4117">
        <v>3</v>
      </c>
    </row>
    <row r="4118" spans="1:23" x14ac:dyDescent="0.25">
      <c r="A4118" s="10">
        <v>44481</v>
      </c>
      <c r="B4118">
        <v>3311</v>
      </c>
      <c r="C4118" t="s">
        <v>196</v>
      </c>
      <c r="D4118">
        <v>8</v>
      </c>
      <c r="E4118">
        <v>6</v>
      </c>
      <c r="F4118">
        <v>2</v>
      </c>
      <c r="G4118">
        <v>4</v>
      </c>
      <c r="H4118">
        <v>93</v>
      </c>
      <c r="J4118">
        <v>92</v>
      </c>
      <c r="K4118">
        <v>93</v>
      </c>
      <c r="L4118">
        <v>94</v>
      </c>
      <c r="M4118">
        <v>92</v>
      </c>
      <c r="N4118">
        <v>88</v>
      </c>
      <c r="O4118">
        <v>87</v>
      </c>
      <c r="P4118">
        <v>89</v>
      </c>
      <c r="Q4118">
        <v>88</v>
      </c>
      <c r="R4118">
        <v>89</v>
      </c>
      <c r="T4118" s="34">
        <f>_xlfn.XLOOKUP(B4118,Demog!$A$2:$A$219,Demog!$P$2:$P$219,,,2)</f>
        <v>19230</v>
      </c>
      <c r="U4118" s="34">
        <f t="shared" si="64"/>
        <v>11</v>
      </c>
      <c r="V4118" s="13">
        <f>IF(OR(Table1[[#This Row],[7d_positivity_public]]=0,ISBLANK(Table1[[#This Row],[7d_positivity_public]])),"",(Table1[[#This Row],[7d_positivity_public]]-Table1[[#This Row],[7d_positivity_all]])/Table1[[#This Row],[7d_positivity_public]])</f>
        <v>0.25</v>
      </c>
      <c r="W4118">
        <v>3</v>
      </c>
    </row>
    <row r="4119" spans="1:23" x14ac:dyDescent="0.25">
      <c r="A4119" s="10">
        <v>44481</v>
      </c>
      <c r="B4119">
        <v>3312</v>
      </c>
      <c r="C4119" t="s">
        <v>197</v>
      </c>
      <c r="D4119">
        <v>4</v>
      </c>
      <c r="E4119">
        <v>7</v>
      </c>
      <c r="F4119">
        <v>-3</v>
      </c>
      <c r="G4119">
        <v>2</v>
      </c>
      <c r="H4119">
        <v>93</v>
      </c>
      <c r="J4119">
        <v>99</v>
      </c>
      <c r="K4119">
        <v>93</v>
      </c>
      <c r="L4119">
        <v>94</v>
      </c>
      <c r="M4119">
        <v>91</v>
      </c>
      <c r="N4119">
        <v>88</v>
      </c>
      <c r="O4119">
        <v>85</v>
      </c>
      <c r="P4119">
        <v>88</v>
      </c>
      <c r="Q4119">
        <v>88</v>
      </c>
      <c r="R4119">
        <v>88</v>
      </c>
      <c r="T4119" s="34">
        <f>_xlfn.XLOOKUP(B4119,Demog!$A$2:$A$219,Demog!$P$2:$P$219,,,2)</f>
        <v>34244</v>
      </c>
      <c r="U4119" s="34">
        <f t="shared" si="64"/>
        <v>10</v>
      </c>
      <c r="V4119" s="13">
        <f>IF(OR(Table1[[#This Row],[7d_positivity_public]]=0,ISBLANK(Table1[[#This Row],[7d_positivity_public]])),"",(Table1[[#This Row],[7d_positivity_public]]-Table1[[#This Row],[7d_positivity_all]])/Table1[[#This Row],[7d_positivity_public]])</f>
        <v>0</v>
      </c>
      <c r="W4119">
        <v>2</v>
      </c>
    </row>
    <row r="4120" spans="1:23" x14ac:dyDescent="0.25">
      <c r="A4120" s="10">
        <v>44481</v>
      </c>
      <c r="B4120">
        <v>3313</v>
      </c>
      <c r="C4120" t="s">
        <v>198</v>
      </c>
      <c r="D4120">
        <v>9</v>
      </c>
      <c r="E4120">
        <v>8</v>
      </c>
      <c r="F4120">
        <v>1</v>
      </c>
      <c r="G4120">
        <v>3</v>
      </c>
      <c r="H4120">
        <v>94</v>
      </c>
      <c r="J4120">
        <v>95</v>
      </c>
      <c r="K4120">
        <v>94</v>
      </c>
      <c r="L4120">
        <v>94</v>
      </c>
      <c r="M4120">
        <v>94</v>
      </c>
      <c r="N4120">
        <v>91</v>
      </c>
      <c r="O4120">
        <v>90</v>
      </c>
      <c r="P4120">
        <v>91</v>
      </c>
      <c r="Q4120">
        <v>89</v>
      </c>
      <c r="R4120">
        <v>92</v>
      </c>
      <c r="T4120" s="34">
        <f>_xlfn.XLOOKUP(B4120,Demog!$A$2:$A$219,Demog!$P$2:$P$219,,,2)</f>
        <v>29808</v>
      </c>
      <c r="U4120" s="34">
        <f t="shared" si="64"/>
        <v>19</v>
      </c>
      <c r="V4120" s="13">
        <f>IF(OR(Table1[[#This Row],[7d_positivity_public]]=0,ISBLANK(Table1[[#This Row],[7d_positivity_public]])),"",(Table1[[#This Row],[7d_positivity_public]]-Table1[[#This Row],[7d_positivity_all]])/Table1[[#This Row],[7d_positivity_public]])</f>
        <v>0</v>
      </c>
      <c r="W4120">
        <v>3</v>
      </c>
    </row>
    <row r="4121" spans="1:23" x14ac:dyDescent="0.25">
      <c r="A4121" s="10">
        <v>44481</v>
      </c>
      <c r="B4121">
        <v>3314</v>
      </c>
      <c r="C4121" t="s">
        <v>199</v>
      </c>
      <c r="D4121">
        <v>3</v>
      </c>
      <c r="E4121">
        <v>6</v>
      </c>
      <c r="F4121">
        <v>-3</v>
      </c>
      <c r="G4121">
        <v>1</v>
      </c>
      <c r="H4121">
        <v>93</v>
      </c>
      <c r="J4121">
        <v>92</v>
      </c>
      <c r="K4121">
        <v>93</v>
      </c>
      <c r="L4121">
        <v>92</v>
      </c>
      <c r="M4121">
        <v>94</v>
      </c>
      <c r="N4121">
        <v>90</v>
      </c>
      <c r="O4121">
        <v>87</v>
      </c>
      <c r="P4121">
        <v>90</v>
      </c>
      <c r="Q4121">
        <v>87</v>
      </c>
      <c r="R4121">
        <v>93</v>
      </c>
      <c r="T4121" s="34">
        <f>_xlfn.XLOOKUP(B4121,Demog!$A$2:$A$219,Demog!$P$2:$P$219,,,2)</f>
        <v>29271</v>
      </c>
      <c r="U4121" s="34">
        <f t="shared" si="64"/>
        <v>6</v>
      </c>
      <c r="V4121" s="13">
        <f>IF(OR(Table1[[#This Row],[7d_positivity_public]]=0,ISBLANK(Table1[[#This Row],[7d_positivity_public]])),"",(Table1[[#This Row],[7d_positivity_public]]-Table1[[#This Row],[7d_positivity_all]])/Table1[[#This Row],[7d_positivity_public]])</f>
        <v>0</v>
      </c>
      <c r="W4121">
        <v>1</v>
      </c>
    </row>
    <row r="4122" spans="1:23" x14ac:dyDescent="0.25">
      <c r="A4122" s="10">
        <v>44481</v>
      </c>
      <c r="B4122">
        <v>3315</v>
      </c>
      <c r="C4122" t="s">
        <v>200</v>
      </c>
      <c r="D4122">
        <v>4</v>
      </c>
      <c r="E4122">
        <v>13</v>
      </c>
      <c r="F4122">
        <v>-9</v>
      </c>
      <c r="G4122">
        <v>2</v>
      </c>
      <c r="H4122">
        <v>95</v>
      </c>
      <c r="J4122">
        <v>95</v>
      </c>
      <c r="K4122">
        <v>95</v>
      </c>
      <c r="L4122">
        <v>96</v>
      </c>
      <c r="M4122">
        <v>94</v>
      </c>
      <c r="N4122">
        <v>91</v>
      </c>
      <c r="O4122">
        <v>89</v>
      </c>
      <c r="P4122">
        <v>91</v>
      </c>
      <c r="Q4122">
        <v>90</v>
      </c>
      <c r="R4122">
        <v>91</v>
      </c>
      <c r="T4122" s="34">
        <f>_xlfn.XLOOKUP(B4122,Demog!$A$2:$A$219,Demog!$P$2:$P$219,,,2)</f>
        <v>28839</v>
      </c>
      <c r="U4122" s="34">
        <f t="shared" si="64"/>
        <v>8</v>
      </c>
      <c r="V4122" s="13">
        <f>IF(OR(Table1[[#This Row],[7d_positivity_public]]=0,ISBLANK(Table1[[#This Row],[7d_positivity_public]])),"",(Table1[[#This Row],[7d_positivity_public]]-Table1[[#This Row],[7d_positivity_all]])/Table1[[#This Row],[7d_positivity_public]])</f>
        <v>0.5</v>
      </c>
      <c r="W4122">
        <v>1</v>
      </c>
    </row>
    <row r="4123" spans="1:23" x14ac:dyDescent="0.25">
      <c r="A4123" s="10">
        <v>44481</v>
      </c>
      <c r="B4123">
        <v>3321</v>
      </c>
      <c r="C4123" t="s">
        <v>201</v>
      </c>
      <c r="D4123">
        <v>5</v>
      </c>
      <c r="E4123">
        <v>2</v>
      </c>
      <c r="F4123">
        <v>3</v>
      </c>
      <c r="G4123">
        <v>4</v>
      </c>
      <c r="H4123">
        <v>91</v>
      </c>
      <c r="J4123">
        <v>92</v>
      </c>
      <c r="K4123">
        <v>91</v>
      </c>
      <c r="L4123">
        <v>90</v>
      </c>
      <c r="M4123">
        <v>91</v>
      </c>
      <c r="N4123">
        <v>86</v>
      </c>
      <c r="O4123">
        <v>84</v>
      </c>
      <c r="P4123">
        <v>86</v>
      </c>
      <c r="Q4123">
        <v>83</v>
      </c>
      <c r="R4123">
        <v>88</v>
      </c>
      <c r="T4123" s="34">
        <f>_xlfn.XLOOKUP(B4123,Demog!$A$2:$A$219,Demog!$P$2:$P$219,,,2)</f>
        <v>19412</v>
      </c>
      <c r="U4123" s="34">
        <f t="shared" si="64"/>
        <v>7</v>
      </c>
      <c r="V4123" s="13">
        <f>IF(OR(Table1[[#This Row],[7d_positivity_public]]=0,ISBLANK(Table1[[#This Row],[7d_positivity_public]])),"",(Table1[[#This Row],[7d_positivity_public]]-Table1[[#This Row],[7d_positivity_all]])/Table1[[#This Row],[7d_positivity_public]])</f>
        <v>0.5</v>
      </c>
      <c r="W4123">
        <v>2</v>
      </c>
    </row>
    <row r="4124" spans="1:23" x14ac:dyDescent="0.25">
      <c r="A4124" s="10">
        <v>44481</v>
      </c>
      <c r="B4124">
        <v>3322</v>
      </c>
      <c r="C4124" t="s">
        <v>202</v>
      </c>
      <c r="D4124">
        <v>1</v>
      </c>
      <c r="E4124">
        <v>6</v>
      </c>
      <c r="F4124">
        <v>-5</v>
      </c>
      <c r="G4124">
        <v>2</v>
      </c>
      <c r="H4124">
        <v>89</v>
      </c>
      <c r="J4124">
        <v>91</v>
      </c>
      <c r="K4124">
        <v>88</v>
      </c>
      <c r="L4124">
        <v>86</v>
      </c>
      <c r="M4124">
        <v>90</v>
      </c>
      <c r="N4124">
        <v>84</v>
      </c>
      <c r="O4124">
        <v>83</v>
      </c>
      <c r="P4124">
        <v>84</v>
      </c>
      <c r="Q4124">
        <v>80</v>
      </c>
      <c r="R4124">
        <v>87</v>
      </c>
      <c r="T4124" s="34">
        <f>_xlfn.XLOOKUP(B4124,Demog!$A$2:$A$219,Demog!$P$2:$P$219,,,2)</f>
        <v>25992</v>
      </c>
      <c r="U4124" s="34">
        <f t="shared" si="64"/>
        <v>2</v>
      </c>
      <c r="V4124" s="13">
        <f>IF(OR(Table1[[#This Row],[7d_positivity_public]]=0,ISBLANK(Table1[[#This Row],[7d_positivity_public]])),"",(Table1[[#This Row],[7d_positivity_public]]-Table1[[#This Row],[7d_positivity_all]])/Table1[[#This Row],[7d_positivity_public]])</f>
        <v>0.5</v>
      </c>
      <c r="W4124">
        <v>1</v>
      </c>
    </row>
    <row r="4125" spans="1:23" x14ac:dyDescent="0.25">
      <c r="A4125" s="10">
        <v>44481</v>
      </c>
      <c r="B4125">
        <v>3323</v>
      </c>
      <c r="C4125" t="s">
        <v>203</v>
      </c>
      <c r="D4125">
        <v>0</v>
      </c>
      <c r="E4125">
        <v>5</v>
      </c>
      <c r="F4125">
        <v>-5</v>
      </c>
      <c r="G4125">
        <v>0</v>
      </c>
      <c r="H4125">
        <v>90</v>
      </c>
      <c r="J4125">
        <v>84</v>
      </c>
      <c r="K4125">
        <v>90</v>
      </c>
      <c r="L4125">
        <v>88</v>
      </c>
      <c r="M4125">
        <v>91</v>
      </c>
      <c r="N4125">
        <v>85</v>
      </c>
      <c r="O4125">
        <v>79</v>
      </c>
      <c r="P4125">
        <v>86</v>
      </c>
      <c r="Q4125">
        <v>82</v>
      </c>
      <c r="R4125">
        <v>89</v>
      </c>
      <c r="T4125" s="34">
        <f>_xlfn.XLOOKUP(B4125,Demog!$A$2:$A$219,Demog!$P$2:$P$219,,,2)</f>
        <v>5086</v>
      </c>
      <c r="U4125" s="34">
        <f t="shared" si="64"/>
        <v>0</v>
      </c>
      <c r="V4125" s="13" t="str">
        <f>IF(OR(Table1[[#This Row],[7d_positivity_public]]=0,ISBLANK(Table1[[#This Row],[7d_positivity_public]])),"",(Table1[[#This Row],[7d_positivity_public]]-Table1[[#This Row],[7d_positivity_all]])/Table1[[#This Row],[7d_positivity_public]])</f>
        <v/>
      </c>
      <c r="W4125">
        <v>0</v>
      </c>
    </row>
    <row r="4126" spans="1:23" x14ac:dyDescent="0.25">
      <c r="A4126" s="10">
        <v>44481</v>
      </c>
      <c r="B4126">
        <v>4111</v>
      </c>
      <c r="C4126" t="s">
        <v>204</v>
      </c>
      <c r="D4126">
        <v>13</v>
      </c>
      <c r="E4126">
        <v>18</v>
      </c>
      <c r="F4126">
        <v>-5</v>
      </c>
      <c r="G4126">
        <v>9</v>
      </c>
      <c r="H4126">
        <v>94</v>
      </c>
      <c r="J4126">
        <v>89</v>
      </c>
      <c r="K4126">
        <v>94</v>
      </c>
      <c r="L4126">
        <v>95</v>
      </c>
      <c r="M4126">
        <v>92</v>
      </c>
      <c r="N4126">
        <v>87</v>
      </c>
      <c r="O4126">
        <v>78</v>
      </c>
      <c r="P4126">
        <v>87</v>
      </c>
      <c r="Q4126">
        <v>87</v>
      </c>
      <c r="R4126">
        <v>87</v>
      </c>
      <c r="T4126" s="34">
        <f>_xlfn.XLOOKUP(B4126,Demog!$A$2:$A$219,Demog!$P$2:$P$219,,,2)</f>
        <v>31290</v>
      </c>
      <c r="U4126" s="34">
        <f t="shared" si="64"/>
        <v>28</v>
      </c>
      <c r="V4126" s="13">
        <f>IF(OR(Table1[[#This Row],[7d_positivity_public]]=0,ISBLANK(Table1[[#This Row],[7d_positivity_public]])),"",(Table1[[#This Row],[7d_positivity_public]]-Table1[[#This Row],[7d_positivity_all]])/Table1[[#This Row],[7d_positivity_public]])</f>
        <v>0.22222222222222221</v>
      </c>
      <c r="W4126">
        <v>7</v>
      </c>
    </row>
    <row r="4127" spans="1:23" x14ac:dyDescent="0.25">
      <c r="A4127" s="10">
        <v>44481</v>
      </c>
      <c r="B4127">
        <v>4112</v>
      </c>
      <c r="C4127" t="s">
        <v>205</v>
      </c>
      <c r="D4127">
        <v>5</v>
      </c>
      <c r="E4127">
        <v>6</v>
      </c>
      <c r="F4127">
        <v>-1</v>
      </c>
      <c r="G4127">
        <v>4</v>
      </c>
      <c r="H4127">
        <v>94</v>
      </c>
      <c r="J4127">
        <v>92</v>
      </c>
      <c r="K4127">
        <v>95</v>
      </c>
      <c r="L4127">
        <v>95</v>
      </c>
      <c r="M4127">
        <v>94</v>
      </c>
      <c r="N4127">
        <v>90</v>
      </c>
      <c r="O4127">
        <v>85</v>
      </c>
      <c r="P4127">
        <v>90</v>
      </c>
      <c r="Q4127">
        <v>89</v>
      </c>
      <c r="R4127">
        <v>92</v>
      </c>
      <c r="T4127" s="34">
        <f>_xlfn.XLOOKUP(B4127,Demog!$A$2:$A$219,Demog!$P$2:$P$219,,,2)</f>
        <v>32057</v>
      </c>
      <c r="U4127" s="34">
        <f t="shared" si="64"/>
        <v>11</v>
      </c>
      <c r="V4127" s="13">
        <f>IF(OR(Table1[[#This Row],[7d_positivity_public]]=0,ISBLANK(Table1[[#This Row],[7d_positivity_public]])),"",(Table1[[#This Row],[7d_positivity_public]]-Table1[[#This Row],[7d_positivity_all]])/Table1[[#This Row],[7d_positivity_public]])</f>
        <v>0</v>
      </c>
      <c r="W4127">
        <v>4</v>
      </c>
    </row>
    <row r="4128" spans="1:23" x14ac:dyDescent="0.25">
      <c r="A4128" s="10">
        <v>44481</v>
      </c>
      <c r="B4128">
        <v>4113</v>
      </c>
      <c r="C4128" t="s">
        <v>206</v>
      </c>
      <c r="D4128">
        <v>10</v>
      </c>
      <c r="E4128">
        <v>18</v>
      </c>
      <c r="F4128">
        <v>-8</v>
      </c>
      <c r="G4128">
        <v>6</v>
      </c>
      <c r="H4128">
        <v>94</v>
      </c>
      <c r="J4128">
        <v>89</v>
      </c>
      <c r="K4128">
        <v>94</v>
      </c>
      <c r="L4128">
        <v>96</v>
      </c>
      <c r="M4128">
        <v>92</v>
      </c>
      <c r="N4128">
        <v>89</v>
      </c>
      <c r="O4128">
        <v>81</v>
      </c>
      <c r="P4128">
        <v>89</v>
      </c>
      <c r="Q4128">
        <v>89</v>
      </c>
      <c r="R4128">
        <v>89</v>
      </c>
      <c r="T4128" s="34">
        <f>_xlfn.XLOOKUP(B4128,Demog!$A$2:$A$219,Demog!$P$2:$P$219,,,2)</f>
        <v>22445</v>
      </c>
      <c r="U4128" s="34">
        <f t="shared" si="64"/>
        <v>16</v>
      </c>
      <c r="V4128" s="13">
        <f>IF(OR(Table1[[#This Row],[7d_positivity_public]]=0,ISBLANK(Table1[[#This Row],[7d_positivity_public]])),"",(Table1[[#This Row],[7d_positivity_public]]-Table1[[#This Row],[7d_positivity_all]])/Table1[[#This Row],[7d_positivity_public]])</f>
        <v>0</v>
      </c>
      <c r="W4128">
        <v>6</v>
      </c>
    </row>
    <row r="4129" spans="1:23" x14ac:dyDescent="0.25">
      <c r="A4129" s="10">
        <v>44481</v>
      </c>
      <c r="B4129">
        <v>4114</v>
      </c>
      <c r="C4129" t="s">
        <v>207</v>
      </c>
      <c r="D4129">
        <v>5</v>
      </c>
      <c r="E4129">
        <v>6</v>
      </c>
      <c r="F4129">
        <v>-1</v>
      </c>
      <c r="G4129">
        <v>3</v>
      </c>
      <c r="H4129">
        <v>97</v>
      </c>
      <c r="J4129">
        <v>100</v>
      </c>
      <c r="K4129">
        <v>96</v>
      </c>
      <c r="L4129">
        <v>95</v>
      </c>
      <c r="M4129">
        <v>97</v>
      </c>
      <c r="N4129">
        <v>93</v>
      </c>
      <c r="O4129">
        <v>94</v>
      </c>
      <c r="P4129">
        <v>93</v>
      </c>
      <c r="Q4129">
        <v>90</v>
      </c>
      <c r="R4129">
        <v>95</v>
      </c>
      <c r="T4129" s="34">
        <f>_xlfn.XLOOKUP(B4129,Demog!$A$2:$A$219,Demog!$P$2:$P$219,,,2)</f>
        <v>18094</v>
      </c>
      <c r="U4129" s="34">
        <f t="shared" si="64"/>
        <v>6</v>
      </c>
      <c r="V4129" s="13">
        <f>IF(OR(Table1[[#This Row],[7d_positivity_public]]=0,ISBLANK(Table1[[#This Row],[7d_positivity_public]])),"",(Table1[[#This Row],[7d_positivity_public]]-Table1[[#This Row],[7d_positivity_all]])/Table1[[#This Row],[7d_positivity_public]])</f>
        <v>0.33333333333333331</v>
      </c>
      <c r="W4129">
        <v>2</v>
      </c>
    </row>
    <row r="4130" spans="1:23" x14ac:dyDescent="0.25">
      <c r="A4130" s="10">
        <v>44481</v>
      </c>
      <c r="B4130">
        <v>4115</v>
      </c>
      <c r="C4130" t="s">
        <v>208</v>
      </c>
      <c r="D4130">
        <v>7</v>
      </c>
      <c r="E4130">
        <v>13</v>
      </c>
      <c r="F4130">
        <v>-6</v>
      </c>
      <c r="G4130">
        <v>4</v>
      </c>
      <c r="H4130">
        <v>98</v>
      </c>
      <c r="J4130">
        <v>98</v>
      </c>
      <c r="K4130">
        <v>98</v>
      </c>
      <c r="L4130">
        <v>100</v>
      </c>
      <c r="M4130">
        <v>95</v>
      </c>
      <c r="N4130">
        <v>93</v>
      </c>
      <c r="O4130">
        <v>90</v>
      </c>
      <c r="P4130">
        <v>93</v>
      </c>
      <c r="Q4130">
        <v>93</v>
      </c>
      <c r="R4130">
        <v>93</v>
      </c>
      <c r="T4130" s="34">
        <f>_xlfn.XLOOKUP(B4130,Demog!$A$2:$A$219,Demog!$P$2:$P$219,,,2)</f>
        <v>38257</v>
      </c>
      <c r="U4130" s="34">
        <f t="shared" si="64"/>
        <v>19</v>
      </c>
      <c r="V4130" s="13">
        <f>IF(OR(Table1[[#This Row],[7d_positivity_public]]=0,ISBLANK(Table1[[#This Row],[7d_positivity_public]])),"",(Table1[[#This Row],[7d_positivity_public]]-Table1[[#This Row],[7d_positivity_all]])/Table1[[#This Row],[7d_positivity_public]])</f>
        <v>0.25</v>
      </c>
      <c r="W4130">
        <v>3</v>
      </c>
    </row>
    <row r="4131" spans="1:23" x14ac:dyDescent="0.25">
      <c r="A4131" s="10">
        <v>44481</v>
      </c>
      <c r="B4131">
        <v>4116</v>
      </c>
      <c r="C4131" t="s">
        <v>209</v>
      </c>
      <c r="D4131">
        <v>4</v>
      </c>
      <c r="E4131">
        <v>7</v>
      </c>
      <c r="F4131">
        <v>-3</v>
      </c>
      <c r="G4131">
        <v>2</v>
      </c>
      <c r="H4131">
        <v>95</v>
      </c>
      <c r="J4131">
        <v>96</v>
      </c>
      <c r="K4131">
        <v>95</v>
      </c>
      <c r="L4131">
        <v>95</v>
      </c>
      <c r="M4131">
        <v>94</v>
      </c>
      <c r="N4131">
        <v>90</v>
      </c>
      <c r="O4131">
        <v>88</v>
      </c>
      <c r="P4131">
        <v>90</v>
      </c>
      <c r="Q4131">
        <v>89</v>
      </c>
      <c r="R4131">
        <v>91</v>
      </c>
      <c r="T4131" s="34">
        <f>_xlfn.XLOOKUP(B4131,Demog!$A$2:$A$219,Demog!$P$2:$P$219,,,2)</f>
        <v>24167</v>
      </c>
      <c r="U4131" s="34">
        <f t="shared" si="64"/>
        <v>7</v>
      </c>
      <c r="V4131" s="13">
        <f>IF(OR(Table1[[#This Row],[7d_positivity_public]]=0,ISBLANK(Table1[[#This Row],[7d_positivity_public]])),"",(Table1[[#This Row],[7d_positivity_public]]-Table1[[#This Row],[7d_positivity_all]])/Table1[[#This Row],[7d_positivity_public]])</f>
        <v>0</v>
      </c>
      <c r="W4131">
        <v>2</v>
      </c>
    </row>
    <row r="4132" spans="1:23" x14ac:dyDescent="0.25">
      <c r="A4132" s="10">
        <v>44481</v>
      </c>
      <c r="B4132">
        <v>4117</v>
      </c>
      <c r="C4132" t="s">
        <v>210</v>
      </c>
      <c r="D4132">
        <v>6</v>
      </c>
      <c r="E4132">
        <v>7</v>
      </c>
      <c r="F4132">
        <v>-1</v>
      </c>
      <c r="G4132">
        <v>5</v>
      </c>
      <c r="H4132">
        <v>93</v>
      </c>
      <c r="J4132">
        <v>90</v>
      </c>
      <c r="K4132">
        <v>94</v>
      </c>
      <c r="L4132">
        <v>93</v>
      </c>
      <c r="M4132">
        <v>94</v>
      </c>
      <c r="N4132">
        <v>88</v>
      </c>
      <c r="O4132">
        <v>83</v>
      </c>
      <c r="P4132">
        <v>88</v>
      </c>
      <c r="Q4132">
        <v>86</v>
      </c>
      <c r="R4132">
        <v>91</v>
      </c>
      <c r="T4132" s="34">
        <f>_xlfn.XLOOKUP(B4132,Demog!$A$2:$A$219,Demog!$P$2:$P$219,,,2)</f>
        <v>29704</v>
      </c>
      <c r="U4132" s="34">
        <f t="shared" si="64"/>
        <v>12</v>
      </c>
      <c r="V4132" s="13">
        <f>IF(OR(Table1[[#This Row],[7d_positivity_public]]=0,ISBLANK(Table1[[#This Row],[7d_positivity_public]])),"",(Table1[[#This Row],[7d_positivity_public]]-Table1[[#This Row],[7d_positivity_all]])/Table1[[#This Row],[7d_positivity_public]])</f>
        <v>0</v>
      </c>
      <c r="W4132">
        <v>5</v>
      </c>
    </row>
    <row r="4133" spans="1:23" x14ac:dyDescent="0.25">
      <c r="A4133" s="10">
        <v>44481</v>
      </c>
      <c r="B4133">
        <v>4118</v>
      </c>
      <c r="C4133" t="s">
        <v>211</v>
      </c>
      <c r="D4133">
        <v>4</v>
      </c>
      <c r="E4133">
        <v>4</v>
      </c>
      <c r="F4133">
        <v>0</v>
      </c>
      <c r="G4133">
        <v>3</v>
      </c>
      <c r="H4133">
        <v>92</v>
      </c>
      <c r="J4133">
        <v>90</v>
      </c>
      <c r="K4133">
        <v>93</v>
      </c>
      <c r="L4133">
        <v>91</v>
      </c>
      <c r="M4133">
        <v>94</v>
      </c>
      <c r="N4133">
        <v>88</v>
      </c>
      <c r="O4133">
        <v>81</v>
      </c>
      <c r="P4133">
        <v>88</v>
      </c>
      <c r="Q4133">
        <v>85</v>
      </c>
      <c r="R4133">
        <v>92</v>
      </c>
      <c r="T4133" s="34">
        <f>_xlfn.XLOOKUP(B4133,Demog!$A$2:$A$219,Demog!$P$2:$P$219,,,2)</f>
        <v>10408</v>
      </c>
      <c r="U4133" s="34">
        <f t="shared" si="64"/>
        <v>3</v>
      </c>
      <c r="V4133" s="13">
        <f>IF(OR(Table1[[#This Row],[7d_positivity_public]]=0,ISBLANK(Table1[[#This Row],[7d_positivity_public]])),"",(Table1[[#This Row],[7d_positivity_public]]-Table1[[#This Row],[7d_positivity_all]])/Table1[[#This Row],[7d_positivity_public]])</f>
        <v>0.33333333333333331</v>
      </c>
      <c r="W4133">
        <v>2</v>
      </c>
    </row>
    <row r="4134" spans="1:23" x14ac:dyDescent="0.25">
      <c r="A4134" s="10">
        <v>44481</v>
      </c>
      <c r="B4134">
        <v>4119</v>
      </c>
      <c r="C4134" t="s">
        <v>212</v>
      </c>
      <c r="D4134">
        <v>5</v>
      </c>
      <c r="E4134">
        <v>9</v>
      </c>
      <c r="F4134">
        <v>-4</v>
      </c>
      <c r="G4134">
        <v>4</v>
      </c>
      <c r="H4134">
        <v>91</v>
      </c>
      <c r="J4134">
        <v>87</v>
      </c>
      <c r="K4134">
        <v>91</v>
      </c>
      <c r="L4134">
        <v>90</v>
      </c>
      <c r="M4134">
        <v>92</v>
      </c>
      <c r="N4134">
        <v>85</v>
      </c>
      <c r="O4134">
        <v>77</v>
      </c>
      <c r="P4134">
        <v>86</v>
      </c>
      <c r="Q4134">
        <v>82</v>
      </c>
      <c r="R4134">
        <v>89</v>
      </c>
      <c r="T4134" s="34">
        <f>_xlfn.XLOOKUP(B4134,Demog!$A$2:$A$219,Demog!$P$2:$P$219,,,2)</f>
        <v>19497</v>
      </c>
      <c r="U4134" s="34">
        <f t="shared" si="64"/>
        <v>7</v>
      </c>
      <c r="V4134" s="13">
        <f>IF(OR(Table1[[#This Row],[7d_positivity_public]]=0,ISBLANK(Table1[[#This Row],[7d_positivity_public]])),"",(Table1[[#This Row],[7d_positivity_public]]-Table1[[#This Row],[7d_positivity_all]])/Table1[[#This Row],[7d_positivity_public]])</f>
        <v>0.25</v>
      </c>
      <c r="W4134">
        <v>3</v>
      </c>
    </row>
    <row r="4135" spans="1:23" x14ac:dyDescent="0.25">
      <c r="A4135" s="10">
        <v>44481</v>
      </c>
      <c r="B4135">
        <v>4121</v>
      </c>
      <c r="C4135" t="s">
        <v>213</v>
      </c>
      <c r="D4135">
        <v>10</v>
      </c>
      <c r="E4135">
        <v>5</v>
      </c>
      <c r="F4135">
        <v>5</v>
      </c>
      <c r="G4135">
        <v>7</v>
      </c>
      <c r="H4135">
        <v>91</v>
      </c>
      <c r="J4135">
        <v>88</v>
      </c>
      <c r="K4135">
        <v>91</v>
      </c>
      <c r="L4135">
        <v>88</v>
      </c>
      <c r="M4135">
        <v>94</v>
      </c>
      <c r="N4135">
        <v>85</v>
      </c>
      <c r="O4135">
        <v>78</v>
      </c>
      <c r="P4135">
        <v>86</v>
      </c>
      <c r="Q4135">
        <v>80</v>
      </c>
      <c r="R4135">
        <v>92</v>
      </c>
      <c r="T4135" s="34">
        <f>_xlfn.XLOOKUP(B4135,Demog!$A$2:$A$219,Demog!$P$2:$P$219,,,2)</f>
        <v>16859</v>
      </c>
      <c r="U4135" s="34">
        <f t="shared" si="64"/>
        <v>12</v>
      </c>
      <c r="V4135" s="13">
        <f>IF(OR(Table1[[#This Row],[7d_positivity_public]]=0,ISBLANK(Table1[[#This Row],[7d_positivity_public]])),"",(Table1[[#This Row],[7d_positivity_public]]-Table1[[#This Row],[7d_positivity_all]])/Table1[[#This Row],[7d_positivity_public]])</f>
        <v>0.14285714285714285</v>
      </c>
      <c r="W4135">
        <v>6</v>
      </c>
    </row>
    <row r="4136" spans="1:23" x14ac:dyDescent="0.25">
      <c r="A4136" s="10">
        <v>44481</v>
      </c>
      <c r="B4136">
        <v>4122</v>
      </c>
      <c r="C4136" t="s">
        <v>214</v>
      </c>
      <c r="D4136">
        <v>5</v>
      </c>
      <c r="E4136">
        <v>7</v>
      </c>
      <c r="F4136">
        <v>-2</v>
      </c>
      <c r="G4136">
        <v>5</v>
      </c>
      <c r="H4136">
        <v>91</v>
      </c>
      <c r="J4136">
        <v>97</v>
      </c>
      <c r="K4136">
        <v>90</v>
      </c>
      <c r="L4136">
        <v>85</v>
      </c>
      <c r="M4136">
        <v>94</v>
      </c>
      <c r="N4136">
        <v>84</v>
      </c>
      <c r="O4136">
        <v>81</v>
      </c>
      <c r="P4136">
        <v>84</v>
      </c>
      <c r="Q4136">
        <v>74</v>
      </c>
      <c r="R4136">
        <v>91</v>
      </c>
      <c r="T4136" s="34">
        <f>_xlfn.XLOOKUP(B4136,Demog!$A$2:$A$219,Demog!$P$2:$P$219,,,2)</f>
        <v>4837</v>
      </c>
      <c r="U4136" s="34">
        <f t="shared" si="64"/>
        <v>2</v>
      </c>
      <c r="V4136" s="13">
        <f>IF(OR(Table1[[#This Row],[7d_positivity_public]]=0,ISBLANK(Table1[[#This Row],[7d_positivity_public]])),"",(Table1[[#This Row],[7d_positivity_public]]-Table1[[#This Row],[7d_positivity_all]])/Table1[[#This Row],[7d_positivity_public]])</f>
        <v>0</v>
      </c>
      <c r="W4136">
        <v>5</v>
      </c>
    </row>
    <row r="4137" spans="1:23" x14ac:dyDescent="0.25">
      <c r="A4137" s="10">
        <v>44481</v>
      </c>
      <c r="B4137">
        <v>4123</v>
      </c>
      <c r="C4137" t="s">
        <v>215</v>
      </c>
      <c r="D4137">
        <v>6</v>
      </c>
      <c r="E4137">
        <v>4</v>
      </c>
      <c r="F4137">
        <v>2</v>
      </c>
      <c r="G4137">
        <v>3</v>
      </c>
      <c r="H4137">
        <v>93</v>
      </c>
      <c r="J4137">
        <v>91</v>
      </c>
      <c r="K4137">
        <v>93</v>
      </c>
      <c r="L4137">
        <v>92</v>
      </c>
      <c r="M4137">
        <v>94</v>
      </c>
      <c r="N4137">
        <v>86</v>
      </c>
      <c r="O4137">
        <v>81</v>
      </c>
      <c r="P4137">
        <v>87</v>
      </c>
      <c r="Q4137">
        <v>84</v>
      </c>
      <c r="R4137">
        <v>91</v>
      </c>
      <c r="T4137" s="34">
        <f>_xlfn.XLOOKUP(B4137,Demog!$A$2:$A$219,Demog!$P$2:$P$219,,,2)</f>
        <v>37985</v>
      </c>
      <c r="U4137" s="34">
        <f t="shared" si="64"/>
        <v>16</v>
      </c>
      <c r="V4137" s="13">
        <f>IF(OR(Table1[[#This Row],[7d_positivity_public]]=0,ISBLANK(Table1[[#This Row],[7d_positivity_public]])),"",(Table1[[#This Row],[7d_positivity_public]]-Table1[[#This Row],[7d_positivity_all]])/Table1[[#This Row],[7d_positivity_public]])</f>
        <v>0</v>
      </c>
      <c r="W4137">
        <v>3</v>
      </c>
    </row>
    <row r="4138" spans="1:23" x14ac:dyDescent="0.25">
      <c r="A4138" s="10">
        <v>44481</v>
      </c>
      <c r="B4138">
        <v>4124</v>
      </c>
      <c r="C4138" t="s">
        <v>216</v>
      </c>
      <c r="D4138">
        <v>10</v>
      </c>
      <c r="E4138">
        <v>15</v>
      </c>
      <c r="F4138">
        <v>-5</v>
      </c>
      <c r="G4138">
        <v>5</v>
      </c>
      <c r="H4138">
        <v>87</v>
      </c>
      <c r="J4138">
        <v>85</v>
      </c>
      <c r="K4138">
        <v>87</v>
      </c>
      <c r="L4138">
        <v>83</v>
      </c>
      <c r="M4138">
        <v>92</v>
      </c>
      <c r="N4138">
        <v>81</v>
      </c>
      <c r="O4138">
        <v>73</v>
      </c>
      <c r="P4138">
        <v>81</v>
      </c>
      <c r="Q4138">
        <v>73</v>
      </c>
      <c r="R4138">
        <v>88</v>
      </c>
      <c r="T4138" s="34">
        <f>_xlfn.XLOOKUP(B4138,Demog!$A$2:$A$219,Demog!$P$2:$P$219,,,2)</f>
        <v>14894</v>
      </c>
      <c r="U4138" s="34">
        <f t="shared" si="64"/>
        <v>10</v>
      </c>
      <c r="V4138" s="13">
        <f>IF(OR(Table1[[#This Row],[7d_positivity_public]]=0,ISBLANK(Table1[[#This Row],[7d_positivity_public]])),"",(Table1[[#This Row],[7d_positivity_public]]-Table1[[#This Row],[7d_positivity_all]])/Table1[[#This Row],[7d_positivity_public]])</f>
        <v>0</v>
      </c>
      <c r="W4138">
        <v>5</v>
      </c>
    </row>
    <row r="4139" spans="1:23" x14ac:dyDescent="0.25">
      <c r="A4139" s="10">
        <v>44481</v>
      </c>
      <c r="B4139">
        <v>4125</v>
      </c>
      <c r="C4139" t="s">
        <v>217</v>
      </c>
      <c r="D4139">
        <v>0</v>
      </c>
      <c r="E4139">
        <v>16</v>
      </c>
      <c r="F4139">
        <v>-16</v>
      </c>
      <c r="G4139">
        <v>5</v>
      </c>
      <c r="H4139">
        <v>83</v>
      </c>
      <c r="J4139">
        <v>77</v>
      </c>
      <c r="K4139">
        <v>83</v>
      </c>
      <c r="L4139">
        <v>76</v>
      </c>
      <c r="M4139">
        <v>89</v>
      </c>
      <c r="N4139">
        <v>76</v>
      </c>
      <c r="O4139">
        <v>64</v>
      </c>
      <c r="P4139">
        <v>77</v>
      </c>
      <c r="Q4139">
        <v>65</v>
      </c>
      <c r="R4139">
        <v>86</v>
      </c>
      <c r="T4139" s="34">
        <f>_xlfn.XLOOKUP(B4139,Demog!$A$2:$A$219,Demog!$P$2:$P$219,,,2)</f>
        <v>2885</v>
      </c>
      <c r="U4139" s="34">
        <f t="shared" si="64"/>
        <v>0</v>
      </c>
      <c r="V4139" s="13">
        <f>IF(OR(Table1[[#This Row],[7d_positivity_public]]=0,ISBLANK(Table1[[#This Row],[7d_positivity_public]])),"",(Table1[[#This Row],[7d_positivity_public]]-Table1[[#This Row],[7d_positivity_all]])/Table1[[#This Row],[7d_positivity_public]])</f>
        <v>0.2</v>
      </c>
      <c r="W4139">
        <v>4</v>
      </c>
    </row>
    <row r="4140" spans="1:23" x14ac:dyDescent="0.25">
      <c r="A4140" s="10">
        <v>44481</v>
      </c>
      <c r="B4140">
        <v>4131</v>
      </c>
      <c r="C4140" t="s">
        <v>218</v>
      </c>
      <c r="D4140">
        <v>3</v>
      </c>
      <c r="E4140">
        <v>3</v>
      </c>
      <c r="F4140">
        <v>0</v>
      </c>
      <c r="G4140">
        <v>2</v>
      </c>
      <c r="H4140">
        <v>95</v>
      </c>
      <c r="J4140">
        <v>98</v>
      </c>
      <c r="K4140">
        <v>95</v>
      </c>
      <c r="L4140">
        <v>93</v>
      </c>
      <c r="M4140">
        <v>96</v>
      </c>
      <c r="N4140">
        <v>91</v>
      </c>
      <c r="O4140">
        <v>90</v>
      </c>
      <c r="P4140">
        <v>92</v>
      </c>
      <c r="Q4140">
        <v>87</v>
      </c>
      <c r="R4140">
        <v>94</v>
      </c>
      <c r="T4140" s="34">
        <f>_xlfn.XLOOKUP(B4140,Demog!$A$2:$A$219,Demog!$P$2:$P$219,,,2)</f>
        <v>22020</v>
      </c>
      <c r="U4140" s="34">
        <f t="shared" si="64"/>
        <v>5</v>
      </c>
      <c r="V4140" s="13">
        <f>IF(OR(Table1[[#This Row],[7d_positivity_public]]=0,ISBLANK(Table1[[#This Row],[7d_positivity_public]])),"",(Table1[[#This Row],[7d_positivity_public]]-Table1[[#This Row],[7d_positivity_all]])/Table1[[#This Row],[7d_positivity_public]])</f>
        <v>0</v>
      </c>
      <c r="W4140">
        <v>2</v>
      </c>
    </row>
    <row r="4141" spans="1:23" x14ac:dyDescent="0.25">
      <c r="A4141" s="10">
        <v>44481</v>
      </c>
      <c r="B4141">
        <v>4132</v>
      </c>
      <c r="C4141" t="s">
        <v>219</v>
      </c>
      <c r="D4141">
        <v>7</v>
      </c>
      <c r="E4141">
        <v>8</v>
      </c>
      <c r="F4141">
        <v>-1</v>
      </c>
      <c r="G4141">
        <v>4</v>
      </c>
      <c r="H4141">
        <v>93</v>
      </c>
      <c r="J4141">
        <v>92</v>
      </c>
      <c r="K4141">
        <v>93</v>
      </c>
      <c r="L4141">
        <v>91</v>
      </c>
      <c r="M4141">
        <v>95</v>
      </c>
      <c r="N4141">
        <v>89</v>
      </c>
      <c r="O4141">
        <v>85</v>
      </c>
      <c r="P4141">
        <v>89</v>
      </c>
      <c r="Q4141">
        <v>85</v>
      </c>
      <c r="R4141">
        <v>92</v>
      </c>
      <c r="T4141" s="34">
        <f>_xlfn.XLOOKUP(B4141,Demog!$A$2:$A$219,Demog!$P$2:$P$219,,,2)</f>
        <v>19325</v>
      </c>
      <c r="U4141" s="34">
        <f t="shared" si="64"/>
        <v>9</v>
      </c>
      <c r="V4141" s="13">
        <f>IF(OR(Table1[[#This Row],[7d_positivity_public]]=0,ISBLANK(Table1[[#This Row],[7d_positivity_public]])),"",(Table1[[#This Row],[7d_positivity_public]]-Table1[[#This Row],[7d_positivity_all]])/Table1[[#This Row],[7d_positivity_public]])</f>
        <v>0</v>
      </c>
      <c r="W4141">
        <v>4</v>
      </c>
    </row>
    <row r="4142" spans="1:23" x14ac:dyDescent="0.25">
      <c r="A4142" s="10">
        <v>44481</v>
      </c>
      <c r="B4142">
        <v>4133</v>
      </c>
      <c r="C4142" t="s">
        <v>220</v>
      </c>
      <c r="D4142">
        <v>9</v>
      </c>
      <c r="E4142">
        <v>1</v>
      </c>
      <c r="F4142">
        <v>8</v>
      </c>
      <c r="G4142">
        <v>6</v>
      </c>
      <c r="H4142">
        <v>93</v>
      </c>
      <c r="J4142">
        <v>92</v>
      </c>
      <c r="K4142">
        <v>94</v>
      </c>
      <c r="L4142">
        <v>90</v>
      </c>
      <c r="M4142">
        <v>96</v>
      </c>
      <c r="N4142">
        <v>90</v>
      </c>
      <c r="O4142">
        <v>84</v>
      </c>
      <c r="P4142">
        <v>90</v>
      </c>
      <c r="Q4142">
        <v>83</v>
      </c>
      <c r="R4142">
        <v>94</v>
      </c>
      <c r="T4142" s="34">
        <f>_xlfn.XLOOKUP(B4142,Demog!$A$2:$A$219,Demog!$P$2:$P$219,,,2)</f>
        <v>11675</v>
      </c>
      <c r="U4142" s="34">
        <f t="shared" si="64"/>
        <v>7</v>
      </c>
      <c r="V4142" s="13">
        <f>IF(OR(Table1[[#This Row],[7d_positivity_public]]=0,ISBLANK(Table1[[#This Row],[7d_positivity_public]])),"",(Table1[[#This Row],[7d_positivity_public]]-Table1[[#This Row],[7d_positivity_all]])/Table1[[#This Row],[7d_positivity_public]])</f>
        <v>0.16666666666666666</v>
      </c>
      <c r="W4142">
        <v>5</v>
      </c>
    </row>
    <row r="4143" spans="1:23" x14ac:dyDescent="0.25">
      <c r="A4143" s="10">
        <v>44481</v>
      </c>
      <c r="B4143">
        <v>4134</v>
      </c>
      <c r="C4143" t="s">
        <v>221</v>
      </c>
      <c r="D4143">
        <v>3</v>
      </c>
      <c r="E4143">
        <v>2</v>
      </c>
      <c r="F4143">
        <v>1</v>
      </c>
      <c r="G4143">
        <v>3</v>
      </c>
      <c r="H4143">
        <v>95</v>
      </c>
      <c r="J4143">
        <v>95</v>
      </c>
      <c r="K4143">
        <v>95</v>
      </c>
      <c r="L4143">
        <v>93</v>
      </c>
      <c r="M4143">
        <v>96</v>
      </c>
      <c r="N4143">
        <v>92</v>
      </c>
      <c r="O4143">
        <v>86</v>
      </c>
      <c r="P4143">
        <v>92</v>
      </c>
      <c r="Q4143">
        <v>87</v>
      </c>
      <c r="R4143">
        <v>94</v>
      </c>
      <c r="T4143" s="34">
        <f>_xlfn.XLOOKUP(B4143,Demog!$A$2:$A$219,Demog!$P$2:$P$219,,,2)</f>
        <v>11672</v>
      </c>
      <c r="U4143" s="34">
        <f t="shared" si="64"/>
        <v>2</v>
      </c>
      <c r="V4143" s="13">
        <f>IF(OR(Table1[[#This Row],[7d_positivity_public]]=0,ISBLANK(Table1[[#This Row],[7d_positivity_public]])),"",(Table1[[#This Row],[7d_positivity_public]]-Table1[[#This Row],[7d_positivity_all]])/Table1[[#This Row],[7d_positivity_public]])</f>
        <v>0.33333333333333331</v>
      </c>
      <c r="W4143">
        <v>2</v>
      </c>
    </row>
    <row r="4144" spans="1:23" x14ac:dyDescent="0.25">
      <c r="A4144" s="10">
        <v>44481</v>
      </c>
      <c r="B4144">
        <v>4141</v>
      </c>
      <c r="C4144" t="s">
        <v>222</v>
      </c>
      <c r="D4144">
        <v>13</v>
      </c>
      <c r="E4144">
        <v>0</v>
      </c>
      <c r="F4144">
        <v>13</v>
      </c>
      <c r="G4144">
        <v>16</v>
      </c>
      <c r="H4144">
        <v>82</v>
      </c>
      <c r="J4144">
        <v>76</v>
      </c>
      <c r="K4144">
        <v>83</v>
      </c>
      <c r="L4144">
        <v>73</v>
      </c>
      <c r="M4144">
        <v>88</v>
      </c>
      <c r="N4144">
        <v>77</v>
      </c>
      <c r="O4144">
        <v>64</v>
      </c>
      <c r="P4144">
        <v>77</v>
      </c>
      <c r="Q4144">
        <v>63</v>
      </c>
      <c r="R4144">
        <v>85</v>
      </c>
      <c r="T4144" s="34">
        <f>_xlfn.XLOOKUP(B4144,Demog!$A$2:$A$219,Demog!$P$2:$P$219,,,2)</f>
        <v>10557</v>
      </c>
      <c r="U4144" s="34">
        <f t="shared" si="64"/>
        <v>10</v>
      </c>
      <c r="V4144" s="13">
        <f>IF(OR(Table1[[#This Row],[7d_positivity_public]]=0,ISBLANK(Table1[[#This Row],[7d_positivity_public]])),"",(Table1[[#This Row],[7d_positivity_public]]-Table1[[#This Row],[7d_positivity_all]])/Table1[[#This Row],[7d_positivity_public]])</f>
        <v>0.375</v>
      </c>
      <c r="W4144">
        <v>10</v>
      </c>
    </row>
    <row r="4145" spans="1:23" x14ac:dyDescent="0.25">
      <c r="A4145" s="10">
        <v>44481</v>
      </c>
      <c r="B4145">
        <v>4142</v>
      </c>
      <c r="C4145" t="s">
        <v>223</v>
      </c>
      <c r="D4145">
        <v>0</v>
      </c>
      <c r="E4145">
        <v>0</v>
      </c>
      <c r="F4145">
        <v>0</v>
      </c>
      <c r="G4145">
        <v>0</v>
      </c>
      <c r="H4145">
        <v>94</v>
      </c>
      <c r="J4145">
        <v>88</v>
      </c>
      <c r="K4145">
        <v>94</v>
      </c>
      <c r="L4145">
        <v>92</v>
      </c>
      <c r="M4145">
        <v>95</v>
      </c>
      <c r="N4145">
        <v>90</v>
      </c>
      <c r="O4145">
        <v>78</v>
      </c>
      <c r="P4145">
        <v>90</v>
      </c>
      <c r="Q4145">
        <v>85</v>
      </c>
      <c r="R4145">
        <v>92</v>
      </c>
      <c r="T4145" s="34">
        <f>_xlfn.XLOOKUP(B4145,Demog!$A$2:$A$219,Demog!$P$2:$P$219,,,2)</f>
        <v>4732</v>
      </c>
      <c r="U4145" s="34">
        <f t="shared" si="64"/>
        <v>0</v>
      </c>
      <c r="V4145" s="13" t="str">
        <f>IF(OR(Table1[[#This Row],[7d_positivity_public]]=0,ISBLANK(Table1[[#This Row],[7d_positivity_public]])),"",(Table1[[#This Row],[7d_positivity_public]]-Table1[[#This Row],[7d_positivity_all]])/Table1[[#This Row],[7d_positivity_public]])</f>
        <v/>
      </c>
      <c r="W4145">
        <v>0</v>
      </c>
    </row>
    <row r="4146" spans="1:23" x14ac:dyDescent="0.25">
      <c r="A4146" s="10">
        <v>44481</v>
      </c>
      <c r="B4146">
        <v>4211</v>
      </c>
      <c r="C4146" t="s">
        <v>224</v>
      </c>
      <c r="D4146">
        <v>15</v>
      </c>
      <c r="E4146">
        <v>9</v>
      </c>
      <c r="F4146">
        <v>6</v>
      </c>
      <c r="G4146">
        <v>9</v>
      </c>
      <c r="H4146">
        <v>88</v>
      </c>
      <c r="J4146">
        <v>88</v>
      </c>
      <c r="K4146">
        <v>88</v>
      </c>
      <c r="L4146">
        <v>82</v>
      </c>
      <c r="M4146">
        <v>92</v>
      </c>
      <c r="N4146">
        <v>82</v>
      </c>
      <c r="O4146">
        <v>76</v>
      </c>
      <c r="P4146">
        <v>82</v>
      </c>
      <c r="Q4146">
        <v>73</v>
      </c>
      <c r="R4146">
        <v>89</v>
      </c>
      <c r="T4146" s="34">
        <f>_xlfn.XLOOKUP(B4146,Demog!$A$2:$A$219,Demog!$P$2:$P$219,,,2)</f>
        <v>17780</v>
      </c>
      <c r="U4146" s="34">
        <f t="shared" si="64"/>
        <v>19</v>
      </c>
      <c r="V4146" s="13">
        <f>IF(OR(Table1[[#This Row],[7d_positivity_public]]=0,ISBLANK(Table1[[#This Row],[7d_positivity_public]])),"",(Table1[[#This Row],[7d_positivity_public]]-Table1[[#This Row],[7d_positivity_all]])/Table1[[#This Row],[7d_positivity_public]])</f>
        <v>0.1111111111111111</v>
      </c>
      <c r="W4146">
        <v>8</v>
      </c>
    </row>
    <row r="4147" spans="1:23" x14ac:dyDescent="0.25">
      <c r="A4147" s="10">
        <v>44481</v>
      </c>
      <c r="B4147">
        <v>4212</v>
      </c>
      <c r="C4147" t="s">
        <v>225</v>
      </c>
      <c r="D4147">
        <v>12</v>
      </c>
      <c r="E4147">
        <v>7</v>
      </c>
      <c r="F4147">
        <v>5</v>
      </c>
      <c r="G4147">
        <v>7</v>
      </c>
      <c r="H4147">
        <v>85</v>
      </c>
      <c r="J4147">
        <v>81</v>
      </c>
      <c r="K4147">
        <v>86</v>
      </c>
      <c r="L4147">
        <v>79</v>
      </c>
      <c r="M4147">
        <v>90</v>
      </c>
      <c r="N4147">
        <v>78</v>
      </c>
      <c r="O4147">
        <v>67</v>
      </c>
      <c r="P4147">
        <v>79</v>
      </c>
      <c r="Q4147">
        <v>69</v>
      </c>
      <c r="R4147">
        <v>87</v>
      </c>
      <c r="T4147" s="34">
        <f>_xlfn.XLOOKUP(B4147,Demog!$A$2:$A$219,Demog!$P$2:$P$219,,,2)</f>
        <v>40598</v>
      </c>
      <c r="U4147" s="34">
        <f t="shared" si="64"/>
        <v>34</v>
      </c>
      <c r="V4147" s="13">
        <f>IF(OR(Table1[[#This Row],[7d_positivity_public]]=0,ISBLANK(Table1[[#This Row],[7d_positivity_public]])),"",(Table1[[#This Row],[7d_positivity_public]]-Table1[[#This Row],[7d_positivity_all]])/Table1[[#This Row],[7d_positivity_public]])</f>
        <v>0.14285714285714285</v>
      </c>
      <c r="W4147">
        <v>6</v>
      </c>
    </row>
    <row r="4148" spans="1:23" x14ac:dyDescent="0.25">
      <c r="A4148" s="10">
        <v>44484</v>
      </c>
      <c r="B4148">
        <v>1260</v>
      </c>
      <c r="C4148" t="s">
        <v>83</v>
      </c>
      <c r="D4148">
        <v>13</v>
      </c>
      <c r="E4148">
        <v>6</v>
      </c>
      <c r="F4148">
        <v>7</v>
      </c>
      <c r="G4148">
        <v>12</v>
      </c>
      <c r="H4148">
        <v>79</v>
      </c>
      <c r="J4148">
        <v>59</v>
      </c>
      <c r="K4148">
        <v>80</v>
      </c>
      <c r="L4148">
        <v>70</v>
      </c>
      <c r="M4148">
        <v>85</v>
      </c>
      <c r="N4148">
        <v>72</v>
      </c>
      <c r="O4148">
        <v>50</v>
      </c>
      <c r="P4148">
        <v>74</v>
      </c>
      <c r="Q4148">
        <v>58</v>
      </c>
      <c r="R4148">
        <v>81</v>
      </c>
      <c r="T4148" s="34">
        <f>_xlfn.XLOOKUP(B4148,Demog!$A$2:$A$219,Demog!$P$2:$P$219,,,2)</f>
        <v>8611</v>
      </c>
      <c r="U4148" s="34">
        <f t="shared" si="64"/>
        <v>8</v>
      </c>
      <c r="V4148" s="13">
        <f>IF(OR(Table1[[#This Row],[7d_positivity_public]]=0,ISBLANK(Table1[[#This Row],[7d_positivity_public]])),"",(Table1[[#This Row],[7d_positivity_public]]-Table1[[#This Row],[7d_positivity_all]])/Table1[[#This Row],[7d_positivity_public]])</f>
        <v>8.3333333333333329E-2</v>
      </c>
      <c r="W4148">
        <v>11</v>
      </c>
    </row>
    <row r="4149" spans="1:23" x14ac:dyDescent="0.25">
      <c r="A4149" s="10">
        <v>44484</v>
      </c>
      <c r="B4149">
        <v>1270</v>
      </c>
      <c r="C4149" t="s">
        <v>84</v>
      </c>
      <c r="D4149">
        <v>0</v>
      </c>
      <c r="E4149">
        <v>19</v>
      </c>
      <c r="F4149">
        <v>-19</v>
      </c>
      <c r="G4149">
        <v>0</v>
      </c>
      <c r="H4149">
        <v>71</v>
      </c>
      <c r="J4149">
        <v>46</v>
      </c>
      <c r="K4149">
        <v>73</v>
      </c>
      <c r="L4149">
        <v>65</v>
      </c>
      <c r="M4149">
        <v>76</v>
      </c>
      <c r="N4149">
        <v>64</v>
      </c>
      <c r="O4149">
        <v>32</v>
      </c>
      <c r="P4149">
        <v>66</v>
      </c>
      <c r="Q4149">
        <v>53</v>
      </c>
      <c r="R4149">
        <v>72</v>
      </c>
      <c r="T4149" s="34">
        <f>_xlfn.XLOOKUP(B4149,Demog!$A$2:$A$219,Demog!$P$2:$P$219,,,2)</f>
        <v>3469</v>
      </c>
      <c r="U4149" s="34">
        <f t="shared" si="64"/>
        <v>0</v>
      </c>
      <c r="V4149" s="13" t="str">
        <f>IF(OR(Table1[[#This Row],[7d_positivity_public]]=0,ISBLANK(Table1[[#This Row],[7d_positivity_public]])),"",(Table1[[#This Row],[7d_positivity_public]]-Table1[[#This Row],[7d_positivity_all]])/Table1[[#This Row],[7d_positivity_public]])</f>
        <v/>
      </c>
      <c r="W4149">
        <v>0</v>
      </c>
    </row>
    <row r="4150" spans="1:23" x14ac:dyDescent="0.25">
      <c r="A4150" s="10">
        <v>44484</v>
      </c>
      <c r="B4150">
        <v>1310</v>
      </c>
      <c r="C4150" t="s">
        <v>87</v>
      </c>
      <c r="D4150">
        <v>7</v>
      </c>
      <c r="E4150">
        <v>16</v>
      </c>
      <c r="F4150">
        <v>-9</v>
      </c>
      <c r="G4150">
        <v>7</v>
      </c>
      <c r="H4150">
        <v>89</v>
      </c>
      <c r="J4150">
        <v>75</v>
      </c>
      <c r="K4150">
        <v>90</v>
      </c>
      <c r="L4150">
        <v>87</v>
      </c>
      <c r="M4150">
        <v>91</v>
      </c>
      <c r="N4150">
        <v>82</v>
      </c>
      <c r="O4150">
        <v>62</v>
      </c>
      <c r="P4150">
        <v>83</v>
      </c>
      <c r="Q4150">
        <v>76</v>
      </c>
      <c r="R4150">
        <v>86</v>
      </c>
      <c r="T4150" s="34">
        <f>_xlfn.XLOOKUP(B4150,Demog!$A$2:$A$219,Demog!$P$2:$P$219,,,2)</f>
        <v>19231</v>
      </c>
      <c r="U4150" s="34">
        <f t="shared" si="64"/>
        <v>9</v>
      </c>
      <c r="V4150" s="13">
        <f>IF(OR(Table1[[#This Row],[7d_positivity_public]]=0,ISBLANK(Table1[[#This Row],[7d_positivity_public]])),"",(Table1[[#This Row],[7d_positivity_public]]-Table1[[#This Row],[7d_positivity_all]])/Table1[[#This Row],[7d_positivity_public]])</f>
        <v>0.2857142857142857</v>
      </c>
      <c r="W4150">
        <v>5</v>
      </c>
    </row>
    <row r="4151" spans="1:23" x14ac:dyDescent="0.25">
      <c r="A4151" s="10">
        <v>44484</v>
      </c>
      <c r="B4151">
        <v>1320</v>
      </c>
      <c r="C4151" t="s">
        <v>89</v>
      </c>
      <c r="D4151">
        <v>10</v>
      </c>
      <c r="E4151">
        <v>20</v>
      </c>
      <c r="F4151">
        <v>-10</v>
      </c>
      <c r="G4151">
        <v>7</v>
      </c>
      <c r="H4151">
        <v>86</v>
      </c>
      <c r="J4151">
        <v>82</v>
      </c>
      <c r="K4151">
        <v>87</v>
      </c>
      <c r="L4151">
        <v>81</v>
      </c>
      <c r="M4151">
        <v>90</v>
      </c>
      <c r="N4151">
        <v>81</v>
      </c>
      <c r="O4151">
        <v>71</v>
      </c>
      <c r="P4151">
        <v>81</v>
      </c>
      <c r="Q4151">
        <v>72</v>
      </c>
      <c r="R4151">
        <v>87</v>
      </c>
      <c r="T4151" s="34">
        <f>_xlfn.XLOOKUP(B4151,Demog!$A$2:$A$219,Demog!$P$2:$P$219,,,2)</f>
        <v>41799</v>
      </c>
      <c r="U4151" s="34">
        <f t="shared" si="64"/>
        <v>29</v>
      </c>
      <c r="V4151" s="13">
        <f>IF(OR(Table1[[#This Row],[7d_positivity_public]]=0,ISBLANK(Table1[[#This Row],[7d_positivity_public]])),"",(Table1[[#This Row],[7d_positivity_public]]-Table1[[#This Row],[7d_positivity_all]])/Table1[[#This Row],[7d_positivity_public]])</f>
        <v>0.14285714285714285</v>
      </c>
      <c r="W4151">
        <v>6</v>
      </c>
    </row>
    <row r="4152" spans="1:23" x14ac:dyDescent="0.25">
      <c r="A4152" s="10">
        <v>44484</v>
      </c>
      <c r="B4152">
        <v>1330</v>
      </c>
      <c r="C4152" t="s">
        <v>91</v>
      </c>
      <c r="D4152">
        <v>34</v>
      </c>
      <c r="E4152">
        <v>7</v>
      </c>
      <c r="F4152">
        <v>27</v>
      </c>
      <c r="G4152">
        <v>20</v>
      </c>
      <c r="H4152">
        <v>81</v>
      </c>
      <c r="J4152">
        <v>67</v>
      </c>
      <c r="K4152">
        <v>82</v>
      </c>
      <c r="L4152">
        <v>80</v>
      </c>
      <c r="M4152">
        <v>82</v>
      </c>
      <c r="N4152">
        <v>74</v>
      </c>
      <c r="O4152">
        <v>53</v>
      </c>
      <c r="P4152">
        <v>76</v>
      </c>
      <c r="Q4152">
        <v>68</v>
      </c>
      <c r="R4152">
        <v>79</v>
      </c>
      <c r="T4152" s="34">
        <f>_xlfn.XLOOKUP(B4152,Demog!$A$2:$A$219,Demog!$P$2:$P$219,,,2)</f>
        <v>5101</v>
      </c>
      <c r="U4152" s="34">
        <f t="shared" si="64"/>
        <v>12</v>
      </c>
      <c r="V4152" s="13">
        <f>IF(OR(Table1[[#This Row],[7d_positivity_public]]=0,ISBLANK(Table1[[#This Row],[7d_positivity_public]])),"",(Table1[[#This Row],[7d_positivity_public]]-Table1[[#This Row],[7d_positivity_all]])/Table1[[#This Row],[7d_positivity_public]])</f>
        <v>0.1</v>
      </c>
      <c r="W4152">
        <v>18</v>
      </c>
    </row>
    <row r="4153" spans="1:23" x14ac:dyDescent="0.25">
      <c r="A4153" s="10">
        <v>44484</v>
      </c>
      <c r="B4153">
        <v>1340</v>
      </c>
      <c r="C4153" t="s">
        <v>93</v>
      </c>
      <c r="D4153">
        <v>2</v>
      </c>
      <c r="E4153">
        <v>0</v>
      </c>
      <c r="F4153">
        <v>2</v>
      </c>
      <c r="G4153">
        <v>3</v>
      </c>
      <c r="H4153">
        <v>82</v>
      </c>
      <c r="J4153">
        <v>67</v>
      </c>
      <c r="K4153">
        <v>82</v>
      </c>
      <c r="L4153">
        <v>77</v>
      </c>
      <c r="M4153">
        <v>85</v>
      </c>
      <c r="N4153">
        <v>75</v>
      </c>
      <c r="O4153">
        <v>56</v>
      </c>
      <c r="P4153">
        <v>76</v>
      </c>
      <c r="Q4153">
        <v>67</v>
      </c>
      <c r="R4153">
        <v>81</v>
      </c>
      <c r="T4153" s="34">
        <f>_xlfn.XLOOKUP(B4153,Demog!$A$2:$A$219,Demog!$P$2:$P$219,,,2)</f>
        <v>4781</v>
      </c>
      <c r="U4153" s="34">
        <f t="shared" si="64"/>
        <v>1</v>
      </c>
      <c r="V4153" s="13">
        <f>IF(OR(Table1[[#This Row],[7d_positivity_public]]=0,ISBLANK(Table1[[#This Row],[7d_positivity_public]])),"",(Table1[[#This Row],[7d_positivity_public]]-Table1[[#This Row],[7d_positivity_all]])/Table1[[#This Row],[7d_positivity_public]])</f>
        <v>0.33333333333333331</v>
      </c>
      <c r="W4153">
        <v>2</v>
      </c>
    </row>
    <row r="4154" spans="1:23" x14ac:dyDescent="0.25">
      <c r="A4154" s="10">
        <v>44484</v>
      </c>
      <c r="B4154">
        <v>1350</v>
      </c>
      <c r="C4154" t="s">
        <v>95</v>
      </c>
      <c r="D4154">
        <v>19</v>
      </c>
      <c r="E4154">
        <v>8</v>
      </c>
      <c r="F4154">
        <v>11</v>
      </c>
      <c r="G4154">
        <v>13</v>
      </c>
      <c r="H4154">
        <v>76</v>
      </c>
      <c r="J4154">
        <v>58</v>
      </c>
      <c r="K4154">
        <v>78</v>
      </c>
      <c r="L4154">
        <v>67</v>
      </c>
      <c r="M4154">
        <v>86</v>
      </c>
      <c r="N4154">
        <v>70</v>
      </c>
      <c r="O4154">
        <v>49</v>
      </c>
      <c r="P4154">
        <v>71</v>
      </c>
      <c r="Q4154">
        <v>56</v>
      </c>
      <c r="R4154">
        <v>82</v>
      </c>
      <c r="T4154" s="34">
        <f>_xlfn.XLOOKUP(B4154,Demog!$A$2:$A$219,Demog!$P$2:$P$219,,,2)</f>
        <v>10220</v>
      </c>
      <c r="U4154" s="34">
        <f t="shared" si="64"/>
        <v>14</v>
      </c>
      <c r="V4154" s="13">
        <f>IF(OR(Table1[[#This Row],[7d_positivity_public]]=0,ISBLANK(Table1[[#This Row],[7d_positivity_public]])),"",(Table1[[#This Row],[7d_positivity_public]]-Table1[[#This Row],[7d_positivity_all]])/Table1[[#This Row],[7d_positivity_public]])</f>
        <v>0</v>
      </c>
      <c r="W4154">
        <v>13</v>
      </c>
    </row>
    <row r="4155" spans="1:23" x14ac:dyDescent="0.25">
      <c r="A4155" s="10">
        <v>44484</v>
      </c>
      <c r="B4155">
        <v>1361</v>
      </c>
      <c r="C4155" t="s">
        <v>97</v>
      </c>
      <c r="D4155">
        <v>7</v>
      </c>
      <c r="E4155">
        <v>9</v>
      </c>
      <c r="F4155">
        <v>-2</v>
      </c>
      <c r="G4155">
        <v>5</v>
      </c>
      <c r="H4155">
        <v>84</v>
      </c>
      <c r="J4155">
        <v>78</v>
      </c>
      <c r="K4155">
        <v>84</v>
      </c>
      <c r="L4155">
        <v>77</v>
      </c>
      <c r="M4155">
        <v>90</v>
      </c>
      <c r="N4155">
        <v>77</v>
      </c>
      <c r="O4155">
        <v>67</v>
      </c>
      <c r="P4155">
        <v>78</v>
      </c>
      <c r="Q4155">
        <v>67</v>
      </c>
      <c r="R4155">
        <v>87</v>
      </c>
      <c r="T4155" s="34">
        <f>_xlfn.XLOOKUP(B4155,Demog!$A$2:$A$219,Demog!$P$2:$P$219,,,2)</f>
        <v>53266</v>
      </c>
      <c r="U4155" s="34">
        <f t="shared" si="64"/>
        <v>26</v>
      </c>
      <c r="V4155" s="13">
        <f>IF(OR(Table1[[#This Row],[7d_positivity_public]]=0,ISBLANK(Table1[[#This Row],[7d_positivity_public]])),"",(Table1[[#This Row],[7d_positivity_public]]-Table1[[#This Row],[7d_positivity_all]])/Table1[[#This Row],[7d_positivity_public]])</f>
        <v>0.2</v>
      </c>
      <c r="W4155">
        <v>4</v>
      </c>
    </row>
    <row r="4156" spans="1:23" x14ac:dyDescent="0.25">
      <c r="A4156" s="10">
        <v>44484</v>
      </c>
      <c r="B4156">
        <v>1362</v>
      </c>
      <c r="C4156" t="s">
        <v>99</v>
      </c>
      <c r="D4156">
        <v>13</v>
      </c>
      <c r="E4156">
        <v>25</v>
      </c>
      <c r="F4156">
        <v>-12</v>
      </c>
      <c r="G4156">
        <v>10</v>
      </c>
      <c r="H4156">
        <v>77</v>
      </c>
      <c r="J4156">
        <v>61</v>
      </c>
      <c r="K4156">
        <v>78</v>
      </c>
      <c r="L4156">
        <v>67</v>
      </c>
      <c r="M4156">
        <v>85</v>
      </c>
      <c r="N4156">
        <v>70</v>
      </c>
      <c r="O4156">
        <v>49</v>
      </c>
      <c r="P4156">
        <v>72</v>
      </c>
      <c r="Q4156">
        <v>56</v>
      </c>
      <c r="R4156">
        <v>81</v>
      </c>
      <c r="T4156" s="34">
        <f>_xlfn.XLOOKUP(B4156,Demog!$A$2:$A$219,Demog!$P$2:$P$219,,,2)</f>
        <v>13583</v>
      </c>
      <c r="U4156" s="34">
        <f t="shared" si="64"/>
        <v>12</v>
      </c>
      <c r="V4156" s="13">
        <f>IF(OR(Table1[[#This Row],[7d_positivity_public]]=0,ISBLANK(Table1[[#This Row],[7d_positivity_public]])),"",(Table1[[#This Row],[7d_positivity_public]]-Table1[[#This Row],[7d_positivity_all]])/Table1[[#This Row],[7d_positivity_public]])</f>
        <v>0.1</v>
      </c>
      <c r="W4156">
        <v>9</v>
      </c>
    </row>
    <row r="4157" spans="1:23" x14ac:dyDescent="0.25">
      <c r="A4157" s="10">
        <v>44484</v>
      </c>
      <c r="B4157">
        <v>1371</v>
      </c>
      <c r="C4157" t="s">
        <v>101</v>
      </c>
      <c r="D4157">
        <v>10</v>
      </c>
      <c r="E4157">
        <v>6</v>
      </c>
      <c r="F4157">
        <v>4</v>
      </c>
      <c r="G4157">
        <v>5</v>
      </c>
      <c r="H4157">
        <v>80</v>
      </c>
      <c r="J4157">
        <v>67</v>
      </c>
      <c r="K4157">
        <v>81</v>
      </c>
      <c r="L4157">
        <v>71</v>
      </c>
      <c r="M4157">
        <v>86</v>
      </c>
      <c r="N4157">
        <v>74</v>
      </c>
      <c r="O4157">
        <v>55</v>
      </c>
      <c r="P4157">
        <v>75</v>
      </c>
      <c r="Q4157">
        <v>59</v>
      </c>
      <c r="R4157">
        <v>83</v>
      </c>
      <c r="T4157" s="34">
        <f>_xlfn.XLOOKUP(B4157,Demog!$A$2:$A$219,Demog!$P$2:$P$219,,,2)</f>
        <v>8720</v>
      </c>
      <c r="U4157" s="34">
        <f t="shared" si="64"/>
        <v>6</v>
      </c>
      <c r="V4157" s="13">
        <f>IF(OR(Table1[[#This Row],[7d_positivity_public]]=0,ISBLANK(Table1[[#This Row],[7d_positivity_public]])),"",(Table1[[#This Row],[7d_positivity_public]]-Table1[[#This Row],[7d_positivity_all]])/Table1[[#This Row],[7d_positivity_public]])</f>
        <v>0.2</v>
      </c>
      <c r="W4157">
        <v>4</v>
      </c>
    </row>
    <row r="4158" spans="1:23" x14ac:dyDescent="0.25">
      <c r="A4158" s="10">
        <v>44484</v>
      </c>
      <c r="B4158">
        <v>1372</v>
      </c>
      <c r="C4158" t="s">
        <v>103</v>
      </c>
      <c r="D4158">
        <v>8</v>
      </c>
      <c r="E4158">
        <v>14</v>
      </c>
      <c r="F4158">
        <v>-6</v>
      </c>
      <c r="G4158">
        <v>5</v>
      </c>
      <c r="H4158">
        <v>85</v>
      </c>
      <c r="J4158">
        <v>74</v>
      </c>
      <c r="K4158">
        <v>86</v>
      </c>
      <c r="L4158">
        <v>81</v>
      </c>
      <c r="M4158">
        <v>90</v>
      </c>
      <c r="N4158">
        <v>79</v>
      </c>
      <c r="O4158">
        <v>64</v>
      </c>
      <c r="P4158">
        <v>80</v>
      </c>
      <c r="Q4158">
        <v>71</v>
      </c>
      <c r="R4158">
        <v>87</v>
      </c>
      <c r="T4158" s="34">
        <f>_xlfn.XLOOKUP(B4158,Demog!$A$2:$A$219,Demog!$P$2:$P$219,,,2)</f>
        <v>41482</v>
      </c>
      <c r="U4158" s="34">
        <f t="shared" si="64"/>
        <v>23</v>
      </c>
      <c r="V4158" s="13">
        <f>IF(OR(Table1[[#This Row],[7d_positivity_public]]=0,ISBLANK(Table1[[#This Row],[7d_positivity_public]])),"",(Table1[[#This Row],[7d_positivity_public]]-Table1[[#This Row],[7d_positivity_all]])/Table1[[#This Row],[7d_positivity_public]])</f>
        <v>0</v>
      </c>
      <c r="W4158">
        <v>5</v>
      </c>
    </row>
    <row r="4159" spans="1:23" x14ac:dyDescent="0.25">
      <c r="A4159" s="10">
        <v>44484</v>
      </c>
      <c r="B4159">
        <v>1373</v>
      </c>
      <c r="C4159" t="s">
        <v>106</v>
      </c>
      <c r="D4159">
        <v>16</v>
      </c>
      <c r="E4159">
        <v>16</v>
      </c>
      <c r="F4159">
        <v>0</v>
      </c>
      <c r="G4159">
        <v>9</v>
      </c>
      <c r="H4159">
        <v>82</v>
      </c>
      <c r="J4159">
        <v>69</v>
      </c>
      <c r="K4159">
        <v>83</v>
      </c>
      <c r="L4159">
        <v>79</v>
      </c>
      <c r="M4159">
        <v>87</v>
      </c>
      <c r="N4159">
        <v>75</v>
      </c>
      <c r="O4159">
        <v>61</v>
      </c>
      <c r="P4159">
        <v>76</v>
      </c>
      <c r="Q4159">
        <v>69</v>
      </c>
      <c r="R4159">
        <v>83</v>
      </c>
      <c r="T4159" s="34">
        <f>_xlfn.XLOOKUP(B4159,Demog!$A$2:$A$219,Demog!$P$2:$P$219,,,2)</f>
        <v>12922</v>
      </c>
      <c r="U4159" s="34">
        <f t="shared" si="64"/>
        <v>14</v>
      </c>
      <c r="V4159" s="13">
        <f>IF(OR(Table1[[#This Row],[7d_positivity_public]]=0,ISBLANK(Table1[[#This Row],[7d_positivity_public]])),"",(Table1[[#This Row],[7d_positivity_public]]-Table1[[#This Row],[7d_positivity_all]])/Table1[[#This Row],[7d_positivity_public]])</f>
        <v>0.1111111111111111</v>
      </c>
      <c r="W4159">
        <v>8</v>
      </c>
    </row>
    <row r="4160" spans="1:23" x14ac:dyDescent="0.25">
      <c r="A4160" s="10">
        <v>44484</v>
      </c>
      <c r="B4160">
        <v>1374</v>
      </c>
      <c r="C4160" t="s">
        <v>108</v>
      </c>
      <c r="D4160">
        <v>7</v>
      </c>
      <c r="E4160">
        <v>12</v>
      </c>
      <c r="F4160">
        <v>-5</v>
      </c>
      <c r="G4160">
        <v>5</v>
      </c>
      <c r="H4160">
        <v>90</v>
      </c>
      <c r="J4160">
        <v>82</v>
      </c>
      <c r="K4160">
        <v>91</v>
      </c>
      <c r="L4160">
        <v>90</v>
      </c>
      <c r="M4160">
        <v>91</v>
      </c>
      <c r="N4160">
        <v>84</v>
      </c>
      <c r="O4160">
        <v>73</v>
      </c>
      <c r="P4160">
        <v>85</v>
      </c>
      <c r="Q4160">
        <v>81</v>
      </c>
      <c r="R4160">
        <v>88</v>
      </c>
      <c r="T4160" s="34">
        <f>_xlfn.XLOOKUP(B4160,Demog!$A$2:$A$219,Demog!$P$2:$P$219,,,2)</f>
        <v>33401</v>
      </c>
      <c r="U4160" s="34">
        <f t="shared" si="64"/>
        <v>16</v>
      </c>
      <c r="V4160" s="13">
        <f>IF(OR(Table1[[#This Row],[7d_positivity_public]]=0,ISBLANK(Table1[[#This Row],[7d_positivity_public]])),"",(Table1[[#This Row],[7d_positivity_public]]-Table1[[#This Row],[7d_positivity_all]])/Table1[[#This Row],[7d_positivity_public]])</f>
        <v>0.2</v>
      </c>
      <c r="W4160">
        <v>4</v>
      </c>
    </row>
    <row r="4161" spans="1:23" x14ac:dyDescent="0.25">
      <c r="A4161" s="10">
        <v>44484</v>
      </c>
      <c r="B4161">
        <v>1375</v>
      </c>
      <c r="C4161" t="s">
        <v>110</v>
      </c>
      <c r="D4161">
        <v>13</v>
      </c>
      <c r="E4161">
        <v>9</v>
      </c>
      <c r="F4161">
        <v>4</v>
      </c>
      <c r="G4161">
        <v>9</v>
      </c>
      <c r="H4161">
        <v>88</v>
      </c>
      <c r="J4161">
        <v>75</v>
      </c>
      <c r="K4161">
        <v>88</v>
      </c>
      <c r="L4161">
        <v>87</v>
      </c>
      <c r="M4161">
        <v>89</v>
      </c>
      <c r="N4161">
        <v>81</v>
      </c>
      <c r="O4161">
        <v>64</v>
      </c>
      <c r="P4161">
        <v>81</v>
      </c>
      <c r="Q4161">
        <v>76</v>
      </c>
      <c r="R4161">
        <v>86</v>
      </c>
      <c r="T4161" s="34">
        <f>_xlfn.XLOOKUP(B4161,Demog!$A$2:$A$219,Demog!$P$2:$P$219,,,2)</f>
        <v>38661</v>
      </c>
      <c r="U4161" s="34">
        <f t="shared" si="64"/>
        <v>35</v>
      </c>
      <c r="V4161" s="13">
        <f>IF(OR(Table1[[#This Row],[7d_positivity_public]]=0,ISBLANK(Table1[[#This Row],[7d_positivity_public]])),"",(Table1[[#This Row],[7d_positivity_public]]-Table1[[#This Row],[7d_positivity_all]])/Table1[[#This Row],[7d_positivity_public]])</f>
        <v>0.1111111111111111</v>
      </c>
      <c r="W4161">
        <v>8</v>
      </c>
    </row>
    <row r="4162" spans="1:23" x14ac:dyDescent="0.25">
      <c r="A4162" s="10">
        <v>44484</v>
      </c>
      <c r="B4162">
        <v>1376</v>
      </c>
      <c r="C4162" t="s">
        <v>112</v>
      </c>
      <c r="D4162">
        <v>14</v>
      </c>
      <c r="E4162">
        <v>11</v>
      </c>
      <c r="F4162">
        <v>3</v>
      </c>
      <c r="G4162">
        <v>10</v>
      </c>
      <c r="H4162">
        <v>82</v>
      </c>
      <c r="J4162">
        <v>71</v>
      </c>
      <c r="K4162">
        <v>83</v>
      </c>
      <c r="L4162">
        <v>81</v>
      </c>
      <c r="M4162">
        <v>86</v>
      </c>
      <c r="N4162">
        <v>74</v>
      </c>
      <c r="O4162">
        <v>59</v>
      </c>
      <c r="P4162">
        <v>75</v>
      </c>
      <c r="Q4162">
        <v>70</v>
      </c>
      <c r="R4162">
        <v>81</v>
      </c>
      <c r="T4162" s="34">
        <f>_xlfn.XLOOKUP(B4162,Demog!$A$2:$A$219,Demog!$P$2:$P$219,,,2)</f>
        <v>34796</v>
      </c>
      <c r="U4162" s="34">
        <f t="shared" ref="U4162:U4225" si="65">ROUND(T4162*D4162/100000*7,0)</f>
        <v>34</v>
      </c>
      <c r="V4162" s="13">
        <f>IF(OR(Table1[[#This Row],[7d_positivity_public]]=0,ISBLANK(Table1[[#This Row],[7d_positivity_public]])),"",(Table1[[#This Row],[7d_positivity_public]]-Table1[[#This Row],[7d_positivity_all]])/Table1[[#This Row],[7d_positivity_public]])</f>
        <v>0.2</v>
      </c>
      <c r="W4162">
        <v>8</v>
      </c>
    </row>
    <row r="4163" spans="1:23" x14ac:dyDescent="0.25">
      <c r="A4163" s="10">
        <v>44484</v>
      </c>
      <c r="B4163">
        <v>1377</v>
      </c>
      <c r="C4163" t="s">
        <v>114</v>
      </c>
      <c r="D4163">
        <v>4</v>
      </c>
      <c r="E4163">
        <v>12</v>
      </c>
      <c r="F4163">
        <v>-8</v>
      </c>
      <c r="G4163">
        <v>2</v>
      </c>
      <c r="H4163">
        <v>89</v>
      </c>
      <c r="J4163">
        <v>86</v>
      </c>
      <c r="K4163">
        <v>89</v>
      </c>
      <c r="L4163">
        <v>86</v>
      </c>
      <c r="M4163">
        <v>92</v>
      </c>
      <c r="N4163">
        <v>84</v>
      </c>
      <c r="O4163">
        <v>77</v>
      </c>
      <c r="P4163">
        <v>84</v>
      </c>
      <c r="Q4163">
        <v>78</v>
      </c>
      <c r="R4163">
        <v>89</v>
      </c>
      <c r="T4163" s="34">
        <f>_xlfn.XLOOKUP(B4163,Demog!$A$2:$A$219,Demog!$P$2:$P$219,,,2)</f>
        <v>24900</v>
      </c>
      <c r="U4163" s="34">
        <f t="shared" si="65"/>
        <v>7</v>
      </c>
      <c r="V4163" s="13">
        <f>IF(OR(Table1[[#This Row],[7d_positivity_public]]=0,ISBLANK(Table1[[#This Row],[7d_positivity_public]])),"",(Table1[[#This Row],[7d_positivity_public]]-Table1[[#This Row],[7d_positivity_all]])/Table1[[#This Row],[7d_positivity_public]])</f>
        <v>0</v>
      </c>
      <c r="W4163">
        <v>2</v>
      </c>
    </row>
    <row r="4164" spans="1:23" x14ac:dyDescent="0.25">
      <c r="A4164" s="10">
        <v>44484</v>
      </c>
      <c r="B4164">
        <v>1380</v>
      </c>
      <c r="C4164" t="s">
        <v>116</v>
      </c>
      <c r="D4164">
        <v>2</v>
      </c>
      <c r="E4164">
        <v>3</v>
      </c>
      <c r="F4164">
        <v>-1</v>
      </c>
      <c r="G4164">
        <v>1</v>
      </c>
      <c r="H4164">
        <v>86</v>
      </c>
      <c r="J4164">
        <v>78</v>
      </c>
      <c r="K4164">
        <v>87</v>
      </c>
      <c r="L4164">
        <v>80</v>
      </c>
      <c r="M4164">
        <v>91</v>
      </c>
      <c r="N4164">
        <v>81</v>
      </c>
      <c r="O4164">
        <v>69</v>
      </c>
      <c r="P4164">
        <v>82</v>
      </c>
      <c r="Q4164">
        <v>72</v>
      </c>
      <c r="R4164">
        <v>88</v>
      </c>
      <c r="T4164" s="34">
        <f>_xlfn.XLOOKUP(B4164,Demog!$A$2:$A$219,Demog!$P$2:$P$219,,,2)</f>
        <v>12110</v>
      </c>
      <c r="U4164" s="34">
        <f t="shared" si="65"/>
        <v>2</v>
      </c>
      <c r="V4164" s="13">
        <f>IF(OR(Table1[[#This Row],[7d_positivity_public]]=0,ISBLANK(Table1[[#This Row],[7d_positivity_public]])),"",(Table1[[#This Row],[7d_positivity_public]]-Table1[[#This Row],[7d_positivity_all]])/Table1[[#This Row],[7d_positivity_public]])</f>
        <v>0</v>
      </c>
      <c r="W4164">
        <v>1</v>
      </c>
    </row>
    <row r="4165" spans="1:23" x14ac:dyDescent="0.25">
      <c r="A4165" s="10">
        <v>44484</v>
      </c>
      <c r="B4165">
        <v>1390</v>
      </c>
      <c r="C4165" t="s">
        <v>118</v>
      </c>
      <c r="D4165">
        <v>37</v>
      </c>
      <c r="E4165">
        <v>14</v>
      </c>
      <c r="F4165">
        <v>23</v>
      </c>
      <c r="G4165">
        <v>17</v>
      </c>
      <c r="H4165">
        <v>70</v>
      </c>
      <c r="J4165">
        <v>41</v>
      </c>
      <c r="K4165">
        <v>73</v>
      </c>
      <c r="L4165">
        <v>59</v>
      </c>
      <c r="M4165">
        <v>82</v>
      </c>
      <c r="N4165">
        <v>63</v>
      </c>
      <c r="O4165">
        <v>32</v>
      </c>
      <c r="P4165">
        <v>65</v>
      </c>
      <c r="Q4165">
        <v>47</v>
      </c>
      <c r="R4165">
        <v>77</v>
      </c>
      <c r="T4165" s="34">
        <f>_xlfn.XLOOKUP(B4165,Demog!$A$2:$A$219,Demog!$P$2:$P$219,,,2)</f>
        <v>7285</v>
      </c>
      <c r="U4165" s="34">
        <f t="shared" si="65"/>
        <v>19</v>
      </c>
      <c r="V4165" s="13">
        <f>IF(OR(Table1[[#This Row],[7d_positivity_public]]=0,ISBLANK(Table1[[#This Row],[7d_positivity_public]])),"",(Table1[[#This Row],[7d_positivity_public]]-Table1[[#This Row],[7d_positivity_all]])/Table1[[#This Row],[7d_positivity_public]])</f>
        <v>5.8823529411764705E-2</v>
      </c>
      <c r="W4165">
        <v>16</v>
      </c>
    </row>
    <row r="4166" spans="1:23" x14ac:dyDescent="0.25">
      <c r="A4166" s="10">
        <v>44484</v>
      </c>
      <c r="B4166">
        <v>1420</v>
      </c>
      <c r="C4166" t="s">
        <v>120</v>
      </c>
      <c r="D4166">
        <v>23</v>
      </c>
      <c r="E4166">
        <v>29</v>
      </c>
      <c r="F4166">
        <v>-6</v>
      </c>
      <c r="G4166">
        <v>12</v>
      </c>
      <c r="H4166">
        <v>79</v>
      </c>
      <c r="J4166">
        <v>64</v>
      </c>
      <c r="K4166">
        <v>80</v>
      </c>
      <c r="L4166">
        <v>70</v>
      </c>
      <c r="M4166">
        <v>87</v>
      </c>
      <c r="N4166">
        <v>73</v>
      </c>
      <c r="O4166">
        <v>54</v>
      </c>
      <c r="P4166">
        <v>74</v>
      </c>
      <c r="Q4166">
        <v>60</v>
      </c>
      <c r="R4166">
        <v>83</v>
      </c>
      <c r="T4166" s="34">
        <f>_xlfn.XLOOKUP(B4166,Demog!$A$2:$A$219,Demog!$P$2:$P$219,,,2)</f>
        <v>33648</v>
      </c>
      <c r="U4166" s="34">
        <f t="shared" si="65"/>
        <v>54</v>
      </c>
      <c r="V4166" s="13">
        <f>IF(OR(Table1[[#This Row],[7d_positivity_public]]=0,ISBLANK(Table1[[#This Row],[7d_positivity_public]])),"",(Table1[[#This Row],[7d_positivity_public]]-Table1[[#This Row],[7d_positivity_all]])/Table1[[#This Row],[7d_positivity_public]])</f>
        <v>8.3333333333333329E-2</v>
      </c>
      <c r="W4166">
        <v>11</v>
      </c>
    </row>
    <row r="4167" spans="1:23" x14ac:dyDescent="0.25">
      <c r="A4167" s="10">
        <v>44484</v>
      </c>
      <c r="B4167">
        <v>1431</v>
      </c>
      <c r="C4167" t="s">
        <v>226</v>
      </c>
      <c r="D4167">
        <v>11</v>
      </c>
      <c r="E4167">
        <v>12</v>
      </c>
      <c r="F4167">
        <v>-1</v>
      </c>
      <c r="G4167">
        <v>6</v>
      </c>
      <c r="H4167">
        <v>85</v>
      </c>
      <c r="J4167">
        <v>77</v>
      </c>
      <c r="K4167">
        <v>86</v>
      </c>
      <c r="L4167">
        <v>80</v>
      </c>
      <c r="M4167">
        <v>91</v>
      </c>
      <c r="N4167">
        <v>78</v>
      </c>
      <c r="O4167">
        <v>65</v>
      </c>
      <c r="P4167">
        <v>79</v>
      </c>
      <c r="Q4167">
        <v>69</v>
      </c>
      <c r="R4167">
        <v>87</v>
      </c>
      <c r="T4167" s="34">
        <f>_xlfn.XLOOKUP(B4167,Demog!$A$2:$A$219,Demog!$P$2:$P$219,,,2)</f>
        <v>44714</v>
      </c>
      <c r="U4167" s="34">
        <f t="shared" si="65"/>
        <v>34</v>
      </c>
      <c r="V4167" s="13">
        <f>IF(OR(Table1[[#This Row],[7d_positivity_public]]=0,ISBLANK(Table1[[#This Row],[7d_positivity_public]])),"",(Table1[[#This Row],[7d_positivity_public]]-Table1[[#This Row],[7d_positivity_all]])/Table1[[#This Row],[7d_positivity_public]])</f>
        <v>0.16666666666666666</v>
      </c>
      <c r="W4167">
        <v>5</v>
      </c>
    </row>
    <row r="4168" spans="1:23" x14ac:dyDescent="0.25">
      <c r="A4168" s="10">
        <v>44484</v>
      </c>
      <c r="B4168">
        <v>1432</v>
      </c>
      <c r="C4168" t="s">
        <v>227</v>
      </c>
      <c r="D4168">
        <v>13</v>
      </c>
      <c r="E4168">
        <v>17</v>
      </c>
      <c r="F4168">
        <v>-4</v>
      </c>
      <c r="G4168">
        <v>7</v>
      </c>
      <c r="H4168">
        <v>92</v>
      </c>
      <c r="J4168">
        <v>88</v>
      </c>
      <c r="K4168">
        <v>93</v>
      </c>
      <c r="L4168">
        <v>93</v>
      </c>
      <c r="M4168">
        <v>93</v>
      </c>
      <c r="N4168">
        <v>86</v>
      </c>
      <c r="O4168">
        <v>79</v>
      </c>
      <c r="P4168">
        <v>87</v>
      </c>
      <c r="Q4168">
        <v>84</v>
      </c>
      <c r="R4168">
        <v>90</v>
      </c>
      <c r="T4168" s="34">
        <f>_xlfn.XLOOKUP(B4168,Demog!$A$2:$A$219,Demog!$P$2:$P$219,,,2)</f>
        <v>48587</v>
      </c>
      <c r="U4168" s="34">
        <f t="shared" si="65"/>
        <v>44</v>
      </c>
      <c r="V4168" s="13">
        <f>IF(OR(Table1[[#This Row],[7d_positivity_public]]=0,ISBLANK(Table1[[#This Row],[7d_positivity_public]])),"",(Table1[[#This Row],[7d_positivity_public]]-Table1[[#This Row],[7d_positivity_all]])/Table1[[#This Row],[7d_positivity_public]])</f>
        <v>0.14285714285714285</v>
      </c>
      <c r="W4168">
        <v>6</v>
      </c>
    </row>
    <row r="4169" spans="1:23" x14ac:dyDescent="0.25">
      <c r="A4169" s="10">
        <v>44484</v>
      </c>
      <c r="B4169">
        <v>1433</v>
      </c>
      <c r="C4169" t="s">
        <v>122</v>
      </c>
      <c r="D4169">
        <v>16</v>
      </c>
      <c r="E4169">
        <v>17</v>
      </c>
      <c r="F4169">
        <v>-1</v>
      </c>
      <c r="G4169">
        <v>10</v>
      </c>
      <c r="H4169">
        <v>80</v>
      </c>
      <c r="J4169">
        <v>66</v>
      </c>
      <c r="K4169">
        <v>81</v>
      </c>
      <c r="L4169">
        <v>72</v>
      </c>
      <c r="M4169">
        <v>87</v>
      </c>
      <c r="N4169">
        <v>74</v>
      </c>
      <c r="O4169">
        <v>53</v>
      </c>
      <c r="P4169">
        <v>75</v>
      </c>
      <c r="Q4169">
        <v>61</v>
      </c>
      <c r="R4169">
        <v>83</v>
      </c>
      <c r="T4169" s="34">
        <f>_xlfn.XLOOKUP(B4169,Demog!$A$2:$A$219,Demog!$P$2:$P$219,,,2)</f>
        <v>19986</v>
      </c>
      <c r="U4169" s="34">
        <f t="shared" si="65"/>
        <v>22</v>
      </c>
      <c r="V4169" s="13">
        <f>IF(OR(Table1[[#This Row],[7d_positivity_public]]=0,ISBLANK(Table1[[#This Row],[7d_positivity_public]])),"",(Table1[[#This Row],[7d_positivity_public]]-Table1[[#This Row],[7d_positivity_all]])/Table1[[#This Row],[7d_positivity_public]])</f>
        <v>0.1</v>
      </c>
      <c r="W4169">
        <v>9</v>
      </c>
    </row>
    <row r="4170" spans="1:23" x14ac:dyDescent="0.25">
      <c r="A4170" s="10">
        <v>44484</v>
      </c>
      <c r="B4170">
        <v>1490</v>
      </c>
      <c r="C4170" t="s">
        <v>124</v>
      </c>
      <c r="D4170">
        <v>16</v>
      </c>
      <c r="E4170">
        <v>28</v>
      </c>
      <c r="F4170">
        <v>-12</v>
      </c>
      <c r="G4170">
        <v>11</v>
      </c>
      <c r="H4170">
        <v>80</v>
      </c>
      <c r="J4170">
        <v>69</v>
      </c>
      <c r="K4170">
        <v>80</v>
      </c>
      <c r="L4170">
        <v>72</v>
      </c>
      <c r="M4170">
        <v>86</v>
      </c>
      <c r="N4170">
        <v>71</v>
      </c>
      <c r="O4170">
        <v>53</v>
      </c>
      <c r="P4170">
        <v>72</v>
      </c>
      <c r="Q4170">
        <v>59</v>
      </c>
      <c r="R4170">
        <v>81</v>
      </c>
      <c r="T4170" s="34">
        <f>_xlfn.XLOOKUP(B4170,Demog!$A$2:$A$219,Demog!$P$2:$P$219,,,2)</f>
        <v>10855</v>
      </c>
      <c r="U4170" s="34">
        <f t="shared" si="65"/>
        <v>12</v>
      </c>
      <c r="V4170" s="13">
        <f>IF(OR(Table1[[#This Row],[7d_positivity_public]]=0,ISBLANK(Table1[[#This Row],[7d_positivity_public]])),"",(Table1[[#This Row],[7d_positivity_public]]-Table1[[#This Row],[7d_positivity_all]])/Table1[[#This Row],[7d_positivity_public]])</f>
        <v>9.0909090909090912E-2</v>
      </c>
      <c r="W4170">
        <v>10</v>
      </c>
    </row>
    <row r="4171" spans="1:23" x14ac:dyDescent="0.25">
      <c r="A4171" s="10">
        <v>44484</v>
      </c>
      <c r="B4171">
        <v>2121</v>
      </c>
      <c r="C4171" t="s">
        <v>126</v>
      </c>
      <c r="D4171">
        <v>29</v>
      </c>
      <c r="E4171">
        <v>42</v>
      </c>
      <c r="F4171">
        <v>-13</v>
      </c>
      <c r="G4171">
        <v>7</v>
      </c>
      <c r="H4171">
        <v>83</v>
      </c>
      <c r="J4171">
        <v>73</v>
      </c>
      <c r="K4171">
        <v>83</v>
      </c>
      <c r="L4171">
        <v>78</v>
      </c>
      <c r="M4171">
        <v>89</v>
      </c>
      <c r="N4171">
        <v>76</v>
      </c>
      <c r="O4171">
        <v>64</v>
      </c>
      <c r="P4171">
        <v>78</v>
      </c>
      <c r="Q4171">
        <v>69</v>
      </c>
      <c r="R4171">
        <v>86</v>
      </c>
      <c r="T4171" s="34">
        <f>_xlfn.XLOOKUP(B4171,Demog!$A$2:$A$219,Demog!$P$2:$P$219,,,2)</f>
        <v>51241</v>
      </c>
      <c r="U4171" s="34">
        <f t="shared" si="65"/>
        <v>104</v>
      </c>
      <c r="V4171" s="13">
        <f>IF(OR(Table1[[#This Row],[7d_positivity_public]]=0,ISBLANK(Table1[[#This Row],[7d_positivity_public]])),"",(Table1[[#This Row],[7d_positivity_public]]-Table1[[#This Row],[7d_positivity_all]])/Table1[[#This Row],[7d_positivity_public]])</f>
        <v>0</v>
      </c>
      <c r="W4171">
        <v>7</v>
      </c>
    </row>
    <row r="4172" spans="1:23" x14ac:dyDescent="0.25">
      <c r="A4172" s="10">
        <v>44484</v>
      </c>
      <c r="B4172">
        <v>2122</v>
      </c>
      <c r="C4172" t="s">
        <v>128</v>
      </c>
      <c r="D4172">
        <v>29</v>
      </c>
      <c r="E4172">
        <v>36</v>
      </c>
      <c r="F4172">
        <v>-7</v>
      </c>
      <c r="G4172">
        <v>10</v>
      </c>
      <c r="H4172">
        <v>76</v>
      </c>
      <c r="J4172">
        <v>62</v>
      </c>
      <c r="K4172">
        <v>77</v>
      </c>
      <c r="L4172">
        <v>70</v>
      </c>
      <c r="M4172">
        <v>84</v>
      </c>
      <c r="N4172">
        <v>68</v>
      </c>
      <c r="O4172">
        <v>51</v>
      </c>
      <c r="P4172">
        <v>70</v>
      </c>
      <c r="Q4172">
        <v>60</v>
      </c>
      <c r="R4172">
        <v>80</v>
      </c>
      <c r="T4172" s="34">
        <f>_xlfn.XLOOKUP(B4172,Demog!$A$2:$A$219,Demog!$P$2:$P$219,,,2)</f>
        <v>41936</v>
      </c>
      <c r="U4172" s="34">
        <f t="shared" si="65"/>
        <v>85</v>
      </c>
      <c r="V4172" s="13">
        <f>IF(OR(Table1[[#This Row],[7d_positivity_public]]=0,ISBLANK(Table1[[#This Row],[7d_positivity_public]])),"",(Table1[[#This Row],[7d_positivity_public]]-Table1[[#This Row],[7d_positivity_all]])/Table1[[#This Row],[7d_positivity_public]])</f>
        <v>0.1</v>
      </c>
      <c r="W4172">
        <v>9</v>
      </c>
    </row>
    <row r="4173" spans="1:23" x14ac:dyDescent="0.25">
      <c r="A4173" s="10">
        <v>44484</v>
      </c>
      <c r="B4173">
        <v>2131</v>
      </c>
      <c r="C4173" t="s">
        <v>129</v>
      </c>
      <c r="D4173">
        <v>38</v>
      </c>
      <c r="E4173">
        <v>30</v>
      </c>
      <c r="F4173">
        <v>8</v>
      </c>
      <c r="G4173">
        <v>11</v>
      </c>
      <c r="H4173">
        <v>82</v>
      </c>
      <c r="J4173">
        <v>73</v>
      </c>
      <c r="K4173">
        <v>83</v>
      </c>
      <c r="L4173">
        <v>80</v>
      </c>
      <c r="M4173">
        <v>86</v>
      </c>
      <c r="N4173">
        <v>75</v>
      </c>
      <c r="O4173">
        <v>62</v>
      </c>
      <c r="P4173">
        <v>76</v>
      </c>
      <c r="Q4173">
        <v>70</v>
      </c>
      <c r="R4173">
        <v>82</v>
      </c>
      <c r="T4173" s="34">
        <f>_xlfn.XLOOKUP(B4173,Demog!$A$2:$A$219,Demog!$P$2:$P$219,,,2)</f>
        <v>22754</v>
      </c>
      <c r="U4173" s="34">
        <f t="shared" si="65"/>
        <v>61</v>
      </c>
      <c r="V4173" s="13">
        <f>IF(OR(Table1[[#This Row],[7d_positivity_public]]=0,ISBLANK(Table1[[#This Row],[7d_positivity_public]])),"",(Table1[[#This Row],[7d_positivity_public]]-Table1[[#This Row],[7d_positivity_all]])/Table1[[#This Row],[7d_positivity_public]])</f>
        <v>9.0909090909090912E-2</v>
      </c>
      <c r="W4173">
        <v>10</v>
      </c>
    </row>
    <row r="4174" spans="1:23" x14ac:dyDescent="0.25">
      <c r="A4174" s="10">
        <v>44484</v>
      </c>
      <c r="B4174">
        <v>2132</v>
      </c>
      <c r="C4174" t="s">
        <v>130</v>
      </c>
      <c r="D4174">
        <v>29</v>
      </c>
      <c r="E4174">
        <v>18</v>
      </c>
      <c r="F4174">
        <v>11</v>
      </c>
      <c r="G4174">
        <v>10</v>
      </c>
      <c r="H4174">
        <v>85</v>
      </c>
      <c r="J4174">
        <v>79</v>
      </c>
      <c r="K4174">
        <v>85</v>
      </c>
      <c r="L4174">
        <v>83</v>
      </c>
      <c r="M4174">
        <v>89</v>
      </c>
      <c r="N4174">
        <v>79</v>
      </c>
      <c r="O4174">
        <v>70</v>
      </c>
      <c r="P4174">
        <v>80</v>
      </c>
      <c r="Q4174">
        <v>76</v>
      </c>
      <c r="R4174">
        <v>86</v>
      </c>
      <c r="T4174" s="34">
        <f>_xlfn.XLOOKUP(B4174,Demog!$A$2:$A$219,Demog!$P$2:$P$219,,,2)</f>
        <v>35584</v>
      </c>
      <c r="U4174" s="34">
        <f t="shared" si="65"/>
        <v>72</v>
      </c>
      <c r="V4174" s="13">
        <f>IF(OR(Table1[[#This Row],[7d_positivity_public]]=0,ISBLANK(Table1[[#This Row],[7d_positivity_public]])),"",(Table1[[#This Row],[7d_positivity_public]]-Table1[[#This Row],[7d_positivity_all]])/Table1[[#This Row],[7d_positivity_public]])</f>
        <v>0.1</v>
      </c>
      <c r="W4174">
        <v>9</v>
      </c>
    </row>
    <row r="4175" spans="1:23" x14ac:dyDescent="0.25">
      <c r="A4175" s="10">
        <v>44484</v>
      </c>
      <c r="B4175">
        <v>2133</v>
      </c>
      <c r="C4175" t="s">
        <v>131</v>
      </c>
      <c r="D4175">
        <v>14</v>
      </c>
      <c r="E4175">
        <v>15</v>
      </c>
      <c r="F4175">
        <v>-1</v>
      </c>
      <c r="G4175">
        <v>8</v>
      </c>
      <c r="H4175">
        <v>90</v>
      </c>
      <c r="J4175">
        <v>80</v>
      </c>
      <c r="K4175">
        <v>90</v>
      </c>
      <c r="L4175">
        <v>90</v>
      </c>
      <c r="M4175">
        <v>91</v>
      </c>
      <c r="N4175">
        <v>83</v>
      </c>
      <c r="O4175">
        <v>68</v>
      </c>
      <c r="P4175">
        <v>84</v>
      </c>
      <c r="Q4175">
        <v>81</v>
      </c>
      <c r="R4175">
        <v>88</v>
      </c>
      <c r="T4175" s="34">
        <f>_xlfn.XLOOKUP(B4175,Demog!$A$2:$A$219,Demog!$P$2:$P$219,,,2)</f>
        <v>58511</v>
      </c>
      <c r="U4175" s="34">
        <f t="shared" si="65"/>
        <v>57</v>
      </c>
      <c r="V4175" s="13">
        <f>IF(OR(Table1[[#This Row],[7d_positivity_public]]=0,ISBLANK(Table1[[#This Row],[7d_positivity_public]])),"",(Table1[[#This Row],[7d_positivity_public]]-Table1[[#This Row],[7d_positivity_all]])/Table1[[#This Row],[7d_positivity_public]])</f>
        <v>0.25</v>
      </c>
      <c r="W4175">
        <v>6</v>
      </c>
    </row>
    <row r="4176" spans="1:23" x14ac:dyDescent="0.25">
      <c r="A4176" s="10">
        <v>44484</v>
      </c>
      <c r="B4176">
        <v>2134</v>
      </c>
      <c r="C4176" t="s">
        <v>132</v>
      </c>
      <c r="D4176">
        <v>28</v>
      </c>
      <c r="E4176">
        <v>30</v>
      </c>
      <c r="F4176">
        <v>-2</v>
      </c>
      <c r="G4176">
        <v>10</v>
      </c>
      <c r="H4176">
        <v>85</v>
      </c>
      <c r="J4176">
        <v>71</v>
      </c>
      <c r="K4176">
        <v>86</v>
      </c>
      <c r="L4176">
        <v>86</v>
      </c>
      <c r="M4176">
        <v>87</v>
      </c>
      <c r="N4176">
        <v>78</v>
      </c>
      <c r="O4176">
        <v>58</v>
      </c>
      <c r="P4176">
        <v>79</v>
      </c>
      <c r="Q4176">
        <v>77</v>
      </c>
      <c r="R4176">
        <v>82</v>
      </c>
      <c r="T4176" s="34">
        <f>_xlfn.XLOOKUP(B4176,Demog!$A$2:$A$219,Demog!$P$2:$P$219,,,2)</f>
        <v>24836</v>
      </c>
      <c r="U4176" s="34">
        <f t="shared" si="65"/>
        <v>49</v>
      </c>
      <c r="V4176" s="13">
        <f>IF(OR(Table1[[#This Row],[7d_positivity_public]]=0,ISBLANK(Table1[[#This Row],[7d_positivity_public]])),"",(Table1[[#This Row],[7d_positivity_public]]-Table1[[#This Row],[7d_positivity_all]])/Table1[[#This Row],[7d_positivity_public]])</f>
        <v>0.3</v>
      </c>
      <c r="W4176">
        <v>7</v>
      </c>
    </row>
    <row r="4177" spans="1:23" x14ac:dyDescent="0.25">
      <c r="A4177" s="10">
        <v>44484</v>
      </c>
      <c r="B4177">
        <v>2141</v>
      </c>
      <c r="C4177" t="s">
        <v>133</v>
      </c>
      <c r="D4177">
        <v>18</v>
      </c>
      <c r="E4177">
        <v>29</v>
      </c>
      <c r="F4177">
        <v>-11</v>
      </c>
      <c r="G4177">
        <v>6</v>
      </c>
      <c r="H4177">
        <v>80</v>
      </c>
      <c r="J4177">
        <v>73</v>
      </c>
      <c r="K4177">
        <v>81</v>
      </c>
      <c r="L4177">
        <v>75</v>
      </c>
      <c r="M4177">
        <v>88</v>
      </c>
      <c r="N4177">
        <v>73</v>
      </c>
      <c r="O4177">
        <v>61</v>
      </c>
      <c r="P4177">
        <v>74</v>
      </c>
      <c r="Q4177">
        <v>66</v>
      </c>
      <c r="R4177">
        <v>83</v>
      </c>
      <c r="T4177" s="34">
        <f>_xlfn.XLOOKUP(B4177,Demog!$A$2:$A$219,Demog!$P$2:$P$219,,,2)</f>
        <v>26303</v>
      </c>
      <c r="U4177" s="34">
        <f t="shared" si="65"/>
        <v>33</v>
      </c>
      <c r="V4177" s="13">
        <f>IF(OR(Table1[[#This Row],[7d_positivity_public]]=0,ISBLANK(Table1[[#This Row],[7d_positivity_public]])),"",(Table1[[#This Row],[7d_positivity_public]]-Table1[[#This Row],[7d_positivity_all]])/Table1[[#This Row],[7d_positivity_public]])</f>
        <v>0.16666666666666666</v>
      </c>
      <c r="W4177">
        <v>5</v>
      </c>
    </row>
    <row r="4178" spans="1:23" x14ac:dyDescent="0.25">
      <c r="A4178" s="10">
        <v>44484</v>
      </c>
      <c r="B4178">
        <v>2142</v>
      </c>
      <c r="C4178" t="s">
        <v>134</v>
      </c>
      <c r="D4178">
        <v>16</v>
      </c>
      <c r="E4178">
        <v>20</v>
      </c>
      <c r="F4178">
        <v>-4</v>
      </c>
      <c r="G4178">
        <v>8</v>
      </c>
      <c r="H4178">
        <v>79</v>
      </c>
      <c r="J4178">
        <v>71</v>
      </c>
      <c r="K4178">
        <v>80</v>
      </c>
      <c r="L4178">
        <v>75</v>
      </c>
      <c r="M4178">
        <v>85</v>
      </c>
      <c r="N4178">
        <v>72</v>
      </c>
      <c r="O4178">
        <v>60</v>
      </c>
      <c r="P4178">
        <v>74</v>
      </c>
      <c r="Q4178">
        <v>66</v>
      </c>
      <c r="R4178">
        <v>81</v>
      </c>
      <c r="T4178" s="34">
        <f>_xlfn.XLOOKUP(B4178,Demog!$A$2:$A$219,Demog!$P$2:$P$219,,,2)</f>
        <v>16854</v>
      </c>
      <c r="U4178" s="34">
        <f t="shared" si="65"/>
        <v>19</v>
      </c>
      <c r="V4178" s="13">
        <f>IF(OR(Table1[[#This Row],[7d_positivity_public]]=0,ISBLANK(Table1[[#This Row],[7d_positivity_public]])),"",(Table1[[#This Row],[7d_positivity_public]]-Table1[[#This Row],[7d_positivity_all]])/Table1[[#This Row],[7d_positivity_public]])</f>
        <v>0.125</v>
      </c>
      <c r="W4178">
        <v>7</v>
      </c>
    </row>
    <row r="4179" spans="1:23" x14ac:dyDescent="0.25">
      <c r="A4179" s="10">
        <v>44484</v>
      </c>
      <c r="B4179">
        <v>2150</v>
      </c>
      <c r="C4179" t="s">
        <v>135</v>
      </c>
      <c r="D4179">
        <v>9</v>
      </c>
      <c r="E4179">
        <v>23</v>
      </c>
      <c r="F4179">
        <v>-14</v>
      </c>
      <c r="G4179">
        <v>6</v>
      </c>
      <c r="H4179">
        <v>83</v>
      </c>
      <c r="J4179">
        <v>67</v>
      </c>
      <c r="K4179">
        <v>84</v>
      </c>
      <c r="L4179">
        <v>76</v>
      </c>
      <c r="M4179">
        <v>90</v>
      </c>
      <c r="N4179">
        <v>76</v>
      </c>
      <c r="O4179">
        <v>57</v>
      </c>
      <c r="P4179">
        <v>78</v>
      </c>
      <c r="Q4179">
        <v>64</v>
      </c>
      <c r="R4179">
        <v>86</v>
      </c>
      <c r="T4179" s="34">
        <f>_xlfn.XLOOKUP(B4179,Demog!$A$2:$A$219,Demog!$P$2:$P$219,,,2)</f>
        <v>9696</v>
      </c>
      <c r="U4179" s="34">
        <f t="shared" si="65"/>
        <v>6</v>
      </c>
      <c r="V4179" s="13">
        <f>IF(OR(Table1[[#This Row],[7d_positivity_public]]=0,ISBLANK(Table1[[#This Row],[7d_positivity_public]])),"",(Table1[[#This Row],[7d_positivity_public]]-Table1[[#This Row],[7d_positivity_all]])/Table1[[#This Row],[7d_positivity_public]])</f>
        <v>0.16666666666666666</v>
      </c>
      <c r="W4179">
        <v>5</v>
      </c>
    </row>
    <row r="4180" spans="1:23" x14ac:dyDescent="0.25">
      <c r="A4180" s="10">
        <v>44484</v>
      </c>
      <c r="B4180">
        <v>2210</v>
      </c>
      <c r="C4180" t="s">
        <v>136</v>
      </c>
      <c r="D4180">
        <v>5</v>
      </c>
      <c r="E4180">
        <v>11</v>
      </c>
      <c r="F4180">
        <v>-6</v>
      </c>
      <c r="G4180">
        <v>2</v>
      </c>
      <c r="H4180">
        <v>92</v>
      </c>
      <c r="J4180">
        <v>89</v>
      </c>
      <c r="K4180">
        <v>92</v>
      </c>
      <c r="L4180">
        <v>93</v>
      </c>
      <c r="M4180">
        <v>91</v>
      </c>
      <c r="N4180">
        <v>87</v>
      </c>
      <c r="O4180">
        <v>81</v>
      </c>
      <c r="P4180">
        <v>87</v>
      </c>
      <c r="Q4180">
        <v>87</v>
      </c>
      <c r="R4180">
        <v>88</v>
      </c>
      <c r="T4180" s="34">
        <f>_xlfn.XLOOKUP(B4180,Demog!$A$2:$A$219,Demog!$P$2:$P$219,,,2)</f>
        <v>70996</v>
      </c>
      <c r="U4180" s="34">
        <f t="shared" si="65"/>
        <v>25</v>
      </c>
      <c r="V4180" s="13">
        <f>IF(OR(Table1[[#This Row],[7d_positivity_public]]=0,ISBLANK(Table1[[#This Row],[7d_positivity_public]])),"",(Table1[[#This Row],[7d_positivity_public]]-Table1[[#This Row],[7d_positivity_all]])/Table1[[#This Row],[7d_positivity_public]])</f>
        <v>0</v>
      </c>
      <c r="W4180">
        <v>2</v>
      </c>
    </row>
    <row r="4181" spans="1:23" x14ac:dyDescent="0.25">
      <c r="A4181" s="10">
        <v>44484</v>
      </c>
      <c r="B4181">
        <v>2221</v>
      </c>
      <c r="C4181" t="s">
        <v>137</v>
      </c>
      <c r="D4181">
        <v>4</v>
      </c>
      <c r="E4181">
        <v>8</v>
      </c>
      <c r="F4181">
        <v>-4</v>
      </c>
      <c r="G4181">
        <v>2</v>
      </c>
      <c r="H4181">
        <v>94</v>
      </c>
      <c r="J4181">
        <v>90</v>
      </c>
      <c r="K4181">
        <v>94</v>
      </c>
      <c r="L4181">
        <v>97</v>
      </c>
      <c r="M4181">
        <v>91</v>
      </c>
      <c r="N4181">
        <v>89</v>
      </c>
      <c r="O4181">
        <v>84</v>
      </c>
      <c r="P4181">
        <v>89</v>
      </c>
      <c r="Q4181">
        <v>91</v>
      </c>
      <c r="R4181">
        <v>88</v>
      </c>
      <c r="T4181" s="34">
        <f>_xlfn.XLOOKUP(B4181,Demog!$A$2:$A$219,Demog!$P$2:$P$219,,,2)</f>
        <v>47161</v>
      </c>
      <c r="U4181" s="34">
        <f t="shared" si="65"/>
        <v>13</v>
      </c>
      <c r="V4181" s="13">
        <f>IF(OR(Table1[[#This Row],[7d_positivity_public]]=0,ISBLANK(Table1[[#This Row],[7d_positivity_public]])),"",(Table1[[#This Row],[7d_positivity_public]]-Table1[[#This Row],[7d_positivity_all]])/Table1[[#This Row],[7d_positivity_public]])</f>
        <v>0.5</v>
      </c>
      <c r="W4181">
        <v>1</v>
      </c>
    </row>
    <row r="4182" spans="1:23" x14ac:dyDescent="0.25">
      <c r="A4182" s="10">
        <v>44484</v>
      </c>
      <c r="B4182">
        <v>2222</v>
      </c>
      <c r="C4182" t="s">
        <v>138</v>
      </c>
      <c r="D4182">
        <v>5</v>
      </c>
      <c r="E4182">
        <v>6</v>
      </c>
      <c r="F4182">
        <v>-1</v>
      </c>
      <c r="G4182">
        <v>3</v>
      </c>
      <c r="H4182">
        <v>93</v>
      </c>
      <c r="J4182">
        <v>89</v>
      </c>
      <c r="K4182">
        <v>93</v>
      </c>
      <c r="L4182">
        <v>96</v>
      </c>
      <c r="M4182">
        <v>89</v>
      </c>
      <c r="N4182">
        <v>88</v>
      </c>
      <c r="O4182">
        <v>82</v>
      </c>
      <c r="P4182">
        <v>88</v>
      </c>
      <c r="Q4182">
        <v>90</v>
      </c>
      <c r="R4182">
        <v>86</v>
      </c>
      <c r="T4182" s="34">
        <f>_xlfn.XLOOKUP(B4182,Demog!$A$2:$A$219,Demog!$P$2:$P$219,,,2)</f>
        <v>45434</v>
      </c>
      <c r="U4182" s="34">
        <f t="shared" si="65"/>
        <v>16</v>
      </c>
      <c r="V4182" s="13">
        <f>IF(OR(Table1[[#This Row],[7d_positivity_public]]=0,ISBLANK(Table1[[#This Row],[7d_positivity_public]])),"",(Table1[[#This Row],[7d_positivity_public]]-Table1[[#This Row],[7d_positivity_all]])/Table1[[#This Row],[7d_positivity_public]])</f>
        <v>0.33333333333333331</v>
      </c>
      <c r="W4182">
        <v>2</v>
      </c>
    </row>
    <row r="4183" spans="1:23" x14ac:dyDescent="0.25">
      <c r="A4183" s="10">
        <v>44484</v>
      </c>
      <c r="B4183">
        <v>2223</v>
      </c>
      <c r="C4183" t="s">
        <v>139</v>
      </c>
      <c r="D4183">
        <v>6</v>
      </c>
      <c r="E4183">
        <v>13</v>
      </c>
      <c r="F4183">
        <v>-7</v>
      </c>
      <c r="G4183">
        <v>4</v>
      </c>
      <c r="H4183">
        <v>92</v>
      </c>
      <c r="J4183">
        <v>90</v>
      </c>
      <c r="K4183">
        <v>92</v>
      </c>
      <c r="L4183">
        <v>95</v>
      </c>
      <c r="M4183">
        <v>87</v>
      </c>
      <c r="N4183">
        <v>86</v>
      </c>
      <c r="O4183">
        <v>82</v>
      </c>
      <c r="P4183">
        <v>87</v>
      </c>
      <c r="Q4183">
        <v>89</v>
      </c>
      <c r="R4183">
        <v>85</v>
      </c>
      <c r="T4183" s="34">
        <f>_xlfn.XLOOKUP(B4183,Demog!$A$2:$A$219,Demog!$P$2:$P$219,,,2)</f>
        <v>81414</v>
      </c>
      <c r="U4183" s="34">
        <f t="shared" si="65"/>
        <v>34</v>
      </c>
      <c r="V4183" s="13">
        <f>IF(OR(Table1[[#This Row],[7d_positivity_public]]=0,ISBLANK(Table1[[#This Row],[7d_positivity_public]])),"",(Table1[[#This Row],[7d_positivity_public]]-Table1[[#This Row],[7d_positivity_all]])/Table1[[#This Row],[7d_positivity_public]])</f>
        <v>0.75</v>
      </c>
      <c r="W4183">
        <v>1</v>
      </c>
    </row>
    <row r="4184" spans="1:23" x14ac:dyDescent="0.25">
      <c r="A4184" s="10">
        <v>44484</v>
      </c>
      <c r="B4184">
        <v>2224</v>
      </c>
      <c r="C4184" t="s">
        <v>140</v>
      </c>
      <c r="D4184">
        <v>6</v>
      </c>
      <c r="E4184">
        <v>10</v>
      </c>
      <c r="F4184">
        <v>-4</v>
      </c>
      <c r="G4184">
        <v>4</v>
      </c>
      <c r="H4184">
        <v>90</v>
      </c>
      <c r="J4184">
        <v>86</v>
      </c>
      <c r="K4184">
        <v>90</v>
      </c>
      <c r="L4184">
        <v>92</v>
      </c>
      <c r="M4184">
        <v>89</v>
      </c>
      <c r="N4184">
        <v>85</v>
      </c>
      <c r="O4184">
        <v>78</v>
      </c>
      <c r="P4184">
        <v>85</v>
      </c>
      <c r="Q4184">
        <v>85</v>
      </c>
      <c r="R4184">
        <v>86</v>
      </c>
      <c r="T4184" s="34">
        <f>_xlfn.XLOOKUP(B4184,Demog!$A$2:$A$219,Demog!$P$2:$P$219,,,2)</f>
        <v>58746</v>
      </c>
      <c r="U4184" s="34">
        <f t="shared" si="65"/>
        <v>25</v>
      </c>
      <c r="V4184" s="13">
        <f>IF(OR(Table1[[#This Row],[7d_positivity_public]]=0,ISBLANK(Table1[[#This Row],[7d_positivity_public]])),"",(Table1[[#This Row],[7d_positivity_public]]-Table1[[#This Row],[7d_positivity_all]])/Table1[[#This Row],[7d_positivity_public]])</f>
        <v>0.25</v>
      </c>
      <c r="W4184">
        <v>3</v>
      </c>
    </row>
    <row r="4185" spans="1:23" x14ac:dyDescent="0.25">
      <c r="A4185" s="10">
        <v>44484</v>
      </c>
      <c r="B4185">
        <v>2231</v>
      </c>
      <c r="C4185" t="s">
        <v>141</v>
      </c>
      <c r="D4185">
        <v>11</v>
      </c>
      <c r="E4185">
        <v>18</v>
      </c>
      <c r="F4185">
        <v>-7</v>
      </c>
      <c r="G4185">
        <v>6</v>
      </c>
      <c r="H4185">
        <v>86</v>
      </c>
      <c r="J4185">
        <v>82</v>
      </c>
      <c r="K4185">
        <v>86</v>
      </c>
      <c r="L4185">
        <v>82</v>
      </c>
      <c r="M4185">
        <v>90</v>
      </c>
      <c r="N4185">
        <v>80</v>
      </c>
      <c r="O4185">
        <v>72</v>
      </c>
      <c r="P4185">
        <v>81</v>
      </c>
      <c r="Q4185">
        <v>74</v>
      </c>
      <c r="R4185">
        <v>87</v>
      </c>
      <c r="T4185" s="34">
        <f>_xlfn.XLOOKUP(B4185,Demog!$A$2:$A$219,Demog!$P$2:$P$219,,,2)</f>
        <v>30824</v>
      </c>
      <c r="U4185" s="34">
        <f t="shared" si="65"/>
        <v>24</v>
      </c>
      <c r="V4185" s="13">
        <f>IF(OR(Table1[[#This Row],[7d_positivity_public]]=0,ISBLANK(Table1[[#This Row],[7d_positivity_public]])),"",(Table1[[#This Row],[7d_positivity_public]]-Table1[[#This Row],[7d_positivity_all]])/Table1[[#This Row],[7d_positivity_public]])</f>
        <v>0.16666666666666666</v>
      </c>
      <c r="W4185">
        <v>5</v>
      </c>
    </row>
    <row r="4186" spans="1:23" x14ac:dyDescent="0.25">
      <c r="A4186" s="10">
        <v>44484</v>
      </c>
      <c r="B4186">
        <v>2232</v>
      </c>
      <c r="C4186" t="s">
        <v>142</v>
      </c>
      <c r="D4186">
        <v>11</v>
      </c>
      <c r="E4186">
        <v>10</v>
      </c>
      <c r="F4186">
        <v>1</v>
      </c>
      <c r="G4186">
        <v>5</v>
      </c>
      <c r="H4186">
        <v>91</v>
      </c>
      <c r="J4186">
        <v>88</v>
      </c>
      <c r="K4186">
        <v>91</v>
      </c>
      <c r="L4186">
        <v>89</v>
      </c>
      <c r="M4186">
        <v>93</v>
      </c>
      <c r="N4186">
        <v>86</v>
      </c>
      <c r="O4186">
        <v>81</v>
      </c>
      <c r="P4186">
        <v>86</v>
      </c>
      <c r="Q4186">
        <v>82</v>
      </c>
      <c r="R4186">
        <v>91</v>
      </c>
      <c r="T4186" s="34">
        <f>_xlfn.XLOOKUP(B4186,Demog!$A$2:$A$219,Demog!$P$2:$P$219,,,2)</f>
        <v>18835</v>
      </c>
      <c r="U4186" s="34">
        <f t="shared" si="65"/>
        <v>15</v>
      </c>
      <c r="V4186" s="13">
        <f>IF(OR(Table1[[#This Row],[7d_positivity_public]]=0,ISBLANK(Table1[[#This Row],[7d_positivity_public]])),"",(Table1[[#This Row],[7d_positivity_public]]-Table1[[#This Row],[7d_positivity_all]])/Table1[[#This Row],[7d_positivity_public]])</f>
        <v>0.2</v>
      </c>
      <c r="W4186">
        <v>4</v>
      </c>
    </row>
    <row r="4187" spans="1:23" x14ac:dyDescent="0.25">
      <c r="A4187" s="10">
        <v>44484</v>
      </c>
      <c r="B4187">
        <v>2233</v>
      </c>
      <c r="C4187" t="s">
        <v>143</v>
      </c>
      <c r="D4187">
        <v>9</v>
      </c>
      <c r="E4187">
        <v>16</v>
      </c>
      <c r="F4187">
        <v>-7</v>
      </c>
      <c r="G4187">
        <v>5</v>
      </c>
      <c r="H4187">
        <v>86</v>
      </c>
      <c r="J4187">
        <v>84</v>
      </c>
      <c r="K4187">
        <v>87</v>
      </c>
      <c r="L4187">
        <v>84</v>
      </c>
      <c r="M4187">
        <v>90</v>
      </c>
      <c r="N4187">
        <v>81</v>
      </c>
      <c r="O4187">
        <v>75</v>
      </c>
      <c r="P4187">
        <v>81</v>
      </c>
      <c r="Q4187">
        <v>76</v>
      </c>
      <c r="R4187">
        <v>87</v>
      </c>
      <c r="T4187" s="34">
        <f>_xlfn.XLOOKUP(B4187,Demog!$A$2:$A$219,Demog!$P$2:$P$219,,,2)</f>
        <v>51442</v>
      </c>
      <c r="U4187" s="34">
        <f t="shared" si="65"/>
        <v>32</v>
      </c>
      <c r="V4187" s="13">
        <f>IF(OR(Table1[[#This Row],[7d_positivity_public]]=0,ISBLANK(Table1[[#This Row],[7d_positivity_public]])),"",(Table1[[#This Row],[7d_positivity_public]]-Table1[[#This Row],[7d_positivity_all]])/Table1[[#This Row],[7d_positivity_public]])</f>
        <v>0.2</v>
      </c>
      <c r="W4187">
        <v>4</v>
      </c>
    </row>
    <row r="4188" spans="1:23" x14ac:dyDescent="0.25">
      <c r="A4188" s="10">
        <v>44484</v>
      </c>
      <c r="B4188">
        <v>2241</v>
      </c>
      <c r="C4188" t="s">
        <v>144</v>
      </c>
      <c r="D4188">
        <v>3</v>
      </c>
      <c r="E4188">
        <v>5</v>
      </c>
      <c r="F4188">
        <v>-2</v>
      </c>
      <c r="G4188">
        <v>1</v>
      </c>
      <c r="H4188">
        <v>90</v>
      </c>
      <c r="J4188">
        <v>90</v>
      </c>
      <c r="K4188">
        <v>90</v>
      </c>
      <c r="L4188">
        <v>90</v>
      </c>
      <c r="M4188">
        <v>89</v>
      </c>
      <c r="N4188">
        <v>86</v>
      </c>
      <c r="O4188">
        <v>84</v>
      </c>
      <c r="P4188">
        <v>86</v>
      </c>
      <c r="Q4188">
        <v>85</v>
      </c>
      <c r="R4188">
        <v>87</v>
      </c>
      <c r="T4188" s="34">
        <f>_xlfn.XLOOKUP(B4188,Demog!$A$2:$A$219,Demog!$P$2:$P$219,,,2)</f>
        <v>40842</v>
      </c>
      <c r="U4188" s="34">
        <f t="shared" si="65"/>
        <v>9</v>
      </c>
      <c r="V4188" s="13">
        <f>IF(OR(Table1[[#This Row],[7d_positivity_public]]=0,ISBLANK(Table1[[#This Row],[7d_positivity_public]])),"",(Table1[[#This Row],[7d_positivity_public]]-Table1[[#This Row],[7d_positivity_all]])/Table1[[#This Row],[7d_positivity_public]])</f>
        <v>0</v>
      </c>
      <c r="W4188">
        <v>1</v>
      </c>
    </row>
    <row r="4189" spans="1:23" x14ac:dyDescent="0.25">
      <c r="A4189" s="10">
        <v>44484</v>
      </c>
      <c r="B4189">
        <v>2242</v>
      </c>
      <c r="C4189" t="s">
        <v>145</v>
      </c>
      <c r="D4189">
        <v>7</v>
      </c>
      <c r="E4189">
        <v>9</v>
      </c>
      <c r="F4189">
        <v>-2</v>
      </c>
      <c r="G4189">
        <v>4</v>
      </c>
      <c r="H4189">
        <v>91</v>
      </c>
      <c r="J4189">
        <v>88</v>
      </c>
      <c r="K4189">
        <v>92</v>
      </c>
      <c r="L4189">
        <v>92</v>
      </c>
      <c r="M4189">
        <v>91</v>
      </c>
      <c r="N4189">
        <v>86</v>
      </c>
      <c r="O4189">
        <v>81</v>
      </c>
      <c r="P4189">
        <v>87</v>
      </c>
      <c r="Q4189">
        <v>86</v>
      </c>
      <c r="R4189">
        <v>88</v>
      </c>
      <c r="T4189" s="34">
        <f>_xlfn.XLOOKUP(B4189,Demog!$A$2:$A$219,Demog!$P$2:$P$219,,,2)</f>
        <v>70406</v>
      </c>
      <c r="U4189" s="34">
        <f t="shared" si="65"/>
        <v>34</v>
      </c>
      <c r="V4189" s="13">
        <f>IF(OR(Table1[[#This Row],[7d_positivity_public]]=0,ISBLANK(Table1[[#This Row],[7d_positivity_public]])),"",(Table1[[#This Row],[7d_positivity_public]]-Table1[[#This Row],[7d_positivity_all]])/Table1[[#This Row],[7d_positivity_public]])</f>
        <v>0.25</v>
      </c>
      <c r="W4189">
        <v>3</v>
      </c>
    </row>
    <row r="4190" spans="1:23" x14ac:dyDescent="0.25">
      <c r="A4190" s="10">
        <v>44484</v>
      </c>
      <c r="B4190">
        <v>2243</v>
      </c>
      <c r="C4190" t="s">
        <v>146</v>
      </c>
      <c r="D4190">
        <v>7</v>
      </c>
      <c r="E4190">
        <v>5</v>
      </c>
      <c r="F4190">
        <v>2</v>
      </c>
      <c r="G4190">
        <v>4</v>
      </c>
      <c r="H4190">
        <v>89</v>
      </c>
      <c r="J4190">
        <v>87</v>
      </c>
      <c r="K4190">
        <v>90</v>
      </c>
      <c r="L4190">
        <v>89</v>
      </c>
      <c r="M4190">
        <v>90</v>
      </c>
      <c r="N4190">
        <v>85</v>
      </c>
      <c r="O4190">
        <v>81</v>
      </c>
      <c r="P4190">
        <v>85</v>
      </c>
      <c r="Q4190">
        <v>83</v>
      </c>
      <c r="R4190">
        <v>88</v>
      </c>
      <c r="T4190" s="34">
        <f>_xlfn.XLOOKUP(B4190,Demog!$A$2:$A$219,Demog!$P$2:$P$219,,,2)</f>
        <v>28129</v>
      </c>
      <c r="U4190" s="34">
        <f t="shared" si="65"/>
        <v>14</v>
      </c>
      <c r="V4190" s="13">
        <f>IF(OR(Table1[[#This Row],[7d_positivity_public]]=0,ISBLANK(Table1[[#This Row],[7d_positivity_public]])),"",(Table1[[#This Row],[7d_positivity_public]]-Table1[[#This Row],[7d_positivity_all]])/Table1[[#This Row],[7d_positivity_public]])</f>
        <v>0.25</v>
      </c>
      <c r="W4190">
        <v>3</v>
      </c>
    </row>
    <row r="4191" spans="1:23" x14ac:dyDescent="0.25">
      <c r="A4191" s="10">
        <v>44484</v>
      </c>
      <c r="B4191">
        <v>2244</v>
      </c>
      <c r="C4191" t="s">
        <v>147</v>
      </c>
      <c r="D4191">
        <v>5</v>
      </c>
      <c r="E4191">
        <v>9</v>
      </c>
      <c r="F4191">
        <v>-4</v>
      </c>
      <c r="G4191">
        <v>2</v>
      </c>
      <c r="H4191">
        <v>89</v>
      </c>
      <c r="J4191">
        <v>87</v>
      </c>
      <c r="K4191">
        <v>89</v>
      </c>
      <c r="L4191">
        <v>88</v>
      </c>
      <c r="M4191">
        <v>91</v>
      </c>
      <c r="N4191">
        <v>84</v>
      </c>
      <c r="O4191">
        <v>80</v>
      </c>
      <c r="P4191">
        <v>85</v>
      </c>
      <c r="Q4191">
        <v>81</v>
      </c>
      <c r="R4191">
        <v>89</v>
      </c>
      <c r="T4191" s="34">
        <f>_xlfn.XLOOKUP(B4191,Demog!$A$2:$A$219,Demog!$P$2:$P$219,,,2)</f>
        <v>58612</v>
      </c>
      <c r="U4191" s="34">
        <f t="shared" si="65"/>
        <v>21</v>
      </c>
      <c r="V4191" s="13">
        <f>IF(OR(Table1[[#This Row],[7d_positivity_public]]=0,ISBLANK(Table1[[#This Row],[7d_positivity_public]])),"",(Table1[[#This Row],[7d_positivity_public]]-Table1[[#This Row],[7d_positivity_all]])/Table1[[#This Row],[7d_positivity_public]])</f>
        <v>0</v>
      </c>
      <c r="W4191">
        <v>2</v>
      </c>
    </row>
    <row r="4192" spans="1:23" x14ac:dyDescent="0.25">
      <c r="A4192" s="10">
        <v>44484</v>
      </c>
      <c r="B4192">
        <v>2245</v>
      </c>
      <c r="C4192" t="s">
        <v>148</v>
      </c>
      <c r="D4192">
        <v>6</v>
      </c>
      <c r="E4192">
        <v>8</v>
      </c>
      <c r="F4192">
        <v>-2</v>
      </c>
      <c r="G4192">
        <v>2</v>
      </c>
      <c r="H4192">
        <v>91</v>
      </c>
      <c r="J4192">
        <v>89</v>
      </c>
      <c r="K4192">
        <v>91</v>
      </c>
      <c r="L4192">
        <v>90</v>
      </c>
      <c r="M4192">
        <v>91</v>
      </c>
      <c r="N4192">
        <v>87</v>
      </c>
      <c r="O4192">
        <v>84</v>
      </c>
      <c r="P4192">
        <v>87</v>
      </c>
      <c r="Q4192">
        <v>86</v>
      </c>
      <c r="R4192">
        <v>89</v>
      </c>
      <c r="T4192" s="34">
        <f>_xlfn.XLOOKUP(B4192,Demog!$A$2:$A$219,Demog!$P$2:$P$219,,,2)</f>
        <v>36404</v>
      </c>
      <c r="U4192" s="34">
        <f t="shared" si="65"/>
        <v>15</v>
      </c>
      <c r="V4192" s="13">
        <f>IF(OR(Table1[[#This Row],[7d_positivity_public]]=0,ISBLANK(Table1[[#This Row],[7d_positivity_public]])),"",(Table1[[#This Row],[7d_positivity_public]]-Table1[[#This Row],[7d_positivity_all]])/Table1[[#This Row],[7d_positivity_public]])</f>
        <v>0</v>
      </c>
      <c r="W4192">
        <v>2</v>
      </c>
    </row>
    <row r="4193" spans="1:23" x14ac:dyDescent="0.25">
      <c r="A4193" s="10">
        <v>44484</v>
      </c>
      <c r="B4193">
        <v>2311</v>
      </c>
      <c r="C4193" t="s">
        <v>149</v>
      </c>
      <c r="D4193">
        <v>32</v>
      </c>
      <c r="E4193">
        <v>22</v>
      </c>
      <c r="F4193">
        <v>10</v>
      </c>
      <c r="G4193">
        <v>9</v>
      </c>
      <c r="H4193">
        <v>85</v>
      </c>
      <c r="J4193">
        <v>75</v>
      </c>
      <c r="K4193">
        <v>86</v>
      </c>
      <c r="L4193">
        <v>83</v>
      </c>
      <c r="M4193">
        <v>90</v>
      </c>
      <c r="N4193">
        <v>78</v>
      </c>
      <c r="O4193">
        <v>64</v>
      </c>
      <c r="P4193">
        <v>79</v>
      </c>
      <c r="Q4193">
        <v>74</v>
      </c>
      <c r="R4193">
        <v>86</v>
      </c>
      <c r="T4193" s="34">
        <f>_xlfn.XLOOKUP(B4193,Demog!$A$2:$A$219,Demog!$P$2:$P$219,,,2)</f>
        <v>25888</v>
      </c>
      <c r="U4193" s="34">
        <f t="shared" si="65"/>
        <v>58</v>
      </c>
      <c r="V4193" s="13">
        <f>IF(OR(Table1[[#This Row],[7d_positivity_public]]=0,ISBLANK(Table1[[#This Row],[7d_positivity_public]])),"",(Table1[[#This Row],[7d_positivity_public]]-Table1[[#This Row],[7d_positivity_all]])/Table1[[#This Row],[7d_positivity_public]])</f>
        <v>0.1111111111111111</v>
      </c>
      <c r="W4193">
        <v>8</v>
      </c>
    </row>
    <row r="4194" spans="1:23" x14ac:dyDescent="0.25">
      <c r="A4194" s="10">
        <v>44484</v>
      </c>
      <c r="B4194">
        <v>2312</v>
      </c>
      <c r="C4194" t="s">
        <v>150</v>
      </c>
      <c r="D4194">
        <v>7</v>
      </c>
      <c r="E4194">
        <v>5</v>
      </c>
      <c r="F4194">
        <v>2</v>
      </c>
      <c r="G4194">
        <v>3</v>
      </c>
      <c r="H4194">
        <v>91</v>
      </c>
      <c r="J4194">
        <v>89</v>
      </c>
      <c r="K4194">
        <v>91</v>
      </c>
      <c r="L4194">
        <v>89</v>
      </c>
      <c r="M4194">
        <v>93</v>
      </c>
      <c r="N4194">
        <v>87</v>
      </c>
      <c r="O4194">
        <v>83</v>
      </c>
      <c r="P4194">
        <v>87</v>
      </c>
      <c r="Q4194">
        <v>84</v>
      </c>
      <c r="R4194">
        <v>91</v>
      </c>
      <c r="T4194" s="34">
        <f>_xlfn.XLOOKUP(B4194,Demog!$A$2:$A$219,Demog!$P$2:$P$219,,,2)</f>
        <v>29587</v>
      </c>
      <c r="U4194" s="34">
        <f t="shared" si="65"/>
        <v>14</v>
      </c>
      <c r="V4194" s="13">
        <f>IF(OR(Table1[[#This Row],[7d_positivity_public]]=0,ISBLANK(Table1[[#This Row],[7d_positivity_public]])),"",(Table1[[#This Row],[7d_positivity_public]]-Table1[[#This Row],[7d_positivity_all]])/Table1[[#This Row],[7d_positivity_public]])</f>
        <v>0.33333333333333331</v>
      </c>
      <c r="W4194">
        <v>2</v>
      </c>
    </row>
    <row r="4195" spans="1:23" x14ac:dyDescent="0.25">
      <c r="A4195" s="10">
        <v>44484</v>
      </c>
      <c r="B4195">
        <v>2313</v>
      </c>
      <c r="C4195" t="s">
        <v>151</v>
      </c>
      <c r="D4195">
        <v>16</v>
      </c>
      <c r="E4195">
        <v>15</v>
      </c>
      <c r="F4195">
        <v>1</v>
      </c>
      <c r="G4195">
        <v>5</v>
      </c>
      <c r="H4195">
        <v>90</v>
      </c>
      <c r="J4195">
        <v>87</v>
      </c>
      <c r="K4195">
        <v>91</v>
      </c>
      <c r="L4195">
        <v>90</v>
      </c>
      <c r="M4195">
        <v>92</v>
      </c>
      <c r="N4195">
        <v>85</v>
      </c>
      <c r="O4195">
        <v>79</v>
      </c>
      <c r="P4195">
        <v>86</v>
      </c>
      <c r="Q4195">
        <v>84</v>
      </c>
      <c r="R4195">
        <v>89</v>
      </c>
      <c r="T4195" s="34">
        <f>_xlfn.XLOOKUP(B4195,Demog!$A$2:$A$219,Demog!$P$2:$P$219,,,2)</f>
        <v>31567</v>
      </c>
      <c r="U4195" s="34">
        <f t="shared" si="65"/>
        <v>35</v>
      </c>
      <c r="V4195" s="13">
        <f>IF(OR(Table1[[#This Row],[7d_positivity_public]]=0,ISBLANK(Table1[[#This Row],[7d_positivity_public]])),"",(Table1[[#This Row],[7d_positivity_public]]-Table1[[#This Row],[7d_positivity_all]])/Table1[[#This Row],[7d_positivity_public]])</f>
        <v>0.2</v>
      </c>
      <c r="W4195">
        <v>4</v>
      </c>
    </row>
    <row r="4196" spans="1:23" x14ac:dyDescent="0.25">
      <c r="A4196" s="10">
        <v>44484</v>
      </c>
      <c r="B4196">
        <v>2314</v>
      </c>
      <c r="C4196" t="s">
        <v>152</v>
      </c>
      <c r="D4196">
        <v>16</v>
      </c>
      <c r="E4196">
        <v>20</v>
      </c>
      <c r="F4196">
        <v>-4</v>
      </c>
      <c r="G4196">
        <v>6</v>
      </c>
      <c r="H4196">
        <v>87</v>
      </c>
      <c r="J4196">
        <v>87</v>
      </c>
      <c r="K4196">
        <v>87</v>
      </c>
      <c r="L4196">
        <v>83</v>
      </c>
      <c r="M4196">
        <v>91</v>
      </c>
      <c r="N4196">
        <v>81</v>
      </c>
      <c r="O4196">
        <v>76</v>
      </c>
      <c r="P4196">
        <v>82</v>
      </c>
      <c r="Q4196">
        <v>73</v>
      </c>
      <c r="R4196">
        <v>88</v>
      </c>
      <c r="T4196" s="34">
        <f>_xlfn.XLOOKUP(B4196,Demog!$A$2:$A$219,Demog!$P$2:$P$219,,,2)</f>
        <v>22090</v>
      </c>
      <c r="U4196" s="34">
        <f t="shared" si="65"/>
        <v>25</v>
      </c>
      <c r="V4196" s="13">
        <f>IF(OR(Table1[[#This Row],[7d_positivity_public]]=0,ISBLANK(Table1[[#This Row],[7d_positivity_public]])),"",(Table1[[#This Row],[7d_positivity_public]]-Table1[[#This Row],[7d_positivity_all]])/Table1[[#This Row],[7d_positivity_public]])</f>
        <v>0.16666666666666666</v>
      </c>
      <c r="W4196">
        <v>5</v>
      </c>
    </row>
    <row r="4197" spans="1:23" x14ac:dyDescent="0.25">
      <c r="A4197" s="10">
        <v>44484</v>
      </c>
      <c r="B4197">
        <v>2315</v>
      </c>
      <c r="C4197" t="s">
        <v>153</v>
      </c>
      <c r="D4197">
        <v>29</v>
      </c>
      <c r="E4197">
        <v>36</v>
      </c>
      <c r="F4197">
        <v>-7</v>
      </c>
      <c r="G4197">
        <v>9</v>
      </c>
      <c r="H4197">
        <v>83</v>
      </c>
      <c r="J4197">
        <v>75</v>
      </c>
      <c r="K4197">
        <v>84</v>
      </c>
      <c r="L4197">
        <v>80</v>
      </c>
      <c r="M4197">
        <v>89</v>
      </c>
      <c r="N4197">
        <v>76</v>
      </c>
      <c r="O4197">
        <v>65</v>
      </c>
      <c r="P4197">
        <v>77</v>
      </c>
      <c r="Q4197">
        <v>70</v>
      </c>
      <c r="R4197">
        <v>85</v>
      </c>
      <c r="T4197" s="34">
        <f>_xlfn.XLOOKUP(B4197,Demog!$A$2:$A$219,Demog!$P$2:$P$219,,,2)</f>
        <v>13204</v>
      </c>
      <c r="U4197" s="34">
        <f t="shared" si="65"/>
        <v>27</v>
      </c>
      <c r="V4197" s="13">
        <f>IF(OR(Table1[[#This Row],[7d_positivity_public]]=0,ISBLANK(Table1[[#This Row],[7d_positivity_public]])),"",(Table1[[#This Row],[7d_positivity_public]]-Table1[[#This Row],[7d_positivity_all]])/Table1[[#This Row],[7d_positivity_public]])</f>
        <v>0.1111111111111111</v>
      </c>
      <c r="W4197">
        <v>8</v>
      </c>
    </row>
    <row r="4198" spans="1:23" x14ac:dyDescent="0.25">
      <c r="A4198" s="10">
        <v>44484</v>
      </c>
      <c r="B4198">
        <v>2316</v>
      </c>
      <c r="C4198" t="s">
        <v>154</v>
      </c>
      <c r="D4198">
        <v>31</v>
      </c>
      <c r="E4198">
        <v>24</v>
      </c>
      <c r="F4198">
        <v>7</v>
      </c>
      <c r="G4198">
        <v>10</v>
      </c>
      <c r="H4198">
        <v>84</v>
      </c>
      <c r="J4198">
        <v>75</v>
      </c>
      <c r="K4198">
        <v>84</v>
      </c>
      <c r="L4198">
        <v>81</v>
      </c>
      <c r="M4198">
        <v>87</v>
      </c>
      <c r="N4198">
        <v>77</v>
      </c>
      <c r="O4198">
        <v>64</v>
      </c>
      <c r="P4198">
        <v>78</v>
      </c>
      <c r="Q4198">
        <v>71</v>
      </c>
      <c r="R4198">
        <v>84</v>
      </c>
      <c r="T4198" s="34">
        <f>_xlfn.XLOOKUP(B4198,Demog!$A$2:$A$219,Demog!$P$2:$P$219,,,2)</f>
        <v>12653</v>
      </c>
      <c r="U4198" s="34">
        <f t="shared" si="65"/>
        <v>27</v>
      </c>
      <c r="V4198" s="13">
        <f>IF(OR(Table1[[#This Row],[7d_positivity_public]]=0,ISBLANK(Table1[[#This Row],[7d_positivity_public]])),"",(Table1[[#This Row],[7d_positivity_public]]-Table1[[#This Row],[7d_positivity_all]])/Table1[[#This Row],[7d_positivity_public]])</f>
        <v>0.2</v>
      </c>
      <c r="W4198">
        <v>8</v>
      </c>
    </row>
    <row r="4199" spans="1:23" x14ac:dyDescent="0.25">
      <c r="A4199" s="10">
        <v>44484</v>
      </c>
      <c r="B4199">
        <v>2317</v>
      </c>
      <c r="C4199" t="s">
        <v>155</v>
      </c>
      <c r="D4199">
        <v>47</v>
      </c>
      <c r="E4199">
        <v>19</v>
      </c>
      <c r="F4199">
        <v>28</v>
      </c>
      <c r="G4199">
        <v>15</v>
      </c>
      <c r="H4199">
        <v>83</v>
      </c>
      <c r="J4199">
        <v>68</v>
      </c>
      <c r="K4199">
        <v>84</v>
      </c>
      <c r="L4199">
        <v>79</v>
      </c>
      <c r="M4199">
        <v>88</v>
      </c>
      <c r="N4199">
        <v>77</v>
      </c>
      <c r="O4199">
        <v>59</v>
      </c>
      <c r="P4199">
        <v>78</v>
      </c>
      <c r="Q4199">
        <v>69</v>
      </c>
      <c r="R4199">
        <v>84</v>
      </c>
      <c r="T4199" s="34">
        <f>_xlfn.XLOOKUP(B4199,Demog!$A$2:$A$219,Demog!$P$2:$P$219,,,2)</f>
        <v>8789</v>
      </c>
      <c r="U4199" s="34">
        <f t="shared" si="65"/>
        <v>29</v>
      </c>
      <c r="V4199" s="13">
        <f>IF(OR(Table1[[#This Row],[7d_positivity_public]]=0,ISBLANK(Table1[[#This Row],[7d_positivity_public]])),"",(Table1[[#This Row],[7d_positivity_public]]-Table1[[#This Row],[7d_positivity_all]])/Table1[[#This Row],[7d_positivity_public]])</f>
        <v>6.6666666666666666E-2</v>
      </c>
      <c r="W4199">
        <v>14</v>
      </c>
    </row>
    <row r="4200" spans="1:23" x14ac:dyDescent="0.25">
      <c r="A4200" s="10">
        <v>44484</v>
      </c>
      <c r="B4200">
        <v>2321</v>
      </c>
      <c r="C4200" t="s">
        <v>156</v>
      </c>
      <c r="D4200">
        <v>6</v>
      </c>
      <c r="E4200">
        <v>4</v>
      </c>
      <c r="F4200">
        <v>2</v>
      </c>
      <c r="G4200">
        <v>4</v>
      </c>
      <c r="H4200">
        <v>94</v>
      </c>
      <c r="J4200">
        <v>91</v>
      </c>
      <c r="K4200">
        <v>94</v>
      </c>
      <c r="L4200">
        <v>95</v>
      </c>
      <c r="M4200">
        <v>93</v>
      </c>
      <c r="N4200">
        <v>88</v>
      </c>
      <c r="O4200">
        <v>83</v>
      </c>
      <c r="P4200">
        <v>88</v>
      </c>
      <c r="Q4200">
        <v>86</v>
      </c>
      <c r="R4200">
        <v>91</v>
      </c>
      <c r="T4200" s="34">
        <f>_xlfn.XLOOKUP(B4200,Demog!$A$2:$A$219,Demog!$P$2:$P$219,,,2)</f>
        <v>56017</v>
      </c>
      <c r="U4200" s="34">
        <f t="shared" si="65"/>
        <v>24</v>
      </c>
      <c r="V4200" s="13">
        <f>IF(OR(Table1[[#This Row],[7d_positivity_public]]=0,ISBLANK(Table1[[#This Row],[7d_positivity_public]])),"",(Table1[[#This Row],[7d_positivity_public]]-Table1[[#This Row],[7d_positivity_all]])/Table1[[#This Row],[7d_positivity_public]])</f>
        <v>0.25</v>
      </c>
      <c r="W4200">
        <v>3</v>
      </c>
    </row>
    <row r="4201" spans="1:23" x14ac:dyDescent="0.25">
      <c r="A4201" s="10">
        <v>44484</v>
      </c>
      <c r="B4201">
        <v>2322</v>
      </c>
      <c r="C4201" t="s">
        <v>157</v>
      </c>
      <c r="D4201">
        <v>11</v>
      </c>
      <c r="E4201">
        <v>7</v>
      </c>
      <c r="F4201">
        <v>4</v>
      </c>
      <c r="G4201">
        <v>4</v>
      </c>
      <c r="H4201">
        <v>95</v>
      </c>
      <c r="J4201">
        <v>95</v>
      </c>
      <c r="K4201">
        <v>94</v>
      </c>
      <c r="L4201">
        <v>94</v>
      </c>
      <c r="M4201">
        <v>95</v>
      </c>
      <c r="N4201">
        <v>90</v>
      </c>
      <c r="O4201">
        <v>88</v>
      </c>
      <c r="P4201">
        <v>90</v>
      </c>
      <c r="Q4201">
        <v>87</v>
      </c>
      <c r="R4201">
        <v>93</v>
      </c>
      <c r="T4201" s="34">
        <f>_xlfn.XLOOKUP(B4201,Demog!$A$2:$A$219,Demog!$P$2:$P$219,,,2)</f>
        <v>24822</v>
      </c>
      <c r="U4201" s="34">
        <f t="shared" si="65"/>
        <v>19</v>
      </c>
      <c r="V4201" s="13">
        <f>IF(OR(Table1[[#This Row],[7d_positivity_public]]=0,ISBLANK(Table1[[#This Row],[7d_positivity_public]])),"",(Table1[[#This Row],[7d_positivity_public]]-Table1[[#This Row],[7d_positivity_all]])/Table1[[#This Row],[7d_positivity_public]])</f>
        <v>0</v>
      </c>
      <c r="W4201">
        <v>4</v>
      </c>
    </row>
    <row r="4202" spans="1:23" x14ac:dyDescent="0.25">
      <c r="A4202" s="10">
        <v>44484</v>
      </c>
      <c r="B4202">
        <v>2323</v>
      </c>
      <c r="C4202" t="s">
        <v>158</v>
      </c>
      <c r="D4202">
        <v>5</v>
      </c>
      <c r="E4202">
        <v>8</v>
      </c>
      <c r="F4202">
        <v>-3</v>
      </c>
      <c r="G4202">
        <v>2</v>
      </c>
      <c r="H4202">
        <v>93</v>
      </c>
      <c r="J4202">
        <v>92</v>
      </c>
      <c r="K4202">
        <v>93</v>
      </c>
      <c r="L4202">
        <v>91</v>
      </c>
      <c r="M4202">
        <v>94</v>
      </c>
      <c r="N4202">
        <v>89</v>
      </c>
      <c r="O4202">
        <v>85</v>
      </c>
      <c r="P4202">
        <v>89</v>
      </c>
      <c r="Q4202">
        <v>84</v>
      </c>
      <c r="R4202">
        <v>92</v>
      </c>
      <c r="T4202" s="34">
        <f>_xlfn.XLOOKUP(B4202,Demog!$A$2:$A$219,Demog!$P$2:$P$219,,,2)</f>
        <v>22225</v>
      </c>
      <c r="U4202" s="34">
        <f t="shared" si="65"/>
        <v>8</v>
      </c>
      <c r="V4202" s="13">
        <f>IF(OR(Table1[[#This Row],[7d_positivity_public]]=0,ISBLANK(Table1[[#This Row],[7d_positivity_public]])),"",(Table1[[#This Row],[7d_positivity_public]]-Table1[[#This Row],[7d_positivity_all]])/Table1[[#This Row],[7d_positivity_public]])</f>
        <v>0</v>
      </c>
      <c r="W4202">
        <v>2</v>
      </c>
    </row>
    <row r="4203" spans="1:23" x14ac:dyDescent="0.25">
      <c r="A4203" s="10">
        <v>44484</v>
      </c>
      <c r="B4203">
        <v>2331</v>
      </c>
      <c r="C4203" t="s">
        <v>159</v>
      </c>
      <c r="D4203">
        <v>6</v>
      </c>
      <c r="E4203">
        <v>8</v>
      </c>
      <c r="F4203">
        <v>-2</v>
      </c>
      <c r="G4203">
        <v>4</v>
      </c>
      <c r="H4203">
        <v>95</v>
      </c>
      <c r="J4203">
        <v>87</v>
      </c>
      <c r="K4203">
        <v>96</v>
      </c>
      <c r="L4203">
        <v>98</v>
      </c>
      <c r="M4203">
        <v>93</v>
      </c>
      <c r="N4203">
        <v>86</v>
      </c>
      <c r="O4203">
        <v>75</v>
      </c>
      <c r="P4203">
        <v>87</v>
      </c>
      <c r="Q4203">
        <v>86</v>
      </c>
      <c r="R4203">
        <v>89</v>
      </c>
      <c r="T4203" s="34">
        <f>_xlfn.XLOOKUP(B4203,Demog!$A$2:$A$219,Demog!$P$2:$P$219,,,2)</f>
        <v>53402</v>
      </c>
      <c r="U4203" s="34">
        <f t="shared" si="65"/>
        <v>22</v>
      </c>
      <c r="V4203" s="13">
        <f>IF(OR(Table1[[#This Row],[7d_positivity_public]]=0,ISBLANK(Table1[[#This Row],[7d_positivity_public]])),"",(Table1[[#This Row],[7d_positivity_public]]-Table1[[#This Row],[7d_positivity_all]])/Table1[[#This Row],[7d_positivity_public]])</f>
        <v>0.25</v>
      </c>
      <c r="W4203">
        <v>3</v>
      </c>
    </row>
    <row r="4204" spans="1:23" x14ac:dyDescent="0.25">
      <c r="A4204" s="10">
        <v>44484</v>
      </c>
      <c r="B4204">
        <v>2332</v>
      </c>
      <c r="C4204" t="s">
        <v>160</v>
      </c>
      <c r="D4204">
        <v>11</v>
      </c>
      <c r="E4204">
        <v>12</v>
      </c>
      <c r="F4204">
        <v>-1</v>
      </c>
      <c r="G4204">
        <v>8</v>
      </c>
      <c r="H4204">
        <v>92</v>
      </c>
      <c r="J4204">
        <v>79</v>
      </c>
      <c r="K4204">
        <v>93</v>
      </c>
      <c r="L4204">
        <v>95</v>
      </c>
      <c r="M4204">
        <v>89</v>
      </c>
      <c r="N4204">
        <v>83</v>
      </c>
      <c r="O4204">
        <v>68</v>
      </c>
      <c r="P4204">
        <v>84</v>
      </c>
      <c r="Q4204">
        <v>83</v>
      </c>
      <c r="R4204">
        <v>84</v>
      </c>
      <c r="T4204" s="34">
        <f>_xlfn.XLOOKUP(B4204,Demog!$A$2:$A$219,Demog!$P$2:$P$219,,,2)</f>
        <v>51161</v>
      </c>
      <c r="U4204" s="34">
        <f t="shared" si="65"/>
        <v>39</v>
      </c>
      <c r="V4204" s="13">
        <f>IF(OR(Table1[[#This Row],[7d_positivity_public]]=0,ISBLANK(Table1[[#This Row],[7d_positivity_public]])),"",(Table1[[#This Row],[7d_positivity_public]]-Table1[[#This Row],[7d_positivity_all]])/Table1[[#This Row],[7d_positivity_public]])</f>
        <v>0.375</v>
      </c>
      <c r="W4204">
        <v>5</v>
      </c>
    </row>
    <row r="4205" spans="1:23" x14ac:dyDescent="0.25">
      <c r="A4205" s="10">
        <v>44484</v>
      </c>
      <c r="B4205">
        <v>2333</v>
      </c>
      <c r="C4205" t="s">
        <v>161</v>
      </c>
      <c r="D4205">
        <v>10</v>
      </c>
      <c r="E4205">
        <v>13</v>
      </c>
      <c r="F4205">
        <v>-3</v>
      </c>
      <c r="G4205">
        <v>4</v>
      </c>
      <c r="H4205">
        <v>91</v>
      </c>
      <c r="J4205">
        <v>87</v>
      </c>
      <c r="K4205">
        <v>91</v>
      </c>
      <c r="L4205">
        <v>90</v>
      </c>
      <c r="M4205">
        <v>93</v>
      </c>
      <c r="N4205">
        <v>85</v>
      </c>
      <c r="O4205">
        <v>80</v>
      </c>
      <c r="P4205">
        <v>86</v>
      </c>
      <c r="Q4205">
        <v>82</v>
      </c>
      <c r="R4205">
        <v>90</v>
      </c>
      <c r="T4205" s="34">
        <f>_xlfn.XLOOKUP(B4205,Demog!$A$2:$A$219,Demog!$P$2:$P$219,,,2)</f>
        <v>69963</v>
      </c>
      <c r="U4205" s="34">
        <f t="shared" si="65"/>
        <v>49</v>
      </c>
      <c r="V4205" s="13">
        <f>IF(OR(Table1[[#This Row],[7d_positivity_public]]=0,ISBLANK(Table1[[#This Row],[7d_positivity_public]])),"",(Table1[[#This Row],[7d_positivity_public]]-Table1[[#This Row],[7d_positivity_all]])/Table1[[#This Row],[7d_positivity_public]])</f>
        <v>0.25</v>
      </c>
      <c r="W4205">
        <v>3</v>
      </c>
    </row>
    <row r="4206" spans="1:23" x14ac:dyDescent="0.25">
      <c r="A4206" s="10">
        <v>44484</v>
      </c>
      <c r="B4206">
        <v>2334</v>
      </c>
      <c r="C4206" t="s">
        <v>162</v>
      </c>
      <c r="D4206">
        <v>10</v>
      </c>
      <c r="E4206">
        <v>13</v>
      </c>
      <c r="F4206">
        <v>-3</v>
      </c>
      <c r="G4206">
        <v>5</v>
      </c>
      <c r="H4206">
        <v>95</v>
      </c>
      <c r="J4206">
        <v>91</v>
      </c>
      <c r="K4206">
        <v>96</v>
      </c>
      <c r="L4206">
        <v>96</v>
      </c>
      <c r="M4206">
        <v>95</v>
      </c>
      <c r="N4206">
        <v>89</v>
      </c>
      <c r="O4206">
        <v>82</v>
      </c>
      <c r="P4206">
        <v>89</v>
      </c>
      <c r="Q4206">
        <v>88</v>
      </c>
      <c r="R4206">
        <v>92</v>
      </c>
      <c r="T4206" s="34">
        <f>_xlfn.XLOOKUP(B4206,Demog!$A$2:$A$219,Demog!$P$2:$P$219,,,2)</f>
        <v>45391</v>
      </c>
      <c r="U4206" s="34">
        <f t="shared" si="65"/>
        <v>32</v>
      </c>
      <c r="V4206" s="13">
        <f>IF(OR(Table1[[#This Row],[7d_positivity_public]]=0,ISBLANK(Table1[[#This Row],[7d_positivity_public]])),"",(Table1[[#This Row],[7d_positivity_public]]-Table1[[#This Row],[7d_positivity_all]])/Table1[[#This Row],[7d_positivity_public]])</f>
        <v>0.2</v>
      </c>
      <c r="W4206">
        <v>4</v>
      </c>
    </row>
    <row r="4207" spans="1:23" x14ac:dyDescent="0.25">
      <c r="A4207" s="10">
        <v>44484</v>
      </c>
      <c r="B4207">
        <v>2335</v>
      </c>
      <c r="C4207" t="s">
        <v>163</v>
      </c>
      <c r="D4207">
        <v>9</v>
      </c>
      <c r="E4207">
        <v>5</v>
      </c>
      <c r="F4207">
        <v>4</v>
      </c>
      <c r="G4207">
        <v>5</v>
      </c>
      <c r="H4207">
        <v>96</v>
      </c>
      <c r="J4207">
        <v>87</v>
      </c>
      <c r="K4207">
        <v>97</v>
      </c>
      <c r="L4207">
        <v>98</v>
      </c>
      <c r="M4207">
        <v>95</v>
      </c>
      <c r="N4207">
        <v>88</v>
      </c>
      <c r="O4207">
        <v>77</v>
      </c>
      <c r="P4207">
        <v>89</v>
      </c>
      <c r="Q4207">
        <v>87</v>
      </c>
      <c r="R4207">
        <v>92</v>
      </c>
      <c r="T4207" s="34">
        <f>_xlfn.XLOOKUP(B4207,Demog!$A$2:$A$219,Demog!$P$2:$P$219,,,2)</f>
        <v>62748</v>
      </c>
      <c r="U4207" s="34">
        <f t="shared" si="65"/>
        <v>40</v>
      </c>
      <c r="V4207" s="13">
        <f>IF(OR(Table1[[#This Row],[7d_positivity_public]]=0,ISBLANK(Table1[[#This Row],[7d_positivity_public]])),"",(Table1[[#This Row],[7d_positivity_public]]-Table1[[#This Row],[7d_positivity_all]])/Table1[[#This Row],[7d_positivity_public]])</f>
        <v>0.4</v>
      </c>
      <c r="W4207">
        <v>3</v>
      </c>
    </row>
    <row r="4208" spans="1:23" x14ac:dyDescent="0.25">
      <c r="A4208" s="10">
        <v>44484</v>
      </c>
      <c r="B4208">
        <v>2336</v>
      </c>
      <c r="C4208" t="s">
        <v>164</v>
      </c>
      <c r="D4208">
        <v>8</v>
      </c>
      <c r="E4208">
        <v>6</v>
      </c>
      <c r="F4208">
        <v>2</v>
      </c>
      <c r="G4208">
        <v>5</v>
      </c>
      <c r="H4208">
        <v>93</v>
      </c>
      <c r="J4208">
        <v>89</v>
      </c>
      <c r="K4208">
        <v>94</v>
      </c>
      <c r="L4208">
        <v>94</v>
      </c>
      <c r="M4208">
        <v>93</v>
      </c>
      <c r="N4208">
        <v>87</v>
      </c>
      <c r="O4208">
        <v>80</v>
      </c>
      <c r="P4208">
        <v>88</v>
      </c>
      <c r="Q4208">
        <v>86</v>
      </c>
      <c r="R4208">
        <v>90</v>
      </c>
      <c r="T4208" s="34">
        <f>_xlfn.XLOOKUP(B4208,Demog!$A$2:$A$219,Demog!$P$2:$P$219,,,2)</f>
        <v>58701</v>
      </c>
      <c r="U4208" s="34">
        <f t="shared" si="65"/>
        <v>33</v>
      </c>
      <c r="V4208" s="13">
        <f>IF(OR(Table1[[#This Row],[7d_positivity_public]]=0,ISBLANK(Table1[[#This Row],[7d_positivity_public]])),"",(Table1[[#This Row],[7d_positivity_public]]-Table1[[#This Row],[7d_positivity_all]])/Table1[[#This Row],[7d_positivity_public]])</f>
        <v>0.2</v>
      </c>
      <c r="W4208">
        <v>4</v>
      </c>
    </row>
    <row r="4209" spans="1:23" x14ac:dyDescent="0.25">
      <c r="A4209" s="10">
        <v>44484</v>
      </c>
      <c r="B4209">
        <v>2337</v>
      </c>
      <c r="C4209" t="s">
        <v>165</v>
      </c>
      <c r="D4209">
        <v>6</v>
      </c>
      <c r="E4209">
        <v>8</v>
      </c>
      <c r="F4209">
        <v>-2</v>
      </c>
      <c r="G4209">
        <v>4</v>
      </c>
      <c r="H4209">
        <v>88</v>
      </c>
      <c r="J4209">
        <v>84</v>
      </c>
      <c r="K4209">
        <v>89</v>
      </c>
      <c r="L4209">
        <v>88</v>
      </c>
      <c r="M4209">
        <v>89</v>
      </c>
      <c r="N4209">
        <v>82</v>
      </c>
      <c r="O4209">
        <v>73</v>
      </c>
      <c r="P4209">
        <v>83</v>
      </c>
      <c r="Q4209">
        <v>80</v>
      </c>
      <c r="R4209">
        <v>86</v>
      </c>
      <c r="T4209" s="34">
        <f>_xlfn.XLOOKUP(B4209,Demog!$A$2:$A$219,Demog!$P$2:$P$219,,,2)</f>
        <v>60538</v>
      </c>
      <c r="U4209" s="34">
        <f t="shared" si="65"/>
        <v>25</v>
      </c>
      <c r="V4209" s="13">
        <f>IF(OR(Table1[[#This Row],[7d_positivity_public]]=0,ISBLANK(Table1[[#This Row],[7d_positivity_public]])),"",(Table1[[#This Row],[7d_positivity_public]]-Table1[[#This Row],[7d_positivity_all]])/Table1[[#This Row],[7d_positivity_public]])</f>
        <v>0.25</v>
      </c>
      <c r="W4209">
        <v>3</v>
      </c>
    </row>
    <row r="4210" spans="1:23" x14ac:dyDescent="0.25">
      <c r="A4210" s="10">
        <v>44484</v>
      </c>
      <c r="B4210">
        <v>2338</v>
      </c>
      <c r="C4210" t="s">
        <v>166</v>
      </c>
      <c r="D4210">
        <v>4</v>
      </c>
      <c r="E4210">
        <v>4</v>
      </c>
      <c r="F4210">
        <v>0</v>
      </c>
      <c r="G4210">
        <v>4</v>
      </c>
      <c r="H4210">
        <v>97</v>
      </c>
      <c r="J4210">
        <v>86</v>
      </c>
      <c r="K4210">
        <v>98</v>
      </c>
      <c r="L4210">
        <v>99</v>
      </c>
      <c r="M4210">
        <v>95</v>
      </c>
      <c r="N4210">
        <v>88</v>
      </c>
      <c r="O4210">
        <v>73</v>
      </c>
      <c r="P4210">
        <v>89</v>
      </c>
      <c r="Q4210">
        <v>88</v>
      </c>
      <c r="R4210">
        <v>92</v>
      </c>
      <c r="T4210" s="34">
        <f>_xlfn.XLOOKUP(B4210,Demog!$A$2:$A$219,Demog!$P$2:$P$219,,,2)</f>
        <v>41463</v>
      </c>
      <c r="U4210" s="34">
        <f t="shared" si="65"/>
        <v>12</v>
      </c>
      <c r="V4210" s="13">
        <f>IF(OR(Table1[[#This Row],[7d_positivity_public]]=0,ISBLANK(Table1[[#This Row],[7d_positivity_public]])),"",(Table1[[#This Row],[7d_positivity_public]]-Table1[[#This Row],[7d_positivity_all]])/Table1[[#This Row],[7d_positivity_public]])</f>
        <v>0.25</v>
      </c>
      <c r="W4210">
        <v>3</v>
      </c>
    </row>
    <row r="4211" spans="1:23" x14ac:dyDescent="0.25">
      <c r="A4211" s="10">
        <v>44484</v>
      </c>
      <c r="B4211">
        <v>2341</v>
      </c>
      <c r="C4211" t="s">
        <v>167</v>
      </c>
      <c r="D4211">
        <v>8</v>
      </c>
      <c r="E4211">
        <v>9</v>
      </c>
      <c r="F4211">
        <v>-1</v>
      </c>
      <c r="G4211">
        <v>4</v>
      </c>
      <c r="H4211">
        <v>90</v>
      </c>
      <c r="J4211">
        <v>88</v>
      </c>
      <c r="K4211">
        <v>90</v>
      </c>
      <c r="L4211">
        <v>88</v>
      </c>
      <c r="M4211">
        <v>91</v>
      </c>
      <c r="N4211">
        <v>85</v>
      </c>
      <c r="O4211">
        <v>81</v>
      </c>
      <c r="P4211">
        <v>86</v>
      </c>
      <c r="Q4211">
        <v>82</v>
      </c>
      <c r="R4211">
        <v>89</v>
      </c>
      <c r="T4211" s="34">
        <f>_xlfn.XLOOKUP(B4211,Demog!$A$2:$A$219,Demog!$P$2:$P$219,,,2)</f>
        <v>74816</v>
      </c>
      <c r="U4211" s="34">
        <f t="shared" si="65"/>
        <v>42</v>
      </c>
      <c r="V4211" s="13">
        <f>IF(OR(Table1[[#This Row],[7d_positivity_public]]=0,ISBLANK(Table1[[#This Row],[7d_positivity_public]])),"",(Table1[[#This Row],[7d_positivity_public]]-Table1[[#This Row],[7d_positivity_all]])/Table1[[#This Row],[7d_positivity_public]])</f>
        <v>0.25</v>
      </c>
      <c r="W4211">
        <v>3</v>
      </c>
    </row>
    <row r="4212" spans="1:23" x14ac:dyDescent="0.25">
      <c r="A4212" s="10">
        <v>44484</v>
      </c>
      <c r="B4212">
        <v>2342</v>
      </c>
      <c r="C4212" t="s">
        <v>168</v>
      </c>
      <c r="D4212">
        <v>9</v>
      </c>
      <c r="E4212">
        <v>19</v>
      </c>
      <c r="F4212">
        <v>-10</v>
      </c>
      <c r="G4212">
        <v>4</v>
      </c>
      <c r="H4212">
        <v>87</v>
      </c>
      <c r="J4212">
        <v>81</v>
      </c>
      <c r="K4212">
        <v>88</v>
      </c>
      <c r="L4212">
        <v>83</v>
      </c>
      <c r="M4212">
        <v>90</v>
      </c>
      <c r="N4212">
        <v>83</v>
      </c>
      <c r="O4212">
        <v>73</v>
      </c>
      <c r="P4212">
        <v>83</v>
      </c>
      <c r="Q4212">
        <v>74</v>
      </c>
      <c r="R4212">
        <v>87</v>
      </c>
      <c r="T4212" s="34">
        <f>_xlfn.XLOOKUP(B4212,Demog!$A$2:$A$219,Demog!$P$2:$P$219,,,2)</f>
        <v>19952</v>
      </c>
      <c r="U4212" s="34">
        <f t="shared" si="65"/>
        <v>13</v>
      </c>
      <c r="V4212" s="13">
        <f>IF(OR(Table1[[#This Row],[7d_positivity_public]]=0,ISBLANK(Table1[[#This Row],[7d_positivity_public]])),"",(Table1[[#This Row],[7d_positivity_public]]-Table1[[#This Row],[7d_positivity_all]])/Table1[[#This Row],[7d_positivity_public]])</f>
        <v>0.25</v>
      </c>
      <c r="W4212">
        <v>3</v>
      </c>
    </row>
    <row r="4213" spans="1:23" x14ac:dyDescent="0.25">
      <c r="A4213" s="10">
        <v>44484</v>
      </c>
      <c r="B4213">
        <v>3111</v>
      </c>
      <c r="C4213" t="s">
        <v>169</v>
      </c>
      <c r="D4213">
        <v>1</v>
      </c>
      <c r="E4213">
        <v>1</v>
      </c>
      <c r="F4213">
        <v>0</v>
      </c>
      <c r="G4213">
        <v>3</v>
      </c>
      <c r="H4213">
        <v>94</v>
      </c>
      <c r="J4213">
        <v>92</v>
      </c>
      <c r="K4213">
        <v>94</v>
      </c>
      <c r="L4213">
        <v>100</v>
      </c>
      <c r="M4213">
        <v>86</v>
      </c>
      <c r="N4213">
        <v>88</v>
      </c>
      <c r="O4213">
        <v>84</v>
      </c>
      <c r="P4213">
        <v>88</v>
      </c>
      <c r="Q4213">
        <v>94</v>
      </c>
      <c r="R4213">
        <v>83</v>
      </c>
      <c r="T4213" s="34">
        <f>_xlfn.XLOOKUP(B4213,Demog!$A$2:$A$219,Demog!$P$2:$P$219,,,2)</f>
        <v>54587</v>
      </c>
      <c r="U4213" s="34">
        <f t="shared" si="65"/>
        <v>4</v>
      </c>
      <c r="V4213" s="13">
        <f>IF(OR(Table1[[#This Row],[7d_positivity_public]]=0,ISBLANK(Table1[[#This Row],[7d_positivity_public]])),"",(Table1[[#This Row],[7d_positivity_public]]-Table1[[#This Row],[7d_positivity_all]])/Table1[[#This Row],[7d_positivity_public]])</f>
        <v>0.66666666666666663</v>
      </c>
      <c r="W4213">
        <v>1</v>
      </c>
    </row>
    <row r="4214" spans="1:23" x14ac:dyDescent="0.25">
      <c r="A4214" s="10">
        <v>44484</v>
      </c>
      <c r="B4214">
        <v>3112</v>
      </c>
      <c r="C4214" t="s">
        <v>170</v>
      </c>
      <c r="D4214">
        <v>2</v>
      </c>
      <c r="E4214">
        <v>1</v>
      </c>
      <c r="F4214">
        <v>1</v>
      </c>
      <c r="G4214">
        <v>3</v>
      </c>
      <c r="H4214">
        <v>86</v>
      </c>
      <c r="J4214">
        <v>91</v>
      </c>
      <c r="K4214">
        <v>86</v>
      </c>
      <c r="L4214">
        <v>86</v>
      </c>
      <c r="M4214">
        <v>86</v>
      </c>
      <c r="N4214">
        <v>83</v>
      </c>
      <c r="O4214">
        <v>85</v>
      </c>
      <c r="P4214">
        <v>82</v>
      </c>
      <c r="Q4214">
        <v>81</v>
      </c>
      <c r="R4214">
        <v>83</v>
      </c>
      <c r="T4214" s="34">
        <f>_xlfn.XLOOKUP(B4214,Demog!$A$2:$A$219,Demog!$P$2:$P$219,,,2)</f>
        <v>17729</v>
      </c>
      <c r="U4214" s="34">
        <f t="shared" si="65"/>
        <v>2</v>
      </c>
      <c r="V4214" s="13">
        <f>IF(OR(Table1[[#This Row],[7d_positivity_public]]=0,ISBLANK(Table1[[#This Row],[7d_positivity_public]])),"",(Table1[[#This Row],[7d_positivity_public]]-Table1[[#This Row],[7d_positivity_all]])/Table1[[#This Row],[7d_positivity_public]])</f>
        <v>0.33333333333333331</v>
      </c>
      <c r="W4214">
        <v>2</v>
      </c>
    </row>
    <row r="4215" spans="1:23" x14ac:dyDescent="0.25">
      <c r="A4215" s="10">
        <v>44484</v>
      </c>
      <c r="B4215">
        <v>3113</v>
      </c>
      <c r="C4215" t="s">
        <v>171</v>
      </c>
      <c r="D4215">
        <v>3</v>
      </c>
      <c r="E4215">
        <v>5</v>
      </c>
      <c r="F4215">
        <v>-2</v>
      </c>
      <c r="G4215">
        <v>3</v>
      </c>
      <c r="H4215">
        <v>86</v>
      </c>
      <c r="J4215">
        <v>87</v>
      </c>
      <c r="K4215">
        <v>86</v>
      </c>
      <c r="L4215">
        <v>87</v>
      </c>
      <c r="M4215">
        <v>85</v>
      </c>
      <c r="N4215">
        <v>82</v>
      </c>
      <c r="O4215">
        <v>82</v>
      </c>
      <c r="P4215">
        <v>82</v>
      </c>
      <c r="Q4215">
        <v>81</v>
      </c>
      <c r="R4215">
        <v>83</v>
      </c>
      <c r="T4215" s="34">
        <f>_xlfn.XLOOKUP(B4215,Demog!$A$2:$A$219,Demog!$P$2:$P$219,,,2)</f>
        <v>23478</v>
      </c>
      <c r="U4215" s="34">
        <f t="shared" si="65"/>
        <v>5</v>
      </c>
      <c r="V4215" s="13">
        <f>IF(OR(Table1[[#This Row],[7d_positivity_public]]=0,ISBLANK(Table1[[#This Row],[7d_positivity_public]])),"",(Table1[[#This Row],[7d_positivity_public]]-Table1[[#This Row],[7d_positivity_all]])/Table1[[#This Row],[7d_positivity_public]])</f>
        <v>0.33333333333333331</v>
      </c>
      <c r="W4215">
        <v>2</v>
      </c>
    </row>
    <row r="4216" spans="1:23" x14ac:dyDescent="0.25">
      <c r="A4216" s="10">
        <v>44484</v>
      </c>
      <c r="B4216">
        <v>3114</v>
      </c>
      <c r="C4216" t="s">
        <v>172</v>
      </c>
      <c r="D4216">
        <v>1</v>
      </c>
      <c r="E4216">
        <v>2</v>
      </c>
      <c r="F4216">
        <v>-1</v>
      </c>
      <c r="G4216">
        <v>1</v>
      </c>
      <c r="H4216">
        <v>88</v>
      </c>
      <c r="J4216">
        <v>89</v>
      </c>
      <c r="K4216">
        <v>87</v>
      </c>
      <c r="L4216">
        <v>88</v>
      </c>
      <c r="M4216">
        <v>87</v>
      </c>
      <c r="N4216">
        <v>84</v>
      </c>
      <c r="O4216">
        <v>84</v>
      </c>
      <c r="P4216">
        <v>84</v>
      </c>
      <c r="Q4216">
        <v>83</v>
      </c>
      <c r="R4216">
        <v>85</v>
      </c>
      <c r="T4216" s="34">
        <f>_xlfn.XLOOKUP(B4216,Demog!$A$2:$A$219,Demog!$P$2:$P$219,,,2)</f>
        <v>32171</v>
      </c>
      <c r="U4216" s="34">
        <f t="shared" si="65"/>
        <v>2</v>
      </c>
      <c r="V4216" s="13">
        <f>IF(OR(Table1[[#This Row],[7d_positivity_public]]=0,ISBLANK(Table1[[#This Row],[7d_positivity_public]])),"",(Table1[[#This Row],[7d_positivity_public]]-Table1[[#This Row],[7d_positivity_all]])/Table1[[#This Row],[7d_positivity_public]])</f>
        <v>1</v>
      </c>
      <c r="W4216">
        <v>0</v>
      </c>
    </row>
    <row r="4217" spans="1:23" x14ac:dyDescent="0.25">
      <c r="A4217" s="10">
        <v>44484</v>
      </c>
      <c r="B4217">
        <v>3115</v>
      </c>
      <c r="C4217" t="s">
        <v>173</v>
      </c>
      <c r="D4217">
        <v>3</v>
      </c>
      <c r="E4217">
        <v>2</v>
      </c>
      <c r="F4217">
        <v>1</v>
      </c>
      <c r="G4217">
        <v>3</v>
      </c>
      <c r="H4217">
        <v>91</v>
      </c>
      <c r="J4217">
        <v>93</v>
      </c>
      <c r="K4217">
        <v>91</v>
      </c>
      <c r="L4217">
        <v>90</v>
      </c>
      <c r="M4217">
        <v>92</v>
      </c>
      <c r="N4217">
        <v>89</v>
      </c>
      <c r="O4217">
        <v>89</v>
      </c>
      <c r="P4217">
        <v>89</v>
      </c>
      <c r="Q4217">
        <v>86</v>
      </c>
      <c r="R4217">
        <v>90</v>
      </c>
      <c r="T4217" s="34">
        <f>_xlfn.XLOOKUP(B4217,Demog!$A$2:$A$219,Demog!$P$2:$P$219,,,2)</f>
        <v>24774</v>
      </c>
      <c r="U4217" s="34">
        <f t="shared" si="65"/>
        <v>5</v>
      </c>
      <c r="V4217" s="13">
        <f>IF(OR(Table1[[#This Row],[7d_positivity_public]]=0,ISBLANK(Table1[[#This Row],[7d_positivity_public]])),"",(Table1[[#This Row],[7d_positivity_public]]-Table1[[#This Row],[7d_positivity_all]])/Table1[[#This Row],[7d_positivity_public]])</f>
        <v>0.33333333333333331</v>
      </c>
      <c r="W4217">
        <v>2</v>
      </c>
    </row>
    <row r="4218" spans="1:23" x14ac:dyDescent="0.25">
      <c r="A4218" s="10">
        <v>44484</v>
      </c>
      <c r="B4218">
        <v>3116</v>
      </c>
      <c r="C4218" t="s">
        <v>174</v>
      </c>
      <c r="D4218">
        <v>2</v>
      </c>
      <c r="E4218">
        <v>6</v>
      </c>
      <c r="F4218">
        <v>-4</v>
      </c>
      <c r="G4218">
        <v>2</v>
      </c>
      <c r="H4218">
        <v>93</v>
      </c>
      <c r="J4218">
        <v>90</v>
      </c>
      <c r="K4218">
        <v>93</v>
      </c>
      <c r="L4218">
        <v>96</v>
      </c>
      <c r="M4218">
        <v>90</v>
      </c>
      <c r="N4218">
        <v>88</v>
      </c>
      <c r="O4218">
        <v>85</v>
      </c>
      <c r="P4218">
        <v>88</v>
      </c>
      <c r="Q4218">
        <v>90</v>
      </c>
      <c r="R4218">
        <v>87</v>
      </c>
      <c r="T4218" s="34">
        <f>_xlfn.XLOOKUP(B4218,Demog!$A$2:$A$219,Demog!$P$2:$P$219,,,2)</f>
        <v>24621</v>
      </c>
      <c r="U4218" s="34">
        <f t="shared" si="65"/>
        <v>3</v>
      </c>
      <c r="V4218" s="13">
        <f>IF(OR(Table1[[#This Row],[7d_positivity_public]]=0,ISBLANK(Table1[[#This Row],[7d_positivity_public]])),"",(Table1[[#This Row],[7d_positivity_public]]-Table1[[#This Row],[7d_positivity_all]])/Table1[[#This Row],[7d_positivity_public]])</f>
        <v>0.5</v>
      </c>
      <c r="W4218">
        <v>1</v>
      </c>
    </row>
    <row r="4219" spans="1:23" x14ac:dyDescent="0.25">
      <c r="A4219" s="10">
        <v>44484</v>
      </c>
      <c r="B4219">
        <v>3117</v>
      </c>
      <c r="C4219" t="s">
        <v>175</v>
      </c>
      <c r="D4219">
        <v>4</v>
      </c>
      <c r="E4219">
        <v>7</v>
      </c>
      <c r="F4219">
        <v>-3</v>
      </c>
      <c r="G4219">
        <v>4</v>
      </c>
      <c r="H4219">
        <v>91</v>
      </c>
      <c r="J4219">
        <v>87</v>
      </c>
      <c r="K4219">
        <v>92</v>
      </c>
      <c r="L4219">
        <v>92</v>
      </c>
      <c r="M4219">
        <v>91</v>
      </c>
      <c r="N4219">
        <v>87</v>
      </c>
      <c r="O4219">
        <v>81</v>
      </c>
      <c r="P4219">
        <v>87</v>
      </c>
      <c r="Q4219">
        <v>86</v>
      </c>
      <c r="R4219">
        <v>88</v>
      </c>
      <c r="T4219" s="34">
        <f>_xlfn.XLOOKUP(B4219,Demog!$A$2:$A$219,Demog!$P$2:$P$219,,,2)</f>
        <v>20949</v>
      </c>
      <c r="U4219" s="34">
        <f t="shared" si="65"/>
        <v>6</v>
      </c>
      <c r="V4219" s="13">
        <f>IF(OR(Table1[[#This Row],[7d_positivity_public]]=0,ISBLANK(Table1[[#This Row],[7d_positivity_public]])),"",(Table1[[#This Row],[7d_positivity_public]]-Table1[[#This Row],[7d_positivity_all]])/Table1[[#This Row],[7d_positivity_public]])</f>
        <v>0.25</v>
      </c>
      <c r="W4219">
        <v>3</v>
      </c>
    </row>
    <row r="4220" spans="1:23" x14ac:dyDescent="0.25">
      <c r="A4220" s="10">
        <v>44484</v>
      </c>
      <c r="B4220">
        <v>3211</v>
      </c>
      <c r="C4220" t="s">
        <v>176</v>
      </c>
      <c r="D4220">
        <v>3</v>
      </c>
      <c r="E4220">
        <v>5</v>
      </c>
      <c r="F4220">
        <v>-2</v>
      </c>
      <c r="G4220">
        <v>2</v>
      </c>
      <c r="H4220">
        <v>97</v>
      </c>
      <c r="J4220">
        <v>87</v>
      </c>
      <c r="K4220">
        <v>97</v>
      </c>
      <c r="L4220">
        <v>100</v>
      </c>
      <c r="M4220">
        <v>87</v>
      </c>
      <c r="N4220">
        <v>90</v>
      </c>
      <c r="O4220">
        <v>75</v>
      </c>
      <c r="P4220">
        <v>90</v>
      </c>
      <c r="Q4220">
        <v>94</v>
      </c>
      <c r="R4220">
        <v>83</v>
      </c>
      <c r="T4220" s="34">
        <f>_xlfn.XLOOKUP(B4220,Demog!$A$2:$A$219,Demog!$P$2:$P$219,,,2)</f>
        <v>41934</v>
      </c>
      <c r="U4220" s="34">
        <f t="shared" si="65"/>
        <v>9</v>
      </c>
      <c r="V4220" s="13">
        <f>IF(OR(Table1[[#This Row],[7d_positivity_public]]=0,ISBLANK(Table1[[#This Row],[7d_positivity_public]])),"",(Table1[[#This Row],[7d_positivity_public]]-Table1[[#This Row],[7d_positivity_all]])/Table1[[#This Row],[7d_positivity_public]])</f>
        <v>0.5</v>
      </c>
      <c r="W4220">
        <v>1</v>
      </c>
    </row>
    <row r="4221" spans="1:23" x14ac:dyDescent="0.25">
      <c r="A4221" s="10">
        <v>44484</v>
      </c>
      <c r="B4221">
        <v>3212</v>
      </c>
      <c r="C4221" t="s">
        <v>177</v>
      </c>
      <c r="D4221">
        <v>6</v>
      </c>
      <c r="E4221">
        <v>6</v>
      </c>
      <c r="F4221">
        <v>0</v>
      </c>
      <c r="G4221">
        <v>5</v>
      </c>
      <c r="H4221">
        <v>95</v>
      </c>
      <c r="J4221">
        <v>85</v>
      </c>
      <c r="K4221">
        <v>95</v>
      </c>
      <c r="L4221">
        <v>100</v>
      </c>
      <c r="M4221">
        <v>88</v>
      </c>
      <c r="N4221">
        <v>90</v>
      </c>
      <c r="O4221">
        <v>77</v>
      </c>
      <c r="P4221">
        <v>90</v>
      </c>
      <c r="Q4221">
        <v>93</v>
      </c>
      <c r="R4221">
        <v>85</v>
      </c>
      <c r="T4221" s="34">
        <f>_xlfn.XLOOKUP(B4221,Demog!$A$2:$A$219,Demog!$P$2:$P$219,,,2)</f>
        <v>47203</v>
      </c>
      <c r="U4221" s="34">
        <f t="shared" si="65"/>
        <v>20</v>
      </c>
      <c r="V4221" s="13">
        <f>IF(OR(Table1[[#This Row],[7d_positivity_public]]=0,ISBLANK(Table1[[#This Row],[7d_positivity_public]])),"",(Table1[[#This Row],[7d_positivity_public]]-Table1[[#This Row],[7d_positivity_all]])/Table1[[#This Row],[7d_positivity_public]])</f>
        <v>0.6</v>
      </c>
      <c r="W4221">
        <v>2</v>
      </c>
    </row>
    <row r="4222" spans="1:23" x14ac:dyDescent="0.25">
      <c r="A4222" s="10">
        <v>44484</v>
      </c>
      <c r="B4222">
        <v>3213</v>
      </c>
      <c r="C4222" t="s">
        <v>178</v>
      </c>
      <c r="D4222">
        <v>4</v>
      </c>
      <c r="E4222">
        <v>4</v>
      </c>
      <c r="F4222">
        <v>0</v>
      </c>
      <c r="G4222">
        <v>2</v>
      </c>
      <c r="H4222">
        <v>95</v>
      </c>
      <c r="J4222">
        <v>95</v>
      </c>
      <c r="K4222">
        <v>95</v>
      </c>
      <c r="L4222">
        <v>97</v>
      </c>
      <c r="M4222">
        <v>92</v>
      </c>
      <c r="N4222">
        <v>91</v>
      </c>
      <c r="O4222">
        <v>86</v>
      </c>
      <c r="P4222">
        <v>91</v>
      </c>
      <c r="Q4222">
        <v>92</v>
      </c>
      <c r="R4222">
        <v>90</v>
      </c>
      <c r="T4222" s="34">
        <f>_xlfn.XLOOKUP(B4222,Demog!$A$2:$A$219,Demog!$P$2:$P$219,,,2)</f>
        <v>32904</v>
      </c>
      <c r="U4222" s="34">
        <f t="shared" si="65"/>
        <v>9</v>
      </c>
      <c r="V4222" s="13">
        <f>IF(OR(Table1[[#This Row],[7d_positivity_public]]=0,ISBLANK(Table1[[#This Row],[7d_positivity_public]])),"",(Table1[[#This Row],[7d_positivity_public]]-Table1[[#This Row],[7d_positivity_all]])/Table1[[#This Row],[7d_positivity_public]])</f>
        <v>0</v>
      </c>
      <c r="W4222">
        <v>2</v>
      </c>
    </row>
    <row r="4223" spans="1:23" x14ac:dyDescent="0.25">
      <c r="A4223" s="10">
        <v>44484</v>
      </c>
      <c r="B4223">
        <v>3221</v>
      </c>
      <c r="C4223" t="s">
        <v>179</v>
      </c>
      <c r="D4223">
        <v>27</v>
      </c>
      <c r="E4223">
        <v>24</v>
      </c>
      <c r="F4223">
        <v>3</v>
      </c>
      <c r="G4223">
        <v>12</v>
      </c>
      <c r="H4223">
        <v>83</v>
      </c>
      <c r="J4223">
        <v>77</v>
      </c>
      <c r="K4223">
        <v>83</v>
      </c>
      <c r="L4223">
        <v>84</v>
      </c>
      <c r="M4223">
        <v>81</v>
      </c>
      <c r="N4223">
        <v>73</v>
      </c>
      <c r="O4223">
        <v>66</v>
      </c>
      <c r="P4223">
        <v>73</v>
      </c>
      <c r="Q4223">
        <v>74</v>
      </c>
      <c r="R4223">
        <v>73</v>
      </c>
      <c r="T4223" s="34">
        <f>_xlfn.XLOOKUP(B4223,Demog!$A$2:$A$219,Demog!$P$2:$P$219,,,2)</f>
        <v>19960</v>
      </c>
      <c r="U4223" s="34">
        <f t="shared" si="65"/>
        <v>38</v>
      </c>
      <c r="V4223" s="13">
        <f>IF(OR(Table1[[#This Row],[7d_positivity_public]]=0,ISBLANK(Table1[[#This Row],[7d_positivity_public]])),"",(Table1[[#This Row],[7d_positivity_public]]-Table1[[#This Row],[7d_positivity_all]])/Table1[[#This Row],[7d_positivity_public]])</f>
        <v>0.25</v>
      </c>
      <c r="W4223">
        <v>9</v>
      </c>
    </row>
    <row r="4224" spans="1:23" x14ac:dyDescent="0.25">
      <c r="A4224" s="10">
        <v>44484</v>
      </c>
      <c r="B4224">
        <v>3222</v>
      </c>
      <c r="C4224" t="s">
        <v>180</v>
      </c>
      <c r="D4224">
        <v>7</v>
      </c>
      <c r="E4224">
        <v>7</v>
      </c>
      <c r="F4224">
        <v>0</v>
      </c>
      <c r="G4224">
        <v>3</v>
      </c>
      <c r="H4224">
        <v>96</v>
      </c>
      <c r="J4224">
        <v>83</v>
      </c>
      <c r="K4224">
        <v>96</v>
      </c>
      <c r="L4224">
        <v>100</v>
      </c>
      <c r="M4224">
        <v>88</v>
      </c>
      <c r="N4224">
        <v>89</v>
      </c>
      <c r="O4224">
        <v>70</v>
      </c>
      <c r="P4224">
        <v>90</v>
      </c>
      <c r="Q4224">
        <v>92</v>
      </c>
      <c r="R4224">
        <v>84</v>
      </c>
      <c r="T4224" s="34">
        <f>_xlfn.XLOOKUP(B4224,Demog!$A$2:$A$219,Demog!$P$2:$P$219,,,2)</f>
        <v>12392</v>
      </c>
      <c r="U4224" s="34">
        <f t="shared" si="65"/>
        <v>6</v>
      </c>
      <c r="V4224" s="13">
        <f>IF(OR(Table1[[#This Row],[7d_positivity_public]]=0,ISBLANK(Table1[[#This Row],[7d_positivity_public]])),"",(Table1[[#This Row],[7d_positivity_public]]-Table1[[#This Row],[7d_positivity_all]])/Table1[[#This Row],[7d_positivity_public]])</f>
        <v>0.66666666666666663</v>
      </c>
      <c r="W4224">
        <v>1</v>
      </c>
    </row>
    <row r="4225" spans="1:23" x14ac:dyDescent="0.25">
      <c r="A4225" s="10">
        <v>44484</v>
      </c>
      <c r="B4225">
        <v>3223</v>
      </c>
      <c r="C4225" t="s">
        <v>181</v>
      </c>
      <c r="D4225">
        <v>5</v>
      </c>
      <c r="E4225">
        <v>13</v>
      </c>
      <c r="F4225">
        <v>-8</v>
      </c>
      <c r="G4225">
        <v>4</v>
      </c>
      <c r="H4225">
        <v>91</v>
      </c>
      <c r="J4225">
        <v>86</v>
      </c>
      <c r="K4225">
        <v>91</v>
      </c>
      <c r="L4225">
        <v>94</v>
      </c>
      <c r="M4225">
        <v>88</v>
      </c>
      <c r="N4225">
        <v>86</v>
      </c>
      <c r="O4225">
        <v>76</v>
      </c>
      <c r="P4225">
        <v>86</v>
      </c>
      <c r="Q4225">
        <v>88</v>
      </c>
      <c r="R4225">
        <v>84</v>
      </c>
      <c r="T4225" s="34">
        <f>_xlfn.XLOOKUP(B4225,Demog!$A$2:$A$219,Demog!$P$2:$P$219,,,2)</f>
        <v>29180</v>
      </c>
      <c r="U4225" s="34">
        <f t="shared" si="65"/>
        <v>10</v>
      </c>
      <c r="V4225" s="13">
        <f>IF(OR(Table1[[#This Row],[7d_positivity_public]]=0,ISBLANK(Table1[[#This Row],[7d_positivity_public]])),"",(Table1[[#This Row],[7d_positivity_public]]-Table1[[#This Row],[7d_positivity_all]])/Table1[[#This Row],[7d_positivity_public]])</f>
        <v>0.25</v>
      </c>
      <c r="W4225">
        <v>3</v>
      </c>
    </row>
    <row r="4226" spans="1:23" x14ac:dyDescent="0.25">
      <c r="A4226" s="10">
        <v>44484</v>
      </c>
      <c r="B4226">
        <v>3231</v>
      </c>
      <c r="C4226" t="s">
        <v>182</v>
      </c>
      <c r="D4226">
        <v>4</v>
      </c>
      <c r="E4226">
        <v>11</v>
      </c>
      <c r="F4226">
        <v>-7</v>
      </c>
      <c r="G4226">
        <v>3</v>
      </c>
      <c r="H4226">
        <v>95</v>
      </c>
      <c r="J4226">
        <v>90</v>
      </c>
      <c r="K4226">
        <v>96</v>
      </c>
      <c r="L4226">
        <v>98</v>
      </c>
      <c r="M4226">
        <v>92</v>
      </c>
      <c r="N4226">
        <v>91</v>
      </c>
      <c r="O4226">
        <v>84</v>
      </c>
      <c r="P4226">
        <v>91</v>
      </c>
      <c r="Q4226">
        <v>93</v>
      </c>
      <c r="R4226">
        <v>89</v>
      </c>
      <c r="T4226" s="34">
        <f>_xlfn.XLOOKUP(B4226,Demog!$A$2:$A$219,Demog!$P$2:$P$219,,,2)</f>
        <v>18027</v>
      </c>
      <c r="U4226" s="34">
        <f t="shared" ref="U4226:U4289" si="66">ROUND(T4226*D4226/100000*7,0)</f>
        <v>5</v>
      </c>
      <c r="V4226" s="13">
        <f>IF(OR(Table1[[#This Row],[7d_positivity_public]]=0,ISBLANK(Table1[[#This Row],[7d_positivity_public]])),"",(Table1[[#This Row],[7d_positivity_public]]-Table1[[#This Row],[7d_positivity_all]])/Table1[[#This Row],[7d_positivity_public]])</f>
        <v>0.33333333333333331</v>
      </c>
      <c r="W4226">
        <v>2</v>
      </c>
    </row>
    <row r="4227" spans="1:23" x14ac:dyDescent="0.25">
      <c r="A4227" s="10">
        <v>44484</v>
      </c>
      <c r="B4227">
        <v>3232</v>
      </c>
      <c r="C4227" t="s">
        <v>183</v>
      </c>
      <c r="D4227">
        <v>7</v>
      </c>
      <c r="E4227">
        <v>7</v>
      </c>
      <c r="F4227">
        <v>0</v>
      </c>
      <c r="G4227">
        <v>4</v>
      </c>
      <c r="H4227">
        <v>94</v>
      </c>
      <c r="J4227">
        <v>92</v>
      </c>
      <c r="K4227">
        <v>95</v>
      </c>
      <c r="L4227">
        <v>97</v>
      </c>
      <c r="M4227">
        <v>92</v>
      </c>
      <c r="N4227">
        <v>90</v>
      </c>
      <c r="O4227">
        <v>88</v>
      </c>
      <c r="P4227">
        <v>90</v>
      </c>
      <c r="Q4227">
        <v>91</v>
      </c>
      <c r="R4227">
        <v>90</v>
      </c>
      <c r="T4227" s="34">
        <f>_xlfn.XLOOKUP(B4227,Demog!$A$2:$A$219,Demog!$P$2:$P$219,,,2)</f>
        <v>34575</v>
      </c>
      <c r="U4227" s="34">
        <f t="shared" si="66"/>
        <v>17</v>
      </c>
      <c r="V4227" s="13">
        <f>IF(OR(Table1[[#This Row],[7d_positivity_public]]=0,ISBLANK(Table1[[#This Row],[7d_positivity_public]])),"",(Table1[[#This Row],[7d_positivity_public]]-Table1[[#This Row],[7d_positivity_all]])/Table1[[#This Row],[7d_positivity_public]])</f>
        <v>0.25</v>
      </c>
      <c r="W4227">
        <v>3</v>
      </c>
    </row>
    <row r="4228" spans="1:23" x14ac:dyDescent="0.25">
      <c r="A4228" s="10">
        <v>44484</v>
      </c>
      <c r="B4228">
        <v>3233</v>
      </c>
      <c r="C4228" t="s">
        <v>184</v>
      </c>
      <c r="D4228">
        <v>5</v>
      </c>
      <c r="E4228">
        <v>6</v>
      </c>
      <c r="F4228">
        <v>-1</v>
      </c>
      <c r="G4228">
        <v>4</v>
      </c>
      <c r="H4228">
        <v>97</v>
      </c>
      <c r="J4228">
        <v>94</v>
      </c>
      <c r="K4228">
        <v>98</v>
      </c>
      <c r="L4228">
        <v>100</v>
      </c>
      <c r="M4228">
        <v>92</v>
      </c>
      <c r="N4228">
        <v>93</v>
      </c>
      <c r="O4228">
        <v>88</v>
      </c>
      <c r="P4228">
        <v>93</v>
      </c>
      <c r="Q4228">
        <v>95</v>
      </c>
      <c r="R4228">
        <v>90</v>
      </c>
      <c r="T4228" s="34">
        <f>_xlfn.XLOOKUP(B4228,Demog!$A$2:$A$219,Demog!$P$2:$P$219,,,2)</f>
        <v>51292</v>
      </c>
      <c r="U4228" s="34">
        <f t="shared" si="66"/>
        <v>18</v>
      </c>
      <c r="V4228" s="13">
        <f>IF(OR(Table1[[#This Row],[7d_positivity_public]]=0,ISBLANK(Table1[[#This Row],[7d_positivity_public]])),"",(Table1[[#This Row],[7d_positivity_public]]-Table1[[#This Row],[7d_positivity_all]])/Table1[[#This Row],[7d_positivity_public]])</f>
        <v>0.25</v>
      </c>
      <c r="W4228">
        <v>3</v>
      </c>
    </row>
    <row r="4229" spans="1:23" x14ac:dyDescent="0.25">
      <c r="A4229" s="10">
        <v>44484</v>
      </c>
      <c r="B4229">
        <v>3241</v>
      </c>
      <c r="C4229" t="s">
        <v>185</v>
      </c>
      <c r="D4229">
        <v>2</v>
      </c>
      <c r="E4229">
        <v>4</v>
      </c>
      <c r="F4229">
        <v>-2</v>
      </c>
      <c r="G4229">
        <v>1</v>
      </c>
      <c r="H4229">
        <v>89</v>
      </c>
      <c r="J4229">
        <v>91</v>
      </c>
      <c r="K4229">
        <v>89</v>
      </c>
      <c r="L4229">
        <v>91</v>
      </c>
      <c r="M4229">
        <v>87</v>
      </c>
      <c r="N4229">
        <v>85</v>
      </c>
      <c r="O4229">
        <v>85</v>
      </c>
      <c r="P4229">
        <v>85</v>
      </c>
      <c r="Q4229">
        <v>85</v>
      </c>
      <c r="R4229">
        <v>85</v>
      </c>
      <c r="T4229" s="34">
        <f>_xlfn.XLOOKUP(B4229,Demog!$A$2:$A$219,Demog!$P$2:$P$219,,,2)</f>
        <v>37993</v>
      </c>
      <c r="U4229" s="34">
        <f t="shared" si="66"/>
        <v>5</v>
      </c>
      <c r="V4229" s="13">
        <f>IF(OR(Table1[[#This Row],[7d_positivity_public]]=0,ISBLANK(Table1[[#This Row],[7d_positivity_public]])),"",(Table1[[#This Row],[7d_positivity_public]]-Table1[[#This Row],[7d_positivity_all]])/Table1[[#This Row],[7d_positivity_public]])</f>
        <v>1</v>
      </c>
      <c r="W4229">
        <v>0</v>
      </c>
    </row>
    <row r="4230" spans="1:23" x14ac:dyDescent="0.25">
      <c r="A4230" s="10">
        <v>44484</v>
      </c>
      <c r="B4230">
        <v>3242</v>
      </c>
      <c r="C4230" t="s">
        <v>186</v>
      </c>
      <c r="D4230">
        <v>2</v>
      </c>
      <c r="E4230">
        <v>2</v>
      </c>
      <c r="F4230">
        <v>0</v>
      </c>
      <c r="G4230">
        <v>1</v>
      </c>
      <c r="H4230">
        <v>93</v>
      </c>
      <c r="J4230">
        <v>94</v>
      </c>
      <c r="K4230">
        <v>93</v>
      </c>
      <c r="L4230">
        <v>94</v>
      </c>
      <c r="M4230">
        <v>91</v>
      </c>
      <c r="N4230">
        <v>89</v>
      </c>
      <c r="O4230">
        <v>89</v>
      </c>
      <c r="P4230">
        <v>89</v>
      </c>
      <c r="Q4230">
        <v>88</v>
      </c>
      <c r="R4230">
        <v>89</v>
      </c>
      <c r="T4230" s="34">
        <f>_xlfn.XLOOKUP(B4230,Demog!$A$2:$A$219,Demog!$P$2:$P$219,,,2)</f>
        <v>34483</v>
      </c>
      <c r="U4230" s="34">
        <f t="shared" si="66"/>
        <v>5</v>
      </c>
      <c r="V4230" s="13">
        <f>IF(OR(Table1[[#This Row],[7d_positivity_public]]=0,ISBLANK(Table1[[#This Row],[7d_positivity_public]])),"",(Table1[[#This Row],[7d_positivity_public]]-Table1[[#This Row],[7d_positivity_all]])/Table1[[#This Row],[7d_positivity_public]])</f>
        <v>0</v>
      </c>
      <c r="W4230">
        <v>1</v>
      </c>
    </row>
    <row r="4231" spans="1:23" x14ac:dyDescent="0.25">
      <c r="A4231" s="10">
        <v>44484</v>
      </c>
      <c r="B4231">
        <v>3243</v>
      </c>
      <c r="C4231" t="s">
        <v>187</v>
      </c>
      <c r="D4231">
        <v>2</v>
      </c>
      <c r="E4231">
        <v>3</v>
      </c>
      <c r="F4231">
        <v>-1</v>
      </c>
      <c r="G4231">
        <v>1</v>
      </c>
      <c r="H4231">
        <v>96</v>
      </c>
      <c r="J4231">
        <v>94</v>
      </c>
      <c r="K4231">
        <v>96</v>
      </c>
      <c r="L4231">
        <v>100</v>
      </c>
      <c r="M4231">
        <v>87</v>
      </c>
      <c r="N4231">
        <v>93</v>
      </c>
      <c r="O4231">
        <v>86</v>
      </c>
      <c r="P4231">
        <v>94</v>
      </c>
      <c r="Q4231">
        <v>97</v>
      </c>
      <c r="R4231">
        <v>83</v>
      </c>
      <c r="T4231" s="34">
        <f>_xlfn.XLOOKUP(B4231,Demog!$A$2:$A$219,Demog!$P$2:$P$219,,,2)</f>
        <v>15890</v>
      </c>
      <c r="U4231" s="34">
        <f t="shared" si="66"/>
        <v>2</v>
      </c>
      <c r="V4231" s="13">
        <f>IF(OR(Table1[[#This Row],[7d_positivity_public]]=0,ISBLANK(Table1[[#This Row],[7d_positivity_public]])),"",(Table1[[#This Row],[7d_positivity_public]]-Table1[[#This Row],[7d_positivity_all]])/Table1[[#This Row],[7d_positivity_public]])</f>
        <v>1</v>
      </c>
      <c r="W4231">
        <v>0</v>
      </c>
    </row>
    <row r="4232" spans="1:23" x14ac:dyDescent="0.25">
      <c r="A4232" s="10">
        <v>44484</v>
      </c>
      <c r="B4232">
        <v>3244</v>
      </c>
      <c r="C4232" t="s">
        <v>188</v>
      </c>
      <c r="D4232">
        <v>4</v>
      </c>
      <c r="E4232">
        <v>3</v>
      </c>
      <c r="F4232">
        <v>1</v>
      </c>
      <c r="G4232">
        <v>2</v>
      </c>
      <c r="H4232">
        <v>96</v>
      </c>
      <c r="J4232">
        <v>93</v>
      </c>
      <c r="K4232">
        <v>96</v>
      </c>
      <c r="L4232">
        <v>99</v>
      </c>
      <c r="M4232">
        <v>92</v>
      </c>
      <c r="N4232">
        <v>92</v>
      </c>
      <c r="O4232">
        <v>88</v>
      </c>
      <c r="P4232">
        <v>92</v>
      </c>
      <c r="Q4232">
        <v>94</v>
      </c>
      <c r="R4232">
        <v>90</v>
      </c>
      <c r="T4232" s="34">
        <f>_xlfn.XLOOKUP(B4232,Demog!$A$2:$A$219,Demog!$P$2:$P$219,,,2)</f>
        <v>42812</v>
      </c>
      <c r="U4232" s="34">
        <f t="shared" si="66"/>
        <v>12</v>
      </c>
      <c r="V4232" s="13">
        <f>IF(OR(Table1[[#This Row],[7d_positivity_public]]=0,ISBLANK(Table1[[#This Row],[7d_positivity_public]])),"",(Table1[[#This Row],[7d_positivity_public]]-Table1[[#This Row],[7d_positivity_all]])/Table1[[#This Row],[7d_positivity_public]])</f>
        <v>0.5</v>
      </c>
      <c r="W4232">
        <v>1</v>
      </c>
    </row>
    <row r="4233" spans="1:23" x14ac:dyDescent="0.25">
      <c r="A4233" s="10">
        <v>44484</v>
      </c>
      <c r="B4233">
        <v>3251</v>
      </c>
      <c r="C4233" t="s">
        <v>189</v>
      </c>
      <c r="D4233">
        <v>4</v>
      </c>
      <c r="E4233">
        <v>6</v>
      </c>
      <c r="F4233">
        <v>-2</v>
      </c>
      <c r="G4233">
        <v>2</v>
      </c>
      <c r="H4233">
        <v>95</v>
      </c>
      <c r="J4233">
        <v>94</v>
      </c>
      <c r="K4233">
        <v>95</v>
      </c>
      <c r="L4233">
        <v>98</v>
      </c>
      <c r="M4233">
        <v>92</v>
      </c>
      <c r="N4233">
        <v>91</v>
      </c>
      <c r="O4233">
        <v>90</v>
      </c>
      <c r="P4233">
        <v>91</v>
      </c>
      <c r="Q4233">
        <v>93</v>
      </c>
      <c r="R4233">
        <v>89</v>
      </c>
      <c r="T4233" s="34">
        <f>_xlfn.XLOOKUP(B4233,Demog!$A$2:$A$219,Demog!$P$2:$P$219,,,2)</f>
        <v>31755</v>
      </c>
      <c r="U4233" s="34">
        <f t="shared" si="66"/>
        <v>9</v>
      </c>
      <c r="V4233" s="13">
        <f>IF(OR(Table1[[#This Row],[7d_positivity_public]]=0,ISBLANK(Table1[[#This Row],[7d_positivity_public]])),"",(Table1[[#This Row],[7d_positivity_public]]-Table1[[#This Row],[7d_positivity_all]])/Table1[[#This Row],[7d_positivity_public]])</f>
        <v>0.5</v>
      </c>
      <c r="W4233">
        <v>1</v>
      </c>
    </row>
    <row r="4234" spans="1:23" x14ac:dyDescent="0.25">
      <c r="A4234" s="10">
        <v>44484</v>
      </c>
      <c r="B4234">
        <v>3252</v>
      </c>
      <c r="C4234" t="s">
        <v>190</v>
      </c>
      <c r="D4234">
        <v>4</v>
      </c>
      <c r="E4234">
        <v>9</v>
      </c>
      <c r="F4234">
        <v>-5</v>
      </c>
      <c r="G4234">
        <v>2</v>
      </c>
      <c r="H4234">
        <v>95</v>
      </c>
      <c r="J4234">
        <v>90</v>
      </c>
      <c r="K4234">
        <v>95</v>
      </c>
      <c r="L4234">
        <v>97</v>
      </c>
      <c r="M4234">
        <v>90</v>
      </c>
      <c r="N4234">
        <v>91</v>
      </c>
      <c r="O4234">
        <v>84</v>
      </c>
      <c r="P4234">
        <v>91</v>
      </c>
      <c r="Q4234">
        <v>93</v>
      </c>
      <c r="R4234">
        <v>86</v>
      </c>
      <c r="T4234" s="34">
        <f>_xlfn.XLOOKUP(B4234,Demog!$A$2:$A$219,Demog!$P$2:$P$219,,,2)</f>
        <v>32807</v>
      </c>
      <c r="U4234" s="34">
        <f t="shared" si="66"/>
        <v>9</v>
      </c>
      <c r="V4234" s="13">
        <f>IF(OR(Table1[[#This Row],[7d_positivity_public]]=0,ISBLANK(Table1[[#This Row],[7d_positivity_public]])),"",(Table1[[#This Row],[7d_positivity_public]]-Table1[[#This Row],[7d_positivity_all]])/Table1[[#This Row],[7d_positivity_public]])</f>
        <v>0.5</v>
      </c>
      <c r="W4234">
        <v>1</v>
      </c>
    </row>
    <row r="4235" spans="1:23" x14ac:dyDescent="0.25">
      <c r="A4235" s="10">
        <v>44484</v>
      </c>
      <c r="B4235">
        <v>3253</v>
      </c>
      <c r="C4235" t="s">
        <v>191</v>
      </c>
      <c r="D4235">
        <v>5</v>
      </c>
      <c r="E4235">
        <v>4</v>
      </c>
      <c r="F4235">
        <v>1</v>
      </c>
      <c r="G4235">
        <v>2</v>
      </c>
      <c r="H4235">
        <v>95</v>
      </c>
      <c r="J4235">
        <v>94</v>
      </c>
      <c r="K4235">
        <v>95</v>
      </c>
      <c r="L4235">
        <v>98</v>
      </c>
      <c r="M4235">
        <v>91</v>
      </c>
      <c r="N4235">
        <v>92</v>
      </c>
      <c r="O4235">
        <v>90</v>
      </c>
      <c r="P4235">
        <v>92</v>
      </c>
      <c r="Q4235">
        <v>94</v>
      </c>
      <c r="R4235">
        <v>89</v>
      </c>
      <c r="T4235" s="34">
        <f>_xlfn.XLOOKUP(B4235,Demog!$A$2:$A$219,Demog!$P$2:$P$219,,,2)</f>
        <v>31246</v>
      </c>
      <c r="U4235" s="34">
        <f t="shared" si="66"/>
        <v>11</v>
      </c>
      <c r="V4235" s="13">
        <f>IF(OR(Table1[[#This Row],[7d_positivity_public]]=0,ISBLANK(Table1[[#This Row],[7d_positivity_public]])),"",(Table1[[#This Row],[7d_positivity_public]]-Table1[[#This Row],[7d_positivity_all]])/Table1[[#This Row],[7d_positivity_public]])</f>
        <v>0</v>
      </c>
      <c r="W4235">
        <v>2</v>
      </c>
    </row>
    <row r="4236" spans="1:23" x14ac:dyDescent="0.25">
      <c r="A4236" s="10">
        <v>44484</v>
      </c>
      <c r="B4236">
        <v>3261</v>
      </c>
      <c r="C4236" t="s">
        <v>192</v>
      </c>
      <c r="D4236">
        <v>5</v>
      </c>
      <c r="E4236">
        <v>6</v>
      </c>
      <c r="F4236">
        <v>-1</v>
      </c>
      <c r="G4236">
        <v>3</v>
      </c>
      <c r="H4236">
        <v>93</v>
      </c>
      <c r="J4236">
        <v>90</v>
      </c>
      <c r="K4236">
        <v>93</v>
      </c>
      <c r="L4236">
        <v>95</v>
      </c>
      <c r="M4236">
        <v>91</v>
      </c>
      <c r="N4236">
        <v>89</v>
      </c>
      <c r="O4236">
        <v>85</v>
      </c>
      <c r="P4236">
        <v>90</v>
      </c>
      <c r="Q4236">
        <v>90</v>
      </c>
      <c r="R4236">
        <v>89</v>
      </c>
      <c r="T4236" s="34">
        <f>_xlfn.XLOOKUP(B4236,Demog!$A$2:$A$219,Demog!$P$2:$P$219,,,2)</f>
        <v>29561</v>
      </c>
      <c r="U4236" s="34">
        <f t="shared" si="66"/>
        <v>10</v>
      </c>
      <c r="V4236" s="13">
        <f>IF(OR(Table1[[#This Row],[7d_positivity_public]]=0,ISBLANK(Table1[[#This Row],[7d_positivity_public]])),"",(Table1[[#This Row],[7d_positivity_public]]-Table1[[#This Row],[7d_positivity_all]])/Table1[[#This Row],[7d_positivity_public]])</f>
        <v>0.33333333333333331</v>
      </c>
      <c r="W4236">
        <v>2</v>
      </c>
    </row>
    <row r="4237" spans="1:23" x14ac:dyDescent="0.25">
      <c r="A4237" s="10">
        <v>44484</v>
      </c>
      <c r="B4237">
        <v>3262</v>
      </c>
      <c r="C4237" t="s">
        <v>193</v>
      </c>
      <c r="D4237">
        <v>6</v>
      </c>
      <c r="E4237">
        <v>3</v>
      </c>
      <c r="F4237">
        <v>3</v>
      </c>
      <c r="G4237">
        <v>5</v>
      </c>
      <c r="H4237">
        <v>91</v>
      </c>
      <c r="J4237">
        <v>91</v>
      </c>
      <c r="K4237">
        <v>91</v>
      </c>
      <c r="L4237">
        <v>95</v>
      </c>
      <c r="M4237">
        <v>86</v>
      </c>
      <c r="N4237">
        <v>86</v>
      </c>
      <c r="O4237">
        <v>85</v>
      </c>
      <c r="P4237">
        <v>86</v>
      </c>
      <c r="Q4237">
        <v>89</v>
      </c>
      <c r="R4237">
        <v>83</v>
      </c>
      <c r="T4237" s="34">
        <f>_xlfn.XLOOKUP(B4237,Demog!$A$2:$A$219,Demog!$P$2:$P$219,,,2)</f>
        <v>37453</v>
      </c>
      <c r="U4237" s="34">
        <f t="shared" si="66"/>
        <v>16</v>
      </c>
      <c r="V4237" s="13">
        <f>IF(OR(Table1[[#This Row],[7d_positivity_public]]=0,ISBLANK(Table1[[#This Row],[7d_positivity_public]])),"",(Table1[[#This Row],[7d_positivity_public]]-Table1[[#This Row],[7d_positivity_all]])/Table1[[#This Row],[7d_positivity_public]])</f>
        <v>0.4</v>
      </c>
      <c r="W4237">
        <v>3</v>
      </c>
    </row>
    <row r="4238" spans="1:23" x14ac:dyDescent="0.25">
      <c r="A4238" s="10">
        <v>44484</v>
      </c>
      <c r="B4238">
        <v>3263</v>
      </c>
      <c r="C4238" t="s">
        <v>194</v>
      </c>
      <c r="D4238">
        <v>5</v>
      </c>
      <c r="E4238">
        <v>7</v>
      </c>
      <c r="F4238">
        <v>-2</v>
      </c>
      <c r="G4238">
        <v>4</v>
      </c>
      <c r="H4238">
        <v>97</v>
      </c>
      <c r="J4238">
        <v>92</v>
      </c>
      <c r="K4238">
        <v>98</v>
      </c>
      <c r="L4238">
        <v>100</v>
      </c>
      <c r="M4238">
        <v>93</v>
      </c>
      <c r="N4238">
        <v>91</v>
      </c>
      <c r="O4238">
        <v>85</v>
      </c>
      <c r="P4238">
        <v>92</v>
      </c>
      <c r="Q4238">
        <v>93</v>
      </c>
      <c r="R4238">
        <v>90</v>
      </c>
      <c r="T4238" s="34">
        <f>_xlfn.XLOOKUP(B4238,Demog!$A$2:$A$219,Demog!$P$2:$P$219,,,2)</f>
        <v>36496</v>
      </c>
      <c r="U4238" s="34">
        <f t="shared" si="66"/>
        <v>13</v>
      </c>
      <c r="V4238" s="13">
        <f>IF(OR(Table1[[#This Row],[7d_positivity_public]]=0,ISBLANK(Table1[[#This Row],[7d_positivity_public]])),"",(Table1[[#This Row],[7d_positivity_public]]-Table1[[#This Row],[7d_positivity_all]])/Table1[[#This Row],[7d_positivity_public]])</f>
        <v>0.25</v>
      </c>
      <c r="W4238">
        <v>3</v>
      </c>
    </row>
    <row r="4239" spans="1:23" x14ac:dyDescent="0.25">
      <c r="A4239" s="10">
        <v>44484</v>
      </c>
      <c r="B4239">
        <v>3264</v>
      </c>
      <c r="C4239" t="s">
        <v>195</v>
      </c>
      <c r="D4239">
        <v>4</v>
      </c>
      <c r="E4239">
        <v>7</v>
      </c>
      <c r="F4239">
        <v>-3</v>
      </c>
      <c r="G4239">
        <v>5</v>
      </c>
      <c r="H4239">
        <v>94</v>
      </c>
      <c r="J4239">
        <v>93</v>
      </c>
      <c r="K4239">
        <v>94</v>
      </c>
      <c r="L4239">
        <v>97</v>
      </c>
      <c r="M4239">
        <v>92</v>
      </c>
      <c r="N4239">
        <v>90</v>
      </c>
      <c r="O4239">
        <v>86</v>
      </c>
      <c r="P4239">
        <v>90</v>
      </c>
      <c r="Q4239">
        <v>91</v>
      </c>
      <c r="R4239">
        <v>89</v>
      </c>
      <c r="T4239" s="34">
        <f>_xlfn.XLOOKUP(B4239,Demog!$A$2:$A$219,Demog!$P$2:$P$219,,,2)</f>
        <v>31065</v>
      </c>
      <c r="U4239" s="34">
        <f t="shared" si="66"/>
        <v>9</v>
      </c>
      <c r="V4239" s="13">
        <f>IF(OR(Table1[[#This Row],[7d_positivity_public]]=0,ISBLANK(Table1[[#This Row],[7d_positivity_public]])),"",(Table1[[#This Row],[7d_positivity_public]]-Table1[[#This Row],[7d_positivity_all]])/Table1[[#This Row],[7d_positivity_public]])</f>
        <v>0.4</v>
      </c>
      <c r="W4239">
        <v>3</v>
      </c>
    </row>
    <row r="4240" spans="1:23" x14ac:dyDescent="0.25">
      <c r="A4240" s="10">
        <v>44484</v>
      </c>
      <c r="B4240">
        <v>3311</v>
      </c>
      <c r="C4240" t="s">
        <v>196</v>
      </c>
      <c r="D4240">
        <v>9</v>
      </c>
      <c r="E4240">
        <v>5</v>
      </c>
      <c r="F4240">
        <v>4</v>
      </c>
      <c r="G4240">
        <v>5</v>
      </c>
      <c r="H4240">
        <v>93</v>
      </c>
      <c r="J4240">
        <v>92</v>
      </c>
      <c r="K4240">
        <v>93</v>
      </c>
      <c r="L4240">
        <v>94</v>
      </c>
      <c r="M4240">
        <v>92</v>
      </c>
      <c r="N4240">
        <v>89</v>
      </c>
      <c r="O4240">
        <v>87</v>
      </c>
      <c r="P4240">
        <v>89</v>
      </c>
      <c r="Q4240">
        <v>89</v>
      </c>
      <c r="R4240">
        <v>90</v>
      </c>
      <c r="T4240" s="34">
        <f>_xlfn.XLOOKUP(B4240,Demog!$A$2:$A$219,Demog!$P$2:$P$219,,,2)</f>
        <v>19230</v>
      </c>
      <c r="U4240" s="34">
        <f t="shared" si="66"/>
        <v>12</v>
      </c>
      <c r="V4240" s="13">
        <f>IF(OR(Table1[[#This Row],[7d_positivity_public]]=0,ISBLANK(Table1[[#This Row],[7d_positivity_public]])),"",(Table1[[#This Row],[7d_positivity_public]]-Table1[[#This Row],[7d_positivity_all]])/Table1[[#This Row],[7d_positivity_public]])</f>
        <v>0.4</v>
      </c>
      <c r="W4240">
        <v>3</v>
      </c>
    </row>
    <row r="4241" spans="1:23" x14ac:dyDescent="0.25">
      <c r="A4241" s="10">
        <v>44484</v>
      </c>
      <c r="B4241">
        <v>3312</v>
      </c>
      <c r="C4241" t="s">
        <v>197</v>
      </c>
      <c r="D4241">
        <v>4</v>
      </c>
      <c r="E4241">
        <v>5</v>
      </c>
      <c r="F4241">
        <v>-1</v>
      </c>
      <c r="G4241">
        <v>2</v>
      </c>
      <c r="H4241">
        <v>93</v>
      </c>
      <c r="J4241">
        <v>99</v>
      </c>
      <c r="K4241">
        <v>93</v>
      </c>
      <c r="L4241">
        <v>95</v>
      </c>
      <c r="M4241">
        <v>91</v>
      </c>
      <c r="N4241">
        <v>88</v>
      </c>
      <c r="O4241">
        <v>86</v>
      </c>
      <c r="P4241">
        <v>88</v>
      </c>
      <c r="Q4241">
        <v>89</v>
      </c>
      <c r="R4241">
        <v>88</v>
      </c>
      <c r="T4241" s="34">
        <f>_xlfn.XLOOKUP(B4241,Demog!$A$2:$A$219,Demog!$P$2:$P$219,,,2)</f>
        <v>34244</v>
      </c>
      <c r="U4241" s="34">
        <f t="shared" si="66"/>
        <v>10</v>
      </c>
      <c r="V4241" s="13">
        <f>IF(OR(Table1[[#This Row],[7d_positivity_public]]=0,ISBLANK(Table1[[#This Row],[7d_positivity_public]])),"",(Table1[[#This Row],[7d_positivity_public]]-Table1[[#This Row],[7d_positivity_all]])/Table1[[#This Row],[7d_positivity_public]])</f>
        <v>0</v>
      </c>
      <c r="W4241">
        <v>2</v>
      </c>
    </row>
    <row r="4242" spans="1:23" x14ac:dyDescent="0.25">
      <c r="A4242" s="10">
        <v>44484</v>
      </c>
      <c r="B4242">
        <v>3313</v>
      </c>
      <c r="C4242" t="s">
        <v>198</v>
      </c>
      <c r="D4242">
        <v>6</v>
      </c>
      <c r="E4242">
        <v>8</v>
      </c>
      <c r="F4242">
        <v>-2</v>
      </c>
      <c r="G4242">
        <v>3</v>
      </c>
      <c r="H4242">
        <v>94</v>
      </c>
      <c r="J4242">
        <v>95</v>
      </c>
      <c r="K4242">
        <v>94</v>
      </c>
      <c r="L4242">
        <v>94</v>
      </c>
      <c r="M4242">
        <v>94</v>
      </c>
      <c r="N4242">
        <v>91</v>
      </c>
      <c r="O4242">
        <v>90</v>
      </c>
      <c r="P4242">
        <v>91</v>
      </c>
      <c r="Q4242">
        <v>89</v>
      </c>
      <c r="R4242">
        <v>92</v>
      </c>
      <c r="T4242" s="34">
        <f>_xlfn.XLOOKUP(B4242,Demog!$A$2:$A$219,Demog!$P$2:$P$219,,,2)</f>
        <v>29808</v>
      </c>
      <c r="U4242" s="34">
        <f t="shared" si="66"/>
        <v>13</v>
      </c>
      <c r="V4242" s="13">
        <f>IF(OR(Table1[[#This Row],[7d_positivity_public]]=0,ISBLANK(Table1[[#This Row],[7d_positivity_public]])),"",(Table1[[#This Row],[7d_positivity_public]]-Table1[[#This Row],[7d_positivity_all]])/Table1[[#This Row],[7d_positivity_public]])</f>
        <v>0.33333333333333331</v>
      </c>
      <c r="W4242">
        <v>2</v>
      </c>
    </row>
    <row r="4243" spans="1:23" x14ac:dyDescent="0.25">
      <c r="A4243" s="10">
        <v>44484</v>
      </c>
      <c r="B4243">
        <v>3314</v>
      </c>
      <c r="C4243" t="s">
        <v>199</v>
      </c>
      <c r="D4243">
        <v>3</v>
      </c>
      <c r="E4243">
        <v>2</v>
      </c>
      <c r="F4243">
        <v>1</v>
      </c>
      <c r="G4243">
        <v>2</v>
      </c>
      <c r="H4243">
        <v>93</v>
      </c>
      <c r="J4243">
        <v>92</v>
      </c>
      <c r="K4243">
        <v>94</v>
      </c>
      <c r="L4243">
        <v>92</v>
      </c>
      <c r="M4243">
        <v>95</v>
      </c>
      <c r="N4243">
        <v>90</v>
      </c>
      <c r="O4243">
        <v>87</v>
      </c>
      <c r="P4243">
        <v>90</v>
      </c>
      <c r="Q4243">
        <v>88</v>
      </c>
      <c r="R4243">
        <v>93</v>
      </c>
      <c r="T4243" s="34">
        <f>_xlfn.XLOOKUP(B4243,Demog!$A$2:$A$219,Demog!$P$2:$P$219,,,2)</f>
        <v>29271</v>
      </c>
      <c r="U4243" s="34">
        <f t="shared" si="66"/>
        <v>6</v>
      </c>
      <c r="V4243" s="13">
        <f>IF(OR(Table1[[#This Row],[7d_positivity_public]]=0,ISBLANK(Table1[[#This Row],[7d_positivity_public]])),"",(Table1[[#This Row],[7d_positivity_public]]-Table1[[#This Row],[7d_positivity_all]])/Table1[[#This Row],[7d_positivity_public]])</f>
        <v>0.5</v>
      </c>
      <c r="W4243">
        <v>1</v>
      </c>
    </row>
    <row r="4244" spans="1:23" x14ac:dyDescent="0.25">
      <c r="A4244" s="10">
        <v>44484</v>
      </c>
      <c r="B4244">
        <v>3315</v>
      </c>
      <c r="C4244" t="s">
        <v>200</v>
      </c>
      <c r="D4244">
        <v>6</v>
      </c>
      <c r="E4244">
        <v>9</v>
      </c>
      <c r="F4244">
        <v>-3</v>
      </c>
      <c r="G4244">
        <v>3</v>
      </c>
      <c r="H4244">
        <v>95</v>
      </c>
      <c r="J4244">
        <v>95</v>
      </c>
      <c r="K4244">
        <v>95</v>
      </c>
      <c r="L4244">
        <v>96</v>
      </c>
      <c r="M4244">
        <v>94</v>
      </c>
      <c r="N4244">
        <v>91</v>
      </c>
      <c r="O4244">
        <v>90</v>
      </c>
      <c r="P4244">
        <v>91</v>
      </c>
      <c r="Q4244">
        <v>91</v>
      </c>
      <c r="R4244">
        <v>91</v>
      </c>
      <c r="T4244" s="34">
        <f>_xlfn.XLOOKUP(B4244,Demog!$A$2:$A$219,Demog!$P$2:$P$219,,,2)</f>
        <v>28839</v>
      </c>
      <c r="U4244" s="34">
        <f t="shared" si="66"/>
        <v>12</v>
      </c>
      <c r="V4244" s="13">
        <f>IF(OR(Table1[[#This Row],[7d_positivity_public]]=0,ISBLANK(Table1[[#This Row],[7d_positivity_public]])),"",(Table1[[#This Row],[7d_positivity_public]]-Table1[[#This Row],[7d_positivity_all]])/Table1[[#This Row],[7d_positivity_public]])</f>
        <v>0.33333333333333331</v>
      </c>
      <c r="W4244">
        <v>2</v>
      </c>
    </row>
    <row r="4245" spans="1:23" x14ac:dyDescent="0.25">
      <c r="A4245" s="10">
        <v>44484</v>
      </c>
      <c r="B4245">
        <v>3321</v>
      </c>
      <c r="C4245" t="s">
        <v>201</v>
      </c>
      <c r="D4245">
        <v>5</v>
      </c>
      <c r="E4245">
        <v>2</v>
      </c>
      <c r="F4245">
        <v>3</v>
      </c>
      <c r="G4245">
        <v>3</v>
      </c>
      <c r="H4245">
        <v>91</v>
      </c>
      <c r="J4245">
        <v>92</v>
      </c>
      <c r="K4245">
        <v>91</v>
      </c>
      <c r="L4245">
        <v>90</v>
      </c>
      <c r="M4245">
        <v>91</v>
      </c>
      <c r="N4245">
        <v>86</v>
      </c>
      <c r="O4245">
        <v>84</v>
      </c>
      <c r="P4245">
        <v>87</v>
      </c>
      <c r="Q4245">
        <v>83</v>
      </c>
      <c r="R4245">
        <v>88</v>
      </c>
      <c r="T4245" s="34">
        <f>_xlfn.XLOOKUP(B4245,Demog!$A$2:$A$219,Demog!$P$2:$P$219,,,2)</f>
        <v>19412</v>
      </c>
      <c r="U4245" s="34">
        <f t="shared" si="66"/>
        <v>7</v>
      </c>
      <c r="V4245" s="13">
        <f>IF(OR(Table1[[#This Row],[7d_positivity_public]]=0,ISBLANK(Table1[[#This Row],[7d_positivity_public]])),"",(Table1[[#This Row],[7d_positivity_public]]-Table1[[#This Row],[7d_positivity_all]])/Table1[[#This Row],[7d_positivity_public]])</f>
        <v>0.66666666666666663</v>
      </c>
      <c r="W4245">
        <v>1</v>
      </c>
    </row>
    <row r="4246" spans="1:23" x14ac:dyDescent="0.25">
      <c r="A4246" s="10">
        <v>44484</v>
      </c>
      <c r="B4246">
        <v>3322</v>
      </c>
      <c r="C4246" t="s">
        <v>202</v>
      </c>
      <c r="D4246">
        <v>3</v>
      </c>
      <c r="E4246">
        <v>6</v>
      </c>
      <c r="F4246">
        <v>-3</v>
      </c>
      <c r="G4246">
        <v>4</v>
      </c>
      <c r="H4246">
        <v>89</v>
      </c>
      <c r="J4246">
        <v>91</v>
      </c>
      <c r="K4246">
        <v>88</v>
      </c>
      <c r="L4246">
        <v>86</v>
      </c>
      <c r="M4246">
        <v>90</v>
      </c>
      <c r="N4246">
        <v>84</v>
      </c>
      <c r="O4246">
        <v>83</v>
      </c>
      <c r="P4246">
        <v>84</v>
      </c>
      <c r="Q4246">
        <v>80</v>
      </c>
      <c r="R4246">
        <v>88</v>
      </c>
      <c r="T4246" s="34">
        <f>_xlfn.XLOOKUP(B4246,Demog!$A$2:$A$219,Demog!$P$2:$P$219,,,2)</f>
        <v>25992</v>
      </c>
      <c r="U4246" s="34">
        <f t="shared" si="66"/>
        <v>5</v>
      </c>
      <c r="V4246" s="13">
        <f>IF(OR(Table1[[#This Row],[7d_positivity_public]]=0,ISBLANK(Table1[[#This Row],[7d_positivity_public]])),"",(Table1[[#This Row],[7d_positivity_public]]-Table1[[#This Row],[7d_positivity_all]])/Table1[[#This Row],[7d_positivity_public]])</f>
        <v>0.5</v>
      </c>
      <c r="W4246">
        <v>2</v>
      </c>
    </row>
    <row r="4247" spans="1:23" x14ac:dyDescent="0.25">
      <c r="A4247" s="10">
        <v>44484</v>
      </c>
      <c r="B4247">
        <v>3323</v>
      </c>
      <c r="C4247" t="s">
        <v>203</v>
      </c>
      <c r="D4247">
        <v>0</v>
      </c>
      <c r="E4247">
        <v>3</v>
      </c>
      <c r="F4247">
        <v>-3</v>
      </c>
      <c r="G4247">
        <v>0</v>
      </c>
      <c r="H4247">
        <v>90</v>
      </c>
      <c r="J4247">
        <v>84</v>
      </c>
      <c r="K4247">
        <v>90</v>
      </c>
      <c r="L4247">
        <v>88</v>
      </c>
      <c r="M4247">
        <v>91</v>
      </c>
      <c r="N4247">
        <v>86</v>
      </c>
      <c r="O4247">
        <v>79</v>
      </c>
      <c r="P4247">
        <v>86</v>
      </c>
      <c r="Q4247">
        <v>82</v>
      </c>
      <c r="R4247">
        <v>89</v>
      </c>
      <c r="T4247" s="34">
        <f>_xlfn.XLOOKUP(B4247,Demog!$A$2:$A$219,Demog!$P$2:$P$219,,,2)</f>
        <v>5086</v>
      </c>
      <c r="U4247" s="34">
        <f t="shared" si="66"/>
        <v>0</v>
      </c>
      <c r="V4247" s="13" t="str">
        <f>IF(OR(Table1[[#This Row],[7d_positivity_public]]=0,ISBLANK(Table1[[#This Row],[7d_positivity_public]])),"",(Table1[[#This Row],[7d_positivity_public]]-Table1[[#This Row],[7d_positivity_all]])/Table1[[#This Row],[7d_positivity_public]])</f>
        <v/>
      </c>
      <c r="W4247">
        <v>0</v>
      </c>
    </row>
    <row r="4248" spans="1:23" x14ac:dyDescent="0.25">
      <c r="A4248" s="10">
        <v>44484</v>
      </c>
      <c r="B4248">
        <v>4111</v>
      </c>
      <c r="C4248" t="s">
        <v>204</v>
      </c>
      <c r="D4248">
        <v>8</v>
      </c>
      <c r="E4248">
        <v>14</v>
      </c>
      <c r="F4248">
        <v>-6</v>
      </c>
      <c r="G4248">
        <v>7</v>
      </c>
      <c r="H4248">
        <v>94</v>
      </c>
      <c r="J4248">
        <v>90</v>
      </c>
      <c r="K4248">
        <v>94</v>
      </c>
      <c r="L4248">
        <v>96</v>
      </c>
      <c r="M4248">
        <v>92</v>
      </c>
      <c r="N4248">
        <v>87</v>
      </c>
      <c r="O4248">
        <v>78</v>
      </c>
      <c r="P4248">
        <v>87</v>
      </c>
      <c r="Q4248">
        <v>87</v>
      </c>
      <c r="R4248">
        <v>87</v>
      </c>
      <c r="T4248" s="34">
        <f>_xlfn.XLOOKUP(B4248,Demog!$A$2:$A$219,Demog!$P$2:$P$219,,,2)</f>
        <v>31290</v>
      </c>
      <c r="U4248" s="34">
        <f t="shared" si="66"/>
        <v>18</v>
      </c>
      <c r="V4248" s="13">
        <f>IF(OR(Table1[[#This Row],[7d_positivity_public]]=0,ISBLANK(Table1[[#This Row],[7d_positivity_public]])),"",(Table1[[#This Row],[7d_positivity_public]]-Table1[[#This Row],[7d_positivity_all]])/Table1[[#This Row],[7d_positivity_public]])</f>
        <v>0.14285714285714285</v>
      </c>
      <c r="W4248">
        <v>6</v>
      </c>
    </row>
    <row r="4249" spans="1:23" x14ac:dyDescent="0.25">
      <c r="A4249" s="10">
        <v>44484</v>
      </c>
      <c r="B4249">
        <v>4112</v>
      </c>
      <c r="C4249" t="s">
        <v>205</v>
      </c>
      <c r="D4249">
        <v>5</v>
      </c>
      <c r="E4249">
        <v>4</v>
      </c>
      <c r="F4249">
        <v>1</v>
      </c>
      <c r="G4249">
        <v>4</v>
      </c>
      <c r="H4249">
        <v>95</v>
      </c>
      <c r="J4249">
        <v>92</v>
      </c>
      <c r="K4249">
        <v>95</v>
      </c>
      <c r="L4249">
        <v>95</v>
      </c>
      <c r="M4249">
        <v>94</v>
      </c>
      <c r="N4249">
        <v>91</v>
      </c>
      <c r="O4249">
        <v>85</v>
      </c>
      <c r="P4249">
        <v>91</v>
      </c>
      <c r="Q4249">
        <v>89</v>
      </c>
      <c r="R4249">
        <v>92</v>
      </c>
      <c r="T4249" s="34">
        <f>_xlfn.XLOOKUP(B4249,Demog!$A$2:$A$219,Demog!$P$2:$P$219,,,2)</f>
        <v>32057</v>
      </c>
      <c r="U4249" s="34">
        <f t="shared" si="66"/>
        <v>11</v>
      </c>
      <c r="V4249" s="13">
        <f>IF(OR(Table1[[#This Row],[7d_positivity_public]]=0,ISBLANK(Table1[[#This Row],[7d_positivity_public]])),"",(Table1[[#This Row],[7d_positivity_public]]-Table1[[#This Row],[7d_positivity_all]])/Table1[[#This Row],[7d_positivity_public]])</f>
        <v>0.25</v>
      </c>
      <c r="W4249">
        <v>3</v>
      </c>
    </row>
    <row r="4250" spans="1:23" x14ac:dyDescent="0.25">
      <c r="A4250" s="10">
        <v>44484</v>
      </c>
      <c r="B4250">
        <v>4113</v>
      </c>
      <c r="C4250" t="s">
        <v>206</v>
      </c>
      <c r="D4250">
        <v>7</v>
      </c>
      <c r="E4250">
        <v>18</v>
      </c>
      <c r="F4250">
        <v>-11</v>
      </c>
      <c r="G4250">
        <v>4</v>
      </c>
      <c r="H4250">
        <v>94</v>
      </c>
      <c r="J4250">
        <v>89</v>
      </c>
      <c r="K4250">
        <v>95</v>
      </c>
      <c r="L4250">
        <v>96</v>
      </c>
      <c r="M4250">
        <v>92</v>
      </c>
      <c r="N4250">
        <v>89</v>
      </c>
      <c r="O4250">
        <v>81</v>
      </c>
      <c r="P4250">
        <v>89</v>
      </c>
      <c r="Q4250">
        <v>90</v>
      </c>
      <c r="R4250">
        <v>89</v>
      </c>
      <c r="T4250" s="34">
        <f>_xlfn.XLOOKUP(B4250,Demog!$A$2:$A$219,Demog!$P$2:$P$219,,,2)</f>
        <v>22445</v>
      </c>
      <c r="U4250" s="34">
        <f t="shared" si="66"/>
        <v>11</v>
      </c>
      <c r="V4250" s="13">
        <f>IF(OR(Table1[[#This Row],[7d_positivity_public]]=0,ISBLANK(Table1[[#This Row],[7d_positivity_public]])),"",(Table1[[#This Row],[7d_positivity_public]]-Table1[[#This Row],[7d_positivity_all]])/Table1[[#This Row],[7d_positivity_public]])</f>
        <v>0.25</v>
      </c>
      <c r="W4250">
        <v>3</v>
      </c>
    </row>
    <row r="4251" spans="1:23" x14ac:dyDescent="0.25">
      <c r="A4251" s="10">
        <v>44484</v>
      </c>
      <c r="B4251">
        <v>4114</v>
      </c>
      <c r="C4251" t="s">
        <v>207</v>
      </c>
      <c r="D4251">
        <v>4</v>
      </c>
      <c r="E4251">
        <v>6</v>
      </c>
      <c r="F4251">
        <v>-2</v>
      </c>
      <c r="G4251">
        <v>2</v>
      </c>
      <c r="H4251">
        <v>97</v>
      </c>
      <c r="J4251">
        <v>100</v>
      </c>
      <c r="K4251">
        <v>96</v>
      </c>
      <c r="L4251">
        <v>96</v>
      </c>
      <c r="M4251">
        <v>97</v>
      </c>
      <c r="N4251">
        <v>93</v>
      </c>
      <c r="O4251">
        <v>94</v>
      </c>
      <c r="P4251">
        <v>93</v>
      </c>
      <c r="Q4251">
        <v>90</v>
      </c>
      <c r="R4251">
        <v>95</v>
      </c>
      <c r="T4251" s="34">
        <f>_xlfn.XLOOKUP(B4251,Demog!$A$2:$A$219,Demog!$P$2:$P$219,,,2)</f>
        <v>18094</v>
      </c>
      <c r="U4251" s="34">
        <f t="shared" si="66"/>
        <v>5</v>
      </c>
      <c r="V4251" s="13">
        <f>IF(OR(Table1[[#This Row],[7d_positivity_public]]=0,ISBLANK(Table1[[#This Row],[7d_positivity_public]])),"",(Table1[[#This Row],[7d_positivity_public]]-Table1[[#This Row],[7d_positivity_all]])/Table1[[#This Row],[7d_positivity_public]])</f>
        <v>0</v>
      </c>
      <c r="W4251">
        <v>2</v>
      </c>
    </row>
    <row r="4252" spans="1:23" x14ac:dyDescent="0.25">
      <c r="A4252" s="10">
        <v>44484</v>
      </c>
      <c r="B4252">
        <v>4115</v>
      </c>
      <c r="C4252" t="s">
        <v>208</v>
      </c>
      <c r="D4252">
        <v>6</v>
      </c>
      <c r="E4252">
        <v>11</v>
      </c>
      <c r="F4252">
        <v>-5</v>
      </c>
      <c r="G4252">
        <v>4</v>
      </c>
      <c r="H4252">
        <v>98</v>
      </c>
      <c r="J4252">
        <v>98</v>
      </c>
      <c r="K4252">
        <v>98</v>
      </c>
      <c r="L4252">
        <v>100</v>
      </c>
      <c r="M4252">
        <v>95</v>
      </c>
      <c r="N4252">
        <v>93</v>
      </c>
      <c r="O4252">
        <v>91</v>
      </c>
      <c r="P4252">
        <v>93</v>
      </c>
      <c r="Q4252">
        <v>94</v>
      </c>
      <c r="R4252">
        <v>93</v>
      </c>
      <c r="T4252" s="34">
        <f>_xlfn.XLOOKUP(B4252,Demog!$A$2:$A$219,Demog!$P$2:$P$219,,,2)</f>
        <v>38257</v>
      </c>
      <c r="U4252" s="34">
        <f t="shared" si="66"/>
        <v>16</v>
      </c>
      <c r="V4252" s="13">
        <f>IF(OR(Table1[[#This Row],[7d_positivity_public]]=0,ISBLANK(Table1[[#This Row],[7d_positivity_public]])),"",(Table1[[#This Row],[7d_positivity_public]]-Table1[[#This Row],[7d_positivity_all]])/Table1[[#This Row],[7d_positivity_public]])</f>
        <v>0</v>
      </c>
      <c r="W4252">
        <v>4</v>
      </c>
    </row>
    <row r="4253" spans="1:23" x14ac:dyDescent="0.25">
      <c r="A4253" s="10">
        <v>44484</v>
      </c>
      <c r="B4253">
        <v>4116</v>
      </c>
      <c r="C4253" t="s">
        <v>209</v>
      </c>
      <c r="D4253">
        <v>4</v>
      </c>
      <c r="E4253">
        <v>5</v>
      </c>
      <c r="F4253">
        <v>-1</v>
      </c>
      <c r="G4253">
        <v>4</v>
      </c>
      <c r="H4253">
        <v>95</v>
      </c>
      <c r="J4253">
        <v>97</v>
      </c>
      <c r="K4253">
        <v>95</v>
      </c>
      <c r="L4253">
        <v>96</v>
      </c>
      <c r="M4253">
        <v>94</v>
      </c>
      <c r="N4253">
        <v>90</v>
      </c>
      <c r="O4253">
        <v>89</v>
      </c>
      <c r="P4253">
        <v>90</v>
      </c>
      <c r="Q4253">
        <v>89</v>
      </c>
      <c r="R4253">
        <v>91</v>
      </c>
      <c r="T4253" s="34">
        <f>_xlfn.XLOOKUP(B4253,Demog!$A$2:$A$219,Demog!$P$2:$P$219,,,2)</f>
        <v>24167</v>
      </c>
      <c r="U4253" s="34">
        <f t="shared" si="66"/>
        <v>7</v>
      </c>
      <c r="V4253" s="13">
        <f>IF(OR(Table1[[#This Row],[7d_positivity_public]]=0,ISBLANK(Table1[[#This Row],[7d_positivity_public]])),"",(Table1[[#This Row],[7d_positivity_public]]-Table1[[#This Row],[7d_positivity_all]])/Table1[[#This Row],[7d_positivity_public]])</f>
        <v>0.25</v>
      </c>
      <c r="W4253">
        <v>3</v>
      </c>
    </row>
    <row r="4254" spans="1:23" x14ac:dyDescent="0.25">
      <c r="A4254" s="10">
        <v>44484</v>
      </c>
      <c r="B4254">
        <v>4117</v>
      </c>
      <c r="C4254" t="s">
        <v>210</v>
      </c>
      <c r="D4254">
        <v>6</v>
      </c>
      <c r="E4254">
        <v>9</v>
      </c>
      <c r="F4254">
        <v>-3</v>
      </c>
      <c r="G4254">
        <v>5</v>
      </c>
      <c r="H4254">
        <v>94</v>
      </c>
      <c r="J4254">
        <v>90</v>
      </c>
      <c r="K4254">
        <v>94</v>
      </c>
      <c r="L4254">
        <v>94</v>
      </c>
      <c r="M4254">
        <v>94</v>
      </c>
      <c r="N4254">
        <v>88</v>
      </c>
      <c r="O4254">
        <v>84</v>
      </c>
      <c r="P4254">
        <v>88</v>
      </c>
      <c r="Q4254">
        <v>86</v>
      </c>
      <c r="R4254">
        <v>91</v>
      </c>
      <c r="T4254" s="34">
        <f>_xlfn.XLOOKUP(B4254,Demog!$A$2:$A$219,Demog!$P$2:$P$219,,,2)</f>
        <v>29704</v>
      </c>
      <c r="U4254" s="34">
        <f t="shared" si="66"/>
        <v>12</v>
      </c>
      <c r="V4254" s="13">
        <f>IF(OR(Table1[[#This Row],[7d_positivity_public]]=0,ISBLANK(Table1[[#This Row],[7d_positivity_public]])),"",(Table1[[#This Row],[7d_positivity_public]]-Table1[[#This Row],[7d_positivity_all]])/Table1[[#This Row],[7d_positivity_public]])</f>
        <v>0.2</v>
      </c>
      <c r="W4254">
        <v>4</v>
      </c>
    </row>
    <row r="4255" spans="1:23" x14ac:dyDescent="0.25">
      <c r="A4255" s="10">
        <v>44484</v>
      </c>
      <c r="B4255">
        <v>4118</v>
      </c>
      <c r="C4255" t="s">
        <v>211</v>
      </c>
      <c r="D4255">
        <v>6</v>
      </c>
      <c r="E4255">
        <v>1</v>
      </c>
      <c r="F4255">
        <v>5</v>
      </c>
      <c r="G4255">
        <v>5</v>
      </c>
      <c r="H4255">
        <v>93</v>
      </c>
      <c r="J4255">
        <v>91</v>
      </c>
      <c r="K4255">
        <v>93</v>
      </c>
      <c r="L4255">
        <v>91</v>
      </c>
      <c r="M4255">
        <v>94</v>
      </c>
      <c r="N4255">
        <v>88</v>
      </c>
      <c r="O4255">
        <v>82</v>
      </c>
      <c r="P4255">
        <v>89</v>
      </c>
      <c r="Q4255">
        <v>85</v>
      </c>
      <c r="R4255">
        <v>92</v>
      </c>
      <c r="T4255" s="34">
        <f>_xlfn.XLOOKUP(B4255,Demog!$A$2:$A$219,Demog!$P$2:$P$219,,,2)</f>
        <v>10408</v>
      </c>
      <c r="U4255" s="34">
        <f t="shared" si="66"/>
        <v>4</v>
      </c>
      <c r="V4255" s="13">
        <f>IF(OR(Table1[[#This Row],[7d_positivity_public]]=0,ISBLANK(Table1[[#This Row],[7d_positivity_public]])),"",(Table1[[#This Row],[7d_positivity_public]]-Table1[[#This Row],[7d_positivity_all]])/Table1[[#This Row],[7d_positivity_public]])</f>
        <v>0.2</v>
      </c>
      <c r="W4255">
        <v>4</v>
      </c>
    </row>
    <row r="4256" spans="1:23" x14ac:dyDescent="0.25">
      <c r="A4256" s="10">
        <v>44484</v>
      </c>
      <c r="B4256">
        <v>4119</v>
      </c>
      <c r="C4256" t="s">
        <v>212</v>
      </c>
      <c r="D4256">
        <v>7</v>
      </c>
      <c r="E4256">
        <v>10</v>
      </c>
      <c r="F4256">
        <v>-3</v>
      </c>
      <c r="G4256">
        <v>5</v>
      </c>
      <c r="H4256">
        <v>91</v>
      </c>
      <c r="J4256">
        <v>88</v>
      </c>
      <c r="K4256">
        <v>91</v>
      </c>
      <c r="L4256">
        <v>90</v>
      </c>
      <c r="M4256">
        <v>92</v>
      </c>
      <c r="N4256">
        <v>85</v>
      </c>
      <c r="O4256">
        <v>78</v>
      </c>
      <c r="P4256">
        <v>86</v>
      </c>
      <c r="Q4256">
        <v>83</v>
      </c>
      <c r="R4256">
        <v>89</v>
      </c>
      <c r="T4256" s="34">
        <f>_xlfn.XLOOKUP(B4256,Demog!$A$2:$A$219,Demog!$P$2:$P$219,,,2)</f>
        <v>19497</v>
      </c>
      <c r="U4256" s="34">
        <f t="shared" si="66"/>
        <v>10</v>
      </c>
      <c r="V4256" s="13">
        <f>IF(OR(Table1[[#This Row],[7d_positivity_public]]=0,ISBLANK(Table1[[#This Row],[7d_positivity_public]])),"",(Table1[[#This Row],[7d_positivity_public]]-Table1[[#This Row],[7d_positivity_all]])/Table1[[#This Row],[7d_positivity_public]])</f>
        <v>0.2</v>
      </c>
      <c r="W4256">
        <v>4</v>
      </c>
    </row>
    <row r="4257" spans="1:23" x14ac:dyDescent="0.25">
      <c r="A4257" s="10">
        <v>44484</v>
      </c>
      <c r="B4257">
        <v>4121</v>
      </c>
      <c r="C4257" t="s">
        <v>213</v>
      </c>
      <c r="D4257">
        <v>8</v>
      </c>
      <c r="E4257">
        <v>9</v>
      </c>
      <c r="F4257">
        <v>-1</v>
      </c>
      <c r="G4257">
        <v>5</v>
      </c>
      <c r="H4257">
        <v>91</v>
      </c>
      <c r="J4257">
        <v>88</v>
      </c>
      <c r="K4257">
        <v>91</v>
      </c>
      <c r="L4257">
        <v>89</v>
      </c>
      <c r="M4257">
        <v>94</v>
      </c>
      <c r="N4257">
        <v>86</v>
      </c>
      <c r="O4257">
        <v>79</v>
      </c>
      <c r="P4257">
        <v>86</v>
      </c>
      <c r="Q4257">
        <v>81</v>
      </c>
      <c r="R4257">
        <v>92</v>
      </c>
      <c r="T4257" s="34">
        <f>_xlfn.XLOOKUP(B4257,Demog!$A$2:$A$219,Demog!$P$2:$P$219,,,2)</f>
        <v>16859</v>
      </c>
      <c r="U4257" s="34">
        <f t="shared" si="66"/>
        <v>9</v>
      </c>
      <c r="V4257" s="13">
        <f>IF(OR(Table1[[#This Row],[7d_positivity_public]]=0,ISBLANK(Table1[[#This Row],[7d_positivity_public]])),"",(Table1[[#This Row],[7d_positivity_public]]-Table1[[#This Row],[7d_positivity_all]])/Table1[[#This Row],[7d_positivity_public]])</f>
        <v>0</v>
      </c>
      <c r="W4257">
        <v>5</v>
      </c>
    </row>
    <row r="4258" spans="1:23" x14ac:dyDescent="0.25">
      <c r="A4258" s="10">
        <v>44484</v>
      </c>
      <c r="B4258">
        <v>4122</v>
      </c>
      <c r="C4258" t="s">
        <v>214</v>
      </c>
      <c r="D4258">
        <v>5</v>
      </c>
      <c r="E4258">
        <v>2</v>
      </c>
      <c r="F4258">
        <v>3</v>
      </c>
      <c r="G4258">
        <v>3</v>
      </c>
      <c r="H4258">
        <v>91</v>
      </c>
      <c r="J4258">
        <v>99</v>
      </c>
      <c r="K4258">
        <v>91</v>
      </c>
      <c r="L4258">
        <v>86</v>
      </c>
      <c r="M4258">
        <v>94</v>
      </c>
      <c r="N4258">
        <v>85</v>
      </c>
      <c r="O4258">
        <v>87</v>
      </c>
      <c r="P4258">
        <v>85</v>
      </c>
      <c r="Q4258">
        <v>76</v>
      </c>
      <c r="R4258">
        <v>91</v>
      </c>
      <c r="T4258" s="34">
        <f>_xlfn.XLOOKUP(B4258,Demog!$A$2:$A$219,Demog!$P$2:$P$219,,,2)</f>
        <v>4837</v>
      </c>
      <c r="U4258" s="34">
        <f t="shared" si="66"/>
        <v>2</v>
      </c>
      <c r="V4258" s="13">
        <f>IF(OR(Table1[[#This Row],[7d_positivity_public]]=0,ISBLANK(Table1[[#This Row],[7d_positivity_public]])),"",(Table1[[#This Row],[7d_positivity_public]]-Table1[[#This Row],[7d_positivity_all]])/Table1[[#This Row],[7d_positivity_public]])</f>
        <v>0</v>
      </c>
      <c r="W4258">
        <v>3</v>
      </c>
    </row>
    <row r="4259" spans="1:23" x14ac:dyDescent="0.25">
      <c r="A4259" s="10">
        <v>44484</v>
      </c>
      <c r="B4259">
        <v>4123</v>
      </c>
      <c r="C4259" t="s">
        <v>215</v>
      </c>
      <c r="D4259">
        <v>5</v>
      </c>
      <c r="E4259">
        <v>3</v>
      </c>
      <c r="F4259">
        <v>2</v>
      </c>
      <c r="G4259">
        <v>3</v>
      </c>
      <c r="H4259">
        <v>93</v>
      </c>
      <c r="J4259">
        <v>91</v>
      </c>
      <c r="K4259">
        <v>93</v>
      </c>
      <c r="L4259">
        <v>92</v>
      </c>
      <c r="M4259">
        <v>94</v>
      </c>
      <c r="N4259">
        <v>87</v>
      </c>
      <c r="O4259">
        <v>82</v>
      </c>
      <c r="P4259">
        <v>87</v>
      </c>
      <c r="Q4259">
        <v>84</v>
      </c>
      <c r="R4259">
        <v>91</v>
      </c>
      <c r="T4259" s="34">
        <f>_xlfn.XLOOKUP(B4259,Demog!$A$2:$A$219,Demog!$P$2:$P$219,,,2)</f>
        <v>37985</v>
      </c>
      <c r="U4259" s="34">
        <f t="shared" si="66"/>
        <v>13</v>
      </c>
      <c r="V4259" s="13">
        <f>IF(OR(Table1[[#This Row],[7d_positivity_public]]=0,ISBLANK(Table1[[#This Row],[7d_positivity_public]])),"",(Table1[[#This Row],[7d_positivity_public]]-Table1[[#This Row],[7d_positivity_all]])/Table1[[#This Row],[7d_positivity_public]])</f>
        <v>0</v>
      </c>
      <c r="W4259">
        <v>3</v>
      </c>
    </row>
    <row r="4260" spans="1:23" x14ac:dyDescent="0.25">
      <c r="A4260" s="10">
        <v>44484</v>
      </c>
      <c r="B4260">
        <v>4124</v>
      </c>
      <c r="C4260" t="s">
        <v>216</v>
      </c>
      <c r="D4260">
        <v>7</v>
      </c>
      <c r="E4260">
        <v>9</v>
      </c>
      <c r="F4260">
        <v>-2</v>
      </c>
      <c r="G4260">
        <v>4</v>
      </c>
      <c r="H4260">
        <v>87</v>
      </c>
      <c r="J4260">
        <v>85</v>
      </c>
      <c r="K4260">
        <v>87</v>
      </c>
      <c r="L4260">
        <v>83</v>
      </c>
      <c r="M4260">
        <v>92</v>
      </c>
      <c r="N4260">
        <v>81</v>
      </c>
      <c r="O4260">
        <v>74</v>
      </c>
      <c r="P4260">
        <v>82</v>
      </c>
      <c r="Q4260">
        <v>73</v>
      </c>
      <c r="R4260">
        <v>88</v>
      </c>
      <c r="T4260" s="34">
        <f>_xlfn.XLOOKUP(B4260,Demog!$A$2:$A$219,Demog!$P$2:$P$219,,,2)</f>
        <v>14894</v>
      </c>
      <c r="U4260" s="34">
        <f t="shared" si="66"/>
        <v>7</v>
      </c>
      <c r="V4260" s="13">
        <f>IF(OR(Table1[[#This Row],[7d_positivity_public]]=0,ISBLANK(Table1[[#This Row],[7d_positivity_public]])),"",(Table1[[#This Row],[7d_positivity_public]]-Table1[[#This Row],[7d_positivity_all]])/Table1[[#This Row],[7d_positivity_public]])</f>
        <v>0</v>
      </c>
      <c r="W4260">
        <v>4</v>
      </c>
    </row>
    <row r="4261" spans="1:23" x14ac:dyDescent="0.25">
      <c r="A4261" s="10">
        <v>44484</v>
      </c>
      <c r="B4261">
        <v>4125</v>
      </c>
      <c r="C4261" t="s">
        <v>217</v>
      </c>
      <c r="D4261">
        <v>4</v>
      </c>
      <c r="E4261">
        <v>0</v>
      </c>
      <c r="F4261">
        <v>4</v>
      </c>
      <c r="G4261">
        <v>0</v>
      </c>
      <c r="H4261">
        <v>83</v>
      </c>
      <c r="J4261">
        <v>78</v>
      </c>
      <c r="K4261">
        <v>83</v>
      </c>
      <c r="L4261">
        <v>76</v>
      </c>
      <c r="M4261">
        <v>89</v>
      </c>
      <c r="N4261">
        <v>76</v>
      </c>
      <c r="O4261">
        <v>65</v>
      </c>
      <c r="P4261">
        <v>77</v>
      </c>
      <c r="Q4261">
        <v>66</v>
      </c>
      <c r="R4261">
        <v>86</v>
      </c>
      <c r="T4261" s="34">
        <f>_xlfn.XLOOKUP(B4261,Demog!$A$2:$A$219,Demog!$P$2:$P$219,,,2)</f>
        <v>2885</v>
      </c>
      <c r="U4261" s="34">
        <f t="shared" si="66"/>
        <v>1</v>
      </c>
      <c r="V4261" s="13" t="str">
        <f>IF(OR(Table1[[#This Row],[7d_positivity_public]]=0,ISBLANK(Table1[[#This Row],[7d_positivity_public]])),"",(Table1[[#This Row],[7d_positivity_public]]-Table1[[#This Row],[7d_positivity_all]])/Table1[[#This Row],[7d_positivity_public]])</f>
        <v/>
      </c>
      <c r="W4261">
        <v>0</v>
      </c>
    </row>
    <row r="4262" spans="1:23" x14ac:dyDescent="0.25">
      <c r="A4262" s="10">
        <v>44484</v>
      </c>
      <c r="B4262">
        <v>4131</v>
      </c>
      <c r="C4262" t="s">
        <v>218</v>
      </c>
      <c r="D4262">
        <v>5</v>
      </c>
      <c r="E4262">
        <v>3</v>
      </c>
      <c r="F4262">
        <v>2</v>
      </c>
      <c r="G4262">
        <v>3</v>
      </c>
      <c r="H4262">
        <v>95</v>
      </c>
      <c r="J4262">
        <v>98</v>
      </c>
      <c r="K4262">
        <v>95</v>
      </c>
      <c r="L4262">
        <v>93</v>
      </c>
      <c r="M4262">
        <v>96</v>
      </c>
      <c r="N4262">
        <v>92</v>
      </c>
      <c r="O4262">
        <v>91</v>
      </c>
      <c r="P4262">
        <v>92</v>
      </c>
      <c r="Q4262">
        <v>88</v>
      </c>
      <c r="R4262">
        <v>94</v>
      </c>
      <c r="T4262" s="34">
        <f>_xlfn.XLOOKUP(B4262,Demog!$A$2:$A$219,Demog!$P$2:$P$219,,,2)</f>
        <v>22020</v>
      </c>
      <c r="U4262" s="34">
        <f t="shared" si="66"/>
        <v>8</v>
      </c>
      <c r="V4262" s="13">
        <f>IF(OR(Table1[[#This Row],[7d_positivity_public]]=0,ISBLANK(Table1[[#This Row],[7d_positivity_public]])),"",(Table1[[#This Row],[7d_positivity_public]]-Table1[[#This Row],[7d_positivity_all]])/Table1[[#This Row],[7d_positivity_public]])</f>
        <v>0</v>
      </c>
      <c r="W4262">
        <v>3</v>
      </c>
    </row>
    <row r="4263" spans="1:23" x14ac:dyDescent="0.25">
      <c r="A4263" s="10">
        <v>44484</v>
      </c>
      <c r="B4263">
        <v>4132</v>
      </c>
      <c r="C4263" t="s">
        <v>219</v>
      </c>
      <c r="D4263">
        <v>4</v>
      </c>
      <c r="E4263">
        <v>10</v>
      </c>
      <c r="F4263">
        <v>-6</v>
      </c>
      <c r="G4263">
        <v>3</v>
      </c>
      <c r="H4263">
        <v>93</v>
      </c>
      <c r="J4263">
        <v>92</v>
      </c>
      <c r="K4263">
        <v>93</v>
      </c>
      <c r="L4263">
        <v>91</v>
      </c>
      <c r="M4263">
        <v>95</v>
      </c>
      <c r="N4263">
        <v>89</v>
      </c>
      <c r="O4263">
        <v>85</v>
      </c>
      <c r="P4263">
        <v>90</v>
      </c>
      <c r="Q4263">
        <v>86</v>
      </c>
      <c r="R4263">
        <v>92</v>
      </c>
      <c r="T4263" s="34">
        <f>_xlfn.XLOOKUP(B4263,Demog!$A$2:$A$219,Demog!$P$2:$P$219,,,2)</f>
        <v>19325</v>
      </c>
      <c r="U4263" s="34">
        <f t="shared" si="66"/>
        <v>5</v>
      </c>
      <c r="V4263" s="13">
        <f>IF(OR(Table1[[#This Row],[7d_positivity_public]]=0,ISBLANK(Table1[[#This Row],[7d_positivity_public]])),"",(Table1[[#This Row],[7d_positivity_public]]-Table1[[#This Row],[7d_positivity_all]])/Table1[[#This Row],[7d_positivity_public]])</f>
        <v>0.33333333333333331</v>
      </c>
      <c r="W4263">
        <v>2</v>
      </c>
    </row>
    <row r="4264" spans="1:23" x14ac:dyDescent="0.25">
      <c r="A4264" s="10">
        <v>44484</v>
      </c>
      <c r="B4264">
        <v>4133</v>
      </c>
      <c r="C4264" t="s">
        <v>220</v>
      </c>
      <c r="D4264">
        <v>6</v>
      </c>
      <c r="E4264">
        <v>8</v>
      </c>
      <c r="F4264">
        <v>-2</v>
      </c>
      <c r="G4264">
        <v>3</v>
      </c>
      <c r="H4264">
        <v>94</v>
      </c>
      <c r="J4264">
        <v>92</v>
      </c>
      <c r="K4264">
        <v>94</v>
      </c>
      <c r="L4264">
        <v>90</v>
      </c>
      <c r="M4264">
        <v>96</v>
      </c>
      <c r="N4264">
        <v>90</v>
      </c>
      <c r="O4264">
        <v>84</v>
      </c>
      <c r="P4264">
        <v>90</v>
      </c>
      <c r="Q4264">
        <v>84</v>
      </c>
      <c r="R4264">
        <v>94</v>
      </c>
      <c r="T4264" s="34">
        <f>_xlfn.XLOOKUP(B4264,Demog!$A$2:$A$219,Demog!$P$2:$P$219,,,2)</f>
        <v>11675</v>
      </c>
      <c r="U4264" s="34">
        <f t="shared" si="66"/>
        <v>5</v>
      </c>
      <c r="V4264" s="13">
        <f>IF(OR(Table1[[#This Row],[7d_positivity_public]]=0,ISBLANK(Table1[[#This Row],[7d_positivity_public]])),"",(Table1[[#This Row],[7d_positivity_public]]-Table1[[#This Row],[7d_positivity_all]])/Table1[[#This Row],[7d_positivity_public]])</f>
        <v>0.33333333333333331</v>
      </c>
      <c r="W4264">
        <v>2</v>
      </c>
    </row>
    <row r="4265" spans="1:23" x14ac:dyDescent="0.25">
      <c r="A4265" s="10">
        <v>44484</v>
      </c>
      <c r="B4265">
        <v>4134</v>
      </c>
      <c r="C4265" t="s">
        <v>221</v>
      </c>
      <c r="D4265">
        <v>6</v>
      </c>
      <c r="E4265">
        <v>0</v>
      </c>
      <c r="F4265">
        <v>6</v>
      </c>
      <c r="G4265">
        <v>4</v>
      </c>
      <c r="H4265">
        <v>95</v>
      </c>
      <c r="J4265">
        <v>94</v>
      </c>
      <c r="K4265">
        <v>95</v>
      </c>
      <c r="L4265">
        <v>93</v>
      </c>
      <c r="M4265">
        <v>96</v>
      </c>
      <c r="N4265">
        <v>92</v>
      </c>
      <c r="O4265">
        <v>86</v>
      </c>
      <c r="P4265">
        <v>92</v>
      </c>
      <c r="Q4265">
        <v>87</v>
      </c>
      <c r="R4265">
        <v>94</v>
      </c>
      <c r="T4265" s="34">
        <f>_xlfn.XLOOKUP(B4265,Demog!$A$2:$A$219,Demog!$P$2:$P$219,,,2)</f>
        <v>11672</v>
      </c>
      <c r="U4265" s="34">
        <f t="shared" si="66"/>
        <v>5</v>
      </c>
      <c r="V4265" s="13">
        <f>IF(OR(Table1[[#This Row],[7d_positivity_public]]=0,ISBLANK(Table1[[#This Row],[7d_positivity_public]])),"",(Table1[[#This Row],[7d_positivity_public]]-Table1[[#This Row],[7d_positivity_all]])/Table1[[#This Row],[7d_positivity_public]])</f>
        <v>0</v>
      </c>
      <c r="W4265">
        <v>4</v>
      </c>
    </row>
    <row r="4266" spans="1:23" x14ac:dyDescent="0.25">
      <c r="A4266" s="10">
        <v>44484</v>
      </c>
      <c r="B4266">
        <v>4141</v>
      </c>
      <c r="C4266" t="s">
        <v>222</v>
      </c>
      <c r="D4266">
        <v>21</v>
      </c>
      <c r="E4266">
        <v>4</v>
      </c>
      <c r="F4266">
        <v>17</v>
      </c>
      <c r="G4266">
        <v>15</v>
      </c>
      <c r="H4266">
        <v>83</v>
      </c>
      <c r="J4266">
        <v>77</v>
      </c>
      <c r="K4266">
        <v>83</v>
      </c>
      <c r="L4266">
        <v>73</v>
      </c>
      <c r="M4266">
        <v>88</v>
      </c>
      <c r="N4266">
        <v>77</v>
      </c>
      <c r="O4266">
        <v>64</v>
      </c>
      <c r="P4266">
        <v>78</v>
      </c>
      <c r="Q4266">
        <v>64</v>
      </c>
      <c r="R4266">
        <v>85</v>
      </c>
      <c r="T4266" s="34">
        <f>_xlfn.XLOOKUP(B4266,Demog!$A$2:$A$219,Demog!$P$2:$P$219,,,2)</f>
        <v>10557</v>
      </c>
      <c r="U4266" s="34">
        <f t="shared" si="66"/>
        <v>16</v>
      </c>
      <c r="V4266" s="13">
        <f>IF(OR(Table1[[#This Row],[7d_positivity_public]]=0,ISBLANK(Table1[[#This Row],[7d_positivity_public]])),"",(Table1[[#This Row],[7d_positivity_public]]-Table1[[#This Row],[7d_positivity_all]])/Table1[[#This Row],[7d_positivity_public]])</f>
        <v>0.2</v>
      </c>
      <c r="W4266">
        <v>12</v>
      </c>
    </row>
    <row r="4267" spans="1:23" x14ac:dyDescent="0.25">
      <c r="A4267" s="10">
        <v>44484</v>
      </c>
      <c r="B4267">
        <v>4142</v>
      </c>
      <c r="C4267" t="s">
        <v>223</v>
      </c>
      <c r="D4267">
        <v>0</v>
      </c>
      <c r="E4267">
        <v>0</v>
      </c>
      <c r="F4267">
        <v>0</v>
      </c>
      <c r="G4267">
        <v>0</v>
      </c>
      <c r="H4267">
        <v>94</v>
      </c>
      <c r="J4267">
        <v>88</v>
      </c>
      <c r="K4267">
        <v>94</v>
      </c>
      <c r="L4267">
        <v>92</v>
      </c>
      <c r="M4267">
        <v>95</v>
      </c>
      <c r="N4267">
        <v>90</v>
      </c>
      <c r="O4267">
        <v>79</v>
      </c>
      <c r="P4267">
        <v>91</v>
      </c>
      <c r="Q4267">
        <v>85</v>
      </c>
      <c r="R4267">
        <v>93</v>
      </c>
      <c r="T4267" s="34">
        <f>_xlfn.XLOOKUP(B4267,Demog!$A$2:$A$219,Demog!$P$2:$P$219,,,2)</f>
        <v>4732</v>
      </c>
      <c r="U4267" s="34">
        <f t="shared" si="66"/>
        <v>0</v>
      </c>
      <c r="V4267" s="13" t="str">
        <f>IF(OR(Table1[[#This Row],[7d_positivity_public]]=0,ISBLANK(Table1[[#This Row],[7d_positivity_public]])),"",(Table1[[#This Row],[7d_positivity_public]]-Table1[[#This Row],[7d_positivity_all]])/Table1[[#This Row],[7d_positivity_public]])</f>
        <v/>
      </c>
      <c r="W4267">
        <v>0</v>
      </c>
    </row>
    <row r="4268" spans="1:23" x14ac:dyDescent="0.25">
      <c r="A4268" s="10">
        <v>44484</v>
      </c>
      <c r="B4268">
        <v>4211</v>
      </c>
      <c r="C4268" t="s">
        <v>224</v>
      </c>
      <c r="D4268">
        <v>14</v>
      </c>
      <c r="E4268">
        <v>10</v>
      </c>
      <c r="F4268">
        <v>4</v>
      </c>
      <c r="G4268">
        <v>8</v>
      </c>
      <c r="H4268">
        <v>88</v>
      </c>
      <c r="J4268">
        <v>88</v>
      </c>
      <c r="K4268">
        <v>88</v>
      </c>
      <c r="L4268">
        <v>83</v>
      </c>
      <c r="M4268">
        <v>92</v>
      </c>
      <c r="N4268">
        <v>82</v>
      </c>
      <c r="O4268">
        <v>77</v>
      </c>
      <c r="P4268">
        <v>83</v>
      </c>
      <c r="Q4268">
        <v>73</v>
      </c>
      <c r="R4268">
        <v>89</v>
      </c>
      <c r="T4268" s="34">
        <f>_xlfn.XLOOKUP(B4268,Demog!$A$2:$A$219,Demog!$P$2:$P$219,,,2)</f>
        <v>17780</v>
      </c>
      <c r="U4268" s="34">
        <f t="shared" si="66"/>
        <v>17</v>
      </c>
      <c r="V4268" s="13">
        <f>IF(OR(Table1[[#This Row],[7d_positivity_public]]=0,ISBLANK(Table1[[#This Row],[7d_positivity_public]])),"",(Table1[[#This Row],[7d_positivity_public]]-Table1[[#This Row],[7d_positivity_all]])/Table1[[#This Row],[7d_positivity_public]])</f>
        <v>0.125</v>
      </c>
      <c r="W4268">
        <v>7</v>
      </c>
    </row>
    <row r="4269" spans="1:23" x14ac:dyDescent="0.25">
      <c r="A4269" s="10">
        <v>44484</v>
      </c>
      <c r="B4269">
        <v>4212</v>
      </c>
      <c r="C4269" t="s">
        <v>225</v>
      </c>
      <c r="D4269">
        <v>16</v>
      </c>
      <c r="E4269">
        <v>7</v>
      </c>
      <c r="F4269">
        <v>9</v>
      </c>
      <c r="G4269">
        <v>9</v>
      </c>
      <c r="H4269">
        <v>85</v>
      </c>
      <c r="J4269">
        <v>81</v>
      </c>
      <c r="K4269">
        <v>86</v>
      </c>
      <c r="L4269">
        <v>80</v>
      </c>
      <c r="M4269">
        <v>90</v>
      </c>
      <c r="N4269">
        <v>79</v>
      </c>
      <c r="O4269">
        <v>68</v>
      </c>
      <c r="P4269">
        <v>79</v>
      </c>
      <c r="Q4269">
        <v>69</v>
      </c>
      <c r="R4269">
        <v>87</v>
      </c>
      <c r="T4269" s="34">
        <f>_xlfn.XLOOKUP(B4269,Demog!$A$2:$A$219,Demog!$P$2:$P$219,,,2)</f>
        <v>40598</v>
      </c>
      <c r="U4269" s="34">
        <f t="shared" si="66"/>
        <v>45</v>
      </c>
      <c r="V4269" s="13">
        <f>IF(OR(Table1[[#This Row],[7d_positivity_public]]=0,ISBLANK(Table1[[#This Row],[7d_positivity_public]])),"",(Table1[[#This Row],[7d_positivity_public]]-Table1[[#This Row],[7d_positivity_all]])/Table1[[#This Row],[7d_positivity_public]])</f>
        <v>0.1111111111111111</v>
      </c>
      <c r="W4269">
        <v>8</v>
      </c>
    </row>
    <row r="4270" spans="1:23" x14ac:dyDescent="0.25">
      <c r="A4270" s="10">
        <v>44488</v>
      </c>
      <c r="B4270">
        <v>1260</v>
      </c>
      <c r="C4270" t="s">
        <v>83</v>
      </c>
      <c r="D4270">
        <v>4</v>
      </c>
      <c r="E4270">
        <v>14</v>
      </c>
      <c r="F4270">
        <v>-10</v>
      </c>
      <c r="G4270">
        <v>5</v>
      </c>
      <c r="H4270">
        <v>79</v>
      </c>
      <c r="J4270">
        <v>60</v>
      </c>
      <c r="K4270">
        <v>81</v>
      </c>
      <c r="L4270">
        <v>71</v>
      </c>
      <c r="M4270">
        <v>85</v>
      </c>
      <c r="N4270">
        <v>73</v>
      </c>
      <c r="O4270">
        <v>51</v>
      </c>
      <c r="P4270">
        <v>74</v>
      </c>
      <c r="Q4270">
        <v>59</v>
      </c>
      <c r="R4270">
        <v>81</v>
      </c>
      <c r="T4270" s="34">
        <f>_xlfn.XLOOKUP(B4270,Demog!$A$2:$A$219,Demog!$P$2:$P$219,,,2)</f>
        <v>8611</v>
      </c>
      <c r="U4270" s="34">
        <f t="shared" si="66"/>
        <v>2</v>
      </c>
      <c r="V4270" s="13">
        <f>IF(OR(Table1[[#This Row],[7d_positivity_public]]=0,ISBLANK(Table1[[#This Row],[7d_positivity_public]])),"",(Table1[[#This Row],[7d_positivity_public]]-Table1[[#This Row],[7d_positivity_all]])/Table1[[#This Row],[7d_positivity_public]])</f>
        <v>0.2</v>
      </c>
      <c r="W4270">
        <v>4</v>
      </c>
    </row>
    <row r="4271" spans="1:23" x14ac:dyDescent="0.25">
      <c r="A4271" s="10">
        <v>44488</v>
      </c>
      <c r="B4271">
        <v>1270</v>
      </c>
      <c r="C4271" t="s">
        <v>84</v>
      </c>
      <c r="D4271">
        <v>4</v>
      </c>
      <c r="E4271">
        <v>0</v>
      </c>
      <c r="F4271">
        <v>4</v>
      </c>
      <c r="G4271">
        <v>0</v>
      </c>
      <c r="H4271">
        <v>72</v>
      </c>
      <c r="J4271">
        <v>46</v>
      </c>
      <c r="K4271">
        <v>73</v>
      </c>
      <c r="L4271">
        <v>66</v>
      </c>
      <c r="M4271">
        <v>76</v>
      </c>
      <c r="N4271">
        <v>65</v>
      </c>
      <c r="O4271">
        <v>32</v>
      </c>
      <c r="P4271">
        <v>66</v>
      </c>
      <c r="Q4271">
        <v>53</v>
      </c>
      <c r="R4271">
        <v>72</v>
      </c>
      <c r="T4271" s="34">
        <f>_xlfn.XLOOKUP(B4271,Demog!$A$2:$A$219,Demog!$P$2:$P$219,,,2)</f>
        <v>3469</v>
      </c>
      <c r="U4271" s="34">
        <f t="shared" si="66"/>
        <v>1</v>
      </c>
      <c r="V4271" s="13" t="str">
        <f>IF(OR(Table1[[#This Row],[7d_positivity_public]]=0,ISBLANK(Table1[[#This Row],[7d_positivity_public]])),"",(Table1[[#This Row],[7d_positivity_public]]-Table1[[#This Row],[7d_positivity_all]])/Table1[[#This Row],[7d_positivity_public]])</f>
        <v/>
      </c>
      <c r="W4271">
        <v>0</v>
      </c>
    </row>
    <row r="4272" spans="1:23" x14ac:dyDescent="0.25">
      <c r="A4272" s="10">
        <v>44488</v>
      </c>
      <c r="B4272">
        <v>1310</v>
      </c>
      <c r="C4272" t="s">
        <v>87</v>
      </c>
      <c r="D4272">
        <v>7</v>
      </c>
      <c r="E4272">
        <v>14</v>
      </c>
      <c r="F4272">
        <v>-7</v>
      </c>
      <c r="G4272">
        <v>6</v>
      </c>
      <c r="H4272">
        <v>89</v>
      </c>
      <c r="J4272">
        <v>75</v>
      </c>
      <c r="K4272">
        <v>90</v>
      </c>
      <c r="L4272">
        <v>87</v>
      </c>
      <c r="M4272">
        <v>91</v>
      </c>
      <c r="N4272">
        <v>82</v>
      </c>
      <c r="O4272">
        <v>62</v>
      </c>
      <c r="P4272">
        <v>83</v>
      </c>
      <c r="Q4272">
        <v>76</v>
      </c>
      <c r="R4272">
        <v>86</v>
      </c>
      <c r="T4272" s="34">
        <f>_xlfn.XLOOKUP(B4272,Demog!$A$2:$A$219,Demog!$P$2:$P$219,,,2)</f>
        <v>19231</v>
      </c>
      <c r="U4272" s="34">
        <f t="shared" si="66"/>
        <v>9</v>
      </c>
      <c r="V4272" s="13">
        <f>IF(OR(Table1[[#This Row],[7d_positivity_public]]=0,ISBLANK(Table1[[#This Row],[7d_positivity_public]])),"",(Table1[[#This Row],[7d_positivity_public]]-Table1[[#This Row],[7d_positivity_all]])/Table1[[#This Row],[7d_positivity_public]])</f>
        <v>0.16666666666666666</v>
      </c>
      <c r="W4272">
        <v>5</v>
      </c>
    </row>
    <row r="4273" spans="1:23" x14ac:dyDescent="0.25">
      <c r="A4273" s="10">
        <v>44488</v>
      </c>
      <c r="B4273">
        <v>1320</v>
      </c>
      <c r="C4273" t="s">
        <v>89</v>
      </c>
      <c r="D4273">
        <v>9</v>
      </c>
      <c r="E4273">
        <v>15</v>
      </c>
      <c r="F4273">
        <v>-6</v>
      </c>
      <c r="G4273">
        <v>6</v>
      </c>
      <c r="H4273">
        <v>87</v>
      </c>
      <c r="J4273">
        <v>82</v>
      </c>
      <c r="K4273">
        <v>87</v>
      </c>
      <c r="L4273">
        <v>82</v>
      </c>
      <c r="M4273">
        <v>90</v>
      </c>
      <c r="N4273">
        <v>81</v>
      </c>
      <c r="O4273">
        <v>72</v>
      </c>
      <c r="P4273">
        <v>82</v>
      </c>
      <c r="Q4273">
        <v>73</v>
      </c>
      <c r="R4273">
        <v>87</v>
      </c>
      <c r="T4273" s="34">
        <f>_xlfn.XLOOKUP(B4273,Demog!$A$2:$A$219,Demog!$P$2:$P$219,,,2)</f>
        <v>41799</v>
      </c>
      <c r="U4273" s="34">
        <f t="shared" si="66"/>
        <v>26</v>
      </c>
      <c r="V4273" s="13">
        <f>IF(OR(Table1[[#This Row],[7d_positivity_public]]=0,ISBLANK(Table1[[#This Row],[7d_positivity_public]])),"",(Table1[[#This Row],[7d_positivity_public]]-Table1[[#This Row],[7d_positivity_all]])/Table1[[#This Row],[7d_positivity_public]])</f>
        <v>0</v>
      </c>
      <c r="W4273">
        <v>6</v>
      </c>
    </row>
    <row r="4274" spans="1:23" x14ac:dyDescent="0.25">
      <c r="A4274" s="10">
        <v>44488</v>
      </c>
      <c r="B4274">
        <v>1330</v>
      </c>
      <c r="C4274" t="s">
        <v>91</v>
      </c>
      <c r="D4274">
        <v>52</v>
      </c>
      <c r="E4274">
        <v>20</v>
      </c>
      <c r="F4274">
        <v>32</v>
      </c>
      <c r="G4274">
        <v>22</v>
      </c>
      <c r="H4274">
        <v>81</v>
      </c>
      <c r="J4274">
        <v>67</v>
      </c>
      <c r="K4274">
        <v>82</v>
      </c>
      <c r="L4274">
        <v>80</v>
      </c>
      <c r="M4274">
        <v>83</v>
      </c>
      <c r="N4274">
        <v>75</v>
      </c>
      <c r="O4274">
        <v>53</v>
      </c>
      <c r="P4274">
        <v>76</v>
      </c>
      <c r="Q4274">
        <v>68</v>
      </c>
      <c r="R4274">
        <v>79</v>
      </c>
      <c r="T4274" s="34">
        <f>_xlfn.XLOOKUP(B4274,Demog!$A$2:$A$219,Demog!$P$2:$P$219,,,2)</f>
        <v>5101</v>
      </c>
      <c r="U4274" s="34">
        <f t="shared" si="66"/>
        <v>19</v>
      </c>
      <c r="V4274" s="13">
        <f>IF(OR(Table1[[#This Row],[7d_positivity_public]]=0,ISBLANK(Table1[[#This Row],[7d_positivity_public]])),"",(Table1[[#This Row],[7d_positivity_public]]-Table1[[#This Row],[7d_positivity_all]])/Table1[[#This Row],[7d_positivity_public]])</f>
        <v>9.0909090909090912E-2</v>
      </c>
      <c r="W4274">
        <v>20</v>
      </c>
    </row>
    <row r="4275" spans="1:23" x14ac:dyDescent="0.25">
      <c r="A4275" s="10">
        <v>44488</v>
      </c>
      <c r="B4275">
        <v>1340</v>
      </c>
      <c r="C4275" t="s">
        <v>93</v>
      </c>
      <c r="D4275">
        <v>9</v>
      </c>
      <c r="E4275">
        <v>0</v>
      </c>
      <c r="F4275">
        <v>9</v>
      </c>
      <c r="G4275">
        <v>11</v>
      </c>
      <c r="H4275">
        <v>82</v>
      </c>
      <c r="J4275">
        <v>68</v>
      </c>
      <c r="K4275">
        <v>83</v>
      </c>
      <c r="L4275">
        <v>78</v>
      </c>
      <c r="M4275">
        <v>85</v>
      </c>
      <c r="N4275">
        <v>76</v>
      </c>
      <c r="O4275">
        <v>56</v>
      </c>
      <c r="P4275">
        <v>77</v>
      </c>
      <c r="Q4275">
        <v>68</v>
      </c>
      <c r="R4275">
        <v>82</v>
      </c>
      <c r="T4275" s="34">
        <f>_xlfn.XLOOKUP(B4275,Demog!$A$2:$A$219,Demog!$P$2:$P$219,,,2)</f>
        <v>4781</v>
      </c>
      <c r="U4275" s="34">
        <f t="shared" si="66"/>
        <v>3</v>
      </c>
      <c r="V4275" s="13">
        <f>IF(OR(Table1[[#This Row],[7d_positivity_public]]=0,ISBLANK(Table1[[#This Row],[7d_positivity_public]])),"",(Table1[[#This Row],[7d_positivity_public]]-Table1[[#This Row],[7d_positivity_all]])/Table1[[#This Row],[7d_positivity_public]])</f>
        <v>0.36363636363636365</v>
      </c>
      <c r="W4275">
        <v>7</v>
      </c>
    </row>
    <row r="4276" spans="1:23" x14ac:dyDescent="0.25">
      <c r="A4276" s="10">
        <v>44488</v>
      </c>
      <c r="B4276">
        <v>1350</v>
      </c>
      <c r="C4276" t="s">
        <v>95</v>
      </c>
      <c r="D4276">
        <v>13</v>
      </c>
      <c r="E4276">
        <v>11</v>
      </c>
      <c r="F4276">
        <v>2</v>
      </c>
      <c r="G4276">
        <v>9</v>
      </c>
      <c r="H4276">
        <v>77</v>
      </c>
      <c r="J4276">
        <v>58</v>
      </c>
      <c r="K4276">
        <v>78</v>
      </c>
      <c r="L4276">
        <v>67</v>
      </c>
      <c r="M4276">
        <v>86</v>
      </c>
      <c r="N4276">
        <v>70</v>
      </c>
      <c r="O4276">
        <v>50</v>
      </c>
      <c r="P4276">
        <v>72</v>
      </c>
      <c r="Q4276">
        <v>57</v>
      </c>
      <c r="R4276">
        <v>82</v>
      </c>
      <c r="T4276" s="34">
        <f>_xlfn.XLOOKUP(B4276,Demog!$A$2:$A$219,Demog!$P$2:$P$219,,,2)</f>
        <v>10220</v>
      </c>
      <c r="U4276" s="34">
        <f t="shared" si="66"/>
        <v>9</v>
      </c>
      <c r="V4276" s="13">
        <f>IF(OR(Table1[[#This Row],[7d_positivity_public]]=0,ISBLANK(Table1[[#This Row],[7d_positivity_public]])),"",(Table1[[#This Row],[7d_positivity_public]]-Table1[[#This Row],[7d_positivity_all]])/Table1[[#This Row],[7d_positivity_public]])</f>
        <v>0</v>
      </c>
      <c r="W4276">
        <v>9</v>
      </c>
    </row>
    <row r="4277" spans="1:23" x14ac:dyDescent="0.25">
      <c r="A4277" s="10">
        <v>44488</v>
      </c>
      <c r="B4277">
        <v>1361</v>
      </c>
      <c r="C4277" t="s">
        <v>97</v>
      </c>
      <c r="D4277">
        <v>8</v>
      </c>
      <c r="E4277">
        <v>8</v>
      </c>
      <c r="F4277">
        <v>0</v>
      </c>
      <c r="G4277">
        <v>6</v>
      </c>
      <c r="H4277">
        <v>84</v>
      </c>
      <c r="J4277">
        <v>78</v>
      </c>
      <c r="K4277">
        <v>85</v>
      </c>
      <c r="L4277">
        <v>78</v>
      </c>
      <c r="M4277">
        <v>90</v>
      </c>
      <c r="N4277">
        <v>78</v>
      </c>
      <c r="O4277">
        <v>68</v>
      </c>
      <c r="P4277">
        <v>79</v>
      </c>
      <c r="Q4277">
        <v>68</v>
      </c>
      <c r="R4277">
        <v>87</v>
      </c>
      <c r="T4277" s="34">
        <f>_xlfn.XLOOKUP(B4277,Demog!$A$2:$A$219,Demog!$P$2:$P$219,,,2)</f>
        <v>53266</v>
      </c>
      <c r="U4277" s="34">
        <f t="shared" si="66"/>
        <v>30</v>
      </c>
      <c r="V4277" s="13">
        <f>IF(OR(Table1[[#This Row],[7d_positivity_public]]=0,ISBLANK(Table1[[#This Row],[7d_positivity_public]])),"",(Table1[[#This Row],[7d_positivity_public]]-Table1[[#This Row],[7d_positivity_all]])/Table1[[#This Row],[7d_positivity_public]])</f>
        <v>0.16666666666666666</v>
      </c>
      <c r="W4277">
        <v>5</v>
      </c>
    </row>
    <row r="4278" spans="1:23" x14ac:dyDescent="0.25">
      <c r="A4278" s="10">
        <v>44488</v>
      </c>
      <c r="B4278">
        <v>1362</v>
      </c>
      <c r="C4278" t="s">
        <v>99</v>
      </c>
      <c r="D4278">
        <v>17</v>
      </c>
      <c r="E4278">
        <v>18</v>
      </c>
      <c r="F4278">
        <v>-1</v>
      </c>
      <c r="G4278">
        <v>8</v>
      </c>
      <c r="H4278">
        <v>77</v>
      </c>
      <c r="J4278">
        <v>61</v>
      </c>
      <c r="K4278">
        <v>78</v>
      </c>
      <c r="L4278">
        <v>68</v>
      </c>
      <c r="M4278">
        <v>85</v>
      </c>
      <c r="N4278">
        <v>71</v>
      </c>
      <c r="O4278">
        <v>51</v>
      </c>
      <c r="P4278">
        <v>72</v>
      </c>
      <c r="Q4278">
        <v>57</v>
      </c>
      <c r="R4278">
        <v>81</v>
      </c>
      <c r="T4278" s="34">
        <f>_xlfn.XLOOKUP(B4278,Demog!$A$2:$A$219,Demog!$P$2:$P$219,,,2)</f>
        <v>13583</v>
      </c>
      <c r="U4278" s="34">
        <f t="shared" si="66"/>
        <v>16</v>
      </c>
      <c r="V4278" s="13">
        <f>IF(OR(Table1[[#This Row],[7d_positivity_public]]=0,ISBLANK(Table1[[#This Row],[7d_positivity_public]])),"",(Table1[[#This Row],[7d_positivity_public]]-Table1[[#This Row],[7d_positivity_all]])/Table1[[#This Row],[7d_positivity_public]])</f>
        <v>0</v>
      </c>
      <c r="W4278">
        <v>8</v>
      </c>
    </row>
    <row r="4279" spans="1:23" x14ac:dyDescent="0.25">
      <c r="A4279" s="10">
        <v>44488</v>
      </c>
      <c r="B4279">
        <v>1371</v>
      </c>
      <c r="C4279" t="s">
        <v>101</v>
      </c>
      <c r="D4279">
        <v>19</v>
      </c>
      <c r="E4279">
        <v>10</v>
      </c>
      <c r="F4279">
        <v>9</v>
      </c>
      <c r="G4279">
        <v>14</v>
      </c>
      <c r="H4279">
        <v>80</v>
      </c>
      <c r="J4279">
        <v>68</v>
      </c>
      <c r="K4279">
        <v>81</v>
      </c>
      <c r="L4279">
        <v>71</v>
      </c>
      <c r="M4279">
        <v>86</v>
      </c>
      <c r="N4279">
        <v>74</v>
      </c>
      <c r="O4279">
        <v>56</v>
      </c>
      <c r="P4279">
        <v>75</v>
      </c>
      <c r="Q4279">
        <v>60</v>
      </c>
      <c r="R4279">
        <v>83</v>
      </c>
      <c r="T4279" s="34">
        <f>_xlfn.XLOOKUP(B4279,Demog!$A$2:$A$219,Demog!$P$2:$P$219,,,2)</f>
        <v>8720</v>
      </c>
      <c r="U4279" s="34">
        <f t="shared" si="66"/>
        <v>12</v>
      </c>
      <c r="V4279" s="13">
        <f>IF(OR(Table1[[#This Row],[7d_positivity_public]]=0,ISBLANK(Table1[[#This Row],[7d_positivity_public]])),"",(Table1[[#This Row],[7d_positivity_public]]-Table1[[#This Row],[7d_positivity_all]])/Table1[[#This Row],[7d_positivity_public]])</f>
        <v>0.21428571428571427</v>
      </c>
      <c r="W4279">
        <v>11</v>
      </c>
    </row>
    <row r="4280" spans="1:23" x14ac:dyDescent="0.25">
      <c r="A4280" s="10">
        <v>44488</v>
      </c>
      <c r="B4280">
        <v>1372</v>
      </c>
      <c r="C4280" t="s">
        <v>103</v>
      </c>
      <c r="D4280">
        <v>8</v>
      </c>
      <c r="E4280">
        <v>11</v>
      </c>
      <c r="F4280">
        <v>-3</v>
      </c>
      <c r="G4280">
        <v>5</v>
      </c>
      <c r="H4280">
        <v>85</v>
      </c>
      <c r="J4280">
        <v>75</v>
      </c>
      <c r="K4280">
        <v>86</v>
      </c>
      <c r="L4280">
        <v>81</v>
      </c>
      <c r="M4280">
        <v>90</v>
      </c>
      <c r="N4280">
        <v>79</v>
      </c>
      <c r="O4280">
        <v>65</v>
      </c>
      <c r="P4280">
        <v>81</v>
      </c>
      <c r="Q4280">
        <v>72</v>
      </c>
      <c r="R4280">
        <v>88</v>
      </c>
      <c r="T4280" s="34">
        <f>_xlfn.XLOOKUP(B4280,Demog!$A$2:$A$219,Demog!$P$2:$P$219,,,2)</f>
        <v>41482</v>
      </c>
      <c r="U4280" s="34">
        <f t="shared" si="66"/>
        <v>23</v>
      </c>
      <c r="V4280" s="13">
        <f>IF(OR(Table1[[#This Row],[7d_positivity_public]]=0,ISBLANK(Table1[[#This Row],[7d_positivity_public]])),"",(Table1[[#This Row],[7d_positivity_public]]-Table1[[#This Row],[7d_positivity_all]])/Table1[[#This Row],[7d_positivity_public]])</f>
        <v>0</v>
      </c>
      <c r="W4280">
        <v>5</v>
      </c>
    </row>
    <row r="4281" spans="1:23" x14ac:dyDescent="0.25">
      <c r="A4281" s="10">
        <v>44488</v>
      </c>
      <c r="B4281">
        <v>1373</v>
      </c>
      <c r="C4281" t="s">
        <v>106</v>
      </c>
      <c r="D4281">
        <v>4</v>
      </c>
      <c r="E4281">
        <v>21</v>
      </c>
      <c r="F4281">
        <v>-17</v>
      </c>
      <c r="G4281">
        <v>2</v>
      </c>
      <c r="H4281">
        <v>82</v>
      </c>
      <c r="J4281">
        <v>69</v>
      </c>
      <c r="K4281">
        <v>83</v>
      </c>
      <c r="L4281">
        <v>80</v>
      </c>
      <c r="M4281">
        <v>87</v>
      </c>
      <c r="N4281">
        <v>76</v>
      </c>
      <c r="O4281">
        <v>61</v>
      </c>
      <c r="P4281">
        <v>77</v>
      </c>
      <c r="Q4281">
        <v>70</v>
      </c>
      <c r="R4281">
        <v>83</v>
      </c>
      <c r="T4281" s="34">
        <f>_xlfn.XLOOKUP(B4281,Demog!$A$2:$A$219,Demog!$P$2:$P$219,,,2)</f>
        <v>12922</v>
      </c>
      <c r="U4281" s="34">
        <f t="shared" si="66"/>
        <v>4</v>
      </c>
      <c r="V4281" s="13">
        <f>IF(OR(Table1[[#This Row],[7d_positivity_public]]=0,ISBLANK(Table1[[#This Row],[7d_positivity_public]])),"",(Table1[[#This Row],[7d_positivity_public]]-Table1[[#This Row],[7d_positivity_all]])/Table1[[#This Row],[7d_positivity_public]])</f>
        <v>0.5</v>
      </c>
      <c r="W4281">
        <v>1</v>
      </c>
    </row>
    <row r="4282" spans="1:23" x14ac:dyDescent="0.25">
      <c r="A4282" s="10">
        <v>44488</v>
      </c>
      <c r="B4282">
        <v>1374</v>
      </c>
      <c r="C4282" t="s">
        <v>108</v>
      </c>
      <c r="D4282">
        <v>10</v>
      </c>
      <c r="E4282">
        <v>10</v>
      </c>
      <c r="F4282">
        <v>0</v>
      </c>
      <c r="G4282">
        <v>6</v>
      </c>
      <c r="H4282">
        <v>91</v>
      </c>
      <c r="J4282">
        <v>82</v>
      </c>
      <c r="K4282">
        <v>91</v>
      </c>
      <c r="L4282">
        <v>91</v>
      </c>
      <c r="M4282">
        <v>92</v>
      </c>
      <c r="N4282">
        <v>84</v>
      </c>
      <c r="O4282">
        <v>74</v>
      </c>
      <c r="P4282">
        <v>85</v>
      </c>
      <c r="Q4282">
        <v>82</v>
      </c>
      <c r="R4282">
        <v>89</v>
      </c>
      <c r="T4282" s="34">
        <f>_xlfn.XLOOKUP(B4282,Demog!$A$2:$A$219,Demog!$P$2:$P$219,,,2)</f>
        <v>33401</v>
      </c>
      <c r="U4282" s="34">
        <f t="shared" si="66"/>
        <v>23</v>
      </c>
      <c r="V4282" s="13">
        <f>IF(OR(Table1[[#This Row],[7d_positivity_public]]=0,ISBLANK(Table1[[#This Row],[7d_positivity_public]])),"",(Table1[[#This Row],[7d_positivity_public]]-Table1[[#This Row],[7d_positivity_all]])/Table1[[#This Row],[7d_positivity_public]])</f>
        <v>0.16666666666666666</v>
      </c>
      <c r="W4282">
        <v>5</v>
      </c>
    </row>
    <row r="4283" spans="1:23" x14ac:dyDescent="0.25">
      <c r="A4283" s="10">
        <v>44488</v>
      </c>
      <c r="B4283">
        <v>1375</v>
      </c>
      <c r="C4283" t="s">
        <v>110</v>
      </c>
      <c r="D4283">
        <v>13</v>
      </c>
      <c r="E4283">
        <v>11</v>
      </c>
      <c r="F4283">
        <v>2</v>
      </c>
      <c r="G4283">
        <v>6</v>
      </c>
      <c r="H4283">
        <v>88</v>
      </c>
      <c r="J4283">
        <v>75</v>
      </c>
      <c r="K4283">
        <v>89</v>
      </c>
      <c r="L4283">
        <v>88</v>
      </c>
      <c r="M4283">
        <v>90</v>
      </c>
      <c r="N4283">
        <v>81</v>
      </c>
      <c r="O4283">
        <v>64</v>
      </c>
      <c r="P4283">
        <v>82</v>
      </c>
      <c r="Q4283">
        <v>77</v>
      </c>
      <c r="R4283">
        <v>86</v>
      </c>
      <c r="T4283" s="34">
        <f>_xlfn.XLOOKUP(B4283,Demog!$A$2:$A$219,Demog!$P$2:$P$219,,,2)</f>
        <v>38661</v>
      </c>
      <c r="U4283" s="34">
        <f t="shared" si="66"/>
        <v>35</v>
      </c>
      <c r="V4283" s="13">
        <f>IF(OR(Table1[[#This Row],[7d_positivity_public]]=0,ISBLANK(Table1[[#This Row],[7d_positivity_public]])),"",(Table1[[#This Row],[7d_positivity_public]]-Table1[[#This Row],[7d_positivity_all]])/Table1[[#This Row],[7d_positivity_public]])</f>
        <v>0</v>
      </c>
      <c r="W4283">
        <v>6</v>
      </c>
    </row>
    <row r="4284" spans="1:23" x14ac:dyDescent="0.25">
      <c r="A4284" s="10">
        <v>44488</v>
      </c>
      <c r="B4284">
        <v>1376</v>
      </c>
      <c r="C4284" t="s">
        <v>112</v>
      </c>
      <c r="D4284">
        <v>14</v>
      </c>
      <c r="E4284">
        <v>14</v>
      </c>
      <c r="F4284">
        <v>0</v>
      </c>
      <c r="G4284">
        <v>11</v>
      </c>
      <c r="H4284">
        <v>83</v>
      </c>
      <c r="J4284">
        <v>72</v>
      </c>
      <c r="K4284">
        <v>83</v>
      </c>
      <c r="L4284">
        <v>81</v>
      </c>
      <c r="M4284">
        <v>86</v>
      </c>
      <c r="N4284">
        <v>74</v>
      </c>
      <c r="O4284">
        <v>60</v>
      </c>
      <c r="P4284">
        <v>75</v>
      </c>
      <c r="Q4284">
        <v>71</v>
      </c>
      <c r="R4284">
        <v>82</v>
      </c>
      <c r="T4284" s="34">
        <f>_xlfn.XLOOKUP(B4284,Demog!$A$2:$A$219,Demog!$P$2:$P$219,,,2)</f>
        <v>34796</v>
      </c>
      <c r="U4284" s="34">
        <f t="shared" si="66"/>
        <v>34</v>
      </c>
      <c r="V4284" s="13">
        <f>IF(OR(Table1[[#This Row],[7d_positivity_public]]=0,ISBLANK(Table1[[#This Row],[7d_positivity_public]])),"",(Table1[[#This Row],[7d_positivity_public]]-Table1[[#This Row],[7d_positivity_all]])/Table1[[#This Row],[7d_positivity_public]])</f>
        <v>0.18181818181818182</v>
      </c>
      <c r="W4284">
        <v>9</v>
      </c>
    </row>
    <row r="4285" spans="1:23" x14ac:dyDescent="0.25">
      <c r="A4285" s="10">
        <v>44488</v>
      </c>
      <c r="B4285">
        <v>1377</v>
      </c>
      <c r="C4285" t="s">
        <v>114</v>
      </c>
      <c r="D4285">
        <v>11</v>
      </c>
      <c r="E4285">
        <v>7</v>
      </c>
      <c r="F4285">
        <v>4</v>
      </c>
      <c r="G4285">
        <v>8</v>
      </c>
      <c r="H4285">
        <v>89</v>
      </c>
      <c r="J4285">
        <v>86</v>
      </c>
      <c r="K4285">
        <v>89</v>
      </c>
      <c r="L4285">
        <v>86</v>
      </c>
      <c r="M4285">
        <v>92</v>
      </c>
      <c r="N4285">
        <v>84</v>
      </c>
      <c r="O4285">
        <v>78</v>
      </c>
      <c r="P4285">
        <v>85</v>
      </c>
      <c r="Q4285">
        <v>79</v>
      </c>
      <c r="R4285">
        <v>90</v>
      </c>
      <c r="T4285" s="34">
        <f>_xlfn.XLOOKUP(B4285,Demog!$A$2:$A$219,Demog!$P$2:$P$219,,,2)</f>
        <v>24900</v>
      </c>
      <c r="U4285" s="34">
        <f t="shared" si="66"/>
        <v>19</v>
      </c>
      <c r="V4285" s="13">
        <f>IF(OR(Table1[[#This Row],[7d_positivity_public]]=0,ISBLANK(Table1[[#This Row],[7d_positivity_public]])),"",(Table1[[#This Row],[7d_positivity_public]]-Table1[[#This Row],[7d_positivity_all]])/Table1[[#This Row],[7d_positivity_public]])</f>
        <v>0.125</v>
      </c>
      <c r="W4285">
        <v>7</v>
      </c>
    </row>
    <row r="4286" spans="1:23" x14ac:dyDescent="0.25">
      <c r="A4286" s="10">
        <v>44488</v>
      </c>
      <c r="B4286">
        <v>1380</v>
      </c>
      <c r="C4286" t="s">
        <v>116</v>
      </c>
      <c r="D4286">
        <v>9</v>
      </c>
      <c r="E4286">
        <v>1</v>
      </c>
      <c r="F4286">
        <v>8</v>
      </c>
      <c r="G4286">
        <v>4</v>
      </c>
      <c r="H4286">
        <v>87</v>
      </c>
      <c r="J4286">
        <v>78</v>
      </c>
      <c r="K4286">
        <v>87</v>
      </c>
      <c r="L4286">
        <v>80</v>
      </c>
      <c r="M4286">
        <v>91</v>
      </c>
      <c r="N4286">
        <v>82</v>
      </c>
      <c r="O4286">
        <v>70</v>
      </c>
      <c r="P4286">
        <v>83</v>
      </c>
      <c r="Q4286">
        <v>73</v>
      </c>
      <c r="R4286">
        <v>88</v>
      </c>
      <c r="T4286" s="34">
        <f>_xlfn.XLOOKUP(B4286,Demog!$A$2:$A$219,Demog!$P$2:$P$219,,,2)</f>
        <v>12110</v>
      </c>
      <c r="U4286" s="34">
        <f t="shared" si="66"/>
        <v>8</v>
      </c>
      <c r="V4286" s="13">
        <f>IF(OR(Table1[[#This Row],[7d_positivity_public]]=0,ISBLANK(Table1[[#This Row],[7d_positivity_public]])),"",(Table1[[#This Row],[7d_positivity_public]]-Table1[[#This Row],[7d_positivity_all]])/Table1[[#This Row],[7d_positivity_public]])</f>
        <v>0.25</v>
      </c>
      <c r="W4286">
        <v>3</v>
      </c>
    </row>
    <row r="4287" spans="1:23" x14ac:dyDescent="0.25">
      <c r="A4287" s="10">
        <v>44488</v>
      </c>
      <c r="B4287">
        <v>1390</v>
      </c>
      <c r="C4287" t="s">
        <v>118</v>
      </c>
      <c r="D4287">
        <v>37</v>
      </c>
      <c r="E4287">
        <v>24</v>
      </c>
      <c r="F4287">
        <v>13</v>
      </c>
      <c r="G4287">
        <v>19</v>
      </c>
      <c r="H4287">
        <v>71</v>
      </c>
      <c r="J4287">
        <v>42</v>
      </c>
      <c r="K4287">
        <v>73</v>
      </c>
      <c r="L4287">
        <v>59</v>
      </c>
      <c r="M4287">
        <v>82</v>
      </c>
      <c r="N4287">
        <v>64</v>
      </c>
      <c r="O4287">
        <v>33</v>
      </c>
      <c r="P4287">
        <v>66</v>
      </c>
      <c r="Q4287">
        <v>48</v>
      </c>
      <c r="R4287">
        <v>77</v>
      </c>
      <c r="T4287" s="34">
        <f>_xlfn.XLOOKUP(B4287,Demog!$A$2:$A$219,Demog!$P$2:$P$219,,,2)</f>
        <v>7285</v>
      </c>
      <c r="U4287" s="34">
        <f t="shared" si="66"/>
        <v>19</v>
      </c>
      <c r="V4287" s="13">
        <f>IF(OR(Table1[[#This Row],[7d_positivity_public]]=0,ISBLANK(Table1[[#This Row],[7d_positivity_public]])),"",(Table1[[#This Row],[7d_positivity_public]]-Table1[[#This Row],[7d_positivity_all]])/Table1[[#This Row],[7d_positivity_public]])</f>
        <v>5.2631578947368418E-2</v>
      </c>
      <c r="W4287">
        <v>18</v>
      </c>
    </row>
    <row r="4288" spans="1:23" x14ac:dyDescent="0.25">
      <c r="A4288" s="10">
        <v>44488</v>
      </c>
      <c r="B4288">
        <v>1420</v>
      </c>
      <c r="C4288" t="s">
        <v>120</v>
      </c>
      <c r="D4288">
        <v>16</v>
      </c>
      <c r="E4288">
        <v>27</v>
      </c>
      <c r="F4288">
        <v>-11</v>
      </c>
      <c r="G4288">
        <v>9</v>
      </c>
      <c r="H4288">
        <v>79</v>
      </c>
      <c r="J4288">
        <v>64</v>
      </c>
      <c r="K4288">
        <v>81</v>
      </c>
      <c r="L4288">
        <v>70</v>
      </c>
      <c r="M4288">
        <v>87</v>
      </c>
      <c r="N4288">
        <v>74</v>
      </c>
      <c r="O4288">
        <v>55</v>
      </c>
      <c r="P4288">
        <v>75</v>
      </c>
      <c r="Q4288">
        <v>61</v>
      </c>
      <c r="R4288">
        <v>83</v>
      </c>
      <c r="T4288" s="34">
        <f>_xlfn.XLOOKUP(B4288,Demog!$A$2:$A$219,Demog!$P$2:$P$219,,,2)</f>
        <v>33648</v>
      </c>
      <c r="U4288" s="34">
        <f t="shared" si="66"/>
        <v>38</v>
      </c>
      <c r="V4288" s="13">
        <f>IF(OR(Table1[[#This Row],[7d_positivity_public]]=0,ISBLANK(Table1[[#This Row],[7d_positivity_public]])),"",(Table1[[#This Row],[7d_positivity_public]]-Table1[[#This Row],[7d_positivity_all]])/Table1[[#This Row],[7d_positivity_public]])</f>
        <v>0</v>
      </c>
      <c r="W4288">
        <v>9</v>
      </c>
    </row>
    <row r="4289" spans="1:23" x14ac:dyDescent="0.25">
      <c r="A4289" s="10">
        <v>44488</v>
      </c>
      <c r="B4289">
        <v>1431</v>
      </c>
      <c r="C4289" t="s">
        <v>226</v>
      </c>
      <c r="D4289">
        <v>12</v>
      </c>
      <c r="E4289">
        <v>13</v>
      </c>
      <c r="F4289">
        <v>-1</v>
      </c>
      <c r="G4289">
        <v>6</v>
      </c>
      <c r="H4289">
        <v>85</v>
      </c>
      <c r="J4289">
        <v>77</v>
      </c>
      <c r="K4289">
        <v>86</v>
      </c>
      <c r="L4289">
        <v>81</v>
      </c>
      <c r="M4289">
        <v>91</v>
      </c>
      <c r="N4289">
        <v>78</v>
      </c>
      <c r="O4289">
        <v>66</v>
      </c>
      <c r="P4289">
        <v>79</v>
      </c>
      <c r="Q4289">
        <v>70</v>
      </c>
      <c r="R4289">
        <v>87</v>
      </c>
      <c r="T4289" s="34">
        <f>_xlfn.XLOOKUP(B4289,Demog!$A$2:$A$219,Demog!$P$2:$P$219,,,2)</f>
        <v>44714</v>
      </c>
      <c r="U4289" s="34">
        <f t="shared" si="66"/>
        <v>38</v>
      </c>
      <c r="V4289" s="13">
        <f>IF(OR(Table1[[#This Row],[7d_positivity_public]]=0,ISBLANK(Table1[[#This Row],[7d_positivity_public]])),"",(Table1[[#This Row],[7d_positivity_public]]-Table1[[#This Row],[7d_positivity_all]])/Table1[[#This Row],[7d_positivity_public]])</f>
        <v>0</v>
      </c>
      <c r="W4289">
        <v>6</v>
      </c>
    </row>
    <row r="4290" spans="1:23" x14ac:dyDescent="0.25">
      <c r="A4290" s="10">
        <v>44488</v>
      </c>
      <c r="B4290">
        <v>1432</v>
      </c>
      <c r="C4290" t="s">
        <v>227</v>
      </c>
      <c r="D4290">
        <v>12</v>
      </c>
      <c r="E4290">
        <v>15</v>
      </c>
      <c r="F4290">
        <v>-3</v>
      </c>
      <c r="G4290">
        <v>6</v>
      </c>
      <c r="H4290">
        <v>93</v>
      </c>
      <c r="J4290">
        <v>88</v>
      </c>
      <c r="K4290">
        <v>93</v>
      </c>
      <c r="L4290">
        <v>93</v>
      </c>
      <c r="M4290">
        <v>93</v>
      </c>
      <c r="N4290">
        <v>87</v>
      </c>
      <c r="O4290">
        <v>80</v>
      </c>
      <c r="P4290">
        <v>87</v>
      </c>
      <c r="Q4290">
        <v>84</v>
      </c>
      <c r="R4290">
        <v>90</v>
      </c>
      <c r="T4290" s="34">
        <f>_xlfn.XLOOKUP(B4290,Demog!$A$2:$A$219,Demog!$P$2:$P$219,,,2)</f>
        <v>48587</v>
      </c>
      <c r="U4290" s="34">
        <f t="shared" ref="U4290:U4353" si="67">ROUND(T4290*D4290/100000*7,0)</f>
        <v>41</v>
      </c>
      <c r="V4290" s="13">
        <f>IF(OR(Table1[[#This Row],[7d_positivity_public]]=0,ISBLANK(Table1[[#This Row],[7d_positivity_public]])),"",(Table1[[#This Row],[7d_positivity_public]]-Table1[[#This Row],[7d_positivity_all]])/Table1[[#This Row],[7d_positivity_public]])</f>
        <v>0</v>
      </c>
      <c r="W4290">
        <v>6</v>
      </c>
    </row>
    <row r="4291" spans="1:23" x14ac:dyDescent="0.25">
      <c r="A4291" s="10">
        <v>44488</v>
      </c>
      <c r="B4291">
        <v>1433</v>
      </c>
      <c r="C4291" t="s">
        <v>122</v>
      </c>
      <c r="D4291">
        <v>14</v>
      </c>
      <c r="E4291">
        <v>16</v>
      </c>
      <c r="F4291">
        <v>-2</v>
      </c>
      <c r="G4291">
        <v>12</v>
      </c>
      <c r="H4291">
        <v>81</v>
      </c>
      <c r="J4291">
        <v>66</v>
      </c>
      <c r="K4291">
        <v>82</v>
      </c>
      <c r="L4291">
        <v>72</v>
      </c>
      <c r="M4291">
        <v>87</v>
      </c>
      <c r="N4291">
        <v>74</v>
      </c>
      <c r="O4291">
        <v>54</v>
      </c>
      <c r="P4291">
        <v>75</v>
      </c>
      <c r="Q4291">
        <v>62</v>
      </c>
      <c r="R4291">
        <v>83</v>
      </c>
      <c r="T4291" s="34">
        <f>_xlfn.XLOOKUP(B4291,Demog!$A$2:$A$219,Demog!$P$2:$P$219,,,2)</f>
        <v>19986</v>
      </c>
      <c r="U4291" s="34">
        <f t="shared" si="67"/>
        <v>20</v>
      </c>
      <c r="V4291" s="13">
        <f>IF(OR(Table1[[#This Row],[7d_positivity_public]]=0,ISBLANK(Table1[[#This Row],[7d_positivity_public]])),"",(Table1[[#This Row],[7d_positivity_public]]-Table1[[#This Row],[7d_positivity_all]])/Table1[[#This Row],[7d_positivity_public]])</f>
        <v>8.3333333333333329E-2</v>
      </c>
      <c r="W4291">
        <v>11</v>
      </c>
    </row>
    <row r="4292" spans="1:23" x14ac:dyDescent="0.25">
      <c r="A4292" s="10">
        <v>44488</v>
      </c>
      <c r="B4292">
        <v>1490</v>
      </c>
      <c r="C4292" t="s">
        <v>124</v>
      </c>
      <c r="D4292">
        <v>19</v>
      </c>
      <c r="E4292">
        <v>22</v>
      </c>
      <c r="F4292">
        <v>-3</v>
      </c>
      <c r="G4292">
        <v>11</v>
      </c>
      <c r="H4292">
        <v>80</v>
      </c>
      <c r="J4292">
        <v>70</v>
      </c>
      <c r="K4292">
        <v>81</v>
      </c>
      <c r="L4292">
        <v>73</v>
      </c>
      <c r="M4292">
        <v>86</v>
      </c>
      <c r="N4292">
        <v>72</v>
      </c>
      <c r="O4292">
        <v>54</v>
      </c>
      <c r="P4292">
        <v>73</v>
      </c>
      <c r="Q4292">
        <v>61</v>
      </c>
      <c r="R4292">
        <v>82</v>
      </c>
      <c r="T4292" s="34">
        <f>_xlfn.XLOOKUP(B4292,Demog!$A$2:$A$219,Demog!$P$2:$P$219,,,2)</f>
        <v>10855</v>
      </c>
      <c r="U4292" s="34">
        <f t="shared" si="67"/>
        <v>14</v>
      </c>
      <c r="V4292" s="13">
        <f>IF(OR(Table1[[#This Row],[7d_positivity_public]]=0,ISBLANK(Table1[[#This Row],[7d_positivity_public]])),"",(Table1[[#This Row],[7d_positivity_public]]-Table1[[#This Row],[7d_positivity_all]])/Table1[[#This Row],[7d_positivity_public]])</f>
        <v>9.0909090909090912E-2</v>
      </c>
      <c r="W4292">
        <v>10</v>
      </c>
    </row>
    <row r="4293" spans="1:23" x14ac:dyDescent="0.25">
      <c r="A4293" s="10">
        <v>44488</v>
      </c>
      <c r="B4293">
        <v>2121</v>
      </c>
      <c r="C4293" t="s">
        <v>126</v>
      </c>
      <c r="D4293">
        <v>32</v>
      </c>
      <c r="E4293">
        <v>34</v>
      </c>
      <c r="F4293">
        <v>-2</v>
      </c>
      <c r="G4293">
        <v>8</v>
      </c>
      <c r="H4293">
        <v>83</v>
      </c>
      <c r="J4293">
        <v>73</v>
      </c>
      <c r="K4293">
        <v>84</v>
      </c>
      <c r="L4293">
        <v>78</v>
      </c>
      <c r="M4293">
        <v>89</v>
      </c>
      <c r="N4293">
        <v>77</v>
      </c>
      <c r="O4293">
        <v>65</v>
      </c>
      <c r="P4293">
        <v>78</v>
      </c>
      <c r="Q4293">
        <v>70</v>
      </c>
      <c r="R4293">
        <v>86</v>
      </c>
      <c r="T4293" s="34">
        <f>_xlfn.XLOOKUP(B4293,Demog!$A$2:$A$219,Demog!$P$2:$P$219,,,2)</f>
        <v>51241</v>
      </c>
      <c r="U4293" s="34">
        <f t="shared" si="67"/>
        <v>115</v>
      </c>
      <c r="V4293" s="13">
        <f>IF(OR(Table1[[#This Row],[7d_positivity_public]]=0,ISBLANK(Table1[[#This Row],[7d_positivity_public]])),"",(Table1[[#This Row],[7d_positivity_public]]-Table1[[#This Row],[7d_positivity_all]])/Table1[[#This Row],[7d_positivity_public]])</f>
        <v>0.125</v>
      </c>
      <c r="W4293">
        <v>7</v>
      </c>
    </row>
    <row r="4294" spans="1:23" x14ac:dyDescent="0.25">
      <c r="A4294" s="10">
        <v>44488</v>
      </c>
      <c r="B4294">
        <v>2122</v>
      </c>
      <c r="C4294" t="s">
        <v>128</v>
      </c>
      <c r="D4294">
        <v>29</v>
      </c>
      <c r="E4294">
        <v>33</v>
      </c>
      <c r="F4294">
        <v>-4</v>
      </c>
      <c r="G4294">
        <v>10</v>
      </c>
      <c r="H4294">
        <v>76</v>
      </c>
      <c r="J4294">
        <v>63</v>
      </c>
      <c r="K4294">
        <v>77</v>
      </c>
      <c r="L4294">
        <v>70</v>
      </c>
      <c r="M4294">
        <v>84</v>
      </c>
      <c r="N4294">
        <v>69</v>
      </c>
      <c r="O4294">
        <v>52</v>
      </c>
      <c r="P4294">
        <v>70</v>
      </c>
      <c r="Q4294">
        <v>61</v>
      </c>
      <c r="R4294">
        <v>80</v>
      </c>
      <c r="T4294" s="34">
        <f>_xlfn.XLOOKUP(B4294,Demog!$A$2:$A$219,Demog!$P$2:$P$219,,,2)</f>
        <v>41936</v>
      </c>
      <c r="U4294" s="34">
        <f t="shared" si="67"/>
        <v>85</v>
      </c>
      <c r="V4294" s="13">
        <f>IF(OR(Table1[[#This Row],[7d_positivity_public]]=0,ISBLANK(Table1[[#This Row],[7d_positivity_public]])),"",(Table1[[#This Row],[7d_positivity_public]]-Table1[[#This Row],[7d_positivity_all]])/Table1[[#This Row],[7d_positivity_public]])</f>
        <v>0.1</v>
      </c>
      <c r="W4294">
        <v>9</v>
      </c>
    </row>
    <row r="4295" spans="1:23" x14ac:dyDescent="0.25">
      <c r="A4295" s="10">
        <v>44488</v>
      </c>
      <c r="B4295">
        <v>2131</v>
      </c>
      <c r="C4295" t="s">
        <v>129</v>
      </c>
      <c r="D4295">
        <v>41</v>
      </c>
      <c r="E4295">
        <v>33</v>
      </c>
      <c r="F4295">
        <v>8</v>
      </c>
      <c r="G4295">
        <v>13</v>
      </c>
      <c r="H4295">
        <v>83</v>
      </c>
      <c r="J4295">
        <v>73</v>
      </c>
      <c r="K4295">
        <v>83</v>
      </c>
      <c r="L4295">
        <v>80</v>
      </c>
      <c r="M4295">
        <v>87</v>
      </c>
      <c r="N4295">
        <v>75</v>
      </c>
      <c r="O4295">
        <v>63</v>
      </c>
      <c r="P4295">
        <v>76</v>
      </c>
      <c r="Q4295">
        <v>71</v>
      </c>
      <c r="R4295">
        <v>83</v>
      </c>
      <c r="T4295" s="34">
        <f>_xlfn.XLOOKUP(B4295,Demog!$A$2:$A$219,Demog!$P$2:$P$219,,,2)</f>
        <v>22754</v>
      </c>
      <c r="U4295" s="34">
        <f t="shared" si="67"/>
        <v>65</v>
      </c>
      <c r="V4295" s="13">
        <f>IF(OR(Table1[[#This Row],[7d_positivity_public]]=0,ISBLANK(Table1[[#This Row],[7d_positivity_public]])),"",(Table1[[#This Row],[7d_positivity_public]]-Table1[[#This Row],[7d_positivity_all]])/Table1[[#This Row],[7d_positivity_public]])</f>
        <v>0.15384615384615385</v>
      </c>
      <c r="W4295">
        <v>11</v>
      </c>
    </row>
    <row r="4296" spans="1:23" x14ac:dyDescent="0.25">
      <c r="A4296" s="10">
        <v>44488</v>
      </c>
      <c r="B4296">
        <v>2132</v>
      </c>
      <c r="C4296" t="s">
        <v>130</v>
      </c>
      <c r="D4296">
        <v>31</v>
      </c>
      <c r="E4296">
        <v>21</v>
      </c>
      <c r="F4296">
        <v>10</v>
      </c>
      <c r="G4296">
        <v>10</v>
      </c>
      <c r="H4296">
        <v>85</v>
      </c>
      <c r="J4296">
        <v>80</v>
      </c>
      <c r="K4296">
        <v>86</v>
      </c>
      <c r="L4296">
        <v>83</v>
      </c>
      <c r="M4296">
        <v>89</v>
      </c>
      <c r="N4296">
        <v>80</v>
      </c>
      <c r="O4296">
        <v>71</v>
      </c>
      <c r="P4296">
        <v>81</v>
      </c>
      <c r="Q4296">
        <v>76</v>
      </c>
      <c r="R4296">
        <v>86</v>
      </c>
      <c r="T4296" s="34">
        <f>_xlfn.XLOOKUP(B4296,Demog!$A$2:$A$219,Demog!$P$2:$P$219,,,2)</f>
        <v>35584</v>
      </c>
      <c r="U4296" s="34">
        <f t="shared" si="67"/>
        <v>77</v>
      </c>
      <c r="V4296" s="13">
        <f>IF(OR(Table1[[#This Row],[7d_positivity_public]]=0,ISBLANK(Table1[[#This Row],[7d_positivity_public]])),"",(Table1[[#This Row],[7d_positivity_public]]-Table1[[#This Row],[7d_positivity_all]])/Table1[[#This Row],[7d_positivity_public]])</f>
        <v>0.2</v>
      </c>
      <c r="W4296">
        <v>8</v>
      </c>
    </row>
    <row r="4297" spans="1:23" x14ac:dyDescent="0.25">
      <c r="A4297" s="10">
        <v>44488</v>
      </c>
      <c r="B4297">
        <v>2133</v>
      </c>
      <c r="C4297" t="s">
        <v>131</v>
      </c>
      <c r="D4297">
        <v>18</v>
      </c>
      <c r="E4297">
        <v>13</v>
      </c>
      <c r="F4297">
        <v>5</v>
      </c>
      <c r="G4297">
        <v>9</v>
      </c>
      <c r="H4297">
        <v>90</v>
      </c>
      <c r="J4297">
        <v>80</v>
      </c>
      <c r="K4297">
        <v>91</v>
      </c>
      <c r="L4297">
        <v>90</v>
      </c>
      <c r="M4297">
        <v>91</v>
      </c>
      <c r="N4297">
        <v>83</v>
      </c>
      <c r="O4297">
        <v>69</v>
      </c>
      <c r="P4297">
        <v>84</v>
      </c>
      <c r="Q4297">
        <v>82</v>
      </c>
      <c r="R4297">
        <v>88</v>
      </c>
      <c r="T4297" s="34">
        <f>_xlfn.XLOOKUP(B4297,Demog!$A$2:$A$219,Demog!$P$2:$P$219,,,2)</f>
        <v>58511</v>
      </c>
      <c r="U4297" s="34">
        <f t="shared" si="67"/>
        <v>74</v>
      </c>
      <c r="V4297" s="13">
        <f>IF(OR(Table1[[#This Row],[7d_positivity_public]]=0,ISBLANK(Table1[[#This Row],[7d_positivity_public]])),"",(Table1[[#This Row],[7d_positivity_public]]-Table1[[#This Row],[7d_positivity_all]])/Table1[[#This Row],[7d_positivity_public]])</f>
        <v>0.22222222222222221</v>
      </c>
      <c r="W4297">
        <v>7</v>
      </c>
    </row>
    <row r="4298" spans="1:23" x14ac:dyDescent="0.25">
      <c r="A4298" s="10">
        <v>44488</v>
      </c>
      <c r="B4298">
        <v>2134</v>
      </c>
      <c r="C4298" t="s">
        <v>132</v>
      </c>
      <c r="D4298">
        <v>42</v>
      </c>
      <c r="E4298">
        <v>26</v>
      </c>
      <c r="F4298">
        <v>16</v>
      </c>
      <c r="G4298">
        <v>15</v>
      </c>
      <c r="H4298">
        <v>85</v>
      </c>
      <c r="J4298">
        <v>71</v>
      </c>
      <c r="K4298">
        <v>87</v>
      </c>
      <c r="L4298">
        <v>87</v>
      </c>
      <c r="M4298">
        <v>87</v>
      </c>
      <c r="N4298">
        <v>78</v>
      </c>
      <c r="O4298">
        <v>59</v>
      </c>
      <c r="P4298">
        <v>80</v>
      </c>
      <c r="Q4298">
        <v>78</v>
      </c>
      <c r="R4298">
        <v>83</v>
      </c>
      <c r="T4298" s="34">
        <f>_xlfn.XLOOKUP(B4298,Demog!$A$2:$A$219,Demog!$P$2:$P$219,,,2)</f>
        <v>24836</v>
      </c>
      <c r="U4298" s="34">
        <f t="shared" si="67"/>
        <v>73</v>
      </c>
      <c r="V4298" s="13">
        <f>IF(OR(Table1[[#This Row],[7d_positivity_public]]=0,ISBLANK(Table1[[#This Row],[7d_positivity_public]])),"",(Table1[[#This Row],[7d_positivity_public]]-Table1[[#This Row],[7d_positivity_all]])/Table1[[#This Row],[7d_positivity_public]])</f>
        <v>0.26666666666666666</v>
      </c>
      <c r="W4298">
        <v>11</v>
      </c>
    </row>
    <row r="4299" spans="1:23" x14ac:dyDescent="0.25">
      <c r="A4299" s="10">
        <v>44488</v>
      </c>
      <c r="B4299">
        <v>2141</v>
      </c>
      <c r="C4299" t="s">
        <v>133</v>
      </c>
      <c r="D4299">
        <v>17</v>
      </c>
      <c r="E4299">
        <v>26</v>
      </c>
      <c r="F4299">
        <v>-9</v>
      </c>
      <c r="G4299">
        <v>6</v>
      </c>
      <c r="H4299">
        <v>81</v>
      </c>
      <c r="J4299">
        <v>73</v>
      </c>
      <c r="K4299">
        <v>81</v>
      </c>
      <c r="L4299">
        <v>75</v>
      </c>
      <c r="M4299">
        <v>88</v>
      </c>
      <c r="N4299">
        <v>74</v>
      </c>
      <c r="O4299">
        <v>62</v>
      </c>
      <c r="P4299">
        <v>75</v>
      </c>
      <c r="Q4299">
        <v>67</v>
      </c>
      <c r="R4299">
        <v>84</v>
      </c>
      <c r="T4299" s="34">
        <f>_xlfn.XLOOKUP(B4299,Demog!$A$2:$A$219,Demog!$P$2:$P$219,,,2)</f>
        <v>26303</v>
      </c>
      <c r="U4299" s="34">
        <f t="shared" si="67"/>
        <v>31</v>
      </c>
      <c r="V4299" s="13">
        <f>IF(OR(Table1[[#This Row],[7d_positivity_public]]=0,ISBLANK(Table1[[#This Row],[7d_positivity_public]])),"",(Table1[[#This Row],[7d_positivity_public]]-Table1[[#This Row],[7d_positivity_all]])/Table1[[#This Row],[7d_positivity_public]])</f>
        <v>0</v>
      </c>
      <c r="W4299">
        <v>6</v>
      </c>
    </row>
    <row r="4300" spans="1:23" x14ac:dyDescent="0.25">
      <c r="A4300" s="10">
        <v>44488</v>
      </c>
      <c r="B4300">
        <v>2142</v>
      </c>
      <c r="C4300" t="s">
        <v>134</v>
      </c>
      <c r="D4300">
        <v>19</v>
      </c>
      <c r="E4300">
        <v>12</v>
      </c>
      <c r="F4300">
        <v>7</v>
      </c>
      <c r="G4300">
        <v>8</v>
      </c>
      <c r="H4300">
        <v>79</v>
      </c>
      <c r="J4300">
        <v>71</v>
      </c>
      <c r="K4300">
        <v>80</v>
      </c>
      <c r="L4300">
        <v>75</v>
      </c>
      <c r="M4300">
        <v>85</v>
      </c>
      <c r="N4300">
        <v>73</v>
      </c>
      <c r="O4300">
        <v>61</v>
      </c>
      <c r="P4300">
        <v>74</v>
      </c>
      <c r="Q4300">
        <v>67</v>
      </c>
      <c r="R4300">
        <v>81</v>
      </c>
      <c r="T4300" s="34">
        <f>_xlfn.XLOOKUP(B4300,Demog!$A$2:$A$219,Demog!$P$2:$P$219,,,2)</f>
        <v>16854</v>
      </c>
      <c r="U4300" s="34">
        <f t="shared" si="67"/>
        <v>22</v>
      </c>
      <c r="V4300" s="13">
        <f>IF(OR(Table1[[#This Row],[7d_positivity_public]]=0,ISBLANK(Table1[[#This Row],[7d_positivity_public]])),"",(Table1[[#This Row],[7d_positivity_public]]-Table1[[#This Row],[7d_positivity_all]])/Table1[[#This Row],[7d_positivity_public]])</f>
        <v>0.125</v>
      </c>
      <c r="W4300">
        <v>7</v>
      </c>
    </row>
    <row r="4301" spans="1:23" x14ac:dyDescent="0.25">
      <c r="A4301" s="10">
        <v>44488</v>
      </c>
      <c r="B4301">
        <v>2150</v>
      </c>
      <c r="C4301" t="s">
        <v>135</v>
      </c>
      <c r="D4301">
        <v>5</v>
      </c>
      <c r="E4301">
        <v>17</v>
      </c>
      <c r="F4301">
        <v>-12</v>
      </c>
      <c r="G4301">
        <v>4</v>
      </c>
      <c r="H4301">
        <v>83</v>
      </c>
      <c r="J4301">
        <v>67</v>
      </c>
      <c r="K4301">
        <v>84</v>
      </c>
      <c r="L4301">
        <v>76</v>
      </c>
      <c r="M4301">
        <v>90</v>
      </c>
      <c r="N4301">
        <v>77</v>
      </c>
      <c r="O4301">
        <v>58</v>
      </c>
      <c r="P4301">
        <v>78</v>
      </c>
      <c r="Q4301">
        <v>66</v>
      </c>
      <c r="R4301">
        <v>87</v>
      </c>
      <c r="T4301" s="34">
        <f>_xlfn.XLOOKUP(B4301,Demog!$A$2:$A$219,Demog!$P$2:$P$219,,,2)</f>
        <v>9696</v>
      </c>
      <c r="U4301" s="34">
        <f t="shared" si="67"/>
        <v>3</v>
      </c>
      <c r="V4301" s="13">
        <f>IF(OR(Table1[[#This Row],[7d_positivity_public]]=0,ISBLANK(Table1[[#This Row],[7d_positivity_public]])),"",(Table1[[#This Row],[7d_positivity_public]]-Table1[[#This Row],[7d_positivity_all]])/Table1[[#This Row],[7d_positivity_public]])</f>
        <v>0</v>
      </c>
      <c r="W4301">
        <v>4</v>
      </c>
    </row>
    <row r="4302" spans="1:23" x14ac:dyDescent="0.25">
      <c r="A4302" s="10">
        <v>44488</v>
      </c>
      <c r="B4302">
        <v>2210</v>
      </c>
      <c r="C4302" t="s">
        <v>136</v>
      </c>
      <c r="D4302">
        <v>7</v>
      </c>
      <c r="E4302">
        <v>9</v>
      </c>
      <c r="F4302">
        <v>-2</v>
      </c>
      <c r="G4302">
        <v>4</v>
      </c>
      <c r="H4302">
        <v>92</v>
      </c>
      <c r="J4302">
        <v>89</v>
      </c>
      <c r="K4302">
        <v>92</v>
      </c>
      <c r="L4302">
        <v>93</v>
      </c>
      <c r="M4302">
        <v>91</v>
      </c>
      <c r="N4302">
        <v>87</v>
      </c>
      <c r="O4302">
        <v>82</v>
      </c>
      <c r="P4302">
        <v>88</v>
      </c>
      <c r="Q4302">
        <v>87</v>
      </c>
      <c r="R4302">
        <v>88</v>
      </c>
      <c r="T4302" s="34">
        <f>_xlfn.XLOOKUP(B4302,Demog!$A$2:$A$219,Demog!$P$2:$P$219,,,2)</f>
        <v>70996</v>
      </c>
      <c r="U4302" s="34">
        <f t="shared" si="67"/>
        <v>35</v>
      </c>
      <c r="V4302" s="13">
        <f>IF(OR(Table1[[#This Row],[7d_positivity_public]]=0,ISBLANK(Table1[[#This Row],[7d_positivity_public]])),"",(Table1[[#This Row],[7d_positivity_public]]-Table1[[#This Row],[7d_positivity_all]])/Table1[[#This Row],[7d_positivity_public]])</f>
        <v>0.25</v>
      </c>
      <c r="W4302">
        <v>3</v>
      </c>
    </row>
    <row r="4303" spans="1:23" x14ac:dyDescent="0.25">
      <c r="A4303" s="10">
        <v>44488</v>
      </c>
      <c r="B4303">
        <v>2221</v>
      </c>
      <c r="C4303" t="s">
        <v>137</v>
      </c>
      <c r="D4303">
        <v>6</v>
      </c>
      <c r="E4303">
        <v>6</v>
      </c>
      <c r="F4303">
        <v>0</v>
      </c>
      <c r="G4303">
        <v>3</v>
      </c>
      <c r="H4303">
        <v>94</v>
      </c>
      <c r="J4303">
        <v>91</v>
      </c>
      <c r="K4303">
        <v>94</v>
      </c>
      <c r="L4303">
        <v>97</v>
      </c>
      <c r="M4303">
        <v>91</v>
      </c>
      <c r="N4303">
        <v>90</v>
      </c>
      <c r="O4303">
        <v>85</v>
      </c>
      <c r="P4303">
        <v>90</v>
      </c>
      <c r="Q4303">
        <v>91</v>
      </c>
      <c r="R4303">
        <v>88</v>
      </c>
      <c r="T4303" s="34">
        <f>_xlfn.XLOOKUP(B4303,Demog!$A$2:$A$219,Demog!$P$2:$P$219,,,2)</f>
        <v>47161</v>
      </c>
      <c r="U4303" s="34">
        <f t="shared" si="67"/>
        <v>20</v>
      </c>
      <c r="V4303" s="13">
        <f>IF(OR(Table1[[#This Row],[7d_positivity_public]]=0,ISBLANK(Table1[[#This Row],[7d_positivity_public]])),"",(Table1[[#This Row],[7d_positivity_public]]-Table1[[#This Row],[7d_positivity_all]])/Table1[[#This Row],[7d_positivity_public]])</f>
        <v>0.33333333333333331</v>
      </c>
      <c r="W4303">
        <v>2</v>
      </c>
    </row>
    <row r="4304" spans="1:23" x14ac:dyDescent="0.25">
      <c r="A4304" s="10">
        <v>44488</v>
      </c>
      <c r="B4304">
        <v>2222</v>
      </c>
      <c r="C4304" t="s">
        <v>138</v>
      </c>
      <c r="D4304">
        <v>7</v>
      </c>
      <c r="E4304">
        <v>4</v>
      </c>
      <c r="F4304">
        <v>3</v>
      </c>
      <c r="G4304">
        <v>4</v>
      </c>
      <c r="H4304">
        <v>93</v>
      </c>
      <c r="J4304">
        <v>89</v>
      </c>
      <c r="K4304">
        <v>93</v>
      </c>
      <c r="L4304">
        <v>96</v>
      </c>
      <c r="M4304">
        <v>89</v>
      </c>
      <c r="N4304">
        <v>88</v>
      </c>
      <c r="O4304">
        <v>83</v>
      </c>
      <c r="P4304">
        <v>89</v>
      </c>
      <c r="Q4304">
        <v>90</v>
      </c>
      <c r="R4304">
        <v>87</v>
      </c>
      <c r="T4304" s="34">
        <f>_xlfn.XLOOKUP(B4304,Demog!$A$2:$A$219,Demog!$P$2:$P$219,,,2)</f>
        <v>45434</v>
      </c>
      <c r="U4304" s="34">
        <f t="shared" si="67"/>
        <v>22</v>
      </c>
      <c r="V4304" s="13">
        <f>IF(OR(Table1[[#This Row],[7d_positivity_public]]=0,ISBLANK(Table1[[#This Row],[7d_positivity_public]])),"",(Table1[[#This Row],[7d_positivity_public]]-Table1[[#This Row],[7d_positivity_all]])/Table1[[#This Row],[7d_positivity_public]])</f>
        <v>0.25</v>
      </c>
      <c r="W4304">
        <v>3</v>
      </c>
    </row>
    <row r="4305" spans="1:23" x14ac:dyDescent="0.25">
      <c r="A4305" s="10">
        <v>44488</v>
      </c>
      <c r="B4305">
        <v>2223</v>
      </c>
      <c r="C4305" t="s">
        <v>139</v>
      </c>
      <c r="D4305">
        <v>5</v>
      </c>
      <c r="E4305">
        <v>8</v>
      </c>
      <c r="F4305">
        <v>-3</v>
      </c>
      <c r="G4305">
        <v>4</v>
      </c>
      <c r="H4305">
        <v>92</v>
      </c>
      <c r="J4305">
        <v>90</v>
      </c>
      <c r="K4305">
        <v>92</v>
      </c>
      <c r="L4305">
        <v>95</v>
      </c>
      <c r="M4305">
        <v>88</v>
      </c>
      <c r="N4305">
        <v>87</v>
      </c>
      <c r="O4305">
        <v>83</v>
      </c>
      <c r="P4305">
        <v>87</v>
      </c>
      <c r="Q4305">
        <v>89</v>
      </c>
      <c r="R4305">
        <v>85</v>
      </c>
      <c r="T4305" s="34">
        <f>_xlfn.XLOOKUP(B4305,Demog!$A$2:$A$219,Demog!$P$2:$P$219,,,2)</f>
        <v>81414</v>
      </c>
      <c r="U4305" s="34">
        <f t="shared" si="67"/>
        <v>28</v>
      </c>
      <c r="V4305" s="13">
        <f>IF(OR(Table1[[#This Row],[7d_positivity_public]]=0,ISBLANK(Table1[[#This Row],[7d_positivity_public]])),"",(Table1[[#This Row],[7d_positivity_public]]-Table1[[#This Row],[7d_positivity_all]])/Table1[[#This Row],[7d_positivity_public]])</f>
        <v>0.75</v>
      </c>
      <c r="W4305">
        <v>1</v>
      </c>
    </row>
    <row r="4306" spans="1:23" x14ac:dyDescent="0.25">
      <c r="A4306" s="10">
        <v>44488</v>
      </c>
      <c r="B4306">
        <v>2224</v>
      </c>
      <c r="C4306" t="s">
        <v>140</v>
      </c>
      <c r="D4306">
        <v>7</v>
      </c>
      <c r="E4306">
        <v>8</v>
      </c>
      <c r="F4306">
        <v>-1</v>
      </c>
      <c r="G4306">
        <v>3</v>
      </c>
      <c r="H4306">
        <v>90</v>
      </c>
      <c r="J4306">
        <v>86</v>
      </c>
      <c r="K4306">
        <v>91</v>
      </c>
      <c r="L4306">
        <v>92</v>
      </c>
      <c r="M4306">
        <v>89</v>
      </c>
      <c r="N4306">
        <v>85</v>
      </c>
      <c r="O4306">
        <v>78</v>
      </c>
      <c r="P4306">
        <v>86</v>
      </c>
      <c r="Q4306">
        <v>86</v>
      </c>
      <c r="R4306">
        <v>86</v>
      </c>
      <c r="T4306" s="34">
        <f>_xlfn.XLOOKUP(B4306,Demog!$A$2:$A$219,Demog!$P$2:$P$219,,,2)</f>
        <v>58746</v>
      </c>
      <c r="U4306" s="34">
        <f t="shared" si="67"/>
        <v>29</v>
      </c>
      <c r="V4306" s="13">
        <f>IF(OR(Table1[[#This Row],[7d_positivity_public]]=0,ISBLANK(Table1[[#This Row],[7d_positivity_public]])),"",(Table1[[#This Row],[7d_positivity_public]]-Table1[[#This Row],[7d_positivity_all]])/Table1[[#This Row],[7d_positivity_public]])</f>
        <v>0.33333333333333331</v>
      </c>
      <c r="W4306">
        <v>2</v>
      </c>
    </row>
    <row r="4307" spans="1:23" x14ac:dyDescent="0.25">
      <c r="A4307" s="10">
        <v>44488</v>
      </c>
      <c r="B4307">
        <v>2231</v>
      </c>
      <c r="C4307" t="s">
        <v>141</v>
      </c>
      <c r="D4307">
        <v>13</v>
      </c>
      <c r="E4307">
        <v>13</v>
      </c>
      <c r="F4307">
        <v>0</v>
      </c>
      <c r="G4307">
        <v>6</v>
      </c>
      <c r="H4307">
        <v>86</v>
      </c>
      <c r="J4307">
        <v>82</v>
      </c>
      <c r="K4307">
        <v>87</v>
      </c>
      <c r="L4307">
        <v>83</v>
      </c>
      <c r="M4307">
        <v>90</v>
      </c>
      <c r="N4307">
        <v>81</v>
      </c>
      <c r="O4307">
        <v>73</v>
      </c>
      <c r="P4307">
        <v>81</v>
      </c>
      <c r="Q4307">
        <v>75</v>
      </c>
      <c r="R4307">
        <v>87</v>
      </c>
      <c r="T4307" s="34">
        <f>_xlfn.XLOOKUP(B4307,Demog!$A$2:$A$219,Demog!$P$2:$P$219,,,2)</f>
        <v>30824</v>
      </c>
      <c r="U4307" s="34">
        <f t="shared" si="67"/>
        <v>28</v>
      </c>
      <c r="V4307" s="13">
        <f>IF(OR(Table1[[#This Row],[7d_positivity_public]]=0,ISBLANK(Table1[[#This Row],[7d_positivity_public]])),"",(Table1[[#This Row],[7d_positivity_public]]-Table1[[#This Row],[7d_positivity_all]])/Table1[[#This Row],[7d_positivity_public]])</f>
        <v>0.16666666666666666</v>
      </c>
      <c r="W4307">
        <v>5</v>
      </c>
    </row>
    <row r="4308" spans="1:23" x14ac:dyDescent="0.25">
      <c r="A4308" s="10">
        <v>44488</v>
      </c>
      <c r="B4308">
        <v>2232</v>
      </c>
      <c r="C4308" t="s">
        <v>142</v>
      </c>
      <c r="D4308">
        <v>12</v>
      </c>
      <c r="E4308">
        <v>9</v>
      </c>
      <c r="F4308">
        <v>3</v>
      </c>
      <c r="G4308">
        <v>5</v>
      </c>
      <c r="H4308">
        <v>91</v>
      </c>
      <c r="J4308">
        <v>88</v>
      </c>
      <c r="K4308">
        <v>91</v>
      </c>
      <c r="L4308">
        <v>89</v>
      </c>
      <c r="M4308">
        <v>93</v>
      </c>
      <c r="N4308">
        <v>86</v>
      </c>
      <c r="O4308">
        <v>82</v>
      </c>
      <c r="P4308">
        <v>87</v>
      </c>
      <c r="Q4308">
        <v>83</v>
      </c>
      <c r="R4308">
        <v>91</v>
      </c>
      <c r="T4308" s="34">
        <f>_xlfn.XLOOKUP(B4308,Demog!$A$2:$A$219,Demog!$P$2:$P$219,,,2)</f>
        <v>18835</v>
      </c>
      <c r="U4308" s="34">
        <f t="shared" si="67"/>
        <v>16</v>
      </c>
      <c r="V4308" s="13">
        <f>IF(OR(Table1[[#This Row],[7d_positivity_public]]=0,ISBLANK(Table1[[#This Row],[7d_positivity_public]])),"",(Table1[[#This Row],[7d_positivity_public]]-Table1[[#This Row],[7d_positivity_all]])/Table1[[#This Row],[7d_positivity_public]])</f>
        <v>0</v>
      </c>
      <c r="W4308">
        <v>5</v>
      </c>
    </row>
    <row r="4309" spans="1:23" x14ac:dyDescent="0.25">
      <c r="A4309" s="10">
        <v>44488</v>
      </c>
      <c r="B4309">
        <v>2233</v>
      </c>
      <c r="C4309" t="s">
        <v>143</v>
      </c>
      <c r="D4309">
        <v>11</v>
      </c>
      <c r="E4309">
        <v>10</v>
      </c>
      <c r="F4309">
        <v>1</v>
      </c>
      <c r="G4309">
        <v>5</v>
      </c>
      <c r="H4309">
        <v>87</v>
      </c>
      <c r="J4309">
        <v>84</v>
      </c>
      <c r="K4309">
        <v>87</v>
      </c>
      <c r="L4309">
        <v>84</v>
      </c>
      <c r="M4309">
        <v>90</v>
      </c>
      <c r="N4309">
        <v>81</v>
      </c>
      <c r="O4309">
        <v>76</v>
      </c>
      <c r="P4309">
        <v>82</v>
      </c>
      <c r="Q4309">
        <v>76</v>
      </c>
      <c r="R4309">
        <v>87</v>
      </c>
      <c r="T4309" s="34">
        <f>_xlfn.XLOOKUP(B4309,Demog!$A$2:$A$219,Demog!$P$2:$P$219,,,2)</f>
        <v>51442</v>
      </c>
      <c r="U4309" s="34">
        <f t="shared" si="67"/>
        <v>40</v>
      </c>
      <c r="V4309" s="13">
        <f>IF(OR(Table1[[#This Row],[7d_positivity_public]]=0,ISBLANK(Table1[[#This Row],[7d_positivity_public]])),"",(Table1[[#This Row],[7d_positivity_public]]-Table1[[#This Row],[7d_positivity_all]])/Table1[[#This Row],[7d_positivity_public]])</f>
        <v>0.2</v>
      </c>
      <c r="W4309">
        <v>4</v>
      </c>
    </row>
    <row r="4310" spans="1:23" x14ac:dyDescent="0.25">
      <c r="A4310" s="10">
        <v>44488</v>
      </c>
      <c r="B4310">
        <v>2241</v>
      </c>
      <c r="C4310" t="s">
        <v>144</v>
      </c>
      <c r="D4310">
        <v>3</v>
      </c>
      <c r="E4310">
        <v>5</v>
      </c>
      <c r="F4310">
        <v>-2</v>
      </c>
      <c r="G4310">
        <v>2</v>
      </c>
      <c r="H4310">
        <v>90</v>
      </c>
      <c r="J4310">
        <v>90</v>
      </c>
      <c r="K4310">
        <v>90</v>
      </c>
      <c r="L4310">
        <v>90</v>
      </c>
      <c r="M4310">
        <v>89</v>
      </c>
      <c r="N4310">
        <v>86</v>
      </c>
      <c r="O4310">
        <v>84</v>
      </c>
      <c r="P4310">
        <v>86</v>
      </c>
      <c r="Q4310">
        <v>86</v>
      </c>
      <c r="R4310">
        <v>87</v>
      </c>
      <c r="T4310" s="34">
        <f>_xlfn.XLOOKUP(B4310,Demog!$A$2:$A$219,Demog!$P$2:$P$219,,,2)</f>
        <v>40842</v>
      </c>
      <c r="U4310" s="34">
        <f t="shared" si="67"/>
        <v>9</v>
      </c>
      <c r="V4310" s="13">
        <f>IF(OR(Table1[[#This Row],[7d_positivity_public]]=0,ISBLANK(Table1[[#This Row],[7d_positivity_public]])),"",(Table1[[#This Row],[7d_positivity_public]]-Table1[[#This Row],[7d_positivity_all]])/Table1[[#This Row],[7d_positivity_public]])</f>
        <v>0.5</v>
      </c>
      <c r="W4310">
        <v>1</v>
      </c>
    </row>
    <row r="4311" spans="1:23" x14ac:dyDescent="0.25">
      <c r="A4311" s="10">
        <v>44488</v>
      </c>
      <c r="B4311">
        <v>2242</v>
      </c>
      <c r="C4311" t="s">
        <v>145</v>
      </c>
      <c r="D4311">
        <v>7</v>
      </c>
      <c r="E4311">
        <v>7</v>
      </c>
      <c r="F4311">
        <v>0</v>
      </c>
      <c r="G4311">
        <v>4</v>
      </c>
      <c r="H4311">
        <v>91</v>
      </c>
      <c r="J4311">
        <v>88</v>
      </c>
      <c r="K4311">
        <v>92</v>
      </c>
      <c r="L4311">
        <v>93</v>
      </c>
      <c r="M4311">
        <v>91</v>
      </c>
      <c r="N4311">
        <v>87</v>
      </c>
      <c r="O4311">
        <v>81</v>
      </c>
      <c r="P4311">
        <v>87</v>
      </c>
      <c r="Q4311">
        <v>86</v>
      </c>
      <c r="R4311">
        <v>88</v>
      </c>
      <c r="T4311" s="34">
        <f>_xlfn.XLOOKUP(B4311,Demog!$A$2:$A$219,Demog!$P$2:$P$219,,,2)</f>
        <v>70406</v>
      </c>
      <c r="U4311" s="34">
        <f t="shared" si="67"/>
        <v>34</v>
      </c>
      <c r="V4311" s="13">
        <f>IF(OR(Table1[[#This Row],[7d_positivity_public]]=0,ISBLANK(Table1[[#This Row],[7d_positivity_public]])),"",(Table1[[#This Row],[7d_positivity_public]]-Table1[[#This Row],[7d_positivity_all]])/Table1[[#This Row],[7d_positivity_public]])</f>
        <v>0.25</v>
      </c>
      <c r="W4311">
        <v>3</v>
      </c>
    </row>
    <row r="4312" spans="1:23" x14ac:dyDescent="0.25">
      <c r="A4312" s="10">
        <v>44488</v>
      </c>
      <c r="B4312">
        <v>2243</v>
      </c>
      <c r="C4312" t="s">
        <v>146</v>
      </c>
      <c r="D4312">
        <v>5</v>
      </c>
      <c r="E4312">
        <v>7</v>
      </c>
      <c r="F4312">
        <v>-2</v>
      </c>
      <c r="G4312">
        <v>2</v>
      </c>
      <c r="H4312">
        <v>90</v>
      </c>
      <c r="J4312">
        <v>87</v>
      </c>
      <c r="K4312">
        <v>90</v>
      </c>
      <c r="L4312">
        <v>89</v>
      </c>
      <c r="M4312">
        <v>90</v>
      </c>
      <c r="N4312">
        <v>85</v>
      </c>
      <c r="O4312">
        <v>82</v>
      </c>
      <c r="P4312">
        <v>86</v>
      </c>
      <c r="Q4312">
        <v>83</v>
      </c>
      <c r="R4312">
        <v>88</v>
      </c>
      <c r="T4312" s="34">
        <f>_xlfn.XLOOKUP(B4312,Demog!$A$2:$A$219,Demog!$P$2:$P$219,,,2)</f>
        <v>28129</v>
      </c>
      <c r="U4312" s="34">
        <f t="shared" si="67"/>
        <v>10</v>
      </c>
      <c r="V4312" s="13">
        <f>IF(OR(Table1[[#This Row],[7d_positivity_public]]=0,ISBLANK(Table1[[#This Row],[7d_positivity_public]])),"",(Table1[[#This Row],[7d_positivity_public]]-Table1[[#This Row],[7d_positivity_all]])/Table1[[#This Row],[7d_positivity_public]])</f>
        <v>0</v>
      </c>
      <c r="W4312">
        <v>2</v>
      </c>
    </row>
    <row r="4313" spans="1:23" x14ac:dyDescent="0.25">
      <c r="A4313" s="10">
        <v>44488</v>
      </c>
      <c r="B4313">
        <v>2244</v>
      </c>
      <c r="C4313" t="s">
        <v>147</v>
      </c>
      <c r="D4313">
        <v>7</v>
      </c>
      <c r="E4313">
        <v>6</v>
      </c>
      <c r="F4313">
        <v>1</v>
      </c>
      <c r="G4313">
        <v>3</v>
      </c>
      <c r="H4313">
        <v>89</v>
      </c>
      <c r="J4313">
        <v>87</v>
      </c>
      <c r="K4313">
        <v>90</v>
      </c>
      <c r="L4313">
        <v>88</v>
      </c>
      <c r="M4313">
        <v>91</v>
      </c>
      <c r="N4313">
        <v>85</v>
      </c>
      <c r="O4313">
        <v>80</v>
      </c>
      <c r="P4313">
        <v>85</v>
      </c>
      <c r="Q4313">
        <v>82</v>
      </c>
      <c r="R4313">
        <v>89</v>
      </c>
      <c r="T4313" s="34">
        <f>_xlfn.XLOOKUP(B4313,Demog!$A$2:$A$219,Demog!$P$2:$P$219,,,2)</f>
        <v>58612</v>
      </c>
      <c r="U4313" s="34">
        <f t="shared" si="67"/>
        <v>29</v>
      </c>
      <c r="V4313" s="13">
        <f>IF(OR(Table1[[#This Row],[7d_positivity_public]]=0,ISBLANK(Table1[[#This Row],[7d_positivity_public]])),"",(Table1[[#This Row],[7d_positivity_public]]-Table1[[#This Row],[7d_positivity_all]])/Table1[[#This Row],[7d_positivity_public]])</f>
        <v>0</v>
      </c>
      <c r="W4313">
        <v>3</v>
      </c>
    </row>
    <row r="4314" spans="1:23" x14ac:dyDescent="0.25">
      <c r="A4314" s="10">
        <v>44488</v>
      </c>
      <c r="B4314">
        <v>2245</v>
      </c>
      <c r="C4314" t="s">
        <v>148</v>
      </c>
      <c r="D4314">
        <v>5</v>
      </c>
      <c r="E4314">
        <v>7</v>
      </c>
      <c r="F4314">
        <v>-2</v>
      </c>
      <c r="G4314">
        <v>2</v>
      </c>
      <c r="H4314">
        <v>91</v>
      </c>
      <c r="J4314">
        <v>90</v>
      </c>
      <c r="K4314">
        <v>91</v>
      </c>
      <c r="L4314">
        <v>91</v>
      </c>
      <c r="M4314">
        <v>91</v>
      </c>
      <c r="N4314">
        <v>87</v>
      </c>
      <c r="O4314">
        <v>84</v>
      </c>
      <c r="P4314">
        <v>87</v>
      </c>
      <c r="Q4314">
        <v>86</v>
      </c>
      <c r="R4314">
        <v>89</v>
      </c>
      <c r="T4314" s="34">
        <f>_xlfn.XLOOKUP(B4314,Demog!$A$2:$A$219,Demog!$P$2:$P$219,,,2)</f>
        <v>36404</v>
      </c>
      <c r="U4314" s="34">
        <f t="shared" si="67"/>
        <v>13</v>
      </c>
      <c r="V4314" s="13">
        <f>IF(OR(Table1[[#This Row],[7d_positivity_public]]=0,ISBLANK(Table1[[#This Row],[7d_positivity_public]])),"",(Table1[[#This Row],[7d_positivity_public]]-Table1[[#This Row],[7d_positivity_all]])/Table1[[#This Row],[7d_positivity_public]])</f>
        <v>0</v>
      </c>
      <c r="W4314">
        <v>2</v>
      </c>
    </row>
    <row r="4315" spans="1:23" x14ac:dyDescent="0.25">
      <c r="A4315" s="10">
        <v>44488</v>
      </c>
      <c r="B4315">
        <v>2311</v>
      </c>
      <c r="C4315" t="s">
        <v>149</v>
      </c>
      <c r="D4315">
        <v>28</v>
      </c>
      <c r="E4315">
        <v>32</v>
      </c>
      <c r="F4315">
        <v>-4</v>
      </c>
      <c r="G4315">
        <v>9</v>
      </c>
      <c r="H4315">
        <v>85</v>
      </c>
      <c r="J4315">
        <v>75</v>
      </c>
      <c r="K4315">
        <v>86</v>
      </c>
      <c r="L4315">
        <v>83</v>
      </c>
      <c r="M4315">
        <v>90</v>
      </c>
      <c r="N4315">
        <v>79</v>
      </c>
      <c r="O4315">
        <v>65</v>
      </c>
      <c r="P4315">
        <v>80</v>
      </c>
      <c r="Q4315">
        <v>74</v>
      </c>
      <c r="R4315">
        <v>86</v>
      </c>
      <c r="T4315" s="34">
        <f>_xlfn.XLOOKUP(B4315,Demog!$A$2:$A$219,Demog!$P$2:$P$219,,,2)</f>
        <v>25888</v>
      </c>
      <c r="U4315" s="34">
        <f t="shared" si="67"/>
        <v>51</v>
      </c>
      <c r="V4315" s="13">
        <f>IF(OR(Table1[[#This Row],[7d_positivity_public]]=0,ISBLANK(Table1[[#This Row],[7d_positivity_public]])),"",(Table1[[#This Row],[7d_positivity_public]]-Table1[[#This Row],[7d_positivity_all]])/Table1[[#This Row],[7d_positivity_public]])</f>
        <v>0.1111111111111111</v>
      </c>
      <c r="W4315">
        <v>8</v>
      </c>
    </row>
    <row r="4316" spans="1:23" x14ac:dyDescent="0.25">
      <c r="A4316" s="10">
        <v>44488</v>
      </c>
      <c r="B4316">
        <v>2312</v>
      </c>
      <c r="C4316" t="s">
        <v>150</v>
      </c>
      <c r="D4316">
        <v>10</v>
      </c>
      <c r="E4316">
        <v>6</v>
      </c>
      <c r="F4316">
        <v>4</v>
      </c>
      <c r="G4316">
        <v>5</v>
      </c>
      <c r="H4316">
        <v>91</v>
      </c>
      <c r="J4316">
        <v>89</v>
      </c>
      <c r="K4316">
        <v>91</v>
      </c>
      <c r="L4316">
        <v>89</v>
      </c>
      <c r="M4316">
        <v>93</v>
      </c>
      <c r="N4316">
        <v>87</v>
      </c>
      <c r="O4316">
        <v>84</v>
      </c>
      <c r="P4316">
        <v>88</v>
      </c>
      <c r="Q4316">
        <v>84</v>
      </c>
      <c r="R4316">
        <v>91</v>
      </c>
      <c r="T4316" s="34">
        <f>_xlfn.XLOOKUP(B4316,Demog!$A$2:$A$219,Demog!$P$2:$P$219,,,2)</f>
        <v>29587</v>
      </c>
      <c r="U4316" s="34">
        <f t="shared" si="67"/>
        <v>21</v>
      </c>
      <c r="V4316" s="13">
        <f>IF(OR(Table1[[#This Row],[7d_positivity_public]]=0,ISBLANK(Table1[[#This Row],[7d_positivity_public]])),"",(Table1[[#This Row],[7d_positivity_public]]-Table1[[#This Row],[7d_positivity_all]])/Table1[[#This Row],[7d_positivity_public]])</f>
        <v>0.2</v>
      </c>
      <c r="W4316">
        <v>4</v>
      </c>
    </row>
    <row r="4317" spans="1:23" x14ac:dyDescent="0.25">
      <c r="A4317" s="10">
        <v>44488</v>
      </c>
      <c r="B4317">
        <v>2313</v>
      </c>
      <c r="C4317" t="s">
        <v>151</v>
      </c>
      <c r="D4317">
        <v>15</v>
      </c>
      <c r="E4317">
        <v>16</v>
      </c>
      <c r="F4317">
        <v>-1</v>
      </c>
      <c r="G4317">
        <v>6</v>
      </c>
      <c r="H4317">
        <v>91</v>
      </c>
      <c r="J4317">
        <v>87</v>
      </c>
      <c r="K4317">
        <v>91</v>
      </c>
      <c r="L4317">
        <v>90</v>
      </c>
      <c r="M4317">
        <v>92</v>
      </c>
      <c r="N4317">
        <v>86</v>
      </c>
      <c r="O4317">
        <v>81</v>
      </c>
      <c r="P4317">
        <v>86</v>
      </c>
      <c r="Q4317">
        <v>84</v>
      </c>
      <c r="R4317">
        <v>89</v>
      </c>
      <c r="T4317" s="34">
        <f>_xlfn.XLOOKUP(B4317,Demog!$A$2:$A$219,Demog!$P$2:$P$219,,,2)</f>
        <v>31567</v>
      </c>
      <c r="U4317" s="34">
        <f t="shared" si="67"/>
        <v>33</v>
      </c>
      <c r="V4317" s="13">
        <f>IF(OR(Table1[[#This Row],[7d_positivity_public]]=0,ISBLANK(Table1[[#This Row],[7d_positivity_public]])),"",(Table1[[#This Row],[7d_positivity_public]]-Table1[[#This Row],[7d_positivity_all]])/Table1[[#This Row],[7d_positivity_public]])</f>
        <v>0.16666666666666666</v>
      </c>
      <c r="W4317">
        <v>5</v>
      </c>
    </row>
    <row r="4318" spans="1:23" x14ac:dyDescent="0.25">
      <c r="A4318" s="10">
        <v>44488</v>
      </c>
      <c r="B4318">
        <v>2314</v>
      </c>
      <c r="C4318" t="s">
        <v>152</v>
      </c>
      <c r="D4318">
        <v>18</v>
      </c>
      <c r="E4318">
        <v>20</v>
      </c>
      <c r="F4318">
        <v>-2</v>
      </c>
      <c r="G4318">
        <v>6</v>
      </c>
      <c r="H4318">
        <v>87</v>
      </c>
      <c r="J4318">
        <v>88</v>
      </c>
      <c r="K4318">
        <v>87</v>
      </c>
      <c r="L4318">
        <v>83</v>
      </c>
      <c r="M4318">
        <v>91</v>
      </c>
      <c r="N4318">
        <v>82</v>
      </c>
      <c r="O4318">
        <v>77</v>
      </c>
      <c r="P4318">
        <v>82</v>
      </c>
      <c r="Q4318">
        <v>74</v>
      </c>
      <c r="R4318">
        <v>88</v>
      </c>
      <c r="T4318" s="34">
        <f>_xlfn.XLOOKUP(B4318,Demog!$A$2:$A$219,Demog!$P$2:$P$219,,,2)</f>
        <v>22090</v>
      </c>
      <c r="U4318" s="34">
        <f t="shared" si="67"/>
        <v>28</v>
      </c>
      <c r="V4318" s="13">
        <f>IF(OR(Table1[[#This Row],[7d_positivity_public]]=0,ISBLANK(Table1[[#This Row],[7d_positivity_public]])),"",(Table1[[#This Row],[7d_positivity_public]]-Table1[[#This Row],[7d_positivity_all]])/Table1[[#This Row],[7d_positivity_public]])</f>
        <v>0.16666666666666666</v>
      </c>
      <c r="W4318">
        <v>5</v>
      </c>
    </row>
    <row r="4319" spans="1:23" x14ac:dyDescent="0.25">
      <c r="A4319" s="10">
        <v>44488</v>
      </c>
      <c r="B4319">
        <v>2315</v>
      </c>
      <c r="C4319" t="s">
        <v>153</v>
      </c>
      <c r="D4319">
        <v>24</v>
      </c>
      <c r="E4319">
        <v>38</v>
      </c>
      <c r="F4319">
        <v>-14</v>
      </c>
      <c r="G4319">
        <v>6</v>
      </c>
      <c r="H4319">
        <v>84</v>
      </c>
      <c r="J4319">
        <v>76</v>
      </c>
      <c r="K4319">
        <v>84</v>
      </c>
      <c r="L4319">
        <v>80</v>
      </c>
      <c r="M4319">
        <v>89</v>
      </c>
      <c r="N4319">
        <v>77</v>
      </c>
      <c r="O4319">
        <v>67</v>
      </c>
      <c r="P4319">
        <v>78</v>
      </c>
      <c r="Q4319">
        <v>71</v>
      </c>
      <c r="R4319">
        <v>86</v>
      </c>
      <c r="T4319" s="34">
        <f>_xlfn.XLOOKUP(B4319,Demog!$A$2:$A$219,Demog!$P$2:$P$219,,,2)</f>
        <v>13204</v>
      </c>
      <c r="U4319" s="34">
        <f t="shared" si="67"/>
        <v>22</v>
      </c>
      <c r="V4319" s="13">
        <f>IF(OR(Table1[[#This Row],[7d_positivity_public]]=0,ISBLANK(Table1[[#This Row],[7d_positivity_public]])),"",(Table1[[#This Row],[7d_positivity_public]]-Table1[[#This Row],[7d_positivity_all]])/Table1[[#This Row],[7d_positivity_public]])</f>
        <v>0</v>
      </c>
      <c r="W4319">
        <v>6</v>
      </c>
    </row>
    <row r="4320" spans="1:23" x14ac:dyDescent="0.25">
      <c r="A4320" s="10">
        <v>44488</v>
      </c>
      <c r="B4320">
        <v>2316</v>
      </c>
      <c r="C4320" t="s">
        <v>154</v>
      </c>
      <c r="D4320">
        <v>33</v>
      </c>
      <c r="E4320">
        <v>20</v>
      </c>
      <c r="F4320">
        <v>13</v>
      </c>
      <c r="G4320">
        <v>11</v>
      </c>
      <c r="H4320">
        <v>84</v>
      </c>
      <c r="J4320">
        <v>76</v>
      </c>
      <c r="K4320">
        <v>84</v>
      </c>
      <c r="L4320">
        <v>81</v>
      </c>
      <c r="M4320">
        <v>87</v>
      </c>
      <c r="N4320">
        <v>78</v>
      </c>
      <c r="O4320">
        <v>65</v>
      </c>
      <c r="P4320">
        <v>79</v>
      </c>
      <c r="Q4320">
        <v>72</v>
      </c>
      <c r="R4320">
        <v>84</v>
      </c>
      <c r="T4320" s="34">
        <f>_xlfn.XLOOKUP(B4320,Demog!$A$2:$A$219,Demog!$P$2:$P$219,,,2)</f>
        <v>12653</v>
      </c>
      <c r="U4320" s="34">
        <f t="shared" si="67"/>
        <v>29</v>
      </c>
      <c r="V4320" s="13">
        <f>IF(OR(Table1[[#This Row],[7d_positivity_public]]=0,ISBLANK(Table1[[#This Row],[7d_positivity_public]])),"",(Table1[[#This Row],[7d_positivity_public]]-Table1[[#This Row],[7d_positivity_all]])/Table1[[#This Row],[7d_positivity_public]])</f>
        <v>0.18181818181818182</v>
      </c>
      <c r="W4320">
        <v>9</v>
      </c>
    </row>
    <row r="4321" spans="1:23" x14ac:dyDescent="0.25">
      <c r="A4321" s="10">
        <v>44488</v>
      </c>
      <c r="B4321">
        <v>2317</v>
      </c>
      <c r="C4321" t="s">
        <v>155</v>
      </c>
      <c r="D4321">
        <v>41</v>
      </c>
      <c r="E4321">
        <v>35</v>
      </c>
      <c r="F4321">
        <v>6</v>
      </c>
      <c r="G4321">
        <v>13</v>
      </c>
      <c r="H4321">
        <v>83</v>
      </c>
      <c r="J4321">
        <v>69</v>
      </c>
      <c r="K4321">
        <v>84</v>
      </c>
      <c r="L4321">
        <v>79</v>
      </c>
      <c r="M4321">
        <v>88</v>
      </c>
      <c r="N4321">
        <v>77</v>
      </c>
      <c r="O4321">
        <v>60</v>
      </c>
      <c r="P4321">
        <v>79</v>
      </c>
      <c r="Q4321">
        <v>71</v>
      </c>
      <c r="R4321">
        <v>84</v>
      </c>
      <c r="T4321" s="34">
        <f>_xlfn.XLOOKUP(B4321,Demog!$A$2:$A$219,Demog!$P$2:$P$219,,,2)</f>
        <v>8789</v>
      </c>
      <c r="U4321" s="34">
        <f t="shared" si="67"/>
        <v>25</v>
      </c>
      <c r="V4321" s="13">
        <f>IF(OR(Table1[[#This Row],[7d_positivity_public]]=0,ISBLANK(Table1[[#This Row],[7d_positivity_public]])),"",(Table1[[#This Row],[7d_positivity_public]]-Table1[[#This Row],[7d_positivity_all]])/Table1[[#This Row],[7d_positivity_public]])</f>
        <v>0.15384615384615385</v>
      </c>
      <c r="W4321">
        <v>11</v>
      </c>
    </row>
    <row r="4322" spans="1:23" x14ac:dyDescent="0.25">
      <c r="A4322" s="10">
        <v>44488</v>
      </c>
      <c r="B4322">
        <v>2321</v>
      </c>
      <c r="C4322" t="s">
        <v>156</v>
      </c>
      <c r="D4322">
        <v>5</v>
      </c>
      <c r="E4322">
        <v>6</v>
      </c>
      <c r="F4322">
        <v>-1</v>
      </c>
      <c r="G4322">
        <v>3</v>
      </c>
      <c r="H4322">
        <v>94</v>
      </c>
      <c r="J4322">
        <v>91</v>
      </c>
      <c r="K4322">
        <v>94</v>
      </c>
      <c r="L4322">
        <v>95</v>
      </c>
      <c r="M4322">
        <v>93</v>
      </c>
      <c r="N4322">
        <v>88</v>
      </c>
      <c r="O4322">
        <v>83</v>
      </c>
      <c r="P4322">
        <v>89</v>
      </c>
      <c r="Q4322">
        <v>87</v>
      </c>
      <c r="R4322">
        <v>91</v>
      </c>
      <c r="T4322" s="34">
        <f>_xlfn.XLOOKUP(B4322,Demog!$A$2:$A$219,Demog!$P$2:$P$219,,,2)</f>
        <v>56017</v>
      </c>
      <c r="U4322" s="34">
        <f t="shared" si="67"/>
        <v>20</v>
      </c>
      <c r="V4322" s="13">
        <f>IF(OR(Table1[[#This Row],[7d_positivity_public]]=0,ISBLANK(Table1[[#This Row],[7d_positivity_public]])),"",(Table1[[#This Row],[7d_positivity_public]]-Table1[[#This Row],[7d_positivity_all]])/Table1[[#This Row],[7d_positivity_public]])</f>
        <v>0.33333333333333331</v>
      </c>
      <c r="W4322">
        <v>2</v>
      </c>
    </row>
    <row r="4323" spans="1:23" x14ac:dyDescent="0.25">
      <c r="A4323" s="10">
        <v>44488</v>
      </c>
      <c r="B4323">
        <v>2322</v>
      </c>
      <c r="C4323" t="s">
        <v>157</v>
      </c>
      <c r="D4323">
        <v>10</v>
      </c>
      <c r="E4323">
        <v>10</v>
      </c>
      <c r="F4323">
        <v>0</v>
      </c>
      <c r="G4323">
        <v>4</v>
      </c>
      <c r="H4323">
        <v>95</v>
      </c>
      <c r="J4323">
        <v>96</v>
      </c>
      <c r="K4323">
        <v>95</v>
      </c>
      <c r="L4323">
        <v>94</v>
      </c>
      <c r="M4323">
        <v>95</v>
      </c>
      <c r="N4323">
        <v>91</v>
      </c>
      <c r="O4323">
        <v>90</v>
      </c>
      <c r="P4323">
        <v>91</v>
      </c>
      <c r="Q4323">
        <v>88</v>
      </c>
      <c r="R4323">
        <v>93</v>
      </c>
      <c r="T4323" s="34">
        <f>_xlfn.XLOOKUP(B4323,Demog!$A$2:$A$219,Demog!$P$2:$P$219,,,2)</f>
        <v>24822</v>
      </c>
      <c r="U4323" s="34">
        <f t="shared" si="67"/>
        <v>17</v>
      </c>
      <c r="V4323" s="13">
        <f>IF(OR(Table1[[#This Row],[7d_positivity_public]]=0,ISBLANK(Table1[[#This Row],[7d_positivity_public]])),"",(Table1[[#This Row],[7d_positivity_public]]-Table1[[#This Row],[7d_positivity_all]])/Table1[[#This Row],[7d_positivity_public]])</f>
        <v>0</v>
      </c>
      <c r="W4323">
        <v>4</v>
      </c>
    </row>
    <row r="4324" spans="1:23" x14ac:dyDescent="0.25">
      <c r="A4324" s="10">
        <v>44488</v>
      </c>
      <c r="B4324">
        <v>2323</v>
      </c>
      <c r="C4324" t="s">
        <v>158</v>
      </c>
      <c r="D4324">
        <v>9</v>
      </c>
      <c r="E4324">
        <v>3</v>
      </c>
      <c r="F4324">
        <v>6</v>
      </c>
      <c r="G4324">
        <v>4</v>
      </c>
      <c r="H4324">
        <v>93</v>
      </c>
      <c r="J4324">
        <v>92</v>
      </c>
      <c r="K4324">
        <v>93</v>
      </c>
      <c r="L4324">
        <v>91</v>
      </c>
      <c r="M4324">
        <v>94</v>
      </c>
      <c r="N4324">
        <v>89</v>
      </c>
      <c r="O4324">
        <v>86</v>
      </c>
      <c r="P4324">
        <v>89</v>
      </c>
      <c r="Q4324">
        <v>85</v>
      </c>
      <c r="R4324">
        <v>92</v>
      </c>
      <c r="T4324" s="34">
        <f>_xlfn.XLOOKUP(B4324,Demog!$A$2:$A$219,Demog!$P$2:$P$219,,,2)</f>
        <v>22225</v>
      </c>
      <c r="U4324" s="34">
        <f t="shared" si="67"/>
        <v>14</v>
      </c>
      <c r="V4324" s="13">
        <f>IF(OR(Table1[[#This Row],[7d_positivity_public]]=0,ISBLANK(Table1[[#This Row],[7d_positivity_public]])),"",(Table1[[#This Row],[7d_positivity_public]]-Table1[[#This Row],[7d_positivity_all]])/Table1[[#This Row],[7d_positivity_public]])</f>
        <v>0.25</v>
      </c>
      <c r="W4324">
        <v>3</v>
      </c>
    </row>
    <row r="4325" spans="1:23" x14ac:dyDescent="0.25">
      <c r="A4325" s="10">
        <v>44488</v>
      </c>
      <c r="B4325">
        <v>2331</v>
      </c>
      <c r="C4325" t="s">
        <v>159</v>
      </c>
      <c r="D4325">
        <v>6</v>
      </c>
      <c r="E4325">
        <v>7</v>
      </c>
      <c r="F4325">
        <v>-1</v>
      </c>
      <c r="G4325">
        <v>3</v>
      </c>
      <c r="H4325">
        <v>95</v>
      </c>
      <c r="J4325">
        <v>87</v>
      </c>
      <c r="K4325">
        <v>96</v>
      </c>
      <c r="L4325">
        <v>98</v>
      </c>
      <c r="M4325">
        <v>93</v>
      </c>
      <c r="N4325">
        <v>87</v>
      </c>
      <c r="O4325">
        <v>76</v>
      </c>
      <c r="P4325">
        <v>88</v>
      </c>
      <c r="Q4325">
        <v>87</v>
      </c>
      <c r="R4325">
        <v>89</v>
      </c>
      <c r="T4325" s="34">
        <f>_xlfn.XLOOKUP(B4325,Demog!$A$2:$A$219,Demog!$P$2:$P$219,,,2)</f>
        <v>53402</v>
      </c>
      <c r="U4325" s="34">
        <f t="shared" si="67"/>
        <v>22</v>
      </c>
      <c r="V4325" s="13">
        <f>IF(OR(Table1[[#This Row],[7d_positivity_public]]=0,ISBLANK(Table1[[#This Row],[7d_positivity_public]])),"",(Table1[[#This Row],[7d_positivity_public]]-Table1[[#This Row],[7d_positivity_all]])/Table1[[#This Row],[7d_positivity_public]])</f>
        <v>0.33333333333333331</v>
      </c>
      <c r="W4325">
        <v>2</v>
      </c>
    </row>
    <row r="4326" spans="1:23" x14ac:dyDescent="0.25">
      <c r="A4326" s="10">
        <v>44488</v>
      </c>
      <c r="B4326">
        <v>2332</v>
      </c>
      <c r="C4326" t="s">
        <v>160</v>
      </c>
      <c r="D4326">
        <v>9</v>
      </c>
      <c r="E4326">
        <v>12</v>
      </c>
      <c r="F4326">
        <v>-3</v>
      </c>
      <c r="G4326">
        <v>5</v>
      </c>
      <c r="H4326">
        <v>92</v>
      </c>
      <c r="J4326">
        <v>80</v>
      </c>
      <c r="K4326">
        <v>93</v>
      </c>
      <c r="L4326">
        <v>95</v>
      </c>
      <c r="M4326">
        <v>89</v>
      </c>
      <c r="N4326">
        <v>83</v>
      </c>
      <c r="O4326">
        <v>69</v>
      </c>
      <c r="P4326">
        <v>84</v>
      </c>
      <c r="Q4326">
        <v>84</v>
      </c>
      <c r="R4326">
        <v>85</v>
      </c>
      <c r="T4326" s="34">
        <f>_xlfn.XLOOKUP(B4326,Demog!$A$2:$A$219,Demog!$P$2:$P$219,,,2)</f>
        <v>51161</v>
      </c>
      <c r="U4326" s="34">
        <f t="shared" si="67"/>
        <v>32</v>
      </c>
      <c r="V4326" s="13">
        <f>IF(OR(Table1[[#This Row],[7d_positivity_public]]=0,ISBLANK(Table1[[#This Row],[7d_positivity_public]])),"",(Table1[[#This Row],[7d_positivity_public]]-Table1[[#This Row],[7d_positivity_all]])/Table1[[#This Row],[7d_positivity_public]])</f>
        <v>0.4</v>
      </c>
      <c r="W4326">
        <v>3</v>
      </c>
    </row>
    <row r="4327" spans="1:23" x14ac:dyDescent="0.25">
      <c r="A4327" s="10">
        <v>44488</v>
      </c>
      <c r="B4327">
        <v>2333</v>
      </c>
      <c r="C4327" t="s">
        <v>161</v>
      </c>
      <c r="D4327">
        <v>11</v>
      </c>
      <c r="E4327">
        <v>10</v>
      </c>
      <c r="F4327">
        <v>1</v>
      </c>
      <c r="G4327">
        <v>5</v>
      </c>
      <c r="H4327">
        <v>91</v>
      </c>
      <c r="J4327">
        <v>87</v>
      </c>
      <c r="K4327">
        <v>91</v>
      </c>
      <c r="L4327">
        <v>90</v>
      </c>
      <c r="M4327">
        <v>93</v>
      </c>
      <c r="N4327">
        <v>85</v>
      </c>
      <c r="O4327">
        <v>80</v>
      </c>
      <c r="P4327">
        <v>86</v>
      </c>
      <c r="Q4327">
        <v>83</v>
      </c>
      <c r="R4327">
        <v>90</v>
      </c>
      <c r="T4327" s="34">
        <f>_xlfn.XLOOKUP(B4327,Demog!$A$2:$A$219,Demog!$P$2:$P$219,,,2)</f>
        <v>69963</v>
      </c>
      <c r="U4327" s="34">
        <f t="shared" si="67"/>
        <v>54</v>
      </c>
      <c r="V4327" s="13">
        <f>IF(OR(Table1[[#This Row],[7d_positivity_public]]=0,ISBLANK(Table1[[#This Row],[7d_positivity_public]])),"",(Table1[[#This Row],[7d_positivity_public]]-Table1[[#This Row],[7d_positivity_all]])/Table1[[#This Row],[7d_positivity_public]])</f>
        <v>0.2</v>
      </c>
      <c r="W4327">
        <v>4</v>
      </c>
    </row>
    <row r="4328" spans="1:23" x14ac:dyDescent="0.25">
      <c r="A4328" s="10">
        <v>44488</v>
      </c>
      <c r="B4328">
        <v>2334</v>
      </c>
      <c r="C4328" t="s">
        <v>162</v>
      </c>
      <c r="D4328">
        <v>8</v>
      </c>
      <c r="E4328">
        <v>10</v>
      </c>
      <c r="F4328">
        <v>-2</v>
      </c>
      <c r="G4328">
        <v>4</v>
      </c>
      <c r="H4328">
        <v>95</v>
      </c>
      <c r="J4328">
        <v>91</v>
      </c>
      <c r="K4328">
        <v>96</v>
      </c>
      <c r="L4328">
        <v>96</v>
      </c>
      <c r="M4328">
        <v>95</v>
      </c>
      <c r="N4328">
        <v>89</v>
      </c>
      <c r="O4328">
        <v>83</v>
      </c>
      <c r="P4328">
        <v>90</v>
      </c>
      <c r="Q4328">
        <v>88</v>
      </c>
      <c r="R4328">
        <v>93</v>
      </c>
      <c r="T4328" s="34">
        <f>_xlfn.XLOOKUP(B4328,Demog!$A$2:$A$219,Demog!$P$2:$P$219,,,2)</f>
        <v>45391</v>
      </c>
      <c r="U4328" s="34">
        <f t="shared" si="67"/>
        <v>25</v>
      </c>
      <c r="V4328" s="13">
        <f>IF(OR(Table1[[#This Row],[7d_positivity_public]]=0,ISBLANK(Table1[[#This Row],[7d_positivity_public]])),"",(Table1[[#This Row],[7d_positivity_public]]-Table1[[#This Row],[7d_positivity_all]])/Table1[[#This Row],[7d_positivity_public]])</f>
        <v>0.25</v>
      </c>
      <c r="W4328">
        <v>3</v>
      </c>
    </row>
    <row r="4329" spans="1:23" x14ac:dyDescent="0.25">
      <c r="A4329" s="10">
        <v>44488</v>
      </c>
      <c r="B4329">
        <v>2335</v>
      </c>
      <c r="C4329" t="s">
        <v>163</v>
      </c>
      <c r="D4329">
        <v>10</v>
      </c>
      <c r="E4329">
        <v>7</v>
      </c>
      <c r="F4329">
        <v>3</v>
      </c>
      <c r="G4329">
        <v>6</v>
      </c>
      <c r="H4329">
        <v>96</v>
      </c>
      <c r="J4329">
        <v>87</v>
      </c>
      <c r="K4329">
        <v>97</v>
      </c>
      <c r="L4329">
        <v>98</v>
      </c>
      <c r="M4329">
        <v>95</v>
      </c>
      <c r="N4329">
        <v>88</v>
      </c>
      <c r="O4329">
        <v>78</v>
      </c>
      <c r="P4329">
        <v>89</v>
      </c>
      <c r="Q4329">
        <v>88</v>
      </c>
      <c r="R4329">
        <v>92</v>
      </c>
      <c r="T4329" s="34">
        <f>_xlfn.XLOOKUP(B4329,Demog!$A$2:$A$219,Demog!$P$2:$P$219,,,2)</f>
        <v>62748</v>
      </c>
      <c r="U4329" s="34">
        <f t="shared" si="67"/>
        <v>44</v>
      </c>
      <c r="V4329" s="13">
        <f>IF(OR(Table1[[#This Row],[7d_positivity_public]]=0,ISBLANK(Table1[[#This Row],[7d_positivity_public]])),"",(Table1[[#This Row],[7d_positivity_public]]-Table1[[#This Row],[7d_positivity_all]])/Table1[[#This Row],[7d_positivity_public]])</f>
        <v>0.33333333333333331</v>
      </c>
      <c r="W4329">
        <v>4</v>
      </c>
    </row>
    <row r="4330" spans="1:23" x14ac:dyDescent="0.25">
      <c r="A4330" s="10">
        <v>44488</v>
      </c>
      <c r="B4330">
        <v>2336</v>
      </c>
      <c r="C4330" t="s">
        <v>164</v>
      </c>
      <c r="D4330">
        <v>8</v>
      </c>
      <c r="E4330">
        <v>9</v>
      </c>
      <c r="F4330">
        <v>-1</v>
      </c>
      <c r="G4330">
        <v>5</v>
      </c>
      <c r="H4330">
        <v>93</v>
      </c>
      <c r="J4330">
        <v>89</v>
      </c>
      <c r="K4330">
        <v>94</v>
      </c>
      <c r="L4330">
        <v>94</v>
      </c>
      <c r="M4330">
        <v>93</v>
      </c>
      <c r="N4330">
        <v>88</v>
      </c>
      <c r="O4330">
        <v>81</v>
      </c>
      <c r="P4330">
        <v>88</v>
      </c>
      <c r="Q4330">
        <v>87</v>
      </c>
      <c r="R4330">
        <v>91</v>
      </c>
      <c r="T4330" s="34">
        <f>_xlfn.XLOOKUP(B4330,Demog!$A$2:$A$219,Demog!$P$2:$P$219,,,2)</f>
        <v>58701</v>
      </c>
      <c r="U4330" s="34">
        <f t="shared" si="67"/>
        <v>33</v>
      </c>
      <c r="V4330" s="13">
        <f>IF(OR(Table1[[#This Row],[7d_positivity_public]]=0,ISBLANK(Table1[[#This Row],[7d_positivity_public]])),"",(Table1[[#This Row],[7d_positivity_public]]-Table1[[#This Row],[7d_positivity_all]])/Table1[[#This Row],[7d_positivity_public]])</f>
        <v>0.2</v>
      </c>
      <c r="W4330">
        <v>4</v>
      </c>
    </row>
    <row r="4331" spans="1:23" x14ac:dyDescent="0.25">
      <c r="A4331" s="10">
        <v>44488</v>
      </c>
      <c r="B4331">
        <v>2337</v>
      </c>
      <c r="C4331" t="s">
        <v>165</v>
      </c>
      <c r="D4331">
        <v>7</v>
      </c>
      <c r="E4331">
        <v>8</v>
      </c>
      <c r="F4331">
        <v>-1</v>
      </c>
      <c r="G4331">
        <v>6</v>
      </c>
      <c r="H4331">
        <v>88</v>
      </c>
      <c r="J4331">
        <v>84</v>
      </c>
      <c r="K4331">
        <v>89</v>
      </c>
      <c r="L4331">
        <v>88</v>
      </c>
      <c r="M4331">
        <v>89</v>
      </c>
      <c r="N4331">
        <v>83</v>
      </c>
      <c r="O4331">
        <v>74</v>
      </c>
      <c r="P4331">
        <v>83</v>
      </c>
      <c r="Q4331">
        <v>81</v>
      </c>
      <c r="R4331">
        <v>86</v>
      </c>
      <c r="T4331" s="34">
        <f>_xlfn.XLOOKUP(B4331,Demog!$A$2:$A$219,Demog!$P$2:$P$219,,,2)</f>
        <v>60538</v>
      </c>
      <c r="U4331" s="34">
        <f t="shared" si="67"/>
        <v>30</v>
      </c>
      <c r="V4331" s="13">
        <f>IF(OR(Table1[[#This Row],[7d_positivity_public]]=0,ISBLANK(Table1[[#This Row],[7d_positivity_public]])),"",(Table1[[#This Row],[7d_positivity_public]]-Table1[[#This Row],[7d_positivity_all]])/Table1[[#This Row],[7d_positivity_public]])</f>
        <v>0.33333333333333331</v>
      </c>
      <c r="W4331">
        <v>4</v>
      </c>
    </row>
    <row r="4332" spans="1:23" x14ac:dyDescent="0.25">
      <c r="A4332" s="10">
        <v>44488</v>
      </c>
      <c r="B4332">
        <v>2338</v>
      </c>
      <c r="C4332" t="s">
        <v>166</v>
      </c>
      <c r="D4332">
        <v>11</v>
      </c>
      <c r="E4332">
        <v>4</v>
      </c>
      <c r="F4332">
        <v>7</v>
      </c>
      <c r="G4332">
        <v>10</v>
      </c>
      <c r="H4332">
        <v>97</v>
      </c>
      <c r="J4332">
        <v>86</v>
      </c>
      <c r="K4332">
        <v>98</v>
      </c>
      <c r="L4332">
        <v>100</v>
      </c>
      <c r="M4332">
        <v>96</v>
      </c>
      <c r="N4332">
        <v>89</v>
      </c>
      <c r="O4332">
        <v>74</v>
      </c>
      <c r="P4332">
        <v>90</v>
      </c>
      <c r="Q4332">
        <v>89</v>
      </c>
      <c r="R4332">
        <v>92</v>
      </c>
      <c r="T4332" s="34">
        <f>_xlfn.XLOOKUP(B4332,Demog!$A$2:$A$219,Demog!$P$2:$P$219,,,2)</f>
        <v>41463</v>
      </c>
      <c r="U4332" s="34">
        <f t="shared" si="67"/>
        <v>32</v>
      </c>
      <c r="V4332" s="13">
        <f>IF(OR(Table1[[#This Row],[7d_positivity_public]]=0,ISBLANK(Table1[[#This Row],[7d_positivity_public]])),"",(Table1[[#This Row],[7d_positivity_public]]-Table1[[#This Row],[7d_positivity_all]])/Table1[[#This Row],[7d_positivity_public]])</f>
        <v>0.4</v>
      </c>
      <c r="W4332">
        <v>6</v>
      </c>
    </row>
    <row r="4333" spans="1:23" x14ac:dyDescent="0.25">
      <c r="A4333" s="10">
        <v>44488</v>
      </c>
      <c r="B4333">
        <v>2341</v>
      </c>
      <c r="C4333" t="s">
        <v>167</v>
      </c>
      <c r="D4333">
        <v>7</v>
      </c>
      <c r="E4333">
        <v>9</v>
      </c>
      <c r="F4333">
        <v>-2</v>
      </c>
      <c r="G4333">
        <v>4</v>
      </c>
      <c r="H4333">
        <v>90</v>
      </c>
      <c r="J4333">
        <v>88</v>
      </c>
      <c r="K4333">
        <v>90</v>
      </c>
      <c r="L4333">
        <v>88</v>
      </c>
      <c r="M4333">
        <v>92</v>
      </c>
      <c r="N4333">
        <v>86</v>
      </c>
      <c r="O4333">
        <v>82</v>
      </c>
      <c r="P4333">
        <v>86</v>
      </c>
      <c r="Q4333">
        <v>82</v>
      </c>
      <c r="R4333">
        <v>89</v>
      </c>
      <c r="T4333" s="34">
        <f>_xlfn.XLOOKUP(B4333,Demog!$A$2:$A$219,Demog!$P$2:$P$219,,,2)</f>
        <v>74816</v>
      </c>
      <c r="U4333" s="34">
        <f t="shared" si="67"/>
        <v>37</v>
      </c>
      <c r="V4333" s="13">
        <f>IF(OR(Table1[[#This Row],[7d_positivity_public]]=0,ISBLANK(Table1[[#This Row],[7d_positivity_public]])),"",(Table1[[#This Row],[7d_positivity_public]]-Table1[[#This Row],[7d_positivity_all]])/Table1[[#This Row],[7d_positivity_public]])</f>
        <v>0.5</v>
      </c>
      <c r="W4333">
        <v>2</v>
      </c>
    </row>
    <row r="4334" spans="1:23" x14ac:dyDescent="0.25">
      <c r="A4334" s="10">
        <v>44488</v>
      </c>
      <c r="B4334">
        <v>2342</v>
      </c>
      <c r="C4334" t="s">
        <v>168</v>
      </c>
      <c r="D4334">
        <v>7</v>
      </c>
      <c r="E4334">
        <v>18</v>
      </c>
      <c r="F4334">
        <v>-11</v>
      </c>
      <c r="G4334">
        <v>3</v>
      </c>
      <c r="H4334">
        <v>88</v>
      </c>
      <c r="J4334">
        <v>82</v>
      </c>
      <c r="K4334">
        <v>88</v>
      </c>
      <c r="L4334">
        <v>83</v>
      </c>
      <c r="M4334">
        <v>90</v>
      </c>
      <c r="N4334">
        <v>83</v>
      </c>
      <c r="O4334">
        <v>74</v>
      </c>
      <c r="P4334">
        <v>83</v>
      </c>
      <c r="Q4334">
        <v>75</v>
      </c>
      <c r="R4334">
        <v>87</v>
      </c>
      <c r="T4334" s="34">
        <f>_xlfn.XLOOKUP(B4334,Demog!$A$2:$A$219,Demog!$P$2:$P$219,,,2)</f>
        <v>19952</v>
      </c>
      <c r="U4334" s="34">
        <f t="shared" si="67"/>
        <v>10</v>
      </c>
      <c r="V4334" s="13">
        <f>IF(OR(Table1[[#This Row],[7d_positivity_public]]=0,ISBLANK(Table1[[#This Row],[7d_positivity_public]])),"",(Table1[[#This Row],[7d_positivity_public]]-Table1[[#This Row],[7d_positivity_all]])/Table1[[#This Row],[7d_positivity_public]])</f>
        <v>0</v>
      </c>
      <c r="W4334">
        <v>3</v>
      </c>
    </row>
    <row r="4335" spans="1:23" x14ac:dyDescent="0.25">
      <c r="A4335" s="10">
        <v>44488</v>
      </c>
      <c r="B4335">
        <v>3111</v>
      </c>
      <c r="C4335" t="s">
        <v>169</v>
      </c>
      <c r="D4335">
        <v>2</v>
      </c>
      <c r="E4335">
        <v>0</v>
      </c>
      <c r="F4335">
        <v>2</v>
      </c>
      <c r="G4335">
        <v>3</v>
      </c>
      <c r="H4335">
        <v>94</v>
      </c>
      <c r="J4335">
        <v>92</v>
      </c>
      <c r="K4335">
        <v>94</v>
      </c>
      <c r="L4335">
        <v>100</v>
      </c>
      <c r="M4335">
        <v>86</v>
      </c>
      <c r="N4335">
        <v>89</v>
      </c>
      <c r="O4335">
        <v>85</v>
      </c>
      <c r="P4335">
        <v>89</v>
      </c>
      <c r="Q4335">
        <v>95</v>
      </c>
      <c r="R4335">
        <v>83</v>
      </c>
      <c r="T4335" s="34">
        <f>_xlfn.XLOOKUP(B4335,Demog!$A$2:$A$219,Demog!$P$2:$P$219,,,2)</f>
        <v>54587</v>
      </c>
      <c r="U4335" s="34">
        <f t="shared" si="67"/>
        <v>8</v>
      </c>
      <c r="V4335" s="13">
        <f>IF(OR(Table1[[#This Row],[7d_positivity_public]]=0,ISBLANK(Table1[[#This Row],[7d_positivity_public]])),"",(Table1[[#This Row],[7d_positivity_public]]-Table1[[#This Row],[7d_positivity_all]])/Table1[[#This Row],[7d_positivity_public]])</f>
        <v>0.66666666666666663</v>
      </c>
      <c r="W4335">
        <v>1</v>
      </c>
    </row>
    <row r="4336" spans="1:23" x14ac:dyDescent="0.25">
      <c r="A4336" s="10">
        <v>44488</v>
      </c>
      <c r="B4336">
        <v>3112</v>
      </c>
      <c r="C4336" t="s">
        <v>170</v>
      </c>
      <c r="D4336">
        <v>1</v>
      </c>
      <c r="E4336">
        <v>2</v>
      </c>
      <c r="F4336">
        <v>-1</v>
      </c>
      <c r="G4336">
        <v>1</v>
      </c>
      <c r="H4336">
        <v>86</v>
      </c>
      <c r="J4336">
        <v>91</v>
      </c>
      <c r="K4336">
        <v>86</v>
      </c>
      <c r="L4336">
        <v>86</v>
      </c>
      <c r="M4336">
        <v>86</v>
      </c>
      <c r="N4336">
        <v>83</v>
      </c>
      <c r="O4336">
        <v>86</v>
      </c>
      <c r="P4336">
        <v>83</v>
      </c>
      <c r="Q4336">
        <v>81</v>
      </c>
      <c r="R4336">
        <v>84</v>
      </c>
      <c r="T4336" s="34">
        <f>_xlfn.XLOOKUP(B4336,Demog!$A$2:$A$219,Demog!$P$2:$P$219,,,2)</f>
        <v>17729</v>
      </c>
      <c r="U4336" s="34">
        <f t="shared" si="67"/>
        <v>1</v>
      </c>
      <c r="V4336" s="13">
        <f>IF(OR(Table1[[#This Row],[7d_positivity_public]]=0,ISBLANK(Table1[[#This Row],[7d_positivity_public]])),"",(Table1[[#This Row],[7d_positivity_public]]-Table1[[#This Row],[7d_positivity_all]])/Table1[[#This Row],[7d_positivity_public]])</f>
        <v>1</v>
      </c>
      <c r="W4336">
        <v>0</v>
      </c>
    </row>
    <row r="4337" spans="1:23" x14ac:dyDescent="0.25">
      <c r="A4337" s="10">
        <v>44488</v>
      </c>
      <c r="B4337">
        <v>3113</v>
      </c>
      <c r="C4337" t="s">
        <v>171</v>
      </c>
      <c r="D4337">
        <v>1</v>
      </c>
      <c r="E4337">
        <v>2</v>
      </c>
      <c r="F4337">
        <v>-1</v>
      </c>
      <c r="G4337">
        <v>2</v>
      </c>
      <c r="H4337">
        <v>86</v>
      </c>
      <c r="J4337">
        <v>87</v>
      </c>
      <c r="K4337">
        <v>86</v>
      </c>
      <c r="L4337">
        <v>87</v>
      </c>
      <c r="M4337">
        <v>85</v>
      </c>
      <c r="N4337">
        <v>83</v>
      </c>
      <c r="O4337">
        <v>82</v>
      </c>
      <c r="P4337">
        <v>83</v>
      </c>
      <c r="Q4337">
        <v>82</v>
      </c>
      <c r="R4337">
        <v>83</v>
      </c>
      <c r="T4337" s="34">
        <f>_xlfn.XLOOKUP(B4337,Demog!$A$2:$A$219,Demog!$P$2:$P$219,,,2)</f>
        <v>23478</v>
      </c>
      <c r="U4337" s="34">
        <f t="shared" si="67"/>
        <v>2</v>
      </c>
      <c r="V4337" s="13">
        <f>IF(OR(Table1[[#This Row],[7d_positivity_public]]=0,ISBLANK(Table1[[#This Row],[7d_positivity_public]])),"",(Table1[[#This Row],[7d_positivity_public]]-Table1[[#This Row],[7d_positivity_all]])/Table1[[#This Row],[7d_positivity_public]])</f>
        <v>0.5</v>
      </c>
      <c r="W4337">
        <v>1</v>
      </c>
    </row>
    <row r="4338" spans="1:23" x14ac:dyDescent="0.25">
      <c r="A4338" s="10">
        <v>44488</v>
      </c>
      <c r="B4338">
        <v>3114</v>
      </c>
      <c r="C4338" t="s">
        <v>172</v>
      </c>
      <c r="D4338">
        <v>1</v>
      </c>
      <c r="E4338">
        <v>1</v>
      </c>
      <c r="F4338">
        <v>0</v>
      </c>
      <c r="G4338">
        <v>2</v>
      </c>
      <c r="H4338">
        <v>88</v>
      </c>
      <c r="J4338">
        <v>89</v>
      </c>
      <c r="K4338">
        <v>88</v>
      </c>
      <c r="L4338">
        <v>88</v>
      </c>
      <c r="M4338">
        <v>87</v>
      </c>
      <c r="N4338">
        <v>84</v>
      </c>
      <c r="O4338">
        <v>84</v>
      </c>
      <c r="P4338">
        <v>84</v>
      </c>
      <c r="Q4338">
        <v>83</v>
      </c>
      <c r="R4338">
        <v>85</v>
      </c>
      <c r="T4338" s="34">
        <f>_xlfn.XLOOKUP(B4338,Demog!$A$2:$A$219,Demog!$P$2:$P$219,,,2)</f>
        <v>32171</v>
      </c>
      <c r="U4338" s="34">
        <f t="shared" si="67"/>
        <v>2</v>
      </c>
      <c r="V4338" s="13">
        <f>IF(OR(Table1[[#This Row],[7d_positivity_public]]=0,ISBLANK(Table1[[#This Row],[7d_positivity_public]])),"",(Table1[[#This Row],[7d_positivity_public]]-Table1[[#This Row],[7d_positivity_all]])/Table1[[#This Row],[7d_positivity_public]])</f>
        <v>0.5</v>
      </c>
      <c r="W4338">
        <v>1</v>
      </c>
    </row>
    <row r="4339" spans="1:23" x14ac:dyDescent="0.25">
      <c r="A4339" s="10">
        <v>44488</v>
      </c>
      <c r="B4339">
        <v>3115</v>
      </c>
      <c r="C4339" t="s">
        <v>173</v>
      </c>
      <c r="D4339">
        <v>3</v>
      </c>
      <c r="E4339">
        <v>2</v>
      </c>
      <c r="F4339">
        <v>1</v>
      </c>
      <c r="G4339">
        <v>2</v>
      </c>
      <c r="H4339">
        <v>91</v>
      </c>
      <c r="J4339">
        <v>93</v>
      </c>
      <c r="K4339">
        <v>91</v>
      </c>
      <c r="L4339">
        <v>90</v>
      </c>
      <c r="M4339">
        <v>92</v>
      </c>
      <c r="N4339">
        <v>89</v>
      </c>
      <c r="O4339">
        <v>89</v>
      </c>
      <c r="P4339">
        <v>89</v>
      </c>
      <c r="Q4339">
        <v>86</v>
      </c>
      <c r="R4339">
        <v>91</v>
      </c>
      <c r="T4339" s="34">
        <f>_xlfn.XLOOKUP(B4339,Demog!$A$2:$A$219,Demog!$P$2:$P$219,,,2)</f>
        <v>24774</v>
      </c>
      <c r="U4339" s="34">
        <f t="shared" si="67"/>
        <v>5</v>
      </c>
      <c r="V4339" s="13">
        <f>IF(OR(Table1[[#This Row],[7d_positivity_public]]=0,ISBLANK(Table1[[#This Row],[7d_positivity_public]])),"",(Table1[[#This Row],[7d_positivity_public]]-Table1[[#This Row],[7d_positivity_all]])/Table1[[#This Row],[7d_positivity_public]])</f>
        <v>0</v>
      </c>
      <c r="W4339">
        <v>2</v>
      </c>
    </row>
    <row r="4340" spans="1:23" x14ac:dyDescent="0.25">
      <c r="A4340" s="10">
        <v>44488</v>
      </c>
      <c r="B4340">
        <v>3116</v>
      </c>
      <c r="C4340" t="s">
        <v>174</v>
      </c>
      <c r="D4340">
        <v>4</v>
      </c>
      <c r="E4340">
        <v>3</v>
      </c>
      <c r="F4340">
        <v>1</v>
      </c>
      <c r="G4340">
        <v>3</v>
      </c>
      <c r="H4340">
        <v>93</v>
      </c>
      <c r="J4340">
        <v>91</v>
      </c>
      <c r="K4340">
        <v>93</v>
      </c>
      <c r="L4340">
        <v>96</v>
      </c>
      <c r="M4340">
        <v>90</v>
      </c>
      <c r="N4340">
        <v>89</v>
      </c>
      <c r="O4340">
        <v>86</v>
      </c>
      <c r="P4340">
        <v>89</v>
      </c>
      <c r="Q4340">
        <v>90</v>
      </c>
      <c r="R4340">
        <v>87</v>
      </c>
      <c r="T4340" s="34">
        <f>_xlfn.XLOOKUP(B4340,Demog!$A$2:$A$219,Demog!$P$2:$P$219,,,2)</f>
        <v>24621</v>
      </c>
      <c r="U4340" s="34">
        <f t="shared" si="67"/>
        <v>7</v>
      </c>
      <c r="V4340" s="13">
        <f>IF(OR(Table1[[#This Row],[7d_positivity_public]]=0,ISBLANK(Table1[[#This Row],[7d_positivity_public]])),"",(Table1[[#This Row],[7d_positivity_public]]-Table1[[#This Row],[7d_positivity_all]])/Table1[[#This Row],[7d_positivity_public]])</f>
        <v>0.33333333333333331</v>
      </c>
      <c r="W4340">
        <v>2</v>
      </c>
    </row>
    <row r="4341" spans="1:23" x14ac:dyDescent="0.25">
      <c r="A4341" s="10">
        <v>44488</v>
      </c>
      <c r="B4341">
        <v>3117</v>
      </c>
      <c r="C4341" t="s">
        <v>175</v>
      </c>
      <c r="D4341">
        <v>4</v>
      </c>
      <c r="E4341">
        <v>8</v>
      </c>
      <c r="F4341">
        <v>-4</v>
      </c>
      <c r="G4341">
        <v>4</v>
      </c>
      <c r="H4341">
        <v>91</v>
      </c>
      <c r="J4341">
        <v>87</v>
      </c>
      <c r="K4341">
        <v>92</v>
      </c>
      <c r="L4341">
        <v>92</v>
      </c>
      <c r="M4341">
        <v>91</v>
      </c>
      <c r="N4341">
        <v>87</v>
      </c>
      <c r="O4341">
        <v>82</v>
      </c>
      <c r="P4341">
        <v>88</v>
      </c>
      <c r="Q4341">
        <v>87</v>
      </c>
      <c r="R4341">
        <v>88</v>
      </c>
      <c r="T4341" s="34">
        <f>_xlfn.XLOOKUP(B4341,Demog!$A$2:$A$219,Demog!$P$2:$P$219,,,2)</f>
        <v>20949</v>
      </c>
      <c r="U4341" s="34">
        <f t="shared" si="67"/>
        <v>6</v>
      </c>
      <c r="V4341" s="13">
        <f>IF(OR(Table1[[#This Row],[7d_positivity_public]]=0,ISBLANK(Table1[[#This Row],[7d_positivity_public]])),"",(Table1[[#This Row],[7d_positivity_public]]-Table1[[#This Row],[7d_positivity_all]])/Table1[[#This Row],[7d_positivity_public]])</f>
        <v>0.5</v>
      </c>
      <c r="W4341">
        <v>2</v>
      </c>
    </row>
    <row r="4342" spans="1:23" x14ac:dyDescent="0.25">
      <c r="A4342" s="10">
        <v>44488</v>
      </c>
      <c r="B4342">
        <v>3211</v>
      </c>
      <c r="C4342" t="s">
        <v>176</v>
      </c>
      <c r="D4342">
        <v>4</v>
      </c>
      <c r="E4342">
        <v>5</v>
      </c>
      <c r="F4342">
        <v>-1</v>
      </c>
      <c r="G4342">
        <v>3</v>
      </c>
      <c r="H4342">
        <v>97</v>
      </c>
      <c r="J4342">
        <v>88</v>
      </c>
      <c r="K4342">
        <v>98</v>
      </c>
      <c r="L4342">
        <v>100</v>
      </c>
      <c r="M4342">
        <v>87</v>
      </c>
      <c r="N4342">
        <v>90</v>
      </c>
      <c r="O4342">
        <v>76</v>
      </c>
      <c r="P4342">
        <v>91</v>
      </c>
      <c r="Q4342">
        <v>95</v>
      </c>
      <c r="R4342">
        <v>83</v>
      </c>
      <c r="T4342" s="34">
        <f>_xlfn.XLOOKUP(B4342,Demog!$A$2:$A$219,Demog!$P$2:$P$219,,,2)</f>
        <v>41934</v>
      </c>
      <c r="U4342" s="34">
        <f t="shared" si="67"/>
        <v>12</v>
      </c>
      <c r="V4342" s="13">
        <f>IF(OR(Table1[[#This Row],[7d_positivity_public]]=0,ISBLANK(Table1[[#This Row],[7d_positivity_public]])),"",(Table1[[#This Row],[7d_positivity_public]]-Table1[[#This Row],[7d_positivity_all]])/Table1[[#This Row],[7d_positivity_public]])</f>
        <v>0.66666666666666663</v>
      </c>
      <c r="W4342">
        <v>1</v>
      </c>
    </row>
    <row r="4343" spans="1:23" x14ac:dyDescent="0.25">
      <c r="A4343" s="10">
        <v>44488</v>
      </c>
      <c r="B4343">
        <v>3212</v>
      </c>
      <c r="C4343" t="s">
        <v>177</v>
      </c>
      <c r="D4343">
        <v>5</v>
      </c>
      <c r="E4343">
        <v>6</v>
      </c>
      <c r="F4343">
        <v>-1</v>
      </c>
      <c r="G4343">
        <v>4</v>
      </c>
      <c r="H4343">
        <v>95</v>
      </c>
      <c r="J4343">
        <v>85</v>
      </c>
      <c r="K4343">
        <v>95</v>
      </c>
      <c r="L4343">
        <v>100</v>
      </c>
      <c r="M4343">
        <v>88</v>
      </c>
      <c r="N4343">
        <v>90</v>
      </c>
      <c r="O4343">
        <v>77</v>
      </c>
      <c r="P4343">
        <v>90</v>
      </c>
      <c r="Q4343">
        <v>94</v>
      </c>
      <c r="R4343">
        <v>85</v>
      </c>
      <c r="T4343" s="34">
        <f>_xlfn.XLOOKUP(B4343,Demog!$A$2:$A$219,Demog!$P$2:$P$219,,,2)</f>
        <v>47203</v>
      </c>
      <c r="U4343" s="34">
        <f t="shared" si="67"/>
        <v>17</v>
      </c>
      <c r="V4343" s="13">
        <f>IF(OR(Table1[[#This Row],[7d_positivity_public]]=0,ISBLANK(Table1[[#This Row],[7d_positivity_public]])),"",(Table1[[#This Row],[7d_positivity_public]]-Table1[[#This Row],[7d_positivity_all]])/Table1[[#This Row],[7d_positivity_public]])</f>
        <v>0.5</v>
      </c>
      <c r="W4343">
        <v>2</v>
      </c>
    </row>
    <row r="4344" spans="1:23" x14ac:dyDescent="0.25">
      <c r="A4344" s="10">
        <v>44488</v>
      </c>
      <c r="B4344">
        <v>3213</v>
      </c>
      <c r="C4344" t="s">
        <v>178</v>
      </c>
      <c r="D4344">
        <v>2</v>
      </c>
      <c r="E4344">
        <v>6</v>
      </c>
      <c r="F4344">
        <v>-4</v>
      </c>
      <c r="G4344">
        <v>1</v>
      </c>
      <c r="H4344">
        <v>95</v>
      </c>
      <c r="J4344">
        <v>96</v>
      </c>
      <c r="K4344">
        <v>95</v>
      </c>
      <c r="L4344">
        <v>97</v>
      </c>
      <c r="M4344">
        <v>92</v>
      </c>
      <c r="N4344">
        <v>91</v>
      </c>
      <c r="O4344">
        <v>88</v>
      </c>
      <c r="P4344">
        <v>91</v>
      </c>
      <c r="Q4344">
        <v>92</v>
      </c>
      <c r="R4344">
        <v>90</v>
      </c>
      <c r="T4344" s="34">
        <f>_xlfn.XLOOKUP(B4344,Demog!$A$2:$A$219,Demog!$P$2:$P$219,,,2)</f>
        <v>32904</v>
      </c>
      <c r="U4344" s="34">
        <f t="shared" si="67"/>
        <v>5</v>
      </c>
      <c r="V4344" s="13">
        <f>IF(OR(Table1[[#This Row],[7d_positivity_public]]=0,ISBLANK(Table1[[#This Row],[7d_positivity_public]])),"",(Table1[[#This Row],[7d_positivity_public]]-Table1[[#This Row],[7d_positivity_all]])/Table1[[#This Row],[7d_positivity_public]])</f>
        <v>0</v>
      </c>
      <c r="W4344">
        <v>1</v>
      </c>
    </row>
    <row r="4345" spans="1:23" x14ac:dyDescent="0.25">
      <c r="A4345" s="10">
        <v>44488</v>
      </c>
      <c r="B4345">
        <v>3221</v>
      </c>
      <c r="C4345" t="s">
        <v>179</v>
      </c>
      <c r="D4345">
        <v>32</v>
      </c>
      <c r="E4345">
        <v>26</v>
      </c>
      <c r="F4345">
        <v>6</v>
      </c>
      <c r="G4345">
        <v>12</v>
      </c>
      <c r="H4345">
        <v>83</v>
      </c>
      <c r="J4345">
        <v>78</v>
      </c>
      <c r="K4345">
        <v>83</v>
      </c>
      <c r="L4345">
        <v>85</v>
      </c>
      <c r="M4345">
        <v>81</v>
      </c>
      <c r="N4345">
        <v>74</v>
      </c>
      <c r="O4345">
        <v>66</v>
      </c>
      <c r="P4345">
        <v>74</v>
      </c>
      <c r="Q4345">
        <v>74</v>
      </c>
      <c r="R4345">
        <v>73</v>
      </c>
      <c r="T4345" s="34">
        <f>_xlfn.XLOOKUP(B4345,Demog!$A$2:$A$219,Demog!$P$2:$P$219,,,2)</f>
        <v>19960</v>
      </c>
      <c r="U4345" s="34">
        <f t="shared" si="67"/>
        <v>45</v>
      </c>
      <c r="V4345" s="13">
        <f>IF(OR(Table1[[#This Row],[7d_positivity_public]]=0,ISBLANK(Table1[[#This Row],[7d_positivity_public]])),"",(Table1[[#This Row],[7d_positivity_public]]-Table1[[#This Row],[7d_positivity_all]])/Table1[[#This Row],[7d_positivity_public]])</f>
        <v>0.33333333333333331</v>
      </c>
      <c r="W4345">
        <v>8</v>
      </c>
    </row>
    <row r="4346" spans="1:23" x14ac:dyDescent="0.25">
      <c r="A4346" s="10">
        <v>44488</v>
      </c>
      <c r="B4346">
        <v>3222</v>
      </c>
      <c r="C4346" t="s">
        <v>180</v>
      </c>
      <c r="D4346">
        <v>5</v>
      </c>
      <c r="E4346">
        <v>10</v>
      </c>
      <c r="F4346">
        <v>-5</v>
      </c>
      <c r="G4346">
        <v>3</v>
      </c>
      <c r="H4346">
        <v>96</v>
      </c>
      <c r="J4346">
        <v>83</v>
      </c>
      <c r="K4346">
        <v>96</v>
      </c>
      <c r="L4346">
        <v>100</v>
      </c>
      <c r="M4346">
        <v>88</v>
      </c>
      <c r="N4346">
        <v>90</v>
      </c>
      <c r="O4346">
        <v>72</v>
      </c>
      <c r="P4346">
        <v>90</v>
      </c>
      <c r="Q4346">
        <v>93</v>
      </c>
      <c r="R4346">
        <v>84</v>
      </c>
      <c r="T4346" s="34">
        <f>_xlfn.XLOOKUP(B4346,Demog!$A$2:$A$219,Demog!$P$2:$P$219,,,2)</f>
        <v>12392</v>
      </c>
      <c r="U4346" s="34">
        <f t="shared" si="67"/>
        <v>4</v>
      </c>
      <c r="V4346" s="13">
        <f>IF(OR(Table1[[#This Row],[7d_positivity_public]]=0,ISBLANK(Table1[[#This Row],[7d_positivity_public]])),"",(Table1[[#This Row],[7d_positivity_public]]-Table1[[#This Row],[7d_positivity_all]])/Table1[[#This Row],[7d_positivity_public]])</f>
        <v>0.66666666666666663</v>
      </c>
      <c r="W4346">
        <v>1</v>
      </c>
    </row>
    <row r="4347" spans="1:23" x14ac:dyDescent="0.25">
      <c r="A4347" s="10">
        <v>44488</v>
      </c>
      <c r="B4347">
        <v>3223</v>
      </c>
      <c r="C4347" t="s">
        <v>181</v>
      </c>
      <c r="D4347">
        <v>7</v>
      </c>
      <c r="E4347">
        <v>9</v>
      </c>
      <c r="F4347">
        <v>-2</v>
      </c>
      <c r="G4347">
        <v>5</v>
      </c>
      <c r="H4347">
        <v>91</v>
      </c>
      <c r="J4347">
        <v>86</v>
      </c>
      <c r="K4347">
        <v>91</v>
      </c>
      <c r="L4347">
        <v>94</v>
      </c>
      <c r="M4347">
        <v>88</v>
      </c>
      <c r="N4347">
        <v>86</v>
      </c>
      <c r="O4347">
        <v>77</v>
      </c>
      <c r="P4347">
        <v>87</v>
      </c>
      <c r="Q4347">
        <v>88</v>
      </c>
      <c r="R4347">
        <v>84</v>
      </c>
      <c r="T4347" s="34">
        <f>_xlfn.XLOOKUP(B4347,Demog!$A$2:$A$219,Demog!$P$2:$P$219,,,2)</f>
        <v>29180</v>
      </c>
      <c r="U4347" s="34">
        <f t="shared" si="67"/>
        <v>14</v>
      </c>
      <c r="V4347" s="13">
        <f>IF(OR(Table1[[#This Row],[7d_positivity_public]]=0,ISBLANK(Table1[[#This Row],[7d_positivity_public]])),"",(Table1[[#This Row],[7d_positivity_public]]-Table1[[#This Row],[7d_positivity_all]])/Table1[[#This Row],[7d_positivity_public]])</f>
        <v>0.4</v>
      </c>
      <c r="W4347">
        <v>3</v>
      </c>
    </row>
    <row r="4348" spans="1:23" x14ac:dyDescent="0.25">
      <c r="A4348" s="10">
        <v>44488</v>
      </c>
      <c r="B4348">
        <v>3231</v>
      </c>
      <c r="C4348" t="s">
        <v>182</v>
      </c>
      <c r="D4348">
        <v>13</v>
      </c>
      <c r="E4348">
        <v>10</v>
      </c>
      <c r="F4348">
        <v>3</v>
      </c>
      <c r="G4348">
        <v>7</v>
      </c>
      <c r="H4348">
        <v>96</v>
      </c>
      <c r="J4348">
        <v>91</v>
      </c>
      <c r="K4348">
        <v>96</v>
      </c>
      <c r="L4348">
        <v>99</v>
      </c>
      <c r="M4348">
        <v>92</v>
      </c>
      <c r="N4348">
        <v>91</v>
      </c>
      <c r="O4348">
        <v>84</v>
      </c>
      <c r="P4348">
        <v>92</v>
      </c>
      <c r="Q4348">
        <v>93</v>
      </c>
      <c r="R4348">
        <v>89</v>
      </c>
      <c r="T4348" s="34">
        <f>_xlfn.XLOOKUP(B4348,Demog!$A$2:$A$219,Demog!$P$2:$P$219,,,2)</f>
        <v>18027</v>
      </c>
      <c r="U4348" s="34">
        <f t="shared" si="67"/>
        <v>16</v>
      </c>
      <c r="V4348" s="13">
        <f>IF(OR(Table1[[#This Row],[7d_positivity_public]]=0,ISBLANK(Table1[[#This Row],[7d_positivity_public]])),"",(Table1[[#This Row],[7d_positivity_public]]-Table1[[#This Row],[7d_positivity_all]])/Table1[[#This Row],[7d_positivity_public]])</f>
        <v>0.42857142857142855</v>
      </c>
      <c r="W4348">
        <v>4</v>
      </c>
    </row>
    <row r="4349" spans="1:23" x14ac:dyDescent="0.25">
      <c r="A4349" s="10">
        <v>44488</v>
      </c>
      <c r="B4349">
        <v>3232</v>
      </c>
      <c r="C4349" t="s">
        <v>183</v>
      </c>
      <c r="D4349">
        <v>4</v>
      </c>
      <c r="E4349">
        <v>8</v>
      </c>
      <c r="F4349">
        <v>-4</v>
      </c>
      <c r="G4349">
        <v>3</v>
      </c>
      <c r="H4349">
        <v>95</v>
      </c>
      <c r="J4349">
        <v>92</v>
      </c>
      <c r="K4349">
        <v>95</v>
      </c>
      <c r="L4349">
        <v>97</v>
      </c>
      <c r="M4349">
        <v>92</v>
      </c>
      <c r="N4349">
        <v>91</v>
      </c>
      <c r="O4349">
        <v>88</v>
      </c>
      <c r="P4349">
        <v>91</v>
      </c>
      <c r="Q4349">
        <v>91</v>
      </c>
      <c r="R4349">
        <v>90</v>
      </c>
      <c r="T4349" s="34">
        <f>_xlfn.XLOOKUP(B4349,Demog!$A$2:$A$219,Demog!$P$2:$P$219,,,2)</f>
        <v>34575</v>
      </c>
      <c r="U4349" s="34">
        <f t="shared" si="67"/>
        <v>10</v>
      </c>
      <c r="V4349" s="13">
        <f>IF(OR(Table1[[#This Row],[7d_positivity_public]]=0,ISBLANK(Table1[[#This Row],[7d_positivity_public]])),"",(Table1[[#This Row],[7d_positivity_public]]-Table1[[#This Row],[7d_positivity_all]])/Table1[[#This Row],[7d_positivity_public]])</f>
        <v>0.33333333333333331</v>
      </c>
      <c r="W4349">
        <v>2</v>
      </c>
    </row>
    <row r="4350" spans="1:23" x14ac:dyDescent="0.25">
      <c r="A4350" s="10">
        <v>44488</v>
      </c>
      <c r="B4350">
        <v>3233</v>
      </c>
      <c r="C4350" t="s">
        <v>184</v>
      </c>
      <c r="D4350">
        <v>4</v>
      </c>
      <c r="E4350">
        <v>6</v>
      </c>
      <c r="F4350">
        <v>-2</v>
      </c>
      <c r="G4350">
        <v>3</v>
      </c>
      <c r="H4350">
        <v>98</v>
      </c>
      <c r="J4350">
        <v>94</v>
      </c>
      <c r="K4350">
        <v>98</v>
      </c>
      <c r="L4350">
        <v>100</v>
      </c>
      <c r="M4350">
        <v>92</v>
      </c>
      <c r="N4350">
        <v>93</v>
      </c>
      <c r="O4350">
        <v>88</v>
      </c>
      <c r="P4350">
        <v>93</v>
      </c>
      <c r="Q4350">
        <v>96</v>
      </c>
      <c r="R4350">
        <v>90</v>
      </c>
      <c r="T4350" s="34">
        <f>_xlfn.XLOOKUP(B4350,Demog!$A$2:$A$219,Demog!$P$2:$P$219,,,2)</f>
        <v>51292</v>
      </c>
      <c r="U4350" s="34">
        <f t="shared" si="67"/>
        <v>14</v>
      </c>
      <c r="V4350" s="13">
        <f>IF(OR(Table1[[#This Row],[7d_positivity_public]]=0,ISBLANK(Table1[[#This Row],[7d_positivity_public]])),"",(Table1[[#This Row],[7d_positivity_public]]-Table1[[#This Row],[7d_positivity_all]])/Table1[[#This Row],[7d_positivity_public]])</f>
        <v>0.33333333333333331</v>
      </c>
      <c r="W4350">
        <v>2</v>
      </c>
    </row>
    <row r="4351" spans="1:23" x14ac:dyDescent="0.25">
      <c r="A4351" s="10">
        <v>44488</v>
      </c>
      <c r="B4351">
        <v>3241</v>
      </c>
      <c r="C4351" t="s">
        <v>185</v>
      </c>
      <c r="D4351">
        <v>4</v>
      </c>
      <c r="E4351">
        <v>3</v>
      </c>
      <c r="F4351">
        <v>1</v>
      </c>
      <c r="G4351">
        <v>3</v>
      </c>
      <c r="H4351">
        <v>89</v>
      </c>
      <c r="J4351">
        <v>91</v>
      </c>
      <c r="K4351">
        <v>89</v>
      </c>
      <c r="L4351">
        <v>91</v>
      </c>
      <c r="M4351">
        <v>88</v>
      </c>
      <c r="N4351">
        <v>85</v>
      </c>
      <c r="O4351">
        <v>86</v>
      </c>
      <c r="P4351">
        <v>85</v>
      </c>
      <c r="Q4351">
        <v>85</v>
      </c>
      <c r="R4351">
        <v>85</v>
      </c>
      <c r="T4351" s="34">
        <f>_xlfn.XLOOKUP(B4351,Demog!$A$2:$A$219,Demog!$P$2:$P$219,,,2)</f>
        <v>37993</v>
      </c>
      <c r="U4351" s="34">
        <f t="shared" si="67"/>
        <v>11</v>
      </c>
      <c r="V4351" s="13">
        <f>IF(OR(Table1[[#This Row],[7d_positivity_public]]=0,ISBLANK(Table1[[#This Row],[7d_positivity_public]])),"",(Table1[[#This Row],[7d_positivity_public]]-Table1[[#This Row],[7d_positivity_all]])/Table1[[#This Row],[7d_positivity_public]])</f>
        <v>0.66666666666666663</v>
      </c>
      <c r="W4351">
        <v>1</v>
      </c>
    </row>
    <row r="4352" spans="1:23" x14ac:dyDescent="0.25">
      <c r="A4352" s="10">
        <v>44488</v>
      </c>
      <c r="B4352">
        <v>3242</v>
      </c>
      <c r="C4352" t="s">
        <v>186</v>
      </c>
      <c r="D4352">
        <v>1</v>
      </c>
      <c r="E4352">
        <v>1</v>
      </c>
      <c r="F4352">
        <v>0</v>
      </c>
      <c r="G4352">
        <v>2</v>
      </c>
      <c r="H4352">
        <v>93</v>
      </c>
      <c r="J4352">
        <v>94</v>
      </c>
      <c r="K4352">
        <v>93</v>
      </c>
      <c r="L4352">
        <v>94</v>
      </c>
      <c r="M4352">
        <v>91</v>
      </c>
      <c r="N4352">
        <v>89</v>
      </c>
      <c r="O4352">
        <v>90</v>
      </c>
      <c r="P4352">
        <v>89</v>
      </c>
      <c r="Q4352">
        <v>89</v>
      </c>
      <c r="R4352">
        <v>89</v>
      </c>
      <c r="T4352" s="34">
        <f>_xlfn.XLOOKUP(B4352,Demog!$A$2:$A$219,Demog!$P$2:$P$219,,,2)</f>
        <v>34483</v>
      </c>
      <c r="U4352" s="34">
        <f t="shared" si="67"/>
        <v>2</v>
      </c>
      <c r="V4352" s="13">
        <f>IF(OR(Table1[[#This Row],[7d_positivity_public]]=0,ISBLANK(Table1[[#This Row],[7d_positivity_public]])),"",(Table1[[#This Row],[7d_positivity_public]]-Table1[[#This Row],[7d_positivity_all]])/Table1[[#This Row],[7d_positivity_public]])</f>
        <v>0.5</v>
      </c>
      <c r="W4352">
        <v>1</v>
      </c>
    </row>
    <row r="4353" spans="1:23" x14ac:dyDescent="0.25">
      <c r="A4353" s="10">
        <v>44488</v>
      </c>
      <c r="B4353">
        <v>3243</v>
      </c>
      <c r="C4353" t="s">
        <v>187</v>
      </c>
      <c r="D4353">
        <v>3</v>
      </c>
      <c r="E4353">
        <v>2</v>
      </c>
      <c r="F4353">
        <v>1</v>
      </c>
      <c r="G4353">
        <v>1</v>
      </c>
      <c r="H4353">
        <v>96</v>
      </c>
      <c r="J4353">
        <v>95</v>
      </c>
      <c r="K4353">
        <v>96</v>
      </c>
      <c r="L4353">
        <v>100</v>
      </c>
      <c r="M4353">
        <v>87</v>
      </c>
      <c r="N4353">
        <v>93</v>
      </c>
      <c r="O4353">
        <v>87</v>
      </c>
      <c r="P4353">
        <v>94</v>
      </c>
      <c r="Q4353">
        <v>98</v>
      </c>
      <c r="R4353">
        <v>83</v>
      </c>
      <c r="T4353" s="34">
        <f>_xlfn.XLOOKUP(B4353,Demog!$A$2:$A$219,Demog!$P$2:$P$219,,,2)</f>
        <v>15890</v>
      </c>
      <c r="U4353" s="34">
        <f t="shared" si="67"/>
        <v>3</v>
      </c>
      <c r="V4353" s="13">
        <f>IF(OR(Table1[[#This Row],[7d_positivity_public]]=0,ISBLANK(Table1[[#This Row],[7d_positivity_public]])),"",(Table1[[#This Row],[7d_positivity_public]]-Table1[[#This Row],[7d_positivity_all]])/Table1[[#This Row],[7d_positivity_public]])</f>
        <v>1</v>
      </c>
      <c r="W4353">
        <v>0</v>
      </c>
    </row>
    <row r="4354" spans="1:23" x14ac:dyDescent="0.25">
      <c r="A4354" s="10">
        <v>44488</v>
      </c>
      <c r="B4354">
        <v>3244</v>
      </c>
      <c r="C4354" t="s">
        <v>188</v>
      </c>
      <c r="D4354">
        <v>7</v>
      </c>
      <c r="E4354">
        <v>2</v>
      </c>
      <c r="F4354">
        <v>5</v>
      </c>
      <c r="G4354">
        <v>4</v>
      </c>
      <c r="H4354">
        <v>96</v>
      </c>
      <c r="J4354">
        <v>93</v>
      </c>
      <c r="K4354">
        <v>96</v>
      </c>
      <c r="L4354">
        <v>99</v>
      </c>
      <c r="M4354">
        <v>92</v>
      </c>
      <c r="N4354">
        <v>92</v>
      </c>
      <c r="O4354">
        <v>88</v>
      </c>
      <c r="P4354">
        <v>92</v>
      </c>
      <c r="Q4354">
        <v>94</v>
      </c>
      <c r="R4354">
        <v>90</v>
      </c>
      <c r="T4354" s="34">
        <f>_xlfn.XLOOKUP(B4354,Demog!$A$2:$A$219,Demog!$P$2:$P$219,,,2)</f>
        <v>42812</v>
      </c>
      <c r="U4354" s="34">
        <f t="shared" ref="U4354:U4417" si="68">ROUND(T4354*D4354/100000*7,0)</f>
        <v>21</v>
      </c>
      <c r="V4354" s="13">
        <f>IF(OR(Table1[[#This Row],[7d_positivity_public]]=0,ISBLANK(Table1[[#This Row],[7d_positivity_public]])),"",(Table1[[#This Row],[7d_positivity_public]]-Table1[[#This Row],[7d_positivity_all]])/Table1[[#This Row],[7d_positivity_public]])</f>
        <v>0.5</v>
      </c>
      <c r="W4354">
        <v>2</v>
      </c>
    </row>
    <row r="4355" spans="1:23" x14ac:dyDescent="0.25">
      <c r="A4355" s="10">
        <v>44488</v>
      </c>
      <c r="B4355">
        <v>3251</v>
      </c>
      <c r="C4355" t="s">
        <v>189</v>
      </c>
      <c r="D4355">
        <v>6</v>
      </c>
      <c r="E4355">
        <v>5</v>
      </c>
      <c r="F4355">
        <v>1</v>
      </c>
      <c r="G4355">
        <v>3</v>
      </c>
      <c r="H4355">
        <v>95</v>
      </c>
      <c r="J4355">
        <v>95</v>
      </c>
      <c r="K4355">
        <v>96</v>
      </c>
      <c r="L4355">
        <v>98</v>
      </c>
      <c r="M4355">
        <v>92</v>
      </c>
      <c r="N4355">
        <v>92</v>
      </c>
      <c r="O4355">
        <v>91</v>
      </c>
      <c r="P4355">
        <v>92</v>
      </c>
      <c r="Q4355">
        <v>93</v>
      </c>
      <c r="R4355">
        <v>89</v>
      </c>
      <c r="T4355" s="34">
        <f>_xlfn.XLOOKUP(B4355,Demog!$A$2:$A$219,Demog!$P$2:$P$219,,,2)</f>
        <v>31755</v>
      </c>
      <c r="U4355" s="34">
        <f t="shared" si="68"/>
        <v>13</v>
      </c>
      <c r="V4355" s="13">
        <f>IF(OR(Table1[[#This Row],[7d_positivity_public]]=0,ISBLANK(Table1[[#This Row],[7d_positivity_public]])),"",(Table1[[#This Row],[7d_positivity_public]]-Table1[[#This Row],[7d_positivity_all]])/Table1[[#This Row],[7d_positivity_public]])</f>
        <v>0.66666666666666663</v>
      </c>
      <c r="W4355">
        <v>1</v>
      </c>
    </row>
    <row r="4356" spans="1:23" x14ac:dyDescent="0.25">
      <c r="A4356" s="10">
        <v>44488</v>
      </c>
      <c r="B4356">
        <v>3252</v>
      </c>
      <c r="C4356" t="s">
        <v>190</v>
      </c>
      <c r="D4356">
        <v>6</v>
      </c>
      <c r="E4356">
        <v>5</v>
      </c>
      <c r="F4356">
        <v>1</v>
      </c>
      <c r="G4356">
        <v>4</v>
      </c>
      <c r="H4356">
        <v>95</v>
      </c>
      <c r="J4356">
        <v>91</v>
      </c>
      <c r="K4356">
        <v>95</v>
      </c>
      <c r="L4356">
        <v>97</v>
      </c>
      <c r="M4356">
        <v>90</v>
      </c>
      <c r="N4356">
        <v>91</v>
      </c>
      <c r="O4356">
        <v>85</v>
      </c>
      <c r="P4356">
        <v>91</v>
      </c>
      <c r="Q4356">
        <v>93</v>
      </c>
      <c r="R4356">
        <v>87</v>
      </c>
      <c r="T4356" s="34">
        <f>_xlfn.XLOOKUP(B4356,Demog!$A$2:$A$219,Demog!$P$2:$P$219,,,2)</f>
        <v>32807</v>
      </c>
      <c r="U4356" s="34">
        <f t="shared" si="68"/>
        <v>14</v>
      </c>
      <c r="V4356" s="13">
        <f>IF(OR(Table1[[#This Row],[7d_positivity_public]]=0,ISBLANK(Table1[[#This Row],[7d_positivity_public]])),"",(Table1[[#This Row],[7d_positivity_public]]-Table1[[#This Row],[7d_positivity_all]])/Table1[[#This Row],[7d_positivity_public]])</f>
        <v>0.5</v>
      </c>
      <c r="W4356">
        <v>2</v>
      </c>
    </row>
    <row r="4357" spans="1:23" x14ac:dyDescent="0.25">
      <c r="A4357" s="10">
        <v>44488</v>
      </c>
      <c r="B4357">
        <v>3253</v>
      </c>
      <c r="C4357" t="s">
        <v>191</v>
      </c>
      <c r="D4357">
        <v>7</v>
      </c>
      <c r="E4357">
        <v>2</v>
      </c>
      <c r="F4357">
        <v>5</v>
      </c>
      <c r="G4357">
        <v>4</v>
      </c>
      <c r="H4357">
        <v>95</v>
      </c>
      <c r="J4357">
        <v>94</v>
      </c>
      <c r="K4357">
        <v>96</v>
      </c>
      <c r="L4357">
        <v>99</v>
      </c>
      <c r="M4357">
        <v>91</v>
      </c>
      <c r="N4357">
        <v>92</v>
      </c>
      <c r="O4357">
        <v>90</v>
      </c>
      <c r="P4357">
        <v>92</v>
      </c>
      <c r="Q4357">
        <v>94</v>
      </c>
      <c r="R4357">
        <v>89</v>
      </c>
      <c r="T4357" s="34">
        <f>_xlfn.XLOOKUP(B4357,Demog!$A$2:$A$219,Demog!$P$2:$P$219,,,2)</f>
        <v>31246</v>
      </c>
      <c r="U4357" s="34">
        <f t="shared" si="68"/>
        <v>15</v>
      </c>
      <c r="V4357" s="13">
        <f>IF(OR(Table1[[#This Row],[7d_positivity_public]]=0,ISBLANK(Table1[[#This Row],[7d_positivity_public]])),"",(Table1[[#This Row],[7d_positivity_public]]-Table1[[#This Row],[7d_positivity_all]])/Table1[[#This Row],[7d_positivity_public]])</f>
        <v>0.5</v>
      </c>
      <c r="W4357">
        <v>2</v>
      </c>
    </row>
    <row r="4358" spans="1:23" x14ac:dyDescent="0.25">
      <c r="A4358" s="10">
        <v>44488</v>
      </c>
      <c r="B4358">
        <v>3261</v>
      </c>
      <c r="C4358" t="s">
        <v>192</v>
      </c>
      <c r="D4358">
        <v>2</v>
      </c>
      <c r="E4358">
        <v>7</v>
      </c>
      <c r="F4358">
        <v>-5</v>
      </c>
      <c r="G4358">
        <v>1</v>
      </c>
      <c r="H4358">
        <v>93</v>
      </c>
      <c r="J4358">
        <v>91</v>
      </c>
      <c r="K4358">
        <v>94</v>
      </c>
      <c r="L4358">
        <v>96</v>
      </c>
      <c r="M4358">
        <v>91</v>
      </c>
      <c r="N4358">
        <v>90</v>
      </c>
      <c r="O4358">
        <v>85</v>
      </c>
      <c r="P4358">
        <v>90</v>
      </c>
      <c r="Q4358">
        <v>91</v>
      </c>
      <c r="R4358">
        <v>89</v>
      </c>
      <c r="T4358" s="34">
        <f>_xlfn.XLOOKUP(B4358,Demog!$A$2:$A$219,Demog!$P$2:$P$219,,,2)</f>
        <v>29561</v>
      </c>
      <c r="U4358" s="34">
        <f t="shared" si="68"/>
        <v>4</v>
      </c>
      <c r="V4358" s="13">
        <f>IF(OR(Table1[[#This Row],[7d_positivity_public]]=0,ISBLANK(Table1[[#This Row],[7d_positivity_public]])),"",(Table1[[#This Row],[7d_positivity_public]]-Table1[[#This Row],[7d_positivity_all]])/Table1[[#This Row],[7d_positivity_public]])</f>
        <v>0</v>
      </c>
      <c r="W4358">
        <v>1</v>
      </c>
    </row>
    <row r="4359" spans="1:23" x14ac:dyDescent="0.25">
      <c r="A4359" s="10">
        <v>44488</v>
      </c>
      <c r="B4359">
        <v>3262</v>
      </c>
      <c r="C4359" t="s">
        <v>193</v>
      </c>
      <c r="D4359">
        <v>3</v>
      </c>
      <c r="E4359">
        <v>6</v>
      </c>
      <c r="F4359">
        <v>-3</v>
      </c>
      <c r="G4359">
        <v>3</v>
      </c>
      <c r="H4359">
        <v>91</v>
      </c>
      <c r="J4359">
        <v>92</v>
      </c>
      <c r="K4359">
        <v>91</v>
      </c>
      <c r="L4359">
        <v>96</v>
      </c>
      <c r="M4359">
        <v>86</v>
      </c>
      <c r="N4359">
        <v>87</v>
      </c>
      <c r="O4359">
        <v>86</v>
      </c>
      <c r="P4359">
        <v>87</v>
      </c>
      <c r="Q4359">
        <v>90</v>
      </c>
      <c r="R4359">
        <v>83</v>
      </c>
      <c r="T4359" s="34">
        <f>_xlfn.XLOOKUP(B4359,Demog!$A$2:$A$219,Demog!$P$2:$P$219,,,2)</f>
        <v>37453</v>
      </c>
      <c r="U4359" s="34">
        <f t="shared" si="68"/>
        <v>8</v>
      </c>
      <c r="V4359" s="13">
        <f>IF(OR(Table1[[#This Row],[7d_positivity_public]]=0,ISBLANK(Table1[[#This Row],[7d_positivity_public]])),"",(Table1[[#This Row],[7d_positivity_public]]-Table1[[#This Row],[7d_positivity_all]])/Table1[[#This Row],[7d_positivity_public]])</f>
        <v>0.66666666666666663</v>
      </c>
      <c r="W4359">
        <v>1</v>
      </c>
    </row>
    <row r="4360" spans="1:23" x14ac:dyDescent="0.25">
      <c r="A4360" s="10">
        <v>44488</v>
      </c>
      <c r="B4360">
        <v>3263</v>
      </c>
      <c r="C4360" t="s">
        <v>194</v>
      </c>
      <c r="D4360">
        <v>9</v>
      </c>
      <c r="E4360">
        <v>6</v>
      </c>
      <c r="F4360">
        <v>3</v>
      </c>
      <c r="G4360">
        <v>8</v>
      </c>
      <c r="H4360">
        <v>97</v>
      </c>
      <c r="J4360">
        <v>92</v>
      </c>
      <c r="K4360">
        <v>98</v>
      </c>
      <c r="L4360">
        <v>100</v>
      </c>
      <c r="M4360">
        <v>93</v>
      </c>
      <c r="N4360">
        <v>92</v>
      </c>
      <c r="O4360">
        <v>85</v>
      </c>
      <c r="P4360">
        <v>92</v>
      </c>
      <c r="Q4360">
        <v>94</v>
      </c>
      <c r="R4360">
        <v>90</v>
      </c>
      <c r="T4360" s="34">
        <f>_xlfn.XLOOKUP(B4360,Demog!$A$2:$A$219,Demog!$P$2:$P$219,,,2)</f>
        <v>36496</v>
      </c>
      <c r="U4360" s="34">
        <f t="shared" si="68"/>
        <v>23</v>
      </c>
      <c r="V4360" s="13">
        <f>IF(OR(Table1[[#This Row],[7d_positivity_public]]=0,ISBLANK(Table1[[#This Row],[7d_positivity_public]])),"",(Table1[[#This Row],[7d_positivity_public]]-Table1[[#This Row],[7d_positivity_all]])/Table1[[#This Row],[7d_positivity_public]])</f>
        <v>0.375</v>
      </c>
      <c r="W4360">
        <v>5</v>
      </c>
    </row>
    <row r="4361" spans="1:23" x14ac:dyDescent="0.25">
      <c r="A4361" s="10">
        <v>44488</v>
      </c>
      <c r="B4361">
        <v>3264</v>
      </c>
      <c r="C4361" t="s">
        <v>195</v>
      </c>
      <c r="D4361">
        <v>8</v>
      </c>
      <c r="E4361">
        <v>4</v>
      </c>
      <c r="F4361">
        <v>4</v>
      </c>
      <c r="G4361">
        <v>7</v>
      </c>
      <c r="H4361">
        <v>94</v>
      </c>
      <c r="J4361">
        <v>93</v>
      </c>
      <c r="K4361">
        <v>94</v>
      </c>
      <c r="L4361">
        <v>97</v>
      </c>
      <c r="M4361">
        <v>92</v>
      </c>
      <c r="N4361">
        <v>90</v>
      </c>
      <c r="O4361">
        <v>86</v>
      </c>
      <c r="P4361">
        <v>91</v>
      </c>
      <c r="Q4361">
        <v>92</v>
      </c>
      <c r="R4361">
        <v>89</v>
      </c>
      <c r="T4361" s="34">
        <f>_xlfn.XLOOKUP(B4361,Demog!$A$2:$A$219,Demog!$P$2:$P$219,,,2)</f>
        <v>31065</v>
      </c>
      <c r="U4361" s="34">
        <f t="shared" si="68"/>
        <v>17</v>
      </c>
      <c r="V4361" s="13">
        <f>IF(OR(Table1[[#This Row],[7d_positivity_public]]=0,ISBLANK(Table1[[#This Row],[7d_positivity_public]])),"",(Table1[[#This Row],[7d_positivity_public]]-Table1[[#This Row],[7d_positivity_all]])/Table1[[#This Row],[7d_positivity_public]])</f>
        <v>0.42857142857142855</v>
      </c>
      <c r="W4361">
        <v>4</v>
      </c>
    </row>
    <row r="4362" spans="1:23" x14ac:dyDescent="0.25">
      <c r="A4362" s="10">
        <v>44488</v>
      </c>
      <c r="B4362">
        <v>3311</v>
      </c>
      <c r="C4362" t="s">
        <v>196</v>
      </c>
      <c r="D4362">
        <v>3</v>
      </c>
      <c r="E4362">
        <v>8</v>
      </c>
      <c r="F4362">
        <v>-5</v>
      </c>
      <c r="G4362">
        <v>2</v>
      </c>
      <c r="H4362">
        <v>93</v>
      </c>
      <c r="J4362">
        <v>92</v>
      </c>
      <c r="K4362">
        <v>93</v>
      </c>
      <c r="L4362">
        <v>94</v>
      </c>
      <c r="M4362">
        <v>92</v>
      </c>
      <c r="N4362">
        <v>89</v>
      </c>
      <c r="O4362">
        <v>87</v>
      </c>
      <c r="P4362">
        <v>89</v>
      </c>
      <c r="Q4362">
        <v>89</v>
      </c>
      <c r="R4362">
        <v>90</v>
      </c>
      <c r="T4362" s="34">
        <f>_xlfn.XLOOKUP(B4362,Demog!$A$2:$A$219,Demog!$P$2:$P$219,,,2)</f>
        <v>19230</v>
      </c>
      <c r="U4362" s="34">
        <f t="shared" si="68"/>
        <v>4</v>
      </c>
      <c r="V4362" s="13">
        <f>IF(OR(Table1[[#This Row],[7d_positivity_public]]=0,ISBLANK(Table1[[#This Row],[7d_positivity_public]])),"",(Table1[[#This Row],[7d_positivity_public]]-Table1[[#This Row],[7d_positivity_all]])/Table1[[#This Row],[7d_positivity_public]])</f>
        <v>0.5</v>
      </c>
      <c r="W4362">
        <v>1</v>
      </c>
    </row>
    <row r="4363" spans="1:23" x14ac:dyDescent="0.25">
      <c r="A4363" s="10">
        <v>44488</v>
      </c>
      <c r="B4363">
        <v>3312</v>
      </c>
      <c r="C4363" t="s">
        <v>197</v>
      </c>
      <c r="D4363">
        <v>5</v>
      </c>
      <c r="E4363">
        <v>4</v>
      </c>
      <c r="F4363">
        <v>1</v>
      </c>
      <c r="G4363">
        <v>3</v>
      </c>
      <c r="H4363">
        <v>93</v>
      </c>
      <c r="J4363">
        <v>99</v>
      </c>
      <c r="K4363">
        <v>93</v>
      </c>
      <c r="L4363">
        <v>95</v>
      </c>
      <c r="M4363">
        <v>91</v>
      </c>
      <c r="N4363">
        <v>89</v>
      </c>
      <c r="O4363">
        <v>88</v>
      </c>
      <c r="P4363">
        <v>89</v>
      </c>
      <c r="Q4363">
        <v>90</v>
      </c>
      <c r="R4363">
        <v>88</v>
      </c>
      <c r="T4363" s="34">
        <f>_xlfn.XLOOKUP(B4363,Demog!$A$2:$A$219,Demog!$P$2:$P$219,,,2)</f>
        <v>34244</v>
      </c>
      <c r="U4363" s="34">
        <f t="shared" si="68"/>
        <v>12</v>
      </c>
      <c r="V4363" s="13">
        <f>IF(OR(Table1[[#This Row],[7d_positivity_public]]=0,ISBLANK(Table1[[#This Row],[7d_positivity_public]])),"",(Table1[[#This Row],[7d_positivity_public]]-Table1[[#This Row],[7d_positivity_all]])/Table1[[#This Row],[7d_positivity_public]])</f>
        <v>0.33333333333333331</v>
      </c>
      <c r="W4363">
        <v>2</v>
      </c>
    </row>
    <row r="4364" spans="1:23" x14ac:dyDescent="0.25">
      <c r="A4364" s="10">
        <v>44488</v>
      </c>
      <c r="B4364">
        <v>3313</v>
      </c>
      <c r="C4364" t="s">
        <v>198</v>
      </c>
      <c r="D4364">
        <v>6</v>
      </c>
      <c r="E4364">
        <v>8</v>
      </c>
      <c r="F4364">
        <v>-2</v>
      </c>
      <c r="G4364">
        <v>3</v>
      </c>
      <c r="H4364">
        <v>94</v>
      </c>
      <c r="J4364">
        <v>95</v>
      </c>
      <c r="K4364">
        <v>94</v>
      </c>
      <c r="L4364">
        <v>94</v>
      </c>
      <c r="M4364">
        <v>94</v>
      </c>
      <c r="N4364">
        <v>91</v>
      </c>
      <c r="O4364">
        <v>91</v>
      </c>
      <c r="P4364">
        <v>91</v>
      </c>
      <c r="Q4364">
        <v>90</v>
      </c>
      <c r="R4364">
        <v>92</v>
      </c>
      <c r="T4364" s="34">
        <f>_xlfn.XLOOKUP(B4364,Demog!$A$2:$A$219,Demog!$P$2:$P$219,,,2)</f>
        <v>29808</v>
      </c>
      <c r="U4364" s="34">
        <f t="shared" si="68"/>
        <v>13</v>
      </c>
      <c r="V4364" s="13">
        <f>IF(OR(Table1[[#This Row],[7d_positivity_public]]=0,ISBLANK(Table1[[#This Row],[7d_positivity_public]])),"",(Table1[[#This Row],[7d_positivity_public]]-Table1[[#This Row],[7d_positivity_all]])/Table1[[#This Row],[7d_positivity_public]])</f>
        <v>0.33333333333333331</v>
      </c>
      <c r="W4364">
        <v>2</v>
      </c>
    </row>
    <row r="4365" spans="1:23" x14ac:dyDescent="0.25">
      <c r="A4365" s="10">
        <v>44488</v>
      </c>
      <c r="B4365">
        <v>3314</v>
      </c>
      <c r="C4365" t="s">
        <v>199</v>
      </c>
      <c r="D4365">
        <v>6</v>
      </c>
      <c r="E4365">
        <v>3</v>
      </c>
      <c r="F4365">
        <v>3</v>
      </c>
      <c r="G4365">
        <v>4</v>
      </c>
      <c r="H4365">
        <v>93</v>
      </c>
      <c r="J4365">
        <v>92</v>
      </c>
      <c r="K4365">
        <v>94</v>
      </c>
      <c r="L4365">
        <v>93</v>
      </c>
      <c r="M4365">
        <v>95</v>
      </c>
      <c r="N4365">
        <v>90</v>
      </c>
      <c r="O4365">
        <v>87</v>
      </c>
      <c r="P4365">
        <v>91</v>
      </c>
      <c r="Q4365">
        <v>88</v>
      </c>
      <c r="R4365">
        <v>93</v>
      </c>
      <c r="T4365" s="34">
        <f>_xlfn.XLOOKUP(B4365,Demog!$A$2:$A$219,Demog!$P$2:$P$219,,,2)</f>
        <v>29271</v>
      </c>
      <c r="U4365" s="34">
        <f t="shared" si="68"/>
        <v>12</v>
      </c>
      <c r="V4365" s="13">
        <f>IF(OR(Table1[[#This Row],[7d_positivity_public]]=0,ISBLANK(Table1[[#This Row],[7d_positivity_public]])),"",(Table1[[#This Row],[7d_positivity_public]]-Table1[[#This Row],[7d_positivity_all]])/Table1[[#This Row],[7d_positivity_public]])</f>
        <v>0.25</v>
      </c>
      <c r="W4365">
        <v>3</v>
      </c>
    </row>
    <row r="4366" spans="1:23" x14ac:dyDescent="0.25">
      <c r="A4366" s="10">
        <v>44488</v>
      </c>
      <c r="B4366">
        <v>3315</v>
      </c>
      <c r="C4366" t="s">
        <v>200</v>
      </c>
      <c r="D4366">
        <v>4</v>
      </c>
      <c r="E4366">
        <v>4</v>
      </c>
      <c r="F4366">
        <v>0</v>
      </c>
      <c r="G4366">
        <v>2</v>
      </c>
      <c r="H4366">
        <v>95</v>
      </c>
      <c r="J4366">
        <v>95</v>
      </c>
      <c r="K4366">
        <v>95</v>
      </c>
      <c r="L4366">
        <v>96</v>
      </c>
      <c r="M4366">
        <v>94</v>
      </c>
      <c r="N4366">
        <v>91</v>
      </c>
      <c r="O4366">
        <v>91</v>
      </c>
      <c r="P4366">
        <v>91</v>
      </c>
      <c r="Q4366">
        <v>91</v>
      </c>
      <c r="R4366">
        <v>91</v>
      </c>
      <c r="T4366" s="34">
        <f>_xlfn.XLOOKUP(B4366,Demog!$A$2:$A$219,Demog!$P$2:$P$219,,,2)</f>
        <v>28839</v>
      </c>
      <c r="U4366" s="34">
        <f t="shared" si="68"/>
        <v>8</v>
      </c>
      <c r="V4366" s="13">
        <f>IF(OR(Table1[[#This Row],[7d_positivity_public]]=0,ISBLANK(Table1[[#This Row],[7d_positivity_public]])),"",(Table1[[#This Row],[7d_positivity_public]]-Table1[[#This Row],[7d_positivity_all]])/Table1[[#This Row],[7d_positivity_public]])</f>
        <v>0.5</v>
      </c>
      <c r="W4366">
        <v>1</v>
      </c>
    </row>
    <row r="4367" spans="1:23" x14ac:dyDescent="0.25">
      <c r="A4367" s="10">
        <v>44488</v>
      </c>
      <c r="B4367">
        <v>3321</v>
      </c>
      <c r="C4367" t="s">
        <v>201</v>
      </c>
      <c r="D4367">
        <v>8</v>
      </c>
      <c r="E4367">
        <v>6</v>
      </c>
      <c r="F4367">
        <v>2</v>
      </c>
      <c r="G4367">
        <v>4</v>
      </c>
      <c r="H4367">
        <v>91</v>
      </c>
      <c r="J4367">
        <v>93</v>
      </c>
      <c r="K4367">
        <v>91</v>
      </c>
      <c r="L4367">
        <v>90</v>
      </c>
      <c r="M4367">
        <v>91</v>
      </c>
      <c r="N4367">
        <v>87</v>
      </c>
      <c r="O4367">
        <v>86</v>
      </c>
      <c r="P4367">
        <v>87</v>
      </c>
      <c r="Q4367">
        <v>84</v>
      </c>
      <c r="R4367">
        <v>89</v>
      </c>
      <c r="T4367" s="34">
        <f>_xlfn.XLOOKUP(B4367,Demog!$A$2:$A$219,Demog!$P$2:$P$219,,,2)</f>
        <v>19412</v>
      </c>
      <c r="U4367" s="34">
        <f t="shared" si="68"/>
        <v>11</v>
      </c>
      <c r="V4367" s="13">
        <f>IF(OR(Table1[[#This Row],[7d_positivity_public]]=0,ISBLANK(Table1[[#This Row],[7d_positivity_public]])),"",(Table1[[#This Row],[7d_positivity_public]]-Table1[[#This Row],[7d_positivity_all]])/Table1[[#This Row],[7d_positivity_public]])</f>
        <v>0.5</v>
      </c>
      <c r="W4367">
        <v>2</v>
      </c>
    </row>
    <row r="4368" spans="1:23" x14ac:dyDescent="0.25">
      <c r="A4368" s="10">
        <v>44488</v>
      </c>
      <c r="B4368">
        <v>3322</v>
      </c>
      <c r="C4368" t="s">
        <v>202</v>
      </c>
      <c r="D4368">
        <v>6</v>
      </c>
      <c r="E4368">
        <v>1</v>
      </c>
      <c r="F4368">
        <v>5</v>
      </c>
      <c r="G4368">
        <v>4</v>
      </c>
      <c r="H4368">
        <v>89</v>
      </c>
      <c r="J4368">
        <v>91</v>
      </c>
      <c r="K4368">
        <v>89</v>
      </c>
      <c r="L4368">
        <v>86</v>
      </c>
      <c r="M4368">
        <v>90</v>
      </c>
      <c r="N4368">
        <v>85</v>
      </c>
      <c r="O4368">
        <v>84</v>
      </c>
      <c r="P4368">
        <v>85</v>
      </c>
      <c r="Q4368">
        <v>81</v>
      </c>
      <c r="R4368">
        <v>88</v>
      </c>
      <c r="T4368" s="34">
        <f>_xlfn.XLOOKUP(B4368,Demog!$A$2:$A$219,Demog!$P$2:$P$219,,,2)</f>
        <v>25992</v>
      </c>
      <c r="U4368" s="34">
        <f t="shared" si="68"/>
        <v>11</v>
      </c>
      <c r="V4368" s="13">
        <f>IF(OR(Table1[[#This Row],[7d_positivity_public]]=0,ISBLANK(Table1[[#This Row],[7d_positivity_public]])),"",(Table1[[#This Row],[7d_positivity_public]]-Table1[[#This Row],[7d_positivity_all]])/Table1[[#This Row],[7d_positivity_public]])</f>
        <v>0.5</v>
      </c>
      <c r="W4368">
        <v>2</v>
      </c>
    </row>
    <row r="4369" spans="1:23" x14ac:dyDescent="0.25">
      <c r="A4369" s="10">
        <v>44488</v>
      </c>
      <c r="B4369">
        <v>3323</v>
      </c>
      <c r="C4369" t="s">
        <v>203</v>
      </c>
      <c r="D4369">
        <v>0</v>
      </c>
      <c r="E4369">
        <v>0</v>
      </c>
      <c r="F4369">
        <v>0</v>
      </c>
      <c r="G4369">
        <v>0</v>
      </c>
      <c r="H4369">
        <v>90</v>
      </c>
      <c r="J4369">
        <v>85</v>
      </c>
      <c r="K4369">
        <v>90</v>
      </c>
      <c r="L4369">
        <v>88</v>
      </c>
      <c r="M4369">
        <v>91</v>
      </c>
      <c r="N4369">
        <v>86</v>
      </c>
      <c r="O4369">
        <v>80</v>
      </c>
      <c r="P4369">
        <v>86</v>
      </c>
      <c r="Q4369">
        <v>82</v>
      </c>
      <c r="R4369">
        <v>89</v>
      </c>
      <c r="T4369" s="34">
        <f>_xlfn.XLOOKUP(B4369,Demog!$A$2:$A$219,Demog!$P$2:$P$219,,,2)</f>
        <v>5086</v>
      </c>
      <c r="U4369" s="34">
        <f t="shared" si="68"/>
        <v>0</v>
      </c>
      <c r="V4369" s="13" t="str">
        <f>IF(OR(Table1[[#This Row],[7d_positivity_public]]=0,ISBLANK(Table1[[#This Row],[7d_positivity_public]])),"",(Table1[[#This Row],[7d_positivity_public]]-Table1[[#This Row],[7d_positivity_all]])/Table1[[#This Row],[7d_positivity_public]])</f>
        <v/>
      </c>
      <c r="W4369">
        <v>0</v>
      </c>
    </row>
    <row r="4370" spans="1:23" x14ac:dyDescent="0.25">
      <c r="A4370" s="10">
        <v>44488</v>
      </c>
      <c r="B4370">
        <v>4111</v>
      </c>
      <c r="C4370" t="s">
        <v>204</v>
      </c>
      <c r="D4370">
        <v>7</v>
      </c>
      <c r="E4370">
        <v>12</v>
      </c>
      <c r="F4370">
        <v>-5</v>
      </c>
      <c r="G4370">
        <v>5</v>
      </c>
      <c r="H4370">
        <v>94</v>
      </c>
      <c r="J4370">
        <v>90</v>
      </c>
      <c r="K4370">
        <v>94</v>
      </c>
      <c r="L4370">
        <v>96</v>
      </c>
      <c r="M4370">
        <v>92</v>
      </c>
      <c r="N4370">
        <v>87</v>
      </c>
      <c r="O4370">
        <v>79</v>
      </c>
      <c r="P4370">
        <v>88</v>
      </c>
      <c r="Q4370">
        <v>88</v>
      </c>
      <c r="R4370">
        <v>88</v>
      </c>
      <c r="T4370" s="34">
        <f>_xlfn.XLOOKUP(B4370,Demog!$A$2:$A$219,Demog!$P$2:$P$219,,,2)</f>
        <v>31290</v>
      </c>
      <c r="U4370" s="34">
        <f t="shared" si="68"/>
        <v>15</v>
      </c>
      <c r="V4370" s="13">
        <f>IF(OR(Table1[[#This Row],[7d_positivity_public]]=0,ISBLANK(Table1[[#This Row],[7d_positivity_public]])),"",(Table1[[#This Row],[7d_positivity_public]]-Table1[[#This Row],[7d_positivity_all]])/Table1[[#This Row],[7d_positivity_public]])</f>
        <v>0.2</v>
      </c>
      <c r="W4370">
        <v>4</v>
      </c>
    </row>
    <row r="4371" spans="1:23" x14ac:dyDescent="0.25">
      <c r="A4371" s="10">
        <v>44488</v>
      </c>
      <c r="B4371">
        <v>4112</v>
      </c>
      <c r="C4371" t="s">
        <v>205</v>
      </c>
      <c r="D4371">
        <v>3</v>
      </c>
      <c r="E4371">
        <v>5</v>
      </c>
      <c r="F4371">
        <v>-2</v>
      </c>
      <c r="G4371">
        <v>3</v>
      </c>
      <c r="H4371">
        <v>95</v>
      </c>
      <c r="J4371">
        <v>92</v>
      </c>
      <c r="K4371">
        <v>95</v>
      </c>
      <c r="L4371">
        <v>95</v>
      </c>
      <c r="M4371">
        <v>94</v>
      </c>
      <c r="N4371">
        <v>91</v>
      </c>
      <c r="O4371">
        <v>86</v>
      </c>
      <c r="P4371">
        <v>91</v>
      </c>
      <c r="Q4371">
        <v>90</v>
      </c>
      <c r="R4371">
        <v>92</v>
      </c>
      <c r="T4371" s="34">
        <f>_xlfn.XLOOKUP(B4371,Demog!$A$2:$A$219,Demog!$P$2:$P$219,,,2)</f>
        <v>32057</v>
      </c>
      <c r="U4371" s="34">
        <f t="shared" si="68"/>
        <v>7</v>
      </c>
      <c r="V4371" s="13">
        <f>IF(OR(Table1[[#This Row],[7d_positivity_public]]=0,ISBLANK(Table1[[#This Row],[7d_positivity_public]])),"",(Table1[[#This Row],[7d_positivity_public]]-Table1[[#This Row],[7d_positivity_all]])/Table1[[#This Row],[7d_positivity_public]])</f>
        <v>0.33333333333333331</v>
      </c>
      <c r="W4371">
        <v>2</v>
      </c>
    </row>
    <row r="4372" spans="1:23" x14ac:dyDescent="0.25">
      <c r="A4372" s="10">
        <v>44488</v>
      </c>
      <c r="B4372">
        <v>4113</v>
      </c>
      <c r="C4372" t="s">
        <v>206</v>
      </c>
      <c r="D4372">
        <v>4</v>
      </c>
      <c r="E4372">
        <v>11</v>
      </c>
      <c r="F4372">
        <v>-7</v>
      </c>
      <c r="G4372">
        <v>2</v>
      </c>
      <c r="H4372">
        <v>94</v>
      </c>
      <c r="J4372">
        <v>89</v>
      </c>
      <c r="K4372">
        <v>95</v>
      </c>
      <c r="L4372">
        <v>96</v>
      </c>
      <c r="M4372">
        <v>92</v>
      </c>
      <c r="N4372">
        <v>90</v>
      </c>
      <c r="O4372">
        <v>82</v>
      </c>
      <c r="P4372">
        <v>90</v>
      </c>
      <c r="Q4372">
        <v>90</v>
      </c>
      <c r="R4372">
        <v>90</v>
      </c>
      <c r="T4372" s="34">
        <f>_xlfn.XLOOKUP(B4372,Demog!$A$2:$A$219,Demog!$P$2:$P$219,,,2)</f>
        <v>22445</v>
      </c>
      <c r="U4372" s="34">
        <f t="shared" si="68"/>
        <v>6</v>
      </c>
      <c r="V4372" s="13">
        <f>IF(OR(Table1[[#This Row],[7d_positivity_public]]=0,ISBLANK(Table1[[#This Row],[7d_positivity_public]])),"",(Table1[[#This Row],[7d_positivity_public]]-Table1[[#This Row],[7d_positivity_all]])/Table1[[#This Row],[7d_positivity_public]])</f>
        <v>0</v>
      </c>
      <c r="W4372">
        <v>2</v>
      </c>
    </row>
    <row r="4373" spans="1:23" x14ac:dyDescent="0.25">
      <c r="A4373" s="10">
        <v>44488</v>
      </c>
      <c r="B4373">
        <v>4114</v>
      </c>
      <c r="C4373" t="s">
        <v>207</v>
      </c>
      <c r="D4373">
        <v>3</v>
      </c>
      <c r="E4373">
        <v>6</v>
      </c>
      <c r="F4373">
        <v>-3</v>
      </c>
      <c r="G4373">
        <v>3</v>
      </c>
      <c r="H4373">
        <v>97</v>
      </c>
      <c r="J4373">
        <v>100</v>
      </c>
      <c r="K4373">
        <v>96</v>
      </c>
      <c r="L4373">
        <v>96</v>
      </c>
      <c r="M4373">
        <v>97</v>
      </c>
      <c r="N4373">
        <v>93</v>
      </c>
      <c r="O4373">
        <v>95</v>
      </c>
      <c r="P4373">
        <v>93</v>
      </c>
      <c r="Q4373">
        <v>90</v>
      </c>
      <c r="R4373">
        <v>95</v>
      </c>
      <c r="T4373" s="34">
        <f>_xlfn.XLOOKUP(B4373,Demog!$A$2:$A$219,Demog!$P$2:$P$219,,,2)</f>
        <v>18094</v>
      </c>
      <c r="U4373" s="34">
        <f t="shared" si="68"/>
        <v>4</v>
      </c>
      <c r="V4373" s="13">
        <f>IF(OR(Table1[[#This Row],[7d_positivity_public]]=0,ISBLANK(Table1[[#This Row],[7d_positivity_public]])),"",(Table1[[#This Row],[7d_positivity_public]]-Table1[[#This Row],[7d_positivity_all]])/Table1[[#This Row],[7d_positivity_public]])</f>
        <v>0.33333333333333331</v>
      </c>
      <c r="W4373">
        <v>2</v>
      </c>
    </row>
    <row r="4374" spans="1:23" x14ac:dyDescent="0.25">
      <c r="A4374" s="10">
        <v>44488</v>
      </c>
      <c r="B4374">
        <v>4115</v>
      </c>
      <c r="C4374" t="s">
        <v>208</v>
      </c>
      <c r="D4374">
        <v>6</v>
      </c>
      <c r="E4374">
        <v>6</v>
      </c>
      <c r="F4374">
        <v>0</v>
      </c>
      <c r="G4374">
        <v>4</v>
      </c>
      <c r="H4374">
        <v>98</v>
      </c>
      <c r="J4374">
        <v>99</v>
      </c>
      <c r="K4374">
        <v>98</v>
      </c>
      <c r="L4374">
        <v>100</v>
      </c>
      <c r="M4374">
        <v>95</v>
      </c>
      <c r="N4374">
        <v>94</v>
      </c>
      <c r="O4374">
        <v>92</v>
      </c>
      <c r="P4374">
        <v>94</v>
      </c>
      <c r="Q4374">
        <v>94</v>
      </c>
      <c r="R4374">
        <v>93</v>
      </c>
      <c r="T4374" s="34">
        <f>_xlfn.XLOOKUP(B4374,Demog!$A$2:$A$219,Demog!$P$2:$P$219,,,2)</f>
        <v>38257</v>
      </c>
      <c r="U4374" s="34">
        <f t="shared" si="68"/>
        <v>16</v>
      </c>
      <c r="V4374" s="13">
        <f>IF(OR(Table1[[#This Row],[7d_positivity_public]]=0,ISBLANK(Table1[[#This Row],[7d_positivity_public]])),"",(Table1[[#This Row],[7d_positivity_public]]-Table1[[#This Row],[7d_positivity_all]])/Table1[[#This Row],[7d_positivity_public]])</f>
        <v>0</v>
      </c>
      <c r="W4374">
        <v>4</v>
      </c>
    </row>
    <row r="4375" spans="1:23" x14ac:dyDescent="0.25">
      <c r="A4375" s="10">
        <v>44488</v>
      </c>
      <c r="B4375">
        <v>4116</v>
      </c>
      <c r="C4375" t="s">
        <v>209</v>
      </c>
      <c r="D4375">
        <v>6</v>
      </c>
      <c r="E4375">
        <v>4</v>
      </c>
      <c r="F4375">
        <v>2</v>
      </c>
      <c r="G4375">
        <v>6</v>
      </c>
      <c r="H4375">
        <v>95</v>
      </c>
      <c r="J4375">
        <v>97</v>
      </c>
      <c r="K4375">
        <v>95</v>
      </c>
      <c r="L4375">
        <v>96</v>
      </c>
      <c r="M4375">
        <v>94</v>
      </c>
      <c r="N4375">
        <v>91</v>
      </c>
      <c r="O4375">
        <v>90</v>
      </c>
      <c r="P4375">
        <v>91</v>
      </c>
      <c r="Q4375">
        <v>90</v>
      </c>
      <c r="R4375">
        <v>92</v>
      </c>
      <c r="T4375" s="34">
        <f>_xlfn.XLOOKUP(B4375,Demog!$A$2:$A$219,Demog!$P$2:$P$219,,,2)</f>
        <v>24167</v>
      </c>
      <c r="U4375" s="34">
        <f t="shared" si="68"/>
        <v>10</v>
      </c>
      <c r="V4375" s="13">
        <f>IF(OR(Table1[[#This Row],[7d_positivity_public]]=0,ISBLANK(Table1[[#This Row],[7d_positivity_public]])),"",(Table1[[#This Row],[7d_positivity_public]]-Table1[[#This Row],[7d_positivity_all]])/Table1[[#This Row],[7d_positivity_public]])</f>
        <v>0.16666666666666666</v>
      </c>
      <c r="W4375">
        <v>5</v>
      </c>
    </row>
    <row r="4376" spans="1:23" x14ac:dyDescent="0.25">
      <c r="A4376" s="10">
        <v>44488</v>
      </c>
      <c r="B4376">
        <v>4117</v>
      </c>
      <c r="C4376" t="s">
        <v>210</v>
      </c>
      <c r="D4376">
        <v>7</v>
      </c>
      <c r="E4376">
        <v>7</v>
      </c>
      <c r="F4376">
        <v>0</v>
      </c>
      <c r="G4376">
        <v>5</v>
      </c>
      <c r="H4376">
        <v>94</v>
      </c>
      <c r="J4376">
        <v>90</v>
      </c>
      <c r="K4376">
        <v>94</v>
      </c>
      <c r="L4376">
        <v>94</v>
      </c>
      <c r="M4376">
        <v>94</v>
      </c>
      <c r="N4376">
        <v>89</v>
      </c>
      <c r="O4376">
        <v>84</v>
      </c>
      <c r="P4376">
        <v>89</v>
      </c>
      <c r="Q4376">
        <v>87</v>
      </c>
      <c r="R4376">
        <v>91</v>
      </c>
      <c r="T4376" s="34">
        <f>_xlfn.XLOOKUP(B4376,Demog!$A$2:$A$219,Demog!$P$2:$P$219,,,2)</f>
        <v>29704</v>
      </c>
      <c r="U4376" s="34">
        <f t="shared" si="68"/>
        <v>15</v>
      </c>
      <c r="V4376" s="13">
        <f>IF(OR(Table1[[#This Row],[7d_positivity_public]]=0,ISBLANK(Table1[[#This Row],[7d_positivity_public]])),"",(Table1[[#This Row],[7d_positivity_public]]-Table1[[#This Row],[7d_positivity_all]])/Table1[[#This Row],[7d_positivity_public]])</f>
        <v>0.2</v>
      </c>
      <c r="W4376">
        <v>4</v>
      </c>
    </row>
    <row r="4377" spans="1:23" x14ac:dyDescent="0.25">
      <c r="A4377" s="10">
        <v>44488</v>
      </c>
      <c r="B4377">
        <v>4118</v>
      </c>
      <c r="C4377" t="s">
        <v>211</v>
      </c>
      <c r="D4377">
        <v>5</v>
      </c>
      <c r="E4377">
        <v>4</v>
      </c>
      <c r="F4377">
        <v>1</v>
      </c>
      <c r="G4377">
        <v>3</v>
      </c>
      <c r="H4377">
        <v>93</v>
      </c>
      <c r="J4377">
        <v>91</v>
      </c>
      <c r="K4377">
        <v>93</v>
      </c>
      <c r="L4377">
        <v>92</v>
      </c>
      <c r="M4377">
        <v>94</v>
      </c>
      <c r="N4377">
        <v>88</v>
      </c>
      <c r="O4377">
        <v>82</v>
      </c>
      <c r="P4377">
        <v>89</v>
      </c>
      <c r="Q4377">
        <v>86</v>
      </c>
      <c r="R4377">
        <v>92</v>
      </c>
      <c r="T4377" s="34">
        <f>_xlfn.XLOOKUP(B4377,Demog!$A$2:$A$219,Demog!$P$2:$P$219,,,2)</f>
        <v>10408</v>
      </c>
      <c r="U4377" s="34">
        <f t="shared" si="68"/>
        <v>4</v>
      </c>
      <c r="V4377" s="13">
        <f>IF(OR(Table1[[#This Row],[7d_positivity_public]]=0,ISBLANK(Table1[[#This Row],[7d_positivity_public]])),"",(Table1[[#This Row],[7d_positivity_public]]-Table1[[#This Row],[7d_positivity_all]])/Table1[[#This Row],[7d_positivity_public]])</f>
        <v>0</v>
      </c>
      <c r="W4377">
        <v>3</v>
      </c>
    </row>
    <row r="4378" spans="1:23" x14ac:dyDescent="0.25">
      <c r="A4378" s="10">
        <v>44488</v>
      </c>
      <c r="B4378">
        <v>4119</v>
      </c>
      <c r="C4378" t="s">
        <v>212</v>
      </c>
      <c r="D4378">
        <v>9</v>
      </c>
      <c r="E4378">
        <v>5</v>
      </c>
      <c r="F4378">
        <v>4</v>
      </c>
      <c r="G4378">
        <v>6</v>
      </c>
      <c r="H4378">
        <v>91</v>
      </c>
      <c r="J4378">
        <v>88</v>
      </c>
      <c r="K4378">
        <v>91</v>
      </c>
      <c r="L4378">
        <v>90</v>
      </c>
      <c r="M4378">
        <v>92</v>
      </c>
      <c r="N4378">
        <v>86</v>
      </c>
      <c r="O4378">
        <v>78</v>
      </c>
      <c r="P4378">
        <v>86</v>
      </c>
      <c r="Q4378">
        <v>83</v>
      </c>
      <c r="R4378">
        <v>89</v>
      </c>
      <c r="T4378" s="34">
        <f>_xlfn.XLOOKUP(B4378,Demog!$A$2:$A$219,Demog!$P$2:$P$219,,,2)</f>
        <v>19497</v>
      </c>
      <c r="U4378" s="34">
        <f t="shared" si="68"/>
        <v>12</v>
      </c>
      <c r="V4378" s="13">
        <f>IF(OR(Table1[[#This Row],[7d_positivity_public]]=0,ISBLANK(Table1[[#This Row],[7d_positivity_public]])),"",(Table1[[#This Row],[7d_positivity_public]]-Table1[[#This Row],[7d_positivity_all]])/Table1[[#This Row],[7d_positivity_public]])</f>
        <v>0.16666666666666666</v>
      </c>
      <c r="W4378">
        <v>5</v>
      </c>
    </row>
    <row r="4379" spans="1:23" x14ac:dyDescent="0.25">
      <c r="A4379" s="10">
        <v>44488</v>
      </c>
      <c r="B4379">
        <v>4121</v>
      </c>
      <c r="C4379" t="s">
        <v>213</v>
      </c>
      <c r="D4379">
        <v>7</v>
      </c>
      <c r="E4379">
        <v>12</v>
      </c>
      <c r="F4379">
        <v>-5</v>
      </c>
      <c r="G4379">
        <v>5</v>
      </c>
      <c r="H4379">
        <v>91</v>
      </c>
      <c r="J4379">
        <v>88</v>
      </c>
      <c r="K4379">
        <v>92</v>
      </c>
      <c r="L4379">
        <v>89</v>
      </c>
      <c r="M4379">
        <v>94</v>
      </c>
      <c r="N4379">
        <v>86</v>
      </c>
      <c r="O4379">
        <v>80</v>
      </c>
      <c r="P4379">
        <v>87</v>
      </c>
      <c r="Q4379">
        <v>82</v>
      </c>
      <c r="R4379">
        <v>92</v>
      </c>
      <c r="T4379" s="34">
        <f>_xlfn.XLOOKUP(B4379,Demog!$A$2:$A$219,Demog!$P$2:$P$219,,,2)</f>
        <v>16859</v>
      </c>
      <c r="U4379" s="34">
        <f t="shared" si="68"/>
        <v>8</v>
      </c>
      <c r="V4379" s="13">
        <f>IF(OR(Table1[[#This Row],[7d_positivity_public]]=0,ISBLANK(Table1[[#This Row],[7d_positivity_public]])),"",(Table1[[#This Row],[7d_positivity_public]]-Table1[[#This Row],[7d_positivity_all]])/Table1[[#This Row],[7d_positivity_public]])</f>
        <v>0.2</v>
      </c>
      <c r="W4379">
        <v>4</v>
      </c>
    </row>
    <row r="4380" spans="1:23" x14ac:dyDescent="0.25">
      <c r="A4380" s="10">
        <v>44488</v>
      </c>
      <c r="B4380">
        <v>4122</v>
      </c>
      <c r="C4380" t="s">
        <v>214</v>
      </c>
      <c r="D4380">
        <v>2</v>
      </c>
      <c r="E4380">
        <v>5</v>
      </c>
      <c r="F4380">
        <v>-3</v>
      </c>
      <c r="G4380">
        <v>2</v>
      </c>
      <c r="H4380">
        <v>92</v>
      </c>
      <c r="J4380">
        <v>99</v>
      </c>
      <c r="K4380">
        <v>91</v>
      </c>
      <c r="L4380">
        <v>87</v>
      </c>
      <c r="M4380">
        <v>94</v>
      </c>
      <c r="N4380">
        <v>86</v>
      </c>
      <c r="O4380">
        <v>89</v>
      </c>
      <c r="P4380">
        <v>85</v>
      </c>
      <c r="Q4380">
        <v>77</v>
      </c>
      <c r="R4380">
        <v>91</v>
      </c>
      <c r="T4380" s="34">
        <f>_xlfn.XLOOKUP(B4380,Demog!$A$2:$A$219,Demog!$P$2:$P$219,,,2)</f>
        <v>4837</v>
      </c>
      <c r="U4380" s="34">
        <f t="shared" si="68"/>
        <v>1</v>
      </c>
      <c r="V4380" s="13">
        <f>IF(OR(Table1[[#This Row],[7d_positivity_public]]=0,ISBLANK(Table1[[#This Row],[7d_positivity_public]])),"",(Table1[[#This Row],[7d_positivity_public]]-Table1[[#This Row],[7d_positivity_all]])/Table1[[#This Row],[7d_positivity_public]])</f>
        <v>0.5</v>
      </c>
      <c r="W4380">
        <v>1</v>
      </c>
    </row>
    <row r="4381" spans="1:23" x14ac:dyDescent="0.25">
      <c r="A4381" s="10">
        <v>44488</v>
      </c>
      <c r="B4381">
        <v>4123</v>
      </c>
      <c r="C4381" t="s">
        <v>215</v>
      </c>
      <c r="D4381">
        <v>3</v>
      </c>
      <c r="E4381">
        <v>6</v>
      </c>
      <c r="F4381">
        <v>-3</v>
      </c>
      <c r="G4381">
        <v>2</v>
      </c>
      <c r="H4381">
        <v>93</v>
      </c>
      <c r="J4381">
        <v>92</v>
      </c>
      <c r="K4381">
        <v>93</v>
      </c>
      <c r="L4381">
        <v>92</v>
      </c>
      <c r="M4381">
        <v>94</v>
      </c>
      <c r="N4381">
        <v>87</v>
      </c>
      <c r="O4381">
        <v>82</v>
      </c>
      <c r="P4381">
        <v>88</v>
      </c>
      <c r="Q4381">
        <v>85</v>
      </c>
      <c r="R4381">
        <v>91</v>
      </c>
      <c r="T4381" s="34">
        <f>_xlfn.XLOOKUP(B4381,Demog!$A$2:$A$219,Demog!$P$2:$P$219,,,2)</f>
        <v>37985</v>
      </c>
      <c r="U4381" s="34">
        <f t="shared" si="68"/>
        <v>8</v>
      </c>
      <c r="V4381" s="13">
        <f>IF(OR(Table1[[#This Row],[7d_positivity_public]]=0,ISBLANK(Table1[[#This Row],[7d_positivity_public]])),"",(Table1[[#This Row],[7d_positivity_public]]-Table1[[#This Row],[7d_positivity_all]])/Table1[[#This Row],[7d_positivity_public]])</f>
        <v>0</v>
      </c>
      <c r="W4381">
        <v>2</v>
      </c>
    </row>
    <row r="4382" spans="1:23" x14ac:dyDescent="0.25">
      <c r="A4382" s="10">
        <v>44488</v>
      </c>
      <c r="B4382">
        <v>4124</v>
      </c>
      <c r="C4382" t="s">
        <v>216</v>
      </c>
      <c r="D4382">
        <v>7</v>
      </c>
      <c r="E4382">
        <v>10</v>
      </c>
      <c r="F4382">
        <v>-3</v>
      </c>
      <c r="G4382">
        <v>5</v>
      </c>
      <c r="H4382">
        <v>88</v>
      </c>
      <c r="J4382">
        <v>86</v>
      </c>
      <c r="K4382">
        <v>88</v>
      </c>
      <c r="L4382">
        <v>83</v>
      </c>
      <c r="M4382">
        <v>92</v>
      </c>
      <c r="N4382">
        <v>82</v>
      </c>
      <c r="O4382">
        <v>75</v>
      </c>
      <c r="P4382">
        <v>82</v>
      </c>
      <c r="Q4382">
        <v>74</v>
      </c>
      <c r="R4382">
        <v>89</v>
      </c>
      <c r="T4382" s="34">
        <f>_xlfn.XLOOKUP(B4382,Demog!$A$2:$A$219,Demog!$P$2:$P$219,,,2)</f>
        <v>14894</v>
      </c>
      <c r="U4382" s="34">
        <f t="shared" si="68"/>
        <v>7</v>
      </c>
      <c r="V4382" s="13">
        <f>IF(OR(Table1[[#This Row],[7d_positivity_public]]=0,ISBLANK(Table1[[#This Row],[7d_positivity_public]])),"",(Table1[[#This Row],[7d_positivity_public]]-Table1[[#This Row],[7d_positivity_all]])/Table1[[#This Row],[7d_positivity_public]])</f>
        <v>0</v>
      </c>
      <c r="W4382">
        <v>5</v>
      </c>
    </row>
    <row r="4383" spans="1:23" x14ac:dyDescent="0.25">
      <c r="A4383" s="10">
        <v>44488</v>
      </c>
      <c r="B4383">
        <v>4125</v>
      </c>
      <c r="C4383" t="s">
        <v>217</v>
      </c>
      <c r="D4383">
        <v>0</v>
      </c>
      <c r="E4383">
        <v>4</v>
      </c>
      <c r="F4383">
        <v>-4</v>
      </c>
      <c r="G4383">
        <v>0</v>
      </c>
      <c r="H4383">
        <v>83</v>
      </c>
      <c r="J4383">
        <v>79</v>
      </c>
      <c r="K4383">
        <v>84</v>
      </c>
      <c r="L4383">
        <v>77</v>
      </c>
      <c r="M4383">
        <v>89</v>
      </c>
      <c r="N4383">
        <v>77</v>
      </c>
      <c r="O4383">
        <v>67</v>
      </c>
      <c r="P4383">
        <v>78</v>
      </c>
      <c r="Q4383">
        <v>67</v>
      </c>
      <c r="R4383">
        <v>86</v>
      </c>
      <c r="T4383" s="34">
        <f>_xlfn.XLOOKUP(B4383,Demog!$A$2:$A$219,Demog!$P$2:$P$219,,,2)</f>
        <v>2885</v>
      </c>
      <c r="U4383" s="34">
        <f t="shared" si="68"/>
        <v>0</v>
      </c>
      <c r="V4383" s="13" t="str">
        <f>IF(OR(Table1[[#This Row],[7d_positivity_public]]=0,ISBLANK(Table1[[#This Row],[7d_positivity_public]])),"",(Table1[[#This Row],[7d_positivity_public]]-Table1[[#This Row],[7d_positivity_all]])/Table1[[#This Row],[7d_positivity_public]])</f>
        <v/>
      </c>
      <c r="W4383">
        <v>0</v>
      </c>
    </row>
    <row r="4384" spans="1:23" x14ac:dyDescent="0.25">
      <c r="A4384" s="10">
        <v>44488</v>
      </c>
      <c r="B4384">
        <v>4131</v>
      </c>
      <c r="C4384" t="s">
        <v>218</v>
      </c>
      <c r="D4384">
        <v>6</v>
      </c>
      <c r="E4384">
        <v>3</v>
      </c>
      <c r="F4384">
        <v>3</v>
      </c>
      <c r="G4384">
        <v>4</v>
      </c>
      <c r="H4384">
        <v>95</v>
      </c>
      <c r="J4384">
        <v>98</v>
      </c>
      <c r="K4384">
        <v>95</v>
      </c>
      <c r="L4384">
        <v>93</v>
      </c>
      <c r="M4384">
        <v>96</v>
      </c>
      <c r="N4384">
        <v>92</v>
      </c>
      <c r="O4384">
        <v>92</v>
      </c>
      <c r="P4384">
        <v>92</v>
      </c>
      <c r="Q4384">
        <v>88</v>
      </c>
      <c r="R4384">
        <v>94</v>
      </c>
      <c r="T4384" s="34">
        <f>_xlfn.XLOOKUP(B4384,Demog!$A$2:$A$219,Demog!$P$2:$P$219,,,2)</f>
        <v>22020</v>
      </c>
      <c r="U4384" s="34">
        <f t="shared" si="68"/>
        <v>9</v>
      </c>
      <c r="V4384" s="13">
        <f>IF(OR(Table1[[#This Row],[7d_positivity_public]]=0,ISBLANK(Table1[[#This Row],[7d_positivity_public]])),"",(Table1[[#This Row],[7d_positivity_public]]-Table1[[#This Row],[7d_positivity_all]])/Table1[[#This Row],[7d_positivity_public]])</f>
        <v>0.25</v>
      </c>
      <c r="W4384">
        <v>3</v>
      </c>
    </row>
    <row r="4385" spans="1:23" x14ac:dyDescent="0.25">
      <c r="A4385" s="10">
        <v>44488</v>
      </c>
      <c r="B4385">
        <v>4132</v>
      </c>
      <c r="C4385" t="s">
        <v>219</v>
      </c>
      <c r="D4385">
        <v>4</v>
      </c>
      <c r="E4385">
        <v>7</v>
      </c>
      <c r="F4385">
        <v>-3</v>
      </c>
      <c r="G4385">
        <v>3</v>
      </c>
      <c r="H4385">
        <v>93</v>
      </c>
      <c r="J4385">
        <v>93</v>
      </c>
      <c r="K4385">
        <v>93</v>
      </c>
      <c r="L4385">
        <v>92</v>
      </c>
      <c r="M4385">
        <v>95</v>
      </c>
      <c r="N4385">
        <v>90</v>
      </c>
      <c r="O4385">
        <v>86</v>
      </c>
      <c r="P4385">
        <v>90</v>
      </c>
      <c r="Q4385">
        <v>86</v>
      </c>
      <c r="R4385">
        <v>92</v>
      </c>
      <c r="T4385" s="34">
        <f>_xlfn.XLOOKUP(B4385,Demog!$A$2:$A$219,Demog!$P$2:$P$219,,,2)</f>
        <v>19325</v>
      </c>
      <c r="U4385" s="34">
        <f t="shared" si="68"/>
        <v>5</v>
      </c>
      <c r="V4385" s="13">
        <f>IF(OR(Table1[[#This Row],[7d_positivity_public]]=0,ISBLANK(Table1[[#This Row],[7d_positivity_public]])),"",(Table1[[#This Row],[7d_positivity_public]]-Table1[[#This Row],[7d_positivity_all]])/Table1[[#This Row],[7d_positivity_public]])</f>
        <v>0</v>
      </c>
      <c r="W4385">
        <v>3</v>
      </c>
    </row>
    <row r="4386" spans="1:23" x14ac:dyDescent="0.25">
      <c r="A4386" s="10">
        <v>44488</v>
      </c>
      <c r="B4386">
        <v>4133</v>
      </c>
      <c r="C4386" t="s">
        <v>220</v>
      </c>
      <c r="D4386">
        <v>1</v>
      </c>
      <c r="E4386">
        <v>11</v>
      </c>
      <c r="F4386">
        <v>-10</v>
      </c>
      <c r="G4386">
        <v>1</v>
      </c>
      <c r="H4386">
        <v>94</v>
      </c>
      <c r="J4386">
        <v>93</v>
      </c>
      <c r="K4386">
        <v>94</v>
      </c>
      <c r="L4386">
        <v>90</v>
      </c>
      <c r="M4386">
        <v>96</v>
      </c>
      <c r="N4386">
        <v>91</v>
      </c>
      <c r="O4386">
        <v>86</v>
      </c>
      <c r="P4386">
        <v>91</v>
      </c>
      <c r="Q4386">
        <v>84</v>
      </c>
      <c r="R4386">
        <v>94</v>
      </c>
      <c r="T4386" s="34">
        <f>_xlfn.XLOOKUP(B4386,Demog!$A$2:$A$219,Demog!$P$2:$P$219,,,2)</f>
        <v>11675</v>
      </c>
      <c r="U4386" s="34">
        <f t="shared" si="68"/>
        <v>1</v>
      </c>
      <c r="V4386" s="13">
        <f>IF(OR(Table1[[#This Row],[7d_positivity_public]]=0,ISBLANK(Table1[[#This Row],[7d_positivity_public]])),"",(Table1[[#This Row],[7d_positivity_public]]-Table1[[#This Row],[7d_positivity_all]])/Table1[[#This Row],[7d_positivity_public]])</f>
        <v>0</v>
      </c>
      <c r="W4386">
        <v>1</v>
      </c>
    </row>
    <row r="4387" spans="1:23" x14ac:dyDescent="0.25">
      <c r="A4387" s="10">
        <v>44488</v>
      </c>
      <c r="B4387">
        <v>4134</v>
      </c>
      <c r="C4387" t="s">
        <v>221</v>
      </c>
      <c r="D4387">
        <v>3</v>
      </c>
      <c r="E4387">
        <v>3</v>
      </c>
      <c r="F4387">
        <v>0</v>
      </c>
      <c r="G4387">
        <v>3</v>
      </c>
      <c r="H4387">
        <v>95</v>
      </c>
      <c r="J4387">
        <v>94</v>
      </c>
      <c r="K4387">
        <v>95</v>
      </c>
      <c r="L4387">
        <v>93</v>
      </c>
      <c r="M4387">
        <v>96</v>
      </c>
      <c r="N4387">
        <v>92</v>
      </c>
      <c r="O4387">
        <v>87</v>
      </c>
      <c r="P4387">
        <v>92</v>
      </c>
      <c r="Q4387">
        <v>88</v>
      </c>
      <c r="R4387">
        <v>94</v>
      </c>
      <c r="T4387" s="34">
        <f>_xlfn.XLOOKUP(B4387,Demog!$A$2:$A$219,Demog!$P$2:$P$219,,,2)</f>
        <v>11672</v>
      </c>
      <c r="U4387" s="34">
        <f t="shared" si="68"/>
        <v>2</v>
      </c>
      <c r="V4387" s="13">
        <f>IF(OR(Table1[[#This Row],[7d_positivity_public]]=0,ISBLANK(Table1[[#This Row],[7d_positivity_public]])),"",(Table1[[#This Row],[7d_positivity_public]]-Table1[[#This Row],[7d_positivity_all]])/Table1[[#This Row],[7d_positivity_public]])</f>
        <v>0</v>
      </c>
      <c r="W4387">
        <v>3</v>
      </c>
    </row>
    <row r="4388" spans="1:23" x14ac:dyDescent="0.25">
      <c r="A4388" s="10">
        <v>44488</v>
      </c>
      <c r="B4388">
        <v>4141</v>
      </c>
      <c r="C4388" t="s">
        <v>222</v>
      </c>
      <c r="D4388">
        <v>20</v>
      </c>
      <c r="E4388">
        <v>13</v>
      </c>
      <c r="F4388">
        <v>7</v>
      </c>
      <c r="G4388">
        <v>8</v>
      </c>
      <c r="H4388">
        <v>83</v>
      </c>
      <c r="J4388">
        <v>77</v>
      </c>
      <c r="K4388">
        <v>83</v>
      </c>
      <c r="L4388">
        <v>73</v>
      </c>
      <c r="M4388">
        <v>89</v>
      </c>
      <c r="N4388">
        <v>77</v>
      </c>
      <c r="O4388">
        <v>66</v>
      </c>
      <c r="P4388">
        <v>78</v>
      </c>
      <c r="Q4388">
        <v>64</v>
      </c>
      <c r="R4388">
        <v>86</v>
      </c>
      <c r="T4388" s="34">
        <f>_xlfn.XLOOKUP(B4388,Demog!$A$2:$A$219,Demog!$P$2:$P$219,,,2)</f>
        <v>10557</v>
      </c>
      <c r="U4388" s="34">
        <f t="shared" si="68"/>
        <v>15</v>
      </c>
      <c r="V4388" s="13">
        <f>IF(OR(Table1[[#This Row],[7d_positivity_public]]=0,ISBLANK(Table1[[#This Row],[7d_positivity_public]])),"",(Table1[[#This Row],[7d_positivity_public]]-Table1[[#This Row],[7d_positivity_all]])/Table1[[#This Row],[7d_positivity_public]])</f>
        <v>0.125</v>
      </c>
      <c r="W4388">
        <v>7</v>
      </c>
    </row>
    <row r="4389" spans="1:23" x14ac:dyDescent="0.25">
      <c r="A4389" s="10">
        <v>44488</v>
      </c>
      <c r="B4389">
        <v>4142</v>
      </c>
      <c r="C4389" t="s">
        <v>223</v>
      </c>
      <c r="D4389">
        <v>0</v>
      </c>
      <c r="E4389">
        <v>0</v>
      </c>
      <c r="F4389">
        <v>0</v>
      </c>
      <c r="G4389">
        <v>0</v>
      </c>
      <c r="H4389">
        <v>94</v>
      </c>
      <c r="J4389">
        <v>88</v>
      </c>
      <c r="K4389">
        <v>94</v>
      </c>
      <c r="L4389">
        <v>92</v>
      </c>
      <c r="M4389">
        <v>95</v>
      </c>
      <c r="N4389">
        <v>91</v>
      </c>
      <c r="O4389">
        <v>80</v>
      </c>
      <c r="P4389">
        <v>91</v>
      </c>
      <c r="Q4389">
        <v>85</v>
      </c>
      <c r="R4389">
        <v>93</v>
      </c>
      <c r="T4389" s="34">
        <f>_xlfn.XLOOKUP(B4389,Demog!$A$2:$A$219,Demog!$P$2:$P$219,,,2)</f>
        <v>4732</v>
      </c>
      <c r="U4389" s="34">
        <f t="shared" si="68"/>
        <v>0</v>
      </c>
      <c r="V4389" s="13" t="str">
        <f>IF(OR(Table1[[#This Row],[7d_positivity_public]]=0,ISBLANK(Table1[[#This Row],[7d_positivity_public]])),"",(Table1[[#This Row],[7d_positivity_public]]-Table1[[#This Row],[7d_positivity_all]])/Table1[[#This Row],[7d_positivity_public]])</f>
        <v/>
      </c>
      <c r="W4389">
        <v>0</v>
      </c>
    </row>
    <row r="4390" spans="1:23" x14ac:dyDescent="0.25">
      <c r="A4390" s="10">
        <v>44488</v>
      </c>
      <c r="B4390">
        <v>4211</v>
      </c>
      <c r="C4390" t="s">
        <v>224</v>
      </c>
      <c r="D4390">
        <v>6</v>
      </c>
      <c r="E4390">
        <v>15</v>
      </c>
      <c r="F4390">
        <v>-9</v>
      </c>
      <c r="G4390">
        <v>4</v>
      </c>
      <c r="H4390">
        <v>88</v>
      </c>
      <c r="J4390">
        <v>89</v>
      </c>
      <c r="K4390">
        <v>88</v>
      </c>
      <c r="L4390">
        <v>83</v>
      </c>
      <c r="M4390">
        <v>92</v>
      </c>
      <c r="N4390">
        <v>83</v>
      </c>
      <c r="O4390">
        <v>78</v>
      </c>
      <c r="P4390">
        <v>83</v>
      </c>
      <c r="Q4390">
        <v>74</v>
      </c>
      <c r="R4390">
        <v>89</v>
      </c>
      <c r="T4390" s="34">
        <f>_xlfn.XLOOKUP(B4390,Demog!$A$2:$A$219,Demog!$P$2:$P$219,,,2)</f>
        <v>17780</v>
      </c>
      <c r="U4390" s="34">
        <f t="shared" si="68"/>
        <v>7</v>
      </c>
      <c r="V4390" s="13">
        <f>IF(OR(Table1[[#This Row],[7d_positivity_public]]=0,ISBLANK(Table1[[#This Row],[7d_positivity_public]])),"",(Table1[[#This Row],[7d_positivity_public]]-Table1[[#This Row],[7d_positivity_all]])/Table1[[#This Row],[7d_positivity_public]])</f>
        <v>0.25</v>
      </c>
      <c r="W4390">
        <v>3</v>
      </c>
    </row>
    <row r="4391" spans="1:23" x14ac:dyDescent="0.25">
      <c r="A4391" s="10">
        <v>44488</v>
      </c>
      <c r="B4391">
        <v>4212</v>
      </c>
      <c r="C4391" t="s">
        <v>225</v>
      </c>
      <c r="D4391">
        <v>13</v>
      </c>
      <c r="E4391">
        <v>12</v>
      </c>
      <c r="F4391">
        <v>1</v>
      </c>
      <c r="G4391">
        <v>9</v>
      </c>
      <c r="H4391">
        <v>86</v>
      </c>
      <c r="J4391">
        <v>81</v>
      </c>
      <c r="K4391">
        <v>86</v>
      </c>
      <c r="L4391">
        <v>80</v>
      </c>
      <c r="M4391">
        <v>90</v>
      </c>
      <c r="N4391">
        <v>79</v>
      </c>
      <c r="O4391">
        <v>69</v>
      </c>
      <c r="P4391">
        <v>80</v>
      </c>
      <c r="Q4391">
        <v>70</v>
      </c>
      <c r="R4391">
        <v>87</v>
      </c>
      <c r="T4391" s="34">
        <f>_xlfn.XLOOKUP(B4391,Demog!$A$2:$A$219,Demog!$P$2:$P$219,,,2)</f>
        <v>40598</v>
      </c>
      <c r="U4391" s="34">
        <f t="shared" si="68"/>
        <v>37</v>
      </c>
      <c r="V4391" s="13">
        <f>IF(OR(Table1[[#This Row],[7d_positivity_public]]=0,ISBLANK(Table1[[#This Row],[7d_positivity_public]])),"",(Table1[[#This Row],[7d_positivity_public]]-Table1[[#This Row],[7d_positivity_all]])/Table1[[#This Row],[7d_positivity_public]])</f>
        <v>0.1111111111111111</v>
      </c>
      <c r="W4391">
        <v>8</v>
      </c>
    </row>
    <row r="4392" spans="1:23" x14ac:dyDescent="0.25">
      <c r="A4392" s="10">
        <v>44491</v>
      </c>
      <c r="B4392">
        <v>1260</v>
      </c>
      <c r="C4392" t="s">
        <v>83</v>
      </c>
      <c r="D4392">
        <v>10</v>
      </c>
      <c r="E4392">
        <v>13</v>
      </c>
      <c r="F4392">
        <v>-3</v>
      </c>
      <c r="G4392">
        <v>6</v>
      </c>
      <c r="H4392">
        <v>79</v>
      </c>
      <c r="J4392">
        <v>60</v>
      </c>
      <c r="K4392">
        <v>81</v>
      </c>
      <c r="L4392">
        <v>71</v>
      </c>
      <c r="M4392">
        <v>85</v>
      </c>
      <c r="N4392">
        <v>73</v>
      </c>
      <c r="O4392">
        <v>51</v>
      </c>
      <c r="P4392">
        <v>75</v>
      </c>
      <c r="Q4392">
        <v>60</v>
      </c>
      <c r="R4392">
        <v>82</v>
      </c>
      <c r="T4392" s="34">
        <f>_xlfn.XLOOKUP(B4392,Demog!$A$2:$A$219,Demog!$P$2:$P$219,,,2)</f>
        <v>8611</v>
      </c>
      <c r="U4392" s="34">
        <f t="shared" si="68"/>
        <v>6</v>
      </c>
      <c r="V4392" s="13">
        <f>IF(OR(Table1[[#This Row],[7d_positivity_public]]=0,ISBLANK(Table1[[#This Row],[7d_positivity_public]])),"",(Table1[[#This Row],[7d_positivity_public]]-Table1[[#This Row],[7d_positivity_all]])/Table1[[#This Row],[7d_positivity_public]])</f>
        <v>0</v>
      </c>
      <c r="W4392">
        <v>6</v>
      </c>
    </row>
    <row r="4393" spans="1:23" x14ac:dyDescent="0.25">
      <c r="A4393" s="10">
        <v>44491</v>
      </c>
      <c r="B4393">
        <v>1270</v>
      </c>
      <c r="C4393" t="s">
        <v>84</v>
      </c>
      <c r="D4393">
        <v>4</v>
      </c>
      <c r="E4393">
        <v>0</v>
      </c>
      <c r="F4393">
        <v>4</v>
      </c>
      <c r="G4393">
        <v>0</v>
      </c>
      <c r="H4393">
        <v>72</v>
      </c>
      <c r="J4393">
        <v>46</v>
      </c>
      <c r="K4393">
        <v>73</v>
      </c>
      <c r="L4393">
        <v>66</v>
      </c>
      <c r="M4393">
        <v>76</v>
      </c>
      <c r="N4393">
        <v>65</v>
      </c>
      <c r="O4393">
        <v>33</v>
      </c>
      <c r="P4393">
        <v>67</v>
      </c>
      <c r="Q4393">
        <v>54</v>
      </c>
      <c r="R4393">
        <v>72</v>
      </c>
      <c r="T4393" s="34">
        <f>_xlfn.XLOOKUP(B4393,Demog!$A$2:$A$219,Demog!$P$2:$P$219,,,2)</f>
        <v>3469</v>
      </c>
      <c r="U4393" s="34">
        <f t="shared" si="68"/>
        <v>1</v>
      </c>
      <c r="V4393" s="13" t="str">
        <f>IF(OR(Table1[[#This Row],[7d_positivity_public]]=0,ISBLANK(Table1[[#This Row],[7d_positivity_public]])),"",(Table1[[#This Row],[7d_positivity_public]]-Table1[[#This Row],[7d_positivity_all]])/Table1[[#This Row],[7d_positivity_public]])</f>
        <v/>
      </c>
      <c r="W4393">
        <v>0</v>
      </c>
    </row>
    <row r="4394" spans="1:23" x14ac:dyDescent="0.25">
      <c r="A4394" s="10">
        <v>44491</v>
      </c>
      <c r="B4394">
        <v>1310</v>
      </c>
      <c r="C4394" t="s">
        <v>87</v>
      </c>
      <c r="D4394">
        <v>8</v>
      </c>
      <c r="E4394">
        <v>12</v>
      </c>
      <c r="F4394">
        <v>-4</v>
      </c>
      <c r="G4394">
        <v>6</v>
      </c>
      <c r="H4394">
        <v>89</v>
      </c>
      <c r="J4394">
        <v>75</v>
      </c>
      <c r="K4394">
        <v>90</v>
      </c>
      <c r="L4394">
        <v>88</v>
      </c>
      <c r="M4394">
        <v>91</v>
      </c>
      <c r="N4394">
        <v>83</v>
      </c>
      <c r="O4394">
        <v>65</v>
      </c>
      <c r="P4394">
        <v>84</v>
      </c>
      <c r="Q4394">
        <v>78</v>
      </c>
      <c r="R4394">
        <v>87</v>
      </c>
      <c r="T4394" s="34">
        <f>_xlfn.XLOOKUP(B4394,Demog!$A$2:$A$219,Demog!$P$2:$P$219,,,2)</f>
        <v>19231</v>
      </c>
      <c r="U4394" s="34">
        <f t="shared" si="68"/>
        <v>11</v>
      </c>
      <c r="V4394" s="13">
        <f>IF(OR(Table1[[#This Row],[7d_positivity_public]]=0,ISBLANK(Table1[[#This Row],[7d_positivity_public]])),"",(Table1[[#This Row],[7d_positivity_public]]-Table1[[#This Row],[7d_positivity_all]])/Table1[[#This Row],[7d_positivity_public]])</f>
        <v>0.33333333333333331</v>
      </c>
      <c r="W4394">
        <v>4</v>
      </c>
    </row>
    <row r="4395" spans="1:23" x14ac:dyDescent="0.25">
      <c r="A4395" s="10">
        <v>44491</v>
      </c>
      <c r="B4395">
        <v>1320</v>
      </c>
      <c r="C4395" t="s">
        <v>89</v>
      </c>
      <c r="D4395">
        <v>11</v>
      </c>
      <c r="E4395">
        <v>13</v>
      </c>
      <c r="F4395">
        <v>-2</v>
      </c>
      <c r="G4395">
        <v>6</v>
      </c>
      <c r="H4395">
        <v>87</v>
      </c>
      <c r="J4395">
        <v>83</v>
      </c>
      <c r="K4395">
        <v>87</v>
      </c>
      <c r="L4395">
        <v>82</v>
      </c>
      <c r="M4395">
        <v>90</v>
      </c>
      <c r="N4395">
        <v>82</v>
      </c>
      <c r="O4395">
        <v>72</v>
      </c>
      <c r="P4395">
        <v>82</v>
      </c>
      <c r="Q4395">
        <v>74</v>
      </c>
      <c r="R4395">
        <v>88</v>
      </c>
      <c r="T4395" s="34">
        <f>_xlfn.XLOOKUP(B4395,Demog!$A$2:$A$219,Demog!$P$2:$P$219,,,2)</f>
        <v>41799</v>
      </c>
      <c r="U4395" s="34">
        <f t="shared" si="68"/>
        <v>32</v>
      </c>
      <c r="V4395" s="13">
        <f>IF(OR(Table1[[#This Row],[7d_positivity_public]]=0,ISBLANK(Table1[[#This Row],[7d_positivity_public]])),"",(Table1[[#This Row],[7d_positivity_public]]-Table1[[#This Row],[7d_positivity_all]])/Table1[[#This Row],[7d_positivity_public]])</f>
        <v>0.16666666666666666</v>
      </c>
      <c r="W4395">
        <v>5</v>
      </c>
    </row>
    <row r="4396" spans="1:23" x14ac:dyDescent="0.25">
      <c r="A4396" s="10">
        <v>44491</v>
      </c>
      <c r="B4396">
        <v>1330</v>
      </c>
      <c r="C4396" t="s">
        <v>91</v>
      </c>
      <c r="D4396">
        <v>34</v>
      </c>
      <c r="E4396">
        <v>34</v>
      </c>
      <c r="F4396">
        <v>0</v>
      </c>
      <c r="G4396">
        <v>17</v>
      </c>
      <c r="H4396">
        <v>82</v>
      </c>
      <c r="J4396">
        <v>67</v>
      </c>
      <c r="K4396">
        <v>82</v>
      </c>
      <c r="L4396">
        <v>81</v>
      </c>
      <c r="M4396">
        <v>83</v>
      </c>
      <c r="N4396">
        <v>75</v>
      </c>
      <c r="O4396">
        <v>55</v>
      </c>
      <c r="P4396">
        <v>76</v>
      </c>
      <c r="Q4396">
        <v>70</v>
      </c>
      <c r="R4396">
        <v>79</v>
      </c>
      <c r="T4396" s="34">
        <f>_xlfn.XLOOKUP(B4396,Demog!$A$2:$A$219,Demog!$P$2:$P$219,,,2)</f>
        <v>5101</v>
      </c>
      <c r="U4396" s="34">
        <f t="shared" si="68"/>
        <v>12</v>
      </c>
      <c r="V4396" s="13">
        <f>IF(OR(Table1[[#This Row],[7d_positivity_public]]=0,ISBLANK(Table1[[#This Row],[7d_positivity_public]])),"",(Table1[[#This Row],[7d_positivity_public]]-Table1[[#This Row],[7d_positivity_all]])/Table1[[#This Row],[7d_positivity_public]])</f>
        <v>0.17647058823529413</v>
      </c>
      <c r="W4396">
        <v>14</v>
      </c>
    </row>
    <row r="4397" spans="1:23" x14ac:dyDescent="0.25">
      <c r="A4397" s="10">
        <v>44491</v>
      </c>
      <c r="B4397">
        <v>1340</v>
      </c>
      <c r="C4397" t="s">
        <v>93</v>
      </c>
      <c r="D4397">
        <v>12</v>
      </c>
      <c r="E4397">
        <v>0</v>
      </c>
      <c r="F4397">
        <v>12</v>
      </c>
      <c r="G4397">
        <v>10</v>
      </c>
      <c r="H4397">
        <v>82</v>
      </c>
      <c r="J4397">
        <v>69</v>
      </c>
      <c r="K4397">
        <v>83</v>
      </c>
      <c r="L4397">
        <v>78</v>
      </c>
      <c r="M4397">
        <v>85</v>
      </c>
      <c r="N4397">
        <v>77</v>
      </c>
      <c r="O4397">
        <v>60</v>
      </c>
      <c r="P4397">
        <v>77</v>
      </c>
      <c r="Q4397">
        <v>69</v>
      </c>
      <c r="R4397">
        <v>82</v>
      </c>
      <c r="T4397" s="34">
        <f>_xlfn.XLOOKUP(B4397,Demog!$A$2:$A$219,Demog!$P$2:$P$219,,,2)</f>
        <v>4781</v>
      </c>
      <c r="U4397" s="34">
        <f t="shared" si="68"/>
        <v>4</v>
      </c>
      <c r="V4397" s="13">
        <f>IF(OR(Table1[[#This Row],[7d_positivity_public]]=0,ISBLANK(Table1[[#This Row],[7d_positivity_public]])),"",(Table1[[#This Row],[7d_positivity_public]]-Table1[[#This Row],[7d_positivity_all]])/Table1[[#This Row],[7d_positivity_public]])</f>
        <v>0.4</v>
      </c>
      <c r="W4397">
        <v>6</v>
      </c>
    </row>
    <row r="4398" spans="1:23" x14ac:dyDescent="0.25">
      <c r="A4398" s="10">
        <v>44491</v>
      </c>
      <c r="B4398">
        <v>1350</v>
      </c>
      <c r="C4398" t="s">
        <v>95</v>
      </c>
      <c r="D4398">
        <v>23</v>
      </c>
      <c r="E4398">
        <v>13</v>
      </c>
      <c r="F4398">
        <v>10</v>
      </c>
      <c r="G4398">
        <v>12</v>
      </c>
      <c r="H4398">
        <v>77</v>
      </c>
      <c r="J4398">
        <v>59</v>
      </c>
      <c r="K4398">
        <v>78</v>
      </c>
      <c r="L4398">
        <v>68</v>
      </c>
      <c r="M4398">
        <v>86</v>
      </c>
      <c r="N4398">
        <v>71</v>
      </c>
      <c r="O4398">
        <v>51</v>
      </c>
      <c r="P4398">
        <v>72</v>
      </c>
      <c r="Q4398">
        <v>58</v>
      </c>
      <c r="R4398">
        <v>82</v>
      </c>
      <c r="T4398" s="34">
        <f>_xlfn.XLOOKUP(B4398,Demog!$A$2:$A$219,Demog!$P$2:$P$219,,,2)</f>
        <v>10220</v>
      </c>
      <c r="U4398" s="34">
        <f t="shared" si="68"/>
        <v>16</v>
      </c>
      <c r="V4398" s="13">
        <f>IF(OR(Table1[[#This Row],[7d_positivity_public]]=0,ISBLANK(Table1[[#This Row],[7d_positivity_public]])),"",(Table1[[#This Row],[7d_positivity_public]]-Table1[[#This Row],[7d_positivity_all]])/Table1[[#This Row],[7d_positivity_public]])</f>
        <v>8.3333333333333329E-2</v>
      </c>
      <c r="W4398">
        <v>11</v>
      </c>
    </row>
    <row r="4399" spans="1:23" x14ac:dyDescent="0.25">
      <c r="A4399" s="10">
        <v>44491</v>
      </c>
      <c r="B4399">
        <v>1361</v>
      </c>
      <c r="C4399" t="s">
        <v>97</v>
      </c>
      <c r="D4399">
        <v>10</v>
      </c>
      <c r="E4399">
        <v>8</v>
      </c>
      <c r="F4399">
        <v>2</v>
      </c>
      <c r="G4399">
        <v>6</v>
      </c>
      <c r="H4399">
        <v>84</v>
      </c>
      <c r="J4399">
        <v>78</v>
      </c>
      <c r="K4399">
        <v>85</v>
      </c>
      <c r="L4399">
        <v>78</v>
      </c>
      <c r="M4399">
        <v>90</v>
      </c>
      <c r="N4399">
        <v>78</v>
      </c>
      <c r="O4399">
        <v>68</v>
      </c>
      <c r="P4399">
        <v>79</v>
      </c>
      <c r="Q4399">
        <v>69</v>
      </c>
      <c r="R4399">
        <v>87</v>
      </c>
      <c r="T4399" s="34">
        <f>_xlfn.XLOOKUP(B4399,Demog!$A$2:$A$219,Demog!$P$2:$P$219,,,2)</f>
        <v>53266</v>
      </c>
      <c r="U4399" s="34">
        <f t="shared" si="68"/>
        <v>37</v>
      </c>
      <c r="V4399" s="13">
        <f>IF(OR(Table1[[#This Row],[7d_positivity_public]]=0,ISBLANK(Table1[[#This Row],[7d_positivity_public]])),"",(Table1[[#This Row],[7d_positivity_public]]-Table1[[#This Row],[7d_positivity_all]])/Table1[[#This Row],[7d_positivity_public]])</f>
        <v>0.16666666666666666</v>
      </c>
      <c r="W4399">
        <v>5</v>
      </c>
    </row>
    <row r="4400" spans="1:23" x14ac:dyDescent="0.25">
      <c r="A4400" s="10">
        <v>44491</v>
      </c>
      <c r="B4400">
        <v>1362</v>
      </c>
      <c r="C4400" t="s">
        <v>99</v>
      </c>
      <c r="D4400">
        <v>20</v>
      </c>
      <c r="E4400">
        <v>17</v>
      </c>
      <c r="F4400">
        <v>3</v>
      </c>
      <c r="G4400">
        <v>9</v>
      </c>
      <c r="H4400">
        <v>77</v>
      </c>
      <c r="J4400">
        <v>61</v>
      </c>
      <c r="K4400">
        <v>78</v>
      </c>
      <c r="L4400">
        <v>68</v>
      </c>
      <c r="M4400">
        <v>85</v>
      </c>
      <c r="N4400">
        <v>71</v>
      </c>
      <c r="O4400">
        <v>51</v>
      </c>
      <c r="P4400">
        <v>72</v>
      </c>
      <c r="Q4400">
        <v>57</v>
      </c>
      <c r="R4400">
        <v>82</v>
      </c>
      <c r="T4400" s="34">
        <f>_xlfn.XLOOKUP(B4400,Demog!$A$2:$A$219,Demog!$P$2:$P$219,,,2)</f>
        <v>13583</v>
      </c>
      <c r="U4400" s="34">
        <f t="shared" si="68"/>
        <v>19</v>
      </c>
      <c r="V4400" s="13">
        <f>IF(OR(Table1[[#This Row],[7d_positivity_public]]=0,ISBLANK(Table1[[#This Row],[7d_positivity_public]])),"",(Table1[[#This Row],[7d_positivity_public]]-Table1[[#This Row],[7d_positivity_all]])/Table1[[#This Row],[7d_positivity_public]])</f>
        <v>0</v>
      </c>
      <c r="W4400">
        <v>9</v>
      </c>
    </row>
    <row r="4401" spans="1:23" x14ac:dyDescent="0.25">
      <c r="A4401" s="10">
        <v>44491</v>
      </c>
      <c r="B4401">
        <v>1371</v>
      </c>
      <c r="C4401" t="s">
        <v>101</v>
      </c>
      <c r="D4401">
        <v>22</v>
      </c>
      <c r="E4401">
        <v>10</v>
      </c>
      <c r="F4401">
        <v>12</v>
      </c>
      <c r="G4401">
        <v>13</v>
      </c>
      <c r="H4401">
        <v>81</v>
      </c>
      <c r="J4401">
        <v>68</v>
      </c>
      <c r="K4401">
        <v>81</v>
      </c>
      <c r="L4401">
        <v>72</v>
      </c>
      <c r="M4401">
        <v>86</v>
      </c>
      <c r="N4401">
        <v>75</v>
      </c>
      <c r="O4401">
        <v>57</v>
      </c>
      <c r="P4401">
        <v>76</v>
      </c>
      <c r="Q4401">
        <v>61</v>
      </c>
      <c r="R4401">
        <v>84</v>
      </c>
      <c r="T4401" s="34">
        <f>_xlfn.XLOOKUP(B4401,Demog!$A$2:$A$219,Demog!$P$2:$P$219,,,2)</f>
        <v>8720</v>
      </c>
      <c r="U4401" s="34">
        <f t="shared" si="68"/>
        <v>13</v>
      </c>
      <c r="V4401" s="13">
        <f>IF(OR(Table1[[#This Row],[7d_positivity_public]]=0,ISBLANK(Table1[[#This Row],[7d_positivity_public]])),"",(Table1[[#This Row],[7d_positivity_public]]-Table1[[#This Row],[7d_positivity_all]])/Table1[[#This Row],[7d_positivity_public]])</f>
        <v>0.15384615384615385</v>
      </c>
      <c r="W4401">
        <v>11</v>
      </c>
    </row>
    <row r="4402" spans="1:23" x14ac:dyDescent="0.25">
      <c r="A4402" s="10">
        <v>44491</v>
      </c>
      <c r="B4402">
        <v>1372</v>
      </c>
      <c r="C4402" t="s">
        <v>103</v>
      </c>
      <c r="D4402">
        <v>8</v>
      </c>
      <c r="E4402">
        <v>8</v>
      </c>
      <c r="F4402">
        <v>0</v>
      </c>
      <c r="G4402">
        <v>5</v>
      </c>
      <c r="H4402">
        <v>86</v>
      </c>
      <c r="J4402">
        <v>75</v>
      </c>
      <c r="K4402">
        <v>87</v>
      </c>
      <c r="L4402">
        <v>81</v>
      </c>
      <c r="M4402">
        <v>91</v>
      </c>
      <c r="N4402">
        <v>80</v>
      </c>
      <c r="O4402">
        <v>66</v>
      </c>
      <c r="P4402">
        <v>81</v>
      </c>
      <c r="Q4402">
        <v>73</v>
      </c>
      <c r="R4402">
        <v>88</v>
      </c>
      <c r="T4402" s="34">
        <f>_xlfn.XLOOKUP(B4402,Demog!$A$2:$A$219,Demog!$P$2:$P$219,,,2)</f>
        <v>41482</v>
      </c>
      <c r="U4402" s="34">
        <f t="shared" si="68"/>
        <v>23</v>
      </c>
      <c r="V4402" s="13">
        <f>IF(OR(Table1[[#This Row],[7d_positivity_public]]=0,ISBLANK(Table1[[#This Row],[7d_positivity_public]])),"",(Table1[[#This Row],[7d_positivity_public]]-Table1[[#This Row],[7d_positivity_all]])/Table1[[#This Row],[7d_positivity_public]])</f>
        <v>0</v>
      </c>
      <c r="W4402">
        <v>5</v>
      </c>
    </row>
    <row r="4403" spans="1:23" x14ac:dyDescent="0.25">
      <c r="A4403" s="10">
        <v>44491</v>
      </c>
      <c r="B4403">
        <v>1373</v>
      </c>
      <c r="C4403" t="s">
        <v>106</v>
      </c>
      <c r="D4403">
        <v>6</v>
      </c>
      <c r="E4403">
        <v>17</v>
      </c>
      <c r="F4403">
        <v>-11</v>
      </c>
      <c r="G4403">
        <v>3</v>
      </c>
      <c r="H4403">
        <v>83</v>
      </c>
      <c r="J4403">
        <v>69</v>
      </c>
      <c r="K4403">
        <v>84</v>
      </c>
      <c r="L4403">
        <v>80</v>
      </c>
      <c r="M4403">
        <v>87</v>
      </c>
      <c r="N4403">
        <v>76</v>
      </c>
      <c r="O4403">
        <v>62</v>
      </c>
      <c r="P4403">
        <v>77</v>
      </c>
      <c r="Q4403">
        <v>71</v>
      </c>
      <c r="R4403">
        <v>84</v>
      </c>
      <c r="T4403" s="34">
        <f>_xlfn.XLOOKUP(B4403,Demog!$A$2:$A$219,Demog!$P$2:$P$219,,,2)</f>
        <v>12922</v>
      </c>
      <c r="U4403" s="34">
        <f t="shared" si="68"/>
        <v>5</v>
      </c>
      <c r="V4403" s="13">
        <f>IF(OR(Table1[[#This Row],[7d_positivity_public]]=0,ISBLANK(Table1[[#This Row],[7d_positivity_public]])),"",(Table1[[#This Row],[7d_positivity_public]]-Table1[[#This Row],[7d_positivity_all]])/Table1[[#This Row],[7d_positivity_public]])</f>
        <v>0.33333333333333331</v>
      </c>
      <c r="W4403">
        <v>2</v>
      </c>
    </row>
    <row r="4404" spans="1:23" x14ac:dyDescent="0.25">
      <c r="A4404" s="10">
        <v>44491</v>
      </c>
      <c r="B4404">
        <v>1374</v>
      </c>
      <c r="C4404" t="s">
        <v>108</v>
      </c>
      <c r="D4404">
        <v>11</v>
      </c>
      <c r="E4404">
        <v>9</v>
      </c>
      <c r="F4404">
        <v>2</v>
      </c>
      <c r="G4404">
        <v>7</v>
      </c>
      <c r="H4404">
        <v>91</v>
      </c>
      <c r="J4404">
        <v>82</v>
      </c>
      <c r="K4404">
        <v>91</v>
      </c>
      <c r="L4404">
        <v>91</v>
      </c>
      <c r="M4404">
        <v>92</v>
      </c>
      <c r="N4404">
        <v>85</v>
      </c>
      <c r="O4404">
        <v>75</v>
      </c>
      <c r="P4404">
        <v>86</v>
      </c>
      <c r="Q4404">
        <v>83</v>
      </c>
      <c r="R4404">
        <v>89</v>
      </c>
      <c r="T4404" s="34">
        <f>_xlfn.XLOOKUP(B4404,Demog!$A$2:$A$219,Demog!$P$2:$P$219,,,2)</f>
        <v>33401</v>
      </c>
      <c r="U4404" s="34">
        <f t="shared" si="68"/>
        <v>26</v>
      </c>
      <c r="V4404" s="13">
        <f>IF(OR(Table1[[#This Row],[7d_positivity_public]]=0,ISBLANK(Table1[[#This Row],[7d_positivity_public]])),"",(Table1[[#This Row],[7d_positivity_public]]-Table1[[#This Row],[7d_positivity_all]])/Table1[[#This Row],[7d_positivity_public]])</f>
        <v>0.14285714285714285</v>
      </c>
      <c r="W4404">
        <v>6</v>
      </c>
    </row>
    <row r="4405" spans="1:23" x14ac:dyDescent="0.25">
      <c r="A4405" s="10">
        <v>44491</v>
      </c>
      <c r="B4405">
        <v>1375</v>
      </c>
      <c r="C4405" t="s">
        <v>110</v>
      </c>
      <c r="D4405">
        <v>12</v>
      </c>
      <c r="E4405">
        <v>13</v>
      </c>
      <c r="F4405">
        <v>-1</v>
      </c>
      <c r="G4405">
        <v>5</v>
      </c>
      <c r="H4405">
        <v>88</v>
      </c>
      <c r="J4405">
        <v>76</v>
      </c>
      <c r="K4405">
        <v>89</v>
      </c>
      <c r="L4405">
        <v>88</v>
      </c>
      <c r="M4405">
        <v>90</v>
      </c>
      <c r="N4405">
        <v>82</v>
      </c>
      <c r="O4405">
        <v>65</v>
      </c>
      <c r="P4405">
        <v>83</v>
      </c>
      <c r="Q4405">
        <v>78</v>
      </c>
      <c r="R4405">
        <v>86</v>
      </c>
      <c r="T4405" s="34">
        <f>_xlfn.XLOOKUP(B4405,Demog!$A$2:$A$219,Demog!$P$2:$P$219,,,2)</f>
        <v>38661</v>
      </c>
      <c r="U4405" s="34">
        <f t="shared" si="68"/>
        <v>32</v>
      </c>
      <c r="V4405" s="13">
        <f>IF(OR(Table1[[#This Row],[7d_positivity_public]]=0,ISBLANK(Table1[[#This Row],[7d_positivity_public]])),"",(Table1[[#This Row],[7d_positivity_public]]-Table1[[#This Row],[7d_positivity_all]])/Table1[[#This Row],[7d_positivity_public]])</f>
        <v>0</v>
      </c>
      <c r="W4405">
        <v>5</v>
      </c>
    </row>
    <row r="4406" spans="1:23" x14ac:dyDescent="0.25">
      <c r="A4406" s="10">
        <v>44491</v>
      </c>
      <c r="B4406">
        <v>1376</v>
      </c>
      <c r="C4406" t="s">
        <v>112</v>
      </c>
      <c r="D4406">
        <v>12</v>
      </c>
      <c r="E4406">
        <v>14</v>
      </c>
      <c r="F4406">
        <v>-2</v>
      </c>
      <c r="G4406">
        <v>9</v>
      </c>
      <c r="H4406">
        <v>83</v>
      </c>
      <c r="J4406">
        <v>72</v>
      </c>
      <c r="K4406">
        <v>84</v>
      </c>
      <c r="L4406">
        <v>82</v>
      </c>
      <c r="M4406">
        <v>86</v>
      </c>
      <c r="N4406">
        <v>75</v>
      </c>
      <c r="O4406">
        <v>61</v>
      </c>
      <c r="P4406">
        <v>76</v>
      </c>
      <c r="Q4406">
        <v>72</v>
      </c>
      <c r="R4406">
        <v>82</v>
      </c>
      <c r="T4406" s="34">
        <f>_xlfn.XLOOKUP(B4406,Demog!$A$2:$A$219,Demog!$P$2:$P$219,,,2)</f>
        <v>34796</v>
      </c>
      <c r="U4406" s="34">
        <f t="shared" si="68"/>
        <v>29</v>
      </c>
      <c r="V4406" s="13">
        <f>IF(OR(Table1[[#This Row],[7d_positivity_public]]=0,ISBLANK(Table1[[#This Row],[7d_positivity_public]])),"",(Table1[[#This Row],[7d_positivity_public]]-Table1[[#This Row],[7d_positivity_all]])/Table1[[#This Row],[7d_positivity_public]])</f>
        <v>0.1111111111111111</v>
      </c>
      <c r="W4406">
        <v>8</v>
      </c>
    </row>
    <row r="4407" spans="1:23" x14ac:dyDescent="0.25">
      <c r="A4407" s="10">
        <v>44491</v>
      </c>
      <c r="B4407">
        <v>1377</v>
      </c>
      <c r="C4407" t="s">
        <v>114</v>
      </c>
      <c r="D4407">
        <v>13</v>
      </c>
      <c r="E4407">
        <v>5</v>
      </c>
      <c r="F4407">
        <v>8</v>
      </c>
      <c r="G4407">
        <v>8</v>
      </c>
      <c r="H4407">
        <v>89</v>
      </c>
      <c r="J4407">
        <v>86</v>
      </c>
      <c r="K4407">
        <v>89</v>
      </c>
      <c r="L4407">
        <v>86</v>
      </c>
      <c r="M4407">
        <v>92</v>
      </c>
      <c r="N4407">
        <v>84</v>
      </c>
      <c r="O4407">
        <v>79</v>
      </c>
      <c r="P4407">
        <v>85</v>
      </c>
      <c r="Q4407">
        <v>79</v>
      </c>
      <c r="R4407">
        <v>90</v>
      </c>
      <c r="T4407" s="34">
        <f>_xlfn.XLOOKUP(B4407,Demog!$A$2:$A$219,Demog!$P$2:$P$219,,,2)</f>
        <v>24900</v>
      </c>
      <c r="U4407" s="34">
        <f t="shared" si="68"/>
        <v>23</v>
      </c>
      <c r="V4407" s="13">
        <f>IF(OR(Table1[[#This Row],[7d_positivity_public]]=0,ISBLANK(Table1[[#This Row],[7d_positivity_public]])),"",(Table1[[#This Row],[7d_positivity_public]]-Table1[[#This Row],[7d_positivity_all]])/Table1[[#This Row],[7d_positivity_public]])</f>
        <v>0.125</v>
      </c>
      <c r="W4407">
        <v>7</v>
      </c>
    </row>
    <row r="4408" spans="1:23" x14ac:dyDescent="0.25">
      <c r="A4408" s="10">
        <v>44491</v>
      </c>
      <c r="B4408">
        <v>1380</v>
      </c>
      <c r="C4408" t="s">
        <v>116</v>
      </c>
      <c r="D4408">
        <v>16</v>
      </c>
      <c r="E4408">
        <v>2</v>
      </c>
      <c r="F4408">
        <v>14</v>
      </c>
      <c r="G4408">
        <v>8</v>
      </c>
      <c r="H4408">
        <v>87</v>
      </c>
      <c r="J4408">
        <v>79</v>
      </c>
      <c r="K4408">
        <v>87</v>
      </c>
      <c r="L4408">
        <v>81</v>
      </c>
      <c r="M4408">
        <v>91</v>
      </c>
      <c r="N4408">
        <v>82</v>
      </c>
      <c r="O4408">
        <v>71</v>
      </c>
      <c r="P4408">
        <v>83</v>
      </c>
      <c r="Q4408">
        <v>73</v>
      </c>
      <c r="R4408">
        <v>88</v>
      </c>
      <c r="T4408" s="34">
        <f>_xlfn.XLOOKUP(B4408,Demog!$A$2:$A$219,Demog!$P$2:$P$219,,,2)</f>
        <v>12110</v>
      </c>
      <c r="U4408" s="34">
        <f t="shared" si="68"/>
        <v>14</v>
      </c>
      <c r="V4408" s="13">
        <f>IF(OR(Table1[[#This Row],[7d_positivity_public]]=0,ISBLANK(Table1[[#This Row],[7d_positivity_public]])),"",(Table1[[#This Row],[7d_positivity_public]]-Table1[[#This Row],[7d_positivity_all]])/Table1[[#This Row],[7d_positivity_public]])</f>
        <v>0</v>
      </c>
      <c r="W4408">
        <v>8</v>
      </c>
    </row>
    <row r="4409" spans="1:23" x14ac:dyDescent="0.25">
      <c r="A4409" s="10">
        <v>44491</v>
      </c>
      <c r="B4409">
        <v>1390</v>
      </c>
      <c r="C4409" t="s">
        <v>118</v>
      </c>
      <c r="D4409">
        <v>50</v>
      </c>
      <c r="E4409">
        <v>24</v>
      </c>
      <c r="F4409">
        <v>26</v>
      </c>
      <c r="G4409">
        <v>22</v>
      </c>
      <c r="H4409">
        <v>71</v>
      </c>
      <c r="J4409">
        <v>42</v>
      </c>
      <c r="K4409">
        <v>73</v>
      </c>
      <c r="L4409">
        <v>60</v>
      </c>
      <c r="M4409">
        <v>82</v>
      </c>
      <c r="N4409">
        <v>64</v>
      </c>
      <c r="O4409">
        <v>34</v>
      </c>
      <c r="P4409">
        <v>66</v>
      </c>
      <c r="Q4409">
        <v>49</v>
      </c>
      <c r="R4409">
        <v>78</v>
      </c>
      <c r="T4409" s="34">
        <f>_xlfn.XLOOKUP(B4409,Demog!$A$2:$A$219,Demog!$P$2:$P$219,,,2)</f>
        <v>7285</v>
      </c>
      <c r="U4409" s="34">
        <f t="shared" si="68"/>
        <v>25</v>
      </c>
      <c r="V4409" s="13">
        <f>IF(OR(Table1[[#This Row],[7d_positivity_public]]=0,ISBLANK(Table1[[#This Row],[7d_positivity_public]])),"",(Table1[[#This Row],[7d_positivity_public]]-Table1[[#This Row],[7d_positivity_all]])/Table1[[#This Row],[7d_positivity_public]])</f>
        <v>4.5454545454545456E-2</v>
      </c>
      <c r="W4409">
        <v>21</v>
      </c>
    </row>
    <row r="4410" spans="1:23" x14ac:dyDescent="0.25">
      <c r="A4410" s="10">
        <v>44491</v>
      </c>
      <c r="B4410">
        <v>1420</v>
      </c>
      <c r="C4410" t="s">
        <v>120</v>
      </c>
      <c r="D4410">
        <v>17</v>
      </c>
      <c r="E4410">
        <v>23</v>
      </c>
      <c r="F4410">
        <v>-6</v>
      </c>
      <c r="G4410">
        <v>9</v>
      </c>
      <c r="H4410">
        <v>80</v>
      </c>
      <c r="J4410">
        <v>64</v>
      </c>
      <c r="K4410">
        <v>81</v>
      </c>
      <c r="L4410">
        <v>71</v>
      </c>
      <c r="M4410">
        <v>87</v>
      </c>
      <c r="N4410">
        <v>74</v>
      </c>
      <c r="O4410">
        <v>56</v>
      </c>
      <c r="P4410">
        <v>75</v>
      </c>
      <c r="Q4410">
        <v>61</v>
      </c>
      <c r="R4410">
        <v>84</v>
      </c>
      <c r="T4410" s="34">
        <f>_xlfn.XLOOKUP(B4410,Demog!$A$2:$A$219,Demog!$P$2:$P$219,,,2)</f>
        <v>33648</v>
      </c>
      <c r="U4410" s="34">
        <f t="shared" si="68"/>
        <v>40</v>
      </c>
      <c r="V4410" s="13">
        <f>IF(OR(Table1[[#This Row],[7d_positivity_public]]=0,ISBLANK(Table1[[#This Row],[7d_positivity_public]])),"",(Table1[[#This Row],[7d_positivity_public]]-Table1[[#This Row],[7d_positivity_all]])/Table1[[#This Row],[7d_positivity_public]])</f>
        <v>0</v>
      </c>
      <c r="W4410">
        <v>9</v>
      </c>
    </row>
    <row r="4411" spans="1:23" x14ac:dyDescent="0.25">
      <c r="A4411" s="10">
        <v>44491</v>
      </c>
      <c r="B4411">
        <v>1431</v>
      </c>
      <c r="C4411" t="s">
        <v>226</v>
      </c>
      <c r="D4411">
        <v>18</v>
      </c>
      <c r="E4411">
        <v>13</v>
      </c>
      <c r="F4411">
        <v>5</v>
      </c>
      <c r="G4411">
        <v>9</v>
      </c>
      <c r="H4411">
        <v>85</v>
      </c>
      <c r="J4411">
        <v>77</v>
      </c>
      <c r="K4411">
        <v>86</v>
      </c>
      <c r="L4411">
        <v>81</v>
      </c>
      <c r="M4411">
        <v>91</v>
      </c>
      <c r="N4411">
        <v>79</v>
      </c>
      <c r="O4411">
        <v>67</v>
      </c>
      <c r="P4411">
        <v>80</v>
      </c>
      <c r="Q4411">
        <v>71</v>
      </c>
      <c r="R4411">
        <v>88</v>
      </c>
      <c r="T4411" s="34">
        <f>_xlfn.XLOOKUP(B4411,Demog!$A$2:$A$219,Demog!$P$2:$P$219,,,2)</f>
        <v>44714</v>
      </c>
      <c r="U4411" s="34">
        <f t="shared" si="68"/>
        <v>56</v>
      </c>
      <c r="V4411" s="13">
        <f>IF(OR(Table1[[#This Row],[7d_positivity_public]]=0,ISBLANK(Table1[[#This Row],[7d_positivity_public]])),"",(Table1[[#This Row],[7d_positivity_public]]-Table1[[#This Row],[7d_positivity_all]])/Table1[[#This Row],[7d_positivity_public]])</f>
        <v>0.1111111111111111</v>
      </c>
      <c r="W4411">
        <v>8</v>
      </c>
    </row>
    <row r="4412" spans="1:23" x14ac:dyDescent="0.25">
      <c r="A4412" s="10">
        <v>44491</v>
      </c>
      <c r="B4412">
        <v>1432</v>
      </c>
      <c r="C4412" t="s">
        <v>227</v>
      </c>
      <c r="D4412">
        <v>15</v>
      </c>
      <c r="E4412">
        <v>14</v>
      </c>
      <c r="F4412">
        <v>1</v>
      </c>
      <c r="G4412">
        <v>7</v>
      </c>
      <c r="H4412">
        <v>93</v>
      </c>
      <c r="J4412">
        <v>88</v>
      </c>
      <c r="K4412">
        <v>93</v>
      </c>
      <c r="L4412">
        <v>93</v>
      </c>
      <c r="M4412">
        <v>93</v>
      </c>
      <c r="N4412">
        <v>87</v>
      </c>
      <c r="O4412">
        <v>81</v>
      </c>
      <c r="P4412">
        <v>88</v>
      </c>
      <c r="Q4412">
        <v>85</v>
      </c>
      <c r="R4412">
        <v>90</v>
      </c>
      <c r="T4412" s="34">
        <f>_xlfn.XLOOKUP(B4412,Demog!$A$2:$A$219,Demog!$P$2:$P$219,,,2)</f>
        <v>48587</v>
      </c>
      <c r="U4412" s="34">
        <f t="shared" si="68"/>
        <v>51</v>
      </c>
      <c r="V4412" s="13">
        <f>IF(OR(Table1[[#This Row],[7d_positivity_public]]=0,ISBLANK(Table1[[#This Row],[7d_positivity_public]])),"",(Table1[[#This Row],[7d_positivity_public]]-Table1[[#This Row],[7d_positivity_all]])/Table1[[#This Row],[7d_positivity_public]])</f>
        <v>0.14285714285714285</v>
      </c>
      <c r="W4412">
        <v>6</v>
      </c>
    </row>
    <row r="4413" spans="1:23" x14ac:dyDescent="0.25">
      <c r="A4413" s="10">
        <v>44491</v>
      </c>
      <c r="B4413">
        <v>1433</v>
      </c>
      <c r="C4413" t="s">
        <v>122</v>
      </c>
      <c r="D4413">
        <v>21</v>
      </c>
      <c r="E4413">
        <v>16</v>
      </c>
      <c r="F4413">
        <v>5</v>
      </c>
      <c r="G4413">
        <v>15</v>
      </c>
      <c r="H4413">
        <v>81</v>
      </c>
      <c r="J4413">
        <v>67</v>
      </c>
      <c r="K4413">
        <v>82</v>
      </c>
      <c r="L4413">
        <v>73</v>
      </c>
      <c r="M4413">
        <v>87</v>
      </c>
      <c r="N4413">
        <v>75</v>
      </c>
      <c r="O4413">
        <v>55</v>
      </c>
      <c r="P4413">
        <v>76</v>
      </c>
      <c r="Q4413">
        <v>63</v>
      </c>
      <c r="R4413">
        <v>83</v>
      </c>
      <c r="T4413" s="34">
        <f>_xlfn.XLOOKUP(B4413,Demog!$A$2:$A$219,Demog!$P$2:$P$219,,,2)</f>
        <v>19986</v>
      </c>
      <c r="U4413" s="34">
        <f t="shared" si="68"/>
        <v>29</v>
      </c>
      <c r="V4413" s="13">
        <f>IF(OR(Table1[[#This Row],[7d_positivity_public]]=0,ISBLANK(Table1[[#This Row],[7d_positivity_public]])),"",(Table1[[#This Row],[7d_positivity_public]]-Table1[[#This Row],[7d_positivity_all]])/Table1[[#This Row],[7d_positivity_public]])</f>
        <v>6.6666666666666666E-2</v>
      </c>
      <c r="W4413">
        <v>14</v>
      </c>
    </row>
    <row r="4414" spans="1:23" x14ac:dyDescent="0.25">
      <c r="A4414" s="10">
        <v>44491</v>
      </c>
      <c r="B4414">
        <v>1490</v>
      </c>
      <c r="C4414" t="s">
        <v>124</v>
      </c>
      <c r="D4414">
        <v>8</v>
      </c>
      <c r="E4414">
        <v>22</v>
      </c>
      <c r="F4414">
        <v>-14</v>
      </c>
      <c r="G4414">
        <v>5</v>
      </c>
      <c r="H4414">
        <v>80</v>
      </c>
      <c r="J4414">
        <v>70</v>
      </c>
      <c r="K4414">
        <v>81</v>
      </c>
      <c r="L4414">
        <v>73</v>
      </c>
      <c r="M4414">
        <v>86</v>
      </c>
      <c r="N4414">
        <v>72</v>
      </c>
      <c r="O4414">
        <v>55</v>
      </c>
      <c r="P4414">
        <v>73</v>
      </c>
      <c r="Q4414">
        <v>61</v>
      </c>
      <c r="R4414">
        <v>82</v>
      </c>
      <c r="T4414" s="34">
        <f>_xlfn.XLOOKUP(B4414,Demog!$A$2:$A$219,Demog!$P$2:$P$219,,,2)</f>
        <v>10855</v>
      </c>
      <c r="U4414" s="34">
        <f t="shared" si="68"/>
        <v>6</v>
      </c>
      <c r="V4414" s="13">
        <f>IF(OR(Table1[[#This Row],[7d_positivity_public]]=0,ISBLANK(Table1[[#This Row],[7d_positivity_public]])),"",(Table1[[#This Row],[7d_positivity_public]]-Table1[[#This Row],[7d_positivity_all]])/Table1[[#This Row],[7d_positivity_public]])</f>
        <v>0</v>
      </c>
      <c r="W4414">
        <v>5</v>
      </c>
    </row>
    <row r="4415" spans="1:23" x14ac:dyDescent="0.25">
      <c r="A4415" s="10">
        <v>44491</v>
      </c>
      <c r="B4415">
        <v>2121</v>
      </c>
      <c r="C4415" t="s">
        <v>126</v>
      </c>
      <c r="D4415">
        <v>29</v>
      </c>
      <c r="E4415">
        <v>33</v>
      </c>
      <c r="F4415">
        <v>-4</v>
      </c>
      <c r="G4415">
        <v>7</v>
      </c>
      <c r="H4415">
        <v>83</v>
      </c>
      <c r="J4415">
        <v>73</v>
      </c>
      <c r="K4415">
        <v>84</v>
      </c>
      <c r="L4415">
        <v>79</v>
      </c>
      <c r="M4415">
        <v>89</v>
      </c>
      <c r="N4415">
        <v>77</v>
      </c>
      <c r="O4415">
        <v>66</v>
      </c>
      <c r="P4415">
        <v>79</v>
      </c>
      <c r="Q4415">
        <v>71</v>
      </c>
      <c r="R4415">
        <v>86</v>
      </c>
      <c r="T4415" s="34">
        <f>_xlfn.XLOOKUP(B4415,Demog!$A$2:$A$219,Demog!$P$2:$P$219,,,2)</f>
        <v>51241</v>
      </c>
      <c r="U4415" s="34">
        <f t="shared" si="68"/>
        <v>104</v>
      </c>
      <c r="V4415" s="13">
        <f>IF(OR(Table1[[#This Row],[7d_positivity_public]]=0,ISBLANK(Table1[[#This Row],[7d_positivity_public]])),"",(Table1[[#This Row],[7d_positivity_public]]-Table1[[#This Row],[7d_positivity_all]])/Table1[[#This Row],[7d_positivity_public]])</f>
        <v>0</v>
      </c>
      <c r="W4415">
        <v>7</v>
      </c>
    </row>
    <row r="4416" spans="1:23" x14ac:dyDescent="0.25">
      <c r="A4416" s="10">
        <v>44491</v>
      </c>
      <c r="B4416">
        <v>2122</v>
      </c>
      <c r="C4416" t="s">
        <v>128</v>
      </c>
      <c r="D4416">
        <v>31</v>
      </c>
      <c r="E4416">
        <v>31</v>
      </c>
      <c r="F4416">
        <v>0</v>
      </c>
      <c r="G4416">
        <v>11</v>
      </c>
      <c r="H4416">
        <v>76</v>
      </c>
      <c r="J4416">
        <v>63</v>
      </c>
      <c r="K4416">
        <v>77</v>
      </c>
      <c r="L4416">
        <v>71</v>
      </c>
      <c r="M4416">
        <v>84</v>
      </c>
      <c r="N4416">
        <v>69</v>
      </c>
      <c r="O4416">
        <v>52</v>
      </c>
      <c r="P4416">
        <v>71</v>
      </c>
      <c r="Q4416">
        <v>61</v>
      </c>
      <c r="R4416">
        <v>80</v>
      </c>
      <c r="T4416" s="34">
        <f>_xlfn.XLOOKUP(B4416,Demog!$A$2:$A$219,Demog!$P$2:$P$219,,,2)</f>
        <v>41936</v>
      </c>
      <c r="U4416" s="34">
        <f t="shared" si="68"/>
        <v>91</v>
      </c>
      <c r="V4416" s="13">
        <f>IF(OR(Table1[[#This Row],[7d_positivity_public]]=0,ISBLANK(Table1[[#This Row],[7d_positivity_public]])),"",(Table1[[#This Row],[7d_positivity_public]]-Table1[[#This Row],[7d_positivity_all]])/Table1[[#This Row],[7d_positivity_public]])</f>
        <v>9.0909090909090912E-2</v>
      </c>
      <c r="W4416">
        <v>10</v>
      </c>
    </row>
    <row r="4417" spans="1:23" x14ac:dyDescent="0.25">
      <c r="A4417" s="10">
        <v>44491</v>
      </c>
      <c r="B4417">
        <v>2131</v>
      </c>
      <c r="C4417" t="s">
        <v>129</v>
      </c>
      <c r="D4417">
        <v>35</v>
      </c>
      <c r="E4417">
        <v>37</v>
      </c>
      <c r="F4417">
        <v>-2</v>
      </c>
      <c r="G4417">
        <v>12</v>
      </c>
      <c r="H4417">
        <v>83</v>
      </c>
      <c r="J4417">
        <v>74</v>
      </c>
      <c r="K4417">
        <v>83</v>
      </c>
      <c r="L4417">
        <v>80</v>
      </c>
      <c r="M4417">
        <v>87</v>
      </c>
      <c r="N4417">
        <v>76</v>
      </c>
      <c r="O4417">
        <v>64</v>
      </c>
      <c r="P4417">
        <v>77</v>
      </c>
      <c r="Q4417">
        <v>71</v>
      </c>
      <c r="R4417">
        <v>83</v>
      </c>
      <c r="T4417" s="34">
        <f>_xlfn.XLOOKUP(B4417,Demog!$A$2:$A$219,Demog!$P$2:$P$219,,,2)</f>
        <v>22754</v>
      </c>
      <c r="U4417" s="34">
        <f t="shared" si="68"/>
        <v>56</v>
      </c>
      <c r="V4417" s="13">
        <f>IF(OR(Table1[[#This Row],[7d_positivity_public]]=0,ISBLANK(Table1[[#This Row],[7d_positivity_public]])),"",(Table1[[#This Row],[7d_positivity_public]]-Table1[[#This Row],[7d_positivity_all]])/Table1[[#This Row],[7d_positivity_public]])</f>
        <v>8.3333333333333329E-2</v>
      </c>
      <c r="W4417">
        <v>11</v>
      </c>
    </row>
    <row r="4418" spans="1:23" x14ac:dyDescent="0.25">
      <c r="A4418" s="10">
        <v>44491</v>
      </c>
      <c r="B4418">
        <v>2132</v>
      </c>
      <c r="C4418" t="s">
        <v>130</v>
      </c>
      <c r="D4418">
        <v>25</v>
      </c>
      <c r="E4418">
        <v>27</v>
      </c>
      <c r="F4418">
        <v>-2</v>
      </c>
      <c r="G4418">
        <v>10</v>
      </c>
      <c r="H4418">
        <v>85</v>
      </c>
      <c r="J4418">
        <v>80</v>
      </c>
      <c r="K4418">
        <v>86</v>
      </c>
      <c r="L4418">
        <v>83</v>
      </c>
      <c r="M4418">
        <v>89</v>
      </c>
      <c r="N4418">
        <v>80</v>
      </c>
      <c r="O4418">
        <v>72</v>
      </c>
      <c r="P4418">
        <v>81</v>
      </c>
      <c r="Q4418">
        <v>77</v>
      </c>
      <c r="R4418">
        <v>86</v>
      </c>
      <c r="T4418" s="34">
        <f>_xlfn.XLOOKUP(B4418,Demog!$A$2:$A$219,Demog!$P$2:$P$219,,,2)</f>
        <v>35584</v>
      </c>
      <c r="U4418" s="34">
        <f t="shared" ref="U4418:U4481" si="69">ROUND(T4418*D4418/100000*7,0)</f>
        <v>62</v>
      </c>
      <c r="V4418" s="13">
        <f>IF(OR(Table1[[#This Row],[7d_positivity_public]]=0,ISBLANK(Table1[[#This Row],[7d_positivity_public]])),"",(Table1[[#This Row],[7d_positivity_public]]-Table1[[#This Row],[7d_positivity_all]])/Table1[[#This Row],[7d_positivity_public]])</f>
        <v>0.2</v>
      </c>
      <c r="W4418">
        <v>8</v>
      </c>
    </row>
    <row r="4419" spans="1:23" x14ac:dyDescent="0.25">
      <c r="A4419" s="10">
        <v>44491</v>
      </c>
      <c r="B4419">
        <v>2133</v>
      </c>
      <c r="C4419" t="s">
        <v>131</v>
      </c>
      <c r="D4419">
        <v>21</v>
      </c>
      <c r="E4419">
        <v>14</v>
      </c>
      <c r="F4419">
        <v>7</v>
      </c>
      <c r="G4419">
        <v>10</v>
      </c>
      <c r="H4419">
        <v>90</v>
      </c>
      <c r="J4419">
        <v>80</v>
      </c>
      <c r="K4419">
        <v>91</v>
      </c>
      <c r="L4419">
        <v>90</v>
      </c>
      <c r="M4419">
        <v>91</v>
      </c>
      <c r="N4419">
        <v>84</v>
      </c>
      <c r="O4419">
        <v>70</v>
      </c>
      <c r="P4419">
        <v>85</v>
      </c>
      <c r="Q4419">
        <v>82</v>
      </c>
      <c r="R4419">
        <v>88</v>
      </c>
      <c r="T4419" s="34">
        <f>_xlfn.XLOOKUP(B4419,Demog!$A$2:$A$219,Demog!$P$2:$P$219,,,2)</f>
        <v>58511</v>
      </c>
      <c r="U4419" s="34">
        <f t="shared" si="69"/>
        <v>86</v>
      </c>
      <c r="V4419" s="13">
        <f>IF(OR(Table1[[#This Row],[7d_positivity_public]]=0,ISBLANK(Table1[[#This Row],[7d_positivity_public]])),"",(Table1[[#This Row],[7d_positivity_public]]-Table1[[#This Row],[7d_positivity_all]])/Table1[[#This Row],[7d_positivity_public]])</f>
        <v>0.2</v>
      </c>
      <c r="W4419">
        <v>8</v>
      </c>
    </row>
    <row r="4420" spans="1:23" x14ac:dyDescent="0.25">
      <c r="A4420" s="10">
        <v>44491</v>
      </c>
      <c r="B4420">
        <v>2134</v>
      </c>
      <c r="C4420" t="s">
        <v>132</v>
      </c>
      <c r="D4420">
        <v>48</v>
      </c>
      <c r="E4420">
        <v>24</v>
      </c>
      <c r="F4420">
        <v>24</v>
      </c>
      <c r="G4420">
        <v>16</v>
      </c>
      <c r="H4420">
        <v>86</v>
      </c>
      <c r="J4420">
        <v>71</v>
      </c>
      <c r="K4420">
        <v>87</v>
      </c>
      <c r="L4420">
        <v>87</v>
      </c>
      <c r="M4420">
        <v>87</v>
      </c>
      <c r="N4420">
        <v>79</v>
      </c>
      <c r="O4420">
        <v>61</v>
      </c>
      <c r="P4420">
        <v>80</v>
      </c>
      <c r="Q4420">
        <v>79</v>
      </c>
      <c r="R4420">
        <v>83</v>
      </c>
      <c r="T4420" s="34">
        <f>_xlfn.XLOOKUP(B4420,Demog!$A$2:$A$219,Demog!$P$2:$P$219,,,2)</f>
        <v>24836</v>
      </c>
      <c r="U4420" s="34">
        <f t="shared" si="69"/>
        <v>83</v>
      </c>
      <c r="V4420" s="13">
        <f>IF(OR(Table1[[#This Row],[7d_positivity_public]]=0,ISBLANK(Table1[[#This Row],[7d_positivity_public]])),"",(Table1[[#This Row],[7d_positivity_public]]-Table1[[#This Row],[7d_positivity_all]])/Table1[[#This Row],[7d_positivity_public]])</f>
        <v>0.25</v>
      </c>
      <c r="W4420">
        <v>12</v>
      </c>
    </row>
    <row r="4421" spans="1:23" x14ac:dyDescent="0.25">
      <c r="A4421" s="10">
        <v>44491</v>
      </c>
      <c r="B4421">
        <v>2141</v>
      </c>
      <c r="C4421" t="s">
        <v>133</v>
      </c>
      <c r="D4421">
        <v>20</v>
      </c>
      <c r="E4421">
        <v>17</v>
      </c>
      <c r="F4421">
        <v>3</v>
      </c>
      <c r="G4421">
        <v>9</v>
      </c>
      <c r="H4421">
        <v>81</v>
      </c>
      <c r="J4421">
        <v>74</v>
      </c>
      <c r="K4421">
        <v>82</v>
      </c>
      <c r="L4421">
        <v>76</v>
      </c>
      <c r="M4421">
        <v>88</v>
      </c>
      <c r="N4421">
        <v>74</v>
      </c>
      <c r="O4421">
        <v>63</v>
      </c>
      <c r="P4421">
        <v>75</v>
      </c>
      <c r="Q4421">
        <v>67</v>
      </c>
      <c r="R4421">
        <v>84</v>
      </c>
      <c r="T4421" s="34">
        <f>_xlfn.XLOOKUP(B4421,Demog!$A$2:$A$219,Demog!$P$2:$P$219,,,2)</f>
        <v>26303</v>
      </c>
      <c r="U4421" s="34">
        <f t="shared" si="69"/>
        <v>37</v>
      </c>
      <c r="V4421" s="13">
        <f>IF(OR(Table1[[#This Row],[7d_positivity_public]]=0,ISBLANK(Table1[[#This Row],[7d_positivity_public]])),"",(Table1[[#This Row],[7d_positivity_public]]-Table1[[#This Row],[7d_positivity_all]])/Table1[[#This Row],[7d_positivity_public]])</f>
        <v>0.1111111111111111</v>
      </c>
      <c r="W4421">
        <v>8</v>
      </c>
    </row>
    <row r="4422" spans="1:23" x14ac:dyDescent="0.25">
      <c r="A4422" s="10">
        <v>44491</v>
      </c>
      <c r="B4422">
        <v>2142</v>
      </c>
      <c r="C4422" t="s">
        <v>134</v>
      </c>
      <c r="D4422">
        <v>12</v>
      </c>
      <c r="E4422">
        <v>16</v>
      </c>
      <c r="F4422">
        <v>-4</v>
      </c>
      <c r="G4422">
        <v>5</v>
      </c>
      <c r="H4422">
        <v>79</v>
      </c>
      <c r="J4422">
        <v>71</v>
      </c>
      <c r="K4422">
        <v>80</v>
      </c>
      <c r="L4422">
        <v>75</v>
      </c>
      <c r="M4422">
        <v>85</v>
      </c>
      <c r="N4422">
        <v>74</v>
      </c>
      <c r="O4422">
        <v>61</v>
      </c>
      <c r="P4422">
        <v>75</v>
      </c>
      <c r="Q4422">
        <v>67</v>
      </c>
      <c r="R4422">
        <v>82</v>
      </c>
      <c r="T4422" s="34">
        <f>_xlfn.XLOOKUP(B4422,Demog!$A$2:$A$219,Demog!$P$2:$P$219,,,2)</f>
        <v>16854</v>
      </c>
      <c r="U4422" s="34">
        <f t="shared" si="69"/>
        <v>14</v>
      </c>
      <c r="V4422" s="13">
        <f>IF(OR(Table1[[#This Row],[7d_positivity_public]]=0,ISBLANK(Table1[[#This Row],[7d_positivity_public]])),"",(Table1[[#This Row],[7d_positivity_public]]-Table1[[#This Row],[7d_positivity_all]])/Table1[[#This Row],[7d_positivity_public]])</f>
        <v>0.2</v>
      </c>
      <c r="W4422">
        <v>4</v>
      </c>
    </row>
    <row r="4423" spans="1:23" x14ac:dyDescent="0.25">
      <c r="A4423" s="10">
        <v>44491</v>
      </c>
      <c r="B4423">
        <v>2150</v>
      </c>
      <c r="C4423" t="s">
        <v>135</v>
      </c>
      <c r="D4423">
        <v>5</v>
      </c>
      <c r="E4423">
        <v>9</v>
      </c>
      <c r="F4423">
        <v>-4</v>
      </c>
      <c r="G4423">
        <v>3</v>
      </c>
      <c r="H4423">
        <v>83</v>
      </c>
      <c r="J4423">
        <v>68</v>
      </c>
      <c r="K4423">
        <v>85</v>
      </c>
      <c r="L4423">
        <v>77</v>
      </c>
      <c r="M4423">
        <v>90</v>
      </c>
      <c r="N4423">
        <v>78</v>
      </c>
      <c r="O4423">
        <v>59</v>
      </c>
      <c r="P4423">
        <v>79</v>
      </c>
      <c r="Q4423">
        <v>67</v>
      </c>
      <c r="R4423">
        <v>87</v>
      </c>
      <c r="T4423" s="34">
        <f>_xlfn.XLOOKUP(B4423,Demog!$A$2:$A$219,Demog!$P$2:$P$219,,,2)</f>
        <v>9696</v>
      </c>
      <c r="U4423" s="34">
        <f t="shared" si="69"/>
        <v>3</v>
      </c>
      <c r="V4423" s="13">
        <f>IF(OR(Table1[[#This Row],[7d_positivity_public]]=0,ISBLANK(Table1[[#This Row],[7d_positivity_public]])),"",(Table1[[#This Row],[7d_positivity_public]]-Table1[[#This Row],[7d_positivity_all]])/Table1[[#This Row],[7d_positivity_public]])</f>
        <v>0.33333333333333331</v>
      </c>
      <c r="W4423">
        <v>2</v>
      </c>
    </row>
    <row r="4424" spans="1:23" x14ac:dyDescent="0.25">
      <c r="A4424" s="10">
        <v>44491</v>
      </c>
      <c r="B4424">
        <v>2210</v>
      </c>
      <c r="C4424" t="s">
        <v>136</v>
      </c>
      <c r="D4424">
        <v>9</v>
      </c>
      <c r="E4424">
        <v>6</v>
      </c>
      <c r="F4424">
        <v>3</v>
      </c>
      <c r="G4424">
        <v>4</v>
      </c>
      <c r="H4424">
        <v>92</v>
      </c>
      <c r="J4424">
        <v>90</v>
      </c>
      <c r="K4424">
        <v>92</v>
      </c>
      <c r="L4424">
        <v>94</v>
      </c>
      <c r="M4424">
        <v>91</v>
      </c>
      <c r="N4424">
        <v>88</v>
      </c>
      <c r="O4424">
        <v>82</v>
      </c>
      <c r="P4424">
        <v>88</v>
      </c>
      <c r="Q4424">
        <v>88</v>
      </c>
      <c r="R4424">
        <v>88</v>
      </c>
      <c r="T4424" s="34">
        <f>_xlfn.XLOOKUP(B4424,Demog!$A$2:$A$219,Demog!$P$2:$P$219,,,2)</f>
        <v>70996</v>
      </c>
      <c r="U4424" s="34">
        <f t="shared" si="69"/>
        <v>45</v>
      </c>
      <c r="V4424" s="13">
        <f>IF(OR(Table1[[#This Row],[7d_positivity_public]]=0,ISBLANK(Table1[[#This Row],[7d_positivity_public]])),"",(Table1[[#This Row],[7d_positivity_public]]-Table1[[#This Row],[7d_positivity_all]])/Table1[[#This Row],[7d_positivity_public]])</f>
        <v>0.25</v>
      </c>
      <c r="W4424">
        <v>3</v>
      </c>
    </row>
    <row r="4425" spans="1:23" x14ac:dyDescent="0.25">
      <c r="A4425" s="10">
        <v>44491</v>
      </c>
      <c r="B4425">
        <v>2221</v>
      </c>
      <c r="C4425" t="s">
        <v>137</v>
      </c>
      <c r="D4425">
        <v>7</v>
      </c>
      <c r="E4425">
        <v>4</v>
      </c>
      <c r="F4425">
        <v>3</v>
      </c>
      <c r="G4425">
        <v>4</v>
      </c>
      <c r="H4425">
        <v>94</v>
      </c>
      <c r="J4425">
        <v>91</v>
      </c>
      <c r="K4425">
        <v>95</v>
      </c>
      <c r="L4425">
        <v>97</v>
      </c>
      <c r="M4425">
        <v>91</v>
      </c>
      <c r="N4425">
        <v>90</v>
      </c>
      <c r="O4425">
        <v>85</v>
      </c>
      <c r="P4425">
        <v>90</v>
      </c>
      <c r="Q4425">
        <v>92</v>
      </c>
      <c r="R4425">
        <v>88</v>
      </c>
      <c r="T4425" s="34">
        <f>_xlfn.XLOOKUP(B4425,Demog!$A$2:$A$219,Demog!$P$2:$P$219,,,2)</f>
        <v>47161</v>
      </c>
      <c r="U4425" s="34">
        <f t="shared" si="69"/>
        <v>23</v>
      </c>
      <c r="V4425" s="13">
        <f>IF(OR(Table1[[#This Row],[7d_positivity_public]]=0,ISBLANK(Table1[[#This Row],[7d_positivity_public]])),"",(Table1[[#This Row],[7d_positivity_public]]-Table1[[#This Row],[7d_positivity_all]])/Table1[[#This Row],[7d_positivity_public]])</f>
        <v>0.5</v>
      </c>
      <c r="W4425">
        <v>2</v>
      </c>
    </row>
    <row r="4426" spans="1:23" x14ac:dyDescent="0.25">
      <c r="A4426" s="10">
        <v>44491</v>
      </c>
      <c r="B4426">
        <v>2222</v>
      </c>
      <c r="C4426" t="s">
        <v>138</v>
      </c>
      <c r="D4426">
        <v>7</v>
      </c>
      <c r="E4426">
        <v>4</v>
      </c>
      <c r="F4426">
        <v>3</v>
      </c>
      <c r="G4426">
        <v>4</v>
      </c>
      <c r="H4426">
        <v>93</v>
      </c>
      <c r="J4426">
        <v>90</v>
      </c>
      <c r="K4426">
        <v>93</v>
      </c>
      <c r="L4426">
        <v>97</v>
      </c>
      <c r="M4426">
        <v>89</v>
      </c>
      <c r="N4426">
        <v>89</v>
      </c>
      <c r="O4426">
        <v>83</v>
      </c>
      <c r="P4426">
        <v>89</v>
      </c>
      <c r="Q4426">
        <v>91</v>
      </c>
      <c r="R4426">
        <v>87</v>
      </c>
      <c r="T4426" s="34">
        <f>_xlfn.XLOOKUP(B4426,Demog!$A$2:$A$219,Demog!$P$2:$P$219,,,2)</f>
        <v>45434</v>
      </c>
      <c r="U4426" s="34">
        <f t="shared" si="69"/>
        <v>22</v>
      </c>
      <c r="V4426" s="13">
        <f>IF(OR(Table1[[#This Row],[7d_positivity_public]]=0,ISBLANK(Table1[[#This Row],[7d_positivity_public]])),"",(Table1[[#This Row],[7d_positivity_public]]-Table1[[#This Row],[7d_positivity_all]])/Table1[[#This Row],[7d_positivity_public]])</f>
        <v>0.25</v>
      </c>
      <c r="W4426">
        <v>3</v>
      </c>
    </row>
    <row r="4427" spans="1:23" x14ac:dyDescent="0.25">
      <c r="A4427" s="10">
        <v>44491</v>
      </c>
      <c r="B4427">
        <v>2223</v>
      </c>
      <c r="C4427" t="s">
        <v>139</v>
      </c>
      <c r="D4427">
        <v>5</v>
      </c>
      <c r="E4427">
        <v>6</v>
      </c>
      <c r="F4427">
        <v>-1</v>
      </c>
      <c r="G4427">
        <v>4</v>
      </c>
      <c r="H4427">
        <v>92</v>
      </c>
      <c r="J4427">
        <v>90</v>
      </c>
      <c r="K4427">
        <v>92</v>
      </c>
      <c r="L4427">
        <v>96</v>
      </c>
      <c r="M4427">
        <v>88</v>
      </c>
      <c r="N4427">
        <v>87</v>
      </c>
      <c r="O4427">
        <v>83</v>
      </c>
      <c r="P4427">
        <v>88</v>
      </c>
      <c r="Q4427">
        <v>90</v>
      </c>
      <c r="R4427">
        <v>85</v>
      </c>
      <c r="T4427" s="34">
        <f>_xlfn.XLOOKUP(B4427,Demog!$A$2:$A$219,Demog!$P$2:$P$219,,,2)</f>
        <v>81414</v>
      </c>
      <c r="U4427" s="34">
        <f t="shared" si="69"/>
        <v>28</v>
      </c>
      <c r="V4427" s="13">
        <f>IF(OR(Table1[[#This Row],[7d_positivity_public]]=0,ISBLANK(Table1[[#This Row],[7d_positivity_public]])),"",(Table1[[#This Row],[7d_positivity_public]]-Table1[[#This Row],[7d_positivity_all]])/Table1[[#This Row],[7d_positivity_public]])</f>
        <v>0.75</v>
      </c>
      <c r="W4427">
        <v>1</v>
      </c>
    </row>
    <row r="4428" spans="1:23" x14ac:dyDescent="0.25">
      <c r="A4428" s="10">
        <v>44491</v>
      </c>
      <c r="B4428">
        <v>2224</v>
      </c>
      <c r="C4428" t="s">
        <v>140</v>
      </c>
      <c r="D4428">
        <v>7</v>
      </c>
      <c r="E4428">
        <v>6</v>
      </c>
      <c r="F4428">
        <v>1</v>
      </c>
      <c r="G4428">
        <v>4</v>
      </c>
      <c r="H4428">
        <v>90</v>
      </c>
      <c r="J4428">
        <v>86</v>
      </c>
      <c r="K4428">
        <v>91</v>
      </c>
      <c r="L4428">
        <v>92</v>
      </c>
      <c r="M4428">
        <v>89</v>
      </c>
      <c r="N4428">
        <v>86</v>
      </c>
      <c r="O4428">
        <v>79</v>
      </c>
      <c r="P4428">
        <v>86</v>
      </c>
      <c r="Q4428">
        <v>86</v>
      </c>
      <c r="R4428">
        <v>86</v>
      </c>
      <c r="T4428" s="34">
        <f>_xlfn.XLOOKUP(B4428,Demog!$A$2:$A$219,Demog!$P$2:$P$219,,,2)</f>
        <v>58746</v>
      </c>
      <c r="U4428" s="34">
        <f t="shared" si="69"/>
        <v>29</v>
      </c>
      <c r="V4428" s="13">
        <f>IF(OR(Table1[[#This Row],[7d_positivity_public]]=0,ISBLANK(Table1[[#This Row],[7d_positivity_public]])),"",(Table1[[#This Row],[7d_positivity_public]]-Table1[[#This Row],[7d_positivity_all]])/Table1[[#This Row],[7d_positivity_public]])</f>
        <v>0.25</v>
      </c>
      <c r="W4428">
        <v>3</v>
      </c>
    </row>
    <row r="4429" spans="1:23" x14ac:dyDescent="0.25">
      <c r="A4429" s="10">
        <v>44491</v>
      </c>
      <c r="B4429">
        <v>2231</v>
      </c>
      <c r="C4429" t="s">
        <v>141</v>
      </c>
      <c r="D4429">
        <v>15</v>
      </c>
      <c r="E4429">
        <v>12</v>
      </c>
      <c r="F4429">
        <v>3</v>
      </c>
      <c r="G4429">
        <v>7</v>
      </c>
      <c r="H4429">
        <v>87</v>
      </c>
      <c r="J4429">
        <v>83</v>
      </c>
      <c r="K4429">
        <v>87</v>
      </c>
      <c r="L4429">
        <v>83</v>
      </c>
      <c r="M4429">
        <v>90</v>
      </c>
      <c r="N4429">
        <v>81</v>
      </c>
      <c r="O4429">
        <v>73</v>
      </c>
      <c r="P4429">
        <v>82</v>
      </c>
      <c r="Q4429">
        <v>75</v>
      </c>
      <c r="R4429">
        <v>87</v>
      </c>
      <c r="T4429" s="34">
        <f>_xlfn.XLOOKUP(B4429,Demog!$A$2:$A$219,Demog!$P$2:$P$219,,,2)</f>
        <v>30824</v>
      </c>
      <c r="U4429" s="34">
        <f t="shared" si="69"/>
        <v>32</v>
      </c>
      <c r="V4429" s="13">
        <f>IF(OR(Table1[[#This Row],[7d_positivity_public]]=0,ISBLANK(Table1[[#This Row],[7d_positivity_public]])),"",(Table1[[#This Row],[7d_positivity_public]]-Table1[[#This Row],[7d_positivity_all]])/Table1[[#This Row],[7d_positivity_public]])</f>
        <v>0.14285714285714285</v>
      </c>
      <c r="W4429">
        <v>6</v>
      </c>
    </row>
    <row r="4430" spans="1:23" x14ac:dyDescent="0.25">
      <c r="A4430" s="10">
        <v>44491</v>
      </c>
      <c r="B4430">
        <v>2232</v>
      </c>
      <c r="C4430" t="s">
        <v>142</v>
      </c>
      <c r="D4430">
        <v>10</v>
      </c>
      <c r="E4430">
        <v>10</v>
      </c>
      <c r="F4430">
        <v>0</v>
      </c>
      <c r="G4430">
        <v>5</v>
      </c>
      <c r="H4430">
        <v>91</v>
      </c>
      <c r="J4430">
        <v>88</v>
      </c>
      <c r="K4430">
        <v>91</v>
      </c>
      <c r="L4430">
        <v>89</v>
      </c>
      <c r="M4430">
        <v>93</v>
      </c>
      <c r="N4430">
        <v>87</v>
      </c>
      <c r="O4430">
        <v>82</v>
      </c>
      <c r="P4430">
        <v>87</v>
      </c>
      <c r="Q4430">
        <v>83</v>
      </c>
      <c r="R4430">
        <v>91</v>
      </c>
      <c r="T4430" s="34">
        <f>_xlfn.XLOOKUP(B4430,Demog!$A$2:$A$219,Demog!$P$2:$P$219,,,2)</f>
        <v>18835</v>
      </c>
      <c r="U4430" s="34">
        <f t="shared" si="69"/>
        <v>13</v>
      </c>
      <c r="V4430" s="13">
        <f>IF(OR(Table1[[#This Row],[7d_positivity_public]]=0,ISBLANK(Table1[[#This Row],[7d_positivity_public]])),"",(Table1[[#This Row],[7d_positivity_public]]-Table1[[#This Row],[7d_positivity_all]])/Table1[[#This Row],[7d_positivity_public]])</f>
        <v>0.2</v>
      </c>
      <c r="W4430">
        <v>4</v>
      </c>
    </row>
    <row r="4431" spans="1:23" x14ac:dyDescent="0.25">
      <c r="A4431" s="10">
        <v>44491</v>
      </c>
      <c r="B4431">
        <v>2233</v>
      </c>
      <c r="C4431" t="s">
        <v>143</v>
      </c>
      <c r="D4431">
        <v>12</v>
      </c>
      <c r="E4431">
        <v>9</v>
      </c>
      <c r="F4431">
        <v>3</v>
      </c>
      <c r="G4431">
        <v>6</v>
      </c>
      <c r="H4431">
        <v>87</v>
      </c>
      <c r="J4431">
        <v>85</v>
      </c>
      <c r="K4431">
        <v>87</v>
      </c>
      <c r="L4431">
        <v>84</v>
      </c>
      <c r="M4431">
        <v>90</v>
      </c>
      <c r="N4431">
        <v>82</v>
      </c>
      <c r="O4431">
        <v>76</v>
      </c>
      <c r="P4431">
        <v>82</v>
      </c>
      <c r="Q4431">
        <v>77</v>
      </c>
      <c r="R4431">
        <v>88</v>
      </c>
      <c r="T4431" s="34">
        <f>_xlfn.XLOOKUP(B4431,Demog!$A$2:$A$219,Demog!$P$2:$P$219,,,2)</f>
        <v>51442</v>
      </c>
      <c r="U4431" s="34">
        <f t="shared" si="69"/>
        <v>43</v>
      </c>
      <c r="V4431" s="13">
        <f>IF(OR(Table1[[#This Row],[7d_positivity_public]]=0,ISBLANK(Table1[[#This Row],[7d_positivity_public]])),"",(Table1[[#This Row],[7d_positivity_public]]-Table1[[#This Row],[7d_positivity_all]])/Table1[[#This Row],[7d_positivity_public]])</f>
        <v>0.16666666666666666</v>
      </c>
      <c r="W4431">
        <v>5</v>
      </c>
    </row>
    <row r="4432" spans="1:23" x14ac:dyDescent="0.25">
      <c r="A4432" s="10">
        <v>44491</v>
      </c>
      <c r="B4432">
        <v>2241</v>
      </c>
      <c r="C4432" t="s">
        <v>144</v>
      </c>
      <c r="D4432">
        <v>4</v>
      </c>
      <c r="E4432">
        <v>4</v>
      </c>
      <c r="F4432">
        <v>0</v>
      </c>
      <c r="G4432">
        <v>3</v>
      </c>
      <c r="H4432">
        <v>90</v>
      </c>
      <c r="J4432">
        <v>90</v>
      </c>
      <c r="K4432">
        <v>90</v>
      </c>
      <c r="L4432">
        <v>90</v>
      </c>
      <c r="M4432">
        <v>89</v>
      </c>
      <c r="N4432">
        <v>86</v>
      </c>
      <c r="O4432">
        <v>85</v>
      </c>
      <c r="P4432">
        <v>86</v>
      </c>
      <c r="Q4432">
        <v>86</v>
      </c>
      <c r="R4432">
        <v>87</v>
      </c>
      <c r="T4432" s="34">
        <f>_xlfn.XLOOKUP(B4432,Demog!$A$2:$A$219,Demog!$P$2:$P$219,,,2)</f>
        <v>40842</v>
      </c>
      <c r="U4432" s="34">
        <f t="shared" si="69"/>
        <v>11</v>
      </c>
      <c r="V4432" s="13">
        <f>IF(OR(Table1[[#This Row],[7d_positivity_public]]=0,ISBLANK(Table1[[#This Row],[7d_positivity_public]])),"",(Table1[[#This Row],[7d_positivity_public]]-Table1[[#This Row],[7d_positivity_all]])/Table1[[#This Row],[7d_positivity_public]])</f>
        <v>0.33333333333333331</v>
      </c>
      <c r="W4432">
        <v>2</v>
      </c>
    </row>
    <row r="4433" spans="1:23" x14ac:dyDescent="0.25">
      <c r="A4433" s="10">
        <v>44491</v>
      </c>
      <c r="B4433">
        <v>2242</v>
      </c>
      <c r="C4433" t="s">
        <v>145</v>
      </c>
      <c r="D4433">
        <v>5</v>
      </c>
      <c r="E4433">
        <v>7</v>
      </c>
      <c r="F4433">
        <v>-2</v>
      </c>
      <c r="G4433">
        <v>3</v>
      </c>
      <c r="H4433">
        <v>92</v>
      </c>
      <c r="J4433">
        <v>88</v>
      </c>
      <c r="K4433">
        <v>92</v>
      </c>
      <c r="L4433">
        <v>93</v>
      </c>
      <c r="M4433">
        <v>91</v>
      </c>
      <c r="N4433">
        <v>87</v>
      </c>
      <c r="O4433">
        <v>82</v>
      </c>
      <c r="P4433">
        <v>88</v>
      </c>
      <c r="Q4433">
        <v>87</v>
      </c>
      <c r="R4433">
        <v>89</v>
      </c>
      <c r="T4433" s="34">
        <f>_xlfn.XLOOKUP(B4433,Demog!$A$2:$A$219,Demog!$P$2:$P$219,,,2)</f>
        <v>70406</v>
      </c>
      <c r="U4433" s="34">
        <f t="shared" si="69"/>
        <v>25</v>
      </c>
      <c r="V4433" s="13">
        <f>IF(OR(Table1[[#This Row],[7d_positivity_public]]=0,ISBLANK(Table1[[#This Row],[7d_positivity_public]])),"",(Table1[[#This Row],[7d_positivity_public]]-Table1[[#This Row],[7d_positivity_all]])/Table1[[#This Row],[7d_positivity_public]])</f>
        <v>0.33333333333333331</v>
      </c>
      <c r="W4433">
        <v>2</v>
      </c>
    </row>
    <row r="4434" spans="1:23" x14ac:dyDescent="0.25">
      <c r="A4434" s="10">
        <v>44491</v>
      </c>
      <c r="B4434">
        <v>2243</v>
      </c>
      <c r="C4434" t="s">
        <v>146</v>
      </c>
      <c r="D4434">
        <v>5</v>
      </c>
      <c r="E4434">
        <v>7</v>
      </c>
      <c r="F4434">
        <v>-2</v>
      </c>
      <c r="G4434">
        <v>2</v>
      </c>
      <c r="H4434">
        <v>90</v>
      </c>
      <c r="J4434">
        <v>88</v>
      </c>
      <c r="K4434">
        <v>90</v>
      </c>
      <c r="L4434">
        <v>89</v>
      </c>
      <c r="M4434">
        <v>90</v>
      </c>
      <c r="N4434">
        <v>86</v>
      </c>
      <c r="O4434">
        <v>82</v>
      </c>
      <c r="P4434">
        <v>86</v>
      </c>
      <c r="Q4434">
        <v>84</v>
      </c>
      <c r="R4434">
        <v>88</v>
      </c>
      <c r="T4434" s="34">
        <f>_xlfn.XLOOKUP(B4434,Demog!$A$2:$A$219,Demog!$P$2:$P$219,,,2)</f>
        <v>28129</v>
      </c>
      <c r="U4434" s="34">
        <f t="shared" si="69"/>
        <v>10</v>
      </c>
      <c r="V4434" s="13">
        <f>IF(OR(Table1[[#This Row],[7d_positivity_public]]=0,ISBLANK(Table1[[#This Row],[7d_positivity_public]])),"",(Table1[[#This Row],[7d_positivity_public]]-Table1[[#This Row],[7d_positivity_all]])/Table1[[#This Row],[7d_positivity_public]])</f>
        <v>0</v>
      </c>
      <c r="W4434">
        <v>2</v>
      </c>
    </row>
    <row r="4435" spans="1:23" x14ac:dyDescent="0.25">
      <c r="A4435" s="10">
        <v>44491</v>
      </c>
      <c r="B4435">
        <v>2244</v>
      </c>
      <c r="C4435" t="s">
        <v>147</v>
      </c>
      <c r="D4435">
        <v>8</v>
      </c>
      <c r="E4435">
        <v>5</v>
      </c>
      <c r="F4435">
        <v>3</v>
      </c>
      <c r="G4435">
        <v>3</v>
      </c>
      <c r="H4435">
        <v>90</v>
      </c>
      <c r="J4435">
        <v>87</v>
      </c>
      <c r="K4435">
        <v>90</v>
      </c>
      <c r="L4435">
        <v>88</v>
      </c>
      <c r="M4435">
        <v>92</v>
      </c>
      <c r="N4435">
        <v>85</v>
      </c>
      <c r="O4435">
        <v>81</v>
      </c>
      <c r="P4435">
        <v>86</v>
      </c>
      <c r="Q4435">
        <v>82</v>
      </c>
      <c r="R4435">
        <v>89</v>
      </c>
      <c r="T4435" s="34">
        <f>_xlfn.XLOOKUP(B4435,Demog!$A$2:$A$219,Demog!$P$2:$P$219,,,2)</f>
        <v>58612</v>
      </c>
      <c r="U4435" s="34">
        <f t="shared" si="69"/>
        <v>33</v>
      </c>
      <c r="V4435" s="13">
        <f>IF(OR(Table1[[#This Row],[7d_positivity_public]]=0,ISBLANK(Table1[[#This Row],[7d_positivity_public]])),"",(Table1[[#This Row],[7d_positivity_public]]-Table1[[#This Row],[7d_positivity_all]])/Table1[[#This Row],[7d_positivity_public]])</f>
        <v>0</v>
      </c>
      <c r="W4435">
        <v>3</v>
      </c>
    </row>
    <row r="4436" spans="1:23" x14ac:dyDescent="0.25">
      <c r="A4436" s="10">
        <v>44491</v>
      </c>
      <c r="B4436">
        <v>2245</v>
      </c>
      <c r="C4436" t="s">
        <v>148</v>
      </c>
      <c r="D4436">
        <v>5</v>
      </c>
      <c r="E4436">
        <v>5</v>
      </c>
      <c r="F4436">
        <v>0</v>
      </c>
      <c r="G4436">
        <v>2</v>
      </c>
      <c r="H4436">
        <v>91</v>
      </c>
      <c r="J4436">
        <v>90</v>
      </c>
      <c r="K4436">
        <v>91</v>
      </c>
      <c r="L4436">
        <v>91</v>
      </c>
      <c r="M4436">
        <v>91</v>
      </c>
      <c r="N4436">
        <v>88</v>
      </c>
      <c r="O4436">
        <v>85</v>
      </c>
      <c r="P4436">
        <v>88</v>
      </c>
      <c r="Q4436">
        <v>87</v>
      </c>
      <c r="R4436">
        <v>89</v>
      </c>
      <c r="T4436" s="34">
        <f>_xlfn.XLOOKUP(B4436,Demog!$A$2:$A$219,Demog!$P$2:$P$219,,,2)</f>
        <v>36404</v>
      </c>
      <c r="U4436" s="34">
        <f t="shared" si="69"/>
        <v>13</v>
      </c>
      <c r="V4436" s="13">
        <f>IF(OR(Table1[[#This Row],[7d_positivity_public]]=0,ISBLANK(Table1[[#This Row],[7d_positivity_public]])),"",(Table1[[#This Row],[7d_positivity_public]]-Table1[[#This Row],[7d_positivity_all]])/Table1[[#This Row],[7d_positivity_public]])</f>
        <v>0.5</v>
      </c>
      <c r="W4436">
        <v>1</v>
      </c>
    </row>
    <row r="4437" spans="1:23" x14ac:dyDescent="0.25">
      <c r="A4437" s="10">
        <v>44491</v>
      </c>
      <c r="B4437">
        <v>2311</v>
      </c>
      <c r="C4437" t="s">
        <v>149</v>
      </c>
      <c r="D4437">
        <v>36</v>
      </c>
      <c r="E4437">
        <v>30</v>
      </c>
      <c r="F4437">
        <v>6</v>
      </c>
      <c r="G4437">
        <v>10</v>
      </c>
      <c r="H4437">
        <v>86</v>
      </c>
      <c r="J4437">
        <v>76</v>
      </c>
      <c r="K4437">
        <v>86</v>
      </c>
      <c r="L4437">
        <v>83</v>
      </c>
      <c r="M4437">
        <v>90</v>
      </c>
      <c r="N4437">
        <v>79</v>
      </c>
      <c r="O4437">
        <v>66</v>
      </c>
      <c r="P4437">
        <v>80</v>
      </c>
      <c r="Q4437">
        <v>75</v>
      </c>
      <c r="R4437">
        <v>86</v>
      </c>
      <c r="T4437" s="34">
        <f>_xlfn.XLOOKUP(B4437,Demog!$A$2:$A$219,Demog!$P$2:$P$219,,,2)</f>
        <v>25888</v>
      </c>
      <c r="U4437" s="34">
        <f t="shared" si="69"/>
        <v>65</v>
      </c>
      <c r="V4437" s="13">
        <f>IF(OR(Table1[[#This Row],[7d_positivity_public]]=0,ISBLANK(Table1[[#This Row],[7d_positivity_public]])),"",(Table1[[#This Row],[7d_positivity_public]]-Table1[[#This Row],[7d_positivity_all]])/Table1[[#This Row],[7d_positivity_public]])</f>
        <v>0.1</v>
      </c>
      <c r="W4437">
        <v>9</v>
      </c>
    </row>
    <row r="4438" spans="1:23" x14ac:dyDescent="0.25">
      <c r="A4438" s="10">
        <v>44491</v>
      </c>
      <c r="B4438">
        <v>2312</v>
      </c>
      <c r="C4438" t="s">
        <v>150</v>
      </c>
      <c r="D4438">
        <v>10</v>
      </c>
      <c r="E4438">
        <v>8</v>
      </c>
      <c r="F4438">
        <v>2</v>
      </c>
      <c r="G4438">
        <v>5</v>
      </c>
      <c r="H4438">
        <v>91</v>
      </c>
      <c r="J4438">
        <v>90</v>
      </c>
      <c r="K4438">
        <v>91</v>
      </c>
      <c r="L4438">
        <v>90</v>
      </c>
      <c r="M4438">
        <v>93</v>
      </c>
      <c r="N4438">
        <v>88</v>
      </c>
      <c r="O4438">
        <v>84</v>
      </c>
      <c r="P4438">
        <v>88</v>
      </c>
      <c r="Q4438">
        <v>85</v>
      </c>
      <c r="R4438">
        <v>91</v>
      </c>
      <c r="T4438" s="34">
        <f>_xlfn.XLOOKUP(B4438,Demog!$A$2:$A$219,Demog!$P$2:$P$219,,,2)</f>
        <v>29587</v>
      </c>
      <c r="U4438" s="34">
        <f t="shared" si="69"/>
        <v>21</v>
      </c>
      <c r="V4438" s="13">
        <f>IF(OR(Table1[[#This Row],[7d_positivity_public]]=0,ISBLANK(Table1[[#This Row],[7d_positivity_public]])),"",(Table1[[#This Row],[7d_positivity_public]]-Table1[[#This Row],[7d_positivity_all]])/Table1[[#This Row],[7d_positivity_public]])</f>
        <v>0.2</v>
      </c>
      <c r="W4438">
        <v>4</v>
      </c>
    </row>
    <row r="4439" spans="1:23" x14ac:dyDescent="0.25">
      <c r="A4439" s="10">
        <v>44491</v>
      </c>
      <c r="B4439">
        <v>2313</v>
      </c>
      <c r="C4439" t="s">
        <v>151</v>
      </c>
      <c r="D4439">
        <v>17</v>
      </c>
      <c r="E4439">
        <v>13</v>
      </c>
      <c r="F4439">
        <v>4</v>
      </c>
      <c r="G4439">
        <v>5</v>
      </c>
      <c r="H4439">
        <v>91</v>
      </c>
      <c r="J4439">
        <v>88</v>
      </c>
      <c r="K4439">
        <v>91</v>
      </c>
      <c r="L4439">
        <v>91</v>
      </c>
      <c r="M4439">
        <v>93</v>
      </c>
      <c r="N4439">
        <v>86</v>
      </c>
      <c r="O4439">
        <v>81</v>
      </c>
      <c r="P4439">
        <v>87</v>
      </c>
      <c r="Q4439">
        <v>85</v>
      </c>
      <c r="R4439">
        <v>90</v>
      </c>
      <c r="T4439" s="34">
        <f>_xlfn.XLOOKUP(B4439,Demog!$A$2:$A$219,Demog!$P$2:$P$219,,,2)</f>
        <v>31567</v>
      </c>
      <c r="U4439" s="34">
        <f t="shared" si="69"/>
        <v>38</v>
      </c>
      <c r="V4439" s="13">
        <f>IF(OR(Table1[[#This Row],[7d_positivity_public]]=0,ISBLANK(Table1[[#This Row],[7d_positivity_public]])),"",(Table1[[#This Row],[7d_positivity_public]]-Table1[[#This Row],[7d_positivity_all]])/Table1[[#This Row],[7d_positivity_public]])</f>
        <v>0</v>
      </c>
      <c r="W4439">
        <v>5</v>
      </c>
    </row>
    <row r="4440" spans="1:23" x14ac:dyDescent="0.25">
      <c r="A4440" s="10">
        <v>44491</v>
      </c>
      <c r="B4440">
        <v>2314</v>
      </c>
      <c r="C4440" t="s">
        <v>152</v>
      </c>
      <c r="D4440">
        <v>21</v>
      </c>
      <c r="E4440">
        <v>17</v>
      </c>
      <c r="F4440">
        <v>4</v>
      </c>
      <c r="G4440">
        <v>7</v>
      </c>
      <c r="H4440">
        <v>88</v>
      </c>
      <c r="J4440">
        <v>88</v>
      </c>
      <c r="K4440">
        <v>87</v>
      </c>
      <c r="L4440">
        <v>83</v>
      </c>
      <c r="M4440">
        <v>91</v>
      </c>
      <c r="N4440">
        <v>82</v>
      </c>
      <c r="O4440">
        <v>78</v>
      </c>
      <c r="P4440">
        <v>82</v>
      </c>
      <c r="Q4440">
        <v>75</v>
      </c>
      <c r="R4440">
        <v>88</v>
      </c>
      <c r="T4440" s="34">
        <f>_xlfn.XLOOKUP(B4440,Demog!$A$2:$A$219,Demog!$P$2:$P$219,,,2)</f>
        <v>22090</v>
      </c>
      <c r="U4440" s="34">
        <f t="shared" si="69"/>
        <v>32</v>
      </c>
      <c r="V4440" s="13">
        <f>IF(OR(Table1[[#This Row],[7d_positivity_public]]=0,ISBLANK(Table1[[#This Row],[7d_positivity_public]])),"",(Table1[[#This Row],[7d_positivity_public]]-Table1[[#This Row],[7d_positivity_all]])/Table1[[#This Row],[7d_positivity_public]])</f>
        <v>0.14285714285714285</v>
      </c>
      <c r="W4440">
        <v>6</v>
      </c>
    </row>
    <row r="4441" spans="1:23" x14ac:dyDescent="0.25">
      <c r="A4441" s="10">
        <v>44491</v>
      </c>
      <c r="B4441">
        <v>2315</v>
      </c>
      <c r="C4441" t="s">
        <v>153</v>
      </c>
      <c r="D4441">
        <v>27</v>
      </c>
      <c r="E4441">
        <v>30</v>
      </c>
      <c r="F4441">
        <v>-3</v>
      </c>
      <c r="G4441">
        <v>7</v>
      </c>
      <c r="H4441">
        <v>84</v>
      </c>
      <c r="J4441">
        <v>76</v>
      </c>
      <c r="K4441">
        <v>85</v>
      </c>
      <c r="L4441">
        <v>80</v>
      </c>
      <c r="M4441">
        <v>89</v>
      </c>
      <c r="N4441">
        <v>77</v>
      </c>
      <c r="O4441">
        <v>67</v>
      </c>
      <c r="P4441">
        <v>78</v>
      </c>
      <c r="Q4441">
        <v>72</v>
      </c>
      <c r="R4441">
        <v>86</v>
      </c>
      <c r="T4441" s="34">
        <f>_xlfn.XLOOKUP(B4441,Demog!$A$2:$A$219,Demog!$P$2:$P$219,,,2)</f>
        <v>13204</v>
      </c>
      <c r="U4441" s="34">
        <f t="shared" si="69"/>
        <v>25</v>
      </c>
      <c r="V4441" s="13">
        <f>IF(OR(Table1[[#This Row],[7d_positivity_public]]=0,ISBLANK(Table1[[#This Row],[7d_positivity_public]])),"",(Table1[[#This Row],[7d_positivity_public]]-Table1[[#This Row],[7d_positivity_all]])/Table1[[#This Row],[7d_positivity_public]])</f>
        <v>0.14285714285714285</v>
      </c>
      <c r="W4441">
        <v>6</v>
      </c>
    </row>
    <row r="4442" spans="1:23" x14ac:dyDescent="0.25">
      <c r="A4442" s="10">
        <v>44491</v>
      </c>
      <c r="B4442">
        <v>2316</v>
      </c>
      <c r="C4442" t="s">
        <v>154</v>
      </c>
      <c r="D4442">
        <v>25</v>
      </c>
      <c r="E4442">
        <v>28</v>
      </c>
      <c r="F4442">
        <v>-3</v>
      </c>
      <c r="G4442">
        <v>7</v>
      </c>
      <c r="H4442">
        <v>84</v>
      </c>
      <c r="J4442">
        <v>76</v>
      </c>
      <c r="K4442">
        <v>85</v>
      </c>
      <c r="L4442">
        <v>81</v>
      </c>
      <c r="M4442">
        <v>88</v>
      </c>
      <c r="N4442">
        <v>78</v>
      </c>
      <c r="O4442">
        <v>66</v>
      </c>
      <c r="P4442">
        <v>79</v>
      </c>
      <c r="Q4442">
        <v>73</v>
      </c>
      <c r="R4442">
        <v>85</v>
      </c>
      <c r="T4442" s="34">
        <f>_xlfn.XLOOKUP(B4442,Demog!$A$2:$A$219,Demog!$P$2:$P$219,,,2)</f>
        <v>12653</v>
      </c>
      <c r="U4442" s="34">
        <f t="shared" si="69"/>
        <v>22</v>
      </c>
      <c r="V4442" s="13">
        <f>IF(OR(Table1[[#This Row],[7d_positivity_public]]=0,ISBLANK(Table1[[#This Row],[7d_positivity_public]])),"",(Table1[[#This Row],[7d_positivity_public]]-Table1[[#This Row],[7d_positivity_all]])/Table1[[#This Row],[7d_positivity_public]])</f>
        <v>0.14285714285714285</v>
      </c>
      <c r="W4442">
        <v>6</v>
      </c>
    </row>
    <row r="4443" spans="1:23" x14ac:dyDescent="0.25">
      <c r="A4443" s="10">
        <v>44491</v>
      </c>
      <c r="B4443">
        <v>2317</v>
      </c>
      <c r="C4443" t="s">
        <v>155</v>
      </c>
      <c r="D4443">
        <v>41</v>
      </c>
      <c r="E4443">
        <v>41</v>
      </c>
      <c r="F4443">
        <v>0</v>
      </c>
      <c r="G4443">
        <v>13</v>
      </c>
      <c r="H4443">
        <v>83</v>
      </c>
      <c r="J4443">
        <v>69</v>
      </c>
      <c r="K4443">
        <v>84</v>
      </c>
      <c r="L4443">
        <v>79</v>
      </c>
      <c r="M4443">
        <v>88</v>
      </c>
      <c r="N4443">
        <v>78</v>
      </c>
      <c r="O4443">
        <v>60</v>
      </c>
      <c r="P4443">
        <v>79</v>
      </c>
      <c r="Q4443">
        <v>72</v>
      </c>
      <c r="R4443">
        <v>85</v>
      </c>
      <c r="T4443" s="34">
        <f>_xlfn.XLOOKUP(B4443,Demog!$A$2:$A$219,Demog!$P$2:$P$219,,,2)</f>
        <v>8789</v>
      </c>
      <c r="U4443" s="34">
        <f t="shared" si="69"/>
        <v>25</v>
      </c>
      <c r="V4443" s="13">
        <f>IF(OR(Table1[[#This Row],[7d_positivity_public]]=0,ISBLANK(Table1[[#This Row],[7d_positivity_public]])),"",(Table1[[#This Row],[7d_positivity_public]]-Table1[[#This Row],[7d_positivity_all]])/Table1[[#This Row],[7d_positivity_public]])</f>
        <v>0.15384615384615385</v>
      </c>
      <c r="W4443">
        <v>11</v>
      </c>
    </row>
    <row r="4444" spans="1:23" x14ac:dyDescent="0.25">
      <c r="A4444" s="10">
        <v>44491</v>
      </c>
      <c r="B4444">
        <v>2321</v>
      </c>
      <c r="C4444" t="s">
        <v>156</v>
      </c>
      <c r="D4444">
        <v>5</v>
      </c>
      <c r="E4444">
        <v>6</v>
      </c>
      <c r="F4444">
        <v>-1</v>
      </c>
      <c r="G4444">
        <v>3</v>
      </c>
      <c r="H4444">
        <v>94</v>
      </c>
      <c r="J4444">
        <v>92</v>
      </c>
      <c r="K4444">
        <v>94</v>
      </c>
      <c r="L4444">
        <v>95</v>
      </c>
      <c r="M4444">
        <v>94</v>
      </c>
      <c r="N4444">
        <v>89</v>
      </c>
      <c r="O4444">
        <v>84</v>
      </c>
      <c r="P4444">
        <v>89</v>
      </c>
      <c r="Q4444">
        <v>88</v>
      </c>
      <c r="R4444">
        <v>91</v>
      </c>
      <c r="T4444" s="34">
        <f>_xlfn.XLOOKUP(B4444,Demog!$A$2:$A$219,Demog!$P$2:$P$219,,,2)</f>
        <v>56017</v>
      </c>
      <c r="U4444" s="34">
        <f t="shared" si="69"/>
        <v>20</v>
      </c>
      <c r="V4444" s="13">
        <f>IF(OR(Table1[[#This Row],[7d_positivity_public]]=0,ISBLANK(Table1[[#This Row],[7d_positivity_public]])),"",(Table1[[#This Row],[7d_positivity_public]]-Table1[[#This Row],[7d_positivity_all]])/Table1[[#This Row],[7d_positivity_public]])</f>
        <v>0.33333333333333331</v>
      </c>
      <c r="W4444">
        <v>2</v>
      </c>
    </row>
    <row r="4445" spans="1:23" x14ac:dyDescent="0.25">
      <c r="A4445" s="10">
        <v>44491</v>
      </c>
      <c r="B4445">
        <v>2322</v>
      </c>
      <c r="C4445" t="s">
        <v>157</v>
      </c>
      <c r="D4445">
        <v>11</v>
      </c>
      <c r="E4445">
        <v>10</v>
      </c>
      <c r="F4445">
        <v>1</v>
      </c>
      <c r="G4445">
        <v>5</v>
      </c>
      <c r="H4445">
        <v>95</v>
      </c>
      <c r="J4445">
        <v>96</v>
      </c>
      <c r="K4445">
        <v>95</v>
      </c>
      <c r="L4445">
        <v>94</v>
      </c>
      <c r="M4445">
        <v>95</v>
      </c>
      <c r="N4445">
        <v>91</v>
      </c>
      <c r="O4445">
        <v>90</v>
      </c>
      <c r="P4445">
        <v>91</v>
      </c>
      <c r="Q4445">
        <v>88</v>
      </c>
      <c r="R4445">
        <v>93</v>
      </c>
      <c r="T4445" s="34">
        <f>_xlfn.XLOOKUP(B4445,Demog!$A$2:$A$219,Demog!$P$2:$P$219,,,2)</f>
        <v>24822</v>
      </c>
      <c r="U4445" s="34">
        <f t="shared" si="69"/>
        <v>19</v>
      </c>
      <c r="V4445" s="13">
        <f>IF(OR(Table1[[#This Row],[7d_positivity_public]]=0,ISBLANK(Table1[[#This Row],[7d_positivity_public]])),"",(Table1[[#This Row],[7d_positivity_public]]-Table1[[#This Row],[7d_positivity_all]])/Table1[[#This Row],[7d_positivity_public]])</f>
        <v>0.2</v>
      </c>
      <c r="W4445">
        <v>4</v>
      </c>
    </row>
    <row r="4446" spans="1:23" x14ac:dyDescent="0.25">
      <c r="A4446" s="10">
        <v>44491</v>
      </c>
      <c r="B4446">
        <v>2323</v>
      </c>
      <c r="C4446" t="s">
        <v>158</v>
      </c>
      <c r="D4446">
        <v>8</v>
      </c>
      <c r="E4446">
        <v>5</v>
      </c>
      <c r="F4446">
        <v>3</v>
      </c>
      <c r="G4446">
        <v>3</v>
      </c>
      <c r="H4446">
        <v>93</v>
      </c>
      <c r="J4446">
        <v>92</v>
      </c>
      <c r="K4446">
        <v>93</v>
      </c>
      <c r="L4446">
        <v>91</v>
      </c>
      <c r="M4446">
        <v>94</v>
      </c>
      <c r="N4446">
        <v>89</v>
      </c>
      <c r="O4446">
        <v>86</v>
      </c>
      <c r="P4446">
        <v>90</v>
      </c>
      <c r="Q4446">
        <v>85</v>
      </c>
      <c r="R4446">
        <v>92</v>
      </c>
      <c r="T4446" s="34">
        <f>_xlfn.XLOOKUP(B4446,Demog!$A$2:$A$219,Demog!$P$2:$P$219,,,2)</f>
        <v>22225</v>
      </c>
      <c r="U4446" s="34">
        <f t="shared" si="69"/>
        <v>12</v>
      </c>
      <c r="V4446" s="13">
        <f>IF(OR(Table1[[#This Row],[7d_positivity_public]]=0,ISBLANK(Table1[[#This Row],[7d_positivity_public]])),"",(Table1[[#This Row],[7d_positivity_public]]-Table1[[#This Row],[7d_positivity_all]])/Table1[[#This Row],[7d_positivity_public]])</f>
        <v>0.33333333333333331</v>
      </c>
      <c r="W4446">
        <v>2</v>
      </c>
    </row>
    <row r="4447" spans="1:23" x14ac:dyDescent="0.25">
      <c r="A4447" s="10">
        <v>44491</v>
      </c>
      <c r="B4447">
        <v>2331</v>
      </c>
      <c r="C4447" t="s">
        <v>159</v>
      </c>
      <c r="D4447">
        <v>10</v>
      </c>
      <c r="E4447">
        <v>5</v>
      </c>
      <c r="F4447">
        <v>5</v>
      </c>
      <c r="G4447">
        <v>6</v>
      </c>
      <c r="H4447">
        <v>96</v>
      </c>
      <c r="J4447">
        <v>88</v>
      </c>
      <c r="K4447">
        <v>96</v>
      </c>
      <c r="L4447">
        <v>98</v>
      </c>
      <c r="M4447">
        <v>93</v>
      </c>
      <c r="N4447">
        <v>87</v>
      </c>
      <c r="O4447">
        <v>76</v>
      </c>
      <c r="P4447">
        <v>88</v>
      </c>
      <c r="Q4447">
        <v>88</v>
      </c>
      <c r="R4447">
        <v>90</v>
      </c>
      <c r="T4447" s="34">
        <f>_xlfn.XLOOKUP(B4447,Demog!$A$2:$A$219,Demog!$P$2:$P$219,,,2)</f>
        <v>53402</v>
      </c>
      <c r="U4447" s="34">
        <f t="shared" si="69"/>
        <v>37</v>
      </c>
      <c r="V4447" s="13">
        <f>IF(OR(Table1[[#This Row],[7d_positivity_public]]=0,ISBLANK(Table1[[#This Row],[7d_positivity_public]])),"",(Table1[[#This Row],[7d_positivity_public]]-Table1[[#This Row],[7d_positivity_all]])/Table1[[#This Row],[7d_positivity_public]])</f>
        <v>0.33333333333333331</v>
      </c>
      <c r="W4447">
        <v>4</v>
      </c>
    </row>
    <row r="4448" spans="1:23" x14ac:dyDescent="0.25">
      <c r="A4448" s="10">
        <v>44491</v>
      </c>
      <c r="B4448">
        <v>2332</v>
      </c>
      <c r="C4448" t="s">
        <v>160</v>
      </c>
      <c r="D4448">
        <v>8</v>
      </c>
      <c r="E4448">
        <v>13</v>
      </c>
      <c r="F4448">
        <v>-5</v>
      </c>
      <c r="G4448">
        <v>5</v>
      </c>
      <c r="H4448">
        <v>92</v>
      </c>
      <c r="J4448">
        <v>80</v>
      </c>
      <c r="K4448">
        <v>93</v>
      </c>
      <c r="L4448">
        <v>95</v>
      </c>
      <c r="M4448">
        <v>89</v>
      </c>
      <c r="N4448">
        <v>84</v>
      </c>
      <c r="O4448">
        <v>69</v>
      </c>
      <c r="P4448">
        <v>85</v>
      </c>
      <c r="Q4448">
        <v>85</v>
      </c>
      <c r="R4448">
        <v>85</v>
      </c>
      <c r="T4448" s="34">
        <f>_xlfn.XLOOKUP(B4448,Demog!$A$2:$A$219,Demog!$P$2:$P$219,,,2)</f>
        <v>51161</v>
      </c>
      <c r="U4448" s="34">
        <f t="shared" si="69"/>
        <v>29</v>
      </c>
      <c r="V4448" s="13">
        <f>IF(OR(Table1[[#This Row],[7d_positivity_public]]=0,ISBLANK(Table1[[#This Row],[7d_positivity_public]])),"",(Table1[[#This Row],[7d_positivity_public]]-Table1[[#This Row],[7d_positivity_all]])/Table1[[#This Row],[7d_positivity_public]])</f>
        <v>0.4</v>
      </c>
      <c r="W4448">
        <v>3</v>
      </c>
    </row>
    <row r="4449" spans="1:23" x14ac:dyDescent="0.25">
      <c r="A4449" s="10">
        <v>44491</v>
      </c>
      <c r="B4449">
        <v>2333</v>
      </c>
      <c r="C4449" t="s">
        <v>161</v>
      </c>
      <c r="D4449">
        <v>12</v>
      </c>
      <c r="E4449">
        <v>10</v>
      </c>
      <c r="F4449">
        <v>2</v>
      </c>
      <c r="G4449">
        <v>5</v>
      </c>
      <c r="H4449">
        <v>91</v>
      </c>
      <c r="J4449">
        <v>87</v>
      </c>
      <c r="K4449">
        <v>91</v>
      </c>
      <c r="L4449">
        <v>90</v>
      </c>
      <c r="M4449">
        <v>93</v>
      </c>
      <c r="N4449">
        <v>86</v>
      </c>
      <c r="O4449">
        <v>80</v>
      </c>
      <c r="P4449">
        <v>86</v>
      </c>
      <c r="Q4449">
        <v>84</v>
      </c>
      <c r="R4449">
        <v>90</v>
      </c>
      <c r="T4449" s="34">
        <f>_xlfn.XLOOKUP(B4449,Demog!$A$2:$A$219,Demog!$P$2:$P$219,,,2)</f>
        <v>69963</v>
      </c>
      <c r="U4449" s="34">
        <f t="shared" si="69"/>
        <v>59</v>
      </c>
      <c r="V4449" s="13">
        <f>IF(OR(Table1[[#This Row],[7d_positivity_public]]=0,ISBLANK(Table1[[#This Row],[7d_positivity_public]])),"",(Table1[[#This Row],[7d_positivity_public]]-Table1[[#This Row],[7d_positivity_all]])/Table1[[#This Row],[7d_positivity_public]])</f>
        <v>0.2</v>
      </c>
      <c r="W4449">
        <v>4</v>
      </c>
    </row>
    <row r="4450" spans="1:23" x14ac:dyDescent="0.25">
      <c r="A4450" s="10">
        <v>44491</v>
      </c>
      <c r="B4450">
        <v>2334</v>
      </c>
      <c r="C4450" t="s">
        <v>162</v>
      </c>
      <c r="D4450">
        <v>8</v>
      </c>
      <c r="E4450">
        <v>12</v>
      </c>
      <c r="F4450">
        <v>-4</v>
      </c>
      <c r="G4450">
        <v>5</v>
      </c>
      <c r="H4450">
        <v>95</v>
      </c>
      <c r="J4450">
        <v>91</v>
      </c>
      <c r="K4450">
        <v>96</v>
      </c>
      <c r="L4450">
        <v>96</v>
      </c>
      <c r="M4450">
        <v>95</v>
      </c>
      <c r="N4450">
        <v>90</v>
      </c>
      <c r="O4450">
        <v>83</v>
      </c>
      <c r="P4450">
        <v>90</v>
      </c>
      <c r="Q4450">
        <v>89</v>
      </c>
      <c r="R4450">
        <v>93</v>
      </c>
      <c r="T4450" s="34">
        <f>_xlfn.XLOOKUP(B4450,Demog!$A$2:$A$219,Demog!$P$2:$P$219,,,2)</f>
        <v>45391</v>
      </c>
      <c r="U4450" s="34">
        <f t="shared" si="69"/>
        <v>25</v>
      </c>
      <c r="V4450" s="13">
        <f>IF(OR(Table1[[#This Row],[7d_positivity_public]]=0,ISBLANK(Table1[[#This Row],[7d_positivity_public]])),"",(Table1[[#This Row],[7d_positivity_public]]-Table1[[#This Row],[7d_positivity_all]])/Table1[[#This Row],[7d_positivity_public]])</f>
        <v>0.2</v>
      </c>
      <c r="W4450">
        <v>4</v>
      </c>
    </row>
    <row r="4451" spans="1:23" x14ac:dyDescent="0.25">
      <c r="A4451" s="10">
        <v>44491</v>
      </c>
      <c r="B4451">
        <v>2335</v>
      </c>
      <c r="C4451" t="s">
        <v>163</v>
      </c>
      <c r="D4451">
        <v>10</v>
      </c>
      <c r="E4451">
        <v>8</v>
      </c>
      <c r="F4451">
        <v>2</v>
      </c>
      <c r="G4451">
        <v>6</v>
      </c>
      <c r="H4451">
        <v>97</v>
      </c>
      <c r="J4451">
        <v>88</v>
      </c>
      <c r="K4451">
        <v>97</v>
      </c>
      <c r="L4451">
        <v>99</v>
      </c>
      <c r="M4451">
        <v>95</v>
      </c>
      <c r="N4451">
        <v>89</v>
      </c>
      <c r="O4451">
        <v>78</v>
      </c>
      <c r="P4451">
        <v>90</v>
      </c>
      <c r="Q4451">
        <v>88</v>
      </c>
      <c r="R4451">
        <v>92</v>
      </c>
      <c r="T4451" s="34">
        <f>_xlfn.XLOOKUP(B4451,Demog!$A$2:$A$219,Demog!$P$2:$P$219,,,2)</f>
        <v>62748</v>
      </c>
      <c r="U4451" s="34">
        <f t="shared" si="69"/>
        <v>44</v>
      </c>
      <c r="V4451" s="13">
        <f>IF(OR(Table1[[#This Row],[7d_positivity_public]]=0,ISBLANK(Table1[[#This Row],[7d_positivity_public]])),"",(Table1[[#This Row],[7d_positivity_public]]-Table1[[#This Row],[7d_positivity_all]])/Table1[[#This Row],[7d_positivity_public]])</f>
        <v>0.33333333333333331</v>
      </c>
      <c r="W4451">
        <v>4</v>
      </c>
    </row>
    <row r="4452" spans="1:23" x14ac:dyDescent="0.25">
      <c r="A4452" s="10">
        <v>44491</v>
      </c>
      <c r="B4452">
        <v>2336</v>
      </c>
      <c r="C4452" t="s">
        <v>164</v>
      </c>
      <c r="D4452">
        <v>10</v>
      </c>
      <c r="E4452">
        <v>9</v>
      </c>
      <c r="F4452">
        <v>1</v>
      </c>
      <c r="G4452">
        <v>5</v>
      </c>
      <c r="H4452">
        <v>94</v>
      </c>
      <c r="J4452">
        <v>89</v>
      </c>
      <c r="K4452">
        <v>94</v>
      </c>
      <c r="L4452">
        <v>94</v>
      </c>
      <c r="M4452">
        <v>93</v>
      </c>
      <c r="N4452">
        <v>88</v>
      </c>
      <c r="O4452">
        <v>81</v>
      </c>
      <c r="P4452">
        <v>89</v>
      </c>
      <c r="Q4452">
        <v>87</v>
      </c>
      <c r="R4452">
        <v>91</v>
      </c>
      <c r="T4452" s="34">
        <f>_xlfn.XLOOKUP(B4452,Demog!$A$2:$A$219,Demog!$P$2:$P$219,,,2)</f>
        <v>58701</v>
      </c>
      <c r="U4452" s="34">
        <f t="shared" si="69"/>
        <v>41</v>
      </c>
      <c r="V4452" s="13">
        <f>IF(OR(Table1[[#This Row],[7d_positivity_public]]=0,ISBLANK(Table1[[#This Row],[7d_positivity_public]])),"",(Table1[[#This Row],[7d_positivity_public]]-Table1[[#This Row],[7d_positivity_all]])/Table1[[#This Row],[7d_positivity_public]])</f>
        <v>0.2</v>
      </c>
      <c r="W4452">
        <v>4</v>
      </c>
    </row>
    <row r="4453" spans="1:23" x14ac:dyDescent="0.25">
      <c r="A4453" s="10">
        <v>44491</v>
      </c>
      <c r="B4453">
        <v>2337</v>
      </c>
      <c r="C4453" t="s">
        <v>165</v>
      </c>
      <c r="D4453">
        <v>8</v>
      </c>
      <c r="E4453">
        <v>6</v>
      </c>
      <c r="F4453">
        <v>2</v>
      </c>
      <c r="G4453">
        <v>5</v>
      </c>
      <c r="H4453">
        <v>89</v>
      </c>
      <c r="J4453">
        <v>84</v>
      </c>
      <c r="K4453">
        <v>89</v>
      </c>
      <c r="L4453">
        <v>89</v>
      </c>
      <c r="M4453">
        <v>90</v>
      </c>
      <c r="N4453">
        <v>83</v>
      </c>
      <c r="O4453">
        <v>75</v>
      </c>
      <c r="P4453">
        <v>84</v>
      </c>
      <c r="Q4453">
        <v>81</v>
      </c>
      <c r="R4453">
        <v>86</v>
      </c>
      <c r="T4453" s="34">
        <f>_xlfn.XLOOKUP(B4453,Demog!$A$2:$A$219,Demog!$P$2:$P$219,,,2)</f>
        <v>60538</v>
      </c>
      <c r="U4453" s="34">
        <f t="shared" si="69"/>
        <v>34</v>
      </c>
      <c r="V4453" s="13">
        <f>IF(OR(Table1[[#This Row],[7d_positivity_public]]=0,ISBLANK(Table1[[#This Row],[7d_positivity_public]])),"",(Table1[[#This Row],[7d_positivity_public]]-Table1[[#This Row],[7d_positivity_all]])/Table1[[#This Row],[7d_positivity_public]])</f>
        <v>0.2</v>
      </c>
      <c r="W4453">
        <v>4</v>
      </c>
    </row>
    <row r="4454" spans="1:23" x14ac:dyDescent="0.25">
      <c r="A4454" s="10">
        <v>44491</v>
      </c>
      <c r="B4454">
        <v>2338</v>
      </c>
      <c r="C4454" t="s">
        <v>166</v>
      </c>
      <c r="D4454">
        <v>12</v>
      </c>
      <c r="E4454">
        <v>4</v>
      </c>
      <c r="F4454">
        <v>8</v>
      </c>
      <c r="G4454">
        <v>10</v>
      </c>
      <c r="H4454">
        <v>97</v>
      </c>
      <c r="J4454">
        <v>86</v>
      </c>
      <c r="K4454">
        <v>98</v>
      </c>
      <c r="L4454">
        <v>100</v>
      </c>
      <c r="M4454">
        <v>96</v>
      </c>
      <c r="N4454">
        <v>89</v>
      </c>
      <c r="O4454">
        <v>74</v>
      </c>
      <c r="P4454">
        <v>90</v>
      </c>
      <c r="Q4454">
        <v>89</v>
      </c>
      <c r="R4454">
        <v>92</v>
      </c>
      <c r="T4454" s="34">
        <f>_xlfn.XLOOKUP(B4454,Demog!$A$2:$A$219,Demog!$P$2:$P$219,,,2)</f>
        <v>41463</v>
      </c>
      <c r="U4454" s="34">
        <f t="shared" si="69"/>
        <v>35</v>
      </c>
      <c r="V4454" s="13">
        <f>IF(OR(Table1[[#This Row],[7d_positivity_public]]=0,ISBLANK(Table1[[#This Row],[7d_positivity_public]])),"",(Table1[[#This Row],[7d_positivity_public]]-Table1[[#This Row],[7d_positivity_all]])/Table1[[#This Row],[7d_positivity_public]])</f>
        <v>0.4</v>
      </c>
      <c r="W4454">
        <v>6</v>
      </c>
    </row>
    <row r="4455" spans="1:23" x14ac:dyDescent="0.25">
      <c r="A4455" s="10">
        <v>44491</v>
      </c>
      <c r="B4455">
        <v>2341</v>
      </c>
      <c r="C4455" t="s">
        <v>167</v>
      </c>
      <c r="D4455">
        <v>7</v>
      </c>
      <c r="E4455">
        <v>9</v>
      </c>
      <c r="F4455">
        <v>-2</v>
      </c>
      <c r="G4455">
        <v>3</v>
      </c>
      <c r="H4455">
        <v>90</v>
      </c>
      <c r="J4455">
        <v>88</v>
      </c>
      <c r="K4455">
        <v>90</v>
      </c>
      <c r="L4455">
        <v>88</v>
      </c>
      <c r="M4455">
        <v>92</v>
      </c>
      <c r="N4455">
        <v>86</v>
      </c>
      <c r="O4455">
        <v>82</v>
      </c>
      <c r="P4455">
        <v>86</v>
      </c>
      <c r="Q4455">
        <v>83</v>
      </c>
      <c r="R4455">
        <v>89</v>
      </c>
      <c r="T4455" s="34">
        <f>_xlfn.XLOOKUP(B4455,Demog!$A$2:$A$219,Demog!$P$2:$P$219,,,2)</f>
        <v>74816</v>
      </c>
      <c r="U4455" s="34">
        <f t="shared" si="69"/>
        <v>37</v>
      </c>
      <c r="V4455" s="13">
        <f>IF(OR(Table1[[#This Row],[7d_positivity_public]]=0,ISBLANK(Table1[[#This Row],[7d_positivity_public]])),"",(Table1[[#This Row],[7d_positivity_public]]-Table1[[#This Row],[7d_positivity_all]])/Table1[[#This Row],[7d_positivity_public]])</f>
        <v>0.33333333333333331</v>
      </c>
      <c r="W4455">
        <v>2</v>
      </c>
    </row>
    <row r="4456" spans="1:23" x14ac:dyDescent="0.25">
      <c r="A4456" s="10">
        <v>44491</v>
      </c>
      <c r="B4456">
        <v>2342</v>
      </c>
      <c r="C4456" t="s">
        <v>168</v>
      </c>
      <c r="D4456">
        <v>10</v>
      </c>
      <c r="E4456">
        <v>15</v>
      </c>
      <c r="F4456">
        <v>-5</v>
      </c>
      <c r="G4456">
        <v>5</v>
      </c>
      <c r="H4456">
        <v>88</v>
      </c>
      <c r="J4456">
        <v>82</v>
      </c>
      <c r="K4456">
        <v>88</v>
      </c>
      <c r="L4456">
        <v>83</v>
      </c>
      <c r="M4456">
        <v>90</v>
      </c>
      <c r="N4456">
        <v>83</v>
      </c>
      <c r="O4456">
        <v>75</v>
      </c>
      <c r="P4456">
        <v>84</v>
      </c>
      <c r="Q4456">
        <v>75</v>
      </c>
      <c r="R4456">
        <v>88</v>
      </c>
      <c r="T4456" s="34">
        <f>_xlfn.XLOOKUP(B4456,Demog!$A$2:$A$219,Demog!$P$2:$P$219,,,2)</f>
        <v>19952</v>
      </c>
      <c r="U4456" s="34">
        <f t="shared" si="69"/>
        <v>14</v>
      </c>
      <c r="V4456" s="13">
        <f>IF(OR(Table1[[#This Row],[7d_positivity_public]]=0,ISBLANK(Table1[[#This Row],[7d_positivity_public]])),"",(Table1[[#This Row],[7d_positivity_public]]-Table1[[#This Row],[7d_positivity_all]])/Table1[[#This Row],[7d_positivity_public]])</f>
        <v>0.2</v>
      </c>
      <c r="W4456">
        <v>4</v>
      </c>
    </row>
    <row r="4457" spans="1:23" x14ac:dyDescent="0.25">
      <c r="A4457" s="10">
        <v>44491</v>
      </c>
      <c r="B4457">
        <v>3111</v>
      </c>
      <c r="C4457" t="s">
        <v>169</v>
      </c>
      <c r="D4457">
        <v>3</v>
      </c>
      <c r="E4457">
        <v>1</v>
      </c>
      <c r="F4457">
        <v>2</v>
      </c>
      <c r="G4457">
        <v>4</v>
      </c>
      <c r="H4457">
        <v>94</v>
      </c>
      <c r="J4457">
        <v>92</v>
      </c>
      <c r="K4457">
        <v>94</v>
      </c>
      <c r="L4457">
        <v>100</v>
      </c>
      <c r="M4457">
        <v>86</v>
      </c>
      <c r="N4457">
        <v>89</v>
      </c>
      <c r="O4457">
        <v>86</v>
      </c>
      <c r="P4457">
        <v>89</v>
      </c>
      <c r="Q4457">
        <v>95</v>
      </c>
      <c r="R4457">
        <v>83</v>
      </c>
      <c r="T4457" s="34">
        <f>_xlfn.XLOOKUP(B4457,Demog!$A$2:$A$219,Demog!$P$2:$P$219,,,2)</f>
        <v>54587</v>
      </c>
      <c r="U4457" s="34">
        <f t="shared" si="69"/>
        <v>11</v>
      </c>
      <c r="V4457" s="13">
        <f>IF(OR(Table1[[#This Row],[7d_positivity_public]]=0,ISBLANK(Table1[[#This Row],[7d_positivity_public]])),"",(Table1[[#This Row],[7d_positivity_public]]-Table1[[#This Row],[7d_positivity_all]])/Table1[[#This Row],[7d_positivity_public]])</f>
        <v>0.75</v>
      </c>
      <c r="W4457">
        <v>1</v>
      </c>
    </row>
    <row r="4458" spans="1:23" x14ac:dyDescent="0.25">
      <c r="A4458" s="10">
        <v>44491</v>
      </c>
      <c r="B4458">
        <v>3112</v>
      </c>
      <c r="C4458" t="s">
        <v>170</v>
      </c>
      <c r="D4458">
        <v>1</v>
      </c>
      <c r="E4458">
        <v>2</v>
      </c>
      <c r="F4458">
        <v>-1</v>
      </c>
      <c r="G4458">
        <v>1</v>
      </c>
      <c r="H4458">
        <v>86</v>
      </c>
      <c r="J4458">
        <v>91</v>
      </c>
      <c r="K4458">
        <v>86</v>
      </c>
      <c r="L4458">
        <v>86</v>
      </c>
      <c r="M4458">
        <v>86</v>
      </c>
      <c r="N4458">
        <v>83</v>
      </c>
      <c r="O4458">
        <v>86</v>
      </c>
      <c r="P4458">
        <v>83</v>
      </c>
      <c r="Q4458">
        <v>82</v>
      </c>
      <c r="R4458">
        <v>84</v>
      </c>
      <c r="T4458" s="34">
        <f>_xlfn.XLOOKUP(B4458,Demog!$A$2:$A$219,Demog!$P$2:$P$219,,,2)</f>
        <v>17729</v>
      </c>
      <c r="U4458" s="34">
        <f t="shared" si="69"/>
        <v>1</v>
      </c>
      <c r="V4458" s="13">
        <f>IF(OR(Table1[[#This Row],[7d_positivity_public]]=0,ISBLANK(Table1[[#This Row],[7d_positivity_public]])),"",(Table1[[#This Row],[7d_positivity_public]]-Table1[[#This Row],[7d_positivity_all]])/Table1[[#This Row],[7d_positivity_public]])</f>
        <v>1</v>
      </c>
      <c r="W4458">
        <v>0</v>
      </c>
    </row>
    <row r="4459" spans="1:23" x14ac:dyDescent="0.25">
      <c r="A4459" s="10">
        <v>44491</v>
      </c>
      <c r="B4459">
        <v>3113</v>
      </c>
      <c r="C4459" t="s">
        <v>171</v>
      </c>
      <c r="D4459">
        <v>0</v>
      </c>
      <c r="E4459">
        <v>3</v>
      </c>
      <c r="F4459">
        <v>-3</v>
      </c>
      <c r="G4459">
        <v>1</v>
      </c>
      <c r="H4459">
        <v>86</v>
      </c>
      <c r="J4459">
        <v>88</v>
      </c>
      <c r="K4459">
        <v>86</v>
      </c>
      <c r="L4459">
        <v>87</v>
      </c>
      <c r="M4459">
        <v>85</v>
      </c>
      <c r="N4459">
        <v>83</v>
      </c>
      <c r="O4459">
        <v>83</v>
      </c>
      <c r="P4459">
        <v>83</v>
      </c>
      <c r="Q4459">
        <v>82</v>
      </c>
      <c r="R4459">
        <v>83</v>
      </c>
      <c r="T4459" s="34">
        <f>_xlfn.XLOOKUP(B4459,Demog!$A$2:$A$219,Demog!$P$2:$P$219,,,2)</f>
        <v>23478</v>
      </c>
      <c r="U4459" s="34">
        <f t="shared" si="69"/>
        <v>0</v>
      </c>
      <c r="V4459" s="13">
        <f>IF(OR(Table1[[#This Row],[7d_positivity_public]]=0,ISBLANK(Table1[[#This Row],[7d_positivity_public]])),"",(Table1[[#This Row],[7d_positivity_public]]-Table1[[#This Row],[7d_positivity_all]])/Table1[[#This Row],[7d_positivity_public]])</f>
        <v>1</v>
      </c>
      <c r="W4459">
        <v>0</v>
      </c>
    </row>
    <row r="4460" spans="1:23" x14ac:dyDescent="0.25">
      <c r="A4460" s="10">
        <v>44491</v>
      </c>
      <c r="B4460">
        <v>3114</v>
      </c>
      <c r="C4460" t="s">
        <v>172</v>
      </c>
      <c r="D4460">
        <v>2</v>
      </c>
      <c r="E4460">
        <v>1</v>
      </c>
      <c r="F4460">
        <v>1</v>
      </c>
      <c r="G4460">
        <v>2</v>
      </c>
      <c r="H4460">
        <v>88</v>
      </c>
      <c r="J4460">
        <v>89</v>
      </c>
      <c r="K4460">
        <v>88</v>
      </c>
      <c r="L4460">
        <v>88</v>
      </c>
      <c r="M4460">
        <v>87</v>
      </c>
      <c r="N4460">
        <v>85</v>
      </c>
      <c r="O4460">
        <v>85</v>
      </c>
      <c r="P4460">
        <v>85</v>
      </c>
      <c r="Q4460">
        <v>84</v>
      </c>
      <c r="R4460">
        <v>86</v>
      </c>
      <c r="T4460" s="34">
        <f>_xlfn.XLOOKUP(B4460,Demog!$A$2:$A$219,Demog!$P$2:$P$219,,,2)</f>
        <v>32171</v>
      </c>
      <c r="U4460" s="34">
        <f t="shared" si="69"/>
        <v>5</v>
      </c>
      <c r="V4460" s="13">
        <f>IF(OR(Table1[[#This Row],[7d_positivity_public]]=0,ISBLANK(Table1[[#This Row],[7d_positivity_public]])),"",(Table1[[#This Row],[7d_positivity_public]]-Table1[[#This Row],[7d_positivity_all]])/Table1[[#This Row],[7d_positivity_public]])</f>
        <v>0.5</v>
      </c>
      <c r="W4460">
        <v>1</v>
      </c>
    </row>
    <row r="4461" spans="1:23" x14ac:dyDescent="0.25">
      <c r="A4461" s="10">
        <v>44491</v>
      </c>
      <c r="B4461">
        <v>3115</v>
      </c>
      <c r="C4461" t="s">
        <v>173</v>
      </c>
      <c r="D4461">
        <v>2</v>
      </c>
      <c r="E4461">
        <v>3</v>
      </c>
      <c r="F4461">
        <v>-1</v>
      </c>
      <c r="G4461">
        <v>2</v>
      </c>
      <c r="H4461">
        <v>92</v>
      </c>
      <c r="J4461">
        <v>93</v>
      </c>
      <c r="K4461">
        <v>91</v>
      </c>
      <c r="L4461">
        <v>90</v>
      </c>
      <c r="M4461">
        <v>92</v>
      </c>
      <c r="N4461">
        <v>89</v>
      </c>
      <c r="O4461">
        <v>90</v>
      </c>
      <c r="P4461">
        <v>89</v>
      </c>
      <c r="Q4461">
        <v>87</v>
      </c>
      <c r="R4461">
        <v>91</v>
      </c>
      <c r="T4461" s="34">
        <f>_xlfn.XLOOKUP(B4461,Demog!$A$2:$A$219,Demog!$P$2:$P$219,,,2)</f>
        <v>24774</v>
      </c>
      <c r="U4461" s="34">
        <f t="shared" si="69"/>
        <v>3</v>
      </c>
      <c r="V4461" s="13">
        <f>IF(OR(Table1[[#This Row],[7d_positivity_public]]=0,ISBLANK(Table1[[#This Row],[7d_positivity_public]])),"",(Table1[[#This Row],[7d_positivity_public]]-Table1[[#This Row],[7d_positivity_all]])/Table1[[#This Row],[7d_positivity_public]])</f>
        <v>0.5</v>
      </c>
      <c r="W4461">
        <v>1</v>
      </c>
    </row>
    <row r="4462" spans="1:23" x14ac:dyDescent="0.25">
      <c r="A4462" s="10">
        <v>44491</v>
      </c>
      <c r="B4462">
        <v>3116</v>
      </c>
      <c r="C4462" t="s">
        <v>174</v>
      </c>
      <c r="D4462">
        <v>5</v>
      </c>
      <c r="E4462">
        <v>1</v>
      </c>
      <c r="F4462">
        <v>4</v>
      </c>
      <c r="G4462">
        <v>3</v>
      </c>
      <c r="H4462">
        <v>93</v>
      </c>
      <c r="J4462">
        <v>91</v>
      </c>
      <c r="K4462">
        <v>93</v>
      </c>
      <c r="L4462">
        <v>96</v>
      </c>
      <c r="M4462">
        <v>90</v>
      </c>
      <c r="N4462">
        <v>89</v>
      </c>
      <c r="O4462">
        <v>86</v>
      </c>
      <c r="P4462">
        <v>89</v>
      </c>
      <c r="Q4462">
        <v>91</v>
      </c>
      <c r="R4462">
        <v>87</v>
      </c>
      <c r="T4462" s="34">
        <f>_xlfn.XLOOKUP(B4462,Demog!$A$2:$A$219,Demog!$P$2:$P$219,,,2)</f>
        <v>24621</v>
      </c>
      <c r="U4462" s="34">
        <f t="shared" si="69"/>
        <v>9</v>
      </c>
      <c r="V4462" s="13">
        <f>IF(OR(Table1[[#This Row],[7d_positivity_public]]=0,ISBLANK(Table1[[#This Row],[7d_positivity_public]])),"",(Table1[[#This Row],[7d_positivity_public]]-Table1[[#This Row],[7d_positivity_all]])/Table1[[#This Row],[7d_positivity_public]])</f>
        <v>0.33333333333333331</v>
      </c>
      <c r="W4462">
        <v>2</v>
      </c>
    </row>
    <row r="4463" spans="1:23" x14ac:dyDescent="0.25">
      <c r="A4463" s="10">
        <v>44491</v>
      </c>
      <c r="B4463">
        <v>3117</v>
      </c>
      <c r="C4463" t="s">
        <v>175</v>
      </c>
      <c r="D4463">
        <v>4</v>
      </c>
      <c r="E4463">
        <v>2</v>
      </c>
      <c r="F4463">
        <v>2</v>
      </c>
      <c r="G4463">
        <v>3</v>
      </c>
      <c r="H4463">
        <v>91</v>
      </c>
      <c r="J4463">
        <v>87</v>
      </c>
      <c r="K4463">
        <v>92</v>
      </c>
      <c r="L4463">
        <v>93</v>
      </c>
      <c r="M4463">
        <v>91</v>
      </c>
      <c r="N4463">
        <v>87</v>
      </c>
      <c r="O4463">
        <v>82</v>
      </c>
      <c r="P4463">
        <v>88</v>
      </c>
      <c r="Q4463">
        <v>87</v>
      </c>
      <c r="R4463">
        <v>89</v>
      </c>
      <c r="T4463" s="34">
        <f>_xlfn.XLOOKUP(B4463,Demog!$A$2:$A$219,Demog!$P$2:$P$219,,,2)</f>
        <v>20949</v>
      </c>
      <c r="U4463" s="34">
        <f t="shared" si="69"/>
        <v>6</v>
      </c>
      <c r="V4463" s="13">
        <f>IF(OR(Table1[[#This Row],[7d_positivity_public]]=0,ISBLANK(Table1[[#This Row],[7d_positivity_public]])),"",(Table1[[#This Row],[7d_positivity_public]]-Table1[[#This Row],[7d_positivity_all]])/Table1[[#This Row],[7d_positivity_public]])</f>
        <v>0.33333333333333331</v>
      </c>
      <c r="W4463">
        <v>2</v>
      </c>
    </row>
    <row r="4464" spans="1:23" x14ac:dyDescent="0.25">
      <c r="A4464" s="10">
        <v>44491</v>
      </c>
      <c r="B4464">
        <v>3211</v>
      </c>
      <c r="C4464" t="s">
        <v>176</v>
      </c>
      <c r="D4464">
        <v>4</v>
      </c>
      <c r="E4464">
        <v>4</v>
      </c>
      <c r="F4464">
        <v>0</v>
      </c>
      <c r="G4464">
        <v>2</v>
      </c>
      <c r="H4464">
        <v>98</v>
      </c>
      <c r="J4464">
        <v>88</v>
      </c>
      <c r="K4464">
        <v>98</v>
      </c>
      <c r="L4464">
        <v>100</v>
      </c>
      <c r="M4464">
        <v>88</v>
      </c>
      <c r="N4464">
        <v>91</v>
      </c>
      <c r="O4464">
        <v>77</v>
      </c>
      <c r="P4464">
        <v>91</v>
      </c>
      <c r="Q4464">
        <v>96</v>
      </c>
      <c r="R4464">
        <v>83</v>
      </c>
      <c r="T4464" s="34">
        <f>_xlfn.XLOOKUP(B4464,Demog!$A$2:$A$219,Demog!$P$2:$P$219,,,2)</f>
        <v>41934</v>
      </c>
      <c r="U4464" s="34">
        <f t="shared" si="69"/>
        <v>12</v>
      </c>
      <c r="V4464" s="13">
        <f>IF(OR(Table1[[#This Row],[7d_positivity_public]]=0,ISBLANK(Table1[[#This Row],[7d_positivity_public]])),"",(Table1[[#This Row],[7d_positivity_public]]-Table1[[#This Row],[7d_positivity_all]])/Table1[[#This Row],[7d_positivity_public]])</f>
        <v>0.5</v>
      </c>
      <c r="W4464">
        <v>1</v>
      </c>
    </row>
    <row r="4465" spans="1:23" x14ac:dyDescent="0.25">
      <c r="A4465" s="10">
        <v>44491</v>
      </c>
      <c r="B4465">
        <v>3212</v>
      </c>
      <c r="C4465" t="s">
        <v>177</v>
      </c>
      <c r="D4465">
        <v>7</v>
      </c>
      <c r="E4465">
        <v>6</v>
      </c>
      <c r="F4465">
        <v>1</v>
      </c>
      <c r="G4465">
        <v>4</v>
      </c>
      <c r="H4465">
        <v>95</v>
      </c>
      <c r="J4465">
        <v>85</v>
      </c>
      <c r="K4465">
        <v>95</v>
      </c>
      <c r="L4465">
        <v>100</v>
      </c>
      <c r="M4465">
        <v>88</v>
      </c>
      <c r="N4465">
        <v>90</v>
      </c>
      <c r="O4465">
        <v>77</v>
      </c>
      <c r="P4465">
        <v>91</v>
      </c>
      <c r="Q4465">
        <v>94</v>
      </c>
      <c r="R4465">
        <v>85</v>
      </c>
      <c r="T4465" s="34">
        <f>_xlfn.XLOOKUP(B4465,Demog!$A$2:$A$219,Demog!$P$2:$P$219,,,2)</f>
        <v>47203</v>
      </c>
      <c r="U4465" s="34">
        <f t="shared" si="69"/>
        <v>23</v>
      </c>
      <c r="V4465" s="13">
        <f>IF(OR(Table1[[#This Row],[7d_positivity_public]]=0,ISBLANK(Table1[[#This Row],[7d_positivity_public]])),"",(Table1[[#This Row],[7d_positivity_public]]-Table1[[#This Row],[7d_positivity_all]])/Table1[[#This Row],[7d_positivity_public]])</f>
        <v>0.5</v>
      </c>
      <c r="W4465">
        <v>2</v>
      </c>
    </row>
    <row r="4466" spans="1:23" x14ac:dyDescent="0.25">
      <c r="A4466" s="10">
        <v>44491</v>
      </c>
      <c r="B4466">
        <v>3213</v>
      </c>
      <c r="C4466" t="s">
        <v>178</v>
      </c>
      <c r="D4466">
        <v>1</v>
      </c>
      <c r="E4466">
        <v>6</v>
      </c>
      <c r="F4466">
        <v>-5</v>
      </c>
      <c r="G4466">
        <v>1</v>
      </c>
      <c r="H4466">
        <v>95</v>
      </c>
      <c r="J4466">
        <v>96</v>
      </c>
      <c r="K4466">
        <v>95</v>
      </c>
      <c r="L4466">
        <v>97</v>
      </c>
      <c r="M4466">
        <v>93</v>
      </c>
      <c r="N4466">
        <v>92</v>
      </c>
      <c r="O4466">
        <v>89</v>
      </c>
      <c r="P4466">
        <v>92</v>
      </c>
      <c r="Q4466">
        <v>93</v>
      </c>
      <c r="R4466">
        <v>90</v>
      </c>
      <c r="T4466" s="34">
        <f>_xlfn.XLOOKUP(B4466,Demog!$A$2:$A$219,Demog!$P$2:$P$219,,,2)</f>
        <v>32904</v>
      </c>
      <c r="U4466" s="34">
        <f t="shared" si="69"/>
        <v>2</v>
      </c>
      <c r="V4466" s="13">
        <f>IF(OR(Table1[[#This Row],[7d_positivity_public]]=0,ISBLANK(Table1[[#This Row],[7d_positivity_public]])),"",(Table1[[#This Row],[7d_positivity_public]]-Table1[[#This Row],[7d_positivity_all]])/Table1[[#This Row],[7d_positivity_public]])</f>
        <v>0</v>
      </c>
      <c r="W4466">
        <v>1</v>
      </c>
    </row>
    <row r="4467" spans="1:23" x14ac:dyDescent="0.25">
      <c r="A4467" s="10">
        <v>44491</v>
      </c>
      <c r="B4467">
        <v>3221</v>
      </c>
      <c r="C4467" t="s">
        <v>179</v>
      </c>
      <c r="D4467">
        <v>25</v>
      </c>
      <c r="E4467">
        <v>28</v>
      </c>
      <c r="F4467">
        <v>-3</v>
      </c>
      <c r="G4467">
        <v>9</v>
      </c>
      <c r="H4467">
        <v>83</v>
      </c>
      <c r="J4467">
        <v>79</v>
      </c>
      <c r="K4467">
        <v>83</v>
      </c>
      <c r="L4467">
        <v>85</v>
      </c>
      <c r="M4467">
        <v>81</v>
      </c>
      <c r="N4467">
        <v>74</v>
      </c>
      <c r="O4467">
        <v>67</v>
      </c>
      <c r="P4467">
        <v>74</v>
      </c>
      <c r="Q4467">
        <v>75</v>
      </c>
      <c r="R4467">
        <v>74</v>
      </c>
      <c r="T4467" s="34">
        <f>_xlfn.XLOOKUP(B4467,Demog!$A$2:$A$219,Demog!$P$2:$P$219,,,2)</f>
        <v>19960</v>
      </c>
      <c r="U4467" s="34">
        <f t="shared" si="69"/>
        <v>35</v>
      </c>
      <c r="V4467" s="13">
        <f>IF(OR(Table1[[#This Row],[7d_positivity_public]]=0,ISBLANK(Table1[[#This Row],[7d_positivity_public]])),"",(Table1[[#This Row],[7d_positivity_public]]-Table1[[#This Row],[7d_positivity_all]])/Table1[[#This Row],[7d_positivity_public]])</f>
        <v>0.33333333333333331</v>
      </c>
      <c r="W4467">
        <v>6</v>
      </c>
    </row>
    <row r="4468" spans="1:23" x14ac:dyDescent="0.25">
      <c r="A4468" s="10">
        <v>44491</v>
      </c>
      <c r="B4468">
        <v>3222</v>
      </c>
      <c r="C4468" t="s">
        <v>180</v>
      </c>
      <c r="D4468">
        <v>7</v>
      </c>
      <c r="E4468">
        <v>6</v>
      </c>
      <c r="F4468">
        <v>1</v>
      </c>
      <c r="G4468">
        <v>4</v>
      </c>
      <c r="H4468">
        <v>96</v>
      </c>
      <c r="J4468">
        <v>86</v>
      </c>
      <c r="K4468">
        <v>97</v>
      </c>
      <c r="L4468">
        <v>100</v>
      </c>
      <c r="M4468">
        <v>88</v>
      </c>
      <c r="N4468">
        <v>90</v>
      </c>
      <c r="O4468">
        <v>73</v>
      </c>
      <c r="P4468">
        <v>91</v>
      </c>
      <c r="Q4468">
        <v>94</v>
      </c>
      <c r="R4468">
        <v>84</v>
      </c>
      <c r="T4468" s="34">
        <f>_xlfn.XLOOKUP(B4468,Demog!$A$2:$A$219,Demog!$P$2:$P$219,,,2)</f>
        <v>12392</v>
      </c>
      <c r="U4468" s="34">
        <f t="shared" si="69"/>
        <v>6</v>
      </c>
      <c r="V4468" s="13">
        <f>IF(OR(Table1[[#This Row],[7d_positivity_public]]=0,ISBLANK(Table1[[#This Row],[7d_positivity_public]])),"",(Table1[[#This Row],[7d_positivity_public]]-Table1[[#This Row],[7d_positivity_all]])/Table1[[#This Row],[7d_positivity_public]])</f>
        <v>0.75</v>
      </c>
      <c r="W4468">
        <v>1</v>
      </c>
    </row>
    <row r="4469" spans="1:23" x14ac:dyDescent="0.25">
      <c r="A4469" s="10">
        <v>44491</v>
      </c>
      <c r="B4469">
        <v>3223</v>
      </c>
      <c r="C4469" t="s">
        <v>181</v>
      </c>
      <c r="D4469">
        <v>9</v>
      </c>
      <c r="E4469">
        <v>5</v>
      </c>
      <c r="F4469">
        <v>4</v>
      </c>
      <c r="G4469">
        <v>5</v>
      </c>
      <c r="H4469">
        <v>91</v>
      </c>
      <c r="J4469">
        <v>86</v>
      </c>
      <c r="K4469">
        <v>91</v>
      </c>
      <c r="L4469">
        <v>94</v>
      </c>
      <c r="M4469">
        <v>88</v>
      </c>
      <c r="N4469">
        <v>87</v>
      </c>
      <c r="O4469">
        <v>78</v>
      </c>
      <c r="P4469">
        <v>87</v>
      </c>
      <c r="Q4469">
        <v>89</v>
      </c>
      <c r="R4469">
        <v>85</v>
      </c>
      <c r="T4469" s="34">
        <f>_xlfn.XLOOKUP(B4469,Demog!$A$2:$A$219,Demog!$P$2:$P$219,,,2)</f>
        <v>29180</v>
      </c>
      <c r="U4469" s="34">
        <f t="shared" si="69"/>
        <v>18</v>
      </c>
      <c r="V4469" s="13">
        <f>IF(OR(Table1[[#This Row],[7d_positivity_public]]=0,ISBLANK(Table1[[#This Row],[7d_positivity_public]])),"",(Table1[[#This Row],[7d_positivity_public]]-Table1[[#This Row],[7d_positivity_all]])/Table1[[#This Row],[7d_positivity_public]])</f>
        <v>0.4</v>
      </c>
      <c r="W4469">
        <v>3</v>
      </c>
    </row>
    <row r="4470" spans="1:23" x14ac:dyDescent="0.25">
      <c r="A4470" s="10">
        <v>44491</v>
      </c>
      <c r="B4470">
        <v>3231</v>
      </c>
      <c r="C4470" t="s">
        <v>182</v>
      </c>
      <c r="D4470">
        <v>18</v>
      </c>
      <c r="E4470">
        <v>3</v>
      </c>
      <c r="F4470">
        <v>15</v>
      </c>
      <c r="G4470">
        <v>8</v>
      </c>
      <c r="H4470">
        <v>96</v>
      </c>
      <c r="J4470">
        <v>92</v>
      </c>
      <c r="K4470">
        <v>96</v>
      </c>
      <c r="L4470">
        <v>99</v>
      </c>
      <c r="M4470">
        <v>92</v>
      </c>
      <c r="N4470">
        <v>91</v>
      </c>
      <c r="O4470">
        <v>84</v>
      </c>
      <c r="P4470">
        <v>92</v>
      </c>
      <c r="Q4470">
        <v>94</v>
      </c>
      <c r="R4470">
        <v>89</v>
      </c>
      <c r="T4470" s="34">
        <f>_xlfn.XLOOKUP(B4470,Demog!$A$2:$A$219,Demog!$P$2:$P$219,,,2)</f>
        <v>18027</v>
      </c>
      <c r="U4470" s="34">
        <f t="shared" si="69"/>
        <v>23</v>
      </c>
      <c r="V4470" s="13">
        <f>IF(OR(Table1[[#This Row],[7d_positivity_public]]=0,ISBLANK(Table1[[#This Row],[7d_positivity_public]])),"",(Table1[[#This Row],[7d_positivity_public]]-Table1[[#This Row],[7d_positivity_all]])/Table1[[#This Row],[7d_positivity_public]])</f>
        <v>0.375</v>
      </c>
      <c r="W4470">
        <v>5</v>
      </c>
    </row>
    <row r="4471" spans="1:23" x14ac:dyDescent="0.25">
      <c r="A4471" s="10">
        <v>44491</v>
      </c>
      <c r="B4471">
        <v>3232</v>
      </c>
      <c r="C4471" t="s">
        <v>183</v>
      </c>
      <c r="D4471">
        <v>5</v>
      </c>
      <c r="E4471">
        <v>6</v>
      </c>
      <c r="F4471">
        <v>-1</v>
      </c>
      <c r="G4471">
        <v>4</v>
      </c>
      <c r="H4471">
        <v>95</v>
      </c>
      <c r="J4471">
        <v>92</v>
      </c>
      <c r="K4471">
        <v>95</v>
      </c>
      <c r="L4471">
        <v>97</v>
      </c>
      <c r="M4471">
        <v>93</v>
      </c>
      <c r="N4471">
        <v>91</v>
      </c>
      <c r="O4471">
        <v>88</v>
      </c>
      <c r="P4471">
        <v>91</v>
      </c>
      <c r="Q4471">
        <v>92</v>
      </c>
      <c r="R4471">
        <v>90</v>
      </c>
      <c r="T4471" s="34">
        <f>_xlfn.XLOOKUP(B4471,Demog!$A$2:$A$219,Demog!$P$2:$P$219,,,2)</f>
        <v>34575</v>
      </c>
      <c r="U4471" s="34">
        <f t="shared" si="69"/>
        <v>12</v>
      </c>
      <c r="V4471" s="13">
        <f>IF(OR(Table1[[#This Row],[7d_positivity_public]]=0,ISBLANK(Table1[[#This Row],[7d_positivity_public]])),"",(Table1[[#This Row],[7d_positivity_public]]-Table1[[#This Row],[7d_positivity_all]])/Table1[[#This Row],[7d_positivity_public]])</f>
        <v>0.25</v>
      </c>
      <c r="W4471">
        <v>3</v>
      </c>
    </row>
    <row r="4472" spans="1:23" x14ac:dyDescent="0.25">
      <c r="A4472" s="10">
        <v>44491</v>
      </c>
      <c r="B4472">
        <v>3233</v>
      </c>
      <c r="C4472" t="s">
        <v>184</v>
      </c>
      <c r="D4472">
        <v>4</v>
      </c>
      <c r="E4472">
        <v>5</v>
      </c>
      <c r="F4472">
        <v>-1</v>
      </c>
      <c r="G4472">
        <v>3</v>
      </c>
      <c r="H4472">
        <v>98</v>
      </c>
      <c r="J4472">
        <v>94</v>
      </c>
      <c r="K4472">
        <v>98</v>
      </c>
      <c r="L4472">
        <v>100</v>
      </c>
      <c r="M4472">
        <v>92</v>
      </c>
      <c r="N4472">
        <v>93</v>
      </c>
      <c r="O4472">
        <v>89</v>
      </c>
      <c r="P4472">
        <v>94</v>
      </c>
      <c r="Q4472">
        <v>96</v>
      </c>
      <c r="R4472">
        <v>90</v>
      </c>
      <c r="T4472" s="34">
        <f>_xlfn.XLOOKUP(B4472,Demog!$A$2:$A$219,Demog!$P$2:$P$219,,,2)</f>
        <v>51292</v>
      </c>
      <c r="U4472" s="34">
        <f t="shared" si="69"/>
        <v>14</v>
      </c>
      <c r="V4472" s="13">
        <f>IF(OR(Table1[[#This Row],[7d_positivity_public]]=0,ISBLANK(Table1[[#This Row],[7d_positivity_public]])),"",(Table1[[#This Row],[7d_positivity_public]]-Table1[[#This Row],[7d_positivity_all]])/Table1[[#This Row],[7d_positivity_public]])</f>
        <v>0.33333333333333331</v>
      </c>
      <c r="W4472">
        <v>2</v>
      </c>
    </row>
    <row r="4473" spans="1:23" x14ac:dyDescent="0.25">
      <c r="A4473" s="10">
        <v>44491</v>
      </c>
      <c r="B4473">
        <v>3241</v>
      </c>
      <c r="C4473" t="s">
        <v>185</v>
      </c>
      <c r="D4473">
        <v>5</v>
      </c>
      <c r="E4473">
        <v>1</v>
      </c>
      <c r="F4473">
        <v>4</v>
      </c>
      <c r="G4473">
        <v>3</v>
      </c>
      <c r="H4473">
        <v>89</v>
      </c>
      <c r="J4473">
        <v>91</v>
      </c>
      <c r="K4473">
        <v>89</v>
      </c>
      <c r="L4473">
        <v>91</v>
      </c>
      <c r="M4473">
        <v>88</v>
      </c>
      <c r="N4473">
        <v>86</v>
      </c>
      <c r="O4473">
        <v>86</v>
      </c>
      <c r="P4473">
        <v>86</v>
      </c>
      <c r="Q4473">
        <v>86</v>
      </c>
      <c r="R4473">
        <v>85</v>
      </c>
      <c r="T4473" s="34">
        <f>_xlfn.XLOOKUP(B4473,Demog!$A$2:$A$219,Demog!$P$2:$P$219,,,2)</f>
        <v>37993</v>
      </c>
      <c r="U4473" s="34">
        <f t="shared" si="69"/>
        <v>13</v>
      </c>
      <c r="V4473" s="13">
        <f>IF(OR(Table1[[#This Row],[7d_positivity_public]]=0,ISBLANK(Table1[[#This Row],[7d_positivity_public]])),"",(Table1[[#This Row],[7d_positivity_public]]-Table1[[#This Row],[7d_positivity_all]])/Table1[[#This Row],[7d_positivity_public]])</f>
        <v>0.66666666666666663</v>
      </c>
      <c r="W4473">
        <v>1</v>
      </c>
    </row>
    <row r="4474" spans="1:23" x14ac:dyDescent="0.25">
      <c r="A4474" s="10">
        <v>44491</v>
      </c>
      <c r="B4474">
        <v>3242</v>
      </c>
      <c r="C4474" t="s">
        <v>186</v>
      </c>
      <c r="D4474">
        <v>2</v>
      </c>
      <c r="E4474">
        <v>1</v>
      </c>
      <c r="F4474">
        <v>1</v>
      </c>
      <c r="G4474">
        <v>3</v>
      </c>
      <c r="H4474">
        <v>93</v>
      </c>
      <c r="J4474">
        <v>94</v>
      </c>
      <c r="K4474">
        <v>93</v>
      </c>
      <c r="L4474">
        <v>95</v>
      </c>
      <c r="M4474">
        <v>91</v>
      </c>
      <c r="N4474">
        <v>89</v>
      </c>
      <c r="O4474">
        <v>90</v>
      </c>
      <c r="P4474">
        <v>89</v>
      </c>
      <c r="Q4474">
        <v>89</v>
      </c>
      <c r="R4474">
        <v>89</v>
      </c>
      <c r="T4474" s="34">
        <f>_xlfn.XLOOKUP(B4474,Demog!$A$2:$A$219,Demog!$P$2:$P$219,,,2)</f>
        <v>34483</v>
      </c>
      <c r="U4474" s="34">
        <f t="shared" si="69"/>
        <v>5</v>
      </c>
      <c r="V4474" s="13">
        <f>IF(OR(Table1[[#This Row],[7d_positivity_public]]=0,ISBLANK(Table1[[#This Row],[7d_positivity_public]])),"",(Table1[[#This Row],[7d_positivity_public]]-Table1[[#This Row],[7d_positivity_all]])/Table1[[#This Row],[7d_positivity_public]])</f>
        <v>0.33333333333333331</v>
      </c>
      <c r="W4474">
        <v>2</v>
      </c>
    </row>
    <row r="4475" spans="1:23" x14ac:dyDescent="0.25">
      <c r="A4475" s="10">
        <v>44491</v>
      </c>
      <c r="B4475">
        <v>3243</v>
      </c>
      <c r="C4475" t="s">
        <v>187</v>
      </c>
      <c r="D4475">
        <v>2</v>
      </c>
      <c r="E4475">
        <v>2</v>
      </c>
      <c r="F4475">
        <v>0</v>
      </c>
      <c r="G4475">
        <v>1</v>
      </c>
      <c r="H4475">
        <v>96</v>
      </c>
      <c r="J4475">
        <v>95</v>
      </c>
      <c r="K4475">
        <v>96</v>
      </c>
      <c r="L4475">
        <v>100</v>
      </c>
      <c r="M4475">
        <v>87</v>
      </c>
      <c r="N4475">
        <v>93</v>
      </c>
      <c r="O4475">
        <v>87</v>
      </c>
      <c r="P4475">
        <v>94</v>
      </c>
      <c r="Q4475">
        <v>98</v>
      </c>
      <c r="R4475">
        <v>83</v>
      </c>
      <c r="T4475" s="34">
        <f>_xlfn.XLOOKUP(B4475,Demog!$A$2:$A$219,Demog!$P$2:$P$219,,,2)</f>
        <v>15890</v>
      </c>
      <c r="U4475" s="34">
        <f t="shared" si="69"/>
        <v>2</v>
      </c>
      <c r="V4475" s="13">
        <f>IF(OR(Table1[[#This Row],[7d_positivity_public]]=0,ISBLANK(Table1[[#This Row],[7d_positivity_public]])),"",(Table1[[#This Row],[7d_positivity_public]]-Table1[[#This Row],[7d_positivity_all]])/Table1[[#This Row],[7d_positivity_public]])</f>
        <v>1</v>
      </c>
      <c r="W4475">
        <v>0</v>
      </c>
    </row>
    <row r="4476" spans="1:23" x14ac:dyDescent="0.25">
      <c r="A4476" s="10">
        <v>44491</v>
      </c>
      <c r="B4476">
        <v>3244</v>
      </c>
      <c r="C4476" t="s">
        <v>188</v>
      </c>
      <c r="D4476">
        <v>6</v>
      </c>
      <c r="E4476">
        <v>4</v>
      </c>
      <c r="F4476">
        <v>2</v>
      </c>
      <c r="G4476">
        <v>3</v>
      </c>
      <c r="H4476">
        <v>96</v>
      </c>
      <c r="J4476">
        <v>94</v>
      </c>
      <c r="K4476">
        <v>96</v>
      </c>
      <c r="L4476">
        <v>99</v>
      </c>
      <c r="M4476">
        <v>92</v>
      </c>
      <c r="N4476">
        <v>92</v>
      </c>
      <c r="O4476">
        <v>89</v>
      </c>
      <c r="P4476">
        <v>93</v>
      </c>
      <c r="Q4476">
        <v>95</v>
      </c>
      <c r="R4476">
        <v>90</v>
      </c>
      <c r="T4476" s="34">
        <f>_xlfn.XLOOKUP(B4476,Demog!$A$2:$A$219,Demog!$P$2:$P$219,,,2)</f>
        <v>42812</v>
      </c>
      <c r="U4476" s="34">
        <f t="shared" si="69"/>
        <v>18</v>
      </c>
      <c r="V4476" s="13">
        <f>IF(OR(Table1[[#This Row],[7d_positivity_public]]=0,ISBLANK(Table1[[#This Row],[7d_positivity_public]])),"",(Table1[[#This Row],[7d_positivity_public]]-Table1[[#This Row],[7d_positivity_all]])/Table1[[#This Row],[7d_positivity_public]])</f>
        <v>0.33333333333333331</v>
      </c>
      <c r="W4476">
        <v>2</v>
      </c>
    </row>
    <row r="4477" spans="1:23" x14ac:dyDescent="0.25">
      <c r="A4477" s="10">
        <v>44491</v>
      </c>
      <c r="B4477">
        <v>3251</v>
      </c>
      <c r="C4477" t="s">
        <v>189</v>
      </c>
      <c r="D4477">
        <v>5</v>
      </c>
      <c r="E4477">
        <v>6</v>
      </c>
      <c r="F4477">
        <v>-1</v>
      </c>
      <c r="G4477">
        <v>3</v>
      </c>
      <c r="H4477">
        <v>96</v>
      </c>
      <c r="J4477">
        <v>95</v>
      </c>
      <c r="K4477">
        <v>96</v>
      </c>
      <c r="L4477">
        <v>99</v>
      </c>
      <c r="M4477">
        <v>92</v>
      </c>
      <c r="N4477">
        <v>92</v>
      </c>
      <c r="O4477">
        <v>91</v>
      </c>
      <c r="P4477">
        <v>92</v>
      </c>
      <c r="Q4477">
        <v>94</v>
      </c>
      <c r="R4477">
        <v>90</v>
      </c>
      <c r="T4477" s="34">
        <f>_xlfn.XLOOKUP(B4477,Demog!$A$2:$A$219,Demog!$P$2:$P$219,,,2)</f>
        <v>31755</v>
      </c>
      <c r="U4477" s="34">
        <f t="shared" si="69"/>
        <v>11</v>
      </c>
      <c r="V4477" s="13">
        <f>IF(OR(Table1[[#This Row],[7d_positivity_public]]=0,ISBLANK(Table1[[#This Row],[7d_positivity_public]])),"",(Table1[[#This Row],[7d_positivity_public]]-Table1[[#This Row],[7d_positivity_all]])/Table1[[#This Row],[7d_positivity_public]])</f>
        <v>0.66666666666666663</v>
      </c>
      <c r="W4477">
        <v>1</v>
      </c>
    </row>
    <row r="4478" spans="1:23" x14ac:dyDescent="0.25">
      <c r="A4478" s="10">
        <v>44491</v>
      </c>
      <c r="B4478">
        <v>3252</v>
      </c>
      <c r="C4478" t="s">
        <v>190</v>
      </c>
      <c r="D4478">
        <v>7</v>
      </c>
      <c r="E4478">
        <v>4</v>
      </c>
      <c r="F4478">
        <v>3</v>
      </c>
      <c r="G4478">
        <v>4</v>
      </c>
      <c r="H4478">
        <v>95</v>
      </c>
      <c r="J4478">
        <v>91</v>
      </c>
      <c r="K4478">
        <v>95</v>
      </c>
      <c r="L4478">
        <v>97</v>
      </c>
      <c r="M4478">
        <v>90</v>
      </c>
      <c r="N4478">
        <v>91</v>
      </c>
      <c r="O4478">
        <v>86</v>
      </c>
      <c r="P4478">
        <v>91</v>
      </c>
      <c r="Q4478">
        <v>93</v>
      </c>
      <c r="R4478">
        <v>87</v>
      </c>
      <c r="T4478" s="34">
        <f>_xlfn.XLOOKUP(B4478,Demog!$A$2:$A$219,Demog!$P$2:$P$219,,,2)</f>
        <v>32807</v>
      </c>
      <c r="U4478" s="34">
        <f t="shared" si="69"/>
        <v>16</v>
      </c>
      <c r="V4478" s="13">
        <f>IF(OR(Table1[[#This Row],[7d_positivity_public]]=0,ISBLANK(Table1[[#This Row],[7d_positivity_public]])),"",(Table1[[#This Row],[7d_positivity_public]]-Table1[[#This Row],[7d_positivity_all]])/Table1[[#This Row],[7d_positivity_public]])</f>
        <v>0.5</v>
      </c>
      <c r="W4478">
        <v>2</v>
      </c>
    </row>
    <row r="4479" spans="1:23" x14ac:dyDescent="0.25">
      <c r="A4479" s="10">
        <v>44491</v>
      </c>
      <c r="B4479">
        <v>3253</v>
      </c>
      <c r="C4479" t="s">
        <v>191</v>
      </c>
      <c r="D4479">
        <v>7</v>
      </c>
      <c r="E4479">
        <v>3</v>
      </c>
      <c r="F4479">
        <v>4</v>
      </c>
      <c r="G4479">
        <v>4</v>
      </c>
      <c r="H4479">
        <v>96</v>
      </c>
      <c r="J4479">
        <v>94</v>
      </c>
      <c r="K4479">
        <v>96</v>
      </c>
      <c r="L4479">
        <v>99</v>
      </c>
      <c r="M4479">
        <v>91</v>
      </c>
      <c r="N4479">
        <v>92</v>
      </c>
      <c r="O4479">
        <v>90</v>
      </c>
      <c r="P4479">
        <v>92</v>
      </c>
      <c r="Q4479">
        <v>94</v>
      </c>
      <c r="R4479">
        <v>90</v>
      </c>
      <c r="T4479" s="34">
        <f>_xlfn.XLOOKUP(B4479,Demog!$A$2:$A$219,Demog!$P$2:$P$219,,,2)</f>
        <v>31246</v>
      </c>
      <c r="U4479" s="34">
        <f t="shared" si="69"/>
        <v>15</v>
      </c>
      <c r="V4479" s="13">
        <f>IF(OR(Table1[[#This Row],[7d_positivity_public]]=0,ISBLANK(Table1[[#This Row],[7d_positivity_public]])),"",(Table1[[#This Row],[7d_positivity_public]]-Table1[[#This Row],[7d_positivity_all]])/Table1[[#This Row],[7d_positivity_public]])</f>
        <v>0.25</v>
      </c>
      <c r="W4479">
        <v>3</v>
      </c>
    </row>
    <row r="4480" spans="1:23" x14ac:dyDescent="0.25">
      <c r="A4480" s="10">
        <v>44491</v>
      </c>
      <c r="B4480">
        <v>3261</v>
      </c>
      <c r="C4480" t="s">
        <v>192</v>
      </c>
      <c r="D4480">
        <v>2</v>
      </c>
      <c r="E4480">
        <v>5</v>
      </c>
      <c r="F4480">
        <v>-3</v>
      </c>
      <c r="G4480">
        <v>1</v>
      </c>
      <c r="H4480">
        <v>94</v>
      </c>
      <c r="J4480">
        <v>91</v>
      </c>
      <c r="K4480">
        <v>94</v>
      </c>
      <c r="L4480">
        <v>96</v>
      </c>
      <c r="M4480">
        <v>91</v>
      </c>
      <c r="N4480">
        <v>90</v>
      </c>
      <c r="O4480">
        <v>86</v>
      </c>
      <c r="P4480">
        <v>90</v>
      </c>
      <c r="Q4480">
        <v>91</v>
      </c>
      <c r="R4480">
        <v>89</v>
      </c>
      <c r="T4480" s="34">
        <f>_xlfn.XLOOKUP(B4480,Demog!$A$2:$A$219,Demog!$P$2:$P$219,,,2)</f>
        <v>29561</v>
      </c>
      <c r="U4480" s="34">
        <f t="shared" si="69"/>
        <v>4</v>
      </c>
      <c r="V4480" s="13">
        <f>IF(OR(Table1[[#This Row],[7d_positivity_public]]=0,ISBLANK(Table1[[#This Row],[7d_positivity_public]])),"",(Table1[[#This Row],[7d_positivity_public]]-Table1[[#This Row],[7d_positivity_all]])/Table1[[#This Row],[7d_positivity_public]])</f>
        <v>0</v>
      </c>
      <c r="W4480">
        <v>1</v>
      </c>
    </row>
    <row r="4481" spans="1:23" x14ac:dyDescent="0.25">
      <c r="A4481" s="10">
        <v>44491</v>
      </c>
      <c r="B4481">
        <v>3262</v>
      </c>
      <c r="C4481" t="s">
        <v>193</v>
      </c>
      <c r="D4481">
        <v>2</v>
      </c>
      <c r="E4481">
        <v>6</v>
      </c>
      <c r="F4481">
        <v>-4</v>
      </c>
      <c r="G4481">
        <v>2</v>
      </c>
      <c r="H4481">
        <v>91</v>
      </c>
      <c r="J4481">
        <v>92</v>
      </c>
      <c r="K4481">
        <v>91</v>
      </c>
      <c r="L4481">
        <v>96</v>
      </c>
      <c r="M4481">
        <v>86</v>
      </c>
      <c r="N4481">
        <v>87</v>
      </c>
      <c r="O4481">
        <v>86</v>
      </c>
      <c r="P4481">
        <v>87</v>
      </c>
      <c r="Q4481">
        <v>90</v>
      </c>
      <c r="R4481">
        <v>83</v>
      </c>
      <c r="T4481" s="34">
        <f>_xlfn.XLOOKUP(B4481,Demog!$A$2:$A$219,Demog!$P$2:$P$219,,,2)</f>
        <v>37453</v>
      </c>
      <c r="U4481" s="34">
        <f t="shared" si="69"/>
        <v>5</v>
      </c>
      <c r="V4481" s="13">
        <f>IF(OR(Table1[[#This Row],[7d_positivity_public]]=0,ISBLANK(Table1[[#This Row],[7d_positivity_public]])),"",(Table1[[#This Row],[7d_positivity_public]]-Table1[[#This Row],[7d_positivity_all]])/Table1[[#This Row],[7d_positivity_public]])</f>
        <v>0.5</v>
      </c>
      <c r="W4481">
        <v>1</v>
      </c>
    </row>
    <row r="4482" spans="1:23" x14ac:dyDescent="0.25">
      <c r="A4482" s="10">
        <v>44491</v>
      </c>
      <c r="B4482">
        <v>3263</v>
      </c>
      <c r="C4482" t="s">
        <v>194</v>
      </c>
      <c r="D4482">
        <v>13</v>
      </c>
      <c r="E4482">
        <v>5</v>
      </c>
      <c r="F4482">
        <v>8</v>
      </c>
      <c r="G4482">
        <v>9</v>
      </c>
      <c r="H4482">
        <v>98</v>
      </c>
      <c r="J4482">
        <v>92</v>
      </c>
      <c r="K4482">
        <v>98</v>
      </c>
      <c r="L4482">
        <v>100</v>
      </c>
      <c r="M4482">
        <v>93</v>
      </c>
      <c r="N4482">
        <v>92</v>
      </c>
      <c r="O4482">
        <v>86</v>
      </c>
      <c r="P4482">
        <v>93</v>
      </c>
      <c r="Q4482">
        <v>95</v>
      </c>
      <c r="R4482">
        <v>90</v>
      </c>
      <c r="T4482" s="34">
        <f>_xlfn.XLOOKUP(B4482,Demog!$A$2:$A$219,Demog!$P$2:$P$219,,,2)</f>
        <v>36496</v>
      </c>
      <c r="U4482" s="34">
        <f t="shared" ref="U4482:U4545" si="70">ROUND(T4482*D4482/100000*7,0)</f>
        <v>33</v>
      </c>
      <c r="V4482" s="13">
        <f>IF(OR(Table1[[#This Row],[7d_positivity_public]]=0,ISBLANK(Table1[[#This Row],[7d_positivity_public]])),"",(Table1[[#This Row],[7d_positivity_public]]-Table1[[#This Row],[7d_positivity_all]])/Table1[[#This Row],[7d_positivity_public]])</f>
        <v>0.33333333333333331</v>
      </c>
      <c r="W4482">
        <v>6</v>
      </c>
    </row>
    <row r="4483" spans="1:23" x14ac:dyDescent="0.25">
      <c r="A4483" s="10">
        <v>44491</v>
      </c>
      <c r="B4483">
        <v>3264</v>
      </c>
      <c r="C4483" t="s">
        <v>195</v>
      </c>
      <c r="D4483">
        <v>7</v>
      </c>
      <c r="E4483">
        <v>5</v>
      </c>
      <c r="F4483">
        <v>2</v>
      </c>
      <c r="G4483">
        <v>6</v>
      </c>
      <c r="H4483">
        <v>95</v>
      </c>
      <c r="J4483">
        <v>93</v>
      </c>
      <c r="K4483">
        <v>95</v>
      </c>
      <c r="L4483">
        <v>97</v>
      </c>
      <c r="M4483">
        <v>92</v>
      </c>
      <c r="N4483">
        <v>90</v>
      </c>
      <c r="O4483">
        <v>86</v>
      </c>
      <c r="P4483">
        <v>91</v>
      </c>
      <c r="Q4483">
        <v>92</v>
      </c>
      <c r="R4483">
        <v>90</v>
      </c>
      <c r="T4483" s="34">
        <f>_xlfn.XLOOKUP(B4483,Demog!$A$2:$A$219,Demog!$P$2:$P$219,,,2)</f>
        <v>31065</v>
      </c>
      <c r="U4483" s="34">
        <f t="shared" si="70"/>
        <v>15</v>
      </c>
      <c r="V4483" s="13">
        <f>IF(OR(Table1[[#This Row],[7d_positivity_public]]=0,ISBLANK(Table1[[#This Row],[7d_positivity_public]])),"",(Table1[[#This Row],[7d_positivity_public]]-Table1[[#This Row],[7d_positivity_all]])/Table1[[#This Row],[7d_positivity_public]])</f>
        <v>0.33333333333333331</v>
      </c>
      <c r="W4483">
        <v>4</v>
      </c>
    </row>
    <row r="4484" spans="1:23" x14ac:dyDescent="0.25">
      <c r="A4484" s="10">
        <v>44491</v>
      </c>
      <c r="B4484">
        <v>3311</v>
      </c>
      <c r="C4484" t="s">
        <v>196</v>
      </c>
      <c r="D4484">
        <v>2</v>
      </c>
      <c r="E4484">
        <v>9</v>
      </c>
      <c r="F4484">
        <v>-7</v>
      </c>
      <c r="G4484">
        <v>2</v>
      </c>
      <c r="H4484">
        <v>93</v>
      </c>
      <c r="J4484">
        <v>92</v>
      </c>
      <c r="K4484">
        <v>93</v>
      </c>
      <c r="L4484">
        <v>94</v>
      </c>
      <c r="M4484">
        <v>92</v>
      </c>
      <c r="N4484">
        <v>90</v>
      </c>
      <c r="O4484">
        <v>88</v>
      </c>
      <c r="P4484">
        <v>90</v>
      </c>
      <c r="Q4484">
        <v>90</v>
      </c>
      <c r="R4484">
        <v>90</v>
      </c>
      <c r="T4484" s="34">
        <f>_xlfn.XLOOKUP(B4484,Demog!$A$2:$A$219,Demog!$P$2:$P$219,,,2)</f>
        <v>19230</v>
      </c>
      <c r="U4484" s="34">
        <f t="shared" si="70"/>
        <v>3</v>
      </c>
      <c r="V4484" s="13">
        <f>IF(OR(Table1[[#This Row],[7d_positivity_public]]=0,ISBLANK(Table1[[#This Row],[7d_positivity_public]])),"",(Table1[[#This Row],[7d_positivity_public]]-Table1[[#This Row],[7d_positivity_all]])/Table1[[#This Row],[7d_positivity_public]])</f>
        <v>0.5</v>
      </c>
      <c r="W4484">
        <v>1</v>
      </c>
    </row>
    <row r="4485" spans="1:23" x14ac:dyDescent="0.25">
      <c r="A4485" s="10">
        <v>44491</v>
      </c>
      <c r="B4485">
        <v>3312</v>
      </c>
      <c r="C4485" t="s">
        <v>197</v>
      </c>
      <c r="D4485">
        <v>6</v>
      </c>
      <c r="E4485">
        <v>4</v>
      </c>
      <c r="F4485">
        <v>2</v>
      </c>
      <c r="G4485">
        <v>3</v>
      </c>
      <c r="H4485">
        <v>93</v>
      </c>
      <c r="J4485">
        <v>100</v>
      </c>
      <c r="K4485">
        <v>93</v>
      </c>
      <c r="L4485">
        <v>95</v>
      </c>
      <c r="M4485">
        <v>91</v>
      </c>
      <c r="N4485">
        <v>89</v>
      </c>
      <c r="O4485">
        <v>88</v>
      </c>
      <c r="P4485">
        <v>89</v>
      </c>
      <c r="Q4485">
        <v>90</v>
      </c>
      <c r="R4485">
        <v>88</v>
      </c>
      <c r="T4485" s="34">
        <f>_xlfn.XLOOKUP(B4485,Demog!$A$2:$A$219,Demog!$P$2:$P$219,,,2)</f>
        <v>34244</v>
      </c>
      <c r="U4485" s="34">
        <f t="shared" si="70"/>
        <v>14</v>
      </c>
      <c r="V4485" s="13">
        <f>IF(OR(Table1[[#This Row],[7d_positivity_public]]=0,ISBLANK(Table1[[#This Row],[7d_positivity_public]])),"",(Table1[[#This Row],[7d_positivity_public]]-Table1[[#This Row],[7d_positivity_all]])/Table1[[#This Row],[7d_positivity_public]])</f>
        <v>0.33333333333333331</v>
      </c>
      <c r="W4485">
        <v>2</v>
      </c>
    </row>
    <row r="4486" spans="1:23" x14ac:dyDescent="0.25">
      <c r="A4486" s="10">
        <v>44491</v>
      </c>
      <c r="B4486">
        <v>3313</v>
      </c>
      <c r="C4486" t="s">
        <v>198</v>
      </c>
      <c r="D4486">
        <v>8</v>
      </c>
      <c r="E4486">
        <v>7</v>
      </c>
      <c r="F4486">
        <v>1</v>
      </c>
      <c r="G4486">
        <v>4</v>
      </c>
      <c r="H4486">
        <v>94</v>
      </c>
      <c r="J4486">
        <v>95</v>
      </c>
      <c r="K4486">
        <v>94</v>
      </c>
      <c r="L4486">
        <v>94</v>
      </c>
      <c r="M4486">
        <v>94</v>
      </c>
      <c r="N4486">
        <v>91</v>
      </c>
      <c r="O4486">
        <v>91</v>
      </c>
      <c r="P4486">
        <v>91</v>
      </c>
      <c r="Q4486">
        <v>90</v>
      </c>
      <c r="R4486">
        <v>92</v>
      </c>
      <c r="T4486" s="34">
        <f>_xlfn.XLOOKUP(B4486,Demog!$A$2:$A$219,Demog!$P$2:$P$219,,,2)</f>
        <v>29808</v>
      </c>
      <c r="U4486" s="34">
        <f t="shared" si="70"/>
        <v>17</v>
      </c>
      <c r="V4486" s="13">
        <f>IF(OR(Table1[[#This Row],[7d_positivity_public]]=0,ISBLANK(Table1[[#This Row],[7d_positivity_public]])),"",(Table1[[#This Row],[7d_positivity_public]]-Table1[[#This Row],[7d_positivity_all]])/Table1[[#This Row],[7d_positivity_public]])</f>
        <v>0.25</v>
      </c>
      <c r="W4486">
        <v>3</v>
      </c>
    </row>
    <row r="4487" spans="1:23" x14ac:dyDescent="0.25">
      <c r="A4487" s="10">
        <v>44491</v>
      </c>
      <c r="B4487">
        <v>3314</v>
      </c>
      <c r="C4487" t="s">
        <v>199</v>
      </c>
      <c r="D4487">
        <v>5</v>
      </c>
      <c r="E4487">
        <v>3</v>
      </c>
      <c r="F4487">
        <v>2</v>
      </c>
      <c r="G4487">
        <v>3</v>
      </c>
      <c r="H4487">
        <v>94</v>
      </c>
      <c r="J4487">
        <v>92</v>
      </c>
      <c r="K4487">
        <v>94</v>
      </c>
      <c r="L4487">
        <v>93</v>
      </c>
      <c r="M4487">
        <v>95</v>
      </c>
      <c r="N4487">
        <v>91</v>
      </c>
      <c r="O4487">
        <v>88</v>
      </c>
      <c r="P4487">
        <v>91</v>
      </c>
      <c r="Q4487">
        <v>88</v>
      </c>
      <c r="R4487">
        <v>93</v>
      </c>
      <c r="T4487" s="34">
        <f>_xlfn.XLOOKUP(B4487,Demog!$A$2:$A$219,Demog!$P$2:$P$219,,,2)</f>
        <v>29271</v>
      </c>
      <c r="U4487" s="34">
        <f t="shared" si="70"/>
        <v>10</v>
      </c>
      <c r="V4487" s="13">
        <f>IF(OR(Table1[[#This Row],[7d_positivity_public]]=0,ISBLANK(Table1[[#This Row],[7d_positivity_public]])),"",(Table1[[#This Row],[7d_positivity_public]]-Table1[[#This Row],[7d_positivity_all]])/Table1[[#This Row],[7d_positivity_public]])</f>
        <v>0.33333333333333331</v>
      </c>
      <c r="W4487">
        <v>2</v>
      </c>
    </row>
    <row r="4488" spans="1:23" x14ac:dyDescent="0.25">
      <c r="A4488" s="10">
        <v>44491</v>
      </c>
      <c r="B4488">
        <v>3315</v>
      </c>
      <c r="C4488" t="s">
        <v>200</v>
      </c>
      <c r="D4488">
        <v>2</v>
      </c>
      <c r="E4488">
        <v>5</v>
      </c>
      <c r="F4488">
        <v>-3</v>
      </c>
      <c r="G4488">
        <v>1</v>
      </c>
      <c r="H4488">
        <v>95</v>
      </c>
      <c r="J4488">
        <v>95</v>
      </c>
      <c r="K4488">
        <v>95</v>
      </c>
      <c r="L4488">
        <v>96</v>
      </c>
      <c r="M4488">
        <v>94</v>
      </c>
      <c r="N4488">
        <v>91</v>
      </c>
      <c r="O4488">
        <v>91</v>
      </c>
      <c r="P4488">
        <v>92</v>
      </c>
      <c r="Q4488">
        <v>91</v>
      </c>
      <c r="R4488">
        <v>92</v>
      </c>
      <c r="T4488" s="34">
        <f>_xlfn.XLOOKUP(B4488,Demog!$A$2:$A$219,Demog!$P$2:$P$219,,,2)</f>
        <v>28839</v>
      </c>
      <c r="U4488" s="34">
        <f t="shared" si="70"/>
        <v>4</v>
      </c>
      <c r="V4488" s="13">
        <f>IF(OR(Table1[[#This Row],[7d_positivity_public]]=0,ISBLANK(Table1[[#This Row],[7d_positivity_public]])),"",(Table1[[#This Row],[7d_positivity_public]]-Table1[[#This Row],[7d_positivity_all]])/Table1[[#This Row],[7d_positivity_public]])</f>
        <v>0</v>
      </c>
      <c r="W4488">
        <v>1</v>
      </c>
    </row>
    <row r="4489" spans="1:23" x14ac:dyDescent="0.25">
      <c r="A4489" s="10">
        <v>44491</v>
      </c>
      <c r="B4489">
        <v>3321</v>
      </c>
      <c r="C4489" t="s">
        <v>201</v>
      </c>
      <c r="D4489">
        <v>12</v>
      </c>
      <c r="E4489">
        <v>5</v>
      </c>
      <c r="F4489">
        <v>7</v>
      </c>
      <c r="G4489">
        <v>5</v>
      </c>
      <c r="H4489">
        <v>91</v>
      </c>
      <c r="J4489">
        <v>93</v>
      </c>
      <c r="K4489">
        <v>91</v>
      </c>
      <c r="L4489">
        <v>91</v>
      </c>
      <c r="M4489">
        <v>92</v>
      </c>
      <c r="N4489">
        <v>87</v>
      </c>
      <c r="O4489">
        <v>86</v>
      </c>
      <c r="P4489">
        <v>87</v>
      </c>
      <c r="Q4489">
        <v>84</v>
      </c>
      <c r="R4489">
        <v>89</v>
      </c>
      <c r="T4489" s="34">
        <f>_xlfn.XLOOKUP(B4489,Demog!$A$2:$A$219,Demog!$P$2:$P$219,,,2)</f>
        <v>19412</v>
      </c>
      <c r="U4489" s="34">
        <f t="shared" si="70"/>
        <v>16</v>
      </c>
      <c r="V4489" s="13">
        <f>IF(OR(Table1[[#This Row],[7d_positivity_public]]=0,ISBLANK(Table1[[#This Row],[7d_positivity_public]])),"",(Table1[[#This Row],[7d_positivity_public]]-Table1[[#This Row],[7d_positivity_all]])/Table1[[#This Row],[7d_positivity_public]])</f>
        <v>0.4</v>
      </c>
      <c r="W4489">
        <v>3</v>
      </c>
    </row>
    <row r="4490" spans="1:23" x14ac:dyDescent="0.25">
      <c r="A4490" s="10">
        <v>44491</v>
      </c>
      <c r="B4490">
        <v>3322</v>
      </c>
      <c r="C4490" t="s">
        <v>202</v>
      </c>
      <c r="D4490">
        <v>5</v>
      </c>
      <c r="E4490">
        <v>3</v>
      </c>
      <c r="F4490">
        <v>2</v>
      </c>
      <c r="G4490">
        <v>3</v>
      </c>
      <c r="H4490">
        <v>89</v>
      </c>
      <c r="J4490">
        <v>92</v>
      </c>
      <c r="K4490">
        <v>89</v>
      </c>
      <c r="L4490">
        <v>86</v>
      </c>
      <c r="M4490">
        <v>90</v>
      </c>
      <c r="N4490">
        <v>85</v>
      </c>
      <c r="O4490">
        <v>85</v>
      </c>
      <c r="P4490">
        <v>85</v>
      </c>
      <c r="Q4490">
        <v>81</v>
      </c>
      <c r="R4490">
        <v>88</v>
      </c>
      <c r="T4490" s="34">
        <f>_xlfn.XLOOKUP(B4490,Demog!$A$2:$A$219,Demog!$P$2:$P$219,,,2)</f>
        <v>25992</v>
      </c>
      <c r="U4490" s="34">
        <f t="shared" si="70"/>
        <v>9</v>
      </c>
      <c r="V4490" s="13">
        <f>IF(OR(Table1[[#This Row],[7d_positivity_public]]=0,ISBLANK(Table1[[#This Row],[7d_positivity_public]])),"",(Table1[[#This Row],[7d_positivity_public]]-Table1[[#This Row],[7d_positivity_all]])/Table1[[#This Row],[7d_positivity_public]])</f>
        <v>0.66666666666666663</v>
      </c>
      <c r="W4490">
        <v>1</v>
      </c>
    </row>
    <row r="4491" spans="1:23" x14ac:dyDescent="0.25">
      <c r="A4491" s="10">
        <v>44491</v>
      </c>
      <c r="B4491">
        <v>3323</v>
      </c>
      <c r="C4491" t="s">
        <v>203</v>
      </c>
      <c r="D4491">
        <v>0</v>
      </c>
      <c r="E4491">
        <v>0</v>
      </c>
      <c r="F4491">
        <v>0</v>
      </c>
      <c r="G4491">
        <v>0</v>
      </c>
      <c r="H4491">
        <v>90</v>
      </c>
      <c r="J4491">
        <v>85</v>
      </c>
      <c r="K4491">
        <v>90</v>
      </c>
      <c r="L4491">
        <v>88</v>
      </c>
      <c r="M4491">
        <v>91</v>
      </c>
      <c r="N4491">
        <v>86</v>
      </c>
      <c r="O4491">
        <v>80</v>
      </c>
      <c r="P4491">
        <v>87</v>
      </c>
      <c r="Q4491">
        <v>83</v>
      </c>
      <c r="R4491">
        <v>89</v>
      </c>
      <c r="T4491" s="34">
        <f>_xlfn.XLOOKUP(B4491,Demog!$A$2:$A$219,Demog!$P$2:$P$219,,,2)</f>
        <v>5086</v>
      </c>
      <c r="U4491" s="34">
        <f t="shared" si="70"/>
        <v>0</v>
      </c>
      <c r="V4491" s="13" t="str">
        <f>IF(OR(Table1[[#This Row],[7d_positivity_public]]=0,ISBLANK(Table1[[#This Row],[7d_positivity_public]])),"",(Table1[[#This Row],[7d_positivity_public]]-Table1[[#This Row],[7d_positivity_all]])/Table1[[#This Row],[7d_positivity_public]])</f>
        <v/>
      </c>
      <c r="W4491">
        <v>0</v>
      </c>
    </row>
    <row r="4492" spans="1:23" x14ac:dyDescent="0.25">
      <c r="A4492" s="10">
        <v>44491</v>
      </c>
      <c r="B4492">
        <v>4111</v>
      </c>
      <c r="C4492" t="s">
        <v>204</v>
      </c>
      <c r="D4492">
        <v>7</v>
      </c>
      <c r="E4492">
        <v>9</v>
      </c>
      <c r="F4492">
        <v>-2</v>
      </c>
      <c r="G4492">
        <v>5</v>
      </c>
      <c r="H4492">
        <v>94</v>
      </c>
      <c r="J4492">
        <v>90</v>
      </c>
      <c r="K4492">
        <v>94</v>
      </c>
      <c r="L4492">
        <v>96</v>
      </c>
      <c r="M4492">
        <v>92</v>
      </c>
      <c r="N4492">
        <v>88</v>
      </c>
      <c r="O4492">
        <v>80</v>
      </c>
      <c r="P4492">
        <v>88</v>
      </c>
      <c r="Q4492">
        <v>88</v>
      </c>
      <c r="R4492">
        <v>88</v>
      </c>
      <c r="T4492" s="34">
        <f>_xlfn.XLOOKUP(B4492,Demog!$A$2:$A$219,Demog!$P$2:$P$219,,,2)</f>
        <v>31290</v>
      </c>
      <c r="U4492" s="34">
        <f t="shared" si="70"/>
        <v>15</v>
      </c>
      <c r="V4492" s="13">
        <f>IF(OR(Table1[[#This Row],[7d_positivity_public]]=0,ISBLANK(Table1[[#This Row],[7d_positivity_public]])),"",(Table1[[#This Row],[7d_positivity_public]]-Table1[[#This Row],[7d_positivity_all]])/Table1[[#This Row],[7d_positivity_public]])</f>
        <v>0.4</v>
      </c>
      <c r="W4492">
        <v>3</v>
      </c>
    </row>
    <row r="4493" spans="1:23" x14ac:dyDescent="0.25">
      <c r="A4493" s="10">
        <v>44491</v>
      </c>
      <c r="B4493">
        <v>4112</v>
      </c>
      <c r="C4493" t="s">
        <v>205</v>
      </c>
      <c r="D4493">
        <v>3</v>
      </c>
      <c r="E4493">
        <v>4</v>
      </c>
      <c r="F4493">
        <v>-1</v>
      </c>
      <c r="G4493">
        <v>3</v>
      </c>
      <c r="H4493">
        <v>95</v>
      </c>
      <c r="J4493">
        <v>93</v>
      </c>
      <c r="K4493">
        <v>95</v>
      </c>
      <c r="L4493">
        <v>96</v>
      </c>
      <c r="M4493">
        <v>95</v>
      </c>
      <c r="N4493">
        <v>91</v>
      </c>
      <c r="O4493">
        <v>86</v>
      </c>
      <c r="P4493">
        <v>91</v>
      </c>
      <c r="Q4493">
        <v>90</v>
      </c>
      <c r="R4493">
        <v>92</v>
      </c>
      <c r="T4493" s="34">
        <f>_xlfn.XLOOKUP(B4493,Demog!$A$2:$A$219,Demog!$P$2:$P$219,,,2)</f>
        <v>32057</v>
      </c>
      <c r="U4493" s="34">
        <f t="shared" si="70"/>
        <v>7</v>
      </c>
      <c r="V4493" s="13">
        <f>IF(OR(Table1[[#This Row],[7d_positivity_public]]=0,ISBLANK(Table1[[#This Row],[7d_positivity_public]])),"",(Table1[[#This Row],[7d_positivity_public]]-Table1[[#This Row],[7d_positivity_all]])/Table1[[#This Row],[7d_positivity_public]])</f>
        <v>0.33333333333333331</v>
      </c>
      <c r="W4493">
        <v>2</v>
      </c>
    </row>
    <row r="4494" spans="1:23" x14ac:dyDescent="0.25">
      <c r="A4494" s="10">
        <v>44491</v>
      </c>
      <c r="B4494">
        <v>4113</v>
      </c>
      <c r="C4494" t="s">
        <v>206</v>
      </c>
      <c r="D4494">
        <v>6</v>
      </c>
      <c r="E4494">
        <v>9</v>
      </c>
      <c r="F4494">
        <v>-3</v>
      </c>
      <c r="G4494">
        <v>4</v>
      </c>
      <c r="H4494">
        <v>95</v>
      </c>
      <c r="J4494">
        <v>89</v>
      </c>
      <c r="K4494">
        <v>95</v>
      </c>
      <c r="L4494">
        <v>97</v>
      </c>
      <c r="M4494">
        <v>93</v>
      </c>
      <c r="N4494">
        <v>90</v>
      </c>
      <c r="O4494">
        <v>82</v>
      </c>
      <c r="P4494">
        <v>90</v>
      </c>
      <c r="Q4494">
        <v>91</v>
      </c>
      <c r="R4494">
        <v>90</v>
      </c>
      <c r="T4494" s="34">
        <f>_xlfn.XLOOKUP(B4494,Demog!$A$2:$A$219,Demog!$P$2:$P$219,,,2)</f>
        <v>22445</v>
      </c>
      <c r="U4494" s="34">
        <f t="shared" si="70"/>
        <v>9</v>
      </c>
      <c r="V4494" s="13">
        <f>IF(OR(Table1[[#This Row],[7d_positivity_public]]=0,ISBLANK(Table1[[#This Row],[7d_positivity_public]])),"",(Table1[[#This Row],[7d_positivity_public]]-Table1[[#This Row],[7d_positivity_all]])/Table1[[#This Row],[7d_positivity_public]])</f>
        <v>0.25</v>
      </c>
      <c r="W4494">
        <v>3</v>
      </c>
    </row>
    <row r="4495" spans="1:23" x14ac:dyDescent="0.25">
      <c r="A4495" s="10">
        <v>44491</v>
      </c>
      <c r="B4495">
        <v>4114</v>
      </c>
      <c r="C4495" t="s">
        <v>207</v>
      </c>
      <c r="D4495">
        <v>3</v>
      </c>
      <c r="E4495">
        <v>6</v>
      </c>
      <c r="F4495">
        <v>-3</v>
      </c>
      <c r="G4495">
        <v>3</v>
      </c>
      <c r="H4495">
        <v>97</v>
      </c>
      <c r="J4495">
        <v>100</v>
      </c>
      <c r="K4495">
        <v>96</v>
      </c>
      <c r="L4495">
        <v>96</v>
      </c>
      <c r="M4495">
        <v>97</v>
      </c>
      <c r="N4495">
        <v>94</v>
      </c>
      <c r="O4495">
        <v>96</v>
      </c>
      <c r="P4495">
        <v>94</v>
      </c>
      <c r="Q4495">
        <v>91</v>
      </c>
      <c r="R4495">
        <v>95</v>
      </c>
      <c r="T4495" s="34">
        <f>_xlfn.XLOOKUP(B4495,Demog!$A$2:$A$219,Demog!$P$2:$P$219,,,2)</f>
        <v>18094</v>
      </c>
      <c r="U4495" s="34">
        <f t="shared" si="70"/>
        <v>4</v>
      </c>
      <c r="V4495" s="13">
        <f>IF(OR(Table1[[#This Row],[7d_positivity_public]]=0,ISBLANK(Table1[[#This Row],[7d_positivity_public]])),"",(Table1[[#This Row],[7d_positivity_public]]-Table1[[#This Row],[7d_positivity_all]])/Table1[[#This Row],[7d_positivity_public]])</f>
        <v>0.33333333333333331</v>
      </c>
      <c r="W4495">
        <v>2</v>
      </c>
    </row>
    <row r="4496" spans="1:23" x14ac:dyDescent="0.25">
      <c r="A4496" s="10">
        <v>44491</v>
      </c>
      <c r="B4496">
        <v>4115</v>
      </c>
      <c r="C4496" t="s">
        <v>208</v>
      </c>
      <c r="D4496">
        <v>5</v>
      </c>
      <c r="E4496">
        <v>6</v>
      </c>
      <c r="F4496">
        <v>-1</v>
      </c>
      <c r="G4496">
        <v>4</v>
      </c>
      <c r="H4496">
        <v>98</v>
      </c>
      <c r="J4496">
        <v>100</v>
      </c>
      <c r="K4496">
        <v>98</v>
      </c>
      <c r="L4496">
        <v>100</v>
      </c>
      <c r="M4496">
        <v>95</v>
      </c>
      <c r="N4496">
        <v>94</v>
      </c>
      <c r="O4496">
        <v>93</v>
      </c>
      <c r="P4496">
        <v>94</v>
      </c>
      <c r="Q4496">
        <v>95</v>
      </c>
      <c r="R4496">
        <v>93</v>
      </c>
      <c r="T4496" s="34">
        <f>_xlfn.XLOOKUP(B4496,Demog!$A$2:$A$219,Demog!$P$2:$P$219,,,2)</f>
        <v>38257</v>
      </c>
      <c r="U4496" s="34">
        <f t="shared" si="70"/>
        <v>13</v>
      </c>
      <c r="V4496" s="13">
        <f>IF(OR(Table1[[#This Row],[7d_positivity_public]]=0,ISBLANK(Table1[[#This Row],[7d_positivity_public]])),"",(Table1[[#This Row],[7d_positivity_public]]-Table1[[#This Row],[7d_positivity_all]])/Table1[[#This Row],[7d_positivity_public]])</f>
        <v>0.25</v>
      </c>
      <c r="W4496">
        <v>3</v>
      </c>
    </row>
    <row r="4497" spans="1:23" x14ac:dyDescent="0.25">
      <c r="A4497" s="10">
        <v>44491</v>
      </c>
      <c r="B4497">
        <v>4116</v>
      </c>
      <c r="C4497" t="s">
        <v>209</v>
      </c>
      <c r="D4497">
        <v>6</v>
      </c>
      <c r="E4497">
        <v>4</v>
      </c>
      <c r="F4497">
        <v>2</v>
      </c>
      <c r="G4497">
        <v>4</v>
      </c>
      <c r="H4497">
        <v>95</v>
      </c>
      <c r="J4497">
        <v>97</v>
      </c>
      <c r="K4497">
        <v>95</v>
      </c>
      <c r="L4497">
        <v>96</v>
      </c>
      <c r="M4497">
        <v>94</v>
      </c>
      <c r="N4497">
        <v>91</v>
      </c>
      <c r="O4497">
        <v>90</v>
      </c>
      <c r="P4497">
        <v>91</v>
      </c>
      <c r="Q4497">
        <v>90</v>
      </c>
      <c r="R4497">
        <v>92</v>
      </c>
      <c r="T4497" s="34">
        <f>_xlfn.XLOOKUP(B4497,Demog!$A$2:$A$219,Demog!$P$2:$P$219,,,2)</f>
        <v>24167</v>
      </c>
      <c r="U4497" s="34">
        <f t="shared" si="70"/>
        <v>10</v>
      </c>
      <c r="V4497" s="13">
        <f>IF(OR(Table1[[#This Row],[7d_positivity_public]]=0,ISBLANK(Table1[[#This Row],[7d_positivity_public]])),"",(Table1[[#This Row],[7d_positivity_public]]-Table1[[#This Row],[7d_positivity_all]])/Table1[[#This Row],[7d_positivity_public]])</f>
        <v>0</v>
      </c>
      <c r="W4497">
        <v>4</v>
      </c>
    </row>
    <row r="4498" spans="1:23" x14ac:dyDescent="0.25">
      <c r="A4498" s="10">
        <v>44491</v>
      </c>
      <c r="B4498">
        <v>4117</v>
      </c>
      <c r="C4498" t="s">
        <v>210</v>
      </c>
      <c r="D4498">
        <v>8</v>
      </c>
      <c r="E4498">
        <v>6</v>
      </c>
      <c r="F4498">
        <v>2</v>
      </c>
      <c r="G4498">
        <v>6</v>
      </c>
      <c r="H4498">
        <v>94</v>
      </c>
      <c r="J4498">
        <v>91</v>
      </c>
      <c r="K4498">
        <v>94</v>
      </c>
      <c r="L4498">
        <v>94</v>
      </c>
      <c r="M4498">
        <v>94</v>
      </c>
      <c r="N4498">
        <v>89</v>
      </c>
      <c r="O4498">
        <v>85</v>
      </c>
      <c r="P4498">
        <v>89</v>
      </c>
      <c r="Q4498">
        <v>87</v>
      </c>
      <c r="R4498">
        <v>91</v>
      </c>
      <c r="T4498" s="34">
        <f>_xlfn.XLOOKUP(B4498,Demog!$A$2:$A$219,Demog!$P$2:$P$219,,,2)</f>
        <v>29704</v>
      </c>
      <c r="U4498" s="34">
        <f t="shared" si="70"/>
        <v>17</v>
      </c>
      <c r="V4498" s="13">
        <f>IF(OR(Table1[[#This Row],[7d_positivity_public]]=0,ISBLANK(Table1[[#This Row],[7d_positivity_public]])),"",(Table1[[#This Row],[7d_positivity_public]]-Table1[[#This Row],[7d_positivity_all]])/Table1[[#This Row],[7d_positivity_public]])</f>
        <v>0.16666666666666666</v>
      </c>
      <c r="W4498">
        <v>5</v>
      </c>
    </row>
    <row r="4499" spans="1:23" x14ac:dyDescent="0.25">
      <c r="A4499" s="10">
        <v>44491</v>
      </c>
      <c r="B4499">
        <v>4118</v>
      </c>
      <c r="C4499" t="s">
        <v>211</v>
      </c>
      <c r="D4499">
        <v>4</v>
      </c>
      <c r="E4499">
        <v>5</v>
      </c>
      <c r="F4499">
        <v>-1</v>
      </c>
      <c r="G4499">
        <v>2</v>
      </c>
      <c r="H4499">
        <v>93</v>
      </c>
      <c r="J4499">
        <v>91</v>
      </c>
      <c r="K4499">
        <v>93</v>
      </c>
      <c r="L4499">
        <v>92</v>
      </c>
      <c r="M4499">
        <v>94</v>
      </c>
      <c r="N4499">
        <v>89</v>
      </c>
      <c r="O4499">
        <v>82</v>
      </c>
      <c r="P4499">
        <v>89</v>
      </c>
      <c r="Q4499">
        <v>86</v>
      </c>
      <c r="R4499">
        <v>92</v>
      </c>
      <c r="T4499" s="34">
        <f>_xlfn.XLOOKUP(B4499,Demog!$A$2:$A$219,Demog!$P$2:$P$219,,,2)</f>
        <v>10408</v>
      </c>
      <c r="U4499" s="34">
        <f t="shared" si="70"/>
        <v>3</v>
      </c>
      <c r="V4499" s="13">
        <f>IF(OR(Table1[[#This Row],[7d_positivity_public]]=0,ISBLANK(Table1[[#This Row],[7d_positivity_public]])),"",(Table1[[#This Row],[7d_positivity_public]]-Table1[[#This Row],[7d_positivity_all]])/Table1[[#This Row],[7d_positivity_public]])</f>
        <v>0.5</v>
      </c>
      <c r="W4499">
        <v>1</v>
      </c>
    </row>
    <row r="4500" spans="1:23" x14ac:dyDescent="0.25">
      <c r="A4500" s="10">
        <v>44491</v>
      </c>
      <c r="B4500">
        <v>4119</v>
      </c>
      <c r="C4500" t="s">
        <v>212</v>
      </c>
      <c r="D4500">
        <v>7</v>
      </c>
      <c r="E4500">
        <v>7</v>
      </c>
      <c r="F4500">
        <v>0</v>
      </c>
      <c r="G4500">
        <v>5</v>
      </c>
      <c r="H4500">
        <v>91</v>
      </c>
      <c r="J4500">
        <v>88</v>
      </c>
      <c r="K4500">
        <v>91</v>
      </c>
      <c r="L4500">
        <v>90</v>
      </c>
      <c r="M4500">
        <v>92</v>
      </c>
      <c r="N4500">
        <v>86</v>
      </c>
      <c r="O4500">
        <v>79</v>
      </c>
      <c r="P4500">
        <v>87</v>
      </c>
      <c r="Q4500">
        <v>84</v>
      </c>
      <c r="R4500">
        <v>89</v>
      </c>
      <c r="T4500" s="34">
        <f>_xlfn.XLOOKUP(B4500,Demog!$A$2:$A$219,Demog!$P$2:$P$219,,,2)</f>
        <v>19497</v>
      </c>
      <c r="U4500" s="34">
        <f t="shared" si="70"/>
        <v>10</v>
      </c>
      <c r="V4500" s="13">
        <f>IF(OR(Table1[[#This Row],[7d_positivity_public]]=0,ISBLANK(Table1[[#This Row],[7d_positivity_public]])),"",(Table1[[#This Row],[7d_positivity_public]]-Table1[[#This Row],[7d_positivity_all]])/Table1[[#This Row],[7d_positivity_public]])</f>
        <v>0.2</v>
      </c>
      <c r="W4500">
        <v>4</v>
      </c>
    </row>
    <row r="4501" spans="1:23" x14ac:dyDescent="0.25">
      <c r="A4501" s="10">
        <v>44491</v>
      </c>
      <c r="B4501">
        <v>4121</v>
      </c>
      <c r="C4501" t="s">
        <v>213</v>
      </c>
      <c r="D4501">
        <v>5</v>
      </c>
      <c r="E4501">
        <v>11</v>
      </c>
      <c r="F4501">
        <v>-6</v>
      </c>
      <c r="G4501">
        <v>3</v>
      </c>
      <c r="H4501">
        <v>92</v>
      </c>
      <c r="J4501">
        <v>89</v>
      </c>
      <c r="K4501">
        <v>92</v>
      </c>
      <c r="L4501">
        <v>89</v>
      </c>
      <c r="M4501">
        <v>94</v>
      </c>
      <c r="N4501">
        <v>87</v>
      </c>
      <c r="O4501">
        <v>80</v>
      </c>
      <c r="P4501">
        <v>87</v>
      </c>
      <c r="Q4501">
        <v>82</v>
      </c>
      <c r="R4501">
        <v>92</v>
      </c>
      <c r="T4501" s="34">
        <f>_xlfn.XLOOKUP(B4501,Demog!$A$2:$A$219,Demog!$P$2:$P$219,,,2)</f>
        <v>16859</v>
      </c>
      <c r="U4501" s="34">
        <f t="shared" si="70"/>
        <v>6</v>
      </c>
      <c r="V4501" s="13">
        <f>IF(OR(Table1[[#This Row],[7d_positivity_public]]=0,ISBLANK(Table1[[#This Row],[7d_positivity_public]])),"",(Table1[[#This Row],[7d_positivity_public]]-Table1[[#This Row],[7d_positivity_all]])/Table1[[#This Row],[7d_positivity_public]])</f>
        <v>0</v>
      </c>
      <c r="W4501">
        <v>3</v>
      </c>
    </row>
    <row r="4502" spans="1:23" x14ac:dyDescent="0.25">
      <c r="A4502" s="10">
        <v>44491</v>
      </c>
      <c r="B4502">
        <v>4122</v>
      </c>
      <c r="C4502" t="s">
        <v>214</v>
      </c>
      <c r="D4502">
        <v>2</v>
      </c>
      <c r="E4502">
        <v>2</v>
      </c>
      <c r="F4502">
        <v>0</v>
      </c>
      <c r="G4502">
        <v>1</v>
      </c>
      <c r="H4502">
        <v>92</v>
      </c>
      <c r="J4502">
        <v>100</v>
      </c>
      <c r="K4502">
        <v>91</v>
      </c>
      <c r="L4502">
        <v>88</v>
      </c>
      <c r="M4502">
        <v>94</v>
      </c>
      <c r="N4502">
        <v>86</v>
      </c>
      <c r="O4502">
        <v>91</v>
      </c>
      <c r="P4502">
        <v>86</v>
      </c>
      <c r="Q4502">
        <v>78</v>
      </c>
      <c r="R4502">
        <v>91</v>
      </c>
      <c r="T4502" s="34">
        <f>_xlfn.XLOOKUP(B4502,Demog!$A$2:$A$219,Demog!$P$2:$P$219,,,2)</f>
        <v>4837</v>
      </c>
      <c r="U4502" s="34">
        <f t="shared" si="70"/>
        <v>1</v>
      </c>
      <c r="V4502" s="13">
        <f>IF(OR(Table1[[#This Row],[7d_positivity_public]]=0,ISBLANK(Table1[[#This Row],[7d_positivity_public]])),"",(Table1[[#This Row],[7d_positivity_public]]-Table1[[#This Row],[7d_positivity_all]])/Table1[[#This Row],[7d_positivity_public]])</f>
        <v>0</v>
      </c>
      <c r="W4502">
        <v>1</v>
      </c>
    </row>
    <row r="4503" spans="1:23" x14ac:dyDescent="0.25">
      <c r="A4503" s="10">
        <v>44491</v>
      </c>
      <c r="B4503">
        <v>4123</v>
      </c>
      <c r="C4503" t="s">
        <v>215</v>
      </c>
      <c r="D4503">
        <v>4</v>
      </c>
      <c r="E4503">
        <v>6</v>
      </c>
      <c r="F4503">
        <v>-2</v>
      </c>
      <c r="G4503">
        <v>3</v>
      </c>
      <c r="H4503">
        <v>93</v>
      </c>
      <c r="J4503">
        <v>92</v>
      </c>
      <c r="K4503">
        <v>93</v>
      </c>
      <c r="L4503">
        <v>93</v>
      </c>
      <c r="M4503">
        <v>94</v>
      </c>
      <c r="N4503">
        <v>88</v>
      </c>
      <c r="O4503">
        <v>83</v>
      </c>
      <c r="P4503">
        <v>88</v>
      </c>
      <c r="Q4503">
        <v>85</v>
      </c>
      <c r="R4503">
        <v>91</v>
      </c>
      <c r="T4503" s="34">
        <f>_xlfn.XLOOKUP(B4503,Demog!$A$2:$A$219,Demog!$P$2:$P$219,,,2)</f>
        <v>37985</v>
      </c>
      <c r="U4503" s="34">
        <f t="shared" si="70"/>
        <v>11</v>
      </c>
      <c r="V4503" s="13">
        <f>IF(OR(Table1[[#This Row],[7d_positivity_public]]=0,ISBLANK(Table1[[#This Row],[7d_positivity_public]])),"",(Table1[[#This Row],[7d_positivity_public]]-Table1[[#This Row],[7d_positivity_all]])/Table1[[#This Row],[7d_positivity_public]])</f>
        <v>0.33333333333333331</v>
      </c>
      <c r="W4503">
        <v>2</v>
      </c>
    </row>
    <row r="4504" spans="1:23" x14ac:dyDescent="0.25">
      <c r="A4504" s="10">
        <v>44491</v>
      </c>
      <c r="B4504">
        <v>4124</v>
      </c>
      <c r="C4504" t="s">
        <v>216</v>
      </c>
      <c r="D4504">
        <v>7</v>
      </c>
      <c r="E4504">
        <v>9</v>
      </c>
      <c r="F4504">
        <v>-2</v>
      </c>
      <c r="G4504">
        <v>6</v>
      </c>
      <c r="H4504">
        <v>88</v>
      </c>
      <c r="J4504">
        <v>86</v>
      </c>
      <c r="K4504">
        <v>88</v>
      </c>
      <c r="L4504">
        <v>84</v>
      </c>
      <c r="M4504">
        <v>92</v>
      </c>
      <c r="N4504">
        <v>82</v>
      </c>
      <c r="O4504">
        <v>75</v>
      </c>
      <c r="P4504">
        <v>82</v>
      </c>
      <c r="Q4504">
        <v>75</v>
      </c>
      <c r="R4504">
        <v>89</v>
      </c>
      <c r="T4504" s="34">
        <f>_xlfn.XLOOKUP(B4504,Demog!$A$2:$A$219,Demog!$P$2:$P$219,,,2)</f>
        <v>14894</v>
      </c>
      <c r="U4504" s="34">
        <f t="shared" si="70"/>
        <v>7</v>
      </c>
      <c r="V4504" s="13">
        <f>IF(OR(Table1[[#This Row],[7d_positivity_public]]=0,ISBLANK(Table1[[#This Row],[7d_positivity_public]])),"",(Table1[[#This Row],[7d_positivity_public]]-Table1[[#This Row],[7d_positivity_all]])/Table1[[#This Row],[7d_positivity_public]])</f>
        <v>0.16666666666666666</v>
      </c>
      <c r="W4504">
        <v>5</v>
      </c>
    </row>
    <row r="4505" spans="1:23" x14ac:dyDescent="0.25">
      <c r="A4505" s="10">
        <v>44491</v>
      </c>
      <c r="B4505">
        <v>4125</v>
      </c>
      <c r="C4505" t="s">
        <v>217</v>
      </c>
      <c r="D4505">
        <v>0</v>
      </c>
      <c r="E4505">
        <v>4</v>
      </c>
      <c r="F4505">
        <v>-4</v>
      </c>
      <c r="G4505">
        <v>0</v>
      </c>
      <c r="H4505">
        <v>83</v>
      </c>
      <c r="J4505">
        <v>79</v>
      </c>
      <c r="K4505">
        <v>84</v>
      </c>
      <c r="L4505">
        <v>77</v>
      </c>
      <c r="M4505">
        <v>89</v>
      </c>
      <c r="N4505">
        <v>77</v>
      </c>
      <c r="O4505">
        <v>67</v>
      </c>
      <c r="P4505">
        <v>78</v>
      </c>
      <c r="Q4505">
        <v>68</v>
      </c>
      <c r="R4505">
        <v>86</v>
      </c>
      <c r="T4505" s="34">
        <f>_xlfn.XLOOKUP(B4505,Demog!$A$2:$A$219,Demog!$P$2:$P$219,,,2)</f>
        <v>2885</v>
      </c>
      <c r="U4505" s="34">
        <f t="shared" si="70"/>
        <v>0</v>
      </c>
      <c r="V4505" s="13" t="str">
        <f>IF(OR(Table1[[#This Row],[7d_positivity_public]]=0,ISBLANK(Table1[[#This Row],[7d_positivity_public]])),"",(Table1[[#This Row],[7d_positivity_public]]-Table1[[#This Row],[7d_positivity_all]])/Table1[[#This Row],[7d_positivity_public]])</f>
        <v/>
      </c>
      <c r="W4505">
        <v>0</v>
      </c>
    </row>
    <row r="4506" spans="1:23" x14ac:dyDescent="0.25">
      <c r="A4506" s="10">
        <v>44491</v>
      </c>
      <c r="B4506">
        <v>4131</v>
      </c>
      <c r="C4506" t="s">
        <v>218</v>
      </c>
      <c r="D4506">
        <v>6</v>
      </c>
      <c r="E4506">
        <v>4</v>
      </c>
      <c r="F4506">
        <v>2</v>
      </c>
      <c r="G4506">
        <v>4</v>
      </c>
      <c r="H4506">
        <v>95</v>
      </c>
      <c r="J4506">
        <v>98</v>
      </c>
      <c r="K4506">
        <v>95</v>
      </c>
      <c r="L4506">
        <v>93</v>
      </c>
      <c r="M4506">
        <v>96</v>
      </c>
      <c r="N4506">
        <v>92</v>
      </c>
      <c r="O4506">
        <v>92</v>
      </c>
      <c r="P4506">
        <v>92</v>
      </c>
      <c r="Q4506">
        <v>89</v>
      </c>
      <c r="R4506">
        <v>94</v>
      </c>
      <c r="T4506" s="34">
        <f>_xlfn.XLOOKUP(B4506,Demog!$A$2:$A$219,Demog!$P$2:$P$219,,,2)</f>
        <v>22020</v>
      </c>
      <c r="U4506" s="34">
        <f t="shared" si="70"/>
        <v>9</v>
      </c>
      <c r="V4506" s="13">
        <f>IF(OR(Table1[[#This Row],[7d_positivity_public]]=0,ISBLANK(Table1[[#This Row],[7d_positivity_public]])),"",(Table1[[#This Row],[7d_positivity_public]]-Table1[[#This Row],[7d_positivity_all]])/Table1[[#This Row],[7d_positivity_public]])</f>
        <v>0.25</v>
      </c>
      <c r="W4506">
        <v>3</v>
      </c>
    </row>
    <row r="4507" spans="1:23" x14ac:dyDescent="0.25">
      <c r="A4507" s="10">
        <v>44491</v>
      </c>
      <c r="B4507">
        <v>4132</v>
      </c>
      <c r="C4507" t="s">
        <v>219</v>
      </c>
      <c r="D4507">
        <v>5</v>
      </c>
      <c r="E4507">
        <v>5</v>
      </c>
      <c r="F4507">
        <v>0</v>
      </c>
      <c r="G4507">
        <v>4</v>
      </c>
      <c r="H4507">
        <v>94</v>
      </c>
      <c r="J4507">
        <v>93</v>
      </c>
      <c r="K4507">
        <v>94</v>
      </c>
      <c r="L4507">
        <v>92</v>
      </c>
      <c r="M4507">
        <v>95</v>
      </c>
      <c r="N4507">
        <v>90</v>
      </c>
      <c r="O4507">
        <v>87</v>
      </c>
      <c r="P4507">
        <v>90</v>
      </c>
      <c r="Q4507">
        <v>86</v>
      </c>
      <c r="R4507">
        <v>93</v>
      </c>
      <c r="T4507" s="34">
        <f>_xlfn.XLOOKUP(B4507,Demog!$A$2:$A$219,Demog!$P$2:$P$219,,,2)</f>
        <v>19325</v>
      </c>
      <c r="U4507" s="34">
        <f t="shared" si="70"/>
        <v>7</v>
      </c>
      <c r="V4507" s="13">
        <f>IF(OR(Table1[[#This Row],[7d_positivity_public]]=0,ISBLANK(Table1[[#This Row],[7d_positivity_public]])),"",(Table1[[#This Row],[7d_positivity_public]]-Table1[[#This Row],[7d_positivity_all]])/Table1[[#This Row],[7d_positivity_public]])</f>
        <v>0.25</v>
      </c>
      <c r="W4507">
        <v>3</v>
      </c>
    </row>
    <row r="4508" spans="1:23" x14ac:dyDescent="0.25">
      <c r="A4508" s="10">
        <v>44491</v>
      </c>
      <c r="B4508">
        <v>4133</v>
      </c>
      <c r="C4508" t="s">
        <v>220</v>
      </c>
      <c r="D4508">
        <v>2</v>
      </c>
      <c r="E4508">
        <v>6</v>
      </c>
      <c r="F4508">
        <v>-4</v>
      </c>
      <c r="G4508">
        <v>2</v>
      </c>
      <c r="H4508">
        <v>94</v>
      </c>
      <c r="J4508">
        <v>93</v>
      </c>
      <c r="K4508">
        <v>94</v>
      </c>
      <c r="L4508">
        <v>90</v>
      </c>
      <c r="M4508">
        <v>96</v>
      </c>
      <c r="N4508">
        <v>91</v>
      </c>
      <c r="O4508">
        <v>86</v>
      </c>
      <c r="P4508">
        <v>91</v>
      </c>
      <c r="Q4508">
        <v>85</v>
      </c>
      <c r="R4508">
        <v>94</v>
      </c>
      <c r="T4508" s="34">
        <f>_xlfn.XLOOKUP(B4508,Demog!$A$2:$A$219,Demog!$P$2:$P$219,,,2)</f>
        <v>11675</v>
      </c>
      <c r="U4508" s="34">
        <f t="shared" si="70"/>
        <v>2</v>
      </c>
      <c r="V4508" s="13">
        <f>IF(OR(Table1[[#This Row],[7d_positivity_public]]=0,ISBLANK(Table1[[#This Row],[7d_positivity_public]])),"",(Table1[[#This Row],[7d_positivity_public]]-Table1[[#This Row],[7d_positivity_all]])/Table1[[#This Row],[7d_positivity_public]])</f>
        <v>0</v>
      </c>
      <c r="W4508">
        <v>2</v>
      </c>
    </row>
    <row r="4509" spans="1:23" x14ac:dyDescent="0.25">
      <c r="A4509" s="10">
        <v>44491</v>
      </c>
      <c r="B4509">
        <v>4134</v>
      </c>
      <c r="C4509" t="s">
        <v>221</v>
      </c>
      <c r="D4509">
        <v>3</v>
      </c>
      <c r="E4509">
        <v>3</v>
      </c>
      <c r="F4509">
        <v>0</v>
      </c>
      <c r="G4509">
        <v>3</v>
      </c>
      <c r="H4509">
        <v>95</v>
      </c>
      <c r="J4509">
        <v>94</v>
      </c>
      <c r="K4509">
        <v>95</v>
      </c>
      <c r="L4509">
        <v>94</v>
      </c>
      <c r="M4509">
        <v>96</v>
      </c>
      <c r="N4509">
        <v>92</v>
      </c>
      <c r="O4509">
        <v>87</v>
      </c>
      <c r="P4509">
        <v>92</v>
      </c>
      <c r="Q4509">
        <v>88</v>
      </c>
      <c r="R4509">
        <v>94</v>
      </c>
      <c r="T4509" s="34">
        <f>_xlfn.XLOOKUP(B4509,Demog!$A$2:$A$219,Demog!$P$2:$P$219,,,2)</f>
        <v>11672</v>
      </c>
      <c r="U4509" s="34">
        <f t="shared" si="70"/>
        <v>2</v>
      </c>
      <c r="V4509" s="13">
        <f>IF(OR(Table1[[#This Row],[7d_positivity_public]]=0,ISBLANK(Table1[[#This Row],[7d_positivity_public]])),"",(Table1[[#This Row],[7d_positivity_public]]-Table1[[#This Row],[7d_positivity_all]])/Table1[[#This Row],[7d_positivity_public]])</f>
        <v>0.33333333333333331</v>
      </c>
      <c r="W4509">
        <v>2</v>
      </c>
    </row>
    <row r="4510" spans="1:23" x14ac:dyDescent="0.25">
      <c r="A4510" s="10">
        <v>44491</v>
      </c>
      <c r="B4510">
        <v>4141</v>
      </c>
      <c r="C4510" t="s">
        <v>222</v>
      </c>
      <c r="D4510">
        <v>9</v>
      </c>
      <c r="E4510">
        <v>24</v>
      </c>
      <c r="F4510">
        <v>-15</v>
      </c>
      <c r="G4510">
        <v>4</v>
      </c>
      <c r="H4510">
        <v>83</v>
      </c>
      <c r="J4510">
        <v>78</v>
      </c>
      <c r="K4510">
        <v>83</v>
      </c>
      <c r="L4510">
        <v>73</v>
      </c>
      <c r="M4510">
        <v>89</v>
      </c>
      <c r="N4510">
        <v>78</v>
      </c>
      <c r="O4510">
        <v>67</v>
      </c>
      <c r="P4510">
        <v>78</v>
      </c>
      <c r="Q4510">
        <v>65</v>
      </c>
      <c r="R4510">
        <v>86</v>
      </c>
      <c r="T4510" s="34">
        <f>_xlfn.XLOOKUP(B4510,Demog!$A$2:$A$219,Demog!$P$2:$P$219,,,2)</f>
        <v>10557</v>
      </c>
      <c r="U4510" s="34">
        <f t="shared" si="70"/>
        <v>7</v>
      </c>
      <c r="V4510" s="13">
        <f>IF(OR(Table1[[#This Row],[7d_positivity_public]]=0,ISBLANK(Table1[[#This Row],[7d_positivity_public]])),"",(Table1[[#This Row],[7d_positivity_public]]-Table1[[#This Row],[7d_positivity_all]])/Table1[[#This Row],[7d_positivity_public]])</f>
        <v>0</v>
      </c>
      <c r="W4510">
        <v>4</v>
      </c>
    </row>
    <row r="4511" spans="1:23" x14ac:dyDescent="0.25">
      <c r="A4511" s="10">
        <v>44491</v>
      </c>
      <c r="B4511">
        <v>4142</v>
      </c>
      <c r="C4511" t="s">
        <v>223</v>
      </c>
      <c r="D4511">
        <v>0</v>
      </c>
      <c r="E4511">
        <v>0</v>
      </c>
      <c r="F4511">
        <v>0</v>
      </c>
      <c r="G4511">
        <v>0</v>
      </c>
      <c r="H4511">
        <v>94</v>
      </c>
      <c r="J4511">
        <v>88</v>
      </c>
      <c r="K4511">
        <v>95</v>
      </c>
      <c r="L4511">
        <v>92</v>
      </c>
      <c r="M4511">
        <v>95</v>
      </c>
      <c r="N4511">
        <v>91</v>
      </c>
      <c r="O4511">
        <v>80</v>
      </c>
      <c r="P4511">
        <v>91</v>
      </c>
      <c r="Q4511">
        <v>86</v>
      </c>
      <c r="R4511">
        <v>93</v>
      </c>
      <c r="T4511" s="34">
        <f>_xlfn.XLOOKUP(B4511,Demog!$A$2:$A$219,Demog!$P$2:$P$219,,,2)</f>
        <v>4732</v>
      </c>
      <c r="U4511" s="34">
        <f t="shared" si="70"/>
        <v>0</v>
      </c>
      <c r="V4511" s="13" t="str">
        <f>IF(OR(Table1[[#This Row],[7d_positivity_public]]=0,ISBLANK(Table1[[#This Row],[7d_positivity_public]])),"",(Table1[[#This Row],[7d_positivity_public]]-Table1[[#This Row],[7d_positivity_all]])/Table1[[#This Row],[7d_positivity_public]])</f>
        <v/>
      </c>
      <c r="W4511">
        <v>0</v>
      </c>
    </row>
    <row r="4512" spans="1:23" x14ac:dyDescent="0.25">
      <c r="A4512" s="10">
        <v>44491</v>
      </c>
      <c r="B4512">
        <v>4211</v>
      </c>
      <c r="C4512" t="s">
        <v>224</v>
      </c>
      <c r="D4512">
        <v>7</v>
      </c>
      <c r="E4512">
        <v>14</v>
      </c>
      <c r="F4512">
        <v>-7</v>
      </c>
      <c r="G4512">
        <v>4</v>
      </c>
      <c r="H4512">
        <v>88</v>
      </c>
      <c r="J4512">
        <v>90</v>
      </c>
      <c r="K4512">
        <v>88</v>
      </c>
      <c r="L4512">
        <v>83</v>
      </c>
      <c r="M4512">
        <v>92</v>
      </c>
      <c r="N4512">
        <v>83</v>
      </c>
      <c r="O4512">
        <v>79</v>
      </c>
      <c r="P4512">
        <v>83</v>
      </c>
      <c r="Q4512">
        <v>74</v>
      </c>
      <c r="R4512">
        <v>89</v>
      </c>
      <c r="T4512" s="34">
        <f>_xlfn.XLOOKUP(B4512,Demog!$A$2:$A$219,Demog!$P$2:$P$219,,,2)</f>
        <v>17780</v>
      </c>
      <c r="U4512" s="34">
        <f t="shared" si="70"/>
        <v>9</v>
      </c>
      <c r="V4512" s="13">
        <f>IF(OR(Table1[[#This Row],[7d_positivity_public]]=0,ISBLANK(Table1[[#This Row],[7d_positivity_public]])),"",(Table1[[#This Row],[7d_positivity_public]]-Table1[[#This Row],[7d_positivity_all]])/Table1[[#This Row],[7d_positivity_public]])</f>
        <v>0</v>
      </c>
      <c r="W4512">
        <v>4</v>
      </c>
    </row>
    <row r="4513" spans="1:23" x14ac:dyDescent="0.25">
      <c r="A4513" s="10">
        <v>44491</v>
      </c>
      <c r="B4513">
        <v>4212</v>
      </c>
      <c r="C4513" t="s">
        <v>225</v>
      </c>
      <c r="D4513">
        <v>12</v>
      </c>
      <c r="E4513">
        <v>15</v>
      </c>
      <c r="F4513">
        <v>-3</v>
      </c>
      <c r="G4513">
        <v>7</v>
      </c>
      <c r="H4513">
        <v>86</v>
      </c>
      <c r="J4513">
        <v>82</v>
      </c>
      <c r="K4513">
        <v>86</v>
      </c>
      <c r="L4513">
        <v>80</v>
      </c>
      <c r="M4513">
        <v>91</v>
      </c>
      <c r="N4513">
        <v>79</v>
      </c>
      <c r="O4513">
        <v>70</v>
      </c>
      <c r="P4513">
        <v>80</v>
      </c>
      <c r="Q4513">
        <v>70</v>
      </c>
      <c r="R4513">
        <v>87</v>
      </c>
      <c r="T4513" s="34">
        <f>_xlfn.XLOOKUP(B4513,Demog!$A$2:$A$219,Demog!$P$2:$P$219,,,2)</f>
        <v>40598</v>
      </c>
      <c r="U4513" s="34">
        <f t="shared" si="70"/>
        <v>34</v>
      </c>
      <c r="V4513" s="13">
        <f>IF(OR(Table1[[#This Row],[7d_positivity_public]]=0,ISBLANK(Table1[[#This Row],[7d_positivity_public]])),"",(Table1[[#This Row],[7d_positivity_public]]-Table1[[#This Row],[7d_positivity_all]])/Table1[[#This Row],[7d_positivity_public]])</f>
        <v>0.14285714285714285</v>
      </c>
      <c r="W4513">
        <v>6</v>
      </c>
    </row>
    <row r="4514" spans="1:23" x14ac:dyDescent="0.25">
      <c r="A4514" s="10">
        <v>44495</v>
      </c>
      <c r="B4514">
        <v>1260</v>
      </c>
      <c r="C4514" t="s">
        <v>83</v>
      </c>
      <c r="D4514">
        <v>8</v>
      </c>
      <c r="E4514">
        <v>6</v>
      </c>
      <c r="F4514">
        <v>2</v>
      </c>
      <c r="G4514">
        <v>5</v>
      </c>
      <c r="H4514">
        <v>80</v>
      </c>
      <c r="J4514">
        <v>60</v>
      </c>
      <c r="K4514">
        <v>81</v>
      </c>
      <c r="L4514">
        <v>72</v>
      </c>
      <c r="M4514">
        <v>86</v>
      </c>
      <c r="N4514">
        <v>74</v>
      </c>
      <c r="O4514">
        <v>53</v>
      </c>
      <c r="P4514">
        <v>75</v>
      </c>
      <c r="Q4514">
        <v>62</v>
      </c>
      <c r="R4514">
        <v>82</v>
      </c>
      <c r="T4514" s="34">
        <f>_xlfn.XLOOKUP(B4514,Demog!$A$2:$A$219,Demog!$P$2:$P$219,,,2)</f>
        <v>8611</v>
      </c>
      <c r="U4514" s="34">
        <f t="shared" si="70"/>
        <v>5</v>
      </c>
      <c r="V4514" s="13">
        <f>IF(OR(Table1[[#This Row],[7d_positivity_public]]=0,ISBLANK(Table1[[#This Row],[7d_positivity_public]])),"",(Table1[[#This Row],[7d_positivity_public]]-Table1[[#This Row],[7d_positivity_all]])/Table1[[#This Row],[7d_positivity_public]])</f>
        <v>0.2</v>
      </c>
      <c r="W4514">
        <v>4</v>
      </c>
    </row>
    <row r="4515" spans="1:23" x14ac:dyDescent="0.25">
      <c r="A4515" s="10">
        <v>44495</v>
      </c>
      <c r="B4515">
        <v>1270</v>
      </c>
      <c r="C4515" t="s">
        <v>84</v>
      </c>
      <c r="D4515">
        <v>0</v>
      </c>
      <c r="E4515">
        <v>4</v>
      </c>
      <c r="F4515">
        <v>-4</v>
      </c>
      <c r="G4515">
        <v>0</v>
      </c>
      <c r="H4515">
        <v>72</v>
      </c>
      <c r="J4515">
        <v>46</v>
      </c>
      <c r="K4515">
        <v>73</v>
      </c>
      <c r="L4515">
        <v>66</v>
      </c>
      <c r="M4515">
        <v>76</v>
      </c>
      <c r="N4515">
        <v>65</v>
      </c>
      <c r="O4515">
        <v>34</v>
      </c>
      <c r="P4515">
        <v>67</v>
      </c>
      <c r="Q4515">
        <v>55</v>
      </c>
      <c r="R4515">
        <v>72</v>
      </c>
      <c r="T4515" s="34">
        <f>_xlfn.XLOOKUP(B4515,Demog!$A$2:$A$219,Demog!$P$2:$P$219,,,2)</f>
        <v>3469</v>
      </c>
      <c r="U4515" s="34">
        <f t="shared" si="70"/>
        <v>0</v>
      </c>
      <c r="V4515" s="13" t="str">
        <f>IF(OR(Table1[[#This Row],[7d_positivity_public]]=0,ISBLANK(Table1[[#This Row],[7d_positivity_public]])),"",(Table1[[#This Row],[7d_positivity_public]]-Table1[[#This Row],[7d_positivity_all]])/Table1[[#This Row],[7d_positivity_public]])</f>
        <v/>
      </c>
      <c r="W4515">
        <v>0</v>
      </c>
    </row>
    <row r="4516" spans="1:23" x14ac:dyDescent="0.25">
      <c r="A4516" s="10">
        <v>44495</v>
      </c>
      <c r="B4516">
        <v>1310</v>
      </c>
      <c r="C4516" t="s">
        <v>87</v>
      </c>
      <c r="D4516">
        <v>9</v>
      </c>
      <c r="E4516">
        <v>7</v>
      </c>
      <c r="F4516">
        <v>2</v>
      </c>
      <c r="G4516">
        <v>6</v>
      </c>
      <c r="H4516">
        <v>90</v>
      </c>
      <c r="J4516">
        <v>75</v>
      </c>
      <c r="K4516">
        <v>90</v>
      </c>
      <c r="L4516">
        <v>88</v>
      </c>
      <c r="M4516">
        <v>91</v>
      </c>
      <c r="N4516">
        <v>83</v>
      </c>
      <c r="O4516">
        <v>66</v>
      </c>
      <c r="P4516">
        <v>84</v>
      </c>
      <c r="Q4516">
        <v>79</v>
      </c>
      <c r="R4516">
        <v>87</v>
      </c>
      <c r="T4516" s="34">
        <f>_xlfn.XLOOKUP(B4516,Demog!$A$2:$A$219,Demog!$P$2:$P$219,,,2)</f>
        <v>19231</v>
      </c>
      <c r="U4516" s="34">
        <f t="shared" si="70"/>
        <v>12</v>
      </c>
      <c r="V4516" s="13">
        <f>IF(OR(Table1[[#This Row],[7d_positivity_public]]=0,ISBLANK(Table1[[#This Row],[7d_positivity_public]])),"",(Table1[[#This Row],[7d_positivity_public]]-Table1[[#This Row],[7d_positivity_all]])/Table1[[#This Row],[7d_positivity_public]])</f>
        <v>0.33333333333333331</v>
      </c>
      <c r="W4516">
        <v>4</v>
      </c>
    </row>
    <row r="4517" spans="1:23" x14ac:dyDescent="0.25">
      <c r="A4517" s="10">
        <v>44495</v>
      </c>
      <c r="B4517">
        <v>1320</v>
      </c>
      <c r="C4517" t="s">
        <v>89</v>
      </c>
      <c r="D4517">
        <v>8</v>
      </c>
      <c r="E4517">
        <v>9</v>
      </c>
      <c r="F4517">
        <v>-1</v>
      </c>
      <c r="G4517">
        <v>5</v>
      </c>
      <c r="H4517">
        <v>87</v>
      </c>
      <c r="J4517">
        <v>83</v>
      </c>
      <c r="K4517">
        <v>87</v>
      </c>
      <c r="L4517">
        <v>82</v>
      </c>
      <c r="M4517">
        <v>90</v>
      </c>
      <c r="N4517">
        <v>82</v>
      </c>
      <c r="O4517">
        <v>73</v>
      </c>
      <c r="P4517">
        <v>83</v>
      </c>
      <c r="Q4517">
        <v>75</v>
      </c>
      <c r="R4517">
        <v>88</v>
      </c>
      <c r="T4517" s="34">
        <f>_xlfn.XLOOKUP(B4517,Demog!$A$2:$A$219,Demog!$P$2:$P$219,,,2)</f>
        <v>41799</v>
      </c>
      <c r="U4517" s="34">
        <f t="shared" si="70"/>
        <v>23</v>
      </c>
      <c r="V4517" s="13">
        <f>IF(OR(Table1[[#This Row],[7d_positivity_public]]=0,ISBLANK(Table1[[#This Row],[7d_positivity_public]])),"",(Table1[[#This Row],[7d_positivity_public]]-Table1[[#This Row],[7d_positivity_all]])/Table1[[#This Row],[7d_positivity_public]])</f>
        <v>0.2</v>
      </c>
      <c r="W4517">
        <v>4</v>
      </c>
    </row>
    <row r="4518" spans="1:23" x14ac:dyDescent="0.25">
      <c r="A4518" s="10">
        <v>44495</v>
      </c>
      <c r="B4518">
        <v>1330</v>
      </c>
      <c r="C4518" t="s">
        <v>91</v>
      </c>
      <c r="D4518">
        <v>0</v>
      </c>
      <c r="E4518">
        <v>54</v>
      </c>
      <c r="F4518">
        <v>-54</v>
      </c>
      <c r="G4518">
        <v>0</v>
      </c>
      <c r="H4518">
        <v>82</v>
      </c>
      <c r="J4518">
        <v>67</v>
      </c>
      <c r="K4518">
        <v>83</v>
      </c>
      <c r="L4518">
        <v>82</v>
      </c>
      <c r="M4518">
        <v>83</v>
      </c>
      <c r="N4518">
        <v>76</v>
      </c>
      <c r="O4518">
        <v>56</v>
      </c>
      <c r="P4518">
        <v>77</v>
      </c>
      <c r="Q4518">
        <v>70</v>
      </c>
      <c r="R4518">
        <v>79</v>
      </c>
      <c r="T4518" s="34">
        <f>_xlfn.XLOOKUP(B4518,Demog!$A$2:$A$219,Demog!$P$2:$P$219,,,2)</f>
        <v>5101</v>
      </c>
      <c r="U4518" s="34">
        <f t="shared" si="70"/>
        <v>0</v>
      </c>
      <c r="V4518" s="13" t="str">
        <f>IF(OR(Table1[[#This Row],[7d_positivity_public]]=0,ISBLANK(Table1[[#This Row],[7d_positivity_public]])),"",(Table1[[#This Row],[7d_positivity_public]]-Table1[[#This Row],[7d_positivity_all]])/Table1[[#This Row],[7d_positivity_public]])</f>
        <v/>
      </c>
      <c r="W4518">
        <v>0</v>
      </c>
    </row>
    <row r="4519" spans="1:23" x14ac:dyDescent="0.25">
      <c r="A4519" s="10">
        <v>44495</v>
      </c>
      <c r="B4519">
        <v>1340</v>
      </c>
      <c r="C4519" t="s">
        <v>93</v>
      </c>
      <c r="D4519">
        <v>3</v>
      </c>
      <c r="E4519">
        <v>14</v>
      </c>
      <c r="F4519">
        <v>-11</v>
      </c>
      <c r="G4519">
        <v>2</v>
      </c>
      <c r="H4519">
        <v>82</v>
      </c>
      <c r="J4519">
        <v>69</v>
      </c>
      <c r="K4519">
        <v>83</v>
      </c>
      <c r="L4519">
        <v>79</v>
      </c>
      <c r="M4519">
        <v>85</v>
      </c>
      <c r="N4519">
        <v>77</v>
      </c>
      <c r="O4519">
        <v>60</v>
      </c>
      <c r="P4519">
        <v>78</v>
      </c>
      <c r="Q4519">
        <v>70</v>
      </c>
      <c r="R4519">
        <v>82</v>
      </c>
      <c r="T4519" s="34">
        <f>_xlfn.XLOOKUP(B4519,Demog!$A$2:$A$219,Demog!$P$2:$P$219,,,2)</f>
        <v>4781</v>
      </c>
      <c r="U4519" s="34">
        <f t="shared" si="70"/>
        <v>1</v>
      </c>
      <c r="V4519" s="13">
        <f>IF(OR(Table1[[#This Row],[7d_positivity_public]]=0,ISBLANK(Table1[[#This Row],[7d_positivity_public]])),"",(Table1[[#This Row],[7d_positivity_public]]-Table1[[#This Row],[7d_positivity_all]])/Table1[[#This Row],[7d_positivity_public]])</f>
        <v>0</v>
      </c>
      <c r="W4519">
        <v>2</v>
      </c>
    </row>
    <row r="4520" spans="1:23" x14ac:dyDescent="0.25">
      <c r="A4520" s="10">
        <v>44495</v>
      </c>
      <c r="B4520">
        <v>1350</v>
      </c>
      <c r="C4520" t="s">
        <v>95</v>
      </c>
      <c r="D4520">
        <v>26</v>
      </c>
      <c r="E4520">
        <v>14</v>
      </c>
      <c r="F4520">
        <v>12</v>
      </c>
      <c r="G4520">
        <v>15</v>
      </c>
      <c r="H4520">
        <v>77</v>
      </c>
      <c r="J4520">
        <v>59</v>
      </c>
      <c r="K4520">
        <v>79</v>
      </c>
      <c r="L4520">
        <v>68</v>
      </c>
      <c r="M4520">
        <v>86</v>
      </c>
      <c r="N4520">
        <v>72</v>
      </c>
      <c r="O4520">
        <v>52</v>
      </c>
      <c r="P4520">
        <v>73</v>
      </c>
      <c r="Q4520">
        <v>60</v>
      </c>
      <c r="R4520">
        <v>83</v>
      </c>
      <c r="T4520" s="34">
        <f>_xlfn.XLOOKUP(B4520,Demog!$A$2:$A$219,Demog!$P$2:$P$219,,,2)</f>
        <v>10220</v>
      </c>
      <c r="U4520" s="34">
        <f t="shared" si="70"/>
        <v>19</v>
      </c>
      <c r="V4520" s="13">
        <f>IF(OR(Table1[[#This Row],[7d_positivity_public]]=0,ISBLANK(Table1[[#This Row],[7d_positivity_public]])),"",(Table1[[#This Row],[7d_positivity_public]]-Table1[[#This Row],[7d_positivity_all]])/Table1[[#This Row],[7d_positivity_public]])</f>
        <v>0</v>
      </c>
      <c r="W4520">
        <v>15</v>
      </c>
    </row>
    <row r="4521" spans="1:23" x14ac:dyDescent="0.25">
      <c r="A4521" s="10">
        <v>44495</v>
      </c>
      <c r="B4521">
        <v>1361</v>
      </c>
      <c r="C4521" t="s">
        <v>97</v>
      </c>
      <c r="D4521">
        <v>14</v>
      </c>
      <c r="E4521">
        <v>8</v>
      </c>
      <c r="F4521">
        <v>6</v>
      </c>
      <c r="G4521">
        <v>8</v>
      </c>
      <c r="H4521">
        <v>85</v>
      </c>
      <c r="J4521">
        <v>79</v>
      </c>
      <c r="K4521">
        <v>85</v>
      </c>
      <c r="L4521">
        <v>78</v>
      </c>
      <c r="M4521">
        <v>90</v>
      </c>
      <c r="N4521">
        <v>79</v>
      </c>
      <c r="O4521">
        <v>70</v>
      </c>
      <c r="P4521">
        <v>80</v>
      </c>
      <c r="Q4521">
        <v>70</v>
      </c>
      <c r="R4521">
        <v>87</v>
      </c>
      <c r="T4521" s="34">
        <f>_xlfn.XLOOKUP(B4521,Demog!$A$2:$A$219,Demog!$P$2:$P$219,,,2)</f>
        <v>53266</v>
      </c>
      <c r="U4521" s="34">
        <f t="shared" si="70"/>
        <v>52</v>
      </c>
      <c r="V4521" s="13">
        <f>IF(OR(Table1[[#This Row],[7d_positivity_public]]=0,ISBLANK(Table1[[#This Row],[7d_positivity_public]])),"",(Table1[[#This Row],[7d_positivity_public]]-Table1[[#This Row],[7d_positivity_all]])/Table1[[#This Row],[7d_positivity_public]])</f>
        <v>0.125</v>
      </c>
      <c r="W4521">
        <v>7</v>
      </c>
    </row>
    <row r="4522" spans="1:23" x14ac:dyDescent="0.25">
      <c r="A4522" s="10">
        <v>44495</v>
      </c>
      <c r="B4522">
        <v>1362</v>
      </c>
      <c r="C4522" t="s">
        <v>99</v>
      </c>
      <c r="D4522">
        <v>12</v>
      </c>
      <c r="E4522">
        <v>17</v>
      </c>
      <c r="F4522">
        <v>-5</v>
      </c>
      <c r="G4522">
        <v>9</v>
      </c>
      <c r="H4522">
        <v>77</v>
      </c>
      <c r="J4522">
        <v>61</v>
      </c>
      <c r="K4522">
        <v>79</v>
      </c>
      <c r="L4522">
        <v>68</v>
      </c>
      <c r="M4522">
        <v>85</v>
      </c>
      <c r="N4522">
        <v>72</v>
      </c>
      <c r="O4522">
        <v>53</v>
      </c>
      <c r="P4522">
        <v>73</v>
      </c>
      <c r="Q4522">
        <v>58</v>
      </c>
      <c r="R4522">
        <v>82</v>
      </c>
      <c r="T4522" s="34">
        <f>_xlfn.XLOOKUP(B4522,Demog!$A$2:$A$219,Demog!$P$2:$P$219,,,2)</f>
        <v>13583</v>
      </c>
      <c r="U4522" s="34">
        <f t="shared" si="70"/>
        <v>11</v>
      </c>
      <c r="V4522" s="13">
        <f>IF(OR(Table1[[#This Row],[7d_positivity_public]]=0,ISBLANK(Table1[[#This Row],[7d_positivity_public]])),"",(Table1[[#This Row],[7d_positivity_public]]-Table1[[#This Row],[7d_positivity_all]])/Table1[[#This Row],[7d_positivity_public]])</f>
        <v>0</v>
      </c>
      <c r="W4522">
        <v>9</v>
      </c>
    </row>
    <row r="4523" spans="1:23" x14ac:dyDescent="0.25">
      <c r="A4523" s="10">
        <v>44495</v>
      </c>
      <c r="B4523">
        <v>1371</v>
      </c>
      <c r="C4523" t="s">
        <v>101</v>
      </c>
      <c r="D4523">
        <v>9</v>
      </c>
      <c r="E4523">
        <v>19</v>
      </c>
      <c r="F4523">
        <v>-10</v>
      </c>
      <c r="G4523">
        <v>5</v>
      </c>
      <c r="H4523">
        <v>81</v>
      </c>
      <c r="J4523">
        <v>68</v>
      </c>
      <c r="K4523">
        <v>82</v>
      </c>
      <c r="L4523">
        <v>72</v>
      </c>
      <c r="M4523">
        <v>87</v>
      </c>
      <c r="N4523">
        <v>76</v>
      </c>
      <c r="O4523">
        <v>59</v>
      </c>
      <c r="P4523">
        <v>77</v>
      </c>
      <c r="Q4523">
        <v>63</v>
      </c>
      <c r="R4523">
        <v>84</v>
      </c>
      <c r="T4523" s="34">
        <f>_xlfn.XLOOKUP(B4523,Demog!$A$2:$A$219,Demog!$P$2:$P$219,,,2)</f>
        <v>8720</v>
      </c>
      <c r="U4523" s="34">
        <f t="shared" si="70"/>
        <v>5</v>
      </c>
      <c r="V4523" s="13">
        <f>IF(OR(Table1[[#This Row],[7d_positivity_public]]=0,ISBLANK(Table1[[#This Row],[7d_positivity_public]])),"",(Table1[[#This Row],[7d_positivity_public]]-Table1[[#This Row],[7d_positivity_all]])/Table1[[#This Row],[7d_positivity_public]])</f>
        <v>0.2</v>
      </c>
      <c r="W4523">
        <v>4</v>
      </c>
    </row>
    <row r="4524" spans="1:23" x14ac:dyDescent="0.25">
      <c r="A4524" s="10">
        <v>44495</v>
      </c>
      <c r="B4524">
        <v>1372</v>
      </c>
      <c r="C4524" t="s">
        <v>103</v>
      </c>
      <c r="D4524">
        <v>7</v>
      </c>
      <c r="E4524">
        <v>8</v>
      </c>
      <c r="F4524">
        <v>-1</v>
      </c>
      <c r="G4524">
        <v>4</v>
      </c>
      <c r="H4524">
        <v>86</v>
      </c>
      <c r="J4524">
        <v>75</v>
      </c>
      <c r="K4524">
        <v>87</v>
      </c>
      <c r="L4524">
        <v>82</v>
      </c>
      <c r="M4524">
        <v>91</v>
      </c>
      <c r="N4524">
        <v>81</v>
      </c>
      <c r="O4524">
        <v>67</v>
      </c>
      <c r="P4524">
        <v>82</v>
      </c>
      <c r="Q4524">
        <v>74</v>
      </c>
      <c r="R4524">
        <v>88</v>
      </c>
      <c r="T4524" s="34">
        <f>_xlfn.XLOOKUP(B4524,Demog!$A$2:$A$219,Demog!$P$2:$P$219,,,2)</f>
        <v>41482</v>
      </c>
      <c r="U4524" s="34">
        <f t="shared" si="70"/>
        <v>20</v>
      </c>
      <c r="V4524" s="13">
        <f>IF(OR(Table1[[#This Row],[7d_positivity_public]]=0,ISBLANK(Table1[[#This Row],[7d_positivity_public]])),"",(Table1[[#This Row],[7d_positivity_public]]-Table1[[#This Row],[7d_positivity_all]])/Table1[[#This Row],[7d_positivity_public]])</f>
        <v>0</v>
      </c>
      <c r="W4524">
        <v>4</v>
      </c>
    </row>
    <row r="4525" spans="1:23" x14ac:dyDescent="0.25">
      <c r="A4525" s="10">
        <v>44495</v>
      </c>
      <c r="B4525">
        <v>1373</v>
      </c>
      <c r="C4525" t="s">
        <v>106</v>
      </c>
      <c r="D4525">
        <v>8</v>
      </c>
      <c r="E4525">
        <v>4</v>
      </c>
      <c r="F4525">
        <v>4</v>
      </c>
      <c r="G4525">
        <v>4</v>
      </c>
      <c r="H4525">
        <v>83</v>
      </c>
      <c r="J4525">
        <v>70</v>
      </c>
      <c r="K4525">
        <v>84</v>
      </c>
      <c r="L4525">
        <v>80</v>
      </c>
      <c r="M4525">
        <v>87</v>
      </c>
      <c r="N4525">
        <v>77</v>
      </c>
      <c r="O4525">
        <v>63</v>
      </c>
      <c r="P4525">
        <v>78</v>
      </c>
      <c r="Q4525">
        <v>72</v>
      </c>
      <c r="R4525">
        <v>84</v>
      </c>
      <c r="T4525" s="34">
        <f>_xlfn.XLOOKUP(B4525,Demog!$A$2:$A$219,Demog!$P$2:$P$219,,,2)</f>
        <v>12922</v>
      </c>
      <c r="U4525" s="34">
        <f t="shared" si="70"/>
        <v>7</v>
      </c>
      <c r="V4525" s="13">
        <f>IF(OR(Table1[[#This Row],[7d_positivity_public]]=0,ISBLANK(Table1[[#This Row],[7d_positivity_public]])),"",(Table1[[#This Row],[7d_positivity_public]]-Table1[[#This Row],[7d_positivity_all]])/Table1[[#This Row],[7d_positivity_public]])</f>
        <v>0</v>
      </c>
      <c r="W4525">
        <v>4</v>
      </c>
    </row>
    <row r="4526" spans="1:23" x14ac:dyDescent="0.25">
      <c r="A4526" s="10">
        <v>44495</v>
      </c>
      <c r="B4526">
        <v>1374</v>
      </c>
      <c r="C4526" t="s">
        <v>108</v>
      </c>
      <c r="D4526">
        <v>14</v>
      </c>
      <c r="E4526">
        <v>10</v>
      </c>
      <c r="F4526">
        <v>4</v>
      </c>
      <c r="G4526">
        <v>9</v>
      </c>
      <c r="H4526">
        <v>91</v>
      </c>
      <c r="J4526">
        <v>82</v>
      </c>
      <c r="K4526">
        <v>92</v>
      </c>
      <c r="L4526">
        <v>92</v>
      </c>
      <c r="M4526">
        <v>92</v>
      </c>
      <c r="N4526">
        <v>86</v>
      </c>
      <c r="O4526">
        <v>76</v>
      </c>
      <c r="P4526">
        <v>86</v>
      </c>
      <c r="Q4526">
        <v>84</v>
      </c>
      <c r="R4526">
        <v>89</v>
      </c>
      <c r="T4526" s="34">
        <f>_xlfn.XLOOKUP(B4526,Demog!$A$2:$A$219,Demog!$P$2:$P$219,,,2)</f>
        <v>33401</v>
      </c>
      <c r="U4526" s="34">
        <f t="shared" si="70"/>
        <v>33</v>
      </c>
      <c r="V4526" s="13">
        <f>IF(OR(Table1[[#This Row],[7d_positivity_public]]=0,ISBLANK(Table1[[#This Row],[7d_positivity_public]])),"",(Table1[[#This Row],[7d_positivity_public]]-Table1[[#This Row],[7d_positivity_all]])/Table1[[#This Row],[7d_positivity_public]])</f>
        <v>0.22222222222222221</v>
      </c>
      <c r="W4526">
        <v>7</v>
      </c>
    </row>
    <row r="4527" spans="1:23" x14ac:dyDescent="0.25">
      <c r="A4527" s="10">
        <v>44495</v>
      </c>
      <c r="B4527">
        <v>1375</v>
      </c>
      <c r="C4527" t="s">
        <v>110</v>
      </c>
      <c r="D4527">
        <v>9</v>
      </c>
      <c r="E4527">
        <v>13</v>
      </c>
      <c r="F4527">
        <v>-4</v>
      </c>
      <c r="G4527">
        <v>6</v>
      </c>
      <c r="H4527">
        <v>89</v>
      </c>
      <c r="J4527">
        <v>76</v>
      </c>
      <c r="K4527">
        <v>89</v>
      </c>
      <c r="L4527">
        <v>89</v>
      </c>
      <c r="M4527">
        <v>90</v>
      </c>
      <c r="N4527">
        <v>83</v>
      </c>
      <c r="O4527">
        <v>67</v>
      </c>
      <c r="P4527">
        <v>83</v>
      </c>
      <c r="Q4527">
        <v>80</v>
      </c>
      <c r="R4527">
        <v>87</v>
      </c>
      <c r="T4527" s="34">
        <f>_xlfn.XLOOKUP(B4527,Demog!$A$2:$A$219,Demog!$P$2:$P$219,,,2)</f>
        <v>38661</v>
      </c>
      <c r="U4527" s="34">
        <f t="shared" si="70"/>
        <v>24</v>
      </c>
      <c r="V4527" s="13">
        <f>IF(OR(Table1[[#This Row],[7d_positivity_public]]=0,ISBLANK(Table1[[#This Row],[7d_positivity_public]])),"",(Table1[[#This Row],[7d_positivity_public]]-Table1[[#This Row],[7d_positivity_all]])/Table1[[#This Row],[7d_positivity_public]])</f>
        <v>0</v>
      </c>
      <c r="W4527">
        <v>6</v>
      </c>
    </row>
    <row r="4528" spans="1:23" x14ac:dyDescent="0.25">
      <c r="A4528" s="10">
        <v>44495</v>
      </c>
      <c r="B4528">
        <v>1376</v>
      </c>
      <c r="C4528" t="s">
        <v>112</v>
      </c>
      <c r="D4528">
        <v>7</v>
      </c>
      <c r="E4528">
        <v>14</v>
      </c>
      <c r="F4528">
        <v>-7</v>
      </c>
      <c r="G4528">
        <v>5</v>
      </c>
      <c r="H4528">
        <v>83</v>
      </c>
      <c r="J4528">
        <v>73</v>
      </c>
      <c r="K4528">
        <v>84</v>
      </c>
      <c r="L4528">
        <v>82</v>
      </c>
      <c r="M4528">
        <v>86</v>
      </c>
      <c r="N4528">
        <v>76</v>
      </c>
      <c r="O4528">
        <v>62</v>
      </c>
      <c r="P4528">
        <v>77</v>
      </c>
      <c r="Q4528">
        <v>73</v>
      </c>
      <c r="R4528">
        <v>82</v>
      </c>
      <c r="T4528" s="34">
        <f>_xlfn.XLOOKUP(B4528,Demog!$A$2:$A$219,Demog!$P$2:$P$219,,,2)</f>
        <v>34796</v>
      </c>
      <c r="U4528" s="34">
        <f t="shared" si="70"/>
        <v>17</v>
      </c>
      <c r="V4528" s="13">
        <f>IF(OR(Table1[[#This Row],[7d_positivity_public]]=0,ISBLANK(Table1[[#This Row],[7d_positivity_public]])),"",(Table1[[#This Row],[7d_positivity_public]]-Table1[[#This Row],[7d_positivity_all]])/Table1[[#This Row],[7d_positivity_public]])</f>
        <v>0.2</v>
      </c>
      <c r="W4528">
        <v>4</v>
      </c>
    </row>
    <row r="4529" spans="1:23" x14ac:dyDescent="0.25">
      <c r="A4529" s="10">
        <v>44495</v>
      </c>
      <c r="B4529">
        <v>1377</v>
      </c>
      <c r="C4529" t="s">
        <v>114</v>
      </c>
      <c r="D4529">
        <v>11</v>
      </c>
      <c r="E4529">
        <v>10</v>
      </c>
      <c r="F4529">
        <v>1</v>
      </c>
      <c r="G4529">
        <v>7</v>
      </c>
      <c r="H4529">
        <v>89</v>
      </c>
      <c r="J4529">
        <v>87</v>
      </c>
      <c r="K4529">
        <v>90</v>
      </c>
      <c r="L4529">
        <v>87</v>
      </c>
      <c r="M4529">
        <v>92</v>
      </c>
      <c r="N4529">
        <v>85</v>
      </c>
      <c r="O4529">
        <v>80</v>
      </c>
      <c r="P4529">
        <v>86</v>
      </c>
      <c r="Q4529">
        <v>80</v>
      </c>
      <c r="R4529">
        <v>90</v>
      </c>
      <c r="T4529" s="34">
        <f>_xlfn.XLOOKUP(B4529,Demog!$A$2:$A$219,Demog!$P$2:$P$219,,,2)</f>
        <v>24900</v>
      </c>
      <c r="U4529" s="34">
        <f t="shared" si="70"/>
        <v>19</v>
      </c>
      <c r="V4529" s="13">
        <f>IF(OR(Table1[[#This Row],[7d_positivity_public]]=0,ISBLANK(Table1[[#This Row],[7d_positivity_public]])),"",(Table1[[#This Row],[7d_positivity_public]]-Table1[[#This Row],[7d_positivity_all]])/Table1[[#This Row],[7d_positivity_public]])</f>
        <v>0.14285714285714285</v>
      </c>
      <c r="W4529">
        <v>6</v>
      </c>
    </row>
    <row r="4530" spans="1:23" x14ac:dyDescent="0.25">
      <c r="A4530" s="10">
        <v>44495</v>
      </c>
      <c r="B4530">
        <v>1380</v>
      </c>
      <c r="C4530" t="s">
        <v>116</v>
      </c>
      <c r="D4530">
        <v>16</v>
      </c>
      <c r="E4530">
        <v>10</v>
      </c>
      <c r="F4530">
        <v>6</v>
      </c>
      <c r="G4530">
        <v>11</v>
      </c>
      <c r="H4530">
        <v>87</v>
      </c>
      <c r="J4530">
        <v>79</v>
      </c>
      <c r="K4530">
        <v>87</v>
      </c>
      <c r="L4530">
        <v>81</v>
      </c>
      <c r="M4530">
        <v>91</v>
      </c>
      <c r="N4530">
        <v>83</v>
      </c>
      <c r="O4530">
        <v>72</v>
      </c>
      <c r="P4530">
        <v>83</v>
      </c>
      <c r="Q4530">
        <v>74</v>
      </c>
      <c r="R4530">
        <v>88</v>
      </c>
      <c r="T4530" s="34">
        <f>_xlfn.XLOOKUP(B4530,Demog!$A$2:$A$219,Demog!$P$2:$P$219,,,2)</f>
        <v>12110</v>
      </c>
      <c r="U4530" s="34">
        <f t="shared" si="70"/>
        <v>14</v>
      </c>
      <c r="V4530" s="13">
        <f>IF(OR(Table1[[#This Row],[7d_positivity_public]]=0,ISBLANK(Table1[[#This Row],[7d_positivity_public]])),"",(Table1[[#This Row],[7d_positivity_public]]-Table1[[#This Row],[7d_positivity_all]])/Table1[[#This Row],[7d_positivity_public]])</f>
        <v>0</v>
      </c>
      <c r="W4530">
        <v>11</v>
      </c>
    </row>
    <row r="4531" spans="1:23" x14ac:dyDescent="0.25">
      <c r="A4531" s="10">
        <v>44495</v>
      </c>
      <c r="B4531">
        <v>1390</v>
      </c>
      <c r="C4531" t="s">
        <v>118</v>
      </c>
      <c r="D4531">
        <v>56</v>
      </c>
      <c r="E4531">
        <v>38</v>
      </c>
      <c r="F4531">
        <v>18</v>
      </c>
      <c r="G4531">
        <v>27</v>
      </c>
      <c r="H4531">
        <v>71</v>
      </c>
      <c r="J4531">
        <v>43</v>
      </c>
      <c r="K4531">
        <v>73</v>
      </c>
      <c r="L4531">
        <v>60</v>
      </c>
      <c r="M4531">
        <v>82</v>
      </c>
      <c r="N4531">
        <v>65</v>
      </c>
      <c r="O4531">
        <v>35</v>
      </c>
      <c r="P4531">
        <v>67</v>
      </c>
      <c r="Q4531">
        <v>50</v>
      </c>
      <c r="R4531">
        <v>78</v>
      </c>
      <c r="T4531" s="34">
        <f>_xlfn.XLOOKUP(B4531,Demog!$A$2:$A$219,Demog!$P$2:$P$219,,,2)</f>
        <v>7285</v>
      </c>
      <c r="U4531" s="34">
        <f t="shared" si="70"/>
        <v>29</v>
      </c>
      <c r="V4531" s="13">
        <f>IF(OR(Table1[[#This Row],[7d_positivity_public]]=0,ISBLANK(Table1[[#This Row],[7d_positivity_public]])),"",(Table1[[#This Row],[7d_positivity_public]]-Table1[[#This Row],[7d_positivity_all]])/Table1[[#This Row],[7d_positivity_public]])</f>
        <v>3.7037037037037035E-2</v>
      </c>
      <c r="W4531">
        <v>26</v>
      </c>
    </row>
    <row r="4532" spans="1:23" x14ac:dyDescent="0.25">
      <c r="A4532" s="10">
        <v>44495</v>
      </c>
      <c r="B4532">
        <v>1420</v>
      </c>
      <c r="C4532" t="s">
        <v>120</v>
      </c>
      <c r="D4532">
        <v>15</v>
      </c>
      <c r="E4532">
        <v>17</v>
      </c>
      <c r="F4532">
        <v>-2</v>
      </c>
      <c r="G4532">
        <v>10</v>
      </c>
      <c r="H4532">
        <v>80</v>
      </c>
      <c r="J4532">
        <v>65</v>
      </c>
      <c r="K4532">
        <v>81</v>
      </c>
      <c r="L4532">
        <v>71</v>
      </c>
      <c r="M4532">
        <v>87</v>
      </c>
      <c r="N4532">
        <v>75</v>
      </c>
      <c r="O4532">
        <v>57</v>
      </c>
      <c r="P4532">
        <v>76</v>
      </c>
      <c r="Q4532">
        <v>62</v>
      </c>
      <c r="R4532">
        <v>84</v>
      </c>
      <c r="T4532" s="34">
        <f>_xlfn.XLOOKUP(B4532,Demog!$A$2:$A$219,Demog!$P$2:$P$219,,,2)</f>
        <v>33648</v>
      </c>
      <c r="U4532" s="34">
        <f t="shared" si="70"/>
        <v>35</v>
      </c>
      <c r="V4532" s="13">
        <f>IF(OR(Table1[[#This Row],[7d_positivity_public]]=0,ISBLANK(Table1[[#This Row],[7d_positivity_public]])),"",(Table1[[#This Row],[7d_positivity_public]]-Table1[[#This Row],[7d_positivity_all]])/Table1[[#This Row],[7d_positivity_public]])</f>
        <v>0.1</v>
      </c>
      <c r="W4532">
        <v>9</v>
      </c>
    </row>
    <row r="4533" spans="1:23" x14ac:dyDescent="0.25">
      <c r="A4533" s="10">
        <v>44495</v>
      </c>
      <c r="B4533">
        <v>1431</v>
      </c>
      <c r="C4533" t="s">
        <v>226</v>
      </c>
      <c r="D4533">
        <v>19</v>
      </c>
      <c r="E4533">
        <v>12</v>
      </c>
      <c r="F4533">
        <v>7</v>
      </c>
      <c r="G4533">
        <v>10</v>
      </c>
      <c r="H4533">
        <v>86</v>
      </c>
      <c r="J4533">
        <v>78</v>
      </c>
      <c r="K4533">
        <v>86</v>
      </c>
      <c r="L4533">
        <v>81</v>
      </c>
      <c r="M4533">
        <v>91</v>
      </c>
      <c r="N4533">
        <v>80</v>
      </c>
      <c r="O4533">
        <v>68</v>
      </c>
      <c r="P4533">
        <v>80</v>
      </c>
      <c r="Q4533">
        <v>73</v>
      </c>
      <c r="R4533">
        <v>88</v>
      </c>
      <c r="T4533" s="34">
        <f>_xlfn.XLOOKUP(B4533,Demog!$A$2:$A$219,Demog!$P$2:$P$219,,,2)</f>
        <v>44714</v>
      </c>
      <c r="U4533" s="34">
        <f t="shared" si="70"/>
        <v>59</v>
      </c>
      <c r="V4533" s="13">
        <f>IF(OR(Table1[[#This Row],[7d_positivity_public]]=0,ISBLANK(Table1[[#This Row],[7d_positivity_public]])),"",(Table1[[#This Row],[7d_positivity_public]]-Table1[[#This Row],[7d_positivity_all]])/Table1[[#This Row],[7d_positivity_public]])</f>
        <v>0</v>
      </c>
      <c r="W4533">
        <v>10</v>
      </c>
    </row>
    <row r="4534" spans="1:23" x14ac:dyDescent="0.25">
      <c r="A4534" s="10">
        <v>44495</v>
      </c>
      <c r="B4534">
        <v>1432</v>
      </c>
      <c r="C4534" t="s">
        <v>227</v>
      </c>
      <c r="D4534">
        <v>13</v>
      </c>
      <c r="E4534">
        <v>12</v>
      </c>
      <c r="F4534">
        <v>1</v>
      </c>
      <c r="G4534">
        <v>7</v>
      </c>
      <c r="H4534">
        <v>93</v>
      </c>
      <c r="J4534">
        <v>88</v>
      </c>
      <c r="K4534">
        <v>93</v>
      </c>
      <c r="L4534">
        <v>94</v>
      </c>
      <c r="M4534">
        <v>93</v>
      </c>
      <c r="N4534">
        <v>88</v>
      </c>
      <c r="O4534">
        <v>82</v>
      </c>
      <c r="P4534">
        <v>88</v>
      </c>
      <c r="Q4534">
        <v>86</v>
      </c>
      <c r="R4534">
        <v>91</v>
      </c>
      <c r="T4534" s="34">
        <f>_xlfn.XLOOKUP(B4534,Demog!$A$2:$A$219,Demog!$P$2:$P$219,,,2)</f>
        <v>48587</v>
      </c>
      <c r="U4534" s="34">
        <f t="shared" si="70"/>
        <v>44</v>
      </c>
      <c r="V4534" s="13">
        <f>IF(OR(Table1[[#This Row],[7d_positivity_public]]=0,ISBLANK(Table1[[#This Row],[7d_positivity_public]])),"",(Table1[[#This Row],[7d_positivity_public]]-Table1[[#This Row],[7d_positivity_all]])/Table1[[#This Row],[7d_positivity_public]])</f>
        <v>0.14285714285714285</v>
      </c>
      <c r="W4534">
        <v>6</v>
      </c>
    </row>
    <row r="4535" spans="1:23" x14ac:dyDescent="0.25">
      <c r="A4535" s="10">
        <v>44495</v>
      </c>
      <c r="B4535">
        <v>1433</v>
      </c>
      <c r="C4535" t="s">
        <v>122</v>
      </c>
      <c r="D4535">
        <v>18</v>
      </c>
      <c r="E4535">
        <v>15</v>
      </c>
      <c r="F4535">
        <v>3</v>
      </c>
      <c r="G4535">
        <v>14</v>
      </c>
      <c r="H4535">
        <v>81</v>
      </c>
      <c r="J4535">
        <v>67</v>
      </c>
      <c r="K4535">
        <v>82</v>
      </c>
      <c r="L4535">
        <v>73</v>
      </c>
      <c r="M4535">
        <v>87</v>
      </c>
      <c r="N4535">
        <v>75</v>
      </c>
      <c r="O4535">
        <v>56</v>
      </c>
      <c r="P4535">
        <v>76</v>
      </c>
      <c r="Q4535">
        <v>64</v>
      </c>
      <c r="R4535">
        <v>84</v>
      </c>
      <c r="T4535" s="34">
        <f>_xlfn.XLOOKUP(B4535,Demog!$A$2:$A$219,Demog!$P$2:$P$219,,,2)</f>
        <v>19986</v>
      </c>
      <c r="U4535" s="34">
        <f t="shared" si="70"/>
        <v>25</v>
      </c>
      <c r="V4535" s="13">
        <f>IF(OR(Table1[[#This Row],[7d_positivity_public]]=0,ISBLANK(Table1[[#This Row],[7d_positivity_public]])),"",(Table1[[#This Row],[7d_positivity_public]]-Table1[[#This Row],[7d_positivity_all]])/Table1[[#This Row],[7d_positivity_public]])</f>
        <v>0.14285714285714285</v>
      </c>
      <c r="W4535">
        <v>12</v>
      </c>
    </row>
    <row r="4536" spans="1:23" x14ac:dyDescent="0.25">
      <c r="A4536" s="10">
        <v>44495</v>
      </c>
      <c r="B4536">
        <v>1490</v>
      </c>
      <c r="C4536" t="s">
        <v>124</v>
      </c>
      <c r="D4536">
        <v>7</v>
      </c>
      <c r="E4536">
        <v>21</v>
      </c>
      <c r="F4536">
        <v>-14</v>
      </c>
      <c r="G4536">
        <v>5</v>
      </c>
      <c r="H4536">
        <v>80</v>
      </c>
      <c r="J4536">
        <v>71</v>
      </c>
      <c r="K4536">
        <v>81</v>
      </c>
      <c r="L4536">
        <v>74</v>
      </c>
      <c r="M4536">
        <v>87</v>
      </c>
      <c r="N4536">
        <v>73</v>
      </c>
      <c r="O4536">
        <v>57</v>
      </c>
      <c r="P4536">
        <v>74</v>
      </c>
      <c r="Q4536">
        <v>63</v>
      </c>
      <c r="R4536">
        <v>82</v>
      </c>
      <c r="T4536" s="34">
        <f>_xlfn.XLOOKUP(B4536,Demog!$A$2:$A$219,Demog!$P$2:$P$219,,,2)</f>
        <v>10855</v>
      </c>
      <c r="U4536" s="34">
        <f t="shared" si="70"/>
        <v>5</v>
      </c>
      <c r="V4536" s="13">
        <f>IF(OR(Table1[[#This Row],[7d_positivity_public]]=0,ISBLANK(Table1[[#This Row],[7d_positivity_public]])),"",(Table1[[#This Row],[7d_positivity_public]]-Table1[[#This Row],[7d_positivity_all]])/Table1[[#This Row],[7d_positivity_public]])</f>
        <v>0</v>
      </c>
      <c r="W4536">
        <v>5</v>
      </c>
    </row>
    <row r="4537" spans="1:23" x14ac:dyDescent="0.25">
      <c r="A4537" s="10">
        <v>44495</v>
      </c>
      <c r="B4537">
        <v>2121</v>
      </c>
      <c r="C4537" t="s">
        <v>126</v>
      </c>
      <c r="D4537">
        <v>25</v>
      </c>
      <c r="E4537">
        <v>32</v>
      </c>
      <c r="F4537">
        <v>-7</v>
      </c>
      <c r="G4537">
        <v>8</v>
      </c>
      <c r="H4537">
        <v>83</v>
      </c>
      <c r="J4537">
        <v>74</v>
      </c>
      <c r="K4537">
        <v>84</v>
      </c>
      <c r="L4537">
        <v>79</v>
      </c>
      <c r="M4537">
        <v>89</v>
      </c>
      <c r="N4537">
        <v>78</v>
      </c>
      <c r="O4537">
        <v>67</v>
      </c>
      <c r="P4537">
        <v>79</v>
      </c>
      <c r="Q4537">
        <v>72</v>
      </c>
      <c r="R4537">
        <v>86</v>
      </c>
      <c r="T4537" s="34">
        <f>_xlfn.XLOOKUP(B4537,Demog!$A$2:$A$219,Demog!$P$2:$P$219,,,2)</f>
        <v>51241</v>
      </c>
      <c r="U4537" s="34">
        <f t="shared" si="70"/>
        <v>90</v>
      </c>
      <c r="V4537" s="13">
        <f>IF(OR(Table1[[#This Row],[7d_positivity_public]]=0,ISBLANK(Table1[[#This Row],[7d_positivity_public]])),"",(Table1[[#This Row],[7d_positivity_public]]-Table1[[#This Row],[7d_positivity_all]])/Table1[[#This Row],[7d_positivity_public]])</f>
        <v>0.125</v>
      </c>
      <c r="W4537">
        <v>7</v>
      </c>
    </row>
    <row r="4538" spans="1:23" x14ac:dyDescent="0.25">
      <c r="A4538" s="10">
        <v>44495</v>
      </c>
      <c r="B4538">
        <v>2122</v>
      </c>
      <c r="C4538" t="s">
        <v>128</v>
      </c>
      <c r="D4538">
        <v>38</v>
      </c>
      <c r="E4538">
        <v>28</v>
      </c>
      <c r="F4538">
        <v>10</v>
      </c>
      <c r="G4538">
        <v>12</v>
      </c>
      <c r="H4538">
        <v>76</v>
      </c>
      <c r="J4538">
        <v>63</v>
      </c>
      <c r="K4538">
        <v>78</v>
      </c>
      <c r="L4538">
        <v>71</v>
      </c>
      <c r="M4538">
        <v>84</v>
      </c>
      <c r="N4538">
        <v>70</v>
      </c>
      <c r="O4538">
        <v>54</v>
      </c>
      <c r="P4538">
        <v>71</v>
      </c>
      <c r="Q4538">
        <v>63</v>
      </c>
      <c r="R4538">
        <v>80</v>
      </c>
      <c r="T4538" s="34">
        <f>_xlfn.XLOOKUP(B4538,Demog!$A$2:$A$219,Demog!$P$2:$P$219,,,2)</f>
        <v>41936</v>
      </c>
      <c r="U4538" s="34">
        <f t="shared" si="70"/>
        <v>112</v>
      </c>
      <c r="V4538" s="13">
        <f>IF(OR(Table1[[#This Row],[7d_positivity_public]]=0,ISBLANK(Table1[[#This Row],[7d_positivity_public]])),"",(Table1[[#This Row],[7d_positivity_public]]-Table1[[#This Row],[7d_positivity_all]])/Table1[[#This Row],[7d_positivity_public]])</f>
        <v>8.3333333333333329E-2</v>
      </c>
      <c r="W4538">
        <v>11</v>
      </c>
    </row>
    <row r="4539" spans="1:23" x14ac:dyDescent="0.25">
      <c r="A4539" s="10">
        <v>44495</v>
      </c>
      <c r="B4539">
        <v>2131</v>
      </c>
      <c r="C4539" t="s">
        <v>129</v>
      </c>
      <c r="D4539">
        <v>32</v>
      </c>
      <c r="E4539">
        <v>39</v>
      </c>
      <c r="F4539">
        <v>-7</v>
      </c>
      <c r="G4539">
        <v>11</v>
      </c>
      <c r="H4539">
        <v>83</v>
      </c>
      <c r="J4539">
        <v>75</v>
      </c>
      <c r="K4539">
        <v>84</v>
      </c>
      <c r="L4539">
        <v>81</v>
      </c>
      <c r="M4539">
        <v>87</v>
      </c>
      <c r="N4539">
        <v>77</v>
      </c>
      <c r="O4539">
        <v>66</v>
      </c>
      <c r="P4539">
        <v>77</v>
      </c>
      <c r="Q4539">
        <v>72</v>
      </c>
      <c r="R4539">
        <v>83</v>
      </c>
      <c r="T4539" s="34">
        <f>_xlfn.XLOOKUP(B4539,Demog!$A$2:$A$219,Demog!$P$2:$P$219,,,2)</f>
        <v>22754</v>
      </c>
      <c r="U4539" s="34">
        <f t="shared" si="70"/>
        <v>51</v>
      </c>
      <c r="V4539" s="13">
        <f>IF(OR(Table1[[#This Row],[7d_positivity_public]]=0,ISBLANK(Table1[[#This Row],[7d_positivity_public]])),"",(Table1[[#This Row],[7d_positivity_public]]-Table1[[#This Row],[7d_positivity_all]])/Table1[[#This Row],[7d_positivity_public]])</f>
        <v>0.18181818181818182</v>
      </c>
      <c r="W4539">
        <v>9</v>
      </c>
    </row>
    <row r="4540" spans="1:23" x14ac:dyDescent="0.25">
      <c r="A4540" s="10">
        <v>44495</v>
      </c>
      <c r="B4540">
        <v>2132</v>
      </c>
      <c r="C4540" t="s">
        <v>130</v>
      </c>
      <c r="D4540">
        <v>28</v>
      </c>
      <c r="E4540">
        <v>30</v>
      </c>
      <c r="F4540">
        <v>-2</v>
      </c>
      <c r="G4540">
        <v>11</v>
      </c>
      <c r="H4540">
        <v>85</v>
      </c>
      <c r="J4540">
        <v>81</v>
      </c>
      <c r="K4540">
        <v>86</v>
      </c>
      <c r="L4540">
        <v>84</v>
      </c>
      <c r="M4540">
        <v>89</v>
      </c>
      <c r="N4540">
        <v>81</v>
      </c>
      <c r="O4540">
        <v>73</v>
      </c>
      <c r="P4540">
        <v>82</v>
      </c>
      <c r="Q4540">
        <v>78</v>
      </c>
      <c r="R4540">
        <v>87</v>
      </c>
      <c r="T4540" s="34">
        <f>_xlfn.XLOOKUP(B4540,Demog!$A$2:$A$219,Demog!$P$2:$P$219,,,2)</f>
        <v>35584</v>
      </c>
      <c r="U4540" s="34">
        <f t="shared" si="70"/>
        <v>70</v>
      </c>
      <c r="V4540" s="13">
        <f>IF(OR(Table1[[#This Row],[7d_positivity_public]]=0,ISBLANK(Table1[[#This Row],[7d_positivity_public]])),"",(Table1[[#This Row],[7d_positivity_public]]-Table1[[#This Row],[7d_positivity_all]])/Table1[[#This Row],[7d_positivity_public]])</f>
        <v>0.18181818181818182</v>
      </c>
      <c r="W4540">
        <v>9</v>
      </c>
    </row>
    <row r="4541" spans="1:23" x14ac:dyDescent="0.25">
      <c r="A4541" s="10">
        <v>44495</v>
      </c>
      <c r="B4541">
        <v>2133</v>
      </c>
      <c r="C4541" t="s">
        <v>131</v>
      </c>
      <c r="D4541">
        <v>22</v>
      </c>
      <c r="E4541">
        <v>18</v>
      </c>
      <c r="F4541">
        <v>4</v>
      </c>
      <c r="G4541">
        <v>13</v>
      </c>
      <c r="H4541">
        <v>90</v>
      </c>
      <c r="J4541">
        <v>81</v>
      </c>
      <c r="K4541">
        <v>91</v>
      </c>
      <c r="L4541">
        <v>91</v>
      </c>
      <c r="M4541">
        <v>92</v>
      </c>
      <c r="N4541">
        <v>84</v>
      </c>
      <c r="O4541">
        <v>71</v>
      </c>
      <c r="P4541">
        <v>86</v>
      </c>
      <c r="Q4541">
        <v>83</v>
      </c>
      <c r="R4541">
        <v>88</v>
      </c>
      <c r="T4541" s="34">
        <f>_xlfn.XLOOKUP(B4541,Demog!$A$2:$A$219,Demog!$P$2:$P$219,,,2)</f>
        <v>58511</v>
      </c>
      <c r="U4541" s="34">
        <f t="shared" si="70"/>
        <v>90</v>
      </c>
      <c r="V4541" s="13">
        <f>IF(OR(Table1[[#This Row],[7d_positivity_public]]=0,ISBLANK(Table1[[#This Row],[7d_positivity_public]])),"",(Table1[[#This Row],[7d_positivity_public]]-Table1[[#This Row],[7d_positivity_all]])/Table1[[#This Row],[7d_positivity_public]])</f>
        <v>0.23076923076923078</v>
      </c>
      <c r="W4541">
        <v>10</v>
      </c>
    </row>
    <row r="4542" spans="1:23" x14ac:dyDescent="0.25">
      <c r="A4542" s="10">
        <v>44495</v>
      </c>
      <c r="B4542">
        <v>2134</v>
      </c>
      <c r="C4542" t="s">
        <v>132</v>
      </c>
      <c r="D4542">
        <v>35</v>
      </c>
      <c r="E4542">
        <v>44</v>
      </c>
      <c r="F4542">
        <v>-9</v>
      </c>
      <c r="G4542">
        <v>14</v>
      </c>
      <c r="H4542">
        <v>86</v>
      </c>
      <c r="J4542">
        <v>72</v>
      </c>
      <c r="K4542">
        <v>87</v>
      </c>
      <c r="L4542">
        <v>88</v>
      </c>
      <c r="M4542">
        <v>87</v>
      </c>
      <c r="N4542">
        <v>80</v>
      </c>
      <c r="O4542">
        <v>63</v>
      </c>
      <c r="P4542">
        <v>81</v>
      </c>
      <c r="Q4542">
        <v>80</v>
      </c>
      <c r="R4542">
        <v>83</v>
      </c>
      <c r="T4542" s="34">
        <f>_xlfn.XLOOKUP(B4542,Demog!$A$2:$A$219,Demog!$P$2:$P$219,,,2)</f>
        <v>24836</v>
      </c>
      <c r="U4542" s="34">
        <f t="shared" si="70"/>
        <v>61</v>
      </c>
      <c r="V4542" s="13">
        <f>IF(OR(Table1[[#This Row],[7d_positivity_public]]=0,ISBLANK(Table1[[#This Row],[7d_positivity_public]])),"",(Table1[[#This Row],[7d_positivity_public]]-Table1[[#This Row],[7d_positivity_all]])/Table1[[#This Row],[7d_positivity_public]])</f>
        <v>0.2857142857142857</v>
      </c>
      <c r="W4542">
        <v>10</v>
      </c>
    </row>
    <row r="4543" spans="1:23" x14ac:dyDescent="0.25">
      <c r="A4543" s="10">
        <v>44495</v>
      </c>
      <c r="B4543">
        <v>2141</v>
      </c>
      <c r="C4543" t="s">
        <v>133</v>
      </c>
      <c r="D4543">
        <v>23</v>
      </c>
      <c r="E4543">
        <v>19</v>
      </c>
      <c r="F4543">
        <v>4</v>
      </c>
      <c r="G4543">
        <v>11</v>
      </c>
      <c r="H4543">
        <v>81</v>
      </c>
      <c r="J4543">
        <v>74</v>
      </c>
      <c r="K4543">
        <v>82</v>
      </c>
      <c r="L4543">
        <v>76</v>
      </c>
      <c r="M4543">
        <v>88</v>
      </c>
      <c r="N4543">
        <v>75</v>
      </c>
      <c r="O4543">
        <v>65</v>
      </c>
      <c r="P4543">
        <v>76</v>
      </c>
      <c r="Q4543">
        <v>68</v>
      </c>
      <c r="R4543">
        <v>84</v>
      </c>
      <c r="T4543" s="34">
        <f>_xlfn.XLOOKUP(B4543,Demog!$A$2:$A$219,Demog!$P$2:$P$219,,,2)</f>
        <v>26303</v>
      </c>
      <c r="U4543" s="34">
        <f t="shared" si="70"/>
        <v>42</v>
      </c>
      <c r="V4543" s="13">
        <f>IF(OR(Table1[[#This Row],[7d_positivity_public]]=0,ISBLANK(Table1[[#This Row],[7d_positivity_public]])),"",(Table1[[#This Row],[7d_positivity_public]]-Table1[[#This Row],[7d_positivity_all]])/Table1[[#This Row],[7d_positivity_public]])</f>
        <v>9.0909090909090912E-2</v>
      </c>
      <c r="W4543">
        <v>10</v>
      </c>
    </row>
    <row r="4544" spans="1:23" x14ac:dyDescent="0.25">
      <c r="A4544" s="10">
        <v>44495</v>
      </c>
      <c r="B4544">
        <v>2142</v>
      </c>
      <c r="C4544" t="s">
        <v>134</v>
      </c>
      <c r="D4544">
        <v>8</v>
      </c>
      <c r="E4544">
        <v>19</v>
      </c>
      <c r="F4544">
        <v>-11</v>
      </c>
      <c r="G4544">
        <v>4</v>
      </c>
      <c r="H4544">
        <v>80</v>
      </c>
      <c r="J4544">
        <v>71</v>
      </c>
      <c r="K4544">
        <v>81</v>
      </c>
      <c r="L4544">
        <v>76</v>
      </c>
      <c r="M4544">
        <v>85</v>
      </c>
      <c r="N4544">
        <v>74</v>
      </c>
      <c r="O4544">
        <v>62</v>
      </c>
      <c r="P4544">
        <v>75</v>
      </c>
      <c r="Q4544">
        <v>68</v>
      </c>
      <c r="R4544">
        <v>82</v>
      </c>
      <c r="T4544" s="34">
        <f>_xlfn.XLOOKUP(B4544,Demog!$A$2:$A$219,Demog!$P$2:$P$219,,,2)</f>
        <v>16854</v>
      </c>
      <c r="U4544" s="34">
        <f t="shared" si="70"/>
        <v>9</v>
      </c>
      <c r="V4544" s="13">
        <f>IF(OR(Table1[[#This Row],[7d_positivity_public]]=0,ISBLANK(Table1[[#This Row],[7d_positivity_public]])),"",(Table1[[#This Row],[7d_positivity_public]]-Table1[[#This Row],[7d_positivity_all]])/Table1[[#This Row],[7d_positivity_public]])</f>
        <v>0.25</v>
      </c>
      <c r="W4544">
        <v>3</v>
      </c>
    </row>
    <row r="4545" spans="1:23" x14ac:dyDescent="0.25">
      <c r="A4545" s="10">
        <v>44495</v>
      </c>
      <c r="B4545">
        <v>2150</v>
      </c>
      <c r="C4545" t="s">
        <v>135</v>
      </c>
      <c r="D4545">
        <v>9</v>
      </c>
      <c r="E4545">
        <v>5</v>
      </c>
      <c r="F4545">
        <v>4</v>
      </c>
      <c r="G4545">
        <v>5</v>
      </c>
      <c r="H4545">
        <v>84</v>
      </c>
      <c r="J4545">
        <v>68</v>
      </c>
      <c r="K4545">
        <v>85</v>
      </c>
      <c r="L4545">
        <v>77</v>
      </c>
      <c r="M4545">
        <v>90</v>
      </c>
      <c r="N4545">
        <v>78</v>
      </c>
      <c r="O4545">
        <v>60</v>
      </c>
      <c r="P4545">
        <v>79</v>
      </c>
      <c r="Q4545">
        <v>67</v>
      </c>
      <c r="R4545">
        <v>87</v>
      </c>
      <c r="T4545" s="34">
        <f>_xlfn.XLOOKUP(B4545,Demog!$A$2:$A$219,Demog!$P$2:$P$219,,,2)</f>
        <v>9696</v>
      </c>
      <c r="U4545" s="34">
        <f t="shared" si="70"/>
        <v>6</v>
      </c>
      <c r="V4545" s="13">
        <f>IF(OR(Table1[[#This Row],[7d_positivity_public]]=0,ISBLANK(Table1[[#This Row],[7d_positivity_public]])),"",(Table1[[#This Row],[7d_positivity_public]]-Table1[[#This Row],[7d_positivity_all]])/Table1[[#This Row],[7d_positivity_public]])</f>
        <v>0.2</v>
      </c>
      <c r="W4545">
        <v>4</v>
      </c>
    </row>
    <row r="4546" spans="1:23" x14ac:dyDescent="0.25">
      <c r="A4546" s="10">
        <v>44495</v>
      </c>
      <c r="B4546">
        <v>2210</v>
      </c>
      <c r="C4546" t="s">
        <v>136</v>
      </c>
      <c r="D4546">
        <v>9</v>
      </c>
      <c r="E4546">
        <v>7</v>
      </c>
      <c r="F4546">
        <v>2</v>
      </c>
      <c r="G4546">
        <v>4</v>
      </c>
      <c r="H4546">
        <v>93</v>
      </c>
      <c r="J4546">
        <v>90</v>
      </c>
      <c r="K4546">
        <v>93</v>
      </c>
      <c r="L4546">
        <v>94</v>
      </c>
      <c r="M4546">
        <v>91</v>
      </c>
      <c r="N4546">
        <v>88</v>
      </c>
      <c r="O4546">
        <v>83</v>
      </c>
      <c r="P4546">
        <v>88</v>
      </c>
      <c r="Q4546">
        <v>88</v>
      </c>
      <c r="R4546">
        <v>88</v>
      </c>
      <c r="T4546" s="34">
        <f>_xlfn.XLOOKUP(B4546,Demog!$A$2:$A$219,Demog!$P$2:$P$219,,,2)</f>
        <v>70996</v>
      </c>
      <c r="U4546" s="34">
        <f t="shared" ref="U4546:U4609" si="71">ROUND(T4546*D4546/100000*7,0)</f>
        <v>45</v>
      </c>
      <c r="V4546" s="13">
        <f>IF(OR(Table1[[#This Row],[7d_positivity_public]]=0,ISBLANK(Table1[[#This Row],[7d_positivity_public]])),"",(Table1[[#This Row],[7d_positivity_public]]-Table1[[#This Row],[7d_positivity_all]])/Table1[[#This Row],[7d_positivity_public]])</f>
        <v>0.25</v>
      </c>
      <c r="W4546">
        <v>3</v>
      </c>
    </row>
    <row r="4547" spans="1:23" x14ac:dyDescent="0.25">
      <c r="A4547" s="10">
        <v>44495</v>
      </c>
      <c r="B4547">
        <v>2221</v>
      </c>
      <c r="C4547" t="s">
        <v>137</v>
      </c>
      <c r="D4547">
        <v>5</v>
      </c>
      <c r="E4547">
        <v>5</v>
      </c>
      <c r="F4547">
        <v>0</v>
      </c>
      <c r="G4547">
        <v>3</v>
      </c>
      <c r="H4547">
        <v>94</v>
      </c>
      <c r="J4547">
        <v>91</v>
      </c>
      <c r="K4547">
        <v>95</v>
      </c>
      <c r="L4547">
        <v>98</v>
      </c>
      <c r="M4547">
        <v>91</v>
      </c>
      <c r="N4547">
        <v>91</v>
      </c>
      <c r="O4547">
        <v>86</v>
      </c>
      <c r="P4547">
        <v>91</v>
      </c>
      <c r="Q4547">
        <v>93</v>
      </c>
      <c r="R4547">
        <v>88</v>
      </c>
      <c r="T4547" s="34">
        <f>_xlfn.XLOOKUP(B4547,Demog!$A$2:$A$219,Demog!$P$2:$P$219,,,2)</f>
        <v>47161</v>
      </c>
      <c r="U4547" s="34">
        <f t="shared" si="71"/>
        <v>17</v>
      </c>
      <c r="V4547" s="13">
        <f>IF(OR(Table1[[#This Row],[7d_positivity_public]]=0,ISBLANK(Table1[[#This Row],[7d_positivity_public]])),"",(Table1[[#This Row],[7d_positivity_public]]-Table1[[#This Row],[7d_positivity_all]])/Table1[[#This Row],[7d_positivity_public]])</f>
        <v>0.33333333333333331</v>
      </c>
      <c r="W4547">
        <v>2</v>
      </c>
    </row>
    <row r="4548" spans="1:23" x14ac:dyDescent="0.25">
      <c r="A4548" s="10">
        <v>44495</v>
      </c>
      <c r="B4548">
        <v>2222</v>
      </c>
      <c r="C4548" t="s">
        <v>138</v>
      </c>
      <c r="D4548">
        <v>6</v>
      </c>
      <c r="E4548">
        <v>7</v>
      </c>
      <c r="F4548">
        <v>-1</v>
      </c>
      <c r="G4548">
        <v>4</v>
      </c>
      <c r="H4548">
        <v>93</v>
      </c>
      <c r="J4548">
        <v>90</v>
      </c>
      <c r="K4548">
        <v>94</v>
      </c>
      <c r="L4548">
        <v>97</v>
      </c>
      <c r="M4548">
        <v>89</v>
      </c>
      <c r="N4548">
        <v>89</v>
      </c>
      <c r="O4548">
        <v>84</v>
      </c>
      <c r="P4548">
        <v>90</v>
      </c>
      <c r="Q4548">
        <v>92</v>
      </c>
      <c r="R4548">
        <v>87</v>
      </c>
      <c r="T4548" s="34">
        <f>_xlfn.XLOOKUP(B4548,Demog!$A$2:$A$219,Demog!$P$2:$P$219,,,2)</f>
        <v>45434</v>
      </c>
      <c r="U4548" s="34">
        <f t="shared" si="71"/>
        <v>19</v>
      </c>
      <c r="V4548" s="13">
        <f>IF(OR(Table1[[#This Row],[7d_positivity_public]]=0,ISBLANK(Table1[[#This Row],[7d_positivity_public]])),"",(Table1[[#This Row],[7d_positivity_public]]-Table1[[#This Row],[7d_positivity_all]])/Table1[[#This Row],[7d_positivity_public]])</f>
        <v>0.25</v>
      </c>
      <c r="W4548">
        <v>3</v>
      </c>
    </row>
    <row r="4549" spans="1:23" x14ac:dyDescent="0.25">
      <c r="A4549" s="10">
        <v>44495</v>
      </c>
      <c r="B4549">
        <v>2223</v>
      </c>
      <c r="C4549" t="s">
        <v>139</v>
      </c>
      <c r="D4549">
        <v>6</v>
      </c>
      <c r="E4549">
        <v>6</v>
      </c>
      <c r="F4549">
        <v>0</v>
      </c>
      <c r="G4549">
        <v>5</v>
      </c>
      <c r="H4549">
        <v>92</v>
      </c>
      <c r="J4549">
        <v>90</v>
      </c>
      <c r="K4549">
        <v>92</v>
      </c>
      <c r="L4549">
        <v>96</v>
      </c>
      <c r="M4549">
        <v>88</v>
      </c>
      <c r="N4549">
        <v>88</v>
      </c>
      <c r="O4549">
        <v>84</v>
      </c>
      <c r="P4549">
        <v>88</v>
      </c>
      <c r="Q4549">
        <v>91</v>
      </c>
      <c r="R4549">
        <v>85</v>
      </c>
      <c r="T4549" s="34">
        <f>_xlfn.XLOOKUP(B4549,Demog!$A$2:$A$219,Demog!$P$2:$P$219,,,2)</f>
        <v>81414</v>
      </c>
      <c r="U4549" s="34">
        <f t="shared" si="71"/>
        <v>34</v>
      </c>
      <c r="V4549" s="13">
        <f>IF(OR(Table1[[#This Row],[7d_positivity_public]]=0,ISBLANK(Table1[[#This Row],[7d_positivity_public]])),"",(Table1[[#This Row],[7d_positivity_public]]-Table1[[#This Row],[7d_positivity_all]])/Table1[[#This Row],[7d_positivity_public]])</f>
        <v>0.8</v>
      </c>
      <c r="W4549">
        <v>1</v>
      </c>
    </row>
    <row r="4550" spans="1:23" x14ac:dyDescent="0.25">
      <c r="A4550" s="10">
        <v>44495</v>
      </c>
      <c r="B4550">
        <v>2224</v>
      </c>
      <c r="C4550" t="s">
        <v>140</v>
      </c>
      <c r="D4550">
        <v>7</v>
      </c>
      <c r="E4550">
        <v>6</v>
      </c>
      <c r="F4550">
        <v>1</v>
      </c>
      <c r="G4550">
        <v>5</v>
      </c>
      <c r="H4550">
        <v>91</v>
      </c>
      <c r="J4550">
        <v>87</v>
      </c>
      <c r="K4550">
        <v>91</v>
      </c>
      <c r="L4550">
        <v>93</v>
      </c>
      <c r="M4550">
        <v>89</v>
      </c>
      <c r="N4550">
        <v>86</v>
      </c>
      <c r="O4550">
        <v>80</v>
      </c>
      <c r="P4550">
        <v>87</v>
      </c>
      <c r="Q4550">
        <v>87</v>
      </c>
      <c r="R4550">
        <v>87</v>
      </c>
      <c r="T4550" s="34">
        <f>_xlfn.XLOOKUP(B4550,Demog!$A$2:$A$219,Demog!$P$2:$P$219,,,2)</f>
        <v>58746</v>
      </c>
      <c r="U4550" s="34">
        <f t="shared" si="71"/>
        <v>29</v>
      </c>
      <c r="V4550" s="13">
        <f>IF(OR(Table1[[#This Row],[7d_positivity_public]]=0,ISBLANK(Table1[[#This Row],[7d_positivity_public]])),"",(Table1[[#This Row],[7d_positivity_public]]-Table1[[#This Row],[7d_positivity_all]])/Table1[[#This Row],[7d_positivity_public]])</f>
        <v>0.2</v>
      </c>
      <c r="W4550">
        <v>4</v>
      </c>
    </row>
    <row r="4551" spans="1:23" x14ac:dyDescent="0.25">
      <c r="A4551" s="10">
        <v>44495</v>
      </c>
      <c r="B4551">
        <v>2231</v>
      </c>
      <c r="C4551" t="s">
        <v>141</v>
      </c>
      <c r="D4551">
        <v>15</v>
      </c>
      <c r="E4551">
        <v>13</v>
      </c>
      <c r="F4551">
        <v>2</v>
      </c>
      <c r="G4551">
        <v>7</v>
      </c>
      <c r="H4551">
        <v>87</v>
      </c>
      <c r="J4551">
        <v>83</v>
      </c>
      <c r="K4551">
        <v>87</v>
      </c>
      <c r="L4551">
        <v>83</v>
      </c>
      <c r="M4551">
        <v>90</v>
      </c>
      <c r="N4551">
        <v>82</v>
      </c>
      <c r="O4551">
        <v>74</v>
      </c>
      <c r="P4551">
        <v>82</v>
      </c>
      <c r="Q4551">
        <v>76</v>
      </c>
      <c r="R4551">
        <v>88</v>
      </c>
      <c r="T4551" s="34">
        <f>_xlfn.XLOOKUP(B4551,Demog!$A$2:$A$219,Demog!$P$2:$P$219,,,2)</f>
        <v>30824</v>
      </c>
      <c r="U4551" s="34">
        <f t="shared" si="71"/>
        <v>32</v>
      </c>
      <c r="V4551" s="13">
        <f>IF(OR(Table1[[#This Row],[7d_positivity_public]]=0,ISBLANK(Table1[[#This Row],[7d_positivity_public]])),"",(Table1[[#This Row],[7d_positivity_public]]-Table1[[#This Row],[7d_positivity_all]])/Table1[[#This Row],[7d_positivity_public]])</f>
        <v>0.14285714285714285</v>
      </c>
      <c r="W4551">
        <v>6</v>
      </c>
    </row>
    <row r="4552" spans="1:23" x14ac:dyDescent="0.25">
      <c r="A4552" s="10">
        <v>44495</v>
      </c>
      <c r="B4552">
        <v>2232</v>
      </c>
      <c r="C4552" t="s">
        <v>142</v>
      </c>
      <c r="D4552">
        <v>21</v>
      </c>
      <c r="E4552">
        <v>13</v>
      </c>
      <c r="F4552">
        <v>8</v>
      </c>
      <c r="G4552">
        <v>8</v>
      </c>
      <c r="H4552">
        <v>91</v>
      </c>
      <c r="J4552">
        <v>89</v>
      </c>
      <c r="K4552">
        <v>91</v>
      </c>
      <c r="L4552">
        <v>89</v>
      </c>
      <c r="M4552">
        <v>93</v>
      </c>
      <c r="N4552">
        <v>87</v>
      </c>
      <c r="O4552">
        <v>83</v>
      </c>
      <c r="P4552">
        <v>88</v>
      </c>
      <c r="Q4552">
        <v>84</v>
      </c>
      <c r="R4552">
        <v>91</v>
      </c>
      <c r="T4552" s="34">
        <f>_xlfn.XLOOKUP(B4552,Demog!$A$2:$A$219,Demog!$P$2:$P$219,,,2)</f>
        <v>18835</v>
      </c>
      <c r="U4552" s="34">
        <f t="shared" si="71"/>
        <v>28</v>
      </c>
      <c r="V4552" s="13">
        <f>IF(OR(Table1[[#This Row],[7d_positivity_public]]=0,ISBLANK(Table1[[#This Row],[7d_positivity_public]])),"",(Table1[[#This Row],[7d_positivity_public]]-Table1[[#This Row],[7d_positivity_all]])/Table1[[#This Row],[7d_positivity_public]])</f>
        <v>0.125</v>
      </c>
      <c r="W4552">
        <v>7</v>
      </c>
    </row>
    <row r="4553" spans="1:23" x14ac:dyDescent="0.25">
      <c r="A4553" s="10">
        <v>44495</v>
      </c>
      <c r="B4553">
        <v>2233</v>
      </c>
      <c r="C4553" t="s">
        <v>143</v>
      </c>
      <c r="D4553">
        <v>11</v>
      </c>
      <c r="E4553">
        <v>11</v>
      </c>
      <c r="F4553">
        <v>0</v>
      </c>
      <c r="G4553">
        <v>5</v>
      </c>
      <c r="H4553">
        <v>87</v>
      </c>
      <c r="J4553">
        <v>85</v>
      </c>
      <c r="K4553">
        <v>87</v>
      </c>
      <c r="L4553">
        <v>84</v>
      </c>
      <c r="M4553">
        <v>90</v>
      </c>
      <c r="N4553">
        <v>82</v>
      </c>
      <c r="O4553">
        <v>77</v>
      </c>
      <c r="P4553">
        <v>83</v>
      </c>
      <c r="Q4553">
        <v>78</v>
      </c>
      <c r="R4553">
        <v>88</v>
      </c>
      <c r="T4553" s="34">
        <f>_xlfn.XLOOKUP(B4553,Demog!$A$2:$A$219,Demog!$P$2:$P$219,,,2)</f>
        <v>51442</v>
      </c>
      <c r="U4553" s="34">
        <f t="shared" si="71"/>
        <v>40</v>
      </c>
      <c r="V4553" s="13">
        <f>IF(OR(Table1[[#This Row],[7d_positivity_public]]=0,ISBLANK(Table1[[#This Row],[7d_positivity_public]])),"",(Table1[[#This Row],[7d_positivity_public]]-Table1[[#This Row],[7d_positivity_all]])/Table1[[#This Row],[7d_positivity_public]])</f>
        <v>0.2</v>
      </c>
      <c r="W4553">
        <v>4</v>
      </c>
    </row>
    <row r="4554" spans="1:23" x14ac:dyDescent="0.25">
      <c r="A4554" s="10">
        <v>44495</v>
      </c>
      <c r="B4554">
        <v>2241</v>
      </c>
      <c r="C4554" t="s">
        <v>144</v>
      </c>
      <c r="D4554">
        <v>8</v>
      </c>
      <c r="E4554">
        <v>3</v>
      </c>
      <c r="F4554">
        <v>5</v>
      </c>
      <c r="G4554">
        <v>4</v>
      </c>
      <c r="H4554">
        <v>90</v>
      </c>
      <c r="J4554">
        <v>90</v>
      </c>
      <c r="K4554">
        <v>90</v>
      </c>
      <c r="L4554">
        <v>91</v>
      </c>
      <c r="M4554">
        <v>89</v>
      </c>
      <c r="N4554">
        <v>87</v>
      </c>
      <c r="O4554">
        <v>85</v>
      </c>
      <c r="P4554">
        <v>87</v>
      </c>
      <c r="Q4554">
        <v>87</v>
      </c>
      <c r="R4554">
        <v>87</v>
      </c>
      <c r="T4554" s="34">
        <f>_xlfn.XLOOKUP(B4554,Demog!$A$2:$A$219,Demog!$P$2:$P$219,,,2)</f>
        <v>40842</v>
      </c>
      <c r="U4554" s="34">
        <f t="shared" si="71"/>
        <v>23</v>
      </c>
      <c r="V4554" s="13">
        <f>IF(OR(Table1[[#This Row],[7d_positivity_public]]=0,ISBLANK(Table1[[#This Row],[7d_positivity_public]])),"",(Table1[[#This Row],[7d_positivity_public]]-Table1[[#This Row],[7d_positivity_all]])/Table1[[#This Row],[7d_positivity_public]])</f>
        <v>0.25</v>
      </c>
      <c r="W4554">
        <v>3</v>
      </c>
    </row>
    <row r="4555" spans="1:23" x14ac:dyDescent="0.25">
      <c r="A4555" s="10">
        <v>44495</v>
      </c>
      <c r="B4555">
        <v>2242</v>
      </c>
      <c r="C4555" t="s">
        <v>145</v>
      </c>
      <c r="D4555">
        <v>5</v>
      </c>
      <c r="E4555">
        <v>7</v>
      </c>
      <c r="F4555">
        <v>-2</v>
      </c>
      <c r="G4555">
        <v>3</v>
      </c>
      <c r="H4555">
        <v>92</v>
      </c>
      <c r="J4555">
        <v>89</v>
      </c>
      <c r="K4555">
        <v>92</v>
      </c>
      <c r="L4555">
        <v>93</v>
      </c>
      <c r="M4555">
        <v>91</v>
      </c>
      <c r="N4555">
        <v>88</v>
      </c>
      <c r="O4555">
        <v>82</v>
      </c>
      <c r="P4555">
        <v>88</v>
      </c>
      <c r="Q4555">
        <v>88</v>
      </c>
      <c r="R4555">
        <v>89</v>
      </c>
      <c r="T4555" s="34">
        <f>_xlfn.XLOOKUP(B4555,Demog!$A$2:$A$219,Demog!$P$2:$P$219,,,2)</f>
        <v>70406</v>
      </c>
      <c r="U4555" s="34">
        <f t="shared" si="71"/>
        <v>25</v>
      </c>
      <c r="V4555" s="13">
        <f>IF(OR(Table1[[#This Row],[7d_positivity_public]]=0,ISBLANK(Table1[[#This Row],[7d_positivity_public]])),"",(Table1[[#This Row],[7d_positivity_public]]-Table1[[#This Row],[7d_positivity_all]])/Table1[[#This Row],[7d_positivity_public]])</f>
        <v>0.33333333333333331</v>
      </c>
      <c r="W4555">
        <v>2</v>
      </c>
    </row>
    <row r="4556" spans="1:23" x14ac:dyDescent="0.25">
      <c r="A4556" s="10">
        <v>44495</v>
      </c>
      <c r="B4556">
        <v>2243</v>
      </c>
      <c r="C4556" t="s">
        <v>146</v>
      </c>
      <c r="D4556">
        <v>5</v>
      </c>
      <c r="E4556">
        <v>4</v>
      </c>
      <c r="F4556">
        <v>1</v>
      </c>
      <c r="G4556">
        <v>3</v>
      </c>
      <c r="H4556">
        <v>90</v>
      </c>
      <c r="J4556">
        <v>88</v>
      </c>
      <c r="K4556">
        <v>90</v>
      </c>
      <c r="L4556">
        <v>90</v>
      </c>
      <c r="M4556">
        <v>91</v>
      </c>
      <c r="N4556">
        <v>86</v>
      </c>
      <c r="O4556">
        <v>83</v>
      </c>
      <c r="P4556">
        <v>86</v>
      </c>
      <c r="Q4556">
        <v>85</v>
      </c>
      <c r="R4556">
        <v>88</v>
      </c>
      <c r="T4556" s="34">
        <f>_xlfn.XLOOKUP(B4556,Demog!$A$2:$A$219,Demog!$P$2:$P$219,,,2)</f>
        <v>28129</v>
      </c>
      <c r="U4556" s="34">
        <f t="shared" si="71"/>
        <v>10</v>
      </c>
      <c r="V4556" s="13">
        <f>IF(OR(Table1[[#This Row],[7d_positivity_public]]=0,ISBLANK(Table1[[#This Row],[7d_positivity_public]])),"",(Table1[[#This Row],[7d_positivity_public]]-Table1[[#This Row],[7d_positivity_all]])/Table1[[#This Row],[7d_positivity_public]])</f>
        <v>0.33333333333333331</v>
      </c>
      <c r="W4556">
        <v>2</v>
      </c>
    </row>
    <row r="4557" spans="1:23" x14ac:dyDescent="0.25">
      <c r="A4557" s="10">
        <v>44495</v>
      </c>
      <c r="B4557">
        <v>2244</v>
      </c>
      <c r="C4557" t="s">
        <v>147</v>
      </c>
      <c r="D4557">
        <v>11</v>
      </c>
      <c r="E4557">
        <v>8</v>
      </c>
      <c r="F4557">
        <v>3</v>
      </c>
      <c r="G4557">
        <v>5</v>
      </c>
      <c r="H4557">
        <v>90</v>
      </c>
      <c r="J4557">
        <v>88</v>
      </c>
      <c r="K4557">
        <v>90</v>
      </c>
      <c r="L4557">
        <v>89</v>
      </c>
      <c r="M4557">
        <v>92</v>
      </c>
      <c r="N4557">
        <v>86</v>
      </c>
      <c r="O4557">
        <v>81</v>
      </c>
      <c r="P4557">
        <v>86</v>
      </c>
      <c r="Q4557">
        <v>83</v>
      </c>
      <c r="R4557">
        <v>89</v>
      </c>
      <c r="T4557" s="34">
        <f>_xlfn.XLOOKUP(B4557,Demog!$A$2:$A$219,Demog!$P$2:$P$219,,,2)</f>
        <v>58612</v>
      </c>
      <c r="U4557" s="34">
        <f t="shared" si="71"/>
        <v>45</v>
      </c>
      <c r="V4557" s="13">
        <f>IF(OR(Table1[[#This Row],[7d_positivity_public]]=0,ISBLANK(Table1[[#This Row],[7d_positivity_public]])),"",(Table1[[#This Row],[7d_positivity_public]]-Table1[[#This Row],[7d_positivity_all]])/Table1[[#This Row],[7d_positivity_public]])</f>
        <v>0.2</v>
      </c>
      <c r="W4557">
        <v>4</v>
      </c>
    </row>
    <row r="4558" spans="1:23" x14ac:dyDescent="0.25">
      <c r="A4558" s="10">
        <v>44495</v>
      </c>
      <c r="B4558">
        <v>2245</v>
      </c>
      <c r="C4558" t="s">
        <v>148</v>
      </c>
      <c r="D4558">
        <v>6</v>
      </c>
      <c r="E4558">
        <v>6</v>
      </c>
      <c r="F4558">
        <v>0</v>
      </c>
      <c r="G4558">
        <v>3</v>
      </c>
      <c r="H4558">
        <v>91</v>
      </c>
      <c r="J4558">
        <v>90</v>
      </c>
      <c r="K4558">
        <v>91</v>
      </c>
      <c r="L4558">
        <v>91</v>
      </c>
      <c r="M4558">
        <v>91</v>
      </c>
      <c r="N4558">
        <v>88</v>
      </c>
      <c r="O4558">
        <v>86</v>
      </c>
      <c r="P4558">
        <v>88</v>
      </c>
      <c r="Q4558">
        <v>87</v>
      </c>
      <c r="R4558">
        <v>89</v>
      </c>
      <c r="T4558" s="34">
        <f>_xlfn.XLOOKUP(B4558,Demog!$A$2:$A$219,Demog!$P$2:$P$219,,,2)</f>
        <v>36404</v>
      </c>
      <c r="U4558" s="34">
        <f t="shared" si="71"/>
        <v>15</v>
      </c>
      <c r="V4558" s="13">
        <f>IF(OR(Table1[[#This Row],[7d_positivity_public]]=0,ISBLANK(Table1[[#This Row],[7d_positivity_public]])),"",(Table1[[#This Row],[7d_positivity_public]]-Table1[[#This Row],[7d_positivity_all]])/Table1[[#This Row],[7d_positivity_public]])</f>
        <v>0.33333333333333331</v>
      </c>
      <c r="W4558">
        <v>2</v>
      </c>
    </row>
    <row r="4559" spans="1:23" x14ac:dyDescent="0.25">
      <c r="A4559" s="10">
        <v>44495</v>
      </c>
      <c r="B4559">
        <v>2311</v>
      </c>
      <c r="C4559" t="s">
        <v>149</v>
      </c>
      <c r="D4559">
        <v>31</v>
      </c>
      <c r="E4559">
        <v>31</v>
      </c>
      <c r="F4559">
        <v>0</v>
      </c>
      <c r="G4559">
        <v>11</v>
      </c>
      <c r="H4559">
        <v>86</v>
      </c>
      <c r="J4559">
        <v>76</v>
      </c>
      <c r="K4559">
        <v>86</v>
      </c>
      <c r="L4559">
        <v>83</v>
      </c>
      <c r="M4559">
        <v>90</v>
      </c>
      <c r="N4559">
        <v>80</v>
      </c>
      <c r="O4559">
        <v>68</v>
      </c>
      <c r="P4559">
        <v>81</v>
      </c>
      <c r="Q4559">
        <v>76</v>
      </c>
      <c r="R4559">
        <v>86</v>
      </c>
      <c r="T4559" s="34">
        <f>_xlfn.XLOOKUP(B4559,Demog!$A$2:$A$219,Demog!$P$2:$P$219,,,2)</f>
        <v>25888</v>
      </c>
      <c r="U4559" s="34">
        <f t="shared" si="71"/>
        <v>56</v>
      </c>
      <c r="V4559" s="13">
        <f>IF(OR(Table1[[#This Row],[7d_positivity_public]]=0,ISBLANK(Table1[[#This Row],[7d_positivity_public]])),"",(Table1[[#This Row],[7d_positivity_public]]-Table1[[#This Row],[7d_positivity_all]])/Table1[[#This Row],[7d_positivity_public]])</f>
        <v>9.0909090909090912E-2</v>
      </c>
      <c r="W4559">
        <v>10</v>
      </c>
    </row>
    <row r="4560" spans="1:23" x14ac:dyDescent="0.25">
      <c r="A4560" s="10">
        <v>44495</v>
      </c>
      <c r="B4560">
        <v>2312</v>
      </c>
      <c r="C4560" t="s">
        <v>150</v>
      </c>
      <c r="D4560">
        <v>8</v>
      </c>
      <c r="E4560">
        <v>10</v>
      </c>
      <c r="F4560">
        <v>-2</v>
      </c>
      <c r="G4560">
        <v>4</v>
      </c>
      <c r="H4560">
        <v>91</v>
      </c>
      <c r="J4560">
        <v>90</v>
      </c>
      <c r="K4560">
        <v>92</v>
      </c>
      <c r="L4560">
        <v>90</v>
      </c>
      <c r="M4560">
        <v>93</v>
      </c>
      <c r="N4560">
        <v>88</v>
      </c>
      <c r="O4560">
        <v>85</v>
      </c>
      <c r="P4560">
        <v>88</v>
      </c>
      <c r="Q4560">
        <v>85</v>
      </c>
      <c r="R4560">
        <v>91</v>
      </c>
      <c r="T4560" s="34">
        <f>_xlfn.XLOOKUP(B4560,Demog!$A$2:$A$219,Demog!$P$2:$P$219,,,2)</f>
        <v>29587</v>
      </c>
      <c r="U4560" s="34">
        <f t="shared" si="71"/>
        <v>17</v>
      </c>
      <c r="V4560" s="13">
        <f>IF(OR(Table1[[#This Row],[7d_positivity_public]]=0,ISBLANK(Table1[[#This Row],[7d_positivity_public]])),"",(Table1[[#This Row],[7d_positivity_public]]-Table1[[#This Row],[7d_positivity_all]])/Table1[[#This Row],[7d_positivity_public]])</f>
        <v>0</v>
      </c>
      <c r="W4560">
        <v>4</v>
      </c>
    </row>
    <row r="4561" spans="1:23" x14ac:dyDescent="0.25">
      <c r="A4561" s="10">
        <v>44495</v>
      </c>
      <c r="B4561">
        <v>2313</v>
      </c>
      <c r="C4561" t="s">
        <v>151</v>
      </c>
      <c r="D4561">
        <v>14</v>
      </c>
      <c r="E4561">
        <v>15</v>
      </c>
      <c r="F4561">
        <v>-1</v>
      </c>
      <c r="G4561">
        <v>5</v>
      </c>
      <c r="H4561">
        <v>91</v>
      </c>
      <c r="J4561">
        <v>88</v>
      </c>
      <c r="K4561">
        <v>91</v>
      </c>
      <c r="L4561">
        <v>91</v>
      </c>
      <c r="M4561">
        <v>93</v>
      </c>
      <c r="N4561">
        <v>87</v>
      </c>
      <c r="O4561">
        <v>82</v>
      </c>
      <c r="P4561">
        <v>87</v>
      </c>
      <c r="Q4561">
        <v>86</v>
      </c>
      <c r="R4561">
        <v>90</v>
      </c>
      <c r="T4561" s="34">
        <f>_xlfn.XLOOKUP(B4561,Demog!$A$2:$A$219,Demog!$P$2:$P$219,,,2)</f>
        <v>31567</v>
      </c>
      <c r="U4561" s="34">
        <f t="shared" si="71"/>
        <v>31</v>
      </c>
      <c r="V4561" s="13">
        <f>IF(OR(Table1[[#This Row],[7d_positivity_public]]=0,ISBLANK(Table1[[#This Row],[7d_positivity_public]])),"",(Table1[[#This Row],[7d_positivity_public]]-Table1[[#This Row],[7d_positivity_all]])/Table1[[#This Row],[7d_positivity_public]])</f>
        <v>0.2</v>
      </c>
      <c r="W4561">
        <v>4</v>
      </c>
    </row>
    <row r="4562" spans="1:23" x14ac:dyDescent="0.25">
      <c r="A4562" s="10">
        <v>44495</v>
      </c>
      <c r="B4562">
        <v>2314</v>
      </c>
      <c r="C4562" t="s">
        <v>152</v>
      </c>
      <c r="D4562">
        <v>17</v>
      </c>
      <c r="E4562">
        <v>18</v>
      </c>
      <c r="F4562">
        <v>-1</v>
      </c>
      <c r="G4562">
        <v>6</v>
      </c>
      <c r="H4562">
        <v>88</v>
      </c>
      <c r="J4562">
        <v>89</v>
      </c>
      <c r="K4562">
        <v>88</v>
      </c>
      <c r="L4562">
        <v>83</v>
      </c>
      <c r="M4562">
        <v>91</v>
      </c>
      <c r="N4562">
        <v>83</v>
      </c>
      <c r="O4562">
        <v>80</v>
      </c>
      <c r="P4562">
        <v>83</v>
      </c>
      <c r="Q4562">
        <v>76</v>
      </c>
      <c r="R4562">
        <v>89</v>
      </c>
      <c r="T4562" s="34">
        <f>_xlfn.XLOOKUP(B4562,Demog!$A$2:$A$219,Demog!$P$2:$P$219,,,2)</f>
        <v>22090</v>
      </c>
      <c r="U4562" s="34">
        <f t="shared" si="71"/>
        <v>26</v>
      </c>
      <c r="V4562" s="13">
        <f>IF(OR(Table1[[#This Row],[7d_positivity_public]]=0,ISBLANK(Table1[[#This Row],[7d_positivity_public]])),"",(Table1[[#This Row],[7d_positivity_public]]-Table1[[#This Row],[7d_positivity_all]])/Table1[[#This Row],[7d_positivity_public]])</f>
        <v>0.16666666666666666</v>
      </c>
      <c r="W4562">
        <v>5</v>
      </c>
    </row>
    <row r="4563" spans="1:23" x14ac:dyDescent="0.25">
      <c r="A4563" s="10">
        <v>44495</v>
      </c>
      <c r="B4563">
        <v>2315</v>
      </c>
      <c r="C4563" t="s">
        <v>153</v>
      </c>
      <c r="D4563">
        <v>18</v>
      </c>
      <c r="E4563">
        <v>26</v>
      </c>
      <c r="F4563">
        <v>-8</v>
      </c>
      <c r="G4563">
        <v>7</v>
      </c>
      <c r="H4563">
        <v>84</v>
      </c>
      <c r="J4563">
        <v>76</v>
      </c>
      <c r="K4563">
        <v>85</v>
      </c>
      <c r="L4563">
        <v>81</v>
      </c>
      <c r="M4563">
        <v>90</v>
      </c>
      <c r="N4563">
        <v>78</v>
      </c>
      <c r="O4563">
        <v>68</v>
      </c>
      <c r="P4563">
        <v>79</v>
      </c>
      <c r="Q4563">
        <v>73</v>
      </c>
      <c r="R4563">
        <v>86</v>
      </c>
      <c r="T4563" s="34">
        <f>_xlfn.XLOOKUP(B4563,Demog!$A$2:$A$219,Demog!$P$2:$P$219,,,2)</f>
        <v>13204</v>
      </c>
      <c r="U4563" s="34">
        <f t="shared" si="71"/>
        <v>17</v>
      </c>
      <c r="V4563" s="13">
        <f>IF(OR(Table1[[#This Row],[7d_positivity_public]]=0,ISBLANK(Table1[[#This Row],[7d_positivity_public]])),"",(Table1[[#This Row],[7d_positivity_public]]-Table1[[#This Row],[7d_positivity_all]])/Table1[[#This Row],[7d_positivity_public]])</f>
        <v>0</v>
      </c>
      <c r="W4563">
        <v>7</v>
      </c>
    </row>
    <row r="4564" spans="1:23" x14ac:dyDescent="0.25">
      <c r="A4564" s="10">
        <v>44495</v>
      </c>
      <c r="B4564">
        <v>2316</v>
      </c>
      <c r="C4564" t="s">
        <v>154</v>
      </c>
      <c r="D4564">
        <v>20</v>
      </c>
      <c r="E4564">
        <v>32</v>
      </c>
      <c r="F4564">
        <v>-12</v>
      </c>
      <c r="G4564">
        <v>6</v>
      </c>
      <c r="H4564">
        <v>84</v>
      </c>
      <c r="J4564">
        <v>77</v>
      </c>
      <c r="K4564">
        <v>85</v>
      </c>
      <c r="L4564">
        <v>82</v>
      </c>
      <c r="M4564">
        <v>88</v>
      </c>
      <c r="N4564">
        <v>79</v>
      </c>
      <c r="O4564">
        <v>68</v>
      </c>
      <c r="P4564">
        <v>80</v>
      </c>
      <c r="Q4564">
        <v>74</v>
      </c>
      <c r="R4564">
        <v>85</v>
      </c>
      <c r="T4564" s="34">
        <f>_xlfn.XLOOKUP(B4564,Demog!$A$2:$A$219,Demog!$P$2:$P$219,,,2)</f>
        <v>12653</v>
      </c>
      <c r="U4564" s="34">
        <f t="shared" si="71"/>
        <v>18</v>
      </c>
      <c r="V4564" s="13">
        <f>IF(OR(Table1[[#This Row],[7d_positivity_public]]=0,ISBLANK(Table1[[#This Row],[7d_positivity_public]])),"",(Table1[[#This Row],[7d_positivity_public]]-Table1[[#This Row],[7d_positivity_all]])/Table1[[#This Row],[7d_positivity_public]])</f>
        <v>0.16666666666666666</v>
      </c>
      <c r="W4564">
        <v>5</v>
      </c>
    </row>
    <row r="4565" spans="1:23" x14ac:dyDescent="0.25">
      <c r="A4565" s="10">
        <v>44495</v>
      </c>
      <c r="B4565">
        <v>2317</v>
      </c>
      <c r="C4565" t="s">
        <v>155</v>
      </c>
      <c r="D4565">
        <v>15</v>
      </c>
      <c r="E4565">
        <v>47</v>
      </c>
      <c r="F4565">
        <v>-32</v>
      </c>
      <c r="G4565">
        <v>7</v>
      </c>
      <c r="H4565">
        <v>83</v>
      </c>
      <c r="J4565">
        <v>69</v>
      </c>
      <c r="K4565">
        <v>84</v>
      </c>
      <c r="L4565">
        <v>80</v>
      </c>
      <c r="M4565">
        <v>88</v>
      </c>
      <c r="N4565">
        <v>79</v>
      </c>
      <c r="O4565">
        <v>61</v>
      </c>
      <c r="P4565">
        <v>80</v>
      </c>
      <c r="Q4565">
        <v>73</v>
      </c>
      <c r="R4565">
        <v>85</v>
      </c>
      <c r="T4565" s="34">
        <f>_xlfn.XLOOKUP(B4565,Demog!$A$2:$A$219,Demog!$P$2:$P$219,,,2)</f>
        <v>8789</v>
      </c>
      <c r="U4565" s="34">
        <f t="shared" si="71"/>
        <v>9</v>
      </c>
      <c r="V4565" s="13">
        <f>IF(OR(Table1[[#This Row],[7d_positivity_public]]=0,ISBLANK(Table1[[#This Row],[7d_positivity_public]])),"",(Table1[[#This Row],[7d_positivity_public]]-Table1[[#This Row],[7d_positivity_all]])/Table1[[#This Row],[7d_positivity_public]])</f>
        <v>0.2857142857142857</v>
      </c>
      <c r="W4565">
        <v>5</v>
      </c>
    </row>
    <row r="4566" spans="1:23" x14ac:dyDescent="0.25">
      <c r="A4566" s="10">
        <v>44495</v>
      </c>
      <c r="B4566">
        <v>2321</v>
      </c>
      <c r="C4566" t="s">
        <v>156</v>
      </c>
      <c r="D4566">
        <v>8</v>
      </c>
      <c r="E4566">
        <v>5</v>
      </c>
      <c r="F4566">
        <v>3</v>
      </c>
      <c r="G4566">
        <v>5</v>
      </c>
      <c r="H4566">
        <v>94</v>
      </c>
      <c r="J4566">
        <v>92</v>
      </c>
      <c r="K4566">
        <v>95</v>
      </c>
      <c r="L4566">
        <v>95</v>
      </c>
      <c r="M4566">
        <v>94</v>
      </c>
      <c r="N4566">
        <v>89</v>
      </c>
      <c r="O4566">
        <v>85</v>
      </c>
      <c r="P4566">
        <v>90</v>
      </c>
      <c r="Q4566">
        <v>89</v>
      </c>
      <c r="R4566">
        <v>91</v>
      </c>
      <c r="T4566" s="34">
        <f>_xlfn.XLOOKUP(B4566,Demog!$A$2:$A$219,Demog!$P$2:$P$219,,,2)</f>
        <v>56017</v>
      </c>
      <c r="U4566" s="34">
        <f t="shared" si="71"/>
        <v>31</v>
      </c>
      <c r="V4566" s="13">
        <f>IF(OR(Table1[[#This Row],[7d_positivity_public]]=0,ISBLANK(Table1[[#This Row],[7d_positivity_public]])),"",(Table1[[#This Row],[7d_positivity_public]]-Table1[[#This Row],[7d_positivity_all]])/Table1[[#This Row],[7d_positivity_public]])</f>
        <v>0.4</v>
      </c>
      <c r="W4566">
        <v>3</v>
      </c>
    </row>
    <row r="4567" spans="1:23" x14ac:dyDescent="0.25">
      <c r="A4567" s="10">
        <v>44495</v>
      </c>
      <c r="B4567">
        <v>2322</v>
      </c>
      <c r="C4567" t="s">
        <v>157</v>
      </c>
      <c r="D4567">
        <v>6</v>
      </c>
      <c r="E4567">
        <v>10</v>
      </c>
      <c r="F4567">
        <v>-4</v>
      </c>
      <c r="G4567">
        <v>3</v>
      </c>
      <c r="H4567">
        <v>95</v>
      </c>
      <c r="J4567">
        <v>97</v>
      </c>
      <c r="K4567">
        <v>95</v>
      </c>
      <c r="L4567">
        <v>95</v>
      </c>
      <c r="M4567">
        <v>95</v>
      </c>
      <c r="N4567">
        <v>92</v>
      </c>
      <c r="O4567">
        <v>92</v>
      </c>
      <c r="P4567">
        <v>92</v>
      </c>
      <c r="Q4567">
        <v>89</v>
      </c>
      <c r="R4567">
        <v>93</v>
      </c>
      <c r="T4567" s="34">
        <f>_xlfn.XLOOKUP(B4567,Demog!$A$2:$A$219,Demog!$P$2:$P$219,,,2)</f>
        <v>24822</v>
      </c>
      <c r="U4567" s="34">
        <f t="shared" si="71"/>
        <v>10</v>
      </c>
      <c r="V4567" s="13">
        <f>IF(OR(Table1[[#This Row],[7d_positivity_public]]=0,ISBLANK(Table1[[#This Row],[7d_positivity_public]])),"",(Table1[[#This Row],[7d_positivity_public]]-Table1[[#This Row],[7d_positivity_all]])/Table1[[#This Row],[7d_positivity_public]])</f>
        <v>0.33333333333333331</v>
      </c>
      <c r="W4567">
        <v>2</v>
      </c>
    </row>
    <row r="4568" spans="1:23" x14ac:dyDescent="0.25">
      <c r="A4568" s="10">
        <v>44495</v>
      </c>
      <c r="B4568">
        <v>2323</v>
      </c>
      <c r="C4568" t="s">
        <v>158</v>
      </c>
      <c r="D4568">
        <v>5</v>
      </c>
      <c r="E4568">
        <v>9</v>
      </c>
      <c r="F4568">
        <v>-4</v>
      </c>
      <c r="G4568">
        <v>2</v>
      </c>
      <c r="H4568">
        <v>93</v>
      </c>
      <c r="J4568">
        <v>92</v>
      </c>
      <c r="K4568">
        <v>93</v>
      </c>
      <c r="L4568">
        <v>91</v>
      </c>
      <c r="M4568">
        <v>94</v>
      </c>
      <c r="N4568">
        <v>90</v>
      </c>
      <c r="O4568">
        <v>87</v>
      </c>
      <c r="P4568">
        <v>90</v>
      </c>
      <c r="Q4568">
        <v>86</v>
      </c>
      <c r="R4568">
        <v>93</v>
      </c>
      <c r="T4568" s="34">
        <f>_xlfn.XLOOKUP(B4568,Demog!$A$2:$A$219,Demog!$P$2:$P$219,,,2)</f>
        <v>22225</v>
      </c>
      <c r="U4568" s="34">
        <f t="shared" si="71"/>
        <v>8</v>
      </c>
      <c r="V4568" s="13">
        <f>IF(OR(Table1[[#This Row],[7d_positivity_public]]=0,ISBLANK(Table1[[#This Row],[7d_positivity_public]])),"",(Table1[[#This Row],[7d_positivity_public]]-Table1[[#This Row],[7d_positivity_all]])/Table1[[#This Row],[7d_positivity_public]])</f>
        <v>0</v>
      </c>
      <c r="W4568">
        <v>2</v>
      </c>
    </row>
    <row r="4569" spans="1:23" x14ac:dyDescent="0.25">
      <c r="A4569" s="10">
        <v>44495</v>
      </c>
      <c r="B4569">
        <v>2331</v>
      </c>
      <c r="C4569" t="s">
        <v>159</v>
      </c>
      <c r="D4569">
        <v>9</v>
      </c>
      <c r="E4569">
        <v>6</v>
      </c>
      <c r="F4569">
        <v>3</v>
      </c>
      <c r="G4569">
        <v>7</v>
      </c>
      <c r="H4569">
        <v>96</v>
      </c>
      <c r="J4569">
        <v>88</v>
      </c>
      <c r="K4569">
        <v>97</v>
      </c>
      <c r="L4569">
        <v>98</v>
      </c>
      <c r="M4569">
        <v>93</v>
      </c>
      <c r="N4569">
        <v>88</v>
      </c>
      <c r="O4569">
        <v>77</v>
      </c>
      <c r="P4569">
        <v>89</v>
      </c>
      <c r="Q4569">
        <v>89</v>
      </c>
      <c r="R4569">
        <v>90</v>
      </c>
      <c r="T4569" s="34">
        <f>_xlfn.XLOOKUP(B4569,Demog!$A$2:$A$219,Demog!$P$2:$P$219,,,2)</f>
        <v>53402</v>
      </c>
      <c r="U4569" s="34">
        <f t="shared" si="71"/>
        <v>34</v>
      </c>
      <c r="V4569" s="13">
        <f>IF(OR(Table1[[#This Row],[7d_positivity_public]]=0,ISBLANK(Table1[[#This Row],[7d_positivity_public]])),"",(Table1[[#This Row],[7d_positivity_public]]-Table1[[#This Row],[7d_positivity_all]])/Table1[[#This Row],[7d_positivity_public]])</f>
        <v>0.2857142857142857</v>
      </c>
      <c r="W4569">
        <v>5</v>
      </c>
    </row>
    <row r="4570" spans="1:23" x14ac:dyDescent="0.25">
      <c r="A4570" s="10">
        <v>44495</v>
      </c>
      <c r="B4570">
        <v>2332</v>
      </c>
      <c r="C4570" t="s">
        <v>160</v>
      </c>
      <c r="D4570">
        <v>16</v>
      </c>
      <c r="E4570">
        <v>9</v>
      </c>
      <c r="F4570">
        <v>7</v>
      </c>
      <c r="G4570">
        <v>9</v>
      </c>
      <c r="H4570">
        <v>93</v>
      </c>
      <c r="J4570">
        <v>80</v>
      </c>
      <c r="K4570">
        <v>93</v>
      </c>
      <c r="L4570">
        <v>96</v>
      </c>
      <c r="M4570">
        <v>89</v>
      </c>
      <c r="N4570">
        <v>85</v>
      </c>
      <c r="O4570">
        <v>70</v>
      </c>
      <c r="P4570">
        <v>86</v>
      </c>
      <c r="Q4570">
        <v>86</v>
      </c>
      <c r="R4570">
        <v>85</v>
      </c>
      <c r="T4570" s="34">
        <f>_xlfn.XLOOKUP(B4570,Demog!$A$2:$A$219,Demog!$P$2:$P$219,,,2)</f>
        <v>51161</v>
      </c>
      <c r="U4570" s="34">
        <f t="shared" si="71"/>
        <v>57</v>
      </c>
      <c r="V4570" s="13">
        <f>IF(OR(Table1[[#This Row],[7d_positivity_public]]=0,ISBLANK(Table1[[#This Row],[7d_positivity_public]])),"",(Table1[[#This Row],[7d_positivity_public]]-Table1[[#This Row],[7d_positivity_all]])/Table1[[#This Row],[7d_positivity_public]])</f>
        <v>0.44444444444444442</v>
      </c>
      <c r="W4570">
        <v>5</v>
      </c>
    </row>
    <row r="4571" spans="1:23" x14ac:dyDescent="0.25">
      <c r="A4571" s="10">
        <v>44495</v>
      </c>
      <c r="B4571">
        <v>2333</v>
      </c>
      <c r="C4571" t="s">
        <v>161</v>
      </c>
      <c r="D4571">
        <v>11</v>
      </c>
      <c r="E4571">
        <v>11</v>
      </c>
      <c r="F4571">
        <v>0</v>
      </c>
      <c r="G4571">
        <v>6</v>
      </c>
      <c r="H4571">
        <v>91</v>
      </c>
      <c r="J4571">
        <v>88</v>
      </c>
      <c r="K4571">
        <v>92</v>
      </c>
      <c r="L4571">
        <v>91</v>
      </c>
      <c r="M4571">
        <v>93</v>
      </c>
      <c r="N4571">
        <v>87</v>
      </c>
      <c r="O4571">
        <v>81</v>
      </c>
      <c r="P4571">
        <v>87</v>
      </c>
      <c r="Q4571">
        <v>85</v>
      </c>
      <c r="R4571">
        <v>90</v>
      </c>
      <c r="T4571" s="34">
        <f>_xlfn.XLOOKUP(B4571,Demog!$A$2:$A$219,Demog!$P$2:$P$219,,,2)</f>
        <v>69963</v>
      </c>
      <c r="U4571" s="34">
        <f t="shared" si="71"/>
        <v>54</v>
      </c>
      <c r="V4571" s="13">
        <f>IF(OR(Table1[[#This Row],[7d_positivity_public]]=0,ISBLANK(Table1[[#This Row],[7d_positivity_public]])),"",(Table1[[#This Row],[7d_positivity_public]]-Table1[[#This Row],[7d_positivity_all]])/Table1[[#This Row],[7d_positivity_public]])</f>
        <v>0.33333333333333331</v>
      </c>
      <c r="W4571">
        <v>4</v>
      </c>
    </row>
    <row r="4572" spans="1:23" x14ac:dyDescent="0.25">
      <c r="A4572" s="10">
        <v>44495</v>
      </c>
      <c r="B4572">
        <v>2334</v>
      </c>
      <c r="C4572" t="s">
        <v>162</v>
      </c>
      <c r="D4572">
        <v>8</v>
      </c>
      <c r="E4572">
        <v>8</v>
      </c>
      <c r="F4572">
        <v>0</v>
      </c>
      <c r="G4572">
        <v>5</v>
      </c>
      <c r="H4572">
        <v>96</v>
      </c>
      <c r="J4572">
        <v>91</v>
      </c>
      <c r="K4572">
        <v>96</v>
      </c>
      <c r="L4572">
        <v>96</v>
      </c>
      <c r="M4572">
        <v>96</v>
      </c>
      <c r="N4572">
        <v>90</v>
      </c>
      <c r="O4572">
        <v>84</v>
      </c>
      <c r="P4572">
        <v>91</v>
      </c>
      <c r="Q4572">
        <v>90</v>
      </c>
      <c r="R4572">
        <v>93</v>
      </c>
      <c r="T4572" s="34">
        <f>_xlfn.XLOOKUP(B4572,Demog!$A$2:$A$219,Demog!$P$2:$P$219,,,2)</f>
        <v>45391</v>
      </c>
      <c r="U4572" s="34">
        <f t="shared" si="71"/>
        <v>25</v>
      </c>
      <c r="V4572" s="13">
        <f>IF(OR(Table1[[#This Row],[7d_positivity_public]]=0,ISBLANK(Table1[[#This Row],[7d_positivity_public]])),"",(Table1[[#This Row],[7d_positivity_public]]-Table1[[#This Row],[7d_positivity_all]])/Table1[[#This Row],[7d_positivity_public]])</f>
        <v>0.4</v>
      </c>
      <c r="W4572">
        <v>3</v>
      </c>
    </row>
    <row r="4573" spans="1:23" x14ac:dyDescent="0.25">
      <c r="A4573" s="10">
        <v>44495</v>
      </c>
      <c r="B4573">
        <v>2335</v>
      </c>
      <c r="C4573" t="s">
        <v>163</v>
      </c>
      <c r="D4573">
        <v>9</v>
      </c>
      <c r="E4573">
        <v>10</v>
      </c>
      <c r="F4573">
        <v>-1</v>
      </c>
      <c r="G4573">
        <v>6</v>
      </c>
      <c r="H4573">
        <v>97</v>
      </c>
      <c r="J4573">
        <v>88</v>
      </c>
      <c r="K4573">
        <v>98</v>
      </c>
      <c r="L4573">
        <v>99</v>
      </c>
      <c r="M4573">
        <v>95</v>
      </c>
      <c r="N4573">
        <v>90</v>
      </c>
      <c r="O4573">
        <v>79</v>
      </c>
      <c r="P4573">
        <v>91</v>
      </c>
      <c r="Q4573">
        <v>90</v>
      </c>
      <c r="R4573">
        <v>92</v>
      </c>
      <c r="T4573" s="34">
        <f>_xlfn.XLOOKUP(B4573,Demog!$A$2:$A$219,Demog!$P$2:$P$219,,,2)</f>
        <v>62748</v>
      </c>
      <c r="U4573" s="34">
        <f t="shared" si="71"/>
        <v>40</v>
      </c>
      <c r="V4573" s="13">
        <f>IF(OR(Table1[[#This Row],[7d_positivity_public]]=0,ISBLANK(Table1[[#This Row],[7d_positivity_public]])),"",(Table1[[#This Row],[7d_positivity_public]]-Table1[[#This Row],[7d_positivity_all]])/Table1[[#This Row],[7d_positivity_public]])</f>
        <v>0.33333333333333331</v>
      </c>
      <c r="W4573">
        <v>4</v>
      </c>
    </row>
    <row r="4574" spans="1:23" x14ac:dyDescent="0.25">
      <c r="A4574" s="10">
        <v>44495</v>
      </c>
      <c r="B4574">
        <v>2336</v>
      </c>
      <c r="C4574" t="s">
        <v>164</v>
      </c>
      <c r="D4574">
        <v>10</v>
      </c>
      <c r="E4574">
        <v>9</v>
      </c>
      <c r="F4574">
        <v>1</v>
      </c>
      <c r="G4574">
        <v>5</v>
      </c>
      <c r="H4574">
        <v>94</v>
      </c>
      <c r="J4574">
        <v>89</v>
      </c>
      <c r="K4574">
        <v>94</v>
      </c>
      <c r="L4574">
        <v>95</v>
      </c>
      <c r="M4574">
        <v>93</v>
      </c>
      <c r="N4574">
        <v>89</v>
      </c>
      <c r="O4574">
        <v>82</v>
      </c>
      <c r="P4574">
        <v>89</v>
      </c>
      <c r="Q4574">
        <v>88</v>
      </c>
      <c r="R4574">
        <v>91</v>
      </c>
      <c r="T4574" s="34">
        <f>_xlfn.XLOOKUP(B4574,Demog!$A$2:$A$219,Demog!$P$2:$P$219,,,2)</f>
        <v>58701</v>
      </c>
      <c r="U4574" s="34">
        <f t="shared" si="71"/>
        <v>41</v>
      </c>
      <c r="V4574" s="13">
        <f>IF(OR(Table1[[#This Row],[7d_positivity_public]]=0,ISBLANK(Table1[[#This Row],[7d_positivity_public]])),"",(Table1[[#This Row],[7d_positivity_public]]-Table1[[#This Row],[7d_positivity_all]])/Table1[[#This Row],[7d_positivity_public]])</f>
        <v>0.2</v>
      </c>
      <c r="W4574">
        <v>4</v>
      </c>
    </row>
    <row r="4575" spans="1:23" x14ac:dyDescent="0.25">
      <c r="A4575" s="10">
        <v>44495</v>
      </c>
      <c r="B4575">
        <v>2337</v>
      </c>
      <c r="C4575" t="s">
        <v>165</v>
      </c>
      <c r="D4575">
        <v>7</v>
      </c>
      <c r="E4575">
        <v>7</v>
      </c>
      <c r="F4575">
        <v>0</v>
      </c>
      <c r="G4575">
        <v>3</v>
      </c>
      <c r="H4575">
        <v>89</v>
      </c>
      <c r="J4575">
        <v>85</v>
      </c>
      <c r="K4575">
        <v>89</v>
      </c>
      <c r="L4575">
        <v>89</v>
      </c>
      <c r="M4575">
        <v>90</v>
      </c>
      <c r="N4575">
        <v>84</v>
      </c>
      <c r="O4575">
        <v>76</v>
      </c>
      <c r="P4575">
        <v>84</v>
      </c>
      <c r="Q4575">
        <v>82</v>
      </c>
      <c r="R4575">
        <v>87</v>
      </c>
      <c r="T4575" s="34">
        <f>_xlfn.XLOOKUP(B4575,Demog!$A$2:$A$219,Demog!$P$2:$P$219,,,2)</f>
        <v>60538</v>
      </c>
      <c r="U4575" s="34">
        <f t="shared" si="71"/>
        <v>30</v>
      </c>
      <c r="V4575" s="13">
        <f>IF(OR(Table1[[#This Row],[7d_positivity_public]]=0,ISBLANK(Table1[[#This Row],[7d_positivity_public]])),"",(Table1[[#This Row],[7d_positivity_public]]-Table1[[#This Row],[7d_positivity_all]])/Table1[[#This Row],[7d_positivity_public]])</f>
        <v>0.33333333333333331</v>
      </c>
      <c r="W4575">
        <v>2</v>
      </c>
    </row>
    <row r="4576" spans="1:23" x14ac:dyDescent="0.25">
      <c r="A4576" s="10">
        <v>44495</v>
      </c>
      <c r="B4576">
        <v>2338</v>
      </c>
      <c r="C4576" t="s">
        <v>166</v>
      </c>
      <c r="D4576">
        <v>4</v>
      </c>
      <c r="E4576">
        <v>11</v>
      </c>
      <c r="F4576">
        <v>-7</v>
      </c>
      <c r="G4576">
        <v>3</v>
      </c>
      <c r="H4576">
        <v>98</v>
      </c>
      <c r="J4576">
        <v>86</v>
      </c>
      <c r="K4576">
        <v>99</v>
      </c>
      <c r="L4576">
        <v>100</v>
      </c>
      <c r="M4576">
        <v>96</v>
      </c>
      <c r="N4576">
        <v>90</v>
      </c>
      <c r="O4576">
        <v>76</v>
      </c>
      <c r="P4576">
        <v>91</v>
      </c>
      <c r="Q4576">
        <v>91</v>
      </c>
      <c r="R4576">
        <v>92</v>
      </c>
      <c r="T4576" s="34">
        <f>_xlfn.XLOOKUP(B4576,Demog!$A$2:$A$219,Demog!$P$2:$P$219,,,2)</f>
        <v>41463</v>
      </c>
      <c r="U4576" s="34">
        <f t="shared" si="71"/>
        <v>12</v>
      </c>
      <c r="V4576" s="13">
        <f>IF(OR(Table1[[#This Row],[7d_positivity_public]]=0,ISBLANK(Table1[[#This Row],[7d_positivity_public]])),"",(Table1[[#This Row],[7d_positivity_public]]-Table1[[#This Row],[7d_positivity_all]])/Table1[[#This Row],[7d_positivity_public]])</f>
        <v>0.33333333333333331</v>
      </c>
      <c r="W4576">
        <v>2</v>
      </c>
    </row>
    <row r="4577" spans="1:23" x14ac:dyDescent="0.25">
      <c r="A4577" s="10">
        <v>44495</v>
      </c>
      <c r="B4577">
        <v>2341</v>
      </c>
      <c r="C4577" t="s">
        <v>167</v>
      </c>
      <c r="D4577">
        <v>10</v>
      </c>
      <c r="E4577">
        <v>7</v>
      </c>
      <c r="F4577">
        <v>3</v>
      </c>
      <c r="G4577">
        <v>5</v>
      </c>
      <c r="H4577">
        <v>90</v>
      </c>
      <c r="J4577">
        <v>89</v>
      </c>
      <c r="K4577">
        <v>90</v>
      </c>
      <c r="L4577">
        <v>88</v>
      </c>
      <c r="M4577">
        <v>92</v>
      </c>
      <c r="N4577">
        <v>86</v>
      </c>
      <c r="O4577">
        <v>83</v>
      </c>
      <c r="P4577">
        <v>87</v>
      </c>
      <c r="Q4577">
        <v>83</v>
      </c>
      <c r="R4577">
        <v>89</v>
      </c>
      <c r="T4577" s="34">
        <f>_xlfn.XLOOKUP(B4577,Demog!$A$2:$A$219,Demog!$P$2:$P$219,,,2)</f>
        <v>74816</v>
      </c>
      <c r="U4577" s="34">
        <f t="shared" si="71"/>
        <v>52</v>
      </c>
      <c r="V4577" s="13">
        <f>IF(OR(Table1[[#This Row],[7d_positivity_public]]=0,ISBLANK(Table1[[#This Row],[7d_positivity_public]])),"",(Table1[[#This Row],[7d_positivity_public]]-Table1[[#This Row],[7d_positivity_all]])/Table1[[#This Row],[7d_positivity_public]])</f>
        <v>0.4</v>
      </c>
      <c r="W4577">
        <v>3</v>
      </c>
    </row>
    <row r="4578" spans="1:23" x14ac:dyDescent="0.25">
      <c r="A4578" s="10">
        <v>44495</v>
      </c>
      <c r="B4578">
        <v>2342</v>
      </c>
      <c r="C4578" t="s">
        <v>168</v>
      </c>
      <c r="D4578">
        <v>16</v>
      </c>
      <c r="E4578">
        <v>8</v>
      </c>
      <c r="F4578">
        <v>8</v>
      </c>
      <c r="G4578">
        <v>6</v>
      </c>
      <c r="H4578">
        <v>88</v>
      </c>
      <c r="J4578">
        <v>82</v>
      </c>
      <c r="K4578">
        <v>88</v>
      </c>
      <c r="L4578">
        <v>84</v>
      </c>
      <c r="M4578">
        <v>90</v>
      </c>
      <c r="N4578">
        <v>84</v>
      </c>
      <c r="O4578">
        <v>76</v>
      </c>
      <c r="P4578">
        <v>84</v>
      </c>
      <c r="Q4578">
        <v>76</v>
      </c>
      <c r="R4578">
        <v>88</v>
      </c>
      <c r="T4578" s="34">
        <f>_xlfn.XLOOKUP(B4578,Demog!$A$2:$A$219,Demog!$P$2:$P$219,,,2)</f>
        <v>19952</v>
      </c>
      <c r="U4578" s="34">
        <f t="shared" si="71"/>
        <v>22</v>
      </c>
      <c r="V4578" s="13">
        <f>IF(OR(Table1[[#This Row],[7d_positivity_public]]=0,ISBLANK(Table1[[#This Row],[7d_positivity_public]])),"",(Table1[[#This Row],[7d_positivity_public]]-Table1[[#This Row],[7d_positivity_all]])/Table1[[#This Row],[7d_positivity_public]])</f>
        <v>0.16666666666666666</v>
      </c>
      <c r="W4578">
        <v>5</v>
      </c>
    </row>
    <row r="4579" spans="1:23" x14ac:dyDescent="0.25">
      <c r="A4579" s="10">
        <v>44495</v>
      </c>
      <c r="B4579">
        <v>3111</v>
      </c>
      <c r="C4579" t="s">
        <v>169</v>
      </c>
      <c r="D4579">
        <v>4</v>
      </c>
      <c r="E4579">
        <v>2</v>
      </c>
      <c r="F4579">
        <v>2</v>
      </c>
      <c r="G4579">
        <v>6</v>
      </c>
      <c r="H4579">
        <v>94</v>
      </c>
      <c r="J4579">
        <v>92</v>
      </c>
      <c r="K4579">
        <v>95</v>
      </c>
      <c r="L4579">
        <v>100</v>
      </c>
      <c r="M4579">
        <v>86</v>
      </c>
      <c r="N4579">
        <v>90</v>
      </c>
      <c r="O4579">
        <v>86</v>
      </c>
      <c r="P4579">
        <v>90</v>
      </c>
      <c r="Q4579">
        <v>96</v>
      </c>
      <c r="R4579">
        <v>83</v>
      </c>
      <c r="T4579" s="34">
        <f>_xlfn.XLOOKUP(B4579,Demog!$A$2:$A$219,Demog!$P$2:$P$219,,,2)</f>
        <v>54587</v>
      </c>
      <c r="U4579" s="34">
        <f t="shared" si="71"/>
        <v>15</v>
      </c>
      <c r="V4579" s="13">
        <f>IF(OR(Table1[[#This Row],[7d_positivity_public]]=0,ISBLANK(Table1[[#This Row],[7d_positivity_public]])),"",(Table1[[#This Row],[7d_positivity_public]]-Table1[[#This Row],[7d_positivity_all]])/Table1[[#This Row],[7d_positivity_public]])</f>
        <v>0.66666666666666663</v>
      </c>
      <c r="W4579">
        <v>2</v>
      </c>
    </row>
    <row r="4580" spans="1:23" x14ac:dyDescent="0.25">
      <c r="A4580" s="10">
        <v>44495</v>
      </c>
      <c r="B4580">
        <v>3112</v>
      </c>
      <c r="C4580" t="s">
        <v>170</v>
      </c>
      <c r="D4580">
        <v>0</v>
      </c>
      <c r="E4580">
        <v>1</v>
      </c>
      <c r="F4580">
        <v>-1</v>
      </c>
      <c r="G4580">
        <v>0</v>
      </c>
      <c r="H4580">
        <v>86</v>
      </c>
      <c r="J4580">
        <v>91</v>
      </c>
      <c r="K4580">
        <v>86</v>
      </c>
      <c r="L4580">
        <v>86</v>
      </c>
      <c r="M4580">
        <v>86</v>
      </c>
      <c r="N4580">
        <v>84</v>
      </c>
      <c r="O4580">
        <v>87</v>
      </c>
      <c r="P4580">
        <v>83</v>
      </c>
      <c r="Q4580">
        <v>82</v>
      </c>
      <c r="R4580">
        <v>84</v>
      </c>
      <c r="T4580" s="34">
        <f>_xlfn.XLOOKUP(B4580,Demog!$A$2:$A$219,Demog!$P$2:$P$219,,,2)</f>
        <v>17729</v>
      </c>
      <c r="U4580" s="34">
        <f t="shared" si="71"/>
        <v>0</v>
      </c>
      <c r="V4580" s="13" t="str">
        <f>IF(OR(Table1[[#This Row],[7d_positivity_public]]=0,ISBLANK(Table1[[#This Row],[7d_positivity_public]])),"",(Table1[[#This Row],[7d_positivity_public]]-Table1[[#This Row],[7d_positivity_all]])/Table1[[#This Row],[7d_positivity_public]])</f>
        <v/>
      </c>
      <c r="W4580">
        <v>0</v>
      </c>
    </row>
    <row r="4581" spans="1:23" x14ac:dyDescent="0.25">
      <c r="A4581" s="10">
        <v>44495</v>
      </c>
      <c r="B4581">
        <v>3113</v>
      </c>
      <c r="C4581" t="s">
        <v>171</v>
      </c>
      <c r="D4581">
        <v>0</v>
      </c>
      <c r="E4581">
        <v>1</v>
      </c>
      <c r="F4581">
        <v>-1</v>
      </c>
      <c r="G4581">
        <v>0</v>
      </c>
      <c r="H4581">
        <v>86</v>
      </c>
      <c r="J4581">
        <v>88</v>
      </c>
      <c r="K4581">
        <v>86</v>
      </c>
      <c r="L4581">
        <v>87</v>
      </c>
      <c r="M4581">
        <v>85</v>
      </c>
      <c r="N4581">
        <v>83</v>
      </c>
      <c r="O4581">
        <v>83</v>
      </c>
      <c r="P4581">
        <v>83</v>
      </c>
      <c r="Q4581">
        <v>83</v>
      </c>
      <c r="R4581">
        <v>83</v>
      </c>
      <c r="T4581" s="34">
        <f>_xlfn.XLOOKUP(B4581,Demog!$A$2:$A$219,Demog!$P$2:$P$219,,,2)</f>
        <v>23478</v>
      </c>
      <c r="U4581" s="34">
        <f t="shared" si="71"/>
        <v>0</v>
      </c>
      <c r="V4581" s="13" t="str">
        <f>IF(OR(Table1[[#This Row],[7d_positivity_public]]=0,ISBLANK(Table1[[#This Row],[7d_positivity_public]])),"",(Table1[[#This Row],[7d_positivity_public]]-Table1[[#This Row],[7d_positivity_all]])/Table1[[#This Row],[7d_positivity_public]])</f>
        <v/>
      </c>
      <c r="W4581">
        <v>0</v>
      </c>
    </row>
    <row r="4582" spans="1:23" x14ac:dyDescent="0.25">
      <c r="A4582" s="10">
        <v>44495</v>
      </c>
      <c r="B4582">
        <v>3114</v>
      </c>
      <c r="C4582" t="s">
        <v>172</v>
      </c>
      <c r="D4582">
        <v>2</v>
      </c>
      <c r="E4582">
        <v>1</v>
      </c>
      <c r="F4582">
        <v>1</v>
      </c>
      <c r="G4582">
        <v>2</v>
      </c>
      <c r="H4582">
        <v>88</v>
      </c>
      <c r="J4582">
        <v>90</v>
      </c>
      <c r="K4582">
        <v>88</v>
      </c>
      <c r="L4582">
        <v>88</v>
      </c>
      <c r="M4582">
        <v>88</v>
      </c>
      <c r="N4582">
        <v>85</v>
      </c>
      <c r="O4582">
        <v>85</v>
      </c>
      <c r="P4582">
        <v>85</v>
      </c>
      <c r="Q4582">
        <v>84</v>
      </c>
      <c r="R4582">
        <v>86</v>
      </c>
      <c r="T4582" s="34">
        <f>_xlfn.XLOOKUP(B4582,Demog!$A$2:$A$219,Demog!$P$2:$P$219,,,2)</f>
        <v>32171</v>
      </c>
      <c r="U4582" s="34">
        <f t="shared" si="71"/>
        <v>5</v>
      </c>
      <c r="V4582" s="13">
        <f>IF(OR(Table1[[#This Row],[7d_positivity_public]]=0,ISBLANK(Table1[[#This Row],[7d_positivity_public]])),"",(Table1[[#This Row],[7d_positivity_public]]-Table1[[#This Row],[7d_positivity_all]])/Table1[[#This Row],[7d_positivity_public]])</f>
        <v>0.5</v>
      </c>
      <c r="W4582">
        <v>1</v>
      </c>
    </row>
    <row r="4583" spans="1:23" x14ac:dyDescent="0.25">
      <c r="A4583" s="10">
        <v>44495</v>
      </c>
      <c r="B4583">
        <v>3115</v>
      </c>
      <c r="C4583" t="s">
        <v>173</v>
      </c>
      <c r="D4583">
        <v>1</v>
      </c>
      <c r="E4583">
        <v>3</v>
      </c>
      <c r="F4583">
        <v>-2</v>
      </c>
      <c r="G4583">
        <v>1</v>
      </c>
      <c r="H4583">
        <v>92</v>
      </c>
      <c r="J4583">
        <v>93</v>
      </c>
      <c r="K4583">
        <v>92</v>
      </c>
      <c r="L4583">
        <v>91</v>
      </c>
      <c r="M4583">
        <v>92</v>
      </c>
      <c r="N4583">
        <v>89</v>
      </c>
      <c r="O4583">
        <v>90</v>
      </c>
      <c r="P4583">
        <v>89</v>
      </c>
      <c r="Q4583">
        <v>87</v>
      </c>
      <c r="R4583">
        <v>91</v>
      </c>
      <c r="T4583" s="34">
        <f>_xlfn.XLOOKUP(B4583,Demog!$A$2:$A$219,Demog!$P$2:$P$219,,,2)</f>
        <v>24774</v>
      </c>
      <c r="U4583" s="34">
        <f t="shared" si="71"/>
        <v>2</v>
      </c>
      <c r="V4583" s="13">
        <f>IF(OR(Table1[[#This Row],[7d_positivity_public]]=0,ISBLANK(Table1[[#This Row],[7d_positivity_public]])),"",(Table1[[#This Row],[7d_positivity_public]]-Table1[[#This Row],[7d_positivity_all]])/Table1[[#This Row],[7d_positivity_public]])</f>
        <v>1</v>
      </c>
      <c r="W4583">
        <v>0</v>
      </c>
    </row>
    <row r="4584" spans="1:23" x14ac:dyDescent="0.25">
      <c r="A4584" s="10">
        <v>44495</v>
      </c>
      <c r="B4584">
        <v>3116</v>
      </c>
      <c r="C4584" t="s">
        <v>174</v>
      </c>
      <c r="D4584">
        <v>4</v>
      </c>
      <c r="E4584">
        <v>3</v>
      </c>
      <c r="F4584">
        <v>1</v>
      </c>
      <c r="G4584">
        <v>4</v>
      </c>
      <c r="H4584">
        <v>93</v>
      </c>
      <c r="J4584">
        <v>91</v>
      </c>
      <c r="K4584">
        <v>93</v>
      </c>
      <c r="L4584">
        <v>96</v>
      </c>
      <c r="M4584">
        <v>90</v>
      </c>
      <c r="N4584">
        <v>90</v>
      </c>
      <c r="O4584">
        <v>87</v>
      </c>
      <c r="P4584">
        <v>90</v>
      </c>
      <c r="Q4584">
        <v>92</v>
      </c>
      <c r="R4584">
        <v>88</v>
      </c>
      <c r="T4584" s="34">
        <f>_xlfn.XLOOKUP(B4584,Demog!$A$2:$A$219,Demog!$P$2:$P$219,,,2)</f>
        <v>24621</v>
      </c>
      <c r="U4584" s="34">
        <f t="shared" si="71"/>
        <v>7</v>
      </c>
      <c r="V4584" s="13">
        <f>IF(OR(Table1[[#This Row],[7d_positivity_public]]=0,ISBLANK(Table1[[#This Row],[7d_positivity_public]])),"",(Table1[[#This Row],[7d_positivity_public]]-Table1[[#This Row],[7d_positivity_all]])/Table1[[#This Row],[7d_positivity_public]])</f>
        <v>0.5</v>
      </c>
      <c r="W4584">
        <v>2</v>
      </c>
    </row>
    <row r="4585" spans="1:23" x14ac:dyDescent="0.25">
      <c r="A4585" s="10">
        <v>44495</v>
      </c>
      <c r="B4585">
        <v>3117</v>
      </c>
      <c r="C4585" t="s">
        <v>175</v>
      </c>
      <c r="D4585">
        <v>3</v>
      </c>
      <c r="E4585">
        <v>4</v>
      </c>
      <c r="F4585">
        <v>-1</v>
      </c>
      <c r="G4585">
        <v>2</v>
      </c>
      <c r="H4585">
        <v>92</v>
      </c>
      <c r="J4585">
        <v>88</v>
      </c>
      <c r="K4585">
        <v>92</v>
      </c>
      <c r="L4585">
        <v>93</v>
      </c>
      <c r="M4585">
        <v>91</v>
      </c>
      <c r="N4585">
        <v>88</v>
      </c>
      <c r="O4585">
        <v>83</v>
      </c>
      <c r="P4585">
        <v>88</v>
      </c>
      <c r="Q4585">
        <v>88</v>
      </c>
      <c r="R4585">
        <v>89</v>
      </c>
      <c r="T4585" s="34">
        <f>_xlfn.XLOOKUP(B4585,Demog!$A$2:$A$219,Demog!$P$2:$P$219,,,2)</f>
        <v>20949</v>
      </c>
      <c r="U4585" s="34">
        <f t="shared" si="71"/>
        <v>4</v>
      </c>
      <c r="V4585" s="13">
        <f>IF(OR(Table1[[#This Row],[7d_positivity_public]]=0,ISBLANK(Table1[[#This Row],[7d_positivity_public]])),"",(Table1[[#This Row],[7d_positivity_public]]-Table1[[#This Row],[7d_positivity_all]])/Table1[[#This Row],[7d_positivity_public]])</f>
        <v>0.5</v>
      </c>
      <c r="W4585">
        <v>1</v>
      </c>
    </row>
    <row r="4586" spans="1:23" x14ac:dyDescent="0.25">
      <c r="A4586" s="10">
        <v>44495</v>
      </c>
      <c r="B4586">
        <v>3211</v>
      </c>
      <c r="C4586" t="s">
        <v>176</v>
      </c>
      <c r="D4586">
        <v>4</v>
      </c>
      <c r="E4586">
        <v>4</v>
      </c>
      <c r="F4586">
        <v>0</v>
      </c>
      <c r="G4586">
        <v>3</v>
      </c>
      <c r="H4586">
        <v>98</v>
      </c>
      <c r="J4586">
        <v>88</v>
      </c>
      <c r="K4586">
        <v>98</v>
      </c>
      <c r="L4586">
        <v>100</v>
      </c>
      <c r="M4586">
        <v>88</v>
      </c>
      <c r="N4586">
        <v>91</v>
      </c>
      <c r="O4586">
        <v>77</v>
      </c>
      <c r="P4586">
        <v>92</v>
      </c>
      <c r="Q4586">
        <v>97</v>
      </c>
      <c r="R4586">
        <v>84</v>
      </c>
      <c r="T4586" s="34">
        <f>_xlfn.XLOOKUP(B4586,Demog!$A$2:$A$219,Demog!$P$2:$P$219,,,2)</f>
        <v>41934</v>
      </c>
      <c r="U4586" s="34">
        <f t="shared" si="71"/>
        <v>12</v>
      </c>
      <c r="V4586" s="13">
        <f>IF(OR(Table1[[#This Row],[7d_positivity_public]]=0,ISBLANK(Table1[[#This Row],[7d_positivity_public]])),"",(Table1[[#This Row],[7d_positivity_public]]-Table1[[#This Row],[7d_positivity_all]])/Table1[[#This Row],[7d_positivity_public]])</f>
        <v>0.66666666666666663</v>
      </c>
      <c r="W4586">
        <v>1</v>
      </c>
    </row>
    <row r="4587" spans="1:23" x14ac:dyDescent="0.25">
      <c r="A4587" s="10">
        <v>44495</v>
      </c>
      <c r="B4587">
        <v>3212</v>
      </c>
      <c r="C4587" t="s">
        <v>177</v>
      </c>
      <c r="D4587">
        <v>8</v>
      </c>
      <c r="E4587">
        <v>5</v>
      </c>
      <c r="F4587">
        <v>3</v>
      </c>
      <c r="G4587">
        <v>4</v>
      </c>
      <c r="H4587">
        <v>96</v>
      </c>
      <c r="J4587">
        <v>85</v>
      </c>
      <c r="K4587">
        <v>96</v>
      </c>
      <c r="L4587">
        <v>100</v>
      </c>
      <c r="M4587">
        <v>89</v>
      </c>
      <c r="N4587">
        <v>91</v>
      </c>
      <c r="O4587">
        <v>78</v>
      </c>
      <c r="P4587">
        <v>91</v>
      </c>
      <c r="Q4587">
        <v>95</v>
      </c>
      <c r="R4587">
        <v>85</v>
      </c>
      <c r="T4587" s="34">
        <f>_xlfn.XLOOKUP(B4587,Demog!$A$2:$A$219,Demog!$P$2:$P$219,,,2)</f>
        <v>47203</v>
      </c>
      <c r="U4587" s="34">
        <f t="shared" si="71"/>
        <v>26</v>
      </c>
      <c r="V4587" s="13">
        <f>IF(OR(Table1[[#This Row],[7d_positivity_public]]=0,ISBLANK(Table1[[#This Row],[7d_positivity_public]])),"",(Table1[[#This Row],[7d_positivity_public]]-Table1[[#This Row],[7d_positivity_all]])/Table1[[#This Row],[7d_positivity_public]])</f>
        <v>0.5</v>
      </c>
      <c r="W4587">
        <v>2</v>
      </c>
    </row>
    <row r="4588" spans="1:23" x14ac:dyDescent="0.25">
      <c r="A4588" s="10">
        <v>44495</v>
      </c>
      <c r="B4588">
        <v>3213</v>
      </c>
      <c r="C4588" t="s">
        <v>178</v>
      </c>
      <c r="D4588">
        <v>5</v>
      </c>
      <c r="E4588">
        <v>2</v>
      </c>
      <c r="F4588">
        <v>3</v>
      </c>
      <c r="G4588">
        <v>4</v>
      </c>
      <c r="H4588">
        <v>95</v>
      </c>
      <c r="J4588">
        <v>96</v>
      </c>
      <c r="K4588">
        <v>95</v>
      </c>
      <c r="L4588">
        <v>97</v>
      </c>
      <c r="M4588">
        <v>93</v>
      </c>
      <c r="N4588">
        <v>92</v>
      </c>
      <c r="O4588">
        <v>90</v>
      </c>
      <c r="P4588">
        <v>92</v>
      </c>
      <c r="Q4588">
        <v>93</v>
      </c>
      <c r="R4588">
        <v>90</v>
      </c>
      <c r="T4588" s="34">
        <f>_xlfn.XLOOKUP(B4588,Demog!$A$2:$A$219,Demog!$P$2:$P$219,,,2)</f>
        <v>32904</v>
      </c>
      <c r="U4588" s="34">
        <f t="shared" si="71"/>
        <v>12</v>
      </c>
      <c r="V4588" s="13">
        <f>IF(OR(Table1[[#This Row],[7d_positivity_public]]=0,ISBLANK(Table1[[#This Row],[7d_positivity_public]])),"",(Table1[[#This Row],[7d_positivity_public]]-Table1[[#This Row],[7d_positivity_all]])/Table1[[#This Row],[7d_positivity_public]])</f>
        <v>0.25</v>
      </c>
      <c r="W4588">
        <v>3</v>
      </c>
    </row>
    <row r="4589" spans="1:23" x14ac:dyDescent="0.25">
      <c r="A4589" s="10">
        <v>44495</v>
      </c>
      <c r="B4589">
        <v>3221</v>
      </c>
      <c r="C4589" t="s">
        <v>179</v>
      </c>
      <c r="D4589">
        <v>12</v>
      </c>
      <c r="E4589">
        <v>32</v>
      </c>
      <c r="F4589">
        <v>-20</v>
      </c>
      <c r="G4589">
        <v>5</v>
      </c>
      <c r="H4589">
        <v>83</v>
      </c>
      <c r="J4589">
        <v>79</v>
      </c>
      <c r="K4589">
        <v>84</v>
      </c>
      <c r="L4589">
        <v>85</v>
      </c>
      <c r="M4589">
        <v>81</v>
      </c>
      <c r="N4589">
        <v>75</v>
      </c>
      <c r="O4589">
        <v>68</v>
      </c>
      <c r="P4589">
        <v>75</v>
      </c>
      <c r="Q4589">
        <v>76</v>
      </c>
      <c r="R4589">
        <v>74</v>
      </c>
      <c r="T4589" s="34">
        <f>_xlfn.XLOOKUP(B4589,Demog!$A$2:$A$219,Demog!$P$2:$P$219,,,2)</f>
        <v>19960</v>
      </c>
      <c r="U4589" s="34">
        <f t="shared" si="71"/>
        <v>17</v>
      </c>
      <c r="V4589" s="13">
        <f>IF(OR(Table1[[#This Row],[7d_positivity_public]]=0,ISBLANK(Table1[[#This Row],[7d_positivity_public]])),"",(Table1[[#This Row],[7d_positivity_public]]-Table1[[#This Row],[7d_positivity_all]])/Table1[[#This Row],[7d_positivity_public]])</f>
        <v>0.4</v>
      </c>
      <c r="W4589">
        <v>3</v>
      </c>
    </row>
    <row r="4590" spans="1:23" x14ac:dyDescent="0.25">
      <c r="A4590" s="10">
        <v>44495</v>
      </c>
      <c r="B4590">
        <v>3222</v>
      </c>
      <c r="C4590" t="s">
        <v>180</v>
      </c>
      <c r="D4590">
        <v>6</v>
      </c>
      <c r="E4590">
        <v>5</v>
      </c>
      <c r="F4590">
        <v>1</v>
      </c>
      <c r="G4590">
        <v>5</v>
      </c>
      <c r="H4590">
        <v>97</v>
      </c>
      <c r="J4590">
        <v>86</v>
      </c>
      <c r="K4590">
        <v>97</v>
      </c>
      <c r="L4590">
        <v>100</v>
      </c>
      <c r="M4590">
        <v>88</v>
      </c>
      <c r="N4590">
        <v>91</v>
      </c>
      <c r="O4590">
        <v>75</v>
      </c>
      <c r="P4590">
        <v>92</v>
      </c>
      <c r="Q4590">
        <v>95</v>
      </c>
      <c r="R4590">
        <v>85</v>
      </c>
      <c r="T4590" s="34">
        <f>_xlfn.XLOOKUP(B4590,Demog!$A$2:$A$219,Demog!$P$2:$P$219,,,2)</f>
        <v>12392</v>
      </c>
      <c r="U4590" s="34">
        <f t="shared" si="71"/>
        <v>5</v>
      </c>
      <c r="V4590" s="13">
        <f>IF(OR(Table1[[#This Row],[7d_positivity_public]]=0,ISBLANK(Table1[[#This Row],[7d_positivity_public]])),"",(Table1[[#This Row],[7d_positivity_public]]-Table1[[#This Row],[7d_positivity_all]])/Table1[[#This Row],[7d_positivity_public]])</f>
        <v>0.8</v>
      </c>
      <c r="W4590">
        <v>1</v>
      </c>
    </row>
    <row r="4591" spans="1:23" x14ac:dyDescent="0.25">
      <c r="A4591" s="10">
        <v>44495</v>
      </c>
      <c r="B4591">
        <v>3223</v>
      </c>
      <c r="C4591" t="s">
        <v>181</v>
      </c>
      <c r="D4591">
        <v>6</v>
      </c>
      <c r="E4591">
        <v>7</v>
      </c>
      <c r="F4591">
        <v>-1</v>
      </c>
      <c r="G4591">
        <v>5</v>
      </c>
      <c r="H4591">
        <v>91</v>
      </c>
      <c r="J4591">
        <v>87</v>
      </c>
      <c r="K4591">
        <v>92</v>
      </c>
      <c r="L4591">
        <v>94</v>
      </c>
      <c r="M4591">
        <v>88</v>
      </c>
      <c r="N4591">
        <v>87</v>
      </c>
      <c r="O4591">
        <v>79</v>
      </c>
      <c r="P4591">
        <v>88</v>
      </c>
      <c r="Q4591">
        <v>89</v>
      </c>
      <c r="R4591">
        <v>85</v>
      </c>
      <c r="T4591" s="34">
        <f>_xlfn.XLOOKUP(B4591,Demog!$A$2:$A$219,Demog!$P$2:$P$219,,,2)</f>
        <v>29180</v>
      </c>
      <c r="U4591" s="34">
        <f t="shared" si="71"/>
        <v>12</v>
      </c>
      <c r="V4591" s="13">
        <f>IF(OR(Table1[[#This Row],[7d_positivity_public]]=0,ISBLANK(Table1[[#This Row],[7d_positivity_public]])),"",(Table1[[#This Row],[7d_positivity_public]]-Table1[[#This Row],[7d_positivity_all]])/Table1[[#This Row],[7d_positivity_public]])</f>
        <v>0.4</v>
      </c>
      <c r="W4591">
        <v>3</v>
      </c>
    </row>
    <row r="4592" spans="1:23" x14ac:dyDescent="0.25">
      <c r="A4592" s="10">
        <v>44495</v>
      </c>
      <c r="B4592">
        <v>3231</v>
      </c>
      <c r="C4592" t="s">
        <v>182</v>
      </c>
      <c r="D4592">
        <v>14</v>
      </c>
      <c r="E4592">
        <v>13</v>
      </c>
      <c r="F4592">
        <v>1</v>
      </c>
      <c r="G4592">
        <v>6</v>
      </c>
      <c r="H4592">
        <v>96</v>
      </c>
      <c r="J4592">
        <v>92</v>
      </c>
      <c r="K4592">
        <v>96</v>
      </c>
      <c r="L4592">
        <v>99</v>
      </c>
      <c r="M4592">
        <v>92</v>
      </c>
      <c r="N4592">
        <v>92</v>
      </c>
      <c r="O4592">
        <v>85</v>
      </c>
      <c r="P4592">
        <v>92</v>
      </c>
      <c r="Q4592">
        <v>94</v>
      </c>
      <c r="R4592">
        <v>89</v>
      </c>
      <c r="T4592" s="34">
        <f>_xlfn.XLOOKUP(B4592,Demog!$A$2:$A$219,Demog!$P$2:$P$219,,,2)</f>
        <v>18027</v>
      </c>
      <c r="U4592" s="34">
        <f t="shared" si="71"/>
        <v>18</v>
      </c>
      <c r="V4592" s="13">
        <f>IF(OR(Table1[[#This Row],[7d_positivity_public]]=0,ISBLANK(Table1[[#This Row],[7d_positivity_public]])),"",(Table1[[#This Row],[7d_positivity_public]]-Table1[[#This Row],[7d_positivity_all]])/Table1[[#This Row],[7d_positivity_public]])</f>
        <v>0.33333333333333331</v>
      </c>
      <c r="W4592">
        <v>4</v>
      </c>
    </row>
    <row r="4593" spans="1:23" x14ac:dyDescent="0.25">
      <c r="A4593" s="10">
        <v>44495</v>
      </c>
      <c r="B4593">
        <v>3232</v>
      </c>
      <c r="C4593" t="s">
        <v>183</v>
      </c>
      <c r="D4593">
        <v>5</v>
      </c>
      <c r="E4593">
        <v>4</v>
      </c>
      <c r="F4593">
        <v>1</v>
      </c>
      <c r="G4593">
        <v>4</v>
      </c>
      <c r="H4593">
        <v>95</v>
      </c>
      <c r="J4593">
        <v>92</v>
      </c>
      <c r="K4593">
        <v>95</v>
      </c>
      <c r="L4593">
        <v>97</v>
      </c>
      <c r="M4593">
        <v>93</v>
      </c>
      <c r="N4593">
        <v>91</v>
      </c>
      <c r="O4593">
        <v>89</v>
      </c>
      <c r="P4593">
        <v>92</v>
      </c>
      <c r="Q4593">
        <v>93</v>
      </c>
      <c r="R4593">
        <v>90</v>
      </c>
      <c r="T4593" s="34">
        <f>_xlfn.XLOOKUP(B4593,Demog!$A$2:$A$219,Demog!$P$2:$P$219,,,2)</f>
        <v>34575</v>
      </c>
      <c r="U4593" s="34">
        <f t="shared" si="71"/>
        <v>12</v>
      </c>
      <c r="V4593" s="13">
        <f>IF(OR(Table1[[#This Row],[7d_positivity_public]]=0,ISBLANK(Table1[[#This Row],[7d_positivity_public]])),"",(Table1[[#This Row],[7d_positivity_public]]-Table1[[#This Row],[7d_positivity_all]])/Table1[[#This Row],[7d_positivity_public]])</f>
        <v>0.25</v>
      </c>
      <c r="W4593">
        <v>3</v>
      </c>
    </row>
    <row r="4594" spans="1:23" x14ac:dyDescent="0.25">
      <c r="A4594" s="10">
        <v>44495</v>
      </c>
      <c r="B4594">
        <v>3233</v>
      </c>
      <c r="C4594" t="s">
        <v>184</v>
      </c>
      <c r="D4594">
        <v>4</v>
      </c>
      <c r="E4594">
        <v>4</v>
      </c>
      <c r="F4594">
        <v>0</v>
      </c>
      <c r="G4594">
        <v>4</v>
      </c>
      <c r="H4594">
        <v>98</v>
      </c>
      <c r="J4594">
        <v>94</v>
      </c>
      <c r="K4594">
        <v>98</v>
      </c>
      <c r="L4594">
        <v>100</v>
      </c>
      <c r="M4594">
        <v>92</v>
      </c>
      <c r="N4594">
        <v>94</v>
      </c>
      <c r="O4594">
        <v>89</v>
      </c>
      <c r="P4594">
        <v>94</v>
      </c>
      <c r="Q4594">
        <v>97</v>
      </c>
      <c r="R4594">
        <v>90</v>
      </c>
      <c r="T4594" s="34">
        <f>_xlfn.XLOOKUP(B4594,Demog!$A$2:$A$219,Demog!$P$2:$P$219,,,2)</f>
        <v>51292</v>
      </c>
      <c r="U4594" s="34">
        <f t="shared" si="71"/>
        <v>14</v>
      </c>
      <c r="V4594" s="13">
        <f>IF(OR(Table1[[#This Row],[7d_positivity_public]]=0,ISBLANK(Table1[[#This Row],[7d_positivity_public]])),"",(Table1[[#This Row],[7d_positivity_public]]-Table1[[#This Row],[7d_positivity_all]])/Table1[[#This Row],[7d_positivity_public]])</f>
        <v>0.5</v>
      </c>
      <c r="W4594">
        <v>2</v>
      </c>
    </row>
    <row r="4595" spans="1:23" x14ac:dyDescent="0.25">
      <c r="A4595" s="10">
        <v>44495</v>
      </c>
      <c r="B4595">
        <v>3241</v>
      </c>
      <c r="C4595" t="s">
        <v>185</v>
      </c>
      <c r="D4595">
        <v>3</v>
      </c>
      <c r="E4595">
        <v>4</v>
      </c>
      <c r="F4595">
        <v>-1</v>
      </c>
      <c r="G4595">
        <v>2</v>
      </c>
      <c r="H4595">
        <v>89</v>
      </c>
      <c r="J4595">
        <v>91</v>
      </c>
      <c r="K4595">
        <v>89</v>
      </c>
      <c r="L4595">
        <v>91</v>
      </c>
      <c r="M4595">
        <v>88</v>
      </c>
      <c r="N4595">
        <v>86</v>
      </c>
      <c r="O4595">
        <v>87</v>
      </c>
      <c r="P4595">
        <v>86</v>
      </c>
      <c r="Q4595">
        <v>86</v>
      </c>
      <c r="R4595">
        <v>86</v>
      </c>
      <c r="T4595" s="34">
        <f>_xlfn.XLOOKUP(B4595,Demog!$A$2:$A$219,Demog!$P$2:$P$219,,,2)</f>
        <v>37993</v>
      </c>
      <c r="U4595" s="34">
        <f t="shared" si="71"/>
        <v>8</v>
      </c>
      <c r="V4595" s="13">
        <f>IF(OR(Table1[[#This Row],[7d_positivity_public]]=0,ISBLANK(Table1[[#This Row],[7d_positivity_public]])),"",(Table1[[#This Row],[7d_positivity_public]]-Table1[[#This Row],[7d_positivity_all]])/Table1[[#This Row],[7d_positivity_public]])</f>
        <v>0.5</v>
      </c>
      <c r="W4595">
        <v>1</v>
      </c>
    </row>
    <row r="4596" spans="1:23" x14ac:dyDescent="0.25">
      <c r="A4596" s="10">
        <v>44495</v>
      </c>
      <c r="B4596">
        <v>3242</v>
      </c>
      <c r="C4596" t="s">
        <v>186</v>
      </c>
      <c r="D4596">
        <v>7</v>
      </c>
      <c r="E4596">
        <v>1</v>
      </c>
      <c r="F4596">
        <v>6</v>
      </c>
      <c r="G4596">
        <v>7</v>
      </c>
      <c r="H4596">
        <v>93</v>
      </c>
      <c r="J4596">
        <v>94</v>
      </c>
      <c r="K4596">
        <v>93</v>
      </c>
      <c r="L4596">
        <v>95</v>
      </c>
      <c r="M4596">
        <v>91</v>
      </c>
      <c r="N4596">
        <v>90</v>
      </c>
      <c r="O4596">
        <v>91</v>
      </c>
      <c r="P4596">
        <v>90</v>
      </c>
      <c r="Q4596">
        <v>90</v>
      </c>
      <c r="R4596">
        <v>90</v>
      </c>
      <c r="T4596" s="34">
        <f>_xlfn.XLOOKUP(B4596,Demog!$A$2:$A$219,Demog!$P$2:$P$219,,,2)</f>
        <v>34483</v>
      </c>
      <c r="U4596" s="34">
        <f t="shared" si="71"/>
        <v>17</v>
      </c>
      <c r="V4596" s="13">
        <f>IF(OR(Table1[[#This Row],[7d_positivity_public]]=0,ISBLANK(Table1[[#This Row],[7d_positivity_public]])),"",(Table1[[#This Row],[7d_positivity_public]]-Table1[[#This Row],[7d_positivity_all]])/Table1[[#This Row],[7d_positivity_public]])</f>
        <v>0.42857142857142855</v>
      </c>
      <c r="W4596">
        <v>4</v>
      </c>
    </row>
    <row r="4597" spans="1:23" x14ac:dyDescent="0.25">
      <c r="A4597" s="10">
        <v>44495</v>
      </c>
      <c r="B4597">
        <v>3243</v>
      </c>
      <c r="C4597" t="s">
        <v>187</v>
      </c>
      <c r="D4597">
        <v>0</v>
      </c>
      <c r="E4597">
        <v>2</v>
      </c>
      <c r="F4597">
        <v>-2</v>
      </c>
      <c r="G4597">
        <v>0</v>
      </c>
      <c r="H4597">
        <v>96</v>
      </c>
      <c r="J4597">
        <v>95</v>
      </c>
      <c r="K4597">
        <v>96</v>
      </c>
      <c r="L4597">
        <v>100</v>
      </c>
      <c r="M4597">
        <v>87</v>
      </c>
      <c r="N4597">
        <v>94</v>
      </c>
      <c r="O4597">
        <v>89</v>
      </c>
      <c r="P4597">
        <v>94</v>
      </c>
      <c r="Q4597">
        <v>98</v>
      </c>
      <c r="R4597">
        <v>83</v>
      </c>
      <c r="T4597" s="34">
        <f>_xlfn.XLOOKUP(B4597,Demog!$A$2:$A$219,Demog!$P$2:$P$219,,,2)</f>
        <v>15890</v>
      </c>
      <c r="U4597" s="34">
        <f t="shared" si="71"/>
        <v>0</v>
      </c>
      <c r="V4597" s="13" t="str">
        <f>IF(OR(Table1[[#This Row],[7d_positivity_public]]=0,ISBLANK(Table1[[#This Row],[7d_positivity_public]])),"",(Table1[[#This Row],[7d_positivity_public]]-Table1[[#This Row],[7d_positivity_all]])/Table1[[#This Row],[7d_positivity_public]])</f>
        <v/>
      </c>
      <c r="W4597">
        <v>0</v>
      </c>
    </row>
    <row r="4598" spans="1:23" x14ac:dyDescent="0.25">
      <c r="A4598" s="10">
        <v>44495</v>
      </c>
      <c r="B4598">
        <v>3244</v>
      </c>
      <c r="C4598" t="s">
        <v>188</v>
      </c>
      <c r="D4598">
        <v>2</v>
      </c>
      <c r="E4598">
        <v>7</v>
      </c>
      <c r="F4598">
        <v>-5</v>
      </c>
      <c r="G4598">
        <v>2</v>
      </c>
      <c r="H4598">
        <v>96</v>
      </c>
      <c r="J4598">
        <v>94</v>
      </c>
      <c r="K4598">
        <v>96</v>
      </c>
      <c r="L4598">
        <v>99</v>
      </c>
      <c r="M4598">
        <v>92</v>
      </c>
      <c r="N4598">
        <v>93</v>
      </c>
      <c r="O4598">
        <v>89</v>
      </c>
      <c r="P4598">
        <v>93</v>
      </c>
      <c r="Q4598">
        <v>95</v>
      </c>
      <c r="R4598">
        <v>90</v>
      </c>
      <c r="T4598" s="34">
        <f>_xlfn.XLOOKUP(B4598,Demog!$A$2:$A$219,Demog!$P$2:$P$219,,,2)</f>
        <v>42812</v>
      </c>
      <c r="U4598" s="34">
        <f t="shared" si="71"/>
        <v>6</v>
      </c>
      <c r="V4598" s="13">
        <f>IF(OR(Table1[[#This Row],[7d_positivity_public]]=0,ISBLANK(Table1[[#This Row],[7d_positivity_public]])),"",(Table1[[#This Row],[7d_positivity_public]]-Table1[[#This Row],[7d_positivity_all]])/Table1[[#This Row],[7d_positivity_public]])</f>
        <v>0.5</v>
      </c>
      <c r="W4598">
        <v>1</v>
      </c>
    </row>
    <row r="4599" spans="1:23" x14ac:dyDescent="0.25">
      <c r="A4599" s="10">
        <v>44495</v>
      </c>
      <c r="B4599">
        <v>3251</v>
      </c>
      <c r="C4599" t="s">
        <v>189</v>
      </c>
      <c r="D4599">
        <v>5</v>
      </c>
      <c r="E4599">
        <v>6</v>
      </c>
      <c r="F4599">
        <v>-1</v>
      </c>
      <c r="G4599">
        <v>5</v>
      </c>
      <c r="H4599">
        <v>96</v>
      </c>
      <c r="J4599">
        <v>95</v>
      </c>
      <c r="K4599">
        <v>96</v>
      </c>
      <c r="L4599">
        <v>99</v>
      </c>
      <c r="M4599">
        <v>92</v>
      </c>
      <c r="N4599">
        <v>92</v>
      </c>
      <c r="O4599">
        <v>92</v>
      </c>
      <c r="P4599">
        <v>92</v>
      </c>
      <c r="Q4599">
        <v>94</v>
      </c>
      <c r="R4599">
        <v>90</v>
      </c>
      <c r="T4599" s="34">
        <f>_xlfn.XLOOKUP(B4599,Demog!$A$2:$A$219,Demog!$P$2:$P$219,,,2)</f>
        <v>31755</v>
      </c>
      <c r="U4599" s="34">
        <f t="shared" si="71"/>
        <v>11</v>
      </c>
      <c r="V4599" s="13">
        <f>IF(OR(Table1[[#This Row],[7d_positivity_public]]=0,ISBLANK(Table1[[#This Row],[7d_positivity_public]])),"",(Table1[[#This Row],[7d_positivity_public]]-Table1[[#This Row],[7d_positivity_all]])/Table1[[#This Row],[7d_positivity_public]])</f>
        <v>0.6</v>
      </c>
      <c r="W4599">
        <v>2</v>
      </c>
    </row>
    <row r="4600" spans="1:23" x14ac:dyDescent="0.25">
      <c r="A4600" s="10">
        <v>44495</v>
      </c>
      <c r="B4600">
        <v>3252</v>
      </c>
      <c r="C4600" t="s">
        <v>190</v>
      </c>
      <c r="D4600">
        <v>5</v>
      </c>
      <c r="E4600">
        <v>6</v>
      </c>
      <c r="F4600">
        <v>-1</v>
      </c>
      <c r="G4600">
        <v>2</v>
      </c>
      <c r="H4600">
        <v>95</v>
      </c>
      <c r="J4600">
        <v>91</v>
      </c>
      <c r="K4600">
        <v>95</v>
      </c>
      <c r="L4600">
        <v>98</v>
      </c>
      <c r="M4600">
        <v>90</v>
      </c>
      <c r="N4600">
        <v>92</v>
      </c>
      <c r="O4600">
        <v>86</v>
      </c>
      <c r="P4600">
        <v>92</v>
      </c>
      <c r="Q4600">
        <v>94</v>
      </c>
      <c r="R4600">
        <v>87</v>
      </c>
      <c r="T4600" s="34">
        <f>_xlfn.XLOOKUP(B4600,Demog!$A$2:$A$219,Demog!$P$2:$P$219,,,2)</f>
        <v>32807</v>
      </c>
      <c r="U4600" s="34">
        <f t="shared" si="71"/>
        <v>11</v>
      </c>
      <c r="V4600" s="13">
        <f>IF(OR(Table1[[#This Row],[7d_positivity_public]]=0,ISBLANK(Table1[[#This Row],[7d_positivity_public]])),"",(Table1[[#This Row],[7d_positivity_public]]-Table1[[#This Row],[7d_positivity_all]])/Table1[[#This Row],[7d_positivity_public]])</f>
        <v>0.5</v>
      </c>
      <c r="W4600">
        <v>1</v>
      </c>
    </row>
    <row r="4601" spans="1:23" x14ac:dyDescent="0.25">
      <c r="A4601" s="10">
        <v>44495</v>
      </c>
      <c r="B4601">
        <v>3253</v>
      </c>
      <c r="C4601" t="s">
        <v>191</v>
      </c>
      <c r="D4601">
        <v>5</v>
      </c>
      <c r="E4601">
        <v>6</v>
      </c>
      <c r="F4601">
        <v>-1</v>
      </c>
      <c r="G4601">
        <v>3</v>
      </c>
      <c r="H4601">
        <v>96</v>
      </c>
      <c r="J4601">
        <v>94</v>
      </c>
      <c r="K4601">
        <v>96</v>
      </c>
      <c r="L4601">
        <v>99</v>
      </c>
      <c r="M4601">
        <v>91</v>
      </c>
      <c r="N4601">
        <v>93</v>
      </c>
      <c r="O4601">
        <v>91</v>
      </c>
      <c r="P4601">
        <v>93</v>
      </c>
      <c r="Q4601">
        <v>95</v>
      </c>
      <c r="R4601">
        <v>90</v>
      </c>
      <c r="T4601" s="34">
        <f>_xlfn.XLOOKUP(B4601,Demog!$A$2:$A$219,Demog!$P$2:$P$219,,,2)</f>
        <v>31246</v>
      </c>
      <c r="U4601" s="34">
        <f t="shared" si="71"/>
        <v>11</v>
      </c>
      <c r="V4601" s="13">
        <f>IF(OR(Table1[[#This Row],[7d_positivity_public]]=0,ISBLANK(Table1[[#This Row],[7d_positivity_public]])),"",(Table1[[#This Row],[7d_positivity_public]]-Table1[[#This Row],[7d_positivity_all]])/Table1[[#This Row],[7d_positivity_public]])</f>
        <v>0.33333333333333331</v>
      </c>
      <c r="W4601">
        <v>2</v>
      </c>
    </row>
    <row r="4602" spans="1:23" x14ac:dyDescent="0.25">
      <c r="A4602" s="10">
        <v>44495</v>
      </c>
      <c r="B4602">
        <v>3261</v>
      </c>
      <c r="C4602" t="s">
        <v>192</v>
      </c>
      <c r="D4602">
        <v>3</v>
      </c>
      <c r="E4602">
        <v>2</v>
      </c>
      <c r="F4602">
        <v>1</v>
      </c>
      <c r="G4602">
        <v>3</v>
      </c>
      <c r="H4602">
        <v>94</v>
      </c>
      <c r="J4602">
        <v>91</v>
      </c>
      <c r="K4602">
        <v>94</v>
      </c>
      <c r="L4602">
        <v>96</v>
      </c>
      <c r="M4602">
        <v>91</v>
      </c>
      <c r="N4602">
        <v>91</v>
      </c>
      <c r="O4602">
        <v>87</v>
      </c>
      <c r="P4602">
        <v>91</v>
      </c>
      <c r="Q4602">
        <v>92</v>
      </c>
      <c r="R4602">
        <v>90</v>
      </c>
      <c r="T4602" s="34">
        <f>_xlfn.XLOOKUP(B4602,Demog!$A$2:$A$219,Demog!$P$2:$P$219,,,2)</f>
        <v>29561</v>
      </c>
      <c r="U4602" s="34">
        <f t="shared" si="71"/>
        <v>6</v>
      </c>
      <c r="V4602" s="13">
        <f>IF(OR(Table1[[#This Row],[7d_positivity_public]]=0,ISBLANK(Table1[[#This Row],[7d_positivity_public]])),"",(Table1[[#This Row],[7d_positivity_public]]-Table1[[#This Row],[7d_positivity_all]])/Table1[[#This Row],[7d_positivity_public]])</f>
        <v>0.33333333333333331</v>
      </c>
      <c r="W4602">
        <v>2</v>
      </c>
    </row>
    <row r="4603" spans="1:23" x14ac:dyDescent="0.25">
      <c r="A4603" s="10">
        <v>44495</v>
      </c>
      <c r="B4603">
        <v>3262</v>
      </c>
      <c r="C4603" t="s">
        <v>193</v>
      </c>
      <c r="D4603">
        <v>2</v>
      </c>
      <c r="E4603">
        <v>3</v>
      </c>
      <c r="F4603">
        <v>-1</v>
      </c>
      <c r="G4603">
        <v>2</v>
      </c>
      <c r="H4603">
        <v>91</v>
      </c>
      <c r="J4603">
        <v>92</v>
      </c>
      <c r="K4603">
        <v>91</v>
      </c>
      <c r="L4603">
        <v>96</v>
      </c>
      <c r="M4603">
        <v>86</v>
      </c>
      <c r="N4603">
        <v>87</v>
      </c>
      <c r="O4603">
        <v>87</v>
      </c>
      <c r="P4603">
        <v>87</v>
      </c>
      <c r="Q4603">
        <v>91</v>
      </c>
      <c r="R4603">
        <v>84</v>
      </c>
      <c r="T4603" s="34">
        <f>_xlfn.XLOOKUP(B4603,Demog!$A$2:$A$219,Demog!$P$2:$P$219,,,2)</f>
        <v>37453</v>
      </c>
      <c r="U4603" s="34">
        <f t="shared" si="71"/>
        <v>5</v>
      </c>
      <c r="V4603" s="13">
        <f>IF(OR(Table1[[#This Row],[7d_positivity_public]]=0,ISBLANK(Table1[[#This Row],[7d_positivity_public]])),"",(Table1[[#This Row],[7d_positivity_public]]-Table1[[#This Row],[7d_positivity_all]])/Table1[[#This Row],[7d_positivity_public]])</f>
        <v>0.5</v>
      </c>
      <c r="W4603">
        <v>1</v>
      </c>
    </row>
    <row r="4604" spans="1:23" x14ac:dyDescent="0.25">
      <c r="A4604" s="10">
        <v>44495</v>
      </c>
      <c r="B4604">
        <v>3263</v>
      </c>
      <c r="C4604" t="s">
        <v>194</v>
      </c>
      <c r="D4604">
        <v>9</v>
      </c>
      <c r="E4604">
        <v>10</v>
      </c>
      <c r="F4604">
        <v>-1</v>
      </c>
      <c r="G4604">
        <v>8</v>
      </c>
      <c r="H4604">
        <v>98</v>
      </c>
      <c r="J4604">
        <v>92</v>
      </c>
      <c r="K4604">
        <v>98</v>
      </c>
      <c r="L4604">
        <v>100</v>
      </c>
      <c r="M4604">
        <v>93</v>
      </c>
      <c r="N4604">
        <v>93</v>
      </c>
      <c r="O4604">
        <v>86</v>
      </c>
      <c r="P4604">
        <v>94</v>
      </c>
      <c r="Q4604">
        <v>96</v>
      </c>
      <c r="R4604">
        <v>91</v>
      </c>
      <c r="T4604" s="34">
        <f>_xlfn.XLOOKUP(B4604,Demog!$A$2:$A$219,Demog!$P$2:$P$219,,,2)</f>
        <v>36496</v>
      </c>
      <c r="U4604" s="34">
        <f t="shared" si="71"/>
        <v>23</v>
      </c>
      <c r="V4604" s="13">
        <f>IF(OR(Table1[[#This Row],[7d_positivity_public]]=0,ISBLANK(Table1[[#This Row],[7d_positivity_public]])),"",(Table1[[#This Row],[7d_positivity_public]]-Table1[[#This Row],[7d_positivity_all]])/Table1[[#This Row],[7d_positivity_public]])</f>
        <v>0.5</v>
      </c>
      <c r="W4604">
        <v>4</v>
      </c>
    </row>
    <row r="4605" spans="1:23" x14ac:dyDescent="0.25">
      <c r="A4605" s="10">
        <v>44495</v>
      </c>
      <c r="B4605">
        <v>3264</v>
      </c>
      <c r="C4605" t="s">
        <v>195</v>
      </c>
      <c r="D4605">
        <v>6</v>
      </c>
      <c r="E4605">
        <v>7</v>
      </c>
      <c r="F4605">
        <v>-1</v>
      </c>
      <c r="G4605">
        <v>6</v>
      </c>
      <c r="H4605">
        <v>95</v>
      </c>
      <c r="J4605">
        <v>93</v>
      </c>
      <c r="K4605">
        <v>95</v>
      </c>
      <c r="L4605">
        <v>98</v>
      </c>
      <c r="M4605">
        <v>92</v>
      </c>
      <c r="N4605">
        <v>91</v>
      </c>
      <c r="O4605">
        <v>87</v>
      </c>
      <c r="P4605">
        <v>91</v>
      </c>
      <c r="Q4605">
        <v>93</v>
      </c>
      <c r="R4605">
        <v>90</v>
      </c>
      <c r="T4605" s="34">
        <f>_xlfn.XLOOKUP(B4605,Demog!$A$2:$A$219,Demog!$P$2:$P$219,,,2)</f>
        <v>31065</v>
      </c>
      <c r="U4605" s="34">
        <f t="shared" si="71"/>
        <v>13</v>
      </c>
      <c r="V4605" s="13">
        <f>IF(OR(Table1[[#This Row],[7d_positivity_public]]=0,ISBLANK(Table1[[#This Row],[7d_positivity_public]])),"",(Table1[[#This Row],[7d_positivity_public]]-Table1[[#This Row],[7d_positivity_all]])/Table1[[#This Row],[7d_positivity_public]])</f>
        <v>0.33333333333333331</v>
      </c>
      <c r="W4605">
        <v>4</v>
      </c>
    </row>
    <row r="4606" spans="1:23" x14ac:dyDescent="0.25">
      <c r="A4606" s="10">
        <v>44495</v>
      </c>
      <c r="B4606">
        <v>3311</v>
      </c>
      <c r="C4606" t="s">
        <v>196</v>
      </c>
      <c r="D4606">
        <v>2</v>
      </c>
      <c r="E4606">
        <v>3</v>
      </c>
      <c r="F4606">
        <v>-1</v>
      </c>
      <c r="G4606">
        <v>2</v>
      </c>
      <c r="H4606">
        <v>93</v>
      </c>
      <c r="J4606">
        <v>92</v>
      </c>
      <c r="K4606">
        <v>93</v>
      </c>
      <c r="L4606">
        <v>95</v>
      </c>
      <c r="M4606">
        <v>92</v>
      </c>
      <c r="N4606">
        <v>90</v>
      </c>
      <c r="O4606">
        <v>88</v>
      </c>
      <c r="P4606">
        <v>90</v>
      </c>
      <c r="Q4606">
        <v>90</v>
      </c>
      <c r="R4606">
        <v>90</v>
      </c>
      <c r="T4606" s="34">
        <f>_xlfn.XLOOKUP(B4606,Demog!$A$2:$A$219,Demog!$P$2:$P$219,,,2)</f>
        <v>19230</v>
      </c>
      <c r="U4606" s="34">
        <f t="shared" si="71"/>
        <v>3</v>
      </c>
      <c r="V4606" s="13">
        <f>IF(OR(Table1[[#This Row],[7d_positivity_public]]=0,ISBLANK(Table1[[#This Row],[7d_positivity_public]])),"",(Table1[[#This Row],[7d_positivity_public]]-Table1[[#This Row],[7d_positivity_all]])/Table1[[#This Row],[7d_positivity_public]])</f>
        <v>0.5</v>
      </c>
      <c r="W4606">
        <v>1</v>
      </c>
    </row>
    <row r="4607" spans="1:23" x14ac:dyDescent="0.25">
      <c r="A4607" s="10">
        <v>44495</v>
      </c>
      <c r="B4607">
        <v>3312</v>
      </c>
      <c r="C4607" t="s">
        <v>197</v>
      </c>
      <c r="D4607">
        <v>6</v>
      </c>
      <c r="E4607">
        <v>5</v>
      </c>
      <c r="F4607">
        <v>1</v>
      </c>
      <c r="G4607">
        <v>4</v>
      </c>
      <c r="H4607">
        <v>94</v>
      </c>
      <c r="J4607">
        <v>100</v>
      </c>
      <c r="K4607">
        <v>93</v>
      </c>
      <c r="L4607">
        <v>95</v>
      </c>
      <c r="M4607">
        <v>91</v>
      </c>
      <c r="N4607">
        <v>90</v>
      </c>
      <c r="O4607">
        <v>89</v>
      </c>
      <c r="P4607">
        <v>90</v>
      </c>
      <c r="Q4607">
        <v>91</v>
      </c>
      <c r="R4607">
        <v>89</v>
      </c>
      <c r="T4607" s="34">
        <f>_xlfn.XLOOKUP(B4607,Demog!$A$2:$A$219,Demog!$P$2:$P$219,,,2)</f>
        <v>34244</v>
      </c>
      <c r="U4607" s="34">
        <f t="shared" si="71"/>
        <v>14</v>
      </c>
      <c r="V4607" s="13">
        <f>IF(OR(Table1[[#This Row],[7d_positivity_public]]=0,ISBLANK(Table1[[#This Row],[7d_positivity_public]])),"",(Table1[[#This Row],[7d_positivity_public]]-Table1[[#This Row],[7d_positivity_all]])/Table1[[#This Row],[7d_positivity_public]])</f>
        <v>0.5</v>
      </c>
      <c r="W4607">
        <v>2</v>
      </c>
    </row>
    <row r="4608" spans="1:23" x14ac:dyDescent="0.25">
      <c r="A4608" s="10">
        <v>44495</v>
      </c>
      <c r="B4608">
        <v>3313</v>
      </c>
      <c r="C4608" t="s">
        <v>198</v>
      </c>
      <c r="D4608">
        <v>6</v>
      </c>
      <c r="E4608">
        <v>6</v>
      </c>
      <c r="F4608">
        <v>0</v>
      </c>
      <c r="G4608">
        <v>4</v>
      </c>
      <c r="H4608">
        <v>95</v>
      </c>
      <c r="J4608">
        <v>95</v>
      </c>
      <c r="K4608">
        <v>94</v>
      </c>
      <c r="L4608">
        <v>95</v>
      </c>
      <c r="M4608">
        <v>94</v>
      </c>
      <c r="N4608">
        <v>92</v>
      </c>
      <c r="O4608">
        <v>92</v>
      </c>
      <c r="P4608">
        <v>92</v>
      </c>
      <c r="Q4608">
        <v>91</v>
      </c>
      <c r="R4608">
        <v>93</v>
      </c>
      <c r="T4608" s="34">
        <f>_xlfn.XLOOKUP(B4608,Demog!$A$2:$A$219,Demog!$P$2:$P$219,,,2)</f>
        <v>29808</v>
      </c>
      <c r="U4608" s="34">
        <f t="shared" si="71"/>
        <v>13</v>
      </c>
      <c r="V4608" s="13">
        <f>IF(OR(Table1[[#This Row],[7d_positivity_public]]=0,ISBLANK(Table1[[#This Row],[7d_positivity_public]])),"",(Table1[[#This Row],[7d_positivity_public]]-Table1[[#This Row],[7d_positivity_all]])/Table1[[#This Row],[7d_positivity_public]])</f>
        <v>0.25</v>
      </c>
      <c r="W4608">
        <v>3</v>
      </c>
    </row>
    <row r="4609" spans="1:23" x14ac:dyDescent="0.25">
      <c r="A4609" s="10">
        <v>44495</v>
      </c>
      <c r="B4609">
        <v>3314</v>
      </c>
      <c r="C4609" t="s">
        <v>199</v>
      </c>
      <c r="D4609">
        <v>0</v>
      </c>
      <c r="E4609">
        <v>6</v>
      </c>
      <c r="F4609">
        <v>-6</v>
      </c>
      <c r="G4609">
        <v>0</v>
      </c>
      <c r="H4609">
        <v>94</v>
      </c>
      <c r="J4609">
        <v>92</v>
      </c>
      <c r="K4609">
        <v>94</v>
      </c>
      <c r="L4609">
        <v>93</v>
      </c>
      <c r="M4609">
        <v>95</v>
      </c>
      <c r="N4609">
        <v>91</v>
      </c>
      <c r="O4609">
        <v>89</v>
      </c>
      <c r="P4609">
        <v>91</v>
      </c>
      <c r="Q4609">
        <v>89</v>
      </c>
      <c r="R4609">
        <v>93</v>
      </c>
      <c r="T4609" s="34">
        <f>_xlfn.XLOOKUP(B4609,Demog!$A$2:$A$219,Demog!$P$2:$P$219,,,2)</f>
        <v>29271</v>
      </c>
      <c r="U4609" s="34">
        <f t="shared" si="71"/>
        <v>0</v>
      </c>
      <c r="V4609" s="13" t="str">
        <f>IF(OR(Table1[[#This Row],[7d_positivity_public]]=0,ISBLANK(Table1[[#This Row],[7d_positivity_public]])),"",(Table1[[#This Row],[7d_positivity_public]]-Table1[[#This Row],[7d_positivity_all]])/Table1[[#This Row],[7d_positivity_public]])</f>
        <v/>
      </c>
      <c r="W4609">
        <v>0</v>
      </c>
    </row>
    <row r="4610" spans="1:23" x14ac:dyDescent="0.25">
      <c r="A4610" s="10">
        <v>44495</v>
      </c>
      <c r="B4610">
        <v>3315</v>
      </c>
      <c r="C4610" t="s">
        <v>200</v>
      </c>
      <c r="D4610">
        <v>8</v>
      </c>
      <c r="E4610">
        <v>4</v>
      </c>
      <c r="F4610">
        <v>4</v>
      </c>
      <c r="G4610">
        <v>3</v>
      </c>
      <c r="H4610">
        <v>95</v>
      </c>
      <c r="J4610">
        <v>96</v>
      </c>
      <c r="K4610">
        <v>95</v>
      </c>
      <c r="L4610">
        <v>97</v>
      </c>
      <c r="M4610">
        <v>94</v>
      </c>
      <c r="N4610">
        <v>92</v>
      </c>
      <c r="O4610">
        <v>92</v>
      </c>
      <c r="P4610">
        <v>92</v>
      </c>
      <c r="Q4610">
        <v>92</v>
      </c>
      <c r="R4610">
        <v>92</v>
      </c>
      <c r="T4610" s="34">
        <f>_xlfn.XLOOKUP(B4610,Demog!$A$2:$A$219,Demog!$P$2:$P$219,,,2)</f>
        <v>28839</v>
      </c>
      <c r="U4610" s="34">
        <f t="shared" ref="U4610:U4673" si="72">ROUND(T4610*D4610/100000*7,0)</f>
        <v>16</v>
      </c>
      <c r="V4610" s="13">
        <f>IF(OR(Table1[[#This Row],[7d_positivity_public]]=0,ISBLANK(Table1[[#This Row],[7d_positivity_public]])),"",(Table1[[#This Row],[7d_positivity_public]]-Table1[[#This Row],[7d_positivity_all]])/Table1[[#This Row],[7d_positivity_public]])</f>
        <v>0.33333333333333331</v>
      </c>
      <c r="W4610">
        <v>2</v>
      </c>
    </row>
    <row r="4611" spans="1:23" x14ac:dyDescent="0.25">
      <c r="A4611" s="10">
        <v>44495</v>
      </c>
      <c r="B4611">
        <v>3321</v>
      </c>
      <c r="C4611" t="s">
        <v>201</v>
      </c>
      <c r="D4611">
        <v>4</v>
      </c>
      <c r="E4611">
        <v>8</v>
      </c>
      <c r="F4611">
        <v>-4</v>
      </c>
      <c r="G4611">
        <v>4</v>
      </c>
      <c r="H4611">
        <v>91</v>
      </c>
      <c r="J4611">
        <v>93</v>
      </c>
      <c r="K4611">
        <v>91</v>
      </c>
      <c r="L4611">
        <v>91</v>
      </c>
      <c r="M4611">
        <v>92</v>
      </c>
      <c r="N4611">
        <v>87</v>
      </c>
      <c r="O4611">
        <v>87</v>
      </c>
      <c r="P4611">
        <v>88</v>
      </c>
      <c r="Q4611">
        <v>85</v>
      </c>
      <c r="R4611">
        <v>89</v>
      </c>
      <c r="T4611" s="34">
        <f>_xlfn.XLOOKUP(B4611,Demog!$A$2:$A$219,Demog!$P$2:$P$219,,,2)</f>
        <v>19412</v>
      </c>
      <c r="U4611" s="34">
        <f t="shared" si="72"/>
        <v>5</v>
      </c>
      <c r="V4611" s="13">
        <f>IF(OR(Table1[[#This Row],[7d_positivity_public]]=0,ISBLANK(Table1[[#This Row],[7d_positivity_public]])),"",(Table1[[#This Row],[7d_positivity_public]]-Table1[[#This Row],[7d_positivity_all]])/Table1[[#This Row],[7d_positivity_public]])</f>
        <v>0.5</v>
      </c>
      <c r="W4611">
        <v>2</v>
      </c>
    </row>
    <row r="4612" spans="1:23" x14ac:dyDescent="0.25">
      <c r="A4612" s="10">
        <v>44495</v>
      </c>
      <c r="B4612">
        <v>3322</v>
      </c>
      <c r="C4612" t="s">
        <v>202</v>
      </c>
      <c r="D4612">
        <v>3</v>
      </c>
      <c r="E4612">
        <v>7</v>
      </c>
      <c r="F4612">
        <v>-4</v>
      </c>
      <c r="G4612">
        <v>1</v>
      </c>
      <c r="H4612">
        <v>89</v>
      </c>
      <c r="J4612">
        <v>92</v>
      </c>
      <c r="K4612">
        <v>89</v>
      </c>
      <c r="L4612">
        <v>86</v>
      </c>
      <c r="M4612">
        <v>91</v>
      </c>
      <c r="N4612">
        <v>86</v>
      </c>
      <c r="O4612">
        <v>87</v>
      </c>
      <c r="P4612">
        <v>85</v>
      </c>
      <c r="Q4612">
        <v>82</v>
      </c>
      <c r="R4612">
        <v>88</v>
      </c>
      <c r="T4612" s="34">
        <f>_xlfn.XLOOKUP(B4612,Demog!$A$2:$A$219,Demog!$P$2:$P$219,,,2)</f>
        <v>25992</v>
      </c>
      <c r="U4612" s="34">
        <f t="shared" si="72"/>
        <v>5</v>
      </c>
      <c r="V4612" s="13">
        <f>IF(OR(Table1[[#This Row],[7d_positivity_public]]=0,ISBLANK(Table1[[#This Row],[7d_positivity_public]])),"",(Table1[[#This Row],[7d_positivity_public]]-Table1[[#This Row],[7d_positivity_all]])/Table1[[#This Row],[7d_positivity_public]])</f>
        <v>0</v>
      </c>
      <c r="W4612">
        <v>1</v>
      </c>
    </row>
    <row r="4613" spans="1:23" x14ac:dyDescent="0.25">
      <c r="A4613" s="10">
        <v>44495</v>
      </c>
      <c r="B4613">
        <v>3323</v>
      </c>
      <c r="C4613" t="s">
        <v>203</v>
      </c>
      <c r="D4613">
        <v>5</v>
      </c>
      <c r="E4613">
        <v>0</v>
      </c>
      <c r="F4613">
        <v>5</v>
      </c>
      <c r="G4613">
        <v>5</v>
      </c>
      <c r="H4613">
        <v>90</v>
      </c>
      <c r="J4613">
        <v>85</v>
      </c>
      <c r="K4613">
        <v>90</v>
      </c>
      <c r="L4613">
        <v>88</v>
      </c>
      <c r="M4613">
        <v>92</v>
      </c>
      <c r="N4613">
        <v>87</v>
      </c>
      <c r="O4613">
        <v>80</v>
      </c>
      <c r="P4613">
        <v>87</v>
      </c>
      <c r="Q4613">
        <v>83</v>
      </c>
      <c r="R4613">
        <v>90</v>
      </c>
      <c r="T4613" s="34">
        <f>_xlfn.XLOOKUP(B4613,Demog!$A$2:$A$219,Demog!$P$2:$P$219,,,2)</f>
        <v>5086</v>
      </c>
      <c r="U4613" s="34">
        <f t="shared" si="72"/>
        <v>2</v>
      </c>
      <c r="V4613" s="13">
        <f>IF(OR(Table1[[#This Row],[7d_positivity_public]]=0,ISBLANK(Table1[[#This Row],[7d_positivity_public]])),"",(Table1[[#This Row],[7d_positivity_public]]-Table1[[#This Row],[7d_positivity_all]])/Table1[[#This Row],[7d_positivity_public]])</f>
        <v>0.6</v>
      </c>
      <c r="W4613">
        <v>2</v>
      </c>
    </row>
    <row r="4614" spans="1:23" x14ac:dyDescent="0.25">
      <c r="A4614" s="10">
        <v>44495</v>
      </c>
      <c r="B4614">
        <v>4111</v>
      </c>
      <c r="C4614" t="s">
        <v>204</v>
      </c>
      <c r="D4614">
        <v>5</v>
      </c>
      <c r="E4614">
        <v>7</v>
      </c>
      <c r="F4614">
        <v>-2</v>
      </c>
      <c r="G4614">
        <v>4</v>
      </c>
      <c r="H4614">
        <v>94</v>
      </c>
      <c r="J4614">
        <v>91</v>
      </c>
      <c r="K4614">
        <v>94</v>
      </c>
      <c r="L4614">
        <v>96</v>
      </c>
      <c r="M4614">
        <v>92</v>
      </c>
      <c r="N4614">
        <v>88</v>
      </c>
      <c r="O4614">
        <v>81</v>
      </c>
      <c r="P4614">
        <v>89</v>
      </c>
      <c r="Q4614">
        <v>89</v>
      </c>
      <c r="R4614">
        <v>88</v>
      </c>
      <c r="T4614" s="34">
        <f>_xlfn.XLOOKUP(B4614,Demog!$A$2:$A$219,Demog!$P$2:$P$219,,,2)</f>
        <v>31290</v>
      </c>
      <c r="U4614" s="34">
        <f t="shared" si="72"/>
        <v>11</v>
      </c>
      <c r="V4614" s="13">
        <f>IF(OR(Table1[[#This Row],[7d_positivity_public]]=0,ISBLANK(Table1[[#This Row],[7d_positivity_public]])),"",(Table1[[#This Row],[7d_positivity_public]]-Table1[[#This Row],[7d_positivity_all]])/Table1[[#This Row],[7d_positivity_public]])</f>
        <v>0.25</v>
      </c>
      <c r="W4614">
        <v>3</v>
      </c>
    </row>
    <row r="4615" spans="1:23" x14ac:dyDescent="0.25">
      <c r="A4615" s="10">
        <v>44495</v>
      </c>
      <c r="B4615">
        <v>4112</v>
      </c>
      <c r="C4615" t="s">
        <v>205</v>
      </c>
      <c r="D4615">
        <v>0</v>
      </c>
      <c r="E4615">
        <v>3</v>
      </c>
      <c r="F4615">
        <v>-3</v>
      </c>
      <c r="G4615">
        <v>1</v>
      </c>
      <c r="H4615">
        <v>95</v>
      </c>
      <c r="J4615">
        <v>93</v>
      </c>
      <c r="K4615">
        <v>95</v>
      </c>
      <c r="L4615">
        <v>96</v>
      </c>
      <c r="M4615">
        <v>95</v>
      </c>
      <c r="N4615">
        <v>91</v>
      </c>
      <c r="O4615">
        <v>87</v>
      </c>
      <c r="P4615">
        <v>92</v>
      </c>
      <c r="Q4615">
        <v>91</v>
      </c>
      <c r="R4615">
        <v>92</v>
      </c>
      <c r="T4615" s="34">
        <f>_xlfn.XLOOKUP(B4615,Demog!$A$2:$A$219,Demog!$P$2:$P$219,,,2)</f>
        <v>32057</v>
      </c>
      <c r="U4615" s="34">
        <f t="shared" si="72"/>
        <v>0</v>
      </c>
      <c r="V4615" s="13">
        <f>IF(OR(Table1[[#This Row],[7d_positivity_public]]=0,ISBLANK(Table1[[#This Row],[7d_positivity_public]])),"",(Table1[[#This Row],[7d_positivity_public]]-Table1[[#This Row],[7d_positivity_all]])/Table1[[#This Row],[7d_positivity_public]])</f>
        <v>0</v>
      </c>
      <c r="W4615">
        <v>1</v>
      </c>
    </row>
    <row r="4616" spans="1:23" x14ac:dyDescent="0.25">
      <c r="A4616" s="10">
        <v>44495</v>
      </c>
      <c r="B4616">
        <v>4113</v>
      </c>
      <c r="C4616" t="s">
        <v>206</v>
      </c>
      <c r="D4616">
        <v>13</v>
      </c>
      <c r="E4616">
        <v>4</v>
      </c>
      <c r="F4616">
        <v>9</v>
      </c>
      <c r="G4616">
        <v>10</v>
      </c>
      <c r="H4616">
        <v>95</v>
      </c>
      <c r="J4616">
        <v>89</v>
      </c>
      <c r="K4616">
        <v>95</v>
      </c>
      <c r="L4616">
        <v>97</v>
      </c>
      <c r="M4616">
        <v>93</v>
      </c>
      <c r="N4616">
        <v>90</v>
      </c>
      <c r="O4616">
        <v>83</v>
      </c>
      <c r="P4616">
        <v>91</v>
      </c>
      <c r="Q4616">
        <v>91</v>
      </c>
      <c r="R4616">
        <v>90</v>
      </c>
      <c r="T4616" s="34">
        <f>_xlfn.XLOOKUP(B4616,Demog!$A$2:$A$219,Demog!$P$2:$P$219,,,2)</f>
        <v>22445</v>
      </c>
      <c r="U4616" s="34">
        <f t="shared" si="72"/>
        <v>20</v>
      </c>
      <c r="V4616" s="13">
        <f>IF(OR(Table1[[#This Row],[7d_positivity_public]]=0,ISBLANK(Table1[[#This Row],[7d_positivity_public]])),"",(Table1[[#This Row],[7d_positivity_public]]-Table1[[#This Row],[7d_positivity_all]])/Table1[[#This Row],[7d_positivity_public]])</f>
        <v>0.2</v>
      </c>
      <c r="W4616">
        <v>8</v>
      </c>
    </row>
    <row r="4617" spans="1:23" x14ac:dyDescent="0.25">
      <c r="A4617" s="10">
        <v>44495</v>
      </c>
      <c r="B4617">
        <v>4114</v>
      </c>
      <c r="C4617" t="s">
        <v>207</v>
      </c>
      <c r="D4617">
        <v>1</v>
      </c>
      <c r="E4617">
        <v>3</v>
      </c>
      <c r="F4617">
        <v>-2</v>
      </c>
      <c r="G4617">
        <v>1</v>
      </c>
      <c r="H4617">
        <v>97</v>
      </c>
      <c r="J4617">
        <v>100</v>
      </c>
      <c r="K4617">
        <v>97</v>
      </c>
      <c r="L4617">
        <v>96</v>
      </c>
      <c r="M4617">
        <v>97</v>
      </c>
      <c r="N4617">
        <v>94</v>
      </c>
      <c r="O4617">
        <v>96</v>
      </c>
      <c r="P4617">
        <v>94</v>
      </c>
      <c r="Q4617">
        <v>91</v>
      </c>
      <c r="R4617">
        <v>95</v>
      </c>
      <c r="T4617" s="34">
        <f>_xlfn.XLOOKUP(B4617,Demog!$A$2:$A$219,Demog!$P$2:$P$219,,,2)</f>
        <v>18094</v>
      </c>
      <c r="U4617" s="34">
        <f t="shared" si="72"/>
        <v>1</v>
      </c>
      <c r="V4617" s="13">
        <f>IF(OR(Table1[[#This Row],[7d_positivity_public]]=0,ISBLANK(Table1[[#This Row],[7d_positivity_public]])),"",(Table1[[#This Row],[7d_positivity_public]]-Table1[[#This Row],[7d_positivity_all]])/Table1[[#This Row],[7d_positivity_public]])</f>
        <v>0</v>
      </c>
      <c r="W4617">
        <v>1</v>
      </c>
    </row>
    <row r="4618" spans="1:23" x14ac:dyDescent="0.25">
      <c r="A4618" s="10">
        <v>44495</v>
      </c>
      <c r="B4618">
        <v>4115</v>
      </c>
      <c r="C4618" t="s">
        <v>208</v>
      </c>
      <c r="D4618">
        <v>5</v>
      </c>
      <c r="E4618">
        <v>6</v>
      </c>
      <c r="F4618">
        <v>-1</v>
      </c>
      <c r="G4618">
        <v>4</v>
      </c>
      <c r="H4618">
        <v>99</v>
      </c>
      <c r="J4618">
        <v>100</v>
      </c>
      <c r="K4618">
        <v>98</v>
      </c>
      <c r="L4618">
        <v>100</v>
      </c>
      <c r="M4618">
        <v>96</v>
      </c>
      <c r="N4618">
        <v>94</v>
      </c>
      <c r="O4618">
        <v>94</v>
      </c>
      <c r="P4618">
        <v>94</v>
      </c>
      <c r="Q4618">
        <v>95</v>
      </c>
      <c r="R4618">
        <v>93</v>
      </c>
      <c r="T4618" s="34">
        <f>_xlfn.XLOOKUP(B4618,Demog!$A$2:$A$219,Demog!$P$2:$P$219,,,2)</f>
        <v>38257</v>
      </c>
      <c r="U4618" s="34">
        <f t="shared" si="72"/>
        <v>13</v>
      </c>
      <c r="V4618" s="13">
        <f>IF(OR(Table1[[#This Row],[7d_positivity_public]]=0,ISBLANK(Table1[[#This Row],[7d_positivity_public]])),"",(Table1[[#This Row],[7d_positivity_public]]-Table1[[#This Row],[7d_positivity_all]])/Table1[[#This Row],[7d_positivity_public]])</f>
        <v>0.25</v>
      </c>
      <c r="W4618">
        <v>3</v>
      </c>
    </row>
    <row r="4619" spans="1:23" x14ac:dyDescent="0.25">
      <c r="A4619" s="10">
        <v>44495</v>
      </c>
      <c r="B4619">
        <v>4116</v>
      </c>
      <c r="C4619" t="s">
        <v>209</v>
      </c>
      <c r="D4619">
        <v>3</v>
      </c>
      <c r="E4619">
        <v>6</v>
      </c>
      <c r="F4619">
        <v>-3</v>
      </c>
      <c r="G4619">
        <v>3</v>
      </c>
      <c r="H4619">
        <v>95</v>
      </c>
      <c r="J4619">
        <v>97</v>
      </c>
      <c r="K4619">
        <v>95</v>
      </c>
      <c r="L4619">
        <v>96</v>
      </c>
      <c r="M4619">
        <v>94</v>
      </c>
      <c r="N4619">
        <v>91</v>
      </c>
      <c r="O4619">
        <v>90</v>
      </c>
      <c r="P4619">
        <v>91</v>
      </c>
      <c r="Q4619">
        <v>91</v>
      </c>
      <c r="R4619">
        <v>92</v>
      </c>
      <c r="T4619" s="34">
        <f>_xlfn.XLOOKUP(B4619,Demog!$A$2:$A$219,Demog!$P$2:$P$219,,,2)</f>
        <v>24167</v>
      </c>
      <c r="U4619" s="34">
        <f t="shared" si="72"/>
        <v>5</v>
      </c>
      <c r="V4619" s="13">
        <f>IF(OR(Table1[[#This Row],[7d_positivity_public]]=0,ISBLANK(Table1[[#This Row],[7d_positivity_public]])),"",(Table1[[#This Row],[7d_positivity_public]]-Table1[[#This Row],[7d_positivity_all]])/Table1[[#This Row],[7d_positivity_public]])</f>
        <v>0.33333333333333331</v>
      </c>
      <c r="W4619">
        <v>2</v>
      </c>
    </row>
    <row r="4620" spans="1:23" x14ac:dyDescent="0.25">
      <c r="A4620" s="10">
        <v>44495</v>
      </c>
      <c r="B4620">
        <v>4117</v>
      </c>
      <c r="C4620" t="s">
        <v>210</v>
      </c>
      <c r="D4620">
        <v>7</v>
      </c>
      <c r="E4620">
        <v>7</v>
      </c>
      <c r="F4620">
        <v>0</v>
      </c>
      <c r="G4620">
        <v>7</v>
      </c>
      <c r="H4620">
        <v>94</v>
      </c>
      <c r="J4620">
        <v>91</v>
      </c>
      <c r="K4620">
        <v>94</v>
      </c>
      <c r="L4620">
        <v>94</v>
      </c>
      <c r="M4620">
        <v>94</v>
      </c>
      <c r="N4620">
        <v>89</v>
      </c>
      <c r="O4620">
        <v>85</v>
      </c>
      <c r="P4620">
        <v>90</v>
      </c>
      <c r="Q4620">
        <v>88</v>
      </c>
      <c r="R4620">
        <v>92</v>
      </c>
      <c r="T4620" s="34">
        <f>_xlfn.XLOOKUP(B4620,Demog!$A$2:$A$219,Demog!$P$2:$P$219,,,2)</f>
        <v>29704</v>
      </c>
      <c r="U4620" s="34">
        <f t="shared" si="72"/>
        <v>15</v>
      </c>
      <c r="V4620" s="13">
        <f>IF(OR(Table1[[#This Row],[7d_positivity_public]]=0,ISBLANK(Table1[[#This Row],[7d_positivity_public]])),"",(Table1[[#This Row],[7d_positivity_public]]-Table1[[#This Row],[7d_positivity_all]])/Table1[[#This Row],[7d_positivity_public]])</f>
        <v>0.14285714285714285</v>
      </c>
      <c r="W4620">
        <v>6</v>
      </c>
    </row>
    <row r="4621" spans="1:23" x14ac:dyDescent="0.25">
      <c r="A4621" s="10">
        <v>44495</v>
      </c>
      <c r="B4621">
        <v>4118</v>
      </c>
      <c r="C4621" t="s">
        <v>211</v>
      </c>
      <c r="D4621">
        <v>2</v>
      </c>
      <c r="E4621">
        <v>5</v>
      </c>
      <c r="F4621">
        <v>-3</v>
      </c>
      <c r="G4621">
        <v>2</v>
      </c>
      <c r="H4621">
        <v>93</v>
      </c>
      <c r="J4621">
        <v>91</v>
      </c>
      <c r="K4621">
        <v>93</v>
      </c>
      <c r="L4621">
        <v>92</v>
      </c>
      <c r="M4621">
        <v>94</v>
      </c>
      <c r="N4621">
        <v>89</v>
      </c>
      <c r="O4621">
        <v>84</v>
      </c>
      <c r="P4621">
        <v>89</v>
      </c>
      <c r="Q4621">
        <v>87</v>
      </c>
      <c r="R4621">
        <v>92</v>
      </c>
      <c r="T4621" s="34">
        <f>_xlfn.XLOOKUP(B4621,Demog!$A$2:$A$219,Demog!$P$2:$P$219,,,2)</f>
        <v>10408</v>
      </c>
      <c r="U4621" s="34">
        <f t="shared" si="72"/>
        <v>1</v>
      </c>
      <c r="V4621" s="13">
        <f>IF(OR(Table1[[#This Row],[7d_positivity_public]]=0,ISBLANK(Table1[[#This Row],[7d_positivity_public]])),"",(Table1[[#This Row],[7d_positivity_public]]-Table1[[#This Row],[7d_positivity_all]])/Table1[[#This Row],[7d_positivity_public]])</f>
        <v>0.5</v>
      </c>
      <c r="W4621">
        <v>1</v>
      </c>
    </row>
    <row r="4622" spans="1:23" x14ac:dyDescent="0.25">
      <c r="A4622" s="10">
        <v>44495</v>
      </c>
      <c r="B4622">
        <v>4119</v>
      </c>
      <c r="C4622" t="s">
        <v>212</v>
      </c>
      <c r="D4622">
        <v>5</v>
      </c>
      <c r="E4622">
        <v>10</v>
      </c>
      <c r="F4622">
        <v>-5</v>
      </c>
      <c r="G4622">
        <v>4</v>
      </c>
      <c r="H4622">
        <v>91</v>
      </c>
      <c r="J4622">
        <v>88</v>
      </c>
      <c r="K4622">
        <v>92</v>
      </c>
      <c r="L4622">
        <v>91</v>
      </c>
      <c r="M4622">
        <v>93</v>
      </c>
      <c r="N4622">
        <v>87</v>
      </c>
      <c r="O4622">
        <v>79</v>
      </c>
      <c r="P4622">
        <v>87</v>
      </c>
      <c r="Q4622">
        <v>84</v>
      </c>
      <c r="R4622">
        <v>90</v>
      </c>
      <c r="T4622" s="34">
        <f>_xlfn.XLOOKUP(B4622,Demog!$A$2:$A$219,Demog!$P$2:$P$219,,,2)</f>
        <v>19497</v>
      </c>
      <c r="U4622" s="34">
        <f t="shared" si="72"/>
        <v>7</v>
      </c>
      <c r="V4622" s="13">
        <f>IF(OR(Table1[[#This Row],[7d_positivity_public]]=0,ISBLANK(Table1[[#This Row],[7d_positivity_public]])),"",(Table1[[#This Row],[7d_positivity_public]]-Table1[[#This Row],[7d_positivity_all]])/Table1[[#This Row],[7d_positivity_public]])</f>
        <v>0</v>
      </c>
      <c r="W4622">
        <v>4</v>
      </c>
    </row>
    <row r="4623" spans="1:23" x14ac:dyDescent="0.25">
      <c r="A4623" s="10">
        <v>44495</v>
      </c>
      <c r="B4623">
        <v>4121</v>
      </c>
      <c r="C4623" t="s">
        <v>213</v>
      </c>
      <c r="D4623">
        <v>1</v>
      </c>
      <c r="E4623">
        <v>6</v>
      </c>
      <c r="F4623">
        <v>-5</v>
      </c>
      <c r="G4623">
        <v>1</v>
      </c>
      <c r="H4623">
        <v>92</v>
      </c>
      <c r="J4623">
        <v>89</v>
      </c>
      <c r="K4623">
        <v>92</v>
      </c>
      <c r="L4623">
        <v>90</v>
      </c>
      <c r="M4623">
        <v>94</v>
      </c>
      <c r="N4623">
        <v>87</v>
      </c>
      <c r="O4623">
        <v>81</v>
      </c>
      <c r="P4623">
        <v>88</v>
      </c>
      <c r="Q4623">
        <v>83</v>
      </c>
      <c r="R4623">
        <v>92</v>
      </c>
      <c r="T4623" s="34">
        <f>_xlfn.XLOOKUP(B4623,Demog!$A$2:$A$219,Demog!$P$2:$P$219,,,2)</f>
        <v>16859</v>
      </c>
      <c r="U4623" s="34">
        <f t="shared" si="72"/>
        <v>1</v>
      </c>
      <c r="V4623" s="13">
        <f>IF(OR(Table1[[#This Row],[7d_positivity_public]]=0,ISBLANK(Table1[[#This Row],[7d_positivity_public]])),"",(Table1[[#This Row],[7d_positivity_public]]-Table1[[#This Row],[7d_positivity_all]])/Table1[[#This Row],[7d_positivity_public]])</f>
        <v>0</v>
      </c>
      <c r="W4623">
        <v>1</v>
      </c>
    </row>
    <row r="4624" spans="1:23" x14ac:dyDescent="0.25">
      <c r="A4624" s="10">
        <v>44495</v>
      </c>
      <c r="B4624">
        <v>4122</v>
      </c>
      <c r="C4624" t="s">
        <v>214</v>
      </c>
      <c r="D4624">
        <v>0</v>
      </c>
      <c r="E4624">
        <v>3</v>
      </c>
      <c r="F4624">
        <v>-3</v>
      </c>
      <c r="G4624">
        <v>0</v>
      </c>
      <c r="H4624">
        <v>92</v>
      </c>
      <c r="J4624">
        <v>100</v>
      </c>
      <c r="K4624">
        <v>92</v>
      </c>
      <c r="L4624">
        <v>88</v>
      </c>
      <c r="M4624">
        <v>94</v>
      </c>
      <c r="N4624">
        <v>87</v>
      </c>
      <c r="O4624">
        <v>94</v>
      </c>
      <c r="P4624">
        <v>86</v>
      </c>
      <c r="Q4624">
        <v>79</v>
      </c>
      <c r="R4624">
        <v>91</v>
      </c>
      <c r="T4624" s="34">
        <f>_xlfn.XLOOKUP(B4624,Demog!$A$2:$A$219,Demog!$P$2:$P$219,,,2)</f>
        <v>4837</v>
      </c>
      <c r="U4624" s="34">
        <f t="shared" si="72"/>
        <v>0</v>
      </c>
      <c r="V4624" s="13" t="str">
        <f>IF(OR(Table1[[#This Row],[7d_positivity_public]]=0,ISBLANK(Table1[[#This Row],[7d_positivity_public]])),"",(Table1[[#This Row],[7d_positivity_public]]-Table1[[#This Row],[7d_positivity_all]])/Table1[[#This Row],[7d_positivity_public]])</f>
        <v/>
      </c>
      <c r="W4624">
        <v>0</v>
      </c>
    </row>
    <row r="4625" spans="1:23" x14ac:dyDescent="0.25">
      <c r="A4625" s="10">
        <v>44495</v>
      </c>
      <c r="B4625">
        <v>4123</v>
      </c>
      <c r="C4625" t="s">
        <v>215</v>
      </c>
      <c r="D4625">
        <v>4</v>
      </c>
      <c r="E4625">
        <v>3</v>
      </c>
      <c r="F4625">
        <v>1</v>
      </c>
      <c r="G4625">
        <v>3</v>
      </c>
      <c r="H4625">
        <v>93</v>
      </c>
      <c r="J4625">
        <v>92</v>
      </c>
      <c r="K4625">
        <v>94</v>
      </c>
      <c r="L4625">
        <v>93</v>
      </c>
      <c r="M4625">
        <v>94</v>
      </c>
      <c r="N4625">
        <v>88</v>
      </c>
      <c r="O4625">
        <v>84</v>
      </c>
      <c r="P4625">
        <v>88</v>
      </c>
      <c r="Q4625">
        <v>86</v>
      </c>
      <c r="R4625">
        <v>92</v>
      </c>
      <c r="T4625" s="34">
        <f>_xlfn.XLOOKUP(B4625,Demog!$A$2:$A$219,Demog!$P$2:$P$219,,,2)</f>
        <v>37985</v>
      </c>
      <c r="U4625" s="34">
        <f t="shared" si="72"/>
        <v>11</v>
      </c>
      <c r="V4625" s="13">
        <f>IF(OR(Table1[[#This Row],[7d_positivity_public]]=0,ISBLANK(Table1[[#This Row],[7d_positivity_public]])),"",(Table1[[#This Row],[7d_positivity_public]]-Table1[[#This Row],[7d_positivity_all]])/Table1[[#This Row],[7d_positivity_public]])</f>
        <v>0.33333333333333331</v>
      </c>
      <c r="W4625">
        <v>2</v>
      </c>
    </row>
    <row r="4626" spans="1:23" x14ac:dyDescent="0.25">
      <c r="A4626" s="10">
        <v>44495</v>
      </c>
      <c r="B4626">
        <v>4124</v>
      </c>
      <c r="C4626" t="s">
        <v>216</v>
      </c>
      <c r="D4626">
        <v>3</v>
      </c>
      <c r="E4626">
        <v>7</v>
      </c>
      <c r="F4626">
        <v>-4</v>
      </c>
      <c r="G4626">
        <v>4</v>
      </c>
      <c r="H4626">
        <v>88</v>
      </c>
      <c r="J4626">
        <v>86</v>
      </c>
      <c r="K4626">
        <v>88</v>
      </c>
      <c r="L4626">
        <v>84</v>
      </c>
      <c r="M4626">
        <v>92</v>
      </c>
      <c r="N4626">
        <v>83</v>
      </c>
      <c r="O4626">
        <v>77</v>
      </c>
      <c r="P4626">
        <v>83</v>
      </c>
      <c r="Q4626">
        <v>76</v>
      </c>
      <c r="R4626">
        <v>89</v>
      </c>
      <c r="T4626" s="34">
        <f>_xlfn.XLOOKUP(B4626,Demog!$A$2:$A$219,Demog!$P$2:$P$219,,,2)</f>
        <v>14894</v>
      </c>
      <c r="U4626" s="34">
        <f t="shared" si="72"/>
        <v>3</v>
      </c>
      <c r="V4626" s="13">
        <f>IF(OR(Table1[[#This Row],[7d_positivity_public]]=0,ISBLANK(Table1[[#This Row],[7d_positivity_public]])),"",(Table1[[#This Row],[7d_positivity_public]]-Table1[[#This Row],[7d_positivity_all]])/Table1[[#This Row],[7d_positivity_public]])</f>
        <v>0</v>
      </c>
      <c r="W4626">
        <v>4</v>
      </c>
    </row>
    <row r="4627" spans="1:23" x14ac:dyDescent="0.25">
      <c r="A4627" s="10">
        <v>44495</v>
      </c>
      <c r="B4627">
        <v>4125</v>
      </c>
      <c r="C4627" t="s">
        <v>217</v>
      </c>
      <c r="D4627">
        <v>0</v>
      </c>
      <c r="E4627">
        <v>0</v>
      </c>
      <c r="F4627">
        <v>0</v>
      </c>
      <c r="G4627">
        <v>0</v>
      </c>
      <c r="H4627">
        <v>83</v>
      </c>
      <c r="J4627">
        <v>80</v>
      </c>
      <c r="K4627">
        <v>84</v>
      </c>
      <c r="L4627">
        <v>77</v>
      </c>
      <c r="M4627">
        <v>89</v>
      </c>
      <c r="N4627">
        <v>78</v>
      </c>
      <c r="O4627">
        <v>69</v>
      </c>
      <c r="P4627">
        <v>78</v>
      </c>
      <c r="Q4627">
        <v>68</v>
      </c>
      <c r="R4627">
        <v>86</v>
      </c>
      <c r="T4627" s="34">
        <f>_xlfn.XLOOKUP(B4627,Demog!$A$2:$A$219,Demog!$P$2:$P$219,,,2)</f>
        <v>2885</v>
      </c>
      <c r="U4627" s="34">
        <f t="shared" si="72"/>
        <v>0</v>
      </c>
      <c r="V4627" s="13" t="str">
        <f>IF(OR(Table1[[#This Row],[7d_positivity_public]]=0,ISBLANK(Table1[[#This Row],[7d_positivity_public]])),"",(Table1[[#This Row],[7d_positivity_public]]-Table1[[#This Row],[7d_positivity_all]])/Table1[[#This Row],[7d_positivity_public]])</f>
        <v/>
      </c>
      <c r="W4627">
        <v>0</v>
      </c>
    </row>
    <row r="4628" spans="1:23" x14ac:dyDescent="0.25">
      <c r="A4628" s="10">
        <v>44495</v>
      </c>
      <c r="B4628">
        <v>4131</v>
      </c>
      <c r="C4628" t="s">
        <v>218</v>
      </c>
      <c r="D4628">
        <v>1</v>
      </c>
      <c r="E4628">
        <v>6</v>
      </c>
      <c r="F4628">
        <v>-5</v>
      </c>
      <c r="G4628">
        <v>1</v>
      </c>
      <c r="H4628">
        <v>95</v>
      </c>
      <c r="J4628">
        <v>98</v>
      </c>
      <c r="K4628">
        <v>95</v>
      </c>
      <c r="L4628">
        <v>94</v>
      </c>
      <c r="M4628">
        <v>96</v>
      </c>
      <c r="N4628">
        <v>93</v>
      </c>
      <c r="O4628">
        <v>93</v>
      </c>
      <c r="P4628">
        <v>92</v>
      </c>
      <c r="Q4628">
        <v>89</v>
      </c>
      <c r="R4628">
        <v>94</v>
      </c>
      <c r="T4628" s="34">
        <f>_xlfn.XLOOKUP(B4628,Demog!$A$2:$A$219,Demog!$P$2:$P$219,,,2)</f>
        <v>22020</v>
      </c>
      <c r="U4628" s="34">
        <f t="shared" si="72"/>
        <v>2</v>
      </c>
      <c r="V4628" s="13">
        <f>IF(OR(Table1[[#This Row],[7d_positivity_public]]=0,ISBLANK(Table1[[#This Row],[7d_positivity_public]])),"",(Table1[[#This Row],[7d_positivity_public]]-Table1[[#This Row],[7d_positivity_all]])/Table1[[#This Row],[7d_positivity_public]])</f>
        <v>0</v>
      </c>
      <c r="W4628">
        <v>1</v>
      </c>
    </row>
    <row r="4629" spans="1:23" x14ac:dyDescent="0.25">
      <c r="A4629" s="10">
        <v>44495</v>
      </c>
      <c r="B4629">
        <v>4132</v>
      </c>
      <c r="C4629" t="s">
        <v>219</v>
      </c>
      <c r="D4629">
        <v>5</v>
      </c>
      <c r="E4629">
        <v>4</v>
      </c>
      <c r="F4629">
        <v>1</v>
      </c>
      <c r="G4629">
        <v>4</v>
      </c>
      <c r="H4629">
        <v>94</v>
      </c>
      <c r="J4629">
        <v>93</v>
      </c>
      <c r="K4629">
        <v>94</v>
      </c>
      <c r="L4629">
        <v>92</v>
      </c>
      <c r="M4629">
        <v>95</v>
      </c>
      <c r="N4629">
        <v>90</v>
      </c>
      <c r="O4629">
        <v>87</v>
      </c>
      <c r="P4629">
        <v>90</v>
      </c>
      <c r="Q4629">
        <v>87</v>
      </c>
      <c r="R4629">
        <v>93</v>
      </c>
      <c r="T4629" s="34">
        <f>_xlfn.XLOOKUP(B4629,Demog!$A$2:$A$219,Demog!$P$2:$P$219,,,2)</f>
        <v>19325</v>
      </c>
      <c r="U4629" s="34">
        <f t="shared" si="72"/>
        <v>7</v>
      </c>
      <c r="V4629" s="13">
        <f>IF(OR(Table1[[#This Row],[7d_positivity_public]]=0,ISBLANK(Table1[[#This Row],[7d_positivity_public]])),"",(Table1[[#This Row],[7d_positivity_public]]-Table1[[#This Row],[7d_positivity_all]])/Table1[[#This Row],[7d_positivity_public]])</f>
        <v>0.25</v>
      </c>
      <c r="W4629">
        <v>3</v>
      </c>
    </row>
    <row r="4630" spans="1:23" x14ac:dyDescent="0.25">
      <c r="A4630" s="10">
        <v>44495</v>
      </c>
      <c r="B4630">
        <v>4133</v>
      </c>
      <c r="C4630" t="s">
        <v>220</v>
      </c>
      <c r="D4630">
        <v>2</v>
      </c>
      <c r="E4630">
        <v>1</v>
      </c>
      <c r="F4630">
        <v>1</v>
      </c>
      <c r="G4630">
        <v>2</v>
      </c>
      <c r="H4630">
        <v>94</v>
      </c>
      <c r="J4630">
        <v>93</v>
      </c>
      <c r="K4630">
        <v>94</v>
      </c>
      <c r="L4630">
        <v>90</v>
      </c>
      <c r="M4630">
        <v>96</v>
      </c>
      <c r="N4630">
        <v>91</v>
      </c>
      <c r="O4630">
        <v>87</v>
      </c>
      <c r="P4630">
        <v>91</v>
      </c>
      <c r="Q4630">
        <v>86</v>
      </c>
      <c r="R4630">
        <v>94</v>
      </c>
      <c r="T4630" s="34">
        <f>_xlfn.XLOOKUP(B4630,Demog!$A$2:$A$219,Demog!$P$2:$P$219,,,2)</f>
        <v>11675</v>
      </c>
      <c r="U4630" s="34">
        <f t="shared" si="72"/>
        <v>2</v>
      </c>
      <c r="V4630" s="13">
        <f>IF(OR(Table1[[#This Row],[7d_positivity_public]]=0,ISBLANK(Table1[[#This Row],[7d_positivity_public]])),"",(Table1[[#This Row],[7d_positivity_public]]-Table1[[#This Row],[7d_positivity_all]])/Table1[[#This Row],[7d_positivity_public]])</f>
        <v>0</v>
      </c>
      <c r="W4630">
        <v>2</v>
      </c>
    </row>
    <row r="4631" spans="1:23" x14ac:dyDescent="0.25">
      <c r="A4631" s="10">
        <v>44495</v>
      </c>
      <c r="B4631">
        <v>4134</v>
      </c>
      <c r="C4631" t="s">
        <v>221</v>
      </c>
      <c r="D4631">
        <v>3</v>
      </c>
      <c r="E4631">
        <v>3</v>
      </c>
      <c r="F4631">
        <v>0</v>
      </c>
      <c r="G4631">
        <v>3</v>
      </c>
      <c r="H4631">
        <v>95</v>
      </c>
      <c r="J4631">
        <v>94</v>
      </c>
      <c r="K4631">
        <v>95</v>
      </c>
      <c r="L4631">
        <v>94</v>
      </c>
      <c r="M4631">
        <v>96</v>
      </c>
      <c r="N4631">
        <v>92</v>
      </c>
      <c r="O4631">
        <v>88</v>
      </c>
      <c r="P4631">
        <v>92</v>
      </c>
      <c r="Q4631">
        <v>88</v>
      </c>
      <c r="R4631">
        <v>94</v>
      </c>
      <c r="T4631" s="34">
        <f>_xlfn.XLOOKUP(B4631,Demog!$A$2:$A$219,Demog!$P$2:$P$219,,,2)</f>
        <v>11672</v>
      </c>
      <c r="U4631" s="34">
        <f t="shared" si="72"/>
        <v>2</v>
      </c>
      <c r="V4631" s="13">
        <f>IF(OR(Table1[[#This Row],[7d_positivity_public]]=0,ISBLANK(Table1[[#This Row],[7d_positivity_public]])),"",(Table1[[#This Row],[7d_positivity_public]]-Table1[[#This Row],[7d_positivity_all]])/Table1[[#This Row],[7d_positivity_public]])</f>
        <v>0</v>
      </c>
      <c r="W4631">
        <v>3</v>
      </c>
    </row>
    <row r="4632" spans="1:23" x14ac:dyDescent="0.25">
      <c r="A4632" s="10">
        <v>44495</v>
      </c>
      <c r="B4632">
        <v>4141</v>
      </c>
      <c r="C4632" t="s">
        <v>222</v>
      </c>
      <c r="D4632">
        <v>5</v>
      </c>
      <c r="E4632">
        <v>21</v>
      </c>
      <c r="F4632">
        <v>-16</v>
      </c>
      <c r="G4632">
        <v>5</v>
      </c>
      <c r="H4632">
        <v>83</v>
      </c>
      <c r="J4632">
        <v>79</v>
      </c>
      <c r="K4632">
        <v>83</v>
      </c>
      <c r="L4632">
        <v>73</v>
      </c>
      <c r="M4632">
        <v>89</v>
      </c>
      <c r="N4632">
        <v>78</v>
      </c>
      <c r="O4632">
        <v>68</v>
      </c>
      <c r="P4632">
        <v>79</v>
      </c>
      <c r="Q4632">
        <v>66</v>
      </c>
      <c r="R4632">
        <v>86</v>
      </c>
      <c r="T4632" s="34">
        <f>_xlfn.XLOOKUP(B4632,Demog!$A$2:$A$219,Demog!$P$2:$P$219,,,2)</f>
        <v>10557</v>
      </c>
      <c r="U4632" s="34">
        <f t="shared" si="72"/>
        <v>4</v>
      </c>
      <c r="V4632" s="13">
        <f>IF(OR(Table1[[#This Row],[7d_positivity_public]]=0,ISBLANK(Table1[[#This Row],[7d_positivity_public]])),"",(Table1[[#This Row],[7d_positivity_public]]-Table1[[#This Row],[7d_positivity_all]])/Table1[[#This Row],[7d_positivity_public]])</f>
        <v>0.4</v>
      </c>
      <c r="W4632">
        <v>3</v>
      </c>
    </row>
    <row r="4633" spans="1:23" x14ac:dyDescent="0.25">
      <c r="A4633" s="10">
        <v>44495</v>
      </c>
      <c r="B4633">
        <v>4142</v>
      </c>
      <c r="C4633" t="s">
        <v>223</v>
      </c>
      <c r="D4633">
        <v>3</v>
      </c>
      <c r="E4633">
        <v>0</v>
      </c>
      <c r="F4633">
        <v>3</v>
      </c>
      <c r="G4633">
        <v>4</v>
      </c>
      <c r="H4633">
        <v>94</v>
      </c>
      <c r="J4633">
        <v>88</v>
      </c>
      <c r="K4633">
        <v>95</v>
      </c>
      <c r="L4633">
        <v>93</v>
      </c>
      <c r="M4633">
        <v>95</v>
      </c>
      <c r="N4633">
        <v>91</v>
      </c>
      <c r="O4633">
        <v>81</v>
      </c>
      <c r="P4633">
        <v>91</v>
      </c>
      <c r="Q4633">
        <v>86</v>
      </c>
      <c r="R4633">
        <v>93</v>
      </c>
      <c r="T4633" s="34">
        <f>_xlfn.XLOOKUP(B4633,Demog!$A$2:$A$219,Demog!$P$2:$P$219,,,2)</f>
        <v>4732</v>
      </c>
      <c r="U4633" s="34">
        <f t="shared" si="72"/>
        <v>1</v>
      </c>
      <c r="V4633" s="13">
        <f>IF(OR(Table1[[#This Row],[7d_positivity_public]]=0,ISBLANK(Table1[[#This Row],[7d_positivity_public]])),"",(Table1[[#This Row],[7d_positivity_public]]-Table1[[#This Row],[7d_positivity_all]])/Table1[[#This Row],[7d_positivity_public]])</f>
        <v>0.5</v>
      </c>
      <c r="W4633">
        <v>2</v>
      </c>
    </row>
    <row r="4634" spans="1:23" x14ac:dyDescent="0.25">
      <c r="A4634" s="10">
        <v>44495</v>
      </c>
      <c r="B4634">
        <v>4211</v>
      </c>
      <c r="C4634" t="s">
        <v>224</v>
      </c>
      <c r="D4634">
        <v>8</v>
      </c>
      <c r="E4634">
        <v>7</v>
      </c>
      <c r="F4634">
        <v>1</v>
      </c>
      <c r="G4634">
        <v>6</v>
      </c>
      <c r="H4634">
        <v>89</v>
      </c>
      <c r="J4634">
        <v>90</v>
      </c>
      <c r="K4634">
        <v>88</v>
      </c>
      <c r="L4634">
        <v>84</v>
      </c>
      <c r="M4634">
        <v>92</v>
      </c>
      <c r="N4634">
        <v>83</v>
      </c>
      <c r="O4634">
        <v>80</v>
      </c>
      <c r="P4634">
        <v>84</v>
      </c>
      <c r="Q4634">
        <v>75</v>
      </c>
      <c r="R4634">
        <v>89</v>
      </c>
      <c r="T4634" s="34">
        <f>_xlfn.XLOOKUP(B4634,Demog!$A$2:$A$219,Demog!$P$2:$P$219,,,2)</f>
        <v>17780</v>
      </c>
      <c r="U4634" s="34">
        <f t="shared" si="72"/>
        <v>10</v>
      </c>
      <c r="V4634" s="13">
        <f>IF(OR(Table1[[#This Row],[7d_positivity_public]]=0,ISBLANK(Table1[[#This Row],[7d_positivity_public]])),"",(Table1[[#This Row],[7d_positivity_public]]-Table1[[#This Row],[7d_positivity_all]])/Table1[[#This Row],[7d_positivity_public]])</f>
        <v>0.16666666666666666</v>
      </c>
      <c r="W4634">
        <v>5</v>
      </c>
    </row>
    <row r="4635" spans="1:23" x14ac:dyDescent="0.25">
      <c r="A4635" s="10">
        <v>44495</v>
      </c>
      <c r="B4635">
        <v>4212</v>
      </c>
      <c r="C4635" t="s">
        <v>225</v>
      </c>
      <c r="D4635">
        <v>12</v>
      </c>
      <c r="E4635">
        <v>14</v>
      </c>
      <c r="F4635">
        <v>-2</v>
      </c>
      <c r="G4635">
        <v>8</v>
      </c>
      <c r="H4635">
        <v>86</v>
      </c>
      <c r="J4635">
        <v>82</v>
      </c>
      <c r="K4635">
        <v>86</v>
      </c>
      <c r="L4635">
        <v>80</v>
      </c>
      <c r="M4635">
        <v>91</v>
      </c>
      <c r="N4635">
        <v>80</v>
      </c>
      <c r="O4635">
        <v>71</v>
      </c>
      <c r="P4635">
        <v>81</v>
      </c>
      <c r="Q4635">
        <v>71</v>
      </c>
      <c r="R4635">
        <v>88</v>
      </c>
      <c r="T4635" s="34">
        <f>_xlfn.XLOOKUP(B4635,Demog!$A$2:$A$219,Demog!$P$2:$P$219,,,2)</f>
        <v>40598</v>
      </c>
      <c r="U4635" s="34">
        <f t="shared" si="72"/>
        <v>34</v>
      </c>
      <c r="V4635" s="13">
        <f>IF(OR(Table1[[#This Row],[7d_positivity_public]]=0,ISBLANK(Table1[[#This Row],[7d_positivity_public]])),"",(Table1[[#This Row],[7d_positivity_public]]-Table1[[#This Row],[7d_positivity_all]])/Table1[[#This Row],[7d_positivity_public]])</f>
        <v>0.125</v>
      </c>
      <c r="W4635">
        <v>7</v>
      </c>
    </row>
    <row r="4636" spans="1:23" x14ac:dyDescent="0.25">
      <c r="A4636" s="10">
        <v>44498</v>
      </c>
      <c r="B4636">
        <v>1260</v>
      </c>
      <c r="C4636" t="s">
        <v>83</v>
      </c>
      <c r="D4636">
        <v>3</v>
      </c>
      <c r="E4636">
        <v>10</v>
      </c>
      <c r="F4636">
        <v>-7</v>
      </c>
      <c r="G4636">
        <v>1</v>
      </c>
      <c r="H4636">
        <v>80</v>
      </c>
      <c r="J4636">
        <v>60</v>
      </c>
      <c r="K4636">
        <v>81</v>
      </c>
      <c r="L4636">
        <v>72</v>
      </c>
      <c r="M4636">
        <v>86</v>
      </c>
      <c r="N4636">
        <v>74</v>
      </c>
      <c r="O4636">
        <v>53</v>
      </c>
      <c r="P4636">
        <v>76</v>
      </c>
      <c r="Q4636">
        <v>63</v>
      </c>
      <c r="R4636">
        <v>82</v>
      </c>
      <c r="T4636" s="34">
        <f>_xlfn.XLOOKUP(B4636,Demog!$A$2:$A$219,Demog!$P$2:$P$219,,,2)</f>
        <v>8611</v>
      </c>
      <c r="U4636" s="34">
        <f t="shared" si="72"/>
        <v>2</v>
      </c>
      <c r="V4636" s="13">
        <f>IF(OR(Table1[[#This Row],[7d_positivity_public]]=0,ISBLANK(Table1[[#This Row],[7d_positivity_public]])),"",(Table1[[#This Row],[7d_positivity_public]]-Table1[[#This Row],[7d_positivity_all]])/Table1[[#This Row],[7d_positivity_public]])</f>
        <v>0</v>
      </c>
      <c r="W4636">
        <v>1</v>
      </c>
    </row>
    <row r="4637" spans="1:23" x14ac:dyDescent="0.25">
      <c r="A4637" s="10">
        <v>44498</v>
      </c>
      <c r="B4637">
        <v>1270</v>
      </c>
      <c r="C4637" t="s">
        <v>84</v>
      </c>
      <c r="D4637">
        <v>0</v>
      </c>
      <c r="E4637">
        <v>0</v>
      </c>
      <c r="F4637">
        <v>0</v>
      </c>
      <c r="G4637">
        <v>0</v>
      </c>
      <c r="H4637">
        <v>72</v>
      </c>
      <c r="J4637">
        <v>47</v>
      </c>
      <c r="K4637">
        <v>74</v>
      </c>
      <c r="L4637">
        <v>67</v>
      </c>
      <c r="M4637">
        <v>77</v>
      </c>
      <c r="N4637">
        <v>66</v>
      </c>
      <c r="O4637">
        <v>36</v>
      </c>
      <c r="P4637">
        <v>68</v>
      </c>
      <c r="Q4637">
        <v>56</v>
      </c>
      <c r="R4637">
        <v>73</v>
      </c>
      <c r="T4637" s="34">
        <f>_xlfn.XLOOKUP(B4637,Demog!$A$2:$A$219,Demog!$P$2:$P$219,,,2)</f>
        <v>3469</v>
      </c>
      <c r="U4637" s="34">
        <f t="shared" si="72"/>
        <v>0</v>
      </c>
      <c r="V4637" s="13" t="str">
        <f>IF(OR(Table1[[#This Row],[7d_positivity_public]]=0,ISBLANK(Table1[[#This Row],[7d_positivity_public]])),"",(Table1[[#This Row],[7d_positivity_public]]-Table1[[#This Row],[7d_positivity_all]])/Table1[[#This Row],[7d_positivity_public]])</f>
        <v/>
      </c>
      <c r="W4637">
        <v>0</v>
      </c>
    </row>
    <row r="4638" spans="1:23" x14ac:dyDescent="0.25">
      <c r="A4638" s="10">
        <v>44498</v>
      </c>
      <c r="B4638">
        <v>1310</v>
      </c>
      <c r="C4638" t="s">
        <v>87</v>
      </c>
      <c r="D4638">
        <v>4</v>
      </c>
      <c r="E4638">
        <v>9</v>
      </c>
      <c r="F4638">
        <v>-5</v>
      </c>
      <c r="G4638">
        <v>4</v>
      </c>
      <c r="H4638">
        <v>90</v>
      </c>
      <c r="J4638">
        <v>76</v>
      </c>
      <c r="K4638">
        <v>90</v>
      </c>
      <c r="L4638">
        <v>88</v>
      </c>
      <c r="M4638">
        <v>91</v>
      </c>
      <c r="N4638">
        <v>84</v>
      </c>
      <c r="O4638">
        <v>67</v>
      </c>
      <c r="P4638">
        <v>85</v>
      </c>
      <c r="Q4638">
        <v>80</v>
      </c>
      <c r="R4638">
        <v>87</v>
      </c>
      <c r="T4638" s="34">
        <f>_xlfn.XLOOKUP(B4638,Demog!$A$2:$A$219,Demog!$P$2:$P$219,,,2)</f>
        <v>19231</v>
      </c>
      <c r="U4638" s="34">
        <f t="shared" si="72"/>
        <v>5</v>
      </c>
      <c r="V4638" s="13">
        <f>IF(OR(Table1[[#This Row],[7d_positivity_public]]=0,ISBLANK(Table1[[#This Row],[7d_positivity_public]])),"",(Table1[[#This Row],[7d_positivity_public]]-Table1[[#This Row],[7d_positivity_all]])/Table1[[#This Row],[7d_positivity_public]])</f>
        <v>0.5</v>
      </c>
      <c r="W4638">
        <v>2</v>
      </c>
    </row>
    <row r="4639" spans="1:23" x14ac:dyDescent="0.25">
      <c r="A4639" s="10">
        <v>44498</v>
      </c>
      <c r="B4639">
        <v>1320</v>
      </c>
      <c r="C4639" t="s">
        <v>89</v>
      </c>
      <c r="D4639">
        <v>5</v>
      </c>
      <c r="E4639">
        <v>11</v>
      </c>
      <c r="F4639">
        <v>-6</v>
      </c>
      <c r="G4639">
        <v>3</v>
      </c>
      <c r="H4639">
        <v>87</v>
      </c>
      <c r="J4639">
        <v>83</v>
      </c>
      <c r="K4639">
        <v>87</v>
      </c>
      <c r="L4639">
        <v>83</v>
      </c>
      <c r="M4639">
        <v>90</v>
      </c>
      <c r="N4639">
        <v>83</v>
      </c>
      <c r="O4639">
        <v>74</v>
      </c>
      <c r="P4639">
        <v>83</v>
      </c>
      <c r="Q4639">
        <v>76</v>
      </c>
      <c r="R4639">
        <v>88</v>
      </c>
      <c r="T4639" s="34">
        <f>_xlfn.XLOOKUP(B4639,Demog!$A$2:$A$219,Demog!$P$2:$P$219,,,2)</f>
        <v>41799</v>
      </c>
      <c r="U4639" s="34">
        <f t="shared" si="72"/>
        <v>15</v>
      </c>
      <c r="V4639" s="13">
        <f>IF(OR(Table1[[#This Row],[7d_positivity_public]]=0,ISBLANK(Table1[[#This Row],[7d_positivity_public]])),"",(Table1[[#This Row],[7d_positivity_public]]-Table1[[#This Row],[7d_positivity_all]])/Table1[[#This Row],[7d_positivity_public]])</f>
        <v>0</v>
      </c>
      <c r="W4639">
        <v>3</v>
      </c>
    </row>
    <row r="4640" spans="1:23" x14ac:dyDescent="0.25">
      <c r="A4640" s="10">
        <v>44498</v>
      </c>
      <c r="B4640">
        <v>1330</v>
      </c>
      <c r="C4640" t="s">
        <v>91</v>
      </c>
      <c r="D4640">
        <v>5</v>
      </c>
      <c r="E4640">
        <v>28</v>
      </c>
      <c r="F4640">
        <v>-23</v>
      </c>
      <c r="G4640">
        <v>8</v>
      </c>
      <c r="H4640">
        <v>82</v>
      </c>
      <c r="J4640">
        <v>67</v>
      </c>
      <c r="K4640">
        <v>82</v>
      </c>
      <c r="L4640">
        <v>82</v>
      </c>
      <c r="M4640">
        <v>83</v>
      </c>
      <c r="N4640">
        <v>76</v>
      </c>
      <c r="O4640">
        <v>57</v>
      </c>
      <c r="P4640">
        <v>77</v>
      </c>
      <c r="Q4640">
        <v>71</v>
      </c>
      <c r="R4640">
        <v>80</v>
      </c>
      <c r="T4640" s="34">
        <f>_xlfn.XLOOKUP(B4640,Demog!$A$2:$A$219,Demog!$P$2:$P$219,,,2)</f>
        <v>5101</v>
      </c>
      <c r="U4640" s="34">
        <f t="shared" si="72"/>
        <v>2</v>
      </c>
      <c r="V4640" s="13">
        <f>IF(OR(Table1[[#This Row],[7d_positivity_public]]=0,ISBLANK(Table1[[#This Row],[7d_positivity_public]])),"",(Table1[[#This Row],[7d_positivity_public]]-Table1[[#This Row],[7d_positivity_all]])/Table1[[#This Row],[7d_positivity_public]])</f>
        <v>0.25</v>
      </c>
      <c r="W4640">
        <v>6</v>
      </c>
    </row>
    <row r="4641" spans="1:23" x14ac:dyDescent="0.25">
      <c r="A4641" s="10">
        <v>44498</v>
      </c>
      <c r="B4641">
        <v>1340</v>
      </c>
      <c r="C4641" t="s">
        <v>93</v>
      </c>
      <c r="D4641">
        <v>3</v>
      </c>
      <c r="E4641">
        <v>14</v>
      </c>
      <c r="F4641">
        <v>-11</v>
      </c>
      <c r="G4641">
        <v>3</v>
      </c>
      <c r="H4641">
        <v>82</v>
      </c>
      <c r="J4641">
        <v>69</v>
      </c>
      <c r="K4641">
        <v>83</v>
      </c>
      <c r="L4641">
        <v>79</v>
      </c>
      <c r="M4641">
        <v>85</v>
      </c>
      <c r="N4641">
        <v>77</v>
      </c>
      <c r="O4641">
        <v>61</v>
      </c>
      <c r="P4641">
        <v>78</v>
      </c>
      <c r="Q4641">
        <v>71</v>
      </c>
      <c r="R4641">
        <v>83</v>
      </c>
      <c r="T4641" s="34">
        <f>_xlfn.XLOOKUP(B4641,Demog!$A$2:$A$219,Demog!$P$2:$P$219,,,2)</f>
        <v>4781</v>
      </c>
      <c r="U4641" s="34">
        <f t="shared" si="72"/>
        <v>1</v>
      </c>
      <c r="V4641" s="13">
        <f>IF(OR(Table1[[#This Row],[7d_positivity_public]]=0,ISBLANK(Table1[[#This Row],[7d_positivity_public]])),"",(Table1[[#This Row],[7d_positivity_public]]-Table1[[#This Row],[7d_positivity_all]])/Table1[[#This Row],[7d_positivity_public]])</f>
        <v>0.33333333333333331</v>
      </c>
      <c r="W4641">
        <v>2</v>
      </c>
    </row>
    <row r="4642" spans="1:23" x14ac:dyDescent="0.25">
      <c r="A4642" s="10">
        <v>44498</v>
      </c>
      <c r="B4642">
        <v>1350</v>
      </c>
      <c r="C4642" t="s">
        <v>95</v>
      </c>
      <c r="D4642">
        <v>21</v>
      </c>
      <c r="E4642">
        <v>17</v>
      </c>
      <c r="F4642">
        <v>4</v>
      </c>
      <c r="G4642">
        <v>16</v>
      </c>
      <c r="H4642">
        <v>77</v>
      </c>
      <c r="J4642">
        <v>60</v>
      </c>
      <c r="K4642">
        <v>79</v>
      </c>
      <c r="L4642">
        <v>68</v>
      </c>
      <c r="M4642">
        <v>86</v>
      </c>
      <c r="N4642">
        <v>72</v>
      </c>
      <c r="O4642">
        <v>53</v>
      </c>
      <c r="P4642">
        <v>74</v>
      </c>
      <c r="Q4642">
        <v>60</v>
      </c>
      <c r="R4642">
        <v>83</v>
      </c>
      <c r="T4642" s="34">
        <f>_xlfn.XLOOKUP(B4642,Demog!$A$2:$A$219,Demog!$P$2:$P$219,,,2)</f>
        <v>10220</v>
      </c>
      <c r="U4642" s="34">
        <f t="shared" si="72"/>
        <v>15</v>
      </c>
      <c r="V4642" s="13">
        <f>IF(OR(Table1[[#This Row],[7d_positivity_public]]=0,ISBLANK(Table1[[#This Row],[7d_positivity_public]])),"",(Table1[[#This Row],[7d_positivity_public]]-Table1[[#This Row],[7d_positivity_all]])/Table1[[#This Row],[7d_positivity_public]])</f>
        <v>6.25E-2</v>
      </c>
      <c r="W4642">
        <v>15</v>
      </c>
    </row>
    <row r="4643" spans="1:23" x14ac:dyDescent="0.25">
      <c r="A4643" s="10">
        <v>44498</v>
      </c>
      <c r="B4643">
        <v>1361</v>
      </c>
      <c r="C4643" t="s">
        <v>97</v>
      </c>
      <c r="D4643">
        <v>11</v>
      </c>
      <c r="E4643">
        <v>12</v>
      </c>
      <c r="F4643">
        <v>-1</v>
      </c>
      <c r="G4643">
        <v>7</v>
      </c>
      <c r="H4643">
        <v>85</v>
      </c>
      <c r="J4643">
        <v>79</v>
      </c>
      <c r="K4643">
        <v>85</v>
      </c>
      <c r="L4643">
        <v>79</v>
      </c>
      <c r="M4643">
        <v>90</v>
      </c>
      <c r="N4643">
        <v>80</v>
      </c>
      <c r="O4643">
        <v>70</v>
      </c>
      <c r="P4643">
        <v>80</v>
      </c>
      <c r="Q4643">
        <v>71</v>
      </c>
      <c r="R4643">
        <v>87</v>
      </c>
      <c r="T4643" s="34">
        <f>_xlfn.XLOOKUP(B4643,Demog!$A$2:$A$219,Demog!$P$2:$P$219,,,2)</f>
        <v>53266</v>
      </c>
      <c r="U4643" s="34">
        <f t="shared" si="72"/>
        <v>41</v>
      </c>
      <c r="V4643" s="13">
        <f>IF(OR(Table1[[#This Row],[7d_positivity_public]]=0,ISBLANK(Table1[[#This Row],[7d_positivity_public]])),"",(Table1[[#This Row],[7d_positivity_public]]-Table1[[#This Row],[7d_positivity_all]])/Table1[[#This Row],[7d_positivity_public]])</f>
        <v>0</v>
      </c>
      <c r="W4643">
        <v>7</v>
      </c>
    </row>
    <row r="4644" spans="1:23" x14ac:dyDescent="0.25">
      <c r="A4644" s="10">
        <v>44498</v>
      </c>
      <c r="B4644">
        <v>1362</v>
      </c>
      <c r="C4644" t="s">
        <v>99</v>
      </c>
      <c r="D4644">
        <v>16</v>
      </c>
      <c r="E4644">
        <v>17</v>
      </c>
      <c r="F4644">
        <v>-1</v>
      </c>
      <c r="G4644">
        <v>12</v>
      </c>
      <c r="H4644">
        <v>78</v>
      </c>
      <c r="J4644">
        <v>61</v>
      </c>
      <c r="K4644">
        <v>79</v>
      </c>
      <c r="L4644">
        <v>69</v>
      </c>
      <c r="M4644">
        <v>85</v>
      </c>
      <c r="N4644">
        <v>72</v>
      </c>
      <c r="O4644">
        <v>53</v>
      </c>
      <c r="P4644">
        <v>73</v>
      </c>
      <c r="Q4644">
        <v>60</v>
      </c>
      <c r="R4644">
        <v>82</v>
      </c>
      <c r="T4644" s="34">
        <f>_xlfn.XLOOKUP(B4644,Demog!$A$2:$A$219,Demog!$P$2:$P$219,,,2)</f>
        <v>13583</v>
      </c>
      <c r="U4644" s="34">
        <f t="shared" si="72"/>
        <v>15</v>
      </c>
      <c r="V4644" s="13">
        <f>IF(OR(Table1[[#This Row],[7d_positivity_public]]=0,ISBLANK(Table1[[#This Row],[7d_positivity_public]])),"",(Table1[[#This Row],[7d_positivity_public]]-Table1[[#This Row],[7d_positivity_all]])/Table1[[#This Row],[7d_positivity_public]])</f>
        <v>8.3333333333333329E-2</v>
      </c>
      <c r="W4644">
        <v>11</v>
      </c>
    </row>
    <row r="4645" spans="1:23" x14ac:dyDescent="0.25">
      <c r="A4645" s="10">
        <v>44498</v>
      </c>
      <c r="B4645">
        <v>1371</v>
      </c>
      <c r="C4645" t="s">
        <v>101</v>
      </c>
      <c r="D4645">
        <v>9</v>
      </c>
      <c r="E4645">
        <v>21</v>
      </c>
      <c r="F4645">
        <v>-12</v>
      </c>
      <c r="G4645">
        <v>6</v>
      </c>
      <c r="H4645">
        <v>81</v>
      </c>
      <c r="J4645">
        <v>69</v>
      </c>
      <c r="K4645">
        <v>82</v>
      </c>
      <c r="L4645">
        <v>73</v>
      </c>
      <c r="M4645">
        <v>87</v>
      </c>
      <c r="N4645">
        <v>76</v>
      </c>
      <c r="O4645">
        <v>60</v>
      </c>
      <c r="P4645">
        <v>77</v>
      </c>
      <c r="Q4645">
        <v>64</v>
      </c>
      <c r="R4645">
        <v>84</v>
      </c>
      <c r="T4645" s="34">
        <f>_xlfn.XLOOKUP(B4645,Demog!$A$2:$A$219,Demog!$P$2:$P$219,,,2)</f>
        <v>8720</v>
      </c>
      <c r="U4645" s="34">
        <f t="shared" si="72"/>
        <v>5</v>
      </c>
      <c r="V4645" s="13">
        <f>IF(OR(Table1[[#This Row],[7d_positivity_public]]=0,ISBLANK(Table1[[#This Row],[7d_positivity_public]])),"",(Table1[[#This Row],[7d_positivity_public]]-Table1[[#This Row],[7d_positivity_all]])/Table1[[#This Row],[7d_positivity_public]])</f>
        <v>0.33333333333333331</v>
      </c>
      <c r="W4645">
        <v>4</v>
      </c>
    </row>
    <row r="4646" spans="1:23" x14ac:dyDescent="0.25">
      <c r="A4646" s="10">
        <v>44498</v>
      </c>
      <c r="B4646">
        <v>1372</v>
      </c>
      <c r="C4646" t="s">
        <v>103</v>
      </c>
      <c r="D4646">
        <v>9</v>
      </c>
      <c r="E4646">
        <v>9</v>
      </c>
      <c r="F4646">
        <v>0</v>
      </c>
      <c r="G4646">
        <v>6</v>
      </c>
      <c r="H4646">
        <v>86</v>
      </c>
      <c r="J4646">
        <v>75</v>
      </c>
      <c r="K4646">
        <v>87</v>
      </c>
      <c r="L4646">
        <v>82</v>
      </c>
      <c r="M4646">
        <v>91</v>
      </c>
      <c r="N4646">
        <v>81</v>
      </c>
      <c r="O4646">
        <v>68</v>
      </c>
      <c r="P4646">
        <v>82</v>
      </c>
      <c r="Q4646">
        <v>75</v>
      </c>
      <c r="R4646">
        <v>88</v>
      </c>
      <c r="T4646" s="34">
        <f>_xlfn.XLOOKUP(B4646,Demog!$A$2:$A$219,Demog!$P$2:$P$219,,,2)</f>
        <v>41482</v>
      </c>
      <c r="U4646" s="34">
        <f t="shared" si="72"/>
        <v>26</v>
      </c>
      <c r="V4646" s="13">
        <f>IF(OR(Table1[[#This Row],[7d_positivity_public]]=0,ISBLANK(Table1[[#This Row],[7d_positivity_public]])),"",(Table1[[#This Row],[7d_positivity_public]]-Table1[[#This Row],[7d_positivity_all]])/Table1[[#This Row],[7d_positivity_public]])</f>
        <v>0.16666666666666666</v>
      </c>
      <c r="W4646">
        <v>5</v>
      </c>
    </row>
    <row r="4647" spans="1:23" x14ac:dyDescent="0.25">
      <c r="A4647" s="10">
        <v>44498</v>
      </c>
      <c r="B4647">
        <v>1373</v>
      </c>
      <c r="C4647" t="s">
        <v>106</v>
      </c>
      <c r="D4647">
        <v>8</v>
      </c>
      <c r="E4647">
        <v>6</v>
      </c>
      <c r="F4647">
        <v>2</v>
      </c>
      <c r="G4647">
        <v>4</v>
      </c>
      <c r="H4647">
        <v>83</v>
      </c>
      <c r="J4647">
        <v>70</v>
      </c>
      <c r="K4647">
        <v>84</v>
      </c>
      <c r="L4647">
        <v>81</v>
      </c>
      <c r="M4647">
        <v>87</v>
      </c>
      <c r="N4647">
        <v>78</v>
      </c>
      <c r="O4647">
        <v>64</v>
      </c>
      <c r="P4647">
        <v>79</v>
      </c>
      <c r="Q4647">
        <v>73</v>
      </c>
      <c r="R4647">
        <v>84</v>
      </c>
      <c r="T4647" s="34">
        <f>_xlfn.XLOOKUP(B4647,Demog!$A$2:$A$219,Demog!$P$2:$P$219,,,2)</f>
        <v>12922</v>
      </c>
      <c r="U4647" s="34">
        <f t="shared" si="72"/>
        <v>7</v>
      </c>
      <c r="V4647" s="13">
        <f>IF(OR(Table1[[#This Row],[7d_positivity_public]]=0,ISBLANK(Table1[[#This Row],[7d_positivity_public]])),"",(Table1[[#This Row],[7d_positivity_public]]-Table1[[#This Row],[7d_positivity_all]])/Table1[[#This Row],[7d_positivity_public]])</f>
        <v>0</v>
      </c>
      <c r="W4647">
        <v>4</v>
      </c>
    </row>
    <row r="4648" spans="1:23" x14ac:dyDescent="0.25">
      <c r="A4648" s="10">
        <v>44498</v>
      </c>
      <c r="B4648">
        <v>1374</v>
      </c>
      <c r="C4648" t="s">
        <v>108</v>
      </c>
      <c r="D4648">
        <v>10</v>
      </c>
      <c r="E4648">
        <v>13</v>
      </c>
      <c r="F4648">
        <v>-3</v>
      </c>
      <c r="G4648">
        <v>6</v>
      </c>
      <c r="H4648">
        <v>91</v>
      </c>
      <c r="J4648">
        <v>82</v>
      </c>
      <c r="K4648">
        <v>92</v>
      </c>
      <c r="L4648">
        <v>92</v>
      </c>
      <c r="M4648">
        <v>92</v>
      </c>
      <c r="N4648">
        <v>86</v>
      </c>
      <c r="O4648">
        <v>76</v>
      </c>
      <c r="P4648">
        <v>87</v>
      </c>
      <c r="Q4648">
        <v>85</v>
      </c>
      <c r="R4648">
        <v>89</v>
      </c>
      <c r="T4648" s="34">
        <f>_xlfn.XLOOKUP(B4648,Demog!$A$2:$A$219,Demog!$P$2:$P$219,,,2)</f>
        <v>33401</v>
      </c>
      <c r="U4648" s="34">
        <f t="shared" si="72"/>
        <v>23</v>
      </c>
      <c r="V4648" s="13">
        <f>IF(OR(Table1[[#This Row],[7d_positivity_public]]=0,ISBLANK(Table1[[#This Row],[7d_positivity_public]])),"",(Table1[[#This Row],[7d_positivity_public]]-Table1[[#This Row],[7d_positivity_all]])/Table1[[#This Row],[7d_positivity_public]])</f>
        <v>0.16666666666666666</v>
      </c>
      <c r="W4648">
        <v>5</v>
      </c>
    </row>
    <row r="4649" spans="1:23" x14ac:dyDescent="0.25">
      <c r="A4649" s="10">
        <v>44498</v>
      </c>
      <c r="B4649">
        <v>1375</v>
      </c>
      <c r="C4649" t="s">
        <v>110</v>
      </c>
      <c r="D4649">
        <v>8</v>
      </c>
      <c r="E4649">
        <v>11</v>
      </c>
      <c r="F4649">
        <v>-3</v>
      </c>
      <c r="G4649">
        <v>5</v>
      </c>
      <c r="H4649">
        <v>89</v>
      </c>
      <c r="J4649">
        <v>76</v>
      </c>
      <c r="K4649">
        <v>89</v>
      </c>
      <c r="L4649">
        <v>89</v>
      </c>
      <c r="M4649">
        <v>90</v>
      </c>
      <c r="N4649">
        <v>83</v>
      </c>
      <c r="O4649">
        <v>67</v>
      </c>
      <c r="P4649">
        <v>84</v>
      </c>
      <c r="Q4649">
        <v>81</v>
      </c>
      <c r="R4649">
        <v>87</v>
      </c>
      <c r="T4649" s="34">
        <f>_xlfn.XLOOKUP(B4649,Demog!$A$2:$A$219,Demog!$P$2:$P$219,,,2)</f>
        <v>38661</v>
      </c>
      <c r="U4649" s="34">
        <f t="shared" si="72"/>
        <v>22</v>
      </c>
      <c r="V4649" s="13">
        <f>IF(OR(Table1[[#This Row],[7d_positivity_public]]=0,ISBLANK(Table1[[#This Row],[7d_positivity_public]])),"",(Table1[[#This Row],[7d_positivity_public]]-Table1[[#This Row],[7d_positivity_all]])/Table1[[#This Row],[7d_positivity_public]])</f>
        <v>0</v>
      </c>
      <c r="W4649">
        <v>5</v>
      </c>
    </row>
    <row r="4650" spans="1:23" x14ac:dyDescent="0.25">
      <c r="A4650" s="10">
        <v>44498</v>
      </c>
      <c r="B4650">
        <v>1376</v>
      </c>
      <c r="C4650" t="s">
        <v>112</v>
      </c>
      <c r="D4650">
        <v>9</v>
      </c>
      <c r="E4650">
        <v>11</v>
      </c>
      <c r="F4650">
        <v>-2</v>
      </c>
      <c r="G4650">
        <v>7</v>
      </c>
      <c r="H4650">
        <v>83</v>
      </c>
      <c r="J4650">
        <v>73</v>
      </c>
      <c r="K4650">
        <v>84</v>
      </c>
      <c r="L4650">
        <v>83</v>
      </c>
      <c r="M4650">
        <v>86</v>
      </c>
      <c r="N4650">
        <v>77</v>
      </c>
      <c r="O4650">
        <v>63</v>
      </c>
      <c r="P4650">
        <v>78</v>
      </c>
      <c r="Q4650">
        <v>74</v>
      </c>
      <c r="R4650">
        <v>83</v>
      </c>
      <c r="T4650" s="34">
        <f>_xlfn.XLOOKUP(B4650,Demog!$A$2:$A$219,Demog!$P$2:$P$219,,,2)</f>
        <v>34796</v>
      </c>
      <c r="U4650" s="34">
        <f t="shared" si="72"/>
        <v>22</v>
      </c>
      <c r="V4650" s="13">
        <f>IF(OR(Table1[[#This Row],[7d_positivity_public]]=0,ISBLANK(Table1[[#This Row],[7d_positivity_public]])),"",(Table1[[#This Row],[7d_positivity_public]]-Table1[[#This Row],[7d_positivity_all]])/Table1[[#This Row],[7d_positivity_public]])</f>
        <v>0.14285714285714285</v>
      </c>
      <c r="W4650">
        <v>6</v>
      </c>
    </row>
    <row r="4651" spans="1:23" x14ac:dyDescent="0.25">
      <c r="A4651" s="10">
        <v>44498</v>
      </c>
      <c r="B4651">
        <v>1377</v>
      </c>
      <c r="C4651" t="s">
        <v>114</v>
      </c>
      <c r="D4651">
        <v>8</v>
      </c>
      <c r="E4651">
        <v>13</v>
      </c>
      <c r="F4651">
        <v>-5</v>
      </c>
      <c r="G4651">
        <v>5</v>
      </c>
      <c r="H4651">
        <v>89</v>
      </c>
      <c r="J4651">
        <v>87</v>
      </c>
      <c r="K4651">
        <v>90</v>
      </c>
      <c r="L4651">
        <v>87</v>
      </c>
      <c r="M4651">
        <v>92</v>
      </c>
      <c r="N4651">
        <v>86</v>
      </c>
      <c r="O4651">
        <v>81</v>
      </c>
      <c r="P4651">
        <v>86</v>
      </c>
      <c r="Q4651">
        <v>81</v>
      </c>
      <c r="R4651">
        <v>90</v>
      </c>
      <c r="T4651" s="34">
        <f>_xlfn.XLOOKUP(B4651,Demog!$A$2:$A$219,Demog!$P$2:$P$219,,,2)</f>
        <v>24900</v>
      </c>
      <c r="U4651" s="34">
        <f t="shared" si="72"/>
        <v>14</v>
      </c>
      <c r="V4651" s="13">
        <f>IF(OR(Table1[[#This Row],[7d_positivity_public]]=0,ISBLANK(Table1[[#This Row],[7d_positivity_public]])),"",(Table1[[#This Row],[7d_positivity_public]]-Table1[[#This Row],[7d_positivity_all]])/Table1[[#This Row],[7d_positivity_public]])</f>
        <v>0</v>
      </c>
      <c r="W4651">
        <v>5</v>
      </c>
    </row>
    <row r="4652" spans="1:23" x14ac:dyDescent="0.25">
      <c r="A4652" s="10">
        <v>44498</v>
      </c>
      <c r="B4652">
        <v>1380</v>
      </c>
      <c r="C4652" t="s">
        <v>116</v>
      </c>
      <c r="D4652">
        <v>3</v>
      </c>
      <c r="E4652">
        <v>18</v>
      </c>
      <c r="F4652">
        <v>-15</v>
      </c>
      <c r="G4652">
        <v>3</v>
      </c>
      <c r="H4652">
        <v>87</v>
      </c>
      <c r="J4652">
        <v>80</v>
      </c>
      <c r="K4652">
        <v>87</v>
      </c>
      <c r="L4652">
        <v>81</v>
      </c>
      <c r="M4652">
        <v>91</v>
      </c>
      <c r="N4652">
        <v>83</v>
      </c>
      <c r="O4652">
        <v>73</v>
      </c>
      <c r="P4652">
        <v>84</v>
      </c>
      <c r="Q4652">
        <v>75</v>
      </c>
      <c r="R4652">
        <v>88</v>
      </c>
      <c r="T4652" s="34">
        <f>_xlfn.XLOOKUP(B4652,Demog!$A$2:$A$219,Demog!$P$2:$P$219,,,2)</f>
        <v>12110</v>
      </c>
      <c r="U4652" s="34">
        <f t="shared" si="72"/>
        <v>3</v>
      </c>
      <c r="V4652" s="13">
        <f>IF(OR(Table1[[#This Row],[7d_positivity_public]]=0,ISBLANK(Table1[[#This Row],[7d_positivity_public]])),"",(Table1[[#This Row],[7d_positivity_public]]-Table1[[#This Row],[7d_positivity_all]])/Table1[[#This Row],[7d_positivity_public]])</f>
        <v>0.33333333333333331</v>
      </c>
      <c r="W4652">
        <v>2</v>
      </c>
    </row>
    <row r="4653" spans="1:23" x14ac:dyDescent="0.25">
      <c r="A4653" s="10">
        <v>44498</v>
      </c>
      <c r="B4653">
        <v>1390</v>
      </c>
      <c r="C4653" t="s">
        <v>118</v>
      </c>
      <c r="D4653">
        <v>35</v>
      </c>
      <c r="E4653">
        <v>51</v>
      </c>
      <c r="F4653">
        <v>-16</v>
      </c>
      <c r="G4653">
        <v>18</v>
      </c>
      <c r="H4653">
        <v>71</v>
      </c>
      <c r="J4653">
        <v>43</v>
      </c>
      <c r="K4653">
        <v>73</v>
      </c>
      <c r="L4653">
        <v>60</v>
      </c>
      <c r="M4653">
        <v>82</v>
      </c>
      <c r="N4653">
        <v>65</v>
      </c>
      <c r="O4653">
        <v>36</v>
      </c>
      <c r="P4653">
        <v>68</v>
      </c>
      <c r="Q4653">
        <v>51</v>
      </c>
      <c r="R4653">
        <v>79</v>
      </c>
      <c r="T4653" s="34">
        <f>_xlfn.XLOOKUP(B4653,Demog!$A$2:$A$219,Demog!$P$2:$P$219,,,2)</f>
        <v>7285</v>
      </c>
      <c r="U4653" s="34">
        <f t="shared" si="72"/>
        <v>18</v>
      </c>
      <c r="V4653" s="13">
        <f>IF(OR(Table1[[#This Row],[7d_positivity_public]]=0,ISBLANK(Table1[[#This Row],[7d_positivity_public]])),"",(Table1[[#This Row],[7d_positivity_public]]-Table1[[#This Row],[7d_positivity_all]])/Table1[[#This Row],[7d_positivity_public]])</f>
        <v>5.5555555555555552E-2</v>
      </c>
      <c r="W4653">
        <v>17</v>
      </c>
    </row>
    <row r="4654" spans="1:23" x14ac:dyDescent="0.25">
      <c r="A4654" s="10">
        <v>44498</v>
      </c>
      <c r="B4654">
        <v>1420</v>
      </c>
      <c r="C4654" t="s">
        <v>120</v>
      </c>
      <c r="D4654">
        <v>15</v>
      </c>
      <c r="E4654">
        <v>16</v>
      </c>
      <c r="F4654">
        <v>-1</v>
      </c>
      <c r="G4654">
        <v>10</v>
      </c>
      <c r="H4654">
        <v>80</v>
      </c>
      <c r="J4654">
        <v>65</v>
      </c>
      <c r="K4654">
        <v>81</v>
      </c>
      <c r="L4654">
        <v>71</v>
      </c>
      <c r="M4654">
        <v>87</v>
      </c>
      <c r="N4654">
        <v>75</v>
      </c>
      <c r="O4654">
        <v>58</v>
      </c>
      <c r="P4654">
        <v>76</v>
      </c>
      <c r="Q4654">
        <v>63</v>
      </c>
      <c r="R4654">
        <v>84</v>
      </c>
      <c r="T4654" s="34">
        <f>_xlfn.XLOOKUP(B4654,Demog!$A$2:$A$219,Demog!$P$2:$P$219,,,2)</f>
        <v>33648</v>
      </c>
      <c r="U4654" s="34">
        <f t="shared" si="72"/>
        <v>35</v>
      </c>
      <c r="V4654" s="13">
        <f>IF(OR(Table1[[#This Row],[7d_positivity_public]]=0,ISBLANK(Table1[[#This Row],[7d_positivity_public]])),"",(Table1[[#This Row],[7d_positivity_public]]-Table1[[#This Row],[7d_positivity_all]])/Table1[[#This Row],[7d_positivity_public]])</f>
        <v>0.1</v>
      </c>
      <c r="W4654">
        <v>9</v>
      </c>
    </row>
    <row r="4655" spans="1:23" x14ac:dyDescent="0.25">
      <c r="A4655" s="10">
        <v>44498</v>
      </c>
      <c r="B4655">
        <v>1431</v>
      </c>
      <c r="C4655" t="s">
        <v>226</v>
      </c>
      <c r="D4655">
        <v>17</v>
      </c>
      <c r="E4655">
        <v>20</v>
      </c>
      <c r="F4655">
        <v>-3</v>
      </c>
      <c r="G4655">
        <v>10</v>
      </c>
      <c r="H4655">
        <v>86</v>
      </c>
      <c r="J4655">
        <v>78</v>
      </c>
      <c r="K4655">
        <v>87</v>
      </c>
      <c r="L4655">
        <v>82</v>
      </c>
      <c r="M4655">
        <v>91</v>
      </c>
      <c r="N4655">
        <v>80</v>
      </c>
      <c r="O4655">
        <v>69</v>
      </c>
      <c r="P4655">
        <v>81</v>
      </c>
      <c r="Q4655">
        <v>73</v>
      </c>
      <c r="R4655">
        <v>88</v>
      </c>
      <c r="T4655" s="34">
        <f>_xlfn.XLOOKUP(B4655,Demog!$A$2:$A$219,Demog!$P$2:$P$219,,,2)</f>
        <v>44714</v>
      </c>
      <c r="U4655" s="34">
        <f t="shared" si="72"/>
        <v>53</v>
      </c>
      <c r="V4655" s="13">
        <f>IF(OR(Table1[[#This Row],[7d_positivity_public]]=0,ISBLANK(Table1[[#This Row],[7d_positivity_public]])),"",(Table1[[#This Row],[7d_positivity_public]]-Table1[[#This Row],[7d_positivity_all]])/Table1[[#This Row],[7d_positivity_public]])</f>
        <v>0.1</v>
      </c>
      <c r="W4655">
        <v>9</v>
      </c>
    </row>
    <row r="4656" spans="1:23" x14ac:dyDescent="0.25">
      <c r="A4656" s="10">
        <v>44498</v>
      </c>
      <c r="B4656">
        <v>1432</v>
      </c>
      <c r="C4656" t="s">
        <v>227</v>
      </c>
      <c r="D4656">
        <v>15</v>
      </c>
      <c r="E4656">
        <v>14</v>
      </c>
      <c r="F4656">
        <v>1</v>
      </c>
      <c r="G4656">
        <v>7</v>
      </c>
      <c r="H4656">
        <v>93</v>
      </c>
      <c r="J4656">
        <v>88</v>
      </c>
      <c r="K4656">
        <v>94</v>
      </c>
      <c r="L4656">
        <v>94</v>
      </c>
      <c r="M4656">
        <v>93</v>
      </c>
      <c r="N4656">
        <v>89</v>
      </c>
      <c r="O4656">
        <v>83</v>
      </c>
      <c r="P4656">
        <v>89</v>
      </c>
      <c r="Q4656">
        <v>87</v>
      </c>
      <c r="R4656">
        <v>91</v>
      </c>
      <c r="T4656" s="34">
        <f>_xlfn.XLOOKUP(B4656,Demog!$A$2:$A$219,Demog!$P$2:$P$219,,,2)</f>
        <v>48587</v>
      </c>
      <c r="U4656" s="34">
        <f t="shared" si="72"/>
        <v>51</v>
      </c>
      <c r="V4656" s="13">
        <f>IF(OR(Table1[[#This Row],[7d_positivity_public]]=0,ISBLANK(Table1[[#This Row],[7d_positivity_public]])),"",(Table1[[#This Row],[7d_positivity_public]]-Table1[[#This Row],[7d_positivity_all]])/Table1[[#This Row],[7d_positivity_public]])</f>
        <v>0.14285714285714285</v>
      </c>
      <c r="W4656">
        <v>6</v>
      </c>
    </row>
    <row r="4657" spans="1:23" x14ac:dyDescent="0.25">
      <c r="A4657" s="10">
        <v>44498</v>
      </c>
      <c r="B4657">
        <v>1433</v>
      </c>
      <c r="C4657" t="s">
        <v>122</v>
      </c>
      <c r="D4657">
        <v>11</v>
      </c>
      <c r="E4657">
        <v>20</v>
      </c>
      <c r="F4657">
        <v>-9</v>
      </c>
      <c r="G4657">
        <v>10</v>
      </c>
      <c r="H4657">
        <v>81</v>
      </c>
      <c r="J4657">
        <v>67</v>
      </c>
      <c r="K4657">
        <v>82</v>
      </c>
      <c r="L4657">
        <v>73</v>
      </c>
      <c r="M4657">
        <v>87</v>
      </c>
      <c r="N4657">
        <v>76</v>
      </c>
      <c r="O4657">
        <v>57</v>
      </c>
      <c r="P4657">
        <v>77</v>
      </c>
      <c r="Q4657">
        <v>65</v>
      </c>
      <c r="R4657">
        <v>84</v>
      </c>
      <c r="T4657" s="34">
        <f>_xlfn.XLOOKUP(B4657,Demog!$A$2:$A$219,Demog!$P$2:$P$219,,,2)</f>
        <v>19986</v>
      </c>
      <c r="U4657" s="34">
        <f t="shared" si="72"/>
        <v>15</v>
      </c>
      <c r="V4657" s="13">
        <f>IF(OR(Table1[[#This Row],[7d_positivity_public]]=0,ISBLANK(Table1[[#This Row],[7d_positivity_public]])),"",(Table1[[#This Row],[7d_positivity_public]]-Table1[[#This Row],[7d_positivity_all]])/Table1[[#This Row],[7d_positivity_public]])</f>
        <v>0.1</v>
      </c>
      <c r="W4657">
        <v>9</v>
      </c>
    </row>
    <row r="4658" spans="1:23" x14ac:dyDescent="0.25">
      <c r="A4658" s="10">
        <v>44498</v>
      </c>
      <c r="B4658">
        <v>1490</v>
      </c>
      <c r="C4658" t="s">
        <v>124</v>
      </c>
      <c r="D4658">
        <v>13</v>
      </c>
      <c r="E4658">
        <v>12</v>
      </c>
      <c r="F4658">
        <v>1</v>
      </c>
      <c r="G4658">
        <v>9</v>
      </c>
      <c r="H4658">
        <v>80</v>
      </c>
      <c r="J4658">
        <v>71</v>
      </c>
      <c r="K4658">
        <v>81</v>
      </c>
      <c r="L4658">
        <v>74</v>
      </c>
      <c r="M4658">
        <v>87</v>
      </c>
      <c r="N4658">
        <v>73</v>
      </c>
      <c r="O4658">
        <v>57</v>
      </c>
      <c r="P4658">
        <v>74</v>
      </c>
      <c r="Q4658">
        <v>63</v>
      </c>
      <c r="R4658">
        <v>83</v>
      </c>
      <c r="T4658" s="34">
        <f>_xlfn.XLOOKUP(B4658,Demog!$A$2:$A$219,Demog!$P$2:$P$219,,,2)</f>
        <v>10855</v>
      </c>
      <c r="U4658" s="34">
        <f t="shared" si="72"/>
        <v>10</v>
      </c>
      <c r="V4658" s="13">
        <f>IF(OR(Table1[[#This Row],[7d_positivity_public]]=0,ISBLANK(Table1[[#This Row],[7d_positivity_public]])),"",(Table1[[#This Row],[7d_positivity_public]]-Table1[[#This Row],[7d_positivity_all]])/Table1[[#This Row],[7d_positivity_public]])</f>
        <v>0.1111111111111111</v>
      </c>
      <c r="W4658">
        <v>8</v>
      </c>
    </row>
    <row r="4659" spans="1:23" x14ac:dyDescent="0.25">
      <c r="A4659" s="10">
        <v>44498</v>
      </c>
      <c r="B4659">
        <v>2121</v>
      </c>
      <c r="C4659" t="s">
        <v>126</v>
      </c>
      <c r="D4659">
        <v>25</v>
      </c>
      <c r="E4659">
        <v>30</v>
      </c>
      <c r="F4659">
        <v>-5</v>
      </c>
      <c r="G4659">
        <v>8</v>
      </c>
      <c r="H4659">
        <v>83</v>
      </c>
      <c r="J4659">
        <v>74</v>
      </c>
      <c r="K4659">
        <v>84</v>
      </c>
      <c r="L4659">
        <v>79</v>
      </c>
      <c r="M4659">
        <v>89</v>
      </c>
      <c r="N4659">
        <v>78</v>
      </c>
      <c r="O4659">
        <v>67</v>
      </c>
      <c r="P4659">
        <v>80</v>
      </c>
      <c r="Q4659">
        <v>72</v>
      </c>
      <c r="R4659">
        <v>87</v>
      </c>
      <c r="T4659" s="34">
        <f>_xlfn.XLOOKUP(B4659,Demog!$A$2:$A$219,Demog!$P$2:$P$219,,,2)</f>
        <v>51241</v>
      </c>
      <c r="U4659" s="34">
        <f t="shared" si="72"/>
        <v>90</v>
      </c>
      <c r="V4659" s="13">
        <f>IF(OR(Table1[[#This Row],[7d_positivity_public]]=0,ISBLANK(Table1[[#This Row],[7d_positivity_public]])),"",(Table1[[#This Row],[7d_positivity_public]]-Table1[[#This Row],[7d_positivity_all]])/Table1[[#This Row],[7d_positivity_public]])</f>
        <v>0.125</v>
      </c>
      <c r="W4659">
        <v>7</v>
      </c>
    </row>
    <row r="4660" spans="1:23" x14ac:dyDescent="0.25">
      <c r="A4660" s="10">
        <v>44498</v>
      </c>
      <c r="B4660">
        <v>2122</v>
      </c>
      <c r="C4660" t="s">
        <v>128</v>
      </c>
      <c r="D4660">
        <v>37</v>
      </c>
      <c r="E4660">
        <v>33</v>
      </c>
      <c r="F4660">
        <v>4</v>
      </c>
      <c r="G4660">
        <v>11</v>
      </c>
      <c r="H4660">
        <v>77</v>
      </c>
      <c r="J4660">
        <v>64</v>
      </c>
      <c r="K4660">
        <v>78</v>
      </c>
      <c r="L4660">
        <v>71</v>
      </c>
      <c r="M4660">
        <v>84</v>
      </c>
      <c r="N4660">
        <v>71</v>
      </c>
      <c r="O4660">
        <v>55</v>
      </c>
      <c r="P4660">
        <v>72</v>
      </c>
      <c r="Q4660">
        <v>63</v>
      </c>
      <c r="R4660">
        <v>81</v>
      </c>
      <c r="T4660" s="34">
        <f>_xlfn.XLOOKUP(B4660,Demog!$A$2:$A$219,Demog!$P$2:$P$219,,,2)</f>
        <v>41936</v>
      </c>
      <c r="U4660" s="34">
        <f t="shared" si="72"/>
        <v>109</v>
      </c>
      <c r="V4660" s="13">
        <f>IF(OR(Table1[[#This Row],[7d_positivity_public]]=0,ISBLANK(Table1[[#This Row],[7d_positivity_public]])),"",(Table1[[#This Row],[7d_positivity_public]]-Table1[[#This Row],[7d_positivity_all]])/Table1[[#This Row],[7d_positivity_public]])</f>
        <v>9.0909090909090912E-2</v>
      </c>
      <c r="W4660">
        <v>10</v>
      </c>
    </row>
    <row r="4661" spans="1:23" x14ac:dyDescent="0.25">
      <c r="A4661" s="10">
        <v>44498</v>
      </c>
      <c r="B4661">
        <v>2131</v>
      </c>
      <c r="C4661" t="s">
        <v>129</v>
      </c>
      <c r="D4661">
        <v>31</v>
      </c>
      <c r="E4661">
        <v>34</v>
      </c>
      <c r="F4661">
        <v>-3</v>
      </c>
      <c r="G4661">
        <v>12</v>
      </c>
      <c r="H4661">
        <v>83</v>
      </c>
      <c r="J4661">
        <v>75</v>
      </c>
      <c r="K4661">
        <v>84</v>
      </c>
      <c r="L4661">
        <v>81</v>
      </c>
      <c r="M4661">
        <v>87</v>
      </c>
      <c r="N4661">
        <v>77</v>
      </c>
      <c r="O4661">
        <v>66</v>
      </c>
      <c r="P4661">
        <v>78</v>
      </c>
      <c r="Q4661">
        <v>73</v>
      </c>
      <c r="R4661">
        <v>83</v>
      </c>
      <c r="T4661" s="34">
        <f>_xlfn.XLOOKUP(B4661,Demog!$A$2:$A$219,Demog!$P$2:$P$219,,,2)</f>
        <v>22754</v>
      </c>
      <c r="U4661" s="34">
        <f t="shared" si="72"/>
        <v>49</v>
      </c>
      <c r="V4661" s="13">
        <f>IF(OR(Table1[[#This Row],[7d_positivity_public]]=0,ISBLANK(Table1[[#This Row],[7d_positivity_public]])),"",(Table1[[#This Row],[7d_positivity_public]]-Table1[[#This Row],[7d_positivity_all]])/Table1[[#This Row],[7d_positivity_public]])</f>
        <v>0.16666666666666666</v>
      </c>
      <c r="W4661">
        <v>10</v>
      </c>
    </row>
    <row r="4662" spans="1:23" x14ac:dyDescent="0.25">
      <c r="A4662" s="10">
        <v>44498</v>
      </c>
      <c r="B4662">
        <v>2132</v>
      </c>
      <c r="C4662" t="s">
        <v>130</v>
      </c>
      <c r="D4662">
        <v>37</v>
      </c>
      <c r="E4662">
        <v>23</v>
      </c>
      <c r="F4662">
        <v>14</v>
      </c>
      <c r="G4662">
        <v>14</v>
      </c>
      <c r="H4662">
        <v>86</v>
      </c>
      <c r="J4662">
        <v>81</v>
      </c>
      <c r="K4662">
        <v>86</v>
      </c>
      <c r="L4662">
        <v>84</v>
      </c>
      <c r="M4662">
        <v>89</v>
      </c>
      <c r="N4662">
        <v>81</v>
      </c>
      <c r="O4662">
        <v>74</v>
      </c>
      <c r="P4662">
        <v>82</v>
      </c>
      <c r="Q4662">
        <v>78</v>
      </c>
      <c r="R4662">
        <v>87</v>
      </c>
      <c r="T4662" s="34">
        <f>_xlfn.XLOOKUP(B4662,Demog!$A$2:$A$219,Demog!$P$2:$P$219,,,2)</f>
        <v>35584</v>
      </c>
      <c r="U4662" s="34">
        <f t="shared" si="72"/>
        <v>92</v>
      </c>
      <c r="V4662" s="13">
        <f>IF(OR(Table1[[#This Row],[7d_positivity_public]]=0,ISBLANK(Table1[[#This Row],[7d_positivity_public]])),"",(Table1[[#This Row],[7d_positivity_public]]-Table1[[#This Row],[7d_positivity_all]])/Table1[[#This Row],[7d_positivity_public]])</f>
        <v>0.14285714285714285</v>
      </c>
      <c r="W4662">
        <v>12</v>
      </c>
    </row>
    <row r="4663" spans="1:23" x14ac:dyDescent="0.25">
      <c r="A4663" s="10">
        <v>44498</v>
      </c>
      <c r="B4663">
        <v>2133</v>
      </c>
      <c r="C4663" t="s">
        <v>131</v>
      </c>
      <c r="D4663">
        <v>24</v>
      </c>
      <c r="E4663">
        <v>23</v>
      </c>
      <c r="F4663">
        <v>1</v>
      </c>
      <c r="G4663">
        <v>13</v>
      </c>
      <c r="H4663">
        <v>90</v>
      </c>
      <c r="J4663">
        <v>81</v>
      </c>
      <c r="K4663">
        <v>91</v>
      </c>
      <c r="L4663">
        <v>91</v>
      </c>
      <c r="M4663">
        <v>92</v>
      </c>
      <c r="N4663">
        <v>85</v>
      </c>
      <c r="O4663">
        <v>72</v>
      </c>
      <c r="P4663">
        <v>86</v>
      </c>
      <c r="Q4663">
        <v>84</v>
      </c>
      <c r="R4663">
        <v>88</v>
      </c>
      <c r="T4663" s="34">
        <f>_xlfn.XLOOKUP(B4663,Demog!$A$2:$A$219,Demog!$P$2:$P$219,,,2)</f>
        <v>58511</v>
      </c>
      <c r="U4663" s="34">
        <f t="shared" si="72"/>
        <v>98</v>
      </c>
      <c r="V4663" s="13">
        <f>IF(OR(Table1[[#This Row],[7d_positivity_public]]=0,ISBLANK(Table1[[#This Row],[7d_positivity_public]])),"",(Table1[[#This Row],[7d_positivity_public]]-Table1[[#This Row],[7d_positivity_all]])/Table1[[#This Row],[7d_positivity_public]])</f>
        <v>0.30769230769230771</v>
      </c>
      <c r="W4663">
        <v>9</v>
      </c>
    </row>
    <row r="4664" spans="1:23" x14ac:dyDescent="0.25">
      <c r="A4664" s="10">
        <v>44498</v>
      </c>
      <c r="B4664">
        <v>2134</v>
      </c>
      <c r="C4664" t="s">
        <v>132</v>
      </c>
      <c r="D4664">
        <v>37</v>
      </c>
      <c r="E4664">
        <v>46</v>
      </c>
      <c r="F4664">
        <v>-9</v>
      </c>
      <c r="G4664">
        <v>14</v>
      </c>
      <c r="H4664">
        <v>86</v>
      </c>
      <c r="J4664">
        <v>72</v>
      </c>
      <c r="K4664">
        <v>87</v>
      </c>
      <c r="L4664">
        <v>88</v>
      </c>
      <c r="M4664">
        <v>87</v>
      </c>
      <c r="N4664">
        <v>80</v>
      </c>
      <c r="O4664">
        <v>63</v>
      </c>
      <c r="P4664">
        <v>82</v>
      </c>
      <c r="Q4664">
        <v>80</v>
      </c>
      <c r="R4664">
        <v>83</v>
      </c>
      <c r="T4664" s="34">
        <f>_xlfn.XLOOKUP(B4664,Demog!$A$2:$A$219,Demog!$P$2:$P$219,,,2)</f>
        <v>24836</v>
      </c>
      <c r="U4664" s="34">
        <f t="shared" si="72"/>
        <v>64</v>
      </c>
      <c r="V4664" s="13">
        <f>IF(OR(Table1[[#This Row],[7d_positivity_public]]=0,ISBLANK(Table1[[#This Row],[7d_positivity_public]])),"",(Table1[[#This Row],[7d_positivity_public]]-Table1[[#This Row],[7d_positivity_all]])/Table1[[#This Row],[7d_positivity_public]])</f>
        <v>0.2857142857142857</v>
      </c>
      <c r="W4664">
        <v>10</v>
      </c>
    </row>
    <row r="4665" spans="1:23" x14ac:dyDescent="0.25">
      <c r="A4665" s="10">
        <v>44498</v>
      </c>
      <c r="B4665">
        <v>2141</v>
      </c>
      <c r="C4665" t="s">
        <v>133</v>
      </c>
      <c r="D4665">
        <v>24</v>
      </c>
      <c r="E4665">
        <v>20</v>
      </c>
      <c r="F4665">
        <v>4</v>
      </c>
      <c r="G4665">
        <v>11</v>
      </c>
      <c r="H4665">
        <v>81</v>
      </c>
      <c r="J4665">
        <v>74</v>
      </c>
      <c r="K4665">
        <v>82</v>
      </c>
      <c r="L4665">
        <v>76</v>
      </c>
      <c r="M4665">
        <v>88</v>
      </c>
      <c r="N4665">
        <v>75</v>
      </c>
      <c r="O4665">
        <v>65</v>
      </c>
      <c r="P4665">
        <v>76</v>
      </c>
      <c r="Q4665">
        <v>69</v>
      </c>
      <c r="R4665">
        <v>85</v>
      </c>
      <c r="T4665" s="34">
        <f>_xlfn.XLOOKUP(B4665,Demog!$A$2:$A$219,Demog!$P$2:$P$219,,,2)</f>
        <v>26303</v>
      </c>
      <c r="U4665" s="34">
        <f t="shared" si="72"/>
        <v>44</v>
      </c>
      <c r="V4665" s="13">
        <f>IF(OR(Table1[[#This Row],[7d_positivity_public]]=0,ISBLANK(Table1[[#This Row],[7d_positivity_public]])),"",(Table1[[#This Row],[7d_positivity_public]]-Table1[[#This Row],[7d_positivity_all]])/Table1[[#This Row],[7d_positivity_public]])</f>
        <v>0.18181818181818182</v>
      </c>
      <c r="W4665">
        <v>9</v>
      </c>
    </row>
    <row r="4666" spans="1:23" x14ac:dyDescent="0.25">
      <c r="A4666" s="10">
        <v>44498</v>
      </c>
      <c r="B4666">
        <v>2142</v>
      </c>
      <c r="C4666" t="s">
        <v>134</v>
      </c>
      <c r="D4666">
        <v>13</v>
      </c>
      <c r="E4666">
        <v>14</v>
      </c>
      <c r="F4666">
        <v>-1</v>
      </c>
      <c r="G4666">
        <v>8</v>
      </c>
      <c r="H4666">
        <v>80</v>
      </c>
      <c r="J4666">
        <v>71</v>
      </c>
      <c r="K4666">
        <v>81</v>
      </c>
      <c r="L4666">
        <v>76</v>
      </c>
      <c r="M4666">
        <v>85</v>
      </c>
      <c r="N4666">
        <v>75</v>
      </c>
      <c r="O4666">
        <v>63</v>
      </c>
      <c r="P4666">
        <v>76</v>
      </c>
      <c r="Q4666">
        <v>69</v>
      </c>
      <c r="R4666">
        <v>82</v>
      </c>
      <c r="T4666" s="34">
        <f>_xlfn.XLOOKUP(B4666,Demog!$A$2:$A$219,Demog!$P$2:$P$219,,,2)</f>
        <v>16854</v>
      </c>
      <c r="U4666" s="34">
        <f t="shared" si="72"/>
        <v>15</v>
      </c>
      <c r="V4666" s="13">
        <f>IF(OR(Table1[[#This Row],[7d_positivity_public]]=0,ISBLANK(Table1[[#This Row],[7d_positivity_public]])),"",(Table1[[#This Row],[7d_positivity_public]]-Table1[[#This Row],[7d_positivity_all]])/Table1[[#This Row],[7d_positivity_public]])</f>
        <v>0.125</v>
      </c>
      <c r="W4666">
        <v>7</v>
      </c>
    </row>
    <row r="4667" spans="1:23" x14ac:dyDescent="0.25">
      <c r="A4667" s="10">
        <v>44498</v>
      </c>
      <c r="B4667">
        <v>2150</v>
      </c>
      <c r="C4667" t="s">
        <v>135</v>
      </c>
      <c r="D4667">
        <v>18</v>
      </c>
      <c r="E4667">
        <v>4</v>
      </c>
      <c r="F4667">
        <v>14</v>
      </c>
      <c r="G4667">
        <v>9</v>
      </c>
      <c r="H4667">
        <v>84</v>
      </c>
      <c r="J4667">
        <v>68</v>
      </c>
      <c r="K4667">
        <v>85</v>
      </c>
      <c r="L4667">
        <v>77</v>
      </c>
      <c r="M4667">
        <v>90</v>
      </c>
      <c r="N4667">
        <v>78</v>
      </c>
      <c r="O4667">
        <v>60</v>
      </c>
      <c r="P4667">
        <v>80</v>
      </c>
      <c r="Q4667">
        <v>68</v>
      </c>
      <c r="R4667">
        <v>87</v>
      </c>
      <c r="T4667" s="34">
        <f>_xlfn.XLOOKUP(B4667,Demog!$A$2:$A$219,Demog!$P$2:$P$219,,,2)</f>
        <v>9696</v>
      </c>
      <c r="U4667" s="34">
        <f t="shared" si="72"/>
        <v>12</v>
      </c>
      <c r="V4667" s="13">
        <f>IF(OR(Table1[[#This Row],[7d_positivity_public]]=0,ISBLANK(Table1[[#This Row],[7d_positivity_public]])),"",(Table1[[#This Row],[7d_positivity_public]]-Table1[[#This Row],[7d_positivity_all]])/Table1[[#This Row],[7d_positivity_public]])</f>
        <v>0.22222222222222221</v>
      </c>
      <c r="W4667">
        <v>7</v>
      </c>
    </row>
    <row r="4668" spans="1:23" x14ac:dyDescent="0.25">
      <c r="A4668" s="10">
        <v>44498</v>
      </c>
      <c r="B4668">
        <v>2210</v>
      </c>
      <c r="C4668" t="s">
        <v>136</v>
      </c>
      <c r="D4668">
        <v>8</v>
      </c>
      <c r="E4668">
        <v>9</v>
      </c>
      <c r="F4668">
        <v>-1</v>
      </c>
      <c r="G4668">
        <v>4</v>
      </c>
      <c r="H4668">
        <v>93</v>
      </c>
      <c r="J4668">
        <v>90</v>
      </c>
      <c r="K4668">
        <v>93</v>
      </c>
      <c r="L4668">
        <v>94</v>
      </c>
      <c r="M4668">
        <v>91</v>
      </c>
      <c r="N4668">
        <v>89</v>
      </c>
      <c r="O4668">
        <v>84</v>
      </c>
      <c r="P4668">
        <v>89</v>
      </c>
      <c r="Q4668">
        <v>89</v>
      </c>
      <c r="R4668">
        <v>89</v>
      </c>
      <c r="T4668" s="34">
        <f>_xlfn.XLOOKUP(B4668,Demog!$A$2:$A$219,Demog!$P$2:$P$219,,,2)</f>
        <v>70996</v>
      </c>
      <c r="U4668" s="34">
        <f t="shared" si="72"/>
        <v>40</v>
      </c>
      <c r="V4668" s="13">
        <f>IF(OR(Table1[[#This Row],[7d_positivity_public]]=0,ISBLANK(Table1[[#This Row],[7d_positivity_public]])),"",(Table1[[#This Row],[7d_positivity_public]]-Table1[[#This Row],[7d_positivity_all]])/Table1[[#This Row],[7d_positivity_public]])</f>
        <v>0.25</v>
      </c>
      <c r="W4668">
        <v>3</v>
      </c>
    </row>
    <row r="4669" spans="1:23" x14ac:dyDescent="0.25">
      <c r="A4669" s="10">
        <v>44498</v>
      </c>
      <c r="B4669">
        <v>2221</v>
      </c>
      <c r="C4669" t="s">
        <v>137</v>
      </c>
      <c r="D4669">
        <v>4</v>
      </c>
      <c r="E4669">
        <v>6</v>
      </c>
      <c r="F4669">
        <v>-2</v>
      </c>
      <c r="G4669">
        <v>3</v>
      </c>
      <c r="H4669">
        <v>95</v>
      </c>
      <c r="J4669">
        <v>91</v>
      </c>
      <c r="K4669">
        <v>95</v>
      </c>
      <c r="L4669">
        <v>98</v>
      </c>
      <c r="M4669">
        <v>91</v>
      </c>
      <c r="N4669">
        <v>91</v>
      </c>
      <c r="O4669">
        <v>86</v>
      </c>
      <c r="P4669">
        <v>91</v>
      </c>
      <c r="Q4669">
        <v>93</v>
      </c>
      <c r="R4669">
        <v>89</v>
      </c>
      <c r="T4669" s="34">
        <f>_xlfn.XLOOKUP(B4669,Demog!$A$2:$A$219,Demog!$P$2:$P$219,,,2)</f>
        <v>47161</v>
      </c>
      <c r="U4669" s="34">
        <f t="shared" si="72"/>
        <v>13</v>
      </c>
      <c r="V4669" s="13">
        <f>IF(OR(Table1[[#This Row],[7d_positivity_public]]=0,ISBLANK(Table1[[#This Row],[7d_positivity_public]])),"",(Table1[[#This Row],[7d_positivity_public]]-Table1[[#This Row],[7d_positivity_all]])/Table1[[#This Row],[7d_positivity_public]])</f>
        <v>0.33333333333333331</v>
      </c>
      <c r="W4669">
        <v>2</v>
      </c>
    </row>
    <row r="4670" spans="1:23" x14ac:dyDescent="0.25">
      <c r="A4670" s="10">
        <v>44498</v>
      </c>
      <c r="B4670">
        <v>2222</v>
      </c>
      <c r="C4670" t="s">
        <v>138</v>
      </c>
      <c r="D4670">
        <v>6</v>
      </c>
      <c r="E4670">
        <v>6</v>
      </c>
      <c r="F4670">
        <v>0</v>
      </c>
      <c r="G4670">
        <v>4</v>
      </c>
      <c r="H4670">
        <v>94</v>
      </c>
      <c r="J4670">
        <v>90</v>
      </c>
      <c r="K4670">
        <v>94</v>
      </c>
      <c r="L4670">
        <v>97</v>
      </c>
      <c r="M4670">
        <v>89</v>
      </c>
      <c r="N4670">
        <v>90</v>
      </c>
      <c r="O4670">
        <v>84</v>
      </c>
      <c r="P4670">
        <v>90</v>
      </c>
      <c r="Q4670">
        <v>92</v>
      </c>
      <c r="R4670">
        <v>87</v>
      </c>
      <c r="T4670" s="34">
        <f>_xlfn.XLOOKUP(B4670,Demog!$A$2:$A$219,Demog!$P$2:$P$219,,,2)</f>
        <v>45434</v>
      </c>
      <c r="U4670" s="34">
        <f t="shared" si="72"/>
        <v>19</v>
      </c>
      <c r="V4670" s="13">
        <f>IF(OR(Table1[[#This Row],[7d_positivity_public]]=0,ISBLANK(Table1[[#This Row],[7d_positivity_public]])),"",(Table1[[#This Row],[7d_positivity_public]]-Table1[[#This Row],[7d_positivity_all]])/Table1[[#This Row],[7d_positivity_public]])</f>
        <v>0.5</v>
      </c>
      <c r="W4670">
        <v>2</v>
      </c>
    </row>
    <row r="4671" spans="1:23" x14ac:dyDescent="0.25">
      <c r="A4671" s="10">
        <v>44498</v>
      </c>
      <c r="B4671">
        <v>2223</v>
      </c>
      <c r="C4671" t="s">
        <v>139</v>
      </c>
      <c r="D4671">
        <v>3</v>
      </c>
      <c r="E4671">
        <v>6</v>
      </c>
      <c r="F4671">
        <v>-3</v>
      </c>
      <c r="G4671">
        <v>3</v>
      </c>
      <c r="H4671">
        <v>92</v>
      </c>
      <c r="J4671">
        <v>91</v>
      </c>
      <c r="K4671">
        <v>92</v>
      </c>
      <c r="L4671">
        <v>96</v>
      </c>
      <c r="M4671">
        <v>88</v>
      </c>
      <c r="N4671">
        <v>88</v>
      </c>
      <c r="O4671">
        <v>85</v>
      </c>
      <c r="P4671">
        <v>88</v>
      </c>
      <c r="Q4671">
        <v>91</v>
      </c>
      <c r="R4671">
        <v>85</v>
      </c>
      <c r="T4671" s="34">
        <f>_xlfn.XLOOKUP(B4671,Demog!$A$2:$A$219,Demog!$P$2:$P$219,,,2)</f>
        <v>81414</v>
      </c>
      <c r="U4671" s="34">
        <f t="shared" si="72"/>
        <v>17</v>
      </c>
      <c r="V4671" s="13">
        <f>IF(OR(Table1[[#This Row],[7d_positivity_public]]=0,ISBLANK(Table1[[#This Row],[7d_positivity_public]])),"",(Table1[[#This Row],[7d_positivity_public]]-Table1[[#This Row],[7d_positivity_all]])/Table1[[#This Row],[7d_positivity_public]])</f>
        <v>0.66666666666666663</v>
      </c>
      <c r="W4671">
        <v>1</v>
      </c>
    </row>
    <row r="4672" spans="1:23" x14ac:dyDescent="0.25">
      <c r="A4672" s="10">
        <v>44498</v>
      </c>
      <c r="B4672">
        <v>2224</v>
      </c>
      <c r="C4672" t="s">
        <v>140</v>
      </c>
      <c r="D4672">
        <v>7</v>
      </c>
      <c r="E4672">
        <v>7</v>
      </c>
      <c r="F4672">
        <v>0</v>
      </c>
      <c r="G4672">
        <v>5</v>
      </c>
      <c r="H4672">
        <v>91</v>
      </c>
      <c r="J4672">
        <v>87</v>
      </c>
      <c r="K4672">
        <v>91</v>
      </c>
      <c r="L4672">
        <v>93</v>
      </c>
      <c r="M4672">
        <v>89</v>
      </c>
      <c r="N4672">
        <v>87</v>
      </c>
      <c r="O4672">
        <v>80</v>
      </c>
      <c r="P4672">
        <v>87</v>
      </c>
      <c r="Q4672">
        <v>88</v>
      </c>
      <c r="R4672">
        <v>87</v>
      </c>
      <c r="T4672" s="34">
        <f>_xlfn.XLOOKUP(B4672,Demog!$A$2:$A$219,Demog!$P$2:$P$219,,,2)</f>
        <v>58746</v>
      </c>
      <c r="U4672" s="34">
        <f t="shared" si="72"/>
        <v>29</v>
      </c>
      <c r="V4672" s="13">
        <f>IF(OR(Table1[[#This Row],[7d_positivity_public]]=0,ISBLANK(Table1[[#This Row],[7d_positivity_public]])),"",(Table1[[#This Row],[7d_positivity_public]]-Table1[[#This Row],[7d_positivity_all]])/Table1[[#This Row],[7d_positivity_public]])</f>
        <v>0.4</v>
      </c>
      <c r="W4672">
        <v>3</v>
      </c>
    </row>
    <row r="4673" spans="1:23" x14ac:dyDescent="0.25">
      <c r="A4673" s="10">
        <v>44498</v>
      </c>
      <c r="B4673">
        <v>2231</v>
      </c>
      <c r="C4673" t="s">
        <v>141</v>
      </c>
      <c r="D4673">
        <v>19</v>
      </c>
      <c r="E4673">
        <v>14</v>
      </c>
      <c r="F4673">
        <v>5</v>
      </c>
      <c r="G4673">
        <v>8</v>
      </c>
      <c r="H4673">
        <v>87</v>
      </c>
      <c r="J4673">
        <v>83</v>
      </c>
      <c r="K4673">
        <v>87</v>
      </c>
      <c r="L4673">
        <v>84</v>
      </c>
      <c r="M4673">
        <v>90</v>
      </c>
      <c r="N4673">
        <v>82</v>
      </c>
      <c r="O4673">
        <v>75</v>
      </c>
      <c r="P4673">
        <v>83</v>
      </c>
      <c r="Q4673">
        <v>77</v>
      </c>
      <c r="R4673">
        <v>88</v>
      </c>
      <c r="T4673" s="34">
        <f>_xlfn.XLOOKUP(B4673,Demog!$A$2:$A$219,Demog!$P$2:$P$219,,,2)</f>
        <v>30824</v>
      </c>
      <c r="U4673" s="34">
        <f t="shared" si="72"/>
        <v>41</v>
      </c>
      <c r="V4673" s="13">
        <f>IF(OR(Table1[[#This Row],[7d_positivity_public]]=0,ISBLANK(Table1[[#This Row],[7d_positivity_public]])),"",(Table1[[#This Row],[7d_positivity_public]]-Table1[[#This Row],[7d_positivity_all]])/Table1[[#This Row],[7d_positivity_public]])</f>
        <v>0.125</v>
      </c>
      <c r="W4673">
        <v>7</v>
      </c>
    </row>
    <row r="4674" spans="1:23" x14ac:dyDescent="0.25">
      <c r="A4674" s="10">
        <v>44498</v>
      </c>
      <c r="B4674">
        <v>2232</v>
      </c>
      <c r="C4674" t="s">
        <v>142</v>
      </c>
      <c r="D4674">
        <v>28</v>
      </c>
      <c r="E4674">
        <v>11</v>
      </c>
      <c r="F4674">
        <v>17</v>
      </c>
      <c r="G4674">
        <v>9</v>
      </c>
      <c r="H4674">
        <v>91</v>
      </c>
      <c r="J4674">
        <v>89</v>
      </c>
      <c r="K4674">
        <v>91</v>
      </c>
      <c r="L4674">
        <v>90</v>
      </c>
      <c r="M4674">
        <v>93</v>
      </c>
      <c r="N4674">
        <v>88</v>
      </c>
      <c r="O4674">
        <v>84</v>
      </c>
      <c r="P4674">
        <v>88</v>
      </c>
      <c r="Q4674">
        <v>85</v>
      </c>
      <c r="R4674">
        <v>91</v>
      </c>
      <c r="T4674" s="34">
        <f>_xlfn.XLOOKUP(B4674,Demog!$A$2:$A$219,Demog!$P$2:$P$219,,,2)</f>
        <v>18835</v>
      </c>
      <c r="U4674" s="34">
        <f t="shared" ref="U4674:U4737" si="73">ROUND(T4674*D4674/100000*7,0)</f>
        <v>37</v>
      </c>
      <c r="V4674" s="13">
        <f>IF(OR(Table1[[#This Row],[7d_positivity_public]]=0,ISBLANK(Table1[[#This Row],[7d_positivity_public]])),"",(Table1[[#This Row],[7d_positivity_public]]-Table1[[#This Row],[7d_positivity_all]])/Table1[[#This Row],[7d_positivity_public]])</f>
        <v>0.1111111111111111</v>
      </c>
      <c r="W4674">
        <v>8</v>
      </c>
    </row>
    <row r="4675" spans="1:23" x14ac:dyDescent="0.25">
      <c r="A4675" s="10">
        <v>44498</v>
      </c>
      <c r="B4675">
        <v>2233</v>
      </c>
      <c r="C4675" t="s">
        <v>143</v>
      </c>
      <c r="D4675">
        <v>17</v>
      </c>
      <c r="E4675">
        <v>13</v>
      </c>
      <c r="F4675">
        <v>4</v>
      </c>
      <c r="G4675">
        <v>7</v>
      </c>
      <c r="H4675">
        <v>87</v>
      </c>
      <c r="J4675">
        <v>85</v>
      </c>
      <c r="K4675">
        <v>87</v>
      </c>
      <c r="L4675">
        <v>85</v>
      </c>
      <c r="M4675">
        <v>90</v>
      </c>
      <c r="N4675">
        <v>83</v>
      </c>
      <c r="O4675">
        <v>78</v>
      </c>
      <c r="P4675">
        <v>83</v>
      </c>
      <c r="Q4675">
        <v>79</v>
      </c>
      <c r="R4675">
        <v>88</v>
      </c>
      <c r="T4675" s="34">
        <f>_xlfn.XLOOKUP(B4675,Demog!$A$2:$A$219,Demog!$P$2:$P$219,,,2)</f>
        <v>51442</v>
      </c>
      <c r="U4675" s="34">
        <f t="shared" si="73"/>
        <v>61</v>
      </c>
      <c r="V4675" s="13">
        <f>IF(OR(Table1[[#This Row],[7d_positivity_public]]=0,ISBLANK(Table1[[#This Row],[7d_positivity_public]])),"",(Table1[[#This Row],[7d_positivity_public]]-Table1[[#This Row],[7d_positivity_all]])/Table1[[#This Row],[7d_positivity_public]])</f>
        <v>0.14285714285714285</v>
      </c>
      <c r="W4675">
        <v>6</v>
      </c>
    </row>
    <row r="4676" spans="1:23" x14ac:dyDescent="0.25">
      <c r="A4676" s="10">
        <v>44498</v>
      </c>
      <c r="B4676">
        <v>2241</v>
      </c>
      <c r="C4676" t="s">
        <v>144</v>
      </c>
      <c r="D4676">
        <v>3</v>
      </c>
      <c r="E4676">
        <v>7</v>
      </c>
      <c r="F4676">
        <v>-4</v>
      </c>
      <c r="G4676">
        <v>2</v>
      </c>
      <c r="H4676">
        <v>90</v>
      </c>
      <c r="J4676">
        <v>91</v>
      </c>
      <c r="K4676">
        <v>90</v>
      </c>
      <c r="L4676">
        <v>91</v>
      </c>
      <c r="M4676">
        <v>90</v>
      </c>
      <c r="N4676">
        <v>87</v>
      </c>
      <c r="O4676">
        <v>86</v>
      </c>
      <c r="P4676">
        <v>87</v>
      </c>
      <c r="Q4676">
        <v>87</v>
      </c>
      <c r="R4676">
        <v>87</v>
      </c>
      <c r="T4676" s="34">
        <f>_xlfn.XLOOKUP(B4676,Demog!$A$2:$A$219,Demog!$P$2:$P$219,,,2)</f>
        <v>40842</v>
      </c>
      <c r="U4676" s="34">
        <f t="shared" si="73"/>
        <v>9</v>
      </c>
      <c r="V4676" s="13">
        <f>IF(OR(Table1[[#This Row],[7d_positivity_public]]=0,ISBLANK(Table1[[#This Row],[7d_positivity_public]])),"",(Table1[[#This Row],[7d_positivity_public]]-Table1[[#This Row],[7d_positivity_all]])/Table1[[#This Row],[7d_positivity_public]])</f>
        <v>0.5</v>
      </c>
      <c r="W4676">
        <v>1</v>
      </c>
    </row>
    <row r="4677" spans="1:23" x14ac:dyDescent="0.25">
      <c r="A4677" s="10">
        <v>44498</v>
      </c>
      <c r="B4677">
        <v>2242</v>
      </c>
      <c r="C4677" t="s">
        <v>145</v>
      </c>
      <c r="D4677">
        <v>5</v>
      </c>
      <c r="E4677">
        <v>4</v>
      </c>
      <c r="F4677">
        <v>1</v>
      </c>
      <c r="G4677">
        <v>4</v>
      </c>
      <c r="H4677">
        <v>92</v>
      </c>
      <c r="J4677">
        <v>89</v>
      </c>
      <c r="K4677">
        <v>92</v>
      </c>
      <c r="L4677">
        <v>93</v>
      </c>
      <c r="M4677">
        <v>91</v>
      </c>
      <c r="N4677">
        <v>88</v>
      </c>
      <c r="O4677">
        <v>83</v>
      </c>
      <c r="P4677">
        <v>89</v>
      </c>
      <c r="Q4677">
        <v>88</v>
      </c>
      <c r="R4677">
        <v>89</v>
      </c>
      <c r="T4677" s="34">
        <f>_xlfn.XLOOKUP(B4677,Demog!$A$2:$A$219,Demog!$P$2:$P$219,,,2)</f>
        <v>70406</v>
      </c>
      <c r="U4677" s="34">
        <f t="shared" si="73"/>
        <v>25</v>
      </c>
      <c r="V4677" s="13">
        <f>IF(OR(Table1[[#This Row],[7d_positivity_public]]=0,ISBLANK(Table1[[#This Row],[7d_positivity_public]])),"",(Table1[[#This Row],[7d_positivity_public]]-Table1[[#This Row],[7d_positivity_all]])/Table1[[#This Row],[7d_positivity_public]])</f>
        <v>0.5</v>
      </c>
      <c r="W4677">
        <v>2</v>
      </c>
    </row>
    <row r="4678" spans="1:23" x14ac:dyDescent="0.25">
      <c r="A4678" s="10">
        <v>44498</v>
      </c>
      <c r="B4678">
        <v>2243</v>
      </c>
      <c r="C4678" t="s">
        <v>146</v>
      </c>
      <c r="D4678">
        <v>4</v>
      </c>
      <c r="E4678">
        <v>4</v>
      </c>
      <c r="F4678">
        <v>0</v>
      </c>
      <c r="G4678">
        <v>2</v>
      </c>
      <c r="H4678">
        <v>90</v>
      </c>
      <c r="J4678">
        <v>88</v>
      </c>
      <c r="K4678">
        <v>90</v>
      </c>
      <c r="L4678">
        <v>90</v>
      </c>
      <c r="M4678">
        <v>91</v>
      </c>
      <c r="N4678">
        <v>86</v>
      </c>
      <c r="O4678">
        <v>83</v>
      </c>
      <c r="P4678">
        <v>87</v>
      </c>
      <c r="Q4678">
        <v>85</v>
      </c>
      <c r="R4678">
        <v>88</v>
      </c>
      <c r="T4678" s="34">
        <f>_xlfn.XLOOKUP(B4678,Demog!$A$2:$A$219,Demog!$P$2:$P$219,,,2)</f>
        <v>28129</v>
      </c>
      <c r="U4678" s="34">
        <f t="shared" si="73"/>
        <v>8</v>
      </c>
      <c r="V4678" s="13">
        <f>IF(OR(Table1[[#This Row],[7d_positivity_public]]=0,ISBLANK(Table1[[#This Row],[7d_positivity_public]])),"",(Table1[[#This Row],[7d_positivity_public]]-Table1[[#This Row],[7d_positivity_all]])/Table1[[#This Row],[7d_positivity_public]])</f>
        <v>0</v>
      </c>
      <c r="W4678">
        <v>2</v>
      </c>
    </row>
    <row r="4679" spans="1:23" x14ac:dyDescent="0.25">
      <c r="A4679" s="10">
        <v>44498</v>
      </c>
      <c r="B4679">
        <v>2244</v>
      </c>
      <c r="C4679" t="s">
        <v>147</v>
      </c>
      <c r="D4679">
        <v>9</v>
      </c>
      <c r="E4679">
        <v>10</v>
      </c>
      <c r="F4679">
        <v>-1</v>
      </c>
      <c r="G4679">
        <v>4</v>
      </c>
      <c r="H4679">
        <v>90</v>
      </c>
      <c r="J4679">
        <v>88</v>
      </c>
      <c r="K4679">
        <v>90</v>
      </c>
      <c r="L4679">
        <v>89</v>
      </c>
      <c r="M4679">
        <v>92</v>
      </c>
      <c r="N4679">
        <v>86</v>
      </c>
      <c r="O4679">
        <v>82</v>
      </c>
      <c r="P4679">
        <v>86</v>
      </c>
      <c r="Q4679">
        <v>84</v>
      </c>
      <c r="R4679">
        <v>89</v>
      </c>
      <c r="T4679" s="34">
        <f>_xlfn.XLOOKUP(B4679,Demog!$A$2:$A$219,Demog!$P$2:$P$219,,,2)</f>
        <v>58612</v>
      </c>
      <c r="U4679" s="34">
        <f t="shared" si="73"/>
        <v>37</v>
      </c>
      <c r="V4679" s="13">
        <f>IF(OR(Table1[[#This Row],[7d_positivity_public]]=0,ISBLANK(Table1[[#This Row],[7d_positivity_public]])),"",(Table1[[#This Row],[7d_positivity_public]]-Table1[[#This Row],[7d_positivity_all]])/Table1[[#This Row],[7d_positivity_public]])</f>
        <v>0</v>
      </c>
      <c r="W4679">
        <v>4</v>
      </c>
    </row>
    <row r="4680" spans="1:23" x14ac:dyDescent="0.25">
      <c r="A4680" s="10">
        <v>44498</v>
      </c>
      <c r="B4680">
        <v>2245</v>
      </c>
      <c r="C4680" t="s">
        <v>148</v>
      </c>
      <c r="D4680">
        <v>4</v>
      </c>
      <c r="E4680">
        <v>6</v>
      </c>
      <c r="F4680">
        <v>-2</v>
      </c>
      <c r="G4680">
        <v>2</v>
      </c>
      <c r="H4680">
        <v>91</v>
      </c>
      <c r="J4680">
        <v>90</v>
      </c>
      <c r="K4680">
        <v>91</v>
      </c>
      <c r="L4680">
        <v>91</v>
      </c>
      <c r="M4680">
        <v>91</v>
      </c>
      <c r="N4680">
        <v>88</v>
      </c>
      <c r="O4680">
        <v>86</v>
      </c>
      <c r="P4680">
        <v>89</v>
      </c>
      <c r="Q4680">
        <v>88</v>
      </c>
      <c r="R4680">
        <v>90</v>
      </c>
      <c r="T4680" s="34">
        <f>_xlfn.XLOOKUP(B4680,Demog!$A$2:$A$219,Demog!$P$2:$P$219,,,2)</f>
        <v>36404</v>
      </c>
      <c r="U4680" s="34">
        <f t="shared" si="73"/>
        <v>10</v>
      </c>
      <c r="V4680" s="13">
        <f>IF(OR(Table1[[#This Row],[7d_positivity_public]]=0,ISBLANK(Table1[[#This Row],[7d_positivity_public]])),"",(Table1[[#This Row],[7d_positivity_public]]-Table1[[#This Row],[7d_positivity_all]])/Table1[[#This Row],[7d_positivity_public]])</f>
        <v>0</v>
      </c>
      <c r="W4680">
        <v>2</v>
      </c>
    </row>
    <row r="4681" spans="1:23" x14ac:dyDescent="0.25">
      <c r="A4681" s="10">
        <v>44498</v>
      </c>
      <c r="B4681">
        <v>2311</v>
      </c>
      <c r="C4681" t="s">
        <v>149</v>
      </c>
      <c r="D4681">
        <v>23</v>
      </c>
      <c r="E4681">
        <v>36</v>
      </c>
      <c r="F4681">
        <v>-13</v>
      </c>
      <c r="G4681">
        <v>8</v>
      </c>
      <c r="H4681">
        <v>86</v>
      </c>
      <c r="J4681">
        <v>77</v>
      </c>
      <c r="K4681">
        <v>87</v>
      </c>
      <c r="L4681">
        <v>84</v>
      </c>
      <c r="M4681">
        <v>90</v>
      </c>
      <c r="N4681">
        <v>81</v>
      </c>
      <c r="O4681">
        <v>68</v>
      </c>
      <c r="P4681">
        <v>81</v>
      </c>
      <c r="Q4681">
        <v>77</v>
      </c>
      <c r="R4681">
        <v>87</v>
      </c>
      <c r="T4681" s="34">
        <f>_xlfn.XLOOKUP(B4681,Demog!$A$2:$A$219,Demog!$P$2:$P$219,,,2)</f>
        <v>25888</v>
      </c>
      <c r="U4681" s="34">
        <f t="shared" si="73"/>
        <v>42</v>
      </c>
      <c r="V4681" s="13">
        <f>IF(OR(Table1[[#This Row],[7d_positivity_public]]=0,ISBLANK(Table1[[#This Row],[7d_positivity_public]])),"",(Table1[[#This Row],[7d_positivity_public]]-Table1[[#This Row],[7d_positivity_all]])/Table1[[#This Row],[7d_positivity_public]])</f>
        <v>0.125</v>
      </c>
      <c r="W4681">
        <v>7</v>
      </c>
    </row>
    <row r="4682" spans="1:23" x14ac:dyDescent="0.25">
      <c r="A4682" s="10">
        <v>44498</v>
      </c>
      <c r="B4682">
        <v>2312</v>
      </c>
      <c r="C4682" t="s">
        <v>150</v>
      </c>
      <c r="D4682">
        <v>7</v>
      </c>
      <c r="E4682">
        <v>11</v>
      </c>
      <c r="F4682">
        <v>-4</v>
      </c>
      <c r="G4682">
        <v>3</v>
      </c>
      <c r="H4682">
        <v>92</v>
      </c>
      <c r="J4682">
        <v>90</v>
      </c>
      <c r="K4682">
        <v>92</v>
      </c>
      <c r="L4682">
        <v>90</v>
      </c>
      <c r="M4682">
        <v>93</v>
      </c>
      <c r="N4682">
        <v>89</v>
      </c>
      <c r="O4682">
        <v>86</v>
      </c>
      <c r="P4682">
        <v>89</v>
      </c>
      <c r="Q4682">
        <v>86</v>
      </c>
      <c r="R4682">
        <v>92</v>
      </c>
      <c r="T4682" s="34">
        <f>_xlfn.XLOOKUP(B4682,Demog!$A$2:$A$219,Demog!$P$2:$P$219,,,2)</f>
        <v>29587</v>
      </c>
      <c r="U4682" s="34">
        <f t="shared" si="73"/>
        <v>14</v>
      </c>
      <c r="V4682" s="13">
        <f>IF(OR(Table1[[#This Row],[7d_positivity_public]]=0,ISBLANK(Table1[[#This Row],[7d_positivity_public]])),"",(Table1[[#This Row],[7d_positivity_public]]-Table1[[#This Row],[7d_positivity_all]])/Table1[[#This Row],[7d_positivity_public]])</f>
        <v>0</v>
      </c>
      <c r="W4682">
        <v>3</v>
      </c>
    </row>
    <row r="4683" spans="1:23" x14ac:dyDescent="0.25">
      <c r="A4683" s="10">
        <v>44498</v>
      </c>
      <c r="B4683">
        <v>2313</v>
      </c>
      <c r="C4683" t="s">
        <v>151</v>
      </c>
      <c r="D4683">
        <v>14</v>
      </c>
      <c r="E4683">
        <v>16</v>
      </c>
      <c r="F4683">
        <v>-2</v>
      </c>
      <c r="G4683">
        <v>5</v>
      </c>
      <c r="H4683">
        <v>91</v>
      </c>
      <c r="J4683">
        <v>88</v>
      </c>
      <c r="K4683">
        <v>92</v>
      </c>
      <c r="L4683">
        <v>91</v>
      </c>
      <c r="M4683">
        <v>93</v>
      </c>
      <c r="N4683">
        <v>87</v>
      </c>
      <c r="O4683">
        <v>83</v>
      </c>
      <c r="P4683">
        <v>88</v>
      </c>
      <c r="Q4683">
        <v>86</v>
      </c>
      <c r="R4683">
        <v>90</v>
      </c>
      <c r="T4683" s="34">
        <f>_xlfn.XLOOKUP(B4683,Demog!$A$2:$A$219,Demog!$P$2:$P$219,,,2)</f>
        <v>31567</v>
      </c>
      <c r="U4683" s="34">
        <f t="shared" si="73"/>
        <v>31</v>
      </c>
      <c r="V4683" s="13">
        <f>IF(OR(Table1[[#This Row],[7d_positivity_public]]=0,ISBLANK(Table1[[#This Row],[7d_positivity_public]])),"",(Table1[[#This Row],[7d_positivity_public]]-Table1[[#This Row],[7d_positivity_all]])/Table1[[#This Row],[7d_positivity_public]])</f>
        <v>0.2</v>
      </c>
      <c r="W4683">
        <v>4</v>
      </c>
    </row>
    <row r="4684" spans="1:23" x14ac:dyDescent="0.25">
      <c r="A4684" s="10">
        <v>44498</v>
      </c>
      <c r="B4684">
        <v>2314</v>
      </c>
      <c r="C4684" t="s">
        <v>152</v>
      </c>
      <c r="D4684">
        <v>19</v>
      </c>
      <c r="E4684">
        <v>20</v>
      </c>
      <c r="F4684">
        <v>-1</v>
      </c>
      <c r="G4684">
        <v>7</v>
      </c>
      <c r="H4684">
        <v>88</v>
      </c>
      <c r="J4684">
        <v>89</v>
      </c>
      <c r="K4684">
        <v>88</v>
      </c>
      <c r="L4684">
        <v>84</v>
      </c>
      <c r="M4684">
        <v>91</v>
      </c>
      <c r="N4684">
        <v>83</v>
      </c>
      <c r="O4684">
        <v>81</v>
      </c>
      <c r="P4684">
        <v>83</v>
      </c>
      <c r="Q4684">
        <v>77</v>
      </c>
      <c r="R4684">
        <v>89</v>
      </c>
      <c r="T4684" s="34">
        <f>_xlfn.XLOOKUP(B4684,Demog!$A$2:$A$219,Demog!$P$2:$P$219,,,2)</f>
        <v>22090</v>
      </c>
      <c r="U4684" s="34">
        <f t="shared" si="73"/>
        <v>29</v>
      </c>
      <c r="V4684" s="13">
        <f>IF(OR(Table1[[#This Row],[7d_positivity_public]]=0,ISBLANK(Table1[[#This Row],[7d_positivity_public]])),"",(Table1[[#This Row],[7d_positivity_public]]-Table1[[#This Row],[7d_positivity_all]])/Table1[[#This Row],[7d_positivity_public]])</f>
        <v>0.14285714285714285</v>
      </c>
      <c r="W4684">
        <v>6</v>
      </c>
    </row>
    <row r="4685" spans="1:23" x14ac:dyDescent="0.25">
      <c r="A4685" s="10">
        <v>44498</v>
      </c>
      <c r="B4685">
        <v>2315</v>
      </c>
      <c r="C4685" t="s">
        <v>153</v>
      </c>
      <c r="D4685">
        <v>19</v>
      </c>
      <c r="E4685">
        <v>29</v>
      </c>
      <c r="F4685">
        <v>-10</v>
      </c>
      <c r="G4685">
        <v>10</v>
      </c>
      <c r="H4685">
        <v>84</v>
      </c>
      <c r="J4685">
        <v>76</v>
      </c>
      <c r="K4685">
        <v>85</v>
      </c>
      <c r="L4685">
        <v>81</v>
      </c>
      <c r="M4685">
        <v>90</v>
      </c>
      <c r="N4685">
        <v>79</v>
      </c>
      <c r="O4685">
        <v>69</v>
      </c>
      <c r="P4685">
        <v>80</v>
      </c>
      <c r="Q4685">
        <v>74</v>
      </c>
      <c r="R4685">
        <v>86</v>
      </c>
      <c r="T4685" s="34">
        <f>_xlfn.XLOOKUP(B4685,Demog!$A$2:$A$219,Demog!$P$2:$P$219,,,2)</f>
        <v>13204</v>
      </c>
      <c r="U4685" s="34">
        <f t="shared" si="73"/>
        <v>18</v>
      </c>
      <c r="V4685" s="13">
        <f>IF(OR(Table1[[#This Row],[7d_positivity_public]]=0,ISBLANK(Table1[[#This Row],[7d_positivity_public]])),"",(Table1[[#This Row],[7d_positivity_public]]-Table1[[#This Row],[7d_positivity_all]])/Table1[[#This Row],[7d_positivity_public]])</f>
        <v>0.1</v>
      </c>
      <c r="W4685">
        <v>9</v>
      </c>
    </row>
    <row r="4686" spans="1:23" x14ac:dyDescent="0.25">
      <c r="A4686" s="10">
        <v>44498</v>
      </c>
      <c r="B4686">
        <v>2316</v>
      </c>
      <c r="C4686" t="s">
        <v>154</v>
      </c>
      <c r="D4686">
        <v>20</v>
      </c>
      <c r="E4686">
        <v>28</v>
      </c>
      <c r="F4686">
        <v>-8</v>
      </c>
      <c r="G4686">
        <v>10</v>
      </c>
      <c r="H4686">
        <v>84</v>
      </c>
      <c r="J4686">
        <v>77</v>
      </c>
      <c r="K4686">
        <v>85</v>
      </c>
      <c r="L4686">
        <v>82</v>
      </c>
      <c r="M4686">
        <v>88</v>
      </c>
      <c r="N4686">
        <v>79</v>
      </c>
      <c r="O4686">
        <v>69</v>
      </c>
      <c r="P4686">
        <v>80</v>
      </c>
      <c r="Q4686">
        <v>75</v>
      </c>
      <c r="R4686">
        <v>85</v>
      </c>
      <c r="T4686" s="34">
        <f>_xlfn.XLOOKUP(B4686,Demog!$A$2:$A$219,Demog!$P$2:$P$219,,,2)</f>
        <v>12653</v>
      </c>
      <c r="U4686" s="34">
        <f t="shared" si="73"/>
        <v>18</v>
      </c>
      <c r="V4686" s="13">
        <f>IF(OR(Table1[[#This Row],[7d_positivity_public]]=0,ISBLANK(Table1[[#This Row],[7d_positivity_public]])),"",(Table1[[#This Row],[7d_positivity_public]]-Table1[[#This Row],[7d_positivity_all]])/Table1[[#This Row],[7d_positivity_public]])</f>
        <v>0.3</v>
      </c>
      <c r="W4686">
        <v>7</v>
      </c>
    </row>
    <row r="4687" spans="1:23" x14ac:dyDescent="0.25">
      <c r="A4687" s="10">
        <v>44498</v>
      </c>
      <c r="B4687">
        <v>2317</v>
      </c>
      <c r="C4687" t="s">
        <v>155</v>
      </c>
      <c r="D4687">
        <v>11</v>
      </c>
      <c r="E4687">
        <v>36</v>
      </c>
      <c r="F4687">
        <v>-25</v>
      </c>
      <c r="G4687">
        <v>7</v>
      </c>
      <c r="H4687">
        <v>84</v>
      </c>
      <c r="J4687">
        <v>68</v>
      </c>
      <c r="K4687">
        <v>85</v>
      </c>
      <c r="L4687">
        <v>80</v>
      </c>
      <c r="M4687">
        <v>88</v>
      </c>
      <c r="N4687">
        <v>79</v>
      </c>
      <c r="O4687">
        <v>61</v>
      </c>
      <c r="P4687">
        <v>80</v>
      </c>
      <c r="Q4687">
        <v>74</v>
      </c>
      <c r="R4687">
        <v>85</v>
      </c>
      <c r="T4687" s="34">
        <f>_xlfn.XLOOKUP(B4687,Demog!$A$2:$A$219,Demog!$P$2:$P$219,,,2)</f>
        <v>8789</v>
      </c>
      <c r="U4687" s="34">
        <f t="shared" si="73"/>
        <v>7</v>
      </c>
      <c r="V4687" s="13">
        <f>IF(OR(Table1[[#This Row],[7d_positivity_public]]=0,ISBLANK(Table1[[#This Row],[7d_positivity_public]])),"",(Table1[[#This Row],[7d_positivity_public]]-Table1[[#This Row],[7d_positivity_all]])/Table1[[#This Row],[7d_positivity_public]])</f>
        <v>0.2857142857142857</v>
      </c>
      <c r="W4687">
        <v>5</v>
      </c>
    </row>
    <row r="4688" spans="1:23" x14ac:dyDescent="0.25">
      <c r="A4688" s="10">
        <v>44498</v>
      </c>
      <c r="B4688">
        <v>2321</v>
      </c>
      <c r="C4688" t="s">
        <v>156</v>
      </c>
      <c r="D4688">
        <v>6</v>
      </c>
      <c r="E4688">
        <v>6</v>
      </c>
      <c r="F4688">
        <v>0</v>
      </c>
      <c r="G4688">
        <v>4</v>
      </c>
      <c r="H4688">
        <v>95</v>
      </c>
      <c r="J4688">
        <v>92</v>
      </c>
      <c r="K4688">
        <v>95</v>
      </c>
      <c r="L4688">
        <v>96</v>
      </c>
      <c r="M4688">
        <v>94</v>
      </c>
      <c r="N4688">
        <v>90</v>
      </c>
      <c r="O4688">
        <v>85</v>
      </c>
      <c r="P4688">
        <v>90</v>
      </c>
      <c r="Q4688">
        <v>89</v>
      </c>
      <c r="R4688">
        <v>91</v>
      </c>
      <c r="T4688" s="34">
        <f>_xlfn.XLOOKUP(B4688,Demog!$A$2:$A$219,Demog!$P$2:$P$219,,,2)</f>
        <v>56017</v>
      </c>
      <c r="U4688" s="34">
        <f t="shared" si="73"/>
        <v>24</v>
      </c>
      <c r="V4688" s="13">
        <f>IF(OR(Table1[[#This Row],[7d_positivity_public]]=0,ISBLANK(Table1[[#This Row],[7d_positivity_public]])),"",(Table1[[#This Row],[7d_positivity_public]]-Table1[[#This Row],[7d_positivity_all]])/Table1[[#This Row],[7d_positivity_public]])</f>
        <v>0.25</v>
      </c>
      <c r="W4688">
        <v>3</v>
      </c>
    </row>
    <row r="4689" spans="1:23" x14ac:dyDescent="0.25">
      <c r="A4689" s="10">
        <v>44498</v>
      </c>
      <c r="B4689">
        <v>2322</v>
      </c>
      <c r="C4689" t="s">
        <v>157</v>
      </c>
      <c r="D4689">
        <v>2</v>
      </c>
      <c r="E4689">
        <v>11</v>
      </c>
      <c r="F4689">
        <v>-9</v>
      </c>
      <c r="G4689">
        <v>1</v>
      </c>
      <c r="H4689">
        <v>95</v>
      </c>
      <c r="J4689">
        <v>97</v>
      </c>
      <c r="K4689">
        <v>95</v>
      </c>
      <c r="L4689">
        <v>95</v>
      </c>
      <c r="M4689">
        <v>95</v>
      </c>
      <c r="N4689">
        <v>92</v>
      </c>
      <c r="O4689">
        <v>92</v>
      </c>
      <c r="P4689">
        <v>92</v>
      </c>
      <c r="Q4689">
        <v>90</v>
      </c>
      <c r="R4689">
        <v>93</v>
      </c>
      <c r="T4689" s="34">
        <f>_xlfn.XLOOKUP(B4689,Demog!$A$2:$A$219,Demog!$P$2:$P$219,,,2)</f>
        <v>24822</v>
      </c>
      <c r="U4689" s="34">
        <f t="shared" si="73"/>
        <v>3</v>
      </c>
      <c r="V4689" s="13">
        <f>IF(OR(Table1[[#This Row],[7d_positivity_public]]=0,ISBLANK(Table1[[#This Row],[7d_positivity_public]])),"",(Table1[[#This Row],[7d_positivity_public]]-Table1[[#This Row],[7d_positivity_all]])/Table1[[#This Row],[7d_positivity_public]])</f>
        <v>0</v>
      </c>
      <c r="W4689">
        <v>1</v>
      </c>
    </row>
    <row r="4690" spans="1:23" x14ac:dyDescent="0.25">
      <c r="A4690" s="10">
        <v>44498</v>
      </c>
      <c r="B4690">
        <v>2323</v>
      </c>
      <c r="C4690" t="s">
        <v>158</v>
      </c>
      <c r="D4690">
        <v>4</v>
      </c>
      <c r="E4690">
        <v>7</v>
      </c>
      <c r="F4690">
        <v>-3</v>
      </c>
      <c r="G4690">
        <v>2</v>
      </c>
      <c r="H4690">
        <v>93</v>
      </c>
      <c r="J4690">
        <v>92</v>
      </c>
      <c r="K4690">
        <v>93</v>
      </c>
      <c r="L4690">
        <v>91</v>
      </c>
      <c r="M4690">
        <v>94</v>
      </c>
      <c r="N4690">
        <v>90</v>
      </c>
      <c r="O4690">
        <v>87</v>
      </c>
      <c r="P4690">
        <v>90</v>
      </c>
      <c r="Q4690">
        <v>86</v>
      </c>
      <c r="R4690">
        <v>93</v>
      </c>
      <c r="T4690" s="34">
        <f>_xlfn.XLOOKUP(B4690,Demog!$A$2:$A$219,Demog!$P$2:$P$219,,,2)</f>
        <v>22225</v>
      </c>
      <c r="U4690" s="34">
        <f t="shared" si="73"/>
        <v>6</v>
      </c>
      <c r="V4690" s="13">
        <f>IF(OR(Table1[[#This Row],[7d_positivity_public]]=0,ISBLANK(Table1[[#This Row],[7d_positivity_public]])),"",(Table1[[#This Row],[7d_positivity_public]]-Table1[[#This Row],[7d_positivity_all]])/Table1[[#This Row],[7d_positivity_public]])</f>
        <v>0.5</v>
      </c>
      <c r="W4690">
        <v>1</v>
      </c>
    </row>
    <row r="4691" spans="1:23" x14ac:dyDescent="0.25">
      <c r="A4691" s="10">
        <v>44498</v>
      </c>
      <c r="B4691">
        <v>2331</v>
      </c>
      <c r="C4691" t="s">
        <v>159</v>
      </c>
      <c r="D4691">
        <v>7</v>
      </c>
      <c r="E4691">
        <v>10</v>
      </c>
      <c r="F4691">
        <v>-3</v>
      </c>
      <c r="G4691">
        <v>6</v>
      </c>
      <c r="H4691">
        <v>96</v>
      </c>
      <c r="J4691">
        <v>88</v>
      </c>
      <c r="K4691">
        <v>97</v>
      </c>
      <c r="L4691">
        <v>99</v>
      </c>
      <c r="M4691">
        <v>93</v>
      </c>
      <c r="N4691">
        <v>89</v>
      </c>
      <c r="O4691">
        <v>78</v>
      </c>
      <c r="P4691">
        <v>90</v>
      </c>
      <c r="Q4691">
        <v>90</v>
      </c>
      <c r="R4691">
        <v>90</v>
      </c>
      <c r="T4691" s="34">
        <f>_xlfn.XLOOKUP(B4691,Demog!$A$2:$A$219,Demog!$P$2:$P$219,,,2)</f>
        <v>53402</v>
      </c>
      <c r="U4691" s="34">
        <f t="shared" si="73"/>
        <v>26</v>
      </c>
      <c r="V4691" s="13">
        <f>IF(OR(Table1[[#This Row],[7d_positivity_public]]=0,ISBLANK(Table1[[#This Row],[7d_positivity_public]])),"",(Table1[[#This Row],[7d_positivity_public]]-Table1[[#This Row],[7d_positivity_all]])/Table1[[#This Row],[7d_positivity_public]])</f>
        <v>0.33333333333333331</v>
      </c>
      <c r="W4691">
        <v>4</v>
      </c>
    </row>
    <row r="4692" spans="1:23" x14ac:dyDescent="0.25">
      <c r="A4692" s="10">
        <v>44498</v>
      </c>
      <c r="B4692">
        <v>2332</v>
      </c>
      <c r="C4692" t="s">
        <v>160</v>
      </c>
      <c r="D4692">
        <v>15</v>
      </c>
      <c r="E4692">
        <v>10</v>
      </c>
      <c r="F4692">
        <v>5</v>
      </c>
      <c r="G4692">
        <v>9</v>
      </c>
      <c r="H4692">
        <v>93</v>
      </c>
      <c r="J4692">
        <v>81</v>
      </c>
      <c r="K4692">
        <v>94</v>
      </c>
      <c r="L4692">
        <v>96</v>
      </c>
      <c r="M4692">
        <v>89</v>
      </c>
      <c r="N4692">
        <v>85</v>
      </c>
      <c r="O4692">
        <v>71</v>
      </c>
      <c r="P4692">
        <v>86</v>
      </c>
      <c r="Q4692">
        <v>87</v>
      </c>
      <c r="R4692">
        <v>85</v>
      </c>
      <c r="T4692" s="34">
        <f>_xlfn.XLOOKUP(B4692,Demog!$A$2:$A$219,Demog!$P$2:$P$219,,,2)</f>
        <v>51161</v>
      </c>
      <c r="U4692" s="34">
        <f t="shared" si="73"/>
        <v>54</v>
      </c>
      <c r="V4692" s="13">
        <f>IF(OR(Table1[[#This Row],[7d_positivity_public]]=0,ISBLANK(Table1[[#This Row],[7d_positivity_public]])),"",(Table1[[#This Row],[7d_positivity_public]]-Table1[[#This Row],[7d_positivity_all]])/Table1[[#This Row],[7d_positivity_public]])</f>
        <v>0.44444444444444442</v>
      </c>
      <c r="W4692">
        <v>5</v>
      </c>
    </row>
    <row r="4693" spans="1:23" x14ac:dyDescent="0.25">
      <c r="A4693" s="10">
        <v>44498</v>
      </c>
      <c r="B4693">
        <v>2333</v>
      </c>
      <c r="C4693" t="s">
        <v>161</v>
      </c>
      <c r="D4693">
        <v>12</v>
      </c>
      <c r="E4693">
        <v>11</v>
      </c>
      <c r="F4693">
        <v>1</v>
      </c>
      <c r="G4693">
        <v>6</v>
      </c>
      <c r="H4693">
        <v>91</v>
      </c>
      <c r="J4693">
        <v>88</v>
      </c>
      <c r="K4693">
        <v>92</v>
      </c>
      <c r="L4693">
        <v>91</v>
      </c>
      <c r="M4693">
        <v>93</v>
      </c>
      <c r="N4693">
        <v>87</v>
      </c>
      <c r="O4693">
        <v>82</v>
      </c>
      <c r="P4693">
        <v>88</v>
      </c>
      <c r="Q4693">
        <v>85</v>
      </c>
      <c r="R4693">
        <v>91</v>
      </c>
      <c r="T4693" s="34">
        <f>_xlfn.XLOOKUP(B4693,Demog!$A$2:$A$219,Demog!$P$2:$P$219,,,2)</f>
        <v>69963</v>
      </c>
      <c r="U4693" s="34">
        <f t="shared" si="73"/>
        <v>59</v>
      </c>
      <c r="V4693" s="13">
        <f>IF(OR(Table1[[#This Row],[7d_positivity_public]]=0,ISBLANK(Table1[[#This Row],[7d_positivity_public]])),"",(Table1[[#This Row],[7d_positivity_public]]-Table1[[#This Row],[7d_positivity_all]])/Table1[[#This Row],[7d_positivity_public]])</f>
        <v>0.33333333333333331</v>
      </c>
      <c r="W4693">
        <v>4</v>
      </c>
    </row>
    <row r="4694" spans="1:23" x14ac:dyDescent="0.25">
      <c r="A4694" s="10">
        <v>44498</v>
      </c>
      <c r="B4694">
        <v>2334</v>
      </c>
      <c r="C4694" t="s">
        <v>162</v>
      </c>
      <c r="D4694">
        <v>5</v>
      </c>
      <c r="E4694">
        <v>8</v>
      </c>
      <c r="F4694">
        <v>-3</v>
      </c>
      <c r="G4694">
        <v>3</v>
      </c>
      <c r="H4694">
        <v>96</v>
      </c>
      <c r="J4694">
        <v>92</v>
      </c>
      <c r="K4694">
        <v>96</v>
      </c>
      <c r="L4694">
        <v>96</v>
      </c>
      <c r="M4694">
        <v>96</v>
      </c>
      <c r="N4694">
        <v>91</v>
      </c>
      <c r="O4694">
        <v>85</v>
      </c>
      <c r="P4694">
        <v>91</v>
      </c>
      <c r="Q4694">
        <v>90</v>
      </c>
      <c r="R4694">
        <v>93</v>
      </c>
      <c r="T4694" s="34">
        <f>_xlfn.XLOOKUP(B4694,Demog!$A$2:$A$219,Demog!$P$2:$P$219,,,2)</f>
        <v>45391</v>
      </c>
      <c r="U4694" s="34">
        <f t="shared" si="73"/>
        <v>16</v>
      </c>
      <c r="V4694" s="13">
        <f>IF(OR(Table1[[#This Row],[7d_positivity_public]]=0,ISBLANK(Table1[[#This Row],[7d_positivity_public]])),"",(Table1[[#This Row],[7d_positivity_public]]-Table1[[#This Row],[7d_positivity_all]])/Table1[[#This Row],[7d_positivity_public]])</f>
        <v>0.33333333333333331</v>
      </c>
      <c r="W4694">
        <v>2</v>
      </c>
    </row>
    <row r="4695" spans="1:23" x14ac:dyDescent="0.25">
      <c r="A4695" s="10">
        <v>44498</v>
      </c>
      <c r="B4695">
        <v>2335</v>
      </c>
      <c r="C4695" t="s">
        <v>163</v>
      </c>
      <c r="D4695">
        <v>9</v>
      </c>
      <c r="E4695">
        <v>10</v>
      </c>
      <c r="F4695">
        <v>-1</v>
      </c>
      <c r="G4695">
        <v>7</v>
      </c>
      <c r="H4695">
        <v>97</v>
      </c>
      <c r="J4695">
        <v>88</v>
      </c>
      <c r="K4695">
        <v>98</v>
      </c>
      <c r="L4695">
        <v>99</v>
      </c>
      <c r="M4695">
        <v>96</v>
      </c>
      <c r="N4695">
        <v>91</v>
      </c>
      <c r="O4695">
        <v>80</v>
      </c>
      <c r="P4695">
        <v>91</v>
      </c>
      <c r="Q4695">
        <v>91</v>
      </c>
      <c r="R4695">
        <v>93</v>
      </c>
      <c r="T4695" s="34">
        <f>_xlfn.XLOOKUP(B4695,Demog!$A$2:$A$219,Demog!$P$2:$P$219,,,2)</f>
        <v>62748</v>
      </c>
      <c r="U4695" s="34">
        <f t="shared" si="73"/>
        <v>40</v>
      </c>
      <c r="V4695" s="13">
        <f>IF(OR(Table1[[#This Row],[7d_positivity_public]]=0,ISBLANK(Table1[[#This Row],[7d_positivity_public]])),"",(Table1[[#This Row],[7d_positivity_public]]-Table1[[#This Row],[7d_positivity_all]])/Table1[[#This Row],[7d_positivity_public]])</f>
        <v>0.42857142857142855</v>
      </c>
      <c r="W4695">
        <v>4</v>
      </c>
    </row>
    <row r="4696" spans="1:23" x14ac:dyDescent="0.25">
      <c r="A4696" s="10">
        <v>44498</v>
      </c>
      <c r="B4696">
        <v>2336</v>
      </c>
      <c r="C4696" t="s">
        <v>164</v>
      </c>
      <c r="D4696">
        <v>8</v>
      </c>
      <c r="E4696">
        <v>10</v>
      </c>
      <c r="F4696">
        <v>-2</v>
      </c>
      <c r="G4696">
        <v>4</v>
      </c>
      <c r="H4696">
        <v>94</v>
      </c>
      <c r="J4696">
        <v>90</v>
      </c>
      <c r="K4696">
        <v>94</v>
      </c>
      <c r="L4696">
        <v>95</v>
      </c>
      <c r="M4696">
        <v>94</v>
      </c>
      <c r="N4696">
        <v>89</v>
      </c>
      <c r="O4696">
        <v>83</v>
      </c>
      <c r="P4696">
        <v>90</v>
      </c>
      <c r="Q4696">
        <v>89</v>
      </c>
      <c r="R4696">
        <v>91</v>
      </c>
      <c r="T4696" s="34">
        <f>_xlfn.XLOOKUP(B4696,Demog!$A$2:$A$219,Demog!$P$2:$P$219,,,2)</f>
        <v>58701</v>
      </c>
      <c r="U4696" s="34">
        <f t="shared" si="73"/>
        <v>33</v>
      </c>
      <c r="V4696" s="13">
        <f>IF(OR(Table1[[#This Row],[7d_positivity_public]]=0,ISBLANK(Table1[[#This Row],[7d_positivity_public]])),"",(Table1[[#This Row],[7d_positivity_public]]-Table1[[#This Row],[7d_positivity_all]])/Table1[[#This Row],[7d_positivity_public]])</f>
        <v>0.25</v>
      </c>
      <c r="W4696">
        <v>3</v>
      </c>
    </row>
    <row r="4697" spans="1:23" x14ac:dyDescent="0.25">
      <c r="A4697" s="10">
        <v>44498</v>
      </c>
      <c r="B4697">
        <v>2337</v>
      </c>
      <c r="C4697" t="s">
        <v>165</v>
      </c>
      <c r="D4697">
        <v>11</v>
      </c>
      <c r="E4697">
        <v>9</v>
      </c>
      <c r="F4697">
        <v>2</v>
      </c>
      <c r="G4697">
        <v>6</v>
      </c>
      <c r="H4697">
        <v>89</v>
      </c>
      <c r="J4697">
        <v>86</v>
      </c>
      <c r="K4697">
        <v>89</v>
      </c>
      <c r="L4697">
        <v>89</v>
      </c>
      <c r="M4697">
        <v>90</v>
      </c>
      <c r="N4697">
        <v>84</v>
      </c>
      <c r="O4697">
        <v>77</v>
      </c>
      <c r="P4697">
        <v>85</v>
      </c>
      <c r="Q4697">
        <v>83</v>
      </c>
      <c r="R4697">
        <v>87</v>
      </c>
      <c r="T4697" s="34">
        <f>_xlfn.XLOOKUP(B4697,Demog!$A$2:$A$219,Demog!$P$2:$P$219,,,2)</f>
        <v>60538</v>
      </c>
      <c r="U4697" s="34">
        <f t="shared" si="73"/>
        <v>47</v>
      </c>
      <c r="V4697" s="13">
        <f>IF(OR(Table1[[#This Row],[7d_positivity_public]]=0,ISBLANK(Table1[[#This Row],[7d_positivity_public]])),"",(Table1[[#This Row],[7d_positivity_public]]-Table1[[#This Row],[7d_positivity_all]])/Table1[[#This Row],[7d_positivity_public]])</f>
        <v>0.33333333333333331</v>
      </c>
      <c r="W4697">
        <v>4</v>
      </c>
    </row>
    <row r="4698" spans="1:23" x14ac:dyDescent="0.25">
      <c r="A4698" s="10">
        <v>44498</v>
      </c>
      <c r="B4698">
        <v>2338</v>
      </c>
      <c r="C4698" t="s">
        <v>166</v>
      </c>
      <c r="D4698">
        <v>5</v>
      </c>
      <c r="E4698">
        <v>12</v>
      </c>
      <c r="F4698">
        <v>-7</v>
      </c>
      <c r="G4698">
        <v>4</v>
      </c>
      <c r="H4698">
        <v>98</v>
      </c>
      <c r="J4698">
        <v>87</v>
      </c>
      <c r="K4698">
        <v>99</v>
      </c>
      <c r="L4698">
        <v>100</v>
      </c>
      <c r="M4698">
        <v>96</v>
      </c>
      <c r="N4698">
        <v>91</v>
      </c>
      <c r="O4698">
        <v>77</v>
      </c>
      <c r="P4698">
        <v>92</v>
      </c>
      <c r="Q4698">
        <v>91</v>
      </c>
      <c r="R4698">
        <v>93</v>
      </c>
      <c r="T4698" s="34">
        <f>_xlfn.XLOOKUP(B4698,Demog!$A$2:$A$219,Demog!$P$2:$P$219,,,2)</f>
        <v>41463</v>
      </c>
      <c r="U4698" s="34">
        <f t="shared" si="73"/>
        <v>15</v>
      </c>
      <c r="V4698" s="13">
        <f>IF(OR(Table1[[#This Row],[7d_positivity_public]]=0,ISBLANK(Table1[[#This Row],[7d_positivity_public]])),"",(Table1[[#This Row],[7d_positivity_public]]-Table1[[#This Row],[7d_positivity_all]])/Table1[[#This Row],[7d_positivity_public]])</f>
        <v>0.5</v>
      </c>
      <c r="W4698">
        <v>2</v>
      </c>
    </row>
    <row r="4699" spans="1:23" x14ac:dyDescent="0.25">
      <c r="A4699" s="10">
        <v>44498</v>
      </c>
      <c r="B4699">
        <v>2341</v>
      </c>
      <c r="C4699" t="s">
        <v>167</v>
      </c>
      <c r="D4699">
        <v>11</v>
      </c>
      <c r="E4699">
        <v>8</v>
      </c>
      <c r="F4699">
        <v>3</v>
      </c>
      <c r="G4699">
        <v>6</v>
      </c>
      <c r="H4699">
        <v>90</v>
      </c>
      <c r="J4699">
        <v>89</v>
      </c>
      <c r="K4699">
        <v>90</v>
      </c>
      <c r="L4699">
        <v>89</v>
      </c>
      <c r="M4699">
        <v>92</v>
      </c>
      <c r="N4699">
        <v>87</v>
      </c>
      <c r="O4699">
        <v>83</v>
      </c>
      <c r="P4699">
        <v>87</v>
      </c>
      <c r="Q4699">
        <v>84</v>
      </c>
      <c r="R4699">
        <v>90</v>
      </c>
      <c r="T4699" s="34">
        <f>_xlfn.XLOOKUP(B4699,Demog!$A$2:$A$219,Demog!$P$2:$P$219,,,2)</f>
        <v>74816</v>
      </c>
      <c r="U4699" s="34">
        <f t="shared" si="73"/>
        <v>58</v>
      </c>
      <c r="V4699" s="13">
        <f>IF(OR(Table1[[#This Row],[7d_positivity_public]]=0,ISBLANK(Table1[[#This Row],[7d_positivity_public]])),"",(Table1[[#This Row],[7d_positivity_public]]-Table1[[#This Row],[7d_positivity_all]])/Table1[[#This Row],[7d_positivity_public]])</f>
        <v>0.33333333333333331</v>
      </c>
      <c r="W4699">
        <v>4</v>
      </c>
    </row>
    <row r="4700" spans="1:23" x14ac:dyDescent="0.25">
      <c r="A4700" s="10">
        <v>44498</v>
      </c>
      <c r="B4700">
        <v>2342</v>
      </c>
      <c r="C4700" t="s">
        <v>168</v>
      </c>
      <c r="D4700">
        <v>13</v>
      </c>
      <c r="E4700">
        <v>10</v>
      </c>
      <c r="F4700">
        <v>3</v>
      </c>
      <c r="G4700">
        <v>9</v>
      </c>
      <c r="H4700">
        <v>88</v>
      </c>
      <c r="J4700">
        <v>82</v>
      </c>
      <c r="K4700">
        <v>88</v>
      </c>
      <c r="L4700">
        <v>84</v>
      </c>
      <c r="M4700">
        <v>90</v>
      </c>
      <c r="N4700">
        <v>84</v>
      </c>
      <c r="O4700">
        <v>76</v>
      </c>
      <c r="P4700">
        <v>85</v>
      </c>
      <c r="Q4700">
        <v>77</v>
      </c>
      <c r="R4700">
        <v>88</v>
      </c>
      <c r="T4700" s="34">
        <f>_xlfn.XLOOKUP(B4700,Demog!$A$2:$A$219,Demog!$P$2:$P$219,,,2)</f>
        <v>19952</v>
      </c>
      <c r="U4700" s="34">
        <f t="shared" si="73"/>
        <v>18</v>
      </c>
      <c r="V4700" s="13">
        <f>IF(OR(Table1[[#This Row],[7d_positivity_public]]=0,ISBLANK(Table1[[#This Row],[7d_positivity_public]])),"",(Table1[[#This Row],[7d_positivity_public]]-Table1[[#This Row],[7d_positivity_all]])/Table1[[#This Row],[7d_positivity_public]])</f>
        <v>0.22222222222222221</v>
      </c>
      <c r="W4700">
        <v>7</v>
      </c>
    </row>
    <row r="4701" spans="1:23" x14ac:dyDescent="0.25">
      <c r="A4701" s="10">
        <v>44498</v>
      </c>
      <c r="B4701">
        <v>3111</v>
      </c>
      <c r="C4701" t="s">
        <v>169</v>
      </c>
      <c r="D4701">
        <v>3</v>
      </c>
      <c r="E4701">
        <v>3</v>
      </c>
      <c r="F4701">
        <v>0</v>
      </c>
      <c r="G4701">
        <v>5</v>
      </c>
      <c r="H4701">
        <v>95</v>
      </c>
      <c r="J4701">
        <v>92</v>
      </c>
      <c r="K4701">
        <v>95</v>
      </c>
      <c r="L4701">
        <v>100</v>
      </c>
      <c r="M4701">
        <v>86</v>
      </c>
      <c r="N4701">
        <v>90</v>
      </c>
      <c r="O4701">
        <v>87</v>
      </c>
      <c r="P4701">
        <v>90</v>
      </c>
      <c r="Q4701">
        <v>96</v>
      </c>
      <c r="R4701">
        <v>84</v>
      </c>
      <c r="T4701" s="34">
        <f>_xlfn.XLOOKUP(B4701,Demog!$A$2:$A$219,Demog!$P$2:$P$219,,,2)</f>
        <v>54587</v>
      </c>
      <c r="U4701" s="34">
        <f t="shared" si="73"/>
        <v>11</v>
      </c>
      <c r="V4701" s="13">
        <f>IF(OR(Table1[[#This Row],[7d_positivity_public]]=0,ISBLANK(Table1[[#This Row],[7d_positivity_public]])),"",(Table1[[#This Row],[7d_positivity_public]]-Table1[[#This Row],[7d_positivity_all]])/Table1[[#This Row],[7d_positivity_public]])</f>
        <v>0.8</v>
      </c>
      <c r="W4701">
        <v>1</v>
      </c>
    </row>
    <row r="4702" spans="1:23" x14ac:dyDescent="0.25">
      <c r="A4702" s="10">
        <v>44498</v>
      </c>
      <c r="B4702">
        <v>3112</v>
      </c>
      <c r="C4702" t="s">
        <v>170</v>
      </c>
      <c r="D4702">
        <v>1</v>
      </c>
      <c r="E4702">
        <v>1</v>
      </c>
      <c r="F4702">
        <v>0</v>
      </c>
      <c r="G4702">
        <v>1</v>
      </c>
      <c r="H4702">
        <v>87</v>
      </c>
      <c r="J4702">
        <v>91</v>
      </c>
      <c r="K4702">
        <v>86</v>
      </c>
      <c r="L4702">
        <v>87</v>
      </c>
      <c r="M4702">
        <v>86</v>
      </c>
      <c r="N4702">
        <v>84</v>
      </c>
      <c r="O4702">
        <v>87</v>
      </c>
      <c r="P4702">
        <v>84</v>
      </c>
      <c r="Q4702">
        <v>83</v>
      </c>
      <c r="R4702">
        <v>84</v>
      </c>
      <c r="T4702" s="34">
        <f>_xlfn.XLOOKUP(B4702,Demog!$A$2:$A$219,Demog!$P$2:$P$219,,,2)</f>
        <v>17729</v>
      </c>
      <c r="U4702" s="34">
        <f t="shared" si="73"/>
        <v>1</v>
      </c>
      <c r="V4702" s="13">
        <f>IF(OR(Table1[[#This Row],[7d_positivity_public]]=0,ISBLANK(Table1[[#This Row],[7d_positivity_public]])),"",(Table1[[#This Row],[7d_positivity_public]]-Table1[[#This Row],[7d_positivity_all]])/Table1[[#This Row],[7d_positivity_public]])</f>
        <v>1</v>
      </c>
      <c r="W4702">
        <v>0</v>
      </c>
    </row>
    <row r="4703" spans="1:23" x14ac:dyDescent="0.25">
      <c r="A4703" s="10">
        <v>44498</v>
      </c>
      <c r="B4703">
        <v>3113</v>
      </c>
      <c r="C4703" t="s">
        <v>171</v>
      </c>
      <c r="D4703">
        <v>1</v>
      </c>
      <c r="E4703">
        <v>0</v>
      </c>
      <c r="F4703">
        <v>1</v>
      </c>
      <c r="G4703">
        <v>1</v>
      </c>
      <c r="H4703">
        <v>86</v>
      </c>
      <c r="J4703">
        <v>88</v>
      </c>
      <c r="K4703">
        <v>86</v>
      </c>
      <c r="L4703">
        <v>88</v>
      </c>
      <c r="M4703">
        <v>85</v>
      </c>
      <c r="N4703">
        <v>84</v>
      </c>
      <c r="O4703">
        <v>84</v>
      </c>
      <c r="P4703">
        <v>84</v>
      </c>
      <c r="Q4703">
        <v>84</v>
      </c>
      <c r="R4703">
        <v>84</v>
      </c>
      <c r="T4703" s="34">
        <f>_xlfn.XLOOKUP(B4703,Demog!$A$2:$A$219,Demog!$P$2:$P$219,,,2)</f>
        <v>23478</v>
      </c>
      <c r="U4703" s="34">
        <f t="shared" si="73"/>
        <v>2</v>
      </c>
      <c r="V4703" s="13">
        <f>IF(OR(Table1[[#This Row],[7d_positivity_public]]=0,ISBLANK(Table1[[#This Row],[7d_positivity_public]])),"",(Table1[[#This Row],[7d_positivity_public]]-Table1[[#This Row],[7d_positivity_all]])/Table1[[#This Row],[7d_positivity_public]])</f>
        <v>1</v>
      </c>
      <c r="W4703">
        <v>0</v>
      </c>
    </row>
    <row r="4704" spans="1:23" x14ac:dyDescent="0.25">
      <c r="A4704" s="10">
        <v>44498</v>
      </c>
      <c r="B4704">
        <v>3114</v>
      </c>
      <c r="C4704" t="s">
        <v>172</v>
      </c>
      <c r="D4704">
        <v>2</v>
      </c>
      <c r="E4704">
        <v>2</v>
      </c>
      <c r="F4704">
        <v>0</v>
      </c>
      <c r="G4704">
        <v>2</v>
      </c>
      <c r="H4704">
        <v>88</v>
      </c>
      <c r="J4704">
        <v>90</v>
      </c>
      <c r="K4704">
        <v>88</v>
      </c>
      <c r="L4704">
        <v>88</v>
      </c>
      <c r="M4704">
        <v>88</v>
      </c>
      <c r="N4704">
        <v>85</v>
      </c>
      <c r="O4704">
        <v>85</v>
      </c>
      <c r="P4704">
        <v>85</v>
      </c>
      <c r="Q4704">
        <v>84</v>
      </c>
      <c r="R4704">
        <v>86</v>
      </c>
      <c r="T4704" s="34">
        <f>_xlfn.XLOOKUP(B4704,Demog!$A$2:$A$219,Demog!$P$2:$P$219,,,2)</f>
        <v>32171</v>
      </c>
      <c r="U4704" s="34">
        <f t="shared" si="73"/>
        <v>5</v>
      </c>
      <c r="V4704" s="13">
        <f>IF(OR(Table1[[#This Row],[7d_positivity_public]]=0,ISBLANK(Table1[[#This Row],[7d_positivity_public]])),"",(Table1[[#This Row],[7d_positivity_public]]-Table1[[#This Row],[7d_positivity_all]])/Table1[[#This Row],[7d_positivity_public]])</f>
        <v>0.5</v>
      </c>
      <c r="W4704">
        <v>1</v>
      </c>
    </row>
    <row r="4705" spans="1:23" x14ac:dyDescent="0.25">
      <c r="A4705" s="10">
        <v>44498</v>
      </c>
      <c r="B4705">
        <v>3115</v>
      </c>
      <c r="C4705" t="s">
        <v>173</v>
      </c>
      <c r="D4705">
        <v>1</v>
      </c>
      <c r="E4705">
        <v>2</v>
      </c>
      <c r="F4705">
        <v>-1</v>
      </c>
      <c r="G4705">
        <v>1</v>
      </c>
      <c r="H4705">
        <v>92</v>
      </c>
      <c r="J4705">
        <v>93</v>
      </c>
      <c r="K4705">
        <v>92</v>
      </c>
      <c r="L4705">
        <v>91</v>
      </c>
      <c r="M4705">
        <v>92</v>
      </c>
      <c r="N4705">
        <v>90</v>
      </c>
      <c r="O4705">
        <v>90</v>
      </c>
      <c r="P4705">
        <v>90</v>
      </c>
      <c r="Q4705">
        <v>88</v>
      </c>
      <c r="R4705">
        <v>91</v>
      </c>
      <c r="T4705" s="34">
        <f>_xlfn.XLOOKUP(B4705,Demog!$A$2:$A$219,Demog!$P$2:$P$219,,,2)</f>
        <v>24774</v>
      </c>
      <c r="U4705" s="34">
        <f t="shared" si="73"/>
        <v>2</v>
      </c>
      <c r="V4705" s="13">
        <f>IF(OR(Table1[[#This Row],[7d_positivity_public]]=0,ISBLANK(Table1[[#This Row],[7d_positivity_public]])),"",(Table1[[#This Row],[7d_positivity_public]]-Table1[[#This Row],[7d_positivity_all]])/Table1[[#This Row],[7d_positivity_public]])</f>
        <v>0</v>
      </c>
      <c r="W4705">
        <v>1</v>
      </c>
    </row>
    <row r="4706" spans="1:23" x14ac:dyDescent="0.25">
      <c r="A4706" s="10">
        <v>44498</v>
      </c>
      <c r="B4706">
        <v>3116</v>
      </c>
      <c r="C4706" t="s">
        <v>174</v>
      </c>
      <c r="D4706">
        <v>4</v>
      </c>
      <c r="E4706">
        <v>4</v>
      </c>
      <c r="F4706">
        <v>0</v>
      </c>
      <c r="G4706">
        <v>6</v>
      </c>
      <c r="H4706">
        <v>93</v>
      </c>
      <c r="J4706">
        <v>91</v>
      </c>
      <c r="K4706">
        <v>93</v>
      </c>
      <c r="L4706">
        <v>96</v>
      </c>
      <c r="M4706">
        <v>90</v>
      </c>
      <c r="N4706">
        <v>90</v>
      </c>
      <c r="O4706">
        <v>87</v>
      </c>
      <c r="P4706">
        <v>90</v>
      </c>
      <c r="Q4706">
        <v>92</v>
      </c>
      <c r="R4706">
        <v>88</v>
      </c>
      <c r="T4706" s="34">
        <f>_xlfn.XLOOKUP(B4706,Demog!$A$2:$A$219,Demog!$P$2:$P$219,,,2)</f>
        <v>24621</v>
      </c>
      <c r="U4706" s="34">
        <f t="shared" si="73"/>
        <v>7</v>
      </c>
      <c r="V4706" s="13">
        <f>IF(OR(Table1[[#This Row],[7d_positivity_public]]=0,ISBLANK(Table1[[#This Row],[7d_positivity_public]])),"",(Table1[[#This Row],[7d_positivity_public]]-Table1[[#This Row],[7d_positivity_all]])/Table1[[#This Row],[7d_positivity_public]])</f>
        <v>0.66666666666666663</v>
      </c>
      <c r="W4706">
        <v>2</v>
      </c>
    </row>
    <row r="4707" spans="1:23" x14ac:dyDescent="0.25">
      <c r="A4707" s="10">
        <v>44498</v>
      </c>
      <c r="B4707">
        <v>3117</v>
      </c>
      <c r="C4707" t="s">
        <v>175</v>
      </c>
      <c r="D4707">
        <v>6</v>
      </c>
      <c r="E4707">
        <v>2</v>
      </c>
      <c r="F4707">
        <v>4</v>
      </c>
      <c r="G4707">
        <v>5</v>
      </c>
      <c r="H4707">
        <v>92</v>
      </c>
      <c r="J4707">
        <v>88</v>
      </c>
      <c r="K4707">
        <v>92</v>
      </c>
      <c r="L4707">
        <v>93</v>
      </c>
      <c r="M4707">
        <v>91</v>
      </c>
      <c r="N4707">
        <v>88</v>
      </c>
      <c r="O4707">
        <v>84</v>
      </c>
      <c r="P4707">
        <v>89</v>
      </c>
      <c r="Q4707">
        <v>88</v>
      </c>
      <c r="R4707">
        <v>89</v>
      </c>
      <c r="T4707" s="34">
        <f>_xlfn.XLOOKUP(B4707,Demog!$A$2:$A$219,Demog!$P$2:$P$219,,,2)</f>
        <v>20949</v>
      </c>
      <c r="U4707" s="34">
        <f t="shared" si="73"/>
        <v>9</v>
      </c>
      <c r="V4707" s="13">
        <f>IF(OR(Table1[[#This Row],[7d_positivity_public]]=0,ISBLANK(Table1[[#This Row],[7d_positivity_public]])),"",(Table1[[#This Row],[7d_positivity_public]]-Table1[[#This Row],[7d_positivity_all]])/Table1[[#This Row],[7d_positivity_public]])</f>
        <v>0.6</v>
      </c>
      <c r="W4707">
        <v>2</v>
      </c>
    </row>
    <row r="4708" spans="1:23" x14ac:dyDescent="0.25">
      <c r="A4708" s="10">
        <v>44498</v>
      </c>
      <c r="B4708">
        <v>3211</v>
      </c>
      <c r="C4708" t="s">
        <v>176</v>
      </c>
      <c r="D4708">
        <v>6</v>
      </c>
      <c r="E4708">
        <v>6</v>
      </c>
      <c r="F4708">
        <v>0</v>
      </c>
      <c r="G4708">
        <v>4</v>
      </c>
      <c r="H4708">
        <v>98</v>
      </c>
      <c r="J4708">
        <v>88</v>
      </c>
      <c r="K4708">
        <v>99</v>
      </c>
      <c r="L4708">
        <v>100</v>
      </c>
      <c r="M4708">
        <v>88</v>
      </c>
      <c r="N4708">
        <v>92</v>
      </c>
      <c r="O4708">
        <v>78</v>
      </c>
      <c r="P4708">
        <v>92</v>
      </c>
      <c r="Q4708">
        <v>97</v>
      </c>
      <c r="R4708">
        <v>84</v>
      </c>
      <c r="T4708" s="34">
        <f>_xlfn.XLOOKUP(B4708,Demog!$A$2:$A$219,Demog!$P$2:$P$219,,,2)</f>
        <v>41934</v>
      </c>
      <c r="U4708" s="34">
        <f t="shared" si="73"/>
        <v>18</v>
      </c>
      <c r="V4708" s="13">
        <f>IF(OR(Table1[[#This Row],[7d_positivity_public]]=0,ISBLANK(Table1[[#This Row],[7d_positivity_public]])),"",(Table1[[#This Row],[7d_positivity_public]]-Table1[[#This Row],[7d_positivity_all]])/Table1[[#This Row],[7d_positivity_public]])</f>
        <v>0.75</v>
      </c>
      <c r="W4708">
        <v>1</v>
      </c>
    </row>
    <row r="4709" spans="1:23" x14ac:dyDescent="0.25">
      <c r="A4709" s="10">
        <v>44498</v>
      </c>
      <c r="B4709">
        <v>3212</v>
      </c>
      <c r="C4709" t="s">
        <v>177</v>
      </c>
      <c r="D4709">
        <v>6</v>
      </c>
      <c r="E4709">
        <v>7</v>
      </c>
      <c r="F4709">
        <v>-1</v>
      </c>
      <c r="G4709">
        <v>4</v>
      </c>
      <c r="H4709">
        <v>96</v>
      </c>
      <c r="J4709">
        <v>85</v>
      </c>
      <c r="K4709">
        <v>96</v>
      </c>
      <c r="L4709">
        <v>100</v>
      </c>
      <c r="M4709">
        <v>89</v>
      </c>
      <c r="N4709">
        <v>92</v>
      </c>
      <c r="O4709">
        <v>79</v>
      </c>
      <c r="P4709">
        <v>92</v>
      </c>
      <c r="Q4709">
        <v>96</v>
      </c>
      <c r="R4709">
        <v>86</v>
      </c>
      <c r="T4709" s="34">
        <f>_xlfn.XLOOKUP(B4709,Demog!$A$2:$A$219,Demog!$P$2:$P$219,,,2)</f>
        <v>47203</v>
      </c>
      <c r="U4709" s="34">
        <f t="shared" si="73"/>
        <v>20</v>
      </c>
      <c r="V4709" s="13">
        <f>IF(OR(Table1[[#This Row],[7d_positivity_public]]=0,ISBLANK(Table1[[#This Row],[7d_positivity_public]])),"",(Table1[[#This Row],[7d_positivity_public]]-Table1[[#This Row],[7d_positivity_all]])/Table1[[#This Row],[7d_positivity_public]])</f>
        <v>0.75</v>
      </c>
      <c r="W4709">
        <v>1</v>
      </c>
    </row>
    <row r="4710" spans="1:23" x14ac:dyDescent="0.25">
      <c r="A4710" s="10">
        <v>44498</v>
      </c>
      <c r="B4710">
        <v>3213</v>
      </c>
      <c r="C4710" t="s">
        <v>178</v>
      </c>
      <c r="D4710">
        <v>5</v>
      </c>
      <c r="E4710">
        <v>1</v>
      </c>
      <c r="F4710">
        <v>4</v>
      </c>
      <c r="G4710">
        <v>4</v>
      </c>
      <c r="H4710">
        <v>95</v>
      </c>
      <c r="J4710">
        <v>96</v>
      </c>
      <c r="K4710">
        <v>95</v>
      </c>
      <c r="L4710">
        <v>97</v>
      </c>
      <c r="M4710">
        <v>93</v>
      </c>
      <c r="N4710">
        <v>92</v>
      </c>
      <c r="O4710">
        <v>91</v>
      </c>
      <c r="P4710">
        <v>92</v>
      </c>
      <c r="Q4710">
        <v>94</v>
      </c>
      <c r="R4710">
        <v>91</v>
      </c>
      <c r="T4710" s="34">
        <f>_xlfn.XLOOKUP(B4710,Demog!$A$2:$A$219,Demog!$P$2:$P$219,,,2)</f>
        <v>32904</v>
      </c>
      <c r="U4710" s="34">
        <f t="shared" si="73"/>
        <v>12</v>
      </c>
      <c r="V4710" s="13">
        <f>IF(OR(Table1[[#This Row],[7d_positivity_public]]=0,ISBLANK(Table1[[#This Row],[7d_positivity_public]])),"",(Table1[[#This Row],[7d_positivity_public]]-Table1[[#This Row],[7d_positivity_all]])/Table1[[#This Row],[7d_positivity_public]])</f>
        <v>0.25</v>
      </c>
      <c r="W4710">
        <v>3</v>
      </c>
    </row>
    <row r="4711" spans="1:23" x14ac:dyDescent="0.25">
      <c r="A4711" s="10">
        <v>44498</v>
      </c>
      <c r="B4711">
        <v>3221</v>
      </c>
      <c r="C4711" t="s">
        <v>179</v>
      </c>
      <c r="D4711">
        <v>13</v>
      </c>
      <c r="E4711">
        <v>24</v>
      </c>
      <c r="F4711">
        <v>-11</v>
      </c>
      <c r="G4711">
        <v>6</v>
      </c>
      <c r="H4711">
        <v>84</v>
      </c>
      <c r="J4711">
        <v>79</v>
      </c>
      <c r="K4711">
        <v>84</v>
      </c>
      <c r="L4711">
        <v>86</v>
      </c>
      <c r="M4711">
        <v>81</v>
      </c>
      <c r="N4711">
        <v>75</v>
      </c>
      <c r="O4711">
        <v>69</v>
      </c>
      <c r="P4711">
        <v>76</v>
      </c>
      <c r="Q4711">
        <v>77</v>
      </c>
      <c r="R4711">
        <v>74</v>
      </c>
      <c r="T4711" s="34">
        <f>_xlfn.XLOOKUP(B4711,Demog!$A$2:$A$219,Demog!$P$2:$P$219,,,2)</f>
        <v>19960</v>
      </c>
      <c r="U4711" s="34">
        <f t="shared" si="73"/>
        <v>18</v>
      </c>
      <c r="V4711" s="13">
        <f>IF(OR(Table1[[#This Row],[7d_positivity_public]]=0,ISBLANK(Table1[[#This Row],[7d_positivity_public]])),"",(Table1[[#This Row],[7d_positivity_public]]-Table1[[#This Row],[7d_positivity_all]])/Table1[[#This Row],[7d_positivity_public]])</f>
        <v>0.33333333333333331</v>
      </c>
      <c r="W4711">
        <v>4</v>
      </c>
    </row>
    <row r="4712" spans="1:23" x14ac:dyDescent="0.25">
      <c r="A4712" s="10">
        <v>44498</v>
      </c>
      <c r="B4712">
        <v>3222</v>
      </c>
      <c r="C4712" t="s">
        <v>180</v>
      </c>
      <c r="D4712">
        <v>3</v>
      </c>
      <c r="E4712">
        <v>6</v>
      </c>
      <c r="F4712">
        <v>-3</v>
      </c>
      <c r="G4712">
        <v>5</v>
      </c>
      <c r="H4712">
        <v>97</v>
      </c>
      <c r="J4712">
        <v>86</v>
      </c>
      <c r="K4712">
        <v>97</v>
      </c>
      <c r="L4712">
        <v>100</v>
      </c>
      <c r="M4712">
        <v>88</v>
      </c>
      <c r="N4712">
        <v>92</v>
      </c>
      <c r="O4712">
        <v>75</v>
      </c>
      <c r="P4712">
        <v>92</v>
      </c>
      <c r="Q4712">
        <v>96</v>
      </c>
      <c r="R4712">
        <v>85</v>
      </c>
      <c r="T4712" s="34">
        <f>_xlfn.XLOOKUP(B4712,Demog!$A$2:$A$219,Demog!$P$2:$P$219,,,2)</f>
        <v>12392</v>
      </c>
      <c r="U4712" s="34">
        <f t="shared" si="73"/>
        <v>3</v>
      </c>
      <c r="V4712" s="13">
        <f>IF(OR(Table1[[#This Row],[7d_positivity_public]]=0,ISBLANK(Table1[[#This Row],[7d_positivity_public]])),"",(Table1[[#This Row],[7d_positivity_public]]-Table1[[#This Row],[7d_positivity_all]])/Table1[[#This Row],[7d_positivity_public]])</f>
        <v>0.8</v>
      </c>
      <c r="W4712">
        <v>1</v>
      </c>
    </row>
    <row r="4713" spans="1:23" x14ac:dyDescent="0.25">
      <c r="A4713" s="10">
        <v>44498</v>
      </c>
      <c r="B4713">
        <v>3223</v>
      </c>
      <c r="C4713" t="s">
        <v>181</v>
      </c>
      <c r="D4713">
        <v>6</v>
      </c>
      <c r="E4713">
        <v>7</v>
      </c>
      <c r="F4713">
        <v>-1</v>
      </c>
      <c r="G4713">
        <v>4</v>
      </c>
      <c r="H4713">
        <v>92</v>
      </c>
      <c r="J4713">
        <v>87</v>
      </c>
      <c r="K4713">
        <v>92</v>
      </c>
      <c r="L4713">
        <v>94</v>
      </c>
      <c r="M4713">
        <v>88</v>
      </c>
      <c r="N4713">
        <v>88</v>
      </c>
      <c r="O4713">
        <v>79</v>
      </c>
      <c r="P4713">
        <v>88</v>
      </c>
      <c r="Q4713">
        <v>90</v>
      </c>
      <c r="R4713">
        <v>85</v>
      </c>
      <c r="T4713" s="34">
        <f>_xlfn.XLOOKUP(B4713,Demog!$A$2:$A$219,Demog!$P$2:$P$219,,,2)</f>
        <v>29180</v>
      </c>
      <c r="U4713" s="34">
        <f t="shared" si="73"/>
        <v>12</v>
      </c>
      <c r="V4713" s="13">
        <f>IF(OR(Table1[[#This Row],[7d_positivity_public]]=0,ISBLANK(Table1[[#This Row],[7d_positivity_public]])),"",(Table1[[#This Row],[7d_positivity_public]]-Table1[[#This Row],[7d_positivity_all]])/Table1[[#This Row],[7d_positivity_public]])</f>
        <v>0.5</v>
      </c>
      <c r="W4713">
        <v>2</v>
      </c>
    </row>
    <row r="4714" spans="1:23" x14ac:dyDescent="0.25">
      <c r="A4714" s="10">
        <v>44498</v>
      </c>
      <c r="B4714">
        <v>3231</v>
      </c>
      <c r="C4714" t="s">
        <v>182</v>
      </c>
      <c r="D4714">
        <v>11</v>
      </c>
      <c r="E4714">
        <v>19</v>
      </c>
      <c r="F4714">
        <v>-8</v>
      </c>
      <c r="G4714">
        <v>6</v>
      </c>
      <c r="H4714">
        <v>96</v>
      </c>
      <c r="J4714">
        <v>94</v>
      </c>
      <c r="K4714">
        <v>97</v>
      </c>
      <c r="L4714">
        <v>100</v>
      </c>
      <c r="M4714">
        <v>92</v>
      </c>
      <c r="N4714">
        <v>92</v>
      </c>
      <c r="O4714">
        <v>85</v>
      </c>
      <c r="P4714">
        <v>93</v>
      </c>
      <c r="Q4714">
        <v>95</v>
      </c>
      <c r="R4714">
        <v>89</v>
      </c>
      <c r="T4714" s="34">
        <f>_xlfn.XLOOKUP(B4714,Demog!$A$2:$A$219,Demog!$P$2:$P$219,,,2)</f>
        <v>18027</v>
      </c>
      <c r="U4714" s="34">
        <f t="shared" si="73"/>
        <v>14</v>
      </c>
      <c r="V4714" s="13">
        <f>IF(OR(Table1[[#This Row],[7d_positivity_public]]=0,ISBLANK(Table1[[#This Row],[7d_positivity_public]])),"",(Table1[[#This Row],[7d_positivity_public]]-Table1[[#This Row],[7d_positivity_all]])/Table1[[#This Row],[7d_positivity_public]])</f>
        <v>0.33333333333333331</v>
      </c>
      <c r="W4714">
        <v>4</v>
      </c>
    </row>
    <row r="4715" spans="1:23" x14ac:dyDescent="0.25">
      <c r="A4715" s="10">
        <v>44498</v>
      </c>
      <c r="B4715">
        <v>3232</v>
      </c>
      <c r="C4715" t="s">
        <v>183</v>
      </c>
      <c r="D4715">
        <v>3</v>
      </c>
      <c r="E4715">
        <v>6</v>
      </c>
      <c r="F4715">
        <v>-3</v>
      </c>
      <c r="G4715">
        <v>3</v>
      </c>
      <c r="H4715">
        <v>95</v>
      </c>
      <c r="J4715">
        <v>93</v>
      </c>
      <c r="K4715">
        <v>95</v>
      </c>
      <c r="L4715">
        <v>97</v>
      </c>
      <c r="M4715">
        <v>93</v>
      </c>
      <c r="N4715">
        <v>92</v>
      </c>
      <c r="O4715">
        <v>89</v>
      </c>
      <c r="P4715">
        <v>92</v>
      </c>
      <c r="Q4715">
        <v>93</v>
      </c>
      <c r="R4715">
        <v>91</v>
      </c>
      <c r="T4715" s="34">
        <f>_xlfn.XLOOKUP(B4715,Demog!$A$2:$A$219,Demog!$P$2:$P$219,,,2)</f>
        <v>34575</v>
      </c>
      <c r="U4715" s="34">
        <f t="shared" si="73"/>
        <v>7</v>
      </c>
      <c r="V4715" s="13">
        <f>IF(OR(Table1[[#This Row],[7d_positivity_public]]=0,ISBLANK(Table1[[#This Row],[7d_positivity_public]])),"",(Table1[[#This Row],[7d_positivity_public]]-Table1[[#This Row],[7d_positivity_all]])/Table1[[#This Row],[7d_positivity_public]])</f>
        <v>0.33333333333333331</v>
      </c>
      <c r="W4715">
        <v>2</v>
      </c>
    </row>
    <row r="4716" spans="1:23" x14ac:dyDescent="0.25">
      <c r="A4716" s="10">
        <v>44498</v>
      </c>
      <c r="B4716">
        <v>3233</v>
      </c>
      <c r="C4716" t="s">
        <v>184</v>
      </c>
      <c r="D4716">
        <v>5</v>
      </c>
      <c r="E4716">
        <v>6</v>
      </c>
      <c r="F4716">
        <v>-1</v>
      </c>
      <c r="G4716">
        <v>4</v>
      </c>
      <c r="H4716">
        <v>98</v>
      </c>
      <c r="J4716">
        <v>95</v>
      </c>
      <c r="K4716">
        <v>98</v>
      </c>
      <c r="L4716">
        <v>100</v>
      </c>
      <c r="M4716">
        <v>92</v>
      </c>
      <c r="N4716">
        <v>94</v>
      </c>
      <c r="O4716">
        <v>90</v>
      </c>
      <c r="P4716">
        <v>95</v>
      </c>
      <c r="Q4716">
        <v>98</v>
      </c>
      <c r="R4716">
        <v>90</v>
      </c>
      <c r="T4716" s="34">
        <f>_xlfn.XLOOKUP(B4716,Demog!$A$2:$A$219,Demog!$P$2:$P$219,,,2)</f>
        <v>51292</v>
      </c>
      <c r="U4716" s="34">
        <f t="shared" si="73"/>
        <v>18</v>
      </c>
      <c r="V4716" s="13">
        <f>IF(OR(Table1[[#This Row],[7d_positivity_public]]=0,ISBLANK(Table1[[#This Row],[7d_positivity_public]])),"",(Table1[[#This Row],[7d_positivity_public]]-Table1[[#This Row],[7d_positivity_all]])/Table1[[#This Row],[7d_positivity_public]])</f>
        <v>0.25</v>
      </c>
      <c r="W4716">
        <v>3</v>
      </c>
    </row>
    <row r="4717" spans="1:23" x14ac:dyDescent="0.25">
      <c r="A4717" s="10">
        <v>44498</v>
      </c>
      <c r="B4717">
        <v>3241</v>
      </c>
      <c r="C4717" t="s">
        <v>185</v>
      </c>
      <c r="D4717">
        <v>3</v>
      </c>
      <c r="E4717">
        <v>3</v>
      </c>
      <c r="F4717">
        <v>0</v>
      </c>
      <c r="G4717">
        <v>3</v>
      </c>
      <c r="H4717">
        <v>90</v>
      </c>
      <c r="J4717">
        <v>91</v>
      </c>
      <c r="K4717">
        <v>89</v>
      </c>
      <c r="L4717">
        <v>91</v>
      </c>
      <c r="M4717">
        <v>88</v>
      </c>
      <c r="N4717">
        <v>86</v>
      </c>
      <c r="O4717">
        <v>87</v>
      </c>
      <c r="P4717">
        <v>86</v>
      </c>
      <c r="Q4717">
        <v>87</v>
      </c>
      <c r="R4717">
        <v>86</v>
      </c>
      <c r="T4717" s="34">
        <f>_xlfn.XLOOKUP(B4717,Demog!$A$2:$A$219,Demog!$P$2:$P$219,,,2)</f>
        <v>37993</v>
      </c>
      <c r="U4717" s="34">
        <f t="shared" si="73"/>
        <v>8</v>
      </c>
      <c r="V4717" s="13">
        <f>IF(OR(Table1[[#This Row],[7d_positivity_public]]=0,ISBLANK(Table1[[#This Row],[7d_positivity_public]])),"",(Table1[[#This Row],[7d_positivity_public]]-Table1[[#This Row],[7d_positivity_all]])/Table1[[#This Row],[7d_positivity_public]])</f>
        <v>0.66666666666666663</v>
      </c>
      <c r="W4717">
        <v>1</v>
      </c>
    </row>
    <row r="4718" spans="1:23" x14ac:dyDescent="0.25">
      <c r="A4718" s="10">
        <v>44498</v>
      </c>
      <c r="B4718">
        <v>3242</v>
      </c>
      <c r="C4718" t="s">
        <v>186</v>
      </c>
      <c r="D4718">
        <v>8</v>
      </c>
      <c r="E4718">
        <v>1</v>
      </c>
      <c r="F4718">
        <v>7</v>
      </c>
      <c r="G4718">
        <v>8</v>
      </c>
      <c r="H4718">
        <v>93</v>
      </c>
      <c r="J4718">
        <v>94</v>
      </c>
      <c r="K4718">
        <v>93</v>
      </c>
      <c r="L4718">
        <v>95</v>
      </c>
      <c r="M4718">
        <v>91</v>
      </c>
      <c r="N4718">
        <v>90</v>
      </c>
      <c r="O4718">
        <v>91</v>
      </c>
      <c r="P4718">
        <v>90</v>
      </c>
      <c r="Q4718">
        <v>90</v>
      </c>
      <c r="R4718">
        <v>90</v>
      </c>
      <c r="T4718" s="34">
        <f>_xlfn.XLOOKUP(B4718,Demog!$A$2:$A$219,Demog!$P$2:$P$219,,,2)</f>
        <v>34483</v>
      </c>
      <c r="U4718" s="34">
        <f t="shared" si="73"/>
        <v>19</v>
      </c>
      <c r="V4718" s="13">
        <f>IF(OR(Table1[[#This Row],[7d_positivity_public]]=0,ISBLANK(Table1[[#This Row],[7d_positivity_public]])),"",(Table1[[#This Row],[7d_positivity_public]]-Table1[[#This Row],[7d_positivity_all]])/Table1[[#This Row],[7d_positivity_public]])</f>
        <v>0.5</v>
      </c>
      <c r="W4718">
        <v>4</v>
      </c>
    </row>
    <row r="4719" spans="1:23" x14ac:dyDescent="0.25">
      <c r="A4719" s="10">
        <v>44498</v>
      </c>
      <c r="B4719">
        <v>3243</v>
      </c>
      <c r="C4719" t="s">
        <v>187</v>
      </c>
      <c r="D4719">
        <v>3</v>
      </c>
      <c r="E4719">
        <v>1</v>
      </c>
      <c r="F4719">
        <v>2</v>
      </c>
      <c r="G4719">
        <v>2</v>
      </c>
      <c r="H4719">
        <v>96</v>
      </c>
      <c r="J4719">
        <v>96</v>
      </c>
      <c r="K4719">
        <v>96</v>
      </c>
      <c r="L4719">
        <v>100</v>
      </c>
      <c r="M4719">
        <v>87</v>
      </c>
      <c r="N4719">
        <v>94</v>
      </c>
      <c r="O4719">
        <v>89</v>
      </c>
      <c r="P4719">
        <v>94</v>
      </c>
      <c r="Q4719">
        <v>98</v>
      </c>
      <c r="R4719">
        <v>83</v>
      </c>
      <c r="T4719" s="34">
        <f>_xlfn.XLOOKUP(B4719,Demog!$A$2:$A$219,Demog!$P$2:$P$219,,,2)</f>
        <v>15890</v>
      </c>
      <c r="U4719" s="34">
        <f t="shared" si="73"/>
        <v>3</v>
      </c>
      <c r="V4719" s="13">
        <f>IF(OR(Table1[[#This Row],[7d_positivity_public]]=0,ISBLANK(Table1[[#This Row],[7d_positivity_public]])),"",(Table1[[#This Row],[7d_positivity_public]]-Table1[[#This Row],[7d_positivity_all]])/Table1[[#This Row],[7d_positivity_public]])</f>
        <v>0.5</v>
      </c>
      <c r="W4719">
        <v>1</v>
      </c>
    </row>
    <row r="4720" spans="1:23" x14ac:dyDescent="0.25">
      <c r="A4720" s="10">
        <v>44498</v>
      </c>
      <c r="B4720">
        <v>3244</v>
      </c>
      <c r="C4720" t="s">
        <v>188</v>
      </c>
      <c r="D4720">
        <v>4</v>
      </c>
      <c r="E4720">
        <v>6</v>
      </c>
      <c r="F4720">
        <v>-2</v>
      </c>
      <c r="G4720">
        <v>2</v>
      </c>
      <c r="H4720">
        <v>96</v>
      </c>
      <c r="J4720">
        <v>94</v>
      </c>
      <c r="K4720">
        <v>96</v>
      </c>
      <c r="L4720">
        <v>99</v>
      </c>
      <c r="M4720">
        <v>92</v>
      </c>
      <c r="N4720">
        <v>93</v>
      </c>
      <c r="O4720">
        <v>90</v>
      </c>
      <c r="P4720">
        <v>93</v>
      </c>
      <c r="Q4720">
        <v>96</v>
      </c>
      <c r="R4720">
        <v>90</v>
      </c>
      <c r="T4720" s="34">
        <f>_xlfn.XLOOKUP(B4720,Demog!$A$2:$A$219,Demog!$P$2:$P$219,,,2)</f>
        <v>42812</v>
      </c>
      <c r="U4720" s="34">
        <f t="shared" si="73"/>
        <v>12</v>
      </c>
      <c r="V4720" s="13">
        <f>IF(OR(Table1[[#This Row],[7d_positivity_public]]=0,ISBLANK(Table1[[#This Row],[7d_positivity_public]])),"",(Table1[[#This Row],[7d_positivity_public]]-Table1[[#This Row],[7d_positivity_all]])/Table1[[#This Row],[7d_positivity_public]])</f>
        <v>0.5</v>
      </c>
      <c r="W4720">
        <v>1</v>
      </c>
    </row>
    <row r="4721" spans="1:23" x14ac:dyDescent="0.25">
      <c r="A4721" s="10">
        <v>44498</v>
      </c>
      <c r="B4721">
        <v>3251</v>
      </c>
      <c r="C4721" t="s">
        <v>189</v>
      </c>
      <c r="D4721">
        <v>4</v>
      </c>
      <c r="E4721">
        <v>6</v>
      </c>
      <c r="F4721">
        <v>-2</v>
      </c>
      <c r="G4721">
        <v>4</v>
      </c>
      <c r="H4721">
        <v>96</v>
      </c>
      <c r="J4721">
        <v>95</v>
      </c>
      <c r="K4721">
        <v>96</v>
      </c>
      <c r="L4721">
        <v>99</v>
      </c>
      <c r="M4721">
        <v>92</v>
      </c>
      <c r="N4721">
        <v>93</v>
      </c>
      <c r="O4721">
        <v>92</v>
      </c>
      <c r="P4721">
        <v>93</v>
      </c>
      <c r="Q4721">
        <v>95</v>
      </c>
      <c r="R4721">
        <v>90</v>
      </c>
      <c r="T4721" s="34">
        <f>_xlfn.XLOOKUP(B4721,Demog!$A$2:$A$219,Demog!$P$2:$P$219,,,2)</f>
        <v>31755</v>
      </c>
      <c r="U4721" s="34">
        <f t="shared" si="73"/>
        <v>9</v>
      </c>
      <c r="V4721" s="13">
        <f>IF(OR(Table1[[#This Row],[7d_positivity_public]]=0,ISBLANK(Table1[[#This Row],[7d_positivity_public]])),"",(Table1[[#This Row],[7d_positivity_public]]-Table1[[#This Row],[7d_positivity_all]])/Table1[[#This Row],[7d_positivity_public]])</f>
        <v>0.75</v>
      </c>
      <c r="W4721">
        <v>1</v>
      </c>
    </row>
    <row r="4722" spans="1:23" x14ac:dyDescent="0.25">
      <c r="A4722" s="10">
        <v>44498</v>
      </c>
      <c r="B4722">
        <v>3252</v>
      </c>
      <c r="C4722" t="s">
        <v>190</v>
      </c>
      <c r="D4722">
        <v>7</v>
      </c>
      <c r="E4722">
        <v>7</v>
      </c>
      <c r="F4722">
        <v>0</v>
      </c>
      <c r="G4722">
        <v>4</v>
      </c>
      <c r="H4722">
        <v>95</v>
      </c>
      <c r="J4722">
        <v>91</v>
      </c>
      <c r="K4722">
        <v>95</v>
      </c>
      <c r="L4722">
        <v>98</v>
      </c>
      <c r="M4722">
        <v>90</v>
      </c>
      <c r="N4722">
        <v>92</v>
      </c>
      <c r="O4722">
        <v>86</v>
      </c>
      <c r="P4722">
        <v>92</v>
      </c>
      <c r="Q4722">
        <v>94</v>
      </c>
      <c r="R4722">
        <v>87</v>
      </c>
      <c r="T4722" s="34">
        <f>_xlfn.XLOOKUP(B4722,Demog!$A$2:$A$219,Demog!$P$2:$P$219,,,2)</f>
        <v>32807</v>
      </c>
      <c r="U4722" s="34">
        <f t="shared" si="73"/>
        <v>16</v>
      </c>
      <c r="V4722" s="13">
        <f>IF(OR(Table1[[#This Row],[7d_positivity_public]]=0,ISBLANK(Table1[[#This Row],[7d_positivity_public]])),"",(Table1[[#This Row],[7d_positivity_public]]-Table1[[#This Row],[7d_positivity_all]])/Table1[[#This Row],[7d_positivity_public]])</f>
        <v>0.5</v>
      </c>
      <c r="W4722">
        <v>2</v>
      </c>
    </row>
    <row r="4723" spans="1:23" x14ac:dyDescent="0.25">
      <c r="A4723" s="10">
        <v>44498</v>
      </c>
      <c r="B4723">
        <v>3253</v>
      </c>
      <c r="C4723" t="s">
        <v>191</v>
      </c>
      <c r="D4723">
        <v>5</v>
      </c>
      <c r="E4723">
        <v>6</v>
      </c>
      <c r="F4723">
        <v>-1</v>
      </c>
      <c r="G4723">
        <v>2</v>
      </c>
      <c r="H4723">
        <v>96</v>
      </c>
      <c r="J4723">
        <v>94</v>
      </c>
      <c r="K4723">
        <v>96</v>
      </c>
      <c r="L4723">
        <v>99</v>
      </c>
      <c r="M4723">
        <v>91</v>
      </c>
      <c r="N4723">
        <v>93</v>
      </c>
      <c r="O4723">
        <v>91</v>
      </c>
      <c r="P4723">
        <v>93</v>
      </c>
      <c r="Q4723">
        <v>95</v>
      </c>
      <c r="R4723">
        <v>90</v>
      </c>
      <c r="T4723" s="34">
        <f>_xlfn.XLOOKUP(B4723,Demog!$A$2:$A$219,Demog!$P$2:$P$219,,,2)</f>
        <v>31246</v>
      </c>
      <c r="U4723" s="34">
        <f t="shared" si="73"/>
        <v>11</v>
      </c>
      <c r="V4723" s="13">
        <f>IF(OR(Table1[[#This Row],[7d_positivity_public]]=0,ISBLANK(Table1[[#This Row],[7d_positivity_public]])),"",(Table1[[#This Row],[7d_positivity_public]]-Table1[[#This Row],[7d_positivity_all]])/Table1[[#This Row],[7d_positivity_public]])</f>
        <v>0</v>
      </c>
      <c r="W4723">
        <v>2</v>
      </c>
    </row>
    <row r="4724" spans="1:23" x14ac:dyDescent="0.25">
      <c r="A4724" s="10">
        <v>44498</v>
      </c>
      <c r="B4724">
        <v>3261</v>
      </c>
      <c r="C4724" t="s">
        <v>192</v>
      </c>
      <c r="D4724">
        <v>3</v>
      </c>
      <c r="E4724">
        <v>2</v>
      </c>
      <c r="F4724">
        <v>1</v>
      </c>
      <c r="G4724">
        <v>4</v>
      </c>
      <c r="H4724">
        <v>94</v>
      </c>
      <c r="J4724">
        <v>91</v>
      </c>
      <c r="K4724">
        <v>94</v>
      </c>
      <c r="L4724">
        <v>96</v>
      </c>
      <c r="M4724">
        <v>92</v>
      </c>
      <c r="N4724">
        <v>91</v>
      </c>
      <c r="O4724">
        <v>87</v>
      </c>
      <c r="P4724">
        <v>91</v>
      </c>
      <c r="Q4724">
        <v>92</v>
      </c>
      <c r="R4724">
        <v>90</v>
      </c>
      <c r="T4724" s="34">
        <f>_xlfn.XLOOKUP(B4724,Demog!$A$2:$A$219,Demog!$P$2:$P$219,,,2)</f>
        <v>29561</v>
      </c>
      <c r="U4724" s="34">
        <f t="shared" si="73"/>
        <v>6</v>
      </c>
      <c r="V4724" s="13">
        <f>IF(OR(Table1[[#This Row],[7d_positivity_public]]=0,ISBLANK(Table1[[#This Row],[7d_positivity_public]])),"",(Table1[[#This Row],[7d_positivity_public]]-Table1[[#This Row],[7d_positivity_all]])/Table1[[#This Row],[7d_positivity_public]])</f>
        <v>0.25</v>
      </c>
      <c r="W4724">
        <v>3</v>
      </c>
    </row>
    <row r="4725" spans="1:23" x14ac:dyDescent="0.25">
      <c r="A4725" s="10">
        <v>44498</v>
      </c>
      <c r="B4725">
        <v>3262</v>
      </c>
      <c r="C4725" t="s">
        <v>193</v>
      </c>
      <c r="D4725">
        <v>1</v>
      </c>
      <c r="E4725">
        <v>2</v>
      </c>
      <c r="F4725">
        <v>-1</v>
      </c>
      <c r="G4725">
        <v>1</v>
      </c>
      <c r="H4725">
        <v>92</v>
      </c>
      <c r="J4725">
        <v>92</v>
      </c>
      <c r="K4725">
        <v>92</v>
      </c>
      <c r="L4725">
        <v>96</v>
      </c>
      <c r="M4725">
        <v>86</v>
      </c>
      <c r="N4725">
        <v>88</v>
      </c>
      <c r="O4725">
        <v>87</v>
      </c>
      <c r="P4725">
        <v>88</v>
      </c>
      <c r="Q4725">
        <v>91</v>
      </c>
      <c r="R4725">
        <v>84</v>
      </c>
      <c r="T4725" s="34">
        <f>_xlfn.XLOOKUP(B4725,Demog!$A$2:$A$219,Demog!$P$2:$P$219,,,2)</f>
        <v>37453</v>
      </c>
      <c r="U4725" s="34">
        <f t="shared" si="73"/>
        <v>3</v>
      </c>
      <c r="V4725" s="13">
        <f>IF(OR(Table1[[#This Row],[7d_positivity_public]]=0,ISBLANK(Table1[[#This Row],[7d_positivity_public]])),"",(Table1[[#This Row],[7d_positivity_public]]-Table1[[#This Row],[7d_positivity_all]])/Table1[[#This Row],[7d_positivity_public]])</f>
        <v>1</v>
      </c>
      <c r="W4725">
        <v>0</v>
      </c>
    </row>
    <row r="4726" spans="1:23" x14ac:dyDescent="0.25">
      <c r="A4726" s="10">
        <v>44498</v>
      </c>
      <c r="B4726">
        <v>3263</v>
      </c>
      <c r="C4726" t="s">
        <v>194</v>
      </c>
      <c r="D4726">
        <v>8</v>
      </c>
      <c r="E4726">
        <v>13</v>
      </c>
      <c r="F4726">
        <v>-5</v>
      </c>
      <c r="G4726">
        <v>6</v>
      </c>
      <c r="H4726">
        <v>98</v>
      </c>
      <c r="J4726">
        <v>93</v>
      </c>
      <c r="K4726">
        <v>98</v>
      </c>
      <c r="L4726">
        <v>100</v>
      </c>
      <c r="M4726">
        <v>93</v>
      </c>
      <c r="N4726">
        <v>94</v>
      </c>
      <c r="O4726">
        <v>87</v>
      </c>
      <c r="P4726">
        <v>94</v>
      </c>
      <c r="Q4726">
        <v>96</v>
      </c>
      <c r="R4726">
        <v>91</v>
      </c>
      <c r="T4726" s="34">
        <f>_xlfn.XLOOKUP(B4726,Demog!$A$2:$A$219,Demog!$P$2:$P$219,,,2)</f>
        <v>36496</v>
      </c>
      <c r="U4726" s="34">
        <f t="shared" si="73"/>
        <v>20</v>
      </c>
      <c r="V4726" s="13">
        <f>IF(OR(Table1[[#This Row],[7d_positivity_public]]=0,ISBLANK(Table1[[#This Row],[7d_positivity_public]])),"",(Table1[[#This Row],[7d_positivity_public]]-Table1[[#This Row],[7d_positivity_all]])/Table1[[#This Row],[7d_positivity_public]])</f>
        <v>0.5</v>
      </c>
      <c r="W4726">
        <v>3</v>
      </c>
    </row>
    <row r="4727" spans="1:23" x14ac:dyDescent="0.25">
      <c r="A4727" s="10">
        <v>44498</v>
      </c>
      <c r="B4727">
        <v>3264</v>
      </c>
      <c r="C4727" t="s">
        <v>195</v>
      </c>
      <c r="D4727">
        <v>7</v>
      </c>
      <c r="E4727">
        <v>6</v>
      </c>
      <c r="F4727">
        <v>1</v>
      </c>
      <c r="G4727">
        <v>6</v>
      </c>
      <c r="H4727">
        <v>95</v>
      </c>
      <c r="J4727">
        <v>93</v>
      </c>
      <c r="K4727">
        <v>95</v>
      </c>
      <c r="L4727">
        <v>98</v>
      </c>
      <c r="M4727">
        <v>92</v>
      </c>
      <c r="N4727">
        <v>91</v>
      </c>
      <c r="O4727">
        <v>88</v>
      </c>
      <c r="P4727">
        <v>92</v>
      </c>
      <c r="Q4727">
        <v>93</v>
      </c>
      <c r="R4727">
        <v>90</v>
      </c>
      <c r="T4727" s="34">
        <f>_xlfn.XLOOKUP(B4727,Demog!$A$2:$A$219,Demog!$P$2:$P$219,,,2)</f>
        <v>31065</v>
      </c>
      <c r="U4727" s="34">
        <f t="shared" si="73"/>
        <v>15</v>
      </c>
      <c r="V4727" s="13">
        <f>IF(OR(Table1[[#This Row],[7d_positivity_public]]=0,ISBLANK(Table1[[#This Row],[7d_positivity_public]])),"",(Table1[[#This Row],[7d_positivity_public]]-Table1[[#This Row],[7d_positivity_all]])/Table1[[#This Row],[7d_positivity_public]])</f>
        <v>0.33333333333333331</v>
      </c>
      <c r="W4727">
        <v>4</v>
      </c>
    </row>
    <row r="4728" spans="1:23" x14ac:dyDescent="0.25">
      <c r="A4728" s="10">
        <v>44498</v>
      </c>
      <c r="B4728">
        <v>3311</v>
      </c>
      <c r="C4728" t="s">
        <v>196</v>
      </c>
      <c r="D4728">
        <v>2</v>
      </c>
      <c r="E4728">
        <v>2</v>
      </c>
      <c r="F4728">
        <v>0</v>
      </c>
      <c r="G4728">
        <v>2</v>
      </c>
      <c r="H4728">
        <v>93</v>
      </c>
      <c r="J4728">
        <v>93</v>
      </c>
      <c r="K4728">
        <v>94</v>
      </c>
      <c r="L4728">
        <v>95</v>
      </c>
      <c r="M4728">
        <v>92</v>
      </c>
      <c r="N4728">
        <v>90</v>
      </c>
      <c r="O4728">
        <v>88</v>
      </c>
      <c r="P4728">
        <v>90</v>
      </c>
      <c r="Q4728">
        <v>91</v>
      </c>
      <c r="R4728">
        <v>90</v>
      </c>
      <c r="T4728" s="34">
        <f>_xlfn.XLOOKUP(B4728,Demog!$A$2:$A$219,Demog!$P$2:$P$219,,,2)</f>
        <v>19230</v>
      </c>
      <c r="U4728" s="34">
        <f t="shared" si="73"/>
        <v>3</v>
      </c>
      <c r="V4728" s="13">
        <f>IF(OR(Table1[[#This Row],[7d_positivity_public]]=0,ISBLANK(Table1[[#This Row],[7d_positivity_public]])),"",(Table1[[#This Row],[7d_positivity_public]]-Table1[[#This Row],[7d_positivity_all]])/Table1[[#This Row],[7d_positivity_public]])</f>
        <v>0.5</v>
      </c>
      <c r="W4728">
        <v>1</v>
      </c>
    </row>
    <row r="4729" spans="1:23" x14ac:dyDescent="0.25">
      <c r="A4729" s="10">
        <v>44498</v>
      </c>
      <c r="B4729">
        <v>3312</v>
      </c>
      <c r="C4729" t="s">
        <v>197</v>
      </c>
      <c r="D4729">
        <v>6</v>
      </c>
      <c r="E4729">
        <v>5</v>
      </c>
      <c r="F4729">
        <v>1</v>
      </c>
      <c r="G4729">
        <v>4</v>
      </c>
      <c r="H4729">
        <v>94</v>
      </c>
      <c r="J4729">
        <v>100</v>
      </c>
      <c r="K4729">
        <v>93</v>
      </c>
      <c r="L4729">
        <v>95</v>
      </c>
      <c r="M4729">
        <v>91</v>
      </c>
      <c r="N4729">
        <v>90</v>
      </c>
      <c r="O4729">
        <v>90</v>
      </c>
      <c r="P4729">
        <v>90</v>
      </c>
      <c r="Q4729">
        <v>91</v>
      </c>
      <c r="R4729">
        <v>89</v>
      </c>
      <c r="T4729" s="34">
        <f>_xlfn.XLOOKUP(B4729,Demog!$A$2:$A$219,Demog!$P$2:$P$219,,,2)</f>
        <v>34244</v>
      </c>
      <c r="U4729" s="34">
        <f t="shared" si="73"/>
        <v>14</v>
      </c>
      <c r="V4729" s="13">
        <f>IF(OR(Table1[[#This Row],[7d_positivity_public]]=0,ISBLANK(Table1[[#This Row],[7d_positivity_public]])),"",(Table1[[#This Row],[7d_positivity_public]]-Table1[[#This Row],[7d_positivity_all]])/Table1[[#This Row],[7d_positivity_public]])</f>
        <v>0.5</v>
      </c>
      <c r="W4729">
        <v>2</v>
      </c>
    </row>
    <row r="4730" spans="1:23" x14ac:dyDescent="0.25">
      <c r="A4730" s="10">
        <v>44498</v>
      </c>
      <c r="B4730">
        <v>3313</v>
      </c>
      <c r="C4730" t="s">
        <v>198</v>
      </c>
      <c r="D4730">
        <v>4</v>
      </c>
      <c r="E4730">
        <v>9</v>
      </c>
      <c r="F4730">
        <v>-5</v>
      </c>
      <c r="G4730">
        <v>2</v>
      </c>
      <c r="H4730">
        <v>95</v>
      </c>
      <c r="J4730">
        <v>95</v>
      </c>
      <c r="K4730">
        <v>95</v>
      </c>
      <c r="L4730">
        <v>95</v>
      </c>
      <c r="M4730">
        <v>94</v>
      </c>
      <c r="N4730">
        <v>92</v>
      </c>
      <c r="O4730">
        <v>92</v>
      </c>
      <c r="P4730">
        <v>92</v>
      </c>
      <c r="Q4730">
        <v>91</v>
      </c>
      <c r="R4730">
        <v>93</v>
      </c>
      <c r="T4730" s="34">
        <f>_xlfn.XLOOKUP(B4730,Demog!$A$2:$A$219,Demog!$P$2:$P$219,,,2)</f>
        <v>29808</v>
      </c>
      <c r="U4730" s="34">
        <f t="shared" si="73"/>
        <v>8</v>
      </c>
      <c r="V4730" s="13">
        <f>IF(OR(Table1[[#This Row],[7d_positivity_public]]=0,ISBLANK(Table1[[#This Row],[7d_positivity_public]])),"",(Table1[[#This Row],[7d_positivity_public]]-Table1[[#This Row],[7d_positivity_all]])/Table1[[#This Row],[7d_positivity_public]])</f>
        <v>0.5</v>
      </c>
      <c r="W4730">
        <v>1</v>
      </c>
    </row>
    <row r="4731" spans="1:23" x14ac:dyDescent="0.25">
      <c r="A4731" s="10">
        <v>44498</v>
      </c>
      <c r="B4731">
        <v>3314</v>
      </c>
      <c r="C4731" t="s">
        <v>199</v>
      </c>
      <c r="D4731">
        <v>0</v>
      </c>
      <c r="E4731">
        <v>4</v>
      </c>
      <c r="F4731">
        <v>-4</v>
      </c>
      <c r="G4731">
        <v>0</v>
      </c>
      <c r="H4731">
        <v>94</v>
      </c>
      <c r="J4731">
        <v>93</v>
      </c>
      <c r="K4731">
        <v>94</v>
      </c>
      <c r="L4731">
        <v>93</v>
      </c>
      <c r="M4731">
        <v>95</v>
      </c>
      <c r="N4731">
        <v>91</v>
      </c>
      <c r="O4731">
        <v>89</v>
      </c>
      <c r="P4731">
        <v>91</v>
      </c>
      <c r="Q4731">
        <v>89</v>
      </c>
      <c r="R4731">
        <v>93</v>
      </c>
      <c r="T4731" s="34">
        <f>_xlfn.XLOOKUP(B4731,Demog!$A$2:$A$219,Demog!$P$2:$P$219,,,2)</f>
        <v>29271</v>
      </c>
      <c r="U4731" s="34">
        <f t="shared" si="73"/>
        <v>0</v>
      </c>
      <c r="V4731" s="13" t="str">
        <f>IF(OR(Table1[[#This Row],[7d_positivity_public]]=0,ISBLANK(Table1[[#This Row],[7d_positivity_public]])),"",(Table1[[#This Row],[7d_positivity_public]]-Table1[[#This Row],[7d_positivity_all]])/Table1[[#This Row],[7d_positivity_public]])</f>
        <v/>
      </c>
      <c r="W4731">
        <v>0</v>
      </c>
    </row>
    <row r="4732" spans="1:23" x14ac:dyDescent="0.25">
      <c r="A4732" s="10">
        <v>44498</v>
      </c>
      <c r="B4732">
        <v>3315</v>
      </c>
      <c r="C4732" t="s">
        <v>200</v>
      </c>
      <c r="D4732">
        <v>11</v>
      </c>
      <c r="E4732">
        <v>4</v>
      </c>
      <c r="F4732">
        <v>7</v>
      </c>
      <c r="G4732">
        <v>6</v>
      </c>
      <c r="H4732">
        <v>96</v>
      </c>
      <c r="J4732">
        <v>96</v>
      </c>
      <c r="K4732">
        <v>96</v>
      </c>
      <c r="L4732">
        <v>97</v>
      </c>
      <c r="M4732">
        <v>94</v>
      </c>
      <c r="N4732">
        <v>92</v>
      </c>
      <c r="O4732">
        <v>92</v>
      </c>
      <c r="P4732">
        <v>92</v>
      </c>
      <c r="Q4732">
        <v>93</v>
      </c>
      <c r="R4732">
        <v>92</v>
      </c>
      <c r="T4732" s="34">
        <f>_xlfn.XLOOKUP(B4732,Demog!$A$2:$A$219,Demog!$P$2:$P$219,,,2)</f>
        <v>28839</v>
      </c>
      <c r="U4732" s="34">
        <f t="shared" si="73"/>
        <v>22</v>
      </c>
      <c r="V4732" s="13">
        <f>IF(OR(Table1[[#This Row],[7d_positivity_public]]=0,ISBLANK(Table1[[#This Row],[7d_positivity_public]])),"",(Table1[[#This Row],[7d_positivity_public]]-Table1[[#This Row],[7d_positivity_all]])/Table1[[#This Row],[7d_positivity_public]])</f>
        <v>0.5</v>
      </c>
      <c r="W4732">
        <v>3</v>
      </c>
    </row>
    <row r="4733" spans="1:23" x14ac:dyDescent="0.25">
      <c r="A4733" s="10">
        <v>44498</v>
      </c>
      <c r="B4733">
        <v>3321</v>
      </c>
      <c r="C4733" t="s">
        <v>201</v>
      </c>
      <c r="D4733">
        <v>1</v>
      </c>
      <c r="E4733">
        <v>13</v>
      </c>
      <c r="F4733">
        <v>-12</v>
      </c>
      <c r="G4733">
        <v>2</v>
      </c>
      <c r="H4733">
        <v>92</v>
      </c>
      <c r="J4733">
        <v>94</v>
      </c>
      <c r="K4733">
        <v>91</v>
      </c>
      <c r="L4733">
        <v>91</v>
      </c>
      <c r="M4733">
        <v>92</v>
      </c>
      <c r="N4733">
        <v>88</v>
      </c>
      <c r="O4733">
        <v>88</v>
      </c>
      <c r="P4733">
        <v>88</v>
      </c>
      <c r="Q4733">
        <v>85</v>
      </c>
      <c r="R4733">
        <v>89</v>
      </c>
      <c r="T4733" s="34">
        <f>_xlfn.XLOOKUP(B4733,Demog!$A$2:$A$219,Demog!$P$2:$P$219,,,2)</f>
        <v>19412</v>
      </c>
      <c r="U4733" s="34">
        <f t="shared" si="73"/>
        <v>1</v>
      </c>
      <c r="V4733" s="13">
        <f>IF(OR(Table1[[#This Row],[7d_positivity_public]]=0,ISBLANK(Table1[[#This Row],[7d_positivity_public]])),"",(Table1[[#This Row],[7d_positivity_public]]-Table1[[#This Row],[7d_positivity_all]])/Table1[[#This Row],[7d_positivity_public]])</f>
        <v>0.5</v>
      </c>
      <c r="W4733">
        <v>1</v>
      </c>
    </row>
    <row r="4734" spans="1:23" x14ac:dyDescent="0.25">
      <c r="A4734" s="10">
        <v>44498</v>
      </c>
      <c r="B4734">
        <v>3322</v>
      </c>
      <c r="C4734" t="s">
        <v>202</v>
      </c>
      <c r="D4734">
        <v>4</v>
      </c>
      <c r="E4734">
        <v>4</v>
      </c>
      <c r="F4734">
        <v>0</v>
      </c>
      <c r="G4734">
        <v>2</v>
      </c>
      <c r="H4734">
        <v>89</v>
      </c>
      <c r="J4734">
        <v>92</v>
      </c>
      <c r="K4734">
        <v>89</v>
      </c>
      <c r="L4734">
        <v>87</v>
      </c>
      <c r="M4734">
        <v>91</v>
      </c>
      <c r="N4734">
        <v>86</v>
      </c>
      <c r="O4734">
        <v>87</v>
      </c>
      <c r="P4734">
        <v>86</v>
      </c>
      <c r="Q4734">
        <v>82</v>
      </c>
      <c r="R4734">
        <v>88</v>
      </c>
      <c r="T4734" s="34">
        <f>_xlfn.XLOOKUP(B4734,Demog!$A$2:$A$219,Demog!$P$2:$P$219,,,2)</f>
        <v>25992</v>
      </c>
      <c r="U4734" s="34">
        <f t="shared" si="73"/>
        <v>7</v>
      </c>
      <c r="V4734" s="13">
        <f>IF(OR(Table1[[#This Row],[7d_positivity_public]]=0,ISBLANK(Table1[[#This Row],[7d_positivity_public]])),"",(Table1[[#This Row],[7d_positivity_public]]-Table1[[#This Row],[7d_positivity_all]])/Table1[[#This Row],[7d_positivity_public]])</f>
        <v>0.5</v>
      </c>
      <c r="W4734">
        <v>1</v>
      </c>
    </row>
    <row r="4735" spans="1:23" x14ac:dyDescent="0.25">
      <c r="A4735" s="10">
        <v>44498</v>
      </c>
      <c r="B4735">
        <v>3323</v>
      </c>
      <c r="C4735" t="s">
        <v>203</v>
      </c>
      <c r="D4735">
        <v>5</v>
      </c>
      <c r="E4735">
        <v>0</v>
      </c>
      <c r="F4735">
        <v>5</v>
      </c>
      <c r="G4735">
        <v>5</v>
      </c>
      <c r="H4735">
        <v>90</v>
      </c>
      <c r="J4735">
        <v>86</v>
      </c>
      <c r="K4735">
        <v>90</v>
      </c>
      <c r="L4735">
        <v>89</v>
      </c>
      <c r="M4735">
        <v>92</v>
      </c>
      <c r="N4735">
        <v>87</v>
      </c>
      <c r="O4735">
        <v>81</v>
      </c>
      <c r="P4735">
        <v>87</v>
      </c>
      <c r="Q4735">
        <v>84</v>
      </c>
      <c r="R4735">
        <v>90</v>
      </c>
      <c r="T4735" s="34">
        <f>_xlfn.XLOOKUP(B4735,Demog!$A$2:$A$219,Demog!$P$2:$P$219,,,2)</f>
        <v>5086</v>
      </c>
      <c r="U4735" s="34">
        <f t="shared" si="73"/>
        <v>2</v>
      </c>
      <c r="V4735" s="13">
        <f>IF(OR(Table1[[#This Row],[7d_positivity_public]]=0,ISBLANK(Table1[[#This Row],[7d_positivity_public]])),"",(Table1[[#This Row],[7d_positivity_public]]-Table1[[#This Row],[7d_positivity_all]])/Table1[[#This Row],[7d_positivity_public]])</f>
        <v>0.4</v>
      </c>
      <c r="W4735">
        <v>3</v>
      </c>
    </row>
    <row r="4736" spans="1:23" x14ac:dyDescent="0.25">
      <c r="A4736" s="10">
        <v>44498</v>
      </c>
      <c r="B4736">
        <v>4111</v>
      </c>
      <c r="C4736" t="s">
        <v>204</v>
      </c>
      <c r="D4736">
        <v>2</v>
      </c>
      <c r="E4736">
        <v>7</v>
      </c>
      <c r="F4736">
        <v>-5</v>
      </c>
      <c r="G4736">
        <v>3</v>
      </c>
      <c r="H4736">
        <v>95</v>
      </c>
      <c r="J4736">
        <v>91</v>
      </c>
      <c r="K4736">
        <v>95</v>
      </c>
      <c r="L4736">
        <v>96</v>
      </c>
      <c r="M4736">
        <v>92</v>
      </c>
      <c r="N4736">
        <v>89</v>
      </c>
      <c r="O4736">
        <v>82</v>
      </c>
      <c r="P4736">
        <v>89</v>
      </c>
      <c r="Q4736">
        <v>90</v>
      </c>
      <c r="R4736">
        <v>88</v>
      </c>
      <c r="T4736" s="34">
        <f>_xlfn.XLOOKUP(B4736,Demog!$A$2:$A$219,Demog!$P$2:$P$219,,,2)</f>
        <v>31290</v>
      </c>
      <c r="U4736" s="34">
        <f t="shared" si="73"/>
        <v>4</v>
      </c>
      <c r="V4736" s="13">
        <f>IF(OR(Table1[[#This Row],[7d_positivity_public]]=0,ISBLANK(Table1[[#This Row],[7d_positivity_public]])),"",(Table1[[#This Row],[7d_positivity_public]]-Table1[[#This Row],[7d_positivity_all]])/Table1[[#This Row],[7d_positivity_public]])</f>
        <v>0.33333333333333331</v>
      </c>
      <c r="W4736">
        <v>2</v>
      </c>
    </row>
    <row r="4737" spans="1:23" x14ac:dyDescent="0.25">
      <c r="A4737" s="10">
        <v>44498</v>
      </c>
      <c r="B4737">
        <v>4112</v>
      </c>
      <c r="C4737" t="s">
        <v>205</v>
      </c>
      <c r="D4737">
        <v>2</v>
      </c>
      <c r="E4737">
        <v>2</v>
      </c>
      <c r="F4737">
        <v>0</v>
      </c>
      <c r="G4737">
        <v>3</v>
      </c>
      <c r="H4737">
        <v>95</v>
      </c>
      <c r="J4737">
        <v>93</v>
      </c>
      <c r="K4737">
        <v>95</v>
      </c>
      <c r="L4737">
        <v>96</v>
      </c>
      <c r="M4737">
        <v>95</v>
      </c>
      <c r="N4737">
        <v>92</v>
      </c>
      <c r="O4737">
        <v>87</v>
      </c>
      <c r="P4737">
        <v>92</v>
      </c>
      <c r="Q4737">
        <v>91</v>
      </c>
      <c r="R4737">
        <v>92</v>
      </c>
      <c r="T4737" s="34">
        <f>_xlfn.XLOOKUP(B4737,Demog!$A$2:$A$219,Demog!$P$2:$P$219,,,2)</f>
        <v>32057</v>
      </c>
      <c r="U4737" s="34">
        <f t="shared" si="73"/>
        <v>4</v>
      </c>
      <c r="V4737" s="13">
        <f>IF(OR(Table1[[#This Row],[7d_positivity_public]]=0,ISBLANK(Table1[[#This Row],[7d_positivity_public]])),"",(Table1[[#This Row],[7d_positivity_public]]-Table1[[#This Row],[7d_positivity_all]])/Table1[[#This Row],[7d_positivity_public]])</f>
        <v>0.33333333333333331</v>
      </c>
      <c r="W4737">
        <v>2</v>
      </c>
    </row>
    <row r="4738" spans="1:23" x14ac:dyDescent="0.25">
      <c r="A4738" s="10">
        <v>44498</v>
      </c>
      <c r="B4738">
        <v>4113</v>
      </c>
      <c r="C4738" t="s">
        <v>206</v>
      </c>
      <c r="D4738">
        <v>8</v>
      </c>
      <c r="E4738">
        <v>7</v>
      </c>
      <c r="F4738">
        <v>1</v>
      </c>
      <c r="G4738">
        <v>8</v>
      </c>
      <c r="H4738">
        <v>95</v>
      </c>
      <c r="J4738">
        <v>90</v>
      </c>
      <c r="K4738">
        <v>95</v>
      </c>
      <c r="L4738">
        <v>97</v>
      </c>
      <c r="M4738">
        <v>93</v>
      </c>
      <c r="N4738">
        <v>91</v>
      </c>
      <c r="O4738">
        <v>83</v>
      </c>
      <c r="P4738">
        <v>91</v>
      </c>
      <c r="Q4738">
        <v>92</v>
      </c>
      <c r="R4738">
        <v>90</v>
      </c>
      <c r="T4738" s="34">
        <f>_xlfn.XLOOKUP(B4738,Demog!$A$2:$A$219,Demog!$P$2:$P$219,,,2)</f>
        <v>22445</v>
      </c>
      <c r="U4738" s="34">
        <f t="shared" ref="U4738:U4801" si="74">ROUND(T4738*D4738/100000*7,0)</f>
        <v>13</v>
      </c>
      <c r="V4738" s="13">
        <f>IF(OR(Table1[[#This Row],[7d_positivity_public]]=0,ISBLANK(Table1[[#This Row],[7d_positivity_public]])),"",(Table1[[#This Row],[7d_positivity_public]]-Table1[[#This Row],[7d_positivity_all]])/Table1[[#This Row],[7d_positivity_public]])</f>
        <v>0.25</v>
      </c>
      <c r="W4738">
        <v>6</v>
      </c>
    </row>
    <row r="4739" spans="1:23" x14ac:dyDescent="0.25">
      <c r="A4739" s="10">
        <v>44498</v>
      </c>
      <c r="B4739">
        <v>4114</v>
      </c>
      <c r="C4739" t="s">
        <v>207</v>
      </c>
      <c r="D4739">
        <v>2</v>
      </c>
      <c r="E4739">
        <v>2</v>
      </c>
      <c r="F4739">
        <v>0</v>
      </c>
      <c r="G4739">
        <v>2</v>
      </c>
      <c r="H4739">
        <v>97</v>
      </c>
      <c r="J4739">
        <v>100</v>
      </c>
      <c r="K4739">
        <v>97</v>
      </c>
      <c r="L4739">
        <v>96</v>
      </c>
      <c r="M4739">
        <v>97</v>
      </c>
      <c r="N4739">
        <v>94</v>
      </c>
      <c r="O4739">
        <v>97</v>
      </c>
      <c r="P4739">
        <v>94</v>
      </c>
      <c r="Q4739">
        <v>92</v>
      </c>
      <c r="R4739">
        <v>95</v>
      </c>
      <c r="T4739" s="34">
        <f>_xlfn.XLOOKUP(B4739,Demog!$A$2:$A$219,Demog!$P$2:$P$219,,,2)</f>
        <v>18094</v>
      </c>
      <c r="U4739" s="34">
        <f t="shared" si="74"/>
        <v>3</v>
      </c>
      <c r="V4739" s="13">
        <f>IF(OR(Table1[[#This Row],[7d_positivity_public]]=0,ISBLANK(Table1[[#This Row],[7d_positivity_public]])),"",(Table1[[#This Row],[7d_positivity_public]]-Table1[[#This Row],[7d_positivity_all]])/Table1[[#This Row],[7d_positivity_public]])</f>
        <v>0.5</v>
      </c>
      <c r="W4739">
        <v>1</v>
      </c>
    </row>
    <row r="4740" spans="1:23" x14ac:dyDescent="0.25">
      <c r="A4740" s="10">
        <v>44498</v>
      </c>
      <c r="B4740">
        <v>4115</v>
      </c>
      <c r="C4740" t="s">
        <v>208</v>
      </c>
      <c r="D4740">
        <v>3</v>
      </c>
      <c r="E4740">
        <v>5</v>
      </c>
      <c r="F4740">
        <v>-2</v>
      </c>
      <c r="G4740">
        <v>4</v>
      </c>
      <c r="H4740">
        <v>99</v>
      </c>
      <c r="J4740">
        <v>100</v>
      </c>
      <c r="K4740">
        <v>99</v>
      </c>
      <c r="L4740">
        <v>100</v>
      </c>
      <c r="M4740">
        <v>96</v>
      </c>
      <c r="N4740">
        <v>95</v>
      </c>
      <c r="O4740">
        <v>94</v>
      </c>
      <c r="P4740">
        <v>95</v>
      </c>
      <c r="Q4740">
        <v>96</v>
      </c>
      <c r="R4740">
        <v>94</v>
      </c>
      <c r="T4740" s="34">
        <f>_xlfn.XLOOKUP(B4740,Demog!$A$2:$A$219,Demog!$P$2:$P$219,,,2)</f>
        <v>38257</v>
      </c>
      <c r="U4740" s="34">
        <f t="shared" si="74"/>
        <v>8</v>
      </c>
      <c r="V4740" s="13">
        <f>IF(OR(Table1[[#This Row],[7d_positivity_public]]=0,ISBLANK(Table1[[#This Row],[7d_positivity_public]])),"",(Table1[[#This Row],[7d_positivity_public]]-Table1[[#This Row],[7d_positivity_all]])/Table1[[#This Row],[7d_positivity_public]])</f>
        <v>0.25</v>
      </c>
      <c r="W4740">
        <v>3</v>
      </c>
    </row>
    <row r="4741" spans="1:23" x14ac:dyDescent="0.25">
      <c r="A4741" s="10">
        <v>44498</v>
      </c>
      <c r="B4741">
        <v>4116</v>
      </c>
      <c r="C4741" t="s">
        <v>209</v>
      </c>
      <c r="D4741">
        <v>2</v>
      </c>
      <c r="E4741">
        <v>7</v>
      </c>
      <c r="F4741">
        <v>-5</v>
      </c>
      <c r="G4741">
        <v>2</v>
      </c>
      <c r="H4741">
        <v>95</v>
      </c>
      <c r="J4741">
        <v>97</v>
      </c>
      <c r="K4741">
        <v>95</v>
      </c>
      <c r="L4741">
        <v>96</v>
      </c>
      <c r="M4741">
        <v>94</v>
      </c>
      <c r="N4741">
        <v>92</v>
      </c>
      <c r="O4741">
        <v>91</v>
      </c>
      <c r="P4741">
        <v>92</v>
      </c>
      <c r="Q4741">
        <v>91</v>
      </c>
      <c r="R4741">
        <v>92</v>
      </c>
      <c r="T4741" s="34">
        <f>_xlfn.XLOOKUP(B4741,Demog!$A$2:$A$219,Demog!$P$2:$P$219,,,2)</f>
        <v>24167</v>
      </c>
      <c r="U4741" s="34">
        <f t="shared" si="74"/>
        <v>3</v>
      </c>
      <c r="V4741" s="13">
        <f>IF(OR(Table1[[#This Row],[7d_positivity_public]]=0,ISBLANK(Table1[[#This Row],[7d_positivity_public]])),"",(Table1[[#This Row],[7d_positivity_public]]-Table1[[#This Row],[7d_positivity_all]])/Table1[[#This Row],[7d_positivity_public]])</f>
        <v>0</v>
      </c>
      <c r="W4741">
        <v>2</v>
      </c>
    </row>
    <row r="4742" spans="1:23" x14ac:dyDescent="0.25">
      <c r="A4742" s="10">
        <v>44498</v>
      </c>
      <c r="B4742">
        <v>4117</v>
      </c>
      <c r="C4742" t="s">
        <v>210</v>
      </c>
      <c r="D4742">
        <v>5</v>
      </c>
      <c r="E4742">
        <v>9</v>
      </c>
      <c r="F4742">
        <v>-4</v>
      </c>
      <c r="G4742">
        <v>5</v>
      </c>
      <c r="H4742">
        <v>94</v>
      </c>
      <c r="J4742">
        <v>91</v>
      </c>
      <c r="K4742">
        <v>94</v>
      </c>
      <c r="L4742">
        <v>94</v>
      </c>
      <c r="M4742">
        <v>94</v>
      </c>
      <c r="N4742">
        <v>90</v>
      </c>
      <c r="O4742">
        <v>86</v>
      </c>
      <c r="P4742">
        <v>90</v>
      </c>
      <c r="Q4742">
        <v>88</v>
      </c>
      <c r="R4742">
        <v>92</v>
      </c>
      <c r="T4742" s="34">
        <f>_xlfn.XLOOKUP(B4742,Demog!$A$2:$A$219,Demog!$P$2:$P$219,,,2)</f>
        <v>29704</v>
      </c>
      <c r="U4742" s="34">
        <f t="shared" si="74"/>
        <v>10</v>
      </c>
      <c r="V4742" s="13">
        <f>IF(OR(Table1[[#This Row],[7d_positivity_public]]=0,ISBLANK(Table1[[#This Row],[7d_positivity_public]])),"",(Table1[[#This Row],[7d_positivity_public]]-Table1[[#This Row],[7d_positivity_all]])/Table1[[#This Row],[7d_positivity_public]])</f>
        <v>0.2</v>
      </c>
      <c r="W4742">
        <v>4</v>
      </c>
    </row>
    <row r="4743" spans="1:23" x14ac:dyDescent="0.25">
      <c r="A4743" s="10">
        <v>44498</v>
      </c>
      <c r="B4743">
        <v>4118</v>
      </c>
      <c r="C4743" t="s">
        <v>211</v>
      </c>
      <c r="D4743">
        <v>7</v>
      </c>
      <c r="E4743">
        <v>2</v>
      </c>
      <c r="F4743">
        <v>5</v>
      </c>
      <c r="G4743">
        <v>5</v>
      </c>
      <c r="H4743">
        <v>93</v>
      </c>
      <c r="J4743">
        <v>92</v>
      </c>
      <c r="K4743">
        <v>93</v>
      </c>
      <c r="L4743">
        <v>93</v>
      </c>
      <c r="M4743">
        <v>94</v>
      </c>
      <c r="N4743">
        <v>89</v>
      </c>
      <c r="O4743">
        <v>85</v>
      </c>
      <c r="P4743">
        <v>90</v>
      </c>
      <c r="Q4743">
        <v>87</v>
      </c>
      <c r="R4743">
        <v>92</v>
      </c>
      <c r="T4743" s="34">
        <f>_xlfn.XLOOKUP(B4743,Demog!$A$2:$A$219,Demog!$P$2:$P$219,,,2)</f>
        <v>10408</v>
      </c>
      <c r="U4743" s="34">
        <f t="shared" si="74"/>
        <v>5</v>
      </c>
      <c r="V4743" s="13">
        <f>IF(OR(Table1[[#This Row],[7d_positivity_public]]=0,ISBLANK(Table1[[#This Row],[7d_positivity_public]])),"",(Table1[[#This Row],[7d_positivity_public]]-Table1[[#This Row],[7d_positivity_all]])/Table1[[#This Row],[7d_positivity_public]])</f>
        <v>0.4</v>
      </c>
      <c r="W4743">
        <v>3</v>
      </c>
    </row>
    <row r="4744" spans="1:23" x14ac:dyDescent="0.25">
      <c r="A4744" s="10">
        <v>44498</v>
      </c>
      <c r="B4744">
        <v>4119</v>
      </c>
      <c r="C4744" t="s">
        <v>212</v>
      </c>
      <c r="D4744">
        <v>3</v>
      </c>
      <c r="E4744">
        <v>9</v>
      </c>
      <c r="F4744">
        <v>-6</v>
      </c>
      <c r="G4744">
        <v>3</v>
      </c>
      <c r="H4744">
        <v>91</v>
      </c>
      <c r="J4744">
        <v>88</v>
      </c>
      <c r="K4744">
        <v>92</v>
      </c>
      <c r="L4744">
        <v>91</v>
      </c>
      <c r="M4744">
        <v>93</v>
      </c>
      <c r="N4744">
        <v>87</v>
      </c>
      <c r="O4744">
        <v>80</v>
      </c>
      <c r="P4744">
        <v>87</v>
      </c>
      <c r="Q4744">
        <v>85</v>
      </c>
      <c r="R4744">
        <v>90</v>
      </c>
      <c r="T4744" s="34">
        <f>_xlfn.XLOOKUP(B4744,Demog!$A$2:$A$219,Demog!$P$2:$P$219,,,2)</f>
        <v>19497</v>
      </c>
      <c r="U4744" s="34">
        <f t="shared" si="74"/>
        <v>4</v>
      </c>
      <c r="V4744" s="13">
        <f>IF(OR(Table1[[#This Row],[7d_positivity_public]]=0,ISBLANK(Table1[[#This Row],[7d_positivity_public]])),"",(Table1[[#This Row],[7d_positivity_public]]-Table1[[#This Row],[7d_positivity_all]])/Table1[[#This Row],[7d_positivity_public]])</f>
        <v>0.33333333333333331</v>
      </c>
      <c r="W4744">
        <v>2</v>
      </c>
    </row>
    <row r="4745" spans="1:23" x14ac:dyDescent="0.25">
      <c r="A4745" s="10">
        <v>44498</v>
      </c>
      <c r="B4745">
        <v>4121</v>
      </c>
      <c r="C4745" t="s">
        <v>213</v>
      </c>
      <c r="D4745">
        <v>1</v>
      </c>
      <c r="E4745">
        <v>4</v>
      </c>
      <c r="F4745">
        <v>-3</v>
      </c>
      <c r="G4745">
        <v>1</v>
      </c>
      <c r="H4745">
        <v>92</v>
      </c>
      <c r="J4745">
        <v>89</v>
      </c>
      <c r="K4745">
        <v>92</v>
      </c>
      <c r="L4745">
        <v>90</v>
      </c>
      <c r="M4745">
        <v>94</v>
      </c>
      <c r="N4745">
        <v>88</v>
      </c>
      <c r="O4745">
        <v>82</v>
      </c>
      <c r="P4745">
        <v>88</v>
      </c>
      <c r="Q4745">
        <v>84</v>
      </c>
      <c r="R4745">
        <v>92</v>
      </c>
      <c r="T4745" s="34">
        <f>_xlfn.XLOOKUP(B4745,Demog!$A$2:$A$219,Demog!$P$2:$P$219,,,2)</f>
        <v>16859</v>
      </c>
      <c r="U4745" s="34">
        <f t="shared" si="74"/>
        <v>1</v>
      </c>
      <c r="V4745" s="13">
        <f>IF(OR(Table1[[#This Row],[7d_positivity_public]]=0,ISBLANK(Table1[[#This Row],[7d_positivity_public]])),"",(Table1[[#This Row],[7d_positivity_public]]-Table1[[#This Row],[7d_positivity_all]])/Table1[[#This Row],[7d_positivity_public]])</f>
        <v>0</v>
      </c>
      <c r="W4745">
        <v>1</v>
      </c>
    </row>
    <row r="4746" spans="1:23" x14ac:dyDescent="0.25">
      <c r="A4746" s="10">
        <v>44498</v>
      </c>
      <c r="B4746">
        <v>4122</v>
      </c>
      <c r="C4746" t="s">
        <v>214</v>
      </c>
      <c r="D4746">
        <v>3</v>
      </c>
      <c r="E4746">
        <v>0</v>
      </c>
      <c r="F4746">
        <v>3</v>
      </c>
      <c r="G4746">
        <v>3</v>
      </c>
      <c r="H4746">
        <v>92</v>
      </c>
      <c r="J4746">
        <v>100</v>
      </c>
      <c r="K4746">
        <v>92</v>
      </c>
      <c r="L4746">
        <v>89</v>
      </c>
      <c r="M4746">
        <v>94</v>
      </c>
      <c r="N4746">
        <v>87</v>
      </c>
      <c r="O4746">
        <v>94</v>
      </c>
      <c r="P4746">
        <v>87</v>
      </c>
      <c r="Q4746">
        <v>80</v>
      </c>
      <c r="R4746">
        <v>91</v>
      </c>
      <c r="T4746" s="34">
        <f>_xlfn.XLOOKUP(B4746,Demog!$A$2:$A$219,Demog!$P$2:$P$219,,,2)</f>
        <v>4837</v>
      </c>
      <c r="U4746" s="34">
        <f t="shared" si="74"/>
        <v>1</v>
      </c>
      <c r="V4746" s="13">
        <f>IF(OR(Table1[[#This Row],[7d_positivity_public]]=0,ISBLANK(Table1[[#This Row],[7d_positivity_public]])),"",(Table1[[#This Row],[7d_positivity_public]]-Table1[[#This Row],[7d_positivity_all]])/Table1[[#This Row],[7d_positivity_public]])</f>
        <v>0.33333333333333331</v>
      </c>
      <c r="W4746">
        <v>2</v>
      </c>
    </row>
    <row r="4747" spans="1:23" x14ac:dyDescent="0.25">
      <c r="A4747" s="10">
        <v>44498</v>
      </c>
      <c r="B4747">
        <v>4123</v>
      </c>
      <c r="C4747" t="s">
        <v>215</v>
      </c>
      <c r="D4747">
        <v>3</v>
      </c>
      <c r="E4747">
        <v>5</v>
      </c>
      <c r="F4747">
        <v>-2</v>
      </c>
      <c r="G4747">
        <v>3</v>
      </c>
      <c r="H4747">
        <v>94</v>
      </c>
      <c r="J4747">
        <v>92</v>
      </c>
      <c r="K4747">
        <v>94</v>
      </c>
      <c r="L4747">
        <v>93</v>
      </c>
      <c r="M4747">
        <v>95</v>
      </c>
      <c r="N4747">
        <v>89</v>
      </c>
      <c r="O4747">
        <v>85</v>
      </c>
      <c r="P4747">
        <v>89</v>
      </c>
      <c r="Q4747">
        <v>87</v>
      </c>
      <c r="R4747">
        <v>92</v>
      </c>
      <c r="T4747" s="34">
        <f>_xlfn.XLOOKUP(B4747,Demog!$A$2:$A$219,Demog!$P$2:$P$219,,,2)</f>
        <v>37985</v>
      </c>
      <c r="U4747" s="34">
        <f t="shared" si="74"/>
        <v>8</v>
      </c>
      <c r="V4747" s="13">
        <f>IF(OR(Table1[[#This Row],[7d_positivity_public]]=0,ISBLANK(Table1[[#This Row],[7d_positivity_public]])),"",(Table1[[#This Row],[7d_positivity_public]]-Table1[[#This Row],[7d_positivity_all]])/Table1[[#This Row],[7d_positivity_public]])</f>
        <v>0.33333333333333331</v>
      </c>
      <c r="W4747">
        <v>2</v>
      </c>
    </row>
    <row r="4748" spans="1:23" x14ac:dyDescent="0.25">
      <c r="A4748" s="10">
        <v>44498</v>
      </c>
      <c r="B4748">
        <v>4124</v>
      </c>
      <c r="C4748" t="s">
        <v>216</v>
      </c>
      <c r="D4748">
        <v>3</v>
      </c>
      <c r="E4748">
        <v>7</v>
      </c>
      <c r="F4748">
        <v>-4</v>
      </c>
      <c r="G4748">
        <v>5</v>
      </c>
      <c r="H4748">
        <v>88</v>
      </c>
      <c r="J4748">
        <v>86</v>
      </c>
      <c r="K4748">
        <v>88</v>
      </c>
      <c r="L4748">
        <v>84</v>
      </c>
      <c r="M4748">
        <v>92</v>
      </c>
      <c r="N4748">
        <v>83</v>
      </c>
      <c r="O4748">
        <v>77</v>
      </c>
      <c r="P4748">
        <v>84</v>
      </c>
      <c r="Q4748">
        <v>77</v>
      </c>
      <c r="R4748">
        <v>89</v>
      </c>
      <c r="T4748" s="34">
        <f>_xlfn.XLOOKUP(B4748,Demog!$A$2:$A$219,Demog!$P$2:$P$219,,,2)</f>
        <v>14894</v>
      </c>
      <c r="U4748" s="34">
        <f t="shared" si="74"/>
        <v>3</v>
      </c>
      <c r="V4748" s="13">
        <f>IF(OR(Table1[[#This Row],[7d_positivity_public]]=0,ISBLANK(Table1[[#This Row],[7d_positivity_public]])),"",(Table1[[#This Row],[7d_positivity_public]]-Table1[[#This Row],[7d_positivity_all]])/Table1[[#This Row],[7d_positivity_public]])</f>
        <v>0.2</v>
      </c>
      <c r="W4748">
        <v>4</v>
      </c>
    </row>
    <row r="4749" spans="1:23" x14ac:dyDescent="0.25">
      <c r="A4749" s="10">
        <v>44498</v>
      </c>
      <c r="B4749">
        <v>4125</v>
      </c>
      <c r="C4749" t="s">
        <v>217</v>
      </c>
      <c r="D4749">
        <v>0</v>
      </c>
      <c r="E4749">
        <v>0</v>
      </c>
      <c r="F4749">
        <v>0</v>
      </c>
      <c r="G4749">
        <v>0</v>
      </c>
      <c r="H4749">
        <v>83</v>
      </c>
      <c r="J4749">
        <v>80</v>
      </c>
      <c r="K4749">
        <v>83</v>
      </c>
      <c r="L4749">
        <v>77</v>
      </c>
      <c r="M4749">
        <v>88</v>
      </c>
      <c r="N4749">
        <v>78</v>
      </c>
      <c r="O4749">
        <v>70</v>
      </c>
      <c r="P4749">
        <v>79</v>
      </c>
      <c r="Q4749">
        <v>69</v>
      </c>
      <c r="R4749">
        <v>86</v>
      </c>
      <c r="T4749" s="34">
        <f>_xlfn.XLOOKUP(B4749,Demog!$A$2:$A$219,Demog!$P$2:$P$219,,,2)</f>
        <v>2885</v>
      </c>
      <c r="U4749" s="34">
        <f t="shared" si="74"/>
        <v>0</v>
      </c>
      <c r="V4749" s="13" t="str">
        <f>IF(OR(Table1[[#This Row],[7d_positivity_public]]=0,ISBLANK(Table1[[#This Row],[7d_positivity_public]])),"",(Table1[[#This Row],[7d_positivity_public]]-Table1[[#This Row],[7d_positivity_all]])/Table1[[#This Row],[7d_positivity_public]])</f>
        <v/>
      </c>
      <c r="W4749">
        <v>0</v>
      </c>
    </row>
    <row r="4750" spans="1:23" x14ac:dyDescent="0.25">
      <c r="A4750" s="10">
        <v>44498</v>
      </c>
      <c r="B4750">
        <v>4131</v>
      </c>
      <c r="C4750" t="s">
        <v>218</v>
      </c>
      <c r="D4750">
        <v>2</v>
      </c>
      <c r="E4750">
        <v>4</v>
      </c>
      <c r="F4750">
        <v>-2</v>
      </c>
      <c r="G4750">
        <v>3</v>
      </c>
      <c r="H4750">
        <v>95</v>
      </c>
      <c r="J4750">
        <v>98</v>
      </c>
      <c r="K4750">
        <v>95</v>
      </c>
      <c r="L4750">
        <v>94</v>
      </c>
      <c r="M4750">
        <v>96</v>
      </c>
      <c r="N4750">
        <v>93</v>
      </c>
      <c r="O4750">
        <v>94</v>
      </c>
      <c r="P4750">
        <v>93</v>
      </c>
      <c r="Q4750">
        <v>90</v>
      </c>
      <c r="R4750">
        <v>94</v>
      </c>
      <c r="T4750" s="34">
        <f>_xlfn.XLOOKUP(B4750,Demog!$A$2:$A$219,Demog!$P$2:$P$219,,,2)</f>
        <v>22020</v>
      </c>
      <c r="U4750" s="34">
        <f t="shared" si="74"/>
        <v>3</v>
      </c>
      <c r="V4750" s="13">
        <f>IF(OR(Table1[[#This Row],[7d_positivity_public]]=0,ISBLANK(Table1[[#This Row],[7d_positivity_public]])),"",(Table1[[#This Row],[7d_positivity_public]]-Table1[[#This Row],[7d_positivity_all]])/Table1[[#This Row],[7d_positivity_public]])</f>
        <v>0.33333333333333331</v>
      </c>
      <c r="W4750">
        <v>2</v>
      </c>
    </row>
    <row r="4751" spans="1:23" x14ac:dyDescent="0.25">
      <c r="A4751" s="10">
        <v>44498</v>
      </c>
      <c r="B4751">
        <v>4132</v>
      </c>
      <c r="C4751" t="s">
        <v>219</v>
      </c>
      <c r="D4751">
        <v>6</v>
      </c>
      <c r="E4751">
        <v>5</v>
      </c>
      <c r="F4751">
        <v>1</v>
      </c>
      <c r="G4751">
        <v>6</v>
      </c>
      <c r="H4751">
        <v>94</v>
      </c>
      <c r="J4751">
        <v>94</v>
      </c>
      <c r="K4751">
        <v>94</v>
      </c>
      <c r="L4751">
        <v>92</v>
      </c>
      <c r="M4751">
        <v>95</v>
      </c>
      <c r="N4751">
        <v>90</v>
      </c>
      <c r="O4751">
        <v>88</v>
      </c>
      <c r="P4751">
        <v>91</v>
      </c>
      <c r="Q4751">
        <v>88</v>
      </c>
      <c r="R4751">
        <v>93</v>
      </c>
      <c r="T4751" s="34">
        <f>_xlfn.XLOOKUP(B4751,Demog!$A$2:$A$219,Demog!$P$2:$P$219,,,2)</f>
        <v>19325</v>
      </c>
      <c r="U4751" s="34">
        <f t="shared" si="74"/>
        <v>8</v>
      </c>
      <c r="V4751" s="13">
        <f>IF(OR(Table1[[#This Row],[7d_positivity_public]]=0,ISBLANK(Table1[[#This Row],[7d_positivity_public]])),"",(Table1[[#This Row],[7d_positivity_public]]-Table1[[#This Row],[7d_positivity_all]])/Table1[[#This Row],[7d_positivity_public]])</f>
        <v>0.16666666666666666</v>
      </c>
      <c r="W4751">
        <v>5</v>
      </c>
    </row>
    <row r="4752" spans="1:23" x14ac:dyDescent="0.25">
      <c r="A4752" s="10">
        <v>44498</v>
      </c>
      <c r="B4752">
        <v>4133</v>
      </c>
      <c r="C4752" t="s">
        <v>220</v>
      </c>
      <c r="D4752">
        <v>0</v>
      </c>
      <c r="E4752">
        <v>2</v>
      </c>
      <c r="F4752">
        <v>-2</v>
      </c>
      <c r="G4752">
        <v>0</v>
      </c>
      <c r="H4752">
        <v>94</v>
      </c>
      <c r="J4752">
        <v>93</v>
      </c>
      <c r="K4752">
        <v>94</v>
      </c>
      <c r="L4752">
        <v>91</v>
      </c>
      <c r="M4752">
        <v>96</v>
      </c>
      <c r="N4752">
        <v>91</v>
      </c>
      <c r="O4752">
        <v>87</v>
      </c>
      <c r="P4752">
        <v>91</v>
      </c>
      <c r="Q4752">
        <v>86</v>
      </c>
      <c r="R4752">
        <v>94</v>
      </c>
      <c r="T4752" s="34">
        <f>_xlfn.XLOOKUP(B4752,Demog!$A$2:$A$219,Demog!$P$2:$P$219,,,2)</f>
        <v>11675</v>
      </c>
      <c r="U4752" s="34">
        <f t="shared" si="74"/>
        <v>0</v>
      </c>
      <c r="V4752" s="13" t="str">
        <f>IF(OR(Table1[[#This Row],[7d_positivity_public]]=0,ISBLANK(Table1[[#This Row],[7d_positivity_public]])),"",(Table1[[#This Row],[7d_positivity_public]]-Table1[[#This Row],[7d_positivity_all]])/Table1[[#This Row],[7d_positivity_public]])</f>
        <v/>
      </c>
      <c r="W4752">
        <v>0</v>
      </c>
    </row>
    <row r="4753" spans="1:23" x14ac:dyDescent="0.25">
      <c r="A4753" s="10">
        <v>44498</v>
      </c>
      <c r="B4753">
        <v>4134</v>
      </c>
      <c r="C4753" t="s">
        <v>221</v>
      </c>
      <c r="D4753">
        <v>2</v>
      </c>
      <c r="E4753">
        <v>2</v>
      </c>
      <c r="F4753">
        <v>0</v>
      </c>
      <c r="G4753">
        <v>3</v>
      </c>
      <c r="H4753">
        <v>95</v>
      </c>
      <c r="J4753">
        <v>94</v>
      </c>
      <c r="K4753">
        <v>95</v>
      </c>
      <c r="L4753">
        <v>94</v>
      </c>
      <c r="M4753">
        <v>96</v>
      </c>
      <c r="N4753">
        <v>92</v>
      </c>
      <c r="O4753">
        <v>88</v>
      </c>
      <c r="P4753">
        <v>93</v>
      </c>
      <c r="Q4753">
        <v>89</v>
      </c>
      <c r="R4753">
        <v>94</v>
      </c>
      <c r="T4753" s="34">
        <f>_xlfn.XLOOKUP(B4753,Demog!$A$2:$A$219,Demog!$P$2:$P$219,,,2)</f>
        <v>11672</v>
      </c>
      <c r="U4753" s="34">
        <f t="shared" si="74"/>
        <v>2</v>
      </c>
      <c r="V4753" s="13">
        <f>IF(OR(Table1[[#This Row],[7d_positivity_public]]=0,ISBLANK(Table1[[#This Row],[7d_positivity_public]])),"",(Table1[[#This Row],[7d_positivity_public]]-Table1[[#This Row],[7d_positivity_all]])/Table1[[#This Row],[7d_positivity_public]])</f>
        <v>0.33333333333333331</v>
      </c>
      <c r="W4753">
        <v>2</v>
      </c>
    </row>
    <row r="4754" spans="1:23" x14ac:dyDescent="0.25">
      <c r="A4754" s="10">
        <v>44498</v>
      </c>
      <c r="B4754">
        <v>4141</v>
      </c>
      <c r="C4754" t="s">
        <v>222</v>
      </c>
      <c r="D4754">
        <v>6</v>
      </c>
      <c r="E4754">
        <v>11</v>
      </c>
      <c r="F4754">
        <v>-5</v>
      </c>
      <c r="G4754">
        <v>6</v>
      </c>
      <c r="H4754">
        <v>83</v>
      </c>
      <c r="J4754">
        <v>79</v>
      </c>
      <c r="K4754">
        <v>83</v>
      </c>
      <c r="L4754">
        <v>74</v>
      </c>
      <c r="M4754">
        <v>89</v>
      </c>
      <c r="N4754">
        <v>78</v>
      </c>
      <c r="O4754">
        <v>68</v>
      </c>
      <c r="P4754">
        <v>79</v>
      </c>
      <c r="Q4754">
        <v>66</v>
      </c>
      <c r="R4754">
        <v>86</v>
      </c>
      <c r="T4754" s="34">
        <f>_xlfn.XLOOKUP(B4754,Demog!$A$2:$A$219,Demog!$P$2:$P$219,,,2)</f>
        <v>10557</v>
      </c>
      <c r="U4754" s="34">
        <f t="shared" si="74"/>
        <v>4</v>
      </c>
      <c r="V4754" s="13">
        <f>IF(OR(Table1[[#This Row],[7d_positivity_public]]=0,ISBLANK(Table1[[#This Row],[7d_positivity_public]])),"",(Table1[[#This Row],[7d_positivity_public]]-Table1[[#This Row],[7d_positivity_all]])/Table1[[#This Row],[7d_positivity_public]])</f>
        <v>0.16666666666666666</v>
      </c>
      <c r="W4754">
        <v>5</v>
      </c>
    </row>
    <row r="4755" spans="1:23" x14ac:dyDescent="0.25">
      <c r="A4755" s="10">
        <v>44498</v>
      </c>
      <c r="B4755">
        <v>4142</v>
      </c>
      <c r="C4755" t="s">
        <v>223</v>
      </c>
      <c r="D4755">
        <v>0</v>
      </c>
      <c r="E4755">
        <v>3</v>
      </c>
      <c r="F4755">
        <v>-3</v>
      </c>
      <c r="G4755">
        <v>0</v>
      </c>
      <c r="H4755">
        <v>95</v>
      </c>
      <c r="J4755">
        <v>88</v>
      </c>
      <c r="K4755">
        <v>95</v>
      </c>
      <c r="L4755">
        <v>93</v>
      </c>
      <c r="M4755">
        <v>95</v>
      </c>
      <c r="N4755">
        <v>91</v>
      </c>
      <c r="O4755">
        <v>81</v>
      </c>
      <c r="P4755">
        <v>91</v>
      </c>
      <c r="Q4755">
        <v>87</v>
      </c>
      <c r="R4755">
        <v>93</v>
      </c>
      <c r="T4755" s="34">
        <f>_xlfn.XLOOKUP(B4755,Demog!$A$2:$A$219,Demog!$P$2:$P$219,,,2)</f>
        <v>4732</v>
      </c>
      <c r="U4755" s="34">
        <f t="shared" si="74"/>
        <v>0</v>
      </c>
      <c r="V4755" s="13" t="str">
        <f>IF(OR(Table1[[#This Row],[7d_positivity_public]]=0,ISBLANK(Table1[[#This Row],[7d_positivity_public]])),"",(Table1[[#This Row],[7d_positivity_public]]-Table1[[#This Row],[7d_positivity_all]])/Table1[[#This Row],[7d_positivity_public]])</f>
        <v/>
      </c>
      <c r="W4755">
        <v>0</v>
      </c>
    </row>
    <row r="4756" spans="1:23" x14ac:dyDescent="0.25">
      <c r="A4756" s="10">
        <v>44498</v>
      </c>
      <c r="B4756">
        <v>4211</v>
      </c>
      <c r="C4756" t="s">
        <v>224</v>
      </c>
      <c r="D4756">
        <v>9</v>
      </c>
      <c r="E4756">
        <v>6</v>
      </c>
      <c r="F4756">
        <v>3</v>
      </c>
      <c r="G4756">
        <v>7</v>
      </c>
      <c r="H4756">
        <v>89</v>
      </c>
      <c r="J4756">
        <v>90</v>
      </c>
      <c r="K4756">
        <v>89</v>
      </c>
      <c r="L4756">
        <v>84</v>
      </c>
      <c r="M4756">
        <v>92</v>
      </c>
      <c r="N4756">
        <v>84</v>
      </c>
      <c r="O4756">
        <v>82</v>
      </c>
      <c r="P4756">
        <v>84</v>
      </c>
      <c r="Q4756">
        <v>76</v>
      </c>
      <c r="R4756">
        <v>90</v>
      </c>
      <c r="T4756" s="34">
        <f>_xlfn.XLOOKUP(B4756,Demog!$A$2:$A$219,Demog!$P$2:$P$219,,,2)</f>
        <v>17780</v>
      </c>
      <c r="U4756" s="34">
        <f t="shared" si="74"/>
        <v>11</v>
      </c>
      <c r="V4756" s="13">
        <f>IF(OR(Table1[[#This Row],[7d_positivity_public]]=0,ISBLANK(Table1[[#This Row],[7d_positivity_public]])),"",(Table1[[#This Row],[7d_positivity_public]]-Table1[[#This Row],[7d_positivity_all]])/Table1[[#This Row],[7d_positivity_public]])</f>
        <v>0.14285714285714285</v>
      </c>
      <c r="W4756">
        <v>6</v>
      </c>
    </row>
    <row r="4757" spans="1:23" x14ac:dyDescent="0.25">
      <c r="A4757" s="10">
        <v>44498</v>
      </c>
      <c r="B4757">
        <v>4212</v>
      </c>
      <c r="C4757" t="s">
        <v>225</v>
      </c>
      <c r="D4757">
        <v>15</v>
      </c>
      <c r="E4757">
        <v>11</v>
      </c>
      <c r="F4757">
        <v>4</v>
      </c>
      <c r="G4757">
        <v>10</v>
      </c>
      <c r="H4757">
        <v>86</v>
      </c>
      <c r="J4757">
        <v>83</v>
      </c>
      <c r="K4757">
        <v>86</v>
      </c>
      <c r="L4757">
        <v>81</v>
      </c>
      <c r="M4757">
        <v>91</v>
      </c>
      <c r="N4757">
        <v>80</v>
      </c>
      <c r="O4757">
        <v>72</v>
      </c>
      <c r="P4757">
        <v>81</v>
      </c>
      <c r="Q4757">
        <v>72</v>
      </c>
      <c r="R4757">
        <v>88</v>
      </c>
      <c r="T4757" s="34">
        <f>_xlfn.XLOOKUP(B4757,Demog!$A$2:$A$219,Demog!$P$2:$P$219,,,2)</f>
        <v>40598</v>
      </c>
      <c r="U4757" s="34">
        <f t="shared" si="74"/>
        <v>43</v>
      </c>
      <c r="V4757" s="13">
        <f>IF(OR(Table1[[#This Row],[7d_positivity_public]]=0,ISBLANK(Table1[[#This Row],[7d_positivity_public]])),"",(Table1[[#This Row],[7d_positivity_public]]-Table1[[#This Row],[7d_positivity_all]])/Table1[[#This Row],[7d_positivity_public]])</f>
        <v>0.1</v>
      </c>
      <c r="W4757">
        <v>9</v>
      </c>
    </row>
    <row r="4758" spans="1:23" x14ac:dyDescent="0.25">
      <c r="A4758" s="10">
        <v>44502</v>
      </c>
      <c r="B4758">
        <v>1260</v>
      </c>
      <c r="C4758" t="s">
        <v>83</v>
      </c>
      <c r="D4758">
        <v>0</v>
      </c>
      <c r="E4758">
        <v>8</v>
      </c>
      <c r="F4758">
        <v>-8</v>
      </c>
      <c r="G4758">
        <v>2</v>
      </c>
      <c r="H4758">
        <v>80</v>
      </c>
      <c r="J4758">
        <v>60</v>
      </c>
      <c r="K4758">
        <v>81</v>
      </c>
      <c r="L4758">
        <v>72</v>
      </c>
      <c r="M4758">
        <v>86</v>
      </c>
      <c r="N4758">
        <v>75</v>
      </c>
      <c r="O4758">
        <v>53</v>
      </c>
      <c r="P4758">
        <v>76</v>
      </c>
      <c r="Q4758">
        <v>63</v>
      </c>
      <c r="R4758">
        <v>82</v>
      </c>
      <c r="T4758" s="34">
        <f>_xlfn.XLOOKUP(B4758,Demog!$A$2:$A$219,Demog!$P$2:$P$219,,,2)</f>
        <v>8611</v>
      </c>
      <c r="U4758" s="34">
        <f t="shared" si="74"/>
        <v>0</v>
      </c>
      <c r="V4758" s="13">
        <f>IF(OR(Table1[[#This Row],[7d_positivity_public]]=0,ISBLANK(Table1[[#This Row],[7d_positivity_public]])),"",(Table1[[#This Row],[7d_positivity_public]]-Table1[[#This Row],[7d_positivity_all]])/Table1[[#This Row],[7d_positivity_public]])</f>
        <v>0.5</v>
      </c>
      <c r="W4758">
        <v>1</v>
      </c>
    </row>
    <row r="4759" spans="1:23" x14ac:dyDescent="0.25">
      <c r="A4759" s="10">
        <v>44502</v>
      </c>
      <c r="B4759">
        <v>1270</v>
      </c>
      <c r="C4759" t="s">
        <v>84</v>
      </c>
      <c r="D4759">
        <v>0</v>
      </c>
      <c r="E4759">
        <v>0</v>
      </c>
      <c r="F4759">
        <v>0</v>
      </c>
      <c r="G4759">
        <v>0</v>
      </c>
      <c r="H4759">
        <v>72</v>
      </c>
      <c r="J4759">
        <v>47</v>
      </c>
      <c r="K4759">
        <v>74</v>
      </c>
      <c r="L4759">
        <v>67</v>
      </c>
      <c r="M4759">
        <v>77</v>
      </c>
      <c r="N4759">
        <v>66</v>
      </c>
      <c r="O4759">
        <v>36</v>
      </c>
      <c r="P4759">
        <v>68</v>
      </c>
      <c r="Q4759">
        <v>57</v>
      </c>
      <c r="R4759">
        <v>73</v>
      </c>
      <c r="T4759" s="34">
        <f>_xlfn.XLOOKUP(B4759,Demog!$A$2:$A$219,Demog!$P$2:$P$219,,,2)</f>
        <v>3469</v>
      </c>
      <c r="U4759" s="34">
        <f t="shared" si="74"/>
        <v>0</v>
      </c>
      <c r="V4759" s="13" t="str">
        <f>IF(OR(Table1[[#This Row],[7d_positivity_public]]=0,ISBLANK(Table1[[#This Row],[7d_positivity_public]])),"",(Table1[[#This Row],[7d_positivity_public]]-Table1[[#This Row],[7d_positivity_all]])/Table1[[#This Row],[7d_positivity_public]])</f>
        <v/>
      </c>
      <c r="W4759">
        <v>0</v>
      </c>
    </row>
    <row r="4760" spans="1:23" x14ac:dyDescent="0.25">
      <c r="A4760" s="10">
        <v>44502</v>
      </c>
      <c r="B4760">
        <v>1310</v>
      </c>
      <c r="C4760" t="s">
        <v>87</v>
      </c>
      <c r="D4760">
        <v>1</v>
      </c>
      <c r="E4760">
        <v>9</v>
      </c>
      <c r="F4760">
        <v>-8</v>
      </c>
      <c r="G4760">
        <v>2</v>
      </c>
      <c r="H4760">
        <v>90</v>
      </c>
      <c r="J4760">
        <v>76</v>
      </c>
      <c r="K4760">
        <v>90</v>
      </c>
      <c r="L4760">
        <v>88</v>
      </c>
      <c r="M4760">
        <v>91</v>
      </c>
      <c r="N4760">
        <v>84</v>
      </c>
      <c r="O4760">
        <v>67</v>
      </c>
      <c r="P4760">
        <v>85</v>
      </c>
      <c r="Q4760">
        <v>80</v>
      </c>
      <c r="R4760">
        <v>87</v>
      </c>
      <c r="T4760" s="34">
        <f>_xlfn.XLOOKUP(B4760,Demog!$A$2:$A$219,Demog!$P$2:$P$219,,,2)</f>
        <v>19231</v>
      </c>
      <c r="U4760" s="34">
        <f t="shared" si="74"/>
        <v>1</v>
      </c>
      <c r="V4760" s="13">
        <f>IF(OR(Table1[[#This Row],[7d_positivity_public]]=0,ISBLANK(Table1[[#This Row],[7d_positivity_public]])),"",(Table1[[#This Row],[7d_positivity_public]]-Table1[[#This Row],[7d_positivity_all]])/Table1[[#This Row],[7d_positivity_public]])</f>
        <v>0.5</v>
      </c>
      <c r="W4760">
        <v>1</v>
      </c>
    </row>
    <row r="4761" spans="1:23" x14ac:dyDescent="0.25">
      <c r="A4761" s="10">
        <v>44502</v>
      </c>
      <c r="B4761">
        <v>1320</v>
      </c>
      <c r="C4761" t="s">
        <v>89</v>
      </c>
      <c r="D4761">
        <v>8</v>
      </c>
      <c r="E4761">
        <v>8</v>
      </c>
      <c r="F4761">
        <v>0</v>
      </c>
      <c r="G4761">
        <v>5</v>
      </c>
      <c r="H4761">
        <v>87</v>
      </c>
      <c r="J4761">
        <v>83</v>
      </c>
      <c r="K4761">
        <v>87</v>
      </c>
      <c r="L4761">
        <v>83</v>
      </c>
      <c r="M4761">
        <v>91</v>
      </c>
      <c r="N4761">
        <v>83</v>
      </c>
      <c r="O4761">
        <v>75</v>
      </c>
      <c r="P4761">
        <v>84</v>
      </c>
      <c r="Q4761">
        <v>76</v>
      </c>
      <c r="R4761">
        <v>88</v>
      </c>
      <c r="T4761" s="34">
        <f>_xlfn.XLOOKUP(B4761,Demog!$A$2:$A$219,Demog!$P$2:$P$219,,,2)</f>
        <v>41799</v>
      </c>
      <c r="U4761" s="34">
        <f t="shared" si="74"/>
        <v>23</v>
      </c>
      <c r="V4761" s="13">
        <f>IF(OR(Table1[[#This Row],[7d_positivity_public]]=0,ISBLANK(Table1[[#This Row],[7d_positivity_public]])),"",(Table1[[#This Row],[7d_positivity_public]]-Table1[[#This Row],[7d_positivity_all]])/Table1[[#This Row],[7d_positivity_public]])</f>
        <v>0.2</v>
      </c>
      <c r="W4761">
        <v>4</v>
      </c>
    </row>
    <row r="4762" spans="1:23" x14ac:dyDescent="0.25">
      <c r="A4762" s="10">
        <v>44502</v>
      </c>
      <c r="B4762">
        <v>1330</v>
      </c>
      <c r="C4762" t="s">
        <v>91</v>
      </c>
      <c r="D4762">
        <v>8</v>
      </c>
      <c r="E4762">
        <v>0</v>
      </c>
      <c r="F4762">
        <v>8</v>
      </c>
      <c r="G4762">
        <v>12</v>
      </c>
      <c r="H4762">
        <v>82</v>
      </c>
      <c r="J4762">
        <v>67</v>
      </c>
      <c r="K4762">
        <v>83</v>
      </c>
      <c r="L4762">
        <v>82</v>
      </c>
      <c r="M4762">
        <v>83</v>
      </c>
      <c r="N4762">
        <v>76</v>
      </c>
      <c r="O4762">
        <v>57</v>
      </c>
      <c r="P4762">
        <v>77</v>
      </c>
      <c r="Q4762">
        <v>72</v>
      </c>
      <c r="R4762">
        <v>80</v>
      </c>
      <c r="T4762" s="34">
        <f>_xlfn.XLOOKUP(B4762,Demog!$A$2:$A$219,Demog!$P$2:$P$219,,,2)</f>
        <v>5101</v>
      </c>
      <c r="U4762" s="34">
        <f t="shared" si="74"/>
        <v>3</v>
      </c>
      <c r="V4762" s="13">
        <f>IF(OR(Table1[[#This Row],[7d_positivity_public]]=0,ISBLANK(Table1[[#This Row],[7d_positivity_public]])),"",(Table1[[#This Row],[7d_positivity_public]]-Table1[[#This Row],[7d_positivity_all]])/Table1[[#This Row],[7d_positivity_public]])</f>
        <v>0.16666666666666666</v>
      </c>
      <c r="W4762">
        <v>10</v>
      </c>
    </row>
    <row r="4763" spans="1:23" x14ac:dyDescent="0.25">
      <c r="A4763" s="10">
        <v>44502</v>
      </c>
      <c r="B4763">
        <v>1340</v>
      </c>
      <c r="C4763" t="s">
        <v>93</v>
      </c>
      <c r="D4763">
        <v>6</v>
      </c>
      <c r="E4763">
        <v>3</v>
      </c>
      <c r="F4763">
        <v>3</v>
      </c>
      <c r="G4763">
        <v>6</v>
      </c>
      <c r="H4763">
        <v>83</v>
      </c>
      <c r="J4763">
        <v>70</v>
      </c>
      <c r="K4763">
        <v>83</v>
      </c>
      <c r="L4763">
        <v>79</v>
      </c>
      <c r="M4763">
        <v>86</v>
      </c>
      <c r="N4763">
        <v>78</v>
      </c>
      <c r="O4763">
        <v>61</v>
      </c>
      <c r="P4763">
        <v>78</v>
      </c>
      <c r="Q4763">
        <v>71</v>
      </c>
      <c r="R4763">
        <v>83</v>
      </c>
      <c r="T4763" s="34">
        <f>_xlfn.XLOOKUP(B4763,Demog!$A$2:$A$219,Demog!$P$2:$P$219,,,2)</f>
        <v>4781</v>
      </c>
      <c r="U4763" s="34">
        <f t="shared" si="74"/>
        <v>2</v>
      </c>
      <c r="V4763" s="13">
        <f>IF(OR(Table1[[#This Row],[7d_positivity_public]]=0,ISBLANK(Table1[[#This Row],[7d_positivity_public]])),"",(Table1[[#This Row],[7d_positivity_public]]-Table1[[#This Row],[7d_positivity_all]])/Table1[[#This Row],[7d_positivity_public]])</f>
        <v>0.16666666666666666</v>
      </c>
      <c r="W4763">
        <v>5</v>
      </c>
    </row>
    <row r="4764" spans="1:23" x14ac:dyDescent="0.25">
      <c r="A4764" s="10">
        <v>44502</v>
      </c>
      <c r="B4764">
        <v>1350</v>
      </c>
      <c r="C4764" t="s">
        <v>95</v>
      </c>
      <c r="D4764">
        <v>15</v>
      </c>
      <c r="E4764">
        <v>26</v>
      </c>
      <c r="F4764">
        <v>-11</v>
      </c>
      <c r="G4764">
        <v>9</v>
      </c>
      <c r="H4764">
        <v>77</v>
      </c>
      <c r="J4764">
        <v>60</v>
      </c>
      <c r="K4764">
        <v>79</v>
      </c>
      <c r="L4764">
        <v>69</v>
      </c>
      <c r="M4764">
        <v>86</v>
      </c>
      <c r="N4764">
        <v>72</v>
      </c>
      <c r="O4764">
        <v>53</v>
      </c>
      <c r="P4764">
        <v>74</v>
      </c>
      <c r="Q4764">
        <v>61</v>
      </c>
      <c r="R4764">
        <v>83</v>
      </c>
      <c r="T4764" s="34">
        <f>_xlfn.XLOOKUP(B4764,Demog!$A$2:$A$219,Demog!$P$2:$P$219,,,2)</f>
        <v>10220</v>
      </c>
      <c r="U4764" s="34">
        <f t="shared" si="74"/>
        <v>11</v>
      </c>
      <c r="V4764" s="13">
        <f>IF(OR(Table1[[#This Row],[7d_positivity_public]]=0,ISBLANK(Table1[[#This Row],[7d_positivity_public]])),"",(Table1[[#This Row],[7d_positivity_public]]-Table1[[#This Row],[7d_positivity_all]])/Table1[[#This Row],[7d_positivity_public]])</f>
        <v>0.1111111111111111</v>
      </c>
      <c r="W4764">
        <v>8</v>
      </c>
    </row>
    <row r="4765" spans="1:23" x14ac:dyDescent="0.25">
      <c r="A4765" s="10">
        <v>44502</v>
      </c>
      <c r="B4765">
        <v>1361</v>
      </c>
      <c r="C4765" t="s">
        <v>97</v>
      </c>
      <c r="D4765">
        <v>12</v>
      </c>
      <c r="E4765">
        <v>15</v>
      </c>
      <c r="F4765">
        <v>-3</v>
      </c>
      <c r="G4765">
        <v>7</v>
      </c>
      <c r="H4765">
        <v>85</v>
      </c>
      <c r="J4765">
        <v>79</v>
      </c>
      <c r="K4765">
        <v>85</v>
      </c>
      <c r="L4765">
        <v>79</v>
      </c>
      <c r="M4765">
        <v>90</v>
      </c>
      <c r="N4765">
        <v>80</v>
      </c>
      <c r="O4765">
        <v>71</v>
      </c>
      <c r="P4765">
        <v>81</v>
      </c>
      <c r="Q4765">
        <v>72</v>
      </c>
      <c r="R4765">
        <v>88</v>
      </c>
      <c r="T4765" s="34">
        <f>_xlfn.XLOOKUP(B4765,Demog!$A$2:$A$219,Demog!$P$2:$P$219,,,2)</f>
        <v>53266</v>
      </c>
      <c r="U4765" s="34">
        <f t="shared" si="74"/>
        <v>45</v>
      </c>
      <c r="V4765" s="13">
        <f>IF(OR(Table1[[#This Row],[7d_positivity_public]]=0,ISBLANK(Table1[[#This Row],[7d_positivity_public]])),"",(Table1[[#This Row],[7d_positivity_public]]-Table1[[#This Row],[7d_positivity_all]])/Table1[[#This Row],[7d_positivity_public]])</f>
        <v>0</v>
      </c>
      <c r="W4765">
        <v>7</v>
      </c>
    </row>
    <row r="4766" spans="1:23" x14ac:dyDescent="0.25">
      <c r="A4766" s="10">
        <v>44502</v>
      </c>
      <c r="B4766">
        <v>1362</v>
      </c>
      <c r="C4766" t="s">
        <v>99</v>
      </c>
      <c r="D4766">
        <v>17</v>
      </c>
      <c r="E4766">
        <v>12</v>
      </c>
      <c r="F4766">
        <v>5</v>
      </c>
      <c r="G4766">
        <v>13</v>
      </c>
      <c r="H4766">
        <v>78</v>
      </c>
      <c r="J4766">
        <v>62</v>
      </c>
      <c r="K4766">
        <v>79</v>
      </c>
      <c r="L4766">
        <v>69</v>
      </c>
      <c r="M4766">
        <v>85</v>
      </c>
      <c r="N4766">
        <v>73</v>
      </c>
      <c r="O4766">
        <v>54</v>
      </c>
      <c r="P4766">
        <v>74</v>
      </c>
      <c r="Q4766">
        <v>61</v>
      </c>
      <c r="R4766">
        <v>82</v>
      </c>
      <c r="T4766" s="34">
        <f>_xlfn.XLOOKUP(B4766,Demog!$A$2:$A$219,Demog!$P$2:$P$219,,,2)</f>
        <v>13583</v>
      </c>
      <c r="U4766" s="34">
        <f t="shared" si="74"/>
        <v>16</v>
      </c>
      <c r="V4766" s="13">
        <f>IF(OR(Table1[[#This Row],[7d_positivity_public]]=0,ISBLANK(Table1[[#This Row],[7d_positivity_public]])),"",(Table1[[#This Row],[7d_positivity_public]]-Table1[[#This Row],[7d_positivity_all]])/Table1[[#This Row],[7d_positivity_public]])</f>
        <v>7.6923076923076927E-2</v>
      </c>
      <c r="W4766">
        <v>12</v>
      </c>
    </row>
    <row r="4767" spans="1:23" x14ac:dyDescent="0.25">
      <c r="A4767" s="10">
        <v>44502</v>
      </c>
      <c r="B4767">
        <v>1371</v>
      </c>
      <c r="C4767" t="s">
        <v>101</v>
      </c>
      <c r="D4767">
        <v>9</v>
      </c>
      <c r="E4767">
        <v>9</v>
      </c>
      <c r="F4767">
        <v>0</v>
      </c>
      <c r="G4767">
        <v>7</v>
      </c>
      <c r="H4767">
        <v>81</v>
      </c>
      <c r="J4767">
        <v>69</v>
      </c>
      <c r="K4767">
        <v>82</v>
      </c>
      <c r="L4767">
        <v>73</v>
      </c>
      <c r="M4767">
        <v>87</v>
      </c>
      <c r="N4767">
        <v>77</v>
      </c>
      <c r="O4767">
        <v>60</v>
      </c>
      <c r="P4767">
        <v>78</v>
      </c>
      <c r="Q4767">
        <v>65</v>
      </c>
      <c r="R4767">
        <v>84</v>
      </c>
      <c r="T4767" s="34">
        <f>_xlfn.XLOOKUP(B4767,Demog!$A$2:$A$219,Demog!$P$2:$P$219,,,2)</f>
        <v>8720</v>
      </c>
      <c r="U4767" s="34">
        <f t="shared" si="74"/>
        <v>5</v>
      </c>
      <c r="V4767" s="13">
        <f>IF(OR(Table1[[#This Row],[7d_positivity_public]]=0,ISBLANK(Table1[[#This Row],[7d_positivity_public]])),"",(Table1[[#This Row],[7d_positivity_public]]-Table1[[#This Row],[7d_positivity_all]])/Table1[[#This Row],[7d_positivity_public]])</f>
        <v>0.2857142857142857</v>
      </c>
      <c r="W4767">
        <v>5</v>
      </c>
    </row>
    <row r="4768" spans="1:23" x14ac:dyDescent="0.25">
      <c r="A4768" s="10">
        <v>44502</v>
      </c>
      <c r="B4768">
        <v>1372</v>
      </c>
      <c r="C4768" t="s">
        <v>103</v>
      </c>
      <c r="D4768">
        <v>15</v>
      </c>
      <c r="E4768">
        <v>7</v>
      </c>
      <c r="F4768">
        <v>8</v>
      </c>
      <c r="G4768">
        <v>9</v>
      </c>
      <c r="H4768">
        <v>86</v>
      </c>
      <c r="J4768">
        <v>76</v>
      </c>
      <c r="K4768">
        <v>87</v>
      </c>
      <c r="L4768">
        <v>82</v>
      </c>
      <c r="M4768">
        <v>91</v>
      </c>
      <c r="N4768">
        <v>82</v>
      </c>
      <c r="O4768">
        <v>69</v>
      </c>
      <c r="P4768">
        <v>83</v>
      </c>
      <c r="Q4768">
        <v>76</v>
      </c>
      <c r="R4768">
        <v>89</v>
      </c>
      <c r="T4768" s="34">
        <f>_xlfn.XLOOKUP(B4768,Demog!$A$2:$A$219,Demog!$P$2:$P$219,,,2)</f>
        <v>41482</v>
      </c>
      <c r="U4768" s="34">
        <f t="shared" si="74"/>
        <v>44</v>
      </c>
      <c r="V4768" s="13">
        <f>IF(OR(Table1[[#This Row],[7d_positivity_public]]=0,ISBLANK(Table1[[#This Row],[7d_positivity_public]])),"",(Table1[[#This Row],[7d_positivity_public]]-Table1[[#This Row],[7d_positivity_all]])/Table1[[#This Row],[7d_positivity_public]])</f>
        <v>0.22222222222222221</v>
      </c>
      <c r="W4768">
        <v>7</v>
      </c>
    </row>
    <row r="4769" spans="1:23" x14ac:dyDescent="0.25">
      <c r="A4769" s="10">
        <v>44502</v>
      </c>
      <c r="B4769">
        <v>1373</v>
      </c>
      <c r="C4769" t="s">
        <v>106</v>
      </c>
      <c r="D4769">
        <v>6</v>
      </c>
      <c r="E4769">
        <v>7</v>
      </c>
      <c r="F4769">
        <v>-1</v>
      </c>
      <c r="G4769">
        <v>3</v>
      </c>
      <c r="H4769">
        <v>83</v>
      </c>
      <c r="J4769">
        <v>70</v>
      </c>
      <c r="K4769">
        <v>84</v>
      </c>
      <c r="L4769">
        <v>81</v>
      </c>
      <c r="M4769">
        <v>88</v>
      </c>
      <c r="N4769">
        <v>78</v>
      </c>
      <c r="O4769">
        <v>64</v>
      </c>
      <c r="P4769">
        <v>79</v>
      </c>
      <c r="Q4769">
        <v>74</v>
      </c>
      <c r="R4769">
        <v>85</v>
      </c>
      <c r="T4769" s="34">
        <f>_xlfn.XLOOKUP(B4769,Demog!$A$2:$A$219,Demog!$P$2:$P$219,,,2)</f>
        <v>12922</v>
      </c>
      <c r="U4769" s="34">
        <f t="shared" si="74"/>
        <v>5</v>
      </c>
      <c r="V4769" s="13">
        <f>IF(OR(Table1[[#This Row],[7d_positivity_public]]=0,ISBLANK(Table1[[#This Row],[7d_positivity_public]])),"",(Table1[[#This Row],[7d_positivity_public]]-Table1[[#This Row],[7d_positivity_all]])/Table1[[#This Row],[7d_positivity_public]])</f>
        <v>0</v>
      </c>
      <c r="W4769">
        <v>3</v>
      </c>
    </row>
    <row r="4770" spans="1:23" x14ac:dyDescent="0.25">
      <c r="A4770" s="10">
        <v>44502</v>
      </c>
      <c r="B4770">
        <v>1374</v>
      </c>
      <c r="C4770" t="s">
        <v>108</v>
      </c>
      <c r="D4770">
        <v>4</v>
      </c>
      <c r="E4770">
        <v>14</v>
      </c>
      <c r="F4770">
        <v>-10</v>
      </c>
      <c r="G4770">
        <v>3</v>
      </c>
      <c r="H4770">
        <v>92</v>
      </c>
      <c r="J4770">
        <v>82</v>
      </c>
      <c r="K4770">
        <v>92</v>
      </c>
      <c r="L4770">
        <v>92</v>
      </c>
      <c r="M4770">
        <v>92</v>
      </c>
      <c r="N4770">
        <v>87</v>
      </c>
      <c r="O4770">
        <v>77</v>
      </c>
      <c r="P4770">
        <v>88</v>
      </c>
      <c r="Q4770">
        <v>86</v>
      </c>
      <c r="R4770">
        <v>89</v>
      </c>
      <c r="T4770" s="34">
        <f>_xlfn.XLOOKUP(B4770,Demog!$A$2:$A$219,Demog!$P$2:$P$219,,,2)</f>
        <v>33401</v>
      </c>
      <c r="U4770" s="34">
        <f t="shared" si="74"/>
        <v>9</v>
      </c>
      <c r="V4770" s="13">
        <f>IF(OR(Table1[[#This Row],[7d_positivity_public]]=0,ISBLANK(Table1[[#This Row],[7d_positivity_public]])),"",(Table1[[#This Row],[7d_positivity_public]]-Table1[[#This Row],[7d_positivity_all]])/Table1[[#This Row],[7d_positivity_public]])</f>
        <v>0.33333333333333331</v>
      </c>
      <c r="W4770">
        <v>2</v>
      </c>
    </row>
    <row r="4771" spans="1:23" x14ac:dyDescent="0.25">
      <c r="A4771" s="10">
        <v>44502</v>
      </c>
      <c r="B4771">
        <v>1375</v>
      </c>
      <c r="C4771" t="s">
        <v>110</v>
      </c>
      <c r="D4771">
        <v>6</v>
      </c>
      <c r="E4771">
        <v>9</v>
      </c>
      <c r="F4771">
        <v>-3</v>
      </c>
      <c r="G4771">
        <v>4</v>
      </c>
      <c r="H4771">
        <v>89</v>
      </c>
      <c r="J4771">
        <v>77</v>
      </c>
      <c r="K4771">
        <v>90</v>
      </c>
      <c r="L4771">
        <v>89</v>
      </c>
      <c r="M4771">
        <v>90</v>
      </c>
      <c r="N4771">
        <v>84</v>
      </c>
      <c r="O4771">
        <v>68</v>
      </c>
      <c r="P4771">
        <v>84</v>
      </c>
      <c r="Q4771">
        <v>82</v>
      </c>
      <c r="R4771">
        <v>87</v>
      </c>
      <c r="T4771" s="34">
        <f>_xlfn.XLOOKUP(B4771,Demog!$A$2:$A$219,Demog!$P$2:$P$219,,,2)</f>
        <v>38661</v>
      </c>
      <c r="U4771" s="34">
        <f t="shared" si="74"/>
        <v>16</v>
      </c>
      <c r="V4771" s="13">
        <f>IF(OR(Table1[[#This Row],[7d_positivity_public]]=0,ISBLANK(Table1[[#This Row],[7d_positivity_public]])),"",(Table1[[#This Row],[7d_positivity_public]]-Table1[[#This Row],[7d_positivity_all]])/Table1[[#This Row],[7d_positivity_public]])</f>
        <v>0.25</v>
      </c>
      <c r="W4771">
        <v>3</v>
      </c>
    </row>
    <row r="4772" spans="1:23" x14ac:dyDescent="0.25">
      <c r="A4772" s="10">
        <v>44502</v>
      </c>
      <c r="B4772">
        <v>1376</v>
      </c>
      <c r="C4772" t="s">
        <v>112</v>
      </c>
      <c r="D4772">
        <v>10</v>
      </c>
      <c r="E4772">
        <v>7</v>
      </c>
      <c r="F4772">
        <v>3</v>
      </c>
      <c r="G4772">
        <v>7</v>
      </c>
      <c r="H4772">
        <v>84</v>
      </c>
      <c r="J4772">
        <v>73</v>
      </c>
      <c r="K4772">
        <v>84</v>
      </c>
      <c r="L4772">
        <v>83</v>
      </c>
      <c r="M4772">
        <v>86</v>
      </c>
      <c r="N4772">
        <v>77</v>
      </c>
      <c r="O4772">
        <v>64</v>
      </c>
      <c r="P4772">
        <v>78</v>
      </c>
      <c r="Q4772">
        <v>75</v>
      </c>
      <c r="R4772">
        <v>83</v>
      </c>
      <c r="T4772" s="34">
        <f>_xlfn.XLOOKUP(B4772,Demog!$A$2:$A$219,Demog!$P$2:$P$219,,,2)</f>
        <v>34796</v>
      </c>
      <c r="U4772" s="34">
        <f t="shared" si="74"/>
        <v>24</v>
      </c>
      <c r="V4772" s="13">
        <f>IF(OR(Table1[[#This Row],[7d_positivity_public]]=0,ISBLANK(Table1[[#This Row],[7d_positivity_public]])),"",(Table1[[#This Row],[7d_positivity_public]]-Table1[[#This Row],[7d_positivity_all]])/Table1[[#This Row],[7d_positivity_public]])</f>
        <v>0</v>
      </c>
      <c r="W4772">
        <v>7</v>
      </c>
    </row>
    <row r="4773" spans="1:23" x14ac:dyDescent="0.25">
      <c r="A4773" s="10">
        <v>44502</v>
      </c>
      <c r="B4773">
        <v>1377</v>
      </c>
      <c r="C4773" t="s">
        <v>114</v>
      </c>
      <c r="D4773">
        <v>4</v>
      </c>
      <c r="E4773">
        <v>11</v>
      </c>
      <c r="F4773">
        <v>-7</v>
      </c>
      <c r="G4773">
        <v>3</v>
      </c>
      <c r="H4773">
        <v>90</v>
      </c>
      <c r="J4773">
        <v>87</v>
      </c>
      <c r="K4773">
        <v>90</v>
      </c>
      <c r="L4773">
        <v>87</v>
      </c>
      <c r="M4773">
        <v>92</v>
      </c>
      <c r="N4773">
        <v>86</v>
      </c>
      <c r="O4773">
        <v>81</v>
      </c>
      <c r="P4773">
        <v>86</v>
      </c>
      <c r="Q4773">
        <v>82</v>
      </c>
      <c r="R4773">
        <v>90</v>
      </c>
      <c r="T4773" s="34">
        <f>_xlfn.XLOOKUP(B4773,Demog!$A$2:$A$219,Demog!$P$2:$P$219,,,2)</f>
        <v>24900</v>
      </c>
      <c r="U4773" s="34">
        <f t="shared" si="74"/>
        <v>7</v>
      </c>
      <c r="V4773" s="13">
        <f>IF(OR(Table1[[#This Row],[7d_positivity_public]]=0,ISBLANK(Table1[[#This Row],[7d_positivity_public]])),"",(Table1[[#This Row],[7d_positivity_public]]-Table1[[#This Row],[7d_positivity_all]])/Table1[[#This Row],[7d_positivity_public]])</f>
        <v>0.33333333333333331</v>
      </c>
      <c r="W4773">
        <v>2</v>
      </c>
    </row>
    <row r="4774" spans="1:23" x14ac:dyDescent="0.25">
      <c r="A4774" s="10">
        <v>44502</v>
      </c>
      <c r="B4774">
        <v>1380</v>
      </c>
      <c r="C4774" t="s">
        <v>116</v>
      </c>
      <c r="D4774">
        <v>5</v>
      </c>
      <c r="E4774">
        <v>16</v>
      </c>
      <c r="F4774">
        <v>-11</v>
      </c>
      <c r="G4774">
        <v>4</v>
      </c>
      <c r="H4774">
        <v>87</v>
      </c>
      <c r="J4774">
        <v>80</v>
      </c>
      <c r="K4774">
        <v>87</v>
      </c>
      <c r="L4774">
        <v>81</v>
      </c>
      <c r="M4774">
        <v>91</v>
      </c>
      <c r="N4774">
        <v>83</v>
      </c>
      <c r="O4774">
        <v>74</v>
      </c>
      <c r="P4774">
        <v>84</v>
      </c>
      <c r="Q4774">
        <v>76</v>
      </c>
      <c r="R4774">
        <v>89</v>
      </c>
      <c r="T4774" s="34">
        <f>_xlfn.XLOOKUP(B4774,Demog!$A$2:$A$219,Demog!$P$2:$P$219,,,2)</f>
        <v>12110</v>
      </c>
      <c r="U4774" s="34">
        <f t="shared" si="74"/>
        <v>4</v>
      </c>
      <c r="V4774" s="13">
        <f>IF(OR(Table1[[#This Row],[7d_positivity_public]]=0,ISBLANK(Table1[[#This Row],[7d_positivity_public]])),"",(Table1[[#This Row],[7d_positivity_public]]-Table1[[#This Row],[7d_positivity_all]])/Table1[[#This Row],[7d_positivity_public]])</f>
        <v>0.25</v>
      </c>
      <c r="W4774">
        <v>3</v>
      </c>
    </row>
    <row r="4775" spans="1:23" x14ac:dyDescent="0.25">
      <c r="A4775" s="10">
        <v>44502</v>
      </c>
      <c r="B4775">
        <v>1390</v>
      </c>
      <c r="C4775" t="s">
        <v>118</v>
      </c>
      <c r="D4775">
        <v>16</v>
      </c>
      <c r="E4775">
        <v>56</v>
      </c>
      <c r="F4775">
        <v>-40</v>
      </c>
      <c r="G4775">
        <v>10</v>
      </c>
      <c r="H4775">
        <v>72</v>
      </c>
      <c r="J4775">
        <v>43</v>
      </c>
      <c r="K4775">
        <v>74</v>
      </c>
      <c r="L4775">
        <v>61</v>
      </c>
      <c r="M4775">
        <v>82</v>
      </c>
      <c r="N4775">
        <v>66</v>
      </c>
      <c r="O4775">
        <v>36</v>
      </c>
      <c r="P4775">
        <v>68</v>
      </c>
      <c r="Q4775">
        <v>51</v>
      </c>
      <c r="R4775">
        <v>79</v>
      </c>
      <c r="T4775" s="34">
        <f>_xlfn.XLOOKUP(B4775,Demog!$A$2:$A$219,Demog!$P$2:$P$219,,,2)</f>
        <v>7285</v>
      </c>
      <c r="U4775" s="34">
        <f t="shared" si="74"/>
        <v>8</v>
      </c>
      <c r="V4775" s="13">
        <f>IF(OR(Table1[[#This Row],[7d_positivity_public]]=0,ISBLANK(Table1[[#This Row],[7d_positivity_public]])),"",(Table1[[#This Row],[7d_positivity_public]]-Table1[[#This Row],[7d_positivity_all]])/Table1[[#This Row],[7d_positivity_public]])</f>
        <v>0.2</v>
      </c>
      <c r="W4775">
        <v>8</v>
      </c>
    </row>
    <row r="4776" spans="1:23" x14ac:dyDescent="0.25">
      <c r="A4776" s="10">
        <v>44502</v>
      </c>
      <c r="B4776">
        <v>1420</v>
      </c>
      <c r="C4776" t="s">
        <v>120</v>
      </c>
      <c r="D4776">
        <v>18</v>
      </c>
      <c r="E4776">
        <v>15</v>
      </c>
      <c r="F4776">
        <v>3</v>
      </c>
      <c r="G4776">
        <v>12</v>
      </c>
      <c r="H4776">
        <v>80</v>
      </c>
      <c r="J4776">
        <v>65</v>
      </c>
      <c r="K4776">
        <v>81</v>
      </c>
      <c r="L4776">
        <v>72</v>
      </c>
      <c r="M4776">
        <v>87</v>
      </c>
      <c r="N4776">
        <v>76</v>
      </c>
      <c r="O4776">
        <v>59</v>
      </c>
      <c r="P4776">
        <v>77</v>
      </c>
      <c r="Q4776">
        <v>64</v>
      </c>
      <c r="R4776">
        <v>84</v>
      </c>
      <c r="T4776" s="34">
        <f>_xlfn.XLOOKUP(B4776,Demog!$A$2:$A$219,Demog!$P$2:$P$219,,,2)</f>
        <v>33648</v>
      </c>
      <c r="U4776" s="34">
        <f t="shared" si="74"/>
        <v>42</v>
      </c>
      <c r="V4776" s="13">
        <f>IF(OR(Table1[[#This Row],[7d_positivity_public]]=0,ISBLANK(Table1[[#This Row],[7d_positivity_public]])),"",(Table1[[#This Row],[7d_positivity_public]]-Table1[[#This Row],[7d_positivity_all]])/Table1[[#This Row],[7d_positivity_public]])</f>
        <v>8.3333333333333329E-2</v>
      </c>
      <c r="W4776">
        <v>11</v>
      </c>
    </row>
    <row r="4777" spans="1:23" x14ac:dyDescent="0.25">
      <c r="A4777" s="10">
        <v>44502</v>
      </c>
      <c r="B4777">
        <v>1431</v>
      </c>
      <c r="C4777" t="s">
        <v>226</v>
      </c>
      <c r="D4777">
        <v>19</v>
      </c>
      <c r="E4777">
        <v>19</v>
      </c>
      <c r="F4777">
        <v>0</v>
      </c>
      <c r="G4777">
        <v>11</v>
      </c>
      <c r="H4777">
        <v>86</v>
      </c>
      <c r="J4777">
        <v>78</v>
      </c>
      <c r="K4777">
        <v>87</v>
      </c>
      <c r="L4777">
        <v>82</v>
      </c>
      <c r="M4777">
        <v>91</v>
      </c>
      <c r="N4777">
        <v>81</v>
      </c>
      <c r="O4777">
        <v>70</v>
      </c>
      <c r="P4777">
        <v>81</v>
      </c>
      <c r="Q4777">
        <v>74</v>
      </c>
      <c r="R4777">
        <v>88</v>
      </c>
      <c r="T4777" s="34">
        <f>_xlfn.XLOOKUP(B4777,Demog!$A$2:$A$219,Demog!$P$2:$P$219,,,2)</f>
        <v>44714</v>
      </c>
      <c r="U4777" s="34">
        <f t="shared" si="74"/>
        <v>59</v>
      </c>
      <c r="V4777" s="13">
        <f>IF(OR(Table1[[#This Row],[7d_positivity_public]]=0,ISBLANK(Table1[[#This Row],[7d_positivity_public]])),"",(Table1[[#This Row],[7d_positivity_public]]-Table1[[#This Row],[7d_positivity_all]])/Table1[[#This Row],[7d_positivity_public]])</f>
        <v>9.0909090909090912E-2</v>
      </c>
      <c r="W4777">
        <v>10</v>
      </c>
    </row>
    <row r="4778" spans="1:23" x14ac:dyDescent="0.25">
      <c r="A4778" s="10">
        <v>44502</v>
      </c>
      <c r="B4778">
        <v>1432</v>
      </c>
      <c r="C4778" t="s">
        <v>227</v>
      </c>
      <c r="D4778">
        <v>14</v>
      </c>
      <c r="E4778">
        <v>13</v>
      </c>
      <c r="F4778">
        <v>1</v>
      </c>
      <c r="G4778">
        <v>8</v>
      </c>
      <c r="H4778">
        <v>93</v>
      </c>
      <c r="J4778">
        <v>88</v>
      </c>
      <c r="K4778">
        <v>94</v>
      </c>
      <c r="L4778">
        <v>94</v>
      </c>
      <c r="M4778">
        <v>93</v>
      </c>
      <c r="N4778">
        <v>89</v>
      </c>
      <c r="O4778">
        <v>83</v>
      </c>
      <c r="P4778">
        <v>89</v>
      </c>
      <c r="Q4778">
        <v>88</v>
      </c>
      <c r="R4778">
        <v>91</v>
      </c>
      <c r="T4778" s="34">
        <f>_xlfn.XLOOKUP(B4778,Demog!$A$2:$A$219,Demog!$P$2:$P$219,,,2)</f>
        <v>48587</v>
      </c>
      <c r="U4778" s="34">
        <f t="shared" si="74"/>
        <v>48</v>
      </c>
      <c r="V4778" s="13">
        <f>IF(OR(Table1[[#This Row],[7d_positivity_public]]=0,ISBLANK(Table1[[#This Row],[7d_positivity_public]])),"",(Table1[[#This Row],[7d_positivity_public]]-Table1[[#This Row],[7d_positivity_all]])/Table1[[#This Row],[7d_positivity_public]])</f>
        <v>0.125</v>
      </c>
      <c r="W4778">
        <v>7</v>
      </c>
    </row>
    <row r="4779" spans="1:23" x14ac:dyDescent="0.25">
      <c r="A4779" s="10">
        <v>44502</v>
      </c>
      <c r="B4779">
        <v>1433</v>
      </c>
      <c r="C4779" t="s">
        <v>122</v>
      </c>
      <c r="D4779">
        <v>11</v>
      </c>
      <c r="E4779">
        <v>17</v>
      </c>
      <c r="F4779">
        <v>-6</v>
      </c>
      <c r="G4779">
        <v>8</v>
      </c>
      <c r="H4779">
        <v>81</v>
      </c>
      <c r="J4779">
        <v>67</v>
      </c>
      <c r="K4779">
        <v>82</v>
      </c>
      <c r="L4779">
        <v>73</v>
      </c>
      <c r="M4779">
        <v>88</v>
      </c>
      <c r="N4779">
        <v>76</v>
      </c>
      <c r="O4779">
        <v>58</v>
      </c>
      <c r="P4779">
        <v>77</v>
      </c>
      <c r="Q4779">
        <v>66</v>
      </c>
      <c r="R4779">
        <v>84</v>
      </c>
      <c r="T4779" s="34">
        <f>_xlfn.XLOOKUP(B4779,Demog!$A$2:$A$219,Demog!$P$2:$P$219,,,2)</f>
        <v>19986</v>
      </c>
      <c r="U4779" s="34">
        <f t="shared" si="74"/>
        <v>15</v>
      </c>
      <c r="V4779" s="13">
        <f>IF(OR(Table1[[#This Row],[7d_positivity_public]]=0,ISBLANK(Table1[[#This Row],[7d_positivity_public]])),"",(Table1[[#This Row],[7d_positivity_public]]-Table1[[#This Row],[7d_positivity_all]])/Table1[[#This Row],[7d_positivity_public]])</f>
        <v>0.125</v>
      </c>
      <c r="W4779">
        <v>7</v>
      </c>
    </row>
    <row r="4780" spans="1:23" x14ac:dyDescent="0.25">
      <c r="A4780" s="10">
        <v>44502</v>
      </c>
      <c r="B4780">
        <v>1490</v>
      </c>
      <c r="C4780" t="s">
        <v>124</v>
      </c>
      <c r="D4780">
        <v>11</v>
      </c>
      <c r="E4780">
        <v>7</v>
      </c>
      <c r="F4780">
        <v>4</v>
      </c>
      <c r="G4780">
        <v>8</v>
      </c>
      <c r="H4780">
        <v>81</v>
      </c>
      <c r="J4780">
        <v>71</v>
      </c>
      <c r="K4780">
        <v>82</v>
      </c>
      <c r="L4780">
        <v>75</v>
      </c>
      <c r="M4780">
        <v>87</v>
      </c>
      <c r="N4780">
        <v>74</v>
      </c>
      <c r="O4780">
        <v>59</v>
      </c>
      <c r="P4780">
        <v>75</v>
      </c>
      <c r="Q4780">
        <v>64</v>
      </c>
      <c r="R4780">
        <v>83</v>
      </c>
      <c r="T4780" s="34">
        <f>_xlfn.XLOOKUP(B4780,Demog!$A$2:$A$219,Demog!$P$2:$P$219,,,2)</f>
        <v>10855</v>
      </c>
      <c r="U4780" s="34">
        <f t="shared" si="74"/>
        <v>8</v>
      </c>
      <c r="V4780" s="13">
        <f>IF(OR(Table1[[#This Row],[7d_positivity_public]]=0,ISBLANK(Table1[[#This Row],[7d_positivity_public]])),"",(Table1[[#This Row],[7d_positivity_public]]-Table1[[#This Row],[7d_positivity_all]])/Table1[[#This Row],[7d_positivity_public]])</f>
        <v>0.125</v>
      </c>
      <c r="W4780">
        <v>7</v>
      </c>
    </row>
    <row r="4781" spans="1:23" x14ac:dyDescent="0.25">
      <c r="A4781" s="10">
        <v>44502</v>
      </c>
      <c r="B4781">
        <v>2121</v>
      </c>
      <c r="C4781" t="s">
        <v>126</v>
      </c>
      <c r="D4781">
        <v>27</v>
      </c>
      <c r="E4781">
        <v>26</v>
      </c>
      <c r="F4781">
        <v>1</v>
      </c>
      <c r="G4781">
        <v>9</v>
      </c>
      <c r="H4781">
        <v>84</v>
      </c>
      <c r="J4781">
        <v>74</v>
      </c>
      <c r="K4781">
        <v>85</v>
      </c>
      <c r="L4781">
        <v>80</v>
      </c>
      <c r="M4781">
        <v>89</v>
      </c>
      <c r="N4781">
        <v>79</v>
      </c>
      <c r="O4781">
        <v>68</v>
      </c>
      <c r="P4781">
        <v>80</v>
      </c>
      <c r="Q4781">
        <v>73</v>
      </c>
      <c r="R4781">
        <v>87</v>
      </c>
      <c r="T4781" s="34">
        <f>_xlfn.XLOOKUP(B4781,Demog!$A$2:$A$219,Demog!$P$2:$P$219,,,2)</f>
        <v>51241</v>
      </c>
      <c r="U4781" s="34">
        <f t="shared" si="74"/>
        <v>97</v>
      </c>
      <c r="V4781" s="13">
        <f>IF(OR(Table1[[#This Row],[7d_positivity_public]]=0,ISBLANK(Table1[[#This Row],[7d_positivity_public]])),"",(Table1[[#This Row],[7d_positivity_public]]-Table1[[#This Row],[7d_positivity_all]])/Table1[[#This Row],[7d_positivity_public]])</f>
        <v>0.22222222222222221</v>
      </c>
      <c r="W4781">
        <v>7</v>
      </c>
    </row>
    <row r="4782" spans="1:23" x14ac:dyDescent="0.25">
      <c r="A4782" s="10">
        <v>44502</v>
      </c>
      <c r="B4782">
        <v>2122</v>
      </c>
      <c r="C4782" t="s">
        <v>128</v>
      </c>
      <c r="D4782">
        <v>25</v>
      </c>
      <c r="E4782">
        <v>37</v>
      </c>
      <c r="F4782">
        <v>-12</v>
      </c>
      <c r="G4782">
        <v>8</v>
      </c>
      <c r="H4782">
        <v>77</v>
      </c>
      <c r="J4782">
        <v>64</v>
      </c>
      <c r="K4782">
        <v>78</v>
      </c>
      <c r="L4782">
        <v>72</v>
      </c>
      <c r="M4782">
        <v>84</v>
      </c>
      <c r="N4782">
        <v>71</v>
      </c>
      <c r="O4782">
        <v>56</v>
      </c>
      <c r="P4782">
        <v>72</v>
      </c>
      <c r="Q4782">
        <v>64</v>
      </c>
      <c r="R4782">
        <v>81</v>
      </c>
      <c r="T4782" s="34">
        <f>_xlfn.XLOOKUP(B4782,Demog!$A$2:$A$219,Demog!$P$2:$P$219,,,2)</f>
        <v>41936</v>
      </c>
      <c r="U4782" s="34">
        <f t="shared" si="74"/>
        <v>73</v>
      </c>
      <c r="V4782" s="13">
        <f>IF(OR(Table1[[#This Row],[7d_positivity_public]]=0,ISBLANK(Table1[[#This Row],[7d_positivity_public]])),"",(Table1[[#This Row],[7d_positivity_public]]-Table1[[#This Row],[7d_positivity_all]])/Table1[[#This Row],[7d_positivity_public]])</f>
        <v>0.125</v>
      </c>
      <c r="W4782">
        <v>7</v>
      </c>
    </row>
    <row r="4783" spans="1:23" x14ac:dyDescent="0.25">
      <c r="A4783" s="10">
        <v>44502</v>
      </c>
      <c r="B4783">
        <v>2131</v>
      </c>
      <c r="C4783" t="s">
        <v>129</v>
      </c>
      <c r="D4783">
        <v>29</v>
      </c>
      <c r="E4783">
        <v>32</v>
      </c>
      <c r="F4783">
        <v>-3</v>
      </c>
      <c r="G4783">
        <v>10</v>
      </c>
      <c r="H4783">
        <v>84</v>
      </c>
      <c r="J4783">
        <v>75</v>
      </c>
      <c r="K4783">
        <v>84</v>
      </c>
      <c r="L4783">
        <v>82</v>
      </c>
      <c r="M4783">
        <v>87</v>
      </c>
      <c r="N4783">
        <v>78</v>
      </c>
      <c r="O4783">
        <v>67</v>
      </c>
      <c r="P4783">
        <v>78</v>
      </c>
      <c r="Q4783">
        <v>74</v>
      </c>
      <c r="R4783">
        <v>84</v>
      </c>
      <c r="T4783" s="34">
        <f>_xlfn.XLOOKUP(B4783,Demog!$A$2:$A$219,Demog!$P$2:$P$219,,,2)</f>
        <v>22754</v>
      </c>
      <c r="U4783" s="34">
        <f t="shared" si="74"/>
        <v>46</v>
      </c>
      <c r="V4783" s="13">
        <f>IF(OR(Table1[[#This Row],[7d_positivity_public]]=0,ISBLANK(Table1[[#This Row],[7d_positivity_public]])),"",(Table1[[#This Row],[7d_positivity_public]]-Table1[[#This Row],[7d_positivity_all]])/Table1[[#This Row],[7d_positivity_public]])</f>
        <v>0.1</v>
      </c>
      <c r="W4783">
        <v>9</v>
      </c>
    </row>
    <row r="4784" spans="1:23" x14ac:dyDescent="0.25">
      <c r="A4784" s="10">
        <v>44502</v>
      </c>
      <c r="B4784">
        <v>2132</v>
      </c>
      <c r="C4784" t="s">
        <v>130</v>
      </c>
      <c r="D4784">
        <v>32</v>
      </c>
      <c r="E4784">
        <v>28</v>
      </c>
      <c r="F4784">
        <v>4</v>
      </c>
      <c r="G4784">
        <v>12</v>
      </c>
      <c r="H4784">
        <v>86</v>
      </c>
      <c r="J4784">
        <v>81</v>
      </c>
      <c r="K4784">
        <v>86</v>
      </c>
      <c r="L4784">
        <v>84</v>
      </c>
      <c r="M4784">
        <v>89</v>
      </c>
      <c r="N4784">
        <v>82</v>
      </c>
      <c r="O4784">
        <v>74</v>
      </c>
      <c r="P4784">
        <v>83</v>
      </c>
      <c r="Q4784">
        <v>79</v>
      </c>
      <c r="R4784">
        <v>87</v>
      </c>
      <c r="T4784" s="34">
        <f>_xlfn.XLOOKUP(B4784,Demog!$A$2:$A$219,Demog!$P$2:$P$219,,,2)</f>
        <v>35584</v>
      </c>
      <c r="U4784" s="34">
        <f t="shared" si="74"/>
        <v>80</v>
      </c>
      <c r="V4784" s="13">
        <f>IF(OR(Table1[[#This Row],[7d_positivity_public]]=0,ISBLANK(Table1[[#This Row],[7d_positivity_public]])),"",(Table1[[#This Row],[7d_positivity_public]]-Table1[[#This Row],[7d_positivity_all]])/Table1[[#This Row],[7d_positivity_public]])</f>
        <v>0.16666666666666666</v>
      </c>
      <c r="W4784">
        <v>10</v>
      </c>
    </row>
    <row r="4785" spans="1:23" x14ac:dyDescent="0.25">
      <c r="A4785" s="10">
        <v>44502</v>
      </c>
      <c r="B4785">
        <v>2133</v>
      </c>
      <c r="C4785" t="s">
        <v>131</v>
      </c>
      <c r="D4785">
        <v>24</v>
      </c>
      <c r="E4785">
        <v>22</v>
      </c>
      <c r="F4785">
        <v>2</v>
      </c>
      <c r="G4785">
        <v>10</v>
      </c>
      <c r="H4785">
        <v>91</v>
      </c>
      <c r="J4785">
        <v>82</v>
      </c>
      <c r="K4785">
        <v>91</v>
      </c>
      <c r="L4785">
        <v>91</v>
      </c>
      <c r="M4785">
        <v>92</v>
      </c>
      <c r="N4785">
        <v>85</v>
      </c>
      <c r="O4785">
        <v>73</v>
      </c>
      <c r="P4785">
        <v>86</v>
      </c>
      <c r="Q4785">
        <v>85</v>
      </c>
      <c r="R4785">
        <v>89</v>
      </c>
      <c r="T4785" s="34">
        <f>_xlfn.XLOOKUP(B4785,Demog!$A$2:$A$219,Demog!$P$2:$P$219,,,2)</f>
        <v>58511</v>
      </c>
      <c r="U4785" s="34">
        <f t="shared" si="74"/>
        <v>98</v>
      </c>
      <c r="V4785" s="13">
        <f>IF(OR(Table1[[#This Row],[7d_positivity_public]]=0,ISBLANK(Table1[[#This Row],[7d_positivity_public]])),"",(Table1[[#This Row],[7d_positivity_public]]-Table1[[#This Row],[7d_positivity_all]])/Table1[[#This Row],[7d_positivity_public]])</f>
        <v>0.2</v>
      </c>
      <c r="W4785">
        <v>8</v>
      </c>
    </row>
    <row r="4786" spans="1:23" x14ac:dyDescent="0.25">
      <c r="A4786" s="10">
        <v>44502</v>
      </c>
      <c r="B4786">
        <v>2134</v>
      </c>
      <c r="C4786" t="s">
        <v>132</v>
      </c>
      <c r="D4786">
        <v>30</v>
      </c>
      <c r="E4786">
        <v>36</v>
      </c>
      <c r="F4786">
        <v>-6</v>
      </c>
      <c r="G4786">
        <v>12</v>
      </c>
      <c r="H4786">
        <v>86</v>
      </c>
      <c r="J4786">
        <v>72</v>
      </c>
      <c r="K4786">
        <v>88</v>
      </c>
      <c r="L4786">
        <v>88</v>
      </c>
      <c r="M4786">
        <v>87</v>
      </c>
      <c r="N4786">
        <v>81</v>
      </c>
      <c r="O4786">
        <v>65</v>
      </c>
      <c r="P4786">
        <v>82</v>
      </c>
      <c r="Q4786">
        <v>81</v>
      </c>
      <c r="R4786">
        <v>84</v>
      </c>
      <c r="T4786" s="34">
        <f>_xlfn.XLOOKUP(B4786,Demog!$A$2:$A$219,Demog!$P$2:$P$219,,,2)</f>
        <v>24836</v>
      </c>
      <c r="U4786" s="34">
        <f t="shared" si="74"/>
        <v>52</v>
      </c>
      <c r="V4786" s="13">
        <f>IF(OR(Table1[[#This Row],[7d_positivity_public]]=0,ISBLANK(Table1[[#This Row],[7d_positivity_public]])),"",(Table1[[#This Row],[7d_positivity_public]]-Table1[[#This Row],[7d_positivity_all]])/Table1[[#This Row],[7d_positivity_public]])</f>
        <v>0.33333333333333331</v>
      </c>
      <c r="W4786">
        <v>8</v>
      </c>
    </row>
    <row r="4787" spans="1:23" x14ac:dyDescent="0.25">
      <c r="A4787" s="10">
        <v>44502</v>
      </c>
      <c r="B4787">
        <v>2141</v>
      </c>
      <c r="C4787" t="s">
        <v>133</v>
      </c>
      <c r="D4787">
        <v>20</v>
      </c>
      <c r="E4787">
        <v>24</v>
      </c>
      <c r="F4787">
        <v>-4</v>
      </c>
      <c r="G4787">
        <v>8</v>
      </c>
      <c r="H4787">
        <v>81</v>
      </c>
      <c r="J4787">
        <v>75</v>
      </c>
      <c r="K4787">
        <v>82</v>
      </c>
      <c r="L4787">
        <v>77</v>
      </c>
      <c r="M4787">
        <v>88</v>
      </c>
      <c r="N4787">
        <v>76</v>
      </c>
      <c r="O4787">
        <v>65</v>
      </c>
      <c r="P4787">
        <v>77</v>
      </c>
      <c r="Q4787">
        <v>69</v>
      </c>
      <c r="R4787">
        <v>85</v>
      </c>
      <c r="T4787" s="34">
        <f>_xlfn.XLOOKUP(B4787,Demog!$A$2:$A$219,Demog!$P$2:$P$219,,,2)</f>
        <v>26303</v>
      </c>
      <c r="U4787" s="34">
        <f t="shared" si="74"/>
        <v>37</v>
      </c>
      <c r="V4787" s="13">
        <f>IF(OR(Table1[[#This Row],[7d_positivity_public]]=0,ISBLANK(Table1[[#This Row],[7d_positivity_public]])),"",(Table1[[#This Row],[7d_positivity_public]]-Table1[[#This Row],[7d_positivity_all]])/Table1[[#This Row],[7d_positivity_public]])</f>
        <v>0</v>
      </c>
      <c r="W4787">
        <v>8</v>
      </c>
    </row>
    <row r="4788" spans="1:23" x14ac:dyDescent="0.25">
      <c r="A4788" s="10">
        <v>44502</v>
      </c>
      <c r="B4788">
        <v>2142</v>
      </c>
      <c r="C4788" t="s">
        <v>134</v>
      </c>
      <c r="D4788">
        <v>16</v>
      </c>
      <c r="E4788">
        <v>8</v>
      </c>
      <c r="F4788">
        <v>8</v>
      </c>
      <c r="G4788">
        <v>9</v>
      </c>
      <c r="H4788">
        <v>80</v>
      </c>
      <c r="J4788">
        <v>72</v>
      </c>
      <c r="K4788">
        <v>81</v>
      </c>
      <c r="L4788">
        <v>76</v>
      </c>
      <c r="M4788">
        <v>85</v>
      </c>
      <c r="N4788">
        <v>75</v>
      </c>
      <c r="O4788">
        <v>64</v>
      </c>
      <c r="P4788">
        <v>76</v>
      </c>
      <c r="Q4788">
        <v>69</v>
      </c>
      <c r="R4788">
        <v>83</v>
      </c>
      <c r="T4788" s="34">
        <f>_xlfn.XLOOKUP(B4788,Demog!$A$2:$A$219,Demog!$P$2:$P$219,,,2)</f>
        <v>16854</v>
      </c>
      <c r="U4788" s="34">
        <f t="shared" si="74"/>
        <v>19</v>
      </c>
      <c r="V4788" s="13">
        <f>IF(OR(Table1[[#This Row],[7d_positivity_public]]=0,ISBLANK(Table1[[#This Row],[7d_positivity_public]])),"",(Table1[[#This Row],[7d_positivity_public]]-Table1[[#This Row],[7d_positivity_all]])/Table1[[#This Row],[7d_positivity_public]])</f>
        <v>0.22222222222222221</v>
      </c>
      <c r="W4788">
        <v>7</v>
      </c>
    </row>
    <row r="4789" spans="1:23" x14ac:dyDescent="0.25">
      <c r="A4789" s="10">
        <v>44502</v>
      </c>
      <c r="B4789">
        <v>2150</v>
      </c>
      <c r="C4789" t="s">
        <v>135</v>
      </c>
      <c r="D4789">
        <v>18</v>
      </c>
      <c r="E4789">
        <v>9</v>
      </c>
      <c r="F4789">
        <v>9</v>
      </c>
      <c r="G4789">
        <v>12</v>
      </c>
      <c r="H4789">
        <v>84</v>
      </c>
      <c r="J4789">
        <v>68</v>
      </c>
      <c r="K4789">
        <v>85</v>
      </c>
      <c r="L4789">
        <v>78</v>
      </c>
      <c r="M4789">
        <v>90</v>
      </c>
      <c r="N4789">
        <v>79</v>
      </c>
      <c r="O4789">
        <v>61</v>
      </c>
      <c r="P4789">
        <v>80</v>
      </c>
      <c r="Q4789">
        <v>68</v>
      </c>
      <c r="R4789">
        <v>87</v>
      </c>
      <c r="T4789" s="34">
        <f>_xlfn.XLOOKUP(B4789,Demog!$A$2:$A$219,Demog!$P$2:$P$219,,,2)</f>
        <v>9696</v>
      </c>
      <c r="U4789" s="34">
        <f t="shared" si="74"/>
        <v>12</v>
      </c>
      <c r="V4789" s="13">
        <f>IF(OR(Table1[[#This Row],[7d_positivity_public]]=0,ISBLANK(Table1[[#This Row],[7d_positivity_public]])),"",(Table1[[#This Row],[7d_positivity_public]]-Table1[[#This Row],[7d_positivity_all]])/Table1[[#This Row],[7d_positivity_public]])</f>
        <v>0.16666666666666666</v>
      </c>
      <c r="W4789">
        <v>10</v>
      </c>
    </row>
    <row r="4790" spans="1:23" x14ac:dyDescent="0.25">
      <c r="A4790" s="10">
        <v>44502</v>
      </c>
      <c r="B4790">
        <v>2210</v>
      </c>
      <c r="C4790" t="s">
        <v>136</v>
      </c>
      <c r="D4790">
        <v>6</v>
      </c>
      <c r="E4790">
        <v>9</v>
      </c>
      <c r="F4790">
        <v>-3</v>
      </c>
      <c r="G4790">
        <v>4</v>
      </c>
      <c r="H4790">
        <v>93</v>
      </c>
      <c r="J4790">
        <v>90</v>
      </c>
      <c r="K4790">
        <v>93</v>
      </c>
      <c r="L4790">
        <v>94</v>
      </c>
      <c r="M4790">
        <v>91</v>
      </c>
      <c r="N4790">
        <v>89</v>
      </c>
      <c r="O4790">
        <v>84</v>
      </c>
      <c r="P4790">
        <v>89</v>
      </c>
      <c r="Q4790">
        <v>89</v>
      </c>
      <c r="R4790">
        <v>89</v>
      </c>
      <c r="T4790" s="34">
        <f>_xlfn.XLOOKUP(B4790,Demog!$A$2:$A$219,Demog!$P$2:$P$219,,,2)</f>
        <v>70996</v>
      </c>
      <c r="U4790" s="34">
        <f t="shared" si="74"/>
        <v>30</v>
      </c>
      <c r="V4790" s="13">
        <f>IF(OR(Table1[[#This Row],[7d_positivity_public]]=0,ISBLANK(Table1[[#This Row],[7d_positivity_public]])),"",(Table1[[#This Row],[7d_positivity_public]]-Table1[[#This Row],[7d_positivity_all]])/Table1[[#This Row],[7d_positivity_public]])</f>
        <v>0.5</v>
      </c>
      <c r="W4790">
        <v>2</v>
      </c>
    </row>
    <row r="4791" spans="1:23" x14ac:dyDescent="0.25">
      <c r="A4791" s="10">
        <v>44502</v>
      </c>
      <c r="B4791">
        <v>2221</v>
      </c>
      <c r="C4791" t="s">
        <v>137</v>
      </c>
      <c r="D4791">
        <v>5</v>
      </c>
      <c r="E4791">
        <v>5</v>
      </c>
      <c r="F4791">
        <v>0</v>
      </c>
      <c r="G4791">
        <v>3</v>
      </c>
      <c r="H4791">
        <v>95</v>
      </c>
      <c r="J4791">
        <v>91</v>
      </c>
      <c r="K4791">
        <v>95</v>
      </c>
      <c r="L4791">
        <v>98</v>
      </c>
      <c r="M4791">
        <v>91</v>
      </c>
      <c r="N4791">
        <v>91</v>
      </c>
      <c r="O4791">
        <v>86</v>
      </c>
      <c r="P4791">
        <v>92</v>
      </c>
      <c r="Q4791">
        <v>94</v>
      </c>
      <c r="R4791">
        <v>89</v>
      </c>
      <c r="T4791" s="34">
        <f>_xlfn.XLOOKUP(B4791,Demog!$A$2:$A$219,Demog!$P$2:$P$219,,,2)</f>
        <v>47161</v>
      </c>
      <c r="U4791" s="34">
        <f t="shared" si="74"/>
        <v>17</v>
      </c>
      <c r="V4791" s="13">
        <f>IF(OR(Table1[[#This Row],[7d_positivity_public]]=0,ISBLANK(Table1[[#This Row],[7d_positivity_public]])),"",(Table1[[#This Row],[7d_positivity_public]]-Table1[[#This Row],[7d_positivity_all]])/Table1[[#This Row],[7d_positivity_public]])</f>
        <v>0.33333333333333331</v>
      </c>
      <c r="W4791">
        <v>2</v>
      </c>
    </row>
    <row r="4792" spans="1:23" x14ac:dyDescent="0.25">
      <c r="A4792" s="10">
        <v>44502</v>
      </c>
      <c r="B4792">
        <v>2222</v>
      </c>
      <c r="C4792" t="s">
        <v>138</v>
      </c>
      <c r="D4792">
        <v>5</v>
      </c>
      <c r="E4792">
        <v>6</v>
      </c>
      <c r="F4792">
        <v>-1</v>
      </c>
      <c r="G4792">
        <v>2</v>
      </c>
      <c r="H4792">
        <v>94</v>
      </c>
      <c r="J4792">
        <v>90</v>
      </c>
      <c r="K4792">
        <v>94</v>
      </c>
      <c r="L4792">
        <v>98</v>
      </c>
      <c r="M4792">
        <v>89</v>
      </c>
      <c r="N4792">
        <v>90</v>
      </c>
      <c r="O4792">
        <v>85</v>
      </c>
      <c r="P4792">
        <v>90</v>
      </c>
      <c r="Q4792">
        <v>93</v>
      </c>
      <c r="R4792">
        <v>87</v>
      </c>
      <c r="T4792" s="34">
        <f>_xlfn.XLOOKUP(B4792,Demog!$A$2:$A$219,Demog!$P$2:$P$219,,,2)</f>
        <v>45434</v>
      </c>
      <c r="U4792" s="34">
        <f t="shared" si="74"/>
        <v>16</v>
      </c>
      <c r="V4792" s="13">
        <f>IF(OR(Table1[[#This Row],[7d_positivity_public]]=0,ISBLANK(Table1[[#This Row],[7d_positivity_public]])),"",(Table1[[#This Row],[7d_positivity_public]]-Table1[[#This Row],[7d_positivity_all]])/Table1[[#This Row],[7d_positivity_public]])</f>
        <v>0.5</v>
      </c>
      <c r="W4792">
        <v>1</v>
      </c>
    </row>
    <row r="4793" spans="1:23" x14ac:dyDescent="0.25">
      <c r="A4793" s="10">
        <v>44502</v>
      </c>
      <c r="B4793">
        <v>2223</v>
      </c>
      <c r="C4793" t="s">
        <v>139</v>
      </c>
      <c r="D4793">
        <v>3</v>
      </c>
      <c r="E4793">
        <v>5</v>
      </c>
      <c r="F4793">
        <v>-2</v>
      </c>
      <c r="G4793">
        <v>3</v>
      </c>
      <c r="H4793">
        <v>93</v>
      </c>
      <c r="J4793">
        <v>91</v>
      </c>
      <c r="K4793">
        <v>93</v>
      </c>
      <c r="L4793">
        <v>96</v>
      </c>
      <c r="M4793">
        <v>88</v>
      </c>
      <c r="N4793">
        <v>89</v>
      </c>
      <c r="O4793">
        <v>85</v>
      </c>
      <c r="P4793">
        <v>89</v>
      </c>
      <c r="Q4793">
        <v>92</v>
      </c>
      <c r="R4793">
        <v>85</v>
      </c>
      <c r="T4793" s="34">
        <f>_xlfn.XLOOKUP(B4793,Demog!$A$2:$A$219,Demog!$P$2:$P$219,,,2)</f>
        <v>81414</v>
      </c>
      <c r="U4793" s="34">
        <f t="shared" si="74"/>
        <v>17</v>
      </c>
      <c r="V4793" s="13">
        <f>IF(OR(Table1[[#This Row],[7d_positivity_public]]=0,ISBLANK(Table1[[#This Row],[7d_positivity_public]])),"",(Table1[[#This Row],[7d_positivity_public]]-Table1[[#This Row],[7d_positivity_all]])/Table1[[#This Row],[7d_positivity_public]])</f>
        <v>0.66666666666666663</v>
      </c>
      <c r="W4793">
        <v>1</v>
      </c>
    </row>
    <row r="4794" spans="1:23" x14ac:dyDescent="0.25">
      <c r="A4794" s="10">
        <v>44502</v>
      </c>
      <c r="B4794">
        <v>2224</v>
      </c>
      <c r="C4794" t="s">
        <v>140</v>
      </c>
      <c r="D4794">
        <v>5</v>
      </c>
      <c r="E4794">
        <v>7</v>
      </c>
      <c r="F4794">
        <v>-2</v>
      </c>
      <c r="G4794">
        <v>5</v>
      </c>
      <c r="H4794">
        <v>91</v>
      </c>
      <c r="J4794">
        <v>87</v>
      </c>
      <c r="K4794">
        <v>91</v>
      </c>
      <c r="L4794">
        <v>93</v>
      </c>
      <c r="M4794">
        <v>89</v>
      </c>
      <c r="N4794">
        <v>87</v>
      </c>
      <c r="O4794">
        <v>81</v>
      </c>
      <c r="P4794">
        <v>88</v>
      </c>
      <c r="Q4794">
        <v>88</v>
      </c>
      <c r="R4794">
        <v>87</v>
      </c>
      <c r="T4794" s="34">
        <f>_xlfn.XLOOKUP(B4794,Demog!$A$2:$A$219,Demog!$P$2:$P$219,,,2)</f>
        <v>58746</v>
      </c>
      <c r="U4794" s="34">
        <f t="shared" si="74"/>
        <v>21</v>
      </c>
      <c r="V4794" s="13">
        <f>IF(OR(Table1[[#This Row],[7d_positivity_public]]=0,ISBLANK(Table1[[#This Row],[7d_positivity_public]])),"",(Table1[[#This Row],[7d_positivity_public]]-Table1[[#This Row],[7d_positivity_all]])/Table1[[#This Row],[7d_positivity_public]])</f>
        <v>0.4</v>
      </c>
      <c r="W4794">
        <v>3</v>
      </c>
    </row>
    <row r="4795" spans="1:23" x14ac:dyDescent="0.25">
      <c r="A4795" s="10">
        <v>44502</v>
      </c>
      <c r="B4795">
        <v>2231</v>
      </c>
      <c r="C4795" t="s">
        <v>141</v>
      </c>
      <c r="D4795">
        <v>20</v>
      </c>
      <c r="E4795">
        <v>15</v>
      </c>
      <c r="F4795">
        <v>5</v>
      </c>
      <c r="G4795">
        <v>9</v>
      </c>
      <c r="H4795">
        <v>87</v>
      </c>
      <c r="J4795">
        <v>83</v>
      </c>
      <c r="K4795">
        <v>87</v>
      </c>
      <c r="L4795">
        <v>84</v>
      </c>
      <c r="M4795">
        <v>91</v>
      </c>
      <c r="N4795">
        <v>83</v>
      </c>
      <c r="O4795">
        <v>76</v>
      </c>
      <c r="P4795">
        <v>83</v>
      </c>
      <c r="Q4795">
        <v>78</v>
      </c>
      <c r="R4795">
        <v>88</v>
      </c>
      <c r="T4795" s="34">
        <f>_xlfn.XLOOKUP(B4795,Demog!$A$2:$A$219,Demog!$P$2:$P$219,,,2)</f>
        <v>30824</v>
      </c>
      <c r="U4795" s="34">
        <f t="shared" si="74"/>
        <v>43</v>
      </c>
      <c r="V4795" s="13">
        <f>IF(OR(Table1[[#This Row],[7d_positivity_public]]=0,ISBLANK(Table1[[#This Row],[7d_positivity_public]])),"",(Table1[[#This Row],[7d_positivity_public]]-Table1[[#This Row],[7d_positivity_all]])/Table1[[#This Row],[7d_positivity_public]])</f>
        <v>0.22222222222222221</v>
      </c>
      <c r="W4795">
        <v>7</v>
      </c>
    </row>
    <row r="4796" spans="1:23" x14ac:dyDescent="0.25">
      <c r="A4796" s="10">
        <v>44502</v>
      </c>
      <c r="B4796">
        <v>2232</v>
      </c>
      <c r="C4796" t="s">
        <v>142</v>
      </c>
      <c r="D4796">
        <v>20</v>
      </c>
      <c r="E4796">
        <v>21</v>
      </c>
      <c r="F4796">
        <v>-1</v>
      </c>
      <c r="G4796">
        <v>6</v>
      </c>
      <c r="H4796">
        <v>91</v>
      </c>
      <c r="J4796">
        <v>89</v>
      </c>
      <c r="K4796">
        <v>92</v>
      </c>
      <c r="L4796">
        <v>90</v>
      </c>
      <c r="M4796">
        <v>93</v>
      </c>
      <c r="N4796">
        <v>88</v>
      </c>
      <c r="O4796">
        <v>85</v>
      </c>
      <c r="P4796">
        <v>88</v>
      </c>
      <c r="Q4796">
        <v>85</v>
      </c>
      <c r="R4796">
        <v>91</v>
      </c>
      <c r="T4796" s="34">
        <f>_xlfn.XLOOKUP(B4796,Demog!$A$2:$A$219,Demog!$P$2:$P$219,,,2)</f>
        <v>18835</v>
      </c>
      <c r="U4796" s="34">
        <f t="shared" si="74"/>
        <v>26</v>
      </c>
      <c r="V4796" s="13">
        <f>IF(OR(Table1[[#This Row],[7d_positivity_public]]=0,ISBLANK(Table1[[#This Row],[7d_positivity_public]])),"",(Table1[[#This Row],[7d_positivity_public]]-Table1[[#This Row],[7d_positivity_all]])/Table1[[#This Row],[7d_positivity_public]])</f>
        <v>0.16666666666666666</v>
      </c>
      <c r="W4796">
        <v>5</v>
      </c>
    </row>
    <row r="4797" spans="1:23" x14ac:dyDescent="0.25">
      <c r="A4797" s="10">
        <v>44502</v>
      </c>
      <c r="B4797">
        <v>2233</v>
      </c>
      <c r="C4797" t="s">
        <v>143</v>
      </c>
      <c r="D4797">
        <v>22</v>
      </c>
      <c r="E4797">
        <v>11</v>
      </c>
      <c r="F4797">
        <v>11</v>
      </c>
      <c r="G4797">
        <v>9</v>
      </c>
      <c r="H4797">
        <v>87</v>
      </c>
      <c r="J4797">
        <v>86</v>
      </c>
      <c r="K4797">
        <v>87</v>
      </c>
      <c r="L4797">
        <v>85</v>
      </c>
      <c r="M4797">
        <v>90</v>
      </c>
      <c r="N4797">
        <v>83</v>
      </c>
      <c r="O4797">
        <v>78</v>
      </c>
      <c r="P4797">
        <v>83</v>
      </c>
      <c r="Q4797">
        <v>79</v>
      </c>
      <c r="R4797">
        <v>88</v>
      </c>
      <c r="T4797" s="34">
        <f>_xlfn.XLOOKUP(B4797,Demog!$A$2:$A$219,Demog!$P$2:$P$219,,,2)</f>
        <v>51442</v>
      </c>
      <c r="U4797" s="34">
        <f t="shared" si="74"/>
        <v>79</v>
      </c>
      <c r="V4797" s="13">
        <f>IF(OR(Table1[[#This Row],[7d_positivity_public]]=0,ISBLANK(Table1[[#This Row],[7d_positivity_public]])),"",(Table1[[#This Row],[7d_positivity_public]]-Table1[[#This Row],[7d_positivity_all]])/Table1[[#This Row],[7d_positivity_public]])</f>
        <v>0.22222222222222221</v>
      </c>
      <c r="W4797">
        <v>7</v>
      </c>
    </row>
    <row r="4798" spans="1:23" x14ac:dyDescent="0.25">
      <c r="A4798" s="10">
        <v>44502</v>
      </c>
      <c r="B4798">
        <v>2241</v>
      </c>
      <c r="C4798" t="s">
        <v>144</v>
      </c>
      <c r="D4798">
        <v>5</v>
      </c>
      <c r="E4798">
        <v>8</v>
      </c>
      <c r="F4798">
        <v>-3</v>
      </c>
      <c r="G4798">
        <v>3</v>
      </c>
      <c r="H4798">
        <v>90</v>
      </c>
      <c r="J4798">
        <v>91</v>
      </c>
      <c r="K4798">
        <v>90</v>
      </c>
      <c r="L4798">
        <v>91</v>
      </c>
      <c r="M4798">
        <v>90</v>
      </c>
      <c r="N4798">
        <v>87</v>
      </c>
      <c r="O4798">
        <v>86</v>
      </c>
      <c r="P4798">
        <v>87</v>
      </c>
      <c r="Q4798">
        <v>88</v>
      </c>
      <c r="R4798">
        <v>87</v>
      </c>
      <c r="T4798" s="34">
        <f>_xlfn.XLOOKUP(B4798,Demog!$A$2:$A$219,Demog!$P$2:$P$219,,,2)</f>
        <v>40842</v>
      </c>
      <c r="U4798" s="34">
        <f t="shared" si="74"/>
        <v>14</v>
      </c>
      <c r="V4798" s="13">
        <f>IF(OR(Table1[[#This Row],[7d_positivity_public]]=0,ISBLANK(Table1[[#This Row],[7d_positivity_public]])),"",(Table1[[#This Row],[7d_positivity_public]]-Table1[[#This Row],[7d_positivity_all]])/Table1[[#This Row],[7d_positivity_public]])</f>
        <v>0.33333333333333331</v>
      </c>
      <c r="W4798">
        <v>2</v>
      </c>
    </row>
    <row r="4799" spans="1:23" x14ac:dyDescent="0.25">
      <c r="A4799" s="10">
        <v>44502</v>
      </c>
      <c r="B4799">
        <v>2242</v>
      </c>
      <c r="C4799" t="s">
        <v>145</v>
      </c>
      <c r="D4799">
        <v>6</v>
      </c>
      <c r="E4799">
        <v>5</v>
      </c>
      <c r="F4799">
        <v>1</v>
      </c>
      <c r="G4799">
        <v>4</v>
      </c>
      <c r="H4799">
        <v>92</v>
      </c>
      <c r="J4799">
        <v>89</v>
      </c>
      <c r="K4799">
        <v>92</v>
      </c>
      <c r="L4799">
        <v>93</v>
      </c>
      <c r="M4799">
        <v>91</v>
      </c>
      <c r="N4799">
        <v>89</v>
      </c>
      <c r="O4799">
        <v>84</v>
      </c>
      <c r="P4799">
        <v>89</v>
      </c>
      <c r="Q4799">
        <v>89</v>
      </c>
      <c r="R4799">
        <v>89</v>
      </c>
      <c r="T4799" s="34">
        <f>_xlfn.XLOOKUP(B4799,Demog!$A$2:$A$219,Demog!$P$2:$P$219,,,2)</f>
        <v>70406</v>
      </c>
      <c r="U4799" s="34">
        <f t="shared" si="74"/>
        <v>30</v>
      </c>
      <c r="V4799" s="13">
        <f>IF(OR(Table1[[#This Row],[7d_positivity_public]]=0,ISBLANK(Table1[[#This Row],[7d_positivity_public]])),"",(Table1[[#This Row],[7d_positivity_public]]-Table1[[#This Row],[7d_positivity_all]])/Table1[[#This Row],[7d_positivity_public]])</f>
        <v>0.5</v>
      </c>
      <c r="W4799">
        <v>2</v>
      </c>
    </row>
    <row r="4800" spans="1:23" x14ac:dyDescent="0.25">
      <c r="A4800" s="10">
        <v>44502</v>
      </c>
      <c r="B4800">
        <v>2243</v>
      </c>
      <c r="C4800" t="s">
        <v>146</v>
      </c>
      <c r="D4800">
        <v>5</v>
      </c>
      <c r="E4800">
        <v>6</v>
      </c>
      <c r="F4800">
        <v>-1</v>
      </c>
      <c r="G4800">
        <v>3</v>
      </c>
      <c r="H4800">
        <v>90</v>
      </c>
      <c r="J4800">
        <v>88</v>
      </c>
      <c r="K4800">
        <v>90</v>
      </c>
      <c r="L4800">
        <v>90</v>
      </c>
      <c r="M4800">
        <v>91</v>
      </c>
      <c r="N4800">
        <v>87</v>
      </c>
      <c r="O4800">
        <v>84</v>
      </c>
      <c r="P4800">
        <v>87</v>
      </c>
      <c r="Q4800">
        <v>86</v>
      </c>
      <c r="R4800">
        <v>89</v>
      </c>
      <c r="T4800" s="34">
        <f>_xlfn.XLOOKUP(B4800,Demog!$A$2:$A$219,Demog!$P$2:$P$219,,,2)</f>
        <v>28129</v>
      </c>
      <c r="U4800" s="34">
        <f t="shared" si="74"/>
        <v>10</v>
      </c>
      <c r="V4800" s="13">
        <f>IF(OR(Table1[[#This Row],[7d_positivity_public]]=0,ISBLANK(Table1[[#This Row],[7d_positivity_public]])),"",(Table1[[#This Row],[7d_positivity_public]]-Table1[[#This Row],[7d_positivity_all]])/Table1[[#This Row],[7d_positivity_public]])</f>
        <v>0.33333333333333331</v>
      </c>
      <c r="W4800">
        <v>2</v>
      </c>
    </row>
    <row r="4801" spans="1:23" x14ac:dyDescent="0.25">
      <c r="A4801" s="10">
        <v>44502</v>
      </c>
      <c r="B4801">
        <v>2244</v>
      </c>
      <c r="C4801" t="s">
        <v>147</v>
      </c>
      <c r="D4801">
        <v>7</v>
      </c>
      <c r="E4801">
        <v>11</v>
      </c>
      <c r="F4801">
        <v>-4</v>
      </c>
      <c r="G4801">
        <v>3</v>
      </c>
      <c r="H4801">
        <v>90</v>
      </c>
      <c r="J4801">
        <v>88</v>
      </c>
      <c r="K4801">
        <v>90</v>
      </c>
      <c r="L4801">
        <v>89</v>
      </c>
      <c r="M4801">
        <v>92</v>
      </c>
      <c r="N4801">
        <v>87</v>
      </c>
      <c r="O4801">
        <v>83</v>
      </c>
      <c r="P4801">
        <v>87</v>
      </c>
      <c r="Q4801">
        <v>84</v>
      </c>
      <c r="R4801">
        <v>90</v>
      </c>
      <c r="T4801" s="34">
        <f>_xlfn.XLOOKUP(B4801,Demog!$A$2:$A$219,Demog!$P$2:$P$219,,,2)</f>
        <v>58612</v>
      </c>
      <c r="U4801" s="34">
        <f t="shared" si="74"/>
        <v>29</v>
      </c>
      <c r="V4801" s="13">
        <f>IF(OR(Table1[[#This Row],[7d_positivity_public]]=0,ISBLANK(Table1[[#This Row],[7d_positivity_public]])),"",(Table1[[#This Row],[7d_positivity_public]]-Table1[[#This Row],[7d_positivity_all]])/Table1[[#This Row],[7d_positivity_public]])</f>
        <v>0</v>
      </c>
      <c r="W4801">
        <v>3</v>
      </c>
    </row>
    <row r="4802" spans="1:23" x14ac:dyDescent="0.25">
      <c r="A4802" s="10">
        <v>44502</v>
      </c>
      <c r="B4802">
        <v>2245</v>
      </c>
      <c r="C4802" t="s">
        <v>148</v>
      </c>
      <c r="D4802">
        <v>3</v>
      </c>
      <c r="E4802">
        <v>6</v>
      </c>
      <c r="F4802">
        <v>-3</v>
      </c>
      <c r="G4802">
        <v>2</v>
      </c>
      <c r="H4802">
        <v>91</v>
      </c>
      <c r="J4802">
        <v>90</v>
      </c>
      <c r="K4802">
        <v>91</v>
      </c>
      <c r="L4802">
        <v>91</v>
      </c>
      <c r="M4802">
        <v>91</v>
      </c>
      <c r="N4802">
        <v>89</v>
      </c>
      <c r="O4802">
        <v>87</v>
      </c>
      <c r="P4802">
        <v>89</v>
      </c>
      <c r="Q4802">
        <v>88</v>
      </c>
      <c r="R4802">
        <v>90</v>
      </c>
      <c r="T4802" s="34">
        <f>_xlfn.XLOOKUP(B4802,Demog!$A$2:$A$219,Demog!$P$2:$P$219,,,2)</f>
        <v>36404</v>
      </c>
      <c r="U4802" s="34">
        <f t="shared" ref="U4802:U4865" si="75">ROUND(T4802*D4802/100000*7,0)</f>
        <v>8</v>
      </c>
      <c r="V4802" s="13">
        <f>IF(OR(Table1[[#This Row],[7d_positivity_public]]=0,ISBLANK(Table1[[#This Row],[7d_positivity_public]])),"",(Table1[[#This Row],[7d_positivity_public]]-Table1[[#This Row],[7d_positivity_all]])/Table1[[#This Row],[7d_positivity_public]])</f>
        <v>0.5</v>
      </c>
      <c r="W4802">
        <v>1</v>
      </c>
    </row>
    <row r="4803" spans="1:23" x14ac:dyDescent="0.25">
      <c r="A4803" s="10">
        <v>44502</v>
      </c>
      <c r="B4803">
        <v>2311</v>
      </c>
      <c r="C4803" t="s">
        <v>149</v>
      </c>
      <c r="D4803">
        <v>12</v>
      </c>
      <c r="E4803">
        <v>33</v>
      </c>
      <c r="F4803">
        <v>-21</v>
      </c>
      <c r="G4803">
        <v>6</v>
      </c>
      <c r="H4803">
        <v>86</v>
      </c>
      <c r="J4803">
        <v>77</v>
      </c>
      <c r="K4803">
        <v>87</v>
      </c>
      <c r="L4803">
        <v>84</v>
      </c>
      <c r="M4803">
        <v>90</v>
      </c>
      <c r="N4803">
        <v>81</v>
      </c>
      <c r="O4803">
        <v>69</v>
      </c>
      <c r="P4803">
        <v>82</v>
      </c>
      <c r="Q4803">
        <v>78</v>
      </c>
      <c r="R4803">
        <v>87</v>
      </c>
      <c r="T4803" s="34">
        <f>_xlfn.XLOOKUP(B4803,Demog!$A$2:$A$219,Demog!$P$2:$P$219,,,2)</f>
        <v>25888</v>
      </c>
      <c r="U4803" s="34">
        <f t="shared" si="75"/>
        <v>22</v>
      </c>
      <c r="V4803" s="13">
        <f>IF(OR(Table1[[#This Row],[7d_positivity_public]]=0,ISBLANK(Table1[[#This Row],[7d_positivity_public]])),"",(Table1[[#This Row],[7d_positivity_public]]-Table1[[#This Row],[7d_positivity_all]])/Table1[[#This Row],[7d_positivity_public]])</f>
        <v>0.16666666666666666</v>
      </c>
      <c r="W4803">
        <v>5</v>
      </c>
    </row>
    <row r="4804" spans="1:23" x14ac:dyDescent="0.25">
      <c r="A4804" s="10">
        <v>44502</v>
      </c>
      <c r="B4804">
        <v>2312</v>
      </c>
      <c r="C4804" t="s">
        <v>150</v>
      </c>
      <c r="D4804">
        <v>6</v>
      </c>
      <c r="E4804">
        <v>8</v>
      </c>
      <c r="F4804">
        <v>-2</v>
      </c>
      <c r="G4804">
        <v>3</v>
      </c>
      <c r="H4804">
        <v>92</v>
      </c>
      <c r="J4804">
        <v>90</v>
      </c>
      <c r="K4804">
        <v>92</v>
      </c>
      <c r="L4804">
        <v>90</v>
      </c>
      <c r="M4804">
        <v>93</v>
      </c>
      <c r="N4804">
        <v>89</v>
      </c>
      <c r="O4804">
        <v>86</v>
      </c>
      <c r="P4804">
        <v>89</v>
      </c>
      <c r="Q4804">
        <v>86</v>
      </c>
      <c r="R4804">
        <v>92</v>
      </c>
      <c r="T4804" s="34">
        <f>_xlfn.XLOOKUP(B4804,Demog!$A$2:$A$219,Demog!$P$2:$P$219,,,2)</f>
        <v>29587</v>
      </c>
      <c r="U4804" s="34">
        <f t="shared" si="75"/>
        <v>12</v>
      </c>
      <c r="V4804" s="13">
        <f>IF(OR(Table1[[#This Row],[7d_positivity_public]]=0,ISBLANK(Table1[[#This Row],[7d_positivity_public]])),"",(Table1[[#This Row],[7d_positivity_public]]-Table1[[#This Row],[7d_positivity_all]])/Table1[[#This Row],[7d_positivity_public]])</f>
        <v>0</v>
      </c>
      <c r="W4804">
        <v>3</v>
      </c>
    </row>
    <row r="4805" spans="1:23" x14ac:dyDescent="0.25">
      <c r="A4805" s="10">
        <v>44502</v>
      </c>
      <c r="B4805">
        <v>2313</v>
      </c>
      <c r="C4805" t="s">
        <v>151</v>
      </c>
      <c r="D4805">
        <v>11</v>
      </c>
      <c r="E4805">
        <v>14</v>
      </c>
      <c r="F4805">
        <v>-3</v>
      </c>
      <c r="G4805">
        <v>5</v>
      </c>
      <c r="H4805">
        <v>91</v>
      </c>
      <c r="J4805">
        <v>88</v>
      </c>
      <c r="K4805">
        <v>92</v>
      </c>
      <c r="L4805">
        <v>91</v>
      </c>
      <c r="M4805">
        <v>93</v>
      </c>
      <c r="N4805">
        <v>88</v>
      </c>
      <c r="O4805">
        <v>83</v>
      </c>
      <c r="P4805">
        <v>88</v>
      </c>
      <c r="Q4805">
        <v>87</v>
      </c>
      <c r="R4805">
        <v>90</v>
      </c>
      <c r="T4805" s="34">
        <f>_xlfn.XLOOKUP(B4805,Demog!$A$2:$A$219,Demog!$P$2:$P$219,,,2)</f>
        <v>31567</v>
      </c>
      <c r="U4805" s="34">
        <f t="shared" si="75"/>
        <v>24</v>
      </c>
      <c r="V4805" s="13">
        <f>IF(OR(Table1[[#This Row],[7d_positivity_public]]=0,ISBLANK(Table1[[#This Row],[7d_positivity_public]])),"",(Table1[[#This Row],[7d_positivity_public]]-Table1[[#This Row],[7d_positivity_all]])/Table1[[#This Row],[7d_positivity_public]])</f>
        <v>0.4</v>
      </c>
      <c r="W4805">
        <v>3</v>
      </c>
    </row>
    <row r="4806" spans="1:23" x14ac:dyDescent="0.25">
      <c r="A4806" s="10">
        <v>44502</v>
      </c>
      <c r="B4806">
        <v>2314</v>
      </c>
      <c r="C4806" t="s">
        <v>152</v>
      </c>
      <c r="D4806">
        <v>16</v>
      </c>
      <c r="E4806">
        <v>17</v>
      </c>
      <c r="F4806">
        <v>-1</v>
      </c>
      <c r="G4806">
        <v>8</v>
      </c>
      <c r="H4806">
        <v>88</v>
      </c>
      <c r="J4806">
        <v>90</v>
      </c>
      <c r="K4806">
        <v>88</v>
      </c>
      <c r="L4806">
        <v>84</v>
      </c>
      <c r="M4806">
        <v>91</v>
      </c>
      <c r="N4806">
        <v>84</v>
      </c>
      <c r="O4806">
        <v>82</v>
      </c>
      <c r="P4806">
        <v>84</v>
      </c>
      <c r="Q4806">
        <v>77</v>
      </c>
      <c r="R4806">
        <v>89</v>
      </c>
      <c r="T4806" s="34">
        <f>_xlfn.XLOOKUP(B4806,Demog!$A$2:$A$219,Demog!$P$2:$P$219,,,2)</f>
        <v>22090</v>
      </c>
      <c r="U4806" s="34">
        <f t="shared" si="75"/>
        <v>25</v>
      </c>
      <c r="V4806" s="13">
        <f>IF(OR(Table1[[#This Row],[7d_positivity_public]]=0,ISBLANK(Table1[[#This Row],[7d_positivity_public]])),"",(Table1[[#This Row],[7d_positivity_public]]-Table1[[#This Row],[7d_positivity_all]])/Table1[[#This Row],[7d_positivity_public]])</f>
        <v>0.125</v>
      </c>
      <c r="W4806">
        <v>7</v>
      </c>
    </row>
    <row r="4807" spans="1:23" x14ac:dyDescent="0.25">
      <c r="A4807" s="10">
        <v>44502</v>
      </c>
      <c r="B4807">
        <v>2315</v>
      </c>
      <c r="C4807" t="s">
        <v>153</v>
      </c>
      <c r="D4807">
        <v>22</v>
      </c>
      <c r="E4807">
        <v>18</v>
      </c>
      <c r="F4807">
        <v>4</v>
      </c>
      <c r="G4807">
        <v>11</v>
      </c>
      <c r="H4807">
        <v>85</v>
      </c>
      <c r="J4807">
        <v>77</v>
      </c>
      <c r="K4807">
        <v>85</v>
      </c>
      <c r="L4807">
        <v>81</v>
      </c>
      <c r="M4807">
        <v>90</v>
      </c>
      <c r="N4807">
        <v>79</v>
      </c>
      <c r="O4807">
        <v>69</v>
      </c>
      <c r="P4807">
        <v>80</v>
      </c>
      <c r="Q4807">
        <v>75</v>
      </c>
      <c r="R4807">
        <v>87</v>
      </c>
      <c r="T4807" s="34">
        <f>_xlfn.XLOOKUP(B4807,Demog!$A$2:$A$219,Demog!$P$2:$P$219,,,2)</f>
        <v>13204</v>
      </c>
      <c r="U4807" s="34">
        <f t="shared" si="75"/>
        <v>20</v>
      </c>
      <c r="V4807" s="13">
        <f>IF(OR(Table1[[#This Row],[7d_positivity_public]]=0,ISBLANK(Table1[[#This Row],[7d_positivity_public]])),"",(Table1[[#This Row],[7d_positivity_public]]-Table1[[#This Row],[7d_positivity_all]])/Table1[[#This Row],[7d_positivity_public]])</f>
        <v>9.0909090909090912E-2</v>
      </c>
      <c r="W4807">
        <v>10</v>
      </c>
    </row>
    <row r="4808" spans="1:23" x14ac:dyDescent="0.25">
      <c r="A4808" s="10">
        <v>44502</v>
      </c>
      <c r="B4808">
        <v>2316</v>
      </c>
      <c r="C4808" t="s">
        <v>154</v>
      </c>
      <c r="D4808">
        <v>27</v>
      </c>
      <c r="E4808">
        <v>20</v>
      </c>
      <c r="F4808">
        <v>7</v>
      </c>
      <c r="G4808">
        <v>8</v>
      </c>
      <c r="H4808">
        <v>85</v>
      </c>
      <c r="J4808">
        <v>77</v>
      </c>
      <c r="K4808">
        <v>85</v>
      </c>
      <c r="L4808">
        <v>82</v>
      </c>
      <c r="M4808">
        <v>88</v>
      </c>
      <c r="N4808">
        <v>80</v>
      </c>
      <c r="O4808">
        <v>70</v>
      </c>
      <c r="P4808">
        <v>81</v>
      </c>
      <c r="Q4808">
        <v>76</v>
      </c>
      <c r="R4808">
        <v>85</v>
      </c>
      <c r="T4808" s="34">
        <f>_xlfn.XLOOKUP(B4808,Demog!$A$2:$A$219,Demog!$P$2:$P$219,,,2)</f>
        <v>12653</v>
      </c>
      <c r="U4808" s="34">
        <f t="shared" si="75"/>
        <v>24</v>
      </c>
      <c r="V4808" s="13">
        <f>IF(OR(Table1[[#This Row],[7d_positivity_public]]=0,ISBLANK(Table1[[#This Row],[7d_positivity_public]])),"",(Table1[[#This Row],[7d_positivity_public]]-Table1[[#This Row],[7d_positivity_all]])/Table1[[#This Row],[7d_positivity_public]])</f>
        <v>0.25</v>
      </c>
      <c r="W4808">
        <v>6</v>
      </c>
    </row>
    <row r="4809" spans="1:23" x14ac:dyDescent="0.25">
      <c r="A4809" s="10">
        <v>44502</v>
      </c>
      <c r="B4809">
        <v>2317</v>
      </c>
      <c r="C4809" t="s">
        <v>155</v>
      </c>
      <c r="D4809">
        <v>19</v>
      </c>
      <c r="E4809">
        <v>12</v>
      </c>
      <c r="F4809">
        <v>7</v>
      </c>
      <c r="G4809">
        <v>8</v>
      </c>
      <c r="H4809">
        <v>84</v>
      </c>
      <c r="J4809">
        <v>69</v>
      </c>
      <c r="K4809">
        <v>85</v>
      </c>
      <c r="L4809">
        <v>80</v>
      </c>
      <c r="M4809">
        <v>88</v>
      </c>
      <c r="N4809">
        <v>79</v>
      </c>
      <c r="O4809">
        <v>62</v>
      </c>
      <c r="P4809">
        <v>81</v>
      </c>
      <c r="Q4809">
        <v>74</v>
      </c>
      <c r="R4809">
        <v>86</v>
      </c>
      <c r="T4809" s="34">
        <f>_xlfn.XLOOKUP(B4809,Demog!$A$2:$A$219,Demog!$P$2:$P$219,,,2)</f>
        <v>8789</v>
      </c>
      <c r="U4809" s="34">
        <f t="shared" si="75"/>
        <v>12</v>
      </c>
      <c r="V4809" s="13">
        <f>IF(OR(Table1[[#This Row],[7d_positivity_public]]=0,ISBLANK(Table1[[#This Row],[7d_positivity_public]])),"",(Table1[[#This Row],[7d_positivity_public]]-Table1[[#This Row],[7d_positivity_all]])/Table1[[#This Row],[7d_positivity_public]])</f>
        <v>0.375</v>
      </c>
      <c r="W4809">
        <v>5</v>
      </c>
    </row>
    <row r="4810" spans="1:23" x14ac:dyDescent="0.25">
      <c r="A4810" s="10">
        <v>44502</v>
      </c>
      <c r="B4810">
        <v>2321</v>
      </c>
      <c r="C4810" t="s">
        <v>156</v>
      </c>
      <c r="D4810">
        <v>3</v>
      </c>
      <c r="E4810">
        <v>8</v>
      </c>
      <c r="F4810">
        <v>-5</v>
      </c>
      <c r="G4810">
        <v>3</v>
      </c>
      <c r="H4810">
        <v>95</v>
      </c>
      <c r="J4810">
        <v>92</v>
      </c>
      <c r="K4810">
        <v>95</v>
      </c>
      <c r="L4810">
        <v>96</v>
      </c>
      <c r="M4810">
        <v>94</v>
      </c>
      <c r="N4810">
        <v>90</v>
      </c>
      <c r="O4810">
        <v>86</v>
      </c>
      <c r="P4810">
        <v>91</v>
      </c>
      <c r="Q4810">
        <v>90</v>
      </c>
      <c r="R4810">
        <v>92</v>
      </c>
      <c r="T4810" s="34">
        <f>_xlfn.XLOOKUP(B4810,Demog!$A$2:$A$219,Demog!$P$2:$P$219,,,2)</f>
        <v>56017</v>
      </c>
      <c r="U4810" s="34">
        <f t="shared" si="75"/>
        <v>12</v>
      </c>
      <c r="V4810" s="13">
        <f>IF(OR(Table1[[#This Row],[7d_positivity_public]]=0,ISBLANK(Table1[[#This Row],[7d_positivity_public]])),"",(Table1[[#This Row],[7d_positivity_public]]-Table1[[#This Row],[7d_positivity_all]])/Table1[[#This Row],[7d_positivity_public]])</f>
        <v>0.33333333333333331</v>
      </c>
      <c r="W4810">
        <v>2</v>
      </c>
    </row>
    <row r="4811" spans="1:23" x14ac:dyDescent="0.25">
      <c r="A4811" s="10">
        <v>44502</v>
      </c>
      <c r="B4811">
        <v>2322</v>
      </c>
      <c r="C4811" t="s">
        <v>157</v>
      </c>
      <c r="D4811">
        <v>4</v>
      </c>
      <c r="E4811">
        <v>6</v>
      </c>
      <c r="F4811">
        <v>-2</v>
      </c>
      <c r="G4811">
        <v>2</v>
      </c>
      <c r="H4811">
        <v>95</v>
      </c>
      <c r="J4811">
        <v>98</v>
      </c>
      <c r="K4811">
        <v>95</v>
      </c>
      <c r="L4811">
        <v>95</v>
      </c>
      <c r="M4811">
        <v>95</v>
      </c>
      <c r="N4811">
        <v>92</v>
      </c>
      <c r="O4811">
        <v>93</v>
      </c>
      <c r="P4811">
        <v>92</v>
      </c>
      <c r="Q4811">
        <v>90</v>
      </c>
      <c r="R4811">
        <v>93</v>
      </c>
      <c r="T4811" s="34">
        <f>_xlfn.XLOOKUP(B4811,Demog!$A$2:$A$219,Demog!$P$2:$P$219,,,2)</f>
        <v>24822</v>
      </c>
      <c r="U4811" s="34">
        <f t="shared" si="75"/>
        <v>7</v>
      </c>
      <c r="V4811" s="13">
        <f>IF(OR(Table1[[#This Row],[7d_positivity_public]]=0,ISBLANK(Table1[[#This Row],[7d_positivity_public]])),"",(Table1[[#This Row],[7d_positivity_public]]-Table1[[#This Row],[7d_positivity_all]])/Table1[[#This Row],[7d_positivity_public]])</f>
        <v>0.5</v>
      </c>
      <c r="W4811">
        <v>1</v>
      </c>
    </row>
    <row r="4812" spans="1:23" x14ac:dyDescent="0.25">
      <c r="A4812" s="10">
        <v>44502</v>
      </c>
      <c r="B4812">
        <v>2323</v>
      </c>
      <c r="C4812" t="s">
        <v>158</v>
      </c>
      <c r="D4812">
        <v>2</v>
      </c>
      <c r="E4812">
        <v>5</v>
      </c>
      <c r="F4812">
        <v>-3</v>
      </c>
      <c r="G4812">
        <v>1</v>
      </c>
      <c r="H4812">
        <v>93</v>
      </c>
      <c r="J4812">
        <v>92</v>
      </c>
      <c r="K4812">
        <v>93</v>
      </c>
      <c r="L4812">
        <v>91</v>
      </c>
      <c r="M4812">
        <v>94</v>
      </c>
      <c r="N4812">
        <v>90</v>
      </c>
      <c r="O4812">
        <v>87</v>
      </c>
      <c r="P4812">
        <v>91</v>
      </c>
      <c r="Q4812">
        <v>87</v>
      </c>
      <c r="R4812">
        <v>93</v>
      </c>
      <c r="T4812" s="34">
        <f>_xlfn.XLOOKUP(B4812,Demog!$A$2:$A$219,Demog!$P$2:$P$219,,,2)</f>
        <v>22225</v>
      </c>
      <c r="U4812" s="34">
        <f t="shared" si="75"/>
        <v>3</v>
      </c>
      <c r="V4812" s="13">
        <f>IF(OR(Table1[[#This Row],[7d_positivity_public]]=0,ISBLANK(Table1[[#This Row],[7d_positivity_public]])),"",(Table1[[#This Row],[7d_positivity_public]]-Table1[[#This Row],[7d_positivity_all]])/Table1[[#This Row],[7d_positivity_public]])</f>
        <v>0</v>
      </c>
      <c r="W4812">
        <v>1</v>
      </c>
    </row>
    <row r="4813" spans="1:23" x14ac:dyDescent="0.25">
      <c r="A4813" s="10">
        <v>44502</v>
      </c>
      <c r="B4813">
        <v>2331</v>
      </c>
      <c r="C4813" t="s">
        <v>159</v>
      </c>
      <c r="D4813">
        <v>10</v>
      </c>
      <c r="E4813">
        <v>8</v>
      </c>
      <c r="F4813">
        <v>2</v>
      </c>
      <c r="G4813">
        <v>6</v>
      </c>
      <c r="H4813">
        <v>96</v>
      </c>
      <c r="J4813">
        <v>89</v>
      </c>
      <c r="K4813">
        <v>97</v>
      </c>
      <c r="L4813">
        <v>99</v>
      </c>
      <c r="M4813">
        <v>94</v>
      </c>
      <c r="N4813">
        <v>90</v>
      </c>
      <c r="O4813">
        <v>79</v>
      </c>
      <c r="P4813">
        <v>91</v>
      </c>
      <c r="Q4813">
        <v>91</v>
      </c>
      <c r="R4813">
        <v>90</v>
      </c>
      <c r="T4813" s="34">
        <f>_xlfn.XLOOKUP(B4813,Demog!$A$2:$A$219,Demog!$P$2:$P$219,,,2)</f>
        <v>53402</v>
      </c>
      <c r="U4813" s="34">
        <f t="shared" si="75"/>
        <v>37</v>
      </c>
      <c r="V4813" s="13">
        <f>IF(OR(Table1[[#This Row],[7d_positivity_public]]=0,ISBLANK(Table1[[#This Row],[7d_positivity_public]])),"",(Table1[[#This Row],[7d_positivity_public]]-Table1[[#This Row],[7d_positivity_all]])/Table1[[#This Row],[7d_positivity_public]])</f>
        <v>0.33333333333333331</v>
      </c>
      <c r="W4813">
        <v>4</v>
      </c>
    </row>
    <row r="4814" spans="1:23" x14ac:dyDescent="0.25">
      <c r="A4814" s="10">
        <v>44502</v>
      </c>
      <c r="B4814">
        <v>2332</v>
      </c>
      <c r="C4814" t="s">
        <v>160</v>
      </c>
      <c r="D4814">
        <v>11</v>
      </c>
      <c r="E4814">
        <v>15</v>
      </c>
      <c r="F4814">
        <v>-4</v>
      </c>
      <c r="G4814">
        <v>7</v>
      </c>
      <c r="H4814">
        <v>93</v>
      </c>
      <c r="J4814">
        <v>81</v>
      </c>
      <c r="K4814">
        <v>94</v>
      </c>
      <c r="L4814">
        <v>96</v>
      </c>
      <c r="M4814">
        <v>90</v>
      </c>
      <c r="N4814">
        <v>86</v>
      </c>
      <c r="O4814">
        <v>72</v>
      </c>
      <c r="P4814">
        <v>87</v>
      </c>
      <c r="Q4814">
        <v>88</v>
      </c>
      <c r="R4814">
        <v>86</v>
      </c>
      <c r="T4814" s="34">
        <f>_xlfn.XLOOKUP(B4814,Demog!$A$2:$A$219,Demog!$P$2:$P$219,,,2)</f>
        <v>51161</v>
      </c>
      <c r="U4814" s="34">
        <f t="shared" si="75"/>
        <v>39</v>
      </c>
      <c r="V4814" s="13">
        <f>IF(OR(Table1[[#This Row],[7d_positivity_public]]=0,ISBLANK(Table1[[#This Row],[7d_positivity_public]])),"",(Table1[[#This Row],[7d_positivity_public]]-Table1[[#This Row],[7d_positivity_all]])/Table1[[#This Row],[7d_positivity_public]])</f>
        <v>0.42857142857142855</v>
      </c>
      <c r="W4814">
        <v>4</v>
      </c>
    </row>
    <row r="4815" spans="1:23" x14ac:dyDescent="0.25">
      <c r="A4815" s="10">
        <v>44502</v>
      </c>
      <c r="B4815">
        <v>2333</v>
      </c>
      <c r="C4815" t="s">
        <v>161</v>
      </c>
      <c r="D4815">
        <v>11</v>
      </c>
      <c r="E4815">
        <v>11</v>
      </c>
      <c r="F4815">
        <v>0</v>
      </c>
      <c r="G4815">
        <v>6</v>
      </c>
      <c r="H4815">
        <v>92</v>
      </c>
      <c r="J4815">
        <v>88</v>
      </c>
      <c r="K4815">
        <v>92</v>
      </c>
      <c r="L4815">
        <v>91</v>
      </c>
      <c r="M4815">
        <v>93</v>
      </c>
      <c r="N4815">
        <v>88</v>
      </c>
      <c r="O4815">
        <v>83</v>
      </c>
      <c r="P4815">
        <v>88</v>
      </c>
      <c r="Q4815">
        <v>86</v>
      </c>
      <c r="R4815">
        <v>91</v>
      </c>
      <c r="T4815" s="34">
        <f>_xlfn.XLOOKUP(B4815,Demog!$A$2:$A$219,Demog!$P$2:$P$219,,,2)</f>
        <v>69963</v>
      </c>
      <c r="U4815" s="34">
        <f t="shared" si="75"/>
        <v>54</v>
      </c>
      <c r="V4815" s="13">
        <f>IF(OR(Table1[[#This Row],[7d_positivity_public]]=0,ISBLANK(Table1[[#This Row],[7d_positivity_public]])),"",(Table1[[#This Row],[7d_positivity_public]]-Table1[[#This Row],[7d_positivity_all]])/Table1[[#This Row],[7d_positivity_public]])</f>
        <v>0.33333333333333331</v>
      </c>
      <c r="W4815">
        <v>4</v>
      </c>
    </row>
    <row r="4816" spans="1:23" x14ac:dyDescent="0.25">
      <c r="A4816" s="10">
        <v>44502</v>
      </c>
      <c r="B4816">
        <v>2334</v>
      </c>
      <c r="C4816" t="s">
        <v>162</v>
      </c>
      <c r="D4816">
        <v>5</v>
      </c>
      <c r="E4816">
        <v>8</v>
      </c>
      <c r="F4816">
        <v>-3</v>
      </c>
      <c r="G4816">
        <v>4</v>
      </c>
      <c r="H4816">
        <v>96</v>
      </c>
      <c r="J4816">
        <v>92</v>
      </c>
      <c r="K4816">
        <v>96</v>
      </c>
      <c r="L4816">
        <v>97</v>
      </c>
      <c r="M4816">
        <v>96</v>
      </c>
      <c r="N4816">
        <v>91</v>
      </c>
      <c r="O4816">
        <v>86</v>
      </c>
      <c r="P4816">
        <v>92</v>
      </c>
      <c r="Q4816">
        <v>91</v>
      </c>
      <c r="R4816">
        <v>93</v>
      </c>
      <c r="T4816" s="34">
        <f>_xlfn.XLOOKUP(B4816,Demog!$A$2:$A$219,Demog!$P$2:$P$219,,,2)</f>
        <v>45391</v>
      </c>
      <c r="U4816" s="34">
        <f t="shared" si="75"/>
        <v>16</v>
      </c>
      <c r="V4816" s="13">
        <f>IF(OR(Table1[[#This Row],[7d_positivity_public]]=0,ISBLANK(Table1[[#This Row],[7d_positivity_public]])),"",(Table1[[#This Row],[7d_positivity_public]]-Table1[[#This Row],[7d_positivity_all]])/Table1[[#This Row],[7d_positivity_public]])</f>
        <v>0.5</v>
      </c>
      <c r="W4816">
        <v>2</v>
      </c>
    </row>
    <row r="4817" spans="1:23" x14ac:dyDescent="0.25">
      <c r="A4817" s="10">
        <v>44502</v>
      </c>
      <c r="B4817">
        <v>2335</v>
      </c>
      <c r="C4817" t="s">
        <v>163</v>
      </c>
      <c r="D4817">
        <v>8</v>
      </c>
      <c r="E4817">
        <v>9</v>
      </c>
      <c r="F4817">
        <v>-1</v>
      </c>
      <c r="G4817">
        <v>7</v>
      </c>
      <c r="H4817">
        <v>97</v>
      </c>
      <c r="J4817">
        <v>89</v>
      </c>
      <c r="K4817">
        <v>98</v>
      </c>
      <c r="L4817">
        <v>99</v>
      </c>
      <c r="M4817">
        <v>96</v>
      </c>
      <c r="N4817">
        <v>91</v>
      </c>
      <c r="O4817">
        <v>81</v>
      </c>
      <c r="P4817">
        <v>92</v>
      </c>
      <c r="Q4817">
        <v>92</v>
      </c>
      <c r="R4817">
        <v>93</v>
      </c>
      <c r="T4817" s="34">
        <f>_xlfn.XLOOKUP(B4817,Demog!$A$2:$A$219,Demog!$P$2:$P$219,,,2)</f>
        <v>62748</v>
      </c>
      <c r="U4817" s="34">
        <f t="shared" si="75"/>
        <v>35</v>
      </c>
      <c r="V4817" s="13">
        <f>IF(OR(Table1[[#This Row],[7d_positivity_public]]=0,ISBLANK(Table1[[#This Row],[7d_positivity_public]])),"",(Table1[[#This Row],[7d_positivity_public]]-Table1[[#This Row],[7d_positivity_all]])/Table1[[#This Row],[7d_positivity_public]])</f>
        <v>0.42857142857142855</v>
      </c>
      <c r="W4817">
        <v>4</v>
      </c>
    </row>
    <row r="4818" spans="1:23" x14ac:dyDescent="0.25">
      <c r="A4818" s="10">
        <v>44502</v>
      </c>
      <c r="B4818">
        <v>2336</v>
      </c>
      <c r="C4818" t="s">
        <v>164</v>
      </c>
      <c r="D4818">
        <v>6</v>
      </c>
      <c r="E4818">
        <v>9</v>
      </c>
      <c r="F4818">
        <v>-3</v>
      </c>
      <c r="G4818">
        <v>4</v>
      </c>
      <c r="H4818">
        <v>94</v>
      </c>
      <c r="J4818">
        <v>90</v>
      </c>
      <c r="K4818">
        <v>94</v>
      </c>
      <c r="L4818">
        <v>95</v>
      </c>
      <c r="M4818">
        <v>94</v>
      </c>
      <c r="N4818">
        <v>90</v>
      </c>
      <c r="O4818">
        <v>83</v>
      </c>
      <c r="P4818">
        <v>90</v>
      </c>
      <c r="Q4818">
        <v>89</v>
      </c>
      <c r="R4818">
        <v>91</v>
      </c>
      <c r="T4818" s="34">
        <f>_xlfn.XLOOKUP(B4818,Demog!$A$2:$A$219,Demog!$P$2:$P$219,,,2)</f>
        <v>58701</v>
      </c>
      <c r="U4818" s="34">
        <f t="shared" si="75"/>
        <v>25</v>
      </c>
      <c r="V4818" s="13">
        <f>IF(OR(Table1[[#This Row],[7d_positivity_public]]=0,ISBLANK(Table1[[#This Row],[7d_positivity_public]])),"",(Table1[[#This Row],[7d_positivity_public]]-Table1[[#This Row],[7d_positivity_all]])/Table1[[#This Row],[7d_positivity_public]])</f>
        <v>0.25</v>
      </c>
      <c r="W4818">
        <v>3</v>
      </c>
    </row>
    <row r="4819" spans="1:23" x14ac:dyDescent="0.25">
      <c r="A4819" s="10">
        <v>44502</v>
      </c>
      <c r="B4819">
        <v>2337</v>
      </c>
      <c r="C4819" t="s">
        <v>165</v>
      </c>
      <c r="D4819">
        <v>13</v>
      </c>
      <c r="E4819">
        <v>8</v>
      </c>
      <c r="F4819">
        <v>5</v>
      </c>
      <c r="G4819">
        <v>9</v>
      </c>
      <c r="H4819">
        <v>89</v>
      </c>
      <c r="J4819">
        <v>86</v>
      </c>
      <c r="K4819">
        <v>90</v>
      </c>
      <c r="L4819">
        <v>89</v>
      </c>
      <c r="M4819">
        <v>90</v>
      </c>
      <c r="N4819">
        <v>85</v>
      </c>
      <c r="O4819">
        <v>78</v>
      </c>
      <c r="P4819">
        <v>85</v>
      </c>
      <c r="Q4819">
        <v>84</v>
      </c>
      <c r="R4819">
        <v>87</v>
      </c>
      <c r="T4819" s="34">
        <f>_xlfn.XLOOKUP(B4819,Demog!$A$2:$A$219,Demog!$P$2:$P$219,,,2)</f>
        <v>60538</v>
      </c>
      <c r="U4819" s="34">
        <f t="shared" si="75"/>
        <v>55</v>
      </c>
      <c r="V4819" s="13">
        <f>IF(OR(Table1[[#This Row],[7d_positivity_public]]=0,ISBLANK(Table1[[#This Row],[7d_positivity_public]])),"",(Table1[[#This Row],[7d_positivity_public]]-Table1[[#This Row],[7d_positivity_all]])/Table1[[#This Row],[7d_positivity_public]])</f>
        <v>0.33333333333333331</v>
      </c>
      <c r="W4819">
        <v>6</v>
      </c>
    </row>
    <row r="4820" spans="1:23" x14ac:dyDescent="0.25">
      <c r="A4820" s="10">
        <v>44502</v>
      </c>
      <c r="B4820">
        <v>2338</v>
      </c>
      <c r="C4820" t="s">
        <v>166</v>
      </c>
      <c r="D4820">
        <v>8</v>
      </c>
      <c r="E4820">
        <v>4</v>
      </c>
      <c r="F4820">
        <v>4</v>
      </c>
      <c r="G4820">
        <v>7</v>
      </c>
      <c r="H4820">
        <v>98</v>
      </c>
      <c r="J4820">
        <v>87</v>
      </c>
      <c r="K4820">
        <v>99</v>
      </c>
      <c r="L4820">
        <v>100</v>
      </c>
      <c r="M4820">
        <v>96</v>
      </c>
      <c r="N4820">
        <v>91</v>
      </c>
      <c r="O4820">
        <v>78</v>
      </c>
      <c r="P4820">
        <v>93</v>
      </c>
      <c r="Q4820">
        <v>92</v>
      </c>
      <c r="R4820">
        <v>93</v>
      </c>
      <c r="T4820" s="34">
        <f>_xlfn.XLOOKUP(B4820,Demog!$A$2:$A$219,Demog!$P$2:$P$219,,,2)</f>
        <v>41463</v>
      </c>
      <c r="U4820" s="34">
        <f t="shared" si="75"/>
        <v>23</v>
      </c>
      <c r="V4820" s="13">
        <f>IF(OR(Table1[[#This Row],[7d_positivity_public]]=0,ISBLANK(Table1[[#This Row],[7d_positivity_public]])),"",(Table1[[#This Row],[7d_positivity_public]]-Table1[[#This Row],[7d_positivity_all]])/Table1[[#This Row],[7d_positivity_public]])</f>
        <v>0.42857142857142855</v>
      </c>
      <c r="W4820">
        <v>4</v>
      </c>
    </row>
    <row r="4821" spans="1:23" x14ac:dyDescent="0.25">
      <c r="A4821" s="10">
        <v>44502</v>
      </c>
      <c r="B4821">
        <v>2341</v>
      </c>
      <c r="C4821" t="s">
        <v>167</v>
      </c>
      <c r="D4821">
        <v>8</v>
      </c>
      <c r="E4821">
        <v>11</v>
      </c>
      <c r="F4821">
        <v>-3</v>
      </c>
      <c r="G4821">
        <v>5</v>
      </c>
      <c r="H4821">
        <v>90</v>
      </c>
      <c r="J4821">
        <v>89</v>
      </c>
      <c r="K4821">
        <v>90</v>
      </c>
      <c r="L4821">
        <v>89</v>
      </c>
      <c r="M4821">
        <v>92</v>
      </c>
      <c r="N4821">
        <v>87</v>
      </c>
      <c r="O4821">
        <v>84</v>
      </c>
      <c r="P4821">
        <v>87</v>
      </c>
      <c r="Q4821">
        <v>84</v>
      </c>
      <c r="R4821">
        <v>90</v>
      </c>
      <c r="T4821" s="34">
        <f>_xlfn.XLOOKUP(B4821,Demog!$A$2:$A$219,Demog!$P$2:$P$219,,,2)</f>
        <v>74816</v>
      </c>
      <c r="U4821" s="34">
        <f t="shared" si="75"/>
        <v>42</v>
      </c>
      <c r="V4821" s="13">
        <f>IF(OR(Table1[[#This Row],[7d_positivity_public]]=0,ISBLANK(Table1[[#This Row],[7d_positivity_public]])),"",(Table1[[#This Row],[7d_positivity_public]]-Table1[[#This Row],[7d_positivity_all]])/Table1[[#This Row],[7d_positivity_public]])</f>
        <v>0.4</v>
      </c>
      <c r="W4821">
        <v>3</v>
      </c>
    </row>
    <row r="4822" spans="1:23" x14ac:dyDescent="0.25">
      <c r="A4822" s="10">
        <v>44502</v>
      </c>
      <c r="B4822">
        <v>2342</v>
      </c>
      <c r="C4822" t="s">
        <v>168</v>
      </c>
      <c r="D4822">
        <v>9</v>
      </c>
      <c r="E4822">
        <v>14</v>
      </c>
      <c r="F4822">
        <v>-5</v>
      </c>
      <c r="G4822">
        <v>7</v>
      </c>
      <c r="H4822">
        <v>88</v>
      </c>
      <c r="J4822">
        <v>82</v>
      </c>
      <c r="K4822">
        <v>88</v>
      </c>
      <c r="L4822">
        <v>84</v>
      </c>
      <c r="M4822">
        <v>90</v>
      </c>
      <c r="N4822">
        <v>84</v>
      </c>
      <c r="O4822">
        <v>77</v>
      </c>
      <c r="P4822">
        <v>85</v>
      </c>
      <c r="Q4822">
        <v>78</v>
      </c>
      <c r="R4822">
        <v>88</v>
      </c>
      <c r="T4822" s="34">
        <f>_xlfn.XLOOKUP(B4822,Demog!$A$2:$A$219,Demog!$P$2:$P$219,,,2)</f>
        <v>19952</v>
      </c>
      <c r="U4822" s="34">
        <f t="shared" si="75"/>
        <v>13</v>
      </c>
      <c r="V4822" s="13">
        <f>IF(OR(Table1[[#This Row],[7d_positivity_public]]=0,ISBLANK(Table1[[#This Row],[7d_positivity_public]])),"",(Table1[[#This Row],[7d_positivity_public]]-Table1[[#This Row],[7d_positivity_all]])/Table1[[#This Row],[7d_positivity_public]])</f>
        <v>0.42857142857142855</v>
      </c>
      <c r="W4822">
        <v>4</v>
      </c>
    </row>
    <row r="4823" spans="1:23" x14ac:dyDescent="0.25">
      <c r="A4823" s="10">
        <v>44502</v>
      </c>
      <c r="B4823">
        <v>3111</v>
      </c>
      <c r="C4823" t="s">
        <v>169</v>
      </c>
      <c r="D4823">
        <v>1</v>
      </c>
      <c r="E4823">
        <v>4</v>
      </c>
      <c r="F4823">
        <v>-3</v>
      </c>
      <c r="G4823">
        <v>2</v>
      </c>
      <c r="H4823">
        <v>95</v>
      </c>
      <c r="J4823">
        <v>93</v>
      </c>
      <c r="K4823">
        <v>95</v>
      </c>
      <c r="L4823">
        <v>100</v>
      </c>
      <c r="M4823">
        <v>86</v>
      </c>
      <c r="N4823">
        <v>90</v>
      </c>
      <c r="O4823">
        <v>88</v>
      </c>
      <c r="P4823">
        <v>91</v>
      </c>
      <c r="Q4823">
        <v>97</v>
      </c>
      <c r="R4823">
        <v>84</v>
      </c>
      <c r="T4823" s="34">
        <f>_xlfn.XLOOKUP(B4823,Demog!$A$2:$A$219,Demog!$P$2:$P$219,,,2)</f>
        <v>54587</v>
      </c>
      <c r="U4823" s="34">
        <f t="shared" si="75"/>
        <v>4</v>
      </c>
      <c r="V4823" s="13">
        <f>IF(OR(Table1[[#This Row],[7d_positivity_public]]=0,ISBLANK(Table1[[#This Row],[7d_positivity_public]])),"",(Table1[[#This Row],[7d_positivity_public]]-Table1[[#This Row],[7d_positivity_all]])/Table1[[#This Row],[7d_positivity_public]])</f>
        <v>0.5</v>
      </c>
      <c r="W4823">
        <v>1</v>
      </c>
    </row>
    <row r="4824" spans="1:23" x14ac:dyDescent="0.25">
      <c r="A4824" s="10">
        <v>44502</v>
      </c>
      <c r="B4824">
        <v>3112</v>
      </c>
      <c r="C4824" t="s">
        <v>170</v>
      </c>
      <c r="D4824">
        <v>1</v>
      </c>
      <c r="E4824">
        <v>0</v>
      </c>
      <c r="F4824">
        <v>1</v>
      </c>
      <c r="G4824">
        <v>2</v>
      </c>
      <c r="H4824">
        <v>87</v>
      </c>
      <c r="J4824">
        <v>92</v>
      </c>
      <c r="K4824">
        <v>86</v>
      </c>
      <c r="L4824">
        <v>87</v>
      </c>
      <c r="M4824">
        <v>86</v>
      </c>
      <c r="N4824">
        <v>84</v>
      </c>
      <c r="O4824">
        <v>87</v>
      </c>
      <c r="P4824">
        <v>84</v>
      </c>
      <c r="Q4824">
        <v>83</v>
      </c>
      <c r="R4824">
        <v>84</v>
      </c>
      <c r="T4824" s="34">
        <f>_xlfn.XLOOKUP(B4824,Demog!$A$2:$A$219,Demog!$P$2:$P$219,,,2)</f>
        <v>17729</v>
      </c>
      <c r="U4824" s="34">
        <f t="shared" si="75"/>
        <v>1</v>
      </c>
      <c r="V4824" s="13">
        <f>IF(OR(Table1[[#This Row],[7d_positivity_public]]=0,ISBLANK(Table1[[#This Row],[7d_positivity_public]])),"",(Table1[[#This Row],[7d_positivity_public]]-Table1[[#This Row],[7d_positivity_all]])/Table1[[#This Row],[7d_positivity_public]])</f>
        <v>0.5</v>
      </c>
      <c r="W4824">
        <v>1</v>
      </c>
    </row>
    <row r="4825" spans="1:23" x14ac:dyDescent="0.25">
      <c r="A4825" s="10">
        <v>44502</v>
      </c>
      <c r="B4825">
        <v>3113</v>
      </c>
      <c r="C4825" t="s">
        <v>171</v>
      </c>
      <c r="D4825">
        <v>2</v>
      </c>
      <c r="E4825">
        <v>0</v>
      </c>
      <c r="F4825">
        <v>2</v>
      </c>
      <c r="G4825">
        <v>2</v>
      </c>
      <c r="H4825">
        <v>87</v>
      </c>
      <c r="J4825">
        <v>88</v>
      </c>
      <c r="K4825">
        <v>87</v>
      </c>
      <c r="L4825">
        <v>88</v>
      </c>
      <c r="M4825">
        <v>86</v>
      </c>
      <c r="N4825">
        <v>84</v>
      </c>
      <c r="O4825">
        <v>84</v>
      </c>
      <c r="P4825">
        <v>84</v>
      </c>
      <c r="Q4825">
        <v>84</v>
      </c>
      <c r="R4825">
        <v>84</v>
      </c>
      <c r="T4825" s="34">
        <f>_xlfn.XLOOKUP(B4825,Demog!$A$2:$A$219,Demog!$P$2:$P$219,,,2)</f>
        <v>23478</v>
      </c>
      <c r="U4825" s="34">
        <f t="shared" si="75"/>
        <v>3</v>
      </c>
      <c r="V4825" s="13">
        <f>IF(OR(Table1[[#This Row],[7d_positivity_public]]=0,ISBLANK(Table1[[#This Row],[7d_positivity_public]])),"",(Table1[[#This Row],[7d_positivity_public]]-Table1[[#This Row],[7d_positivity_all]])/Table1[[#This Row],[7d_positivity_public]])</f>
        <v>0.5</v>
      </c>
      <c r="W4825">
        <v>1</v>
      </c>
    </row>
    <row r="4826" spans="1:23" x14ac:dyDescent="0.25">
      <c r="A4826" s="10">
        <v>44502</v>
      </c>
      <c r="B4826">
        <v>3114</v>
      </c>
      <c r="C4826" t="s">
        <v>172</v>
      </c>
      <c r="D4826">
        <v>2</v>
      </c>
      <c r="E4826">
        <v>2</v>
      </c>
      <c r="F4826">
        <v>0</v>
      </c>
      <c r="G4826">
        <v>2</v>
      </c>
      <c r="H4826">
        <v>88</v>
      </c>
      <c r="J4826">
        <v>90</v>
      </c>
      <c r="K4826">
        <v>88</v>
      </c>
      <c r="L4826">
        <v>88</v>
      </c>
      <c r="M4826">
        <v>88</v>
      </c>
      <c r="N4826">
        <v>85</v>
      </c>
      <c r="O4826">
        <v>86</v>
      </c>
      <c r="P4826">
        <v>85</v>
      </c>
      <c r="Q4826">
        <v>85</v>
      </c>
      <c r="R4826">
        <v>86</v>
      </c>
      <c r="T4826" s="34">
        <f>_xlfn.XLOOKUP(B4826,Demog!$A$2:$A$219,Demog!$P$2:$P$219,,,2)</f>
        <v>32171</v>
      </c>
      <c r="U4826" s="34">
        <f t="shared" si="75"/>
        <v>5</v>
      </c>
      <c r="V4826" s="13">
        <f>IF(OR(Table1[[#This Row],[7d_positivity_public]]=0,ISBLANK(Table1[[#This Row],[7d_positivity_public]])),"",(Table1[[#This Row],[7d_positivity_public]]-Table1[[#This Row],[7d_positivity_all]])/Table1[[#This Row],[7d_positivity_public]])</f>
        <v>0.5</v>
      </c>
      <c r="W4826">
        <v>1</v>
      </c>
    </row>
    <row r="4827" spans="1:23" x14ac:dyDescent="0.25">
      <c r="A4827" s="10">
        <v>44502</v>
      </c>
      <c r="B4827">
        <v>3115</v>
      </c>
      <c r="C4827" t="s">
        <v>173</v>
      </c>
      <c r="D4827">
        <v>1</v>
      </c>
      <c r="E4827">
        <v>1</v>
      </c>
      <c r="F4827">
        <v>0</v>
      </c>
      <c r="G4827">
        <v>1</v>
      </c>
      <c r="H4827">
        <v>92</v>
      </c>
      <c r="J4827">
        <v>94</v>
      </c>
      <c r="K4827">
        <v>92</v>
      </c>
      <c r="L4827">
        <v>91</v>
      </c>
      <c r="M4827">
        <v>92</v>
      </c>
      <c r="N4827">
        <v>90</v>
      </c>
      <c r="O4827">
        <v>90</v>
      </c>
      <c r="P4827">
        <v>90</v>
      </c>
      <c r="Q4827">
        <v>88</v>
      </c>
      <c r="R4827">
        <v>91</v>
      </c>
      <c r="T4827" s="34">
        <f>_xlfn.XLOOKUP(B4827,Demog!$A$2:$A$219,Demog!$P$2:$P$219,,,2)</f>
        <v>24774</v>
      </c>
      <c r="U4827" s="34">
        <f t="shared" si="75"/>
        <v>2</v>
      </c>
      <c r="V4827" s="13">
        <f>IF(OR(Table1[[#This Row],[7d_positivity_public]]=0,ISBLANK(Table1[[#This Row],[7d_positivity_public]])),"",(Table1[[#This Row],[7d_positivity_public]]-Table1[[#This Row],[7d_positivity_all]])/Table1[[#This Row],[7d_positivity_public]])</f>
        <v>0</v>
      </c>
      <c r="W4827">
        <v>1</v>
      </c>
    </row>
    <row r="4828" spans="1:23" x14ac:dyDescent="0.25">
      <c r="A4828" s="10">
        <v>44502</v>
      </c>
      <c r="B4828">
        <v>3116</v>
      </c>
      <c r="C4828" t="s">
        <v>174</v>
      </c>
      <c r="D4828">
        <v>4</v>
      </c>
      <c r="E4828">
        <v>4</v>
      </c>
      <c r="F4828">
        <v>0</v>
      </c>
      <c r="G4828">
        <v>6</v>
      </c>
      <c r="H4828">
        <v>94</v>
      </c>
      <c r="J4828">
        <v>91</v>
      </c>
      <c r="K4828">
        <v>94</v>
      </c>
      <c r="L4828">
        <v>97</v>
      </c>
      <c r="M4828">
        <v>90</v>
      </c>
      <c r="N4828">
        <v>90</v>
      </c>
      <c r="O4828">
        <v>87</v>
      </c>
      <c r="P4828">
        <v>91</v>
      </c>
      <c r="Q4828">
        <v>93</v>
      </c>
      <c r="R4828">
        <v>88</v>
      </c>
      <c r="T4828" s="34">
        <f>_xlfn.XLOOKUP(B4828,Demog!$A$2:$A$219,Demog!$P$2:$P$219,,,2)</f>
        <v>24621</v>
      </c>
      <c r="U4828" s="34">
        <f t="shared" si="75"/>
        <v>7</v>
      </c>
      <c r="V4828" s="13">
        <f>IF(OR(Table1[[#This Row],[7d_positivity_public]]=0,ISBLANK(Table1[[#This Row],[7d_positivity_public]])),"",(Table1[[#This Row],[7d_positivity_public]]-Table1[[#This Row],[7d_positivity_all]])/Table1[[#This Row],[7d_positivity_public]])</f>
        <v>0.66666666666666663</v>
      </c>
      <c r="W4828">
        <v>2</v>
      </c>
    </row>
    <row r="4829" spans="1:23" x14ac:dyDescent="0.25">
      <c r="A4829" s="10">
        <v>44502</v>
      </c>
      <c r="B4829">
        <v>3117</v>
      </c>
      <c r="C4829" t="s">
        <v>175</v>
      </c>
      <c r="D4829">
        <v>6</v>
      </c>
      <c r="E4829">
        <v>3</v>
      </c>
      <c r="F4829">
        <v>3</v>
      </c>
      <c r="G4829">
        <v>6</v>
      </c>
      <c r="H4829">
        <v>92</v>
      </c>
      <c r="J4829">
        <v>88</v>
      </c>
      <c r="K4829">
        <v>92</v>
      </c>
      <c r="L4829">
        <v>93</v>
      </c>
      <c r="M4829">
        <v>91</v>
      </c>
      <c r="N4829">
        <v>89</v>
      </c>
      <c r="O4829">
        <v>84</v>
      </c>
      <c r="P4829">
        <v>89</v>
      </c>
      <c r="Q4829">
        <v>89</v>
      </c>
      <c r="R4829">
        <v>89</v>
      </c>
      <c r="T4829" s="34">
        <f>_xlfn.XLOOKUP(B4829,Demog!$A$2:$A$219,Demog!$P$2:$P$219,,,2)</f>
        <v>20949</v>
      </c>
      <c r="U4829" s="34">
        <f t="shared" si="75"/>
        <v>9</v>
      </c>
      <c r="V4829" s="13">
        <f>IF(OR(Table1[[#This Row],[7d_positivity_public]]=0,ISBLANK(Table1[[#This Row],[7d_positivity_public]])),"",(Table1[[#This Row],[7d_positivity_public]]-Table1[[#This Row],[7d_positivity_all]])/Table1[[#This Row],[7d_positivity_public]])</f>
        <v>0.5</v>
      </c>
      <c r="W4829">
        <v>3</v>
      </c>
    </row>
    <row r="4830" spans="1:23" x14ac:dyDescent="0.25">
      <c r="A4830" s="10">
        <v>44502</v>
      </c>
      <c r="B4830">
        <v>3211</v>
      </c>
      <c r="C4830" t="s">
        <v>176</v>
      </c>
      <c r="D4830">
        <v>6</v>
      </c>
      <c r="E4830">
        <v>4</v>
      </c>
      <c r="F4830">
        <v>2</v>
      </c>
      <c r="G4830">
        <v>4</v>
      </c>
      <c r="H4830">
        <v>99</v>
      </c>
      <c r="J4830">
        <v>88</v>
      </c>
      <c r="K4830">
        <v>99</v>
      </c>
      <c r="L4830">
        <v>100</v>
      </c>
      <c r="M4830">
        <v>88</v>
      </c>
      <c r="N4830">
        <v>92</v>
      </c>
      <c r="O4830">
        <v>78</v>
      </c>
      <c r="P4830">
        <v>93</v>
      </c>
      <c r="Q4830">
        <v>98</v>
      </c>
      <c r="R4830">
        <v>84</v>
      </c>
      <c r="T4830" s="34">
        <f>_xlfn.XLOOKUP(B4830,Demog!$A$2:$A$219,Demog!$P$2:$P$219,,,2)</f>
        <v>41934</v>
      </c>
      <c r="U4830" s="34">
        <f t="shared" si="75"/>
        <v>18</v>
      </c>
      <c r="V4830" s="13">
        <f>IF(OR(Table1[[#This Row],[7d_positivity_public]]=0,ISBLANK(Table1[[#This Row],[7d_positivity_public]])),"",(Table1[[#This Row],[7d_positivity_public]]-Table1[[#This Row],[7d_positivity_all]])/Table1[[#This Row],[7d_positivity_public]])</f>
        <v>0.75</v>
      </c>
      <c r="W4830">
        <v>1</v>
      </c>
    </row>
    <row r="4831" spans="1:23" x14ac:dyDescent="0.25">
      <c r="A4831" s="10">
        <v>44502</v>
      </c>
      <c r="B4831">
        <v>3212</v>
      </c>
      <c r="C4831" t="s">
        <v>177</v>
      </c>
      <c r="D4831">
        <v>4</v>
      </c>
      <c r="E4831">
        <v>8</v>
      </c>
      <c r="F4831">
        <v>-4</v>
      </c>
      <c r="G4831">
        <v>3</v>
      </c>
      <c r="H4831">
        <v>96</v>
      </c>
      <c r="J4831">
        <v>85</v>
      </c>
      <c r="K4831">
        <v>96</v>
      </c>
      <c r="L4831">
        <v>100</v>
      </c>
      <c r="M4831">
        <v>89</v>
      </c>
      <c r="N4831">
        <v>92</v>
      </c>
      <c r="O4831">
        <v>79</v>
      </c>
      <c r="P4831">
        <v>92</v>
      </c>
      <c r="Q4831">
        <v>96</v>
      </c>
      <c r="R4831">
        <v>86</v>
      </c>
      <c r="T4831" s="34">
        <f>_xlfn.XLOOKUP(B4831,Demog!$A$2:$A$219,Demog!$P$2:$P$219,,,2)</f>
        <v>47203</v>
      </c>
      <c r="U4831" s="34">
        <f t="shared" si="75"/>
        <v>13</v>
      </c>
      <c r="V4831" s="13">
        <f>IF(OR(Table1[[#This Row],[7d_positivity_public]]=0,ISBLANK(Table1[[#This Row],[7d_positivity_public]])),"",(Table1[[#This Row],[7d_positivity_public]]-Table1[[#This Row],[7d_positivity_all]])/Table1[[#This Row],[7d_positivity_public]])</f>
        <v>0.66666666666666663</v>
      </c>
      <c r="W4831">
        <v>1</v>
      </c>
    </row>
    <row r="4832" spans="1:23" x14ac:dyDescent="0.25">
      <c r="A4832" s="10">
        <v>44502</v>
      </c>
      <c r="B4832">
        <v>3213</v>
      </c>
      <c r="C4832" t="s">
        <v>178</v>
      </c>
      <c r="D4832">
        <v>2</v>
      </c>
      <c r="E4832">
        <v>4</v>
      </c>
      <c r="F4832">
        <v>-2</v>
      </c>
      <c r="G4832">
        <v>1</v>
      </c>
      <c r="H4832">
        <v>96</v>
      </c>
      <c r="J4832">
        <v>96</v>
      </c>
      <c r="K4832">
        <v>95</v>
      </c>
      <c r="L4832">
        <v>98</v>
      </c>
      <c r="M4832">
        <v>93</v>
      </c>
      <c r="N4832">
        <v>93</v>
      </c>
      <c r="O4832">
        <v>91</v>
      </c>
      <c r="P4832">
        <v>93</v>
      </c>
      <c r="Q4832">
        <v>94</v>
      </c>
      <c r="R4832">
        <v>91</v>
      </c>
      <c r="T4832" s="34">
        <f>_xlfn.XLOOKUP(B4832,Demog!$A$2:$A$219,Demog!$P$2:$P$219,,,2)</f>
        <v>32904</v>
      </c>
      <c r="U4832" s="34">
        <f t="shared" si="75"/>
        <v>5</v>
      </c>
      <c r="V4832" s="13">
        <f>IF(OR(Table1[[#This Row],[7d_positivity_public]]=0,ISBLANK(Table1[[#This Row],[7d_positivity_public]])),"",(Table1[[#This Row],[7d_positivity_public]]-Table1[[#This Row],[7d_positivity_all]])/Table1[[#This Row],[7d_positivity_public]])</f>
        <v>0</v>
      </c>
      <c r="W4832">
        <v>1</v>
      </c>
    </row>
    <row r="4833" spans="1:23" x14ac:dyDescent="0.25">
      <c r="A4833" s="10">
        <v>44502</v>
      </c>
      <c r="B4833">
        <v>3221</v>
      </c>
      <c r="C4833" t="s">
        <v>179</v>
      </c>
      <c r="D4833">
        <v>11</v>
      </c>
      <c r="E4833">
        <v>12</v>
      </c>
      <c r="F4833">
        <v>-1</v>
      </c>
      <c r="G4833">
        <v>6</v>
      </c>
      <c r="H4833">
        <v>84</v>
      </c>
      <c r="J4833">
        <v>79</v>
      </c>
      <c r="K4833">
        <v>84</v>
      </c>
      <c r="L4833">
        <v>86</v>
      </c>
      <c r="M4833">
        <v>82</v>
      </c>
      <c r="N4833">
        <v>76</v>
      </c>
      <c r="O4833">
        <v>69</v>
      </c>
      <c r="P4833">
        <v>76</v>
      </c>
      <c r="Q4833">
        <v>77</v>
      </c>
      <c r="R4833">
        <v>75</v>
      </c>
      <c r="T4833" s="34">
        <f>_xlfn.XLOOKUP(B4833,Demog!$A$2:$A$219,Demog!$P$2:$P$219,,,2)</f>
        <v>19960</v>
      </c>
      <c r="U4833" s="34">
        <f t="shared" si="75"/>
        <v>15</v>
      </c>
      <c r="V4833" s="13">
        <f>IF(OR(Table1[[#This Row],[7d_positivity_public]]=0,ISBLANK(Table1[[#This Row],[7d_positivity_public]])),"",(Table1[[#This Row],[7d_positivity_public]]-Table1[[#This Row],[7d_positivity_all]])/Table1[[#This Row],[7d_positivity_public]])</f>
        <v>0.33333333333333331</v>
      </c>
      <c r="W4833">
        <v>4</v>
      </c>
    </row>
    <row r="4834" spans="1:23" x14ac:dyDescent="0.25">
      <c r="A4834" s="10">
        <v>44502</v>
      </c>
      <c r="B4834">
        <v>3222</v>
      </c>
      <c r="C4834" t="s">
        <v>180</v>
      </c>
      <c r="D4834">
        <v>4</v>
      </c>
      <c r="E4834">
        <v>5</v>
      </c>
      <c r="F4834">
        <v>-1</v>
      </c>
      <c r="G4834">
        <v>4</v>
      </c>
      <c r="H4834">
        <v>97</v>
      </c>
      <c r="J4834">
        <v>86</v>
      </c>
      <c r="K4834">
        <v>98</v>
      </c>
      <c r="L4834">
        <v>100</v>
      </c>
      <c r="M4834">
        <v>89</v>
      </c>
      <c r="N4834">
        <v>92</v>
      </c>
      <c r="O4834">
        <v>76</v>
      </c>
      <c r="P4834">
        <v>93</v>
      </c>
      <c r="Q4834">
        <v>96</v>
      </c>
      <c r="R4834">
        <v>85</v>
      </c>
      <c r="T4834" s="34">
        <f>_xlfn.XLOOKUP(B4834,Demog!$A$2:$A$219,Demog!$P$2:$P$219,,,2)</f>
        <v>12392</v>
      </c>
      <c r="U4834" s="34">
        <f t="shared" si="75"/>
        <v>3</v>
      </c>
      <c r="V4834" s="13">
        <f>IF(OR(Table1[[#This Row],[7d_positivity_public]]=0,ISBLANK(Table1[[#This Row],[7d_positivity_public]])),"",(Table1[[#This Row],[7d_positivity_public]]-Table1[[#This Row],[7d_positivity_all]])/Table1[[#This Row],[7d_positivity_public]])</f>
        <v>0.75</v>
      </c>
      <c r="W4834">
        <v>1</v>
      </c>
    </row>
    <row r="4835" spans="1:23" x14ac:dyDescent="0.25">
      <c r="A4835" s="10">
        <v>44502</v>
      </c>
      <c r="B4835">
        <v>3223</v>
      </c>
      <c r="C4835" t="s">
        <v>181</v>
      </c>
      <c r="D4835">
        <v>7</v>
      </c>
      <c r="E4835">
        <v>6</v>
      </c>
      <c r="F4835">
        <v>1</v>
      </c>
      <c r="G4835">
        <v>4</v>
      </c>
      <c r="H4835">
        <v>92</v>
      </c>
      <c r="J4835">
        <v>87</v>
      </c>
      <c r="K4835">
        <v>92</v>
      </c>
      <c r="L4835">
        <v>94</v>
      </c>
      <c r="M4835">
        <v>88</v>
      </c>
      <c r="N4835">
        <v>88</v>
      </c>
      <c r="O4835">
        <v>79</v>
      </c>
      <c r="P4835">
        <v>88</v>
      </c>
      <c r="Q4835">
        <v>90</v>
      </c>
      <c r="R4835">
        <v>85</v>
      </c>
      <c r="T4835" s="34">
        <f>_xlfn.XLOOKUP(B4835,Demog!$A$2:$A$219,Demog!$P$2:$P$219,,,2)</f>
        <v>29180</v>
      </c>
      <c r="U4835" s="34">
        <f t="shared" si="75"/>
        <v>14</v>
      </c>
      <c r="V4835" s="13">
        <f>IF(OR(Table1[[#This Row],[7d_positivity_public]]=0,ISBLANK(Table1[[#This Row],[7d_positivity_public]])),"",(Table1[[#This Row],[7d_positivity_public]]-Table1[[#This Row],[7d_positivity_all]])/Table1[[#This Row],[7d_positivity_public]])</f>
        <v>0.5</v>
      </c>
      <c r="W4835">
        <v>2</v>
      </c>
    </row>
    <row r="4836" spans="1:23" x14ac:dyDescent="0.25">
      <c r="A4836" s="10">
        <v>44502</v>
      </c>
      <c r="B4836">
        <v>3231</v>
      </c>
      <c r="C4836" t="s">
        <v>182</v>
      </c>
      <c r="D4836">
        <v>9</v>
      </c>
      <c r="E4836">
        <v>14</v>
      </c>
      <c r="F4836">
        <v>-5</v>
      </c>
      <c r="G4836">
        <v>6</v>
      </c>
      <c r="H4836">
        <v>96</v>
      </c>
      <c r="J4836">
        <v>93</v>
      </c>
      <c r="K4836">
        <v>97</v>
      </c>
      <c r="L4836">
        <v>100</v>
      </c>
      <c r="M4836">
        <v>92</v>
      </c>
      <c r="N4836">
        <v>93</v>
      </c>
      <c r="O4836">
        <v>86</v>
      </c>
      <c r="P4836">
        <v>93</v>
      </c>
      <c r="Q4836">
        <v>95</v>
      </c>
      <c r="R4836">
        <v>90</v>
      </c>
      <c r="T4836" s="34">
        <f>_xlfn.XLOOKUP(B4836,Demog!$A$2:$A$219,Demog!$P$2:$P$219,,,2)</f>
        <v>18027</v>
      </c>
      <c r="U4836" s="34">
        <f t="shared" si="75"/>
        <v>11</v>
      </c>
      <c r="V4836" s="13">
        <f>IF(OR(Table1[[#This Row],[7d_positivity_public]]=0,ISBLANK(Table1[[#This Row],[7d_positivity_public]])),"",(Table1[[#This Row],[7d_positivity_public]]-Table1[[#This Row],[7d_positivity_all]])/Table1[[#This Row],[7d_positivity_public]])</f>
        <v>0.5</v>
      </c>
      <c r="W4836">
        <v>3</v>
      </c>
    </row>
    <row r="4837" spans="1:23" x14ac:dyDescent="0.25">
      <c r="A4837" s="10">
        <v>44502</v>
      </c>
      <c r="B4837">
        <v>3232</v>
      </c>
      <c r="C4837" t="s">
        <v>183</v>
      </c>
      <c r="D4837">
        <v>3</v>
      </c>
      <c r="E4837">
        <v>5</v>
      </c>
      <c r="F4837">
        <v>-2</v>
      </c>
      <c r="G4837">
        <v>3</v>
      </c>
      <c r="H4837">
        <v>95</v>
      </c>
      <c r="J4837">
        <v>93</v>
      </c>
      <c r="K4837">
        <v>95</v>
      </c>
      <c r="L4837">
        <v>98</v>
      </c>
      <c r="M4837">
        <v>93</v>
      </c>
      <c r="N4837">
        <v>92</v>
      </c>
      <c r="O4837">
        <v>90</v>
      </c>
      <c r="P4837">
        <v>92</v>
      </c>
      <c r="Q4837">
        <v>94</v>
      </c>
      <c r="R4837">
        <v>91</v>
      </c>
      <c r="T4837" s="34">
        <f>_xlfn.XLOOKUP(B4837,Demog!$A$2:$A$219,Demog!$P$2:$P$219,,,2)</f>
        <v>34575</v>
      </c>
      <c r="U4837" s="34">
        <f t="shared" si="75"/>
        <v>7</v>
      </c>
      <c r="V4837" s="13">
        <f>IF(OR(Table1[[#This Row],[7d_positivity_public]]=0,ISBLANK(Table1[[#This Row],[7d_positivity_public]])),"",(Table1[[#This Row],[7d_positivity_public]]-Table1[[#This Row],[7d_positivity_all]])/Table1[[#This Row],[7d_positivity_public]])</f>
        <v>0.33333333333333331</v>
      </c>
      <c r="W4837">
        <v>2</v>
      </c>
    </row>
    <row r="4838" spans="1:23" x14ac:dyDescent="0.25">
      <c r="A4838" s="10">
        <v>44502</v>
      </c>
      <c r="B4838">
        <v>3233</v>
      </c>
      <c r="C4838" t="s">
        <v>184</v>
      </c>
      <c r="D4838">
        <v>4</v>
      </c>
      <c r="E4838">
        <v>4</v>
      </c>
      <c r="F4838">
        <v>0</v>
      </c>
      <c r="G4838">
        <v>4</v>
      </c>
      <c r="H4838">
        <v>98</v>
      </c>
      <c r="J4838">
        <v>95</v>
      </c>
      <c r="K4838">
        <v>98</v>
      </c>
      <c r="L4838">
        <v>100</v>
      </c>
      <c r="M4838">
        <v>92</v>
      </c>
      <c r="N4838">
        <v>95</v>
      </c>
      <c r="O4838">
        <v>90</v>
      </c>
      <c r="P4838">
        <v>95</v>
      </c>
      <c r="Q4838">
        <v>98</v>
      </c>
      <c r="R4838">
        <v>91</v>
      </c>
      <c r="T4838" s="34">
        <f>_xlfn.XLOOKUP(B4838,Demog!$A$2:$A$219,Demog!$P$2:$P$219,,,2)</f>
        <v>51292</v>
      </c>
      <c r="U4838" s="34">
        <f t="shared" si="75"/>
        <v>14</v>
      </c>
      <c r="V4838" s="13">
        <f>IF(OR(Table1[[#This Row],[7d_positivity_public]]=0,ISBLANK(Table1[[#This Row],[7d_positivity_public]])),"",(Table1[[#This Row],[7d_positivity_public]]-Table1[[#This Row],[7d_positivity_all]])/Table1[[#This Row],[7d_positivity_public]])</f>
        <v>0.5</v>
      </c>
      <c r="W4838">
        <v>2</v>
      </c>
    </row>
    <row r="4839" spans="1:23" x14ac:dyDescent="0.25">
      <c r="A4839" s="10">
        <v>44502</v>
      </c>
      <c r="B4839">
        <v>3241</v>
      </c>
      <c r="C4839" t="s">
        <v>185</v>
      </c>
      <c r="D4839">
        <v>3</v>
      </c>
      <c r="E4839">
        <v>2</v>
      </c>
      <c r="F4839">
        <v>1</v>
      </c>
      <c r="G4839">
        <v>4</v>
      </c>
      <c r="H4839">
        <v>90</v>
      </c>
      <c r="J4839">
        <v>91</v>
      </c>
      <c r="K4839">
        <v>90</v>
      </c>
      <c r="L4839">
        <v>92</v>
      </c>
      <c r="M4839">
        <v>88</v>
      </c>
      <c r="N4839">
        <v>87</v>
      </c>
      <c r="O4839">
        <v>88</v>
      </c>
      <c r="P4839">
        <v>86</v>
      </c>
      <c r="Q4839">
        <v>87</v>
      </c>
      <c r="R4839">
        <v>86</v>
      </c>
      <c r="T4839" s="34">
        <f>_xlfn.XLOOKUP(B4839,Demog!$A$2:$A$219,Demog!$P$2:$P$219,,,2)</f>
        <v>37993</v>
      </c>
      <c r="U4839" s="34">
        <f t="shared" si="75"/>
        <v>8</v>
      </c>
      <c r="V4839" s="13">
        <f>IF(OR(Table1[[#This Row],[7d_positivity_public]]=0,ISBLANK(Table1[[#This Row],[7d_positivity_public]])),"",(Table1[[#This Row],[7d_positivity_public]]-Table1[[#This Row],[7d_positivity_all]])/Table1[[#This Row],[7d_positivity_public]])</f>
        <v>0.75</v>
      </c>
      <c r="W4839">
        <v>1</v>
      </c>
    </row>
    <row r="4840" spans="1:23" x14ac:dyDescent="0.25">
      <c r="A4840" s="10">
        <v>44502</v>
      </c>
      <c r="B4840">
        <v>3242</v>
      </c>
      <c r="C4840" t="s">
        <v>186</v>
      </c>
      <c r="D4840">
        <v>5</v>
      </c>
      <c r="E4840">
        <v>7</v>
      </c>
      <c r="F4840">
        <v>-2</v>
      </c>
      <c r="G4840">
        <v>5</v>
      </c>
      <c r="H4840">
        <v>93</v>
      </c>
      <c r="J4840">
        <v>94</v>
      </c>
      <c r="K4840">
        <v>93</v>
      </c>
      <c r="L4840">
        <v>95</v>
      </c>
      <c r="M4840">
        <v>92</v>
      </c>
      <c r="N4840">
        <v>90</v>
      </c>
      <c r="O4840">
        <v>91</v>
      </c>
      <c r="P4840">
        <v>90</v>
      </c>
      <c r="Q4840">
        <v>91</v>
      </c>
      <c r="R4840">
        <v>90</v>
      </c>
      <c r="T4840" s="34">
        <f>_xlfn.XLOOKUP(B4840,Demog!$A$2:$A$219,Demog!$P$2:$P$219,,,2)</f>
        <v>34483</v>
      </c>
      <c r="U4840" s="34">
        <f t="shared" si="75"/>
        <v>12</v>
      </c>
      <c r="V4840" s="13">
        <f>IF(OR(Table1[[#This Row],[7d_positivity_public]]=0,ISBLANK(Table1[[#This Row],[7d_positivity_public]])),"",(Table1[[#This Row],[7d_positivity_public]]-Table1[[#This Row],[7d_positivity_all]])/Table1[[#This Row],[7d_positivity_public]])</f>
        <v>0.6</v>
      </c>
      <c r="W4840">
        <v>2</v>
      </c>
    </row>
    <row r="4841" spans="1:23" x14ac:dyDescent="0.25">
      <c r="A4841" s="10">
        <v>44502</v>
      </c>
      <c r="B4841">
        <v>3243</v>
      </c>
      <c r="C4841" t="s">
        <v>187</v>
      </c>
      <c r="D4841">
        <v>2</v>
      </c>
      <c r="E4841">
        <v>1</v>
      </c>
      <c r="F4841">
        <v>1</v>
      </c>
      <c r="G4841">
        <v>2</v>
      </c>
      <c r="H4841">
        <v>97</v>
      </c>
      <c r="J4841">
        <v>96</v>
      </c>
      <c r="K4841">
        <v>97</v>
      </c>
      <c r="L4841">
        <v>100</v>
      </c>
      <c r="M4841">
        <v>87</v>
      </c>
      <c r="N4841">
        <v>94</v>
      </c>
      <c r="O4841">
        <v>90</v>
      </c>
      <c r="P4841">
        <v>94</v>
      </c>
      <c r="Q4841">
        <v>98</v>
      </c>
      <c r="R4841">
        <v>83</v>
      </c>
      <c r="T4841" s="34">
        <f>_xlfn.XLOOKUP(B4841,Demog!$A$2:$A$219,Demog!$P$2:$P$219,,,2)</f>
        <v>15890</v>
      </c>
      <c r="U4841" s="34">
        <f t="shared" si="75"/>
        <v>2</v>
      </c>
      <c r="V4841" s="13">
        <f>IF(OR(Table1[[#This Row],[7d_positivity_public]]=0,ISBLANK(Table1[[#This Row],[7d_positivity_public]])),"",(Table1[[#This Row],[7d_positivity_public]]-Table1[[#This Row],[7d_positivity_all]])/Table1[[#This Row],[7d_positivity_public]])</f>
        <v>0.5</v>
      </c>
      <c r="W4841">
        <v>1</v>
      </c>
    </row>
    <row r="4842" spans="1:23" x14ac:dyDescent="0.25">
      <c r="A4842" s="10">
        <v>44502</v>
      </c>
      <c r="B4842">
        <v>3244</v>
      </c>
      <c r="C4842" t="s">
        <v>188</v>
      </c>
      <c r="D4842">
        <v>6</v>
      </c>
      <c r="E4842">
        <v>2</v>
      </c>
      <c r="F4842">
        <v>4</v>
      </c>
      <c r="G4842">
        <v>4</v>
      </c>
      <c r="H4842">
        <v>96</v>
      </c>
      <c r="J4842">
        <v>94</v>
      </c>
      <c r="K4842">
        <v>97</v>
      </c>
      <c r="L4842">
        <v>100</v>
      </c>
      <c r="M4842">
        <v>92</v>
      </c>
      <c r="N4842">
        <v>93</v>
      </c>
      <c r="O4842">
        <v>90</v>
      </c>
      <c r="P4842">
        <v>94</v>
      </c>
      <c r="Q4842">
        <v>96</v>
      </c>
      <c r="R4842">
        <v>90</v>
      </c>
      <c r="T4842" s="34">
        <f>_xlfn.XLOOKUP(B4842,Demog!$A$2:$A$219,Demog!$P$2:$P$219,,,2)</f>
        <v>42812</v>
      </c>
      <c r="U4842" s="34">
        <f t="shared" si="75"/>
        <v>18</v>
      </c>
      <c r="V4842" s="13">
        <f>IF(OR(Table1[[#This Row],[7d_positivity_public]]=0,ISBLANK(Table1[[#This Row],[7d_positivity_public]])),"",(Table1[[#This Row],[7d_positivity_public]]-Table1[[#This Row],[7d_positivity_all]])/Table1[[#This Row],[7d_positivity_public]])</f>
        <v>0.5</v>
      </c>
      <c r="W4842">
        <v>2</v>
      </c>
    </row>
    <row r="4843" spans="1:23" x14ac:dyDescent="0.25">
      <c r="A4843" s="10">
        <v>44502</v>
      </c>
      <c r="B4843">
        <v>3251</v>
      </c>
      <c r="C4843" t="s">
        <v>189</v>
      </c>
      <c r="D4843">
        <v>3</v>
      </c>
      <c r="E4843">
        <v>5</v>
      </c>
      <c r="F4843">
        <v>-2</v>
      </c>
      <c r="G4843">
        <v>3</v>
      </c>
      <c r="H4843">
        <v>96</v>
      </c>
      <c r="J4843">
        <v>95</v>
      </c>
      <c r="K4843">
        <v>96</v>
      </c>
      <c r="L4843">
        <v>99</v>
      </c>
      <c r="M4843">
        <v>92</v>
      </c>
      <c r="N4843">
        <v>93</v>
      </c>
      <c r="O4843">
        <v>92</v>
      </c>
      <c r="P4843">
        <v>93</v>
      </c>
      <c r="Q4843">
        <v>95</v>
      </c>
      <c r="R4843">
        <v>90</v>
      </c>
      <c r="T4843" s="34">
        <f>_xlfn.XLOOKUP(B4843,Demog!$A$2:$A$219,Demog!$P$2:$P$219,,,2)</f>
        <v>31755</v>
      </c>
      <c r="U4843" s="34">
        <f t="shared" si="75"/>
        <v>7</v>
      </c>
      <c r="V4843" s="13">
        <f>IF(OR(Table1[[#This Row],[7d_positivity_public]]=0,ISBLANK(Table1[[#This Row],[7d_positivity_public]])),"",(Table1[[#This Row],[7d_positivity_public]]-Table1[[#This Row],[7d_positivity_all]])/Table1[[#This Row],[7d_positivity_public]])</f>
        <v>0.66666666666666663</v>
      </c>
      <c r="W4843">
        <v>1</v>
      </c>
    </row>
    <row r="4844" spans="1:23" x14ac:dyDescent="0.25">
      <c r="A4844" s="10">
        <v>44502</v>
      </c>
      <c r="B4844">
        <v>3252</v>
      </c>
      <c r="C4844" t="s">
        <v>190</v>
      </c>
      <c r="D4844">
        <v>6</v>
      </c>
      <c r="E4844">
        <v>5</v>
      </c>
      <c r="F4844">
        <v>1</v>
      </c>
      <c r="G4844">
        <v>4</v>
      </c>
      <c r="H4844">
        <v>95</v>
      </c>
      <c r="J4844">
        <v>91</v>
      </c>
      <c r="K4844">
        <v>96</v>
      </c>
      <c r="L4844">
        <v>98</v>
      </c>
      <c r="M4844">
        <v>90</v>
      </c>
      <c r="N4844">
        <v>92</v>
      </c>
      <c r="O4844">
        <v>87</v>
      </c>
      <c r="P4844">
        <v>93</v>
      </c>
      <c r="Q4844">
        <v>95</v>
      </c>
      <c r="R4844">
        <v>87</v>
      </c>
      <c r="T4844" s="34">
        <f>_xlfn.XLOOKUP(B4844,Demog!$A$2:$A$219,Demog!$P$2:$P$219,,,2)</f>
        <v>32807</v>
      </c>
      <c r="U4844" s="34">
        <f t="shared" si="75"/>
        <v>14</v>
      </c>
      <c r="V4844" s="13">
        <f>IF(OR(Table1[[#This Row],[7d_positivity_public]]=0,ISBLANK(Table1[[#This Row],[7d_positivity_public]])),"",(Table1[[#This Row],[7d_positivity_public]]-Table1[[#This Row],[7d_positivity_all]])/Table1[[#This Row],[7d_positivity_public]])</f>
        <v>0.5</v>
      </c>
      <c r="W4844">
        <v>2</v>
      </c>
    </row>
    <row r="4845" spans="1:23" x14ac:dyDescent="0.25">
      <c r="A4845" s="10">
        <v>44502</v>
      </c>
      <c r="B4845">
        <v>3253</v>
      </c>
      <c r="C4845" t="s">
        <v>191</v>
      </c>
      <c r="D4845">
        <v>3</v>
      </c>
      <c r="E4845">
        <v>6</v>
      </c>
      <c r="F4845">
        <v>-3</v>
      </c>
      <c r="G4845">
        <v>2</v>
      </c>
      <c r="H4845">
        <v>96</v>
      </c>
      <c r="J4845">
        <v>94</v>
      </c>
      <c r="K4845">
        <v>96</v>
      </c>
      <c r="L4845">
        <v>99</v>
      </c>
      <c r="M4845">
        <v>92</v>
      </c>
      <c r="N4845">
        <v>93</v>
      </c>
      <c r="O4845">
        <v>91</v>
      </c>
      <c r="P4845">
        <v>93</v>
      </c>
      <c r="Q4845">
        <v>96</v>
      </c>
      <c r="R4845">
        <v>90</v>
      </c>
      <c r="T4845" s="34">
        <f>_xlfn.XLOOKUP(B4845,Demog!$A$2:$A$219,Demog!$P$2:$P$219,,,2)</f>
        <v>31246</v>
      </c>
      <c r="U4845" s="34">
        <f t="shared" si="75"/>
        <v>7</v>
      </c>
      <c r="V4845" s="13">
        <f>IF(OR(Table1[[#This Row],[7d_positivity_public]]=0,ISBLANK(Table1[[#This Row],[7d_positivity_public]])),"",(Table1[[#This Row],[7d_positivity_public]]-Table1[[#This Row],[7d_positivity_all]])/Table1[[#This Row],[7d_positivity_public]])</f>
        <v>0</v>
      </c>
      <c r="W4845">
        <v>2</v>
      </c>
    </row>
    <row r="4846" spans="1:23" x14ac:dyDescent="0.25">
      <c r="A4846" s="10">
        <v>44502</v>
      </c>
      <c r="B4846">
        <v>3261</v>
      </c>
      <c r="C4846" t="s">
        <v>192</v>
      </c>
      <c r="D4846">
        <v>4</v>
      </c>
      <c r="E4846">
        <v>3</v>
      </c>
      <c r="F4846">
        <v>1</v>
      </c>
      <c r="G4846">
        <v>4</v>
      </c>
      <c r="H4846">
        <v>94</v>
      </c>
      <c r="J4846">
        <v>92</v>
      </c>
      <c r="K4846">
        <v>94</v>
      </c>
      <c r="L4846">
        <v>96</v>
      </c>
      <c r="M4846">
        <v>92</v>
      </c>
      <c r="N4846">
        <v>91</v>
      </c>
      <c r="O4846">
        <v>88</v>
      </c>
      <c r="P4846">
        <v>91</v>
      </c>
      <c r="Q4846">
        <v>93</v>
      </c>
      <c r="R4846">
        <v>90</v>
      </c>
      <c r="T4846" s="34">
        <f>_xlfn.XLOOKUP(B4846,Demog!$A$2:$A$219,Demog!$P$2:$P$219,,,2)</f>
        <v>29561</v>
      </c>
      <c r="U4846" s="34">
        <f t="shared" si="75"/>
        <v>8</v>
      </c>
      <c r="V4846" s="13">
        <f>IF(OR(Table1[[#This Row],[7d_positivity_public]]=0,ISBLANK(Table1[[#This Row],[7d_positivity_public]])),"",(Table1[[#This Row],[7d_positivity_public]]-Table1[[#This Row],[7d_positivity_all]])/Table1[[#This Row],[7d_positivity_public]])</f>
        <v>0.5</v>
      </c>
      <c r="W4846">
        <v>2</v>
      </c>
    </row>
    <row r="4847" spans="1:23" x14ac:dyDescent="0.25">
      <c r="A4847" s="10">
        <v>44502</v>
      </c>
      <c r="B4847">
        <v>3262</v>
      </c>
      <c r="C4847" t="s">
        <v>193</v>
      </c>
      <c r="D4847">
        <v>1</v>
      </c>
      <c r="E4847">
        <v>1</v>
      </c>
      <c r="F4847">
        <v>0</v>
      </c>
      <c r="G4847">
        <v>1</v>
      </c>
      <c r="H4847">
        <v>92</v>
      </c>
      <c r="J4847">
        <v>92</v>
      </c>
      <c r="K4847">
        <v>92</v>
      </c>
      <c r="L4847">
        <v>97</v>
      </c>
      <c r="M4847">
        <v>86</v>
      </c>
      <c r="N4847">
        <v>88</v>
      </c>
      <c r="O4847">
        <v>88</v>
      </c>
      <c r="P4847">
        <v>88</v>
      </c>
      <c r="Q4847">
        <v>92</v>
      </c>
      <c r="R4847">
        <v>84</v>
      </c>
      <c r="T4847" s="34">
        <f>_xlfn.XLOOKUP(B4847,Demog!$A$2:$A$219,Demog!$P$2:$P$219,,,2)</f>
        <v>37453</v>
      </c>
      <c r="U4847" s="34">
        <f t="shared" si="75"/>
        <v>3</v>
      </c>
      <c r="V4847" s="13">
        <f>IF(OR(Table1[[#This Row],[7d_positivity_public]]=0,ISBLANK(Table1[[#This Row],[7d_positivity_public]])),"",(Table1[[#This Row],[7d_positivity_public]]-Table1[[#This Row],[7d_positivity_all]])/Table1[[#This Row],[7d_positivity_public]])</f>
        <v>0</v>
      </c>
      <c r="W4847">
        <v>1</v>
      </c>
    </row>
    <row r="4848" spans="1:23" x14ac:dyDescent="0.25">
      <c r="A4848" s="10">
        <v>44502</v>
      </c>
      <c r="B4848">
        <v>3263</v>
      </c>
      <c r="C4848" t="s">
        <v>194</v>
      </c>
      <c r="D4848">
        <v>4</v>
      </c>
      <c r="E4848">
        <v>10</v>
      </c>
      <c r="F4848">
        <v>-6</v>
      </c>
      <c r="G4848">
        <v>4</v>
      </c>
      <c r="H4848">
        <v>98</v>
      </c>
      <c r="J4848">
        <v>93</v>
      </c>
      <c r="K4848">
        <v>99</v>
      </c>
      <c r="L4848">
        <v>100</v>
      </c>
      <c r="M4848">
        <v>93</v>
      </c>
      <c r="N4848">
        <v>94</v>
      </c>
      <c r="O4848">
        <v>87</v>
      </c>
      <c r="P4848">
        <v>94</v>
      </c>
      <c r="Q4848">
        <v>97</v>
      </c>
      <c r="R4848">
        <v>91</v>
      </c>
      <c r="T4848" s="34">
        <f>_xlfn.XLOOKUP(B4848,Demog!$A$2:$A$219,Demog!$P$2:$P$219,,,2)</f>
        <v>36496</v>
      </c>
      <c r="U4848" s="34">
        <f t="shared" si="75"/>
        <v>10</v>
      </c>
      <c r="V4848" s="13">
        <f>IF(OR(Table1[[#This Row],[7d_positivity_public]]=0,ISBLANK(Table1[[#This Row],[7d_positivity_public]])),"",(Table1[[#This Row],[7d_positivity_public]]-Table1[[#This Row],[7d_positivity_all]])/Table1[[#This Row],[7d_positivity_public]])</f>
        <v>0.5</v>
      </c>
      <c r="W4848">
        <v>2</v>
      </c>
    </row>
    <row r="4849" spans="1:23" x14ac:dyDescent="0.25">
      <c r="A4849" s="10">
        <v>44502</v>
      </c>
      <c r="B4849">
        <v>3264</v>
      </c>
      <c r="C4849" t="s">
        <v>195</v>
      </c>
      <c r="D4849">
        <v>9</v>
      </c>
      <c r="E4849">
        <v>5</v>
      </c>
      <c r="F4849">
        <v>4</v>
      </c>
      <c r="G4849">
        <v>7</v>
      </c>
      <c r="H4849">
        <v>95</v>
      </c>
      <c r="J4849">
        <v>94</v>
      </c>
      <c r="K4849">
        <v>95</v>
      </c>
      <c r="L4849">
        <v>98</v>
      </c>
      <c r="M4849">
        <v>92</v>
      </c>
      <c r="N4849">
        <v>92</v>
      </c>
      <c r="O4849">
        <v>88</v>
      </c>
      <c r="P4849">
        <v>92</v>
      </c>
      <c r="Q4849">
        <v>94</v>
      </c>
      <c r="R4849">
        <v>90</v>
      </c>
      <c r="T4849" s="34">
        <f>_xlfn.XLOOKUP(B4849,Demog!$A$2:$A$219,Demog!$P$2:$P$219,,,2)</f>
        <v>31065</v>
      </c>
      <c r="U4849" s="34">
        <f t="shared" si="75"/>
        <v>20</v>
      </c>
      <c r="V4849" s="13">
        <f>IF(OR(Table1[[#This Row],[7d_positivity_public]]=0,ISBLANK(Table1[[#This Row],[7d_positivity_public]])),"",(Table1[[#This Row],[7d_positivity_public]]-Table1[[#This Row],[7d_positivity_all]])/Table1[[#This Row],[7d_positivity_public]])</f>
        <v>0.2857142857142857</v>
      </c>
      <c r="W4849">
        <v>5</v>
      </c>
    </row>
    <row r="4850" spans="1:23" x14ac:dyDescent="0.25">
      <c r="A4850" s="10">
        <v>44502</v>
      </c>
      <c r="B4850">
        <v>3311</v>
      </c>
      <c r="C4850" t="s">
        <v>196</v>
      </c>
      <c r="D4850">
        <v>2</v>
      </c>
      <c r="E4850">
        <v>2</v>
      </c>
      <c r="F4850">
        <v>0</v>
      </c>
      <c r="G4850">
        <v>2</v>
      </c>
      <c r="H4850">
        <v>94</v>
      </c>
      <c r="J4850">
        <v>93</v>
      </c>
      <c r="K4850">
        <v>94</v>
      </c>
      <c r="L4850">
        <v>95</v>
      </c>
      <c r="M4850">
        <v>92</v>
      </c>
      <c r="N4850">
        <v>90</v>
      </c>
      <c r="O4850">
        <v>88</v>
      </c>
      <c r="P4850">
        <v>91</v>
      </c>
      <c r="Q4850">
        <v>91</v>
      </c>
      <c r="R4850">
        <v>90</v>
      </c>
      <c r="T4850" s="34">
        <f>_xlfn.XLOOKUP(B4850,Demog!$A$2:$A$219,Demog!$P$2:$P$219,,,2)</f>
        <v>19230</v>
      </c>
      <c r="U4850" s="34">
        <f t="shared" si="75"/>
        <v>3</v>
      </c>
      <c r="V4850" s="13">
        <f>IF(OR(Table1[[#This Row],[7d_positivity_public]]=0,ISBLANK(Table1[[#This Row],[7d_positivity_public]])),"",(Table1[[#This Row],[7d_positivity_public]]-Table1[[#This Row],[7d_positivity_all]])/Table1[[#This Row],[7d_positivity_public]])</f>
        <v>0.5</v>
      </c>
      <c r="W4850">
        <v>1</v>
      </c>
    </row>
    <row r="4851" spans="1:23" x14ac:dyDescent="0.25">
      <c r="A4851" s="10">
        <v>44502</v>
      </c>
      <c r="B4851">
        <v>3312</v>
      </c>
      <c r="C4851" t="s">
        <v>197</v>
      </c>
      <c r="D4851">
        <v>3</v>
      </c>
      <c r="E4851">
        <v>6</v>
      </c>
      <c r="F4851">
        <v>-3</v>
      </c>
      <c r="G4851">
        <v>3</v>
      </c>
      <c r="H4851">
        <v>94</v>
      </c>
      <c r="J4851">
        <v>100</v>
      </c>
      <c r="K4851">
        <v>94</v>
      </c>
      <c r="L4851">
        <v>96</v>
      </c>
      <c r="M4851">
        <v>91</v>
      </c>
      <c r="N4851">
        <v>90</v>
      </c>
      <c r="O4851">
        <v>91</v>
      </c>
      <c r="P4851">
        <v>90</v>
      </c>
      <c r="Q4851">
        <v>91</v>
      </c>
      <c r="R4851">
        <v>89</v>
      </c>
      <c r="T4851" s="34">
        <f>_xlfn.XLOOKUP(B4851,Demog!$A$2:$A$219,Demog!$P$2:$P$219,,,2)</f>
        <v>34244</v>
      </c>
      <c r="U4851" s="34">
        <f t="shared" si="75"/>
        <v>7</v>
      </c>
      <c r="V4851" s="13">
        <f>IF(OR(Table1[[#This Row],[7d_positivity_public]]=0,ISBLANK(Table1[[#This Row],[7d_positivity_public]])),"",(Table1[[#This Row],[7d_positivity_public]]-Table1[[#This Row],[7d_positivity_all]])/Table1[[#This Row],[7d_positivity_public]])</f>
        <v>0.66666666666666663</v>
      </c>
      <c r="W4851">
        <v>1</v>
      </c>
    </row>
    <row r="4852" spans="1:23" x14ac:dyDescent="0.25">
      <c r="A4852" s="10">
        <v>44502</v>
      </c>
      <c r="B4852">
        <v>3313</v>
      </c>
      <c r="C4852" t="s">
        <v>198</v>
      </c>
      <c r="D4852">
        <v>1</v>
      </c>
      <c r="E4852">
        <v>6</v>
      </c>
      <c r="F4852">
        <v>-5</v>
      </c>
      <c r="G4852">
        <v>1</v>
      </c>
      <c r="H4852">
        <v>95</v>
      </c>
      <c r="J4852">
        <v>95</v>
      </c>
      <c r="K4852">
        <v>95</v>
      </c>
      <c r="L4852">
        <v>95</v>
      </c>
      <c r="M4852">
        <v>94</v>
      </c>
      <c r="N4852">
        <v>92</v>
      </c>
      <c r="O4852">
        <v>92</v>
      </c>
      <c r="P4852">
        <v>92</v>
      </c>
      <c r="Q4852">
        <v>92</v>
      </c>
      <c r="R4852">
        <v>93</v>
      </c>
      <c r="T4852" s="34">
        <f>_xlfn.XLOOKUP(B4852,Demog!$A$2:$A$219,Demog!$P$2:$P$219,,,2)</f>
        <v>29808</v>
      </c>
      <c r="U4852" s="34">
        <f t="shared" si="75"/>
        <v>2</v>
      </c>
      <c r="V4852" s="13">
        <f>IF(OR(Table1[[#This Row],[7d_positivity_public]]=0,ISBLANK(Table1[[#This Row],[7d_positivity_public]])),"",(Table1[[#This Row],[7d_positivity_public]]-Table1[[#This Row],[7d_positivity_all]])/Table1[[#This Row],[7d_positivity_public]])</f>
        <v>0</v>
      </c>
      <c r="W4852">
        <v>1</v>
      </c>
    </row>
    <row r="4853" spans="1:23" x14ac:dyDescent="0.25">
      <c r="A4853" s="10">
        <v>44502</v>
      </c>
      <c r="B4853">
        <v>3314</v>
      </c>
      <c r="C4853" t="s">
        <v>199</v>
      </c>
      <c r="D4853">
        <v>0</v>
      </c>
      <c r="E4853">
        <v>0</v>
      </c>
      <c r="F4853">
        <v>0</v>
      </c>
      <c r="G4853">
        <v>0</v>
      </c>
      <c r="H4853">
        <v>94</v>
      </c>
      <c r="J4853">
        <v>93</v>
      </c>
      <c r="K4853">
        <v>94</v>
      </c>
      <c r="L4853">
        <v>93</v>
      </c>
      <c r="M4853">
        <v>95</v>
      </c>
      <c r="N4853">
        <v>91</v>
      </c>
      <c r="O4853">
        <v>89</v>
      </c>
      <c r="P4853">
        <v>92</v>
      </c>
      <c r="Q4853">
        <v>90</v>
      </c>
      <c r="R4853">
        <v>93</v>
      </c>
      <c r="T4853" s="34">
        <f>_xlfn.XLOOKUP(B4853,Demog!$A$2:$A$219,Demog!$P$2:$P$219,,,2)</f>
        <v>29271</v>
      </c>
      <c r="U4853" s="34">
        <f t="shared" si="75"/>
        <v>0</v>
      </c>
      <c r="V4853" s="13" t="str">
        <f>IF(OR(Table1[[#This Row],[7d_positivity_public]]=0,ISBLANK(Table1[[#This Row],[7d_positivity_public]])),"",(Table1[[#This Row],[7d_positivity_public]]-Table1[[#This Row],[7d_positivity_all]])/Table1[[#This Row],[7d_positivity_public]])</f>
        <v/>
      </c>
      <c r="W4853">
        <v>0</v>
      </c>
    </row>
    <row r="4854" spans="1:23" x14ac:dyDescent="0.25">
      <c r="A4854" s="10">
        <v>44502</v>
      </c>
      <c r="B4854">
        <v>3315</v>
      </c>
      <c r="C4854" t="s">
        <v>200</v>
      </c>
      <c r="D4854">
        <v>5</v>
      </c>
      <c r="E4854">
        <v>8</v>
      </c>
      <c r="F4854">
        <v>-3</v>
      </c>
      <c r="G4854">
        <v>3</v>
      </c>
      <c r="H4854">
        <v>96</v>
      </c>
      <c r="J4854">
        <v>96</v>
      </c>
      <c r="K4854">
        <v>96</v>
      </c>
      <c r="L4854">
        <v>97</v>
      </c>
      <c r="M4854">
        <v>94</v>
      </c>
      <c r="N4854">
        <v>92</v>
      </c>
      <c r="O4854">
        <v>92</v>
      </c>
      <c r="P4854">
        <v>92</v>
      </c>
      <c r="Q4854">
        <v>93</v>
      </c>
      <c r="R4854">
        <v>92</v>
      </c>
      <c r="T4854" s="34">
        <f>_xlfn.XLOOKUP(B4854,Demog!$A$2:$A$219,Demog!$P$2:$P$219,,,2)</f>
        <v>28839</v>
      </c>
      <c r="U4854" s="34">
        <f t="shared" si="75"/>
        <v>10</v>
      </c>
      <c r="V4854" s="13">
        <f>IF(OR(Table1[[#This Row],[7d_positivity_public]]=0,ISBLANK(Table1[[#This Row],[7d_positivity_public]])),"",(Table1[[#This Row],[7d_positivity_public]]-Table1[[#This Row],[7d_positivity_all]])/Table1[[#This Row],[7d_positivity_public]])</f>
        <v>0.33333333333333331</v>
      </c>
      <c r="W4854">
        <v>2</v>
      </c>
    </row>
    <row r="4855" spans="1:23" x14ac:dyDescent="0.25">
      <c r="A4855" s="10">
        <v>44502</v>
      </c>
      <c r="B4855">
        <v>3321</v>
      </c>
      <c r="C4855" t="s">
        <v>201</v>
      </c>
      <c r="D4855">
        <v>5</v>
      </c>
      <c r="E4855">
        <v>4</v>
      </c>
      <c r="F4855">
        <v>1</v>
      </c>
      <c r="G4855">
        <v>4</v>
      </c>
      <c r="H4855">
        <v>92</v>
      </c>
      <c r="J4855">
        <v>94</v>
      </c>
      <c r="K4855">
        <v>92</v>
      </c>
      <c r="L4855">
        <v>91</v>
      </c>
      <c r="M4855">
        <v>92</v>
      </c>
      <c r="N4855">
        <v>88</v>
      </c>
      <c r="O4855">
        <v>88</v>
      </c>
      <c r="P4855">
        <v>88</v>
      </c>
      <c r="Q4855">
        <v>86</v>
      </c>
      <c r="R4855">
        <v>89</v>
      </c>
      <c r="T4855" s="34">
        <f>_xlfn.XLOOKUP(B4855,Demog!$A$2:$A$219,Demog!$P$2:$P$219,,,2)</f>
        <v>19412</v>
      </c>
      <c r="U4855" s="34">
        <f t="shared" si="75"/>
        <v>7</v>
      </c>
      <c r="V4855" s="13">
        <f>IF(OR(Table1[[#This Row],[7d_positivity_public]]=0,ISBLANK(Table1[[#This Row],[7d_positivity_public]])),"",(Table1[[#This Row],[7d_positivity_public]]-Table1[[#This Row],[7d_positivity_all]])/Table1[[#This Row],[7d_positivity_public]])</f>
        <v>0.5</v>
      </c>
      <c r="W4855">
        <v>2</v>
      </c>
    </row>
    <row r="4856" spans="1:23" x14ac:dyDescent="0.25">
      <c r="A4856" s="10">
        <v>44502</v>
      </c>
      <c r="B4856">
        <v>3322</v>
      </c>
      <c r="C4856" t="s">
        <v>202</v>
      </c>
      <c r="D4856">
        <v>3</v>
      </c>
      <c r="E4856">
        <v>3</v>
      </c>
      <c r="F4856">
        <v>0</v>
      </c>
      <c r="G4856">
        <v>2</v>
      </c>
      <c r="H4856">
        <v>89</v>
      </c>
      <c r="J4856">
        <v>92</v>
      </c>
      <c r="K4856">
        <v>89</v>
      </c>
      <c r="L4856">
        <v>87</v>
      </c>
      <c r="M4856">
        <v>91</v>
      </c>
      <c r="N4856">
        <v>86</v>
      </c>
      <c r="O4856">
        <v>88</v>
      </c>
      <c r="P4856">
        <v>86</v>
      </c>
      <c r="Q4856">
        <v>82</v>
      </c>
      <c r="R4856">
        <v>89</v>
      </c>
      <c r="T4856" s="34">
        <f>_xlfn.XLOOKUP(B4856,Demog!$A$2:$A$219,Demog!$P$2:$P$219,,,2)</f>
        <v>25992</v>
      </c>
      <c r="U4856" s="34">
        <f t="shared" si="75"/>
        <v>5</v>
      </c>
      <c r="V4856" s="13">
        <f>IF(OR(Table1[[#This Row],[7d_positivity_public]]=0,ISBLANK(Table1[[#This Row],[7d_positivity_public]])),"",(Table1[[#This Row],[7d_positivity_public]]-Table1[[#This Row],[7d_positivity_all]])/Table1[[#This Row],[7d_positivity_public]])</f>
        <v>0.5</v>
      </c>
      <c r="W4856">
        <v>1</v>
      </c>
    </row>
    <row r="4857" spans="1:23" x14ac:dyDescent="0.25">
      <c r="A4857" s="10">
        <v>44502</v>
      </c>
      <c r="B4857">
        <v>3323</v>
      </c>
      <c r="C4857" t="s">
        <v>203</v>
      </c>
      <c r="D4857">
        <v>0</v>
      </c>
      <c r="E4857">
        <v>5</v>
      </c>
      <c r="F4857">
        <v>-5</v>
      </c>
      <c r="G4857">
        <v>0</v>
      </c>
      <c r="H4857">
        <v>90</v>
      </c>
      <c r="J4857">
        <v>86</v>
      </c>
      <c r="K4857">
        <v>91</v>
      </c>
      <c r="L4857">
        <v>89</v>
      </c>
      <c r="M4857">
        <v>92</v>
      </c>
      <c r="N4857">
        <v>87</v>
      </c>
      <c r="O4857">
        <v>81</v>
      </c>
      <c r="P4857">
        <v>88</v>
      </c>
      <c r="Q4857">
        <v>85</v>
      </c>
      <c r="R4857">
        <v>90</v>
      </c>
      <c r="T4857" s="34">
        <f>_xlfn.XLOOKUP(B4857,Demog!$A$2:$A$219,Demog!$P$2:$P$219,,,2)</f>
        <v>5086</v>
      </c>
      <c r="U4857" s="34">
        <f t="shared" si="75"/>
        <v>0</v>
      </c>
      <c r="V4857" s="13" t="str">
        <f>IF(OR(Table1[[#This Row],[7d_positivity_public]]=0,ISBLANK(Table1[[#This Row],[7d_positivity_public]])),"",(Table1[[#This Row],[7d_positivity_public]]-Table1[[#This Row],[7d_positivity_all]])/Table1[[#This Row],[7d_positivity_public]])</f>
        <v/>
      </c>
      <c r="W4857">
        <v>0</v>
      </c>
    </row>
    <row r="4858" spans="1:23" x14ac:dyDescent="0.25">
      <c r="A4858" s="10">
        <v>44502</v>
      </c>
      <c r="B4858">
        <v>4111</v>
      </c>
      <c r="C4858" t="s">
        <v>204</v>
      </c>
      <c r="D4858">
        <v>2</v>
      </c>
      <c r="E4858">
        <v>5</v>
      </c>
      <c r="F4858">
        <v>-3</v>
      </c>
      <c r="G4858">
        <v>3</v>
      </c>
      <c r="H4858">
        <v>95</v>
      </c>
      <c r="J4858">
        <v>91</v>
      </c>
      <c r="K4858">
        <v>95</v>
      </c>
      <c r="L4858">
        <v>97</v>
      </c>
      <c r="M4858">
        <v>93</v>
      </c>
      <c r="N4858">
        <v>89</v>
      </c>
      <c r="O4858">
        <v>82</v>
      </c>
      <c r="P4858">
        <v>89</v>
      </c>
      <c r="Q4858">
        <v>90</v>
      </c>
      <c r="R4858">
        <v>89</v>
      </c>
      <c r="T4858" s="34">
        <f>_xlfn.XLOOKUP(B4858,Demog!$A$2:$A$219,Demog!$P$2:$P$219,,,2)</f>
        <v>31290</v>
      </c>
      <c r="U4858" s="34">
        <f t="shared" si="75"/>
        <v>4</v>
      </c>
      <c r="V4858" s="13">
        <f>IF(OR(Table1[[#This Row],[7d_positivity_public]]=0,ISBLANK(Table1[[#This Row],[7d_positivity_public]])),"",(Table1[[#This Row],[7d_positivity_public]]-Table1[[#This Row],[7d_positivity_all]])/Table1[[#This Row],[7d_positivity_public]])</f>
        <v>0.33333333333333331</v>
      </c>
      <c r="W4858">
        <v>2</v>
      </c>
    </row>
    <row r="4859" spans="1:23" x14ac:dyDescent="0.25">
      <c r="A4859" s="10">
        <v>44502</v>
      </c>
      <c r="B4859">
        <v>4112</v>
      </c>
      <c r="C4859" t="s">
        <v>205</v>
      </c>
      <c r="D4859">
        <v>4</v>
      </c>
      <c r="E4859">
        <v>0</v>
      </c>
      <c r="F4859">
        <v>4</v>
      </c>
      <c r="G4859">
        <v>6</v>
      </c>
      <c r="H4859">
        <v>95</v>
      </c>
      <c r="J4859">
        <v>93</v>
      </c>
      <c r="K4859">
        <v>95</v>
      </c>
      <c r="L4859">
        <v>96</v>
      </c>
      <c r="M4859">
        <v>95</v>
      </c>
      <c r="N4859">
        <v>92</v>
      </c>
      <c r="O4859">
        <v>87</v>
      </c>
      <c r="P4859">
        <v>92</v>
      </c>
      <c r="Q4859">
        <v>92</v>
      </c>
      <c r="R4859">
        <v>92</v>
      </c>
      <c r="T4859" s="34">
        <f>_xlfn.XLOOKUP(B4859,Demog!$A$2:$A$219,Demog!$P$2:$P$219,,,2)</f>
        <v>32057</v>
      </c>
      <c r="U4859" s="34">
        <f t="shared" si="75"/>
        <v>9</v>
      </c>
      <c r="V4859" s="13">
        <f>IF(OR(Table1[[#This Row],[7d_positivity_public]]=0,ISBLANK(Table1[[#This Row],[7d_positivity_public]])),"",(Table1[[#This Row],[7d_positivity_public]]-Table1[[#This Row],[7d_positivity_all]])/Table1[[#This Row],[7d_positivity_public]])</f>
        <v>0.33333333333333331</v>
      </c>
      <c r="W4859">
        <v>4</v>
      </c>
    </row>
    <row r="4860" spans="1:23" x14ac:dyDescent="0.25">
      <c r="A4860" s="10">
        <v>44502</v>
      </c>
      <c r="B4860">
        <v>4113</v>
      </c>
      <c r="C4860" t="s">
        <v>206</v>
      </c>
      <c r="D4860">
        <v>1</v>
      </c>
      <c r="E4860">
        <v>13</v>
      </c>
      <c r="F4860">
        <v>-12</v>
      </c>
      <c r="G4860">
        <v>1</v>
      </c>
      <c r="H4860">
        <v>95</v>
      </c>
      <c r="J4860">
        <v>90</v>
      </c>
      <c r="K4860">
        <v>95</v>
      </c>
      <c r="L4860">
        <v>97</v>
      </c>
      <c r="M4860">
        <v>93</v>
      </c>
      <c r="N4860">
        <v>91</v>
      </c>
      <c r="O4860">
        <v>84</v>
      </c>
      <c r="P4860">
        <v>91</v>
      </c>
      <c r="Q4860">
        <v>92</v>
      </c>
      <c r="R4860">
        <v>90</v>
      </c>
      <c r="T4860" s="34">
        <f>_xlfn.XLOOKUP(B4860,Demog!$A$2:$A$219,Demog!$P$2:$P$219,,,2)</f>
        <v>22445</v>
      </c>
      <c r="U4860" s="34">
        <f t="shared" si="75"/>
        <v>2</v>
      </c>
      <c r="V4860" s="13">
        <f>IF(OR(Table1[[#This Row],[7d_positivity_public]]=0,ISBLANK(Table1[[#This Row],[7d_positivity_public]])),"",(Table1[[#This Row],[7d_positivity_public]]-Table1[[#This Row],[7d_positivity_all]])/Table1[[#This Row],[7d_positivity_public]])</f>
        <v>0</v>
      </c>
      <c r="W4860">
        <v>1</v>
      </c>
    </row>
    <row r="4861" spans="1:23" x14ac:dyDescent="0.25">
      <c r="A4861" s="10">
        <v>44502</v>
      </c>
      <c r="B4861">
        <v>4114</v>
      </c>
      <c r="C4861" t="s">
        <v>207</v>
      </c>
      <c r="D4861">
        <v>2</v>
      </c>
      <c r="E4861">
        <v>1</v>
      </c>
      <c r="F4861">
        <v>1</v>
      </c>
      <c r="G4861">
        <v>4</v>
      </c>
      <c r="H4861">
        <v>97</v>
      </c>
      <c r="J4861">
        <v>100</v>
      </c>
      <c r="K4861">
        <v>97</v>
      </c>
      <c r="L4861">
        <v>96</v>
      </c>
      <c r="M4861">
        <v>97</v>
      </c>
      <c r="N4861">
        <v>94</v>
      </c>
      <c r="O4861">
        <v>98</v>
      </c>
      <c r="P4861">
        <v>94</v>
      </c>
      <c r="Q4861">
        <v>92</v>
      </c>
      <c r="R4861">
        <v>95</v>
      </c>
      <c r="T4861" s="34">
        <f>_xlfn.XLOOKUP(B4861,Demog!$A$2:$A$219,Demog!$P$2:$P$219,,,2)</f>
        <v>18094</v>
      </c>
      <c r="U4861" s="34">
        <f t="shared" si="75"/>
        <v>3</v>
      </c>
      <c r="V4861" s="13">
        <f>IF(OR(Table1[[#This Row],[7d_positivity_public]]=0,ISBLANK(Table1[[#This Row],[7d_positivity_public]])),"",(Table1[[#This Row],[7d_positivity_public]]-Table1[[#This Row],[7d_positivity_all]])/Table1[[#This Row],[7d_positivity_public]])</f>
        <v>0.5</v>
      </c>
      <c r="W4861">
        <v>2</v>
      </c>
    </row>
    <row r="4862" spans="1:23" x14ac:dyDescent="0.25">
      <c r="A4862" s="10">
        <v>44502</v>
      </c>
      <c r="B4862">
        <v>4115</v>
      </c>
      <c r="C4862" t="s">
        <v>208</v>
      </c>
      <c r="D4862">
        <v>1</v>
      </c>
      <c r="E4862">
        <v>5</v>
      </c>
      <c r="F4862">
        <v>-4</v>
      </c>
      <c r="G4862">
        <v>1</v>
      </c>
      <c r="H4862">
        <v>99</v>
      </c>
      <c r="J4862">
        <v>100</v>
      </c>
      <c r="K4862">
        <v>99</v>
      </c>
      <c r="L4862">
        <v>100</v>
      </c>
      <c r="M4862">
        <v>96</v>
      </c>
      <c r="N4862">
        <v>95</v>
      </c>
      <c r="O4862">
        <v>95</v>
      </c>
      <c r="P4862">
        <v>95</v>
      </c>
      <c r="Q4862">
        <v>96</v>
      </c>
      <c r="R4862">
        <v>94</v>
      </c>
      <c r="T4862" s="34">
        <f>_xlfn.XLOOKUP(B4862,Demog!$A$2:$A$219,Demog!$P$2:$P$219,,,2)</f>
        <v>38257</v>
      </c>
      <c r="U4862" s="34">
        <f t="shared" si="75"/>
        <v>3</v>
      </c>
      <c r="V4862" s="13">
        <f>IF(OR(Table1[[#This Row],[7d_positivity_public]]=0,ISBLANK(Table1[[#This Row],[7d_positivity_public]])),"",(Table1[[#This Row],[7d_positivity_public]]-Table1[[#This Row],[7d_positivity_all]])/Table1[[#This Row],[7d_positivity_public]])</f>
        <v>0</v>
      </c>
      <c r="W4862">
        <v>1</v>
      </c>
    </row>
    <row r="4863" spans="1:23" x14ac:dyDescent="0.25">
      <c r="A4863" s="10">
        <v>44502</v>
      </c>
      <c r="B4863">
        <v>4116</v>
      </c>
      <c r="C4863" t="s">
        <v>209</v>
      </c>
      <c r="D4863">
        <v>2</v>
      </c>
      <c r="E4863">
        <v>3</v>
      </c>
      <c r="F4863">
        <v>-1</v>
      </c>
      <c r="G4863">
        <v>3</v>
      </c>
      <c r="H4863">
        <v>96</v>
      </c>
      <c r="J4863">
        <v>97</v>
      </c>
      <c r="K4863">
        <v>95</v>
      </c>
      <c r="L4863">
        <v>97</v>
      </c>
      <c r="M4863">
        <v>94</v>
      </c>
      <c r="N4863">
        <v>92</v>
      </c>
      <c r="O4863">
        <v>91</v>
      </c>
      <c r="P4863">
        <v>92</v>
      </c>
      <c r="Q4863">
        <v>92</v>
      </c>
      <c r="R4863">
        <v>92</v>
      </c>
      <c r="T4863" s="34">
        <f>_xlfn.XLOOKUP(B4863,Demog!$A$2:$A$219,Demog!$P$2:$P$219,,,2)</f>
        <v>24167</v>
      </c>
      <c r="U4863" s="34">
        <f t="shared" si="75"/>
        <v>3</v>
      </c>
      <c r="V4863" s="13">
        <f>IF(OR(Table1[[#This Row],[7d_positivity_public]]=0,ISBLANK(Table1[[#This Row],[7d_positivity_public]])),"",(Table1[[#This Row],[7d_positivity_public]]-Table1[[#This Row],[7d_positivity_all]])/Table1[[#This Row],[7d_positivity_public]])</f>
        <v>0.33333333333333331</v>
      </c>
      <c r="W4863">
        <v>2</v>
      </c>
    </row>
    <row r="4864" spans="1:23" x14ac:dyDescent="0.25">
      <c r="A4864" s="10">
        <v>44502</v>
      </c>
      <c r="B4864">
        <v>4117</v>
      </c>
      <c r="C4864" t="s">
        <v>210</v>
      </c>
      <c r="D4864">
        <v>6</v>
      </c>
      <c r="E4864">
        <v>7</v>
      </c>
      <c r="F4864">
        <v>-1</v>
      </c>
      <c r="G4864">
        <v>7</v>
      </c>
      <c r="H4864">
        <v>94</v>
      </c>
      <c r="J4864">
        <v>91</v>
      </c>
      <c r="K4864">
        <v>94</v>
      </c>
      <c r="L4864">
        <v>95</v>
      </c>
      <c r="M4864">
        <v>94</v>
      </c>
      <c r="N4864">
        <v>90</v>
      </c>
      <c r="O4864">
        <v>86</v>
      </c>
      <c r="P4864">
        <v>90</v>
      </c>
      <c r="Q4864">
        <v>89</v>
      </c>
      <c r="R4864">
        <v>92</v>
      </c>
      <c r="T4864" s="34">
        <f>_xlfn.XLOOKUP(B4864,Demog!$A$2:$A$219,Demog!$P$2:$P$219,,,2)</f>
        <v>29704</v>
      </c>
      <c r="U4864" s="34">
        <f t="shared" si="75"/>
        <v>12</v>
      </c>
      <c r="V4864" s="13">
        <f>IF(OR(Table1[[#This Row],[7d_positivity_public]]=0,ISBLANK(Table1[[#This Row],[7d_positivity_public]])),"",(Table1[[#This Row],[7d_positivity_public]]-Table1[[#This Row],[7d_positivity_all]])/Table1[[#This Row],[7d_positivity_public]])</f>
        <v>0.14285714285714285</v>
      </c>
      <c r="W4864">
        <v>6</v>
      </c>
    </row>
    <row r="4865" spans="1:23" x14ac:dyDescent="0.25">
      <c r="A4865" s="10">
        <v>44502</v>
      </c>
      <c r="B4865">
        <v>4118</v>
      </c>
      <c r="C4865" t="s">
        <v>211</v>
      </c>
      <c r="D4865">
        <v>7</v>
      </c>
      <c r="E4865">
        <v>2</v>
      </c>
      <c r="F4865">
        <v>5</v>
      </c>
      <c r="G4865">
        <v>7</v>
      </c>
      <c r="H4865">
        <v>94</v>
      </c>
      <c r="J4865">
        <v>92</v>
      </c>
      <c r="K4865">
        <v>94</v>
      </c>
      <c r="L4865">
        <v>93</v>
      </c>
      <c r="M4865">
        <v>94</v>
      </c>
      <c r="N4865">
        <v>90</v>
      </c>
      <c r="O4865">
        <v>85</v>
      </c>
      <c r="P4865">
        <v>90</v>
      </c>
      <c r="Q4865">
        <v>88</v>
      </c>
      <c r="R4865">
        <v>92</v>
      </c>
      <c r="T4865" s="34">
        <f>_xlfn.XLOOKUP(B4865,Demog!$A$2:$A$219,Demog!$P$2:$P$219,,,2)</f>
        <v>10408</v>
      </c>
      <c r="U4865" s="34">
        <f t="shared" si="75"/>
        <v>5</v>
      </c>
      <c r="V4865" s="13">
        <f>IF(OR(Table1[[#This Row],[7d_positivity_public]]=0,ISBLANK(Table1[[#This Row],[7d_positivity_public]])),"",(Table1[[#This Row],[7d_positivity_public]]-Table1[[#This Row],[7d_positivity_all]])/Table1[[#This Row],[7d_positivity_public]])</f>
        <v>0.5714285714285714</v>
      </c>
      <c r="W4865">
        <v>3</v>
      </c>
    </row>
    <row r="4866" spans="1:23" x14ac:dyDescent="0.25">
      <c r="A4866" s="10">
        <v>44502</v>
      </c>
      <c r="B4866">
        <v>4119</v>
      </c>
      <c r="C4866" t="s">
        <v>212</v>
      </c>
      <c r="D4866">
        <v>3</v>
      </c>
      <c r="E4866">
        <v>6</v>
      </c>
      <c r="F4866">
        <v>-3</v>
      </c>
      <c r="G4866">
        <v>2</v>
      </c>
      <c r="H4866">
        <v>92</v>
      </c>
      <c r="J4866">
        <v>89</v>
      </c>
      <c r="K4866">
        <v>92</v>
      </c>
      <c r="L4866">
        <v>91</v>
      </c>
      <c r="M4866">
        <v>93</v>
      </c>
      <c r="N4866">
        <v>87</v>
      </c>
      <c r="O4866">
        <v>81</v>
      </c>
      <c r="P4866">
        <v>88</v>
      </c>
      <c r="Q4866">
        <v>85</v>
      </c>
      <c r="R4866">
        <v>90</v>
      </c>
      <c r="T4866" s="34">
        <f>_xlfn.XLOOKUP(B4866,Demog!$A$2:$A$219,Demog!$P$2:$P$219,,,2)</f>
        <v>19497</v>
      </c>
      <c r="U4866" s="34">
        <f t="shared" ref="U4866:U4929" si="76">ROUND(T4866*D4866/100000*7,0)</f>
        <v>4</v>
      </c>
      <c r="V4866" s="13">
        <f>IF(OR(Table1[[#This Row],[7d_positivity_public]]=0,ISBLANK(Table1[[#This Row],[7d_positivity_public]])),"",(Table1[[#This Row],[7d_positivity_public]]-Table1[[#This Row],[7d_positivity_all]])/Table1[[#This Row],[7d_positivity_public]])</f>
        <v>0</v>
      </c>
      <c r="W4866">
        <v>2</v>
      </c>
    </row>
    <row r="4867" spans="1:23" x14ac:dyDescent="0.25">
      <c r="A4867" s="10">
        <v>44502</v>
      </c>
      <c r="B4867">
        <v>4121</v>
      </c>
      <c r="C4867" t="s">
        <v>213</v>
      </c>
      <c r="D4867">
        <v>3</v>
      </c>
      <c r="E4867">
        <v>1</v>
      </c>
      <c r="F4867">
        <v>2</v>
      </c>
      <c r="G4867">
        <v>4</v>
      </c>
      <c r="H4867">
        <v>92</v>
      </c>
      <c r="J4867">
        <v>89</v>
      </c>
      <c r="K4867">
        <v>92</v>
      </c>
      <c r="L4867">
        <v>90</v>
      </c>
      <c r="M4867">
        <v>94</v>
      </c>
      <c r="N4867">
        <v>88</v>
      </c>
      <c r="O4867">
        <v>82</v>
      </c>
      <c r="P4867">
        <v>88</v>
      </c>
      <c r="Q4867">
        <v>84</v>
      </c>
      <c r="R4867">
        <v>93</v>
      </c>
      <c r="T4867" s="34">
        <f>_xlfn.XLOOKUP(B4867,Demog!$A$2:$A$219,Demog!$P$2:$P$219,,,2)</f>
        <v>16859</v>
      </c>
      <c r="U4867" s="34">
        <f t="shared" si="76"/>
        <v>4</v>
      </c>
      <c r="V4867" s="13">
        <f>IF(OR(Table1[[#This Row],[7d_positivity_public]]=0,ISBLANK(Table1[[#This Row],[7d_positivity_public]])),"",(Table1[[#This Row],[7d_positivity_public]]-Table1[[#This Row],[7d_positivity_all]])/Table1[[#This Row],[7d_positivity_public]])</f>
        <v>0.25</v>
      </c>
      <c r="W4867">
        <v>3</v>
      </c>
    </row>
    <row r="4868" spans="1:23" x14ac:dyDescent="0.25">
      <c r="A4868" s="10">
        <v>44502</v>
      </c>
      <c r="B4868">
        <v>4122</v>
      </c>
      <c r="C4868" t="s">
        <v>214</v>
      </c>
      <c r="D4868">
        <v>3</v>
      </c>
      <c r="E4868">
        <v>0</v>
      </c>
      <c r="F4868">
        <v>3</v>
      </c>
      <c r="G4868">
        <v>4</v>
      </c>
      <c r="H4868">
        <v>93</v>
      </c>
      <c r="J4868">
        <v>100</v>
      </c>
      <c r="K4868">
        <v>92</v>
      </c>
      <c r="L4868">
        <v>89</v>
      </c>
      <c r="M4868">
        <v>94</v>
      </c>
      <c r="N4868">
        <v>88</v>
      </c>
      <c r="O4868">
        <v>94</v>
      </c>
      <c r="P4868">
        <v>87</v>
      </c>
      <c r="Q4868">
        <v>81</v>
      </c>
      <c r="R4868">
        <v>92</v>
      </c>
      <c r="T4868" s="34">
        <f>_xlfn.XLOOKUP(B4868,Demog!$A$2:$A$219,Demog!$P$2:$P$219,,,2)</f>
        <v>4837</v>
      </c>
      <c r="U4868" s="34">
        <f t="shared" si="76"/>
        <v>1</v>
      </c>
      <c r="V4868" s="13">
        <f>IF(OR(Table1[[#This Row],[7d_positivity_public]]=0,ISBLANK(Table1[[#This Row],[7d_positivity_public]])),"",(Table1[[#This Row],[7d_positivity_public]]-Table1[[#This Row],[7d_positivity_all]])/Table1[[#This Row],[7d_positivity_public]])</f>
        <v>0.5</v>
      </c>
      <c r="W4868">
        <v>2</v>
      </c>
    </row>
    <row r="4869" spans="1:23" x14ac:dyDescent="0.25">
      <c r="A4869" s="10">
        <v>44502</v>
      </c>
      <c r="B4869">
        <v>4123</v>
      </c>
      <c r="C4869" t="s">
        <v>215</v>
      </c>
      <c r="D4869">
        <v>3</v>
      </c>
      <c r="E4869">
        <v>4</v>
      </c>
      <c r="F4869">
        <v>-1</v>
      </c>
      <c r="G4869">
        <v>3</v>
      </c>
      <c r="H4869">
        <v>94</v>
      </c>
      <c r="J4869">
        <v>93</v>
      </c>
      <c r="K4869">
        <v>94</v>
      </c>
      <c r="L4869">
        <v>93</v>
      </c>
      <c r="M4869">
        <v>95</v>
      </c>
      <c r="N4869">
        <v>89</v>
      </c>
      <c r="O4869">
        <v>85</v>
      </c>
      <c r="P4869">
        <v>89</v>
      </c>
      <c r="Q4869">
        <v>87</v>
      </c>
      <c r="R4869">
        <v>92</v>
      </c>
      <c r="T4869" s="34">
        <f>_xlfn.XLOOKUP(B4869,Demog!$A$2:$A$219,Demog!$P$2:$P$219,,,2)</f>
        <v>37985</v>
      </c>
      <c r="U4869" s="34">
        <f t="shared" si="76"/>
        <v>8</v>
      </c>
      <c r="V4869" s="13">
        <f>IF(OR(Table1[[#This Row],[7d_positivity_public]]=0,ISBLANK(Table1[[#This Row],[7d_positivity_public]])),"",(Table1[[#This Row],[7d_positivity_public]]-Table1[[#This Row],[7d_positivity_all]])/Table1[[#This Row],[7d_positivity_public]])</f>
        <v>0.33333333333333331</v>
      </c>
      <c r="W4869">
        <v>2</v>
      </c>
    </row>
    <row r="4870" spans="1:23" x14ac:dyDescent="0.25">
      <c r="A4870" s="10">
        <v>44502</v>
      </c>
      <c r="B4870">
        <v>4124</v>
      </c>
      <c r="C4870" t="s">
        <v>216</v>
      </c>
      <c r="D4870">
        <v>3</v>
      </c>
      <c r="E4870">
        <v>3</v>
      </c>
      <c r="F4870">
        <v>0</v>
      </c>
      <c r="G4870">
        <v>3</v>
      </c>
      <c r="H4870">
        <v>88</v>
      </c>
      <c r="J4870">
        <v>86</v>
      </c>
      <c r="K4870">
        <v>89</v>
      </c>
      <c r="L4870">
        <v>84</v>
      </c>
      <c r="M4870">
        <v>92</v>
      </c>
      <c r="N4870">
        <v>84</v>
      </c>
      <c r="O4870">
        <v>78</v>
      </c>
      <c r="P4870">
        <v>84</v>
      </c>
      <c r="Q4870">
        <v>77</v>
      </c>
      <c r="R4870">
        <v>90</v>
      </c>
      <c r="T4870" s="34">
        <f>_xlfn.XLOOKUP(B4870,Demog!$A$2:$A$219,Demog!$P$2:$P$219,,,2)</f>
        <v>14894</v>
      </c>
      <c r="U4870" s="34">
        <f t="shared" si="76"/>
        <v>3</v>
      </c>
      <c r="V4870" s="13">
        <f>IF(OR(Table1[[#This Row],[7d_positivity_public]]=0,ISBLANK(Table1[[#This Row],[7d_positivity_public]])),"",(Table1[[#This Row],[7d_positivity_public]]-Table1[[#This Row],[7d_positivity_all]])/Table1[[#This Row],[7d_positivity_public]])</f>
        <v>0.33333333333333331</v>
      </c>
      <c r="W4870">
        <v>2</v>
      </c>
    </row>
    <row r="4871" spans="1:23" x14ac:dyDescent="0.25">
      <c r="A4871" s="10">
        <v>44502</v>
      </c>
      <c r="B4871">
        <v>4125</v>
      </c>
      <c r="C4871" t="s">
        <v>217</v>
      </c>
      <c r="D4871">
        <v>0</v>
      </c>
      <c r="E4871">
        <v>0</v>
      </c>
      <c r="F4871">
        <v>0</v>
      </c>
      <c r="G4871">
        <v>0</v>
      </c>
      <c r="H4871">
        <v>84</v>
      </c>
      <c r="J4871">
        <v>80</v>
      </c>
      <c r="K4871">
        <v>84</v>
      </c>
      <c r="L4871">
        <v>78</v>
      </c>
      <c r="M4871">
        <v>89</v>
      </c>
      <c r="N4871">
        <v>79</v>
      </c>
      <c r="O4871">
        <v>71</v>
      </c>
      <c r="P4871">
        <v>79</v>
      </c>
      <c r="Q4871">
        <v>70</v>
      </c>
      <c r="R4871">
        <v>87</v>
      </c>
      <c r="T4871" s="34">
        <f>_xlfn.XLOOKUP(B4871,Demog!$A$2:$A$219,Demog!$P$2:$P$219,,,2)</f>
        <v>2885</v>
      </c>
      <c r="U4871" s="34">
        <f t="shared" si="76"/>
        <v>0</v>
      </c>
      <c r="V4871" s="13" t="str">
        <f>IF(OR(Table1[[#This Row],[7d_positivity_public]]=0,ISBLANK(Table1[[#This Row],[7d_positivity_public]])),"",(Table1[[#This Row],[7d_positivity_public]]-Table1[[#This Row],[7d_positivity_all]])/Table1[[#This Row],[7d_positivity_public]])</f>
        <v/>
      </c>
      <c r="W4871">
        <v>0</v>
      </c>
    </row>
    <row r="4872" spans="1:23" x14ac:dyDescent="0.25">
      <c r="A4872" s="10">
        <v>44502</v>
      </c>
      <c r="B4872">
        <v>4131</v>
      </c>
      <c r="C4872" t="s">
        <v>218</v>
      </c>
      <c r="D4872">
        <v>1</v>
      </c>
      <c r="E4872">
        <v>1</v>
      </c>
      <c r="F4872">
        <v>0</v>
      </c>
      <c r="G4872">
        <v>2</v>
      </c>
      <c r="H4872">
        <v>96</v>
      </c>
      <c r="J4872">
        <v>99</v>
      </c>
      <c r="K4872">
        <v>95</v>
      </c>
      <c r="L4872">
        <v>94</v>
      </c>
      <c r="M4872">
        <v>96</v>
      </c>
      <c r="N4872">
        <v>93</v>
      </c>
      <c r="O4872">
        <v>94</v>
      </c>
      <c r="P4872">
        <v>93</v>
      </c>
      <c r="Q4872">
        <v>90</v>
      </c>
      <c r="R4872">
        <v>95</v>
      </c>
      <c r="T4872" s="34">
        <f>_xlfn.XLOOKUP(B4872,Demog!$A$2:$A$219,Demog!$P$2:$P$219,,,2)</f>
        <v>22020</v>
      </c>
      <c r="U4872" s="34">
        <f t="shared" si="76"/>
        <v>2</v>
      </c>
      <c r="V4872" s="13">
        <f>IF(OR(Table1[[#This Row],[7d_positivity_public]]=0,ISBLANK(Table1[[#This Row],[7d_positivity_public]])),"",(Table1[[#This Row],[7d_positivity_public]]-Table1[[#This Row],[7d_positivity_all]])/Table1[[#This Row],[7d_positivity_public]])</f>
        <v>0.5</v>
      </c>
      <c r="W4872">
        <v>1</v>
      </c>
    </row>
    <row r="4873" spans="1:23" x14ac:dyDescent="0.25">
      <c r="A4873" s="10">
        <v>44502</v>
      </c>
      <c r="B4873">
        <v>4132</v>
      </c>
      <c r="C4873" t="s">
        <v>219</v>
      </c>
      <c r="D4873">
        <v>9</v>
      </c>
      <c r="E4873">
        <v>5</v>
      </c>
      <c r="F4873">
        <v>4</v>
      </c>
      <c r="G4873">
        <v>11</v>
      </c>
      <c r="H4873">
        <v>94</v>
      </c>
      <c r="J4873">
        <v>94</v>
      </c>
      <c r="K4873">
        <v>94</v>
      </c>
      <c r="L4873">
        <v>92</v>
      </c>
      <c r="M4873">
        <v>95</v>
      </c>
      <c r="N4873">
        <v>91</v>
      </c>
      <c r="O4873">
        <v>88</v>
      </c>
      <c r="P4873">
        <v>91</v>
      </c>
      <c r="Q4873">
        <v>88</v>
      </c>
      <c r="R4873">
        <v>93</v>
      </c>
      <c r="T4873" s="34">
        <f>_xlfn.XLOOKUP(B4873,Demog!$A$2:$A$219,Demog!$P$2:$P$219,,,2)</f>
        <v>19325</v>
      </c>
      <c r="U4873" s="34">
        <f t="shared" si="76"/>
        <v>12</v>
      </c>
      <c r="V4873" s="13">
        <f>IF(OR(Table1[[#This Row],[7d_positivity_public]]=0,ISBLANK(Table1[[#This Row],[7d_positivity_public]])),"",(Table1[[#This Row],[7d_positivity_public]]-Table1[[#This Row],[7d_positivity_all]])/Table1[[#This Row],[7d_positivity_public]])</f>
        <v>0.27272727272727271</v>
      </c>
      <c r="W4873">
        <v>8</v>
      </c>
    </row>
    <row r="4874" spans="1:23" x14ac:dyDescent="0.25">
      <c r="A4874" s="10">
        <v>44502</v>
      </c>
      <c r="B4874">
        <v>4133</v>
      </c>
      <c r="C4874" t="s">
        <v>220</v>
      </c>
      <c r="D4874">
        <v>1</v>
      </c>
      <c r="E4874">
        <v>2</v>
      </c>
      <c r="F4874">
        <v>-1</v>
      </c>
      <c r="G4874">
        <v>0</v>
      </c>
      <c r="H4874">
        <v>94</v>
      </c>
      <c r="J4874">
        <v>94</v>
      </c>
      <c r="K4874">
        <v>94</v>
      </c>
      <c r="L4874">
        <v>91</v>
      </c>
      <c r="M4874">
        <v>96</v>
      </c>
      <c r="N4874">
        <v>91</v>
      </c>
      <c r="O4874">
        <v>87</v>
      </c>
      <c r="P4874">
        <v>92</v>
      </c>
      <c r="Q4874">
        <v>86</v>
      </c>
      <c r="R4874">
        <v>94</v>
      </c>
      <c r="T4874" s="34">
        <f>_xlfn.XLOOKUP(B4874,Demog!$A$2:$A$219,Demog!$P$2:$P$219,,,2)</f>
        <v>11675</v>
      </c>
      <c r="U4874" s="34">
        <f t="shared" si="76"/>
        <v>1</v>
      </c>
      <c r="V4874" s="13" t="str">
        <f>IF(OR(Table1[[#This Row],[7d_positivity_public]]=0,ISBLANK(Table1[[#This Row],[7d_positivity_public]])),"",(Table1[[#This Row],[7d_positivity_public]]-Table1[[#This Row],[7d_positivity_all]])/Table1[[#This Row],[7d_positivity_public]])</f>
        <v/>
      </c>
      <c r="W4874">
        <v>0</v>
      </c>
    </row>
    <row r="4875" spans="1:23" x14ac:dyDescent="0.25">
      <c r="A4875" s="10">
        <v>44502</v>
      </c>
      <c r="B4875">
        <v>4134</v>
      </c>
      <c r="C4875" t="s">
        <v>221</v>
      </c>
      <c r="D4875">
        <v>1</v>
      </c>
      <c r="E4875">
        <v>3</v>
      </c>
      <c r="F4875">
        <v>-2</v>
      </c>
      <c r="G4875">
        <v>2</v>
      </c>
      <c r="H4875">
        <v>95</v>
      </c>
      <c r="J4875">
        <v>95</v>
      </c>
      <c r="K4875">
        <v>96</v>
      </c>
      <c r="L4875">
        <v>94</v>
      </c>
      <c r="M4875">
        <v>96</v>
      </c>
      <c r="N4875">
        <v>93</v>
      </c>
      <c r="O4875">
        <v>88</v>
      </c>
      <c r="P4875">
        <v>93</v>
      </c>
      <c r="Q4875">
        <v>89</v>
      </c>
      <c r="R4875">
        <v>94</v>
      </c>
      <c r="T4875" s="34">
        <f>_xlfn.XLOOKUP(B4875,Demog!$A$2:$A$219,Demog!$P$2:$P$219,,,2)</f>
        <v>11672</v>
      </c>
      <c r="U4875" s="34">
        <f t="shared" si="76"/>
        <v>1</v>
      </c>
      <c r="V4875" s="13">
        <f>IF(OR(Table1[[#This Row],[7d_positivity_public]]=0,ISBLANK(Table1[[#This Row],[7d_positivity_public]])),"",(Table1[[#This Row],[7d_positivity_public]]-Table1[[#This Row],[7d_positivity_all]])/Table1[[#This Row],[7d_positivity_public]])</f>
        <v>0.5</v>
      </c>
      <c r="W4875">
        <v>1</v>
      </c>
    </row>
    <row r="4876" spans="1:23" x14ac:dyDescent="0.25">
      <c r="A4876" s="10">
        <v>44502</v>
      </c>
      <c r="B4876">
        <v>4141</v>
      </c>
      <c r="C4876" t="s">
        <v>222</v>
      </c>
      <c r="D4876">
        <v>14</v>
      </c>
      <c r="E4876">
        <v>5</v>
      </c>
      <c r="F4876">
        <v>9</v>
      </c>
      <c r="G4876">
        <v>12</v>
      </c>
      <c r="H4876">
        <v>83</v>
      </c>
      <c r="J4876">
        <v>80</v>
      </c>
      <c r="K4876">
        <v>84</v>
      </c>
      <c r="L4876">
        <v>74</v>
      </c>
      <c r="M4876">
        <v>89</v>
      </c>
      <c r="N4876">
        <v>79</v>
      </c>
      <c r="O4876">
        <v>69</v>
      </c>
      <c r="P4876">
        <v>79</v>
      </c>
      <c r="Q4876">
        <v>67</v>
      </c>
      <c r="R4876">
        <v>86</v>
      </c>
      <c r="T4876" s="34">
        <f>_xlfn.XLOOKUP(B4876,Demog!$A$2:$A$219,Demog!$P$2:$P$219,,,2)</f>
        <v>10557</v>
      </c>
      <c r="U4876" s="34">
        <f t="shared" si="76"/>
        <v>10</v>
      </c>
      <c r="V4876" s="13">
        <f>IF(OR(Table1[[#This Row],[7d_positivity_public]]=0,ISBLANK(Table1[[#This Row],[7d_positivity_public]])),"",(Table1[[#This Row],[7d_positivity_public]]-Table1[[#This Row],[7d_positivity_all]])/Table1[[#This Row],[7d_positivity_public]])</f>
        <v>0.25</v>
      </c>
      <c r="W4876">
        <v>9</v>
      </c>
    </row>
    <row r="4877" spans="1:23" x14ac:dyDescent="0.25">
      <c r="A4877" s="10">
        <v>44502</v>
      </c>
      <c r="B4877">
        <v>4142</v>
      </c>
      <c r="C4877" t="s">
        <v>223</v>
      </c>
      <c r="D4877">
        <v>0</v>
      </c>
      <c r="E4877">
        <v>3</v>
      </c>
      <c r="F4877">
        <v>-3</v>
      </c>
      <c r="G4877">
        <v>0</v>
      </c>
      <c r="H4877">
        <v>95</v>
      </c>
      <c r="J4877">
        <v>88</v>
      </c>
      <c r="K4877">
        <v>95</v>
      </c>
      <c r="L4877">
        <v>93</v>
      </c>
      <c r="M4877">
        <v>95</v>
      </c>
      <c r="N4877">
        <v>91</v>
      </c>
      <c r="O4877">
        <v>83</v>
      </c>
      <c r="P4877">
        <v>92</v>
      </c>
      <c r="Q4877">
        <v>87</v>
      </c>
      <c r="R4877">
        <v>93</v>
      </c>
      <c r="T4877" s="34">
        <f>_xlfn.XLOOKUP(B4877,Demog!$A$2:$A$219,Demog!$P$2:$P$219,,,2)</f>
        <v>4732</v>
      </c>
      <c r="U4877" s="34">
        <f t="shared" si="76"/>
        <v>0</v>
      </c>
      <c r="V4877" s="13" t="str">
        <f>IF(OR(Table1[[#This Row],[7d_positivity_public]]=0,ISBLANK(Table1[[#This Row],[7d_positivity_public]])),"",(Table1[[#This Row],[7d_positivity_public]]-Table1[[#This Row],[7d_positivity_all]])/Table1[[#This Row],[7d_positivity_public]])</f>
        <v/>
      </c>
      <c r="W4877">
        <v>0</v>
      </c>
    </row>
    <row r="4878" spans="1:23" x14ac:dyDescent="0.25">
      <c r="A4878" s="10">
        <v>44502</v>
      </c>
      <c r="B4878">
        <v>4211</v>
      </c>
      <c r="C4878" t="s">
        <v>224</v>
      </c>
      <c r="D4878">
        <v>7</v>
      </c>
      <c r="E4878">
        <v>8</v>
      </c>
      <c r="F4878">
        <v>-1</v>
      </c>
      <c r="G4878">
        <v>5</v>
      </c>
      <c r="H4878">
        <v>89</v>
      </c>
      <c r="J4878">
        <v>91</v>
      </c>
      <c r="K4878">
        <v>89</v>
      </c>
      <c r="L4878">
        <v>84</v>
      </c>
      <c r="M4878">
        <v>92</v>
      </c>
      <c r="N4878">
        <v>84</v>
      </c>
      <c r="O4878">
        <v>83</v>
      </c>
      <c r="P4878">
        <v>84</v>
      </c>
      <c r="Q4878">
        <v>77</v>
      </c>
      <c r="R4878">
        <v>90</v>
      </c>
      <c r="T4878" s="34">
        <f>_xlfn.XLOOKUP(B4878,Demog!$A$2:$A$219,Demog!$P$2:$P$219,,,2)</f>
        <v>17780</v>
      </c>
      <c r="U4878" s="34">
        <f t="shared" si="76"/>
        <v>9</v>
      </c>
      <c r="V4878" s="13">
        <f>IF(OR(Table1[[#This Row],[7d_positivity_public]]=0,ISBLANK(Table1[[#This Row],[7d_positivity_public]])),"",(Table1[[#This Row],[7d_positivity_public]]-Table1[[#This Row],[7d_positivity_all]])/Table1[[#This Row],[7d_positivity_public]])</f>
        <v>0.2</v>
      </c>
      <c r="W4878">
        <v>4</v>
      </c>
    </row>
    <row r="4879" spans="1:23" x14ac:dyDescent="0.25">
      <c r="A4879" s="10">
        <v>44502</v>
      </c>
      <c r="B4879">
        <v>4212</v>
      </c>
      <c r="C4879" t="s">
        <v>225</v>
      </c>
      <c r="D4879">
        <v>15</v>
      </c>
      <c r="E4879">
        <v>11</v>
      </c>
      <c r="F4879">
        <v>4</v>
      </c>
      <c r="G4879">
        <v>10</v>
      </c>
      <c r="H4879">
        <v>86</v>
      </c>
      <c r="J4879">
        <v>83</v>
      </c>
      <c r="K4879">
        <v>87</v>
      </c>
      <c r="L4879">
        <v>81</v>
      </c>
      <c r="M4879">
        <v>91</v>
      </c>
      <c r="N4879">
        <v>81</v>
      </c>
      <c r="O4879">
        <v>73</v>
      </c>
      <c r="P4879">
        <v>81</v>
      </c>
      <c r="Q4879">
        <v>73</v>
      </c>
      <c r="R4879">
        <v>88</v>
      </c>
      <c r="T4879" s="34">
        <f>_xlfn.XLOOKUP(B4879,Demog!$A$2:$A$219,Demog!$P$2:$P$219,,,2)</f>
        <v>40598</v>
      </c>
      <c r="U4879" s="34">
        <f t="shared" si="76"/>
        <v>43</v>
      </c>
      <c r="V4879" s="13">
        <f>IF(OR(Table1[[#This Row],[7d_positivity_public]]=0,ISBLANK(Table1[[#This Row],[7d_positivity_public]])),"",(Table1[[#This Row],[7d_positivity_public]]-Table1[[#This Row],[7d_positivity_all]])/Table1[[#This Row],[7d_positivity_public]])</f>
        <v>0.1</v>
      </c>
      <c r="W4879">
        <v>9</v>
      </c>
    </row>
    <row r="4880" spans="1:23" x14ac:dyDescent="0.25">
      <c r="A4880" s="10">
        <v>44505</v>
      </c>
      <c r="B4880">
        <v>1260</v>
      </c>
      <c r="C4880" t="s">
        <v>83</v>
      </c>
      <c r="D4880">
        <v>6</v>
      </c>
      <c r="E4880">
        <v>2</v>
      </c>
      <c r="F4880">
        <v>4</v>
      </c>
      <c r="G4880">
        <v>8</v>
      </c>
      <c r="H4880">
        <v>80</v>
      </c>
      <c r="J4880">
        <v>60</v>
      </c>
      <c r="K4880">
        <v>81</v>
      </c>
      <c r="L4880">
        <v>72</v>
      </c>
      <c r="M4880">
        <v>86</v>
      </c>
      <c r="N4880">
        <v>75</v>
      </c>
      <c r="O4880">
        <v>54</v>
      </c>
      <c r="P4880">
        <v>76</v>
      </c>
      <c r="Q4880">
        <v>63</v>
      </c>
      <c r="R4880">
        <v>82</v>
      </c>
      <c r="T4880" s="34">
        <f>_xlfn.XLOOKUP(B4880,Demog!$A$2:$A$219,Demog!$P$2:$P$219,,,2)</f>
        <v>8611</v>
      </c>
      <c r="U4880" s="34">
        <f t="shared" si="76"/>
        <v>4</v>
      </c>
      <c r="V4880" s="13">
        <f>IF(OR(Table1[[#This Row],[7d_positivity_public]]=0,ISBLANK(Table1[[#This Row],[7d_positivity_public]])),"",(Table1[[#This Row],[7d_positivity_public]]-Table1[[#This Row],[7d_positivity_all]])/Table1[[#This Row],[7d_positivity_public]])</f>
        <v>0.25</v>
      </c>
      <c r="W4880">
        <v>6</v>
      </c>
    </row>
    <row r="4881" spans="1:23" x14ac:dyDescent="0.25">
      <c r="A4881" s="10">
        <v>44505</v>
      </c>
      <c r="B4881">
        <v>1270</v>
      </c>
      <c r="C4881" t="s">
        <v>84</v>
      </c>
      <c r="D4881">
        <v>0</v>
      </c>
      <c r="E4881">
        <v>0</v>
      </c>
      <c r="F4881">
        <v>0</v>
      </c>
      <c r="G4881">
        <v>0</v>
      </c>
      <c r="H4881">
        <v>72</v>
      </c>
      <c r="J4881">
        <v>47</v>
      </c>
      <c r="K4881">
        <v>74</v>
      </c>
      <c r="L4881">
        <v>67</v>
      </c>
      <c r="M4881">
        <v>77</v>
      </c>
      <c r="N4881">
        <v>67</v>
      </c>
      <c r="O4881">
        <v>36</v>
      </c>
      <c r="P4881">
        <v>69</v>
      </c>
      <c r="Q4881">
        <v>58</v>
      </c>
      <c r="R4881">
        <v>73</v>
      </c>
      <c r="T4881" s="34">
        <f>_xlfn.XLOOKUP(B4881,Demog!$A$2:$A$219,Demog!$P$2:$P$219,,,2)</f>
        <v>3469</v>
      </c>
      <c r="U4881" s="34">
        <f t="shared" si="76"/>
        <v>0</v>
      </c>
      <c r="V4881" s="13" t="str">
        <f>IF(OR(Table1[[#This Row],[7d_positivity_public]]=0,ISBLANK(Table1[[#This Row],[7d_positivity_public]])),"",(Table1[[#This Row],[7d_positivity_public]]-Table1[[#This Row],[7d_positivity_all]])/Table1[[#This Row],[7d_positivity_public]])</f>
        <v/>
      </c>
      <c r="W4881">
        <v>0</v>
      </c>
    </row>
    <row r="4882" spans="1:23" x14ac:dyDescent="0.25">
      <c r="A4882" s="10">
        <v>44505</v>
      </c>
      <c r="B4882">
        <v>1310</v>
      </c>
      <c r="C4882" t="s">
        <v>87</v>
      </c>
      <c r="D4882">
        <v>1</v>
      </c>
      <c r="E4882">
        <v>4</v>
      </c>
      <c r="F4882">
        <v>-3</v>
      </c>
      <c r="G4882">
        <v>0</v>
      </c>
      <c r="H4882">
        <v>90</v>
      </c>
      <c r="J4882">
        <v>77</v>
      </c>
      <c r="K4882">
        <v>91</v>
      </c>
      <c r="L4882">
        <v>89</v>
      </c>
      <c r="M4882">
        <v>91</v>
      </c>
      <c r="N4882">
        <v>85</v>
      </c>
      <c r="O4882">
        <v>68</v>
      </c>
      <c r="P4882">
        <v>85</v>
      </c>
      <c r="Q4882">
        <v>81</v>
      </c>
      <c r="R4882">
        <v>87</v>
      </c>
      <c r="T4882" s="34">
        <f>_xlfn.XLOOKUP(B4882,Demog!$A$2:$A$219,Demog!$P$2:$P$219,,,2)</f>
        <v>19231</v>
      </c>
      <c r="U4882" s="34">
        <f t="shared" si="76"/>
        <v>1</v>
      </c>
      <c r="V4882" s="13" t="str">
        <f>IF(OR(Table1[[#This Row],[7d_positivity_public]]=0,ISBLANK(Table1[[#This Row],[7d_positivity_public]])),"",(Table1[[#This Row],[7d_positivity_public]]-Table1[[#This Row],[7d_positivity_all]])/Table1[[#This Row],[7d_positivity_public]])</f>
        <v/>
      </c>
      <c r="W4882">
        <v>0</v>
      </c>
    </row>
    <row r="4883" spans="1:23" x14ac:dyDescent="0.25">
      <c r="A4883" s="10">
        <v>44505</v>
      </c>
      <c r="B4883">
        <v>1320</v>
      </c>
      <c r="C4883" t="s">
        <v>89</v>
      </c>
      <c r="D4883">
        <v>7</v>
      </c>
      <c r="E4883">
        <v>6</v>
      </c>
      <c r="F4883">
        <v>1</v>
      </c>
      <c r="G4883">
        <v>5</v>
      </c>
      <c r="H4883">
        <v>87</v>
      </c>
      <c r="J4883">
        <v>83</v>
      </c>
      <c r="K4883">
        <v>88</v>
      </c>
      <c r="L4883">
        <v>83</v>
      </c>
      <c r="M4883">
        <v>91</v>
      </c>
      <c r="N4883">
        <v>83</v>
      </c>
      <c r="O4883">
        <v>75</v>
      </c>
      <c r="P4883">
        <v>84</v>
      </c>
      <c r="Q4883">
        <v>77</v>
      </c>
      <c r="R4883">
        <v>88</v>
      </c>
      <c r="T4883" s="34">
        <f>_xlfn.XLOOKUP(B4883,Demog!$A$2:$A$219,Demog!$P$2:$P$219,,,2)</f>
        <v>41799</v>
      </c>
      <c r="U4883" s="34">
        <f t="shared" si="76"/>
        <v>20</v>
      </c>
      <c r="V4883" s="13">
        <f>IF(OR(Table1[[#This Row],[7d_positivity_public]]=0,ISBLANK(Table1[[#This Row],[7d_positivity_public]])),"",(Table1[[#This Row],[7d_positivity_public]]-Table1[[#This Row],[7d_positivity_all]])/Table1[[#This Row],[7d_positivity_public]])</f>
        <v>0.2</v>
      </c>
      <c r="W4883">
        <v>4</v>
      </c>
    </row>
    <row r="4884" spans="1:23" x14ac:dyDescent="0.25">
      <c r="A4884" s="10">
        <v>44505</v>
      </c>
      <c r="B4884">
        <v>1330</v>
      </c>
      <c r="C4884" t="s">
        <v>91</v>
      </c>
      <c r="D4884">
        <v>3</v>
      </c>
      <c r="E4884">
        <v>5</v>
      </c>
      <c r="F4884">
        <v>-2</v>
      </c>
      <c r="G4884">
        <v>3</v>
      </c>
      <c r="H4884">
        <v>82</v>
      </c>
      <c r="J4884">
        <v>68</v>
      </c>
      <c r="K4884">
        <v>83</v>
      </c>
      <c r="L4884">
        <v>83</v>
      </c>
      <c r="M4884">
        <v>83</v>
      </c>
      <c r="N4884">
        <v>77</v>
      </c>
      <c r="O4884">
        <v>57</v>
      </c>
      <c r="P4884">
        <v>78</v>
      </c>
      <c r="Q4884">
        <v>73</v>
      </c>
      <c r="R4884">
        <v>80</v>
      </c>
      <c r="T4884" s="34">
        <f>_xlfn.XLOOKUP(B4884,Demog!$A$2:$A$219,Demog!$P$2:$P$219,,,2)</f>
        <v>5101</v>
      </c>
      <c r="U4884" s="34">
        <f t="shared" si="76"/>
        <v>1</v>
      </c>
      <c r="V4884" s="13">
        <f>IF(OR(Table1[[#This Row],[7d_positivity_public]]=0,ISBLANK(Table1[[#This Row],[7d_positivity_public]])),"",(Table1[[#This Row],[7d_positivity_public]]-Table1[[#This Row],[7d_positivity_all]])/Table1[[#This Row],[7d_positivity_public]])</f>
        <v>0.33333333333333331</v>
      </c>
      <c r="W4884">
        <v>2</v>
      </c>
    </row>
    <row r="4885" spans="1:23" x14ac:dyDescent="0.25">
      <c r="A4885" s="10">
        <v>44505</v>
      </c>
      <c r="B4885">
        <v>1340</v>
      </c>
      <c r="C4885" t="s">
        <v>93</v>
      </c>
      <c r="D4885">
        <v>11</v>
      </c>
      <c r="E4885">
        <v>3</v>
      </c>
      <c r="F4885">
        <v>8</v>
      </c>
      <c r="G4885">
        <v>9</v>
      </c>
      <c r="H4885">
        <v>83</v>
      </c>
      <c r="J4885">
        <v>70</v>
      </c>
      <c r="K4885">
        <v>84</v>
      </c>
      <c r="L4885">
        <v>80</v>
      </c>
      <c r="M4885">
        <v>86</v>
      </c>
      <c r="N4885">
        <v>78</v>
      </c>
      <c r="O4885">
        <v>61</v>
      </c>
      <c r="P4885">
        <v>79</v>
      </c>
      <c r="Q4885">
        <v>72</v>
      </c>
      <c r="R4885">
        <v>83</v>
      </c>
      <c r="T4885" s="34">
        <f>_xlfn.XLOOKUP(B4885,Demog!$A$2:$A$219,Demog!$P$2:$P$219,,,2)</f>
        <v>4781</v>
      </c>
      <c r="U4885" s="34">
        <f t="shared" si="76"/>
        <v>4</v>
      </c>
      <c r="V4885" s="13">
        <f>IF(OR(Table1[[#This Row],[7d_positivity_public]]=0,ISBLANK(Table1[[#This Row],[7d_positivity_public]])),"",(Table1[[#This Row],[7d_positivity_public]]-Table1[[#This Row],[7d_positivity_all]])/Table1[[#This Row],[7d_positivity_public]])</f>
        <v>0.22222222222222221</v>
      </c>
      <c r="W4885">
        <v>7</v>
      </c>
    </row>
    <row r="4886" spans="1:23" x14ac:dyDescent="0.25">
      <c r="A4886" s="10">
        <v>44505</v>
      </c>
      <c r="B4886">
        <v>1350</v>
      </c>
      <c r="C4886" t="s">
        <v>95</v>
      </c>
      <c r="D4886">
        <v>19</v>
      </c>
      <c r="E4886">
        <v>21</v>
      </c>
      <c r="F4886">
        <v>-2</v>
      </c>
      <c r="G4886">
        <v>9</v>
      </c>
      <c r="H4886">
        <v>78</v>
      </c>
      <c r="J4886">
        <v>60</v>
      </c>
      <c r="K4886">
        <v>79</v>
      </c>
      <c r="L4886">
        <v>69</v>
      </c>
      <c r="M4886">
        <v>86</v>
      </c>
      <c r="N4886">
        <v>73</v>
      </c>
      <c r="O4886">
        <v>53</v>
      </c>
      <c r="P4886">
        <v>74</v>
      </c>
      <c r="Q4886">
        <v>62</v>
      </c>
      <c r="R4886">
        <v>83</v>
      </c>
      <c r="T4886" s="34">
        <f>_xlfn.XLOOKUP(B4886,Demog!$A$2:$A$219,Demog!$P$2:$P$219,,,2)</f>
        <v>10220</v>
      </c>
      <c r="U4886" s="34">
        <f t="shared" si="76"/>
        <v>14</v>
      </c>
      <c r="V4886" s="13">
        <f>IF(OR(Table1[[#This Row],[7d_positivity_public]]=0,ISBLANK(Table1[[#This Row],[7d_positivity_public]])),"",(Table1[[#This Row],[7d_positivity_public]]-Table1[[#This Row],[7d_positivity_all]])/Table1[[#This Row],[7d_positivity_public]])</f>
        <v>0</v>
      </c>
      <c r="W4886">
        <v>9</v>
      </c>
    </row>
    <row r="4887" spans="1:23" x14ac:dyDescent="0.25">
      <c r="A4887" s="10">
        <v>44505</v>
      </c>
      <c r="B4887">
        <v>1361</v>
      </c>
      <c r="C4887" t="s">
        <v>97</v>
      </c>
      <c r="D4887">
        <v>13</v>
      </c>
      <c r="E4887">
        <v>12</v>
      </c>
      <c r="F4887">
        <v>1</v>
      </c>
      <c r="G4887">
        <v>9</v>
      </c>
      <c r="H4887">
        <v>85</v>
      </c>
      <c r="J4887">
        <v>79</v>
      </c>
      <c r="K4887">
        <v>85</v>
      </c>
      <c r="L4887">
        <v>79</v>
      </c>
      <c r="M4887">
        <v>90</v>
      </c>
      <c r="N4887">
        <v>80</v>
      </c>
      <c r="O4887">
        <v>72</v>
      </c>
      <c r="P4887">
        <v>81</v>
      </c>
      <c r="Q4887">
        <v>72</v>
      </c>
      <c r="R4887">
        <v>88</v>
      </c>
      <c r="T4887" s="34">
        <f>_xlfn.XLOOKUP(B4887,Demog!$A$2:$A$219,Demog!$P$2:$P$219,,,2)</f>
        <v>53266</v>
      </c>
      <c r="U4887" s="34">
        <f t="shared" si="76"/>
        <v>48</v>
      </c>
      <c r="V4887" s="13">
        <f>IF(OR(Table1[[#This Row],[7d_positivity_public]]=0,ISBLANK(Table1[[#This Row],[7d_positivity_public]])),"",(Table1[[#This Row],[7d_positivity_public]]-Table1[[#This Row],[7d_positivity_all]])/Table1[[#This Row],[7d_positivity_public]])</f>
        <v>0.1111111111111111</v>
      </c>
      <c r="W4887">
        <v>8</v>
      </c>
    </row>
    <row r="4888" spans="1:23" x14ac:dyDescent="0.25">
      <c r="A4888" s="10">
        <v>44505</v>
      </c>
      <c r="B4888">
        <v>1362</v>
      </c>
      <c r="C4888" t="s">
        <v>99</v>
      </c>
      <c r="D4888">
        <v>19</v>
      </c>
      <c r="E4888">
        <v>16</v>
      </c>
      <c r="F4888">
        <v>3</v>
      </c>
      <c r="G4888">
        <v>13</v>
      </c>
      <c r="H4888">
        <v>78</v>
      </c>
      <c r="J4888">
        <v>62</v>
      </c>
      <c r="K4888">
        <v>79</v>
      </c>
      <c r="L4888">
        <v>69</v>
      </c>
      <c r="M4888">
        <v>85</v>
      </c>
      <c r="N4888">
        <v>73</v>
      </c>
      <c r="O4888">
        <v>54</v>
      </c>
      <c r="P4888">
        <v>74</v>
      </c>
      <c r="Q4888">
        <v>61</v>
      </c>
      <c r="R4888">
        <v>83</v>
      </c>
      <c r="T4888" s="34">
        <f>_xlfn.XLOOKUP(B4888,Demog!$A$2:$A$219,Demog!$P$2:$P$219,,,2)</f>
        <v>13583</v>
      </c>
      <c r="U4888" s="34">
        <f t="shared" si="76"/>
        <v>18</v>
      </c>
      <c r="V4888" s="13">
        <f>IF(OR(Table1[[#This Row],[7d_positivity_public]]=0,ISBLANK(Table1[[#This Row],[7d_positivity_public]])),"",(Table1[[#This Row],[7d_positivity_public]]-Table1[[#This Row],[7d_positivity_all]])/Table1[[#This Row],[7d_positivity_public]])</f>
        <v>7.6923076923076927E-2</v>
      </c>
      <c r="W4888">
        <v>12</v>
      </c>
    </row>
    <row r="4889" spans="1:23" x14ac:dyDescent="0.25">
      <c r="A4889" s="10">
        <v>44505</v>
      </c>
      <c r="B4889">
        <v>1371</v>
      </c>
      <c r="C4889" t="s">
        <v>101</v>
      </c>
      <c r="D4889">
        <v>15</v>
      </c>
      <c r="E4889">
        <v>9</v>
      </c>
      <c r="F4889">
        <v>6</v>
      </c>
      <c r="G4889">
        <v>12</v>
      </c>
      <c r="H4889">
        <v>81</v>
      </c>
      <c r="J4889">
        <v>69</v>
      </c>
      <c r="K4889">
        <v>82</v>
      </c>
      <c r="L4889">
        <v>73</v>
      </c>
      <c r="M4889">
        <v>87</v>
      </c>
      <c r="N4889">
        <v>77</v>
      </c>
      <c r="O4889">
        <v>61</v>
      </c>
      <c r="P4889">
        <v>78</v>
      </c>
      <c r="Q4889">
        <v>65</v>
      </c>
      <c r="R4889">
        <v>85</v>
      </c>
      <c r="T4889" s="34">
        <f>_xlfn.XLOOKUP(B4889,Demog!$A$2:$A$219,Demog!$P$2:$P$219,,,2)</f>
        <v>8720</v>
      </c>
      <c r="U4889" s="34">
        <f t="shared" si="76"/>
        <v>9</v>
      </c>
      <c r="V4889" s="13">
        <f>IF(OR(Table1[[#This Row],[7d_positivity_public]]=0,ISBLANK(Table1[[#This Row],[7d_positivity_public]])),"",(Table1[[#This Row],[7d_positivity_public]]-Table1[[#This Row],[7d_positivity_all]])/Table1[[#This Row],[7d_positivity_public]])</f>
        <v>0.25</v>
      </c>
      <c r="W4889">
        <v>9</v>
      </c>
    </row>
    <row r="4890" spans="1:23" x14ac:dyDescent="0.25">
      <c r="A4890" s="10">
        <v>44505</v>
      </c>
      <c r="B4890">
        <v>1372</v>
      </c>
      <c r="C4890" t="s">
        <v>103</v>
      </c>
      <c r="D4890">
        <v>16</v>
      </c>
      <c r="E4890">
        <v>10</v>
      </c>
      <c r="F4890">
        <v>6</v>
      </c>
      <c r="G4890">
        <v>9</v>
      </c>
      <c r="H4890">
        <v>86</v>
      </c>
      <c r="J4890">
        <v>76</v>
      </c>
      <c r="K4890">
        <v>87</v>
      </c>
      <c r="L4890">
        <v>83</v>
      </c>
      <c r="M4890">
        <v>91</v>
      </c>
      <c r="N4890">
        <v>82</v>
      </c>
      <c r="O4890">
        <v>69</v>
      </c>
      <c r="P4890">
        <v>83</v>
      </c>
      <c r="Q4890">
        <v>76</v>
      </c>
      <c r="R4890">
        <v>89</v>
      </c>
      <c r="T4890" s="34">
        <f>_xlfn.XLOOKUP(B4890,Demog!$A$2:$A$219,Demog!$P$2:$P$219,,,2)</f>
        <v>41482</v>
      </c>
      <c r="U4890" s="34">
        <f t="shared" si="76"/>
        <v>46</v>
      </c>
      <c r="V4890" s="13">
        <f>IF(OR(Table1[[#This Row],[7d_positivity_public]]=0,ISBLANK(Table1[[#This Row],[7d_positivity_public]])),"",(Table1[[#This Row],[7d_positivity_public]]-Table1[[#This Row],[7d_positivity_all]])/Table1[[#This Row],[7d_positivity_public]])</f>
        <v>0.1111111111111111</v>
      </c>
      <c r="W4890">
        <v>8</v>
      </c>
    </row>
    <row r="4891" spans="1:23" x14ac:dyDescent="0.25">
      <c r="A4891" s="10">
        <v>44505</v>
      </c>
      <c r="B4891">
        <v>1373</v>
      </c>
      <c r="C4891" t="s">
        <v>106</v>
      </c>
      <c r="D4891">
        <v>4</v>
      </c>
      <c r="E4891">
        <v>8</v>
      </c>
      <c r="F4891">
        <v>-4</v>
      </c>
      <c r="G4891">
        <v>3</v>
      </c>
      <c r="H4891">
        <v>83</v>
      </c>
      <c r="J4891">
        <v>71</v>
      </c>
      <c r="K4891">
        <v>85</v>
      </c>
      <c r="L4891">
        <v>81</v>
      </c>
      <c r="M4891">
        <v>88</v>
      </c>
      <c r="N4891">
        <v>79</v>
      </c>
      <c r="O4891">
        <v>65</v>
      </c>
      <c r="P4891">
        <v>80</v>
      </c>
      <c r="Q4891">
        <v>74</v>
      </c>
      <c r="R4891">
        <v>85</v>
      </c>
      <c r="T4891" s="34">
        <f>_xlfn.XLOOKUP(B4891,Demog!$A$2:$A$219,Demog!$P$2:$P$219,,,2)</f>
        <v>12922</v>
      </c>
      <c r="U4891" s="34">
        <f t="shared" si="76"/>
        <v>4</v>
      </c>
      <c r="V4891" s="13">
        <f>IF(OR(Table1[[#This Row],[7d_positivity_public]]=0,ISBLANK(Table1[[#This Row],[7d_positivity_public]])),"",(Table1[[#This Row],[7d_positivity_public]]-Table1[[#This Row],[7d_positivity_all]])/Table1[[#This Row],[7d_positivity_public]])</f>
        <v>0.33333333333333331</v>
      </c>
      <c r="W4891">
        <v>2</v>
      </c>
    </row>
    <row r="4892" spans="1:23" x14ac:dyDescent="0.25">
      <c r="A4892" s="10">
        <v>44505</v>
      </c>
      <c r="B4892">
        <v>1374</v>
      </c>
      <c r="C4892" t="s">
        <v>108</v>
      </c>
      <c r="D4892">
        <v>4</v>
      </c>
      <c r="E4892">
        <v>10</v>
      </c>
      <c r="F4892">
        <v>-6</v>
      </c>
      <c r="G4892">
        <v>3</v>
      </c>
      <c r="H4892">
        <v>92</v>
      </c>
      <c r="J4892">
        <v>83</v>
      </c>
      <c r="K4892">
        <v>92</v>
      </c>
      <c r="L4892">
        <v>93</v>
      </c>
      <c r="M4892">
        <v>92</v>
      </c>
      <c r="N4892">
        <v>87</v>
      </c>
      <c r="O4892">
        <v>77</v>
      </c>
      <c r="P4892">
        <v>88</v>
      </c>
      <c r="Q4892">
        <v>86</v>
      </c>
      <c r="R4892">
        <v>90</v>
      </c>
      <c r="T4892" s="34">
        <f>_xlfn.XLOOKUP(B4892,Demog!$A$2:$A$219,Demog!$P$2:$P$219,,,2)</f>
        <v>33401</v>
      </c>
      <c r="U4892" s="34">
        <f t="shared" si="76"/>
        <v>9</v>
      </c>
      <c r="V4892" s="13">
        <f>IF(OR(Table1[[#This Row],[7d_positivity_public]]=0,ISBLANK(Table1[[#This Row],[7d_positivity_public]])),"",(Table1[[#This Row],[7d_positivity_public]]-Table1[[#This Row],[7d_positivity_all]])/Table1[[#This Row],[7d_positivity_public]])</f>
        <v>0.33333333333333331</v>
      </c>
      <c r="W4892">
        <v>2</v>
      </c>
    </row>
    <row r="4893" spans="1:23" x14ac:dyDescent="0.25">
      <c r="A4893" s="10">
        <v>44505</v>
      </c>
      <c r="B4893">
        <v>1375</v>
      </c>
      <c r="C4893" t="s">
        <v>110</v>
      </c>
      <c r="D4893">
        <v>7</v>
      </c>
      <c r="E4893">
        <v>8</v>
      </c>
      <c r="F4893">
        <v>-1</v>
      </c>
      <c r="G4893">
        <v>5</v>
      </c>
      <c r="H4893">
        <v>89</v>
      </c>
      <c r="J4893">
        <v>77</v>
      </c>
      <c r="K4893">
        <v>90</v>
      </c>
      <c r="L4893">
        <v>89</v>
      </c>
      <c r="M4893">
        <v>90</v>
      </c>
      <c r="N4893">
        <v>84</v>
      </c>
      <c r="O4893">
        <v>68</v>
      </c>
      <c r="P4893">
        <v>85</v>
      </c>
      <c r="Q4893">
        <v>82</v>
      </c>
      <c r="R4893">
        <v>87</v>
      </c>
      <c r="T4893" s="34">
        <f>_xlfn.XLOOKUP(B4893,Demog!$A$2:$A$219,Demog!$P$2:$P$219,,,2)</f>
        <v>38661</v>
      </c>
      <c r="U4893" s="34">
        <f t="shared" si="76"/>
        <v>19</v>
      </c>
      <c r="V4893" s="13">
        <f>IF(OR(Table1[[#This Row],[7d_positivity_public]]=0,ISBLANK(Table1[[#This Row],[7d_positivity_public]])),"",(Table1[[#This Row],[7d_positivity_public]]-Table1[[#This Row],[7d_positivity_all]])/Table1[[#This Row],[7d_positivity_public]])</f>
        <v>0.2</v>
      </c>
      <c r="W4893">
        <v>4</v>
      </c>
    </row>
    <row r="4894" spans="1:23" x14ac:dyDescent="0.25">
      <c r="A4894" s="10">
        <v>44505</v>
      </c>
      <c r="B4894">
        <v>1376</v>
      </c>
      <c r="C4894" t="s">
        <v>112</v>
      </c>
      <c r="D4894">
        <v>10</v>
      </c>
      <c r="E4894">
        <v>9</v>
      </c>
      <c r="F4894">
        <v>1</v>
      </c>
      <c r="G4894">
        <v>6</v>
      </c>
      <c r="H4894">
        <v>84</v>
      </c>
      <c r="J4894">
        <v>73</v>
      </c>
      <c r="K4894">
        <v>85</v>
      </c>
      <c r="L4894">
        <v>83</v>
      </c>
      <c r="M4894">
        <v>86</v>
      </c>
      <c r="N4894">
        <v>78</v>
      </c>
      <c r="O4894">
        <v>64</v>
      </c>
      <c r="P4894">
        <v>79</v>
      </c>
      <c r="Q4894">
        <v>75</v>
      </c>
      <c r="R4894">
        <v>83</v>
      </c>
      <c r="T4894" s="34">
        <f>_xlfn.XLOOKUP(B4894,Demog!$A$2:$A$219,Demog!$P$2:$P$219,,,2)</f>
        <v>34796</v>
      </c>
      <c r="U4894" s="34">
        <f t="shared" si="76"/>
        <v>24</v>
      </c>
      <c r="V4894" s="13">
        <f>IF(OR(Table1[[#This Row],[7d_positivity_public]]=0,ISBLANK(Table1[[#This Row],[7d_positivity_public]])),"",(Table1[[#This Row],[7d_positivity_public]]-Table1[[#This Row],[7d_positivity_all]])/Table1[[#This Row],[7d_positivity_public]])</f>
        <v>0</v>
      </c>
      <c r="W4894">
        <v>6</v>
      </c>
    </row>
    <row r="4895" spans="1:23" x14ac:dyDescent="0.25">
      <c r="A4895" s="10">
        <v>44505</v>
      </c>
      <c r="B4895">
        <v>1377</v>
      </c>
      <c r="C4895" t="s">
        <v>114</v>
      </c>
      <c r="D4895">
        <v>6</v>
      </c>
      <c r="E4895">
        <v>8</v>
      </c>
      <c r="F4895">
        <v>-2</v>
      </c>
      <c r="G4895">
        <v>5</v>
      </c>
      <c r="H4895">
        <v>90</v>
      </c>
      <c r="J4895">
        <v>87</v>
      </c>
      <c r="K4895">
        <v>90</v>
      </c>
      <c r="L4895">
        <v>87</v>
      </c>
      <c r="M4895">
        <v>92</v>
      </c>
      <c r="N4895">
        <v>86</v>
      </c>
      <c r="O4895">
        <v>82</v>
      </c>
      <c r="P4895">
        <v>87</v>
      </c>
      <c r="Q4895">
        <v>83</v>
      </c>
      <c r="R4895">
        <v>90</v>
      </c>
      <c r="T4895" s="34">
        <f>_xlfn.XLOOKUP(B4895,Demog!$A$2:$A$219,Demog!$P$2:$P$219,,,2)</f>
        <v>24900</v>
      </c>
      <c r="U4895" s="34">
        <f t="shared" si="76"/>
        <v>10</v>
      </c>
      <c r="V4895" s="13">
        <f>IF(OR(Table1[[#This Row],[7d_positivity_public]]=0,ISBLANK(Table1[[#This Row],[7d_positivity_public]])),"",(Table1[[#This Row],[7d_positivity_public]]-Table1[[#This Row],[7d_positivity_all]])/Table1[[#This Row],[7d_positivity_public]])</f>
        <v>0.2</v>
      </c>
      <c r="W4895">
        <v>4</v>
      </c>
    </row>
    <row r="4896" spans="1:23" x14ac:dyDescent="0.25">
      <c r="A4896" s="10">
        <v>44505</v>
      </c>
      <c r="B4896">
        <v>1380</v>
      </c>
      <c r="C4896" t="s">
        <v>116</v>
      </c>
      <c r="D4896">
        <v>6</v>
      </c>
      <c r="E4896">
        <v>3</v>
      </c>
      <c r="F4896">
        <v>3</v>
      </c>
      <c r="G4896">
        <v>5</v>
      </c>
      <c r="H4896">
        <v>87</v>
      </c>
      <c r="J4896">
        <v>81</v>
      </c>
      <c r="K4896">
        <v>88</v>
      </c>
      <c r="L4896">
        <v>82</v>
      </c>
      <c r="M4896">
        <v>91</v>
      </c>
      <c r="N4896">
        <v>84</v>
      </c>
      <c r="O4896">
        <v>74</v>
      </c>
      <c r="P4896">
        <v>84</v>
      </c>
      <c r="Q4896">
        <v>76</v>
      </c>
      <c r="R4896">
        <v>89</v>
      </c>
      <c r="T4896" s="34">
        <f>_xlfn.XLOOKUP(B4896,Demog!$A$2:$A$219,Demog!$P$2:$P$219,,,2)</f>
        <v>12110</v>
      </c>
      <c r="U4896" s="34">
        <f t="shared" si="76"/>
        <v>5</v>
      </c>
      <c r="V4896" s="13">
        <f>IF(OR(Table1[[#This Row],[7d_positivity_public]]=0,ISBLANK(Table1[[#This Row],[7d_positivity_public]])),"",(Table1[[#This Row],[7d_positivity_public]]-Table1[[#This Row],[7d_positivity_all]])/Table1[[#This Row],[7d_positivity_public]])</f>
        <v>0.2</v>
      </c>
      <c r="W4896">
        <v>4</v>
      </c>
    </row>
    <row r="4897" spans="1:23" x14ac:dyDescent="0.25">
      <c r="A4897" s="10">
        <v>44505</v>
      </c>
      <c r="B4897">
        <v>1390</v>
      </c>
      <c r="C4897" t="s">
        <v>118</v>
      </c>
      <c r="D4897">
        <v>18</v>
      </c>
      <c r="E4897">
        <v>35</v>
      </c>
      <c r="F4897">
        <v>-17</v>
      </c>
      <c r="G4897">
        <v>12</v>
      </c>
      <c r="H4897">
        <v>72</v>
      </c>
      <c r="J4897">
        <v>43</v>
      </c>
      <c r="K4897">
        <v>74</v>
      </c>
      <c r="L4897">
        <v>61</v>
      </c>
      <c r="M4897">
        <v>82</v>
      </c>
      <c r="N4897">
        <v>66</v>
      </c>
      <c r="O4897">
        <v>37</v>
      </c>
      <c r="P4897">
        <v>68</v>
      </c>
      <c r="Q4897">
        <v>52</v>
      </c>
      <c r="R4897">
        <v>79</v>
      </c>
      <c r="T4897" s="34">
        <f>_xlfn.XLOOKUP(B4897,Demog!$A$2:$A$219,Demog!$P$2:$P$219,,,2)</f>
        <v>7285</v>
      </c>
      <c r="U4897" s="34">
        <f t="shared" si="76"/>
        <v>9</v>
      </c>
      <c r="V4897" s="13">
        <f>IF(OR(Table1[[#This Row],[7d_positivity_public]]=0,ISBLANK(Table1[[#This Row],[7d_positivity_public]])),"",(Table1[[#This Row],[7d_positivity_public]]-Table1[[#This Row],[7d_positivity_all]])/Table1[[#This Row],[7d_positivity_public]])</f>
        <v>8.3333333333333329E-2</v>
      </c>
      <c r="W4897">
        <v>11</v>
      </c>
    </row>
    <row r="4898" spans="1:23" x14ac:dyDescent="0.25">
      <c r="A4898" s="10">
        <v>44505</v>
      </c>
      <c r="B4898">
        <v>1420</v>
      </c>
      <c r="C4898" t="s">
        <v>120</v>
      </c>
      <c r="D4898">
        <v>21</v>
      </c>
      <c r="E4898">
        <v>15</v>
      </c>
      <c r="F4898">
        <v>6</v>
      </c>
      <c r="G4898">
        <v>14</v>
      </c>
      <c r="H4898">
        <v>81</v>
      </c>
      <c r="J4898">
        <v>66</v>
      </c>
      <c r="K4898">
        <v>82</v>
      </c>
      <c r="L4898">
        <v>72</v>
      </c>
      <c r="M4898">
        <v>87</v>
      </c>
      <c r="N4898">
        <v>76</v>
      </c>
      <c r="O4898">
        <v>59</v>
      </c>
      <c r="P4898">
        <v>77</v>
      </c>
      <c r="Q4898">
        <v>65</v>
      </c>
      <c r="R4898">
        <v>84</v>
      </c>
      <c r="T4898" s="34">
        <f>_xlfn.XLOOKUP(B4898,Demog!$A$2:$A$219,Demog!$P$2:$P$219,,,2)</f>
        <v>33648</v>
      </c>
      <c r="U4898" s="34">
        <f t="shared" si="76"/>
        <v>49</v>
      </c>
      <c r="V4898" s="13">
        <f>IF(OR(Table1[[#This Row],[7d_positivity_public]]=0,ISBLANK(Table1[[#This Row],[7d_positivity_public]])),"",(Table1[[#This Row],[7d_positivity_public]]-Table1[[#This Row],[7d_positivity_all]])/Table1[[#This Row],[7d_positivity_public]])</f>
        <v>0.14285714285714285</v>
      </c>
      <c r="W4898">
        <v>12</v>
      </c>
    </row>
    <row r="4899" spans="1:23" x14ac:dyDescent="0.25">
      <c r="A4899" s="10">
        <v>44505</v>
      </c>
      <c r="B4899">
        <v>1431</v>
      </c>
      <c r="C4899" t="s">
        <v>226</v>
      </c>
      <c r="D4899">
        <v>15</v>
      </c>
      <c r="E4899">
        <v>16</v>
      </c>
      <c r="F4899">
        <v>-1</v>
      </c>
      <c r="G4899">
        <v>8</v>
      </c>
      <c r="H4899">
        <v>86</v>
      </c>
      <c r="J4899">
        <v>79</v>
      </c>
      <c r="K4899">
        <v>87</v>
      </c>
      <c r="L4899">
        <v>82</v>
      </c>
      <c r="M4899">
        <v>91</v>
      </c>
      <c r="N4899">
        <v>81</v>
      </c>
      <c r="O4899">
        <v>70</v>
      </c>
      <c r="P4899">
        <v>82</v>
      </c>
      <c r="Q4899">
        <v>75</v>
      </c>
      <c r="R4899">
        <v>88</v>
      </c>
      <c r="T4899" s="34">
        <f>_xlfn.XLOOKUP(B4899,Demog!$A$2:$A$219,Demog!$P$2:$P$219,,,2)</f>
        <v>44714</v>
      </c>
      <c r="U4899" s="34">
        <f t="shared" si="76"/>
        <v>47</v>
      </c>
      <c r="V4899" s="13">
        <f>IF(OR(Table1[[#This Row],[7d_positivity_public]]=0,ISBLANK(Table1[[#This Row],[7d_positivity_public]])),"",(Table1[[#This Row],[7d_positivity_public]]-Table1[[#This Row],[7d_positivity_all]])/Table1[[#This Row],[7d_positivity_public]])</f>
        <v>0.125</v>
      </c>
      <c r="W4899">
        <v>7</v>
      </c>
    </row>
    <row r="4900" spans="1:23" x14ac:dyDescent="0.25">
      <c r="A4900" s="10">
        <v>44505</v>
      </c>
      <c r="B4900">
        <v>1432</v>
      </c>
      <c r="C4900" t="s">
        <v>227</v>
      </c>
      <c r="D4900">
        <v>19</v>
      </c>
      <c r="E4900">
        <v>14</v>
      </c>
      <c r="F4900">
        <v>5</v>
      </c>
      <c r="G4900">
        <v>9</v>
      </c>
      <c r="H4900">
        <v>94</v>
      </c>
      <c r="J4900">
        <v>88</v>
      </c>
      <c r="K4900">
        <v>94</v>
      </c>
      <c r="L4900">
        <v>95</v>
      </c>
      <c r="M4900">
        <v>93</v>
      </c>
      <c r="N4900">
        <v>89</v>
      </c>
      <c r="O4900">
        <v>83</v>
      </c>
      <c r="P4900">
        <v>90</v>
      </c>
      <c r="Q4900">
        <v>88</v>
      </c>
      <c r="R4900">
        <v>91</v>
      </c>
      <c r="T4900" s="34">
        <f>_xlfn.XLOOKUP(B4900,Demog!$A$2:$A$219,Demog!$P$2:$P$219,,,2)</f>
        <v>48587</v>
      </c>
      <c r="U4900" s="34">
        <f t="shared" si="76"/>
        <v>65</v>
      </c>
      <c r="V4900" s="13">
        <f>IF(OR(Table1[[#This Row],[7d_positivity_public]]=0,ISBLANK(Table1[[#This Row],[7d_positivity_public]])),"",(Table1[[#This Row],[7d_positivity_public]]-Table1[[#This Row],[7d_positivity_all]])/Table1[[#This Row],[7d_positivity_public]])</f>
        <v>0.1111111111111111</v>
      </c>
      <c r="W4900">
        <v>8</v>
      </c>
    </row>
    <row r="4901" spans="1:23" x14ac:dyDescent="0.25">
      <c r="A4901" s="10">
        <v>44505</v>
      </c>
      <c r="B4901">
        <v>1433</v>
      </c>
      <c r="C4901" t="s">
        <v>122</v>
      </c>
      <c r="D4901">
        <v>8</v>
      </c>
      <c r="E4901">
        <v>11</v>
      </c>
      <c r="F4901">
        <v>-3</v>
      </c>
      <c r="G4901">
        <v>4</v>
      </c>
      <c r="H4901">
        <v>82</v>
      </c>
      <c r="J4901">
        <v>68</v>
      </c>
      <c r="K4901">
        <v>83</v>
      </c>
      <c r="L4901">
        <v>74</v>
      </c>
      <c r="M4901">
        <v>88</v>
      </c>
      <c r="N4901">
        <v>77</v>
      </c>
      <c r="O4901">
        <v>59</v>
      </c>
      <c r="P4901">
        <v>78</v>
      </c>
      <c r="Q4901">
        <v>66</v>
      </c>
      <c r="R4901">
        <v>84</v>
      </c>
      <c r="T4901" s="34">
        <f>_xlfn.XLOOKUP(B4901,Demog!$A$2:$A$219,Demog!$P$2:$P$219,,,2)</f>
        <v>19986</v>
      </c>
      <c r="U4901" s="34">
        <f t="shared" si="76"/>
        <v>11</v>
      </c>
      <c r="V4901" s="13">
        <f>IF(OR(Table1[[#This Row],[7d_positivity_public]]=0,ISBLANK(Table1[[#This Row],[7d_positivity_public]])),"",(Table1[[#This Row],[7d_positivity_public]]-Table1[[#This Row],[7d_positivity_all]])/Table1[[#This Row],[7d_positivity_public]])</f>
        <v>0</v>
      </c>
      <c r="W4901">
        <v>4</v>
      </c>
    </row>
    <row r="4902" spans="1:23" x14ac:dyDescent="0.25">
      <c r="A4902" s="10">
        <v>44505</v>
      </c>
      <c r="B4902">
        <v>1490</v>
      </c>
      <c r="C4902" t="s">
        <v>124</v>
      </c>
      <c r="D4902">
        <v>8</v>
      </c>
      <c r="E4902">
        <v>13</v>
      </c>
      <c r="F4902">
        <v>-5</v>
      </c>
      <c r="G4902">
        <v>6</v>
      </c>
      <c r="H4902">
        <v>81</v>
      </c>
      <c r="J4902">
        <v>71</v>
      </c>
      <c r="K4902">
        <v>82</v>
      </c>
      <c r="L4902">
        <v>75</v>
      </c>
      <c r="M4902">
        <v>87</v>
      </c>
      <c r="N4902">
        <v>74</v>
      </c>
      <c r="O4902">
        <v>59</v>
      </c>
      <c r="P4902">
        <v>75</v>
      </c>
      <c r="Q4902">
        <v>65</v>
      </c>
      <c r="R4902">
        <v>83</v>
      </c>
      <c r="T4902" s="34">
        <f>_xlfn.XLOOKUP(B4902,Demog!$A$2:$A$219,Demog!$P$2:$P$219,,,2)</f>
        <v>10855</v>
      </c>
      <c r="U4902" s="34">
        <f t="shared" si="76"/>
        <v>6</v>
      </c>
      <c r="V4902" s="13">
        <f>IF(OR(Table1[[#This Row],[7d_positivity_public]]=0,ISBLANK(Table1[[#This Row],[7d_positivity_public]])),"",(Table1[[#This Row],[7d_positivity_public]]-Table1[[#This Row],[7d_positivity_all]])/Table1[[#This Row],[7d_positivity_public]])</f>
        <v>0.16666666666666666</v>
      </c>
      <c r="W4902">
        <v>5</v>
      </c>
    </row>
    <row r="4903" spans="1:23" x14ac:dyDescent="0.25">
      <c r="A4903" s="10">
        <v>44505</v>
      </c>
      <c r="B4903">
        <v>2121</v>
      </c>
      <c r="C4903" t="s">
        <v>126</v>
      </c>
      <c r="D4903">
        <v>23</v>
      </c>
      <c r="E4903">
        <v>25</v>
      </c>
      <c r="F4903">
        <v>-2</v>
      </c>
      <c r="G4903">
        <v>8</v>
      </c>
      <c r="H4903">
        <v>84</v>
      </c>
      <c r="J4903">
        <v>74</v>
      </c>
      <c r="K4903">
        <v>85</v>
      </c>
      <c r="L4903">
        <v>80</v>
      </c>
      <c r="M4903">
        <v>89</v>
      </c>
      <c r="N4903">
        <v>79</v>
      </c>
      <c r="O4903">
        <v>68</v>
      </c>
      <c r="P4903">
        <v>80</v>
      </c>
      <c r="Q4903">
        <v>73</v>
      </c>
      <c r="R4903">
        <v>87</v>
      </c>
      <c r="T4903" s="34">
        <f>_xlfn.XLOOKUP(B4903,Demog!$A$2:$A$219,Demog!$P$2:$P$219,,,2)</f>
        <v>51241</v>
      </c>
      <c r="U4903" s="34">
        <f t="shared" si="76"/>
        <v>82</v>
      </c>
      <c r="V4903" s="13">
        <f>IF(OR(Table1[[#This Row],[7d_positivity_public]]=0,ISBLANK(Table1[[#This Row],[7d_positivity_public]])),"",(Table1[[#This Row],[7d_positivity_public]]-Table1[[#This Row],[7d_positivity_all]])/Table1[[#This Row],[7d_positivity_public]])</f>
        <v>0.125</v>
      </c>
      <c r="W4903">
        <v>7</v>
      </c>
    </row>
    <row r="4904" spans="1:23" x14ac:dyDescent="0.25">
      <c r="A4904" s="10">
        <v>44505</v>
      </c>
      <c r="B4904">
        <v>2122</v>
      </c>
      <c r="C4904" t="s">
        <v>128</v>
      </c>
      <c r="D4904">
        <v>18</v>
      </c>
      <c r="E4904">
        <v>36</v>
      </c>
      <c r="F4904">
        <v>-18</v>
      </c>
      <c r="G4904">
        <v>6</v>
      </c>
      <c r="H4904">
        <v>77</v>
      </c>
      <c r="J4904">
        <v>64</v>
      </c>
      <c r="K4904">
        <v>78</v>
      </c>
      <c r="L4904">
        <v>72</v>
      </c>
      <c r="M4904">
        <v>84</v>
      </c>
      <c r="N4904">
        <v>71</v>
      </c>
      <c r="O4904">
        <v>56</v>
      </c>
      <c r="P4904">
        <v>73</v>
      </c>
      <c r="Q4904">
        <v>65</v>
      </c>
      <c r="R4904">
        <v>81</v>
      </c>
      <c r="T4904" s="34">
        <f>_xlfn.XLOOKUP(B4904,Demog!$A$2:$A$219,Demog!$P$2:$P$219,,,2)</f>
        <v>41936</v>
      </c>
      <c r="U4904" s="34">
        <f t="shared" si="76"/>
        <v>53</v>
      </c>
      <c r="V4904" s="13">
        <f>IF(OR(Table1[[#This Row],[7d_positivity_public]]=0,ISBLANK(Table1[[#This Row],[7d_positivity_public]])),"",(Table1[[#This Row],[7d_positivity_public]]-Table1[[#This Row],[7d_positivity_all]])/Table1[[#This Row],[7d_positivity_public]])</f>
        <v>0</v>
      </c>
      <c r="W4904">
        <v>6</v>
      </c>
    </row>
    <row r="4905" spans="1:23" x14ac:dyDescent="0.25">
      <c r="A4905" s="10">
        <v>44505</v>
      </c>
      <c r="B4905">
        <v>2131</v>
      </c>
      <c r="C4905" t="s">
        <v>129</v>
      </c>
      <c r="D4905">
        <v>30</v>
      </c>
      <c r="E4905">
        <v>34</v>
      </c>
      <c r="F4905">
        <v>-4</v>
      </c>
      <c r="G4905">
        <v>10</v>
      </c>
      <c r="H4905">
        <v>84</v>
      </c>
      <c r="J4905">
        <v>75</v>
      </c>
      <c r="K4905">
        <v>84</v>
      </c>
      <c r="L4905">
        <v>82</v>
      </c>
      <c r="M4905">
        <v>87</v>
      </c>
      <c r="N4905">
        <v>78</v>
      </c>
      <c r="O4905">
        <v>67</v>
      </c>
      <c r="P4905">
        <v>79</v>
      </c>
      <c r="Q4905">
        <v>75</v>
      </c>
      <c r="R4905">
        <v>84</v>
      </c>
      <c r="T4905" s="34">
        <f>_xlfn.XLOOKUP(B4905,Demog!$A$2:$A$219,Demog!$P$2:$P$219,,,2)</f>
        <v>22754</v>
      </c>
      <c r="U4905" s="34">
        <f t="shared" si="76"/>
        <v>48</v>
      </c>
      <c r="V4905" s="13">
        <f>IF(OR(Table1[[#This Row],[7d_positivity_public]]=0,ISBLANK(Table1[[#This Row],[7d_positivity_public]])),"",(Table1[[#This Row],[7d_positivity_public]]-Table1[[#This Row],[7d_positivity_all]])/Table1[[#This Row],[7d_positivity_public]])</f>
        <v>0.1</v>
      </c>
      <c r="W4905">
        <v>9</v>
      </c>
    </row>
    <row r="4906" spans="1:23" x14ac:dyDescent="0.25">
      <c r="A4906" s="10">
        <v>44505</v>
      </c>
      <c r="B4906">
        <v>2132</v>
      </c>
      <c r="C4906" t="s">
        <v>130</v>
      </c>
      <c r="D4906">
        <v>26</v>
      </c>
      <c r="E4906">
        <v>36</v>
      </c>
      <c r="F4906">
        <v>-10</v>
      </c>
      <c r="G4906">
        <v>10</v>
      </c>
      <c r="H4906">
        <v>86</v>
      </c>
      <c r="J4906">
        <v>81</v>
      </c>
      <c r="K4906">
        <v>86</v>
      </c>
      <c r="L4906">
        <v>84</v>
      </c>
      <c r="M4906">
        <v>89</v>
      </c>
      <c r="N4906">
        <v>82</v>
      </c>
      <c r="O4906">
        <v>75</v>
      </c>
      <c r="P4906">
        <v>83</v>
      </c>
      <c r="Q4906">
        <v>79</v>
      </c>
      <c r="R4906">
        <v>87</v>
      </c>
      <c r="T4906" s="34">
        <f>_xlfn.XLOOKUP(B4906,Demog!$A$2:$A$219,Demog!$P$2:$P$219,,,2)</f>
        <v>35584</v>
      </c>
      <c r="U4906" s="34">
        <f t="shared" si="76"/>
        <v>65</v>
      </c>
      <c r="V4906" s="13">
        <f>IF(OR(Table1[[#This Row],[7d_positivity_public]]=0,ISBLANK(Table1[[#This Row],[7d_positivity_public]])),"",(Table1[[#This Row],[7d_positivity_public]]-Table1[[#This Row],[7d_positivity_all]])/Table1[[#This Row],[7d_positivity_public]])</f>
        <v>0.2</v>
      </c>
      <c r="W4906">
        <v>8</v>
      </c>
    </row>
    <row r="4907" spans="1:23" x14ac:dyDescent="0.25">
      <c r="A4907" s="10">
        <v>44505</v>
      </c>
      <c r="B4907">
        <v>2133</v>
      </c>
      <c r="C4907" t="s">
        <v>131</v>
      </c>
      <c r="D4907">
        <v>19</v>
      </c>
      <c r="E4907">
        <v>25</v>
      </c>
      <c r="F4907">
        <v>-6</v>
      </c>
      <c r="G4907">
        <v>7</v>
      </c>
      <c r="H4907">
        <v>91</v>
      </c>
      <c r="J4907">
        <v>82</v>
      </c>
      <c r="K4907">
        <v>92</v>
      </c>
      <c r="L4907">
        <v>91</v>
      </c>
      <c r="M4907">
        <v>92</v>
      </c>
      <c r="N4907">
        <v>85</v>
      </c>
      <c r="O4907">
        <v>73</v>
      </c>
      <c r="P4907">
        <v>87</v>
      </c>
      <c r="Q4907">
        <v>85</v>
      </c>
      <c r="R4907">
        <v>89</v>
      </c>
      <c r="T4907" s="34">
        <f>_xlfn.XLOOKUP(B4907,Demog!$A$2:$A$219,Demog!$P$2:$P$219,,,2)</f>
        <v>58511</v>
      </c>
      <c r="U4907" s="34">
        <f t="shared" si="76"/>
        <v>78</v>
      </c>
      <c r="V4907" s="13">
        <f>IF(OR(Table1[[#This Row],[7d_positivity_public]]=0,ISBLANK(Table1[[#This Row],[7d_positivity_public]])),"",(Table1[[#This Row],[7d_positivity_public]]-Table1[[#This Row],[7d_positivity_all]])/Table1[[#This Row],[7d_positivity_public]])</f>
        <v>0.14285714285714285</v>
      </c>
      <c r="W4907">
        <v>6</v>
      </c>
    </row>
    <row r="4908" spans="1:23" x14ac:dyDescent="0.25">
      <c r="A4908" s="10">
        <v>44505</v>
      </c>
      <c r="B4908">
        <v>2134</v>
      </c>
      <c r="C4908" t="s">
        <v>132</v>
      </c>
      <c r="D4908">
        <v>26</v>
      </c>
      <c r="E4908">
        <v>38</v>
      </c>
      <c r="F4908">
        <v>-12</v>
      </c>
      <c r="G4908">
        <v>11</v>
      </c>
      <c r="H4908">
        <v>87</v>
      </c>
      <c r="J4908">
        <v>72</v>
      </c>
      <c r="K4908">
        <v>88</v>
      </c>
      <c r="L4908">
        <v>88</v>
      </c>
      <c r="M4908">
        <v>87</v>
      </c>
      <c r="N4908">
        <v>81</v>
      </c>
      <c r="O4908">
        <v>65</v>
      </c>
      <c r="P4908">
        <v>82</v>
      </c>
      <c r="Q4908">
        <v>81</v>
      </c>
      <c r="R4908">
        <v>84</v>
      </c>
      <c r="T4908" s="34">
        <f>_xlfn.XLOOKUP(B4908,Demog!$A$2:$A$219,Demog!$P$2:$P$219,,,2)</f>
        <v>24836</v>
      </c>
      <c r="U4908" s="34">
        <f t="shared" si="76"/>
        <v>45</v>
      </c>
      <c r="V4908" s="13">
        <f>IF(OR(Table1[[#This Row],[7d_positivity_public]]=0,ISBLANK(Table1[[#This Row],[7d_positivity_public]])),"",(Table1[[#This Row],[7d_positivity_public]]-Table1[[#This Row],[7d_positivity_all]])/Table1[[#This Row],[7d_positivity_public]])</f>
        <v>0.27272727272727271</v>
      </c>
      <c r="W4908">
        <v>8</v>
      </c>
    </row>
    <row r="4909" spans="1:23" x14ac:dyDescent="0.25">
      <c r="A4909" s="10">
        <v>44505</v>
      </c>
      <c r="B4909">
        <v>2141</v>
      </c>
      <c r="C4909" t="s">
        <v>133</v>
      </c>
      <c r="D4909">
        <v>17</v>
      </c>
      <c r="E4909">
        <v>24</v>
      </c>
      <c r="F4909">
        <v>-7</v>
      </c>
      <c r="G4909">
        <v>8</v>
      </c>
      <c r="H4909">
        <v>82</v>
      </c>
      <c r="J4909">
        <v>75</v>
      </c>
      <c r="K4909">
        <v>82</v>
      </c>
      <c r="L4909">
        <v>77</v>
      </c>
      <c r="M4909">
        <v>88</v>
      </c>
      <c r="N4909">
        <v>76</v>
      </c>
      <c r="O4909">
        <v>66</v>
      </c>
      <c r="P4909">
        <v>77</v>
      </c>
      <c r="Q4909">
        <v>70</v>
      </c>
      <c r="R4909">
        <v>85</v>
      </c>
      <c r="T4909" s="34">
        <f>_xlfn.XLOOKUP(B4909,Demog!$A$2:$A$219,Demog!$P$2:$P$219,,,2)</f>
        <v>26303</v>
      </c>
      <c r="U4909" s="34">
        <f t="shared" si="76"/>
        <v>31</v>
      </c>
      <c r="V4909" s="13">
        <f>IF(OR(Table1[[#This Row],[7d_positivity_public]]=0,ISBLANK(Table1[[#This Row],[7d_positivity_public]])),"",(Table1[[#This Row],[7d_positivity_public]]-Table1[[#This Row],[7d_positivity_all]])/Table1[[#This Row],[7d_positivity_public]])</f>
        <v>0.125</v>
      </c>
      <c r="W4909">
        <v>7</v>
      </c>
    </row>
    <row r="4910" spans="1:23" x14ac:dyDescent="0.25">
      <c r="A4910" s="10">
        <v>44505</v>
      </c>
      <c r="B4910">
        <v>2142</v>
      </c>
      <c r="C4910" t="s">
        <v>134</v>
      </c>
      <c r="D4910">
        <v>13</v>
      </c>
      <c r="E4910">
        <v>13</v>
      </c>
      <c r="F4910">
        <v>0</v>
      </c>
      <c r="G4910">
        <v>7</v>
      </c>
      <c r="H4910">
        <v>80</v>
      </c>
      <c r="J4910">
        <v>72</v>
      </c>
      <c r="K4910">
        <v>81</v>
      </c>
      <c r="L4910">
        <v>77</v>
      </c>
      <c r="M4910">
        <v>86</v>
      </c>
      <c r="N4910">
        <v>75</v>
      </c>
      <c r="O4910">
        <v>64</v>
      </c>
      <c r="P4910">
        <v>76</v>
      </c>
      <c r="Q4910">
        <v>70</v>
      </c>
      <c r="R4910">
        <v>83</v>
      </c>
      <c r="T4910" s="34">
        <f>_xlfn.XLOOKUP(B4910,Demog!$A$2:$A$219,Demog!$P$2:$P$219,,,2)</f>
        <v>16854</v>
      </c>
      <c r="U4910" s="34">
        <f t="shared" si="76"/>
        <v>15</v>
      </c>
      <c r="V4910" s="13">
        <f>IF(OR(Table1[[#This Row],[7d_positivity_public]]=0,ISBLANK(Table1[[#This Row],[7d_positivity_public]])),"",(Table1[[#This Row],[7d_positivity_public]]-Table1[[#This Row],[7d_positivity_all]])/Table1[[#This Row],[7d_positivity_public]])</f>
        <v>0.2857142857142857</v>
      </c>
      <c r="W4910">
        <v>5</v>
      </c>
    </row>
    <row r="4911" spans="1:23" x14ac:dyDescent="0.25">
      <c r="A4911" s="10">
        <v>44505</v>
      </c>
      <c r="B4911">
        <v>2150</v>
      </c>
      <c r="C4911" t="s">
        <v>135</v>
      </c>
      <c r="D4911">
        <v>17</v>
      </c>
      <c r="E4911">
        <v>18</v>
      </c>
      <c r="F4911">
        <v>-1</v>
      </c>
      <c r="G4911">
        <v>9</v>
      </c>
      <c r="H4911">
        <v>84</v>
      </c>
      <c r="J4911">
        <v>68</v>
      </c>
      <c r="K4911">
        <v>85</v>
      </c>
      <c r="L4911">
        <v>78</v>
      </c>
      <c r="M4911">
        <v>90</v>
      </c>
      <c r="N4911">
        <v>79</v>
      </c>
      <c r="O4911">
        <v>61</v>
      </c>
      <c r="P4911">
        <v>80</v>
      </c>
      <c r="Q4911">
        <v>69</v>
      </c>
      <c r="R4911">
        <v>87</v>
      </c>
      <c r="T4911" s="34">
        <f>_xlfn.XLOOKUP(B4911,Demog!$A$2:$A$219,Demog!$P$2:$P$219,,,2)</f>
        <v>9696</v>
      </c>
      <c r="U4911" s="34">
        <f t="shared" si="76"/>
        <v>12</v>
      </c>
      <c r="V4911" s="13">
        <f>IF(OR(Table1[[#This Row],[7d_positivity_public]]=0,ISBLANK(Table1[[#This Row],[7d_positivity_public]])),"",(Table1[[#This Row],[7d_positivity_public]]-Table1[[#This Row],[7d_positivity_all]])/Table1[[#This Row],[7d_positivity_public]])</f>
        <v>0.1111111111111111</v>
      </c>
      <c r="W4911">
        <v>8</v>
      </c>
    </row>
    <row r="4912" spans="1:23" x14ac:dyDescent="0.25">
      <c r="A4912" s="10">
        <v>44505</v>
      </c>
      <c r="B4912">
        <v>2210</v>
      </c>
      <c r="C4912" t="s">
        <v>136</v>
      </c>
      <c r="D4912">
        <v>6</v>
      </c>
      <c r="E4912">
        <v>8</v>
      </c>
      <c r="F4912">
        <v>-2</v>
      </c>
      <c r="G4912">
        <v>3</v>
      </c>
      <c r="H4912">
        <v>93</v>
      </c>
      <c r="J4912">
        <v>91</v>
      </c>
      <c r="K4912">
        <v>93</v>
      </c>
      <c r="L4912">
        <v>94</v>
      </c>
      <c r="M4912">
        <v>91</v>
      </c>
      <c r="N4912">
        <v>89</v>
      </c>
      <c r="O4912">
        <v>85</v>
      </c>
      <c r="P4912">
        <v>89</v>
      </c>
      <c r="Q4912">
        <v>90</v>
      </c>
      <c r="R4912">
        <v>89</v>
      </c>
      <c r="T4912" s="34">
        <f>_xlfn.XLOOKUP(B4912,Demog!$A$2:$A$219,Demog!$P$2:$P$219,,,2)</f>
        <v>70996</v>
      </c>
      <c r="U4912" s="34">
        <f t="shared" si="76"/>
        <v>30</v>
      </c>
      <c r="V4912" s="13">
        <f>IF(OR(Table1[[#This Row],[7d_positivity_public]]=0,ISBLANK(Table1[[#This Row],[7d_positivity_public]])),"",(Table1[[#This Row],[7d_positivity_public]]-Table1[[#This Row],[7d_positivity_all]])/Table1[[#This Row],[7d_positivity_public]])</f>
        <v>0.33333333333333331</v>
      </c>
      <c r="W4912">
        <v>2</v>
      </c>
    </row>
    <row r="4913" spans="1:23" x14ac:dyDescent="0.25">
      <c r="A4913" s="10">
        <v>44505</v>
      </c>
      <c r="B4913">
        <v>2221</v>
      </c>
      <c r="C4913" t="s">
        <v>137</v>
      </c>
      <c r="D4913">
        <v>4</v>
      </c>
      <c r="E4913">
        <v>4</v>
      </c>
      <c r="F4913">
        <v>0</v>
      </c>
      <c r="G4913">
        <v>2</v>
      </c>
      <c r="H4913">
        <v>95</v>
      </c>
      <c r="J4913">
        <v>91</v>
      </c>
      <c r="K4913">
        <v>95</v>
      </c>
      <c r="L4913">
        <v>98</v>
      </c>
      <c r="M4913">
        <v>91</v>
      </c>
      <c r="N4913">
        <v>92</v>
      </c>
      <c r="O4913">
        <v>86</v>
      </c>
      <c r="P4913">
        <v>92</v>
      </c>
      <c r="Q4913">
        <v>94</v>
      </c>
      <c r="R4913">
        <v>89</v>
      </c>
      <c r="T4913" s="34">
        <f>_xlfn.XLOOKUP(B4913,Demog!$A$2:$A$219,Demog!$P$2:$P$219,,,2)</f>
        <v>47161</v>
      </c>
      <c r="U4913" s="34">
        <f t="shared" si="76"/>
        <v>13</v>
      </c>
      <c r="V4913" s="13">
        <f>IF(OR(Table1[[#This Row],[7d_positivity_public]]=0,ISBLANK(Table1[[#This Row],[7d_positivity_public]])),"",(Table1[[#This Row],[7d_positivity_public]]-Table1[[#This Row],[7d_positivity_all]])/Table1[[#This Row],[7d_positivity_public]])</f>
        <v>0.5</v>
      </c>
      <c r="W4913">
        <v>1</v>
      </c>
    </row>
    <row r="4914" spans="1:23" x14ac:dyDescent="0.25">
      <c r="A4914" s="10">
        <v>44505</v>
      </c>
      <c r="B4914">
        <v>2222</v>
      </c>
      <c r="C4914" t="s">
        <v>138</v>
      </c>
      <c r="D4914">
        <v>3</v>
      </c>
      <c r="E4914">
        <v>7</v>
      </c>
      <c r="F4914">
        <v>-4</v>
      </c>
      <c r="G4914">
        <v>3</v>
      </c>
      <c r="H4914">
        <v>94</v>
      </c>
      <c r="J4914">
        <v>90</v>
      </c>
      <c r="K4914">
        <v>94</v>
      </c>
      <c r="L4914">
        <v>98</v>
      </c>
      <c r="M4914">
        <v>90</v>
      </c>
      <c r="N4914">
        <v>90</v>
      </c>
      <c r="O4914">
        <v>85</v>
      </c>
      <c r="P4914">
        <v>91</v>
      </c>
      <c r="Q4914">
        <v>93</v>
      </c>
      <c r="R4914">
        <v>87</v>
      </c>
      <c r="T4914" s="34">
        <f>_xlfn.XLOOKUP(B4914,Demog!$A$2:$A$219,Demog!$P$2:$P$219,,,2)</f>
        <v>45434</v>
      </c>
      <c r="U4914" s="34">
        <f t="shared" si="76"/>
        <v>10</v>
      </c>
      <c r="V4914" s="13">
        <f>IF(OR(Table1[[#This Row],[7d_positivity_public]]=0,ISBLANK(Table1[[#This Row],[7d_positivity_public]])),"",(Table1[[#This Row],[7d_positivity_public]]-Table1[[#This Row],[7d_positivity_all]])/Table1[[#This Row],[7d_positivity_public]])</f>
        <v>0.33333333333333331</v>
      </c>
      <c r="W4914">
        <v>2</v>
      </c>
    </row>
    <row r="4915" spans="1:23" x14ac:dyDescent="0.25">
      <c r="A4915" s="10">
        <v>44505</v>
      </c>
      <c r="B4915">
        <v>2223</v>
      </c>
      <c r="C4915" t="s">
        <v>139</v>
      </c>
      <c r="D4915">
        <v>3</v>
      </c>
      <c r="E4915">
        <v>4</v>
      </c>
      <c r="F4915">
        <v>-1</v>
      </c>
      <c r="G4915">
        <v>2</v>
      </c>
      <c r="H4915">
        <v>93</v>
      </c>
      <c r="J4915">
        <v>91</v>
      </c>
      <c r="K4915">
        <v>93</v>
      </c>
      <c r="L4915">
        <v>97</v>
      </c>
      <c r="M4915">
        <v>88</v>
      </c>
      <c r="N4915">
        <v>89</v>
      </c>
      <c r="O4915">
        <v>85</v>
      </c>
      <c r="P4915">
        <v>89</v>
      </c>
      <c r="Q4915">
        <v>92</v>
      </c>
      <c r="R4915">
        <v>86</v>
      </c>
      <c r="T4915" s="34">
        <f>_xlfn.XLOOKUP(B4915,Demog!$A$2:$A$219,Demog!$P$2:$P$219,,,2)</f>
        <v>81414</v>
      </c>
      <c r="U4915" s="34">
        <f t="shared" si="76"/>
        <v>17</v>
      </c>
      <c r="V4915" s="13">
        <f>IF(OR(Table1[[#This Row],[7d_positivity_public]]=0,ISBLANK(Table1[[#This Row],[7d_positivity_public]])),"",(Table1[[#This Row],[7d_positivity_public]]-Table1[[#This Row],[7d_positivity_all]])/Table1[[#This Row],[7d_positivity_public]])</f>
        <v>0.5</v>
      </c>
      <c r="W4915">
        <v>1</v>
      </c>
    </row>
    <row r="4916" spans="1:23" x14ac:dyDescent="0.25">
      <c r="A4916" s="10">
        <v>44505</v>
      </c>
      <c r="B4916">
        <v>2224</v>
      </c>
      <c r="C4916" t="s">
        <v>140</v>
      </c>
      <c r="D4916">
        <v>7</v>
      </c>
      <c r="E4916">
        <v>7</v>
      </c>
      <c r="F4916">
        <v>0</v>
      </c>
      <c r="G4916">
        <v>6</v>
      </c>
      <c r="H4916">
        <v>91</v>
      </c>
      <c r="J4916">
        <v>87</v>
      </c>
      <c r="K4916">
        <v>91</v>
      </c>
      <c r="L4916">
        <v>93</v>
      </c>
      <c r="M4916">
        <v>89</v>
      </c>
      <c r="N4916">
        <v>87</v>
      </c>
      <c r="O4916">
        <v>81</v>
      </c>
      <c r="P4916">
        <v>88</v>
      </c>
      <c r="Q4916">
        <v>89</v>
      </c>
      <c r="R4916">
        <v>87</v>
      </c>
      <c r="T4916" s="34">
        <f>_xlfn.XLOOKUP(B4916,Demog!$A$2:$A$219,Demog!$P$2:$P$219,,,2)</f>
        <v>58746</v>
      </c>
      <c r="U4916" s="34">
        <f t="shared" si="76"/>
        <v>29</v>
      </c>
      <c r="V4916" s="13">
        <f>IF(OR(Table1[[#This Row],[7d_positivity_public]]=0,ISBLANK(Table1[[#This Row],[7d_positivity_public]])),"",(Table1[[#This Row],[7d_positivity_public]]-Table1[[#This Row],[7d_positivity_all]])/Table1[[#This Row],[7d_positivity_public]])</f>
        <v>0.33333333333333331</v>
      </c>
      <c r="W4916">
        <v>4</v>
      </c>
    </row>
    <row r="4917" spans="1:23" x14ac:dyDescent="0.25">
      <c r="A4917" s="10">
        <v>44505</v>
      </c>
      <c r="B4917">
        <v>2231</v>
      </c>
      <c r="C4917" t="s">
        <v>141</v>
      </c>
      <c r="D4917">
        <v>17</v>
      </c>
      <c r="E4917">
        <v>18</v>
      </c>
      <c r="F4917">
        <v>-1</v>
      </c>
      <c r="G4917">
        <v>8</v>
      </c>
      <c r="H4917">
        <v>87</v>
      </c>
      <c r="J4917">
        <v>84</v>
      </c>
      <c r="K4917">
        <v>88</v>
      </c>
      <c r="L4917">
        <v>84</v>
      </c>
      <c r="M4917">
        <v>91</v>
      </c>
      <c r="N4917">
        <v>83</v>
      </c>
      <c r="O4917">
        <v>76</v>
      </c>
      <c r="P4917">
        <v>83</v>
      </c>
      <c r="Q4917">
        <v>78</v>
      </c>
      <c r="R4917">
        <v>88</v>
      </c>
      <c r="T4917" s="34">
        <f>_xlfn.XLOOKUP(B4917,Demog!$A$2:$A$219,Demog!$P$2:$P$219,,,2)</f>
        <v>30824</v>
      </c>
      <c r="U4917" s="34">
        <f t="shared" si="76"/>
        <v>37</v>
      </c>
      <c r="V4917" s="13">
        <f>IF(OR(Table1[[#This Row],[7d_positivity_public]]=0,ISBLANK(Table1[[#This Row],[7d_positivity_public]])),"",(Table1[[#This Row],[7d_positivity_public]]-Table1[[#This Row],[7d_positivity_all]])/Table1[[#This Row],[7d_positivity_public]])</f>
        <v>0.25</v>
      </c>
      <c r="W4917">
        <v>6</v>
      </c>
    </row>
    <row r="4918" spans="1:23" x14ac:dyDescent="0.25">
      <c r="A4918" s="10">
        <v>44505</v>
      </c>
      <c r="B4918">
        <v>2232</v>
      </c>
      <c r="C4918" t="s">
        <v>142</v>
      </c>
      <c r="D4918">
        <v>19</v>
      </c>
      <c r="E4918">
        <v>27</v>
      </c>
      <c r="F4918">
        <v>-8</v>
      </c>
      <c r="G4918">
        <v>6</v>
      </c>
      <c r="H4918">
        <v>91</v>
      </c>
      <c r="J4918">
        <v>89</v>
      </c>
      <c r="K4918">
        <v>92</v>
      </c>
      <c r="L4918">
        <v>90</v>
      </c>
      <c r="M4918">
        <v>93</v>
      </c>
      <c r="N4918">
        <v>88</v>
      </c>
      <c r="O4918">
        <v>85</v>
      </c>
      <c r="P4918">
        <v>89</v>
      </c>
      <c r="Q4918">
        <v>86</v>
      </c>
      <c r="R4918">
        <v>91</v>
      </c>
      <c r="T4918" s="34">
        <f>_xlfn.XLOOKUP(B4918,Demog!$A$2:$A$219,Demog!$P$2:$P$219,,,2)</f>
        <v>18835</v>
      </c>
      <c r="U4918" s="34">
        <f t="shared" si="76"/>
        <v>25</v>
      </c>
      <c r="V4918" s="13">
        <f>IF(OR(Table1[[#This Row],[7d_positivity_public]]=0,ISBLANK(Table1[[#This Row],[7d_positivity_public]])),"",(Table1[[#This Row],[7d_positivity_public]]-Table1[[#This Row],[7d_positivity_all]])/Table1[[#This Row],[7d_positivity_public]])</f>
        <v>0.16666666666666666</v>
      </c>
      <c r="W4918">
        <v>5</v>
      </c>
    </row>
    <row r="4919" spans="1:23" x14ac:dyDescent="0.25">
      <c r="A4919" s="10">
        <v>44505</v>
      </c>
      <c r="B4919">
        <v>2233</v>
      </c>
      <c r="C4919" t="s">
        <v>143</v>
      </c>
      <c r="D4919">
        <v>21</v>
      </c>
      <c r="E4919">
        <v>18</v>
      </c>
      <c r="F4919">
        <v>3</v>
      </c>
      <c r="G4919">
        <v>8</v>
      </c>
      <c r="H4919">
        <v>87</v>
      </c>
      <c r="J4919">
        <v>86</v>
      </c>
      <c r="K4919">
        <v>88</v>
      </c>
      <c r="L4919">
        <v>85</v>
      </c>
      <c r="M4919">
        <v>90</v>
      </c>
      <c r="N4919">
        <v>83</v>
      </c>
      <c r="O4919">
        <v>79</v>
      </c>
      <c r="P4919">
        <v>84</v>
      </c>
      <c r="Q4919">
        <v>80</v>
      </c>
      <c r="R4919">
        <v>88</v>
      </c>
      <c r="T4919" s="34">
        <f>_xlfn.XLOOKUP(B4919,Demog!$A$2:$A$219,Demog!$P$2:$P$219,,,2)</f>
        <v>51442</v>
      </c>
      <c r="U4919" s="34">
        <f t="shared" si="76"/>
        <v>76</v>
      </c>
      <c r="V4919" s="13">
        <f>IF(OR(Table1[[#This Row],[7d_positivity_public]]=0,ISBLANK(Table1[[#This Row],[7d_positivity_public]])),"",(Table1[[#This Row],[7d_positivity_public]]-Table1[[#This Row],[7d_positivity_all]])/Table1[[#This Row],[7d_positivity_public]])</f>
        <v>0.25</v>
      </c>
      <c r="W4919">
        <v>6</v>
      </c>
    </row>
    <row r="4920" spans="1:23" x14ac:dyDescent="0.25">
      <c r="A4920" s="10">
        <v>44505</v>
      </c>
      <c r="B4920">
        <v>2241</v>
      </c>
      <c r="C4920" t="s">
        <v>144</v>
      </c>
      <c r="D4920">
        <v>5</v>
      </c>
      <c r="E4920">
        <v>3</v>
      </c>
      <c r="F4920">
        <v>2</v>
      </c>
      <c r="G4920">
        <v>3</v>
      </c>
      <c r="H4920">
        <v>91</v>
      </c>
      <c r="J4920">
        <v>91</v>
      </c>
      <c r="K4920">
        <v>90</v>
      </c>
      <c r="L4920">
        <v>91</v>
      </c>
      <c r="M4920">
        <v>90</v>
      </c>
      <c r="N4920">
        <v>88</v>
      </c>
      <c r="O4920">
        <v>87</v>
      </c>
      <c r="P4920">
        <v>88</v>
      </c>
      <c r="Q4920">
        <v>88</v>
      </c>
      <c r="R4920">
        <v>88</v>
      </c>
      <c r="T4920" s="34">
        <f>_xlfn.XLOOKUP(B4920,Demog!$A$2:$A$219,Demog!$P$2:$P$219,,,2)</f>
        <v>40842</v>
      </c>
      <c r="U4920" s="34">
        <f t="shared" si="76"/>
        <v>14</v>
      </c>
      <c r="V4920" s="13">
        <f>IF(OR(Table1[[#This Row],[7d_positivity_public]]=0,ISBLANK(Table1[[#This Row],[7d_positivity_public]])),"",(Table1[[#This Row],[7d_positivity_public]]-Table1[[#This Row],[7d_positivity_all]])/Table1[[#This Row],[7d_positivity_public]])</f>
        <v>0.33333333333333331</v>
      </c>
      <c r="W4920">
        <v>2</v>
      </c>
    </row>
    <row r="4921" spans="1:23" x14ac:dyDescent="0.25">
      <c r="A4921" s="10">
        <v>44505</v>
      </c>
      <c r="B4921">
        <v>2242</v>
      </c>
      <c r="C4921" t="s">
        <v>145</v>
      </c>
      <c r="D4921">
        <v>5</v>
      </c>
      <c r="E4921">
        <v>5</v>
      </c>
      <c r="F4921">
        <v>0</v>
      </c>
      <c r="G4921">
        <v>3</v>
      </c>
      <c r="H4921">
        <v>92</v>
      </c>
      <c r="J4921">
        <v>89</v>
      </c>
      <c r="K4921">
        <v>93</v>
      </c>
      <c r="L4921">
        <v>94</v>
      </c>
      <c r="M4921">
        <v>91</v>
      </c>
      <c r="N4921">
        <v>89</v>
      </c>
      <c r="O4921">
        <v>84</v>
      </c>
      <c r="P4921">
        <v>89</v>
      </c>
      <c r="Q4921">
        <v>89</v>
      </c>
      <c r="R4921">
        <v>89</v>
      </c>
      <c r="T4921" s="34">
        <f>_xlfn.XLOOKUP(B4921,Demog!$A$2:$A$219,Demog!$P$2:$P$219,,,2)</f>
        <v>70406</v>
      </c>
      <c r="U4921" s="34">
        <f t="shared" si="76"/>
        <v>25</v>
      </c>
      <c r="V4921" s="13">
        <f>IF(OR(Table1[[#This Row],[7d_positivity_public]]=0,ISBLANK(Table1[[#This Row],[7d_positivity_public]])),"",(Table1[[#This Row],[7d_positivity_public]]-Table1[[#This Row],[7d_positivity_all]])/Table1[[#This Row],[7d_positivity_public]])</f>
        <v>0.33333333333333331</v>
      </c>
      <c r="W4921">
        <v>2</v>
      </c>
    </row>
    <row r="4922" spans="1:23" x14ac:dyDescent="0.25">
      <c r="A4922" s="10">
        <v>44505</v>
      </c>
      <c r="B4922">
        <v>2243</v>
      </c>
      <c r="C4922" t="s">
        <v>146</v>
      </c>
      <c r="D4922">
        <v>5</v>
      </c>
      <c r="E4922">
        <v>4</v>
      </c>
      <c r="F4922">
        <v>1</v>
      </c>
      <c r="G4922">
        <v>3</v>
      </c>
      <c r="H4922">
        <v>90</v>
      </c>
      <c r="J4922">
        <v>88</v>
      </c>
      <c r="K4922">
        <v>90</v>
      </c>
      <c r="L4922">
        <v>90</v>
      </c>
      <c r="M4922">
        <v>91</v>
      </c>
      <c r="N4922">
        <v>87</v>
      </c>
      <c r="O4922">
        <v>84</v>
      </c>
      <c r="P4922">
        <v>87</v>
      </c>
      <c r="Q4922">
        <v>86</v>
      </c>
      <c r="R4922">
        <v>89</v>
      </c>
      <c r="T4922" s="34">
        <f>_xlfn.XLOOKUP(B4922,Demog!$A$2:$A$219,Demog!$P$2:$P$219,,,2)</f>
        <v>28129</v>
      </c>
      <c r="U4922" s="34">
        <f t="shared" si="76"/>
        <v>10</v>
      </c>
      <c r="V4922" s="13">
        <f>IF(OR(Table1[[#This Row],[7d_positivity_public]]=0,ISBLANK(Table1[[#This Row],[7d_positivity_public]])),"",(Table1[[#This Row],[7d_positivity_public]]-Table1[[#This Row],[7d_positivity_all]])/Table1[[#This Row],[7d_positivity_public]])</f>
        <v>0.33333333333333331</v>
      </c>
      <c r="W4922">
        <v>2</v>
      </c>
    </row>
    <row r="4923" spans="1:23" x14ac:dyDescent="0.25">
      <c r="A4923" s="10">
        <v>44505</v>
      </c>
      <c r="B4923">
        <v>2244</v>
      </c>
      <c r="C4923" t="s">
        <v>147</v>
      </c>
      <c r="D4923">
        <v>6</v>
      </c>
      <c r="E4923">
        <v>9</v>
      </c>
      <c r="F4923">
        <v>-3</v>
      </c>
      <c r="G4923">
        <v>3</v>
      </c>
      <c r="H4923">
        <v>90</v>
      </c>
      <c r="J4923">
        <v>89</v>
      </c>
      <c r="K4923">
        <v>90</v>
      </c>
      <c r="L4923">
        <v>89</v>
      </c>
      <c r="M4923">
        <v>92</v>
      </c>
      <c r="N4923">
        <v>87</v>
      </c>
      <c r="O4923">
        <v>83</v>
      </c>
      <c r="P4923">
        <v>87</v>
      </c>
      <c r="Q4923">
        <v>85</v>
      </c>
      <c r="R4923">
        <v>90</v>
      </c>
      <c r="T4923" s="34">
        <f>_xlfn.XLOOKUP(B4923,Demog!$A$2:$A$219,Demog!$P$2:$P$219,,,2)</f>
        <v>58612</v>
      </c>
      <c r="U4923" s="34">
        <f t="shared" si="76"/>
        <v>25</v>
      </c>
      <c r="V4923" s="13">
        <f>IF(OR(Table1[[#This Row],[7d_positivity_public]]=0,ISBLANK(Table1[[#This Row],[7d_positivity_public]])),"",(Table1[[#This Row],[7d_positivity_public]]-Table1[[#This Row],[7d_positivity_all]])/Table1[[#This Row],[7d_positivity_public]])</f>
        <v>0</v>
      </c>
      <c r="W4923">
        <v>3</v>
      </c>
    </row>
    <row r="4924" spans="1:23" x14ac:dyDescent="0.25">
      <c r="A4924" s="10">
        <v>44505</v>
      </c>
      <c r="B4924">
        <v>2245</v>
      </c>
      <c r="C4924" t="s">
        <v>148</v>
      </c>
      <c r="D4924">
        <v>3</v>
      </c>
      <c r="E4924">
        <v>4</v>
      </c>
      <c r="F4924">
        <v>-1</v>
      </c>
      <c r="G4924">
        <v>2</v>
      </c>
      <c r="H4924">
        <v>91</v>
      </c>
      <c r="J4924">
        <v>90</v>
      </c>
      <c r="K4924">
        <v>91</v>
      </c>
      <c r="L4924">
        <v>91</v>
      </c>
      <c r="M4924">
        <v>92</v>
      </c>
      <c r="N4924">
        <v>89</v>
      </c>
      <c r="O4924">
        <v>87</v>
      </c>
      <c r="P4924">
        <v>89</v>
      </c>
      <c r="Q4924">
        <v>88</v>
      </c>
      <c r="R4924">
        <v>90</v>
      </c>
      <c r="T4924" s="34">
        <f>_xlfn.XLOOKUP(B4924,Demog!$A$2:$A$219,Demog!$P$2:$P$219,,,2)</f>
        <v>36404</v>
      </c>
      <c r="U4924" s="34">
        <f t="shared" si="76"/>
        <v>8</v>
      </c>
      <c r="V4924" s="13">
        <f>IF(OR(Table1[[#This Row],[7d_positivity_public]]=0,ISBLANK(Table1[[#This Row],[7d_positivity_public]])),"",(Table1[[#This Row],[7d_positivity_public]]-Table1[[#This Row],[7d_positivity_all]])/Table1[[#This Row],[7d_positivity_public]])</f>
        <v>0</v>
      </c>
      <c r="W4924">
        <v>2</v>
      </c>
    </row>
    <row r="4925" spans="1:23" x14ac:dyDescent="0.25">
      <c r="A4925" s="10">
        <v>44505</v>
      </c>
      <c r="B4925">
        <v>2311</v>
      </c>
      <c r="C4925" t="s">
        <v>149</v>
      </c>
      <c r="D4925">
        <v>9</v>
      </c>
      <c r="E4925">
        <v>24</v>
      </c>
      <c r="F4925">
        <v>-15</v>
      </c>
      <c r="G4925">
        <v>6</v>
      </c>
      <c r="H4925">
        <v>86</v>
      </c>
      <c r="J4925">
        <v>78</v>
      </c>
      <c r="K4925">
        <v>87</v>
      </c>
      <c r="L4925">
        <v>84</v>
      </c>
      <c r="M4925">
        <v>90</v>
      </c>
      <c r="N4925">
        <v>82</v>
      </c>
      <c r="O4925">
        <v>69</v>
      </c>
      <c r="P4925">
        <v>82</v>
      </c>
      <c r="Q4925">
        <v>78</v>
      </c>
      <c r="R4925">
        <v>87</v>
      </c>
      <c r="T4925" s="34">
        <f>_xlfn.XLOOKUP(B4925,Demog!$A$2:$A$219,Demog!$P$2:$P$219,,,2)</f>
        <v>25888</v>
      </c>
      <c r="U4925" s="34">
        <f t="shared" si="76"/>
        <v>16</v>
      </c>
      <c r="V4925" s="13">
        <f>IF(OR(Table1[[#This Row],[7d_positivity_public]]=0,ISBLANK(Table1[[#This Row],[7d_positivity_public]])),"",(Table1[[#This Row],[7d_positivity_public]]-Table1[[#This Row],[7d_positivity_all]])/Table1[[#This Row],[7d_positivity_public]])</f>
        <v>0.16666666666666666</v>
      </c>
      <c r="W4925">
        <v>5</v>
      </c>
    </row>
    <row r="4926" spans="1:23" x14ac:dyDescent="0.25">
      <c r="A4926" s="10">
        <v>44505</v>
      </c>
      <c r="B4926">
        <v>2312</v>
      </c>
      <c r="C4926" t="s">
        <v>150</v>
      </c>
      <c r="D4926">
        <v>7</v>
      </c>
      <c r="E4926">
        <v>7</v>
      </c>
      <c r="F4926">
        <v>0</v>
      </c>
      <c r="G4926">
        <v>3</v>
      </c>
      <c r="H4926">
        <v>92</v>
      </c>
      <c r="J4926">
        <v>90</v>
      </c>
      <c r="K4926">
        <v>92</v>
      </c>
      <c r="L4926">
        <v>90</v>
      </c>
      <c r="M4926">
        <v>93</v>
      </c>
      <c r="N4926">
        <v>89</v>
      </c>
      <c r="O4926">
        <v>86</v>
      </c>
      <c r="P4926">
        <v>89</v>
      </c>
      <c r="Q4926">
        <v>87</v>
      </c>
      <c r="R4926">
        <v>92</v>
      </c>
      <c r="T4926" s="34">
        <f>_xlfn.XLOOKUP(B4926,Demog!$A$2:$A$219,Demog!$P$2:$P$219,,,2)</f>
        <v>29587</v>
      </c>
      <c r="U4926" s="34">
        <f t="shared" si="76"/>
        <v>14</v>
      </c>
      <c r="V4926" s="13">
        <f>IF(OR(Table1[[#This Row],[7d_positivity_public]]=0,ISBLANK(Table1[[#This Row],[7d_positivity_public]])),"",(Table1[[#This Row],[7d_positivity_public]]-Table1[[#This Row],[7d_positivity_all]])/Table1[[#This Row],[7d_positivity_public]])</f>
        <v>0</v>
      </c>
      <c r="W4926">
        <v>3</v>
      </c>
    </row>
    <row r="4927" spans="1:23" x14ac:dyDescent="0.25">
      <c r="A4927" s="10">
        <v>44505</v>
      </c>
      <c r="B4927">
        <v>2313</v>
      </c>
      <c r="C4927" t="s">
        <v>151</v>
      </c>
      <c r="D4927">
        <v>11</v>
      </c>
      <c r="E4927">
        <v>14</v>
      </c>
      <c r="F4927">
        <v>-3</v>
      </c>
      <c r="G4927">
        <v>4</v>
      </c>
      <c r="H4927">
        <v>92</v>
      </c>
      <c r="J4927">
        <v>88</v>
      </c>
      <c r="K4927">
        <v>92</v>
      </c>
      <c r="L4927">
        <v>91</v>
      </c>
      <c r="M4927">
        <v>93</v>
      </c>
      <c r="N4927">
        <v>88</v>
      </c>
      <c r="O4927">
        <v>84</v>
      </c>
      <c r="P4927">
        <v>88</v>
      </c>
      <c r="Q4927">
        <v>87</v>
      </c>
      <c r="R4927">
        <v>91</v>
      </c>
      <c r="T4927" s="34">
        <f>_xlfn.XLOOKUP(B4927,Demog!$A$2:$A$219,Demog!$P$2:$P$219,,,2)</f>
        <v>31567</v>
      </c>
      <c r="U4927" s="34">
        <f t="shared" si="76"/>
        <v>24</v>
      </c>
      <c r="V4927" s="13">
        <f>IF(OR(Table1[[#This Row],[7d_positivity_public]]=0,ISBLANK(Table1[[#This Row],[7d_positivity_public]])),"",(Table1[[#This Row],[7d_positivity_public]]-Table1[[#This Row],[7d_positivity_all]])/Table1[[#This Row],[7d_positivity_public]])</f>
        <v>0.25</v>
      </c>
      <c r="W4927">
        <v>3</v>
      </c>
    </row>
    <row r="4928" spans="1:23" x14ac:dyDescent="0.25">
      <c r="A4928" s="10">
        <v>44505</v>
      </c>
      <c r="B4928">
        <v>2314</v>
      </c>
      <c r="C4928" t="s">
        <v>152</v>
      </c>
      <c r="D4928">
        <v>15</v>
      </c>
      <c r="E4928">
        <v>17</v>
      </c>
      <c r="F4928">
        <v>-2</v>
      </c>
      <c r="G4928">
        <v>6</v>
      </c>
      <c r="H4928">
        <v>88</v>
      </c>
      <c r="J4928">
        <v>90</v>
      </c>
      <c r="K4928">
        <v>88</v>
      </c>
      <c r="L4928">
        <v>84</v>
      </c>
      <c r="M4928">
        <v>91</v>
      </c>
      <c r="N4928">
        <v>84</v>
      </c>
      <c r="O4928">
        <v>83</v>
      </c>
      <c r="P4928">
        <v>84</v>
      </c>
      <c r="Q4928">
        <v>78</v>
      </c>
      <c r="R4928">
        <v>89</v>
      </c>
      <c r="T4928" s="34">
        <f>_xlfn.XLOOKUP(B4928,Demog!$A$2:$A$219,Demog!$P$2:$P$219,,,2)</f>
        <v>22090</v>
      </c>
      <c r="U4928" s="34">
        <f t="shared" si="76"/>
        <v>23</v>
      </c>
      <c r="V4928" s="13">
        <f>IF(OR(Table1[[#This Row],[7d_positivity_public]]=0,ISBLANK(Table1[[#This Row],[7d_positivity_public]])),"",(Table1[[#This Row],[7d_positivity_public]]-Table1[[#This Row],[7d_positivity_all]])/Table1[[#This Row],[7d_positivity_public]])</f>
        <v>0.16666666666666666</v>
      </c>
      <c r="W4928">
        <v>5</v>
      </c>
    </row>
    <row r="4929" spans="1:23" x14ac:dyDescent="0.25">
      <c r="A4929" s="10">
        <v>44505</v>
      </c>
      <c r="B4929">
        <v>2315</v>
      </c>
      <c r="C4929" t="s">
        <v>153</v>
      </c>
      <c r="D4929">
        <v>11</v>
      </c>
      <c r="E4929">
        <v>19</v>
      </c>
      <c r="F4929">
        <v>-8</v>
      </c>
      <c r="G4929">
        <v>6</v>
      </c>
      <c r="H4929">
        <v>85</v>
      </c>
      <c r="J4929">
        <v>77</v>
      </c>
      <c r="K4929">
        <v>86</v>
      </c>
      <c r="L4929">
        <v>82</v>
      </c>
      <c r="M4929">
        <v>90</v>
      </c>
      <c r="N4929">
        <v>80</v>
      </c>
      <c r="O4929">
        <v>69</v>
      </c>
      <c r="P4929">
        <v>81</v>
      </c>
      <c r="Q4929">
        <v>75</v>
      </c>
      <c r="R4929">
        <v>87</v>
      </c>
      <c r="T4929" s="34">
        <f>_xlfn.XLOOKUP(B4929,Demog!$A$2:$A$219,Demog!$P$2:$P$219,,,2)</f>
        <v>13204</v>
      </c>
      <c r="U4929" s="34">
        <f t="shared" si="76"/>
        <v>10</v>
      </c>
      <c r="V4929" s="13">
        <f>IF(OR(Table1[[#This Row],[7d_positivity_public]]=0,ISBLANK(Table1[[#This Row],[7d_positivity_public]])),"",(Table1[[#This Row],[7d_positivity_public]]-Table1[[#This Row],[7d_positivity_all]])/Table1[[#This Row],[7d_positivity_public]])</f>
        <v>0.16666666666666666</v>
      </c>
      <c r="W4929">
        <v>5</v>
      </c>
    </row>
    <row r="4930" spans="1:23" x14ac:dyDescent="0.25">
      <c r="A4930" s="10">
        <v>44505</v>
      </c>
      <c r="B4930">
        <v>2316</v>
      </c>
      <c r="C4930" t="s">
        <v>154</v>
      </c>
      <c r="D4930">
        <v>26</v>
      </c>
      <c r="E4930">
        <v>21</v>
      </c>
      <c r="F4930">
        <v>5</v>
      </c>
      <c r="G4930">
        <v>5</v>
      </c>
      <c r="H4930">
        <v>85</v>
      </c>
      <c r="J4930">
        <v>77</v>
      </c>
      <c r="K4930">
        <v>85</v>
      </c>
      <c r="L4930">
        <v>83</v>
      </c>
      <c r="M4930">
        <v>88</v>
      </c>
      <c r="N4930">
        <v>80</v>
      </c>
      <c r="O4930">
        <v>70</v>
      </c>
      <c r="P4930">
        <v>81</v>
      </c>
      <c r="Q4930">
        <v>76</v>
      </c>
      <c r="R4930">
        <v>86</v>
      </c>
      <c r="T4930" s="34">
        <f>_xlfn.XLOOKUP(B4930,Demog!$A$2:$A$219,Demog!$P$2:$P$219,,,2)</f>
        <v>12653</v>
      </c>
      <c r="U4930" s="34">
        <f t="shared" ref="U4930:U4993" si="77">ROUND(T4930*D4930/100000*7,0)</f>
        <v>23</v>
      </c>
      <c r="V4930" s="13">
        <f>IF(OR(Table1[[#This Row],[7d_positivity_public]]=0,ISBLANK(Table1[[#This Row],[7d_positivity_public]])),"",(Table1[[#This Row],[7d_positivity_public]]-Table1[[#This Row],[7d_positivity_all]])/Table1[[#This Row],[7d_positivity_public]])</f>
        <v>0.2</v>
      </c>
      <c r="W4930">
        <v>4</v>
      </c>
    </row>
    <row r="4931" spans="1:23" x14ac:dyDescent="0.25">
      <c r="A4931" s="10">
        <v>44505</v>
      </c>
      <c r="B4931">
        <v>2317</v>
      </c>
      <c r="C4931" t="s">
        <v>155</v>
      </c>
      <c r="D4931">
        <v>14</v>
      </c>
      <c r="E4931">
        <v>11</v>
      </c>
      <c r="F4931">
        <v>3</v>
      </c>
      <c r="G4931">
        <v>5</v>
      </c>
      <c r="H4931">
        <v>84</v>
      </c>
      <c r="J4931">
        <v>69</v>
      </c>
      <c r="K4931">
        <v>85</v>
      </c>
      <c r="L4931">
        <v>80</v>
      </c>
      <c r="M4931">
        <v>88</v>
      </c>
      <c r="N4931">
        <v>80</v>
      </c>
      <c r="O4931">
        <v>62</v>
      </c>
      <c r="P4931">
        <v>81</v>
      </c>
      <c r="Q4931">
        <v>74</v>
      </c>
      <c r="R4931">
        <v>86</v>
      </c>
      <c r="T4931" s="34">
        <f>_xlfn.XLOOKUP(B4931,Demog!$A$2:$A$219,Demog!$P$2:$P$219,,,2)</f>
        <v>8789</v>
      </c>
      <c r="U4931" s="34">
        <f t="shared" si="77"/>
        <v>9</v>
      </c>
      <c r="V4931" s="13">
        <f>IF(OR(Table1[[#This Row],[7d_positivity_public]]=0,ISBLANK(Table1[[#This Row],[7d_positivity_public]])),"",(Table1[[#This Row],[7d_positivity_public]]-Table1[[#This Row],[7d_positivity_all]])/Table1[[#This Row],[7d_positivity_public]])</f>
        <v>0.4</v>
      </c>
      <c r="W4931">
        <v>3</v>
      </c>
    </row>
    <row r="4932" spans="1:23" x14ac:dyDescent="0.25">
      <c r="A4932" s="10">
        <v>44505</v>
      </c>
      <c r="B4932">
        <v>2321</v>
      </c>
      <c r="C4932" t="s">
        <v>156</v>
      </c>
      <c r="D4932">
        <v>3</v>
      </c>
      <c r="E4932">
        <v>6</v>
      </c>
      <c r="F4932">
        <v>-3</v>
      </c>
      <c r="G4932">
        <v>3</v>
      </c>
      <c r="H4932">
        <v>95</v>
      </c>
      <c r="J4932">
        <v>92</v>
      </c>
      <c r="K4932">
        <v>95</v>
      </c>
      <c r="L4932">
        <v>96</v>
      </c>
      <c r="M4932">
        <v>94</v>
      </c>
      <c r="N4932">
        <v>91</v>
      </c>
      <c r="O4932">
        <v>86</v>
      </c>
      <c r="P4932">
        <v>91</v>
      </c>
      <c r="Q4932">
        <v>90</v>
      </c>
      <c r="R4932">
        <v>92</v>
      </c>
      <c r="T4932" s="34">
        <f>_xlfn.XLOOKUP(B4932,Demog!$A$2:$A$219,Demog!$P$2:$P$219,,,2)</f>
        <v>56017</v>
      </c>
      <c r="U4932" s="34">
        <f t="shared" si="77"/>
        <v>12</v>
      </c>
      <c r="V4932" s="13">
        <f>IF(OR(Table1[[#This Row],[7d_positivity_public]]=0,ISBLANK(Table1[[#This Row],[7d_positivity_public]])),"",(Table1[[#This Row],[7d_positivity_public]]-Table1[[#This Row],[7d_positivity_all]])/Table1[[#This Row],[7d_positivity_public]])</f>
        <v>0.33333333333333331</v>
      </c>
      <c r="W4932">
        <v>2</v>
      </c>
    </row>
    <row r="4933" spans="1:23" x14ac:dyDescent="0.25">
      <c r="A4933" s="10">
        <v>44505</v>
      </c>
      <c r="B4933">
        <v>2322</v>
      </c>
      <c r="C4933" t="s">
        <v>157</v>
      </c>
      <c r="D4933">
        <v>3</v>
      </c>
      <c r="E4933">
        <v>3</v>
      </c>
      <c r="F4933">
        <v>0</v>
      </c>
      <c r="G4933">
        <v>2</v>
      </c>
      <c r="H4933">
        <v>95</v>
      </c>
      <c r="J4933">
        <v>98</v>
      </c>
      <c r="K4933">
        <v>95</v>
      </c>
      <c r="L4933">
        <v>95</v>
      </c>
      <c r="M4933">
        <v>95</v>
      </c>
      <c r="N4933">
        <v>92</v>
      </c>
      <c r="O4933">
        <v>93</v>
      </c>
      <c r="P4933">
        <v>92</v>
      </c>
      <c r="Q4933">
        <v>91</v>
      </c>
      <c r="R4933">
        <v>94</v>
      </c>
      <c r="T4933" s="34">
        <f>_xlfn.XLOOKUP(B4933,Demog!$A$2:$A$219,Demog!$P$2:$P$219,,,2)</f>
        <v>24822</v>
      </c>
      <c r="U4933" s="34">
        <f t="shared" si="77"/>
        <v>5</v>
      </c>
      <c r="V4933" s="13">
        <f>IF(OR(Table1[[#This Row],[7d_positivity_public]]=0,ISBLANK(Table1[[#This Row],[7d_positivity_public]])),"",(Table1[[#This Row],[7d_positivity_public]]-Table1[[#This Row],[7d_positivity_all]])/Table1[[#This Row],[7d_positivity_public]])</f>
        <v>0.5</v>
      </c>
      <c r="W4933">
        <v>1</v>
      </c>
    </row>
    <row r="4934" spans="1:23" x14ac:dyDescent="0.25">
      <c r="A4934" s="10">
        <v>44505</v>
      </c>
      <c r="B4934">
        <v>2323</v>
      </c>
      <c r="C4934" t="s">
        <v>158</v>
      </c>
      <c r="D4934">
        <v>1</v>
      </c>
      <c r="E4934">
        <v>4</v>
      </c>
      <c r="F4934">
        <v>-3</v>
      </c>
      <c r="G4934">
        <v>1</v>
      </c>
      <c r="H4934">
        <v>93</v>
      </c>
      <c r="J4934">
        <v>92</v>
      </c>
      <c r="K4934">
        <v>93</v>
      </c>
      <c r="L4934">
        <v>91</v>
      </c>
      <c r="M4934">
        <v>94</v>
      </c>
      <c r="N4934">
        <v>91</v>
      </c>
      <c r="O4934">
        <v>88</v>
      </c>
      <c r="P4934">
        <v>91</v>
      </c>
      <c r="Q4934">
        <v>87</v>
      </c>
      <c r="R4934">
        <v>93</v>
      </c>
      <c r="T4934" s="34">
        <f>_xlfn.XLOOKUP(B4934,Demog!$A$2:$A$219,Demog!$P$2:$P$219,,,2)</f>
        <v>22225</v>
      </c>
      <c r="U4934" s="34">
        <f t="shared" si="77"/>
        <v>2</v>
      </c>
      <c r="V4934" s="13">
        <f>IF(OR(Table1[[#This Row],[7d_positivity_public]]=0,ISBLANK(Table1[[#This Row],[7d_positivity_public]])),"",(Table1[[#This Row],[7d_positivity_public]]-Table1[[#This Row],[7d_positivity_all]])/Table1[[#This Row],[7d_positivity_public]])</f>
        <v>0</v>
      </c>
      <c r="W4934">
        <v>1</v>
      </c>
    </row>
    <row r="4935" spans="1:23" x14ac:dyDescent="0.25">
      <c r="A4935" s="10">
        <v>44505</v>
      </c>
      <c r="B4935">
        <v>2331</v>
      </c>
      <c r="C4935" t="s">
        <v>159</v>
      </c>
      <c r="D4935">
        <v>9</v>
      </c>
      <c r="E4935">
        <v>8</v>
      </c>
      <c r="F4935">
        <v>1</v>
      </c>
      <c r="G4935">
        <v>6</v>
      </c>
      <c r="H4935">
        <v>96</v>
      </c>
      <c r="J4935">
        <v>89</v>
      </c>
      <c r="K4935">
        <v>97</v>
      </c>
      <c r="L4935">
        <v>99</v>
      </c>
      <c r="M4935">
        <v>94</v>
      </c>
      <c r="N4935">
        <v>90</v>
      </c>
      <c r="O4935">
        <v>79</v>
      </c>
      <c r="P4935">
        <v>91</v>
      </c>
      <c r="Q4935">
        <v>91</v>
      </c>
      <c r="R4935">
        <v>90</v>
      </c>
      <c r="T4935" s="34">
        <f>_xlfn.XLOOKUP(B4935,Demog!$A$2:$A$219,Demog!$P$2:$P$219,,,2)</f>
        <v>53402</v>
      </c>
      <c r="U4935" s="34">
        <f t="shared" si="77"/>
        <v>34</v>
      </c>
      <c r="V4935" s="13">
        <f>IF(OR(Table1[[#This Row],[7d_positivity_public]]=0,ISBLANK(Table1[[#This Row],[7d_positivity_public]])),"",(Table1[[#This Row],[7d_positivity_public]]-Table1[[#This Row],[7d_positivity_all]])/Table1[[#This Row],[7d_positivity_public]])</f>
        <v>0.33333333333333331</v>
      </c>
      <c r="W4935">
        <v>4</v>
      </c>
    </row>
    <row r="4936" spans="1:23" x14ac:dyDescent="0.25">
      <c r="A4936" s="10">
        <v>44505</v>
      </c>
      <c r="B4936">
        <v>2332</v>
      </c>
      <c r="C4936" t="s">
        <v>160</v>
      </c>
      <c r="D4936">
        <v>9</v>
      </c>
      <c r="E4936">
        <v>15</v>
      </c>
      <c r="F4936">
        <v>-6</v>
      </c>
      <c r="G4936">
        <v>7</v>
      </c>
      <c r="H4936">
        <v>93</v>
      </c>
      <c r="J4936">
        <v>82</v>
      </c>
      <c r="K4936">
        <v>94</v>
      </c>
      <c r="L4936">
        <v>97</v>
      </c>
      <c r="M4936">
        <v>90</v>
      </c>
      <c r="N4936">
        <v>87</v>
      </c>
      <c r="O4936">
        <v>73</v>
      </c>
      <c r="P4936">
        <v>88</v>
      </c>
      <c r="Q4936">
        <v>89</v>
      </c>
      <c r="R4936">
        <v>86</v>
      </c>
      <c r="T4936" s="34">
        <f>_xlfn.XLOOKUP(B4936,Demog!$A$2:$A$219,Demog!$P$2:$P$219,,,2)</f>
        <v>51161</v>
      </c>
      <c r="U4936" s="34">
        <f t="shared" si="77"/>
        <v>32</v>
      </c>
      <c r="V4936" s="13">
        <f>IF(OR(Table1[[#This Row],[7d_positivity_public]]=0,ISBLANK(Table1[[#This Row],[7d_positivity_public]])),"",(Table1[[#This Row],[7d_positivity_public]]-Table1[[#This Row],[7d_positivity_all]])/Table1[[#This Row],[7d_positivity_public]])</f>
        <v>0.42857142857142855</v>
      </c>
      <c r="W4936">
        <v>4</v>
      </c>
    </row>
    <row r="4937" spans="1:23" x14ac:dyDescent="0.25">
      <c r="A4937" s="10">
        <v>44505</v>
      </c>
      <c r="B4937">
        <v>2333</v>
      </c>
      <c r="C4937" t="s">
        <v>161</v>
      </c>
      <c r="D4937">
        <v>10</v>
      </c>
      <c r="E4937">
        <v>12</v>
      </c>
      <c r="F4937">
        <v>-2</v>
      </c>
      <c r="G4937">
        <v>6</v>
      </c>
      <c r="H4937">
        <v>92</v>
      </c>
      <c r="J4937">
        <v>88</v>
      </c>
      <c r="K4937">
        <v>92</v>
      </c>
      <c r="L4937">
        <v>91</v>
      </c>
      <c r="M4937">
        <v>93</v>
      </c>
      <c r="N4937">
        <v>88</v>
      </c>
      <c r="O4937">
        <v>83</v>
      </c>
      <c r="P4937">
        <v>88</v>
      </c>
      <c r="Q4937">
        <v>86</v>
      </c>
      <c r="R4937">
        <v>91</v>
      </c>
      <c r="T4937" s="34">
        <f>_xlfn.XLOOKUP(B4937,Demog!$A$2:$A$219,Demog!$P$2:$P$219,,,2)</f>
        <v>69963</v>
      </c>
      <c r="U4937" s="34">
        <f t="shared" si="77"/>
        <v>49</v>
      </c>
      <c r="V4937" s="13">
        <f>IF(OR(Table1[[#This Row],[7d_positivity_public]]=0,ISBLANK(Table1[[#This Row],[7d_positivity_public]])),"",(Table1[[#This Row],[7d_positivity_public]]-Table1[[#This Row],[7d_positivity_all]])/Table1[[#This Row],[7d_positivity_public]])</f>
        <v>0.33333333333333331</v>
      </c>
      <c r="W4937">
        <v>4</v>
      </c>
    </row>
    <row r="4938" spans="1:23" x14ac:dyDescent="0.25">
      <c r="A4938" s="10">
        <v>44505</v>
      </c>
      <c r="B4938">
        <v>2334</v>
      </c>
      <c r="C4938" t="s">
        <v>162</v>
      </c>
      <c r="D4938">
        <v>6</v>
      </c>
      <c r="E4938">
        <v>5</v>
      </c>
      <c r="F4938">
        <v>1</v>
      </c>
      <c r="G4938">
        <v>4</v>
      </c>
      <c r="H4938">
        <v>96</v>
      </c>
      <c r="J4938">
        <v>92</v>
      </c>
      <c r="K4938">
        <v>96</v>
      </c>
      <c r="L4938">
        <v>97</v>
      </c>
      <c r="M4938">
        <v>96</v>
      </c>
      <c r="N4938">
        <v>92</v>
      </c>
      <c r="O4938">
        <v>86</v>
      </c>
      <c r="P4938">
        <v>92</v>
      </c>
      <c r="Q4938">
        <v>92</v>
      </c>
      <c r="R4938">
        <v>93</v>
      </c>
      <c r="T4938" s="34">
        <f>_xlfn.XLOOKUP(B4938,Demog!$A$2:$A$219,Demog!$P$2:$P$219,,,2)</f>
        <v>45391</v>
      </c>
      <c r="U4938" s="34">
        <f t="shared" si="77"/>
        <v>19</v>
      </c>
      <c r="V4938" s="13">
        <f>IF(OR(Table1[[#This Row],[7d_positivity_public]]=0,ISBLANK(Table1[[#This Row],[7d_positivity_public]])),"",(Table1[[#This Row],[7d_positivity_public]]-Table1[[#This Row],[7d_positivity_all]])/Table1[[#This Row],[7d_positivity_public]])</f>
        <v>0.25</v>
      </c>
      <c r="W4938">
        <v>3</v>
      </c>
    </row>
    <row r="4939" spans="1:23" x14ac:dyDescent="0.25">
      <c r="A4939" s="10">
        <v>44505</v>
      </c>
      <c r="B4939">
        <v>2335</v>
      </c>
      <c r="C4939" t="s">
        <v>163</v>
      </c>
      <c r="D4939">
        <v>4</v>
      </c>
      <c r="E4939">
        <v>9</v>
      </c>
      <c r="F4939">
        <v>-5</v>
      </c>
      <c r="G4939">
        <v>4</v>
      </c>
      <c r="H4939">
        <v>97</v>
      </c>
      <c r="J4939">
        <v>89</v>
      </c>
      <c r="K4939">
        <v>98</v>
      </c>
      <c r="L4939">
        <v>100</v>
      </c>
      <c r="M4939">
        <v>96</v>
      </c>
      <c r="N4939">
        <v>92</v>
      </c>
      <c r="O4939">
        <v>81</v>
      </c>
      <c r="P4939">
        <v>93</v>
      </c>
      <c r="Q4939">
        <v>92</v>
      </c>
      <c r="R4939">
        <v>93</v>
      </c>
      <c r="T4939" s="34">
        <f>_xlfn.XLOOKUP(B4939,Demog!$A$2:$A$219,Demog!$P$2:$P$219,,,2)</f>
        <v>62748</v>
      </c>
      <c r="U4939" s="34">
        <f t="shared" si="77"/>
        <v>18</v>
      </c>
      <c r="V4939" s="13">
        <f>IF(OR(Table1[[#This Row],[7d_positivity_public]]=0,ISBLANK(Table1[[#This Row],[7d_positivity_public]])),"",(Table1[[#This Row],[7d_positivity_public]]-Table1[[#This Row],[7d_positivity_all]])/Table1[[#This Row],[7d_positivity_public]])</f>
        <v>0.5</v>
      </c>
      <c r="W4939">
        <v>2</v>
      </c>
    </row>
    <row r="4940" spans="1:23" x14ac:dyDescent="0.25">
      <c r="A4940" s="10">
        <v>44505</v>
      </c>
      <c r="B4940">
        <v>2336</v>
      </c>
      <c r="C4940" t="s">
        <v>164</v>
      </c>
      <c r="D4940">
        <v>5</v>
      </c>
      <c r="E4940">
        <v>8</v>
      </c>
      <c r="F4940">
        <v>-3</v>
      </c>
      <c r="G4940">
        <v>3</v>
      </c>
      <c r="H4940">
        <v>94</v>
      </c>
      <c r="J4940">
        <v>90</v>
      </c>
      <c r="K4940">
        <v>95</v>
      </c>
      <c r="L4940">
        <v>95</v>
      </c>
      <c r="M4940">
        <v>94</v>
      </c>
      <c r="N4940">
        <v>90</v>
      </c>
      <c r="O4940">
        <v>84</v>
      </c>
      <c r="P4940">
        <v>91</v>
      </c>
      <c r="Q4940">
        <v>90</v>
      </c>
      <c r="R4940">
        <v>91</v>
      </c>
      <c r="T4940" s="34">
        <f>_xlfn.XLOOKUP(B4940,Demog!$A$2:$A$219,Demog!$P$2:$P$219,,,2)</f>
        <v>58701</v>
      </c>
      <c r="U4940" s="34">
        <f t="shared" si="77"/>
        <v>21</v>
      </c>
      <c r="V4940" s="13">
        <f>IF(OR(Table1[[#This Row],[7d_positivity_public]]=0,ISBLANK(Table1[[#This Row],[7d_positivity_public]])),"",(Table1[[#This Row],[7d_positivity_public]]-Table1[[#This Row],[7d_positivity_all]])/Table1[[#This Row],[7d_positivity_public]])</f>
        <v>0</v>
      </c>
      <c r="W4940">
        <v>3</v>
      </c>
    </row>
    <row r="4941" spans="1:23" x14ac:dyDescent="0.25">
      <c r="A4941" s="10">
        <v>44505</v>
      </c>
      <c r="B4941">
        <v>2337</v>
      </c>
      <c r="C4941" t="s">
        <v>165</v>
      </c>
      <c r="D4941">
        <v>9</v>
      </c>
      <c r="E4941">
        <v>11</v>
      </c>
      <c r="F4941">
        <v>-2</v>
      </c>
      <c r="G4941">
        <v>6</v>
      </c>
      <c r="H4941">
        <v>89</v>
      </c>
      <c r="J4941">
        <v>86</v>
      </c>
      <c r="K4941">
        <v>90</v>
      </c>
      <c r="L4941">
        <v>90</v>
      </c>
      <c r="M4941">
        <v>90</v>
      </c>
      <c r="N4941">
        <v>85</v>
      </c>
      <c r="O4941">
        <v>78</v>
      </c>
      <c r="P4941">
        <v>86</v>
      </c>
      <c r="Q4941">
        <v>84</v>
      </c>
      <c r="R4941">
        <v>87</v>
      </c>
      <c r="T4941" s="34">
        <f>_xlfn.XLOOKUP(B4941,Demog!$A$2:$A$219,Demog!$P$2:$P$219,,,2)</f>
        <v>60538</v>
      </c>
      <c r="U4941" s="34">
        <f t="shared" si="77"/>
        <v>38</v>
      </c>
      <c r="V4941" s="13">
        <f>IF(OR(Table1[[#This Row],[7d_positivity_public]]=0,ISBLANK(Table1[[#This Row],[7d_positivity_public]])),"",(Table1[[#This Row],[7d_positivity_public]]-Table1[[#This Row],[7d_positivity_all]])/Table1[[#This Row],[7d_positivity_public]])</f>
        <v>0.33333333333333331</v>
      </c>
      <c r="W4941">
        <v>4</v>
      </c>
    </row>
    <row r="4942" spans="1:23" x14ac:dyDescent="0.25">
      <c r="A4942" s="10">
        <v>44505</v>
      </c>
      <c r="B4942">
        <v>2338</v>
      </c>
      <c r="C4942" t="s">
        <v>166</v>
      </c>
      <c r="D4942">
        <v>6</v>
      </c>
      <c r="E4942">
        <v>5</v>
      </c>
      <c r="F4942">
        <v>1</v>
      </c>
      <c r="G4942">
        <v>6</v>
      </c>
      <c r="H4942">
        <v>98</v>
      </c>
      <c r="J4942">
        <v>88</v>
      </c>
      <c r="K4942">
        <v>99</v>
      </c>
      <c r="L4942">
        <v>100</v>
      </c>
      <c r="M4942">
        <v>96</v>
      </c>
      <c r="N4942">
        <v>92</v>
      </c>
      <c r="O4942">
        <v>78</v>
      </c>
      <c r="P4942">
        <v>93</v>
      </c>
      <c r="Q4942">
        <v>93</v>
      </c>
      <c r="R4942">
        <v>93</v>
      </c>
      <c r="T4942" s="34">
        <f>_xlfn.XLOOKUP(B4942,Demog!$A$2:$A$219,Demog!$P$2:$P$219,,,2)</f>
        <v>41463</v>
      </c>
      <c r="U4942" s="34">
        <f t="shared" si="77"/>
        <v>17</v>
      </c>
      <c r="V4942" s="13">
        <f>IF(OR(Table1[[#This Row],[7d_positivity_public]]=0,ISBLANK(Table1[[#This Row],[7d_positivity_public]])),"",(Table1[[#This Row],[7d_positivity_public]]-Table1[[#This Row],[7d_positivity_all]])/Table1[[#This Row],[7d_positivity_public]])</f>
        <v>0.5</v>
      </c>
      <c r="W4942">
        <v>3</v>
      </c>
    </row>
    <row r="4943" spans="1:23" x14ac:dyDescent="0.25">
      <c r="A4943" s="10">
        <v>44505</v>
      </c>
      <c r="B4943">
        <v>2341</v>
      </c>
      <c r="C4943" t="s">
        <v>167</v>
      </c>
      <c r="D4943">
        <v>9</v>
      </c>
      <c r="E4943">
        <v>11</v>
      </c>
      <c r="F4943">
        <v>-2</v>
      </c>
      <c r="G4943">
        <v>5</v>
      </c>
      <c r="H4943">
        <v>90</v>
      </c>
      <c r="J4943">
        <v>89</v>
      </c>
      <c r="K4943">
        <v>91</v>
      </c>
      <c r="L4943">
        <v>89</v>
      </c>
      <c r="M4943">
        <v>92</v>
      </c>
      <c r="N4943">
        <v>87</v>
      </c>
      <c r="O4943">
        <v>85</v>
      </c>
      <c r="P4943">
        <v>88</v>
      </c>
      <c r="Q4943">
        <v>85</v>
      </c>
      <c r="R4943">
        <v>90</v>
      </c>
      <c r="T4943" s="34">
        <f>_xlfn.XLOOKUP(B4943,Demog!$A$2:$A$219,Demog!$P$2:$P$219,,,2)</f>
        <v>74816</v>
      </c>
      <c r="U4943" s="34">
        <f t="shared" si="77"/>
        <v>47</v>
      </c>
      <c r="V4943" s="13">
        <f>IF(OR(Table1[[#This Row],[7d_positivity_public]]=0,ISBLANK(Table1[[#This Row],[7d_positivity_public]])),"",(Table1[[#This Row],[7d_positivity_public]]-Table1[[#This Row],[7d_positivity_all]])/Table1[[#This Row],[7d_positivity_public]])</f>
        <v>0.4</v>
      </c>
      <c r="W4943">
        <v>3</v>
      </c>
    </row>
    <row r="4944" spans="1:23" x14ac:dyDescent="0.25">
      <c r="A4944" s="10">
        <v>44505</v>
      </c>
      <c r="B4944">
        <v>2342</v>
      </c>
      <c r="C4944" t="s">
        <v>168</v>
      </c>
      <c r="D4944">
        <v>9</v>
      </c>
      <c r="E4944">
        <v>12</v>
      </c>
      <c r="F4944">
        <v>-3</v>
      </c>
      <c r="G4944">
        <v>6</v>
      </c>
      <c r="H4944">
        <v>88</v>
      </c>
      <c r="J4944">
        <v>83</v>
      </c>
      <c r="K4944">
        <v>88</v>
      </c>
      <c r="L4944">
        <v>84</v>
      </c>
      <c r="M4944">
        <v>90</v>
      </c>
      <c r="N4944">
        <v>85</v>
      </c>
      <c r="O4944">
        <v>77</v>
      </c>
      <c r="P4944">
        <v>85</v>
      </c>
      <c r="Q4944">
        <v>78</v>
      </c>
      <c r="R4944">
        <v>88</v>
      </c>
      <c r="T4944" s="34">
        <f>_xlfn.XLOOKUP(B4944,Demog!$A$2:$A$219,Demog!$P$2:$P$219,,,2)</f>
        <v>19952</v>
      </c>
      <c r="U4944" s="34">
        <f t="shared" si="77"/>
        <v>13</v>
      </c>
      <c r="V4944" s="13">
        <f>IF(OR(Table1[[#This Row],[7d_positivity_public]]=0,ISBLANK(Table1[[#This Row],[7d_positivity_public]])),"",(Table1[[#This Row],[7d_positivity_public]]-Table1[[#This Row],[7d_positivity_all]])/Table1[[#This Row],[7d_positivity_public]])</f>
        <v>0.33333333333333331</v>
      </c>
      <c r="W4944">
        <v>4</v>
      </c>
    </row>
    <row r="4945" spans="1:23" x14ac:dyDescent="0.25">
      <c r="A4945" s="10">
        <v>44505</v>
      </c>
      <c r="B4945">
        <v>3111</v>
      </c>
      <c r="C4945" t="s">
        <v>169</v>
      </c>
      <c r="D4945">
        <v>1</v>
      </c>
      <c r="E4945">
        <v>3</v>
      </c>
      <c r="F4945">
        <v>-2</v>
      </c>
      <c r="G4945">
        <v>2</v>
      </c>
      <c r="H4945">
        <v>95</v>
      </c>
      <c r="J4945">
        <v>93</v>
      </c>
      <c r="K4945">
        <v>95</v>
      </c>
      <c r="L4945">
        <v>100</v>
      </c>
      <c r="M4945">
        <v>86</v>
      </c>
      <c r="N4945">
        <v>91</v>
      </c>
      <c r="O4945">
        <v>88</v>
      </c>
      <c r="P4945">
        <v>91</v>
      </c>
      <c r="Q4945">
        <v>97</v>
      </c>
      <c r="R4945">
        <v>84</v>
      </c>
      <c r="T4945" s="34">
        <f>_xlfn.XLOOKUP(B4945,Demog!$A$2:$A$219,Demog!$P$2:$P$219,,,2)</f>
        <v>54587</v>
      </c>
      <c r="U4945" s="34">
        <f t="shared" si="77"/>
        <v>4</v>
      </c>
      <c r="V4945" s="13">
        <f>IF(OR(Table1[[#This Row],[7d_positivity_public]]=0,ISBLANK(Table1[[#This Row],[7d_positivity_public]])),"",(Table1[[#This Row],[7d_positivity_public]]-Table1[[#This Row],[7d_positivity_all]])/Table1[[#This Row],[7d_positivity_public]])</f>
        <v>0.5</v>
      </c>
      <c r="W4945">
        <v>1</v>
      </c>
    </row>
    <row r="4946" spans="1:23" x14ac:dyDescent="0.25">
      <c r="A4946" s="10">
        <v>44505</v>
      </c>
      <c r="B4946">
        <v>3112</v>
      </c>
      <c r="C4946" t="s">
        <v>170</v>
      </c>
      <c r="D4946">
        <v>2</v>
      </c>
      <c r="E4946">
        <v>1</v>
      </c>
      <c r="F4946">
        <v>1</v>
      </c>
      <c r="G4946">
        <v>2</v>
      </c>
      <c r="H4946">
        <v>87</v>
      </c>
      <c r="J4946">
        <v>92</v>
      </c>
      <c r="K4946">
        <v>86</v>
      </c>
      <c r="L4946">
        <v>87</v>
      </c>
      <c r="M4946">
        <v>86</v>
      </c>
      <c r="N4946">
        <v>84</v>
      </c>
      <c r="O4946">
        <v>87</v>
      </c>
      <c r="P4946">
        <v>84</v>
      </c>
      <c r="Q4946">
        <v>83</v>
      </c>
      <c r="R4946">
        <v>84</v>
      </c>
      <c r="T4946" s="34">
        <f>_xlfn.XLOOKUP(B4946,Demog!$A$2:$A$219,Demog!$P$2:$P$219,,,2)</f>
        <v>17729</v>
      </c>
      <c r="U4946" s="34">
        <f t="shared" si="77"/>
        <v>2</v>
      </c>
      <c r="V4946" s="13">
        <f>IF(OR(Table1[[#This Row],[7d_positivity_public]]=0,ISBLANK(Table1[[#This Row],[7d_positivity_public]])),"",(Table1[[#This Row],[7d_positivity_public]]-Table1[[#This Row],[7d_positivity_all]])/Table1[[#This Row],[7d_positivity_public]])</f>
        <v>0.5</v>
      </c>
      <c r="W4946">
        <v>1</v>
      </c>
    </row>
    <row r="4947" spans="1:23" x14ac:dyDescent="0.25">
      <c r="A4947" s="10">
        <v>44505</v>
      </c>
      <c r="B4947">
        <v>3113</v>
      </c>
      <c r="C4947" t="s">
        <v>171</v>
      </c>
      <c r="D4947">
        <v>1</v>
      </c>
      <c r="E4947">
        <v>1</v>
      </c>
      <c r="F4947">
        <v>0</v>
      </c>
      <c r="G4947">
        <v>2</v>
      </c>
      <c r="H4947">
        <v>87</v>
      </c>
      <c r="J4947">
        <v>88</v>
      </c>
      <c r="K4947">
        <v>87</v>
      </c>
      <c r="L4947">
        <v>88</v>
      </c>
      <c r="M4947">
        <v>86</v>
      </c>
      <c r="N4947">
        <v>84</v>
      </c>
      <c r="O4947">
        <v>84</v>
      </c>
      <c r="P4947">
        <v>84</v>
      </c>
      <c r="Q4947">
        <v>84</v>
      </c>
      <c r="R4947">
        <v>84</v>
      </c>
      <c r="T4947" s="34">
        <f>_xlfn.XLOOKUP(B4947,Demog!$A$2:$A$219,Demog!$P$2:$P$219,,,2)</f>
        <v>23478</v>
      </c>
      <c r="U4947" s="34">
        <f t="shared" si="77"/>
        <v>2</v>
      </c>
      <c r="V4947" s="13">
        <f>IF(OR(Table1[[#This Row],[7d_positivity_public]]=0,ISBLANK(Table1[[#This Row],[7d_positivity_public]])),"",(Table1[[#This Row],[7d_positivity_public]]-Table1[[#This Row],[7d_positivity_all]])/Table1[[#This Row],[7d_positivity_public]])</f>
        <v>0.5</v>
      </c>
      <c r="W4947">
        <v>1</v>
      </c>
    </row>
    <row r="4948" spans="1:23" x14ac:dyDescent="0.25">
      <c r="A4948" s="10">
        <v>44505</v>
      </c>
      <c r="B4948">
        <v>3114</v>
      </c>
      <c r="C4948" t="s">
        <v>172</v>
      </c>
      <c r="D4948">
        <v>1</v>
      </c>
      <c r="E4948">
        <v>2</v>
      </c>
      <c r="F4948">
        <v>-1</v>
      </c>
      <c r="G4948">
        <v>1</v>
      </c>
      <c r="H4948">
        <v>88</v>
      </c>
      <c r="J4948">
        <v>90</v>
      </c>
      <c r="K4948">
        <v>88</v>
      </c>
      <c r="L4948">
        <v>89</v>
      </c>
      <c r="M4948">
        <v>88</v>
      </c>
      <c r="N4948">
        <v>86</v>
      </c>
      <c r="O4948">
        <v>86</v>
      </c>
      <c r="P4948">
        <v>86</v>
      </c>
      <c r="Q4948">
        <v>85</v>
      </c>
      <c r="R4948">
        <v>86</v>
      </c>
      <c r="T4948" s="34">
        <f>_xlfn.XLOOKUP(B4948,Demog!$A$2:$A$219,Demog!$P$2:$P$219,,,2)</f>
        <v>32171</v>
      </c>
      <c r="U4948" s="34">
        <f t="shared" si="77"/>
        <v>2</v>
      </c>
      <c r="V4948" s="13">
        <f>IF(OR(Table1[[#This Row],[7d_positivity_public]]=0,ISBLANK(Table1[[#This Row],[7d_positivity_public]])),"",(Table1[[#This Row],[7d_positivity_public]]-Table1[[#This Row],[7d_positivity_all]])/Table1[[#This Row],[7d_positivity_public]])</f>
        <v>0</v>
      </c>
      <c r="W4948">
        <v>1</v>
      </c>
    </row>
    <row r="4949" spans="1:23" x14ac:dyDescent="0.25">
      <c r="A4949" s="10">
        <v>44505</v>
      </c>
      <c r="B4949">
        <v>3115</v>
      </c>
      <c r="C4949" t="s">
        <v>173</v>
      </c>
      <c r="D4949">
        <v>1</v>
      </c>
      <c r="E4949">
        <v>1</v>
      </c>
      <c r="F4949">
        <v>0</v>
      </c>
      <c r="G4949">
        <v>1</v>
      </c>
      <c r="H4949">
        <v>92</v>
      </c>
      <c r="J4949">
        <v>94</v>
      </c>
      <c r="K4949">
        <v>92</v>
      </c>
      <c r="L4949">
        <v>91</v>
      </c>
      <c r="M4949">
        <v>92</v>
      </c>
      <c r="N4949">
        <v>90</v>
      </c>
      <c r="O4949">
        <v>90</v>
      </c>
      <c r="P4949">
        <v>90</v>
      </c>
      <c r="Q4949">
        <v>88</v>
      </c>
      <c r="R4949">
        <v>91</v>
      </c>
      <c r="T4949" s="34">
        <f>_xlfn.XLOOKUP(B4949,Demog!$A$2:$A$219,Demog!$P$2:$P$219,,,2)</f>
        <v>24774</v>
      </c>
      <c r="U4949" s="34">
        <f t="shared" si="77"/>
        <v>2</v>
      </c>
      <c r="V4949" s="13">
        <f>IF(OR(Table1[[#This Row],[7d_positivity_public]]=0,ISBLANK(Table1[[#This Row],[7d_positivity_public]])),"",(Table1[[#This Row],[7d_positivity_public]]-Table1[[#This Row],[7d_positivity_all]])/Table1[[#This Row],[7d_positivity_public]])</f>
        <v>0</v>
      </c>
      <c r="W4949">
        <v>1</v>
      </c>
    </row>
    <row r="4950" spans="1:23" x14ac:dyDescent="0.25">
      <c r="A4950" s="10">
        <v>44505</v>
      </c>
      <c r="B4950">
        <v>3116</v>
      </c>
      <c r="C4950" t="s">
        <v>174</v>
      </c>
      <c r="D4950">
        <v>8</v>
      </c>
      <c r="E4950">
        <v>4</v>
      </c>
      <c r="F4950">
        <v>4</v>
      </c>
      <c r="G4950">
        <v>10</v>
      </c>
      <c r="H4950">
        <v>94</v>
      </c>
      <c r="J4950">
        <v>92</v>
      </c>
      <c r="K4950">
        <v>94</v>
      </c>
      <c r="L4950">
        <v>97</v>
      </c>
      <c r="M4950">
        <v>90</v>
      </c>
      <c r="N4950">
        <v>91</v>
      </c>
      <c r="O4950">
        <v>87</v>
      </c>
      <c r="P4950">
        <v>91</v>
      </c>
      <c r="Q4950">
        <v>93</v>
      </c>
      <c r="R4950">
        <v>88</v>
      </c>
      <c r="T4950" s="34">
        <f>_xlfn.XLOOKUP(B4950,Demog!$A$2:$A$219,Demog!$P$2:$P$219,,,2)</f>
        <v>24621</v>
      </c>
      <c r="U4950" s="34">
        <f t="shared" si="77"/>
        <v>14</v>
      </c>
      <c r="V4950" s="13">
        <f>IF(OR(Table1[[#This Row],[7d_positivity_public]]=0,ISBLANK(Table1[[#This Row],[7d_positivity_public]])),"",(Table1[[#This Row],[7d_positivity_public]]-Table1[[#This Row],[7d_positivity_all]])/Table1[[#This Row],[7d_positivity_public]])</f>
        <v>0.6</v>
      </c>
      <c r="W4950">
        <v>4</v>
      </c>
    </row>
    <row r="4951" spans="1:23" x14ac:dyDescent="0.25">
      <c r="A4951" s="10">
        <v>44505</v>
      </c>
      <c r="B4951">
        <v>3117</v>
      </c>
      <c r="C4951" t="s">
        <v>175</v>
      </c>
      <c r="D4951">
        <v>3</v>
      </c>
      <c r="E4951">
        <v>5</v>
      </c>
      <c r="F4951">
        <v>-2</v>
      </c>
      <c r="G4951">
        <v>3</v>
      </c>
      <c r="H4951">
        <v>92</v>
      </c>
      <c r="J4951">
        <v>88</v>
      </c>
      <c r="K4951">
        <v>92</v>
      </c>
      <c r="L4951">
        <v>93</v>
      </c>
      <c r="M4951">
        <v>91</v>
      </c>
      <c r="N4951">
        <v>89</v>
      </c>
      <c r="O4951">
        <v>84</v>
      </c>
      <c r="P4951">
        <v>89</v>
      </c>
      <c r="Q4951">
        <v>89</v>
      </c>
      <c r="R4951">
        <v>89</v>
      </c>
      <c r="T4951" s="34">
        <f>_xlfn.XLOOKUP(B4951,Demog!$A$2:$A$219,Demog!$P$2:$P$219,,,2)</f>
        <v>20949</v>
      </c>
      <c r="U4951" s="34">
        <f t="shared" si="77"/>
        <v>4</v>
      </c>
      <c r="V4951" s="13">
        <f>IF(OR(Table1[[#This Row],[7d_positivity_public]]=0,ISBLANK(Table1[[#This Row],[7d_positivity_public]])),"",(Table1[[#This Row],[7d_positivity_public]]-Table1[[#This Row],[7d_positivity_all]])/Table1[[#This Row],[7d_positivity_public]])</f>
        <v>0.66666666666666663</v>
      </c>
      <c r="W4951">
        <v>1</v>
      </c>
    </row>
    <row r="4952" spans="1:23" x14ac:dyDescent="0.25">
      <c r="A4952" s="10">
        <v>44505</v>
      </c>
      <c r="B4952">
        <v>3211</v>
      </c>
      <c r="C4952" t="s">
        <v>176</v>
      </c>
      <c r="D4952">
        <v>4</v>
      </c>
      <c r="E4952">
        <v>6</v>
      </c>
      <c r="F4952">
        <v>-2</v>
      </c>
      <c r="G4952">
        <v>3</v>
      </c>
      <c r="H4952">
        <v>99</v>
      </c>
      <c r="J4952">
        <v>88</v>
      </c>
      <c r="K4952">
        <v>99</v>
      </c>
      <c r="L4952">
        <v>100</v>
      </c>
      <c r="M4952">
        <v>88</v>
      </c>
      <c r="N4952">
        <v>93</v>
      </c>
      <c r="O4952">
        <v>78</v>
      </c>
      <c r="P4952">
        <v>93</v>
      </c>
      <c r="Q4952">
        <v>98</v>
      </c>
      <c r="R4952">
        <v>84</v>
      </c>
      <c r="T4952" s="34">
        <f>_xlfn.XLOOKUP(B4952,Demog!$A$2:$A$219,Demog!$P$2:$P$219,,,2)</f>
        <v>41934</v>
      </c>
      <c r="U4952" s="34">
        <f t="shared" si="77"/>
        <v>12</v>
      </c>
      <c r="V4952" s="13">
        <f>IF(OR(Table1[[#This Row],[7d_positivity_public]]=0,ISBLANK(Table1[[#This Row],[7d_positivity_public]])),"",(Table1[[#This Row],[7d_positivity_public]]-Table1[[#This Row],[7d_positivity_all]])/Table1[[#This Row],[7d_positivity_public]])</f>
        <v>0.66666666666666663</v>
      </c>
      <c r="W4952">
        <v>1</v>
      </c>
    </row>
    <row r="4953" spans="1:23" x14ac:dyDescent="0.25">
      <c r="A4953" s="10">
        <v>44505</v>
      </c>
      <c r="B4953">
        <v>3212</v>
      </c>
      <c r="C4953" t="s">
        <v>177</v>
      </c>
      <c r="D4953">
        <v>7</v>
      </c>
      <c r="E4953">
        <v>6</v>
      </c>
      <c r="F4953">
        <v>1</v>
      </c>
      <c r="G4953">
        <v>4</v>
      </c>
      <c r="H4953">
        <v>96</v>
      </c>
      <c r="J4953">
        <v>86</v>
      </c>
      <c r="K4953">
        <v>96</v>
      </c>
      <c r="L4953">
        <v>100</v>
      </c>
      <c r="M4953">
        <v>89</v>
      </c>
      <c r="N4953">
        <v>92</v>
      </c>
      <c r="O4953">
        <v>80</v>
      </c>
      <c r="P4953">
        <v>92</v>
      </c>
      <c r="Q4953">
        <v>96</v>
      </c>
      <c r="R4953">
        <v>86</v>
      </c>
      <c r="T4953" s="34">
        <f>_xlfn.XLOOKUP(B4953,Demog!$A$2:$A$219,Demog!$P$2:$P$219,,,2)</f>
        <v>47203</v>
      </c>
      <c r="U4953" s="34">
        <f t="shared" si="77"/>
        <v>23</v>
      </c>
      <c r="V4953" s="13">
        <f>IF(OR(Table1[[#This Row],[7d_positivity_public]]=0,ISBLANK(Table1[[#This Row],[7d_positivity_public]])),"",(Table1[[#This Row],[7d_positivity_public]]-Table1[[#This Row],[7d_positivity_all]])/Table1[[#This Row],[7d_positivity_public]])</f>
        <v>0.75</v>
      </c>
      <c r="W4953">
        <v>1</v>
      </c>
    </row>
    <row r="4954" spans="1:23" x14ac:dyDescent="0.25">
      <c r="A4954" s="10">
        <v>44505</v>
      </c>
      <c r="B4954">
        <v>3213</v>
      </c>
      <c r="C4954" t="s">
        <v>178</v>
      </c>
      <c r="D4954">
        <v>2</v>
      </c>
      <c r="E4954">
        <v>5</v>
      </c>
      <c r="F4954">
        <v>-3</v>
      </c>
      <c r="G4954">
        <v>2</v>
      </c>
      <c r="H4954">
        <v>96</v>
      </c>
      <c r="J4954">
        <v>97</v>
      </c>
      <c r="K4954">
        <v>96</v>
      </c>
      <c r="L4954">
        <v>98</v>
      </c>
      <c r="M4954">
        <v>93</v>
      </c>
      <c r="N4954">
        <v>93</v>
      </c>
      <c r="O4954">
        <v>92</v>
      </c>
      <c r="P4954">
        <v>93</v>
      </c>
      <c r="Q4954">
        <v>94</v>
      </c>
      <c r="R4954">
        <v>91</v>
      </c>
      <c r="T4954" s="34">
        <f>_xlfn.XLOOKUP(B4954,Demog!$A$2:$A$219,Demog!$P$2:$P$219,,,2)</f>
        <v>32904</v>
      </c>
      <c r="U4954" s="34">
        <f t="shared" si="77"/>
        <v>5</v>
      </c>
      <c r="V4954" s="13">
        <f>IF(OR(Table1[[#This Row],[7d_positivity_public]]=0,ISBLANK(Table1[[#This Row],[7d_positivity_public]])),"",(Table1[[#This Row],[7d_positivity_public]]-Table1[[#This Row],[7d_positivity_all]])/Table1[[#This Row],[7d_positivity_public]])</f>
        <v>0.5</v>
      </c>
      <c r="W4954">
        <v>1</v>
      </c>
    </row>
    <row r="4955" spans="1:23" x14ac:dyDescent="0.25">
      <c r="A4955" s="10">
        <v>44505</v>
      </c>
      <c r="B4955">
        <v>3221</v>
      </c>
      <c r="C4955" t="s">
        <v>179</v>
      </c>
      <c r="D4955">
        <v>10</v>
      </c>
      <c r="E4955">
        <v>13</v>
      </c>
      <c r="F4955">
        <v>-3</v>
      </c>
      <c r="G4955">
        <v>5</v>
      </c>
      <c r="H4955">
        <v>84</v>
      </c>
      <c r="J4955">
        <v>79</v>
      </c>
      <c r="K4955">
        <v>84</v>
      </c>
      <c r="L4955">
        <v>86</v>
      </c>
      <c r="M4955">
        <v>82</v>
      </c>
      <c r="N4955">
        <v>76</v>
      </c>
      <c r="O4955">
        <v>69</v>
      </c>
      <c r="P4955">
        <v>76</v>
      </c>
      <c r="Q4955">
        <v>78</v>
      </c>
      <c r="R4955">
        <v>75</v>
      </c>
      <c r="T4955" s="34">
        <f>_xlfn.XLOOKUP(B4955,Demog!$A$2:$A$219,Demog!$P$2:$P$219,,,2)</f>
        <v>19960</v>
      </c>
      <c r="U4955" s="34">
        <f t="shared" si="77"/>
        <v>14</v>
      </c>
      <c r="V4955" s="13">
        <f>IF(OR(Table1[[#This Row],[7d_positivity_public]]=0,ISBLANK(Table1[[#This Row],[7d_positivity_public]])),"",(Table1[[#This Row],[7d_positivity_public]]-Table1[[#This Row],[7d_positivity_all]])/Table1[[#This Row],[7d_positivity_public]])</f>
        <v>0.4</v>
      </c>
      <c r="W4955">
        <v>3</v>
      </c>
    </row>
    <row r="4956" spans="1:23" x14ac:dyDescent="0.25">
      <c r="A4956" s="10">
        <v>44505</v>
      </c>
      <c r="B4956">
        <v>3222</v>
      </c>
      <c r="C4956" t="s">
        <v>180</v>
      </c>
      <c r="D4956">
        <v>7</v>
      </c>
      <c r="E4956">
        <v>3</v>
      </c>
      <c r="F4956">
        <v>4</v>
      </c>
      <c r="G4956">
        <v>6</v>
      </c>
      <c r="H4956">
        <v>98</v>
      </c>
      <c r="J4956">
        <v>86</v>
      </c>
      <c r="K4956">
        <v>98</v>
      </c>
      <c r="L4956">
        <v>100</v>
      </c>
      <c r="M4956">
        <v>89</v>
      </c>
      <c r="N4956">
        <v>93</v>
      </c>
      <c r="O4956">
        <v>76</v>
      </c>
      <c r="P4956">
        <v>93</v>
      </c>
      <c r="Q4956">
        <v>97</v>
      </c>
      <c r="R4956">
        <v>85</v>
      </c>
      <c r="T4956" s="34">
        <f>_xlfn.XLOOKUP(B4956,Demog!$A$2:$A$219,Demog!$P$2:$P$219,,,2)</f>
        <v>12392</v>
      </c>
      <c r="U4956" s="34">
        <f t="shared" si="77"/>
        <v>6</v>
      </c>
      <c r="V4956" s="13">
        <f>IF(OR(Table1[[#This Row],[7d_positivity_public]]=0,ISBLANK(Table1[[#This Row],[7d_positivity_public]])),"",(Table1[[#This Row],[7d_positivity_public]]-Table1[[#This Row],[7d_positivity_all]])/Table1[[#This Row],[7d_positivity_public]])</f>
        <v>0.83333333333333337</v>
      </c>
      <c r="W4956">
        <v>1</v>
      </c>
    </row>
    <row r="4957" spans="1:23" x14ac:dyDescent="0.25">
      <c r="A4957" s="10">
        <v>44505</v>
      </c>
      <c r="B4957">
        <v>3223</v>
      </c>
      <c r="C4957" t="s">
        <v>181</v>
      </c>
      <c r="D4957">
        <v>6</v>
      </c>
      <c r="E4957">
        <v>7</v>
      </c>
      <c r="F4957">
        <v>-1</v>
      </c>
      <c r="G4957">
        <v>5</v>
      </c>
      <c r="H4957">
        <v>92</v>
      </c>
      <c r="J4957">
        <v>87</v>
      </c>
      <c r="K4957">
        <v>92</v>
      </c>
      <c r="L4957">
        <v>94</v>
      </c>
      <c r="M4957">
        <v>88</v>
      </c>
      <c r="N4957">
        <v>88</v>
      </c>
      <c r="O4957">
        <v>80</v>
      </c>
      <c r="P4957">
        <v>88</v>
      </c>
      <c r="Q4957">
        <v>90</v>
      </c>
      <c r="R4957">
        <v>85</v>
      </c>
      <c r="T4957" s="34">
        <f>_xlfn.XLOOKUP(B4957,Demog!$A$2:$A$219,Demog!$P$2:$P$219,,,2)</f>
        <v>29180</v>
      </c>
      <c r="U4957" s="34">
        <f t="shared" si="77"/>
        <v>12</v>
      </c>
      <c r="V4957" s="13">
        <f>IF(OR(Table1[[#This Row],[7d_positivity_public]]=0,ISBLANK(Table1[[#This Row],[7d_positivity_public]])),"",(Table1[[#This Row],[7d_positivity_public]]-Table1[[#This Row],[7d_positivity_all]])/Table1[[#This Row],[7d_positivity_public]])</f>
        <v>0.4</v>
      </c>
      <c r="W4957">
        <v>3</v>
      </c>
    </row>
    <row r="4958" spans="1:23" x14ac:dyDescent="0.25">
      <c r="A4958" s="10">
        <v>44505</v>
      </c>
      <c r="B4958">
        <v>3231</v>
      </c>
      <c r="C4958" t="s">
        <v>182</v>
      </c>
      <c r="D4958">
        <v>5</v>
      </c>
      <c r="E4958">
        <v>11</v>
      </c>
      <c r="F4958">
        <v>-6</v>
      </c>
      <c r="G4958">
        <v>3</v>
      </c>
      <c r="H4958">
        <v>96</v>
      </c>
      <c r="J4958">
        <v>93</v>
      </c>
      <c r="K4958">
        <v>97</v>
      </c>
      <c r="L4958">
        <v>100</v>
      </c>
      <c r="M4958">
        <v>92</v>
      </c>
      <c r="N4958">
        <v>93</v>
      </c>
      <c r="O4958">
        <v>86</v>
      </c>
      <c r="P4958">
        <v>93</v>
      </c>
      <c r="Q4958">
        <v>96</v>
      </c>
      <c r="R4958">
        <v>90</v>
      </c>
      <c r="T4958" s="34">
        <f>_xlfn.XLOOKUP(B4958,Demog!$A$2:$A$219,Demog!$P$2:$P$219,,,2)</f>
        <v>18027</v>
      </c>
      <c r="U4958" s="34">
        <f t="shared" si="77"/>
        <v>6</v>
      </c>
      <c r="V4958" s="13">
        <f>IF(OR(Table1[[#This Row],[7d_positivity_public]]=0,ISBLANK(Table1[[#This Row],[7d_positivity_public]])),"",(Table1[[#This Row],[7d_positivity_public]]-Table1[[#This Row],[7d_positivity_all]])/Table1[[#This Row],[7d_positivity_public]])</f>
        <v>0.33333333333333331</v>
      </c>
      <c r="W4958">
        <v>2</v>
      </c>
    </row>
    <row r="4959" spans="1:23" x14ac:dyDescent="0.25">
      <c r="A4959" s="10">
        <v>44505</v>
      </c>
      <c r="B4959">
        <v>3232</v>
      </c>
      <c r="C4959" t="s">
        <v>183</v>
      </c>
      <c r="D4959">
        <v>2</v>
      </c>
      <c r="E4959">
        <v>3</v>
      </c>
      <c r="F4959">
        <v>-1</v>
      </c>
      <c r="G4959">
        <v>3</v>
      </c>
      <c r="H4959">
        <v>95</v>
      </c>
      <c r="J4959">
        <v>93</v>
      </c>
      <c r="K4959">
        <v>95</v>
      </c>
      <c r="L4959">
        <v>98</v>
      </c>
      <c r="M4959">
        <v>93</v>
      </c>
      <c r="N4959">
        <v>92</v>
      </c>
      <c r="O4959">
        <v>90</v>
      </c>
      <c r="P4959">
        <v>92</v>
      </c>
      <c r="Q4959">
        <v>94</v>
      </c>
      <c r="R4959">
        <v>91</v>
      </c>
      <c r="T4959" s="34">
        <f>_xlfn.XLOOKUP(B4959,Demog!$A$2:$A$219,Demog!$P$2:$P$219,,,2)</f>
        <v>34575</v>
      </c>
      <c r="U4959" s="34">
        <f t="shared" si="77"/>
        <v>5</v>
      </c>
      <c r="V4959" s="13">
        <f>IF(OR(Table1[[#This Row],[7d_positivity_public]]=0,ISBLANK(Table1[[#This Row],[7d_positivity_public]])),"",(Table1[[#This Row],[7d_positivity_public]]-Table1[[#This Row],[7d_positivity_all]])/Table1[[#This Row],[7d_positivity_public]])</f>
        <v>0.33333333333333331</v>
      </c>
      <c r="W4959">
        <v>2</v>
      </c>
    </row>
    <row r="4960" spans="1:23" x14ac:dyDescent="0.25">
      <c r="A4960" s="10">
        <v>44505</v>
      </c>
      <c r="B4960">
        <v>3233</v>
      </c>
      <c r="C4960" t="s">
        <v>184</v>
      </c>
      <c r="D4960">
        <v>3</v>
      </c>
      <c r="E4960">
        <v>5</v>
      </c>
      <c r="F4960">
        <v>-2</v>
      </c>
      <c r="G4960">
        <v>3</v>
      </c>
      <c r="H4960">
        <v>98</v>
      </c>
      <c r="J4960">
        <v>95</v>
      </c>
      <c r="K4960">
        <v>99</v>
      </c>
      <c r="L4960">
        <v>100</v>
      </c>
      <c r="M4960">
        <v>93</v>
      </c>
      <c r="N4960">
        <v>95</v>
      </c>
      <c r="O4960">
        <v>90</v>
      </c>
      <c r="P4960">
        <v>95</v>
      </c>
      <c r="Q4960">
        <v>99</v>
      </c>
      <c r="R4960">
        <v>91</v>
      </c>
      <c r="T4960" s="34">
        <f>_xlfn.XLOOKUP(B4960,Demog!$A$2:$A$219,Demog!$P$2:$P$219,,,2)</f>
        <v>51292</v>
      </c>
      <c r="U4960" s="34">
        <f t="shared" si="77"/>
        <v>11</v>
      </c>
      <c r="V4960" s="13">
        <f>IF(OR(Table1[[#This Row],[7d_positivity_public]]=0,ISBLANK(Table1[[#This Row],[7d_positivity_public]])),"",(Table1[[#This Row],[7d_positivity_public]]-Table1[[#This Row],[7d_positivity_all]])/Table1[[#This Row],[7d_positivity_public]])</f>
        <v>0.33333333333333331</v>
      </c>
      <c r="W4960">
        <v>2</v>
      </c>
    </row>
    <row r="4961" spans="1:23" x14ac:dyDescent="0.25">
      <c r="A4961" s="10">
        <v>44505</v>
      </c>
      <c r="B4961">
        <v>3241</v>
      </c>
      <c r="C4961" t="s">
        <v>185</v>
      </c>
      <c r="D4961">
        <v>4</v>
      </c>
      <c r="E4961">
        <v>3</v>
      </c>
      <c r="F4961">
        <v>1</v>
      </c>
      <c r="G4961">
        <v>5</v>
      </c>
      <c r="H4961">
        <v>90</v>
      </c>
      <c r="J4961">
        <v>91</v>
      </c>
      <c r="K4961">
        <v>90</v>
      </c>
      <c r="L4961">
        <v>92</v>
      </c>
      <c r="M4961">
        <v>88</v>
      </c>
      <c r="N4961">
        <v>87</v>
      </c>
      <c r="O4961">
        <v>88</v>
      </c>
      <c r="P4961">
        <v>87</v>
      </c>
      <c r="Q4961">
        <v>87</v>
      </c>
      <c r="R4961">
        <v>86</v>
      </c>
      <c r="T4961" s="34">
        <f>_xlfn.XLOOKUP(B4961,Demog!$A$2:$A$219,Demog!$P$2:$P$219,,,2)</f>
        <v>37993</v>
      </c>
      <c r="U4961" s="34">
        <f t="shared" si="77"/>
        <v>11</v>
      </c>
      <c r="V4961" s="13">
        <f>IF(OR(Table1[[#This Row],[7d_positivity_public]]=0,ISBLANK(Table1[[#This Row],[7d_positivity_public]])),"",(Table1[[#This Row],[7d_positivity_public]]-Table1[[#This Row],[7d_positivity_all]])/Table1[[#This Row],[7d_positivity_public]])</f>
        <v>0.6</v>
      </c>
      <c r="W4961">
        <v>2</v>
      </c>
    </row>
    <row r="4962" spans="1:23" x14ac:dyDescent="0.25">
      <c r="A4962" s="10">
        <v>44505</v>
      </c>
      <c r="B4962">
        <v>3242</v>
      </c>
      <c r="C4962" t="s">
        <v>186</v>
      </c>
      <c r="D4962">
        <v>3</v>
      </c>
      <c r="E4962">
        <v>8</v>
      </c>
      <c r="F4962">
        <v>-5</v>
      </c>
      <c r="G4962">
        <v>3</v>
      </c>
      <c r="H4962">
        <v>94</v>
      </c>
      <c r="J4962">
        <v>94</v>
      </c>
      <c r="K4962">
        <v>93</v>
      </c>
      <c r="L4962">
        <v>95</v>
      </c>
      <c r="M4962">
        <v>92</v>
      </c>
      <c r="N4962">
        <v>90</v>
      </c>
      <c r="O4962">
        <v>91</v>
      </c>
      <c r="P4962">
        <v>90</v>
      </c>
      <c r="Q4962">
        <v>91</v>
      </c>
      <c r="R4962">
        <v>90</v>
      </c>
      <c r="T4962" s="34">
        <f>_xlfn.XLOOKUP(B4962,Demog!$A$2:$A$219,Demog!$P$2:$P$219,,,2)</f>
        <v>34483</v>
      </c>
      <c r="U4962" s="34">
        <f t="shared" si="77"/>
        <v>7</v>
      </c>
      <c r="V4962" s="13">
        <f>IF(OR(Table1[[#This Row],[7d_positivity_public]]=0,ISBLANK(Table1[[#This Row],[7d_positivity_public]])),"",(Table1[[#This Row],[7d_positivity_public]]-Table1[[#This Row],[7d_positivity_all]])/Table1[[#This Row],[7d_positivity_public]])</f>
        <v>0.66666666666666663</v>
      </c>
      <c r="W4962">
        <v>1</v>
      </c>
    </row>
    <row r="4963" spans="1:23" x14ac:dyDescent="0.25">
      <c r="A4963" s="10">
        <v>44505</v>
      </c>
      <c r="B4963">
        <v>3243</v>
      </c>
      <c r="C4963" t="s">
        <v>187</v>
      </c>
      <c r="D4963">
        <v>1</v>
      </c>
      <c r="E4963">
        <v>3</v>
      </c>
      <c r="F4963">
        <v>-2</v>
      </c>
      <c r="G4963">
        <v>1</v>
      </c>
      <c r="H4963">
        <v>97</v>
      </c>
      <c r="J4963">
        <v>96</v>
      </c>
      <c r="K4963">
        <v>97</v>
      </c>
      <c r="L4963">
        <v>100</v>
      </c>
      <c r="M4963">
        <v>88</v>
      </c>
      <c r="N4963">
        <v>94</v>
      </c>
      <c r="O4963">
        <v>90</v>
      </c>
      <c r="P4963">
        <v>94</v>
      </c>
      <c r="Q4963">
        <v>98</v>
      </c>
      <c r="R4963">
        <v>84</v>
      </c>
      <c r="T4963" s="34">
        <f>_xlfn.XLOOKUP(B4963,Demog!$A$2:$A$219,Demog!$P$2:$P$219,,,2)</f>
        <v>15890</v>
      </c>
      <c r="U4963" s="34">
        <f t="shared" si="77"/>
        <v>1</v>
      </c>
      <c r="V4963" s="13">
        <f>IF(OR(Table1[[#This Row],[7d_positivity_public]]=0,ISBLANK(Table1[[#This Row],[7d_positivity_public]])),"",(Table1[[#This Row],[7d_positivity_public]]-Table1[[#This Row],[7d_positivity_all]])/Table1[[#This Row],[7d_positivity_public]])</f>
        <v>1</v>
      </c>
      <c r="W4963">
        <v>0</v>
      </c>
    </row>
    <row r="4964" spans="1:23" x14ac:dyDescent="0.25">
      <c r="A4964" s="10">
        <v>44505</v>
      </c>
      <c r="B4964">
        <v>3244</v>
      </c>
      <c r="C4964" t="s">
        <v>188</v>
      </c>
      <c r="D4964">
        <v>6</v>
      </c>
      <c r="E4964">
        <v>4</v>
      </c>
      <c r="F4964">
        <v>2</v>
      </c>
      <c r="G4964">
        <v>4</v>
      </c>
      <c r="H4964">
        <v>97</v>
      </c>
      <c r="J4964">
        <v>94</v>
      </c>
      <c r="K4964">
        <v>97</v>
      </c>
      <c r="L4964">
        <v>100</v>
      </c>
      <c r="M4964">
        <v>92</v>
      </c>
      <c r="N4964">
        <v>94</v>
      </c>
      <c r="O4964">
        <v>90</v>
      </c>
      <c r="P4964">
        <v>94</v>
      </c>
      <c r="Q4964">
        <v>96</v>
      </c>
      <c r="R4964">
        <v>90</v>
      </c>
      <c r="T4964" s="34">
        <f>_xlfn.XLOOKUP(B4964,Demog!$A$2:$A$219,Demog!$P$2:$P$219,,,2)</f>
        <v>42812</v>
      </c>
      <c r="U4964" s="34">
        <f t="shared" si="77"/>
        <v>18</v>
      </c>
      <c r="V4964" s="13">
        <f>IF(OR(Table1[[#This Row],[7d_positivity_public]]=0,ISBLANK(Table1[[#This Row],[7d_positivity_public]])),"",(Table1[[#This Row],[7d_positivity_public]]-Table1[[#This Row],[7d_positivity_all]])/Table1[[#This Row],[7d_positivity_public]])</f>
        <v>0.5</v>
      </c>
      <c r="W4964">
        <v>2</v>
      </c>
    </row>
    <row r="4965" spans="1:23" x14ac:dyDescent="0.25">
      <c r="A4965" s="10">
        <v>44505</v>
      </c>
      <c r="B4965">
        <v>3251</v>
      </c>
      <c r="C4965" t="s">
        <v>189</v>
      </c>
      <c r="D4965">
        <v>3</v>
      </c>
      <c r="E4965">
        <v>4</v>
      </c>
      <c r="F4965">
        <v>-1</v>
      </c>
      <c r="G4965">
        <v>3</v>
      </c>
      <c r="H4965">
        <v>96</v>
      </c>
      <c r="J4965">
        <v>95</v>
      </c>
      <c r="K4965">
        <v>96</v>
      </c>
      <c r="L4965">
        <v>99</v>
      </c>
      <c r="M4965">
        <v>92</v>
      </c>
      <c r="N4965">
        <v>93</v>
      </c>
      <c r="O4965">
        <v>93</v>
      </c>
      <c r="P4965">
        <v>93</v>
      </c>
      <c r="Q4965">
        <v>96</v>
      </c>
      <c r="R4965">
        <v>90</v>
      </c>
      <c r="T4965" s="34">
        <f>_xlfn.XLOOKUP(B4965,Demog!$A$2:$A$219,Demog!$P$2:$P$219,,,2)</f>
        <v>31755</v>
      </c>
      <c r="U4965" s="34">
        <f t="shared" si="77"/>
        <v>7</v>
      </c>
      <c r="V4965" s="13">
        <f>IF(OR(Table1[[#This Row],[7d_positivity_public]]=0,ISBLANK(Table1[[#This Row],[7d_positivity_public]])),"",(Table1[[#This Row],[7d_positivity_public]]-Table1[[#This Row],[7d_positivity_all]])/Table1[[#This Row],[7d_positivity_public]])</f>
        <v>0.66666666666666663</v>
      </c>
      <c r="W4965">
        <v>1</v>
      </c>
    </row>
    <row r="4966" spans="1:23" x14ac:dyDescent="0.25">
      <c r="A4966" s="10">
        <v>44505</v>
      </c>
      <c r="B4966">
        <v>3252</v>
      </c>
      <c r="C4966" t="s">
        <v>190</v>
      </c>
      <c r="D4966">
        <v>4</v>
      </c>
      <c r="E4966">
        <v>6</v>
      </c>
      <c r="F4966">
        <v>-2</v>
      </c>
      <c r="G4966">
        <v>2</v>
      </c>
      <c r="H4966">
        <v>96</v>
      </c>
      <c r="J4966">
        <v>91</v>
      </c>
      <c r="K4966">
        <v>96</v>
      </c>
      <c r="L4966">
        <v>98</v>
      </c>
      <c r="M4966">
        <v>90</v>
      </c>
      <c r="N4966">
        <v>93</v>
      </c>
      <c r="O4966">
        <v>87</v>
      </c>
      <c r="P4966">
        <v>93</v>
      </c>
      <c r="Q4966">
        <v>95</v>
      </c>
      <c r="R4966">
        <v>87</v>
      </c>
      <c r="T4966" s="34">
        <f>_xlfn.XLOOKUP(B4966,Demog!$A$2:$A$219,Demog!$P$2:$P$219,,,2)</f>
        <v>32807</v>
      </c>
      <c r="U4966" s="34">
        <f t="shared" si="77"/>
        <v>9</v>
      </c>
      <c r="V4966" s="13">
        <f>IF(OR(Table1[[#This Row],[7d_positivity_public]]=0,ISBLANK(Table1[[#This Row],[7d_positivity_public]])),"",(Table1[[#This Row],[7d_positivity_public]]-Table1[[#This Row],[7d_positivity_all]])/Table1[[#This Row],[7d_positivity_public]])</f>
        <v>0.5</v>
      </c>
      <c r="W4966">
        <v>1</v>
      </c>
    </row>
    <row r="4967" spans="1:23" x14ac:dyDescent="0.25">
      <c r="A4967" s="10">
        <v>44505</v>
      </c>
      <c r="B4967">
        <v>3253</v>
      </c>
      <c r="C4967" t="s">
        <v>191</v>
      </c>
      <c r="D4967">
        <v>2</v>
      </c>
      <c r="E4967">
        <v>5</v>
      </c>
      <c r="F4967">
        <v>-3</v>
      </c>
      <c r="G4967">
        <v>2</v>
      </c>
      <c r="H4967">
        <v>96</v>
      </c>
      <c r="J4967">
        <v>95</v>
      </c>
      <c r="K4967">
        <v>96</v>
      </c>
      <c r="L4967">
        <v>99</v>
      </c>
      <c r="M4967">
        <v>92</v>
      </c>
      <c r="N4967">
        <v>93</v>
      </c>
      <c r="O4967">
        <v>91</v>
      </c>
      <c r="P4967">
        <v>93</v>
      </c>
      <c r="Q4967">
        <v>96</v>
      </c>
      <c r="R4967">
        <v>90</v>
      </c>
      <c r="T4967" s="34">
        <f>_xlfn.XLOOKUP(B4967,Demog!$A$2:$A$219,Demog!$P$2:$P$219,,,2)</f>
        <v>31246</v>
      </c>
      <c r="U4967" s="34">
        <f t="shared" si="77"/>
        <v>4</v>
      </c>
      <c r="V4967" s="13">
        <f>IF(OR(Table1[[#This Row],[7d_positivity_public]]=0,ISBLANK(Table1[[#This Row],[7d_positivity_public]])),"",(Table1[[#This Row],[7d_positivity_public]]-Table1[[#This Row],[7d_positivity_all]])/Table1[[#This Row],[7d_positivity_public]])</f>
        <v>0.5</v>
      </c>
      <c r="W4967">
        <v>1</v>
      </c>
    </row>
    <row r="4968" spans="1:23" x14ac:dyDescent="0.25">
      <c r="A4968" s="10">
        <v>44505</v>
      </c>
      <c r="B4968">
        <v>3261</v>
      </c>
      <c r="C4968" t="s">
        <v>192</v>
      </c>
      <c r="D4968">
        <v>5</v>
      </c>
      <c r="E4968">
        <v>3</v>
      </c>
      <c r="F4968">
        <v>2</v>
      </c>
      <c r="G4968">
        <v>4</v>
      </c>
      <c r="H4968">
        <v>94</v>
      </c>
      <c r="J4968">
        <v>92</v>
      </c>
      <c r="K4968">
        <v>94</v>
      </c>
      <c r="L4968">
        <v>97</v>
      </c>
      <c r="M4968">
        <v>92</v>
      </c>
      <c r="N4968">
        <v>91</v>
      </c>
      <c r="O4968">
        <v>88</v>
      </c>
      <c r="P4968">
        <v>92</v>
      </c>
      <c r="Q4968">
        <v>93</v>
      </c>
      <c r="R4968">
        <v>90</v>
      </c>
      <c r="T4968" s="34">
        <f>_xlfn.XLOOKUP(B4968,Demog!$A$2:$A$219,Demog!$P$2:$P$219,,,2)</f>
        <v>29561</v>
      </c>
      <c r="U4968" s="34">
        <f t="shared" si="77"/>
        <v>10</v>
      </c>
      <c r="V4968" s="13">
        <f>IF(OR(Table1[[#This Row],[7d_positivity_public]]=0,ISBLANK(Table1[[#This Row],[7d_positivity_public]])),"",(Table1[[#This Row],[7d_positivity_public]]-Table1[[#This Row],[7d_positivity_all]])/Table1[[#This Row],[7d_positivity_public]])</f>
        <v>0.25</v>
      </c>
      <c r="W4968">
        <v>3</v>
      </c>
    </row>
    <row r="4969" spans="1:23" x14ac:dyDescent="0.25">
      <c r="A4969" s="10">
        <v>44505</v>
      </c>
      <c r="B4969">
        <v>3262</v>
      </c>
      <c r="C4969" t="s">
        <v>193</v>
      </c>
      <c r="D4969">
        <v>1</v>
      </c>
      <c r="E4969">
        <v>1</v>
      </c>
      <c r="F4969">
        <v>0</v>
      </c>
      <c r="G4969">
        <v>1</v>
      </c>
      <c r="H4969">
        <v>92</v>
      </c>
      <c r="J4969">
        <v>93</v>
      </c>
      <c r="K4969">
        <v>92</v>
      </c>
      <c r="L4969">
        <v>97</v>
      </c>
      <c r="M4969">
        <v>86</v>
      </c>
      <c r="N4969">
        <v>88</v>
      </c>
      <c r="O4969">
        <v>88</v>
      </c>
      <c r="P4969">
        <v>88</v>
      </c>
      <c r="Q4969">
        <v>92</v>
      </c>
      <c r="R4969">
        <v>84</v>
      </c>
      <c r="T4969" s="34">
        <f>_xlfn.XLOOKUP(B4969,Demog!$A$2:$A$219,Demog!$P$2:$P$219,,,2)</f>
        <v>37453</v>
      </c>
      <c r="U4969" s="34">
        <f t="shared" si="77"/>
        <v>3</v>
      </c>
      <c r="V4969" s="13">
        <f>IF(OR(Table1[[#This Row],[7d_positivity_public]]=0,ISBLANK(Table1[[#This Row],[7d_positivity_public]])),"",(Table1[[#This Row],[7d_positivity_public]]-Table1[[#This Row],[7d_positivity_all]])/Table1[[#This Row],[7d_positivity_public]])</f>
        <v>0</v>
      </c>
      <c r="W4969">
        <v>1</v>
      </c>
    </row>
    <row r="4970" spans="1:23" x14ac:dyDescent="0.25">
      <c r="A4970" s="10">
        <v>44505</v>
      </c>
      <c r="B4970">
        <v>3263</v>
      </c>
      <c r="C4970" t="s">
        <v>194</v>
      </c>
      <c r="D4970">
        <v>7</v>
      </c>
      <c r="E4970">
        <v>8</v>
      </c>
      <c r="F4970">
        <v>-1</v>
      </c>
      <c r="G4970">
        <v>6</v>
      </c>
      <c r="H4970">
        <v>98</v>
      </c>
      <c r="J4970">
        <v>93</v>
      </c>
      <c r="K4970">
        <v>99</v>
      </c>
      <c r="L4970">
        <v>100</v>
      </c>
      <c r="M4970">
        <v>93</v>
      </c>
      <c r="N4970">
        <v>94</v>
      </c>
      <c r="O4970">
        <v>88</v>
      </c>
      <c r="P4970">
        <v>95</v>
      </c>
      <c r="Q4970">
        <v>97</v>
      </c>
      <c r="R4970">
        <v>91</v>
      </c>
      <c r="T4970" s="34">
        <f>_xlfn.XLOOKUP(B4970,Demog!$A$2:$A$219,Demog!$P$2:$P$219,,,2)</f>
        <v>36496</v>
      </c>
      <c r="U4970" s="34">
        <f t="shared" si="77"/>
        <v>18</v>
      </c>
      <c r="V4970" s="13">
        <f>IF(OR(Table1[[#This Row],[7d_positivity_public]]=0,ISBLANK(Table1[[#This Row],[7d_positivity_public]])),"",(Table1[[#This Row],[7d_positivity_public]]-Table1[[#This Row],[7d_positivity_all]])/Table1[[#This Row],[7d_positivity_public]])</f>
        <v>0.5</v>
      </c>
      <c r="W4970">
        <v>3</v>
      </c>
    </row>
    <row r="4971" spans="1:23" x14ac:dyDescent="0.25">
      <c r="A4971" s="10">
        <v>44505</v>
      </c>
      <c r="B4971">
        <v>3264</v>
      </c>
      <c r="C4971" t="s">
        <v>195</v>
      </c>
      <c r="D4971">
        <v>5</v>
      </c>
      <c r="E4971">
        <v>7</v>
      </c>
      <c r="F4971">
        <v>-2</v>
      </c>
      <c r="G4971">
        <v>5</v>
      </c>
      <c r="H4971">
        <v>95</v>
      </c>
      <c r="J4971">
        <v>94</v>
      </c>
      <c r="K4971">
        <v>95</v>
      </c>
      <c r="L4971">
        <v>98</v>
      </c>
      <c r="M4971">
        <v>92</v>
      </c>
      <c r="N4971">
        <v>92</v>
      </c>
      <c r="O4971">
        <v>89</v>
      </c>
      <c r="P4971">
        <v>92</v>
      </c>
      <c r="Q4971">
        <v>94</v>
      </c>
      <c r="R4971">
        <v>90</v>
      </c>
      <c r="T4971" s="34">
        <f>_xlfn.XLOOKUP(B4971,Demog!$A$2:$A$219,Demog!$P$2:$P$219,,,2)</f>
        <v>31065</v>
      </c>
      <c r="U4971" s="34">
        <f t="shared" si="77"/>
        <v>11</v>
      </c>
      <c r="V4971" s="13">
        <f>IF(OR(Table1[[#This Row],[7d_positivity_public]]=0,ISBLANK(Table1[[#This Row],[7d_positivity_public]])),"",(Table1[[#This Row],[7d_positivity_public]]-Table1[[#This Row],[7d_positivity_all]])/Table1[[#This Row],[7d_positivity_public]])</f>
        <v>0.4</v>
      </c>
      <c r="W4971">
        <v>3</v>
      </c>
    </row>
    <row r="4972" spans="1:23" x14ac:dyDescent="0.25">
      <c r="A4972" s="10">
        <v>44505</v>
      </c>
      <c r="B4972">
        <v>3311</v>
      </c>
      <c r="C4972" t="s">
        <v>196</v>
      </c>
      <c r="D4972">
        <v>1</v>
      </c>
      <c r="E4972">
        <v>2</v>
      </c>
      <c r="F4972">
        <v>-1</v>
      </c>
      <c r="G4972">
        <v>1</v>
      </c>
      <c r="H4972">
        <v>94</v>
      </c>
      <c r="J4972">
        <v>93</v>
      </c>
      <c r="K4972">
        <v>94</v>
      </c>
      <c r="L4972">
        <v>95</v>
      </c>
      <c r="M4972">
        <v>92</v>
      </c>
      <c r="N4972">
        <v>91</v>
      </c>
      <c r="O4972">
        <v>89</v>
      </c>
      <c r="P4972">
        <v>91</v>
      </c>
      <c r="Q4972">
        <v>91</v>
      </c>
      <c r="R4972">
        <v>90</v>
      </c>
      <c r="T4972" s="34">
        <f>_xlfn.XLOOKUP(B4972,Demog!$A$2:$A$219,Demog!$P$2:$P$219,,,2)</f>
        <v>19230</v>
      </c>
      <c r="U4972" s="34">
        <f t="shared" si="77"/>
        <v>1</v>
      </c>
      <c r="V4972" s="13">
        <f>IF(OR(Table1[[#This Row],[7d_positivity_public]]=0,ISBLANK(Table1[[#This Row],[7d_positivity_public]])),"",(Table1[[#This Row],[7d_positivity_public]]-Table1[[#This Row],[7d_positivity_all]])/Table1[[#This Row],[7d_positivity_public]])</f>
        <v>1</v>
      </c>
      <c r="W4972">
        <v>0</v>
      </c>
    </row>
    <row r="4973" spans="1:23" x14ac:dyDescent="0.25">
      <c r="A4973" s="10">
        <v>44505</v>
      </c>
      <c r="B4973">
        <v>3312</v>
      </c>
      <c r="C4973" t="s">
        <v>197</v>
      </c>
      <c r="D4973">
        <v>2</v>
      </c>
      <c r="E4973">
        <v>6</v>
      </c>
      <c r="F4973">
        <v>-4</v>
      </c>
      <c r="G4973">
        <v>1</v>
      </c>
      <c r="H4973">
        <v>94</v>
      </c>
      <c r="J4973">
        <v>100</v>
      </c>
      <c r="K4973">
        <v>94</v>
      </c>
      <c r="L4973">
        <v>96</v>
      </c>
      <c r="M4973">
        <v>91</v>
      </c>
      <c r="N4973">
        <v>90</v>
      </c>
      <c r="O4973">
        <v>92</v>
      </c>
      <c r="P4973">
        <v>90</v>
      </c>
      <c r="Q4973">
        <v>92</v>
      </c>
      <c r="R4973">
        <v>89</v>
      </c>
      <c r="T4973" s="34">
        <f>_xlfn.XLOOKUP(B4973,Demog!$A$2:$A$219,Demog!$P$2:$P$219,,,2)</f>
        <v>34244</v>
      </c>
      <c r="U4973" s="34">
        <f t="shared" si="77"/>
        <v>5</v>
      </c>
      <c r="V4973" s="13">
        <f>IF(OR(Table1[[#This Row],[7d_positivity_public]]=0,ISBLANK(Table1[[#This Row],[7d_positivity_public]])),"",(Table1[[#This Row],[7d_positivity_public]]-Table1[[#This Row],[7d_positivity_all]])/Table1[[#This Row],[7d_positivity_public]])</f>
        <v>0</v>
      </c>
      <c r="W4973">
        <v>1</v>
      </c>
    </row>
    <row r="4974" spans="1:23" x14ac:dyDescent="0.25">
      <c r="A4974" s="10">
        <v>44505</v>
      </c>
      <c r="B4974">
        <v>3313</v>
      </c>
      <c r="C4974" t="s">
        <v>198</v>
      </c>
      <c r="D4974">
        <v>2</v>
      </c>
      <c r="E4974">
        <v>4</v>
      </c>
      <c r="F4974">
        <v>-2</v>
      </c>
      <c r="G4974">
        <v>1</v>
      </c>
      <c r="H4974">
        <v>95</v>
      </c>
      <c r="J4974">
        <v>96</v>
      </c>
      <c r="K4974">
        <v>95</v>
      </c>
      <c r="L4974">
        <v>95</v>
      </c>
      <c r="M4974">
        <v>95</v>
      </c>
      <c r="N4974">
        <v>92</v>
      </c>
      <c r="O4974">
        <v>93</v>
      </c>
      <c r="P4974">
        <v>92</v>
      </c>
      <c r="Q4974">
        <v>92</v>
      </c>
      <c r="R4974">
        <v>93</v>
      </c>
      <c r="T4974" s="34">
        <f>_xlfn.XLOOKUP(B4974,Demog!$A$2:$A$219,Demog!$P$2:$P$219,,,2)</f>
        <v>29808</v>
      </c>
      <c r="U4974" s="34">
        <f t="shared" si="77"/>
        <v>4</v>
      </c>
      <c r="V4974" s="13">
        <f>IF(OR(Table1[[#This Row],[7d_positivity_public]]=0,ISBLANK(Table1[[#This Row],[7d_positivity_public]])),"",(Table1[[#This Row],[7d_positivity_public]]-Table1[[#This Row],[7d_positivity_all]])/Table1[[#This Row],[7d_positivity_public]])</f>
        <v>0</v>
      </c>
      <c r="W4974">
        <v>1</v>
      </c>
    </row>
    <row r="4975" spans="1:23" x14ac:dyDescent="0.25">
      <c r="A4975" s="10">
        <v>44505</v>
      </c>
      <c r="B4975">
        <v>3314</v>
      </c>
      <c r="C4975" t="s">
        <v>199</v>
      </c>
      <c r="D4975">
        <v>2</v>
      </c>
      <c r="E4975">
        <v>0</v>
      </c>
      <c r="F4975">
        <v>2</v>
      </c>
      <c r="G4975">
        <v>2</v>
      </c>
      <c r="H4975">
        <v>94</v>
      </c>
      <c r="J4975">
        <v>93</v>
      </c>
      <c r="K4975">
        <v>94</v>
      </c>
      <c r="L4975">
        <v>93</v>
      </c>
      <c r="M4975">
        <v>95</v>
      </c>
      <c r="N4975">
        <v>92</v>
      </c>
      <c r="O4975">
        <v>89</v>
      </c>
      <c r="P4975">
        <v>92</v>
      </c>
      <c r="Q4975">
        <v>90</v>
      </c>
      <c r="R4975">
        <v>93</v>
      </c>
      <c r="T4975" s="34">
        <f>_xlfn.XLOOKUP(B4975,Demog!$A$2:$A$219,Demog!$P$2:$P$219,,,2)</f>
        <v>29271</v>
      </c>
      <c r="U4975" s="34">
        <f t="shared" si="77"/>
        <v>4</v>
      </c>
      <c r="V4975" s="13">
        <f>IF(OR(Table1[[#This Row],[7d_positivity_public]]=0,ISBLANK(Table1[[#This Row],[7d_positivity_public]])),"",(Table1[[#This Row],[7d_positivity_public]]-Table1[[#This Row],[7d_positivity_all]])/Table1[[#This Row],[7d_positivity_public]])</f>
        <v>0.5</v>
      </c>
      <c r="W4975">
        <v>1</v>
      </c>
    </row>
    <row r="4976" spans="1:23" x14ac:dyDescent="0.25">
      <c r="A4976" s="10">
        <v>44505</v>
      </c>
      <c r="B4976">
        <v>3315</v>
      </c>
      <c r="C4976" t="s">
        <v>200</v>
      </c>
      <c r="D4976">
        <v>2</v>
      </c>
      <c r="E4976">
        <v>11</v>
      </c>
      <c r="F4976">
        <v>-9</v>
      </c>
      <c r="G4976">
        <v>1</v>
      </c>
      <c r="H4976">
        <v>96</v>
      </c>
      <c r="J4976">
        <v>96</v>
      </c>
      <c r="K4976">
        <v>96</v>
      </c>
      <c r="L4976">
        <v>97</v>
      </c>
      <c r="M4976">
        <v>94</v>
      </c>
      <c r="N4976">
        <v>93</v>
      </c>
      <c r="O4976">
        <v>93</v>
      </c>
      <c r="P4976">
        <v>93</v>
      </c>
      <c r="Q4976">
        <v>93</v>
      </c>
      <c r="R4976">
        <v>92</v>
      </c>
      <c r="T4976" s="34">
        <f>_xlfn.XLOOKUP(B4976,Demog!$A$2:$A$219,Demog!$P$2:$P$219,,,2)</f>
        <v>28839</v>
      </c>
      <c r="U4976" s="34">
        <f t="shared" si="77"/>
        <v>4</v>
      </c>
      <c r="V4976" s="13">
        <f>IF(OR(Table1[[#This Row],[7d_positivity_public]]=0,ISBLANK(Table1[[#This Row],[7d_positivity_public]])),"",(Table1[[#This Row],[7d_positivity_public]]-Table1[[#This Row],[7d_positivity_all]])/Table1[[#This Row],[7d_positivity_public]])</f>
        <v>1</v>
      </c>
      <c r="W4976">
        <v>0</v>
      </c>
    </row>
    <row r="4977" spans="1:23" x14ac:dyDescent="0.25">
      <c r="A4977" s="10">
        <v>44505</v>
      </c>
      <c r="B4977">
        <v>3321</v>
      </c>
      <c r="C4977" t="s">
        <v>201</v>
      </c>
      <c r="D4977">
        <v>3</v>
      </c>
      <c r="E4977">
        <v>2</v>
      </c>
      <c r="F4977">
        <v>1</v>
      </c>
      <c r="G4977">
        <v>3</v>
      </c>
      <c r="H4977">
        <v>92</v>
      </c>
      <c r="J4977">
        <v>94</v>
      </c>
      <c r="K4977">
        <v>92</v>
      </c>
      <c r="L4977">
        <v>92</v>
      </c>
      <c r="M4977">
        <v>92</v>
      </c>
      <c r="N4977">
        <v>88</v>
      </c>
      <c r="O4977">
        <v>89</v>
      </c>
      <c r="P4977">
        <v>88</v>
      </c>
      <c r="Q4977">
        <v>86</v>
      </c>
      <c r="R4977">
        <v>89</v>
      </c>
      <c r="T4977" s="34">
        <f>_xlfn.XLOOKUP(B4977,Demog!$A$2:$A$219,Demog!$P$2:$P$219,,,2)</f>
        <v>19412</v>
      </c>
      <c r="U4977" s="34">
        <f t="shared" si="77"/>
        <v>4</v>
      </c>
      <c r="V4977" s="13">
        <f>IF(OR(Table1[[#This Row],[7d_positivity_public]]=0,ISBLANK(Table1[[#This Row],[7d_positivity_public]])),"",(Table1[[#This Row],[7d_positivity_public]]-Table1[[#This Row],[7d_positivity_all]])/Table1[[#This Row],[7d_positivity_public]])</f>
        <v>0.66666666666666663</v>
      </c>
      <c r="W4977">
        <v>1</v>
      </c>
    </row>
    <row r="4978" spans="1:23" x14ac:dyDescent="0.25">
      <c r="A4978" s="10">
        <v>44505</v>
      </c>
      <c r="B4978">
        <v>3322</v>
      </c>
      <c r="C4978" t="s">
        <v>202</v>
      </c>
      <c r="D4978">
        <v>5</v>
      </c>
      <c r="E4978">
        <v>4</v>
      </c>
      <c r="F4978">
        <v>1</v>
      </c>
      <c r="G4978">
        <v>5</v>
      </c>
      <c r="H4978">
        <v>89</v>
      </c>
      <c r="J4978">
        <v>92</v>
      </c>
      <c r="K4978">
        <v>89</v>
      </c>
      <c r="L4978">
        <v>87</v>
      </c>
      <c r="M4978">
        <v>91</v>
      </c>
      <c r="N4978">
        <v>86</v>
      </c>
      <c r="O4978">
        <v>88</v>
      </c>
      <c r="P4978">
        <v>86</v>
      </c>
      <c r="Q4978">
        <v>83</v>
      </c>
      <c r="R4978">
        <v>89</v>
      </c>
      <c r="T4978" s="34">
        <f>_xlfn.XLOOKUP(B4978,Demog!$A$2:$A$219,Demog!$P$2:$P$219,,,2)</f>
        <v>25992</v>
      </c>
      <c r="U4978" s="34">
        <f t="shared" si="77"/>
        <v>9</v>
      </c>
      <c r="V4978" s="13">
        <f>IF(OR(Table1[[#This Row],[7d_positivity_public]]=0,ISBLANK(Table1[[#This Row],[7d_positivity_public]])),"",(Table1[[#This Row],[7d_positivity_public]]-Table1[[#This Row],[7d_positivity_all]])/Table1[[#This Row],[7d_positivity_public]])</f>
        <v>0.6</v>
      </c>
      <c r="W4978">
        <v>2</v>
      </c>
    </row>
    <row r="4979" spans="1:23" x14ac:dyDescent="0.25">
      <c r="A4979" s="10">
        <v>44505</v>
      </c>
      <c r="B4979">
        <v>3323</v>
      </c>
      <c r="C4979" t="s">
        <v>203</v>
      </c>
      <c r="D4979">
        <v>0</v>
      </c>
      <c r="E4979">
        <v>5</v>
      </c>
      <c r="F4979">
        <v>-5</v>
      </c>
      <c r="G4979">
        <v>0</v>
      </c>
      <c r="H4979">
        <v>90</v>
      </c>
      <c r="J4979">
        <v>86</v>
      </c>
      <c r="K4979">
        <v>91</v>
      </c>
      <c r="L4979">
        <v>89</v>
      </c>
      <c r="M4979">
        <v>92</v>
      </c>
      <c r="N4979">
        <v>87</v>
      </c>
      <c r="O4979">
        <v>82</v>
      </c>
      <c r="P4979">
        <v>88</v>
      </c>
      <c r="Q4979">
        <v>85</v>
      </c>
      <c r="R4979">
        <v>90</v>
      </c>
      <c r="T4979" s="34">
        <f>_xlfn.XLOOKUP(B4979,Demog!$A$2:$A$219,Demog!$P$2:$P$219,,,2)</f>
        <v>5086</v>
      </c>
      <c r="U4979" s="34">
        <f t="shared" si="77"/>
        <v>0</v>
      </c>
      <c r="V4979" s="13" t="str">
        <f>IF(OR(Table1[[#This Row],[7d_positivity_public]]=0,ISBLANK(Table1[[#This Row],[7d_positivity_public]])),"",(Table1[[#This Row],[7d_positivity_public]]-Table1[[#This Row],[7d_positivity_all]])/Table1[[#This Row],[7d_positivity_public]])</f>
        <v/>
      </c>
      <c r="W4979">
        <v>0</v>
      </c>
    </row>
    <row r="4980" spans="1:23" x14ac:dyDescent="0.25">
      <c r="A4980" s="10">
        <v>44505</v>
      </c>
      <c r="B4980">
        <v>4111</v>
      </c>
      <c r="C4980" t="s">
        <v>204</v>
      </c>
      <c r="D4980">
        <v>3</v>
      </c>
      <c r="E4980">
        <v>2</v>
      </c>
      <c r="F4980">
        <v>1</v>
      </c>
      <c r="G4980">
        <v>3</v>
      </c>
      <c r="H4980">
        <v>95</v>
      </c>
      <c r="J4980">
        <v>92</v>
      </c>
      <c r="K4980">
        <v>95</v>
      </c>
      <c r="L4980">
        <v>97</v>
      </c>
      <c r="M4980">
        <v>93</v>
      </c>
      <c r="N4980">
        <v>90</v>
      </c>
      <c r="O4980">
        <v>83</v>
      </c>
      <c r="P4980">
        <v>90</v>
      </c>
      <c r="Q4980">
        <v>91</v>
      </c>
      <c r="R4980">
        <v>89</v>
      </c>
      <c r="T4980" s="34">
        <f>_xlfn.XLOOKUP(B4980,Demog!$A$2:$A$219,Demog!$P$2:$P$219,,,2)</f>
        <v>31290</v>
      </c>
      <c r="U4980" s="34">
        <f t="shared" si="77"/>
        <v>7</v>
      </c>
      <c r="V4980" s="13">
        <f>IF(OR(Table1[[#This Row],[7d_positivity_public]]=0,ISBLANK(Table1[[#This Row],[7d_positivity_public]])),"",(Table1[[#This Row],[7d_positivity_public]]-Table1[[#This Row],[7d_positivity_all]])/Table1[[#This Row],[7d_positivity_public]])</f>
        <v>0.33333333333333331</v>
      </c>
      <c r="W4980">
        <v>2</v>
      </c>
    </row>
    <row r="4981" spans="1:23" x14ac:dyDescent="0.25">
      <c r="A4981" s="10">
        <v>44505</v>
      </c>
      <c r="B4981">
        <v>4112</v>
      </c>
      <c r="C4981" t="s">
        <v>205</v>
      </c>
      <c r="D4981">
        <v>4</v>
      </c>
      <c r="E4981">
        <v>2</v>
      </c>
      <c r="F4981">
        <v>2</v>
      </c>
      <c r="G4981">
        <v>5</v>
      </c>
      <c r="H4981">
        <v>95</v>
      </c>
      <c r="J4981">
        <v>93</v>
      </c>
      <c r="K4981">
        <v>95</v>
      </c>
      <c r="L4981">
        <v>96</v>
      </c>
      <c r="M4981">
        <v>95</v>
      </c>
      <c r="N4981">
        <v>92</v>
      </c>
      <c r="O4981">
        <v>87</v>
      </c>
      <c r="P4981">
        <v>92</v>
      </c>
      <c r="Q4981">
        <v>92</v>
      </c>
      <c r="R4981">
        <v>93</v>
      </c>
      <c r="T4981" s="34">
        <f>_xlfn.XLOOKUP(B4981,Demog!$A$2:$A$219,Demog!$P$2:$P$219,,,2)</f>
        <v>32057</v>
      </c>
      <c r="U4981" s="34">
        <f t="shared" si="77"/>
        <v>9</v>
      </c>
      <c r="V4981" s="13">
        <f>IF(OR(Table1[[#This Row],[7d_positivity_public]]=0,ISBLANK(Table1[[#This Row],[7d_positivity_public]])),"",(Table1[[#This Row],[7d_positivity_public]]-Table1[[#This Row],[7d_positivity_all]])/Table1[[#This Row],[7d_positivity_public]])</f>
        <v>0.4</v>
      </c>
      <c r="W4981">
        <v>3</v>
      </c>
    </row>
    <row r="4982" spans="1:23" x14ac:dyDescent="0.25">
      <c r="A4982" s="10">
        <v>44505</v>
      </c>
      <c r="B4982">
        <v>4113</v>
      </c>
      <c r="C4982" t="s">
        <v>206</v>
      </c>
      <c r="D4982">
        <v>3</v>
      </c>
      <c r="E4982">
        <v>8</v>
      </c>
      <c r="F4982">
        <v>-5</v>
      </c>
      <c r="G4982">
        <v>3</v>
      </c>
      <c r="H4982">
        <v>95</v>
      </c>
      <c r="J4982">
        <v>91</v>
      </c>
      <c r="K4982">
        <v>95</v>
      </c>
      <c r="L4982">
        <v>97</v>
      </c>
      <c r="M4982">
        <v>93</v>
      </c>
      <c r="N4982">
        <v>91</v>
      </c>
      <c r="O4982">
        <v>84</v>
      </c>
      <c r="P4982">
        <v>92</v>
      </c>
      <c r="Q4982">
        <v>93</v>
      </c>
      <c r="R4982">
        <v>91</v>
      </c>
      <c r="T4982" s="34">
        <f>_xlfn.XLOOKUP(B4982,Demog!$A$2:$A$219,Demog!$P$2:$P$219,,,2)</f>
        <v>22445</v>
      </c>
      <c r="U4982" s="34">
        <f t="shared" si="77"/>
        <v>5</v>
      </c>
      <c r="V4982" s="13">
        <f>IF(OR(Table1[[#This Row],[7d_positivity_public]]=0,ISBLANK(Table1[[#This Row],[7d_positivity_public]])),"",(Table1[[#This Row],[7d_positivity_public]]-Table1[[#This Row],[7d_positivity_all]])/Table1[[#This Row],[7d_positivity_public]])</f>
        <v>0.33333333333333331</v>
      </c>
      <c r="W4982">
        <v>2</v>
      </c>
    </row>
    <row r="4983" spans="1:23" x14ac:dyDescent="0.25">
      <c r="A4983" s="10">
        <v>44505</v>
      </c>
      <c r="B4983">
        <v>4114</v>
      </c>
      <c r="C4983" t="s">
        <v>207</v>
      </c>
      <c r="D4983">
        <v>4</v>
      </c>
      <c r="E4983">
        <v>2</v>
      </c>
      <c r="F4983">
        <v>2</v>
      </c>
      <c r="G4983">
        <v>5</v>
      </c>
      <c r="H4983">
        <v>97</v>
      </c>
      <c r="J4983">
        <v>100</v>
      </c>
      <c r="K4983">
        <v>97</v>
      </c>
      <c r="L4983">
        <v>97</v>
      </c>
      <c r="M4983">
        <v>97</v>
      </c>
      <c r="N4983">
        <v>94</v>
      </c>
      <c r="O4983">
        <v>96</v>
      </c>
      <c r="P4983">
        <v>94</v>
      </c>
      <c r="Q4983">
        <v>92</v>
      </c>
      <c r="R4983">
        <v>95</v>
      </c>
      <c r="T4983" s="34">
        <f>_xlfn.XLOOKUP(B4983,Demog!$A$2:$A$219,Demog!$P$2:$P$219,,,2)</f>
        <v>18094</v>
      </c>
      <c r="U4983" s="34">
        <f t="shared" si="77"/>
        <v>5</v>
      </c>
      <c r="V4983" s="13">
        <f>IF(OR(Table1[[#This Row],[7d_positivity_public]]=0,ISBLANK(Table1[[#This Row],[7d_positivity_public]])),"",(Table1[[#This Row],[7d_positivity_public]]-Table1[[#This Row],[7d_positivity_all]])/Table1[[#This Row],[7d_positivity_public]])</f>
        <v>0.4</v>
      </c>
      <c r="W4983">
        <v>3</v>
      </c>
    </row>
    <row r="4984" spans="1:23" x14ac:dyDescent="0.25">
      <c r="A4984" s="10">
        <v>44505</v>
      </c>
      <c r="B4984">
        <v>4115</v>
      </c>
      <c r="C4984" t="s">
        <v>208</v>
      </c>
      <c r="D4984">
        <v>2</v>
      </c>
      <c r="E4984">
        <v>3</v>
      </c>
      <c r="F4984">
        <v>-1</v>
      </c>
      <c r="G4984">
        <v>3</v>
      </c>
      <c r="H4984">
        <v>99</v>
      </c>
      <c r="J4984">
        <v>100</v>
      </c>
      <c r="K4984">
        <v>99</v>
      </c>
      <c r="L4984">
        <v>100</v>
      </c>
      <c r="M4984">
        <v>96</v>
      </c>
      <c r="N4984">
        <v>95</v>
      </c>
      <c r="O4984">
        <v>96</v>
      </c>
      <c r="P4984">
        <v>95</v>
      </c>
      <c r="Q4984">
        <v>97</v>
      </c>
      <c r="R4984">
        <v>94</v>
      </c>
      <c r="T4984" s="34">
        <f>_xlfn.XLOOKUP(B4984,Demog!$A$2:$A$219,Demog!$P$2:$P$219,,,2)</f>
        <v>38257</v>
      </c>
      <c r="U4984" s="34">
        <f t="shared" si="77"/>
        <v>5</v>
      </c>
      <c r="V4984" s="13">
        <f>IF(OR(Table1[[#This Row],[7d_positivity_public]]=0,ISBLANK(Table1[[#This Row],[7d_positivity_public]])),"",(Table1[[#This Row],[7d_positivity_public]]-Table1[[#This Row],[7d_positivity_all]])/Table1[[#This Row],[7d_positivity_public]])</f>
        <v>0.33333333333333331</v>
      </c>
      <c r="W4984">
        <v>2</v>
      </c>
    </row>
    <row r="4985" spans="1:23" x14ac:dyDescent="0.25">
      <c r="A4985" s="10">
        <v>44505</v>
      </c>
      <c r="B4985">
        <v>4116</v>
      </c>
      <c r="C4985" t="s">
        <v>209</v>
      </c>
      <c r="D4985">
        <v>1</v>
      </c>
      <c r="E4985">
        <v>2</v>
      </c>
      <c r="F4985">
        <v>-1</v>
      </c>
      <c r="G4985">
        <v>1</v>
      </c>
      <c r="H4985">
        <v>96</v>
      </c>
      <c r="J4985">
        <v>98</v>
      </c>
      <c r="K4985">
        <v>96</v>
      </c>
      <c r="L4985">
        <v>97</v>
      </c>
      <c r="M4985">
        <v>94</v>
      </c>
      <c r="N4985">
        <v>92</v>
      </c>
      <c r="O4985">
        <v>92</v>
      </c>
      <c r="P4985">
        <v>92</v>
      </c>
      <c r="Q4985">
        <v>92</v>
      </c>
      <c r="R4985">
        <v>92</v>
      </c>
      <c r="T4985" s="34">
        <f>_xlfn.XLOOKUP(B4985,Demog!$A$2:$A$219,Demog!$P$2:$P$219,,,2)</f>
        <v>24167</v>
      </c>
      <c r="U4985" s="34">
        <f t="shared" si="77"/>
        <v>2</v>
      </c>
      <c r="V4985" s="13">
        <f>IF(OR(Table1[[#This Row],[7d_positivity_public]]=0,ISBLANK(Table1[[#This Row],[7d_positivity_public]])),"",(Table1[[#This Row],[7d_positivity_public]]-Table1[[#This Row],[7d_positivity_all]])/Table1[[#This Row],[7d_positivity_public]])</f>
        <v>0</v>
      </c>
      <c r="W4985">
        <v>1</v>
      </c>
    </row>
    <row r="4986" spans="1:23" x14ac:dyDescent="0.25">
      <c r="A4986" s="10">
        <v>44505</v>
      </c>
      <c r="B4986">
        <v>4117</v>
      </c>
      <c r="C4986" t="s">
        <v>210</v>
      </c>
      <c r="D4986">
        <v>6</v>
      </c>
      <c r="E4986">
        <v>4</v>
      </c>
      <c r="F4986">
        <v>2</v>
      </c>
      <c r="G4986">
        <v>5</v>
      </c>
      <c r="H4986">
        <v>94</v>
      </c>
      <c r="J4986">
        <v>92</v>
      </c>
      <c r="K4986">
        <v>95</v>
      </c>
      <c r="L4986">
        <v>95</v>
      </c>
      <c r="M4986">
        <v>94</v>
      </c>
      <c r="N4986">
        <v>90</v>
      </c>
      <c r="O4986">
        <v>87</v>
      </c>
      <c r="P4986">
        <v>91</v>
      </c>
      <c r="Q4986">
        <v>89</v>
      </c>
      <c r="R4986">
        <v>92</v>
      </c>
      <c r="T4986" s="34">
        <f>_xlfn.XLOOKUP(B4986,Demog!$A$2:$A$219,Demog!$P$2:$P$219,,,2)</f>
        <v>29704</v>
      </c>
      <c r="U4986" s="34">
        <f t="shared" si="77"/>
        <v>12</v>
      </c>
      <c r="V4986" s="13">
        <f>IF(OR(Table1[[#This Row],[7d_positivity_public]]=0,ISBLANK(Table1[[#This Row],[7d_positivity_public]])),"",(Table1[[#This Row],[7d_positivity_public]]-Table1[[#This Row],[7d_positivity_all]])/Table1[[#This Row],[7d_positivity_public]])</f>
        <v>0.2</v>
      </c>
      <c r="W4986">
        <v>4</v>
      </c>
    </row>
    <row r="4987" spans="1:23" x14ac:dyDescent="0.25">
      <c r="A4987" s="10">
        <v>44505</v>
      </c>
      <c r="B4987">
        <v>4118</v>
      </c>
      <c r="C4987" t="s">
        <v>211</v>
      </c>
      <c r="D4987">
        <v>2</v>
      </c>
      <c r="E4987">
        <v>6</v>
      </c>
      <c r="F4987">
        <v>-4</v>
      </c>
      <c r="G4987">
        <v>4</v>
      </c>
      <c r="H4987">
        <v>94</v>
      </c>
      <c r="J4987">
        <v>93</v>
      </c>
      <c r="K4987">
        <v>94</v>
      </c>
      <c r="L4987">
        <v>93</v>
      </c>
      <c r="M4987">
        <v>95</v>
      </c>
      <c r="N4987">
        <v>90</v>
      </c>
      <c r="O4987">
        <v>86</v>
      </c>
      <c r="P4987">
        <v>91</v>
      </c>
      <c r="Q4987">
        <v>88</v>
      </c>
      <c r="R4987">
        <v>93</v>
      </c>
      <c r="T4987" s="34">
        <f>_xlfn.XLOOKUP(B4987,Demog!$A$2:$A$219,Demog!$P$2:$P$219,,,2)</f>
        <v>10408</v>
      </c>
      <c r="U4987" s="34">
        <f t="shared" si="77"/>
        <v>1</v>
      </c>
      <c r="V4987" s="13">
        <f>IF(OR(Table1[[#This Row],[7d_positivity_public]]=0,ISBLANK(Table1[[#This Row],[7d_positivity_public]])),"",(Table1[[#This Row],[7d_positivity_public]]-Table1[[#This Row],[7d_positivity_all]])/Table1[[#This Row],[7d_positivity_public]])</f>
        <v>0.5</v>
      </c>
      <c r="W4987">
        <v>2</v>
      </c>
    </row>
    <row r="4988" spans="1:23" x14ac:dyDescent="0.25">
      <c r="A4988" s="10">
        <v>44505</v>
      </c>
      <c r="B4988">
        <v>4119</v>
      </c>
      <c r="C4988" t="s">
        <v>212</v>
      </c>
      <c r="D4988">
        <v>1</v>
      </c>
      <c r="E4988">
        <v>4</v>
      </c>
      <c r="F4988">
        <v>-3</v>
      </c>
      <c r="G4988">
        <v>2</v>
      </c>
      <c r="H4988">
        <v>92</v>
      </c>
      <c r="J4988">
        <v>89</v>
      </c>
      <c r="K4988">
        <v>92</v>
      </c>
      <c r="L4988">
        <v>91</v>
      </c>
      <c r="M4988">
        <v>93</v>
      </c>
      <c r="N4988">
        <v>88</v>
      </c>
      <c r="O4988">
        <v>82</v>
      </c>
      <c r="P4988">
        <v>88</v>
      </c>
      <c r="Q4988">
        <v>86</v>
      </c>
      <c r="R4988">
        <v>90</v>
      </c>
      <c r="T4988" s="34">
        <f>_xlfn.XLOOKUP(B4988,Demog!$A$2:$A$219,Demog!$P$2:$P$219,,,2)</f>
        <v>19497</v>
      </c>
      <c r="U4988" s="34">
        <f t="shared" si="77"/>
        <v>1</v>
      </c>
      <c r="V4988" s="13">
        <f>IF(OR(Table1[[#This Row],[7d_positivity_public]]=0,ISBLANK(Table1[[#This Row],[7d_positivity_public]])),"",(Table1[[#This Row],[7d_positivity_public]]-Table1[[#This Row],[7d_positivity_all]])/Table1[[#This Row],[7d_positivity_public]])</f>
        <v>0</v>
      </c>
      <c r="W4988">
        <v>2</v>
      </c>
    </row>
    <row r="4989" spans="1:23" x14ac:dyDescent="0.25">
      <c r="A4989" s="10">
        <v>44505</v>
      </c>
      <c r="B4989">
        <v>4121</v>
      </c>
      <c r="C4989" t="s">
        <v>213</v>
      </c>
      <c r="D4989">
        <v>6</v>
      </c>
      <c r="E4989">
        <v>1</v>
      </c>
      <c r="F4989">
        <v>5</v>
      </c>
      <c r="G4989">
        <v>6</v>
      </c>
      <c r="H4989">
        <v>92</v>
      </c>
      <c r="J4989">
        <v>90</v>
      </c>
      <c r="K4989">
        <v>93</v>
      </c>
      <c r="L4989">
        <v>91</v>
      </c>
      <c r="M4989">
        <v>95</v>
      </c>
      <c r="N4989">
        <v>88</v>
      </c>
      <c r="O4989">
        <v>83</v>
      </c>
      <c r="P4989">
        <v>89</v>
      </c>
      <c r="Q4989">
        <v>85</v>
      </c>
      <c r="R4989">
        <v>93</v>
      </c>
      <c r="T4989" s="34">
        <f>_xlfn.XLOOKUP(B4989,Demog!$A$2:$A$219,Demog!$P$2:$P$219,,,2)</f>
        <v>16859</v>
      </c>
      <c r="U4989" s="34">
        <f t="shared" si="77"/>
        <v>7</v>
      </c>
      <c r="V4989" s="13">
        <f>IF(OR(Table1[[#This Row],[7d_positivity_public]]=0,ISBLANK(Table1[[#This Row],[7d_positivity_public]])),"",(Table1[[#This Row],[7d_positivity_public]]-Table1[[#This Row],[7d_positivity_all]])/Table1[[#This Row],[7d_positivity_public]])</f>
        <v>0.16666666666666666</v>
      </c>
      <c r="W4989">
        <v>5</v>
      </c>
    </row>
    <row r="4990" spans="1:23" x14ac:dyDescent="0.25">
      <c r="A4990" s="10">
        <v>44505</v>
      </c>
      <c r="B4990">
        <v>4122</v>
      </c>
      <c r="C4990" t="s">
        <v>214</v>
      </c>
      <c r="D4990">
        <v>0</v>
      </c>
      <c r="E4990">
        <v>3</v>
      </c>
      <c r="F4990">
        <v>-3</v>
      </c>
      <c r="G4990">
        <v>0</v>
      </c>
      <c r="H4990">
        <v>93</v>
      </c>
      <c r="J4990">
        <v>100</v>
      </c>
      <c r="K4990">
        <v>92</v>
      </c>
      <c r="L4990">
        <v>89</v>
      </c>
      <c r="M4990">
        <v>94</v>
      </c>
      <c r="N4990">
        <v>88</v>
      </c>
      <c r="O4990">
        <v>95</v>
      </c>
      <c r="P4990">
        <v>88</v>
      </c>
      <c r="Q4990">
        <v>82</v>
      </c>
      <c r="R4990">
        <v>92</v>
      </c>
      <c r="T4990" s="34">
        <f>_xlfn.XLOOKUP(B4990,Demog!$A$2:$A$219,Demog!$P$2:$P$219,,,2)</f>
        <v>4837</v>
      </c>
      <c r="U4990" s="34">
        <f t="shared" si="77"/>
        <v>0</v>
      </c>
      <c r="V4990" s="13" t="str">
        <f>IF(OR(Table1[[#This Row],[7d_positivity_public]]=0,ISBLANK(Table1[[#This Row],[7d_positivity_public]])),"",(Table1[[#This Row],[7d_positivity_public]]-Table1[[#This Row],[7d_positivity_all]])/Table1[[#This Row],[7d_positivity_public]])</f>
        <v/>
      </c>
      <c r="W4990">
        <v>0</v>
      </c>
    </row>
    <row r="4991" spans="1:23" x14ac:dyDescent="0.25">
      <c r="A4991" s="10">
        <v>44505</v>
      </c>
      <c r="B4991">
        <v>4123</v>
      </c>
      <c r="C4991" t="s">
        <v>215</v>
      </c>
      <c r="D4991">
        <v>2</v>
      </c>
      <c r="E4991">
        <v>3</v>
      </c>
      <c r="F4991">
        <v>-1</v>
      </c>
      <c r="G4991">
        <v>2</v>
      </c>
      <c r="H4991">
        <v>94</v>
      </c>
      <c r="J4991">
        <v>93</v>
      </c>
      <c r="K4991">
        <v>94</v>
      </c>
      <c r="L4991">
        <v>94</v>
      </c>
      <c r="M4991">
        <v>95</v>
      </c>
      <c r="N4991">
        <v>90</v>
      </c>
      <c r="O4991">
        <v>86</v>
      </c>
      <c r="P4991">
        <v>90</v>
      </c>
      <c r="Q4991">
        <v>88</v>
      </c>
      <c r="R4991">
        <v>92</v>
      </c>
      <c r="T4991" s="34">
        <f>_xlfn.XLOOKUP(B4991,Demog!$A$2:$A$219,Demog!$P$2:$P$219,,,2)</f>
        <v>37985</v>
      </c>
      <c r="U4991" s="34">
        <f t="shared" si="77"/>
        <v>5</v>
      </c>
      <c r="V4991" s="13">
        <f>IF(OR(Table1[[#This Row],[7d_positivity_public]]=0,ISBLANK(Table1[[#This Row],[7d_positivity_public]])),"",(Table1[[#This Row],[7d_positivity_public]]-Table1[[#This Row],[7d_positivity_all]])/Table1[[#This Row],[7d_positivity_public]])</f>
        <v>0.5</v>
      </c>
      <c r="W4991">
        <v>1</v>
      </c>
    </row>
    <row r="4992" spans="1:23" x14ac:dyDescent="0.25">
      <c r="A4992" s="10">
        <v>44505</v>
      </c>
      <c r="B4992">
        <v>4124</v>
      </c>
      <c r="C4992" t="s">
        <v>216</v>
      </c>
      <c r="D4992">
        <v>5</v>
      </c>
      <c r="E4992">
        <v>5</v>
      </c>
      <c r="F4992">
        <v>0</v>
      </c>
      <c r="G4992">
        <v>5</v>
      </c>
      <c r="H4992">
        <v>88</v>
      </c>
      <c r="J4992">
        <v>86</v>
      </c>
      <c r="K4992">
        <v>89</v>
      </c>
      <c r="L4992">
        <v>85</v>
      </c>
      <c r="M4992">
        <v>92</v>
      </c>
      <c r="N4992">
        <v>84</v>
      </c>
      <c r="O4992">
        <v>78</v>
      </c>
      <c r="P4992">
        <v>84</v>
      </c>
      <c r="Q4992">
        <v>78</v>
      </c>
      <c r="R4992">
        <v>90</v>
      </c>
      <c r="T4992" s="34">
        <f>_xlfn.XLOOKUP(B4992,Demog!$A$2:$A$219,Demog!$P$2:$P$219,,,2)</f>
        <v>14894</v>
      </c>
      <c r="U4992" s="34">
        <f t="shared" si="77"/>
        <v>5</v>
      </c>
      <c r="V4992" s="13">
        <f>IF(OR(Table1[[#This Row],[7d_positivity_public]]=0,ISBLANK(Table1[[#This Row],[7d_positivity_public]])),"",(Table1[[#This Row],[7d_positivity_public]]-Table1[[#This Row],[7d_positivity_all]])/Table1[[#This Row],[7d_positivity_public]])</f>
        <v>0.2</v>
      </c>
      <c r="W4992">
        <v>4</v>
      </c>
    </row>
    <row r="4993" spans="1:23" x14ac:dyDescent="0.25">
      <c r="A4993" s="10">
        <v>44505</v>
      </c>
      <c r="B4993">
        <v>4125</v>
      </c>
      <c r="C4993" t="s">
        <v>217</v>
      </c>
      <c r="D4993">
        <v>0</v>
      </c>
      <c r="E4993">
        <v>0</v>
      </c>
      <c r="F4993">
        <v>0</v>
      </c>
      <c r="G4993">
        <v>0</v>
      </c>
      <c r="H4993">
        <v>84</v>
      </c>
      <c r="J4993">
        <v>80</v>
      </c>
      <c r="K4993">
        <v>84</v>
      </c>
      <c r="L4993">
        <v>78</v>
      </c>
      <c r="M4993">
        <v>89</v>
      </c>
      <c r="N4993">
        <v>79</v>
      </c>
      <c r="O4993">
        <v>71</v>
      </c>
      <c r="P4993">
        <v>80</v>
      </c>
      <c r="Q4993">
        <v>70</v>
      </c>
      <c r="R4993">
        <v>87</v>
      </c>
      <c r="T4993" s="34">
        <f>_xlfn.XLOOKUP(B4993,Demog!$A$2:$A$219,Demog!$P$2:$P$219,,,2)</f>
        <v>2885</v>
      </c>
      <c r="U4993" s="34">
        <f t="shared" si="77"/>
        <v>0</v>
      </c>
      <c r="V4993" s="13" t="str">
        <f>IF(OR(Table1[[#This Row],[7d_positivity_public]]=0,ISBLANK(Table1[[#This Row],[7d_positivity_public]])),"",(Table1[[#This Row],[7d_positivity_public]]-Table1[[#This Row],[7d_positivity_all]])/Table1[[#This Row],[7d_positivity_public]])</f>
        <v/>
      </c>
      <c r="W4993">
        <v>0</v>
      </c>
    </row>
    <row r="4994" spans="1:23" x14ac:dyDescent="0.25">
      <c r="A4994" s="10">
        <v>44505</v>
      </c>
      <c r="B4994">
        <v>4131</v>
      </c>
      <c r="C4994" t="s">
        <v>218</v>
      </c>
      <c r="D4994">
        <v>0</v>
      </c>
      <c r="E4994">
        <v>2</v>
      </c>
      <c r="F4994">
        <v>-2</v>
      </c>
      <c r="G4994">
        <v>0</v>
      </c>
      <c r="H4994">
        <v>96</v>
      </c>
      <c r="J4994">
        <v>99</v>
      </c>
      <c r="K4994">
        <v>96</v>
      </c>
      <c r="L4994">
        <v>94</v>
      </c>
      <c r="M4994">
        <v>96</v>
      </c>
      <c r="N4994">
        <v>93</v>
      </c>
      <c r="O4994">
        <v>94</v>
      </c>
      <c r="P4994">
        <v>93</v>
      </c>
      <c r="Q4994">
        <v>90</v>
      </c>
      <c r="R4994">
        <v>95</v>
      </c>
      <c r="T4994" s="34">
        <f>_xlfn.XLOOKUP(B4994,Demog!$A$2:$A$219,Demog!$P$2:$P$219,,,2)</f>
        <v>22020</v>
      </c>
      <c r="U4994" s="34">
        <f t="shared" ref="U4994:U5057" si="78">ROUND(T4994*D4994/100000*7,0)</f>
        <v>0</v>
      </c>
      <c r="V4994" s="13" t="str">
        <f>IF(OR(Table1[[#This Row],[7d_positivity_public]]=0,ISBLANK(Table1[[#This Row],[7d_positivity_public]])),"",(Table1[[#This Row],[7d_positivity_public]]-Table1[[#This Row],[7d_positivity_all]])/Table1[[#This Row],[7d_positivity_public]])</f>
        <v/>
      </c>
      <c r="W4994">
        <v>0</v>
      </c>
    </row>
    <row r="4995" spans="1:23" x14ac:dyDescent="0.25">
      <c r="A4995" s="10">
        <v>44505</v>
      </c>
      <c r="B4995">
        <v>4132</v>
      </c>
      <c r="C4995" t="s">
        <v>219</v>
      </c>
      <c r="D4995">
        <v>6</v>
      </c>
      <c r="E4995">
        <v>6</v>
      </c>
      <c r="F4995">
        <v>0</v>
      </c>
      <c r="G4995">
        <v>8</v>
      </c>
      <c r="H4995">
        <v>94</v>
      </c>
      <c r="J4995">
        <v>94</v>
      </c>
      <c r="K4995">
        <v>94</v>
      </c>
      <c r="L4995">
        <v>92</v>
      </c>
      <c r="M4995">
        <v>95</v>
      </c>
      <c r="N4995">
        <v>91</v>
      </c>
      <c r="O4995">
        <v>88</v>
      </c>
      <c r="P4995">
        <v>91</v>
      </c>
      <c r="Q4995">
        <v>88</v>
      </c>
      <c r="R4995">
        <v>93</v>
      </c>
      <c r="T4995" s="34">
        <f>_xlfn.XLOOKUP(B4995,Demog!$A$2:$A$219,Demog!$P$2:$P$219,,,2)</f>
        <v>19325</v>
      </c>
      <c r="U4995" s="34">
        <f t="shared" si="78"/>
        <v>8</v>
      </c>
      <c r="V4995" s="13">
        <f>IF(OR(Table1[[#This Row],[7d_positivity_public]]=0,ISBLANK(Table1[[#This Row],[7d_positivity_public]])),"",(Table1[[#This Row],[7d_positivity_public]]-Table1[[#This Row],[7d_positivity_all]])/Table1[[#This Row],[7d_positivity_public]])</f>
        <v>0.25</v>
      </c>
      <c r="W4995">
        <v>6</v>
      </c>
    </row>
    <row r="4996" spans="1:23" x14ac:dyDescent="0.25">
      <c r="A4996" s="10">
        <v>44505</v>
      </c>
      <c r="B4996">
        <v>4133</v>
      </c>
      <c r="C4996" t="s">
        <v>220</v>
      </c>
      <c r="D4996">
        <v>3</v>
      </c>
      <c r="E4996">
        <v>0</v>
      </c>
      <c r="F4996">
        <v>3</v>
      </c>
      <c r="G4996">
        <v>3</v>
      </c>
      <c r="H4996">
        <v>94</v>
      </c>
      <c r="J4996">
        <v>94</v>
      </c>
      <c r="K4996">
        <v>94</v>
      </c>
      <c r="L4996">
        <v>91</v>
      </c>
      <c r="M4996">
        <v>96</v>
      </c>
      <c r="N4996">
        <v>92</v>
      </c>
      <c r="O4996">
        <v>87</v>
      </c>
      <c r="P4996">
        <v>92</v>
      </c>
      <c r="Q4996">
        <v>87</v>
      </c>
      <c r="R4996">
        <v>95</v>
      </c>
      <c r="T4996" s="34">
        <f>_xlfn.XLOOKUP(B4996,Demog!$A$2:$A$219,Demog!$P$2:$P$219,,,2)</f>
        <v>11675</v>
      </c>
      <c r="U4996" s="34">
        <f t="shared" si="78"/>
        <v>2</v>
      </c>
      <c r="V4996" s="13">
        <f>IF(OR(Table1[[#This Row],[7d_positivity_public]]=0,ISBLANK(Table1[[#This Row],[7d_positivity_public]])),"",(Table1[[#This Row],[7d_positivity_public]]-Table1[[#This Row],[7d_positivity_all]])/Table1[[#This Row],[7d_positivity_public]])</f>
        <v>0.33333333333333331</v>
      </c>
      <c r="W4996">
        <v>2</v>
      </c>
    </row>
    <row r="4997" spans="1:23" x14ac:dyDescent="0.25">
      <c r="A4997" s="10">
        <v>44505</v>
      </c>
      <c r="B4997">
        <v>4134</v>
      </c>
      <c r="C4997" t="s">
        <v>221</v>
      </c>
      <c r="D4997">
        <v>1</v>
      </c>
      <c r="E4997">
        <v>2</v>
      </c>
      <c r="F4997">
        <v>-1</v>
      </c>
      <c r="G4997">
        <v>1</v>
      </c>
      <c r="H4997">
        <v>95</v>
      </c>
      <c r="J4997">
        <v>95</v>
      </c>
      <c r="K4997">
        <v>96</v>
      </c>
      <c r="L4997">
        <v>94</v>
      </c>
      <c r="M4997">
        <v>96</v>
      </c>
      <c r="N4997">
        <v>93</v>
      </c>
      <c r="O4997">
        <v>88</v>
      </c>
      <c r="P4997">
        <v>93</v>
      </c>
      <c r="Q4997">
        <v>90</v>
      </c>
      <c r="R4997">
        <v>94</v>
      </c>
      <c r="T4997" s="34">
        <f>_xlfn.XLOOKUP(B4997,Demog!$A$2:$A$219,Demog!$P$2:$P$219,,,2)</f>
        <v>11672</v>
      </c>
      <c r="U4997" s="34">
        <f t="shared" si="78"/>
        <v>1</v>
      </c>
      <c r="V4997" s="13">
        <f>IF(OR(Table1[[#This Row],[7d_positivity_public]]=0,ISBLANK(Table1[[#This Row],[7d_positivity_public]])),"",(Table1[[#This Row],[7d_positivity_public]]-Table1[[#This Row],[7d_positivity_all]])/Table1[[#This Row],[7d_positivity_public]])</f>
        <v>0</v>
      </c>
      <c r="W4997">
        <v>1</v>
      </c>
    </row>
    <row r="4998" spans="1:23" x14ac:dyDescent="0.25">
      <c r="A4998" s="10">
        <v>44505</v>
      </c>
      <c r="B4998">
        <v>4141</v>
      </c>
      <c r="C4998" t="s">
        <v>222</v>
      </c>
      <c r="D4998">
        <v>18</v>
      </c>
      <c r="E4998">
        <v>6</v>
      </c>
      <c r="F4998">
        <v>12</v>
      </c>
      <c r="G4998">
        <v>16</v>
      </c>
      <c r="H4998">
        <v>83</v>
      </c>
      <c r="J4998">
        <v>80</v>
      </c>
      <c r="K4998">
        <v>84</v>
      </c>
      <c r="L4998">
        <v>74</v>
      </c>
      <c r="M4998">
        <v>89</v>
      </c>
      <c r="N4998">
        <v>79</v>
      </c>
      <c r="O4998">
        <v>69</v>
      </c>
      <c r="P4998">
        <v>80</v>
      </c>
      <c r="Q4998">
        <v>67</v>
      </c>
      <c r="R4998">
        <v>86</v>
      </c>
      <c r="T4998" s="34">
        <f>_xlfn.XLOOKUP(B4998,Demog!$A$2:$A$219,Demog!$P$2:$P$219,,,2)</f>
        <v>10557</v>
      </c>
      <c r="U4998" s="34">
        <f t="shared" si="78"/>
        <v>13</v>
      </c>
      <c r="V4998" s="13">
        <f>IF(OR(Table1[[#This Row],[7d_positivity_public]]=0,ISBLANK(Table1[[#This Row],[7d_positivity_public]])),"",(Table1[[#This Row],[7d_positivity_public]]-Table1[[#This Row],[7d_positivity_all]])/Table1[[#This Row],[7d_positivity_public]])</f>
        <v>0.25</v>
      </c>
      <c r="W4998">
        <v>12</v>
      </c>
    </row>
    <row r="4999" spans="1:23" x14ac:dyDescent="0.25">
      <c r="A4999" s="10">
        <v>44505</v>
      </c>
      <c r="B4999">
        <v>4142</v>
      </c>
      <c r="C4999" t="s">
        <v>223</v>
      </c>
      <c r="D4999">
        <v>0</v>
      </c>
      <c r="E4999">
        <v>0</v>
      </c>
      <c r="F4999">
        <v>0</v>
      </c>
      <c r="G4999">
        <v>0</v>
      </c>
      <c r="H4999">
        <v>95</v>
      </c>
      <c r="J4999">
        <v>88</v>
      </c>
      <c r="K4999">
        <v>95</v>
      </c>
      <c r="L4999">
        <v>93</v>
      </c>
      <c r="M4999">
        <v>95</v>
      </c>
      <c r="N4999">
        <v>91</v>
      </c>
      <c r="O4999">
        <v>83</v>
      </c>
      <c r="P4999">
        <v>92</v>
      </c>
      <c r="Q4999">
        <v>88</v>
      </c>
      <c r="R4999">
        <v>93</v>
      </c>
      <c r="T4999" s="34">
        <f>_xlfn.XLOOKUP(B4999,Demog!$A$2:$A$219,Demog!$P$2:$P$219,,,2)</f>
        <v>4732</v>
      </c>
      <c r="U4999" s="34">
        <f t="shared" si="78"/>
        <v>0</v>
      </c>
      <c r="V4999" s="13" t="str">
        <f>IF(OR(Table1[[#This Row],[7d_positivity_public]]=0,ISBLANK(Table1[[#This Row],[7d_positivity_public]])),"",(Table1[[#This Row],[7d_positivity_public]]-Table1[[#This Row],[7d_positivity_all]])/Table1[[#This Row],[7d_positivity_public]])</f>
        <v/>
      </c>
      <c r="W4999">
        <v>0</v>
      </c>
    </row>
    <row r="5000" spans="1:23" x14ac:dyDescent="0.25">
      <c r="A5000" s="10">
        <v>44505</v>
      </c>
      <c r="B5000">
        <v>4211</v>
      </c>
      <c r="C5000" t="s">
        <v>224</v>
      </c>
      <c r="D5000">
        <v>4</v>
      </c>
      <c r="E5000">
        <v>9</v>
      </c>
      <c r="F5000">
        <v>-5</v>
      </c>
      <c r="G5000">
        <v>3</v>
      </c>
      <c r="H5000">
        <v>89</v>
      </c>
      <c r="J5000">
        <v>91</v>
      </c>
      <c r="K5000">
        <v>89</v>
      </c>
      <c r="L5000">
        <v>84</v>
      </c>
      <c r="M5000">
        <v>92</v>
      </c>
      <c r="N5000">
        <v>85</v>
      </c>
      <c r="O5000">
        <v>84</v>
      </c>
      <c r="P5000">
        <v>85</v>
      </c>
      <c r="Q5000">
        <v>78</v>
      </c>
      <c r="R5000">
        <v>90</v>
      </c>
      <c r="T5000" s="34">
        <f>_xlfn.XLOOKUP(B5000,Demog!$A$2:$A$219,Demog!$P$2:$P$219,,,2)</f>
        <v>17780</v>
      </c>
      <c r="U5000" s="34">
        <f t="shared" si="78"/>
        <v>5</v>
      </c>
      <c r="V5000" s="13">
        <f>IF(OR(Table1[[#This Row],[7d_positivity_public]]=0,ISBLANK(Table1[[#This Row],[7d_positivity_public]])),"",(Table1[[#This Row],[7d_positivity_public]]-Table1[[#This Row],[7d_positivity_all]])/Table1[[#This Row],[7d_positivity_public]])</f>
        <v>0.33333333333333331</v>
      </c>
      <c r="W5000">
        <v>2</v>
      </c>
    </row>
    <row r="5001" spans="1:23" x14ac:dyDescent="0.25">
      <c r="A5001" s="10">
        <v>44505</v>
      </c>
      <c r="B5001">
        <v>4212</v>
      </c>
      <c r="C5001" t="s">
        <v>225</v>
      </c>
      <c r="D5001">
        <v>13</v>
      </c>
      <c r="E5001">
        <v>14</v>
      </c>
      <c r="F5001">
        <v>-1</v>
      </c>
      <c r="G5001">
        <v>9</v>
      </c>
      <c r="H5001">
        <v>87</v>
      </c>
      <c r="J5001">
        <v>84</v>
      </c>
      <c r="K5001">
        <v>87</v>
      </c>
      <c r="L5001">
        <v>81</v>
      </c>
      <c r="M5001">
        <v>91</v>
      </c>
      <c r="N5001">
        <v>81</v>
      </c>
      <c r="O5001">
        <v>74</v>
      </c>
      <c r="P5001">
        <v>82</v>
      </c>
      <c r="Q5001">
        <v>74</v>
      </c>
      <c r="R5001">
        <v>88</v>
      </c>
      <c r="T5001" s="34">
        <f>_xlfn.XLOOKUP(B5001,Demog!$A$2:$A$219,Demog!$P$2:$P$219,,,2)</f>
        <v>40598</v>
      </c>
      <c r="U5001" s="34">
        <f t="shared" si="78"/>
        <v>37</v>
      </c>
      <c r="V5001" s="13">
        <f>IF(OR(Table1[[#This Row],[7d_positivity_public]]=0,ISBLANK(Table1[[#This Row],[7d_positivity_public]])),"",(Table1[[#This Row],[7d_positivity_public]]-Table1[[#This Row],[7d_positivity_all]])/Table1[[#This Row],[7d_positivity_public]])</f>
        <v>0.1111111111111111</v>
      </c>
      <c r="W5001">
        <v>8</v>
      </c>
    </row>
    <row r="5002" spans="1:23" x14ac:dyDescent="0.25">
      <c r="A5002" s="10">
        <v>44509</v>
      </c>
      <c r="B5002">
        <v>1260</v>
      </c>
      <c r="C5002" t="s">
        <v>83</v>
      </c>
      <c r="D5002">
        <v>14</v>
      </c>
      <c r="E5002">
        <v>0</v>
      </c>
      <c r="F5002">
        <v>14</v>
      </c>
      <c r="G5002">
        <v>10</v>
      </c>
      <c r="H5002">
        <v>80</v>
      </c>
      <c r="J5002">
        <v>61</v>
      </c>
      <c r="K5002">
        <v>81</v>
      </c>
      <c r="L5002">
        <v>72</v>
      </c>
      <c r="M5002">
        <v>86</v>
      </c>
      <c r="N5002">
        <v>75</v>
      </c>
      <c r="O5002">
        <v>54</v>
      </c>
      <c r="P5002">
        <v>76</v>
      </c>
      <c r="Q5002">
        <v>64</v>
      </c>
      <c r="R5002">
        <v>83</v>
      </c>
      <c r="T5002" s="34">
        <f>_xlfn.XLOOKUP(B5002,Demog!$A$2:$A$219,Demog!$P$2:$P$219,,,2)</f>
        <v>8611</v>
      </c>
      <c r="U5002" s="34">
        <f t="shared" si="78"/>
        <v>8</v>
      </c>
      <c r="V5002" s="13">
        <f>IF(OR(Table1[[#This Row],[7d_positivity_public]]=0,ISBLANK(Table1[[#This Row],[7d_positivity_public]])),"",(Table1[[#This Row],[7d_positivity_public]]-Table1[[#This Row],[7d_positivity_all]])/Table1[[#This Row],[7d_positivity_public]])</f>
        <v>0</v>
      </c>
      <c r="W5002">
        <v>10</v>
      </c>
    </row>
    <row r="5003" spans="1:23" x14ac:dyDescent="0.25">
      <c r="A5003" s="10">
        <v>44509</v>
      </c>
      <c r="B5003">
        <v>1270</v>
      </c>
      <c r="C5003" t="s">
        <v>84</v>
      </c>
      <c r="D5003">
        <v>0</v>
      </c>
      <c r="E5003">
        <v>0</v>
      </c>
      <c r="F5003">
        <v>0</v>
      </c>
      <c r="G5003">
        <v>0</v>
      </c>
      <c r="H5003">
        <v>72</v>
      </c>
      <c r="J5003">
        <v>47</v>
      </c>
      <c r="K5003">
        <v>74</v>
      </c>
      <c r="L5003">
        <v>67</v>
      </c>
      <c r="M5003">
        <v>77</v>
      </c>
      <c r="N5003">
        <v>67</v>
      </c>
      <c r="O5003">
        <v>36</v>
      </c>
      <c r="P5003">
        <v>69</v>
      </c>
      <c r="Q5003">
        <v>58</v>
      </c>
      <c r="R5003">
        <v>74</v>
      </c>
      <c r="T5003" s="34">
        <f>_xlfn.XLOOKUP(B5003,Demog!$A$2:$A$219,Demog!$P$2:$P$219,,,2)</f>
        <v>3469</v>
      </c>
      <c r="U5003" s="34">
        <f t="shared" si="78"/>
        <v>0</v>
      </c>
      <c r="V5003" s="13" t="str">
        <f>IF(OR(Table1[[#This Row],[7d_positivity_public]]=0,ISBLANK(Table1[[#This Row],[7d_positivity_public]])),"",(Table1[[#This Row],[7d_positivity_public]]-Table1[[#This Row],[7d_positivity_all]])/Table1[[#This Row],[7d_positivity_public]])</f>
        <v/>
      </c>
      <c r="W5003">
        <v>0</v>
      </c>
    </row>
    <row r="5004" spans="1:23" x14ac:dyDescent="0.25">
      <c r="A5004" s="10">
        <v>44509</v>
      </c>
      <c r="B5004">
        <v>1310</v>
      </c>
      <c r="C5004" t="s">
        <v>87</v>
      </c>
      <c r="D5004">
        <v>1</v>
      </c>
      <c r="E5004">
        <v>1</v>
      </c>
      <c r="F5004">
        <v>0</v>
      </c>
      <c r="G5004">
        <v>1</v>
      </c>
      <c r="H5004">
        <v>90</v>
      </c>
      <c r="J5004">
        <v>77</v>
      </c>
      <c r="K5004">
        <v>91</v>
      </c>
      <c r="L5004">
        <v>89</v>
      </c>
      <c r="M5004">
        <v>91</v>
      </c>
      <c r="N5004">
        <v>85</v>
      </c>
      <c r="O5004">
        <v>68</v>
      </c>
      <c r="P5004">
        <v>86</v>
      </c>
      <c r="Q5004">
        <v>82</v>
      </c>
      <c r="R5004">
        <v>88</v>
      </c>
      <c r="T5004" s="34">
        <f>_xlfn.XLOOKUP(B5004,Demog!$A$2:$A$219,Demog!$P$2:$P$219,,,2)</f>
        <v>19231</v>
      </c>
      <c r="U5004" s="34">
        <f t="shared" si="78"/>
        <v>1</v>
      </c>
      <c r="V5004" s="13">
        <f>IF(OR(Table1[[#This Row],[7d_positivity_public]]=0,ISBLANK(Table1[[#This Row],[7d_positivity_public]])),"",(Table1[[#This Row],[7d_positivity_public]]-Table1[[#This Row],[7d_positivity_all]])/Table1[[#This Row],[7d_positivity_public]])</f>
        <v>0</v>
      </c>
      <c r="W5004">
        <v>1</v>
      </c>
    </row>
    <row r="5005" spans="1:23" x14ac:dyDescent="0.25">
      <c r="A5005" s="10">
        <v>44509</v>
      </c>
      <c r="B5005">
        <v>1320</v>
      </c>
      <c r="C5005" t="s">
        <v>89</v>
      </c>
      <c r="D5005">
        <v>3</v>
      </c>
      <c r="E5005">
        <v>8</v>
      </c>
      <c r="F5005">
        <v>-5</v>
      </c>
      <c r="G5005">
        <v>3</v>
      </c>
      <c r="H5005">
        <v>87</v>
      </c>
      <c r="J5005">
        <v>84</v>
      </c>
      <c r="K5005">
        <v>88</v>
      </c>
      <c r="L5005">
        <v>83</v>
      </c>
      <c r="M5005">
        <v>91</v>
      </c>
      <c r="N5005">
        <v>84</v>
      </c>
      <c r="O5005">
        <v>76</v>
      </c>
      <c r="P5005">
        <v>84</v>
      </c>
      <c r="Q5005">
        <v>77</v>
      </c>
      <c r="R5005">
        <v>88</v>
      </c>
      <c r="T5005" s="34">
        <f>_xlfn.XLOOKUP(B5005,Demog!$A$2:$A$219,Demog!$P$2:$P$219,,,2)</f>
        <v>41799</v>
      </c>
      <c r="U5005" s="34">
        <f t="shared" si="78"/>
        <v>9</v>
      </c>
      <c r="V5005" s="13">
        <f>IF(OR(Table1[[#This Row],[7d_positivity_public]]=0,ISBLANK(Table1[[#This Row],[7d_positivity_public]])),"",(Table1[[#This Row],[7d_positivity_public]]-Table1[[#This Row],[7d_positivity_all]])/Table1[[#This Row],[7d_positivity_public]])</f>
        <v>0.33333333333333331</v>
      </c>
      <c r="W5005">
        <v>2</v>
      </c>
    </row>
    <row r="5006" spans="1:23" x14ac:dyDescent="0.25">
      <c r="A5006" s="10">
        <v>44509</v>
      </c>
      <c r="B5006">
        <v>1330</v>
      </c>
      <c r="C5006" t="s">
        <v>91</v>
      </c>
      <c r="D5006">
        <v>5</v>
      </c>
      <c r="E5006">
        <v>8</v>
      </c>
      <c r="F5006">
        <v>-3</v>
      </c>
      <c r="G5006">
        <v>5</v>
      </c>
      <c r="H5006">
        <v>83</v>
      </c>
      <c r="J5006">
        <v>68</v>
      </c>
      <c r="K5006">
        <v>83</v>
      </c>
      <c r="L5006">
        <v>83</v>
      </c>
      <c r="M5006">
        <v>83</v>
      </c>
      <c r="N5006">
        <v>77</v>
      </c>
      <c r="O5006">
        <v>57</v>
      </c>
      <c r="P5006">
        <v>78</v>
      </c>
      <c r="Q5006">
        <v>74</v>
      </c>
      <c r="R5006">
        <v>80</v>
      </c>
      <c r="T5006" s="34">
        <f>_xlfn.XLOOKUP(B5006,Demog!$A$2:$A$219,Demog!$P$2:$P$219,,,2)</f>
        <v>5101</v>
      </c>
      <c r="U5006" s="34">
        <f t="shared" si="78"/>
        <v>2</v>
      </c>
      <c r="V5006" s="13">
        <f>IF(OR(Table1[[#This Row],[7d_positivity_public]]=0,ISBLANK(Table1[[#This Row],[7d_positivity_public]])),"",(Table1[[#This Row],[7d_positivity_public]]-Table1[[#This Row],[7d_positivity_all]])/Table1[[#This Row],[7d_positivity_public]])</f>
        <v>0.2</v>
      </c>
      <c r="W5006">
        <v>4</v>
      </c>
    </row>
    <row r="5007" spans="1:23" x14ac:dyDescent="0.25">
      <c r="A5007" s="10">
        <v>44509</v>
      </c>
      <c r="B5007">
        <v>1340</v>
      </c>
      <c r="C5007" t="s">
        <v>93</v>
      </c>
      <c r="D5007">
        <v>17</v>
      </c>
      <c r="E5007">
        <v>6</v>
      </c>
      <c r="F5007">
        <v>11</v>
      </c>
      <c r="G5007">
        <v>11</v>
      </c>
      <c r="H5007">
        <v>83</v>
      </c>
      <c r="J5007">
        <v>70</v>
      </c>
      <c r="K5007">
        <v>84</v>
      </c>
      <c r="L5007">
        <v>80</v>
      </c>
      <c r="M5007">
        <v>86</v>
      </c>
      <c r="N5007">
        <v>78</v>
      </c>
      <c r="O5007">
        <v>62</v>
      </c>
      <c r="P5007">
        <v>79</v>
      </c>
      <c r="Q5007">
        <v>72</v>
      </c>
      <c r="R5007">
        <v>83</v>
      </c>
      <c r="T5007" s="34">
        <f>_xlfn.XLOOKUP(B5007,Demog!$A$2:$A$219,Demog!$P$2:$P$219,,,2)</f>
        <v>4781</v>
      </c>
      <c r="U5007" s="34">
        <f t="shared" si="78"/>
        <v>6</v>
      </c>
      <c r="V5007" s="13">
        <f>IF(OR(Table1[[#This Row],[7d_positivity_public]]=0,ISBLANK(Table1[[#This Row],[7d_positivity_public]])),"",(Table1[[#This Row],[7d_positivity_public]]-Table1[[#This Row],[7d_positivity_all]])/Table1[[#This Row],[7d_positivity_public]])</f>
        <v>0.27272727272727271</v>
      </c>
      <c r="W5007">
        <v>8</v>
      </c>
    </row>
    <row r="5008" spans="1:23" x14ac:dyDescent="0.25">
      <c r="A5008" s="10">
        <v>44509</v>
      </c>
      <c r="B5008">
        <v>1350</v>
      </c>
      <c r="C5008" t="s">
        <v>95</v>
      </c>
      <c r="D5008">
        <v>21</v>
      </c>
      <c r="E5008">
        <v>17</v>
      </c>
      <c r="F5008">
        <v>4</v>
      </c>
      <c r="G5008">
        <v>12</v>
      </c>
      <c r="H5008">
        <v>78</v>
      </c>
      <c r="J5008">
        <v>61</v>
      </c>
      <c r="K5008">
        <v>79</v>
      </c>
      <c r="L5008">
        <v>69</v>
      </c>
      <c r="M5008">
        <v>86</v>
      </c>
      <c r="N5008">
        <v>73</v>
      </c>
      <c r="O5008">
        <v>54</v>
      </c>
      <c r="P5008">
        <v>75</v>
      </c>
      <c r="Q5008">
        <v>62</v>
      </c>
      <c r="R5008">
        <v>83</v>
      </c>
      <c r="T5008" s="34">
        <f>_xlfn.XLOOKUP(B5008,Demog!$A$2:$A$219,Demog!$P$2:$P$219,,,2)</f>
        <v>10220</v>
      </c>
      <c r="U5008" s="34">
        <f t="shared" si="78"/>
        <v>15</v>
      </c>
      <c r="V5008" s="13">
        <f>IF(OR(Table1[[#This Row],[7d_positivity_public]]=0,ISBLANK(Table1[[#This Row],[7d_positivity_public]])),"",(Table1[[#This Row],[7d_positivity_public]]-Table1[[#This Row],[7d_positivity_all]])/Table1[[#This Row],[7d_positivity_public]])</f>
        <v>0</v>
      </c>
      <c r="W5008">
        <v>12</v>
      </c>
    </row>
    <row r="5009" spans="1:23" x14ac:dyDescent="0.25">
      <c r="A5009" s="10">
        <v>44509</v>
      </c>
      <c r="B5009">
        <v>1361</v>
      </c>
      <c r="C5009" t="s">
        <v>97</v>
      </c>
      <c r="D5009">
        <v>15</v>
      </c>
      <c r="E5009">
        <v>12</v>
      </c>
      <c r="F5009">
        <v>3</v>
      </c>
      <c r="G5009">
        <v>8</v>
      </c>
      <c r="H5009">
        <v>85</v>
      </c>
      <c r="J5009">
        <v>80</v>
      </c>
      <c r="K5009">
        <v>86</v>
      </c>
      <c r="L5009">
        <v>79</v>
      </c>
      <c r="M5009">
        <v>90</v>
      </c>
      <c r="N5009">
        <v>81</v>
      </c>
      <c r="O5009">
        <v>73</v>
      </c>
      <c r="P5009">
        <v>81</v>
      </c>
      <c r="Q5009">
        <v>73</v>
      </c>
      <c r="R5009">
        <v>88</v>
      </c>
      <c r="T5009" s="34">
        <f>_xlfn.XLOOKUP(B5009,Demog!$A$2:$A$219,Demog!$P$2:$P$219,,,2)</f>
        <v>53266</v>
      </c>
      <c r="U5009" s="34">
        <f t="shared" si="78"/>
        <v>56</v>
      </c>
      <c r="V5009" s="13">
        <f>IF(OR(Table1[[#This Row],[7d_positivity_public]]=0,ISBLANK(Table1[[#This Row],[7d_positivity_public]])),"",(Table1[[#This Row],[7d_positivity_public]]-Table1[[#This Row],[7d_positivity_all]])/Table1[[#This Row],[7d_positivity_public]])</f>
        <v>0.125</v>
      </c>
      <c r="W5009">
        <v>7</v>
      </c>
    </row>
    <row r="5010" spans="1:23" x14ac:dyDescent="0.25">
      <c r="A5010" s="10">
        <v>44509</v>
      </c>
      <c r="B5010">
        <v>1362</v>
      </c>
      <c r="C5010" t="s">
        <v>99</v>
      </c>
      <c r="D5010">
        <v>23</v>
      </c>
      <c r="E5010">
        <v>18</v>
      </c>
      <c r="F5010">
        <v>5</v>
      </c>
      <c r="G5010">
        <v>15</v>
      </c>
      <c r="H5010">
        <v>78</v>
      </c>
      <c r="J5010">
        <v>62</v>
      </c>
      <c r="K5010">
        <v>79</v>
      </c>
      <c r="L5010">
        <v>69</v>
      </c>
      <c r="M5010">
        <v>85</v>
      </c>
      <c r="N5010">
        <v>73</v>
      </c>
      <c r="O5010">
        <v>55</v>
      </c>
      <c r="P5010">
        <v>75</v>
      </c>
      <c r="Q5010">
        <v>62</v>
      </c>
      <c r="R5010">
        <v>83</v>
      </c>
      <c r="T5010" s="34">
        <f>_xlfn.XLOOKUP(B5010,Demog!$A$2:$A$219,Demog!$P$2:$P$219,,,2)</f>
        <v>13583</v>
      </c>
      <c r="U5010" s="34">
        <f t="shared" si="78"/>
        <v>22</v>
      </c>
      <c r="V5010" s="13">
        <f>IF(OR(Table1[[#This Row],[7d_positivity_public]]=0,ISBLANK(Table1[[#This Row],[7d_positivity_public]])),"",(Table1[[#This Row],[7d_positivity_public]]-Table1[[#This Row],[7d_positivity_all]])/Table1[[#This Row],[7d_positivity_public]])</f>
        <v>6.6666666666666666E-2</v>
      </c>
      <c r="W5010">
        <v>14</v>
      </c>
    </row>
    <row r="5011" spans="1:23" x14ac:dyDescent="0.25">
      <c r="A5011" s="10">
        <v>44509</v>
      </c>
      <c r="B5011">
        <v>1371</v>
      </c>
      <c r="C5011" t="s">
        <v>101</v>
      </c>
      <c r="D5011">
        <v>24</v>
      </c>
      <c r="E5011">
        <v>9</v>
      </c>
      <c r="F5011">
        <v>15</v>
      </c>
      <c r="G5011">
        <v>15</v>
      </c>
      <c r="H5011">
        <v>82</v>
      </c>
      <c r="J5011">
        <v>70</v>
      </c>
      <c r="K5011">
        <v>82</v>
      </c>
      <c r="L5011">
        <v>73</v>
      </c>
      <c r="M5011">
        <v>87</v>
      </c>
      <c r="N5011">
        <v>77</v>
      </c>
      <c r="O5011">
        <v>61</v>
      </c>
      <c r="P5011">
        <v>78</v>
      </c>
      <c r="Q5011">
        <v>66</v>
      </c>
      <c r="R5011">
        <v>85</v>
      </c>
      <c r="T5011" s="34">
        <f>_xlfn.XLOOKUP(B5011,Demog!$A$2:$A$219,Demog!$P$2:$P$219,,,2)</f>
        <v>8720</v>
      </c>
      <c r="U5011" s="34">
        <f t="shared" si="78"/>
        <v>15</v>
      </c>
      <c r="V5011" s="13">
        <f>IF(OR(Table1[[#This Row],[7d_positivity_public]]=0,ISBLANK(Table1[[#This Row],[7d_positivity_public]])),"",(Table1[[#This Row],[7d_positivity_public]]-Table1[[#This Row],[7d_positivity_all]])/Table1[[#This Row],[7d_positivity_public]])</f>
        <v>0.2</v>
      </c>
      <c r="W5011">
        <v>12</v>
      </c>
    </row>
    <row r="5012" spans="1:23" x14ac:dyDescent="0.25">
      <c r="A5012" s="10">
        <v>44509</v>
      </c>
      <c r="B5012">
        <v>1372</v>
      </c>
      <c r="C5012" t="s">
        <v>103</v>
      </c>
      <c r="D5012">
        <v>19</v>
      </c>
      <c r="E5012">
        <v>14</v>
      </c>
      <c r="F5012">
        <v>5</v>
      </c>
      <c r="G5012">
        <v>10</v>
      </c>
      <c r="H5012">
        <v>87</v>
      </c>
      <c r="J5012">
        <v>77</v>
      </c>
      <c r="K5012">
        <v>87</v>
      </c>
      <c r="L5012">
        <v>83</v>
      </c>
      <c r="M5012">
        <v>91</v>
      </c>
      <c r="N5012">
        <v>83</v>
      </c>
      <c r="O5012">
        <v>70</v>
      </c>
      <c r="P5012">
        <v>84</v>
      </c>
      <c r="Q5012">
        <v>77</v>
      </c>
      <c r="R5012">
        <v>89</v>
      </c>
      <c r="T5012" s="34">
        <f>_xlfn.XLOOKUP(B5012,Demog!$A$2:$A$219,Demog!$P$2:$P$219,,,2)</f>
        <v>41482</v>
      </c>
      <c r="U5012" s="34">
        <f t="shared" si="78"/>
        <v>55</v>
      </c>
      <c r="V5012" s="13">
        <f>IF(OR(Table1[[#This Row],[7d_positivity_public]]=0,ISBLANK(Table1[[#This Row],[7d_positivity_public]])),"",(Table1[[#This Row],[7d_positivity_public]]-Table1[[#This Row],[7d_positivity_all]])/Table1[[#This Row],[7d_positivity_public]])</f>
        <v>0.2</v>
      </c>
      <c r="W5012">
        <v>8</v>
      </c>
    </row>
    <row r="5013" spans="1:23" x14ac:dyDescent="0.25">
      <c r="A5013" s="10">
        <v>44509</v>
      </c>
      <c r="B5013">
        <v>1373</v>
      </c>
      <c r="C5013" t="s">
        <v>106</v>
      </c>
      <c r="D5013">
        <v>10</v>
      </c>
      <c r="E5013">
        <v>6</v>
      </c>
      <c r="F5013">
        <v>4</v>
      </c>
      <c r="G5013">
        <v>6</v>
      </c>
      <c r="H5013">
        <v>84</v>
      </c>
      <c r="J5013">
        <v>71</v>
      </c>
      <c r="K5013">
        <v>85</v>
      </c>
      <c r="L5013">
        <v>81</v>
      </c>
      <c r="M5013">
        <v>88</v>
      </c>
      <c r="N5013">
        <v>79</v>
      </c>
      <c r="O5013">
        <v>65</v>
      </c>
      <c r="P5013">
        <v>80</v>
      </c>
      <c r="Q5013">
        <v>75</v>
      </c>
      <c r="R5013">
        <v>85</v>
      </c>
      <c r="T5013" s="34">
        <f>_xlfn.XLOOKUP(B5013,Demog!$A$2:$A$219,Demog!$P$2:$P$219,,,2)</f>
        <v>12922</v>
      </c>
      <c r="U5013" s="34">
        <f t="shared" si="78"/>
        <v>9</v>
      </c>
      <c r="V5013" s="13">
        <f>IF(OR(Table1[[#This Row],[7d_positivity_public]]=0,ISBLANK(Table1[[#This Row],[7d_positivity_public]])),"",(Table1[[#This Row],[7d_positivity_public]]-Table1[[#This Row],[7d_positivity_all]])/Table1[[#This Row],[7d_positivity_public]])</f>
        <v>0.16666666666666666</v>
      </c>
      <c r="W5013">
        <v>5</v>
      </c>
    </row>
    <row r="5014" spans="1:23" x14ac:dyDescent="0.25">
      <c r="A5014" s="10">
        <v>44509</v>
      </c>
      <c r="B5014">
        <v>1374</v>
      </c>
      <c r="C5014" t="s">
        <v>108</v>
      </c>
      <c r="D5014">
        <v>7</v>
      </c>
      <c r="E5014">
        <v>4</v>
      </c>
      <c r="F5014">
        <v>3</v>
      </c>
      <c r="G5014">
        <v>5</v>
      </c>
      <c r="H5014">
        <v>92</v>
      </c>
      <c r="J5014">
        <v>83</v>
      </c>
      <c r="K5014">
        <v>92</v>
      </c>
      <c r="L5014">
        <v>93</v>
      </c>
      <c r="M5014">
        <v>92</v>
      </c>
      <c r="N5014">
        <v>88</v>
      </c>
      <c r="O5014">
        <v>78</v>
      </c>
      <c r="P5014">
        <v>88</v>
      </c>
      <c r="Q5014">
        <v>87</v>
      </c>
      <c r="R5014">
        <v>90</v>
      </c>
      <c r="T5014" s="34">
        <f>_xlfn.XLOOKUP(B5014,Demog!$A$2:$A$219,Demog!$P$2:$P$219,,,2)</f>
        <v>33401</v>
      </c>
      <c r="U5014" s="34">
        <f t="shared" si="78"/>
        <v>16</v>
      </c>
      <c r="V5014" s="13">
        <f>IF(OR(Table1[[#This Row],[7d_positivity_public]]=0,ISBLANK(Table1[[#This Row],[7d_positivity_public]])),"",(Table1[[#This Row],[7d_positivity_public]]-Table1[[#This Row],[7d_positivity_all]])/Table1[[#This Row],[7d_positivity_public]])</f>
        <v>0.2</v>
      </c>
      <c r="W5014">
        <v>4</v>
      </c>
    </row>
    <row r="5015" spans="1:23" x14ac:dyDescent="0.25">
      <c r="A5015" s="10">
        <v>44509</v>
      </c>
      <c r="B5015">
        <v>1375</v>
      </c>
      <c r="C5015" t="s">
        <v>110</v>
      </c>
      <c r="D5015">
        <v>12</v>
      </c>
      <c r="E5015">
        <v>6</v>
      </c>
      <c r="F5015">
        <v>6</v>
      </c>
      <c r="G5015">
        <v>7</v>
      </c>
      <c r="H5015">
        <v>89</v>
      </c>
      <c r="J5015">
        <v>77</v>
      </c>
      <c r="K5015">
        <v>90</v>
      </c>
      <c r="L5015">
        <v>90</v>
      </c>
      <c r="M5015">
        <v>90</v>
      </c>
      <c r="N5015">
        <v>85</v>
      </c>
      <c r="O5015">
        <v>69</v>
      </c>
      <c r="P5015">
        <v>85</v>
      </c>
      <c r="Q5015">
        <v>83</v>
      </c>
      <c r="R5015">
        <v>87</v>
      </c>
      <c r="T5015" s="34">
        <f>_xlfn.XLOOKUP(B5015,Demog!$A$2:$A$219,Demog!$P$2:$P$219,,,2)</f>
        <v>38661</v>
      </c>
      <c r="U5015" s="34">
        <f t="shared" si="78"/>
        <v>32</v>
      </c>
      <c r="V5015" s="13">
        <f>IF(OR(Table1[[#This Row],[7d_positivity_public]]=0,ISBLANK(Table1[[#This Row],[7d_positivity_public]])),"",(Table1[[#This Row],[7d_positivity_public]]-Table1[[#This Row],[7d_positivity_all]])/Table1[[#This Row],[7d_positivity_public]])</f>
        <v>0.2857142857142857</v>
      </c>
      <c r="W5015">
        <v>5</v>
      </c>
    </row>
    <row r="5016" spans="1:23" x14ac:dyDescent="0.25">
      <c r="A5016" s="10">
        <v>44509</v>
      </c>
      <c r="B5016">
        <v>1376</v>
      </c>
      <c r="C5016" t="s">
        <v>112</v>
      </c>
      <c r="D5016">
        <v>10</v>
      </c>
      <c r="E5016">
        <v>10</v>
      </c>
      <c r="F5016">
        <v>0</v>
      </c>
      <c r="G5016">
        <v>7</v>
      </c>
      <c r="H5016">
        <v>84</v>
      </c>
      <c r="J5016">
        <v>73</v>
      </c>
      <c r="K5016">
        <v>85</v>
      </c>
      <c r="L5016">
        <v>83</v>
      </c>
      <c r="M5016">
        <v>86</v>
      </c>
      <c r="N5016">
        <v>78</v>
      </c>
      <c r="O5016">
        <v>65</v>
      </c>
      <c r="P5016">
        <v>79</v>
      </c>
      <c r="Q5016">
        <v>76</v>
      </c>
      <c r="R5016">
        <v>83</v>
      </c>
      <c r="T5016" s="34">
        <f>_xlfn.XLOOKUP(B5016,Demog!$A$2:$A$219,Demog!$P$2:$P$219,,,2)</f>
        <v>34796</v>
      </c>
      <c r="U5016" s="34">
        <f t="shared" si="78"/>
        <v>24</v>
      </c>
      <c r="V5016" s="13">
        <f>IF(OR(Table1[[#This Row],[7d_positivity_public]]=0,ISBLANK(Table1[[#This Row],[7d_positivity_public]])),"",(Table1[[#This Row],[7d_positivity_public]]-Table1[[#This Row],[7d_positivity_all]])/Table1[[#This Row],[7d_positivity_public]])</f>
        <v>0.14285714285714285</v>
      </c>
      <c r="W5016">
        <v>6</v>
      </c>
    </row>
    <row r="5017" spans="1:23" x14ac:dyDescent="0.25">
      <c r="A5017" s="10">
        <v>44509</v>
      </c>
      <c r="B5017">
        <v>1377</v>
      </c>
      <c r="C5017" t="s">
        <v>114</v>
      </c>
      <c r="D5017">
        <v>9</v>
      </c>
      <c r="E5017">
        <v>4</v>
      </c>
      <c r="F5017">
        <v>5</v>
      </c>
      <c r="G5017">
        <v>6</v>
      </c>
      <c r="H5017">
        <v>90</v>
      </c>
      <c r="J5017">
        <v>87</v>
      </c>
      <c r="K5017">
        <v>90</v>
      </c>
      <c r="L5017">
        <v>88</v>
      </c>
      <c r="M5017">
        <v>92</v>
      </c>
      <c r="N5017">
        <v>87</v>
      </c>
      <c r="O5017">
        <v>82</v>
      </c>
      <c r="P5017">
        <v>87</v>
      </c>
      <c r="Q5017">
        <v>83</v>
      </c>
      <c r="R5017">
        <v>91</v>
      </c>
      <c r="T5017" s="34">
        <f>_xlfn.XLOOKUP(B5017,Demog!$A$2:$A$219,Demog!$P$2:$P$219,,,2)</f>
        <v>24900</v>
      </c>
      <c r="U5017" s="34">
        <f t="shared" si="78"/>
        <v>16</v>
      </c>
      <c r="V5017" s="13">
        <f>IF(OR(Table1[[#This Row],[7d_positivity_public]]=0,ISBLANK(Table1[[#This Row],[7d_positivity_public]])),"",(Table1[[#This Row],[7d_positivity_public]]-Table1[[#This Row],[7d_positivity_all]])/Table1[[#This Row],[7d_positivity_public]])</f>
        <v>0.33333333333333331</v>
      </c>
      <c r="W5017">
        <v>4</v>
      </c>
    </row>
    <row r="5018" spans="1:23" x14ac:dyDescent="0.25">
      <c r="A5018" s="10">
        <v>44509</v>
      </c>
      <c r="B5018">
        <v>1380</v>
      </c>
      <c r="C5018" t="s">
        <v>116</v>
      </c>
      <c r="D5018">
        <v>2</v>
      </c>
      <c r="E5018">
        <v>5</v>
      </c>
      <c r="F5018">
        <v>-3</v>
      </c>
      <c r="G5018">
        <v>2</v>
      </c>
      <c r="H5018">
        <v>87</v>
      </c>
      <c r="J5018">
        <v>81</v>
      </c>
      <c r="K5018">
        <v>88</v>
      </c>
      <c r="L5018">
        <v>82</v>
      </c>
      <c r="M5018">
        <v>91</v>
      </c>
      <c r="N5018">
        <v>84</v>
      </c>
      <c r="O5018">
        <v>74</v>
      </c>
      <c r="P5018">
        <v>84</v>
      </c>
      <c r="Q5018">
        <v>76</v>
      </c>
      <c r="R5018">
        <v>89</v>
      </c>
      <c r="T5018" s="34">
        <f>_xlfn.XLOOKUP(B5018,Demog!$A$2:$A$219,Demog!$P$2:$P$219,,,2)</f>
        <v>12110</v>
      </c>
      <c r="U5018" s="34">
        <f t="shared" si="78"/>
        <v>2</v>
      </c>
      <c r="V5018" s="13">
        <f>IF(OR(Table1[[#This Row],[7d_positivity_public]]=0,ISBLANK(Table1[[#This Row],[7d_positivity_public]])),"",(Table1[[#This Row],[7d_positivity_public]]-Table1[[#This Row],[7d_positivity_all]])/Table1[[#This Row],[7d_positivity_public]])</f>
        <v>0</v>
      </c>
      <c r="W5018">
        <v>2</v>
      </c>
    </row>
    <row r="5019" spans="1:23" x14ac:dyDescent="0.25">
      <c r="A5019" s="10">
        <v>44509</v>
      </c>
      <c r="B5019">
        <v>1390</v>
      </c>
      <c r="C5019" t="s">
        <v>118</v>
      </c>
      <c r="D5019">
        <v>31</v>
      </c>
      <c r="E5019">
        <v>16</v>
      </c>
      <c r="F5019">
        <v>15</v>
      </c>
      <c r="G5019">
        <v>15</v>
      </c>
      <c r="H5019">
        <v>72</v>
      </c>
      <c r="J5019">
        <v>44</v>
      </c>
      <c r="K5019">
        <v>74</v>
      </c>
      <c r="L5019">
        <v>61</v>
      </c>
      <c r="M5019">
        <v>82</v>
      </c>
      <c r="N5019">
        <v>67</v>
      </c>
      <c r="O5019">
        <v>37</v>
      </c>
      <c r="P5019">
        <v>69</v>
      </c>
      <c r="Q5019">
        <v>53</v>
      </c>
      <c r="R5019">
        <v>79</v>
      </c>
      <c r="T5019" s="34">
        <f>_xlfn.XLOOKUP(B5019,Demog!$A$2:$A$219,Demog!$P$2:$P$219,,,2)</f>
        <v>7285</v>
      </c>
      <c r="U5019" s="34">
        <f t="shared" si="78"/>
        <v>16</v>
      </c>
      <c r="V5019" s="13">
        <f>IF(OR(Table1[[#This Row],[7d_positivity_public]]=0,ISBLANK(Table1[[#This Row],[7d_positivity_public]])),"",(Table1[[#This Row],[7d_positivity_public]]-Table1[[#This Row],[7d_positivity_all]])/Table1[[#This Row],[7d_positivity_public]])</f>
        <v>0</v>
      </c>
      <c r="W5019">
        <v>15</v>
      </c>
    </row>
    <row r="5020" spans="1:23" x14ac:dyDescent="0.25">
      <c r="A5020" s="10">
        <v>44509</v>
      </c>
      <c r="B5020">
        <v>1420</v>
      </c>
      <c r="C5020" t="s">
        <v>120</v>
      </c>
      <c r="D5020">
        <v>29</v>
      </c>
      <c r="E5020">
        <v>19</v>
      </c>
      <c r="F5020">
        <v>10</v>
      </c>
      <c r="G5020">
        <v>12</v>
      </c>
      <c r="H5020">
        <v>81</v>
      </c>
      <c r="J5020">
        <v>66</v>
      </c>
      <c r="K5020">
        <v>82</v>
      </c>
      <c r="L5020">
        <v>72</v>
      </c>
      <c r="M5020">
        <v>87</v>
      </c>
      <c r="N5020">
        <v>76</v>
      </c>
      <c r="O5020">
        <v>60</v>
      </c>
      <c r="P5020">
        <v>77</v>
      </c>
      <c r="Q5020">
        <v>65</v>
      </c>
      <c r="R5020">
        <v>85</v>
      </c>
      <c r="T5020" s="34">
        <f>_xlfn.XLOOKUP(B5020,Demog!$A$2:$A$219,Demog!$P$2:$P$219,,,2)</f>
        <v>33648</v>
      </c>
      <c r="U5020" s="34">
        <f t="shared" si="78"/>
        <v>68</v>
      </c>
      <c r="V5020" s="13">
        <f>IF(OR(Table1[[#This Row],[7d_positivity_public]]=0,ISBLANK(Table1[[#This Row],[7d_positivity_public]])),"",(Table1[[#This Row],[7d_positivity_public]]-Table1[[#This Row],[7d_positivity_all]])/Table1[[#This Row],[7d_positivity_public]])</f>
        <v>8.3333333333333329E-2</v>
      </c>
      <c r="W5020">
        <v>11</v>
      </c>
    </row>
    <row r="5021" spans="1:23" x14ac:dyDescent="0.25">
      <c r="A5021" s="10">
        <v>44509</v>
      </c>
      <c r="B5021">
        <v>1431</v>
      </c>
      <c r="C5021" t="s">
        <v>226</v>
      </c>
      <c r="D5021">
        <v>15</v>
      </c>
      <c r="E5021">
        <v>20</v>
      </c>
      <c r="F5021">
        <v>-5</v>
      </c>
      <c r="G5021">
        <v>6</v>
      </c>
      <c r="H5021">
        <v>86</v>
      </c>
      <c r="J5021">
        <v>79</v>
      </c>
      <c r="K5021">
        <v>87</v>
      </c>
      <c r="L5021">
        <v>83</v>
      </c>
      <c r="M5021">
        <v>91</v>
      </c>
      <c r="N5021">
        <v>81</v>
      </c>
      <c r="O5021">
        <v>71</v>
      </c>
      <c r="P5021">
        <v>82</v>
      </c>
      <c r="Q5021">
        <v>75</v>
      </c>
      <c r="R5021">
        <v>89</v>
      </c>
      <c r="T5021" s="34">
        <f>_xlfn.XLOOKUP(B5021,Demog!$A$2:$A$219,Demog!$P$2:$P$219,,,2)</f>
        <v>44714</v>
      </c>
      <c r="U5021" s="34">
        <f t="shared" si="78"/>
        <v>47</v>
      </c>
      <c r="V5021" s="13">
        <f>IF(OR(Table1[[#This Row],[7d_positivity_public]]=0,ISBLANK(Table1[[#This Row],[7d_positivity_public]])),"",(Table1[[#This Row],[7d_positivity_public]]-Table1[[#This Row],[7d_positivity_all]])/Table1[[#This Row],[7d_positivity_public]])</f>
        <v>0</v>
      </c>
      <c r="W5021">
        <v>6</v>
      </c>
    </row>
    <row r="5022" spans="1:23" x14ac:dyDescent="0.25">
      <c r="A5022" s="10">
        <v>44509</v>
      </c>
      <c r="B5022">
        <v>1432</v>
      </c>
      <c r="C5022" t="s">
        <v>227</v>
      </c>
      <c r="D5022">
        <v>16</v>
      </c>
      <c r="E5022">
        <v>14</v>
      </c>
      <c r="F5022">
        <v>2</v>
      </c>
      <c r="G5022">
        <v>9</v>
      </c>
      <c r="H5022">
        <v>94</v>
      </c>
      <c r="J5022">
        <v>89</v>
      </c>
      <c r="K5022">
        <v>94</v>
      </c>
      <c r="L5022">
        <v>95</v>
      </c>
      <c r="M5022">
        <v>93</v>
      </c>
      <c r="N5022">
        <v>90</v>
      </c>
      <c r="O5022">
        <v>84</v>
      </c>
      <c r="P5022">
        <v>90</v>
      </c>
      <c r="Q5022">
        <v>89</v>
      </c>
      <c r="R5022">
        <v>91</v>
      </c>
      <c r="T5022" s="34">
        <f>_xlfn.XLOOKUP(B5022,Demog!$A$2:$A$219,Demog!$P$2:$P$219,,,2)</f>
        <v>48587</v>
      </c>
      <c r="U5022" s="34">
        <f t="shared" si="78"/>
        <v>54</v>
      </c>
      <c r="V5022" s="13">
        <f>IF(OR(Table1[[#This Row],[7d_positivity_public]]=0,ISBLANK(Table1[[#This Row],[7d_positivity_public]])),"",(Table1[[#This Row],[7d_positivity_public]]-Table1[[#This Row],[7d_positivity_all]])/Table1[[#This Row],[7d_positivity_public]])</f>
        <v>0.22222222222222221</v>
      </c>
      <c r="W5022">
        <v>7</v>
      </c>
    </row>
    <row r="5023" spans="1:23" x14ac:dyDescent="0.25">
      <c r="A5023" s="10">
        <v>44509</v>
      </c>
      <c r="B5023">
        <v>1433</v>
      </c>
      <c r="C5023" t="s">
        <v>122</v>
      </c>
      <c r="D5023">
        <v>10</v>
      </c>
      <c r="E5023">
        <v>11</v>
      </c>
      <c r="F5023">
        <v>-1</v>
      </c>
      <c r="G5023">
        <v>8</v>
      </c>
      <c r="H5023">
        <v>82</v>
      </c>
      <c r="J5023">
        <v>68</v>
      </c>
      <c r="K5023">
        <v>83</v>
      </c>
      <c r="L5023">
        <v>74</v>
      </c>
      <c r="M5023">
        <v>88</v>
      </c>
      <c r="N5023">
        <v>77</v>
      </c>
      <c r="O5023">
        <v>59</v>
      </c>
      <c r="P5023">
        <v>78</v>
      </c>
      <c r="Q5023">
        <v>67</v>
      </c>
      <c r="R5023">
        <v>85</v>
      </c>
      <c r="T5023" s="34">
        <f>_xlfn.XLOOKUP(B5023,Demog!$A$2:$A$219,Demog!$P$2:$P$219,,,2)</f>
        <v>19986</v>
      </c>
      <c r="U5023" s="34">
        <f t="shared" si="78"/>
        <v>14</v>
      </c>
      <c r="V5023" s="13">
        <f>IF(OR(Table1[[#This Row],[7d_positivity_public]]=0,ISBLANK(Table1[[#This Row],[7d_positivity_public]])),"",(Table1[[#This Row],[7d_positivity_public]]-Table1[[#This Row],[7d_positivity_all]])/Table1[[#This Row],[7d_positivity_public]])</f>
        <v>0.25</v>
      </c>
      <c r="W5023">
        <v>6</v>
      </c>
    </row>
    <row r="5024" spans="1:23" x14ac:dyDescent="0.25">
      <c r="A5024" s="10">
        <v>44509</v>
      </c>
      <c r="B5024">
        <v>1490</v>
      </c>
      <c r="C5024" t="s">
        <v>124</v>
      </c>
      <c r="D5024">
        <v>14</v>
      </c>
      <c r="E5024">
        <v>11</v>
      </c>
      <c r="F5024">
        <v>3</v>
      </c>
      <c r="G5024">
        <v>7</v>
      </c>
      <c r="H5024">
        <v>81</v>
      </c>
      <c r="J5024">
        <v>72</v>
      </c>
      <c r="K5024">
        <v>82</v>
      </c>
      <c r="L5024">
        <v>75</v>
      </c>
      <c r="M5024">
        <v>87</v>
      </c>
      <c r="N5024">
        <v>75</v>
      </c>
      <c r="O5024">
        <v>60</v>
      </c>
      <c r="P5024">
        <v>76</v>
      </c>
      <c r="Q5024">
        <v>66</v>
      </c>
      <c r="R5024">
        <v>84</v>
      </c>
      <c r="T5024" s="34">
        <f>_xlfn.XLOOKUP(B5024,Demog!$A$2:$A$219,Demog!$P$2:$P$219,,,2)</f>
        <v>10855</v>
      </c>
      <c r="U5024" s="34">
        <f t="shared" si="78"/>
        <v>11</v>
      </c>
      <c r="V5024" s="13">
        <f>IF(OR(Table1[[#This Row],[7d_positivity_public]]=0,ISBLANK(Table1[[#This Row],[7d_positivity_public]])),"",(Table1[[#This Row],[7d_positivity_public]]-Table1[[#This Row],[7d_positivity_all]])/Table1[[#This Row],[7d_positivity_public]])</f>
        <v>0.14285714285714285</v>
      </c>
      <c r="W5024">
        <v>6</v>
      </c>
    </row>
    <row r="5025" spans="1:23" x14ac:dyDescent="0.25">
      <c r="A5025" s="10">
        <v>44509</v>
      </c>
      <c r="B5025">
        <v>2121</v>
      </c>
      <c r="C5025" t="s">
        <v>126</v>
      </c>
      <c r="D5025">
        <v>20</v>
      </c>
      <c r="E5025">
        <v>27</v>
      </c>
      <c r="F5025">
        <v>-7</v>
      </c>
      <c r="G5025">
        <v>8</v>
      </c>
      <c r="H5025">
        <v>84</v>
      </c>
      <c r="J5025">
        <v>75</v>
      </c>
      <c r="K5025">
        <v>85</v>
      </c>
      <c r="L5025">
        <v>80</v>
      </c>
      <c r="M5025">
        <v>89</v>
      </c>
      <c r="N5025">
        <v>80</v>
      </c>
      <c r="O5025">
        <v>69</v>
      </c>
      <c r="P5025">
        <v>81</v>
      </c>
      <c r="Q5025">
        <v>74</v>
      </c>
      <c r="R5025">
        <v>87</v>
      </c>
      <c r="T5025" s="34">
        <f>_xlfn.XLOOKUP(B5025,Demog!$A$2:$A$219,Demog!$P$2:$P$219,,,2)</f>
        <v>51241</v>
      </c>
      <c r="U5025" s="34">
        <f t="shared" si="78"/>
        <v>72</v>
      </c>
      <c r="V5025" s="13">
        <f>IF(OR(Table1[[#This Row],[7d_positivity_public]]=0,ISBLANK(Table1[[#This Row],[7d_positivity_public]])),"",(Table1[[#This Row],[7d_positivity_public]]-Table1[[#This Row],[7d_positivity_all]])/Table1[[#This Row],[7d_positivity_public]])</f>
        <v>0.125</v>
      </c>
      <c r="W5025">
        <v>7</v>
      </c>
    </row>
    <row r="5026" spans="1:23" x14ac:dyDescent="0.25">
      <c r="A5026" s="10">
        <v>44509</v>
      </c>
      <c r="B5026">
        <v>2122</v>
      </c>
      <c r="C5026" t="s">
        <v>128</v>
      </c>
      <c r="D5026">
        <v>21</v>
      </c>
      <c r="E5026">
        <v>25</v>
      </c>
      <c r="F5026">
        <v>-4</v>
      </c>
      <c r="G5026">
        <v>8</v>
      </c>
      <c r="H5026">
        <v>77</v>
      </c>
      <c r="J5026">
        <v>65</v>
      </c>
      <c r="K5026">
        <v>78</v>
      </c>
      <c r="L5026">
        <v>72</v>
      </c>
      <c r="M5026">
        <v>84</v>
      </c>
      <c r="N5026">
        <v>72</v>
      </c>
      <c r="O5026">
        <v>57</v>
      </c>
      <c r="P5026">
        <v>73</v>
      </c>
      <c r="Q5026">
        <v>65</v>
      </c>
      <c r="R5026">
        <v>81</v>
      </c>
      <c r="T5026" s="34">
        <f>_xlfn.XLOOKUP(B5026,Demog!$A$2:$A$219,Demog!$P$2:$P$219,,,2)</f>
        <v>41936</v>
      </c>
      <c r="U5026" s="34">
        <f t="shared" si="78"/>
        <v>62</v>
      </c>
      <c r="V5026" s="13">
        <f>IF(OR(Table1[[#This Row],[7d_positivity_public]]=0,ISBLANK(Table1[[#This Row],[7d_positivity_public]])),"",(Table1[[#This Row],[7d_positivity_public]]-Table1[[#This Row],[7d_positivity_all]])/Table1[[#This Row],[7d_positivity_public]])</f>
        <v>0.125</v>
      </c>
      <c r="W5026">
        <v>7</v>
      </c>
    </row>
    <row r="5027" spans="1:23" x14ac:dyDescent="0.25">
      <c r="A5027" s="10">
        <v>44509</v>
      </c>
      <c r="B5027">
        <v>2131</v>
      </c>
      <c r="C5027" t="s">
        <v>129</v>
      </c>
      <c r="D5027">
        <v>27</v>
      </c>
      <c r="E5027">
        <v>29</v>
      </c>
      <c r="F5027">
        <v>-2</v>
      </c>
      <c r="G5027">
        <v>9</v>
      </c>
      <c r="H5027">
        <v>84</v>
      </c>
      <c r="J5027">
        <v>75</v>
      </c>
      <c r="K5027">
        <v>85</v>
      </c>
      <c r="L5027">
        <v>82</v>
      </c>
      <c r="M5027">
        <v>87</v>
      </c>
      <c r="N5027">
        <v>79</v>
      </c>
      <c r="O5027">
        <v>67</v>
      </c>
      <c r="P5027">
        <v>79</v>
      </c>
      <c r="Q5027">
        <v>75</v>
      </c>
      <c r="R5027">
        <v>84</v>
      </c>
      <c r="T5027" s="34">
        <f>_xlfn.XLOOKUP(B5027,Demog!$A$2:$A$219,Demog!$P$2:$P$219,,,2)</f>
        <v>22754</v>
      </c>
      <c r="U5027" s="34">
        <f t="shared" si="78"/>
        <v>43</v>
      </c>
      <c r="V5027" s="13">
        <f>IF(OR(Table1[[#This Row],[7d_positivity_public]]=0,ISBLANK(Table1[[#This Row],[7d_positivity_public]])),"",(Table1[[#This Row],[7d_positivity_public]]-Table1[[#This Row],[7d_positivity_all]])/Table1[[#This Row],[7d_positivity_public]])</f>
        <v>0.1111111111111111</v>
      </c>
      <c r="W5027">
        <v>8</v>
      </c>
    </row>
    <row r="5028" spans="1:23" x14ac:dyDescent="0.25">
      <c r="A5028" s="10">
        <v>44509</v>
      </c>
      <c r="B5028">
        <v>2132</v>
      </c>
      <c r="C5028" t="s">
        <v>130</v>
      </c>
      <c r="D5028">
        <v>32</v>
      </c>
      <c r="E5028">
        <v>32</v>
      </c>
      <c r="F5028">
        <v>0</v>
      </c>
      <c r="G5028">
        <v>12</v>
      </c>
      <c r="H5028">
        <v>86</v>
      </c>
      <c r="J5028">
        <v>82</v>
      </c>
      <c r="K5028">
        <v>87</v>
      </c>
      <c r="L5028">
        <v>84</v>
      </c>
      <c r="M5028">
        <v>89</v>
      </c>
      <c r="N5028">
        <v>82</v>
      </c>
      <c r="O5028">
        <v>75</v>
      </c>
      <c r="P5028">
        <v>83</v>
      </c>
      <c r="Q5028">
        <v>80</v>
      </c>
      <c r="R5028">
        <v>87</v>
      </c>
      <c r="T5028" s="34">
        <f>_xlfn.XLOOKUP(B5028,Demog!$A$2:$A$219,Demog!$P$2:$P$219,,,2)</f>
        <v>35584</v>
      </c>
      <c r="U5028" s="34">
        <f t="shared" si="78"/>
        <v>80</v>
      </c>
      <c r="V5028" s="13">
        <f>IF(OR(Table1[[#This Row],[7d_positivity_public]]=0,ISBLANK(Table1[[#This Row],[7d_positivity_public]])),"",(Table1[[#This Row],[7d_positivity_public]]-Table1[[#This Row],[7d_positivity_all]])/Table1[[#This Row],[7d_positivity_public]])</f>
        <v>0.25</v>
      </c>
      <c r="W5028">
        <v>9</v>
      </c>
    </row>
    <row r="5029" spans="1:23" x14ac:dyDescent="0.25">
      <c r="A5029" s="10">
        <v>44509</v>
      </c>
      <c r="B5029">
        <v>2133</v>
      </c>
      <c r="C5029" t="s">
        <v>131</v>
      </c>
      <c r="D5029">
        <v>16</v>
      </c>
      <c r="E5029">
        <v>24</v>
      </c>
      <c r="F5029">
        <v>-8</v>
      </c>
      <c r="G5029">
        <v>7</v>
      </c>
      <c r="H5029">
        <v>91</v>
      </c>
      <c r="J5029">
        <v>82</v>
      </c>
      <c r="K5029">
        <v>92</v>
      </c>
      <c r="L5029">
        <v>92</v>
      </c>
      <c r="M5029">
        <v>92</v>
      </c>
      <c r="N5029">
        <v>86</v>
      </c>
      <c r="O5029">
        <v>73</v>
      </c>
      <c r="P5029">
        <v>87</v>
      </c>
      <c r="Q5029">
        <v>85</v>
      </c>
      <c r="R5029">
        <v>89</v>
      </c>
      <c r="T5029" s="34">
        <f>_xlfn.XLOOKUP(B5029,Demog!$A$2:$A$219,Demog!$P$2:$P$219,,,2)</f>
        <v>58511</v>
      </c>
      <c r="U5029" s="34">
        <f t="shared" si="78"/>
        <v>66</v>
      </c>
      <c r="V5029" s="13">
        <f>IF(OR(Table1[[#This Row],[7d_positivity_public]]=0,ISBLANK(Table1[[#This Row],[7d_positivity_public]])),"",(Table1[[#This Row],[7d_positivity_public]]-Table1[[#This Row],[7d_positivity_all]])/Table1[[#This Row],[7d_positivity_public]])</f>
        <v>0.14285714285714285</v>
      </c>
      <c r="W5029">
        <v>6</v>
      </c>
    </row>
    <row r="5030" spans="1:23" x14ac:dyDescent="0.25">
      <c r="A5030" s="10">
        <v>44509</v>
      </c>
      <c r="B5030">
        <v>2134</v>
      </c>
      <c r="C5030" t="s">
        <v>132</v>
      </c>
      <c r="D5030">
        <v>24</v>
      </c>
      <c r="E5030">
        <v>32</v>
      </c>
      <c r="F5030">
        <v>-8</v>
      </c>
      <c r="G5030">
        <v>9</v>
      </c>
      <c r="H5030">
        <v>87</v>
      </c>
      <c r="J5030">
        <v>73</v>
      </c>
      <c r="K5030">
        <v>88</v>
      </c>
      <c r="L5030">
        <v>89</v>
      </c>
      <c r="M5030">
        <v>87</v>
      </c>
      <c r="N5030">
        <v>82</v>
      </c>
      <c r="O5030">
        <v>66</v>
      </c>
      <c r="P5030">
        <v>83</v>
      </c>
      <c r="Q5030">
        <v>82</v>
      </c>
      <c r="R5030">
        <v>84</v>
      </c>
      <c r="T5030" s="34">
        <f>_xlfn.XLOOKUP(B5030,Demog!$A$2:$A$219,Demog!$P$2:$P$219,,,2)</f>
        <v>24836</v>
      </c>
      <c r="U5030" s="34">
        <f t="shared" si="78"/>
        <v>42</v>
      </c>
      <c r="V5030" s="13">
        <f>IF(OR(Table1[[#This Row],[7d_positivity_public]]=0,ISBLANK(Table1[[#This Row],[7d_positivity_public]])),"",(Table1[[#This Row],[7d_positivity_public]]-Table1[[#This Row],[7d_positivity_all]])/Table1[[#This Row],[7d_positivity_public]])</f>
        <v>0.1111111111111111</v>
      </c>
      <c r="W5030">
        <v>8</v>
      </c>
    </row>
    <row r="5031" spans="1:23" x14ac:dyDescent="0.25">
      <c r="A5031" s="10">
        <v>44509</v>
      </c>
      <c r="B5031">
        <v>2141</v>
      </c>
      <c r="C5031" t="s">
        <v>133</v>
      </c>
      <c r="D5031">
        <v>18</v>
      </c>
      <c r="E5031">
        <v>20</v>
      </c>
      <c r="F5031">
        <v>-2</v>
      </c>
      <c r="G5031">
        <v>9</v>
      </c>
      <c r="H5031">
        <v>82</v>
      </c>
      <c r="J5031">
        <v>75</v>
      </c>
      <c r="K5031">
        <v>82</v>
      </c>
      <c r="L5031">
        <v>77</v>
      </c>
      <c r="M5031">
        <v>88</v>
      </c>
      <c r="N5031">
        <v>77</v>
      </c>
      <c r="O5031">
        <v>67</v>
      </c>
      <c r="P5031">
        <v>77</v>
      </c>
      <c r="Q5031">
        <v>71</v>
      </c>
      <c r="R5031">
        <v>85</v>
      </c>
      <c r="T5031" s="34">
        <f>_xlfn.XLOOKUP(B5031,Demog!$A$2:$A$219,Demog!$P$2:$P$219,,,2)</f>
        <v>26303</v>
      </c>
      <c r="U5031" s="34">
        <f t="shared" si="78"/>
        <v>33</v>
      </c>
      <c r="V5031" s="13">
        <f>IF(OR(Table1[[#This Row],[7d_positivity_public]]=0,ISBLANK(Table1[[#This Row],[7d_positivity_public]])),"",(Table1[[#This Row],[7d_positivity_public]]-Table1[[#This Row],[7d_positivity_all]])/Table1[[#This Row],[7d_positivity_public]])</f>
        <v>0.1111111111111111</v>
      </c>
      <c r="W5031">
        <v>8</v>
      </c>
    </row>
    <row r="5032" spans="1:23" x14ac:dyDescent="0.25">
      <c r="A5032" s="10">
        <v>44509</v>
      </c>
      <c r="B5032">
        <v>2142</v>
      </c>
      <c r="C5032" t="s">
        <v>134</v>
      </c>
      <c r="D5032">
        <v>26</v>
      </c>
      <c r="E5032">
        <v>16</v>
      </c>
      <c r="F5032">
        <v>10</v>
      </c>
      <c r="G5032">
        <v>10</v>
      </c>
      <c r="H5032">
        <v>81</v>
      </c>
      <c r="J5032">
        <v>72</v>
      </c>
      <c r="K5032">
        <v>81</v>
      </c>
      <c r="L5032">
        <v>77</v>
      </c>
      <c r="M5032">
        <v>86</v>
      </c>
      <c r="N5032">
        <v>76</v>
      </c>
      <c r="O5032">
        <v>65</v>
      </c>
      <c r="P5032">
        <v>77</v>
      </c>
      <c r="Q5032">
        <v>70</v>
      </c>
      <c r="R5032">
        <v>83</v>
      </c>
      <c r="T5032" s="34">
        <f>_xlfn.XLOOKUP(B5032,Demog!$A$2:$A$219,Demog!$P$2:$P$219,,,2)</f>
        <v>16854</v>
      </c>
      <c r="U5032" s="34">
        <f t="shared" si="78"/>
        <v>31</v>
      </c>
      <c r="V5032" s="13">
        <f>IF(OR(Table1[[#This Row],[7d_positivity_public]]=0,ISBLANK(Table1[[#This Row],[7d_positivity_public]])),"",(Table1[[#This Row],[7d_positivity_public]]-Table1[[#This Row],[7d_positivity_all]])/Table1[[#This Row],[7d_positivity_public]])</f>
        <v>0.2</v>
      </c>
      <c r="W5032">
        <v>8</v>
      </c>
    </row>
    <row r="5033" spans="1:23" x14ac:dyDescent="0.25">
      <c r="A5033" s="10">
        <v>44509</v>
      </c>
      <c r="B5033">
        <v>2150</v>
      </c>
      <c r="C5033" t="s">
        <v>135</v>
      </c>
      <c r="D5033">
        <v>13</v>
      </c>
      <c r="E5033">
        <v>20</v>
      </c>
      <c r="F5033">
        <v>-7</v>
      </c>
      <c r="G5033">
        <v>7</v>
      </c>
      <c r="H5033">
        <v>84</v>
      </c>
      <c r="J5033">
        <v>69</v>
      </c>
      <c r="K5033">
        <v>85</v>
      </c>
      <c r="L5033">
        <v>78</v>
      </c>
      <c r="M5033">
        <v>90</v>
      </c>
      <c r="N5033">
        <v>79</v>
      </c>
      <c r="O5033">
        <v>62</v>
      </c>
      <c r="P5033">
        <v>80</v>
      </c>
      <c r="Q5033">
        <v>70</v>
      </c>
      <c r="R5033">
        <v>87</v>
      </c>
      <c r="T5033" s="34">
        <f>_xlfn.XLOOKUP(B5033,Demog!$A$2:$A$219,Demog!$P$2:$P$219,,,2)</f>
        <v>9696</v>
      </c>
      <c r="U5033" s="34">
        <f t="shared" si="78"/>
        <v>9</v>
      </c>
      <c r="V5033" s="13">
        <f>IF(OR(Table1[[#This Row],[7d_positivity_public]]=0,ISBLANK(Table1[[#This Row],[7d_positivity_public]])),"",(Table1[[#This Row],[7d_positivity_public]]-Table1[[#This Row],[7d_positivity_all]])/Table1[[#This Row],[7d_positivity_public]])</f>
        <v>0.14285714285714285</v>
      </c>
      <c r="W5033">
        <v>6</v>
      </c>
    </row>
    <row r="5034" spans="1:23" x14ac:dyDescent="0.25">
      <c r="A5034" s="10">
        <v>44509</v>
      </c>
      <c r="B5034">
        <v>2210</v>
      </c>
      <c r="C5034" t="s">
        <v>136</v>
      </c>
      <c r="D5034">
        <v>5</v>
      </c>
      <c r="E5034">
        <v>6</v>
      </c>
      <c r="F5034">
        <v>-1</v>
      </c>
      <c r="G5034">
        <v>3</v>
      </c>
      <c r="H5034">
        <v>93</v>
      </c>
      <c r="J5034">
        <v>91</v>
      </c>
      <c r="K5034">
        <v>93</v>
      </c>
      <c r="L5034">
        <v>95</v>
      </c>
      <c r="M5034">
        <v>91</v>
      </c>
      <c r="N5034">
        <v>90</v>
      </c>
      <c r="O5034">
        <v>85</v>
      </c>
      <c r="P5034">
        <v>90</v>
      </c>
      <c r="Q5034">
        <v>90</v>
      </c>
      <c r="R5034">
        <v>89</v>
      </c>
      <c r="T5034" s="34">
        <f>_xlfn.XLOOKUP(B5034,Demog!$A$2:$A$219,Demog!$P$2:$P$219,,,2)</f>
        <v>70996</v>
      </c>
      <c r="U5034" s="34">
        <f t="shared" si="78"/>
        <v>25</v>
      </c>
      <c r="V5034" s="13">
        <f>IF(OR(Table1[[#This Row],[7d_positivity_public]]=0,ISBLANK(Table1[[#This Row],[7d_positivity_public]])),"",(Table1[[#This Row],[7d_positivity_public]]-Table1[[#This Row],[7d_positivity_all]])/Table1[[#This Row],[7d_positivity_public]])</f>
        <v>0.33333333333333331</v>
      </c>
      <c r="W5034">
        <v>2</v>
      </c>
    </row>
    <row r="5035" spans="1:23" x14ac:dyDescent="0.25">
      <c r="A5035" s="10">
        <v>44509</v>
      </c>
      <c r="B5035">
        <v>2221</v>
      </c>
      <c r="C5035" t="s">
        <v>137</v>
      </c>
      <c r="D5035">
        <v>4</v>
      </c>
      <c r="E5035">
        <v>5</v>
      </c>
      <c r="F5035">
        <v>-1</v>
      </c>
      <c r="G5035">
        <v>2</v>
      </c>
      <c r="H5035">
        <v>95</v>
      </c>
      <c r="J5035">
        <v>91</v>
      </c>
      <c r="K5035">
        <v>95</v>
      </c>
      <c r="L5035">
        <v>98</v>
      </c>
      <c r="M5035">
        <v>91</v>
      </c>
      <c r="N5035">
        <v>92</v>
      </c>
      <c r="O5035">
        <v>87</v>
      </c>
      <c r="P5035">
        <v>92</v>
      </c>
      <c r="Q5035">
        <v>95</v>
      </c>
      <c r="R5035">
        <v>89</v>
      </c>
      <c r="T5035" s="34">
        <f>_xlfn.XLOOKUP(B5035,Demog!$A$2:$A$219,Demog!$P$2:$P$219,,,2)</f>
        <v>47161</v>
      </c>
      <c r="U5035" s="34">
        <f t="shared" si="78"/>
        <v>13</v>
      </c>
      <c r="V5035" s="13">
        <f>IF(OR(Table1[[#This Row],[7d_positivity_public]]=0,ISBLANK(Table1[[#This Row],[7d_positivity_public]])),"",(Table1[[#This Row],[7d_positivity_public]]-Table1[[#This Row],[7d_positivity_all]])/Table1[[#This Row],[7d_positivity_public]])</f>
        <v>0.5</v>
      </c>
      <c r="W5035">
        <v>1</v>
      </c>
    </row>
    <row r="5036" spans="1:23" x14ac:dyDescent="0.25">
      <c r="A5036" s="10">
        <v>44509</v>
      </c>
      <c r="B5036">
        <v>2222</v>
      </c>
      <c r="C5036" t="s">
        <v>138</v>
      </c>
      <c r="D5036">
        <v>5</v>
      </c>
      <c r="E5036">
        <v>4</v>
      </c>
      <c r="F5036">
        <v>1</v>
      </c>
      <c r="G5036">
        <v>4</v>
      </c>
      <c r="H5036">
        <v>94</v>
      </c>
      <c r="J5036">
        <v>91</v>
      </c>
      <c r="K5036">
        <v>94</v>
      </c>
      <c r="L5036">
        <v>98</v>
      </c>
      <c r="M5036">
        <v>90</v>
      </c>
      <c r="N5036">
        <v>91</v>
      </c>
      <c r="O5036">
        <v>86</v>
      </c>
      <c r="P5036">
        <v>91</v>
      </c>
      <c r="Q5036">
        <v>94</v>
      </c>
      <c r="R5036">
        <v>88</v>
      </c>
      <c r="T5036" s="34">
        <f>_xlfn.XLOOKUP(B5036,Demog!$A$2:$A$219,Demog!$P$2:$P$219,,,2)</f>
        <v>45434</v>
      </c>
      <c r="U5036" s="34">
        <f t="shared" si="78"/>
        <v>16</v>
      </c>
      <c r="V5036" s="13">
        <f>IF(OR(Table1[[#This Row],[7d_positivity_public]]=0,ISBLANK(Table1[[#This Row],[7d_positivity_public]])),"",(Table1[[#This Row],[7d_positivity_public]]-Table1[[#This Row],[7d_positivity_all]])/Table1[[#This Row],[7d_positivity_public]])</f>
        <v>0.5</v>
      </c>
      <c r="W5036">
        <v>2</v>
      </c>
    </row>
    <row r="5037" spans="1:23" x14ac:dyDescent="0.25">
      <c r="A5037" s="10">
        <v>44509</v>
      </c>
      <c r="B5037">
        <v>2223</v>
      </c>
      <c r="C5037" t="s">
        <v>139</v>
      </c>
      <c r="D5037">
        <v>4</v>
      </c>
      <c r="E5037">
        <v>3</v>
      </c>
      <c r="F5037">
        <v>1</v>
      </c>
      <c r="G5037">
        <v>3</v>
      </c>
      <c r="H5037">
        <v>93</v>
      </c>
      <c r="J5037">
        <v>91</v>
      </c>
      <c r="K5037">
        <v>93</v>
      </c>
      <c r="L5037">
        <v>97</v>
      </c>
      <c r="M5037">
        <v>88</v>
      </c>
      <c r="N5037">
        <v>89</v>
      </c>
      <c r="O5037">
        <v>86</v>
      </c>
      <c r="P5037">
        <v>90</v>
      </c>
      <c r="Q5037">
        <v>93</v>
      </c>
      <c r="R5037">
        <v>86</v>
      </c>
      <c r="T5037" s="34">
        <f>_xlfn.XLOOKUP(B5037,Demog!$A$2:$A$219,Demog!$P$2:$P$219,,,2)</f>
        <v>81414</v>
      </c>
      <c r="U5037" s="34">
        <f t="shared" si="78"/>
        <v>23</v>
      </c>
      <c r="V5037" s="13">
        <f>IF(OR(Table1[[#This Row],[7d_positivity_public]]=0,ISBLANK(Table1[[#This Row],[7d_positivity_public]])),"",(Table1[[#This Row],[7d_positivity_public]]-Table1[[#This Row],[7d_positivity_all]])/Table1[[#This Row],[7d_positivity_public]])</f>
        <v>0.66666666666666663</v>
      </c>
      <c r="W5037">
        <v>1</v>
      </c>
    </row>
    <row r="5038" spans="1:23" x14ac:dyDescent="0.25">
      <c r="A5038" s="10">
        <v>44509</v>
      </c>
      <c r="B5038">
        <v>2224</v>
      </c>
      <c r="C5038" t="s">
        <v>140</v>
      </c>
      <c r="D5038">
        <v>7</v>
      </c>
      <c r="E5038">
        <v>5</v>
      </c>
      <c r="F5038">
        <v>2</v>
      </c>
      <c r="G5038">
        <v>6</v>
      </c>
      <c r="H5038">
        <v>91</v>
      </c>
      <c r="J5038">
        <v>88</v>
      </c>
      <c r="K5038">
        <v>91</v>
      </c>
      <c r="L5038">
        <v>93</v>
      </c>
      <c r="M5038">
        <v>89</v>
      </c>
      <c r="N5038">
        <v>88</v>
      </c>
      <c r="O5038">
        <v>82</v>
      </c>
      <c r="P5038">
        <v>88</v>
      </c>
      <c r="Q5038">
        <v>89</v>
      </c>
      <c r="R5038">
        <v>87</v>
      </c>
      <c r="T5038" s="34">
        <f>_xlfn.XLOOKUP(B5038,Demog!$A$2:$A$219,Demog!$P$2:$P$219,,,2)</f>
        <v>58746</v>
      </c>
      <c r="U5038" s="34">
        <f t="shared" si="78"/>
        <v>29</v>
      </c>
      <c r="V5038" s="13">
        <f>IF(OR(Table1[[#This Row],[7d_positivity_public]]=0,ISBLANK(Table1[[#This Row],[7d_positivity_public]])),"",(Table1[[#This Row],[7d_positivity_public]]-Table1[[#This Row],[7d_positivity_all]])/Table1[[#This Row],[7d_positivity_public]])</f>
        <v>0.33333333333333331</v>
      </c>
      <c r="W5038">
        <v>4</v>
      </c>
    </row>
    <row r="5039" spans="1:23" x14ac:dyDescent="0.25">
      <c r="A5039" s="10">
        <v>44509</v>
      </c>
      <c r="B5039">
        <v>2231</v>
      </c>
      <c r="C5039" t="s">
        <v>141</v>
      </c>
      <c r="D5039">
        <v>16</v>
      </c>
      <c r="E5039">
        <v>20</v>
      </c>
      <c r="F5039">
        <v>-4</v>
      </c>
      <c r="G5039">
        <v>7</v>
      </c>
      <c r="H5039">
        <v>87</v>
      </c>
      <c r="J5039">
        <v>84</v>
      </c>
      <c r="K5039">
        <v>88</v>
      </c>
      <c r="L5039">
        <v>84</v>
      </c>
      <c r="M5039">
        <v>91</v>
      </c>
      <c r="N5039">
        <v>83</v>
      </c>
      <c r="O5039">
        <v>77</v>
      </c>
      <c r="P5039">
        <v>84</v>
      </c>
      <c r="Q5039">
        <v>79</v>
      </c>
      <c r="R5039">
        <v>88</v>
      </c>
      <c r="T5039" s="34">
        <f>_xlfn.XLOOKUP(B5039,Demog!$A$2:$A$219,Demog!$P$2:$P$219,,,2)</f>
        <v>30824</v>
      </c>
      <c r="U5039" s="34">
        <f t="shared" si="78"/>
        <v>35</v>
      </c>
      <c r="V5039" s="13">
        <f>IF(OR(Table1[[#This Row],[7d_positivity_public]]=0,ISBLANK(Table1[[#This Row],[7d_positivity_public]])),"",(Table1[[#This Row],[7d_positivity_public]]-Table1[[#This Row],[7d_positivity_all]])/Table1[[#This Row],[7d_positivity_public]])</f>
        <v>0.14285714285714285</v>
      </c>
      <c r="W5039">
        <v>6</v>
      </c>
    </row>
    <row r="5040" spans="1:23" x14ac:dyDescent="0.25">
      <c r="A5040" s="10">
        <v>44509</v>
      </c>
      <c r="B5040">
        <v>2232</v>
      </c>
      <c r="C5040" t="s">
        <v>142</v>
      </c>
      <c r="D5040">
        <v>15</v>
      </c>
      <c r="E5040">
        <v>21</v>
      </c>
      <c r="F5040">
        <v>-6</v>
      </c>
      <c r="G5040">
        <v>5</v>
      </c>
      <c r="H5040">
        <v>92</v>
      </c>
      <c r="J5040">
        <v>89</v>
      </c>
      <c r="K5040">
        <v>92</v>
      </c>
      <c r="L5040">
        <v>90</v>
      </c>
      <c r="M5040">
        <v>93</v>
      </c>
      <c r="N5040">
        <v>89</v>
      </c>
      <c r="O5040">
        <v>85</v>
      </c>
      <c r="P5040">
        <v>89</v>
      </c>
      <c r="Q5040">
        <v>86</v>
      </c>
      <c r="R5040">
        <v>92</v>
      </c>
      <c r="T5040" s="34">
        <f>_xlfn.XLOOKUP(B5040,Demog!$A$2:$A$219,Demog!$P$2:$P$219,,,2)</f>
        <v>18835</v>
      </c>
      <c r="U5040" s="34">
        <f t="shared" si="78"/>
        <v>20</v>
      </c>
      <c r="V5040" s="13">
        <f>IF(OR(Table1[[#This Row],[7d_positivity_public]]=0,ISBLANK(Table1[[#This Row],[7d_positivity_public]])),"",(Table1[[#This Row],[7d_positivity_public]]-Table1[[#This Row],[7d_positivity_all]])/Table1[[#This Row],[7d_positivity_public]])</f>
        <v>0.2</v>
      </c>
      <c r="W5040">
        <v>4</v>
      </c>
    </row>
    <row r="5041" spans="1:23" x14ac:dyDescent="0.25">
      <c r="A5041" s="10">
        <v>44509</v>
      </c>
      <c r="B5041">
        <v>2233</v>
      </c>
      <c r="C5041" t="s">
        <v>143</v>
      </c>
      <c r="D5041">
        <v>19</v>
      </c>
      <c r="E5041">
        <v>22</v>
      </c>
      <c r="F5041">
        <v>-3</v>
      </c>
      <c r="G5041">
        <v>7</v>
      </c>
      <c r="H5041">
        <v>88</v>
      </c>
      <c r="J5041">
        <v>86</v>
      </c>
      <c r="K5041">
        <v>88</v>
      </c>
      <c r="L5041">
        <v>85</v>
      </c>
      <c r="M5041">
        <v>90</v>
      </c>
      <c r="N5041">
        <v>84</v>
      </c>
      <c r="O5041">
        <v>80</v>
      </c>
      <c r="P5041">
        <v>84</v>
      </c>
      <c r="Q5041">
        <v>80</v>
      </c>
      <c r="R5041">
        <v>88</v>
      </c>
      <c r="T5041" s="34">
        <f>_xlfn.XLOOKUP(B5041,Demog!$A$2:$A$219,Demog!$P$2:$P$219,,,2)</f>
        <v>51442</v>
      </c>
      <c r="U5041" s="34">
        <f t="shared" si="78"/>
        <v>68</v>
      </c>
      <c r="V5041" s="13">
        <f>IF(OR(Table1[[#This Row],[7d_positivity_public]]=0,ISBLANK(Table1[[#This Row],[7d_positivity_public]])),"",(Table1[[#This Row],[7d_positivity_public]]-Table1[[#This Row],[7d_positivity_all]])/Table1[[#This Row],[7d_positivity_public]])</f>
        <v>0.14285714285714285</v>
      </c>
      <c r="W5041">
        <v>6</v>
      </c>
    </row>
    <row r="5042" spans="1:23" x14ac:dyDescent="0.25">
      <c r="A5042" s="10">
        <v>44509</v>
      </c>
      <c r="B5042">
        <v>2241</v>
      </c>
      <c r="C5042" t="s">
        <v>144</v>
      </c>
      <c r="D5042">
        <v>4</v>
      </c>
      <c r="E5042">
        <v>5</v>
      </c>
      <c r="F5042">
        <v>-1</v>
      </c>
      <c r="G5042">
        <v>2</v>
      </c>
      <c r="H5042">
        <v>91</v>
      </c>
      <c r="J5042">
        <v>91</v>
      </c>
      <c r="K5042">
        <v>90</v>
      </c>
      <c r="L5042">
        <v>91</v>
      </c>
      <c r="M5042">
        <v>90</v>
      </c>
      <c r="N5042">
        <v>88</v>
      </c>
      <c r="O5042">
        <v>87</v>
      </c>
      <c r="P5042">
        <v>88</v>
      </c>
      <c r="Q5042">
        <v>88</v>
      </c>
      <c r="R5042">
        <v>88</v>
      </c>
      <c r="T5042" s="34">
        <f>_xlfn.XLOOKUP(B5042,Demog!$A$2:$A$219,Demog!$P$2:$P$219,,,2)</f>
        <v>40842</v>
      </c>
      <c r="U5042" s="34">
        <f t="shared" si="78"/>
        <v>11</v>
      </c>
      <c r="V5042" s="13">
        <f>IF(OR(Table1[[#This Row],[7d_positivity_public]]=0,ISBLANK(Table1[[#This Row],[7d_positivity_public]])),"",(Table1[[#This Row],[7d_positivity_public]]-Table1[[#This Row],[7d_positivity_all]])/Table1[[#This Row],[7d_positivity_public]])</f>
        <v>0</v>
      </c>
      <c r="W5042">
        <v>2</v>
      </c>
    </row>
    <row r="5043" spans="1:23" x14ac:dyDescent="0.25">
      <c r="A5043" s="10">
        <v>44509</v>
      </c>
      <c r="B5043">
        <v>2242</v>
      </c>
      <c r="C5043" t="s">
        <v>145</v>
      </c>
      <c r="D5043">
        <v>6</v>
      </c>
      <c r="E5043">
        <v>6</v>
      </c>
      <c r="F5043">
        <v>0</v>
      </c>
      <c r="G5043">
        <v>4</v>
      </c>
      <c r="H5043">
        <v>92</v>
      </c>
      <c r="J5043">
        <v>90</v>
      </c>
      <c r="K5043">
        <v>93</v>
      </c>
      <c r="L5043">
        <v>94</v>
      </c>
      <c r="M5043">
        <v>91</v>
      </c>
      <c r="N5043">
        <v>89</v>
      </c>
      <c r="O5043">
        <v>85</v>
      </c>
      <c r="P5043">
        <v>90</v>
      </c>
      <c r="Q5043">
        <v>90</v>
      </c>
      <c r="R5043">
        <v>89</v>
      </c>
      <c r="T5043" s="34">
        <f>_xlfn.XLOOKUP(B5043,Demog!$A$2:$A$219,Demog!$P$2:$P$219,,,2)</f>
        <v>70406</v>
      </c>
      <c r="U5043" s="34">
        <f t="shared" si="78"/>
        <v>30</v>
      </c>
      <c r="V5043" s="13">
        <f>IF(OR(Table1[[#This Row],[7d_positivity_public]]=0,ISBLANK(Table1[[#This Row],[7d_positivity_public]])),"",(Table1[[#This Row],[7d_positivity_public]]-Table1[[#This Row],[7d_positivity_all]])/Table1[[#This Row],[7d_positivity_public]])</f>
        <v>0.5</v>
      </c>
      <c r="W5043">
        <v>2</v>
      </c>
    </row>
    <row r="5044" spans="1:23" x14ac:dyDescent="0.25">
      <c r="A5044" s="10">
        <v>44509</v>
      </c>
      <c r="B5044">
        <v>2243</v>
      </c>
      <c r="C5044" t="s">
        <v>146</v>
      </c>
      <c r="D5044">
        <v>5</v>
      </c>
      <c r="E5044">
        <v>5</v>
      </c>
      <c r="F5044">
        <v>0</v>
      </c>
      <c r="G5044">
        <v>3</v>
      </c>
      <c r="H5044">
        <v>90</v>
      </c>
      <c r="J5044">
        <v>88</v>
      </c>
      <c r="K5044">
        <v>91</v>
      </c>
      <c r="L5044">
        <v>90</v>
      </c>
      <c r="M5044">
        <v>91</v>
      </c>
      <c r="N5044">
        <v>87</v>
      </c>
      <c r="O5044">
        <v>84</v>
      </c>
      <c r="P5044">
        <v>88</v>
      </c>
      <c r="Q5044">
        <v>86</v>
      </c>
      <c r="R5044">
        <v>89</v>
      </c>
      <c r="T5044" s="34">
        <f>_xlfn.XLOOKUP(B5044,Demog!$A$2:$A$219,Demog!$P$2:$P$219,,,2)</f>
        <v>28129</v>
      </c>
      <c r="U5044" s="34">
        <f t="shared" si="78"/>
        <v>10</v>
      </c>
      <c r="V5044" s="13">
        <f>IF(OR(Table1[[#This Row],[7d_positivity_public]]=0,ISBLANK(Table1[[#This Row],[7d_positivity_public]])),"",(Table1[[#This Row],[7d_positivity_public]]-Table1[[#This Row],[7d_positivity_all]])/Table1[[#This Row],[7d_positivity_public]])</f>
        <v>0.33333333333333331</v>
      </c>
      <c r="W5044">
        <v>2</v>
      </c>
    </row>
    <row r="5045" spans="1:23" x14ac:dyDescent="0.25">
      <c r="A5045" s="10">
        <v>44509</v>
      </c>
      <c r="B5045">
        <v>2244</v>
      </c>
      <c r="C5045" t="s">
        <v>147</v>
      </c>
      <c r="D5045">
        <v>5</v>
      </c>
      <c r="E5045">
        <v>7</v>
      </c>
      <c r="F5045">
        <v>-2</v>
      </c>
      <c r="G5045">
        <v>3</v>
      </c>
      <c r="H5045">
        <v>90</v>
      </c>
      <c r="J5045">
        <v>89</v>
      </c>
      <c r="K5045">
        <v>91</v>
      </c>
      <c r="L5045">
        <v>89</v>
      </c>
      <c r="M5045">
        <v>92</v>
      </c>
      <c r="N5045">
        <v>87</v>
      </c>
      <c r="O5045">
        <v>84</v>
      </c>
      <c r="P5045">
        <v>87</v>
      </c>
      <c r="Q5045">
        <v>85</v>
      </c>
      <c r="R5045">
        <v>90</v>
      </c>
      <c r="T5045" s="34">
        <f>_xlfn.XLOOKUP(B5045,Demog!$A$2:$A$219,Demog!$P$2:$P$219,,,2)</f>
        <v>58612</v>
      </c>
      <c r="U5045" s="34">
        <f t="shared" si="78"/>
        <v>21</v>
      </c>
      <c r="V5045" s="13">
        <f>IF(OR(Table1[[#This Row],[7d_positivity_public]]=0,ISBLANK(Table1[[#This Row],[7d_positivity_public]])),"",(Table1[[#This Row],[7d_positivity_public]]-Table1[[#This Row],[7d_positivity_all]])/Table1[[#This Row],[7d_positivity_public]])</f>
        <v>0.33333333333333331</v>
      </c>
      <c r="W5045">
        <v>2</v>
      </c>
    </row>
    <row r="5046" spans="1:23" x14ac:dyDescent="0.25">
      <c r="A5046" s="10">
        <v>44509</v>
      </c>
      <c r="B5046">
        <v>2245</v>
      </c>
      <c r="C5046" t="s">
        <v>148</v>
      </c>
      <c r="D5046">
        <v>4</v>
      </c>
      <c r="E5046">
        <v>3</v>
      </c>
      <c r="F5046">
        <v>1</v>
      </c>
      <c r="G5046">
        <v>3</v>
      </c>
      <c r="H5046">
        <v>91</v>
      </c>
      <c r="J5046">
        <v>91</v>
      </c>
      <c r="K5046">
        <v>92</v>
      </c>
      <c r="L5046">
        <v>91</v>
      </c>
      <c r="M5046">
        <v>92</v>
      </c>
      <c r="N5046">
        <v>89</v>
      </c>
      <c r="O5046">
        <v>87</v>
      </c>
      <c r="P5046">
        <v>89</v>
      </c>
      <c r="Q5046">
        <v>89</v>
      </c>
      <c r="R5046">
        <v>90</v>
      </c>
      <c r="T5046" s="34">
        <f>_xlfn.XLOOKUP(B5046,Demog!$A$2:$A$219,Demog!$P$2:$P$219,,,2)</f>
        <v>36404</v>
      </c>
      <c r="U5046" s="34">
        <f t="shared" si="78"/>
        <v>10</v>
      </c>
      <c r="V5046" s="13">
        <f>IF(OR(Table1[[#This Row],[7d_positivity_public]]=0,ISBLANK(Table1[[#This Row],[7d_positivity_public]])),"",(Table1[[#This Row],[7d_positivity_public]]-Table1[[#This Row],[7d_positivity_all]])/Table1[[#This Row],[7d_positivity_public]])</f>
        <v>0.33333333333333331</v>
      </c>
      <c r="W5046">
        <v>2</v>
      </c>
    </row>
    <row r="5047" spans="1:23" x14ac:dyDescent="0.25">
      <c r="A5047" s="10">
        <v>44509</v>
      </c>
      <c r="B5047">
        <v>2311</v>
      </c>
      <c r="C5047" t="s">
        <v>149</v>
      </c>
      <c r="D5047">
        <v>12</v>
      </c>
      <c r="E5047">
        <v>12</v>
      </c>
      <c r="F5047">
        <v>0</v>
      </c>
      <c r="G5047">
        <v>7</v>
      </c>
      <c r="H5047">
        <v>87</v>
      </c>
      <c r="J5047">
        <v>78</v>
      </c>
      <c r="K5047">
        <v>87</v>
      </c>
      <c r="L5047">
        <v>84</v>
      </c>
      <c r="M5047">
        <v>90</v>
      </c>
      <c r="N5047">
        <v>82</v>
      </c>
      <c r="O5047">
        <v>70</v>
      </c>
      <c r="P5047">
        <v>83</v>
      </c>
      <c r="Q5047">
        <v>79</v>
      </c>
      <c r="R5047">
        <v>87</v>
      </c>
      <c r="T5047" s="34">
        <f>_xlfn.XLOOKUP(B5047,Demog!$A$2:$A$219,Demog!$P$2:$P$219,,,2)</f>
        <v>25888</v>
      </c>
      <c r="U5047" s="34">
        <f t="shared" si="78"/>
        <v>22</v>
      </c>
      <c r="V5047" s="13">
        <f>IF(OR(Table1[[#This Row],[7d_positivity_public]]=0,ISBLANK(Table1[[#This Row],[7d_positivity_public]])),"",(Table1[[#This Row],[7d_positivity_public]]-Table1[[#This Row],[7d_positivity_all]])/Table1[[#This Row],[7d_positivity_public]])</f>
        <v>0.14285714285714285</v>
      </c>
      <c r="W5047">
        <v>6</v>
      </c>
    </row>
    <row r="5048" spans="1:23" x14ac:dyDescent="0.25">
      <c r="A5048" s="10">
        <v>44509</v>
      </c>
      <c r="B5048">
        <v>2312</v>
      </c>
      <c r="C5048" t="s">
        <v>150</v>
      </c>
      <c r="D5048">
        <v>11</v>
      </c>
      <c r="E5048">
        <v>6</v>
      </c>
      <c r="F5048">
        <v>5</v>
      </c>
      <c r="G5048">
        <v>5</v>
      </c>
      <c r="H5048">
        <v>92</v>
      </c>
      <c r="J5048">
        <v>90</v>
      </c>
      <c r="K5048">
        <v>92</v>
      </c>
      <c r="L5048">
        <v>90</v>
      </c>
      <c r="M5048">
        <v>93</v>
      </c>
      <c r="N5048">
        <v>89</v>
      </c>
      <c r="O5048">
        <v>87</v>
      </c>
      <c r="P5048">
        <v>90</v>
      </c>
      <c r="Q5048">
        <v>87</v>
      </c>
      <c r="R5048">
        <v>92</v>
      </c>
      <c r="T5048" s="34">
        <f>_xlfn.XLOOKUP(B5048,Demog!$A$2:$A$219,Demog!$P$2:$P$219,,,2)</f>
        <v>29587</v>
      </c>
      <c r="U5048" s="34">
        <f t="shared" si="78"/>
        <v>23</v>
      </c>
      <c r="V5048" s="13">
        <f>IF(OR(Table1[[#This Row],[7d_positivity_public]]=0,ISBLANK(Table1[[#This Row],[7d_positivity_public]])),"",(Table1[[#This Row],[7d_positivity_public]]-Table1[[#This Row],[7d_positivity_all]])/Table1[[#This Row],[7d_positivity_public]])</f>
        <v>0.4</v>
      </c>
      <c r="W5048">
        <v>3</v>
      </c>
    </row>
    <row r="5049" spans="1:23" x14ac:dyDescent="0.25">
      <c r="A5049" s="10">
        <v>44509</v>
      </c>
      <c r="B5049">
        <v>2313</v>
      </c>
      <c r="C5049" t="s">
        <v>151</v>
      </c>
      <c r="D5049">
        <v>12</v>
      </c>
      <c r="E5049">
        <v>11</v>
      </c>
      <c r="F5049">
        <v>1</v>
      </c>
      <c r="G5049">
        <v>4</v>
      </c>
      <c r="H5049">
        <v>92</v>
      </c>
      <c r="J5049">
        <v>89</v>
      </c>
      <c r="K5049">
        <v>92</v>
      </c>
      <c r="L5049">
        <v>91</v>
      </c>
      <c r="M5049">
        <v>93</v>
      </c>
      <c r="N5049">
        <v>88</v>
      </c>
      <c r="O5049">
        <v>85</v>
      </c>
      <c r="P5049">
        <v>89</v>
      </c>
      <c r="Q5049">
        <v>87</v>
      </c>
      <c r="R5049">
        <v>91</v>
      </c>
      <c r="T5049" s="34">
        <f>_xlfn.XLOOKUP(B5049,Demog!$A$2:$A$219,Demog!$P$2:$P$219,,,2)</f>
        <v>31567</v>
      </c>
      <c r="U5049" s="34">
        <f t="shared" si="78"/>
        <v>27</v>
      </c>
      <c r="V5049" s="13">
        <f>IF(OR(Table1[[#This Row],[7d_positivity_public]]=0,ISBLANK(Table1[[#This Row],[7d_positivity_public]])),"",(Table1[[#This Row],[7d_positivity_public]]-Table1[[#This Row],[7d_positivity_all]])/Table1[[#This Row],[7d_positivity_public]])</f>
        <v>0.25</v>
      </c>
      <c r="W5049">
        <v>3</v>
      </c>
    </row>
    <row r="5050" spans="1:23" x14ac:dyDescent="0.25">
      <c r="A5050" s="10">
        <v>44509</v>
      </c>
      <c r="B5050">
        <v>2314</v>
      </c>
      <c r="C5050" t="s">
        <v>152</v>
      </c>
      <c r="D5050">
        <v>13</v>
      </c>
      <c r="E5050">
        <v>16</v>
      </c>
      <c r="F5050">
        <v>-3</v>
      </c>
      <c r="G5050">
        <v>6</v>
      </c>
      <c r="H5050">
        <v>88</v>
      </c>
      <c r="J5050">
        <v>91</v>
      </c>
      <c r="K5050">
        <v>88</v>
      </c>
      <c r="L5050">
        <v>84</v>
      </c>
      <c r="M5050">
        <v>91</v>
      </c>
      <c r="N5050">
        <v>84</v>
      </c>
      <c r="O5050">
        <v>84</v>
      </c>
      <c r="P5050">
        <v>84</v>
      </c>
      <c r="Q5050">
        <v>78</v>
      </c>
      <c r="R5050">
        <v>89</v>
      </c>
      <c r="T5050" s="34">
        <f>_xlfn.XLOOKUP(B5050,Demog!$A$2:$A$219,Demog!$P$2:$P$219,,,2)</f>
        <v>22090</v>
      </c>
      <c r="U5050" s="34">
        <f t="shared" si="78"/>
        <v>20</v>
      </c>
      <c r="V5050" s="13">
        <f>IF(OR(Table1[[#This Row],[7d_positivity_public]]=0,ISBLANK(Table1[[#This Row],[7d_positivity_public]])),"",(Table1[[#This Row],[7d_positivity_public]]-Table1[[#This Row],[7d_positivity_all]])/Table1[[#This Row],[7d_positivity_public]])</f>
        <v>0.16666666666666666</v>
      </c>
      <c r="W5050">
        <v>5</v>
      </c>
    </row>
    <row r="5051" spans="1:23" x14ac:dyDescent="0.25">
      <c r="A5051" s="10">
        <v>44509</v>
      </c>
      <c r="B5051">
        <v>2315</v>
      </c>
      <c r="C5051" t="s">
        <v>153</v>
      </c>
      <c r="D5051">
        <v>11</v>
      </c>
      <c r="E5051">
        <v>22</v>
      </c>
      <c r="F5051">
        <v>-11</v>
      </c>
      <c r="G5051">
        <v>5</v>
      </c>
      <c r="H5051">
        <v>85</v>
      </c>
      <c r="J5051">
        <v>77</v>
      </c>
      <c r="K5051">
        <v>86</v>
      </c>
      <c r="L5051">
        <v>82</v>
      </c>
      <c r="M5051">
        <v>90</v>
      </c>
      <c r="N5051">
        <v>80</v>
      </c>
      <c r="O5051">
        <v>70</v>
      </c>
      <c r="P5051">
        <v>81</v>
      </c>
      <c r="Q5051">
        <v>76</v>
      </c>
      <c r="R5051">
        <v>87</v>
      </c>
      <c r="T5051" s="34">
        <f>_xlfn.XLOOKUP(B5051,Demog!$A$2:$A$219,Demog!$P$2:$P$219,,,2)</f>
        <v>13204</v>
      </c>
      <c r="U5051" s="34">
        <f t="shared" si="78"/>
        <v>10</v>
      </c>
      <c r="V5051" s="13">
        <f>IF(OR(Table1[[#This Row],[7d_positivity_public]]=0,ISBLANK(Table1[[#This Row],[7d_positivity_public]])),"",(Table1[[#This Row],[7d_positivity_public]]-Table1[[#This Row],[7d_positivity_all]])/Table1[[#This Row],[7d_positivity_public]])</f>
        <v>0.2</v>
      </c>
      <c r="W5051">
        <v>4</v>
      </c>
    </row>
    <row r="5052" spans="1:23" x14ac:dyDescent="0.25">
      <c r="A5052" s="10">
        <v>44509</v>
      </c>
      <c r="B5052">
        <v>2316</v>
      </c>
      <c r="C5052" t="s">
        <v>154</v>
      </c>
      <c r="D5052">
        <v>23</v>
      </c>
      <c r="E5052">
        <v>27</v>
      </c>
      <c r="F5052">
        <v>-4</v>
      </c>
      <c r="G5052">
        <v>5</v>
      </c>
      <c r="H5052">
        <v>85</v>
      </c>
      <c r="J5052">
        <v>78</v>
      </c>
      <c r="K5052">
        <v>86</v>
      </c>
      <c r="L5052">
        <v>83</v>
      </c>
      <c r="M5052">
        <v>88</v>
      </c>
      <c r="N5052">
        <v>81</v>
      </c>
      <c r="O5052">
        <v>72</v>
      </c>
      <c r="P5052">
        <v>82</v>
      </c>
      <c r="Q5052">
        <v>77</v>
      </c>
      <c r="R5052">
        <v>86</v>
      </c>
      <c r="T5052" s="34">
        <f>_xlfn.XLOOKUP(B5052,Demog!$A$2:$A$219,Demog!$P$2:$P$219,,,2)</f>
        <v>12653</v>
      </c>
      <c r="U5052" s="34">
        <f t="shared" si="78"/>
        <v>20</v>
      </c>
      <c r="V5052" s="13">
        <f>IF(OR(Table1[[#This Row],[7d_positivity_public]]=0,ISBLANK(Table1[[#This Row],[7d_positivity_public]])),"",(Table1[[#This Row],[7d_positivity_public]]-Table1[[#This Row],[7d_positivity_all]])/Table1[[#This Row],[7d_positivity_public]])</f>
        <v>0.2</v>
      </c>
      <c r="W5052">
        <v>4</v>
      </c>
    </row>
    <row r="5053" spans="1:23" x14ac:dyDescent="0.25">
      <c r="A5053" s="10">
        <v>44509</v>
      </c>
      <c r="B5053">
        <v>2317</v>
      </c>
      <c r="C5053" t="s">
        <v>155</v>
      </c>
      <c r="D5053">
        <v>7</v>
      </c>
      <c r="E5053">
        <v>21</v>
      </c>
      <c r="F5053">
        <v>-14</v>
      </c>
      <c r="G5053">
        <v>4</v>
      </c>
      <c r="H5053">
        <v>84</v>
      </c>
      <c r="J5053">
        <v>69</v>
      </c>
      <c r="K5053">
        <v>85</v>
      </c>
      <c r="L5053">
        <v>81</v>
      </c>
      <c r="M5053">
        <v>88</v>
      </c>
      <c r="N5053">
        <v>80</v>
      </c>
      <c r="O5053">
        <v>63</v>
      </c>
      <c r="P5053">
        <v>81</v>
      </c>
      <c r="Q5053">
        <v>75</v>
      </c>
      <c r="R5053">
        <v>86</v>
      </c>
      <c r="T5053" s="34">
        <f>_xlfn.XLOOKUP(B5053,Demog!$A$2:$A$219,Demog!$P$2:$P$219,,,2)</f>
        <v>8789</v>
      </c>
      <c r="U5053" s="34">
        <f t="shared" si="78"/>
        <v>4</v>
      </c>
      <c r="V5053" s="13">
        <f>IF(OR(Table1[[#This Row],[7d_positivity_public]]=0,ISBLANK(Table1[[#This Row],[7d_positivity_public]])),"",(Table1[[#This Row],[7d_positivity_public]]-Table1[[#This Row],[7d_positivity_all]])/Table1[[#This Row],[7d_positivity_public]])</f>
        <v>0.5</v>
      </c>
      <c r="W5053">
        <v>2</v>
      </c>
    </row>
    <row r="5054" spans="1:23" x14ac:dyDescent="0.25">
      <c r="A5054" s="10">
        <v>44509</v>
      </c>
      <c r="B5054">
        <v>2321</v>
      </c>
      <c r="C5054" t="s">
        <v>156</v>
      </c>
      <c r="D5054">
        <v>3</v>
      </c>
      <c r="E5054">
        <v>4</v>
      </c>
      <c r="F5054">
        <v>-1</v>
      </c>
      <c r="G5054">
        <v>3</v>
      </c>
      <c r="H5054">
        <v>95</v>
      </c>
      <c r="J5054">
        <v>93</v>
      </c>
      <c r="K5054">
        <v>95</v>
      </c>
      <c r="L5054">
        <v>96</v>
      </c>
      <c r="M5054">
        <v>94</v>
      </c>
      <c r="N5054">
        <v>91</v>
      </c>
      <c r="O5054">
        <v>87</v>
      </c>
      <c r="P5054">
        <v>91</v>
      </c>
      <c r="Q5054">
        <v>91</v>
      </c>
      <c r="R5054">
        <v>92</v>
      </c>
      <c r="T5054" s="34">
        <f>_xlfn.XLOOKUP(B5054,Demog!$A$2:$A$219,Demog!$P$2:$P$219,,,2)</f>
        <v>56017</v>
      </c>
      <c r="U5054" s="34">
        <f t="shared" si="78"/>
        <v>12</v>
      </c>
      <c r="V5054" s="13">
        <f>IF(OR(Table1[[#This Row],[7d_positivity_public]]=0,ISBLANK(Table1[[#This Row],[7d_positivity_public]])),"",(Table1[[#This Row],[7d_positivity_public]]-Table1[[#This Row],[7d_positivity_all]])/Table1[[#This Row],[7d_positivity_public]])</f>
        <v>0.33333333333333331</v>
      </c>
      <c r="W5054">
        <v>2</v>
      </c>
    </row>
    <row r="5055" spans="1:23" x14ac:dyDescent="0.25">
      <c r="A5055" s="10">
        <v>44509</v>
      </c>
      <c r="B5055">
        <v>2322</v>
      </c>
      <c r="C5055" t="s">
        <v>157</v>
      </c>
      <c r="D5055">
        <v>3</v>
      </c>
      <c r="E5055">
        <v>4</v>
      </c>
      <c r="F5055">
        <v>-1</v>
      </c>
      <c r="G5055">
        <v>2</v>
      </c>
      <c r="H5055">
        <v>95</v>
      </c>
      <c r="J5055">
        <v>98</v>
      </c>
      <c r="K5055">
        <v>95</v>
      </c>
      <c r="L5055">
        <v>95</v>
      </c>
      <c r="M5055">
        <v>95</v>
      </c>
      <c r="N5055">
        <v>93</v>
      </c>
      <c r="O5055">
        <v>94</v>
      </c>
      <c r="P5055">
        <v>93</v>
      </c>
      <c r="Q5055">
        <v>91</v>
      </c>
      <c r="R5055">
        <v>94</v>
      </c>
      <c r="T5055" s="34">
        <f>_xlfn.XLOOKUP(B5055,Demog!$A$2:$A$219,Demog!$P$2:$P$219,,,2)</f>
        <v>24822</v>
      </c>
      <c r="U5055" s="34">
        <f t="shared" si="78"/>
        <v>5</v>
      </c>
      <c r="V5055" s="13">
        <f>IF(OR(Table1[[#This Row],[7d_positivity_public]]=0,ISBLANK(Table1[[#This Row],[7d_positivity_public]])),"",(Table1[[#This Row],[7d_positivity_public]]-Table1[[#This Row],[7d_positivity_all]])/Table1[[#This Row],[7d_positivity_public]])</f>
        <v>0</v>
      </c>
      <c r="W5055">
        <v>2</v>
      </c>
    </row>
    <row r="5056" spans="1:23" x14ac:dyDescent="0.25">
      <c r="A5056" s="10">
        <v>44509</v>
      </c>
      <c r="B5056">
        <v>2323</v>
      </c>
      <c r="C5056" t="s">
        <v>158</v>
      </c>
      <c r="D5056">
        <v>1</v>
      </c>
      <c r="E5056">
        <v>2</v>
      </c>
      <c r="F5056">
        <v>-1</v>
      </c>
      <c r="G5056">
        <v>1</v>
      </c>
      <c r="H5056">
        <v>93</v>
      </c>
      <c r="J5056">
        <v>93</v>
      </c>
      <c r="K5056">
        <v>93</v>
      </c>
      <c r="L5056">
        <v>91</v>
      </c>
      <c r="M5056">
        <v>95</v>
      </c>
      <c r="N5056">
        <v>91</v>
      </c>
      <c r="O5056">
        <v>88</v>
      </c>
      <c r="P5056">
        <v>91</v>
      </c>
      <c r="Q5056">
        <v>88</v>
      </c>
      <c r="R5056">
        <v>93</v>
      </c>
      <c r="T5056" s="34">
        <f>_xlfn.XLOOKUP(B5056,Demog!$A$2:$A$219,Demog!$P$2:$P$219,,,2)</f>
        <v>22225</v>
      </c>
      <c r="U5056" s="34">
        <f t="shared" si="78"/>
        <v>2</v>
      </c>
      <c r="V5056" s="13">
        <f>IF(OR(Table1[[#This Row],[7d_positivity_public]]=0,ISBLANK(Table1[[#This Row],[7d_positivity_public]])),"",(Table1[[#This Row],[7d_positivity_public]]-Table1[[#This Row],[7d_positivity_all]])/Table1[[#This Row],[7d_positivity_public]])</f>
        <v>0</v>
      </c>
      <c r="W5056">
        <v>1</v>
      </c>
    </row>
    <row r="5057" spans="1:23" x14ac:dyDescent="0.25">
      <c r="A5057" s="10">
        <v>44509</v>
      </c>
      <c r="B5057">
        <v>2331</v>
      </c>
      <c r="C5057" t="s">
        <v>159</v>
      </c>
      <c r="D5057">
        <v>10</v>
      </c>
      <c r="E5057">
        <v>10</v>
      </c>
      <c r="F5057">
        <v>0</v>
      </c>
      <c r="G5057">
        <v>6</v>
      </c>
      <c r="H5057">
        <v>97</v>
      </c>
      <c r="J5057">
        <v>89</v>
      </c>
      <c r="K5057">
        <v>97</v>
      </c>
      <c r="L5057">
        <v>99</v>
      </c>
      <c r="M5057">
        <v>94</v>
      </c>
      <c r="N5057">
        <v>91</v>
      </c>
      <c r="O5057">
        <v>80</v>
      </c>
      <c r="P5057">
        <v>92</v>
      </c>
      <c r="Q5057">
        <v>92</v>
      </c>
      <c r="R5057">
        <v>91</v>
      </c>
      <c r="T5057" s="34">
        <f>_xlfn.XLOOKUP(B5057,Demog!$A$2:$A$219,Demog!$P$2:$P$219,,,2)</f>
        <v>53402</v>
      </c>
      <c r="U5057" s="34">
        <f t="shared" si="78"/>
        <v>37</v>
      </c>
      <c r="V5057" s="13">
        <f>IF(OR(Table1[[#This Row],[7d_positivity_public]]=0,ISBLANK(Table1[[#This Row],[7d_positivity_public]])),"",(Table1[[#This Row],[7d_positivity_public]]-Table1[[#This Row],[7d_positivity_all]])/Table1[[#This Row],[7d_positivity_public]])</f>
        <v>0.16666666666666666</v>
      </c>
      <c r="W5057">
        <v>5</v>
      </c>
    </row>
    <row r="5058" spans="1:23" x14ac:dyDescent="0.25">
      <c r="A5058" s="10">
        <v>44509</v>
      </c>
      <c r="B5058">
        <v>2332</v>
      </c>
      <c r="C5058" t="s">
        <v>160</v>
      </c>
      <c r="D5058">
        <v>7</v>
      </c>
      <c r="E5058">
        <v>11</v>
      </c>
      <c r="F5058">
        <v>-4</v>
      </c>
      <c r="G5058">
        <v>5</v>
      </c>
      <c r="H5058">
        <v>94</v>
      </c>
      <c r="J5058">
        <v>82</v>
      </c>
      <c r="K5058">
        <v>94</v>
      </c>
      <c r="L5058">
        <v>97</v>
      </c>
      <c r="M5058">
        <v>90</v>
      </c>
      <c r="N5058">
        <v>87</v>
      </c>
      <c r="O5058">
        <v>74</v>
      </c>
      <c r="P5058">
        <v>88</v>
      </c>
      <c r="Q5058">
        <v>89</v>
      </c>
      <c r="R5058">
        <v>86</v>
      </c>
      <c r="T5058" s="34">
        <f>_xlfn.XLOOKUP(B5058,Demog!$A$2:$A$219,Demog!$P$2:$P$219,,,2)</f>
        <v>51161</v>
      </c>
      <c r="U5058" s="34">
        <f t="shared" ref="U5058:U5121" si="79">ROUND(T5058*D5058/100000*7,0)</f>
        <v>25</v>
      </c>
      <c r="V5058" s="13">
        <f>IF(OR(Table1[[#This Row],[7d_positivity_public]]=0,ISBLANK(Table1[[#This Row],[7d_positivity_public]])),"",(Table1[[#This Row],[7d_positivity_public]]-Table1[[#This Row],[7d_positivity_all]])/Table1[[#This Row],[7d_positivity_public]])</f>
        <v>0.4</v>
      </c>
      <c r="W5058">
        <v>3</v>
      </c>
    </row>
    <row r="5059" spans="1:23" x14ac:dyDescent="0.25">
      <c r="A5059" s="10">
        <v>44509</v>
      </c>
      <c r="B5059">
        <v>2333</v>
      </c>
      <c r="C5059" t="s">
        <v>161</v>
      </c>
      <c r="D5059">
        <v>8</v>
      </c>
      <c r="E5059">
        <v>11</v>
      </c>
      <c r="F5059">
        <v>-3</v>
      </c>
      <c r="G5059">
        <v>3</v>
      </c>
      <c r="H5059">
        <v>92</v>
      </c>
      <c r="J5059">
        <v>88</v>
      </c>
      <c r="K5059">
        <v>92</v>
      </c>
      <c r="L5059">
        <v>91</v>
      </c>
      <c r="M5059">
        <v>93</v>
      </c>
      <c r="N5059">
        <v>88</v>
      </c>
      <c r="O5059">
        <v>84</v>
      </c>
      <c r="P5059">
        <v>89</v>
      </c>
      <c r="Q5059">
        <v>87</v>
      </c>
      <c r="R5059">
        <v>91</v>
      </c>
      <c r="T5059" s="34">
        <f>_xlfn.XLOOKUP(B5059,Demog!$A$2:$A$219,Demog!$P$2:$P$219,,,2)</f>
        <v>69963</v>
      </c>
      <c r="U5059" s="34">
        <f t="shared" si="79"/>
        <v>39</v>
      </c>
      <c r="V5059" s="13">
        <f>IF(OR(Table1[[#This Row],[7d_positivity_public]]=0,ISBLANK(Table1[[#This Row],[7d_positivity_public]])),"",(Table1[[#This Row],[7d_positivity_public]]-Table1[[#This Row],[7d_positivity_all]])/Table1[[#This Row],[7d_positivity_public]])</f>
        <v>0</v>
      </c>
      <c r="W5059">
        <v>3</v>
      </c>
    </row>
    <row r="5060" spans="1:23" x14ac:dyDescent="0.25">
      <c r="A5060" s="10">
        <v>44509</v>
      </c>
      <c r="B5060">
        <v>2334</v>
      </c>
      <c r="C5060" t="s">
        <v>162</v>
      </c>
      <c r="D5060">
        <v>5</v>
      </c>
      <c r="E5060">
        <v>4</v>
      </c>
      <c r="F5060">
        <v>1</v>
      </c>
      <c r="G5060">
        <v>3</v>
      </c>
      <c r="H5060">
        <v>96</v>
      </c>
      <c r="J5060">
        <v>92</v>
      </c>
      <c r="K5060">
        <v>96</v>
      </c>
      <c r="L5060">
        <v>97</v>
      </c>
      <c r="M5060">
        <v>96</v>
      </c>
      <c r="N5060">
        <v>92</v>
      </c>
      <c r="O5060">
        <v>87</v>
      </c>
      <c r="P5060">
        <v>93</v>
      </c>
      <c r="Q5060">
        <v>92</v>
      </c>
      <c r="R5060">
        <v>94</v>
      </c>
      <c r="T5060" s="34">
        <f>_xlfn.XLOOKUP(B5060,Demog!$A$2:$A$219,Demog!$P$2:$P$219,,,2)</f>
        <v>45391</v>
      </c>
      <c r="U5060" s="34">
        <f t="shared" si="79"/>
        <v>16</v>
      </c>
      <c r="V5060" s="13">
        <f>IF(OR(Table1[[#This Row],[7d_positivity_public]]=0,ISBLANK(Table1[[#This Row],[7d_positivity_public]])),"",(Table1[[#This Row],[7d_positivity_public]]-Table1[[#This Row],[7d_positivity_all]])/Table1[[#This Row],[7d_positivity_public]])</f>
        <v>0.33333333333333331</v>
      </c>
      <c r="W5060">
        <v>2</v>
      </c>
    </row>
    <row r="5061" spans="1:23" x14ac:dyDescent="0.25">
      <c r="A5061" s="10">
        <v>44509</v>
      </c>
      <c r="B5061">
        <v>2335</v>
      </c>
      <c r="C5061" t="s">
        <v>163</v>
      </c>
      <c r="D5061">
        <v>3</v>
      </c>
      <c r="E5061">
        <v>8</v>
      </c>
      <c r="F5061">
        <v>-5</v>
      </c>
      <c r="G5061">
        <v>4</v>
      </c>
      <c r="H5061">
        <v>98</v>
      </c>
      <c r="J5061">
        <v>89</v>
      </c>
      <c r="K5061">
        <v>98</v>
      </c>
      <c r="L5061">
        <v>100</v>
      </c>
      <c r="M5061">
        <v>96</v>
      </c>
      <c r="N5061">
        <v>92</v>
      </c>
      <c r="O5061">
        <v>82</v>
      </c>
      <c r="P5061">
        <v>93</v>
      </c>
      <c r="Q5061">
        <v>93</v>
      </c>
      <c r="R5061">
        <v>93</v>
      </c>
      <c r="T5061" s="34">
        <f>_xlfn.XLOOKUP(B5061,Demog!$A$2:$A$219,Demog!$P$2:$P$219,,,2)</f>
        <v>62748</v>
      </c>
      <c r="U5061" s="34">
        <f t="shared" si="79"/>
        <v>13</v>
      </c>
      <c r="V5061" s="13">
        <f>IF(OR(Table1[[#This Row],[7d_positivity_public]]=0,ISBLANK(Table1[[#This Row],[7d_positivity_public]])),"",(Table1[[#This Row],[7d_positivity_public]]-Table1[[#This Row],[7d_positivity_all]])/Table1[[#This Row],[7d_positivity_public]])</f>
        <v>0.5</v>
      </c>
      <c r="W5061">
        <v>2</v>
      </c>
    </row>
    <row r="5062" spans="1:23" x14ac:dyDescent="0.25">
      <c r="A5062" s="10">
        <v>44509</v>
      </c>
      <c r="B5062">
        <v>2336</v>
      </c>
      <c r="C5062" t="s">
        <v>164</v>
      </c>
      <c r="D5062">
        <v>5</v>
      </c>
      <c r="E5062">
        <v>6</v>
      </c>
      <c r="F5062">
        <v>-1</v>
      </c>
      <c r="G5062">
        <v>3</v>
      </c>
      <c r="H5062">
        <v>94</v>
      </c>
      <c r="J5062">
        <v>90</v>
      </c>
      <c r="K5062">
        <v>95</v>
      </c>
      <c r="L5062">
        <v>95</v>
      </c>
      <c r="M5062">
        <v>94</v>
      </c>
      <c r="N5062">
        <v>90</v>
      </c>
      <c r="O5062">
        <v>84</v>
      </c>
      <c r="P5062">
        <v>91</v>
      </c>
      <c r="Q5062">
        <v>90</v>
      </c>
      <c r="R5062">
        <v>92</v>
      </c>
      <c r="T5062" s="34">
        <f>_xlfn.XLOOKUP(B5062,Demog!$A$2:$A$219,Demog!$P$2:$P$219,,,2)</f>
        <v>58701</v>
      </c>
      <c r="U5062" s="34">
        <f t="shared" si="79"/>
        <v>21</v>
      </c>
      <c r="V5062" s="13">
        <f>IF(OR(Table1[[#This Row],[7d_positivity_public]]=0,ISBLANK(Table1[[#This Row],[7d_positivity_public]])),"",(Table1[[#This Row],[7d_positivity_public]]-Table1[[#This Row],[7d_positivity_all]])/Table1[[#This Row],[7d_positivity_public]])</f>
        <v>0.33333333333333331</v>
      </c>
      <c r="W5062">
        <v>2</v>
      </c>
    </row>
    <row r="5063" spans="1:23" x14ac:dyDescent="0.25">
      <c r="A5063" s="10">
        <v>44509</v>
      </c>
      <c r="B5063">
        <v>2337</v>
      </c>
      <c r="C5063" t="s">
        <v>165</v>
      </c>
      <c r="D5063">
        <v>6</v>
      </c>
      <c r="E5063">
        <v>14</v>
      </c>
      <c r="F5063">
        <v>-8</v>
      </c>
      <c r="G5063">
        <v>5</v>
      </c>
      <c r="H5063">
        <v>90</v>
      </c>
      <c r="J5063">
        <v>87</v>
      </c>
      <c r="K5063">
        <v>90</v>
      </c>
      <c r="L5063">
        <v>90</v>
      </c>
      <c r="M5063">
        <v>90</v>
      </c>
      <c r="N5063">
        <v>85</v>
      </c>
      <c r="O5063">
        <v>79</v>
      </c>
      <c r="P5063">
        <v>86</v>
      </c>
      <c r="Q5063">
        <v>85</v>
      </c>
      <c r="R5063">
        <v>87</v>
      </c>
      <c r="T5063" s="34">
        <f>_xlfn.XLOOKUP(B5063,Demog!$A$2:$A$219,Demog!$P$2:$P$219,,,2)</f>
        <v>60538</v>
      </c>
      <c r="U5063" s="34">
        <f t="shared" si="79"/>
        <v>25</v>
      </c>
      <c r="V5063" s="13">
        <f>IF(OR(Table1[[#This Row],[7d_positivity_public]]=0,ISBLANK(Table1[[#This Row],[7d_positivity_public]])),"",(Table1[[#This Row],[7d_positivity_public]]-Table1[[#This Row],[7d_positivity_all]])/Table1[[#This Row],[7d_positivity_public]])</f>
        <v>0.4</v>
      </c>
      <c r="W5063">
        <v>3</v>
      </c>
    </row>
    <row r="5064" spans="1:23" x14ac:dyDescent="0.25">
      <c r="A5064" s="10">
        <v>44509</v>
      </c>
      <c r="B5064">
        <v>2338</v>
      </c>
      <c r="C5064" t="s">
        <v>166</v>
      </c>
      <c r="D5064">
        <v>5</v>
      </c>
      <c r="E5064">
        <v>8</v>
      </c>
      <c r="F5064">
        <v>-3</v>
      </c>
      <c r="G5064">
        <v>6</v>
      </c>
      <c r="H5064">
        <v>98</v>
      </c>
      <c r="J5064">
        <v>88</v>
      </c>
      <c r="K5064">
        <v>99</v>
      </c>
      <c r="L5064">
        <v>100</v>
      </c>
      <c r="M5064">
        <v>96</v>
      </c>
      <c r="N5064">
        <v>92</v>
      </c>
      <c r="O5064">
        <v>79</v>
      </c>
      <c r="P5064">
        <v>94</v>
      </c>
      <c r="Q5064">
        <v>94</v>
      </c>
      <c r="R5064">
        <v>93</v>
      </c>
      <c r="T5064" s="34">
        <f>_xlfn.XLOOKUP(B5064,Demog!$A$2:$A$219,Demog!$P$2:$P$219,,,2)</f>
        <v>41463</v>
      </c>
      <c r="U5064" s="34">
        <f t="shared" si="79"/>
        <v>15</v>
      </c>
      <c r="V5064" s="13">
        <f>IF(OR(Table1[[#This Row],[7d_positivity_public]]=0,ISBLANK(Table1[[#This Row],[7d_positivity_public]])),"",(Table1[[#This Row],[7d_positivity_public]]-Table1[[#This Row],[7d_positivity_all]])/Table1[[#This Row],[7d_positivity_public]])</f>
        <v>0.5</v>
      </c>
      <c r="W5064">
        <v>3</v>
      </c>
    </row>
    <row r="5065" spans="1:23" x14ac:dyDescent="0.25">
      <c r="A5065" s="10">
        <v>44509</v>
      </c>
      <c r="B5065">
        <v>2341</v>
      </c>
      <c r="C5065" t="s">
        <v>167</v>
      </c>
      <c r="D5065">
        <v>10</v>
      </c>
      <c r="E5065">
        <v>8</v>
      </c>
      <c r="F5065">
        <v>2</v>
      </c>
      <c r="G5065">
        <v>5</v>
      </c>
      <c r="H5065">
        <v>91</v>
      </c>
      <c r="J5065">
        <v>90</v>
      </c>
      <c r="K5065">
        <v>91</v>
      </c>
      <c r="L5065">
        <v>89</v>
      </c>
      <c r="M5065">
        <v>92</v>
      </c>
      <c r="N5065">
        <v>88</v>
      </c>
      <c r="O5065">
        <v>85</v>
      </c>
      <c r="P5065">
        <v>88</v>
      </c>
      <c r="Q5065">
        <v>85</v>
      </c>
      <c r="R5065">
        <v>90</v>
      </c>
      <c r="T5065" s="34">
        <f>_xlfn.XLOOKUP(B5065,Demog!$A$2:$A$219,Demog!$P$2:$P$219,,,2)</f>
        <v>74816</v>
      </c>
      <c r="U5065" s="34">
        <f t="shared" si="79"/>
        <v>52</v>
      </c>
      <c r="V5065" s="13">
        <f>IF(OR(Table1[[#This Row],[7d_positivity_public]]=0,ISBLANK(Table1[[#This Row],[7d_positivity_public]])),"",(Table1[[#This Row],[7d_positivity_public]]-Table1[[#This Row],[7d_positivity_all]])/Table1[[#This Row],[7d_positivity_public]])</f>
        <v>0.4</v>
      </c>
      <c r="W5065">
        <v>3</v>
      </c>
    </row>
    <row r="5066" spans="1:23" x14ac:dyDescent="0.25">
      <c r="A5066" s="10">
        <v>44509</v>
      </c>
      <c r="B5066">
        <v>2342</v>
      </c>
      <c r="C5066" t="s">
        <v>168</v>
      </c>
      <c r="D5066">
        <v>8</v>
      </c>
      <c r="E5066">
        <v>9</v>
      </c>
      <c r="F5066">
        <v>-1</v>
      </c>
      <c r="G5066">
        <v>6</v>
      </c>
      <c r="H5066">
        <v>88</v>
      </c>
      <c r="J5066">
        <v>83</v>
      </c>
      <c r="K5066">
        <v>88</v>
      </c>
      <c r="L5066">
        <v>84</v>
      </c>
      <c r="M5066">
        <v>91</v>
      </c>
      <c r="N5066">
        <v>85</v>
      </c>
      <c r="O5066">
        <v>77</v>
      </c>
      <c r="P5066">
        <v>85</v>
      </c>
      <c r="Q5066">
        <v>79</v>
      </c>
      <c r="R5066">
        <v>88</v>
      </c>
      <c r="T5066" s="34">
        <f>_xlfn.XLOOKUP(B5066,Demog!$A$2:$A$219,Demog!$P$2:$P$219,,,2)</f>
        <v>19952</v>
      </c>
      <c r="U5066" s="34">
        <f t="shared" si="79"/>
        <v>11</v>
      </c>
      <c r="V5066" s="13">
        <f>IF(OR(Table1[[#This Row],[7d_positivity_public]]=0,ISBLANK(Table1[[#This Row],[7d_positivity_public]])),"",(Table1[[#This Row],[7d_positivity_public]]-Table1[[#This Row],[7d_positivity_all]])/Table1[[#This Row],[7d_positivity_public]])</f>
        <v>0.33333333333333331</v>
      </c>
      <c r="W5066">
        <v>4</v>
      </c>
    </row>
    <row r="5067" spans="1:23" x14ac:dyDescent="0.25">
      <c r="A5067" s="10">
        <v>44509</v>
      </c>
      <c r="B5067">
        <v>3111</v>
      </c>
      <c r="C5067" t="s">
        <v>169</v>
      </c>
      <c r="D5067">
        <v>2</v>
      </c>
      <c r="E5067">
        <v>1</v>
      </c>
      <c r="F5067">
        <v>1</v>
      </c>
      <c r="G5067">
        <v>3</v>
      </c>
      <c r="H5067">
        <v>95</v>
      </c>
      <c r="J5067">
        <v>93</v>
      </c>
      <c r="K5067">
        <v>95</v>
      </c>
      <c r="L5067">
        <v>100</v>
      </c>
      <c r="M5067">
        <v>86</v>
      </c>
      <c r="N5067">
        <v>91</v>
      </c>
      <c r="O5067">
        <v>88</v>
      </c>
      <c r="P5067">
        <v>91</v>
      </c>
      <c r="Q5067">
        <v>98</v>
      </c>
      <c r="R5067">
        <v>84</v>
      </c>
      <c r="T5067" s="34">
        <f>_xlfn.XLOOKUP(B5067,Demog!$A$2:$A$219,Demog!$P$2:$P$219,,,2)</f>
        <v>54587</v>
      </c>
      <c r="U5067" s="34">
        <f t="shared" si="79"/>
        <v>8</v>
      </c>
      <c r="V5067" s="13">
        <f>IF(OR(Table1[[#This Row],[7d_positivity_public]]=0,ISBLANK(Table1[[#This Row],[7d_positivity_public]])),"",(Table1[[#This Row],[7d_positivity_public]]-Table1[[#This Row],[7d_positivity_all]])/Table1[[#This Row],[7d_positivity_public]])</f>
        <v>0.66666666666666663</v>
      </c>
      <c r="W5067">
        <v>1</v>
      </c>
    </row>
    <row r="5068" spans="1:23" x14ac:dyDescent="0.25">
      <c r="A5068" s="10">
        <v>44509</v>
      </c>
      <c r="B5068">
        <v>3112</v>
      </c>
      <c r="C5068" t="s">
        <v>170</v>
      </c>
      <c r="D5068">
        <v>1</v>
      </c>
      <c r="E5068">
        <v>1</v>
      </c>
      <c r="F5068">
        <v>0</v>
      </c>
      <c r="G5068">
        <v>2</v>
      </c>
      <c r="H5068">
        <v>87</v>
      </c>
      <c r="J5068">
        <v>92</v>
      </c>
      <c r="K5068">
        <v>86</v>
      </c>
      <c r="L5068">
        <v>87</v>
      </c>
      <c r="M5068">
        <v>86</v>
      </c>
      <c r="N5068">
        <v>84</v>
      </c>
      <c r="O5068">
        <v>87</v>
      </c>
      <c r="P5068">
        <v>84</v>
      </c>
      <c r="Q5068">
        <v>84</v>
      </c>
      <c r="R5068">
        <v>85</v>
      </c>
      <c r="T5068" s="34">
        <f>_xlfn.XLOOKUP(B5068,Demog!$A$2:$A$219,Demog!$P$2:$P$219,,,2)</f>
        <v>17729</v>
      </c>
      <c r="U5068" s="34">
        <f t="shared" si="79"/>
        <v>1</v>
      </c>
      <c r="V5068" s="13">
        <f>IF(OR(Table1[[#This Row],[7d_positivity_public]]=0,ISBLANK(Table1[[#This Row],[7d_positivity_public]])),"",(Table1[[#This Row],[7d_positivity_public]]-Table1[[#This Row],[7d_positivity_all]])/Table1[[#This Row],[7d_positivity_public]])</f>
        <v>0.5</v>
      </c>
      <c r="W5068">
        <v>1</v>
      </c>
    </row>
    <row r="5069" spans="1:23" x14ac:dyDescent="0.25">
      <c r="A5069" s="10">
        <v>44509</v>
      </c>
      <c r="B5069">
        <v>3113</v>
      </c>
      <c r="C5069" t="s">
        <v>171</v>
      </c>
      <c r="D5069">
        <v>2</v>
      </c>
      <c r="E5069">
        <v>2</v>
      </c>
      <c r="F5069">
        <v>0</v>
      </c>
      <c r="G5069">
        <v>3</v>
      </c>
      <c r="H5069">
        <v>87</v>
      </c>
      <c r="J5069">
        <v>88</v>
      </c>
      <c r="K5069">
        <v>87</v>
      </c>
      <c r="L5069">
        <v>88</v>
      </c>
      <c r="M5069">
        <v>86</v>
      </c>
      <c r="N5069">
        <v>84</v>
      </c>
      <c r="O5069">
        <v>84</v>
      </c>
      <c r="P5069">
        <v>84</v>
      </c>
      <c r="Q5069">
        <v>85</v>
      </c>
      <c r="R5069">
        <v>84</v>
      </c>
      <c r="T5069" s="34">
        <f>_xlfn.XLOOKUP(B5069,Demog!$A$2:$A$219,Demog!$P$2:$P$219,,,2)</f>
        <v>23478</v>
      </c>
      <c r="U5069" s="34">
        <f t="shared" si="79"/>
        <v>3</v>
      </c>
      <c r="V5069" s="13">
        <f>IF(OR(Table1[[#This Row],[7d_positivity_public]]=0,ISBLANK(Table1[[#This Row],[7d_positivity_public]])),"",(Table1[[#This Row],[7d_positivity_public]]-Table1[[#This Row],[7d_positivity_all]])/Table1[[#This Row],[7d_positivity_public]])</f>
        <v>0.66666666666666663</v>
      </c>
      <c r="W5069">
        <v>1</v>
      </c>
    </row>
    <row r="5070" spans="1:23" x14ac:dyDescent="0.25">
      <c r="A5070" s="10">
        <v>44509</v>
      </c>
      <c r="B5070">
        <v>3114</v>
      </c>
      <c r="C5070" t="s">
        <v>172</v>
      </c>
      <c r="D5070">
        <v>2</v>
      </c>
      <c r="E5070">
        <v>2</v>
      </c>
      <c r="F5070">
        <v>0</v>
      </c>
      <c r="G5070">
        <v>2</v>
      </c>
      <c r="H5070">
        <v>88</v>
      </c>
      <c r="J5070">
        <v>90</v>
      </c>
      <c r="K5070">
        <v>88</v>
      </c>
      <c r="L5070">
        <v>88</v>
      </c>
      <c r="M5070">
        <v>88</v>
      </c>
      <c r="N5070">
        <v>86</v>
      </c>
      <c r="O5070">
        <v>86</v>
      </c>
      <c r="P5070">
        <v>86</v>
      </c>
      <c r="Q5070">
        <v>85</v>
      </c>
      <c r="R5070">
        <v>86</v>
      </c>
      <c r="T5070" s="34">
        <f>_xlfn.XLOOKUP(B5070,Demog!$A$2:$A$219,Demog!$P$2:$P$219,,,2)</f>
        <v>32171</v>
      </c>
      <c r="U5070" s="34">
        <f t="shared" si="79"/>
        <v>5</v>
      </c>
      <c r="V5070" s="13">
        <f>IF(OR(Table1[[#This Row],[7d_positivity_public]]=0,ISBLANK(Table1[[#This Row],[7d_positivity_public]])),"",(Table1[[#This Row],[7d_positivity_public]]-Table1[[#This Row],[7d_positivity_all]])/Table1[[#This Row],[7d_positivity_public]])</f>
        <v>0.5</v>
      </c>
      <c r="W5070">
        <v>1</v>
      </c>
    </row>
    <row r="5071" spans="1:23" x14ac:dyDescent="0.25">
      <c r="A5071" s="10">
        <v>44509</v>
      </c>
      <c r="B5071">
        <v>3115</v>
      </c>
      <c r="C5071" t="s">
        <v>173</v>
      </c>
      <c r="D5071">
        <v>2</v>
      </c>
      <c r="E5071">
        <v>1</v>
      </c>
      <c r="F5071">
        <v>1</v>
      </c>
      <c r="G5071">
        <v>2</v>
      </c>
      <c r="H5071">
        <v>92</v>
      </c>
      <c r="J5071">
        <v>94</v>
      </c>
      <c r="K5071">
        <v>92</v>
      </c>
      <c r="L5071">
        <v>91</v>
      </c>
      <c r="M5071">
        <v>92</v>
      </c>
      <c r="N5071">
        <v>90</v>
      </c>
      <c r="O5071">
        <v>91</v>
      </c>
      <c r="P5071">
        <v>90</v>
      </c>
      <c r="Q5071">
        <v>89</v>
      </c>
      <c r="R5071">
        <v>91</v>
      </c>
      <c r="T5071" s="34">
        <f>_xlfn.XLOOKUP(B5071,Demog!$A$2:$A$219,Demog!$P$2:$P$219,,,2)</f>
        <v>24774</v>
      </c>
      <c r="U5071" s="34">
        <f t="shared" si="79"/>
        <v>3</v>
      </c>
      <c r="V5071" s="13">
        <f>IF(OR(Table1[[#This Row],[7d_positivity_public]]=0,ISBLANK(Table1[[#This Row],[7d_positivity_public]])),"",(Table1[[#This Row],[7d_positivity_public]]-Table1[[#This Row],[7d_positivity_all]])/Table1[[#This Row],[7d_positivity_public]])</f>
        <v>0.5</v>
      </c>
      <c r="W5071">
        <v>1</v>
      </c>
    </row>
    <row r="5072" spans="1:23" x14ac:dyDescent="0.25">
      <c r="A5072" s="10">
        <v>44509</v>
      </c>
      <c r="B5072">
        <v>3116</v>
      </c>
      <c r="C5072" t="s">
        <v>174</v>
      </c>
      <c r="D5072">
        <v>9</v>
      </c>
      <c r="E5072">
        <v>4</v>
      </c>
      <c r="F5072">
        <v>5</v>
      </c>
      <c r="G5072">
        <v>8</v>
      </c>
      <c r="H5072">
        <v>94</v>
      </c>
      <c r="J5072">
        <v>92</v>
      </c>
      <c r="K5072">
        <v>94</v>
      </c>
      <c r="L5072">
        <v>97</v>
      </c>
      <c r="M5072">
        <v>90</v>
      </c>
      <c r="N5072">
        <v>91</v>
      </c>
      <c r="O5072">
        <v>88</v>
      </c>
      <c r="P5072">
        <v>91</v>
      </c>
      <c r="Q5072">
        <v>93</v>
      </c>
      <c r="R5072">
        <v>88</v>
      </c>
      <c r="T5072" s="34">
        <f>_xlfn.XLOOKUP(B5072,Demog!$A$2:$A$219,Demog!$P$2:$P$219,,,2)</f>
        <v>24621</v>
      </c>
      <c r="U5072" s="34">
        <f t="shared" si="79"/>
        <v>16</v>
      </c>
      <c r="V5072" s="13">
        <f>IF(OR(Table1[[#This Row],[7d_positivity_public]]=0,ISBLANK(Table1[[#This Row],[7d_positivity_public]])),"",(Table1[[#This Row],[7d_positivity_public]]-Table1[[#This Row],[7d_positivity_all]])/Table1[[#This Row],[7d_positivity_public]])</f>
        <v>0.5</v>
      </c>
      <c r="W5072">
        <v>4</v>
      </c>
    </row>
    <row r="5073" spans="1:23" x14ac:dyDescent="0.25">
      <c r="A5073" s="10">
        <v>44509</v>
      </c>
      <c r="B5073">
        <v>3117</v>
      </c>
      <c r="C5073" t="s">
        <v>175</v>
      </c>
      <c r="D5073">
        <v>4</v>
      </c>
      <c r="E5073">
        <v>6</v>
      </c>
      <c r="F5073">
        <v>-2</v>
      </c>
      <c r="G5073">
        <v>3</v>
      </c>
      <c r="H5073">
        <v>92</v>
      </c>
      <c r="J5073">
        <v>88</v>
      </c>
      <c r="K5073">
        <v>92</v>
      </c>
      <c r="L5073">
        <v>93</v>
      </c>
      <c r="M5073">
        <v>91</v>
      </c>
      <c r="N5073">
        <v>89</v>
      </c>
      <c r="O5073">
        <v>85</v>
      </c>
      <c r="P5073">
        <v>90</v>
      </c>
      <c r="Q5073">
        <v>90</v>
      </c>
      <c r="R5073">
        <v>89</v>
      </c>
      <c r="T5073" s="34">
        <f>_xlfn.XLOOKUP(B5073,Demog!$A$2:$A$219,Demog!$P$2:$P$219,,,2)</f>
        <v>20949</v>
      </c>
      <c r="U5073" s="34">
        <f t="shared" si="79"/>
        <v>6</v>
      </c>
      <c r="V5073" s="13">
        <f>IF(OR(Table1[[#This Row],[7d_positivity_public]]=0,ISBLANK(Table1[[#This Row],[7d_positivity_public]])),"",(Table1[[#This Row],[7d_positivity_public]]-Table1[[#This Row],[7d_positivity_all]])/Table1[[#This Row],[7d_positivity_public]])</f>
        <v>0.33333333333333331</v>
      </c>
      <c r="W5073">
        <v>2</v>
      </c>
    </row>
    <row r="5074" spans="1:23" x14ac:dyDescent="0.25">
      <c r="A5074" s="10">
        <v>44509</v>
      </c>
      <c r="B5074">
        <v>3211</v>
      </c>
      <c r="C5074" t="s">
        <v>176</v>
      </c>
      <c r="D5074">
        <v>4</v>
      </c>
      <c r="E5074">
        <v>6</v>
      </c>
      <c r="F5074">
        <v>-2</v>
      </c>
      <c r="G5074">
        <v>3</v>
      </c>
      <c r="H5074">
        <v>99</v>
      </c>
      <c r="J5074">
        <v>88</v>
      </c>
      <c r="K5074">
        <v>99</v>
      </c>
      <c r="L5074">
        <v>100</v>
      </c>
      <c r="M5074">
        <v>88</v>
      </c>
      <c r="N5074">
        <v>93</v>
      </c>
      <c r="O5074">
        <v>79</v>
      </c>
      <c r="P5074">
        <v>93</v>
      </c>
      <c r="Q5074">
        <v>99</v>
      </c>
      <c r="R5074">
        <v>84</v>
      </c>
      <c r="T5074" s="34">
        <f>_xlfn.XLOOKUP(B5074,Demog!$A$2:$A$219,Demog!$P$2:$P$219,,,2)</f>
        <v>41934</v>
      </c>
      <c r="U5074" s="34">
        <f t="shared" si="79"/>
        <v>12</v>
      </c>
      <c r="V5074" s="13">
        <f>IF(OR(Table1[[#This Row],[7d_positivity_public]]=0,ISBLANK(Table1[[#This Row],[7d_positivity_public]])),"",(Table1[[#This Row],[7d_positivity_public]]-Table1[[#This Row],[7d_positivity_all]])/Table1[[#This Row],[7d_positivity_public]])</f>
        <v>0.66666666666666663</v>
      </c>
      <c r="W5074">
        <v>1</v>
      </c>
    </row>
    <row r="5075" spans="1:23" x14ac:dyDescent="0.25">
      <c r="A5075" s="10">
        <v>44509</v>
      </c>
      <c r="B5075">
        <v>3212</v>
      </c>
      <c r="C5075" t="s">
        <v>177</v>
      </c>
      <c r="D5075">
        <v>10</v>
      </c>
      <c r="E5075">
        <v>4</v>
      </c>
      <c r="F5075">
        <v>6</v>
      </c>
      <c r="G5075">
        <v>8</v>
      </c>
      <c r="H5075">
        <v>96</v>
      </c>
      <c r="J5075">
        <v>86</v>
      </c>
      <c r="K5075">
        <v>96</v>
      </c>
      <c r="L5075">
        <v>100</v>
      </c>
      <c r="M5075">
        <v>89</v>
      </c>
      <c r="N5075">
        <v>93</v>
      </c>
      <c r="O5075">
        <v>80</v>
      </c>
      <c r="P5075">
        <v>93</v>
      </c>
      <c r="Q5075">
        <v>97</v>
      </c>
      <c r="R5075">
        <v>86</v>
      </c>
      <c r="T5075" s="34">
        <f>_xlfn.XLOOKUP(B5075,Demog!$A$2:$A$219,Demog!$P$2:$P$219,,,2)</f>
        <v>47203</v>
      </c>
      <c r="U5075" s="34">
        <f t="shared" si="79"/>
        <v>33</v>
      </c>
      <c r="V5075" s="13">
        <f>IF(OR(Table1[[#This Row],[7d_positivity_public]]=0,ISBLANK(Table1[[#This Row],[7d_positivity_public]])),"",(Table1[[#This Row],[7d_positivity_public]]-Table1[[#This Row],[7d_positivity_all]])/Table1[[#This Row],[7d_positivity_public]])</f>
        <v>0.625</v>
      </c>
      <c r="W5075">
        <v>3</v>
      </c>
    </row>
    <row r="5076" spans="1:23" x14ac:dyDescent="0.25">
      <c r="A5076" s="10">
        <v>44509</v>
      </c>
      <c r="B5076">
        <v>3213</v>
      </c>
      <c r="C5076" t="s">
        <v>178</v>
      </c>
      <c r="D5076">
        <v>5</v>
      </c>
      <c r="E5076">
        <v>2</v>
      </c>
      <c r="F5076">
        <v>3</v>
      </c>
      <c r="G5076">
        <v>4</v>
      </c>
      <c r="H5076">
        <v>96</v>
      </c>
      <c r="J5076">
        <v>97</v>
      </c>
      <c r="K5076">
        <v>96</v>
      </c>
      <c r="L5076">
        <v>98</v>
      </c>
      <c r="M5076">
        <v>93</v>
      </c>
      <c r="N5076">
        <v>93</v>
      </c>
      <c r="O5076">
        <v>93</v>
      </c>
      <c r="P5076">
        <v>93</v>
      </c>
      <c r="Q5076">
        <v>95</v>
      </c>
      <c r="R5076">
        <v>91</v>
      </c>
      <c r="T5076" s="34">
        <f>_xlfn.XLOOKUP(B5076,Demog!$A$2:$A$219,Demog!$P$2:$P$219,,,2)</f>
        <v>32904</v>
      </c>
      <c r="U5076" s="34">
        <f t="shared" si="79"/>
        <v>12</v>
      </c>
      <c r="V5076" s="13">
        <f>IF(OR(Table1[[#This Row],[7d_positivity_public]]=0,ISBLANK(Table1[[#This Row],[7d_positivity_public]])),"",(Table1[[#This Row],[7d_positivity_public]]-Table1[[#This Row],[7d_positivity_all]])/Table1[[#This Row],[7d_positivity_public]])</f>
        <v>0.5</v>
      </c>
      <c r="W5076">
        <v>2</v>
      </c>
    </row>
    <row r="5077" spans="1:23" x14ac:dyDescent="0.25">
      <c r="A5077" s="10">
        <v>44509</v>
      </c>
      <c r="B5077">
        <v>3221</v>
      </c>
      <c r="C5077" t="s">
        <v>179</v>
      </c>
      <c r="D5077">
        <v>10</v>
      </c>
      <c r="E5077">
        <v>11</v>
      </c>
      <c r="F5077">
        <v>-1</v>
      </c>
      <c r="G5077">
        <v>7</v>
      </c>
      <c r="H5077">
        <v>84</v>
      </c>
      <c r="J5077">
        <v>80</v>
      </c>
      <c r="K5077">
        <v>84</v>
      </c>
      <c r="L5077">
        <v>86</v>
      </c>
      <c r="M5077">
        <v>82</v>
      </c>
      <c r="N5077">
        <v>77</v>
      </c>
      <c r="O5077">
        <v>70</v>
      </c>
      <c r="P5077">
        <v>77</v>
      </c>
      <c r="Q5077">
        <v>78</v>
      </c>
      <c r="R5077">
        <v>75</v>
      </c>
      <c r="T5077" s="34">
        <f>_xlfn.XLOOKUP(B5077,Demog!$A$2:$A$219,Demog!$P$2:$P$219,,,2)</f>
        <v>19960</v>
      </c>
      <c r="U5077" s="34">
        <f t="shared" si="79"/>
        <v>14</v>
      </c>
      <c r="V5077" s="13">
        <f>IF(OR(Table1[[#This Row],[7d_positivity_public]]=0,ISBLANK(Table1[[#This Row],[7d_positivity_public]])),"",(Table1[[#This Row],[7d_positivity_public]]-Table1[[#This Row],[7d_positivity_all]])/Table1[[#This Row],[7d_positivity_public]])</f>
        <v>0.42857142857142855</v>
      </c>
      <c r="W5077">
        <v>4</v>
      </c>
    </row>
    <row r="5078" spans="1:23" x14ac:dyDescent="0.25">
      <c r="A5078" s="10">
        <v>44509</v>
      </c>
      <c r="B5078">
        <v>3222</v>
      </c>
      <c r="C5078" t="s">
        <v>180</v>
      </c>
      <c r="D5078">
        <v>6</v>
      </c>
      <c r="E5078">
        <v>4</v>
      </c>
      <c r="F5078">
        <v>2</v>
      </c>
      <c r="G5078">
        <v>4</v>
      </c>
      <c r="H5078">
        <v>98</v>
      </c>
      <c r="J5078">
        <v>87</v>
      </c>
      <c r="K5078">
        <v>98</v>
      </c>
      <c r="L5078">
        <v>100</v>
      </c>
      <c r="M5078">
        <v>89</v>
      </c>
      <c r="N5078">
        <v>93</v>
      </c>
      <c r="O5078">
        <v>77</v>
      </c>
      <c r="P5078">
        <v>93</v>
      </c>
      <c r="Q5078">
        <v>97</v>
      </c>
      <c r="R5078">
        <v>86</v>
      </c>
      <c r="T5078" s="34">
        <f>_xlfn.XLOOKUP(B5078,Demog!$A$2:$A$219,Demog!$P$2:$P$219,,,2)</f>
        <v>12392</v>
      </c>
      <c r="U5078" s="34">
        <f t="shared" si="79"/>
        <v>5</v>
      </c>
      <c r="V5078" s="13">
        <f>IF(OR(Table1[[#This Row],[7d_positivity_public]]=0,ISBLANK(Table1[[#This Row],[7d_positivity_public]])),"",(Table1[[#This Row],[7d_positivity_public]]-Table1[[#This Row],[7d_positivity_all]])/Table1[[#This Row],[7d_positivity_public]])</f>
        <v>0.75</v>
      </c>
      <c r="W5078">
        <v>1</v>
      </c>
    </row>
    <row r="5079" spans="1:23" x14ac:dyDescent="0.25">
      <c r="A5079" s="10">
        <v>44509</v>
      </c>
      <c r="B5079">
        <v>3223</v>
      </c>
      <c r="C5079" t="s">
        <v>181</v>
      </c>
      <c r="D5079">
        <v>7</v>
      </c>
      <c r="E5079">
        <v>7</v>
      </c>
      <c r="F5079">
        <v>0</v>
      </c>
      <c r="G5079">
        <v>4</v>
      </c>
      <c r="H5079">
        <v>92</v>
      </c>
      <c r="J5079">
        <v>87</v>
      </c>
      <c r="K5079">
        <v>92</v>
      </c>
      <c r="L5079">
        <v>95</v>
      </c>
      <c r="M5079">
        <v>88</v>
      </c>
      <c r="N5079">
        <v>88</v>
      </c>
      <c r="O5079">
        <v>81</v>
      </c>
      <c r="P5079">
        <v>89</v>
      </c>
      <c r="Q5079">
        <v>91</v>
      </c>
      <c r="R5079">
        <v>86</v>
      </c>
      <c r="T5079" s="34">
        <f>_xlfn.XLOOKUP(B5079,Demog!$A$2:$A$219,Demog!$P$2:$P$219,,,2)</f>
        <v>29180</v>
      </c>
      <c r="U5079" s="34">
        <f t="shared" si="79"/>
        <v>14</v>
      </c>
      <c r="V5079" s="13">
        <f>IF(OR(Table1[[#This Row],[7d_positivity_public]]=0,ISBLANK(Table1[[#This Row],[7d_positivity_public]])),"",(Table1[[#This Row],[7d_positivity_public]]-Table1[[#This Row],[7d_positivity_all]])/Table1[[#This Row],[7d_positivity_public]])</f>
        <v>0.25</v>
      </c>
      <c r="W5079">
        <v>3</v>
      </c>
    </row>
    <row r="5080" spans="1:23" x14ac:dyDescent="0.25">
      <c r="A5080" s="10">
        <v>44509</v>
      </c>
      <c r="B5080">
        <v>3231</v>
      </c>
      <c r="C5080" t="s">
        <v>182</v>
      </c>
      <c r="D5080">
        <v>2</v>
      </c>
      <c r="E5080">
        <v>9</v>
      </c>
      <c r="F5080">
        <v>-7</v>
      </c>
      <c r="G5080">
        <v>3</v>
      </c>
      <c r="H5080">
        <v>97</v>
      </c>
      <c r="J5080">
        <v>93</v>
      </c>
      <c r="K5080">
        <v>97</v>
      </c>
      <c r="L5080">
        <v>100</v>
      </c>
      <c r="M5080">
        <v>92</v>
      </c>
      <c r="N5080">
        <v>93</v>
      </c>
      <c r="O5080">
        <v>87</v>
      </c>
      <c r="P5080">
        <v>94</v>
      </c>
      <c r="Q5080">
        <v>96</v>
      </c>
      <c r="R5080">
        <v>90</v>
      </c>
      <c r="T5080" s="34">
        <f>_xlfn.XLOOKUP(B5080,Demog!$A$2:$A$219,Demog!$P$2:$P$219,,,2)</f>
        <v>18027</v>
      </c>
      <c r="U5080" s="34">
        <f t="shared" si="79"/>
        <v>3</v>
      </c>
      <c r="V5080" s="13">
        <f>IF(OR(Table1[[#This Row],[7d_positivity_public]]=0,ISBLANK(Table1[[#This Row],[7d_positivity_public]])),"",(Table1[[#This Row],[7d_positivity_public]]-Table1[[#This Row],[7d_positivity_all]])/Table1[[#This Row],[7d_positivity_public]])</f>
        <v>0.66666666666666663</v>
      </c>
      <c r="W5080">
        <v>1</v>
      </c>
    </row>
    <row r="5081" spans="1:23" x14ac:dyDescent="0.25">
      <c r="A5081" s="10">
        <v>44509</v>
      </c>
      <c r="B5081">
        <v>3232</v>
      </c>
      <c r="C5081" t="s">
        <v>183</v>
      </c>
      <c r="D5081">
        <v>3</v>
      </c>
      <c r="E5081">
        <v>3</v>
      </c>
      <c r="F5081">
        <v>0</v>
      </c>
      <c r="G5081">
        <v>3</v>
      </c>
      <c r="H5081">
        <v>95</v>
      </c>
      <c r="J5081">
        <v>93</v>
      </c>
      <c r="K5081">
        <v>95</v>
      </c>
      <c r="L5081">
        <v>98</v>
      </c>
      <c r="M5081">
        <v>93</v>
      </c>
      <c r="N5081">
        <v>92</v>
      </c>
      <c r="O5081">
        <v>90</v>
      </c>
      <c r="P5081">
        <v>93</v>
      </c>
      <c r="Q5081">
        <v>94</v>
      </c>
      <c r="R5081">
        <v>91</v>
      </c>
      <c r="T5081" s="34">
        <f>_xlfn.XLOOKUP(B5081,Demog!$A$2:$A$219,Demog!$P$2:$P$219,,,2)</f>
        <v>34575</v>
      </c>
      <c r="U5081" s="34">
        <f t="shared" si="79"/>
        <v>7</v>
      </c>
      <c r="V5081" s="13">
        <f>IF(OR(Table1[[#This Row],[7d_positivity_public]]=0,ISBLANK(Table1[[#This Row],[7d_positivity_public]])),"",(Table1[[#This Row],[7d_positivity_public]]-Table1[[#This Row],[7d_positivity_all]])/Table1[[#This Row],[7d_positivity_public]])</f>
        <v>0.33333333333333331</v>
      </c>
      <c r="W5081">
        <v>2</v>
      </c>
    </row>
    <row r="5082" spans="1:23" x14ac:dyDescent="0.25">
      <c r="A5082" s="10">
        <v>44509</v>
      </c>
      <c r="B5082">
        <v>3233</v>
      </c>
      <c r="C5082" t="s">
        <v>184</v>
      </c>
      <c r="D5082">
        <v>4</v>
      </c>
      <c r="E5082">
        <v>4</v>
      </c>
      <c r="F5082">
        <v>0</v>
      </c>
      <c r="G5082">
        <v>3</v>
      </c>
      <c r="H5082">
        <v>98</v>
      </c>
      <c r="J5082">
        <v>95</v>
      </c>
      <c r="K5082">
        <v>99</v>
      </c>
      <c r="L5082">
        <v>100</v>
      </c>
      <c r="M5082">
        <v>93</v>
      </c>
      <c r="N5082">
        <v>95</v>
      </c>
      <c r="O5082">
        <v>91</v>
      </c>
      <c r="P5082">
        <v>96</v>
      </c>
      <c r="Q5082">
        <v>99</v>
      </c>
      <c r="R5082">
        <v>91</v>
      </c>
      <c r="T5082" s="34">
        <f>_xlfn.XLOOKUP(B5082,Demog!$A$2:$A$219,Demog!$P$2:$P$219,,,2)</f>
        <v>51292</v>
      </c>
      <c r="U5082" s="34">
        <f t="shared" si="79"/>
        <v>14</v>
      </c>
      <c r="V5082" s="13">
        <f>IF(OR(Table1[[#This Row],[7d_positivity_public]]=0,ISBLANK(Table1[[#This Row],[7d_positivity_public]])),"",(Table1[[#This Row],[7d_positivity_public]]-Table1[[#This Row],[7d_positivity_all]])/Table1[[#This Row],[7d_positivity_public]])</f>
        <v>0.33333333333333331</v>
      </c>
      <c r="W5082">
        <v>2</v>
      </c>
    </row>
    <row r="5083" spans="1:23" x14ac:dyDescent="0.25">
      <c r="A5083" s="10">
        <v>44509</v>
      </c>
      <c r="B5083">
        <v>3241</v>
      </c>
      <c r="C5083" t="s">
        <v>185</v>
      </c>
      <c r="D5083">
        <v>3</v>
      </c>
      <c r="E5083">
        <v>3</v>
      </c>
      <c r="F5083">
        <v>0</v>
      </c>
      <c r="G5083">
        <v>2</v>
      </c>
      <c r="H5083">
        <v>90</v>
      </c>
      <c r="J5083">
        <v>92</v>
      </c>
      <c r="K5083">
        <v>89</v>
      </c>
      <c r="L5083">
        <v>91</v>
      </c>
      <c r="M5083">
        <v>88</v>
      </c>
      <c r="N5083">
        <v>87</v>
      </c>
      <c r="O5083">
        <v>89</v>
      </c>
      <c r="P5083">
        <v>87</v>
      </c>
      <c r="Q5083">
        <v>88</v>
      </c>
      <c r="R5083">
        <v>86</v>
      </c>
      <c r="T5083" s="34">
        <f>_xlfn.XLOOKUP(B5083,Demog!$A$2:$A$219,Demog!$P$2:$P$219,,,2)</f>
        <v>37993</v>
      </c>
      <c r="U5083" s="34">
        <f t="shared" si="79"/>
        <v>8</v>
      </c>
      <c r="V5083" s="13">
        <f>IF(OR(Table1[[#This Row],[7d_positivity_public]]=0,ISBLANK(Table1[[#This Row],[7d_positivity_public]])),"",(Table1[[#This Row],[7d_positivity_public]]-Table1[[#This Row],[7d_positivity_all]])/Table1[[#This Row],[7d_positivity_public]])</f>
        <v>0.5</v>
      </c>
      <c r="W5083">
        <v>1</v>
      </c>
    </row>
    <row r="5084" spans="1:23" x14ac:dyDescent="0.25">
      <c r="A5084" s="10">
        <v>44509</v>
      </c>
      <c r="B5084">
        <v>3242</v>
      </c>
      <c r="C5084" t="s">
        <v>186</v>
      </c>
      <c r="D5084">
        <v>2</v>
      </c>
      <c r="E5084">
        <v>4</v>
      </c>
      <c r="F5084">
        <v>-2</v>
      </c>
      <c r="G5084">
        <v>2</v>
      </c>
      <c r="H5084">
        <v>93</v>
      </c>
      <c r="J5084">
        <v>95</v>
      </c>
      <c r="K5084">
        <v>93</v>
      </c>
      <c r="L5084">
        <v>95</v>
      </c>
      <c r="M5084">
        <v>92</v>
      </c>
      <c r="N5084">
        <v>91</v>
      </c>
      <c r="O5084">
        <v>92</v>
      </c>
      <c r="P5084">
        <v>91</v>
      </c>
      <c r="Q5084">
        <v>91</v>
      </c>
      <c r="R5084">
        <v>90</v>
      </c>
      <c r="T5084" s="34">
        <f>_xlfn.XLOOKUP(B5084,Demog!$A$2:$A$219,Demog!$P$2:$P$219,,,2)</f>
        <v>34483</v>
      </c>
      <c r="U5084" s="34">
        <f t="shared" si="79"/>
        <v>5</v>
      </c>
      <c r="V5084" s="13">
        <f>IF(OR(Table1[[#This Row],[7d_positivity_public]]=0,ISBLANK(Table1[[#This Row],[7d_positivity_public]])),"",(Table1[[#This Row],[7d_positivity_public]]-Table1[[#This Row],[7d_positivity_all]])/Table1[[#This Row],[7d_positivity_public]])</f>
        <v>0.5</v>
      </c>
      <c r="W5084">
        <v>1</v>
      </c>
    </row>
    <row r="5085" spans="1:23" x14ac:dyDescent="0.25">
      <c r="A5085" s="10">
        <v>44509</v>
      </c>
      <c r="B5085">
        <v>3243</v>
      </c>
      <c r="C5085" t="s">
        <v>187</v>
      </c>
      <c r="D5085">
        <v>1</v>
      </c>
      <c r="E5085">
        <v>2</v>
      </c>
      <c r="F5085">
        <v>-1</v>
      </c>
      <c r="G5085">
        <v>1</v>
      </c>
      <c r="H5085">
        <v>97</v>
      </c>
      <c r="J5085">
        <v>96</v>
      </c>
      <c r="K5085">
        <v>97</v>
      </c>
      <c r="L5085">
        <v>100</v>
      </c>
      <c r="M5085">
        <v>87</v>
      </c>
      <c r="N5085">
        <v>94</v>
      </c>
      <c r="O5085">
        <v>90</v>
      </c>
      <c r="P5085">
        <v>95</v>
      </c>
      <c r="Q5085">
        <v>98</v>
      </c>
      <c r="R5085">
        <v>84</v>
      </c>
      <c r="T5085" s="34">
        <f>_xlfn.XLOOKUP(B5085,Demog!$A$2:$A$219,Demog!$P$2:$P$219,,,2)</f>
        <v>15890</v>
      </c>
      <c r="U5085" s="34">
        <f t="shared" si="79"/>
        <v>1</v>
      </c>
      <c r="V5085" s="13">
        <f>IF(OR(Table1[[#This Row],[7d_positivity_public]]=0,ISBLANK(Table1[[#This Row],[7d_positivity_public]])),"",(Table1[[#This Row],[7d_positivity_public]]-Table1[[#This Row],[7d_positivity_all]])/Table1[[#This Row],[7d_positivity_public]])</f>
        <v>1</v>
      </c>
      <c r="W5085">
        <v>0</v>
      </c>
    </row>
    <row r="5086" spans="1:23" x14ac:dyDescent="0.25">
      <c r="A5086" s="10">
        <v>44509</v>
      </c>
      <c r="B5086">
        <v>3244</v>
      </c>
      <c r="C5086" t="s">
        <v>188</v>
      </c>
      <c r="D5086">
        <v>3</v>
      </c>
      <c r="E5086">
        <v>6</v>
      </c>
      <c r="F5086">
        <v>-3</v>
      </c>
      <c r="G5086">
        <v>3</v>
      </c>
      <c r="H5086">
        <v>97</v>
      </c>
      <c r="J5086">
        <v>94</v>
      </c>
      <c r="K5086">
        <v>97</v>
      </c>
      <c r="L5086">
        <v>100</v>
      </c>
      <c r="M5086">
        <v>92</v>
      </c>
      <c r="N5086">
        <v>94</v>
      </c>
      <c r="O5086">
        <v>91</v>
      </c>
      <c r="P5086">
        <v>94</v>
      </c>
      <c r="Q5086">
        <v>97</v>
      </c>
      <c r="R5086">
        <v>90</v>
      </c>
      <c r="T5086" s="34">
        <f>_xlfn.XLOOKUP(B5086,Demog!$A$2:$A$219,Demog!$P$2:$P$219,,,2)</f>
        <v>42812</v>
      </c>
      <c r="U5086" s="34">
        <f t="shared" si="79"/>
        <v>9</v>
      </c>
      <c r="V5086" s="13">
        <f>IF(OR(Table1[[#This Row],[7d_positivity_public]]=0,ISBLANK(Table1[[#This Row],[7d_positivity_public]])),"",(Table1[[#This Row],[7d_positivity_public]]-Table1[[#This Row],[7d_positivity_all]])/Table1[[#This Row],[7d_positivity_public]])</f>
        <v>0.66666666666666663</v>
      </c>
      <c r="W5086">
        <v>1</v>
      </c>
    </row>
    <row r="5087" spans="1:23" x14ac:dyDescent="0.25">
      <c r="A5087" s="10">
        <v>44509</v>
      </c>
      <c r="B5087">
        <v>3251</v>
      </c>
      <c r="C5087" t="s">
        <v>189</v>
      </c>
      <c r="D5087">
        <v>3</v>
      </c>
      <c r="E5087">
        <v>2</v>
      </c>
      <c r="F5087">
        <v>1</v>
      </c>
      <c r="G5087">
        <v>3</v>
      </c>
      <c r="H5087">
        <v>96</v>
      </c>
      <c r="J5087">
        <v>95</v>
      </c>
      <c r="K5087">
        <v>96</v>
      </c>
      <c r="L5087">
        <v>99</v>
      </c>
      <c r="M5087">
        <v>92</v>
      </c>
      <c r="N5087">
        <v>93</v>
      </c>
      <c r="O5087">
        <v>93</v>
      </c>
      <c r="P5087">
        <v>93</v>
      </c>
      <c r="Q5087">
        <v>96</v>
      </c>
      <c r="R5087">
        <v>90</v>
      </c>
      <c r="T5087" s="34">
        <f>_xlfn.XLOOKUP(B5087,Demog!$A$2:$A$219,Demog!$P$2:$P$219,,,2)</f>
        <v>31755</v>
      </c>
      <c r="U5087" s="34">
        <f t="shared" si="79"/>
        <v>7</v>
      </c>
      <c r="V5087" s="13">
        <f>IF(OR(Table1[[#This Row],[7d_positivity_public]]=0,ISBLANK(Table1[[#This Row],[7d_positivity_public]])),"",(Table1[[#This Row],[7d_positivity_public]]-Table1[[#This Row],[7d_positivity_all]])/Table1[[#This Row],[7d_positivity_public]])</f>
        <v>0.66666666666666663</v>
      </c>
      <c r="W5087">
        <v>1</v>
      </c>
    </row>
    <row r="5088" spans="1:23" x14ac:dyDescent="0.25">
      <c r="A5088" s="10">
        <v>44509</v>
      </c>
      <c r="B5088">
        <v>3252</v>
      </c>
      <c r="C5088" t="s">
        <v>190</v>
      </c>
      <c r="D5088">
        <v>4</v>
      </c>
      <c r="E5088">
        <v>6</v>
      </c>
      <c r="F5088">
        <v>-2</v>
      </c>
      <c r="G5088">
        <v>2</v>
      </c>
      <c r="H5088">
        <v>96</v>
      </c>
      <c r="J5088">
        <v>91</v>
      </c>
      <c r="K5088">
        <v>96</v>
      </c>
      <c r="L5088">
        <v>98</v>
      </c>
      <c r="M5088">
        <v>90</v>
      </c>
      <c r="N5088">
        <v>93</v>
      </c>
      <c r="O5088">
        <v>87</v>
      </c>
      <c r="P5088">
        <v>93</v>
      </c>
      <c r="Q5088">
        <v>95</v>
      </c>
      <c r="R5088">
        <v>88</v>
      </c>
      <c r="T5088" s="34">
        <f>_xlfn.XLOOKUP(B5088,Demog!$A$2:$A$219,Demog!$P$2:$P$219,,,2)</f>
        <v>32807</v>
      </c>
      <c r="U5088" s="34">
        <f t="shared" si="79"/>
        <v>9</v>
      </c>
      <c r="V5088" s="13">
        <f>IF(OR(Table1[[#This Row],[7d_positivity_public]]=0,ISBLANK(Table1[[#This Row],[7d_positivity_public]])),"",(Table1[[#This Row],[7d_positivity_public]]-Table1[[#This Row],[7d_positivity_all]])/Table1[[#This Row],[7d_positivity_public]])</f>
        <v>0.5</v>
      </c>
      <c r="W5088">
        <v>1</v>
      </c>
    </row>
    <row r="5089" spans="1:23" x14ac:dyDescent="0.25">
      <c r="A5089" s="10">
        <v>44509</v>
      </c>
      <c r="B5089">
        <v>3253</v>
      </c>
      <c r="C5089" t="s">
        <v>191</v>
      </c>
      <c r="D5089">
        <v>3</v>
      </c>
      <c r="E5089">
        <v>2</v>
      </c>
      <c r="F5089">
        <v>1</v>
      </c>
      <c r="G5089">
        <v>2</v>
      </c>
      <c r="H5089">
        <v>96</v>
      </c>
      <c r="J5089">
        <v>95</v>
      </c>
      <c r="K5089">
        <v>96</v>
      </c>
      <c r="L5089">
        <v>99</v>
      </c>
      <c r="M5089">
        <v>92</v>
      </c>
      <c r="N5089">
        <v>94</v>
      </c>
      <c r="O5089">
        <v>92</v>
      </c>
      <c r="P5089">
        <v>94</v>
      </c>
      <c r="Q5089">
        <v>96</v>
      </c>
      <c r="R5089">
        <v>90</v>
      </c>
      <c r="T5089" s="34">
        <f>_xlfn.XLOOKUP(B5089,Demog!$A$2:$A$219,Demog!$P$2:$P$219,,,2)</f>
        <v>31246</v>
      </c>
      <c r="U5089" s="34">
        <f t="shared" si="79"/>
        <v>7</v>
      </c>
      <c r="V5089" s="13">
        <f>IF(OR(Table1[[#This Row],[7d_positivity_public]]=0,ISBLANK(Table1[[#This Row],[7d_positivity_public]])),"",(Table1[[#This Row],[7d_positivity_public]]-Table1[[#This Row],[7d_positivity_all]])/Table1[[#This Row],[7d_positivity_public]])</f>
        <v>0.5</v>
      </c>
      <c r="W5089">
        <v>1</v>
      </c>
    </row>
    <row r="5090" spans="1:23" x14ac:dyDescent="0.25">
      <c r="A5090" s="10">
        <v>44509</v>
      </c>
      <c r="B5090">
        <v>3261</v>
      </c>
      <c r="C5090" t="s">
        <v>192</v>
      </c>
      <c r="D5090">
        <v>5</v>
      </c>
      <c r="E5090">
        <v>4</v>
      </c>
      <c r="F5090">
        <v>1</v>
      </c>
      <c r="G5090">
        <v>3</v>
      </c>
      <c r="H5090">
        <v>94</v>
      </c>
      <c r="J5090">
        <v>92</v>
      </c>
      <c r="K5090">
        <v>94</v>
      </c>
      <c r="L5090">
        <v>97</v>
      </c>
      <c r="M5090">
        <v>92</v>
      </c>
      <c r="N5090">
        <v>92</v>
      </c>
      <c r="O5090">
        <v>88</v>
      </c>
      <c r="P5090">
        <v>92</v>
      </c>
      <c r="Q5090">
        <v>94</v>
      </c>
      <c r="R5090">
        <v>90</v>
      </c>
      <c r="T5090" s="34">
        <f>_xlfn.XLOOKUP(B5090,Demog!$A$2:$A$219,Demog!$P$2:$P$219,,,2)</f>
        <v>29561</v>
      </c>
      <c r="U5090" s="34">
        <f t="shared" si="79"/>
        <v>10</v>
      </c>
      <c r="V5090" s="13">
        <f>IF(OR(Table1[[#This Row],[7d_positivity_public]]=0,ISBLANK(Table1[[#This Row],[7d_positivity_public]])),"",(Table1[[#This Row],[7d_positivity_public]]-Table1[[#This Row],[7d_positivity_all]])/Table1[[#This Row],[7d_positivity_public]])</f>
        <v>0.33333333333333331</v>
      </c>
      <c r="W5090">
        <v>2</v>
      </c>
    </row>
    <row r="5091" spans="1:23" x14ac:dyDescent="0.25">
      <c r="A5091" s="10">
        <v>44509</v>
      </c>
      <c r="B5091">
        <v>3262</v>
      </c>
      <c r="C5091" t="s">
        <v>193</v>
      </c>
      <c r="D5091">
        <v>1</v>
      </c>
      <c r="E5091">
        <v>1</v>
      </c>
      <c r="F5091">
        <v>0</v>
      </c>
      <c r="G5091">
        <v>1</v>
      </c>
      <c r="H5091">
        <v>92</v>
      </c>
      <c r="J5091">
        <v>93</v>
      </c>
      <c r="K5091">
        <v>92</v>
      </c>
      <c r="L5091">
        <v>97</v>
      </c>
      <c r="M5091">
        <v>86</v>
      </c>
      <c r="N5091">
        <v>89</v>
      </c>
      <c r="O5091">
        <v>89</v>
      </c>
      <c r="P5091">
        <v>89</v>
      </c>
      <c r="Q5091">
        <v>93</v>
      </c>
      <c r="R5091">
        <v>84</v>
      </c>
      <c r="T5091" s="34">
        <f>_xlfn.XLOOKUP(B5091,Demog!$A$2:$A$219,Demog!$P$2:$P$219,,,2)</f>
        <v>37453</v>
      </c>
      <c r="U5091" s="34">
        <f t="shared" si="79"/>
        <v>3</v>
      </c>
      <c r="V5091" s="13">
        <f>IF(OR(Table1[[#This Row],[7d_positivity_public]]=0,ISBLANK(Table1[[#This Row],[7d_positivity_public]])),"",(Table1[[#This Row],[7d_positivity_public]]-Table1[[#This Row],[7d_positivity_all]])/Table1[[#This Row],[7d_positivity_public]])</f>
        <v>0</v>
      </c>
      <c r="W5091">
        <v>1</v>
      </c>
    </row>
    <row r="5092" spans="1:23" x14ac:dyDescent="0.25">
      <c r="A5092" s="10">
        <v>44509</v>
      </c>
      <c r="B5092">
        <v>3263</v>
      </c>
      <c r="C5092" t="s">
        <v>194</v>
      </c>
      <c r="D5092">
        <v>9</v>
      </c>
      <c r="E5092">
        <v>5</v>
      </c>
      <c r="F5092">
        <v>4</v>
      </c>
      <c r="G5092">
        <v>9</v>
      </c>
      <c r="H5092">
        <v>98</v>
      </c>
      <c r="J5092">
        <v>93</v>
      </c>
      <c r="K5092">
        <v>99</v>
      </c>
      <c r="L5092">
        <v>100</v>
      </c>
      <c r="M5092">
        <v>93</v>
      </c>
      <c r="N5092">
        <v>95</v>
      </c>
      <c r="O5092">
        <v>88</v>
      </c>
      <c r="P5092">
        <v>95</v>
      </c>
      <c r="Q5092">
        <v>98</v>
      </c>
      <c r="R5092">
        <v>91</v>
      </c>
      <c r="T5092" s="34">
        <f>_xlfn.XLOOKUP(B5092,Demog!$A$2:$A$219,Demog!$P$2:$P$219,,,2)</f>
        <v>36496</v>
      </c>
      <c r="U5092" s="34">
        <f t="shared" si="79"/>
        <v>23</v>
      </c>
      <c r="V5092" s="13">
        <f>IF(OR(Table1[[#This Row],[7d_positivity_public]]=0,ISBLANK(Table1[[#This Row],[7d_positivity_public]])),"",(Table1[[#This Row],[7d_positivity_public]]-Table1[[#This Row],[7d_positivity_all]])/Table1[[#This Row],[7d_positivity_public]])</f>
        <v>0.55555555555555558</v>
      </c>
      <c r="W5092">
        <v>4</v>
      </c>
    </row>
    <row r="5093" spans="1:23" x14ac:dyDescent="0.25">
      <c r="A5093" s="10">
        <v>44509</v>
      </c>
      <c r="B5093">
        <v>3264</v>
      </c>
      <c r="C5093" t="s">
        <v>195</v>
      </c>
      <c r="D5093">
        <v>3</v>
      </c>
      <c r="E5093">
        <v>9</v>
      </c>
      <c r="F5093">
        <v>-6</v>
      </c>
      <c r="G5093">
        <v>4</v>
      </c>
      <c r="H5093">
        <v>95</v>
      </c>
      <c r="J5093">
        <v>94</v>
      </c>
      <c r="K5093">
        <v>95</v>
      </c>
      <c r="L5093">
        <v>98</v>
      </c>
      <c r="M5093">
        <v>92</v>
      </c>
      <c r="N5093">
        <v>92</v>
      </c>
      <c r="O5093">
        <v>89</v>
      </c>
      <c r="P5093">
        <v>92</v>
      </c>
      <c r="Q5093">
        <v>95</v>
      </c>
      <c r="R5093">
        <v>90</v>
      </c>
      <c r="T5093" s="34">
        <f>_xlfn.XLOOKUP(B5093,Demog!$A$2:$A$219,Demog!$P$2:$P$219,,,2)</f>
        <v>31065</v>
      </c>
      <c r="U5093" s="34">
        <f t="shared" si="79"/>
        <v>7</v>
      </c>
      <c r="V5093" s="13">
        <f>IF(OR(Table1[[#This Row],[7d_positivity_public]]=0,ISBLANK(Table1[[#This Row],[7d_positivity_public]])),"",(Table1[[#This Row],[7d_positivity_public]]-Table1[[#This Row],[7d_positivity_all]])/Table1[[#This Row],[7d_positivity_public]])</f>
        <v>0.25</v>
      </c>
      <c r="W5093">
        <v>3</v>
      </c>
    </row>
    <row r="5094" spans="1:23" x14ac:dyDescent="0.25">
      <c r="A5094" s="10">
        <v>44509</v>
      </c>
      <c r="B5094">
        <v>3311</v>
      </c>
      <c r="C5094" t="s">
        <v>196</v>
      </c>
      <c r="D5094">
        <v>3</v>
      </c>
      <c r="E5094">
        <v>2</v>
      </c>
      <c r="F5094">
        <v>1</v>
      </c>
      <c r="G5094">
        <v>2</v>
      </c>
      <c r="H5094">
        <v>94</v>
      </c>
      <c r="J5094">
        <v>93</v>
      </c>
      <c r="K5094">
        <v>94</v>
      </c>
      <c r="L5094">
        <v>95</v>
      </c>
      <c r="M5094">
        <v>92</v>
      </c>
      <c r="N5094">
        <v>91</v>
      </c>
      <c r="O5094">
        <v>89</v>
      </c>
      <c r="P5094">
        <v>91</v>
      </c>
      <c r="Q5094">
        <v>92</v>
      </c>
      <c r="R5094">
        <v>90</v>
      </c>
      <c r="T5094" s="34">
        <f>_xlfn.XLOOKUP(B5094,Demog!$A$2:$A$219,Demog!$P$2:$P$219,,,2)</f>
        <v>19230</v>
      </c>
      <c r="U5094" s="34">
        <f t="shared" si="79"/>
        <v>4</v>
      </c>
      <c r="V5094" s="13">
        <f>IF(OR(Table1[[#This Row],[7d_positivity_public]]=0,ISBLANK(Table1[[#This Row],[7d_positivity_public]])),"",(Table1[[#This Row],[7d_positivity_public]]-Table1[[#This Row],[7d_positivity_all]])/Table1[[#This Row],[7d_positivity_public]])</f>
        <v>0.5</v>
      </c>
      <c r="W5094">
        <v>1</v>
      </c>
    </row>
    <row r="5095" spans="1:23" x14ac:dyDescent="0.25">
      <c r="A5095" s="10">
        <v>44509</v>
      </c>
      <c r="B5095">
        <v>3312</v>
      </c>
      <c r="C5095" t="s">
        <v>197</v>
      </c>
      <c r="D5095">
        <v>4</v>
      </c>
      <c r="E5095">
        <v>3</v>
      </c>
      <c r="F5095">
        <v>1</v>
      </c>
      <c r="G5095">
        <v>3</v>
      </c>
      <c r="H5095">
        <v>94</v>
      </c>
      <c r="J5095">
        <v>100</v>
      </c>
      <c r="K5095">
        <v>94</v>
      </c>
      <c r="L5095">
        <v>96</v>
      </c>
      <c r="M5095">
        <v>91</v>
      </c>
      <c r="N5095">
        <v>91</v>
      </c>
      <c r="O5095">
        <v>93</v>
      </c>
      <c r="P5095">
        <v>91</v>
      </c>
      <c r="Q5095">
        <v>92</v>
      </c>
      <c r="R5095">
        <v>89</v>
      </c>
      <c r="T5095" s="34">
        <f>_xlfn.XLOOKUP(B5095,Demog!$A$2:$A$219,Demog!$P$2:$P$219,,,2)</f>
        <v>34244</v>
      </c>
      <c r="U5095" s="34">
        <f t="shared" si="79"/>
        <v>10</v>
      </c>
      <c r="V5095" s="13">
        <f>IF(OR(Table1[[#This Row],[7d_positivity_public]]=0,ISBLANK(Table1[[#This Row],[7d_positivity_public]])),"",(Table1[[#This Row],[7d_positivity_public]]-Table1[[#This Row],[7d_positivity_all]])/Table1[[#This Row],[7d_positivity_public]])</f>
        <v>0.66666666666666663</v>
      </c>
      <c r="W5095">
        <v>1</v>
      </c>
    </row>
    <row r="5096" spans="1:23" x14ac:dyDescent="0.25">
      <c r="A5096" s="10">
        <v>44509</v>
      </c>
      <c r="B5096">
        <v>3313</v>
      </c>
      <c r="C5096" t="s">
        <v>198</v>
      </c>
      <c r="D5096">
        <v>3</v>
      </c>
      <c r="E5096">
        <v>1</v>
      </c>
      <c r="F5096">
        <v>2</v>
      </c>
      <c r="G5096">
        <v>2</v>
      </c>
      <c r="H5096">
        <v>95</v>
      </c>
      <c r="J5096">
        <v>96</v>
      </c>
      <c r="K5096">
        <v>95</v>
      </c>
      <c r="L5096">
        <v>95</v>
      </c>
      <c r="M5096">
        <v>95</v>
      </c>
      <c r="N5096">
        <v>93</v>
      </c>
      <c r="O5096">
        <v>93</v>
      </c>
      <c r="P5096">
        <v>93</v>
      </c>
      <c r="Q5096">
        <v>92</v>
      </c>
      <c r="R5096">
        <v>93</v>
      </c>
      <c r="T5096" s="34">
        <f>_xlfn.XLOOKUP(B5096,Demog!$A$2:$A$219,Demog!$P$2:$P$219,,,2)</f>
        <v>29808</v>
      </c>
      <c r="U5096" s="34">
        <f t="shared" si="79"/>
        <v>6</v>
      </c>
      <c r="V5096" s="13">
        <f>IF(OR(Table1[[#This Row],[7d_positivity_public]]=0,ISBLANK(Table1[[#This Row],[7d_positivity_public]])),"",(Table1[[#This Row],[7d_positivity_public]]-Table1[[#This Row],[7d_positivity_all]])/Table1[[#This Row],[7d_positivity_public]])</f>
        <v>0.5</v>
      </c>
      <c r="W5096">
        <v>1</v>
      </c>
    </row>
    <row r="5097" spans="1:23" x14ac:dyDescent="0.25">
      <c r="A5097" s="10">
        <v>44509</v>
      </c>
      <c r="B5097">
        <v>3314</v>
      </c>
      <c r="C5097" t="s">
        <v>199</v>
      </c>
      <c r="D5097">
        <v>4</v>
      </c>
      <c r="E5097">
        <v>0</v>
      </c>
      <c r="F5097">
        <v>4</v>
      </c>
      <c r="G5097">
        <v>3</v>
      </c>
      <c r="H5097">
        <v>94</v>
      </c>
      <c r="J5097">
        <v>93</v>
      </c>
      <c r="K5097">
        <v>94</v>
      </c>
      <c r="L5097">
        <v>93</v>
      </c>
      <c r="M5097">
        <v>95</v>
      </c>
      <c r="N5097">
        <v>92</v>
      </c>
      <c r="O5097">
        <v>90</v>
      </c>
      <c r="P5097">
        <v>92</v>
      </c>
      <c r="Q5097">
        <v>90</v>
      </c>
      <c r="R5097">
        <v>93</v>
      </c>
      <c r="T5097" s="34">
        <f>_xlfn.XLOOKUP(B5097,Demog!$A$2:$A$219,Demog!$P$2:$P$219,,,2)</f>
        <v>29271</v>
      </c>
      <c r="U5097" s="34">
        <f t="shared" si="79"/>
        <v>8</v>
      </c>
      <c r="V5097" s="13">
        <f>IF(OR(Table1[[#This Row],[7d_positivity_public]]=0,ISBLANK(Table1[[#This Row],[7d_positivity_public]])),"",(Table1[[#This Row],[7d_positivity_public]]-Table1[[#This Row],[7d_positivity_all]])/Table1[[#This Row],[7d_positivity_public]])</f>
        <v>0.33333333333333331</v>
      </c>
      <c r="W5097">
        <v>2</v>
      </c>
    </row>
    <row r="5098" spans="1:23" x14ac:dyDescent="0.25">
      <c r="A5098" s="10">
        <v>44509</v>
      </c>
      <c r="B5098">
        <v>3315</v>
      </c>
      <c r="C5098" t="s">
        <v>200</v>
      </c>
      <c r="D5098">
        <v>5</v>
      </c>
      <c r="E5098">
        <v>5</v>
      </c>
      <c r="F5098">
        <v>0</v>
      </c>
      <c r="G5098">
        <v>3</v>
      </c>
      <c r="H5098">
        <v>96</v>
      </c>
      <c r="J5098">
        <v>96</v>
      </c>
      <c r="K5098">
        <v>96</v>
      </c>
      <c r="L5098">
        <v>97</v>
      </c>
      <c r="M5098">
        <v>94</v>
      </c>
      <c r="N5098">
        <v>93</v>
      </c>
      <c r="O5098">
        <v>93</v>
      </c>
      <c r="P5098">
        <v>93</v>
      </c>
      <c r="Q5098">
        <v>93</v>
      </c>
      <c r="R5098">
        <v>92</v>
      </c>
      <c r="T5098" s="34">
        <f>_xlfn.XLOOKUP(B5098,Demog!$A$2:$A$219,Demog!$P$2:$P$219,,,2)</f>
        <v>28839</v>
      </c>
      <c r="U5098" s="34">
        <f t="shared" si="79"/>
        <v>10</v>
      </c>
      <c r="V5098" s="13">
        <f>IF(OR(Table1[[#This Row],[7d_positivity_public]]=0,ISBLANK(Table1[[#This Row],[7d_positivity_public]])),"",(Table1[[#This Row],[7d_positivity_public]]-Table1[[#This Row],[7d_positivity_all]])/Table1[[#This Row],[7d_positivity_public]])</f>
        <v>0.66666666666666663</v>
      </c>
      <c r="W5098">
        <v>1</v>
      </c>
    </row>
    <row r="5099" spans="1:23" x14ac:dyDescent="0.25">
      <c r="A5099" s="10">
        <v>44509</v>
      </c>
      <c r="B5099">
        <v>3321</v>
      </c>
      <c r="C5099" t="s">
        <v>201</v>
      </c>
      <c r="D5099">
        <v>4</v>
      </c>
      <c r="E5099">
        <v>5</v>
      </c>
      <c r="F5099">
        <v>-1</v>
      </c>
      <c r="G5099">
        <v>3</v>
      </c>
      <c r="H5099">
        <v>92</v>
      </c>
      <c r="J5099">
        <v>94</v>
      </c>
      <c r="K5099">
        <v>92</v>
      </c>
      <c r="L5099">
        <v>92</v>
      </c>
      <c r="M5099">
        <v>92</v>
      </c>
      <c r="N5099">
        <v>89</v>
      </c>
      <c r="O5099">
        <v>89</v>
      </c>
      <c r="P5099">
        <v>89</v>
      </c>
      <c r="Q5099">
        <v>87</v>
      </c>
      <c r="R5099">
        <v>90</v>
      </c>
      <c r="T5099" s="34">
        <f>_xlfn.XLOOKUP(B5099,Demog!$A$2:$A$219,Demog!$P$2:$P$219,,,2)</f>
        <v>19412</v>
      </c>
      <c r="U5099" s="34">
        <f t="shared" si="79"/>
        <v>5</v>
      </c>
      <c r="V5099" s="13">
        <f>IF(OR(Table1[[#This Row],[7d_positivity_public]]=0,ISBLANK(Table1[[#This Row],[7d_positivity_public]])),"",(Table1[[#This Row],[7d_positivity_public]]-Table1[[#This Row],[7d_positivity_all]])/Table1[[#This Row],[7d_positivity_public]])</f>
        <v>0.66666666666666663</v>
      </c>
      <c r="W5099">
        <v>1</v>
      </c>
    </row>
    <row r="5100" spans="1:23" x14ac:dyDescent="0.25">
      <c r="A5100" s="10">
        <v>44509</v>
      </c>
      <c r="B5100">
        <v>3322</v>
      </c>
      <c r="C5100" t="s">
        <v>202</v>
      </c>
      <c r="D5100">
        <v>6</v>
      </c>
      <c r="E5100">
        <v>3</v>
      </c>
      <c r="F5100">
        <v>3</v>
      </c>
      <c r="G5100">
        <v>5</v>
      </c>
      <c r="H5100">
        <v>89</v>
      </c>
      <c r="J5100">
        <v>92</v>
      </c>
      <c r="K5100">
        <v>89</v>
      </c>
      <c r="L5100">
        <v>87</v>
      </c>
      <c r="M5100">
        <v>91</v>
      </c>
      <c r="N5100">
        <v>87</v>
      </c>
      <c r="O5100">
        <v>89</v>
      </c>
      <c r="P5100">
        <v>86</v>
      </c>
      <c r="Q5100">
        <v>83</v>
      </c>
      <c r="R5100">
        <v>89</v>
      </c>
      <c r="T5100" s="34">
        <f>_xlfn.XLOOKUP(B5100,Demog!$A$2:$A$219,Demog!$P$2:$P$219,,,2)</f>
        <v>25992</v>
      </c>
      <c r="U5100" s="34">
        <f t="shared" si="79"/>
        <v>11</v>
      </c>
      <c r="V5100" s="13">
        <f>IF(OR(Table1[[#This Row],[7d_positivity_public]]=0,ISBLANK(Table1[[#This Row],[7d_positivity_public]])),"",(Table1[[#This Row],[7d_positivity_public]]-Table1[[#This Row],[7d_positivity_all]])/Table1[[#This Row],[7d_positivity_public]])</f>
        <v>0.6</v>
      </c>
      <c r="W5100">
        <v>2</v>
      </c>
    </row>
    <row r="5101" spans="1:23" x14ac:dyDescent="0.25">
      <c r="A5101" s="10">
        <v>44509</v>
      </c>
      <c r="B5101">
        <v>3323</v>
      </c>
      <c r="C5101" t="s">
        <v>203</v>
      </c>
      <c r="D5101">
        <v>5</v>
      </c>
      <c r="E5101">
        <v>0</v>
      </c>
      <c r="F5101">
        <v>5</v>
      </c>
      <c r="G5101">
        <v>5</v>
      </c>
      <c r="H5101">
        <v>90</v>
      </c>
      <c r="J5101">
        <v>86</v>
      </c>
      <c r="K5101">
        <v>91</v>
      </c>
      <c r="L5101">
        <v>89</v>
      </c>
      <c r="M5101">
        <v>92</v>
      </c>
      <c r="N5101">
        <v>88</v>
      </c>
      <c r="O5101">
        <v>82</v>
      </c>
      <c r="P5101">
        <v>88</v>
      </c>
      <c r="Q5101">
        <v>85</v>
      </c>
      <c r="R5101">
        <v>90</v>
      </c>
      <c r="T5101" s="34">
        <f>_xlfn.XLOOKUP(B5101,Demog!$A$2:$A$219,Demog!$P$2:$P$219,,,2)</f>
        <v>5086</v>
      </c>
      <c r="U5101" s="34">
        <f t="shared" si="79"/>
        <v>2</v>
      </c>
      <c r="V5101" s="13">
        <f>IF(OR(Table1[[#This Row],[7d_positivity_public]]=0,ISBLANK(Table1[[#This Row],[7d_positivity_public]])),"",(Table1[[#This Row],[7d_positivity_public]]-Table1[[#This Row],[7d_positivity_all]])/Table1[[#This Row],[7d_positivity_public]])</f>
        <v>0.6</v>
      </c>
      <c r="W5101">
        <v>2</v>
      </c>
    </row>
    <row r="5102" spans="1:23" x14ac:dyDescent="0.25">
      <c r="A5102" s="10">
        <v>44509</v>
      </c>
      <c r="B5102">
        <v>4111</v>
      </c>
      <c r="C5102" t="s">
        <v>204</v>
      </c>
      <c r="D5102">
        <v>4</v>
      </c>
      <c r="E5102">
        <v>2</v>
      </c>
      <c r="F5102">
        <v>2</v>
      </c>
      <c r="G5102">
        <v>4</v>
      </c>
      <c r="H5102">
        <v>95</v>
      </c>
      <c r="J5102">
        <v>92</v>
      </c>
      <c r="K5102">
        <v>95</v>
      </c>
      <c r="L5102">
        <v>97</v>
      </c>
      <c r="M5102">
        <v>93</v>
      </c>
      <c r="N5102">
        <v>90</v>
      </c>
      <c r="O5102">
        <v>84</v>
      </c>
      <c r="P5102">
        <v>90</v>
      </c>
      <c r="Q5102">
        <v>91</v>
      </c>
      <c r="R5102">
        <v>89</v>
      </c>
      <c r="T5102" s="34">
        <f>_xlfn.XLOOKUP(B5102,Demog!$A$2:$A$219,Demog!$P$2:$P$219,,,2)</f>
        <v>31290</v>
      </c>
      <c r="U5102" s="34">
        <f t="shared" si="79"/>
        <v>9</v>
      </c>
      <c r="V5102" s="13">
        <f>IF(OR(Table1[[#This Row],[7d_positivity_public]]=0,ISBLANK(Table1[[#This Row],[7d_positivity_public]])),"",(Table1[[#This Row],[7d_positivity_public]]-Table1[[#This Row],[7d_positivity_all]])/Table1[[#This Row],[7d_positivity_public]])</f>
        <v>0.5</v>
      </c>
      <c r="W5102">
        <v>2</v>
      </c>
    </row>
    <row r="5103" spans="1:23" x14ac:dyDescent="0.25">
      <c r="A5103" s="10">
        <v>44509</v>
      </c>
      <c r="B5103">
        <v>4112</v>
      </c>
      <c r="C5103" t="s">
        <v>205</v>
      </c>
      <c r="D5103">
        <v>4</v>
      </c>
      <c r="E5103">
        <v>4</v>
      </c>
      <c r="F5103">
        <v>0</v>
      </c>
      <c r="G5103">
        <v>4</v>
      </c>
      <c r="H5103">
        <v>95</v>
      </c>
      <c r="J5103">
        <v>93</v>
      </c>
      <c r="K5103">
        <v>96</v>
      </c>
      <c r="L5103">
        <v>97</v>
      </c>
      <c r="M5103">
        <v>95</v>
      </c>
      <c r="N5103">
        <v>92</v>
      </c>
      <c r="O5103">
        <v>88</v>
      </c>
      <c r="P5103">
        <v>93</v>
      </c>
      <c r="Q5103">
        <v>92</v>
      </c>
      <c r="R5103">
        <v>93</v>
      </c>
      <c r="T5103" s="34">
        <f>_xlfn.XLOOKUP(B5103,Demog!$A$2:$A$219,Demog!$P$2:$P$219,,,2)</f>
        <v>32057</v>
      </c>
      <c r="U5103" s="34">
        <f t="shared" si="79"/>
        <v>9</v>
      </c>
      <c r="V5103" s="13">
        <f>IF(OR(Table1[[#This Row],[7d_positivity_public]]=0,ISBLANK(Table1[[#This Row],[7d_positivity_public]])),"",(Table1[[#This Row],[7d_positivity_public]]-Table1[[#This Row],[7d_positivity_all]])/Table1[[#This Row],[7d_positivity_public]])</f>
        <v>0.5</v>
      </c>
      <c r="W5103">
        <v>2</v>
      </c>
    </row>
    <row r="5104" spans="1:23" x14ac:dyDescent="0.25">
      <c r="A5104" s="10">
        <v>44509</v>
      </c>
      <c r="B5104">
        <v>4113</v>
      </c>
      <c r="C5104" t="s">
        <v>206</v>
      </c>
      <c r="D5104">
        <v>6</v>
      </c>
      <c r="E5104">
        <v>1</v>
      </c>
      <c r="F5104">
        <v>5</v>
      </c>
      <c r="G5104">
        <v>5</v>
      </c>
      <c r="H5104">
        <v>95</v>
      </c>
      <c r="J5104">
        <v>91</v>
      </c>
      <c r="K5104">
        <v>96</v>
      </c>
      <c r="L5104">
        <v>97</v>
      </c>
      <c r="M5104">
        <v>93</v>
      </c>
      <c r="N5104">
        <v>92</v>
      </c>
      <c r="O5104">
        <v>85</v>
      </c>
      <c r="P5104">
        <v>92</v>
      </c>
      <c r="Q5104">
        <v>93</v>
      </c>
      <c r="R5104">
        <v>91</v>
      </c>
      <c r="T5104" s="34">
        <f>_xlfn.XLOOKUP(B5104,Demog!$A$2:$A$219,Demog!$P$2:$P$219,,,2)</f>
        <v>22445</v>
      </c>
      <c r="U5104" s="34">
        <f t="shared" si="79"/>
        <v>9</v>
      </c>
      <c r="V5104" s="13">
        <f>IF(OR(Table1[[#This Row],[7d_positivity_public]]=0,ISBLANK(Table1[[#This Row],[7d_positivity_public]])),"",(Table1[[#This Row],[7d_positivity_public]]-Table1[[#This Row],[7d_positivity_all]])/Table1[[#This Row],[7d_positivity_public]])</f>
        <v>0.2</v>
      </c>
      <c r="W5104">
        <v>4</v>
      </c>
    </row>
    <row r="5105" spans="1:23" x14ac:dyDescent="0.25">
      <c r="A5105" s="10">
        <v>44509</v>
      </c>
      <c r="B5105">
        <v>4114</v>
      </c>
      <c r="C5105" t="s">
        <v>207</v>
      </c>
      <c r="D5105">
        <v>7</v>
      </c>
      <c r="E5105">
        <v>2</v>
      </c>
      <c r="F5105">
        <v>5</v>
      </c>
      <c r="G5105">
        <v>5</v>
      </c>
      <c r="H5105">
        <v>97</v>
      </c>
      <c r="J5105">
        <v>100</v>
      </c>
      <c r="K5105">
        <v>97</v>
      </c>
      <c r="L5105">
        <v>97</v>
      </c>
      <c r="M5105">
        <v>97</v>
      </c>
      <c r="N5105">
        <v>95</v>
      </c>
      <c r="O5105">
        <v>97</v>
      </c>
      <c r="P5105">
        <v>94</v>
      </c>
      <c r="Q5105">
        <v>92</v>
      </c>
      <c r="R5105">
        <v>95</v>
      </c>
      <c r="T5105" s="34">
        <f>_xlfn.XLOOKUP(B5105,Demog!$A$2:$A$219,Demog!$P$2:$P$219,,,2)</f>
        <v>18094</v>
      </c>
      <c r="U5105" s="34">
        <f t="shared" si="79"/>
        <v>9</v>
      </c>
      <c r="V5105" s="13">
        <f>IF(OR(Table1[[#This Row],[7d_positivity_public]]=0,ISBLANK(Table1[[#This Row],[7d_positivity_public]])),"",(Table1[[#This Row],[7d_positivity_public]]-Table1[[#This Row],[7d_positivity_all]])/Table1[[#This Row],[7d_positivity_public]])</f>
        <v>0.2</v>
      </c>
      <c r="W5105">
        <v>4</v>
      </c>
    </row>
    <row r="5106" spans="1:23" x14ac:dyDescent="0.25">
      <c r="A5106" s="10">
        <v>44509</v>
      </c>
      <c r="B5106">
        <v>4115</v>
      </c>
      <c r="C5106" t="s">
        <v>208</v>
      </c>
      <c r="D5106">
        <v>2</v>
      </c>
      <c r="E5106">
        <v>1</v>
      </c>
      <c r="F5106">
        <v>1</v>
      </c>
      <c r="G5106">
        <v>3</v>
      </c>
      <c r="H5106">
        <v>99</v>
      </c>
      <c r="J5106">
        <v>100</v>
      </c>
      <c r="K5106">
        <v>99</v>
      </c>
      <c r="L5106">
        <v>100</v>
      </c>
      <c r="M5106">
        <v>96</v>
      </c>
      <c r="N5106">
        <v>96</v>
      </c>
      <c r="O5106">
        <v>96</v>
      </c>
      <c r="P5106">
        <v>96</v>
      </c>
      <c r="Q5106">
        <v>97</v>
      </c>
      <c r="R5106">
        <v>94</v>
      </c>
      <c r="T5106" s="34">
        <f>_xlfn.XLOOKUP(B5106,Demog!$A$2:$A$219,Demog!$P$2:$P$219,,,2)</f>
        <v>38257</v>
      </c>
      <c r="U5106" s="34">
        <f t="shared" si="79"/>
        <v>5</v>
      </c>
      <c r="V5106" s="13">
        <f>IF(OR(Table1[[#This Row],[7d_positivity_public]]=0,ISBLANK(Table1[[#This Row],[7d_positivity_public]])),"",(Table1[[#This Row],[7d_positivity_public]]-Table1[[#This Row],[7d_positivity_all]])/Table1[[#This Row],[7d_positivity_public]])</f>
        <v>0.33333333333333331</v>
      </c>
      <c r="W5106">
        <v>2</v>
      </c>
    </row>
    <row r="5107" spans="1:23" x14ac:dyDescent="0.25">
      <c r="A5107" s="10">
        <v>44509</v>
      </c>
      <c r="B5107">
        <v>4116</v>
      </c>
      <c r="C5107" t="s">
        <v>209</v>
      </c>
      <c r="D5107">
        <v>3</v>
      </c>
      <c r="E5107">
        <v>2</v>
      </c>
      <c r="F5107">
        <v>1</v>
      </c>
      <c r="G5107">
        <v>3</v>
      </c>
      <c r="H5107">
        <v>96</v>
      </c>
      <c r="J5107">
        <v>98</v>
      </c>
      <c r="K5107">
        <v>96</v>
      </c>
      <c r="L5107">
        <v>97</v>
      </c>
      <c r="M5107">
        <v>94</v>
      </c>
      <c r="N5107">
        <v>93</v>
      </c>
      <c r="O5107">
        <v>93</v>
      </c>
      <c r="P5107">
        <v>93</v>
      </c>
      <c r="Q5107">
        <v>93</v>
      </c>
      <c r="R5107">
        <v>92</v>
      </c>
      <c r="T5107" s="34">
        <f>_xlfn.XLOOKUP(B5107,Demog!$A$2:$A$219,Demog!$P$2:$P$219,,,2)</f>
        <v>24167</v>
      </c>
      <c r="U5107" s="34">
        <f t="shared" si="79"/>
        <v>5</v>
      </c>
      <c r="V5107" s="13">
        <f>IF(OR(Table1[[#This Row],[7d_positivity_public]]=0,ISBLANK(Table1[[#This Row],[7d_positivity_public]])),"",(Table1[[#This Row],[7d_positivity_public]]-Table1[[#This Row],[7d_positivity_all]])/Table1[[#This Row],[7d_positivity_public]])</f>
        <v>0.33333333333333331</v>
      </c>
      <c r="W5107">
        <v>2</v>
      </c>
    </row>
    <row r="5108" spans="1:23" x14ac:dyDescent="0.25">
      <c r="A5108" s="10">
        <v>44509</v>
      </c>
      <c r="B5108">
        <v>4117</v>
      </c>
      <c r="C5108" t="s">
        <v>210</v>
      </c>
      <c r="D5108">
        <v>5</v>
      </c>
      <c r="E5108">
        <v>6</v>
      </c>
      <c r="F5108">
        <v>-1</v>
      </c>
      <c r="G5108">
        <v>4</v>
      </c>
      <c r="H5108">
        <v>95</v>
      </c>
      <c r="J5108">
        <v>92</v>
      </c>
      <c r="K5108">
        <v>95</v>
      </c>
      <c r="L5108">
        <v>95</v>
      </c>
      <c r="M5108">
        <v>94</v>
      </c>
      <c r="N5108">
        <v>91</v>
      </c>
      <c r="O5108">
        <v>88</v>
      </c>
      <c r="P5108">
        <v>91</v>
      </c>
      <c r="Q5108">
        <v>90</v>
      </c>
      <c r="R5108">
        <v>92</v>
      </c>
      <c r="T5108" s="34">
        <f>_xlfn.XLOOKUP(B5108,Demog!$A$2:$A$219,Demog!$P$2:$P$219,,,2)</f>
        <v>29704</v>
      </c>
      <c r="U5108" s="34">
        <f t="shared" si="79"/>
        <v>10</v>
      </c>
      <c r="V5108" s="13">
        <f>IF(OR(Table1[[#This Row],[7d_positivity_public]]=0,ISBLANK(Table1[[#This Row],[7d_positivity_public]])),"",(Table1[[#This Row],[7d_positivity_public]]-Table1[[#This Row],[7d_positivity_all]])/Table1[[#This Row],[7d_positivity_public]])</f>
        <v>0.25</v>
      </c>
      <c r="W5108">
        <v>3</v>
      </c>
    </row>
    <row r="5109" spans="1:23" x14ac:dyDescent="0.25">
      <c r="A5109" s="10">
        <v>44509</v>
      </c>
      <c r="B5109">
        <v>4118</v>
      </c>
      <c r="C5109" t="s">
        <v>211</v>
      </c>
      <c r="D5109">
        <v>1</v>
      </c>
      <c r="E5109">
        <v>6</v>
      </c>
      <c r="F5109">
        <v>-5</v>
      </c>
      <c r="G5109">
        <v>2</v>
      </c>
      <c r="H5109">
        <v>94</v>
      </c>
      <c r="J5109">
        <v>93</v>
      </c>
      <c r="K5109">
        <v>94</v>
      </c>
      <c r="L5109">
        <v>93</v>
      </c>
      <c r="M5109">
        <v>95</v>
      </c>
      <c r="N5109">
        <v>91</v>
      </c>
      <c r="O5109">
        <v>86</v>
      </c>
      <c r="P5109">
        <v>91</v>
      </c>
      <c r="Q5109">
        <v>89</v>
      </c>
      <c r="R5109">
        <v>93</v>
      </c>
      <c r="T5109" s="34">
        <f>_xlfn.XLOOKUP(B5109,Demog!$A$2:$A$219,Demog!$P$2:$P$219,,,2)</f>
        <v>10408</v>
      </c>
      <c r="U5109" s="34">
        <f t="shared" si="79"/>
        <v>1</v>
      </c>
      <c r="V5109" s="13">
        <f>IF(OR(Table1[[#This Row],[7d_positivity_public]]=0,ISBLANK(Table1[[#This Row],[7d_positivity_public]])),"",(Table1[[#This Row],[7d_positivity_public]]-Table1[[#This Row],[7d_positivity_all]])/Table1[[#This Row],[7d_positivity_public]])</f>
        <v>0.5</v>
      </c>
      <c r="W5109">
        <v>1</v>
      </c>
    </row>
    <row r="5110" spans="1:23" x14ac:dyDescent="0.25">
      <c r="A5110" s="10">
        <v>44509</v>
      </c>
      <c r="B5110">
        <v>4119</v>
      </c>
      <c r="C5110" t="s">
        <v>212</v>
      </c>
      <c r="D5110">
        <v>3</v>
      </c>
      <c r="E5110">
        <v>3</v>
      </c>
      <c r="F5110">
        <v>0</v>
      </c>
      <c r="G5110">
        <v>3</v>
      </c>
      <c r="H5110">
        <v>92</v>
      </c>
      <c r="J5110">
        <v>90</v>
      </c>
      <c r="K5110">
        <v>92</v>
      </c>
      <c r="L5110">
        <v>91</v>
      </c>
      <c r="M5110">
        <v>93</v>
      </c>
      <c r="N5110">
        <v>88</v>
      </c>
      <c r="O5110">
        <v>83</v>
      </c>
      <c r="P5110">
        <v>88</v>
      </c>
      <c r="Q5110">
        <v>86</v>
      </c>
      <c r="R5110">
        <v>90</v>
      </c>
      <c r="T5110" s="34">
        <f>_xlfn.XLOOKUP(B5110,Demog!$A$2:$A$219,Demog!$P$2:$P$219,,,2)</f>
        <v>19497</v>
      </c>
      <c r="U5110" s="34">
        <f t="shared" si="79"/>
        <v>4</v>
      </c>
      <c r="V5110" s="13">
        <f>IF(OR(Table1[[#This Row],[7d_positivity_public]]=0,ISBLANK(Table1[[#This Row],[7d_positivity_public]])),"",(Table1[[#This Row],[7d_positivity_public]]-Table1[[#This Row],[7d_positivity_all]])/Table1[[#This Row],[7d_positivity_public]])</f>
        <v>0</v>
      </c>
      <c r="W5110">
        <v>3</v>
      </c>
    </row>
    <row r="5111" spans="1:23" x14ac:dyDescent="0.25">
      <c r="A5111" s="10">
        <v>44509</v>
      </c>
      <c r="B5111">
        <v>4121</v>
      </c>
      <c r="C5111" t="s">
        <v>213</v>
      </c>
      <c r="D5111">
        <v>6</v>
      </c>
      <c r="E5111">
        <v>4</v>
      </c>
      <c r="F5111">
        <v>2</v>
      </c>
      <c r="G5111">
        <v>4</v>
      </c>
      <c r="H5111">
        <v>92</v>
      </c>
      <c r="J5111">
        <v>90</v>
      </c>
      <c r="K5111">
        <v>93</v>
      </c>
      <c r="L5111">
        <v>91</v>
      </c>
      <c r="M5111">
        <v>95</v>
      </c>
      <c r="N5111">
        <v>89</v>
      </c>
      <c r="O5111">
        <v>84</v>
      </c>
      <c r="P5111">
        <v>89</v>
      </c>
      <c r="Q5111">
        <v>85</v>
      </c>
      <c r="R5111">
        <v>93</v>
      </c>
      <c r="T5111" s="34">
        <f>_xlfn.XLOOKUP(B5111,Demog!$A$2:$A$219,Demog!$P$2:$P$219,,,2)</f>
        <v>16859</v>
      </c>
      <c r="U5111" s="34">
        <f t="shared" si="79"/>
        <v>7</v>
      </c>
      <c r="V5111" s="13">
        <f>IF(OR(Table1[[#This Row],[7d_positivity_public]]=0,ISBLANK(Table1[[#This Row],[7d_positivity_public]])),"",(Table1[[#This Row],[7d_positivity_public]]-Table1[[#This Row],[7d_positivity_all]])/Table1[[#This Row],[7d_positivity_public]])</f>
        <v>0.25</v>
      </c>
      <c r="W5111">
        <v>3</v>
      </c>
    </row>
    <row r="5112" spans="1:23" x14ac:dyDescent="0.25">
      <c r="A5112" s="10">
        <v>44509</v>
      </c>
      <c r="B5112">
        <v>4122</v>
      </c>
      <c r="C5112" t="s">
        <v>214</v>
      </c>
      <c r="D5112">
        <v>3</v>
      </c>
      <c r="E5112">
        <v>3</v>
      </c>
      <c r="F5112">
        <v>0</v>
      </c>
      <c r="G5112">
        <v>6</v>
      </c>
      <c r="H5112">
        <v>93</v>
      </c>
      <c r="J5112">
        <v>100</v>
      </c>
      <c r="K5112">
        <v>92</v>
      </c>
      <c r="L5112">
        <v>89</v>
      </c>
      <c r="M5112">
        <v>94</v>
      </c>
      <c r="N5112">
        <v>88</v>
      </c>
      <c r="O5112">
        <v>96</v>
      </c>
      <c r="P5112">
        <v>88</v>
      </c>
      <c r="Q5112">
        <v>82</v>
      </c>
      <c r="R5112">
        <v>92</v>
      </c>
      <c r="T5112" s="34">
        <f>_xlfn.XLOOKUP(B5112,Demog!$A$2:$A$219,Demog!$P$2:$P$219,,,2)</f>
        <v>4837</v>
      </c>
      <c r="U5112" s="34">
        <f t="shared" si="79"/>
        <v>1</v>
      </c>
      <c r="V5112" s="13">
        <f>IF(OR(Table1[[#This Row],[7d_positivity_public]]=0,ISBLANK(Table1[[#This Row],[7d_positivity_public]])),"",(Table1[[#This Row],[7d_positivity_public]]-Table1[[#This Row],[7d_positivity_all]])/Table1[[#This Row],[7d_positivity_public]])</f>
        <v>0.33333333333333331</v>
      </c>
      <c r="W5112">
        <v>4</v>
      </c>
    </row>
    <row r="5113" spans="1:23" x14ac:dyDescent="0.25">
      <c r="A5113" s="10">
        <v>44509</v>
      </c>
      <c r="B5113">
        <v>4123</v>
      </c>
      <c r="C5113" t="s">
        <v>215</v>
      </c>
      <c r="D5113">
        <v>2</v>
      </c>
      <c r="E5113">
        <v>3</v>
      </c>
      <c r="F5113">
        <v>-1</v>
      </c>
      <c r="G5113">
        <v>2</v>
      </c>
      <c r="H5113">
        <v>94</v>
      </c>
      <c r="J5113">
        <v>93</v>
      </c>
      <c r="K5113">
        <v>94</v>
      </c>
      <c r="L5113">
        <v>94</v>
      </c>
      <c r="M5113">
        <v>95</v>
      </c>
      <c r="N5113">
        <v>90</v>
      </c>
      <c r="O5113">
        <v>87</v>
      </c>
      <c r="P5113">
        <v>90</v>
      </c>
      <c r="Q5113">
        <v>89</v>
      </c>
      <c r="R5113">
        <v>92</v>
      </c>
      <c r="T5113" s="34">
        <f>_xlfn.XLOOKUP(B5113,Demog!$A$2:$A$219,Demog!$P$2:$P$219,,,2)</f>
        <v>37985</v>
      </c>
      <c r="U5113" s="34">
        <f t="shared" si="79"/>
        <v>5</v>
      </c>
      <c r="V5113" s="13">
        <f>IF(OR(Table1[[#This Row],[7d_positivity_public]]=0,ISBLANK(Table1[[#This Row],[7d_positivity_public]])),"",(Table1[[#This Row],[7d_positivity_public]]-Table1[[#This Row],[7d_positivity_all]])/Table1[[#This Row],[7d_positivity_public]])</f>
        <v>0</v>
      </c>
      <c r="W5113">
        <v>2</v>
      </c>
    </row>
    <row r="5114" spans="1:23" x14ac:dyDescent="0.25">
      <c r="A5114" s="10">
        <v>44509</v>
      </c>
      <c r="B5114">
        <v>4124</v>
      </c>
      <c r="C5114" t="s">
        <v>216</v>
      </c>
      <c r="D5114">
        <v>5</v>
      </c>
      <c r="E5114">
        <v>4</v>
      </c>
      <c r="F5114">
        <v>1</v>
      </c>
      <c r="G5114">
        <v>5</v>
      </c>
      <c r="H5114">
        <v>89</v>
      </c>
      <c r="J5114">
        <v>86</v>
      </c>
      <c r="K5114">
        <v>89</v>
      </c>
      <c r="L5114">
        <v>85</v>
      </c>
      <c r="M5114">
        <v>92</v>
      </c>
      <c r="N5114">
        <v>84</v>
      </c>
      <c r="O5114">
        <v>79</v>
      </c>
      <c r="P5114">
        <v>85</v>
      </c>
      <c r="Q5114">
        <v>79</v>
      </c>
      <c r="R5114">
        <v>90</v>
      </c>
      <c r="T5114" s="34">
        <f>_xlfn.XLOOKUP(B5114,Demog!$A$2:$A$219,Demog!$P$2:$P$219,,,2)</f>
        <v>14894</v>
      </c>
      <c r="U5114" s="34">
        <f t="shared" si="79"/>
        <v>5</v>
      </c>
      <c r="V5114" s="13">
        <f>IF(OR(Table1[[#This Row],[7d_positivity_public]]=0,ISBLANK(Table1[[#This Row],[7d_positivity_public]])),"",(Table1[[#This Row],[7d_positivity_public]]-Table1[[#This Row],[7d_positivity_all]])/Table1[[#This Row],[7d_positivity_public]])</f>
        <v>0.2</v>
      </c>
      <c r="W5114">
        <v>4</v>
      </c>
    </row>
    <row r="5115" spans="1:23" x14ac:dyDescent="0.25">
      <c r="A5115" s="10">
        <v>44509</v>
      </c>
      <c r="B5115">
        <v>4125</v>
      </c>
      <c r="C5115" t="s">
        <v>217</v>
      </c>
      <c r="D5115">
        <v>4</v>
      </c>
      <c r="E5115">
        <v>0</v>
      </c>
      <c r="F5115">
        <v>4</v>
      </c>
      <c r="G5115">
        <v>5</v>
      </c>
      <c r="H5115">
        <v>84</v>
      </c>
      <c r="J5115">
        <v>80</v>
      </c>
      <c r="K5115">
        <v>84</v>
      </c>
      <c r="L5115">
        <v>78</v>
      </c>
      <c r="M5115">
        <v>89</v>
      </c>
      <c r="N5115">
        <v>80</v>
      </c>
      <c r="O5115">
        <v>73</v>
      </c>
      <c r="P5115">
        <v>80</v>
      </c>
      <c r="Q5115">
        <v>71</v>
      </c>
      <c r="R5115">
        <v>87</v>
      </c>
      <c r="T5115" s="34">
        <f>_xlfn.XLOOKUP(B5115,Demog!$A$2:$A$219,Demog!$P$2:$P$219,,,2)</f>
        <v>2885</v>
      </c>
      <c r="U5115" s="34">
        <f t="shared" si="79"/>
        <v>1</v>
      </c>
      <c r="V5115" s="13">
        <f>IF(OR(Table1[[#This Row],[7d_positivity_public]]=0,ISBLANK(Table1[[#This Row],[7d_positivity_public]])),"",(Table1[[#This Row],[7d_positivity_public]]-Table1[[#This Row],[7d_positivity_all]])/Table1[[#This Row],[7d_positivity_public]])</f>
        <v>0.4</v>
      </c>
      <c r="W5115">
        <v>3</v>
      </c>
    </row>
    <row r="5116" spans="1:23" x14ac:dyDescent="0.25">
      <c r="A5116" s="10">
        <v>44509</v>
      </c>
      <c r="B5116">
        <v>4131</v>
      </c>
      <c r="C5116" t="s">
        <v>218</v>
      </c>
      <c r="D5116">
        <v>1</v>
      </c>
      <c r="E5116">
        <v>1</v>
      </c>
      <c r="F5116">
        <v>0</v>
      </c>
      <c r="G5116">
        <v>1</v>
      </c>
      <c r="H5116">
        <v>96</v>
      </c>
      <c r="J5116">
        <v>99</v>
      </c>
      <c r="K5116">
        <v>96</v>
      </c>
      <c r="L5116">
        <v>94</v>
      </c>
      <c r="M5116">
        <v>96</v>
      </c>
      <c r="N5116">
        <v>93</v>
      </c>
      <c r="O5116">
        <v>95</v>
      </c>
      <c r="P5116">
        <v>93</v>
      </c>
      <c r="Q5116">
        <v>91</v>
      </c>
      <c r="R5116">
        <v>95</v>
      </c>
      <c r="T5116" s="34">
        <f>_xlfn.XLOOKUP(B5116,Demog!$A$2:$A$219,Demog!$P$2:$P$219,,,2)</f>
        <v>22020</v>
      </c>
      <c r="U5116" s="34">
        <f t="shared" si="79"/>
        <v>2</v>
      </c>
      <c r="V5116" s="13">
        <f>IF(OR(Table1[[#This Row],[7d_positivity_public]]=0,ISBLANK(Table1[[#This Row],[7d_positivity_public]])),"",(Table1[[#This Row],[7d_positivity_public]]-Table1[[#This Row],[7d_positivity_all]])/Table1[[#This Row],[7d_positivity_public]])</f>
        <v>1</v>
      </c>
      <c r="W5116">
        <v>0</v>
      </c>
    </row>
    <row r="5117" spans="1:23" x14ac:dyDescent="0.25">
      <c r="A5117" s="10">
        <v>44509</v>
      </c>
      <c r="B5117">
        <v>4132</v>
      </c>
      <c r="C5117" t="s">
        <v>219</v>
      </c>
      <c r="D5117">
        <v>5</v>
      </c>
      <c r="E5117">
        <v>8</v>
      </c>
      <c r="F5117">
        <v>-3</v>
      </c>
      <c r="G5117">
        <v>5</v>
      </c>
      <c r="H5117">
        <v>94</v>
      </c>
      <c r="J5117">
        <v>95</v>
      </c>
      <c r="K5117">
        <v>94</v>
      </c>
      <c r="L5117">
        <v>92</v>
      </c>
      <c r="M5117">
        <v>95</v>
      </c>
      <c r="N5117">
        <v>91</v>
      </c>
      <c r="O5117">
        <v>90</v>
      </c>
      <c r="P5117">
        <v>91</v>
      </c>
      <c r="Q5117">
        <v>89</v>
      </c>
      <c r="R5117">
        <v>93</v>
      </c>
      <c r="T5117" s="34">
        <f>_xlfn.XLOOKUP(B5117,Demog!$A$2:$A$219,Demog!$P$2:$P$219,,,2)</f>
        <v>19325</v>
      </c>
      <c r="U5117" s="34">
        <f t="shared" si="79"/>
        <v>7</v>
      </c>
      <c r="V5117" s="13">
        <f>IF(OR(Table1[[#This Row],[7d_positivity_public]]=0,ISBLANK(Table1[[#This Row],[7d_positivity_public]])),"",(Table1[[#This Row],[7d_positivity_public]]-Table1[[#This Row],[7d_positivity_all]])/Table1[[#This Row],[7d_positivity_public]])</f>
        <v>0.2</v>
      </c>
      <c r="W5117">
        <v>4</v>
      </c>
    </row>
    <row r="5118" spans="1:23" x14ac:dyDescent="0.25">
      <c r="A5118" s="10">
        <v>44509</v>
      </c>
      <c r="B5118">
        <v>4133</v>
      </c>
      <c r="C5118" t="s">
        <v>220</v>
      </c>
      <c r="D5118">
        <v>2</v>
      </c>
      <c r="E5118">
        <v>1</v>
      </c>
      <c r="F5118">
        <v>1</v>
      </c>
      <c r="G5118">
        <v>3</v>
      </c>
      <c r="H5118">
        <v>94</v>
      </c>
      <c r="J5118">
        <v>94</v>
      </c>
      <c r="K5118">
        <v>94</v>
      </c>
      <c r="L5118">
        <v>91</v>
      </c>
      <c r="M5118">
        <v>96</v>
      </c>
      <c r="N5118">
        <v>92</v>
      </c>
      <c r="O5118">
        <v>88</v>
      </c>
      <c r="P5118">
        <v>92</v>
      </c>
      <c r="Q5118">
        <v>87</v>
      </c>
      <c r="R5118">
        <v>95</v>
      </c>
      <c r="T5118" s="34">
        <f>_xlfn.XLOOKUP(B5118,Demog!$A$2:$A$219,Demog!$P$2:$P$219,,,2)</f>
        <v>11675</v>
      </c>
      <c r="U5118" s="34">
        <f t="shared" si="79"/>
        <v>2</v>
      </c>
      <c r="V5118" s="13">
        <f>IF(OR(Table1[[#This Row],[7d_positivity_public]]=0,ISBLANK(Table1[[#This Row],[7d_positivity_public]])),"",(Table1[[#This Row],[7d_positivity_public]]-Table1[[#This Row],[7d_positivity_all]])/Table1[[#This Row],[7d_positivity_public]])</f>
        <v>0.33333333333333331</v>
      </c>
      <c r="W5118">
        <v>2</v>
      </c>
    </row>
    <row r="5119" spans="1:23" x14ac:dyDescent="0.25">
      <c r="A5119" s="10">
        <v>44509</v>
      </c>
      <c r="B5119">
        <v>4134</v>
      </c>
      <c r="C5119" t="s">
        <v>221</v>
      </c>
      <c r="D5119">
        <v>1</v>
      </c>
      <c r="E5119">
        <v>1</v>
      </c>
      <c r="F5119">
        <v>0</v>
      </c>
      <c r="G5119">
        <v>0</v>
      </c>
      <c r="H5119">
        <v>96</v>
      </c>
      <c r="J5119">
        <v>95</v>
      </c>
      <c r="K5119">
        <v>96</v>
      </c>
      <c r="L5119">
        <v>94</v>
      </c>
      <c r="M5119">
        <v>96</v>
      </c>
      <c r="N5119">
        <v>93</v>
      </c>
      <c r="O5119">
        <v>90</v>
      </c>
      <c r="P5119">
        <v>93</v>
      </c>
      <c r="Q5119">
        <v>90</v>
      </c>
      <c r="R5119">
        <v>94</v>
      </c>
      <c r="T5119" s="34">
        <f>_xlfn.XLOOKUP(B5119,Demog!$A$2:$A$219,Demog!$P$2:$P$219,,,2)</f>
        <v>11672</v>
      </c>
      <c r="U5119" s="34">
        <f t="shared" si="79"/>
        <v>1</v>
      </c>
      <c r="V5119" s="13" t="str">
        <f>IF(OR(Table1[[#This Row],[7d_positivity_public]]=0,ISBLANK(Table1[[#This Row],[7d_positivity_public]])),"",(Table1[[#This Row],[7d_positivity_public]]-Table1[[#This Row],[7d_positivity_all]])/Table1[[#This Row],[7d_positivity_public]])</f>
        <v/>
      </c>
      <c r="W5119">
        <v>1</v>
      </c>
    </row>
    <row r="5120" spans="1:23" x14ac:dyDescent="0.25">
      <c r="A5120" s="10">
        <v>44509</v>
      </c>
      <c r="B5120">
        <v>4141</v>
      </c>
      <c r="C5120" t="s">
        <v>222</v>
      </c>
      <c r="D5120">
        <v>16</v>
      </c>
      <c r="E5120">
        <v>14</v>
      </c>
      <c r="F5120">
        <v>2</v>
      </c>
      <c r="G5120">
        <v>12</v>
      </c>
      <c r="H5120">
        <v>83</v>
      </c>
      <c r="J5120">
        <v>80</v>
      </c>
      <c r="K5120">
        <v>84</v>
      </c>
      <c r="L5120">
        <v>74</v>
      </c>
      <c r="M5120">
        <v>89</v>
      </c>
      <c r="N5120">
        <v>79</v>
      </c>
      <c r="O5120">
        <v>70</v>
      </c>
      <c r="P5120">
        <v>80</v>
      </c>
      <c r="Q5120">
        <v>68</v>
      </c>
      <c r="R5120">
        <v>86</v>
      </c>
      <c r="T5120" s="34">
        <f>_xlfn.XLOOKUP(B5120,Demog!$A$2:$A$219,Demog!$P$2:$P$219,,,2)</f>
        <v>10557</v>
      </c>
      <c r="U5120" s="34">
        <f t="shared" si="79"/>
        <v>12</v>
      </c>
      <c r="V5120" s="13">
        <f>IF(OR(Table1[[#This Row],[7d_positivity_public]]=0,ISBLANK(Table1[[#This Row],[7d_positivity_public]])),"",(Table1[[#This Row],[7d_positivity_public]]-Table1[[#This Row],[7d_positivity_all]])/Table1[[#This Row],[7d_positivity_public]])</f>
        <v>0.25</v>
      </c>
      <c r="W5120">
        <v>9</v>
      </c>
    </row>
    <row r="5121" spans="1:23" x14ac:dyDescent="0.25">
      <c r="A5121" s="10">
        <v>44509</v>
      </c>
      <c r="B5121">
        <v>4142</v>
      </c>
      <c r="C5121" t="s">
        <v>223</v>
      </c>
      <c r="D5121">
        <v>0</v>
      </c>
      <c r="E5121">
        <v>0</v>
      </c>
      <c r="F5121">
        <v>0</v>
      </c>
      <c r="G5121">
        <v>0</v>
      </c>
      <c r="H5121">
        <v>95</v>
      </c>
      <c r="J5121">
        <v>88</v>
      </c>
      <c r="K5121">
        <v>95</v>
      </c>
      <c r="L5121">
        <v>93</v>
      </c>
      <c r="M5121">
        <v>95</v>
      </c>
      <c r="N5121">
        <v>92</v>
      </c>
      <c r="O5121">
        <v>84</v>
      </c>
      <c r="P5121">
        <v>92</v>
      </c>
      <c r="Q5121">
        <v>88</v>
      </c>
      <c r="R5121">
        <v>93</v>
      </c>
      <c r="T5121" s="34">
        <f>_xlfn.XLOOKUP(B5121,Demog!$A$2:$A$219,Demog!$P$2:$P$219,,,2)</f>
        <v>4732</v>
      </c>
      <c r="U5121" s="34">
        <f t="shared" si="79"/>
        <v>0</v>
      </c>
      <c r="V5121" s="13" t="str">
        <f>IF(OR(Table1[[#This Row],[7d_positivity_public]]=0,ISBLANK(Table1[[#This Row],[7d_positivity_public]])),"",(Table1[[#This Row],[7d_positivity_public]]-Table1[[#This Row],[7d_positivity_all]])/Table1[[#This Row],[7d_positivity_public]])</f>
        <v/>
      </c>
      <c r="W5121">
        <v>0</v>
      </c>
    </row>
    <row r="5122" spans="1:23" x14ac:dyDescent="0.25">
      <c r="A5122" s="10">
        <v>44509</v>
      </c>
      <c r="B5122">
        <v>4211</v>
      </c>
      <c r="C5122" t="s">
        <v>224</v>
      </c>
      <c r="D5122">
        <v>4</v>
      </c>
      <c r="E5122">
        <v>7</v>
      </c>
      <c r="F5122">
        <v>-3</v>
      </c>
      <c r="G5122">
        <v>3</v>
      </c>
      <c r="H5122">
        <v>89</v>
      </c>
      <c r="J5122">
        <v>91</v>
      </c>
      <c r="K5122">
        <v>89</v>
      </c>
      <c r="L5122">
        <v>84</v>
      </c>
      <c r="M5122">
        <v>92</v>
      </c>
      <c r="N5122">
        <v>85</v>
      </c>
      <c r="O5122">
        <v>84</v>
      </c>
      <c r="P5122">
        <v>85</v>
      </c>
      <c r="Q5122">
        <v>78</v>
      </c>
      <c r="R5122">
        <v>90</v>
      </c>
      <c r="T5122" s="34">
        <f>_xlfn.XLOOKUP(B5122,Demog!$A$2:$A$219,Demog!$P$2:$P$219,,,2)</f>
        <v>17780</v>
      </c>
      <c r="U5122" s="34">
        <f t="shared" ref="U5122:U5185" si="80">ROUND(T5122*D5122/100000*7,0)</f>
        <v>5</v>
      </c>
      <c r="V5122" s="13">
        <f>IF(OR(Table1[[#This Row],[7d_positivity_public]]=0,ISBLANK(Table1[[#This Row],[7d_positivity_public]])),"",(Table1[[#This Row],[7d_positivity_public]]-Table1[[#This Row],[7d_positivity_all]])/Table1[[#This Row],[7d_positivity_public]])</f>
        <v>0.33333333333333331</v>
      </c>
      <c r="W5122">
        <v>2</v>
      </c>
    </row>
    <row r="5123" spans="1:23" x14ac:dyDescent="0.25">
      <c r="A5123" s="10">
        <v>44509</v>
      </c>
      <c r="B5123">
        <v>4212</v>
      </c>
      <c r="C5123" t="s">
        <v>225</v>
      </c>
      <c r="D5123">
        <v>15</v>
      </c>
      <c r="E5123">
        <v>15</v>
      </c>
      <c r="F5123">
        <v>0</v>
      </c>
      <c r="G5123">
        <v>11</v>
      </c>
      <c r="H5123">
        <v>87</v>
      </c>
      <c r="J5123">
        <v>84</v>
      </c>
      <c r="K5123">
        <v>87</v>
      </c>
      <c r="L5123">
        <v>81</v>
      </c>
      <c r="M5123">
        <v>91</v>
      </c>
      <c r="N5123">
        <v>82</v>
      </c>
      <c r="O5123">
        <v>75</v>
      </c>
      <c r="P5123">
        <v>82</v>
      </c>
      <c r="Q5123">
        <v>74</v>
      </c>
      <c r="R5123">
        <v>88</v>
      </c>
      <c r="T5123" s="34">
        <f>_xlfn.XLOOKUP(B5123,Demog!$A$2:$A$219,Demog!$P$2:$P$219,,,2)</f>
        <v>40598</v>
      </c>
      <c r="U5123" s="34">
        <f t="shared" si="80"/>
        <v>43</v>
      </c>
      <c r="V5123" s="13">
        <f>IF(OR(Table1[[#This Row],[7d_positivity_public]]=0,ISBLANK(Table1[[#This Row],[7d_positivity_public]])),"",(Table1[[#This Row],[7d_positivity_public]]-Table1[[#This Row],[7d_positivity_all]])/Table1[[#This Row],[7d_positivity_public]])</f>
        <v>9.0909090909090912E-2</v>
      </c>
      <c r="W5123">
        <v>10</v>
      </c>
    </row>
    <row r="5124" spans="1:23" x14ac:dyDescent="0.25">
      <c r="A5124" s="10">
        <v>44512</v>
      </c>
      <c r="B5124">
        <v>1260</v>
      </c>
      <c r="C5124" t="s">
        <v>83</v>
      </c>
      <c r="D5124">
        <v>10</v>
      </c>
      <c r="E5124">
        <v>6</v>
      </c>
      <c r="F5124">
        <v>4</v>
      </c>
      <c r="G5124">
        <v>6</v>
      </c>
      <c r="H5124">
        <v>80</v>
      </c>
      <c r="J5124">
        <v>61</v>
      </c>
      <c r="K5124">
        <v>82</v>
      </c>
      <c r="L5124">
        <v>73</v>
      </c>
      <c r="M5124">
        <v>86</v>
      </c>
      <c r="N5124">
        <v>75</v>
      </c>
      <c r="O5124">
        <v>54</v>
      </c>
      <c r="P5124">
        <v>77</v>
      </c>
      <c r="Q5124">
        <v>65</v>
      </c>
      <c r="R5124">
        <v>83</v>
      </c>
      <c r="T5124" s="34">
        <f>_xlfn.XLOOKUP(B5124,Demog!$A$2:$A$219,Demog!$P$2:$P$219,,,2)</f>
        <v>8611</v>
      </c>
      <c r="U5124" s="34">
        <f t="shared" si="80"/>
        <v>6</v>
      </c>
      <c r="V5124" s="13">
        <f>IF(OR(Table1[[#This Row],[7d_positivity_public]]=0,ISBLANK(Table1[[#This Row],[7d_positivity_public]])),"",(Table1[[#This Row],[7d_positivity_public]]-Table1[[#This Row],[7d_positivity_all]])/Table1[[#This Row],[7d_positivity_public]])</f>
        <v>0</v>
      </c>
      <c r="W5124">
        <v>6</v>
      </c>
    </row>
    <row r="5125" spans="1:23" x14ac:dyDescent="0.25">
      <c r="A5125" s="10">
        <v>44512</v>
      </c>
      <c r="B5125">
        <v>1270</v>
      </c>
      <c r="C5125" t="s">
        <v>84</v>
      </c>
      <c r="D5125">
        <v>8</v>
      </c>
      <c r="E5125">
        <v>0</v>
      </c>
      <c r="F5125">
        <v>8</v>
      </c>
      <c r="G5125">
        <v>14</v>
      </c>
      <c r="H5125">
        <v>73</v>
      </c>
      <c r="J5125">
        <v>47</v>
      </c>
      <c r="K5125">
        <v>74</v>
      </c>
      <c r="L5125">
        <v>68</v>
      </c>
      <c r="M5125">
        <v>77</v>
      </c>
      <c r="N5125">
        <v>67</v>
      </c>
      <c r="O5125">
        <v>36</v>
      </c>
      <c r="P5125">
        <v>69</v>
      </c>
      <c r="Q5125">
        <v>59</v>
      </c>
      <c r="R5125">
        <v>74</v>
      </c>
      <c r="T5125" s="34">
        <f>_xlfn.XLOOKUP(B5125,Demog!$A$2:$A$219,Demog!$P$2:$P$219,,,2)</f>
        <v>3469</v>
      </c>
      <c r="U5125" s="34">
        <f t="shared" si="80"/>
        <v>2</v>
      </c>
      <c r="V5125" s="13">
        <f>IF(OR(Table1[[#This Row],[7d_positivity_public]]=0,ISBLANK(Table1[[#This Row],[7d_positivity_public]])),"",(Table1[[#This Row],[7d_positivity_public]]-Table1[[#This Row],[7d_positivity_all]])/Table1[[#This Row],[7d_positivity_public]])</f>
        <v>0.21428571428571427</v>
      </c>
      <c r="W5125">
        <v>11</v>
      </c>
    </row>
    <row r="5126" spans="1:23" x14ac:dyDescent="0.25">
      <c r="A5126" s="10">
        <v>44512</v>
      </c>
      <c r="B5126">
        <v>1310</v>
      </c>
      <c r="C5126" t="s">
        <v>87</v>
      </c>
      <c r="D5126">
        <v>3</v>
      </c>
      <c r="E5126">
        <v>0</v>
      </c>
      <c r="F5126">
        <v>3</v>
      </c>
      <c r="G5126">
        <v>3</v>
      </c>
      <c r="H5126">
        <v>90</v>
      </c>
      <c r="J5126">
        <v>77</v>
      </c>
      <c r="K5126">
        <v>91</v>
      </c>
      <c r="L5126">
        <v>89</v>
      </c>
      <c r="M5126">
        <v>92</v>
      </c>
      <c r="N5126">
        <v>85</v>
      </c>
      <c r="O5126">
        <v>68</v>
      </c>
      <c r="P5126">
        <v>86</v>
      </c>
      <c r="Q5126">
        <v>82</v>
      </c>
      <c r="R5126">
        <v>88</v>
      </c>
      <c r="T5126" s="34">
        <f>_xlfn.XLOOKUP(B5126,Demog!$A$2:$A$219,Demog!$P$2:$P$219,,,2)</f>
        <v>19231</v>
      </c>
      <c r="U5126" s="34">
        <f t="shared" si="80"/>
        <v>4</v>
      </c>
      <c r="V5126" s="13">
        <f>IF(OR(Table1[[#This Row],[7d_positivity_public]]=0,ISBLANK(Table1[[#This Row],[7d_positivity_public]])),"",(Table1[[#This Row],[7d_positivity_public]]-Table1[[#This Row],[7d_positivity_all]])/Table1[[#This Row],[7d_positivity_public]])</f>
        <v>0.33333333333333331</v>
      </c>
      <c r="W5126">
        <v>2</v>
      </c>
    </row>
    <row r="5127" spans="1:23" x14ac:dyDescent="0.25">
      <c r="A5127" s="10">
        <v>44512</v>
      </c>
      <c r="B5127">
        <v>1320</v>
      </c>
      <c r="C5127" t="s">
        <v>89</v>
      </c>
      <c r="D5127">
        <v>4</v>
      </c>
      <c r="E5127">
        <v>7</v>
      </c>
      <c r="F5127">
        <v>-3</v>
      </c>
      <c r="G5127">
        <v>5</v>
      </c>
      <c r="H5127">
        <v>88</v>
      </c>
      <c r="J5127">
        <v>84</v>
      </c>
      <c r="K5127">
        <v>88</v>
      </c>
      <c r="L5127">
        <v>83</v>
      </c>
      <c r="M5127">
        <v>91</v>
      </c>
      <c r="N5127">
        <v>84</v>
      </c>
      <c r="O5127">
        <v>76</v>
      </c>
      <c r="P5127">
        <v>84</v>
      </c>
      <c r="Q5127">
        <v>78</v>
      </c>
      <c r="R5127">
        <v>89</v>
      </c>
      <c r="T5127" s="34">
        <f>_xlfn.XLOOKUP(B5127,Demog!$A$2:$A$219,Demog!$P$2:$P$219,,,2)</f>
        <v>41799</v>
      </c>
      <c r="U5127" s="34">
        <f t="shared" si="80"/>
        <v>12</v>
      </c>
      <c r="V5127" s="13">
        <f>IF(OR(Table1[[#This Row],[7d_positivity_public]]=0,ISBLANK(Table1[[#This Row],[7d_positivity_public]])),"",(Table1[[#This Row],[7d_positivity_public]]-Table1[[#This Row],[7d_positivity_all]])/Table1[[#This Row],[7d_positivity_public]])</f>
        <v>0.2</v>
      </c>
      <c r="W5127">
        <v>4</v>
      </c>
    </row>
    <row r="5128" spans="1:23" x14ac:dyDescent="0.25">
      <c r="A5128" s="10">
        <v>44512</v>
      </c>
      <c r="B5128">
        <v>1330</v>
      </c>
      <c r="C5128" t="s">
        <v>91</v>
      </c>
      <c r="D5128">
        <v>5</v>
      </c>
      <c r="E5128">
        <v>3</v>
      </c>
      <c r="F5128">
        <v>2</v>
      </c>
      <c r="G5128">
        <v>6</v>
      </c>
      <c r="H5128">
        <v>83</v>
      </c>
      <c r="J5128">
        <v>68</v>
      </c>
      <c r="K5128">
        <v>83</v>
      </c>
      <c r="L5128">
        <v>83</v>
      </c>
      <c r="M5128">
        <v>83</v>
      </c>
      <c r="N5128">
        <v>77</v>
      </c>
      <c r="O5128">
        <v>59</v>
      </c>
      <c r="P5128">
        <v>78</v>
      </c>
      <c r="Q5128">
        <v>75</v>
      </c>
      <c r="R5128">
        <v>80</v>
      </c>
      <c r="T5128" s="34">
        <f>_xlfn.XLOOKUP(B5128,Demog!$A$2:$A$219,Demog!$P$2:$P$219,,,2)</f>
        <v>5101</v>
      </c>
      <c r="U5128" s="34">
        <f t="shared" si="80"/>
        <v>2</v>
      </c>
      <c r="V5128" s="13">
        <f>IF(OR(Table1[[#This Row],[7d_positivity_public]]=0,ISBLANK(Table1[[#This Row],[7d_positivity_public]])),"",(Table1[[#This Row],[7d_positivity_public]]-Table1[[#This Row],[7d_positivity_all]])/Table1[[#This Row],[7d_positivity_public]])</f>
        <v>0.33333333333333331</v>
      </c>
      <c r="W5128">
        <v>4</v>
      </c>
    </row>
    <row r="5129" spans="1:23" x14ac:dyDescent="0.25">
      <c r="A5129" s="10">
        <v>44512</v>
      </c>
      <c r="B5129">
        <v>1340</v>
      </c>
      <c r="C5129" t="s">
        <v>93</v>
      </c>
      <c r="D5129">
        <v>14</v>
      </c>
      <c r="E5129">
        <v>11</v>
      </c>
      <c r="F5129">
        <v>3</v>
      </c>
      <c r="G5129">
        <v>9</v>
      </c>
      <c r="H5129">
        <v>83</v>
      </c>
      <c r="J5129">
        <v>70</v>
      </c>
      <c r="K5129">
        <v>84</v>
      </c>
      <c r="L5129">
        <v>80</v>
      </c>
      <c r="M5129">
        <v>86</v>
      </c>
      <c r="N5129">
        <v>78</v>
      </c>
      <c r="O5129">
        <v>62</v>
      </c>
      <c r="P5129">
        <v>79</v>
      </c>
      <c r="Q5129">
        <v>73</v>
      </c>
      <c r="R5129">
        <v>83</v>
      </c>
      <c r="T5129" s="34">
        <f>_xlfn.XLOOKUP(B5129,Demog!$A$2:$A$219,Demog!$P$2:$P$219,,,2)</f>
        <v>4781</v>
      </c>
      <c r="U5129" s="34">
        <f t="shared" si="80"/>
        <v>5</v>
      </c>
      <c r="V5129" s="13">
        <f>IF(OR(Table1[[#This Row],[7d_positivity_public]]=0,ISBLANK(Table1[[#This Row],[7d_positivity_public]])),"",(Table1[[#This Row],[7d_positivity_public]]-Table1[[#This Row],[7d_positivity_all]])/Table1[[#This Row],[7d_positivity_public]])</f>
        <v>0.33333333333333331</v>
      </c>
      <c r="W5129">
        <v>6</v>
      </c>
    </row>
    <row r="5130" spans="1:23" x14ac:dyDescent="0.25">
      <c r="A5130" s="10">
        <v>44512</v>
      </c>
      <c r="B5130">
        <v>1350</v>
      </c>
      <c r="C5130" t="s">
        <v>95</v>
      </c>
      <c r="D5130">
        <v>17</v>
      </c>
      <c r="E5130">
        <v>19</v>
      </c>
      <c r="F5130">
        <v>-2</v>
      </c>
      <c r="G5130">
        <v>10</v>
      </c>
      <c r="H5130">
        <v>78</v>
      </c>
      <c r="J5130">
        <v>61</v>
      </c>
      <c r="K5130">
        <v>79</v>
      </c>
      <c r="L5130">
        <v>69</v>
      </c>
      <c r="M5130">
        <v>86</v>
      </c>
      <c r="N5130">
        <v>73</v>
      </c>
      <c r="O5130">
        <v>54</v>
      </c>
      <c r="P5130">
        <v>75</v>
      </c>
      <c r="Q5130">
        <v>63</v>
      </c>
      <c r="R5130">
        <v>83</v>
      </c>
      <c r="T5130" s="34">
        <f>_xlfn.XLOOKUP(B5130,Demog!$A$2:$A$219,Demog!$P$2:$P$219,,,2)</f>
        <v>10220</v>
      </c>
      <c r="U5130" s="34">
        <f t="shared" si="80"/>
        <v>12</v>
      </c>
      <c r="V5130" s="13">
        <f>IF(OR(Table1[[#This Row],[7d_positivity_public]]=0,ISBLANK(Table1[[#This Row],[7d_positivity_public]])),"",(Table1[[#This Row],[7d_positivity_public]]-Table1[[#This Row],[7d_positivity_all]])/Table1[[#This Row],[7d_positivity_public]])</f>
        <v>0</v>
      </c>
      <c r="W5130">
        <v>10</v>
      </c>
    </row>
    <row r="5131" spans="1:23" x14ac:dyDescent="0.25">
      <c r="A5131" s="10">
        <v>44512</v>
      </c>
      <c r="B5131">
        <v>1361</v>
      </c>
      <c r="C5131" t="s">
        <v>97</v>
      </c>
      <c r="D5131">
        <v>16</v>
      </c>
      <c r="E5131">
        <v>13</v>
      </c>
      <c r="F5131">
        <v>3</v>
      </c>
      <c r="G5131">
        <v>8</v>
      </c>
      <c r="H5131">
        <v>85</v>
      </c>
      <c r="J5131">
        <v>80</v>
      </c>
      <c r="K5131">
        <v>86</v>
      </c>
      <c r="L5131">
        <v>79</v>
      </c>
      <c r="M5131">
        <v>90</v>
      </c>
      <c r="N5131">
        <v>81</v>
      </c>
      <c r="O5131">
        <v>73</v>
      </c>
      <c r="P5131">
        <v>82</v>
      </c>
      <c r="Q5131">
        <v>73</v>
      </c>
      <c r="R5131">
        <v>88</v>
      </c>
      <c r="T5131" s="34">
        <f>_xlfn.XLOOKUP(B5131,Demog!$A$2:$A$219,Demog!$P$2:$P$219,,,2)</f>
        <v>53266</v>
      </c>
      <c r="U5131" s="34">
        <f t="shared" si="80"/>
        <v>60</v>
      </c>
      <c r="V5131" s="13">
        <f>IF(OR(Table1[[#This Row],[7d_positivity_public]]=0,ISBLANK(Table1[[#This Row],[7d_positivity_public]])),"",(Table1[[#This Row],[7d_positivity_public]]-Table1[[#This Row],[7d_positivity_all]])/Table1[[#This Row],[7d_positivity_public]])</f>
        <v>0.125</v>
      </c>
      <c r="W5131">
        <v>7</v>
      </c>
    </row>
    <row r="5132" spans="1:23" x14ac:dyDescent="0.25">
      <c r="A5132" s="10">
        <v>44512</v>
      </c>
      <c r="B5132">
        <v>1362</v>
      </c>
      <c r="C5132" t="s">
        <v>99</v>
      </c>
      <c r="D5132">
        <v>21</v>
      </c>
      <c r="E5132">
        <v>17</v>
      </c>
      <c r="F5132">
        <v>4</v>
      </c>
      <c r="G5132">
        <v>13</v>
      </c>
      <c r="H5132">
        <v>78</v>
      </c>
      <c r="J5132">
        <v>62</v>
      </c>
      <c r="K5132">
        <v>79</v>
      </c>
      <c r="L5132">
        <v>70</v>
      </c>
      <c r="M5132">
        <v>85</v>
      </c>
      <c r="N5132">
        <v>74</v>
      </c>
      <c r="O5132">
        <v>55</v>
      </c>
      <c r="P5132">
        <v>75</v>
      </c>
      <c r="Q5132">
        <v>63</v>
      </c>
      <c r="R5132">
        <v>83</v>
      </c>
      <c r="T5132" s="34">
        <f>_xlfn.XLOOKUP(B5132,Demog!$A$2:$A$219,Demog!$P$2:$P$219,,,2)</f>
        <v>13583</v>
      </c>
      <c r="U5132" s="34">
        <f t="shared" si="80"/>
        <v>20</v>
      </c>
      <c r="V5132" s="13">
        <f>IF(OR(Table1[[#This Row],[7d_positivity_public]]=0,ISBLANK(Table1[[#This Row],[7d_positivity_public]])),"",(Table1[[#This Row],[7d_positivity_public]]-Table1[[#This Row],[7d_positivity_all]])/Table1[[#This Row],[7d_positivity_public]])</f>
        <v>7.6923076923076927E-2</v>
      </c>
      <c r="W5132">
        <v>12</v>
      </c>
    </row>
    <row r="5133" spans="1:23" x14ac:dyDescent="0.25">
      <c r="A5133" s="10">
        <v>44512</v>
      </c>
      <c r="B5133">
        <v>1371</v>
      </c>
      <c r="C5133" t="s">
        <v>101</v>
      </c>
      <c r="D5133">
        <v>28</v>
      </c>
      <c r="E5133">
        <v>15</v>
      </c>
      <c r="F5133">
        <v>13</v>
      </c>
      <c r="G5133">
        <v>13</v>
      </c>
      <c r="H5133">
        <v>82</v>
      </c>
      <c r="J5133">
        <v>70</v>
      </c>
      <c r="K5133">
        <v>82</v>
      </c>
      <c r="L5133">
        <v>73</v>
      </c>
      <c r="M5133">
        <v>87</v>
      </c>
      <c r="N5133">
        <v>78</v>
      </c>
      <c r="O5133">
        <v>62</v>
      </c>
      <c r="P5133">
        <v>79</v>
      </c>
      <c r="Q5133">
        <v>66</v>
      </c>
      <c r="R5133">
        <v>85</v>
      </c>
      <c r="T5133" s="34">
        <f>_xlfn.XLOOKUP(B5133,Demog!$A$2:$A$219,Demog!$P$2:$P$219,,,2)</f>
        <v>8720</v>
      </c>
      <c r="U5133" s="34">
        <f t="shared" si="80"/>
        <v>17</v>
      </c>
      <c r="V5133" s="13">
        <f>IF(OR(Table1[[#This Row],[7d_positivity_public]]=0,ISBLANK(Table1[[#This Row],[7d_positivity_public]])),"",(Table1[[#This Row],[7d_positivity_public]]-Table1[[#This Row],[7d_positivity_all]])/Table1[[#This Row],[7d_positivity_public]])</f>
        <v>0.15384615384615385</v>
      </c>
      <c r="W5133">
        <v>11</v>
      </c>
    </row>
    <row r="5134" spans="1:23" x14ac:dyDescent="0.25">
      <c r="A5134" s="10">
        <v>44512</v>
      </c>
      <c r="B5134">
        <v>1372</v>
      </c>
      <c r="C5134" t="s">
        <v>103</v>
      </c>
      <c r="D5134">
        <v>23</v>
      </c>
      <c r="E5134">
        <v>16</v>
      </c>
      <c r="F5134">
        <v>7</v>
      </c>
      <c r="G5134">
        <v>11</v>
      </c>
      <c r="H5134">
        <v>87</v>
      </c>
      <c r="J5134">
        <v>77</v>
      </c>
      <c r="K5134">
        <v>88</v>
      </c>
      <c r="L5134">
        <v>83</v>
      </c>
      <c r="M5134">
        <v>91</v>
      </c>
      <c r="N5134">
        <v>83</v>
      </c>
      <c r="O5134">
        <v>71</v>
      </c>
      <c r="P5134">
        <v>84</v>
      </c>
      <c r="Q5134">
        <v>77</v>
      </c>
      <c r="R5134">
        <v>89</v>
      </c>
      <c r="T5134" s="34">
        <f>_xlfn.XLOOKUP(B5134,Demog!$A$2:$A$219,Demog!$P$2:$P$219,,,2)</f>
        <v>41482</v>
      </c>
      <c r="U5134" s="34">
        <f t="shared" si="80"/>
        <v>67</v>
      </c>
      <c r="V5134" s="13">
        <f>IF(OR(Table1[[#This Row],[7d_positivity_public]]=0,ISBLANK(Table1[[#This Row],[7d_positivity_public]])),"",(Table1[[#This Row],[7d_positivity_public]]-Table1[[#This Row],[7d_positivity_all]])/Table1[[#This Row],[7d_positivity_public]])</f>
        <v>0.18181818181818182</v>
      </c>
      <c r="W5134">
        <v>9</v>
      </c>
    </row>
    <row r="5135" spans="1:23" x14ac:dyDescent="0.25">
      <c r="A5135" s="10">
        <v>44512</v>
      </c>
      <c r="B5135">
        <v>1373</v>
      </c>
      <c r="C5135" t="s">
        <v>106</v>
      </c>
      <c r="D5135">
        <v>14</v>
      </c>
      <c r="E5135">
        <v>4</v>
      </c>
      <c r="F5135">
        <v>10</v>
      </c>
      <c r="G5135">
        <v>9</v>
      </c>
      <c r="H5135">
        <v>84</v>
      </c>
      <c r="J5135">
        <v>71</v>
      </c>
      <c r="K5135">
        <v>85</v>
      </c>
      <c r="L5135">
        <v>82</v>
      </c>
      <c r="M5135">
        <v>88</v>
      </c>
      <c r="N5135">
        <v>79</v>
      </c>
      <c r="O5135">
        <v>65</v>
      </c>
      <c r="P5135">
        <v>80</v>
      </c>
      <c r="Q5135">
        <v>75</v>
      </c>
      <c r="R5135">
        <v>85</v>
      </c>
      <c r="T5135" s="34">
        <f>_xlfn.XLOOKUP(B5135,Demog!$A$2:$A$219,Demog!$P$2:$P$219,,,2)</f>
        <v>12922</v>
      </c>
      <c r="U5135" s="34">
        <f t="shared" si="80"/>
        <v>13</v>
      </c>
      <c r="V5135" s="13">
        <f>IF(OR(Table1[[#This Row],[7d_positivity_public]]=0,ISBLANK(Table1[[#This Row],[7d_positivity_public]])),"",(Table1[[#This Row],[7d_positivity_public]]-Table1[[#This Row],[7d_positivity_all]])/Table1[[#This Row],[7d_positivity_public]])</f>
        <v>0.22222222222222221</v>
      </c>
      <c r="W5135">
        <v>7</v>
      </c>
    </row>
    <row r="5136" spans="1:23" x14ac:dyDescent="0.25">
      <c r="A5136" s="10">
        <v>44512</v>
      </c>
      <c r="B5136">
        <v>1374</v>
      </c>
      <c r="C5136" t="s">
        <v>108</v>
      </c>
      <c r="D5136">
        <v>11</v>
      </c>
      <c r="E5136">
        <v>4</v>
      </c>
      <c r="F5136">
        <v>7</v>
      </c>
      <c r="G5136">
        <v>6</v>
      </c>
      <c r="H5136">
        <v>92</v>
      </c>
      <c r="J5136">
        <v>83</v>
      </c>
      <c r="K5136">
        <v>93</v>
      </c>
      <c r="L5136">
        <v>94</v>
      </c>
      <c r="M5136">
        <v>92</v>
      </c>
      <c r="N5136">
        <v>88</v>
      </c>
      <c r="O5136">
        <v>78</v>
      </c>
      <c r="P5136">
        <v>89</v>
      </c>
      <c r="Q5136">
        <v>88</v>
      </c>
      <c r="R5136">
        <v>90</v>
      </c>
      <c r="T5136" s="34">
        <f>_xlfn.XLOOKUP(B5136,Demog!$A$2:$A$219,Demog!$P$2:$P$219,,,2)</f>
        <v>33401</v>
      </c>
      <c r="U5136" s="34">
        <f t="shared" si="80"/>
        <v>26</v>
      </c>
      <c r="V5136" s="13">
        <f>IF(OR(Table1[[#This Row],[7d_positivity_public]]=0,ISBLANK(Table1[[#This Row],[7d_positivity_public]])),"",(Table1[[#This Row],[7d_positivity_public]]-Table1[[#This Row],[7d_positivity_all]])/Table1[[#This Row],[7d_positivity_public]])</f>
        <v>0.16666666666666666</v>
      </c>
      <c r="W5136">
        <v>5</v>
      </c>
    </row>
    <row r="5137" spans="1:23" x14ac:dyDescent="0.25">
      <c r="A5137" s="10">
        <v>44512</v>
      </c>
      <c r="B5137">
        <v>1375</v>
      </c>
      <c r="C5137" t="s">
        <v>110</v>
      </c>
      <c r="D5137">
        <v>13</v>
      </c>
      <c r="E5137">
        <v>7</v>
      </c>
      <c r="F5137">
        <v>6</v>
      </c>
      <c r="G5137">
        <v>7</v>
      </c>
      <c r="H5137">
        <v>90</v>
      </c>
      <c r="J5137">
        <v>77</v>
      </c>
      <c r="K5137">
        <v>90</v>
      </c>
      <c r="L5137">
        <v>90</v>
      </c>
      <c r="M5137">
        <v>90</v>
      </c>
      <c r="N5137">
        <v>85</v>
      </c>
      <c r="O5137">
        <v>69</v>
      </c>
      <c r="P5137">
        <v>85</v>
      </c>
      <c r="Q5137">
        <v>83</v>
      </c>
      <c r="R5137">
        <v>87</v>
      </c>
      <c r="T5137" s="34">
        <f>_xlfn.XLOOKUP(B5137,Demog!$A$2:$A$219,Demog!$P$2:$P$219,,,2)</f>
        <v>38661</v>
      </c>
      <c r="U5137" s="34">
        <f t="shared" si="80"/>
        <v>35</v>
      </c>
      <c r="V5137" s="13">
        <f>IF(OR(Table1[[#This Row],[7d_positivity_public]]=0,ISBLANK(Table1[[#This Row],[7d_positivity_public]])),"",(Table1[[#This Row],[7d_positivity_public]]-Table1[[#This Row],[7d_positivity_all]])/Table1[[#This Row],[7d_positivity_public]])</f>
        <v>0.14285714285714285</v>
      </c>
      <c r="W5137">
        <v>6</v>
      </c>
    </row>
    <row r="5138" spans="1:23" x14ac:dyDescent="0.25">
      <c r="A5138" s="10">
        <v>44512</v>
      </c>
      <c r="B5138">
        <v>1376</v>
      </c>
      <c r="C5138" t="s">
        <v>112</v>
      </c>
      <c r="D5138">
        <v>13</v>
      </c>
      <c r="E5138">
        <v>10</v>
      </c>
      <c r="F5138">
        <v>3</v>
      </c>
      <c r="G5138">
        <v>9</v>
      </c>
      <c r="H5138">
        <v>84</v>
      </c>
      <c r="J5138">
        <v>74</v>
      </c>
      <c r="K5138">
        <v>85</v>
      </c>
      <c r="L5138">
        <v>84</v>
      </c>
      <c r="M5138">
        <v>86</v>
      </c>
      <c r="N5138">
        <v>79</v>
      </c>
      <c r="O5138">
        <v>66</v>
      </c>
      <c r="P5138">
        <v>80</v>
      </c>
      <c r="Q5138">
        <v>77</v>
      </c>
      <c r="R5138">
        <v>84</v>
      </c>
      <c r="T5138" s="34">
        <f>_xlfn.XLOOKUP(B5138,Demog!$A$2:$A$219,Demog!$P$2:$P$219,,,2)</f>
        <v>34796</v>
      </c>
      <c r="U5138" s="34">
        <f t="shared" si="80"/>
        <v>32</v>
      </c>
      <c r="V5138" s="13">
        <f>IF(OR(Table1[[#This Row],[7d_positivity_public]]=0,ISBLANK(Table1[[#This Row],[7d_positivity_public]])),"",(Table1[[#This Row],[7d_positivity_public]]-Table1[[#This Row],[7d_positivity_all]])/Table1[[#This Row],[7d_positivity_public]])</f>
        <v>0.1111111111111111</v>
      </c>
      <c r="W5138">
        <v>8</v>
      </c>
    </row>
    <row r="5139" spans="1:23" x14ac:dyDescent="0.25">
      <c r="A5139" s="10">
        <v>44512</v>
      </c>
      <c r="B5139">
        <v>1377</v>
      </c>
      <c r="C5139" t="s">
        <v>114</v>
      </c>
      <c r="D5139">
        <v>11</v>
      </c>
      <c r="E5139">
        <v>8</v>
      </c>
      <c r="F5139">
        <v>3</v>
      </c>
      <c r="G5139">
        <v>8</v>
      </c>
      <c r="H5139">
        <v>90</v>
      </c>
      <c r="J5139">
        <v>87</v>
      </c>
      <c r="K5139">
        <v>90</v>
      </c>
      <c r="L5139">
        <v>88</v>
      </c>
      <c r="M5139">
        <v>92</v>
      </c>
      <c r="N5139">
        <v>87</v>
      </c>
      <c r="O5139">
        <v>82</v>
      </c>
      <c r="P5139">
        <v>87</v>
      </c>
      <c r="Q5139">
        <v>83</v>
      </c>
      <c r="R5139">
        <v>91</v>
      </c>
      <c r="T5139" s="34">
        <f>_xlfn.XLOOKUP(B5139,Demog!$A$2:$A$219,Demog!$P$2:$P$219,,,2)</f>
        <v>24900</v>
      </c>
      <c r="U5139" s="34">
        <f t="shared" si="80"/>
        <v>19</v>
      </c>
      <c r="V5139" s="13">
        <f>IF(OR(Table1[[#This Row],[7d_positivity_public]]=0,ISBLANK(Table1[[#This Row],[7d_positivity_public]])),"",(Table1[[#This Row],[7d_positivity_public]]-Table1[[#This Row],[7d_positivity_all]])/Table1[[#This Row],[7d_positivity_public]])</f>
        <v>0.375</v>
      </c>
      <c r="W5139">
        <v>5</v>
      </c>
    </row>
    <row r="5140" spans="1:23" x14ac:dyDescent="0.25">
      <c r="A5140" s="10">
        <v>44512</v>
      </c>
      <c r="B5140">
        <v>1380</v>
      </c>
      <c r="C5140" t="s">
        <v>116</v>
      </c>
      <c r="D5140">
        <v>9</v>
      </c>
      <c r="E5140">
        <v>6</v>
      </c>
      <c r="F5140">
        <v>3</v>
      </c>
      <c r="G5140">
        <v>7</v>
      </c>
      <c r="H5140">
        <v>87</v>
      </c>
      <c r="J5140">
        <v>81</v>
      </c>
      <c r="K5140">
        <v>88</v>
      </c>
      <c r="L5140">
        <v>82</v>
      </c>
      <c r="M5140">
        <v>91</v>
      </c>
      <c r="N5140">
        <v>84</v>
      </c>
      <c r="O5140">
        <v>75</v>
      </c>
      <c r="P5140">
        <v>85</v>
      </c>
      <c r="Q5140">
        <v>77</v>
      </c>
      <c r="R5140">
        <v>89</v>
      </c>
      <c r="T5140" s="34">
        <f>_xlfn.XLOOKUP(B5140,Demog!$A$2:$A$219,Demog!$P$2:$P$219,,,2)</f>
        <v>12110</v>
      </c>
      <c r="U5140" s="34">
        <f t="shared" si="80"/>
        <v>8</v>
      </c>
      <c r="V5140" s="13">
        <f>IF(OR(Table1[[#This Row],[7d_positivity_public]]=0,ISBLANK(Table1[[#This Row],[7d_positivity_public]])),"",(Table1[[#This Row],[7d_positivity_public]]-Table1[[#This Row],[7d_positivity_all]])/Table1[[#This Row],[7d_positivity_public]])</f>
        <v>0.14285714285714285</v>
      </c>
      <c r="W5140">
        <v>6</v>
      </c>
    </row>
    <row r="5141" spans="1:23" x14ac:dyDescent="0.25">
      <c r="A5141" s="10">
        <v>44512</v>
      </c>
      <c r="B5141">
        <v>1390</v>
      </c>
      <c r="C5141" t="s">
        <v>118</v>
      </c>
      <c r="D5141">
        <v>64</v>
      </c>
      <c r="E5141">
        <v>18</v>
      </c>
      <c r="F5141">
        <v>46</v>
      </c>
      <c r="G5141">
        <v>25</v>
      </c>
      <c r="H5141">
        <v>72</v>
      </c>
      <c r="J5141">
        <v>44</v>
      </c>
      <c r="K5141">
        <v>74</v>
      </c>
      <c r="L5141">
        <v>62</v>
      </c>
      <c r="M5141">
        <v>82</v>
      </c>
      <c r="N5141">
        <v>67</v>
      </c>
      <c r="O5141">
        <v>37</v>
      </c>
      <c r="P5141">
        <v>69</v>
      </c>
      <c r="Q5141">
        <v>53</v>
      </c>
      <c r="R5141">
        <v>79</v>
      </c>
      <c r="T5141" s="34">
        <f>_xlfn.XLOOKUP(B5141,Demog!$A$2:$A$219,Demog!$P$2:$P$219,,,2)</f>
        <v>7285</v>
      </c>
      <c r="U5141" s="34">
        <f t="shared" si="80"/>
        <v>33</v>
      </c>
      <c r="V5141" s="13">
        <f>IF(OR(Table1[[#This Row],[7d_positivity_public]]=0,ISBLANK(Table1[[#This Row],[7d_positivity_public]])),"",(Table1[[#This Row],[7d_positivity_public]]-Table1[[#This Row],[7d_positivity_all]])/Table1[[#This Row],[7d_positivity_public]])</f>
        <v>0.04</v>
      </c>
      <c r="W5141">
        <v>24</v>
      </c>
    </row>
    <row r="5142" spans="1:23" x14ac:dyDescent="0.25">
      <c r="A5142" s="10">
        <v>44512</v>
      </c>
      <c r="B5142">
        <v>1420</v>
      </c>
      <c r="C5142" t="s">
        <v>120</v>
      </c>
      <c r="D5142">
        <v>26</v>
      </c>
      <c r="E5142">
        <v>23</v>
      </c>
      <c r="F5142">
        <v>3</v>
      </c>
      <c r="G5142">
        <v>11</v>
      </c>
      <c r="H5142">
        <v>81</v>
      </c>
      <c r="J5142">
        <v>66</v>
      </c>
      <c r="K5142">
        <v>82</v>
      </c>
      <c r="L5142">
        <v>73</v>
      </c>
      <c r="M5142">
        <v>87</v>
      </c>
      <c r="N5142">
        <v>76</v>
      </c>
      <c r="O5142">
        <v>60</v>
      </c>
      <c r="P5142">
        <v>78</v>
      </c>
      <c r="Q5142">
        <v>66</v>
      </c>
      <c r="R5142">
        <v>85</v>
      </c>
      <c r="T5142" s="34">
        <f>_xlfn.XLOOKUP(B5142,Demog!$A$2:$A$219,Demog!$P$2:$P$219,,,2)</f>
        <v>33648</v>
      </c>
      <c r="U5142" s="34">
        <f t="shared" si="80"/>
        <v>61</v>
      </c>
      <c r="V5142" s="13">
        <f>IF(OR(Table1[[#This Row],[7d_positivity_public]]=0,ISBLANK(Table1[[#This Row],[7d_positivity_public]])),"",(Table1[[#This Row],[7d_positivity_public]]-Table1[[#This Row],[7d_positivity_all]])/Table1[[#This Row],[7d_positivity_public]])</f>
        <v>9.0909090909090912E-2</v>
      </c>
      <c r="W5142">
        <v>10</v>
      </c>
    </row>
    <row r="5143" spans="1:23" x14ac:dyDescent="0.25">
      <c r="A5143" s="10">
        <v>44512</v>
      </c>
      <c r="B5143">
        <v>1431</v>
      </c>
      <c r="C5143" t="s">
        <v>226</v>
      </c>
      <c r="D5143">
        <v>14</v>
      </c>
      <c r="E5143">
        <v>16</v>
      </c>
      <c r="F5143">
        <v>-2</v>
      </c>
      <c r="G5143">
        <v>8</v>
      </c>
      <c r="H5143">
        <v>87</v>
      </c>
      <c r="J5143">
        <v>79</v>
      </c>
      <c r="K5143">
        <v>87</v>
      </c>
      <c r="L5143">
        <v>83</v>
      </c>
      <c r="M5143">
        <v>91</v>
      </c>
      <c r="N5143">
        <v>82</v>
      </c>
      <c r="O5143">
        <v>71</v>
      </c>
      <c r="P5143">
        <v>82</v>
      </c>
      <c r="Q5143">
        <v>76</v>
      </c>
      <c r="R5143">
        <v>89</v>
      </c>
      <c r="T5143" s="34">
        <f>_xlfn.XLOOKUP(B5143,Demog!$A$2:$A$219,Demog!$P$2:$P$219,,,2)</f>
        <v>44714</v>
      </c>
      <c r="U5143" s="34">
        <f t="shared" si="80"/>
        <v>44</v>
      </c>
      <c r="V5143" s="13">
        <f>IF(OR(Table1[[#This Row],[7d_positivity_public]]=0,ISBLANK(Table1[[#This Row],[7d_positivity_public]])),"",(Table1[[#This Row],[7d_positivity_public]]-Table1[[#This Row],[7d_positivity_all]])/Table1[[#This Row],[7d_positivity_public]])</f>
        <v>0.125</v>
      </c>
      <c r="W5143">
        <v>7</v>
      </c>
    </row>
    <row r="5144" spans="1:23" x14ac:dyDescent="0.25">
      <c r="A5144" s="10">
        <v>44512</v>
      </c>
      <c r="B5144">
        <v>1432</v>
      </c>
      <c r="C5144" t="s">
        <v>227</v>
      </c>
      <c r="D5144">
        <v>15</v>
      </c>
      <c r="E5144">
        <v>19</v>
      </c>
      <c r="F5144">
        <v>-4</v>
      </c>
      <c r="G5144">
        <v>7</v>
      </c>
      <c r="H5144">
        <v>94</v>
      </c>
      <c r="J5144">
        <v>89</v>
      </c>
      <c r="K5144">
        <v>94</v>
      </c>
      <c r="L5144">
        <v>95</v>
      </c>
      <c r="M5144">
        <v>93</v>
      </c>
      <c r="N5144">
        <v>90</v>
      </c>
      <c r="O5144">
        <v>84</v>
      </c>
      <c r="P5144">
        <v>90</v>
      </c>
      <c r="Q5144">
        <v>90</v>
      </c>
      <c r="R5144">
        <v>91</v>
      </c>
      <c r="T5144" s="34">
        <f>_xlfn.XLOOKUP(B5144,Demog!$A$2:$A$219,Demog!$P$2:$P$219,,,2)</f>
        <v>48587</v>
      </c>
      <c r="U5144" s="34">
        <f t="shared" si="80"/>
        <v>51</v>
      </c>
      <c r="V5144" s="13">
        <f>IF(OR(Table1[[#This Row],[7d_positivity_public]]=0,ISBLANK(Table1[[#This Row],[7d_positivity_public]])),"",(Table1[[#This Row],[7d_positivity_public]]-Table1[[#This Row],[7d_positivity_all]])/Table1[[#This Row],[7d_positivity_public]])</f>
        <v>0.14285714285714285</v>
      </c>
      <c r="W5144">
        <v>6</v>
      </c>
    </row>
    <row r="5145" spans="1:23" x14ac:dyDescent="0.25">
      <c r="A5145" s="10">
        <v>44512</v>
      </c>
      <c r="B5145">
        <v>1433</v>
      </c>
      <c r="C5145" t="s">
        <v>122</v>
      </c>
      <c r="D5145">
        <v>13</v>
      </c>
      <c r="E5145">
        <v>7</v>
      </c>
      <c r="F5145">
        <v>6</v>
      </c>
      <c r="G5145">
        <v>10</v>
      </c>
      <c r="H5145">
        <v>82</v>
      </c>
      <c r="J5145">
        <v>68</v>
      </c>
      <c r="K5145">
        <v>83</v>
      </c>
      <c r="L5145">
        <v>74</v>
      </c>
      <c r="M5145">
        <v>88</v>
      </c>
      <c r="N5145">
        <v>77</v>
      </c>
      <c r="O5145">
        <v>60</v>
      </c>
      <c r="P5145">
        <v>78</v>
      </c>
      <c r="Q5145">
        <v>67</v>
      </c>
      <c r="R5145">
        <v>85</v>
      </c>
      <c r="T5145" s="34">
        <f>_xlfn.XLOOKUP(B5145,Demog!$A$2:$A$219,Demog!$P$2:$P$219,,,2)</f>
        <v>19986</v>
      </c>
      <c r="U5145" s="34">
        <f t="shared" si="80"/>
        <v>18</v>
      </c>
      <c r="V5145" s="13">
        <f>IF(OR(Table1[[#This Row],[7d_positivity_public]]=0,ISBLANK(Table1[[#This Row],[7d_positivity_public]])),"",(Table1[[#This Row],[7d_positivity_public]]-Table1[[#This Row],[7d_positivity_all]])/Table1[[#This Row],[7d_positivity_public]])</f>
        <v>0.2</v>
      </c>
      <c r="W5145">
        <v>8</v>
      </c>
    </row>
    <row r="5146" spans="1:23" x14ac:dyDescent="0.25">
      <c r="A5146" s="10">
        <v>44512</v>
      </c>
      <c r="B5146">
        <v>1490</v>
      </c>
      <c r="C5146" t="s">
        <v>124</v>
      </c>
      <c r="D5146">
        <v>11</v>
      </c>
      <c r="E5146">
        <v>10</v>
      </c>
      <c r="F5146">
        <v>1</v>
      </c>
      <c r="G5146">
        <v>5</v>
      </c>
      <c r="H5146">
        <v>81</v>
      </c>
      <c r="J5146">
        <v>72</v>
      </c>
      <c r="K5146">
        <v>82</v>
      </c>
      <c r="L5146">
        <v>75</v>
      </c>
      <c r="M5146">
        <v>87</v>
      </c>
      <c r="N5146">
        <v>75</v>
      </c>
      <c r="O5146">
        <v>60</v>
      </c>
      <c r="P5146">
        <v>76</v>
      </c>
      <c r="Q5146">
        <v>66</v>
      </c>
      <c r="R5146">
        <v>84</v>
      </c>
      <c r="T5146" s="34">
        <f>_xlfn.XLOOKUP(B5146,Demog!$A$2:$A$219,Demog!$P$2:$P$219,,,2)</f>
        <v>10855</v>
      </c>
      <c r="U5146" s="34">
        <f t="shared" si="80"/>
        <v>8</v>
      </c>
      <c r="V5146" s="13">
        <f>IF(OR(Table1[[#This Row],[7d_positivity_public]]=0,ISBLANK(Table1[[#This Row],[7d_positivity_public]])),"",(Table1[[#This Row],[7d_positivity_public]]-Table1[[#This Row],[7d_positivity_all]])/Table1[[#This Row],[7d_positivity_public]])</f>
        <v>0.2</v>
      </c>
      <c r="W5146">
        <v>4</v>
      </c>
    </row>
    <row r="5147" spans="1:23" x14ac:dyDescent="0.25">
      <c r="A5147" s="10">
        <v>44512</v>
      </c>
      <c r="B5147">
        <v>2121</v>
      </c>
      <c r="C5147" t="s">
        <v>126</v>
      </c>
      <c r="D5147">
        <v>17</v>
      </c>
      <c r="E5147">
        <v>23</v>
      </c>
      <c r="F5147">
        <v>-6</v>
      </c>
      <c r="G5147">
        <v>7</v>
      </c>
      <c r="H5147">
        <v>84</v>
      </c>
      <c r="J5147">
        <v>75</v>
      </c>
      <c r="K5147">
        <v>85</v>
      </c>
      <c r="L5147">
        <v>80</v>
      </c>
      <c r="M5147">
        <v>89</v>
      </c>
      <c r="N5147">
        <v>80</v>
      </c>
      <c r="O5147">
        <v>69</v>
      </c>
      <c r="P5147">
        <v>81</v>
      </c>
      <c r="Q5147">
        <v>74</v>
      </c>
      <c r="R5147">
        <v>87</v>
      </c>
      <c r="T5147" s="34">
        <f>_xlfn.XLOOKUP(B5147,Demog!$A$2:$A$219,Demog!$P$2:$P$219,,,2)</f>
        <v>51241</v>
      </c>
      <c r="U5147" s="34">
        <f t="shared" si="80"/>
        <v>61</v>
      </c>
      <c r="V5147" s="13">
        <f>IF(OR(Table1[[#This Row],[7d_positivity_public]]=0,ISBLANK(Table1[[#This Row],[7d_positivity_public]])),"",(Table1[[#This Row],[7d_positivity_public]]-Table1[[#This Row],[7d_positivity_all]])/Table1[[#This Row],[7d_positivity_public]])</f>
        <v>0.14285714285714285</v>
      </c>
      <c r="W5147">
        <v>6</v>
      </c>
    </row>
    <row r="5148" spans="1:23" x14ac:dyDescent="0.25">
      <c r="A5148" s="10">
        <v>44512</v>
      </c>
      <c r="B5148">
        <v>2122</v>
      </c>
      <c r="C5148" t="s">
        <v>128</v>
      </c>
      <c r="D5148">
        <v>22</v>
      </c>
      <c r="E5148">
        <v>18</v>
      </c>
      <c r="F5148">
        <v>4</v>
      </c>
      <c r="G5148">
        <v>8</v>
      </c>
      <c r="H5148">
        <v>77</v>
      </c>
      <c r="J5148">
        <v>65</v>
      </c>
      <c r="K5148">
        <v>79</v>
      </c>
      <c r="L5148">
        <v>72</v>
      </c>
      <c r="M5148">
        <v>85</v>
      </c>
      <c r="N5148">
        <v>72</v>
      </c>
      <c r="O5148">
        <v>57</v>
      </c>
      <c r="P5148">
        <v>73</v>
      </c>
      <c r="Q5148">
        <v>66</v>
      </c>
      <c r="R5148">
        <v>81</v>
      </c>
      <c r="T5148" s="34">
        <f>_xlfn.XLOOKUP(B5148,Demog!$A$2:$A$219,Demog!$P$2:$P$219,,,2)</f>
        <v>41936</v>
      </c>
      <c r="U5148" s="34">
        <f t="shared" si="80"/>
        <v>65</v>
      </c>
      <c r="V5148" s="13">
        <f>IF(OR(Table1[[#This Row],[7d_positivity_public]]=0,ISBLANK(Table1[[#This Row],[7d_positivity_public]])),"",(Table1[[#This Row],[7d_positivity_public]]-Table1[[#This Row],[7d_positivity_all]])/Table1[[#This Row],[7d_positivity_public]])</f>
        <v>0.125</v>
      </c>
      <c r="W5148">
        <v>7</v>
      </c>
    </row>
    <row r="5149" spans="1:23" x14ac:dyDescent="0.25">
      <c r="A5149" s="10">
        <v>44512</v>
      </c>
      <c r="B5149">
        <v>2131</v>
      </c>
      <c r="C5149" t="s">
        <v>129</v>
      </c>
      <c r="D5149">
        <v>22</v>
      </c>
      <c r="E5149">
        <v>31</v>
      </c>
      <c r="F5149">
        <v>-9</v>
      </c>
      <c r="G5149">
        <v>8</v>
      </c>
      <c r="H5149">
        <v>84</v>
      </c>
      <c r="J5149">
        <v>75</v>
      </c>
      <c r="K5149">
        <v>85</v>
      </c>
      <c r="L5149">
        <v>83</v>
      </c>
      <c r="M5149">
        <v>87</v>
      </c>
      <c r="N5149">
        <v>79</v>
      </c>
      <c r="O5149">
        <v>68</v>
      </c>
      <c r="P5149">
        <v>80</v>
      </c>
      <c r="Q5149">
        <v>76</v>
      </c>
      <c r="R5149">
        <v>84</v>
      </c>
      <c r="T5149" s="34">
        <f>_xlfn.XLOOKUP(B5149,Demog!$A$2:$A$219,Demog!$P$2:$P$219,,,2)</f>
        <v>22754</v>
      </c>
      <c r="U5149" s="34">
        <f t="shared" si="80"/>
        <v>35</v>
      </c>
      <c r="V5149" s="13">
        <f>IF(OR(Table1[[#This Row],[7d_positivity_public]]=0,ISBLANK(Table1[[#This Row],[7d_positivity_public]])),"",(Table1[[#This Row],[7d_positivity_public]]-Table1[[#This Row],[7d_positivity_all]])/Table1[[#This Row],[7d_positivity_public]])</f>
        <v>0.125</v>
      </c>
      <c r="W5149">
        <v>7</v>
      </c>
    </row>
    <row r="5150" spans="1:23" x14ac:dyDescent="0.25">
      <c r="A5150" s="10">
        <v>44512</v>
      </c>
      <c r="B5150">
        <v>2132</v>
      </c>
      <c r="C5150" t="s">
        <v>130</v>
      </c>
      <c r="D5150">
        <v>33</v>
      </c>
      <c r="E5150">
        <v>25</v>
      </c>
      <c r="F5150">
        <v>8</v>
      </c>
      <c r="G5150">
        <v>11</v>
      </c>
      <c r="H5150">
        <v>86</v>
      </c>
      <c r="J5150">
        <v>82</v>
      </c>
      <c r="K5150">
        <v>87</v>
      </c>
      <c r="L5150">
        <v>84</v>
      </c>
      <c r="M5150">
        <v>89</v>
      </c>
      <c r="N5150">
        <v>83</v>
      </c>
      <c r="O5150">
        <v>76</v>
      </c>
      <c r="P5150">
        <v>84</v>
      </c>
      <c r="Q5150">
        <v>80</v>
      </c>
      <c r="R5150">
        <v>87</v>
      </c>
      <c r="T5150" s="34">
        <f>_xlfn.XLOOKUP(B5150,Demog!$A$2:$A$219,Demog!$P$2:$P$219,,,2)</f>
        <v>35584</v>
      </c>
      <c r="U5150" s="34">
        <f t="shared" si="80"/>
        <v>82</v>
      </c>
      <c r="V5150" s="13">
        <f>IF(OR(Table1[[#This Row],[7d_positivity_public]]=0,ISBLANK(Table1[[#This Row],[7d_positivity_public]])),"",(Table1[[#This Row],[7d_positivity_public]]-Table1[[#This Row],[7d_positivity_all]])/Table1[[#This Row],[7d_positivity_public]])</f>
        <v>0.18181818181818182</v>
      </c>
      <c r="W5150">
        <v>9</v>
      </c>
    </row>
    <row r="5151" spans="1:23" x14ac:dyDescent="0.25">
      <c r="A5151" s="10">
        <v>44512</v>
      </c>
      <c r="B5151">
        <v>2133</v>
      </c>
      <c r="C5151" t="s">
        <v>131</v>
      </c>
      <c r="D5151">
        <v>15</v>
      </c>
      <c r="E5151">
        <v>19</v>
      </c>
      <c r="F5151">
        <v>-4</v>
      </c>
      <c r="G5151">
        <v>7</v>
      </c>
      <c r="H5151">
        <v>91</v>
      </c>
      <c r="J5151">
        <v>82</v>
      </c>
      <c r="K5151">
        <v>92</v>
      </c>
      <c r="L5151">
        <v>92</v>
      </c>
      <c r="M5151">
        <v>92</v>
      </c>
      <c r="N5151">
        <v>86</v>
      </c>
      <c r="O5151">
        <v>74</v>
      </c>
      <c r="P5151">
        <v>87</v>
      </c>
      <c r="Q5151">
        <v>86</v>
      </c>
      <c r="R5151">
        <v>89</v>
      </c>
      <c r="T5151" s="34">
        <f>_xlfn.XLOOKUP(B5151,Demog!$A$2:$A$219,Demog!$P$2:$P$219,,,2)</f>
        <v>58511</v>
      </c>
      <c r="U5151" s="34">
        <f t="shared" si="80"/>
        <v>61</v>
      </c>
      <c r="V5151" s="13">
        <f>IF(OR(Table1[[#This Row],[7d_positivity_public]]=0,ISBLANK(Table1[[#This Row],[7d_positivity_public]])),"",(Table1[[#This Row],[7d_positivity_public]]-Table1[[#This Row],[7d_positivity_all]])/Table1[[#This Row],[7d_positivity_public]])</f>
        <v>0.14285714285714285</v>
      </c>
      <c r="W5151">
        <v>6</v>
      </c>
    </row>
    <row r="5152" spans="1:23" x14ac:dyDescent="0.25">
      <c r="A5152" s="10">
        <v>44512</v>
      </c>
      <c r="B5152">
        <v>2134</v>
      </c>
      <c r="C5152" t="s">
        <v>132</v>
      </c>
      <c r="D5152">
        <v>27</v>
      </c>
      <c r="E5152">
        <v>26</v>
      </c>
      <c r="F5152">
        <v>1</v>
      </c>
      <c r="G5152">
        <v>11</v>
      </c>
      <c r="H5152">
        <v>87</v>
      </c>
      <c r="J5152">
        <v>73</v>
      </c>
      <c r="K5152">
        <v>88</v>
      </c>
      <c r="L5152">
        <v>89</v>
      </c>
      <c r="M5152">
        <v>87</v>
      </c>
      <c r="N5152">
        <v>82</v>
      </c>
      <c r="O5152">
        <v>66</v>
      </c>
      <c r="P5152">
        <v>83</v>
      </c>
      <c r="Q5152">
        <v>83</v>
      </c>
      <c r="R5152">
        <v>84</v>
      </c>
      <c r="T5152" s="34">
        <f>_xlfn.XLOOKUP(B5152,Demog!$A$2:$A$219,Demog!$P$2:$P$219,,,2)</f>
        <v>24836</v>
      </c>
      <c r="U5152" s="34">
        <f t="shared" si="80"/>
        <v>47</v>
      </c>
      <c r="V5152" s="13">
        <f>IF(OR(Table1[[#This Row],[7d_positivity_public]]=0,ISBLANK(Table1[[#This Row],[7d_positivity_public]])),"",(Table1[[#This Row],[7d_positivity_public]]-Table1[[#This Row],[7d_positivity_all]])/Table1[[#This Row],[7d_positivity_public]])</f>
        <v>0.27272727272727271</v>
      </c>
      <c r="W5152">
        <v>8</v>
      </c>
    </row>
    <row r="5153" spans="1:23" x14ac:dyDescent="0.25">
      <c r="A5153" s="10">
        <v>44512</v>
      </c>
      <c r="B5153">
        <v>2141</v>
      </c>
      <c r="C5153" t="s">
        <v>133</v>
      </c>
      <c r="D5153">
        <v>19</v>
      </c>
      <c r="E5153">
        <v>17</v>
      </c>
      <c r="F5153">
        <v>2</v>
      </c>
      <c r="G5153">
        <v>8</v>
      </c>
      <c r="H5153">
        <v>82</v>
      </c>
      <c r="J5153">
        <v>75</v>
      </c>
      <c r="K5153">
        <v>83</v>
      </c>
      <c r="L5153">
        <v>77</v>
      </c>
      <c r="M5153">
        <v>89</v>
      </c>
      <c r="N5153">
        <v>77</v>
      </c>
      <c r="O5153">
        <v>67</v>
      </c>
      <c r="P5153">
        <v>78</v>
      </c>
      <c r="Q5153">
        <v>71</v>
      </c>
      <c r="R5153">
        <v>85</v>
      </c>
      <c r="T5153" s="34">
        <f>_xlfn.XLOOKUP(B5153,Demog!$A$2:$A$219,Demog!$P$2:$P$219,,,2)</f>
        <v>26303</v>
      </c>
      <c r="U5153" s="34">
        <f t="shared" si="80"/>
        <v>35</v>
      </c>
      <c r="V5153" s="13">
        <f>IF(OR(Table1[[#This Row],[7d_positivity_public]]=0,ISBLANK(Table1[[#This Row],[7d_positivity_public]])),"",(Table1[[#This Row],[7d_positivity_public]]-Table1[[#This Row],[7d_positivity_all]])/Table1[[#This Row],[7d_positivity_public]])</f>
        <v>0.125</v>
      </c>
      <c r="W5153">
        <v>7</v>
      </c>
    </row>
    <row r="5154" spans="1:23" x14ac:dyDescent="0.25">
      <c r="A5154" s="10">
        <v>44512</v>
      </c>
      <c r="B5154">
        <v>2142</v>
      </c>
      <c r="C5154" t="s">
        <v>134</v>
      </c>
      <c r="D5154">
        <v>38</v>
      </c>
      <c r="E5154">
        <v>14</v>
      </c>
      <c r="F5154">
        <v>24</v>
      </c>
      <c r="G5154">
        <v>14</v>
      </c>
      <c r="H5154">
        <v>81</v>
      </c>
      <c r="J5154">
        <v>72</v>
      </c>
      <c r="K5154">
        <v>81</v>
      </c>
      <c r="L5154">
        <v>77</v>
      </c>
      <c r="M5154">
        <v>86</v>
      </c>
      <c r="N5154">
        <v>76</v>
      </c>
      <c r="O5154">
        <v>65</v>
      </c>
      <c r="P5154">
        <v>77</v>
      </c>
      <c r="Q5154">
        <v>71</v>
      </c>
      <c r="R5154">
        <v>83</v>
      </c>
      <c r="T5154" s="34">
        <f>_xlfn.XLOOKUP(B5154,Demog!$A$2:$A$219,Demog!$P$2:$P$219,,,2)</f>
        <v>16854</v>
      </c>
      <c r="U5154" s="34">
        <f t="shared" si="80"/>
        <v>45</v>
      </c>
      <c r="V5154" s="13">
        <f>IF(OR(Table1[[#This Row],[7d_positivity_public]]=0,ISBLANK(Table1[[#This Row],[7d_positivity_public]])),"",(Table1[[#This Row],[7d_positivity_public]]-Table1[[#This Row],[7d_positivity_all]])/Table1[[#This Row],[7d_positivity_public]])</f>
        <v>0.14285714285714285</v>
      </c>
      <c r="W5154">
        <v>12</v>
      </c>
    </row>
    <row r="5155" spans="1:23" x14ac:dyDescent="0.25">
      <c r="A5155" s="10">
        <v>44512</v>
      </c>
      <c r="B5155">
        <v>2150</v>
      </c>
      <c r="C5155" t="s">
        <v>135</v>
      </c>
      <c r="D5155">
        <v>9</v>
      </c>
      <c r="E5155">
        <v>16</v>
      </c>
      <c r="F5155">
        <v>-7</v>
      </c>
      <c r="G5155">
        <v>7</v>
      </c>
      <c r="H5155">
        <v>84</v>
      </c>
      <c r="J5155">
        <v>69</v>
      </c>
      <c r="K5155">
        <v>85</v>
      </c>
      <c r="L5155">
        <v>78</v>
      </c>
      <c r="M5155">
        <v>90</v>
      </c>
      <c r="N5155">
        <v>79</v>
      </c>
      <c r="O5155">
        <v>62</v>
      </c>
      <c r="P5155">
        <v>81</v>
      </c>
      <c r="Q5155">
        <v>70</v>
      </c>
      <c r="R5155">
        <v>88</v>
      </c>
      <c r="T5155" s="34">
        <f>_xlfn.XLOOKUP(B5155,Demog!$A$2:$A$219,Demog!$P$2:$P$219,,,2)</f>
        <v>9696</v>
      </c>
      <c r="U5155" s="34">
        <f t="shared" si="80"/>
        <v>6</v>
      </c>
      <c r="V5155" s="13">
        <f>IF(OR(Table1[[#This Row],[7d_positivity_public]]=0,ISBLANK(Table1[[#This Row],[7d_positivity_public]])),"",(Table1[[#This Row],[7d_positivity_public]]-Table1[[#This Row],[7d_positivity_all]])/Table1[[#This Row],[7d_positivity_public]])</f>
        <v>0.2857142857142857</v>
      </c>
      <c r="W5155">
        <v>5</v>
      </c>
    </row>
    <row r="5156" spans="1:23" x14ac:dyDescent="0.25">
      <c r="A5156" s="10">
        <v>44512</v>
      </c>
      <c r="B5156">
        <v>2210</v>
      </c>
      <c r="C5156" t="s">
        <v>136</v>
      </c>
      <c r="D5156">
        <v>4</v>
      </c>
      <c r="E5156">
        <v>6</v>
      </c>
      <c r="F5156">
        <v>-2</v>
      </c>
      <c r="G5156">
        <v>2</v>
      </c>
      <c r="H5156">
        <v>93</v>
      </c>
      <c r="J5156">
        <v>91</v>
      </c>
      <c r="K5156">
        <v>93</v>
      </c>
      <c r="L5156">
        <v>95</v>
      </c>
      <c r="M5156">
        <v>92</v>
      </c>
      <c r="N5156">
        <v>90</v>
      </c>
      <c r="O5156">
        <v>85</v>
      </c>
      <c r="P5156">
        <v>90</v>
      </c>
      <c r="Q5156">
        <v>91</v>
      </c>
      <c r="R5156">
        <v>89</v>
      </c>
      <c r="T5156" s="34">
        <f>_xlfn.XLOOKUP(B5156,Demog!$A$2:$A$219,Demog!$P$2:$P$219,,,2)</f>
        <v>70996</v>
      </c>
      <c r="U5156" s="34">
        <f t="shared" si="80"/>
        <v>20</v>
      </c>
      <c r="V5156" s="13">
        <f>IF(OR(Table1[[#This Row],[7d_positivity_public]]=0,ISBLANK(Table1[[#This Row],[7d_positivity_public]])),"",(Table1[[#This Row],[7d_positivity_public]]-Table1[[#This Row],[7d_positivity_all]])/Table1[[#This Row],[7d_positivity_public]])</f>
        <v>0</v>
      </c>
      <c r="W5156">
        <v>2</v>
      </c>
    </row>
    <row r="5157" spans="1:23" x14ac:dyDescent="0.25">
      <c r="A5157" s="10">
        <v>44512</v>
      </c>
      <c r="B5157">
        <v>2221</v>
      </c>
      <c r="C5157" t="s">
        <v>137</v>
      </c>
      <c r="D5157">
        <v>5</v>
      </c>
      <c r="E5157">
        <v>4</v>
      </c>
      <c r="F5157">
        <v>1</v>
      </c>
      <c r="G5157">
        <v>2</v>
      </c>
      <c r="H5157">
        <v>95</v>
      </c>
      <c r="J5157">
        <v>91</v>
      </c>
      <c r="K5157">
        <v>96</v>
      </c>
      <c r="L5157">
        <v>99</v>
      </c>
      <c r="M5157">
        <v>91</v>
      </c>
      <c r="N5157">
        <v>93</v>
      </c>
      <c r="O5157">
        <v>87</v>
      </c>
      <c r="P5157">
        <v>93</v>
      </c>
      <c r="Q5157">
        <v>96</v>
      </c>
      <c r="R5157">
        <v>89</v>
      </c>
      <c r="T5157" s="34">
        <f>_xlfn.XLOOKUP(B5157,Demog!$A$2:$A$219,Demog!$P$2:$P$219,,,2)</f>
        <v>47161</v>
      </c>
      <c r="U5157" s="34">
        <f t="shared" si="80"/>
        <v>17</v>
      </c>
      <c r="V5157" s="13">
        <f>IF(OR(Table1[[#This Row],[7d_positivity_public]]=0,ISBLANK(Table1[[#This Row],[7d_positivity_public]])),"",(Table1[[#This Row],[7d_positivity_public]]-Table1[[#This Row],[7d_positivity_all]])/Table1[[#This Row],[7d_positivity_public]])</f>
        <v>0.5</v>
      </c>
      <c r="W5157">
        <v>1</v>
      </c>
    </row>
    <row r="5158" spans="1:23" x14ac:dyDescent="0.25">
      <c r="A5158" s="10">
        <v>44512</v>
      </c>
      <c r="B5158">
        <v>2222</v>
      </c>
      <c r="C5158" t="s">
        <v>138</v>
      </c>
      <c r="D5158">
        <v>3</v>
      </c>
      <c r="E5158">
        <v>3</v>
      </c>
      <c r="F5158">
        <v>0</v>
      </c>
      <c r="G5158">
        <v>3</v>
      </c>
      <c r="H5158">
        <v>95</v>
      </c>
      <c r="J5158">
        <v>91</v>
      </c>
      <c r="K5158">
        <v>96</v>
      </c>
      <c r="L5158">
        <v>100</v>
      </c>
      <c r="M5158">
        <v>90</v>
      </c>
      <c r="N5158">
        <v>92</v>
      </c>
      <c r="O5158">
        <v>86</v>
      </c>
      <c r="P5158">
        <v>93</v>
      </c>
      <c r="Q5158">
        <v>97</v>
      </c>
      <c r="R5158">
        <v>88</v>
      </c>
      <c r="T5158" s="34">
        <f>_xlfn.XLOOKUP(B5158,Demog!$A$2:$A$219,Demog!$P$2:$P$219,,,2)</f>
        <v>45434</v>
      </c>
      <c r="U5158" s="34">
        <f t="shared" si="80"/>
        <v>10</v>
      </c>
      <c r="V5158" s="13">
        <f>IF(OR(Table1[[#This Row],[7d_positivity_public]]=0,ISBLANK(Table1[[#This Row],[7d_positivity_public]])),"",(Table1[[#This Row],[7d_positivity_public]]-Table1[[#This Row],[7d_positivity_all]])/Table1[[#This Row],[7d_positivity_public]])</f>
        <v>0.33333333333333331</v>
      </c>
      <c r="W5158">
        <v>2</v>
      </c>
    </row>
    <row r="5159" spans="1:23" x14ac:dyDescent="0.25">
      <c r="A5159" s="10">
        <v>44512</v>
      </c>
      <c r="B5159">
        <v>2223</v>
      </c>
      <c r="C5159" t="s">
        <v>139</v>
      </c>
      <c r="D5159">
        <v>4</v>
      </c>
      <c r="E5159">
        <v>3</v>
      </c>
      <c r="F5159">
        <v>1</v>
      </c>
      <c r="G5159">
        <v>3</v>
      </c>
      <c r="H5159">
        <v>94</v>
      </c>
      <c r="J5159">
        <v>92</v>
      </c>
      <c r="K5159">
        <v>94</v>
      </c>
      <c r="L5159">
        <v>98</v>
      </c>
      <c r="M5159">
        <v>88</v>
      </c>
      <c r="N5159">
        <v>90</v>
      </c>
      <c r="O5159">
        <v>86</v>
      </c>
      <c r="P5159">
        <v>90</v>
      </c>
      <c r="Q5159">
        <v>94</v>
      </c>
      <c r="R5159">
        <v>86</v>
      </c>
      <c r="T5159" s="34">
        <f>_xlfn.XLOOKUP(B5159,Demog!$A$2:$A$219,Demog!$P$2:$P$219,,,2)</f>
        <v>81414</v>
      </c>
      <c r="U5159" s="34">
        <f t="shared" si="80"/>
        <v>23</v>
      </c>
      <c r="V5159" s="13">
        <f>IF(OR(Table1[[#This Row],[7d_positivity_public]]=0,ISBLANK(Table1[[#This Row],[7d_positivity_public]])),"",(Table1[[#This Row],[7d_positivity_public]]-Table1[[#This Row],[7d_positivity_all]])/Table1[[#This Row],[7d_positivity_public]])</f>
        <v>0.66666666666666663</v>
      </c>
      <c r="W5159">
        <v>1</v>
      </c>
    </row>
    <row r="5160" spans="1:23" x14ac:dyDescent="0.25">
      <c r="A5160" s="10">
        <v>44512</v>
      </c>
      <c r="B5160">
        <v>2224</v>
      </c>
      <c r="C5160" t="s">
        <v>140</v>
      </c>
      <c r="D5160">
        <v>8</v>
      </c>
      <c r="E5160">
        <v>6</v>
      </c>
      <c r="F5160">
        <v>2</v>
      </c>
      <c r="G5160">
        <v>5</v>
      </c>
      <c r="H5160">
        <v>92</v>
      </c>
      <c r="J5160">
        <v>87</v>
      </c>
      <c r="K5160">
        <v>92</v>
      </c>
      <c r="L5160">
        <v>94</v>
      </c>
      <c r="M5160">
        <v>90</v>
      </c>
      <c r="N5160">
        <v>88</v>
      </c>
      <c r="O5160">
        <v>82</v>
      </c>
      <c r="P5160">
        <v>89</v>
      </c>
      <c r="Q5160">
        <v>90</v>
      </c>
      <c r="R5160">
        <v>88</v>
      </c>
      <c r="T5160" s="34">
        <f>_xlfn.XLOOKUP(B5160,Demog!$A$2:$A$219,Demog!$P$2:$P$219,,,2)</f>
        <v>58746</v>
      </c>
      <c r="U5160" s="34">
        <f t="shared" si="80"/>
        <v>33</v>
      </c>
      <c r="V5160" s="13">
        <f>IF(OR(Table1[[#This Row],[7d_positivity_public]]=0,ISBLANK(Table1[[#This Row],[7d_positivity_public]])),"",(Table1[[#This Row],[7d_positivity_public]]-Table1[[#This Row],[7d_positivity_all]])/Table1[[#This Row],[7d_positivity_public]])</f>
        <v>0.4</v>
      </c>
      <c r="W5160">
        <v>3</v>
      </c>
    </row>
    <row r="5161" spans="1:23" x14ac:dyDescent="0.25">
      <c r="A5161" s="10">
        <v>44512</v>
      </c>
      <c r="B5161">
        <v>2231</v>
      </c>
      <c r="C5161" t="s">
        <v>141</v>
      </c>
      <c r="D5161">
        <v>11</v>
      </c>
      <c r="E5161">
        <v>17</v>
      </c>
      <c r="F5161">
        <v>-6</v>
      </c>
      <c r="G5161">
        <v>6</v>
      </c>
      <c r="H5161">
        <v>88</v>
      </c>
      <c r="J5161">
        <v>85</v>
      </c>
      <c r="K5161">
        <v>88</v>
      </c>
      <c r="L5161">
        <v>85</v>
      </c>
      <c r="M5161">
        <v>91</v>
      </c>
      <c r="N5161">
        <v>84</v>
      </c>
      <c r="O5161">
        <v>78</v>
      </c>
      <c r="P5161">
        <v>84</v>
      </c>
      <c r="Q5161">
        <v>79</v>
      </c>
      <c r="R5161">
        <v>88</v>
      </c>
      <c r="T5161" s="34">
        <f>_xlfn.XLOOKUP(B5161,Demog!$A$2:$A$219,Demog!$P$2:$P$219,,,2)</f>
        <v>30824</v>
      </c>
      <c r="U5161" s="34">
        <f t="shared" si="80"/>
        <v>24</v>
      </c>
      <c r="V5161" s="13">
        <f>IF(OR(Table1[[#This Row],[7d_positivity_public]]=0,ISBLANK(Table1[[#This Row],[7d_positivity_public]])),"",(Table1[[#This Row],[7d_positivity_public]]-Table1[[#This Row],[7d_positivity_all]])/Table1[[#This Row],[7d_positivity_public]])</f>
        <v>0.16666666666666666</v>
      </c>
      <c r="W5161">
        <v>5</v>
      </c>
    </row>
    <row r="5162" spans="1:23" x14ac:dyDescent="0.25">
      <c r="A5162" s="10">
        <v>44512</v>
      </c>
      <c r="B5162">
        <v>2232</v>
      </c>
      <c r="C5162" t="s">
        <v>142</v>
      </c>
      <c r="D5162">
        <v>6</v>
      </c>
      <c r="E5162">
        <v>19</v>
      </c>
      <c r="F5162">
        <v>-13</v>
      </c>
      <c r="G5162">
        <v>2</v>
      </c>
      <c r="H5162">
        <v>92</v>
      </c>
      <c r="J5162">
        <v>90</v>
      </c>
      <c r="K5162">
        <v>92</v>
      </c>
      <c r="L5162">
        <v>90</v>
      </c>
      <c r="M5162">
        <v>93</v>
      </c>
      <c r="N5162">
        <v>89</v>
      </c>
      <c r="O5162">
        <v>86</v>
      </c>
      <c r="P5162">
        <v>89</v>
      </c>
      <c r="Q5162">
        <v>86</v>
      </c>
      <c r="R5162">
        <v>92</v>
      </c>
      <c r="T5162" s="34">
        <f>_xlfn.XLOOKUP(B5162,Demog!$A$2:$A$219,Demog!$P$2:$P$219,,,2)</f>
        <v>18835</v>
      </c>
      <c r="U5162" s="34">
        <f t="shared" si="80"/>
        <v>8</v>
      </c>
      <c r="V5162" s="13">
        <f>IF(OR(Table1[[#This Row],[7d_positivity_public]]=0,ISBLANK(Table1[[#This Row],[7d_positivity_public]])),"",(Table1[[#This Row],[7d_positivity_public]]-Table1[[#This Row],[7d_positivity_all]])/Table1[[#This Row],[7d_positivity_public]])</f>
        <v>0</v>
      </c>
      <c r="W5162">
        <v>2</v>
      </c>
    </row>
    <row r="5163" spans="1:23" x14ac:dyDescent="0.25">
      <c r="A5163" s="10">
        <v>44512</v>
      </c>
      <c r="B5163">
        <v>2233</v>
      </c>
      <c r="C5163" t="s">
        <v>143</v>
      </c>
      <c r="D5163">
        <v>12</v>
      </c>
      <c r="E5163">
        <v>20</v>
      </c>
      <c r="F5163">
        <v>-8</v>
      </c>
      <c r="G5163">
        <v>5</v>
      </c>
      <c r="H5163">
        <v>88</v>
      </c>
      <c r="J5163">
        <v>86</v>
      </c>
      <c r="K5163">
        <v>88</v>
      </c>
      <c r="L5163">
        <v>85</v>
      </c>
      <c r="M5163">
        <v>91</v>
      </c>
      <c r="N5163">
        <v>84</v>
      </c>
      <c r="O5163">
        <v>80</v>
      </c>
      <c r="P5163">
        <v>84</v>
      </c>
      <c r="Q5163">
        <v>81</v>
      </c>
      <c r="R5163">
        <v>89</v>
      </c>
      <c r="T5163" s="34">
        <f>_xlfn.XLOOKUP(B5163,Demog!$A$2:$A$219,Demog!$P$2:$P$219,,,2)</f>
        <v>51442</v>
      </c>
      <c r="U5163" s="34">
        <f t="shared" si="80"/>
        <v>43</v>
      </c>
      <c r="V5163" s="13">
        <f>IF(OR(Table1[[#This Row],[7d_positivity_public]]=0,ISBLANK(Table1[[#This Row],[7d_positivity_public]])),"",(Table1[[#This Row],[7d_positivity_public]]-Table1[[#This Row],[7d_positivity_all]])/Table1[[#This Row],[7d_positivity_public]])</f>
        <v>0.2</v>
      </c>
      <c r="W5163">
        <v>4</v>
      </c>
    </row>
    <row r="5164" spans="1:23" x14ac:dyDescent="0.25">
      <c r="A5164" s="10">
        <v>44512</v>
      </c>
      <c r="B5164">
        <v>2241</v>
      </c>
      <c r="C5164" t="s">
        <v>144</v>
      </c>
      <c r="D5164">
        <v>6</v>
      </c>
      <c r="E5164">
        <v>5</v>
      </c>
      <c r="F5164">
        <v>1</v>
      </c>
      <c r="G5164">
        <v>3</v>
      </c>
      <c r="H5164">
        <v>91</v>
      </c>
      <c r="J5164">
        <v>91</v>
      </c>
      <c r="K5164">
        <v>91</v>
      </c>
      <c r="L5164">
        <v>92</v>
      </c>
      <c r="M5164">
        <v>90</v>
      </c>
      <c r="N5164">
        <v>88</v>
      </c>
      <c r="O5164">
        <v>87</v>
      </c>
      <c r="P5164">
        <v>89</v>
      </c>
      <c r="Q5164">
        <v>89</v>
      </c>
      <c r="R5164">
        <v>88</v>
      </c>
      <c r="T5164" s="34">
        <f>_xlfn.XLOOKUP(B5164,Demog!$A$2:$A$219,Demog!$P$2:$P$219,,,2)</f>
        <v>40842</v>
      </c>
      <c r="U5164" s="34">
        <f t="shared" si="80"/>
        <v>17</v>
      </c>
      <c r="V5164" s="13">
        <f>IF(OR(Table1[[#This Row],[7d_positivity_public]]=0,ISBLANK(Table1[[#This Row],[7d_positivity_public]])),"",(Table1[[#This Row],[7d_positivity_public]]-Table1[[#This Row],[7d_positivity_all]])/Table1[[#This Row],[7d_positivity_public]])</f>
        <v>0.33333333333333331</v>
      </c>
      <c r="W5164">
        <v>2</v>
      </c>
    </row>
    <row r="5165" spans="1:23" x14ac:dyDescent="0.25">
      <c r="A5165" s="10">
        <v>44512</v>
      </c>
      <c r="B5165">
        <v>2242</v>
      </c>
      <c r="C5165" t="s">
        <v>145</v>
      </c>
      <c r="D5165">
        <v>8</v>
      </c>
      <c r="E5165">
        <v>5</v>
      </c>
      <c r="F5165">
        <v>3</v>
      </c>
      <c r="G5165">
        <v>5</v>
      </c>
      <c r="H5165">
        <v>93</v>
      </c>
      <c r="J5165">
        <v>90</v>
      </c>
      <c r="K5165">
        <v>93</v>
      </c>
      <c r="L5165">
        <v>94</v>
      </c>
      <c r="M5165">
        <v>92</v>
      </c>
      <c r="N5165">
        <v>90</v>
      </c>
      <c r="O5165">
        <v>85</v>
      </c>
      <c r="P5165">
        <v>90</v>
      </c>
      <c r="Q5165">
        <v>91</v>
      </c>
      <c r="R5165">
        <v>90</v>
      </c>
      <c r="T5165" s="34">
        <f>_xlfn.XLOOKUP(B5165,Demog!$A$2:$A$219,Demog!$P$2:$P$219,,,2)</f>
        <v>70406</v>
      </c>
      <c r="U5165" s="34">
        <f t="shared" si="80"/>
        <v>39</v>
      </c>
      <c r="V5165" s="13">
        <f>IF(OR(Table1[[#This Row],[7d_positivity_public]]=0,ISBLANK(Table1[[#This Row],[7d_positivity_public]])),"",(Table1[[#This Row],[7d_positivity_public]]-Table1[[#This Row],[7d_positivity_all]])/Table1[[#This Row],[7d_positivity_public]])</f>
        <v>0.6</v>
      </c>
      <c r="W5165">
        <v>2</v>
      </c>
    </row>
    <row r="5166" spans="1:23" x14ac:dyDescent="0.25">
      <c r="A5166" s="10">
        <v>44512</v>
      </c>
      <c r="B5166">
        <v>2243</v>
      </c>
      <c r="C5166" t="s">
        <v>146</v>
      </c>
      <c r="D5166">
        <v>7</v>
      </c>
      <c r="E5166">
        <v>5</v>
      </c>
      <c r="F5166">
        <v>2</v>
      </c>
      <c r="G5166">
        <v>4</v>
      </c>
      <c r="H5166">
        <v>91</v>
      </c>
      <c r="J5166">
        <v>89</v>
      </c>
      <c r="K5166">
        <v>91</v>
      </c>
      <c r="L5166">
        <v>91</v>
      </c>
      <c r="M5166">
        <v>91</v>
      </c>
      <c r="N5166">
        <v>88</v>
      </c>
      <c r="O5166">
        <v>84</v>
      </c>
      <c r="P5166">
        <v>88</v>
      </c>
      <c r="Q5166">
        <v>87</v>
      </c>
      <c r="R5166">
        <v>89</v>
      </c>
      <c r="T5166" s="34">
        <f>_xlfn.XLOOKUP(B5166,Demog!$A$2:$A$219,Demog!$P$2:$P$219,,,2)</f>
        <v>28129</v>
      </c>
      <c r="U5166" s="34">
        <f t="shared" si="80"/>
        <v>14</v>
      </c>
      <c r="V5166" s="13">
        <f>IF(OR(Table1[[#This Row],[7d_positivity_public]]=0,ISBLANK(Table1[[#This Row],[7d_positivity_public]])),"",(Table1[[#This Row],[7d_positivity_public]]-Table1[[#This Row],[7d_positivity_all]])/Table1[[#This Row],[7d_positivity_public]])</f>
        <v>0.25</v>
      </c>
      <c r="W5166">
        <v>3</v>
      </c>
    </row>
    <row r="5167" spans="1:23" x14ac:dyDescent="0.25">
      <c r="A5167" s="10">
        <v>44512</v>
      </c>
      <c r="B5167">
        <v>2244</v>
      </c>
      <c r="C5167" t="s">
        <v>147</v>
      </c>
      <c r="D5167">
        <v>4</v>
      </c>
      <c r="E5167">
        <v>6</v>
      </c>
      <c r="F5167">
        <v>-2</v>
      </c>
      <c r="G5167">
        <v>2</v>
      </c>
      <c r="H5167">
        <v>91</v>
      </c>
      <c r="J5167">
        <v>89</v>
      </c>
      <c r="K5167">
        <v>91</v>
      </c>
      <c r="L5167">
        <v>89</v>
      </c>
      <c r="M5167">
        <v>92</v>
      </c>
      <c r="N5167">
        <v>87</v>
      </c>
      <c r="O5167">
        <v>84</v>
      </c>
      <c r="P5167">
        <v>88</v>
      </c>
      <c r="Q5167">
        <v>86</v>
      </c>
      <c r="R5167">
        <v>90</v>
      </c>
      <c r="T5167" s="34">
        <f>_xlfn.XLOOKUP(B5167,Demog!$A$2:$A$219,Demog!$P$2:$P$219,,,2)</f>
        <v>58612</v>
      </c>
      <c r="U5167" s="34">
        <f t="shared" si="80"/>
        <v>16</v>
      </c>
      <c r="V5167" s="13">
        <f>IF(OR(Table1[[#This Row],[7d_positivity_public]]=0,ISBLANK(Table1[[#This Row],[7d_positivity_public]])),"",(Table1[[#This Row],[7d_positivity_public]]-Table1[[#This Row],[7d_positivity_all]])/Table1[[#This Row],[7d_positivity_public]])</f>
        <v>0</v>
      </c>
      <c r="W5167">
        <v>2</v>
      </c>
    </row>
    <row r="5168" spans="1:23" x14ac:dyDescent="0.25">
      <c r="A5168" s="10">
        <v>44512</v>
      </c>
      <c r="B5168">
        <v>2245</v>
      </c>
      <c r="C5168" t="s">
        <v>148</v>
      </c>
      <c r="D5168">
        <v>3</v>
      </c>
      <c r="E5168">
        <v>3</v>
      </c>
      <c r="F5168">
        <v>0</v>
      </c>
      <c r="G5168">
        <v>2</v>
      </c>
      <c r="H5168">
        <v>92</v>
      </c>
      <c r="J5168">
        <v>91</v>
      </c>
      <c r="K5168">
        <v>92</v>
      </c>
      <c r="L5168">
        <v>92</v>
      </c>
      <c r="M5168">
        <v>92</v>
      </c>
      <c r="N5168">
        <v>89</v>
      </c>
      <c r="O5168">
        <v>88</v>
      </c>
      <c r="P5168">
        <v>90</v>
      </c>
      <c r="Q5168">
        <v>89</v>
      </c>
      <c r="R5168">
        <v>90</v>
      </c>
      <c r="T5168" s="34">
        <f>_xlfn.XLOOKUP(B5168,Demog!$A$2:$A$219,Demog!$P$2:$P$219,,,2)</f>
        <v>36404</v>
      </c>
      <c r="U5168" s="34">
        <f t="shared" si="80"/>
        <v>8</v>
      </c>
      <c r="V5168" s="13">
        <f>IF(OR(Table1[[#This Row],[7d_positivity_public]]=0,ISBLANK(Table1[[#This Row],[7d_positivity_public]])),"",(Table1[[#This Row],[7d_positivity_public]]-Table1[[#This Row],[7d_positivity_all]])/Table1[[#This Row],[7d_positivity_public]])</f>
        <v>0.5</v>
      </c>
      <c r="W5168">
        <v>1</v>
      </c>
    </row>
    <row r="5169" spans="1:23" x14ac:dyDescent="0.25">
      <c r="A5169" s="10">
        <v>44512</v>
      </c>
      <c r="B5169">
        <v>2311</v>
      </c>
      <c r="C5169" t="s">
        <v>149</v>
      </c>
      <c r="D5169">
        <v>12</v>
      </c>
      <c r="E5169">
        <v>7</v>
      </c>
      <c r="F5169">
        <v>5</v>
      </c>
      <c r="G5169">
        <v>5</v>
      </c>
      <c r="H5169">
        <v>87</v>
      </c>
      <c r="J5169">
        <v>78</v>
      </c>
      <c r="K5169">
        <v>87</v>
      </c>
      <c r="L5169">
        <v>85</v>
      </c>
      <c r="M5169">
        <v>90</v>
      </c>
      <c r="N5169">
        <v>82</v>
      </c>
      <c r="O5169">
        <v>70</v>
      </c>
      <c r="P5169">
        <v>83</v>
      </c>
      <c r="Q5169">
        <v>79</v>
      </c>
      <c r="R5169">
        <v>87</v>
      </c>
      <c r="T5169" s="34">
        <f>_xlfn.XLOOKUP(B5169,Demog!$A$2:$A$219,Demog!$P$2:$P$219,,,2)</f>
        <v>25888</v>
      </c>
      <c r="U5169" s="34">
        <f t="shared" si="80"/>
        <v>22</v>
      </c>
      <c r="V5169" s="13">
        <f>IF(OR(Table1[[#This Row],[7d_positivity_public]]=0,ISBLANK(Table1[[#This Row],[7d_positivity_public]])),"",(Table1[[#This Row],[7d_positivity_public]]-Table1[[#This Row],[7d_positivity_all]])/Table1[[#This Row],[7d_positivity_public]])</f>
        <v>0.2</v>
      </c>
      <c r="W5169">
        <v>4</v>
      </c>
    </row>
    <row r="5170" spans="1:23" x14ac:dyDescent="0.25">
      <c r="A5170" s="10">
        <v>44512</v>
      </c>
      <c r="B5170">
        <v>2312</v>
      </c>
      <c r="C5170" t="s">
        <v>150</v>
      </c>
      <c r="D5170">
        <v>12</v>
      </c>
      <c r="E5170">
        <v>6</v>
      </c>
      <c r="F5170">
        <v>6</v>
      </c>
      <c r="G5170">
        <v>5</v>
      </c>
      <c r="H5170">
        <v>92</v>
      </c>
      <c r="J5170">
        <v>91</v>
      </c>
      <c r="K5170">
        <v>92</v>
      </c>
      <c r="L5170">
        <v>91</v>
      </c>
      <c r="M5170">
        <v>93</v>
      </c>
      <c r="N5170">
        <v>90</v>
      </c>
      <c r="O5170">
        <v>87</v>
      </c>
      <c r="P5170">
        <v>90</v>
      </c>
      <c r="Q5170">
        <v>87</v>
      </c>
      <c r="R5170">
        <v>92</v>
      </c>
      <c r="T5170" s="34">
        <f>_xlfn.XLOOKUP(B5170,Demog!$A$2:$A$219,Demog!$P$2:$P$219,,,2)</f>
        <v>29587</v>
      </c>
      <c r="U5170" s="34">
        <f t="shared" si="80"/>
        <v>25</v>
      </c>
      <c r="V5170" s="13">
        <f>IF(OR(Table1[[#This Row],[7d_positivity_public]]=0,ISBLANK(Table1[[#This Row],[7d_positivity_public]])),"",(Table1[[#This Row],[7d_positivity_public]]-Table1[[#This Row],[7d_positivity_all]])/Table1[[#This Row],[7d_positivity_public]])</f>
        <v>0.2</v>
      </c>
      <c r="W5170">
        <v>4</v>
      </c>
    </row>
    <row r="5171" spans="1:23" x14ac:dyDescent="0.25">
      <c r="A5171" s="10">
        <v>44512</v>
      </c>
      <c r="B5171">
        <v>2313</v>
      </c>
      <c r="C5171" t="s">
        <v>151</v>
      </c>
      <c r="D5171">
        <v>12</v>
      </c>
      <c r="E5171">
        <v>10</v>
      </c>
      <c r="F5171">
        <v>2</v>
      </c>
      <c r="G5171">
        <v>4</v>
      </c>
      <c r="H5171">
        <v>92</v>
      </c>
      <c r="J5171">
        <v>89</v>
      </c>
      <c r="K5171">
        <v>92</v>
      </c>
      <c r="L5171">
        <v>92</v>
      </c>
      <c r="M5171">
        <v>93</v>
      </c>
      <c r="N5171">
        <v>89</v>
      </c>
      <c r="O5171">
        <v>85</v>
      </c>
      <c r="P5171">
        <v>89</v>
      </c>
      <c r="Q5171">
        <v>88</v>
      </c>
      <c r="R5171">
        <v>91</v>
      </c>
      <c r="T5171" s="34">
        <f>_xlfn.XLOOKUP(B5171,Demog!$A$2:$A$219,Demog!$P$2:$P$219,,,2)</f>
        <v>31567</v>
      </c>
      <c r="U5171" s="34">
        <f t="shared" si="80"/>
        <v>27</v>
      </c>
      <c r="V5171" s="13">
        <f>IF(OR(Table1[[#This Row],[7d_positivity_public]]=0,ISBLANK(Table1[[#This Row],[7d_positivity_public]])),"",(Table1[[#This Row],[7d_positivity_public]]-Table1[[#This Row],[7d_positivity_all]])/Table1[[#This Row],[7d_positivity_public]])</f>
        <v>0.25</v>
      </c>
      <c r="W5171">
        <v>3</v>
      </c>
    </row>
    <row r="5172" spans="1:23" x14ac:dyDescent="0.25">
      <c r="A5172" s="10">
        <v>44512</v>
      </c>
      <c r="B5172">
        <v>2314</v>
      </c>
      <c r="C5172" t="s">
        <v>152</v>
      </c>
      <c r="D5172">
        <v>12</v>
      </c>
      <c r="E5172">
        <v>14</v>
      </c>
      <c r="F5172">
        <v>-2</v>
      </c>
      <c r="G5172">
        <v>6</v>
      </c>
      <c r="H5172">
        <v>89</v>
      </c>
      <c r="J5172">
        <v>91</v>
      </c>
      <c r="K5172">
        <v>88</v>
      </c>
      <c r="L5172">
        <v>85</v>
      </c>
      <c r="M5172">
        <v>91</v>
      </c>
      <c r="N5172">
        <v>85</v>
      </c>
      <c r="O5172">
        <v>84</v>
      </c>
      <c r="P5172">
        <v>85</v>
      </c>
      <c r="Q5172">
        <v>79</v>
      </c>
      <c r="R5172">
        <v>89</v>
      </c>
      <c r="T5172" s="34">
        <f>_xlfn.XLOOKUP(B5172,Demog!$A$2:$A$219,Demog!$P$2:$P$219,,,2)</f>
        <v>22090</v>
      </c>
      <c r="U5172" s="34">
        <f t="shared" si="80"/>
        <v>19</v>
      </c>
      <c r="V5172" s="13">
        <f>IF(OR(Table1[[#This Row],[7d_positivity_public]]=0,ISBLANK(Table1[[#This Row],[7d_positivity_public]])),"",(Table1[[#This Row],[7d_positivity_public]]-Table1[[#This Row],[7d_positivity_all]])/Table1[[#This Row],[7d_positivity_public]])</f>
        <v>0.16666666666666666</v>
      </c>
      <c r="W5172">
        <v>5</v>
      </c>
    </row>
    <row r="5173" spans="1:23" x14ac:dyDescent="0.25">
      <c r="A5173" s="10">
        <v>44512</v>
      </c>
      <c r="B5173">
        <v>2315</v>
      </c>
      <c r="C5173" t="s">
        <v>153</v>
      </c>
      <c r="D5173">
        <v>18</v>
      </c>
      <c r="E5173">
        <v>12</v>
      </c>
      <c r="F5173">
        <v>6</v>
      </c>
      <c r="G5173">
        <v>6</v>
      </c>
      <c r="H5173">
        <v>85</v>
      </c>
      <c r="J5173">
        <v>78</v>
      </c>
      <c r="K5173">
        <v>86</v>
      </c>
      <c r="L5173">
        <v>82</v>
      </c>
      <c r="M5173">
        <v>90</v>
      </c>
      <c r="N5173">
        <v>80</v>
      </c>
      <c r="O5173">
        <v>70</v>
      </c>
      <c r="P5173">
        <v>81</v>
      </c>
      <c r="Q5173">
        <v>76</v>
      </c>
      <c r="R5173">
        <v>87</v>
      </c>
      <c r="T5173" s="34">
        <f>_xlfn.XLOOKUP(B5173,Demog!$A$2:$A$219,Demog!$P$2:$P$219,,,2)</f>
        <v>13204</v>
      </c>
      <c r="U5173" s="34">
        <f t="shared" si="80"/>
        <v>17</v>
      </c>
      <c r="V5173" s="13">
        <f>IF(OR(Table1[[#This Row],[7d_positivity_public]]=0,ISBLANK(Table1[[#This Row],[7d_positivity_public]])),"",(Table1[[#This Row],[7d_positivity_public]]-Table1[[#This Row],[7d_positivity_all]])/Table1[[#This Row],[7d_positivity_public]])</f>
        <v>0.16666666666666666</v>
      </c>
      <c r="W5173">
        <v>5</v>
      </c>
    </row>
    <row r="5174" spans="1:23" x14ac:dyDescent="0.25">
      <c r="A5174" s="10">
        <v>44512</v>
      </c>
      <c r="B5174">
        <v>2316</v>
      </c>
      <c r="C5174" t="s">
        <v>154</v>
      </c>
      <c r="D5174">
        <v>18</v>
      </c>
      <c r="E5174">
        <v>26</v>
      </c>
      <c r="F5174">
        <v>-8</v>
      </c>
      <c r="G5174">
        <v>6</v>
      </c>
      <c r="H5174">
        <v>85</v>
      </c>
      <c r="J5174">
        <v>78</v>
      </c>
      <c r="K5174">
        <v>86</v>
      </c>
      <c r="L5174">
        <v>83</v>
      </c>
      <c r="M5174">
        <v>88</v>
      </c>
      <c r="N5174">
        <v>81</v>
      </c>
      <c r="O5174">
        <v>72</v>
      </c>
      <c r="P5174">
        <v>82</v>
      </c>
      <c r="Q5174">
        <v>78</v>
      </c>
      <c r="R5174">
        <v>86</v>
      </c>
      <c r="T5174" s="34">
        <f>_xlfn.XLOOKUP(B5174,Demog!$A$2:$A$219,Demog!$P$2:$P$219,,,2)</f>
        <v>12653</v>
      </c>
      <c r="U5174" s="34">
        <f t="shared" si="80"/>
        <v>16</v>
      </c>
      <c r="V5174" s="13">
        <f>IF(OR(Table1[[#This Row],[7d_positivity_public]]=0,ISBLANK(Table1[[#This Row],[7d_positivity_public]])),"",(Table1[[#This Row],[7d_positivity_public]]-Table1[[#This Row],[7d_positivity_all]])/Table1[[#This Row],[7d_positivity_public]])</f>
        <v>0.16666666666666666</v>
      </c>
      <c r="W5174">
        <v>5</v>
      </c>
    </row>
    <row r="5175" spans="1:23" x14ac:dyDescent="0.25">
      <c r="A5175" s="10">
        <v>44512</v>
      </c>
      <c r="B5175">
        <v>2317</v>
      </c>
      <c r="C5175" t="s">
        <v>155</v>
      </c>
      <c r="D5175">
        <v>10</v>
      </c>
      <c r="E5175">
        <v>14</v>
      </c>
      <c r="F5175">
        <v>-4</v>
      </c>
      <c r="G5175">
        <v>5</v>
      </c>
      <c r="H5175">
        <v>84</v>
      </c>
      <c r="J5175">
        <v>69</v>
      </c>
      <c r="K5175">
        <v>85</v>
      </c>
      <c r="L5175">
        <v>81</v>
      </c>
      <c r="M5175">
        <v>88</v>
      </c>
      <c r="N5175">
        <v>80</v>
      </c>
      <c r="O5175">
        <v>63</v>
      </c>
      <c r="P5175">
        <v>82</v>
      </c>
      <c r="Q5175">
        <v>76</v>
      </c>
      <c r="R5175">
        <v>86</v>
      </c>
      <c r="T5175" s="34">
        <f>_xlfn.XLOOKUP(B5175,Demog!$A$2:$A$219,Demog!$P$2:$P$219,,,2)</f>
        <v>8789</v>
      </c>
      <c r="U5175" s="34">
        <f t="shared" si="80"/>
        <v>6</v>
      </c>
      <c r="V5175" s="13">
        <f>IF(OR(Table1[[#This Row],[7d_positivity_public]]=0,ISBLANK(Table1[[#This Row],[7d_positivity_public]])),"",(Table1[[#This Row],[7d_positivity_public]]-Table1[[#This Row],[7d_positivity_all]])/Table1[[#This Row],[7d_positivity_public]])</f>
        <v>0.4</v>
      </c>
      <c r="W5175">
        <v>3</v>
      </c>
    </row>
    <row r="5176" spans="1:23" x14ac:dyDescent="0.25">
      <c r="A5176" s="10">
        <v>44512</v>
      </c>
      <c r="B5176">
        <v>2321</v>
      </c>
      <c r="C5176" t="s">
        <v>156</v>
      </c>
      <c r="D5176">
        <v>5</v>
      </c>
      <c r="E5176">
        <v>3</v>
      </c>
      <c r="F5176">
        <v>2</v>
      </c>
      <c r="G5176">
        <v>3</v>
      </c>
      <c r="H5176">
        <v>95</v>
      </c>
      <c r="J5176">
        <v>93</v>
      </c>
      <c r="K5176">
        <v>95</v>
      </c>
      <c r="L5176">
        <v>96</v>
      </c>
      <c r="M5176">
        <v>94</v>
      </c>
      <c r="N5176">
        <v>91</v>
      </c>
      <c r="O5176">
        <v>87</v>
      </c>
      <c r="P5176">
        <v>92</v>
      </c>
      <c r="Q5176">
        <v>92</v>
      </c>
      <c r="R5176">
        <v>92</v>
      </c>
      <c r="T5176" s="34">
        <f>_xlfn.XLOOKUP(B5176,Demog!$A$2:$A$219,Demog!$P$2:$P$219,,,2)</f>
        <v>56017</v>
      </c>
      <c r="U5176" s="34">
        <f t="shared" si="80"/>
        <v>20</v>
      </c>
      <c r="V5176" s="13">
        <f>IF(OR(Table1[[#This Row],[7d_positivity_public]]=0,ISBLANK(Table1[[#This Row],[7d_positivity_public]])),"",(Table1[[#This Row],[7d_positivity_public]]-Table1[[#This Row],[7d_positivity_all]])/Table1[[#This Row],[7d_positivity_public]])</f>
        <v>0.33333333333333331</v>
      </c>
      <c r="W5176">
        <v>2</v>
      </c>
    </row>
    <row r="5177" spans="1:23" x14ac:dyDescent="0.25">
      <c r="A5177" s="10">
        <v>44512</v>
      </c>
      <c r="B5177">
        <v>2322</v>
      </c>
      <c r="C5177" t="s">
        <v>157</v>
      </c>
      <c r="D5177">
        <v>3</v>
      </c>
      <c r="E5177">
        <v>2</v>
      </c>
      <c r="F5177">
        <v>1</v>
      </c>
      <c r="G5177">
        <v>2</v>
      </c>
      <c r="H5177">
        <v>96</v>
      </c>
      <c r="J5177">
        <v>98</v>
      </c>
      <c r="K5177">
        <v>95</v>
      </c>
      <c r="L5177">
        <v>95</v>
      </c>
      <c r="M5177">
        <v>95</v>
      </c>
      <c r="N5177">
        <v>93</v>
      </c>
      <c r="O5177">
        <v>94</v>
      </c>
      <c r="P5177">
        <v>93</v>
      </c>
      <c r="Q5177">
        <v>92</v>
      </c>
      <c r="R5177">
        <v>94</v>
      </c>
      <c r="T5177" s="34">
        <f>_xlfn.XLOOKUP(B5177,Demog!$A$2:$A$219,Demog!$P$2:$P$219,,,2)</f>
        <v>24822</v>
      </c>
      <c r="U5177" s="34">
        <f t="shared" si="80"/>
        <v>5</v>
      </c>
      <c r="V5177" s="13">
        <f>IF(OR(Table1[[#This Row],[7d_positivity_public]]=0,ISBLANK(Table1[[#This Row],[7d_positivity_public]])),"",(Table1[[#This Row],[7d_positivity_public]]-Table1[[#This Row],[7d_positivity_all]])/Table1[[#This Row],[7d_positivity_public]])</f>
        <v>0.5</v>
      </c>
      <c r="W5177">
        <v>1</v>
      </c>
    </row>
    <row r="5178" spans="1:23" x14ac:dyDescent="0.25">
      <c r="A5178" s="10">
        <v>44512</v>
      </c>
      <c r="B5178">
        <v>2323</v>
      </c>
      <c r="C5178" t="s">
        <v>158</v>
      </c>
      <c r="D5178">
        <v>1</v>
      </c>
      <c r="E5178">
        <v>1</v>
      </c>
      <c r="F5178">
        <v>0</v>
      </c>
      <c r="G5178">
        <v>1</v>
      </c>
      <c r="H5178">
        <v>93</v>
      </c>
      <c r="J5178">
        <v>93</v>
      </c>
      <c r="K5178">
        <v>94</v>
      </c>
      <c r="L5178">
        <v>92</v>
      </c>
      <c r="M5178">
        <v>95</v>
      </c>
      <c r="N5178">
        <v>91</v>
      </c>
      <c r="O5178">
        <v>89</v>
      </c>
      <c r="P5178">
        <v>91</v>
      </c>
      <c r="Q5178">
        <v>88</v>
      </c>
      <c r="R5178">
        <v>93</v>
      </c>
      <c r="T5178" s="34">
        <f>_xlfn.XLOOKUP(B5178,Demog!$A$2:$A$219,Demog!$P$2:$P$219,,,2)</f>
        <v>22225</v>
      </c>
      <c r="U5178" s="34">
        <f t="shared" si="80"/>
        <v>2</v>
      </c>
      <c r="V5178" s="13">
        <f>IF(OR(Table1[[#This Row],[7d_positivity_public]]=0,ISBLANK(Table1[[#This Row],[7d_positivity_public]])),"",(Table1[[#This Row],[7d_positivity_public]]-Table1[[#This Row],[7d_positivity_all]])/Table1[[#This Row],[7d_positivity_public]])</f>
        <v>0</v>
      </c>
      <c r="W5178">
        <v>1</v>
      </c>
    </row>
    <row r="5179" spans="1:23" x14ac:dyDescent="0.25">
      <c r="A5179" s="10">
        <v>44512</v>
      </c>
      <c r="B5179">
        <v>2331</v>
      </c>
      <c r="C5179" t="s">
        <v>159</v>
      </c>
      <c r="D5179">
        <v>7</v>
      </c>
      <c r="E5179">
        <v>10</v>
      </c>
      <c r="F5179">
        <v>-3</v>
      </c>
      <c r="G5179">
        <v>6</v>
      </c>
      <c r="H5179">
        <v>97</v>
      </c>
      <c r="J5179">
        <v>89</v>
      </c>
      <c r="K5179">
        <v>97</v>
      </c>
      <c r="L5179">
        <v>100</v>
      </c>
      <c r="M5179">
        <v>94</v>
      </c>
      <c r="N5179">
        <v>91</v>
      </c>
      <c r="O5179">
        <v>81</v>
      </c>
      <c r="P5179">
        <v>92</v>
      </c>
      <c r="Q5179">
        <v>93</v>
      </c>
      <c r="R5179">
        <v>91</v>
      </c>
      <c r="T5179" s="34">
        <f>_xlfn.XLOOKUP(B5179,Demog!$A$2:$A$219,Demog!$P$2:$P$219,,,2)</f>
        <v>53402</v>
      </c>
      <c r="U5179" s="34">
        <f t="shared" si="80"/>
        <v>26</v>
      </c>
      <c r="V5179" s="13">
        <f>IF(OR(Table1[[#This Row],[7d_positivity_public]]=0,ISBLANK(Table1[[#This Row],[7d_positivity_public]])),"",(Table1[[#This Row],[7d_positivity_public]]-Table1[[#This Row],[7d_positivity_all]])/Table1[[#This Row],[7d_positivity_public]])</f>
        <v>0.33333333333333331</v>
      </c>
      <c r="W5179">
        <v>4</v>
      </c>
    </row>
    <row r="5180" spans="1:23" x14ac:dyDescent="0.25">
      <c r="A5180" s="10">
        <v>44512</v>
      </c>
      <c r="B5180">
        <v>2332</v>
      </c>
      <c r="C5180" t="s">
        <v>160</v>
      </c>
      <c r="D5180">
        <v>6</v>
      </c>
      <c r="E5180">
        <v>9</v>
      </c>
      <c r="F5180">
        <v>-3</v>
      </c>
      <c r="G5180">
        <v>4</v>
      </c>
      <c r="H5180">
        <v>94</v>
      </c>
      <c r="J5180">
        <v>82</v>
      </c>
      <c r="K5180">
        <v>95</v>
      </c>
      <c r="L5180">
        <v>97</v>
      </c>
      <c r="M5180">
        <v>90</v>
      </c>
      <c r="N5180">
        <v>88</v>
      </c>
      <c r="O5180">
        <v>74</v>
      </c>
      <c r="P5180">
        <v>89</v>
      </c>
      <c r="Q5180">
        <v>90</v>
      </c>
      <c r="R5180">
        <v>86</v>
      </c>
      <c r="T5180" s="34">
        <f>_xlfn.XLOOKUP(B5180,Demog!$A$2:$A$219,Demog!$P$2:$P$219,,,2)</f>
        <v>51161</v>
      </c>
      <c r="U5180" s="34">
        <f t="shared" si="80"/>
        <v>21</v>
      </c>
      <c r="V5180" s="13">
        <f>IF(OR(Table1[[#This Row],[7d_positivity_public]]=0,ISBLANK(Table1[[#This Row],[7d_positivity_public]])),"",(Table1[[#This Row],[7d_positivity_public]]-Table1[[#This Row],[7d_positivity_all]])/Table1[[#This Row],[7d_positivity_public]])</f>
        <v>0.5</v>
      </c>
      <c r="W5180">
        <v>2</v>
      </c>
    </row>
    <row r="5181" spans="1:23" x14ac:dyDescent="0.25">
      <c r="A5181" s="10">
        <v>44512</v>
      </c>
      <c r="B5181">
        <v>2333</v>
      </c>
      <c r="C5181" t="s">
        <v>161</v>
      </c>
      <c r="D5181">
        <v>4</v>
      </c>
      <c r="E5181">
        <v>11</v>
      </c>
      <c r="F5181">
        <v>-7</v>
      </c>
      <c r="G5181">
        <v>2</v>
      </c>
      <c r="H5181">
        <v>92</v>
      </c>
      <c r="J5181">
        <v>89</v>
      </c>
      <c r="K5181">
        <v>92</v>
      </c>
      <c r="L5181">
        <v>91</v>
      </c>
      <c r="M5181">
        <v>93</v>
      </c>
      <c r="N5181">
        <v>88</v>
      </c>
      <c r="O5181">
        <v>84</v>
      </c>
      <c r="P5181">
        <v>89</v>
      </c>
      <c r="Q5181">
        <v>87</v>
      </c>
      <c r="R5181">
        <v>91</v>
      </c>
      <c r="T5181" s="34">
        <f>_xlfn.XLOOKUP(B5181,Demog!$A$2:$A$219,Demog!$P$2:$P$219,,,2)</f>
        <v>69963</v>
      </c>
      <c r="U5181" s="34">
        <f t="shared" si="80"/>
        <v>20</v>
      </c>
      <c r="V5181" s="13">
        <f>IF(OR(Table1[[#This Row],[7d_positivity_public]]=0,ISBLANK(Table1[[#This Row],[7d_positivity_public]])),"",(Table1[[#This Row],[7d_positivity_public]]-Table1[[#This Row],[7d_positivity_all]])/Table1[[#This Row],[7d_positivity_public]])</f>
        <v>0</v>
      </c>
      <c r="W5181">
        <v>2</v>
      </c>
    </row>
    <row r="5182" spans="1:23" x14ac:dyDescent="0.25">
      <c r="A5182" s="10">
        <v>44512</v>
      </c>
      <c r="B5182">
        <v>2334</v>
      </c>
      <c r="C5182" t="s">
        <v>162</v>
      </c>
      <c r="D5182">
        <v>2</v>
      </c>
      <c r="E5182">
        <v>6</v>
      </c>
      <c r="F5182">
        <v>-4</v>
      </c>
      <c r="G5182">
        <v>3</v>
      </c>
      <c r="H5182">
        <v>96</v>
      </c>
      <c r="J5182">
        <v>92</v>
      </c>
      <c r="K5182">
        <v>97</v>
      </c>
      <c r="L5182">
        <v>97</v>
      </c>
      <c r="M5182">
        <v>96</v>
      </c>
      <c r="N5182">
        <v>92</v>
      </c>
      <c r="O5182">
        <v>87</v>
      </c>
      <c r="P5182">
        <v>93</v>
      </c>
      <c r="Q5182">
        <v>92</v>
      </c>
      <c r="R5182">
        <v>94</v>
      </c>
      <c r="T5182" s="34">
        <f>_xlfn.XLOOKUP(B5182,Demog!$A$2:$A$219,Demog!$P$2:$P$219,,,2)</f>
        <v>45391</v>
      </c>
      <c r="U5182" s="34">
        <f t="shared" si="80"/>
        <v>6</v>
      </c>
      <c r="V5182" s="13">
        <f>IF(OR(Table1[[#This Row],[7d_positivity_public]]=0,ISBLANK(Table1[[#This Row],[7d_positivity_public]])),"",(Table1[[#This Row],[7d_positivity_public]]-Table1[[#This Row],[7d_positivity_all]])/Table1[[#This Row],[7d_positivity_public]])</f>
        <v>0.33333333333333331</v>
      </c>
      <c r="W5182">
        <v>2</v>
      </c>
    </row>
    <row r="5183" spans="1:23" x14ac:dyDescent="0.25">
      <c r="A5183" s="10">
        <v>44512</v>
      </c>
      <c r="B5183">
        <v>2335</v>
      </c>
      <c r="C5183" t="s">
        <v>163</v>
      </c>
      <c r="D5183">
        <v>3</v>
      </c>
      <c r="E5183">
        <v>4</v>
      </c>
      <c r="F5183">
        <v>-1</v>
      </c>
      <c r="G5183">
        <v>4</v>
      </c>
      <c r="H5183">
        <v>98</v>
      </c>
      <c r="J5183">
        <v>89</v>
      </c>
      <c r="K5183">
        <v>98</v>
      </c>
      <c r="L5183">
        <v>100</v>
      </c>
      <c r="M5183">
        <v>96</v>
      </c>
      <c r="N5183">
        <v>92</v>
      </c>
      <c r="O5183">
        <v>82</v>
      </c>
      <c r="P5183">
        <v>93</v>
      </c>
      <c r="Q5183">
        <v>93</v>
      </c>
      <c r="R5183">
        <v>93</v>
      </c>
      <c r="T5183" s="34">
        <f>_xlfn.XLOOKUP(B5183,Demog!$A$2:$A$219,Demog!$P$2:$P$219,,,2)</f>
        <v>62748</v>
      </c>
      <c r="U5183" s="34">
        <f t="shared" si="80"/>
        <v>13</v>
      </c>
      <c r="V5183" s="13">
        <f>IF(OR(Table1[[#This Row],[7d_positivity_public]]=0,ISBLANK(Table1[[#This Row],[7d_positivity_public]])),"",(Table1[[#This Row],[7d_positivity_public]]-Table1[[#This Row],[7d_positivity_all]])/Table1[[#This Row],[7d_positivity_public]])</f>
        <v>0.5</v>
      </c>
      <c r="W5183">
        <v>2</v>
      </c>
    </row>
    <row r="5184" spans="1:23" x14ac:dyDescent="0.25">
      <c r="A5184" s="10">
        <v>44512</v>
      </c>
      <c r="B5184">
        <v>2336</v>
      </c>
      <c r="C5184" t="s">
        <v>164</v>
      </c>
      <c r="D5184">
        <v>3</v>
      </c>
      <c r="E5184">
        <v>5</v>
      </c>
      <c r="F5184">
        <v>-2</v>
      </c>
      <c r="G5184">
        <v>2</v>
      </c>
      <c r="H5184">
        <v>94</v>
      </c>
      <c r="J5184">
        <v>90</v>
      </c>
      <c r="K5184">
        <v>95</v>
      </c>
      <c r="L5184">
        <v>96</v>
      </c>
      <c r="M5184">
        <v>94</v>
      </c>
      <c r="N5184">
        <v>91</v>
      </c>
      <c r="O5184">
        <v>84</v>
      </c>
      <c r="P5184">
        <v>91</v>
      </c>
      <c r="Q5184">
        <v>91</v>
      </c>
      <c r="R5184">
        <v>92</v>
      </c>
      <c r="T5184" s="34">
        <f>_xlfn.XLOOKUP(B5184,Demog!$A$2:$A$219,Demog!$P$2:$P$219,,,2)</f>
        <v>58701</v>
      </c>
      <c r="U5184" s="34">
        <f t="shared" si="80"/>
        <v>12</v>
      </c>
      <c r="V5184" s="13">
        <f>IF(OR(Table1[[#This Row],[7d_positivity_public]]=0,ISBLANK(Table1[[#This Row],[7d_positivity_public]])),"",(Table1[[#This Row],[7d_positivity_public]]-Table1[[#This Row],[7d_positivity_all]])/Table1[[#This Row],[7d_positivity_public]])</f>
        <v>0</v>
      </c>
      <c r="W5184">
        <v>2</v>
      </c>
    </row>
    <row r="5185" spans="1:23" x14ac:dyDescent="0.25">
      <c r="A5185" s="10">
        <v>44512</v>
      </c>
      <c r="B5185">
        <v>2337</v>
      </c>
      <c r="C5185" t="s">
        <v>165</v>
      </c>
      <c r="D5185">
        <v>5</v>
      </c>
      <c r="E5185">
        <v>9</v>
      </c>
      <c r="F5185">
        <v>-4</v>
      </c>
      <c r="G5185">
        <v>4</v>
      </c>
      <c r="H5185">
        <v>90</v>
      </c>
      <c r="J5185">
        <v>87</v>
      </c>
      <c r="K5185">
        <v>90</v>
      </c>
      <c r="L5185">
        <v>90</v>
      </c>
      <c r="M5185">
        <v>90</v>
      </c>
      <c r="N5185">
        <v>86</v>
      </c>
      <c r="O5185">
        <v>79</v>
      </c>
      <c r="P5185">
        <v>86</v>
      </c>
      <c r="Q5185">
        <v>85</v>
      </c>
      <c r="R5185">
        <v>88</v>
      </c>
      <c r="T5185" s="34">
        <f>_xlfn.XLOOKUP(B5185,Demog!$A$2:$A$219,Demog!$P$2:$P$219,,,2)</f>
        <v>60538</v>
      </c>
      <c r="U5185" s="34">
        <f t="shared" si="80"/>
        <v>21</v>
      </c>
      <c r="V5185" s="13">
        <f>IF(OR(Table1[[#This Row],[7d_positivity_public]]=0,ISBLANK(Table1[[#This Row],[7d_positivity_public]])),"",(Table1[[#This Row],[7d_positivity_public]]-Table1[[#This Row],[7d_positivity_all]])/Table1[[#This Row],[7d_positivity_public]])</f>
        <v>0.25</v>
      </c>
      <c r="W5185">
        <v>3</v>
      </c>
    </row>
    <row r="5186" spans="1:23" x14ac:dyDescent="0.25">
      <c r="A5186" s="10">
        <v>44512</v>
      </c>
      <c r="B5186">
        <v>2338</v>
      </c>
      <c r="C5186" t="s">
        <v>166</v>
      </c>
      <c r="D5186">
        <v>5</v>
      </c>
      <c r="E5186">
        <v>6</v>
      </c>
      <c r="F5186">
        <v>-1</v>
      </c>
      <c r="G5186">
        <v>5</v>
      </c>
      <c r="H5186">
        <v>98</v>
      </c>
      <c r="J5186">
        <v>88</v>
      </c>
      <c r="K5186">
        <v>99</v>
      </c>
      <c r="L5186">
        <v>100</v>
      </c>
      <c r="M5186">
        <v>96</v>
      </c>
      <c r="N5186">
        <v>93</v>
      </c>
      <c r="O5186">
        <v>79</v>
      </c>
      <c r="P5186">
        <v>94</v>
      </c>
      <c r="Q5186">
        <v>94</v>
      </c>
      <c r="R5186">
        <v>93</v>
      </c>
      <c r="T5186" s="34">
        <f>_xlfn.XLOOKUP(B5186,Demog!$A$2:$A$219,Demog!$P$2:$P$219,,,2)</f>
        <v>41463</v>
      </c>
      <c r="U5186" s="34">
        <f t="shared" ref="U5186:U5249" si="81">ROUND(T5186*D5186/100000*7,0)</f>
        <v>15</v>
      </c>
      <c r="V5186" s="13">
        <f>IF(OR(Table1[[#This Row],[7d_positivity_public]]=0,ISBLANK(Table1[[#This Row],[7d_positivity_public]])),"",(Table1[[#This Row],[7d_positivity_public]]-Table1[[#This Row],[7d_positivity_all]])/Table1[[#This Row],[7d_positivity_public]])</f>
        <v>0.6</v>
      </c>
      <c r="W5186">
        <v>2</v>
      </c>
    </row>
    <row r="5187" spans="1:23" x14ac:dyDescent="0.25">
      <c r="A5187" s="10">
        <v>44512</v>
      </c>
      <c r="B5187">
        <v>2341</v>
      </c>
      <c r="C5187" t="s">
        <v>167</v>
      </c>
      <c r="D5187">
        <v>9</v>
      </c>
      <c r="E5187">
        <v>9</v>
      </c>
      <c r="F5187">
        <v>0</v>
      </c>
      <c r="G5187">
        <v>5</v>
      </c>
      <c r="H5187">
        <v>91</v>
      </c>
      <c r="J5187">
        <v>90</v>
      </c>
      <c r="K5187">
        <v>91</v>
      </c>
      <c r="L5187">
        <v>90</v>
      </c>
      <c r="M5187">
        <v>92</v>
      </c>
      <c r="N5187">
        <v>88</v>
      </c>
      <c r="O5187">
        <v>85</v>
      </c>
      <c r="P5187">
        <v>88</v>
      </c>
      <c r="Q5187">
        <v>86</v>
      </c>
      <c r="R5187">
        <v>90</v>
      </c>
      <c r="T5187" s="34">
        <f>_xlfn.XLOOKUP(B5187,Demog!$A$2:$A$219,Demog!$P$2:$P$219,,,2)</f>
        <v>74816</v>
      </c>
      <c r="U5187" s="34">
        <f t="shared" si="81"/>
        <v>47</v>
      </c>
      <c r="V5187" s="13">
        <f>IF(OR(Table1[[#This Row],[7d_positivity_public]]=0,ISBLANK(Table1[[#This Row],[7d_positivity_public]])),"",(Table1[[#This Row],[7d_positivity_public]]-Table1[[#This Row],[7d_positivity_all]])/Table1[[#This Row],[7d_positivity_public]])</f>
        <v>0.2</v>
      </c>
      <c r="W5187">
        <v>4</v>
      </c>
    </row>
    <row r="5188" spans="1:23" x14ac:dyDescent="0.25">
      <c r="A5188" s="10">
        <v>44512</v>
      </c>
      <c r="B5188">
        <v>2342</v>
      </c>
      <c r="C5188" t="s">
        <v>168</v>
      </c>
      <c r="D5188">
        <v>11</v>
      </c>
      <c r="E5188">
        <v>9</v>
      </c>
      <c r="F5188">
        <v>2</v>
      </c>
      <c r="G5188">
        <v>6</v>
      </c>
      <c r="H5188">
        <v>88</v>
      </c>
      <c r="J5188">
        <v>83</v>
      </c>
      <c r="K5188">
        <v>89</v>
      </c>
      <c r="L5188">
        <v>84</v>
      </c>
      <c r="M5188">
        <v>91</v>
      </c>
      <c r="N5188">
        <v>85</v>
      </c>
      <c r="O5188">
        <v>78</v>
      </c>
      <c r="P5188">
        <v>86</v>
      </c>
      <c r="Q5188">
        <v>79</v>
      </c>
      <c r="R5188">
        <v>89</v>
      </c>
      <c r="T5188" s="34">
        <f>_xlfn.XLOOKUP(B5188,Demog!$A$2:$A$219,Demog!$P$2:$P$219,,,2)</f>
        <v>19952</v>
      </c>
      <c r="U5188" s="34">
        <f t="shared" si="81"/>
        <v>15</v>
      </c>
      <c r="V5188" s="13">
        <f>IF(OR(Table1[[#This Row],[7d_positivity_public]]=0,ISBLANK(Table1[[#This Row],[7d_positivity_public]])),"",(Table1[[#This Row],[7d_positivity_public]]-Table1[[#This Row],[7d_positivity_all]])/Table1[[#This Row],[7d_positivity_public]])</f>
        <v>0.16666666666666666</v>
      </c>
      <c r="W5188">
        <v>5</v>
      </c>
    </row>
    <row r="5189" spans="1:23" x14ac:dyDescent="0.25">
      <c r="A5189" s="10">
        <v>44512</v>
      </c>
      <c r="B5189">
        <v>3111</v>
      </c>
      <c r="C5189" t="s">
        <v>169</v>
      </c>
      <c r="D5189">
        <v>2</v>
      </c>
      <c r="E5189">
        <v>1</v>
      </c>
      <c r="F5189">
        <v>1</v>
      </c>
      <c r="G5189">
        <v>2</v>
      </c>
      <c r="H5189">
        <v>96</v>
      </c>
      <c r="J5189">
        <v>93</v>
      </c>
      <c r="K5189">
        <v>96</v>
      </c>
      <c r="L5189">
        <v>100</v>
      </c>
      <c r="M5189">
        <v>87</v>
      </c>
      <c r="N5189">
        <v>92</v>
      </c>
      <c r="O5189">
        <v>89</v>
      </c>
      <c r="P5189">
        <v>93</v>
      </c>
      <c r="Q5189">
        <v>100</v>
      </c>
      <c r="R5189">
        <v>85</v>
      </c>
      <c r="T5189" s="34">
        <f>_xlfn.XLOOKUP(B5189,Demog!$A$2:$A$219,Demog!$P$2:$P$219,,,2)</f>
        <v>54587</v>
      </c>
      <c r="U5189" s="34">
        <f t="shared" si="81"/>
        <v>8</v>
      </c>
      <c r="V5189" s="13">
        <f>IF(OR(Table1[[#This Row],[7d_positivity_public]]=0,ISBLANK(Table1[[#This Row],[7d_positivity_public]])),"",(Table1[[#This Row],[7d_positivity_public]]-Table1[[#This Row],[7d_positivity_all]])/Table1[[#This Row],[7d_positivity_public]])</f>
        <v>0.5</v>
      </c>
      <c r="W5189">
        <v>1</v>
      </c>
    </row>
    <row r="5190" spans="1:23" x14ac:dyDescent="0.25">
      <c r="A5190" s="10">
        <v>44512</v>
      </c>
      <c r="B5190">
        <v>3112</v>
      </c>
      <c r="C5190" t="s">
        <v>170</v>
      </c>
      <c r="D5190">
        <v>1</v>
      </c>
      <c r="E5190">
        <v>1</v>
      </c>
      <c r="F5190">
        <v>0</v>
      </c>
      <c r="G5190">
        <v>1</v>
      </c>
      <c r="H5190">
        <v>88</v>
      </c>
      <c r="J5190">
        <v>92</v>
      </c>
      <c r="K5190">
        <v>87</v>
      </c>
      <c r="L5190">
        <v>88</v>
      </c>
      <c r="M5190">
        <v>87</v>
      </c>
      <c r="N5190">
        <v>85</v>
      </c>
      <c r="O5190">
        <v>88</v>
      </c>
      <c r="P5190">
        <v>85</v>
      </c>
      <c r="Q5190">
        <v>85</v>
      </c>
      <c r="R5190">
        <v>85</v>
      </c>
      <c r="T5190" s="34">
        <f>_xlfn.XLOOKUP(B5190,Demog!$A$2:$A$219,Demog!$P$2:$P$219,,,2)</f>
        <v>17729</v>
      </c>
      <c r="U5190" s="34">
        <f t="shared" si="81"/>
        <v>1</v>
      </c>
      <c r="V5190" s="13">
        <f>IF(OR(Table1[[#This Row],[7d_positivity_public]]=0,ISBLANK(Table1[[#This Row],[7d_positivity_public]])),"",(Table1[[#This Row],[7d_positivity_public]]-Table1[[#This Row],[7d_positivity_all]])/Table1[[#This Row],[7d_positivity_public]])</f>
        <v>1</v>
      </c>
      <c r="W5190">
        <v>0</v>
      </c>
    </row>
    <row r="5191" spans="1:23" x14ac:dyDescent="0.25">
      <c r="A5191" s="10">
        <v>44512</v>
      </c>
      <c r="B5191">
        <v>3113</v>
      </c>
      <c r="C5191" t="s">
        <v>171</v>
      </c>
      <c r="D5191">
        <v>2</v>
      </c>
      <c r="E5191">
        <v>1</v>
      </c>
      <c r="F5191">
        <v>1</v>
      </c>
      <c r="G5191">
        <v>3</v>
      </c>
      <c r="H5191">
        <v>88</v>
      </c>
      <c r="J5191">
        <v>88</v>
      </c>
      <c r="K5191">
        <v>88</v>
      </c>
      <c r="L5191">
        <v>89</v>
      </c>
      <c r="M5191">
        <v>86</v>
      </c>
      <c r="N5191">
        <v>85</v>
      </c>
      <c r="O5191">
        <v>85</v>
      </c>
      <c r="P5191">
        <v>85</v>
      </c>
      <c r="Q5191">
        <v>86</v>
      </c>
      <c r="R5191">
        <v>85</v>
      </c>
      <c r="T5191" s="34">
        <f>_xlfn.XLOOKUP(B5191,Demog!$A$2:$A$219,Demog!$P$2:$P$219,,,2)</f>
        <v>23478</v>
      </c>
      <c r="U5191" s="34">
        <f t="shared" si="81"/>
        <v>3</v>
      </c>
      <c r="V5191" s="13">
        <f>IF(OR(Table1[[#This Row],[7d_positivity_public]]=0,ISBLANK(Table1[[#This Row],[7d_positivity_public]])),"",(Table1[[#This Row],[7d_positivity_public]]-Table1[[#This Row],[7d_positivity_all]])/Table1[[#This Row],[7d_positivity_public]])</f>
        <v>0.33333333333333331</v>
      </c>
      <c r="W5191">
        <v>2</v>
      </c>
    </row>
    <row r="5192" spans="1:23" x14ac:dyDescent="0.25">
      <c r="A5192" s="10">
        <v>44512</v>
      </c>
      <c r="B5192">
        <v>3114</v>
      </c>
      <c r="C5192" t="s">
        <v>172</v>
      </c>
      <c r="D5192">
        <v>3</v>
      </c>
      <c r="E5192">
        <v>1</v>
      </c>
      <c r="F5192">
        <v>2</v>
      </c>
      <c r="G5192">
        <v>3</v>
      </c>
      <c r="H5192">
        <v>89</v>
      </c>
      <c r="J5192">
        <v>90</v>
      </c>
      <c r="K5192">
        <v>89</v>
      </c>
      <c r="L5192">
        <v>90</v>
      </c>
      <c r="M5192">
        <v>88</v>
      </c>
      <c r="N5192">
        <v>87</v>
      </c>
      <c r="O5192">
        <v>86</v>
      </c>
      <c r="P5192">
        <v>87</v>
      </c>
      <c r="Q5192">
        <v>87</v>
      </c>
      <c r="R5192">
        <v>87</v>
      </c>
      <c r="T5192" s="34">
        <f>_xlfn.XLOOKUP(B5192,Demog!$A$2:$A$219,Demog!$P$2:$P$219,,,2)</f>
        <v>32171</v>
      </c>
      <c r="U5192" s="34">
        <f t="shared" si="81"/>
        <v>7</v>
      </c>
      <c r="V5192" s="13">
        <f>IF(OR(Table1[[#This Row],[7d_positivity_public]]=0,ISBLANK(Table1[[#This Row],[7d_positivity_public]])),"",(Table1[[#This Row],[7d_positivity_public]]-Table1[[#This Row],[7d_positivity_all]])/Table1[[#This Row],[7d_positivity_public]])</f>
        <v>0.33333333333333331</v>
      </c>
      <c r="W5192">
        <v>2</v>
      </c>
    </row>
    <row r="5193" spans="1:23" x14ac:dyDescent="0.25">
      <c r="A5193" s="10">
        <v>44512</v>
      </c>
      <c r="B5193">
        <v>3115</v>
      </c>
      <c r="C5193" t="s">
        <v>173</v>
      </c>
      <c r="D5193">
        <v>2</v>
      </c>
      <c r="E5193">
        <v>1</v>
      </c>
      <c r="F5193">
        <v>1</v>
      </c>
      <c r="G5193">
        <v>2</v>
      </c>
      <c r="H5193">
        <v>92</v>
      </c>
      <c r="J5193">
        <v>94</v>
      </c>
      <c r="K5193">
        <v>92</v>
      </c>
      <c r="L5193">
        <v>92</v>
      </c>
      <c r="M5193">
        <v>93</v>
      </c>
      <c r="N5193">
        <v>91</v>
      </c>
      <c r="O5193">
        <v>91</v>
      </c>
      <c r="P5193">
        <v>91</v>
      </c>
      <c r="Q5193">
        <v>89</v>
      </c>
      <c r="R5193">
        <v>92</v>
      </c>
      <c r="T5193" s="34">
        <f>_xlfn.XLOOKUP(B5193,Demog!$A$2:$A$219,Demog!$P$2:$P$219,,,2)</f>
        <v>24774</v>
      </c>
      <c r="U5193" s="34">
        <f t="shared" si="81"/>
        <v>3</v>
      </c>
      <c r="V5193" s="13">
        <f>IF(OR(Table1[[#This Row],[7d_positivity_public]]=0,ISBLANK(Table1[[#This Row],[7d_positivity_public]])),"",(Table1[[#This Row],[7d_positivity_public]]-Table1[[#This Row],[7d_positivity_all]])/Table1[[#This Row],[7d_positivity_public]])</f>
        <v>0.5</v>
      </c>
      <c r="W5193">
        <v>1</v>
      </c>
    </row>
    <row r="5194" spans="1:23" x14ac:dyDescent="0.25">
      <c r="A5194" s="10">
        <v>44512</v>
      </c>
      <c r="B5194">
        <v>3116</v>
      </c>
      <c r="C5194" t="s">
        <v>174</v>
      </c>
      <c r="D5194">
        <v>5</v>
      </c>
      <c r="E5194">
        <v>8</v>
      </c>
      <c r="F5194">
        <v>-3</v>
      </c>
      <c r="G5194">
        <v>5</v>
      </c>
      <c r="H5194">
        <v>94</v>
      </c>
      <c r="J5194">
        <v>92</v>
      </c>
      <c r="K5194">
        <v>94</v>
      </c>
      <c r="L5194">
        <v>98</v>
      </c>
      <c r="M5194">
        <v>91</v>
      </c>
      <c r="N5194">
        <v>91</v>
      </c>
      <c r="O5194">
        <v>88</v>
      </c>
      <c r="P5194">
        <v>92</v>
      </c>
      <c r="Q5194">
        <v>94</v>
      </c>
      <c r="R5194">
        <v>89</v>
      </c>
      <c r="T5194" s="34">
        <f>_xlfn.XLOOKUP(B5194,Demog!$A$2:$A$219,Demog!$P$2:$P$219,,,2)</f>
        <v>24621</v>
      </c>
      <c r="U5194" s="34">
        <f t="shared" si="81"/>
        <v>9</v>
      </c>
      <c r="V5194" s="13">
        <f>IF(OR(Table1[[#This Row],[7d_positivity_public]]=0,ISBLANK(Table1[[#This Row],[7d_positivity_public]])),"",(Table1[[#This Row],[7d_positivity_public]]-Table1[[#This Row],[7d_positivity_all]])/Table1[[#This Row],[7d_positivity_public]])</f>
        <v>0.4</v>
      </c>
      <c r="W5194">
        <v>3</v>
      </c>
    </row>
    <row r="5195" spans="1:23" x14ac:dyDescent="0.25">
      <c r="A5195" s="10">
        <v>44512</v>
      </c>
      <c r="B5195">
        <v>3117</v>
      </c>
      <c r="C5195" t="s">
        <v>175</v>
      </c>
      <c r="D5195">
        <v>9</v>
      </c>
      <c r="E5195">
        <v>3</v>
      </c>
      <c r="F5195">
        <v>6</v>
      </c>
      <c r="G5195">
        <v>7</v>
      </c>
      <c r="H5195">
        <v>93</v>
      </c>
      <c r="J5195">
        <v>89</v>
      </c>
      <c r="K5195">
        <v>93</v>
      </c>
      <c r="L5195">
        <v>94</v>
      </c>
      <c r="M5195">
        <v>92</v>
      </c>
      <c r="N5195">
        <v>90</v>
      </c>
      <c r="O5195">
        <v>85</v>
      </c>
      <c r="P5195">
        <v>90</v>
      </c>
      <c r="Q5195">
        <v>91</v>
      </c>
      <c r="R5195">
        <v>90</v>
      </c>
      <c r="T5195" s="34">
        <f>_xlfn.XLOOKUP(B5195,Demog!$A$2:$A$219,Demog!$P$2:$P$219,,,2)</f>
        <v>20949</v>
      </c>
      <c r="U5195" s="34">
        <f t="shared" si="81"/>
        <v>13</v>
      </c>
      <c r="V5195" s="13">
        <f>IF(OR(Table1[[#This Row],[7d_positivity_public]]=0,ISBLANK(Table1[[#This Row],[7d_positivity_public]])),"",(Table1[[#This Row],[7d_positivity_public]]-Table1[[#This Row],[7d_positivity_all]])/Table1[[#This Row],[7d_positivity_public]])</f>
        <v>0.42857142857142855</v>
      </c>
      <c r="W5195">
        <v>4</v>
      </c>
    </row>
    <row r="5196" spans="1:23" x14ac:dyDescent="0.25">
      <c r="A5196" s="10">
        <v>44512</v>
      </c>
      <c r="B5196">
        <v>3211</v>
      </c>
      <c r="C5196" t="s">
        <v>176</v>
      </c>
      <c r="D5196">
        <v>4</v>
      </c>
      <c r="E5196">
        <v>5</v>
      </c>
      <c r="F5196">
        <v>-1</v>
      </c>
      <c r="G5196">
        <v>3</v>
      </c>
      <c r="H5196">
        <v>100</v>
      </c>
      <c r="J5196">
        <v>89</v>
      </c>
      <c r="K5196">
        <v>100</v>
      </c>
      <c r="L5196">
        <v>100</v>
      </c>
      <c r="M5196">
        <v>89</v>
      </c>
      <c r="N5196">
        <v>94</v>
      </c>
      <c r="O5196">
        <v>79</v>
      </c>
      <c r="P5196">
        <v>94</v>
      </c>
      <c r="Q5196">
        <v>99</v>
      </c>
      <c r="R5196">
        <v>85</v>
      </c>
      <c r="T5196" s="34">
        <f>_xlfn.XLOOKUP(B5196,Demog!$A$2:$A$219,Demog!$P$2:$P$219,,,2)</f>
        <v>41934</v>
      </c>
      <c r="U5196" s="34">
        <f t="shared" si="81"/>
        <v>12</v>
      </c>
      <c r="V5196" s="13">
        <f>IF(OR(Table1[[#This Row],[7d_positivity_public]]=0,ISBLANK(Table1[[#This Row],[7d_positivity_public]])),"",(Table1[[#This Row],[7d_positivity_public]]-Table1[[#This Row],[7d_positivity_all]])/Table1[[#This Row],[7d_positivity_public]])</f>
        <v>0.66666666666666663</v>
      </c>
      <c r="W5196">
        <v>1</v>
      </c>
    </row>
    <row r="5197" spans="1:23" x14ac:dyDescent="0.25">
      <c r="A5197" s="10">
        <v>44512</v>
      </c>
      <c r="B5197">
        <v>3212</v>
      </c>
      <c r="C5197" t="s">
        <v>177</v>
      </c>
      <c r="D5197">
        <v>8</v>
      </c>
      <c r="E5197">
        <v>7</v>
      </c>
      <c r="F5197">
        <v>1</v>
      </c>
      <c r="G5197">
        <v>6</v>
      </c>
      <c r="H5197">
        <v>96</v>
      </c>
      <c r="J5197">
        <v>86</v>
      </c>
      <c r="K5197">
        <v>97</v>
      </c>
      <c r="L5197">
        <v>100</v>
      </c>
      <c r="M5197">
        <v>89</v>
      </c>
      <c r="N5197">
        <v>93</v>
      </c>
      <c r="O5197">
        <v>81</v>
      </c>
      <c r="P5197">
        <v>93</v>
      </c>
      <c r="Q5197">
        <v>97</v>
      </c>
      <c r="R5197">
        <v>86</v>
      </c>
      <c r="T5197" s="34">
        <f>_xlfn.XLOOKUP(B5197,Demog!$A$2:$A$219,Demog!$P$2:$P$219,,,2)</f>
        <v>47203</v>
      </c>
      <c r="U5197" s="34">
        <f t="shared" si="81"/>
        <v>26</v>
      </c>
      <c r="V5197" s="13">
        <f>IF(OR(Table1[[#This Row],[7d_positivity_public]]=0,ISBLANK(Table1[[#This Row],[7d_positivity_public]])),"",(Table1[[#This Row],[7d_positivity_public]]-Table1[[#This Row],[7d_positivity_all]])/Table1[[#This Row],[7d_positivity_public]])</f>
        <v>0.66666666666666663</v>
      </c>
      <c r="W5197">
        <v>2</v>
      </c>
    </row>
    <row r="5198" spans="1:23" x14ac:dyDescent="0.25">
      <c r="A5198" s="10">
        <v>44512</v>
      </c>
      <c r="B5198">
        <v>3213</v>
      </c>
      <c r="C5198" t="s">
        <v>178</v>
      </c>
      <c r="D5198">
        <v>3</v>
      </c>
      <c r="E5198">
        <v>2</v>
      </c>
      <c r="F5198">
        <v>1</v>
      </c>
      <c r="G5198">
        <v>3</v>
      </c>
      <c r="H5198">
        <v>96</v>
      </c>
      <c r="J5198">
        <v>97</v>
      </c>
      <c r="K5198">
        <v>96</v>
      </c>
      <c r="L5198">
        <v>98</v>
      </c>
      <c r="M5198">
        <v>93</v>
      </c>
      <c r="N5198">
        <v>93</v>
      </c>
      <c r="O5198">
        <v>93</v>
      </c>
      <c r="P5198">
        <v>93</v>
      </c>
      <c r="Q5198">
        <v>95</v>
      </c>
      <c r="R5198">
        <v>91</v>
      </c>
      <c r="T5198" s="34">
        <f>_xlfn.XLOOKUP(B5198,Demog!$A$2:$A$219,Demog!$P$2:$P$219,,,2)</f>
        <v>32904</v>
      </c>
      <c r="U5198" s="34">
        <f t="shared" si="81"/>
        <v>7</v>
      </c>
      <c r="V5198" s="13">
        <f>IF(OR(Table1[[#This Row],[7d_positivity_public]]=0,ISBLANK(Table1[[#This Row],[7d_positivity_public]])),"",(Table1[[#This Row],[7d_positivity_public]]-Table1[[#This Row],[7d_positivity_all]])/Table1[[#This Row],[7d_positivity_public]])</f>
        <v>0.66666666666666663</v>
      </c>
      <c r="W5198">
        <v>1</v>
      </c>
    </row>
    <row r="5199" spans="1:23" x14ac:dyDescent="0.25">
      <c r="A5199" s="10">
        <v>44512</v>
      </c>
      <c r="B5199">
        <v>3221</v>
      </c>
      <c r="C5199" t="s">
        <v>179</v>
      </c>
      <c r="D5199">
        <v>8</v>
      </c>
      <c r="E5199">
        <v>10</v>
      </c>
      <c r="F5199">
        <v>-2</v>
      </c>
      <c r="G5199">
        <v>5</v>
      </c>
      <c r="H5199">
        <v>84</v>
      </c>
      <c r="J5199">
        <v>80</v>
      </c>
      <c r="K5199">
        <v>85</v>
      </c>
      <c r="L5199">
        <v>87</v>
      </c>
      <c r="M5199">
        <v>82</v>
      </c>
      <c r="N5199">
        <v>77</v>
      </c>
      <c r="O5199">
        <v>70</v>
      </c>
      <c r="P5199">
        <v>77</v>
      </c>
      <c r="Q5199">
        <v>79</v>
      </c>
      <c r="R5199">
        <v>75</v>
      </c>
      <c r="T5199" s="34">
        <f>_xlfn.XLOOKUP(B5199,Demog!$A$2:$A$219,Demog!$P$2:$P$219,,,2)</f>
        <v>19960</v>
      </c>
      <c r="U5199" s="34">
        <f t="shared" si="81"/>
        <v>11</v>
      </c>
      <c r="V5199" s="13">
        <f>IF(OR(Table1[[#This Row],[7d_positivity_public]]=0,ISBLANK(Table1[[#This Row],[7d_positivity_public]])),"",(Table1[[#This Row],[7d_positivity_public]]-Table1[[#This Row],[7d_positivity_all]])/Table1[[#This Row],[7d_positivity_public]])</f>
        <v>0.4</v>
      </c>
      <c r="W5199">
        <v>3</v>
      </c>
    </row>
    <row r="5200" spans="1:23" x14ac:dyDescent="0.25">
      <c r="A5200" s="10">
        <v>44512</v>
      </c>
      <c r="B5200">
        <v>3222</v>
      </c>
      <c r="C5200" t="s">
        <v>180</v>
      </c>
      <c r="D5200">
        <v>4</v>
      </c>
      <c r="E5200">
        <v>7</v>
      </c>
      <c r="F5200">
        <v>-3</v>
      </c>
      <c r="G5200">
        <v>3</v>
      </c>
      <c r="H5200">
        <v>98</v>
      </c>
      <c r="J5200">
        <v>88</v>
      </c>
      <c r="K5200">
        <v>98</v>
      </c>
      <c r="L5200">
        <v>100</v>
      </c>
      <c r="M5200">
        <v>89</v>
      </c>
      <c r="N5200">
        <v>94</v>
      </c>
      <c r="O5200">
        <v>78</v>
      </c>
      <c r="P5200">
        <v>94</v>
      </c>
      <c r="Q5200">
        <v>98</v>
      </c>
      <c r="R5200">
        <v>86</v>
      </c>
      <c r="T5200" s="34">
        <f>_xlfn.XLOOKUP(B5200,Demog!$A$2:$A$219,Demog!$P$2:$P$219,,,2)</f>
        <v>12392</v>
      </c>
      <c r="U5200" s="34">
        <f t="shared" si="81"/>
        <v>3</v>
      </c>
      <c r="V5200" s="13">
        <f>IF(OR(Table1[[#This Row],[7d_positivity_public]]=0,ISBLANK(Table1[[#This Row],[7d_positivity_public]])),"",(Table1[[#This Row],[7d_positivity_public]]-Table1[[#This Row],[7d_positivity_all]])/Table1[[#This Row],[7d_positivity_public]])</f>
        <v>0.66666666666666663</v>
      </c>
      <c r="W5200">
        <v>1</v>
      </c>
    </row>
    <row r="5201" spans="1:23" x14ac:dyDescent="0.25">
      <c r="A5201" s="10">
        <v>44512</v>
      </c>
      <c r="B5201">
        <v>3223</v>
      </c>
      <c r="C5201" t="s">
        <v>181</v>
      </c>
      <c r="D5201">
        <v>4</v>
      </c>
      <c r="E5201">
        <v>7</v>
      </c>
      <c r="F5201">
        <v>-3</v>
      </c>
      <c r="G5201">
        <v>3</v>
      </c>
      <c r="H5201">
        <v>92</v>
      </c>
      <c r="J5201">
        <v>88</v>
      </c>
      <c r="K5201">
        <v>92</v>
      </c>
      <c r="L5201">
        <v>95</v>
      </c>
      <c r="M5201">
        <v>88</v>
      </c>
      <c r="N5201">
        <v>89</v>
      </c>
      <c r="O5201">
        <v>81</v>
      </c>
      <c r="P5201">
        <v>89</v>
      </c>
      <c r="Q5201">
        <v>91</v>
      </c>
      <c r="R5201">
        <v>86</v>
      </c>
      <c r="T5201" s="34">
        <f>_xlfn.XLOOKUP(B5201,Demog!$A$2:$A$219,Demog!$P$2:$P$219,,,2)</f>
        <v>29180</v>
      </c>
      <c r="U5201" s="34">
        <f t="shared" si="81"/>
        <v>8</v>
      </c>
      <c r="V5201" s="13">
        <f>IF(OR(Table1[[#This Row],[7d_positivity_public]]=0,ISBLANK(Table1[[#This Row],[7d_positivity_public]])),"",(Table1[[#This Row],[7d_positivity_public]]-Table1[[#This Row],[7d_positivity_all]])/Table1[[#This Row],[7d_positivity_public]])</f>
        <v>0.33333333333333331</v>
      </c>
      <c r="W5201">
        <v>2</v>
      </c>
    </row>
    <row r="5202" spans="1:23" x14ac:dyDescent="0.25">
      <c r="A5202" s="10">
        <v>44512</v>
      </c>
      <c r="B5202">
        <v>3231</v>
      </c>
      <c r="C5202" t="s">
        <v>182</v>
      </c>
      <c r="D5202">
        <v>5</v>
      </c>
      <c r="E5202">
        <v>4</v>
      </c>
      <c r="F5202">
        <v>1</v>
      </c>
      <c r="G5202">
        <v>3</v>
      </c>
      <c r="H5202">
        <v>97</v>
      </c>
      <c r="J5202">
        <v>93</v>
      </c>
      <c r="K5202">
        <v>97</v>
      </c>
      <c r="L5202">
        <v>100</v>
      </c>
      <c r="M5202">
        <v>92</v>
      </c>
      <c r="N5202">
        <v>94</v>
      </c>
      <c r="O5202">
        <v>87</v>
      </c>
      <c r="P5202">
        <v>94</v>
      </c>
      <c r="Q5202">
        <v>97</v>
      </c>
      <c r="R5202">
        <v>90</v>
      </c>
      <c r="T5202" s="34">
        <f>_xlfn.XLOOKUP(B5202,Demog!$A$2:$A$219,Demog!$P$2:$P$219,,,2)</f>
        <v>18027</v>
      </c>
      <c r="U5202" s="34">
        <f t="shared" si="81"/>
        <v>6</v>
      </c>
      <c r="V5202" s="13">
        <f>IF(OR(Table1[[#This Row],[7d_positivity_public]]=0,ISBLANK(Table1[[#This Row],[7d_positivity_public]])),"",(Table1[[#This Row],[7d_positivity_public]]-Table1[[#This Row],[7d_positivity_all]])/Table1[[#This Row],[7d_positivity_public]])</f>
        <v>0.33333333333333331</v>
      </c>
      <c r="W5202">
        <v>2</v>
      </c>
    </row>
    <row r="5203" spans="1:23" x14ac:dyDescent="0.25">
      <c r="A5203" s="10">
        <v>44512</v>
      </c>
      <c r="B5203">
        <v>3232</v>
      </c>
      <c r="C5203" t="s">
        <v>183</v>
      </c>
      <c r="D5203">
        <v>5</v>
      </c>
      <c r="E5203">
        <v>1</v>
      </c>
      <c r="F5203">
        <v>4</v>
      </c>
      <c r="G5203">
        <v>3</v>
      </c>
      <c r="H5203">
        <v>95</v>
      </c>
      <c r="J5203">
        <v>93</v>
      </c>
      <c r="K5203">
        <v>96</v>
      </c>
      <c r="L5203">
        <v>98</v>
      </c>
      <c r="M5203">
        <v>93</v>
      </c>
      <c r="N5203">
        <v>93</v>
      </c>
      <c r="O5203">
        <v>90</v>
      </c>
      <c r="P5203">
        <v>93</v>
      </c>
      <c r="Q5203">
        <v>95</v>
      </c>
      <c r="R5203">
        <v>91</v>
      </c>
      <c r="T5203" s="34">
        <f>_xlfn.XLOOKUP(B5203,Demog!$A$2:$A$219,Demog!$P$2:$P$219,,,2)</f>
        <v>34575</v>
      </c>
      <c r="U5203" s="34">
        <f t="shared" si="81"/>
        <v>12</v>
      </c>
      <c r="V5203" s="13">
        <f>IF(OR(Table1[[#This Row],[7d_positivity_public]]=0,ISBLANK(Table1[[#This Row],[7d_positivity_public]])),"",(Table1[[#This Row],[7d_positivity_public]]-Table1[[#This Row],[7d_positivity_all]])/Table1[[#This Row],[7d_positivity_public]])</f>
        <v>0.33333333333333331</v>
      </c>
      <c r="W5203">
        <v>2</v>
      </c>
    </row>
    <row r="5204" spans="1:23" x14ac:dyDescent="0.25">
      <c r="A5204" s="10">
        <v>44512</v>
      </c>
      <c r="B5204">
        <v>3233</v>
      </c>
      <c r="C5204" t="s">
        <v>184</v>
      </c>
      <c r="D5204">
        <v>3</v>
      </c>
      <c r="E5204">
        <v>3</v>
      </c>
      <c r="F5204">
        <v>0</v>
      </c>
      <c r="G5204">
        <v>3</v>
      </c>
      <c r="H5204">
        <v>99</v>
      </c>
      <c r="J5204">
        <v>95</v>
      </c>
      <c r="K5204">
        <v>99</v>
      </c>
      <c r="L5204">
        <v>100</v>
      </c>
      <c r="M5204">
        <v>93</v>
      </c>
      <c r="N5204">
        <v>96</v>
      </c>
      <c r="O5204">
        <v>91</v>
      </c>
      <c r="P5204">
        <v>96</v>
      </c>
      <c r="Q5204">
        <v>100</v>
      </c>
      <c r="R5204">
        <v>91</v>
      </c>
      <c r="T5204" s="34">
        <f>_xlfn.XLOOKUP(B5204,Demog!$A$2:$A$219,Demog!$P$2:$P$219,,,2)</f>
        <v>51292</v>
      </c>
      <c r="U5204" s="34">
        <f t="shared" si="81"/>
        <v>11</v>
      </c>
      <c r="V5204" s="13">
        <f>IF(OR(Table1[[#This Row],[7d_positivity_public]]=0,ISBLANK(Table1[[#This Row],[7d_positivity_public]])),"",(Table1[[#This Row],[7d_positivity_public]]-Table1[[#This Row],[7d_positivity_all]])/Table1[[#This Row],[7d_positivity_public]])</f>
        <v>0.33333333333333331</v>
      </c>
      <c r="W5204">
        <v>2</v>
      </c>
    </row>
    <row r="5205" spans="1:23" x14ac:dyDescent="0.25">
      <c r="A5205" s="10">
        <v>44512</v>
      </c>
      <c r="B5205">
        <v>3241</v>
      </c>
      <c r="C5205" t="s">
        <v>185</v>
      </c>
      <c r="D5205">
        <v>3</v>
      </c>
      <c r="E5205">
        <v>4</v>
      </c>
      <c r="F5205">
        <v>-1</v>
      </c>
      <c r="G5205">
        <v>2</v>
      </c>
      <c r="H5205">
        <v>91</v>
      </c>
      <c r="J5205">
        <v>92</v>
      </c>
      <c r="K5205">
        <v>91</v>
      </c>
      <c r="L5205">
        <v>93</v>
      </c>
      <c r="M5205">
        <v>89</v>
      </c>
      <c r="N5205">
        <v>88</v>
      </c>
      <c r="O5205">
        <v>89</v>
      </c>
      <c r="P5205">
        <v>88</v>
      </c>
      <c r="Q5205">
        <v>90</v>
      </c>
      <c r="R5205">
        <v>87</v>
      </c>
      <c r="T5205" s="34">
        <f>_xlfn.XLOOKUP(B5205,Demog!$A$2:$A$219,Demog!$P$2:$P$219,,,2)</f>
        <v>37993</v>
      </c>
      <c r="U5205" s="34">
        <f t="shared" si="81"/>
        <v>8</v>
      </c>
      <c r="V5205" s="13">
        <f>IF(OR(Table1[[#This Row],[7d_positivity_public]]=0,ISBLANK(Table1[[#This Row],[7d_positivity_public]])),"",(Table1[[#This Row],[7d_positivity_public]]-Table1[[#This Row],[7d_positivity_all]])/Table1[[#This Row],[7d_positivity_public]])</f>
        <v>0.5</v>
      </c>
      <c r="W5205">
        <v>1</v>
      </c>
    </row>
    <row r="5206" spans="1:23" x14ac:dyDescent="0.25">
      <c r="A5206" s="10">
        <v>44512</v>
      </c>
      <c r="B5206">
        <v>3242</v>
      </c>
      <c r="C5206" t="s">
        <v>186</v>
      </c>
      <c r="D5206">
        <v>1</v>
      </c>
      <c r="E5206">
        <v>3</v>
      </c>
      <c r="F5206">
        <v>-2</v>
      </c>
      <c r="G5206">
        <v>1</v>
      </c>
      <c r="H5206">
        <v>95</v>
      </c>
      <c r="J5206">
        <v>95</v>
      </c>
      <c r="K5206">
        <v>95</v>
      </c>
      <c r="L5206">
        <v>98</v>
      </c>
      <c r="M5206">
        <v>92</v>
      </c>
      <c r="N5206">
        <v>92</v>
      </c>
      <c r="O5206">
        <v>92</v>
      </c>
      <c r="P5206">
        <v>92</v>
      </c>
      <c r="Q5206">
        <v>94</v>
      </c>
      <c r="R5206">
        <v>90</v>
      </c>
      <c r="T5206" s="34">
        <f>_xlfn.XLOOKUP(B5206,Demog!$A$2:$A$219,Demog!$P$2:$P$219,,,2)</f>
        <v>34483</v>
      </c>
      <c r="U5206" s="34">
        <f t="shared" si="81"/>
        <v>2</v>
      </c>
      <c r="V5206" s="13">
        <f>IF(OR(Table1[[#This Row],[7d_positivity_public]]=0,ISBLANK(Table1[[#This Row],[7d_positivity_public]])),"",(Table1[[#This Row],[7d_positivity_public]]-Table1[[#This Row],[7d_positivity_all]])/Table1[[#This Row],[7d_positivity_public]])</f>
        <v>0</v>
      </c>
      <c r="W5206">
        <v>1</v>
      </c>
    </row>
    <row r="5207" spans="1:23" x14ac:dyDescent="0.25">
      <c r="A5207" s="10">
        <v>44512</v>
      </c>
      <c r="B5207">
        <v>3243</v>
      </c>
      <c r="C5207" t="s">
        <v>187</v>
      </c>
      <c r="D5207">
        <v>0</v>
      </c>
      <c r="E5207">
        <v>1</v>
      </c>
      <c r="F5207">
        <v>-1</v>
      </c>
      <c r="G5207">
        <v>0</v>
      </c>
      <c r="H5207">
        <v>97</v>
      </c>
      <c r="J5207">
        <v>97</v>
      </c>
      <c r="K5207">
        <v>97</v>
      </c>
      <c r="L5207">
        <v>100</v>
      </c>
      <c r="M5207">
        <v>88</v>
      </c>
      <c r="N5207">
        <v>95</v>
      </c>
      <c r="O5207">
        <v>91</v>
      </c>
      <c r="P5207">
        <v>95</v>
      </c>
      <c r="Q5207">
        <v>99</v>
      </c>
      <c r="R5207">
        <v>85</v>
      </c>
      <c r="T5207" s="34">
        <f>_xlfn.XLOOKUP(B5207,Demog!$A$2:$A$219,Demog!$P$2:$P$219,,,2)</f>
        <v>15890</v>
      </c>
      <c r="U5207" s="34">
        <f t="shared" si="81"/>
        <v>0</v>
      </c>
      <c r="V5207" s="13" t="str">
        <f>IF(OR(Table1[[#This Row],[7d_positivity_public]]=0,ISBLANK(Table1[[#This Row],[7d_positivity_public]])),"",(Table1[[#This Row],[7d_positivity_public]]-Table1[[#This Row],[7d_positivity_all]])/Table1[[#This Row],[7d_positivity_public]])</f>
        <v/>
      </c>
      <c r="W5207">
        <v>0</v>
      </c>
    </row>
    <row r="5208" spans="1:23" x14ac:dyDescent="0.25">
      <c r="A5208" s="10">
        <v>44512</v>
      </c>
      <c r="B5208">
        <v>3244</v>
      </c>
      <c r="C5208" t="s">
        <v>188</v>
      </c>
      <c r="D5208">
        <v>4</v>
      </c>
      <c r="E5208">
        <v>5</v>
      </c>
      <c r="F5208">
        <v>-1</v>
      </c>
      <c r="G5208">
        <v>3</v>
      </c>
      <c r="H5208">
        <v>97</v>
      </c>
      <c r="J5208">
        <v>94</v>
      </c>
      <c r="K5208">
        <v>97</v>
      </c>
      <c r="L5208">
        <v>100</v>
      </c>
      <c r="M5208">
        <v>92</v>
      </c>
      <c r="N5208">
        <v>94</v>
      </c>
      <c r="O5208">
        <v>91</v>
      </c>
      <c r="P5208">
        <v>94</v>
      </c>
      <c r="Q5208">
        <v>97</v>
      </c>
      <c r="R5208">
        <v>90</v>
      </c>
      <c r="T5208" s="34">
        <f>_xlfn.XLOOKUP(B5208,Demog!$A$2:$A$219,Demog!$P$2:$P$219,,,2)</f>
        <v>42812</v>
      </c>
      <c r="U5208" s="34">
        <f t="shared" si="81"/>
        <v>12</v>
      </c>
      <c r="V5208" s="13">
        <f>IF(OR(Table1[[#This Row],[7d_positivity_public]]=0,ISBLANK(Table1[[#This Row],[7d_positivity_public]])),"",(Table1[[#This Row],[7d_positivity_public]]-Table1[[#This Row],[7d_positivity_all]])/Table1[[#This Row],[7d_positivity_public]])</f>
        <v>0.33333333333333331</v>
      </c>
      <c r="W5208">
        <v>2</v>
      </c>
    </row>
    <row r="5209" spans="1:23" x14ac:dyDescent="0.25">
      <c r="A5209" s="10">
        <v>44512</v>
      </c>
      <c r="B5209">
        <v>3251</v>
      </c>
      <c r="C5209" t="s">
        <v>189</v>
      </c>
      <c r="D5209">
        <v>2</v>
      </c>
      <c r="E5209">
        <v>3</v>
      </c>
      <c r="F5209">
        <v>-1</v>
      </c>
      <c r="G5209">
        <v>2</v>
      </c>
      <c r="H5209">
        <v>96</v>
      </c>
      <c r="J5209">
        <v>95</v>
      </c>
      <c r="K5209">
        <v>96</v>
      </c>
      <c r="L5209">
        <v>100</v>
      </c>
      <c r="M5209">
        <v>92</v>
      </c>
      <c r="N5209">
        <v>94</v>
      </c>
      <c r="O5209">
        <v>93</v>
      </c>
      <c r="P5209">
        <v>94</v>
      </c>
      <c r="Q5209">
        <v>97</v>
      </c>
      <c r="R5209">
        <v>90</v>
      </c>
      <c r="T5209" s="34">
        <f>_xlfn.XLOOKUP(B5209,Demog!$A$2:$A$219,Demog!$P$2:$P$219,,,2)</f>
        <v>31755</v>
      </c>
      <c r="U5209" s="34">
        <f t="shared" si="81"/>
        <v>4</v>
      </c>
      <c r="V5209" s="13">
        <f>IF(OR(Table1[[#This Row],[7d_positivity_public]]=0,ISBLANK(Table1[[#This Row],[7d_positivity_public]])),"",(Table1[[#This Row],[7d_positivity_public]]-Table1[[#This Row],[7d_positivity_all]])/Table1[[#This Row],[7d_positivity_public]])</f>
        <v>0.5</v>
      </c>
      <c r="W5209">
        <v>1</v>
      </c>
    </row>
    <row r="5210" spans="1:23" x14ac:dyDescent="0.25">
      <c r="A5210" s="10">
        <v>44512</v>
      </c>
      <c r="B5210">
        <v>3252</v>
      </c>
      <c r="C5210" t="s">
        <v>190</v>
      </c>
      <c r="D5210">
        <v>4</v>
      </c>
      <c r="E5210">
        <v>5</v>
      </c>
      <c r="F5210">
        <v>-1</v>
      </c>
      <c r="G5210">
        <v>2</v>
      </c>
      <c r="H5210">
        <v>96</v>
      </c>
      <c r="J5210">
        <v>91</v>
      </c>
      <c r="K5210">
        <v>96</v>
      </c>
      <c r="L5210">
        <v>98</v>
      </c>
      <c r="M5210">
        <v>90</v>
      </c>
      <c r="N5210">
        <v>93</v>
      </c>
      <c r="O5210">
        <v>87</v>
      </c>
      <c r="P5210">
        <v>93</v>
      </c>
      <c r="Q5210">
        <v>95</v>
      </c>
      <c r="R5210">
        <v>88</v>
      </c>
      <c r="T5210" s="34">
        <f>_xlfn.XLOOKUP(B5210,Demog!$A$2:$A$219,Demog!$P$2:$P$219,,,2)</f>
        <v>32807</v>
      </c>
      <c r="U5210" s="34">
        <f t="shared" si="81"/>
        <v>9</v>
      </c>
      <c r="V5210" s="13">
        <f>IF(OR(Table1[[#This Row],[7d_positivity_public]]=0,ISBLANK(Table1[[#This Row],[7d_positivity_public]])),"",(Table1[[#This Row],[7d_positivity_public]]-Table1[[#This Row],[7d_positivity_all]])/Table1[[#This Row],[7d_positivity_public]])</f>
        <v>0.5</v>
      </c>
      <c r="W5210">
        <v>1</v>
      </c>
    </row>
    <row r="5211" spans="1:23" x14ac:dyDescent="0.25">
      <c r="A5211" s="10">
        <v>44512</v>
      </c>
      <c r="B5211">
        <v>3253</v>
      </c>
      <c r="C5211" t="s">
        <v>191</v>
      </c>
      <c r="D5211">
        <v>2</v>
      </c>
      <c r="E5211">
        <v>2</v>
      </c>
      <c r="F5211">
        <v>0</v>
      </c>
      <c r="G5211">
        <v>2</v>
      </c>
      <c r="H5211">
        <v>96</v>
      </c>
      <c r="J5211">
        <v>95</v>
      </c>
      <c r="K5211">
        <v>96</v>
      </c>
      <c r="L5211">
        <v>100</v>
      </c>
      <c r="M5211">
        <v>92</v>
      </c>
      <c r="N5211">
        <v>94</v>
      </c>
      <c r="O5211">
        <v>92</v>
      </c>
      <c r="P5211">
        <v>94</v>
      </c>
      <c r="Q5211">
        <v>97</v>
      </c>
      <c r="R5211">
        <v>90</v>
      </c>
      <c r="T5211" s="34">
        <f>_xlfn.XLOOKUP(B5211,Demog!$A$2:$A$219,Demog!$P$2:$P$219,,,2)</f>
        <v>31246</v>
      </c>
      <c r="U5211" s="34">
        <f t="shared" si="81"/>
        <v>4</v>
      </c>
      <c r="V5211" s="13">
        <f>IF(OR(Table1[[#This Row],[7d_positivity_public]]=0,ISBLANK(Table1[[#This Row],[7d_positivity_public]])),"",(Table1[[#This Row],[7d_positivity_public]]-Table1[[#This Row],[7d_positivity_all]])/Table1[[#This Row],[7d_positivity_public]])</f>
        <v>0.5</v>
      </c>
      <c r="W5211">
        <v>1</v>
      </c>
    </row>
    <row r="5212" spans="1:23" x14ac:dyDescent="0.25">
      <c r="A5212" s="10">
        <v>44512</v>
      </c>
      <c r="B5212">
        <v>3261</v>
      </c>
      <c r="C5212" t="s">
        <v>192</v>
      </c>
      <c r="D5212">
        <v>4</v>
      </c>
      <c r="E5212">
        <v>6</v>
      </c>
      <c r="F5212">
        <v>-2</v>
      </c>
      <c r="G5212">
        <v>2</v>
      </c>
      <c r="H5212">
        <v>94</v>
      </c>
      <c r="J5212">
        <v>92</v>
      </c>
      <c r="K5212">
        <v>95</v>
      </c>
      <c r="L5212">
        <v>97</v>
      </c>
      <c r="M5212">
        <v>92</v>
      </c>
      <c r="N5212">
        <v>92</v>
      </c>
      <c r="O5212">
        <v>88</v>
      </c>
      <c r="P5212">
        <v>92</v>
      </c>
      <c r="Q5212">
        <v>94</v>
      </c>
      <c r="R5212">
        <v>90</v>
      </c>
      <c r="T5212" s="34">
        <f>_xlfn.XLOOKUP(B5212,Demog!$A$2:$A$219,Demog!$P$2:$P$219,,,2)</f>
        <v>29561</v>
      </c>
      <c r="U5212" s="34">
        <f t="shared" si="81"/>
        <v>8</v>
      </c>
      <c r="V5212" s="13">
        <f>IF(OR(Table1[[#This Row],[7d_positivity_public]]=0,ISBLANK(Table1[[#This Row],[7d_positivity_public]])),"",(Table1[[#This Row],[7d_positivity_public]]-Table1[[#This Row],[7d_positivity_all]])/Table1[[#This Row],[7d_positivity_public]])</f>
        <v>0</v>
      </c>
      <c r="W5212">
        <v>2</v>
      </c>
    </row>
    <row r="5213" spans="1:23" x14ac:dyDescent="0.25">
      <c r="A5213" s="10">
        <v>44512</v>
      </c>
      <c r="B5213">
        <v>3262</v>
      </c>
      <c r="C5213" t="s">
        <v>193</v>
      </c>
      <c r="D5213">
        <v>3</v>
      </c>
      <c r="E5213">
        <v>1</v>
      </c>
      <c r="F5213">
        <v>2</v>
      </c>
      <c r="G5213">
        <v>4</v>
      </c>
      <c r="H5213">
        <v>93</v>
      </c>
      <c r="J5213">
        <v>93</v>
      </c>
      <c r="K5213">
        <v>93</v>
      </c>
      <c r="L5213">
        <v>99</v>
      </c>
      <c r="M5213">
        <v>87</v>
      </c>
      <c r="N5213">
        <v>90</v>
      </c>
      <c r="O5213">
        <v>89</v>
      </c>
      <c r="P5213">
        <v>90</v>
      </c>
      <c r="Q5213">
        <v>95</v>
      </c>
      <c r="R5213">
        <v>85</v>
      </c>
      <c r="T5213" s="34">
        <f>_xlfn.XLOOKUP(B5213,Demog!$A$2:$A$219,Demog!$P$2:$P$219,,,2)</f>
        <v>37453</v>
      </c>
      <c r="U5213" s="34">
        <f t="shared" si="81"/>
        <v>8</v>
      </c>
      <c r="V5213" s="13">
        <f>IF(OR(Table1[[#This Row],[7d_positivity_public]]=0,ISBLANK(Table1[[#This Row],[7d_positivity_public]])),"",(Table1[[#This Row],[7d_positivity_public]]-Table1[[#This Row],[7d_positivity_all]])/Table1[[#This Row],[7d_positivity_public]])</f>
        <v>0.5</v>
      </c>
      <c r="W5213">
        <v>2</v>
      </c>
    </row>
    <row r="5214" spans="1:23" x14ac:dyDescent="0.25">
      <c r="A5214" s="10">
        <v>44512</v>
      </c>
      <c r="B5214">
        <v>3263</v>
      </c>
      <c r="C5214" t="s">
        <v>194</v>
      </c>
      <c r="D5214">
        <v>8</v>
      </c>
      <c r="E5214">
        <v>7</v>
      </c>
      <c r="F5214">
        <v>1</v>
      </c>
      <c r="G5214">
        <v>8</v>
      </c>
      <c r="H5214">
        <v>99</v>
      </c>
      <c r="J5214">
        <v>93</v>
      </c>
      <c r="K5214">
        <v>99</v>
      </c>
      <c r="L5214">
        <v>100</v>
      </c>
      <c r="M5214">
        <v>93</v>
      </c>
      <c r="N5214">
        <v>95</v>
      </c>
      <c r="O5214">
        <v>88</v>
      </c>
      <c r="P5214">
        <v>96</v>
      </c>
      <c r="Q5214">
        <v>99</v>
      </c>
      <c r="R5214">
        <v>91</v>
      </c>
      <c r="T5214" s="34">
        <f>_xlfn.XLOOKUP(B5214,Demog!$A$2:$A$219,Demog!$P$2:$P$219,,,2)</f>
        <v>36496</v>
      </c>
      <c r="U5214" s="34">
        <f t="shared" si="81"/>
        <v>20</v>
      </c>
      <c r="V5214" s="13">
        <f>IF(OR(Table1[[#This Row],[7d_positivity_public]]=0,ISBLANK(Table1[[#This Row],[7d_positivity_public]])),"",(Table1[[#This Row],[7d_positivity_public]]-Table1[[#This Row],[7d_positivity_all]])/Table1[[#This Row],[7d_positivity_public]])</f>
        <v>0.5</v>
      </c>
      <c r="W5214">
        <v>4</v>
      </c>
    </row>
    <row r="5215" spans="1:23" x14ac:dyDescent="0.25">
      <c r="A5215" s="10">
        <v>44512</v>
      </c>
      <c r="B5215">
        <v>3264</v>
      </c>
      <c r="C5215" t="s">
        <v>195</v>
      </c>
      <c r="D5215">
        <v>3</v>
      </c>
      <c r="E5215">
        <v>5</v>
      </c>
      <c r="F5215">
        <v>-2</v>
      </c>
      <c r="G5215">
        <v>4</v>
      </c>
      <c r="H5215">
        <v>95</v>
      </c>
      <c r="J5215">
        <v>94</v>
      </c>
      <c r="K5215">
        <v>96</v>
      </c>
      <c r="L5215">
        <v>99</v>
      </c>
      <c r="M5215">
        <v>92</v>
      </c>
      <c r="N5215">
        <v>93</v>
      </c>
      <c r="O5215">
        <v>89</v>
      </c>
      <c r="P5215">
        <v>93</v>
      </c>
      <c r="Q5215">
        <v>95</v>
      </c>
      <c r="R5215">
        <v>90</v>
      </c>
      <c r="T5215" s="34">
        <f>_xlfn.XLOOKUP(B5215,Demog!$A$2:$A$219,Demog!$P$2:$P$219,,,2)</f>
        <v>31065</v>
      </c>
      <c r="U5215" s="34">
        <f t="shared" si="81"/>
        <v>7</v>
      </c>
      <c r="V5215" s="13">
        <f>IF(OR(Table1[[#This Row],[7d_positivity_public]]=0,ISBLANK(Table1[[#This Row],[7d_positivity_public]])),"",(Table1[[#This Row],[7d_positivity_public]]-Table1[[#This Row],[7d_positivity_all]])/Table1[[#This Row],[7d_positivity_public]])</f>
        <v>0.25</v>
      </c>
      <c r="W5215">
        <v>3</v>
      </c>
    </row>
    <row r="5216" spans="1:23" x14ac:dyDescent="0.25">
      <c r="A5216" s="10">
        <v>44512</v>
      </c>
      <c r="B5216">
        <v>3311</v>
      </c>
      <c r="C5216" t="s">
        <v>196</v>
      </c>
      <c r="D5216">
        <v>3</v>
      </c>
      <c r="E5216">
        <v>1</v>
      </c>
      <c r="F5216">
        <v>2</v>
      </c>
      <c r="G5216">
        <v>3</v>
      </c>
      <c r="H5216">
        <v>94</v>
      </c>
      <c r="J5216">
        <v>93</v>
      </c>
      <c r="K5216">
        <v>94</v>
      </c>
      <c r="L5216">
        <v>96</v>
      </c>
      <c r="M5216">
        <v>93</v>
      </c>
      <c r="N5216">
        <v>91</v>
      </c>
      <c r="O5216">
        <v>90</v>
      </c>
      <c r="P5216">
        <v>91</v>
      </c>
      <c r="Q5216">
        <v>92</v>
      </c>
      <c r="R5216">
        <v>90</v>
      </c>
      <c r="T5216" s="34">
        <f>_xlfn.XLOOKUP(B5216,Demog!$A$2:$A$219,Demog!$P$2:$P$219,,,2)</f>
        <v>19230</v>
      </c>
      <c r="U5216" s="34">
        <f t="shared" si="81"/>
        <v>4</v>
      </c>
      <c r="V5216" s="13">
        <f>IF(OR(Table1[[#This Row],[7d_positivity_public]]=0,ISBLANK(Table1[[#This Row],[7d_positivity_public]])),"",(Table1[[#This Row],[7d_positivity_public]]-Table1[[#This Row],[7d_positivity_all]])/Table1[[#This Row],[7d_positivity_public]])</f>
        <v>0.66666666666666663</v>
      </c>
      <c r="W5216">
        <v>1</v>
      </c>
    </row>
    <row r="5217" spans="1:23" x14ac:dyDescent="0.25">
      <c r="A5217" s="10">
        <v>44512</v>
      </c>
      <c r="B5217">
        <v>3312</v>
      </c>
      <c r="C5217" t="s">
        <v>197</v>
      </c>
      <c r="D5217">
        <v>3</v>
      </c>
      <c r="E5217">
        <v>2</v>
      </c>
      <c r="F5217">
        <v>1</v>
      </c>
      <c r="G5217">
        <v>2</v>
      </c>
      <c r="H5217">
        <v>94</v>
      </c>
      <c r="J5217">
        <v>100</v>
      </c>
      <c r="K5217">
        <v>94</v>
      </c>
      <c r="L5217">
        <v>96</v>
      </c>
      <c r="M5217">
        <v>92</v>
      </c>
      <c r="N5217">
        <v>91</v>
      </c>
      <c r="O5217">
        <v>93</v>
      </c>
      <c r="P5217">
        <v>91</v>
      </c>
      <c r="Q5217">
        <v>92</v>
      </c>
      <c r="R5217">
        <v>90</v>
      </c>
      <c r="T5217" s="34">
        <f>_xlfn.XLOOKUP(B5217,Demog!$A$2:$A$219,Demog!$P$2:$P$219,,,2)</f>
        <v>34244</v>
      </c>
      <c r="U5217" s="34">
        <f t="shared" si="81"/>
        <v>7</v>
      </c>
      <c r="V5217" s="13">
        <f>IF(OR(Table1[[#This Row],[7d_positivity_public]]=0,ISBLANK(Table1[[#This Row],[7d_positivity_public]])),"",(Table1[[#This Row],[7d_positivity_public]]-Table1[[#This Row],[7d_positivity_all]])/Table1[[#This Row],[7d_positivity_public]])</f>
        <v>0.5</v>
      </c>
      <c r="W5217">
        <v>1</v>
      </c>
    </row>
    <row r="5218" spans="1:23" x14ac:dyDescent="0.25">
      <c r="A5218" s="10">
        <v>44512</v>
      </c>
      <c r="B5218">
        <v>3313</v>
      </c>
      <c r="C5218" t="s">
        <v>198</v>
      </c>
      <c r="D5218">
        <v>4</v>
      </c>
      <c r="E5218">
        <v>2</v>
      </c>
      <c r="F5218">
        <v>2</v>
      </c>
      <c r="G5218">
        <v>3</v>
      </c>
      <c r="H5218">
        <v>95</v>
      </c>
      <c r="J5218">
        <v>96</v>
      </c>
      <c r="K5218">
        <v>95</v>
      </c>
      <c r="L5218">
        <v>95</v>
      </c>
      <c r="M5218">
        <v>95</v>
      </c>
      <c r="N5218">
        <v>93</v>
      </c>
      <c r="O5218">
        <v>93</v>
      </c>
      <c r="P5218">
        <v>93</v>
      </c>
      <c r="Q5218">
        <v>92</v>
      </c>
      <c r="R5218">
        <v>93</v>
      </c>
      <c r="T5218" s="34">
        <f>_xlfn.XLOOKUP(B5218,Demog!$A$2:$A$219,Demog!$P$2:$P$219,,,2)</f>
        <v>29808</v>
      </c>
      <c r="U5218" s="34">
        <f t="shared" si="81"/>
        <v>8</v>
      </c>
      <c r="V5218" s="13">
        <f>IF(OR(Table1[[#This Row],[7d_positivity_public]]=0,ISBLANK(Table1[[#This Row],[7d_positivity_public]])),"",(Table1[[#This Row],[7d_positivity_public]]-Table1[[#This Row],[7d_positivity_all]])/Table1[[#This Row],[7d_positivity_public]])</f>
        <v>0.33333333333333331</v>
      </c>
      <c r="W5218">
        <v>2</v>
      </c>
    </row>
    <row r="5219" spans="1:23" x14ac:dyDescent="0.25">
      <c r="A5219" s="10">
        <v>44512</v>
      </c>
      <c r="B5219">
        <v>3314</v>
      </c>
      <c r="C5219" t="s">
        <v>199</v>
      </c>
      <c r="D5219">
        <v>2</v>
      </c>
      <c r="E5219">
        <v>2</v>
      </c>
      <c r="F5219">
        <v>0</v>
      </c>
      <c r="G5219">
        <v>1</v>
      </c>
      <c r="H5219">
        <v>94</v>
      </c>
      <c r="J5219">
        <v>93</v>
      </c>
      <c r="K5219">
        <v>94</v>
      </c>
      <c r="L5219">
        <v>93</v>
      </c>
      <c r="M5219">
        <v>95</v>
      </c>
      <c r="N5219">
        <v>92</v>
      </c>
      <c r="O5219">
        <v>90</v>
      </c>
      <c r="P5219">
        <v>92</v>
      </c>
      <c r="Q5219">
        <v>91</v>
      </c>
      <c r="R5219">
        <v>94</v>
      </c>
      <c r="T5219" s="34">
        <f>_xlfn.XLOOKUP(B5219,Demog!$A$2:$A$219,Demog!$P$2:$P$219,,,2)</f>
        <v>29271</v>
      </c>
      <c r="U5219" s="34">
        <f t="shared" si="81"/>
        <v>4</v>
      </c>
      <c r="V5219" s="13">
        <f>IF(OR(Table1[[#This Row],[7d_positivity_public]]=0,ISBLANK(Table1[[#This Row],[7d_positivity_public]])),"",(Table1[[#This Row],[7d_positivity_public]]-Table1[[#This Row],[7d_positivity_all]])/Table1[[#This Row],[7d_positivity_public]])</f>
        <v>0</v>
      </c>
      <c r="W5219">
        <v>1</v>
      </c>
    </row>
    <row r="5220" spans="1:23" x14ac:dyDescent="0.25">
      <c r="A5220" s="10">
        <v>44512</v>
      </c>
      <c r="B5220">
        <v>3315</v>
      </c>
      <c r="C5220" t="s">
        <v>200</v>
      </c>
      <c r="D5220">
        <v>4</v>
      </c>
      <c r="E5220">
        <v>2</v>
      </c>
      <c r="F5220">
        <v>2</v>
      </c>
      <c r="G5220">
        <v>2</v>
      </c>
      <c r="H5220">
        <v>96</v>
      </c>
      <c r="J5220">
        <v>96</v>
      </c>
      <c r="K5220">
        <v>96</v>
      </c>
      <c r="L5220">
        <v>98</v>
      </c>
      <c r="M5220">
        <v>95</v>
      </c>
      <c r="N5220">
        <v>93</v>
      </c>
      <c r="O5220">
        <v>93</v>
      </c>
      <c r="P5220">
        <v>93</v>
      </c>
      <c r="Q5220">
        <v>94</v>
      </c>
      <c r="R5220">
        <v>93</v>
      </c>
      <c r="T5220" s="34">
        <f>_xlfn.XLOOKUP(B5220,Demog!$A$2:$A$219,Demog!$P$2:$P$219,,,2)</f>
        <v>28839</v>
      </c>
      <c r="U5220" s="34">
        <f t="shared" si="81"/>
        <v>8</v>
      </c>
      <c r="V5220" s="13">
        <f>IF(OR(Table1[[#This Row],[7d_positivity_public]]=0,ISBLANK(Table1[[#This Row],[7d_positivity_public]])),"",(Table1[[#This Row],[7d_positivity_public]]-Table1[[#This Row],[7d_positivity_all]])/Table1[[#This Row],[7d_positivity_public]])</f>
        <v>0.5</v>
      </c>
      <c r="W5220">
        <v>1</v>
      </c>
    </row>
    <row r="5221" spans="1:23" x14ac:dyDescent="0.25">
      <c r="A5221" s="10">
        <v>44512</v>
      </c>
      <c r="B5221">
        <v>3321</v>
      </c>
      <c r="C5221" t="s">
        <v>201</v>
      </c>
      <c r="D5221">
        <v>5</v>
      </c>
      <c r="E5221">
        <v>3</v>
      </c>
      <c r="F5221">
        <v>2</v>
      </c>
      <c r="G5221">
        <v>4</v>
      </c>
      <c r="H5221">
        <v>92</v>
      </c>
      <c r="J5221">
        <v>94</v>
      </c>
      <c r="K5221">
        <v>92</v>
      </c>
      <c r="L5221">
        <v>92</v>
      </c>
      <c r="M5221">
        <v>92</v>
      </c>
      <c r="N5221">
        <v>89</v>
      </c>
      <c r="O5221">
        <v>89</v>
      </c>
      <c r="P5221">
        <v>89</v>
      </c>
      <c r="Q5221">
        <v>87</v>
      </c>
      <c r="R5221">
        <v>90</v>
      </c>
      <c r="T5221" s="34">
        <f>_xlfn.XLOOKUP(B5221,Demog!$A$2:$A$219,Demog!$P$2:$P$219,,,2)</f>
        <v>19412</v>
      </c>
      <c r="U5221" s="34">
        <f t="shared" si="81"/>
        <v>7</v>
      </c>
      <c r="V5221" s="13">
        <f>IF(OR(Table1[[#This Row],[7d_positivity_public]]=0,ISBLANK(Table1[[#This Row],[7d_positivity_public]])),"",(Table1[[#This Row],[7d_positivity_public]]-Table1[[#This Row],[7d_positivity_all]])/Table1[[#This Row],[7d_positivity_public]])</f>
        <v>0.5</v>
      </c>
      <c r="W5221">
        <v>2</v>
      </c>
    </row>
    <row r="5222" spans="1:23" x14ac:dyDescent="0.25">
      <c r="A5222" s="10">
        <v>44512</v>
      </c>
      <c r="B5222">
        <v>3322</v>
      </c>
      <c r="C5222" t="s">
        <v>202</v>
      </c>
      <c r="D5222">
        <v>3</v>
      </c>
      <c r="E5222">
        <v>5</v>
      </c>
      <c r="F5222">
        <v>-2</v>
      </c>
      <c r="G5222">
        <v>3</v>
      </c>
      <c r="H5222">
        <v>90</v>
      </c>
      <c r="J5222">
        <v>92</v>
      </c>
      <c r="K5222">
        <v>90</v>
      </c>
      <c r="L5222">
        <v>88</v>
      </c>
      <c r="M5222">
        <v>91</v>
      </c>
      <c r="N5222">
        <v>87</v>
      </c>
      <c r="O5222">
        <v>89</v>
      </c>
      <c r="P5222">
        <v>87</v>
      </c>
      <c r="Q5222">
        <v>84</v>
      </c>
      <c r="R5222">
        <v>89</v>
      </c>
      <c r="T5222" s="34">
        <f>_xlfn.XLOOKUP(B5222,Demog!$A$2:$A$219,Demog!$P$2:$P$219,,,2)</f>
        <v>25992</v>
      </c>
      <c r="U5222" s="34">
        <f t="shared" si="81"/>
        <v>5</v>
      </c>
      <c r="V5222" s="13">
        <f>IF(OR(Table1[[#This Row],[7d_positivity_public]]=0,ISBLANK(Table1[[#This Row],[7d_positivity_public]])),"",(Table1[[#This Row],[7d_positivity_public]]-Table1[[#This Row],[7d_positivity_all]])/Table1[[#This Row],[7d_positivity_public]])</f>
        <v>0.66666666666666663</v>
      </c>
      <c r="W5222">
        <v>1</v>
      </c>
    </row>
    <row r="5223" spans="1:23" x14ac:dyDescent="0.25">
      <c r="A5223" s="10">
        <v>44512</v>
      </c>
      <c r="B5223">
        <v>3323</v>
      </c>
      <c r="C5223" t="s">
        <v>203</v>
      </c>
      <c r="D5223">
        <v>8</v>
      </c>
      <c r="E5223">
        <v>0</v>
      </c>
      <c r="F5223">
        <v>8</v>
      </c>
      <c r="G5223">
        <v>9</v>
      </c>
      <c r="H5223">
        <v>90</v>
      </c>
      <c r="J5223">
        <v>86</v>
      </c>
      <c r="K5223">
        <v>91</v>
      </c>
      <c r="L5223">
        <v>89</v>
      </c>
      <c r="M5223">
        <v>92</v>
      </c>
      <c r="N5223">
        <v>88</v>
      </c>
      <c r="O5223">
        <v>82</v>
      </c>
      <c r="P5223">
        <v>88</v>
      </c>
      <c r="Q5223">
        <v>85</v>
      </c>
      <c r="R5223">
        <v>90</v>
      </c>
      <c r="T5223" s="34">
        <f>_xlfn.XLOOKUP(B5223,Demog!$A$2:$A$219,Demog!$P$2:$P$219,,,2)</f>
        <v>5086</v>
      </c>
      <c r="U5223" s="34">
        <f t="shared" si="81"/>
        <v>3</v>
      </c>
      <c r="V5223" s="13">
        <f>IF(OR(Table1[[#This Row],[7d_positivity_public]]=0,ISBLANK(Table1[[#This Row],[7d_positivity_public]])),"",(Table1[[#This Row],[7d_positivity_public]]-Table1[[#This Row],[7d_positivity_all]])/Table1[[#This Row],[7d_positivity_public]])</f>
        <v>0.66666666666666663</v>
      </c>
      <c r="W5223">
        <v>3</v>
      </c>
    </row>
    <row r="5224" spans="1:23" x14ac:dyDescent="0.25">
      <c r="A5224" s="10">
        <v>44512</v>
      </c>
      <c r="B5224">
        <v>4111</v>
      </c>
      <c r="C5224" t="s">
        <v>204</v>
      </c>
      <c r="D5224">
        <v>2</v>
      </c>
      <c r="E5224">
        <v>2</v>
      </c>
      <c r="F5224">
        <v>0</v>
      </c>
      <c r="G5224">
        <v>3</v>
      </c>
      <c r="H5224">
        <v>95</v>
      </c>
      <c r="J5224">
        <v>92</v>
      </c>
      <c r="K5224">
        <v>95</v>
      </c>
      <c r="L5224">
        <v>97</v>
      </c>
      <c r="M5224">
        <v>93</v>
      </c>
      <c r="N5224">
        <v>91</v>
      </c>
      <c r="O5224">
        <v>84</v>
      </c>
      <c r="P5224">
        <v>91</v>
      </c>
      <c r="Q5224">
        <v>92</v>
      </c>
      <c r="R5224">
        <v>89</v>
      </c>
      <c r="T5224" s="34">
        <f>_xlfn.XLOOKUP(B5224,Demog!$A$2:$A$219,Demog!$P$2:$P$219,,,2)</f>
        <v>31290</v>
      </c>
      <c r="U5224" s="34">
        <f t="shared" si="81"/>
        <v>4</v>
      </c>
      <c r="V5224" s="13">
        <f>IF(OR(Table1[[#This Row],[7d_positivity_public]]=0,ISBLANK(Table1[[#This Row],[7d_positivity_public]])),"",(Table1[[#This Row],[7d_positivity_public]]-Table1[[#This Row],[7d_positivity_all]])/Table1[[#This Row],[7d_positivity_public]])</f>
        <v>0.66666666666666663</v>
      </c>
      <c r="W5224">
        <v>1</v>
      </c>
    </row>
    <row r="5225" spans="1:23" x14ac:dyDescent="0.25">
      <c r="A5225" s="10">
        <v>44512</v>
      </c>
      <c r="B5225">
        <v>4112</v>
      </c>
      <c r="C5225" t="s">
        <v>205</v>
      </c>
      <c r="D5225">
        <v>4</v>
      </c>
      <c r="E5225">
        <v>4</v>
      </c>
      <c r="F5225">
        <v>0</v>
      </c>
      <c r="G5225">
        <v>4</v>
      </c>
      <c r="H5225">
        <v>96</v>
      </c>
      <c r="J5225">
        <v>93</v>
      </c>
      <c r="K5225">
        <v>96</v>
      </c>
      <c r="L5225">
        <v>97</v>
      </c>
      <c r="M5225">
        <v>95</v>
      </c>
      <c r="N5225">
        <v>93</v>
      </c>
      <c r="O5225">
        <v>88</v>
      </c>
      <c r="P5225">
        <v>93</v>
      </c>
      <c r="Q5225">
        <v>93</v>
      </c>
      <c r="R5225">
        <v>93</v>
      </c>
      <c r="T5225" s="34">
        <f>_xlfn.XLOOKUP(B5225,Demog!$A$2:$A$219,Demog!$P$2:$P$219,,,2)</f>
        <v>32057</v>
      </c>
      <c r="U5225" s="34">
        <f t="shared" si="81"/>
        <v>9</v>
      </c>
      <c r="V5225" s="13">
        <f>IF(OR(Table1[[#This Row],[7d_positivity_public]]=0,ISBLANK(Table1[[#This Row],[7d_positivity_public]])),"",(Table1[[#This Row],[7d_positivity_public]]-Table1[[#This Row],[7d_positivity_all]])/Table1[[#This Row],[7d_positivity_public]])</f>
        <v>0.25</v>
      </c>
      <c r="W5225">
        <v>3</v>
      </c>
    </row>
    <row r="5226" spans="1:23" x14ac:dyDescent="0.25">
      <c r="A5226" s="10">
        <v>44512</v>
      </c>
      <c r="B5226">
        <v>4113</v>
      </c>
      <c r="C5226" t="s">
        <v>206</v>
      </c>
      <c r="D5226">
        <v>6</v>
      </c>
      <c r="E5226">
        <v>3</v>
      </c>
      <c r="F5226">
        <v>3</v>
      </c>
      <c r="G5226">
        <v>5</v>
      </c>
      <c r="H5226">
        <v>96</v>
      </c>
      <c r="J5226">
        <v>91</v>
      </c>
      <c r="K5226">
        <v>96</v>
      </c>
      <c r="L5226">
        <v>98</v>
      </c>
      <c r="M5226">
        <v>93</v>
      </c>
      <c r="N5226">
        <v>92</v>
      </c>
      <c r="O5226">
        <v>85</v>
      </c>
      <c r="P5226">
        <v>92</v>
      </c>
      <c r="Q5226">
        <v>94</v>
      </c>
      <c r="R5226">
        <v>91</v>
      </c>
      <c r="T5226" s="34">
        <f>_xlfn.XLOOKUP(B5226,Demog!$A$2:$A$219,Demog!$P$2:$P$219,,,2)</f>
        <v>22445</v>
      </c>
      <c r="U5226" s="34">
        <f t="shared" si="81"/>
        <v>9</v>
      </c>
      <c r="V5226" s="13">
        <f>IF(OR(Table1[[#This Row],[7d_positivity_public]]=0,ISBLANK(Table1[[#This Row],[7d_positivity_public]])),"",(Table1[[#This Row],[7d_positivity_public]]-Table1[[#This Row],[7d_positivity_all]])/Table1[[#This Row],[7d_positivity_public]])</f>
        <v>0.2</v>
      </c>
      <c r="W5226">
        <v>4</v>
      </c>
    </row>
    <row r="5227" spans="1:23" x14ac:dyDescent="0.25">
      <c r="A5227" s="10">
        <v>44512</v>
      </c>
      <c r="B5227">
        <v>4114</v>
      </c>
      <c r="C5227" t="s">
        <v>207</v>
      </c>
      <c r="D5227">
        <v>7</v>
      </c>
      <c r="E5227">
        <v>5</v>
      </c>
      <c r="F5227">
        <v>2</v>
      </c>
      <c r="G5227">
        <v>5</v>
      </c>
      <c r="H5227">
        <v>98</v>
      </c>
      <c r="J5227">
        <v>100</v>
      </c>
      <c r="K5227">
        <v>97</v>
      </c>
      <c r="L5227">
        <v>97</v>
      </c>
      <c r="M5227">
        <v>97</v>
      </c>
      <c r="N5227">
        <v>95</v>
      </c>
      <c r="O5227">
        <v>98</v>
      </c>
      <c r="P5227">
        <v>95</v>
      </c>
      <c r="Q5227">
        <v>93</v>
      </c>
      <c r="R5227">
        <v>96</v>
      </c>
      <c r="T5227" s="34">
        <f>_xlfn.XLOOKUP(B5227,Demog!$A$2:$A$219,Demog!$P$2:$P$219,,,2)</f>
        <v>18094</v>
      </c>
      <c r="U5227" s="34">
        <f t="shared" si="81"/>
        <v>9</v>
      </c>
      <c r="V5227" s="13">
        <f>IF(OR(Table1[[#This Row],[7d_positivity_public]]=0,ISBLANK(Table1[[#This Row],[7d_positivity_public]])),"",(Table1[[#This Row],[7d_positivity_public]]-Table1[[#This Row],[7d_positivity_all]])/Table1[[#This Row],[7d_positivity_public]])</f>
        <v>0.2</v>
      </c>
      <c r="W5227">
        <v>4</v>
      </c>
    </row>
    <row r="5228" spans="1:23" x14ac:dyDescent="0.25">
      <c r="A5228" s="10">
        <v>44512</v>
      </c>
      <c r="B5228">
        <v>4115</v>
      </c>
      <c r="C5228" t="s">
        <v>208</v>
      </c>
      <c r="D5228">
        <v>1</v>
      </c>
      <c r="E5228">
        <v>2</v>
      </c>
      <c r="F5228">
        <v>-1</v>
      </c>
      <c r="G5228">
        <v>3</v>
      </c>
      <c r="H5228">
        <v>99</v>
      </c>
      <c r="J5228">
        <v>100</v>
      </c>
      <c r="K5228">
        <v>99</v>
      </c>
      <c r="L5228">
        <v>100</v>
      </c>
      <c r="M5228">
        <v>96</v>
      </c>
      <c r="N5228">
        <v>96</v>
      </c>
      <c r="O5228">
        <v>97</v>
      </c>
      <c r="P5228">
        <v>96</v>
      </c>
      <c r="Q5228">
        <v>99</v>
      </c>
      <c r="R5228">
        <v>94</v>
      </c>
      <c r="T5228" s="34">
        <f>_xlfn.XLOOKUP(B5228,Demog!$A$2:$A$219,Demog!$P$2:$P$219,,,2)</f>
        <v>38257</v>
      </c>
      <c r="U5228" s="34">
        <f t="shared" si="81"/>
        <v>3</v>
      </c>
      <c r="V5228" s="13">
        <f>IF(OR(Table1[[#This Row],[7d_positivity_public]]=0,ISBLANK(Table1[[#This Row],[7d_positivity_public]])),"",(Table1[[#This Row],[7d_positivity_public]]-Table1[[#This Row],[7d_positivity_all]])/Table1[[#This Row],[7d_positivity_public]])</f>
        <v>0.33333333333333331</v>
      </c>
      <c r="W5228">
        <v>2</v>
      </c>
    </row>
    <row r="5229" spans="1:23" x14ac:dyDescent="0.25">
      <c r="A5229" s="10">
        <v>44512</v>
      </c>
      <c r="B5229">
        <v>4116</v>
      </c>
      <c r="C5229" t="s">
        <v>209</v>
      </c>
      <c r="D5229">
        <v>3</v>
      </c>
      <c r="E5229">
        <v>1</v>
      </c>
      <c r="F5229">
        <v>2</v>
      </c>
      <c r="G5229">
        <v>3</v>
      </c>
      <c r="H5229">
        <v>96</v>
      </c>
      <c r="J5229">
        <v>98</v>
      </c>
      <c r="K5229">
        <v>96</v>
      </c>
      <c r="L5229">
        <v>97</v>
      </c>
      <c r="M5229">
        <v>94</v>
      </c>
      <c r="N5229">
        <v>93</v>
      </c>
      <c r="O5229">
        <v>93</v>
      </c>
      <c r="P5229">
        <v>93</v>
      </c>
      <c r="Q5229">
        <v>93</v>
      </c>
      <c r="R5229">
        <v>93</v>
      </c>
      <c r="T5229" s="34">
        <f>_xlfn.XLOOKUP(B5229,Demog!$A$2:$A$219,Demog!$P$2:$P$219,,,2)</f>
        <v>24167</v>
      </c>
      <c r="U5229" s="34">
        <f t="shared" si="81"/>
        <v>5</v>
      </c>
      <c r="V5229" s="13">
        <f>IF(OR(Table1[[#This Row],[7d_positivity_public]]=0,ISBLANK(Table1[[#This Row],[7d_positivity_public]])),"",(Table1[[#This Row],[7d_positivity_public]]-Table1[[#This Row],[7d_positivity_all]])/Table1[[#This Row],[7d_positivity_public]])</f>
        <v>0.33333333333333331</v>
      </c>
      <c r="W5229">
        <v>2</v>
      </c>
    </row>
    <row r="5230" spans="1:23" x14ac:dyDescent="0.25">
      <c r="A5230" s="10">
        <v>44512</v>
      </c>
      <c r="B5230">
        <v>4117</v>
      </c>
      <c r="C5230" t="s">
        <v>210</v>
      </c>
      <c r="D5230">
        <v>3</v>
      </c>
      <c r="E5230">
        <v>6</v>
      </c>
      <c r="F5230">
        <v>-3</v>
      </c>
      <c r="G5230">
        <v>3</v>
      </c>
      <c r="H5230">
        <v>95</v>
      </c>
      <c r="J5230">
        <v>92</v>
      </c>
      <c r="K5230">
        <v>95</v>
      </c>
      <c r="L5230">
        <v>95</v>
      </c>
      <c r="M5230">
        <v>94</v>
      </c>
      <c r="N5230">
        <v>91</v>
      </c>
      <c r="O5230">
        <v>88</v>
      </c>
      <c r="P5230">
        <v>91</v>
      </c>
      <c r="Q5230">
        <v>91</v>
      </c>
      <c r="R5230">
        <v>92</v>
      </c>
      <c r="T5230" s="34">
        <f>_xlfn.XLOOKUP(B5230,Demog!$A$2:$A$219,Demog!$P$2:$P$219,,,2)</f>
        <v>29704</v>
      </c>
      <c r="U5230" s="34">
        <f t="shared" si="81"/>
        <v>6</v>
      </c>
      <c r="V5230" s="13">
        <f>IF(OR(Table1[[#This Row],[7d_positivity_public]]=0,ISBLANK(Table1[[#This Row],[7d_positivity_public]])),"",(Table1[[#This Row],[7d_positivity_public]]-Table1[[#This Row],[7d_positivity_all]])/Table1[[#This Row],[7d_positivity_public]])</f>
        <v>0</v>
      </c>
      <c r="W5230">
        <v>3</v>
      </c>
    </row>
    <row r="5231" spans="1:23" x14ac:dyDescent="0.25">
      <c r="A5231" s="10">
        <v>44512</v>
      </c>
      <c r="B5231">
        <v>4118</v>
      </c>
      <c r="C5231" t="s">
        <v>211</v>
      </c>
      <c r="D5231">
        <v>1</v>
      </c>
      <c r="E5231">
        <v>2</v>
      </c>
      <c r="F5231">
        <v>-1</v>
      </c>
      <c r="G5231">
        <v>1</v>
      </c>
      <c r="H5231">
        <v>94</v>
      </c>
      <c r="J5231">
        <v>93</v>
      </c>
      <c r="K5231">
        <v>94</v>
      </c>
      <c r="L5231">
        <v>93</v>
      </c>
      <c r="M5231">
        <v>95</v>
      </c>
      <c r="N5231">
        <v>91</v>
      </c>
      <c r="O5231">
        <v>87</v>
      </c>
      <c r="P5231">
        <v>91</v>
      </c>
      <c r="Q5231">
        <v>89</v>
      </c>
      <c r="R5231">
        <v>93</v>
      </c>
      <c r="T5231" s="34">
        <f>_xlfn.XLOOKUP(B5231,Demog!$A$2:$A$219,Demog!$P$2:$P$219,,,2)</f>
        <v>10408</v>
      </c>
      <c r="U5231" s="34">
        <f t="shared" si="81"/>
        <v>1</v>
      </c>
      <c r="V5231" s="13">
        <f>IF(OR(Table1[[#This Row],[7d_positivity_public]]=0,ISBLANK(Table1[[#This Row],[7d_positivity_public]])),"",(Table1[[#This Row],[7d_positivity_public]]-Table1[[#This Row],[7d_positivity_all]])/Table1[[#This Row],[7d_positivity_public]])</f>
        <v>1</v>
      </c>
      <c r="W5231">
        <v>0</v>
      </c>
    </row>
    <row r="5232" spans="1:23" x14ac:dyDescent="0.25">
      <c r="A5232" s="10">
        <v>44512</v>
      </c>
      <c r="B5232">
        <v>4119</v>
      </c>
      <c r="C5232" t="s">
        <v>212</v>
      </c>
      <c r="D5232">
        <v>3</v>
      </c>
      <c r="E5232">
        <v>1</v>
      </c>
      <c r="F5232">
        <v>2</v>
      </c>
      <c r="G5232">
        <v>3</v>
      </c>
      <c r="H5232">
        <v>92</v>
      </c>
      <c r="J5232">
        <v>90</v>
      </c>
      <c r="K5232">
        <v>92</v>
      </c>
      <c r="L5232">
        <v>92</v>
      </c>
      <c r="M5232">
        <v>93</v>
      </c>
      <c r="N5232">
        <v>88</v>
      </c>
      <c r="O5232">
        <v>84</v>
      </c>
      <c r="P5232">
        <v>89</v>
      </c>
      <c r="Q5232">
        <v>87</v>
      </c>
      <c r="R5232">
        <v>90</v>
      </c>
      <c r="T5232" s="34">
        <f>_xlfn.XLOOKUP(B5232,Demog!$A$2:$A$219,Demog!$P$2:$P$219,,,2)</f>
        <v>19497</v>
      </c>
      <c r="U5232" s="34">
        <f t="shared" si="81"/>
        <v>4</v>
      </c>
      <c r="V5232" s="13">
        <f>IF(OR(Table1[[#This Row],[7d_positivity_public]]=0,ISBLANK(Table1[[#This Row],[7d_positivity_public]])),"",(Table1[[#This Row],[7d_positivity_public]]-Table1[[#This Row],[7d_positivity_all]])/Table1[[#This Row],[7d_positivity_public]])</f>
        <v>0.33333333333333331</v>
      </c>
      <c r="W5232">
        <v>2</v>
      </c>
    </row>
    <row r="5233" spans="1:23" x14ac:dyDescent="0.25">
      <c r="A5233" s="10">
        <v>44512</v>
      </c>
      <c r="B5233">
        <v>4121</v>
      </c>
      <c r="C5233" t="s">
        <v>213</v>
      </c>
      <c r="D5233">
        <v>6</v>
      </c>
      <c r="E5233">
        <v>6</v>
      </c>
      <c r="F5233">
        <v>0</v>
      </c>
      <c r="G5233">
        <v>5</v>
      </c>
      <c r="H5233">
        <v>93</v>
      </c>
      <c r="J5233">
        <v>90</v>
      </c>
      <c r="K5233">
        <v>93</v>
      </c>
      <c r="L5233">
        <v>91</v>
      </c>
      <c r="M5233">
        <v>95</v>
      </c>
      <c r="N5233">
        <v>89</v>
      </c>
      <c r="O5233">
        <v>85</v>
      </c>
      <c r="P5233">
        <v>89</v>
      </c>
      <c r="Q5233">
        <v>86</v>
      </c>
      <c r="R5233">
        <v>93</v>
      </c>
      <c r="T5233" s="34">
        <f>_xlfn.XLOOKUP(B5233,Demog!$A$2:$A$219,Demog!$P$2:$P$219,,,2)</f>
        <v>16859</v>
      </c>
      <c r="U5233" s="34">
        <f t="shared" si="81"/>
        <v>7</v>
      </c>
      <c r="V5233" s="13">
        <f>IF(OR(Table1[[#This Row],[7d_positivity_public]]=0,ISBLANK(Table1[[#This Row],[7d_positivity_public]])),"",(Table1[[#This Row],[7d_positivity_public]]-Table1[[#This Row],[7d_positivity_all]])/Table1[[#This Row],[7d_positivity_public]])</f>
        <v>0.2</v>
      </c>
      <c r="W5233">
        <v>4</v>
      </c>
    </row>
    <row r="5234" spans="1:23" x14ac:dyDescent="0.25">
      <c r="A5234" s="10">
        <v>44512</v>
      </c>
      <c r="B5234">
        <v>4122</v>
      </c>
      <c r="C5234" t="s">
        <v>214</v>
      </c>
      <c r="D5234">
        <v>3</v>
      </c>
      <c r="E5234">
        <v>0</v>
      </c>
      <c r="F5234">
        <v>3</v>
      </c>
      <c r="G5234">
        <v>8</v>
      </c>
      <c r="H5234">
        <v>93</v>
      </c>
      <c r="J5234">
        <v>100</v>
      </c>
      <c r="K5234">
        <v>92</v>
      </c>
      <c r="L5234">
        <v>89</v>
      </c>
      <c r="M5234">
        <v>94</v>
      </c>
      <c r="N5234">
        <v>89</v>
      </c>
      <c r="O5234">
        <v>98</v>
      </c>
      <c r="P5234">
        <v>88</v>
      </c>
      <c r="Q5234">
        <v>82</v>
      </c>
      <c r="R5234">
        <v>92</v>
      </c>
      <c r="T5234" s="34">
        <f>_xlfn.XLOOKUP(B5234,Demog!$A$2:$A$219,Demog!$P$2:$P$219,,,2)</f>
        <v>4837</v>
      </c>
      <c r="U5234" s="34">
        <f t="shared" si="81"/>
        <v>1</v>
      </c>
      <c r="V5234" s="13">
        <f>IF(OR(Table1[[#This Row],[7d_positivity_public]]=0,ISBLANK(Table1[[#This Row],[7d_positivity_public]])),"",(Table1[[#This Row],[7d_positivity_public]]-Table1[[#This Row],[7d_positivity_all]])/Table1[[#This Row],[7d_positivity_public]])</f>
        <v>0.25</v>
      </c>
      <c r="W5234">
        <v>6</v>
      </c>
    </row>
    <row r="5235" spans="1:23" x14ac:dyDescent="0.25">
      <c r="A5235" s="10">
        <v>44512</v>
      </c>
      <c r="B5235">
        <v>4123</v>
      </c>
      <c r="C5235" t="s">
        <v>215</v>
      </c>
      <c r="D5235">
        <v>2</v>
      </c>
      <c r="E5235">
        <v>2</v>
      </c>
      <c r="F5235">
        <v>0</v>
      </c>
      <c r="G5235">
        <v>2</v>
      </c>
      <c r="H5235">
        <v>94</v>
      </c>
      <c r="J5235">
        <v>93</v>
      </c>
      <c r="K5235">
        <v>94</v>
      </c>
      <c r="L5235">
        <v>94</v>
      </c>
      <c r="M5235">
        <v>95</v>
      </c>
      <c r="N5235">
        <v>90</v>
      </c>
      <c r="O5235">
        <v>87</v>
      </c>
      <c r="P5235">
        <v>91</v>
      </c>
      <c r="Q5235">
        <v>89</v>
      </c>
      <c r="R5235">
        <v>93</v>
      </c>
      <c r="T5235" s="34">
        <f>_xlfn.XLOOKUP(B5235,Demog!$A$2:$A$219,Demog!$P$2:$P$219,,,2)</f>
        <v>37985</v>
      </c>
      <c r="U5235" s="34">
        <f t="shared" si="81"/>
        <v>5</v>
      </c>
      <c r="V5235" s="13">
        <f>IF(OR(Table1[[#This Row],[7d_positivity_public]]=0,ISBLANK(Table1[[#This Row],[7d_positivity_public]])),"",(Table1[[#This Row],[7d_positivity_public]]-Table1[[#This Row],[7d_positivity_all]])/Table1[[#This Row],[7d_positivity_public]])</f>
        <v>0</v>
      </c>
      <c r="W5235">
        <v>2</v>
      </c>
    </row>
    <row r="5236" spans="1:23" x14ac:dyDescent="0.25">
      <c r="A5236" s="10">
        <v>44512</v>
      </c>
      <c r="B5236">
        <v>4124</v>
      </c>
      <c r="C5236" t="s">
        <v>216</v>
      </c>
      <c r="D5236">
        <v>2</v>
      </c>
      <c r="E5236">
        <v>5</v>
      </c>
      <c r="F5236">
        <v>-3</v>
      </c>
      <c r="G5236">
        <v>3</v>
      </c>
      <c r="H5236">
        <v>89</v>
      </c>
      <c r="J5236">
        <v>86</v>
      </c>
      <c r="K5236">
        <v>89</v>
      </c>
      <c r="L5236">
        <v>85</v>
      </c>
      <c r="M5236">
        <v>92</v>
      </c>
      <c r="N5236">
        <v>85</v>
      </c>
      <c r="O5236">
        <v>79</v>
      </c>
      <c r="P5236">
        <v>85</v>
      </c>
      <c r="Q5236">
        <v>79</v>
      </c>
      <c r="R5236">
        <v>90</v>
      </c>
      <c r="T5236" s="34">
        <f>_xlfn.XLOOKUP(B5236,Demog!$A$2:$A$219,Demog!$P$2:$P$219,,,2)</f>
        <v>14894</v>
      </c>
      <c r="U5236" s="34">
        <f t="shared" si="81"/>
        <v>2</v>
      </c>
      <c r="V5236" s="13">
        <f>IF(OR(Table1[[#This Row],[7d_positivity_public]]=0,ISBLANK(Table1[[#This Row],[7d_positivity_public]])),"",(Table1[[#This Row],[7d_positivity_public]]-Table1[[#This Row],[7d_positivity_all]])/Table1[[#This Row],[7d_positivity_public]])</f>
        <v>0.33333333333333331</v>
      </c>
      <c r="W5236">
        <v>2</v>
      </c>
    </row>
    <row r="5237" spans="1:23" x14ac:dyDescent="0.25">
      <c r="A5237" s="10">
        <v>44512</v>
      </c>
      <c r="B5237">
        <v>4125</v>
      </c>
      <c r="C5237" t="s">
        <v>217</v>
      </c>
      <c r="D5237">
        <v>4</v>
      </c>
      <c r="E5237">
        <v>0</v>
      </c>
      <c r="F5237">
        <v>4</v>
      </c>
      <c r="G5237">
        <v>8</v>
      </c>
      <c r="H5237">
        <v>84</v>
      </c>
      <c r="J5237">
        <v>80</v>
      </c>
      <c r="K5237">
        <v>84</v>
      </c>
      <c r="L5237">
        <v>78</v>
      </c>
      <c r="M5237">
        <v>89</v>
      </c>
      <c r="N5237">
        <v>80</v>
      </c>
      <c r="O5237">
        <v>73</v>
      </c>
      <c r="P5237">
        <v>81</v>
      </c>
      <c r="Q5237">
        <v>72</v>
      </c>
      <c r="R5237">
        <v>87</v>
      </c>
      <c r="T5237" s="34">
        <f>_xlfn.XLOOKUP(B5237,Demog!$A$2:$A$219,Demog!$P$2:$P$219,,,2)</f>
        <v>2885</v>
      </c>
      <c r="U5237" s="34">
        <f t="shared" si="81"/>
        <v>1</v>
      </c>
      <c r="V5237" s="13">
        <f>IF(OR(Table1[[#This Row],[7d_positivity_public]]=0,ISBLANK(Table1[[#This Row],[7d_positivity_public]])),"",(Table1[[#This Row],[7d_positivity_public]]-Table1[[#This Row],[7d_positivity_all]])/Table1[[#This Row],[7d_positivity_public]])</f>
        <v>0.5</v>
      </c>
      <c r="W5237">
        <v>4</v>
      </c>
    </row>
    <row r="5238" spans="1:23" x14ac:dyDescent="0.25">
      <c r="A5238" s="10">
        <v>44512</v>
      </c>
      <c r="B5238">
        <v>4131</v>
      </c>
      <c r="C5238" t="s">
        <v>218</v>
      </c>
      <c r="D5238">
        <v>1</v>
      </c>
      <c r="E5238">
        <v>0</v>
      </c>
      <c r="F5238">
        <v>1</v>
      </c>
      <c r="G5238">
        <v>1</v>
      </c>
      <c r="H5238">
        <v>96</v>
      </c>
      <c r="J5238">
        <v>99</v>
      </c>
      <c r="K5238">
        <v>96</v>
      </c>
      <c r="L5238">
        <v>94</v>
      </c>
      <c r="M5238">
        <v>96</v>
      </c>
      <c r="N5238">
        <v>94</v>
      </c>
      <c r="O5238">
        <v>95</v>
      </c>
      <c r="P5238">
        <v>94</v>
      </c>
      <c r="Q5238">
        <v>91</v>
      </c>
      <c r="R5238">
        <v>95</v>
      </c>
      <c r="T5238" s="34">
        <f>_xlfn.XLOOKUP(B5238,Demog!$A$2:$A$219,Demog!$P$2:$P$219,,,2)</f>
        <v>22020</v>
      </c>
      <c r="U5238" s="34">
        <f t="shared" si="81"/>
        <v>2</v>
      </c>
      <c r="V5238" s="13">
        <f>IF(OR(Table1[[#This Row],[7d_positivity_public]]=0,ISBLANK(Table1[[#This Row],[7d_positivity_public]])),"",(Table1[[#This Row],[7d_positivity_public]]-Table1[[#This Row],[7d_positivity_all]])/Table1[[#This Row],[7d_positivity_public]])</f>
        <v>1</v>
      </c>
      <c r="W5238">
        <v>0</v>
      </c>
    </row>
    <row r="5239" spans="1:23" x14ac:dyDescent="0.25">
      <c r="A5239" s="10">
        <v>44512</v>
      </c>
      <c r="B5239">
        <v>4132</v>
      </c>
      <c r="C5239" t="s">
        <v>219</v>
      </c>
      <c r="D5239">
        <v>7</v>
      </c>
      <c r="E5239">
        <v>6</v>
      </c>
      <c r="F5239">
        <v>1</v>
      </c>
      <c r="G5239">
        <v>6</v>
      </c>
      <c r="H5239">
        <v>94</v>
      </c>
      <c r="J5239">
        <v>95</v>
      </c>
      <c r="K5239">
        <v>94</v>
      </c>
      <c r="L5239">
        <v>93</v>
      </c>
      <c r="M5239">
        <v>95</v>
      </c>
      <c r="N5239">
        <v>91</v>
      </c>
      <c r="O5239">
        <v>90</v>
      </c>
      <c r="P5239">
        <v>91</v>
      </c>
      <c r="Q5239">
        <v>89</v>
      </c>
      <c r="R5239">
        <v>93</v>
      </c>
      <c r="T5239" s="34">
        <f>_xlfn.XLOOKUP(B5239,Demog!$A$2:$A$219,Demog!$P$2:$P$219,,,2)</f>
        <v>19325</v>
      </c>
      <c r="U5239" s="34">
        <f t="shared" si="81"/>
        <v>9</v>
      </c>
      <c r="V5239" s="13">
        <f>IF(OR(Table1[[#This Row],[7d_positivity_public]]=0,ISBLANK(Table1[[#This Row],[7d_positivity_public]])),"",(Table1[[#This Row],[7d_positivity_public]]-Table1[[#This Row],[7d_positivity_all]])/Table1[[#This Row],[7d_positivity_public]])</f>
        <v>0.33333333333333331</v>
      </c>
      <c r="W5239">
        <v>4</v>
      </c>
    </row>
    <row r="5240" spans="1:23" x14ac:dyDescent="0.25">
      <c r="A5240" s="10">
        <v>44512</v>
      </c>
      <c r="B5240">
        <v>4133</v>
      </c>
      <c r="C5240" t="s">
        <v>220</v>
      </c>
      <c r="D5240">
        <v>0</v>
      </c>
      <c r="E5240">
        <v>3</v>
      </c>
      <c r="F5240">
        <v>-3</v>
      </c>
      <c r="G5240">
        <v>0</v>
      </c>
      <c r="H5240">
        <v>94</v>
      </c>
      <c r="J5240">
        <v>94</v>
      </c>
      <c r="K5240">
        <v>94</v>
      </c>
      <c r="L5240">
        <v>91</v>
      </c>
      <c r="M5240">
        <v>96</v>
      </c>
      <c r="N5240">
        <v>92</v>
      </c>
      <c r="O5240">
        <v>88</v>
      </c>
      <c r="P5240">
        <v>92</v>
      </c>
      <c r="Q5240">
        <v>87</v>
      </c>
      <c r="R5240">
        <v>95</v>
      </c>
      <c r="T5240" s="34">
        <f>_xlfn.XLOOKUP(B5240,Demog!$A$2:$A$219,Demog!$P$2:$P$219,,,2)</f>
        <v>11675</v>
      </c>
      <c r="U5240" s="34">
        <f t="shared" si="81"/>
        <v>0</v>
      </c>
      <c r="V5240" s="13" t="str">
        <f>IF(OR(Table1[[#This Row],[7d_positivity_public]]=0,ISBLANK(Table1[[#This Row],[7d_positivity_public]])),"",(Table1[[#This Row],[7d_positivity_public]]-Table1[[#This Row],[7d_positivity_all]])/Table1[[#This Row],[7d_positivity_public]])</f>
        <v/>
      </c>
      <c r="W5240">
        <v>0</v>
      </c>
    </row>
    <row r="5241" spans="1:23" x14ac:dyDescent="0.25">
      <c r="A5241" s="10">
        <v>44512</v>
      </c>
      <c r="B5241">
        <v>4134</v>
      </c>
      <c r="C5241" t="s">
        <v>221</v>
      </c>
      <c r="D5241">
        <v>1</v>
      </c>
      <c r="E5241">
        <v>1</v>
      </c>
      <c r="F5241">
        <v>0</v>
      </c>
      <c r="G5241">
        <v>0</v>
      </c>
      <c r="H5241">
        <v>96</v>
      </c>
      <c r="J5241">
        <v>95</v>
      </c>
      <c r="K5241">
        <v>96</v>
      </c>
      <c r="L5241">
        <v>94</v>
      </c>
      <c r="M5241">
        <v>96</v>
      </c>
      <c r="N5241">
        <v>93</v>
      </c>
      <c r="O5241">
        <v>90</v>
      </c>
      <c r="P5241">
        <v>93</v>
      </c>
      <c r="Q5241">
        <v>90</v>
      </c>
      <c r="R5241">
        <v>94</v>
      </c>
      <c r="T5241" s="34">
        <f>_xlfn.XLOOKUP(B5241,Demog!$A$2:$A$219,Demog!$P$2:$P$219,,,2)</f>
        <v>11672</v>
      </c>
      <c r="U5241" s="34">
        <f t="shared" si="81"/>
        <v>1</v>
      </c>
      <c r="V5241" s="13" t="str">
        <f>IF(OR(Table1[[#This Row],[7d_positivity_public]]=0,ISBLANK(Table1[[#This Row],[7d_positivity_public]])),"",(Table1[[#This Row],[7d_positivity_public]]-Table1[[#This Row],[7d_positivity_all]])/Table1[[#This Row],[7d_positivity_public]])</f>
        <v/>
      </c>
      <c r="W5241">
        <v>1</v>
      </c>
    </row>
    <row r="5242" spans="1:23" x14ac:dyDescent="0.25">
      <c r="A5242" s="10">
        <v>44512</v>
      </c>
      <c r="B5242">
        <v>4141</v>
      </c>
      <c r="C5242" t="s">
        <v>222</v>
      </c>
      <c r="D5242">
        <v>13</v>
      </c>
      <c r="E5242">
        <v>18</v>
      </c>
      <c r="F5242">
        <v>-5</v>
      </c>
      <c r="G5242">
        <v>8</v>
      </c>
      <c r="H5242">
        <v>84</v>
      </c>
      <c r="J5242">
        <v>80</v>
      </c>
      <c r="K5242">
        <v>84</v>
      </c>
      <c r="L5242">
        <v>74</v>
      </c>
      <c r="M5242">
        <v>89</v>
      </c>
      <c r="N5242">
        <v>79</v>
      </c>
      <c r="O5242">
        <v>70</v>
      </c>
      <c r="P5242">
        <v>80</v>
      </c>
      <c r="Q5242">
        <v>68</v>
      </c>
      <c r="R5242">
        <v>87</v>
      </c>
      <c r="T5242" s="34">
        <f>_xlfn.XLOOKUP(B5242,Demog!$A$2:$A$219,Demog!$P$2:$P$219,,,2)</f>
        <v>10557</v>
      </c>
      <c r="U5242" s="34">
        <f t="shared" si="81"/>
        <v>10</v>
      </c>
      <c r="V5242" s="13">
        <f>IF(OR(Table1[[#This Row],[7d_positivity_public]]=0,ISBLANK(Table1[[#This Row],[7d_positivity_public]])),"",(Table1[[#This Row],[7d_positivity_public]]-Table1[[#This Row],[7d_positivity_all]])/Table1[[#This Row],[7d_positivity_public]])</f>
        <v>0.25</v>
      </c>
      <c r="W5242">
        <v>6</v>
      </c>
    </row>
    <row r="5243" spans="1:23" x14ac:dyDescent="0.25">
      <c r="A5243" s="10">
        <v>44512</v>
      </c>
      <c r="B5243">
        <v>4142</v>
      </c>
      <c r="C5243" t="s">
        <v>223</v>
      </c>
      <c r="D5243">
        <v>0</v>
      </c>
      <c r="E5243">
        <v>0</v>
      </c>
      <c r="F5243">
        <v>0</v>
      </c>
      <c r="G5243">
        <v>0</v>
      </c>
      <c r="H5243">
        <v>95</v>
      </c>
      <c r="J5243">
        <v>88</v>
      </c>
      <c r="K5243">
        <v>95</v>
      </c>
      <c r="L5243">
        <v>93</v>
      </c>
      <c r="M5243">
        <v>95</v>
      </c>
      <c r="N5243">
        <v>92</v>
      </c>
      <c r="O5243">
        <v>84</v>
      </c>
      <c r="P5243">
        <v>92</v>
      </c>
      <c r="Q5243">
        <v>88</v>
      </c>
      <c r="R5243">
        <v>93</v>
      </c>
      <c r="T5243" s="34">
        <f>_xlfn.XLOOKUP(B5243,Demog!$A$2:$A$219,Demog!$P$2:$P$219,,,2)</f>
        <v>4732</v>
      </c>
      <c r="U5243" s="34">
        <f t="shared" si="81"/>
        <v>0</v>
      </c>
      <c r="V5243" s="13" t="str">
        <f>IF(OR(Table1[[#This Row],[7d_positivity_public]]=0,ISBLANK(Table1[[#This Row],[7d_positivity_public]])),"",(Table1[[#This Row],[7d_positivity_public]]-Table1[[#This Row],[7d_positivity_all]])/Table1[[#This Row],[7d_positivity_public]])</f>
        <v/>
      </c>
      <c r="W5243">
        <v>0</v>
      </c>
    </row>
    <row r="5244" spans="1:23" x14ac:dyDescent="0.25">
      <c r="A5244" s="10">
        <v>44512</v>
      </c>
      <c r="B5244">
        <v>4211</v>
      </c>
      <c r="C5244" t="s">
        <v>224</v>
      </c>
      <c r="D5244">
        <v>5</v>
      </c>
      <c r="E5244">
        <v>4</v>
      </c>
      <c r="F5244">
        <v>1</v>
      </c>
      <c r="G5244">
        <v>4</v>
      </c>
      <c r="H5244">
        <v>89</v>
      </c>
      <c r="J5244">
        <v>92</v>
      </c>
      <c r="K5244">
        <v>89</v>
      </c>
      <c r="L5244">
        <v>85</v>
      </c>
      <c r="M5244">
        <v>92</v>
      </c>
      <c r="N5244">
        <v>85</v>
      </c>
      <c r="O5244">
        <v>85</v>
      </c>
      <c r="P5244">
        <v>85</v>
      </c>
      <c r="Q5244">
        <v>79</v>
      </c>
      <c r="R5244">
        <v>90</v>
      </c>
      <c r="T5244" s="34">
        <f>_xlfn.XLOOKUP(B5244,Demog!$A$2:$A$219,Demog!$P$2:$P$219,,,2)</f>
        <v>17780</v>
      </c>
      <c r="U5244" s="34">
        <f t="shared" si="81"/>
        <v>6</v>
      </c>
      <c r="V5244" s="13">
        <f>IF(OR(Table1[[#This Row],[7d_positivity_public]]=0,ISBLANK(Table1[[#This Row],[7d_positivity_public]])),"",(Table1[[#This Row],[7d_positivity_public]]-Table1[[#This Row],[7d_positivity_all]])/Table1[[#This Row],[7d_positivity_public]])</f>
        <v>0.5</v>
      </c>
      <c r="W5244">
        <v>2</v>
      </c>
    </row>
    <row r="5245" spans="1:23" x14ac:dyDescent="0.25">
      <c r="A5245" s="10">
        <v>44512</v>
      </c>
      <c r="B5245">
        <v>4212</v>
      </c>
      <c r="C5245" t="s">
        <v>225</v>
      </c>
      <c r="D5245">
        <v>17</v>
      </c>
      <c r="E5245">
        <v>13</v>
      </c>
      <c r="F5245">
        <v>4</v>
      </c>
      <c r="G5245">
        <v>13</v>
      </c>
      <c r="H5245">
        <v>87</v>
      </c>
      <c r="J5245">
        <v>84</v>
      </c>
      <c r="K5245">
        <v>87</v>
      </c>
      <c r="L5245">
        <v>82</v>
      </c>
      <c r="M5245">
        <v>91</v>
      </c>
      <c r="N5245">
        <v>82</v>
      </c>
      <c r="O5245">
        <v>75</v>
      </c>
      <c r="P5245">
        <v>83</v>
      </c>
      <c r="Q5245">
        <v>75</v>
      </c>
      <c r="R5245">
        <v>89</v>
      </c>
      <c r="T5245" s="34">
        <f>_xlfn.XLOOKUP(B5245,Demog!$A$2:$A$219,Demog!$P$2:$P$219,,,2)</f>
        <v>40598</v>
      </c>
      <c r="U5245" s="34">
        <f t="shared" si="81"/>
        <v>48</v>
      </c>
      <c r="V5245" s="13">
        <f>IF(OR(Table1[[#This Row],[7d_positivity_public]]=0,ISBLANK(Table1[[#This Row],[7d_positivity_public]])),"",(Table1[[#This Row],[7d_positivity_public]]-Table1[[#This Row],[7d_positivity_all]])/Table1[[#This Row],[7d_positivity_public]])</f>
        <v>0.15384615384615385</v>
      </c>
      <c r="W5245">
        <v>11</v>
      </c>
    </row>
    <row r="5246" spans="1:23" x14ac:dyDescent="0.25">
      <c r="A5246" s="10">
        <v>44516</v>
      </c>
      <c r="B5246">
        <v>1260</v>
      </c>
      <c r="C5246" t="s">
        <v>83</v>
      </c>
      <c r="D5246">
        <v>3</v>
      </c>
      <c r="E5246">
        <v>16</v>
      </c>
      <c r="F5246">
        <v>-13</v>
      </c>
      <c r="G5246">
        <v>3</v>
      </c>
      <c r="H5246">
        <v>80</v>
      </c>
      <c r="J5246">
        <v>62</v>
      </c>
      <c r="K5246">
        <v>82</v>
      </c>
      <c r="L5246">
        <v>73</v>
      </c>
      <c r="M5246">
        <v>86</v>
      </c>
      <c r="N5246">
        <v>76</v>
      </c>
      <c r="O5246">
        <v>54</v>
      </c>
      <c r="P5246">
        <v>77</v>
      </c>
      <c r="Q5246">
        <v>65</v>
      </c>
      <c r="R5246">
        <v>83</v>
      </c>
      <c r="S5246">
        <v>22</v>
      </c>
      <c r="T5246" s="34">
        <f>_xlfn.XLOOKUP(B5246,Demog!$A$2:$A$219,Demog!$P$2:$P$219,,,2)</f>
        <v>8611</v>
      </c>
      <c r="U5246" s="34">
        <f t="shared" si="81"/>
        <v>2</v>
      </c>
      <c r="V5246" s="13">
        <f>IF(OR(Table1[[#This Row],[7d_positivity_public]]=0,ISBLANK(Table1[[#This Row],[7d_positivity_public]])),"",(Table1[[#This Row],[7d_positivity_public]]-Table1[[#This Row],[7d_positivity_all]])/Table1[[#This Row],[7d_positivity_public]])</f>
        <v>0.33333333333333331</v>
      </c>
      <c r="W5246">
        <v>2</v>
      </c>
    </row>
    <row r="5247" spans="1:23" x14ac:dyDescent="0.25">
      <c r="A5247" s="10">
        <v>44516</v>
      </c>
      <c r="B5247">
        <v>1270</v>
      </c>
      <c r="C5247" t="s">
        <v>84</v>
      </c>
      <c r="D5247">
        <v>8</v>
      </c>
      <c r="E5247">
        <v>0</v>
      </c>
      <c r="F5247">
        <v>8</v>
      </c>
      <c r="G5247">
        <v>9</v>
      </c>
      <c r="H5247">
        <v>73</v>
      </c>
      <c r="J5247">
        <v>48</v>
      </c>
      <c r="K5247">
        <v>74</v>
      </c>
      <c r="L5247">
        <v>68</v>
      </c>
      <c r="M5247">
        <v>77</v>
      </c>
      <c r="N5247">
        <v>67</v>
      </c>
      <c r="O5247">
        <v>36</v>
      </c>
      <c r="P5247">
        <v>69</v>
      </c>
      <c r="Q5247">
        <v>59</v>
      </c>
      <c r="R5247">
        <v>74</v>
      </c>
      <c r="S5247">
        <v>10</v>
      </c>
      <c r="T5247" s="34">
        <f>_xlfn.XLOOKUP(B5247,Demog!$A$2:$A$219,Demog!$P$2:$P$219,,,2)</f>
        <v>3469</v>
      </c>
      <c r="U5247" s="34">
        <f t="shared" si="81"/>
        <v>2</v>
      </c>
      <c r="V5247" s="13">
        <f>IF(OR(Table1[[#This Row],[7d_positivity_public]]=0,ISBLANK(Table1[[#This Row],[7d_positivity_public]])),"",(Table1[[#This Row],[7d_positivity_public]]-Table1[[#This Row],[7d_positivity_all]])/Table1[[#This Row],[7d_positivity_public]])</f>
        <v>0.22222222222222221</v>
      </c>
      <c r="W5247">
        <v>7</v>
      </c>
    </row>
    <row r="5248" spans="1:23" x14ac:dyDescent="0.25">
      <c r="A5248" s="10">
        <v>44516</v>
      </c>
      <c r="B5248">
        <v>1310</v>
      </c>
      <c r="C5248" t="s">
        <v>87</v>
      </c>
      <c r="D5248">
        <v>3</v>
      </c>
      <c r="E5248">
        <v>1</v>
      </c>
      <c r="F5248">
        <v>2</v>
      </c>
      <c r="G5248">
        <v>3</v>
      </c>
      <c r="H5248">
        <v>90</v>
      </c>
      <c r="J5248">
        <v>77</v>
      </c>
      <c r="K5248">
        <v>91</v>
      </c>
      <c r="L5248">
        <v>89</v>
      </c>
      <c r="M5248">
        <v>92</v>
      </c>
      <c r="N5248">
        <v>85</v>
      </c>
      <c r="O5248">
        <v>69</v>
      </c>
      <c r="P5248">
        <v>86</v>
      </c>
      <c r="Q5248">
        <v>82</v>
      </c>
      <c r="R5248">
        <v>88</v>
      </c>
      <c r="S5248">
        <v>15</v>
      </c>
      <c r="T5248" s="34">
        <f>_xlfn.XLOOKUP(B5248,Demog!$A$2:$A$219,Demog!$P$2:$P$219,,,2)</f>
        <v>19231</v>
      </c>
      <c r="U5248" s="34">
        <f t="shared" si="81"/>
        <v>4</v>
      </c>
      <c r="V5248" s="13">
        <f>IF(OR(Table1[[#This Row],[7d_positivity_public]]=0,ISBLANK(Table1[[#This Row],[7d_positivity_public]])),"",(Table1[[#This Row],[7d_positivity_public]]-Table1[[#This Row],[7d_positivity_all]])/Table1[[#This Row],[7d_positivity_public]])</f>
        <v>0.33333333333333331</v>
      </c>
      <c r="W5248">
        <v>2</v>
      </c>
    </row>
    <row r="5249" spans="1:23" x14ac:dyDescent="0.25">
      <c r="A5249" s="10">
        <v>44516</v>
      </c>
      <c r="B5249">
        <v>1320</v>
      </c>
      <c r="C5249" t="s">
        <v>89</v>
      </c>
      <c r="D5249">
        <v>6</v>
      </c>
      <c r="E5249">
        <v>3</v>
      </c>
      <c r="F5249">
        <v>3</v>
      </c>
      <c r="G5249">
        <v>5</v>
      </c>
      <c r="H5249">
        <v>88</v>
      </c>
      <c r="J5249">
        <v>84</v>
      </c>
      <c r="K5249">
        <v>88</v>
      </c>
      <c r="L5249">
        <v>83</v>
      </c>
      <c r="M5249">
        <v>91</v>
      </c>
      <c r="N5249">
        <v>84</v>
      </c>
      <c r="O5249">
        <v>77</v>
      </c>
      <c r="P5249">
        <v>85</v>
      </c>
      <c r="Q5249">
        <v>78</v>
      </c>
      <c r="R5249">
        <v>89</v>
      </c>
      <c r="S5249">
        <v>26</v>
      </c>
      <c r="T5249" s="34">
        <f>_xlfn.XLOOKUP(B5249,Demog!$A$2:$A$219,Demog!$P$2:$P$219,,,2)</f>
        <v>41799</v>
      </c>
      <c r="U5249" s="34">
        <f t="shared" si="81"/>
        <v>18</v>
      </c>
      <c r="V5249" s="13">
        <f>IF(OR(Table1[[#This Row],[7d_positivity_public]]=0,ISBLANK(Table1[[#This Row],[7d_positivity_public]])),"",(Table1[[#This Row],[7d_positivity_public]]-Table1[[#This Row],[7d_positivity_all]])/Table1[[#This Row],[7d_positivity_public]])</f>
        <v>0.2</v>
      </c>
      <c r="W5249">
        <v>4</v>
      </c>
    </row>
    <row r="5250" spans="1:23" x14ac:dyDescent="0.25">
      <c r="A5250" s="10">
        <v>44516</v>
      </c>
      <c r="B5250">
        <v>1330</v>
      </c>
      <c r="C5250" t="s">
        <v>91</v>
      </c>
      <c r="D5250">
        <v>3</v>
      </c>
      <c r="E5250">
        <v>5</v>
      </c>
      <c r="F5250">
        <v>-2</v>
      </c>
      <c r="G5250">
        <v>3</v>
      </c>
      <c r="H5250">
        <v>83</v>
      </c>
      <c r="J5250">
        <v>68</v>
      </c>
      <c r="K5250">
        <v>83</v>
      </c>
      <c r="L5250">
        <v>84</v>
      </c>
      <c r="M5250">
        <v>83</v>
      </c>
      <c r="N5250">
        <v>78</v>
      </c>
      <c r="O5250">
        <v>59</v>
      </c>
      <c r="P5250">
        <v>79</v>
      </c>
      <c r="Q5250">
        <v>75</v>
      </c>
      <c r="R5250">
        <v>80</v>
      </c>
      <c r="S5250">
        <v>16</v>
      </c>
      <c r="T5250" s="34">
        <f>_xlfn.XLOOKUP(B5250,Demog!$A$2:$A$219,Demog!$P$2:$P$219,,,2)</f>
        <v>5101</v>
      </c>
      <c r="U5250" s="34">
        <f t="shared" ref="U5250:U5313" si="82">ROUND(T5250*D5250/100000*7,0)</f>
        <v>1</v>
      </c>
      <c r="V5250" s="13">
        <f>IF(OR(Table1[[#This Row],[7d_positivity_public]]=0,ISBLANK(Table1[[#This Row],[7d_positivity_public]])),"",(Table1[[#This Row],[7d_positivity_public]]-Table1[[#This Row],[7d_positivity_all]])/Table1[[#This Row],[7d_positivity_public]])</f>
        <v>0.33333333333333331</v>
      </c>
      <c r="W5250">
        <v>2</v>
      </c>
    </row>
    <row r="5251" spans="1:23" x14ac:dyDescent="0.25">
      <c r="A5251" s="10">
        <v>44516</v>
      </c>
      <c r="B5251">
        <v>1340</v>
      </c>
      <c r="C5251" t="s">
        <v>93</v>
      </c>
      <c r="D5251">
        <v>6</v>
      </c>
      <c r="E5251">
        <v>17</v>
      </c>
      <c r="F5251">
        <v>-11</v>
      </c>
      <c r="G5251">
        <v>7</v>
      </c>
      <c r="H5251">
        <v>83</v>
      </c>
      <c r="J5251">
        <v>70</v>
      </c>
      <c r="K5251">
        <v>84</v>
      </c>
      <c r="L5251">
        <v>80</v>
      </c>
      <c r="M5251">
        <v>86</v>
      </c>
      <c r="N5251">
        <v>78</v>
      </c>
      <c r="O5251">
        <v>62</v>
      </c>
      <c r="P5251">
        <v>79</v>
      </c>
      <c r="Q5251">
        <v>73</v>
      </c>
      <c r="R5251">
        <v>83</v>
      </c>
      <c r="S5251">
        <v>15</v>
      </c>
      <c r="T5251" s="34">
        <f>_xlfn.XLOOKUP(B5251,Demog!$A$2:$A$219,Demog!$P$2:$P$219,,,2)</f>
        <v>4781</v>
      </c>
      <c r="U5251" s="34">
        <f t="shared" si="82"/>
        <v>2</v>
      </c>
      <c r="V5251" s="13">
        <f>IF(OR(Table1[[#This Row],[7d_positivity_public]]=0,ISBLANK(Table1[[#This Row],[7d_positivity_public]])),"",(Table1[[#This Row],[7d_positivity_public]]-Table1[[#This Row],[7d_positivity_all]])/Table1[[#This Row],[7d_positivity_public]])</f>
        <v>0.42857142857142855</v>
      </c>
      <c r="W5251">
        <v>4</v>
      </c>
    </row>
    <row r="5252" spans="1:23" x14ac:dyDescent="0.25">
      <c r="A5252" s="10">
        <v>44516</v>
      </c>
      <c r="B5252">
        <v>1350</v>
      </c>
      <c r="C5252" t="s">
        <v>95</v>
      </c>
      <c r="D5252">
        <v>13</v>
      </c>
      <c r="E5252">
        <v>21</v>
      </c>
      <c r="F5252">
        <v>-8</v>
      </c>
      <c r="G5252">
        <v>9</v>
      </c>
      <c r="H5252">
        <v>78</v>
      </c>
      <c r="J5252">
        <v>61</v>
      </c>
      <c r="K5252">
        <v>79</v>
      </c>
      <c r="L5252">
        <v>70</v>
      </c>
      <c r="M5252">
        <v>86</v>
      </c>
      <c r="N5252">
        <v>74</v>
      </c>
      <c r="O5252">
        <v>54</v>
      </c>
      <c r="P5252">
        <v>75</v>
      </c>
      <c r="Q5252">
        <v>63</v>
      </c>
      <c r="R5252">
        <v>84</v>
      </c>
      <c r="S5252">
        <v>13</v>
      </c>
      <c r="T5252" s="34">
        <f>_xlfn.XLOOKUP(B5252,Demog!$A$2:$A$219,Demog!$P$2:$P$219,,,2)</f>
        <v>10220</v>
      </c>
      <c r="U5252" s="34">
        <f t="shared" si="82"/>
        <v>9</v>
      </c>
      <c r="V5252" s="13">
        <f>IF(OR(Table1[[#This Row],[7d_positivity_public]]=0,ISBLANK(Table1[[#This Row],[7d_positivity_public]])),"",(Table1[[#This Row],[7d_positivity_public]]-Table1[[#This Row],[7d_positivity_all]])/Table1[[#This Row],[7d_positivity_public]])</f>
        <v>0</v>
      </c>
      <c r="W5252">
        <v>9</v>
      </c>
    </row>
    <row r="5253" spans="1:23" x14ac:dyDescent="0.25">
      <c r="A5253" s="10">
        <v>44516</v>
      </c>
      <c r="B5253">
        <v>1361</v>
      </c>
      <c r="C5253" t="s">
        <v>97</v>
      </c>
      <c r="D5253">
        <v>14</v>
      </c>
      <c r="E5253">
        <v>15</v>
      </c>
      <c r="F5253">
        <v>-1</v>
      </c>
      <c r="G5253">
        <v>8</v>
      </c>
      <c r="H5253">
        <v>85</v>
      </c>
      <c r="J5253">
        <v>80</v>
      </c>
      <c r="K5253">
        <v>86</v>
      </c>
      <c r="L5253">
        <v>80</v>
      </c>
      <c r="M5253">
        <v>90</v>
      </c>
      <c r="N5253">
        <v>81</v>
      </c>
      <c r="O5253">
        <v>74</v>
      </c>
      <c r="P5253">
        <v>82</v>
      </c>
      <c r="Q5253">
        <v>74</v>
      </c>
      <c r="R5253">
        <v>88</v>
      </c>
      <c r="S5253">
        <v>32</v>
      </c>
      <c r="T5253" s="34">
        <f>_xlfn.XLOOKUP(B5253,Demog!$A$2:$A$219,Demog!$P$2:$P$219,,,2)</f>
        <v>53266</v>
      </c>
      <c r="U5253" s="34">
        <f t="shared" si="82"/>
        <v>52</v>
      </c>
      <c r="V5253" s="13">
        <f>IF(OR(Table1[[#This Row],[7d_positivity_public]]=0,ISBLANK(Table1[[#This Row],[7d_positivity_public]])),"",(Table1[[#This Row],[7d_positivity_public]]-Table1[[#This Row],[7d_positivity_all]])/Table1[[#This Row],[7d_positivity_public]])</f>
        <v>0.125</v>
      </c>
      <c r="W5253">
        <v>7</v>
      </c>
    </row>
    <row r="5254" spans="1:23" x14ac:dyDescent="0.25">
      <c r="A5254" s="10">
        <v>44516</v>
      </c>
      <c r="B5254">
        <v>1362</v>
      </c>
      <c r="C5254" t="s">
        <v>99</v>
      </c>
      <c r="D5254">
        <v>16</v>
      </c>
      <c r="E5254">
        <v>25</v>
      </c>
      <c r="F5254">
        <v>-9</v>
      </c>
      <c r="G5254">
        <v>12</v>
      </c>
      <c r="H5254">
        <v>78</v>
      </c>
      <c r="J5254">
        <v>63</v>
      </c>
      <c r="K5254">
        <v>79</v>
      </c>
      <c r="L5254">
        <v>70</v>
      </c>
      <c r="M5254">
        <v>85</v>
      </c>
      <c r="N5254">
        <v>74</v>
      </c>
      <c r="O5254">
        <v>55</v>
      </c>
      <c r="P5254">
        <v>75</v>
      </c>
      <c r="Q5254">
        <v>63</v>
      </c>
      <c r="R5254">
        <v>83</v>
      </c>
      <c r="S5254">
        <v>22</v>
      </c>
      <c r="T5254" s="34">
        <f>_xlfn.XLOOKUP(B5254,Demog!$A$2:$A$219,Demog!$P$2:$P$219,,,2)</f>
        <v>13583</v>
      </c>
      <c r="U5254" s="34">
        <f t="shared" si="82"/>
        <v>15</v>
      </c>
      <c r="V5254" s="13">
        <f>IF(OR(Table1[[#This Row],[7d_positivity_public]]=0,ISBLANK(Table1[[#This Row],[7d_positivity_public]])),"",(Table1[[#This Row],[7d_positivity_public]]-Table1[[#This Row],[7d_positivity_all]])/Table1[[#This Row],[7d_positivity_public]])</f>
        <v>0</v>
      </c>
      <c r="W5254">
        <v>12</v>
      </c>
    </row>
    <row r="5255" spans="1:23" x14ac:dyDescent="0.25">
      <c r="A5255" s="10">
        <v>44516</v>
      </c>
      <c r="B5255">
        <v>1371</v>
      </c>
      <c r="C5255" t="s">
        <v>101</v>
      </c>
      <c r="D5255">
        <v>22</v>
      </c>
      <c r="E5255">
        <v>24</v>
      </c>
      <c r="F5255">
        <v>-2</v>
      </c>
      <c r="G5255">
        <v>12</v>
      </c>
      <c r="H5255">
        <v>82</v>
      </c>
      <c r="J5255">
        <v>70</v>
      </c>
      <c r="K5255">
        <v>83</v>
      </c>
      <c r="L5255">
        <v>74</v>
      </c>
      <c r="M5255">
        <v>87</v>
      </c>
      <c r="N5255">
        <v>78</v>
      </c>
      <c r="O5255">
        <v>62</v>
      </c>
      <c r="P5255">
        <v>79</v>
      </c>
      <c r="Q5255">
        <v>67</v>
      </c>
      <c r="R5255">
        <v>85</v>
      </c>
      <c r="S5255">
        <v>18</v>
      </c>
      <c r="T5255" s="34">
        <f>_xlfn.XLOOKUP(B5255,Demog!$A$2:$A$219,Demog!$P$2:$P$219,,,2)</f>
        <v>8720</v>
      </c>
      <c r="U5255" s="34">
        <f t="shared" si="82"/>
        <v>13</v>
      </c>
      <c r="V5255" s="13">
        <f>IF(OR(Table1[[#This Row],[7d_positivity_public]]=0,ISBLANK(Table1[[#This Row],[7d_positivity_public]])),"",(Table1[[#This Row],[7d_positivity_public]]-Table1[[#This Row],[7d_positivity_all]])/Table1[[#This Row],[7d_positivity_public]])</f>
        <v>0.16666666666666666</v>
      </c>
      <c r="W5255">
        <v>10</v>
      </c>
    </row>
    <row r="5256" spans="1:23" x14ac:dyDescent="0.25">
      <c r="A5256" s="10">
        <v>44516</v>
      </c>
      <c r="B5256">
        <v>1372</v>
      </c>
      <c r="C5256" t="s">
        <v>103</v>
      </c>
      <c r="D5256">
        <v>21</v>
      </c>
      <c r="E5256">
        <v>18</v>
      </c>
      <c r="F5256">
        <v>3</v>
      </c>
      <c r="G5256">
        <v>10</v>
      </c>
      <c r="H5256">
        <v>87</v>
      </c>
      <c r="J5256">
        <v>78</v>
      </c>
      <c r="K5256">
        <v>88</v>
      </c>
      <c r="L5256">
        <v>83</v>
      </c>
      <c r="M5256">
        <v>91</v>
      </c>
      <c r="N5256">
        <v>83</v>
      </c>
      <c r="O5256">
        <v>71</v>
      </c>
      <c r="P5256">
        <v>84</v>
      </c>
      <c r="Q5256">
        <v>78</v>
      </c>
      <c r="R5256">
        <v>89</v>
      </c>
      <c r="S5256">
        <v>19</v>
      </c>
      <c r="T5256" s="34">
        <f>_xlfn.XLOOKUP(B5256,Demog!$A$2:$A$219,Demog!$P$2:$P$219,,,2)</f>
        <v>41482</v>
      </c>
      <c r="U5256" s="34">
        <f t="shared" si="82"/>
        <v>61</v>
      </c>
      <c r="V5256" s="13">
        <f>IF(OR(Table1[[#This Row],[7d_positivity_public]]=0,ISBLANK(Table1[[#This Row],[7d_positivity_public]])),"",(Table1[[#This Row],[7d_positivity_public]]-Table1[[#This Row],[7d_positivity_all]])/Table1[[#This Row],[7d_positivity_public]])</f>
        <v>0.2</v>
      </c>
      <c r="W5256">
        <v>8</v>
      </c>
    </row>
    <row r="5257" spans="1:23" x14ac:dyDescent="0.25">
      <c r="A5257" s="10">
        <v>44516</v>
      </c>
      <c r="B5257">
        <v>1373</v>
      </c>
      <c r="C5257" t="s">
        <v>106</v>
      </c>
      <c r="D5257">
        <v>8</v>
      </c>
      <c r="E5257">
        <v>10</v>
      </c>
      <c r="F5257">
        <v>-2</v>
      </c>
      <c r="G5257">
        <v>5</v>
      </c>
      <c r="H5257">
        <v>84</v>
      </c>
      <c r="J5257">
        <v>72</v>
      </c>
      <c r="K5257">
        <v>85</v>
      </c>
      <c r="L5257">
        <v>82</v>
      </c>
      <c r="M5257">
        <v>88</v>
      </c>
      <c r="N5257">
        <v>80</v>
      </c>
      <c r="O5257">
        <v>66</v>
      </c>
      <c r="P5257">
        <v>81</v>
      </c>
      <c r="Q5257">
        <v>76</v>
      </c>
      <c r="R5257">
        <v>85</v>
      </c>
      <c r="S5257">
        <v>24</v>
      </c>
      <c r="T5257" s="34">
        <f>_xlfn.XLOOKUP(B5257,Demog!$A$2:$A$219,Demog!$P$2:$P$219,,,2)</f>
        <v>12922</v>
      </c>
      <c r="U5257" s="34">
        <f t="shared" si="82"/>
        <v>7</v>
      </c>
      <c r="V5257" s="13">
        <f>IF(OR(Table1[[#This Row],[7d_positivity_public]]=0,ISBLANK(Table1[[#This Row],[7d_positivity_public]])),"",(Table1[[#This Row],[7d_positivity_public]]-Table1[[#This Row],[7d_positivity_all]])/Table1[[#This Row],[7d_positivity_public]])</f>
        <v>0.2</v>
      </c>
      <c r="W5257">
        <v>4</v>
      </c>
    </row>
    <row r="5258" spans="1:23" x14ac:dyDescent="0.25">
      <c r="A5258" s="10">
        <v>44516</v>
      </c>
      <c r="B5258">
        <v>1374</v>
      </c>
      <c r="C5258" t="s">
        <v>108</v>
      </c>
      <c r="D5258">
        <v>12</v>
      </c>
      <c r="E5258">
        <v>7</v>
      </c>
      <c r="F5258">
        <v>5</v>
      </c>
      <c r="G5258">
        <v>6</v>
      </c>
      <c r="H5258">
        <v>92</v>
      </c>
      <c r="J5258">
        <v>84</v>
      </c>
      <c r="K5258">
        <v>93</v>
      </c>
      <c r="L5258">
        <v>94</v>
      </c>
      <c r="M5258">
        <v>92</v>
      </c>
      <c r="N5258">
        <v>89</v>
      </c>
      <c r="O5258">
        <v>79</v>
      </c>
      <c r="P5258">
        <v>89</v>
      </c>
      <c r="Q5258">
        <v>89</v>
      </c>
      <c r="R5258">
        <v>90</v>
      </c>
      <c r="S5258">
        <v>24</v>
      </c>
      <c r="T5258" s="34">
        <f>_xlfn.XLOOKUP(B5258,Demog!$A$2:$A$219,Demog!$P$2:$P$219,,,2)</f>
        <v>33401</v>
      </c>
      <c r="U5258" s="34">
        <f t="shared" si="82"/>
        <v>28</v>
      </c>
      <c r="V5258" s="13">
        <f>IF(OR(Table1[[#This Row],[7d_positivity_public]]=0,ISBLANK(Table1[[#This Row],[7d_positivity_public]])),"",(Table1[[#This Row],[7d_positivity_public]]-Table1[[#This Row],[7d_positivity_all]])/Table1[[#This Row],[7d_positivity_public]])</f>
        <v>0.16666666666666666</v>
      </c>
      <c r="W5258">
        <v>5</v>
      </c>
    </row>
    <row r="5259" spans="1:23" x14ac:dyDescent="0.25">
      <c r="A5259" s="10">
        <v>44516</v>
      </c>
      <c r="B5259">
        <v>1375</v>
      </c>
      <c r="C5259" t="s">
        <v>110</v>
      </c>
      <c r="D5259">
        <v>8</v>
      </c>
      <c r="E5259">
        <v>12</v>
      </c>
      <c r="F5259">
        <v>-4</v>
      </c>
      <c r="G5259">
        <v>5</v>
      </c>
      <c r="H5259">
        <v>90</v>
      </c>
      <c r="J5259">
        <v>77</v>
      </c>
      <c r="K5259">
        <v>90</v>
      </c>
      <c r="L5259">
        <v>90</v>
      </c>
      <c r="M5259">
        <v>90</v>
      </c>
      <c r="N5259">
        <v>85</v>
      </c>
      <c r="O5259">
        <v>70</v>
      </c>
      <c r="P5259">
        <v>86</v>
      </c>
      <c r="Q5259">
        <v>84</v>
      </c>
      <c r="R5259">
        <v>87</v>
      </c>
      <c r="S5259">
        <v>27</v>
      </c>
      <c r="T5259" s="34">
        <f>_xlfn.XLOOKUP(B5259,Demog!$A$2:$A$219,Demog!$P$2:$P$219,,,2)</f>
        <v>38661</v>
      </c>
      <c r="U5259" s="34">
        <f t="shared" si="82"/>
        <v>22</v>
      </c>
      <c r="V5259" s="13">
        <f>IF(OR(Table1[[#This Row],[7d_positivity_public]]=0,ISBLANK(Table1[[#This Row],[7d_positivity_public]])),"",(Table1[[#This Row],[7d_positivity_public]]-Table1[[#This Row],[7d_positivity_all]])/Table1[[#This Row],[7d_positivity_public]])</f>
        <v>0</v>
      </c>
      <c r="W5259">
        <v>5</v>
      </c>
    </row>
    <row r="5260" spans="1:23" x14ac:dyDescent="0.25">
      <c r="A5260" s="10">
        <v>44516</v>
      </c>
      <c r="B5260">
        <v>1376</v>
      </c>
      <c r="C5260" t="s">
        <v>112</v>
      </c>
      <c r="D5260">
        <v>11</v>
      </c>
      <c r="E5260">
        <v>10</v>
      </c>
      <c r="F5260">
        <v>1</v>
      </c>
      <c r="G5260">
        <v>8</v>
      </c>
      <c r="H5260">
        <v>84</v>
      </c>
      <c r="J5260">
        <v>74</v>
      </c>
      <c r="K5260">
        <v>85</v>
      </c>
      <c r="L5260">
        <v>84</v>
      </c>
      <c r="M5260">
        <v>87</v>
      </c>
      <c r="N5260">
        <v>79</v>
      </c>
      <c r="O5260">
        <v>66</v>
      </c>
      <c r="P5260">
        <v>80</v>
      </c>
      <c r="Q5260">
        <v>77</v>
      </c>
      <c r="R5260">
        <v>84</v>
      </c>
      <c r="S5260">
        <v>19</v>
      </c>
      <c r="T5260" s="34">
        <f>_xlfn.XLOOKUP(B5260,Demog!$A$2:$A$219,Demog!$P$2:$P$219,,,2)</f>
        <v>34796</v>
      </c>
      <c r="U5260" s="34">
        <f t="shared" si="82"/>
        <v>27</v>
      </c>
      <c r="V5260" s="13">
        <f>IF(OR(Table1[[#This Row],[7d_positivity_public]]=0,ISBLANK(Table1[[#This Row],[7d_positivity_public]])),"",(Table1[[#This Row],[7d_positivity_public]]-Table1[[#This Row],[7d_positivity_all]])/Table1[[#This Row],[7d_positivity_public]])</f>
        <v>0.125</v>
      </c>
      <c r="W5260">
        <v>7</v>
      </c>
    </row>
    <row r="5261" spans="1:23" x14ac:dyDescent="0.25">
      <c r="A5261" s="10">
        <v>44516</v>
      </c>
      <c r="B5261">
        <v>1377</v>
      </c>
      <c r="C5261" t="s">
        <v>114</v>
      </c>
      <c r="D5261">
        <v>14</v>
      </c>
      <c r="E5261">
        <v>9</v>
      </c>
      <c r="F5261">
        <v>5</v>
      </c>
      <c r="G5261">
        <v>10</v>
      </c>
      <c r="H5261">
        <v>90</v>
      </c>
      <c r="J5261">
        <v>87</v>
      </c>
      <c r="K5261">
        <v>90</v>
      </c>
      <c r="L5261">
        <v>88</v>
      </c>
      <c r="M5261">
        <v>92</v>
      </c>
      <c r="N5261">
        <v>87</v>
      </c>
      <c r="O5261">
        <v>83</v>
      </c>
      <c r="P5261">
        <v>88</v>
      </c>
      <c r="Q5261">
        <v>84</v>
      </c>
      <c r="R5261">
        <v>91</v>
      </c>
      <c r="S5261">
        <v>25</v>
      </c>
      <c r="T5261" s="34">
        <f>_xlfn.XLOOKUP(B5261,Demog!$A$2:$A$219,Demog!$P$2:$P$219,,,2)</f>
        <v>24900</v>
      </c>
      <c r="U5261" s="34">
        <f t="shared" si="82"/>
        <v>24</v>
      </c>
      <c r="V5261" s="13">
        <f>IF(OR(Table1[[#This Row],[7d_positivity_public]]=0,ISBLANK(Table1[[#This Row],[7d_positivity_public]])),"",(Table1[[#This Row],[7d_positivity_public]]-Table1[[#This Row],[7d_positivity_all]])/Table1[[#This Row],[7d_positivity_public]])</f>
        <v>0.2</v>
      </c>
      <c r="W5261">
        <v>8</v>
      </c>
    </row>
    <row r="5262" spans="1:23" x14ac:dyDescent="0.25">
      <c r="A5262" s="10">
        <v>44516</v>
      </c>
      <c r="B5262">
        <v>1380</v>
      </c>
      <c r="C5262" t="s">
        <v>116</v>
      </c>
      <c r="D5262">
        <v>11</v>
      </c>
      <c r="E5262">
        <v>2</v>
      </c>
      <c r="F5262">
        <v>9</v>
      </c>
      <c r="G5262">
        <v>10</v>
      </c>
      <c r="H5262">
        <v>87</v>
      </c>
      <c r="J5262">
        <v>81</v>
      </c>
      <c r="K5262">
        <v>88</v>
      </c>
      <c r="L5262">
        <v>82</v>
      </c>
      <c r="M5262">
        <v>91</v>
      </c>
      <c r="N5262">
        <v>84</v>
      </c>
      <c r="O5262">
        <v>75</v>
      </c>
      <c r="P5262">
        <v>85</v>
      </c>
      <c r="Q5262">
        <v>77</v>
      </c>
      <c r="R5262">
        <v>89</v>
      </c>
      <c r="S5262">
        <v>21</v>
      </c>
      <c r="T5262" s="34">
        <f>_xlfn.XLOOKUP(B5262,Demog!$A$2:$A$219,Demog!$P$2:$P$219,,,2)</f>
        <v>12110</v>
      </c>
      <c r="U5262" s="34">
        <f t="shared" si="82"/>
        <v>9</v>
      </c>
      <c r="V5262" s="13">
        <f>IF(OR(Table1[[#This Row],[7d_positivity_public]]=0,ISBLANK(Table1[[#This Row],[7d_positivity_public]])),"",(Table1[[#This Row],[7d_positivity_public]]-Table1[[#This Row],[7d_positivity_all]])/Table1[[#This Row],[7d_positivity_public]])</f>
        <v>0.2</v>
      </c>
      <c r="W5262">
        <v>8</v>
      </c>
    </row>
    <row r="5263" spans="1:23" x14ac:dyDescent="0.25">
      <c r="A5263" s="10">
        <v>44516</v>
      </c>
      <c r="B5263">
        <v>1390</v>
      </c>
      <c r="C5263" t="s">
        <v>118</v>
      </c>
      <c r="D5263">
        <v>69</v>
      </c>
      <c r="E5263">
        <v>31</v>
      </c>
      <c r="F5263">
        <v>38</v>
      </c>
      <c r="G5263">
        <v>28</v>
      </c>
      <c r="H5263">
        <v>72</v>
      </c>
      <c r="J5263">
        <v>45</v>
      </c>
      <c r="K5263">
        <v>74</v>
      </c>
      <c r="L5263">
        <v>62</v>
      </c>
      <c r="M5263">
        <v>83</v>
      </c>
      <c r="N5263">
        <v>67</v>
      </c>
      <c r="O5263">
        <v>38</v>
      </c>
      <c r="P5263">
        <v>70</v>
      </c>
      <c r="Q5263">
        <v>54</v>
      </c>
      <c r="R5263">
        <v>80</v>
      </c>
      <c r="S5263">
        <v>17</v>
      </c>
      <c r="T5263" s="34">
        <f>_xlfn.XLOOKUP(B5263,Demog!$A$2:$A$219,Demog!$P$2:$P$219,,,2)</f>
        <v>7285</v>
      </c>
      <c r="U5263" s="34">
        <f t="shared" si="82"/>
        <v>35</v>
      </c>
      <c r="V5263" s="13">
        <f>IF(OR(Table1[[#This Row],[7d_positivity_public]]=0,ISBLANK(Table1[[#This Row],[7d_positivity_public]])),"",(Table1[[#This Row],[7d_positivity_public]]-Table1[[#This Row],[7d_positivity_all]])/Table1[[#This Row],[7d_positivity_public]])</f>
        <v>7.1428571428571425E-2</v>
      </c>
      <c r="W5263">
        <v>26</v>
      </c>
    </row>
    <row r="5264" spans="1:23" x14ac:dyDescent="0.25">
      <c r="A5264" s="10">
        <v>44516</v>
      </c>
      <c r="B5264">
        <v>1420</v>
      </c>
      <c r="C5264" t="s">
        <v>120</v>
      </c>
      <c r="D5264">
        <v>16</v>
      </c>
      <c r="E5264">
        <v>29</v>
      </c>
      <c r="F5264">
        <v>-13</v>
      </c>
      <c r="G5264">
        <v>10</v>
      </c>
      <c r="H5264">
        <v>81</v>
      </c>
      <c r="J5264">
        <v>66</v>
      </c>
      <c r="K5264">
        <v>82</v>
      </c>
      <c r="L5264">
        <v>73</v>
      </c>
      <c r="M5264">
        <v>87</v>
      </c>
      <c r="N5264">
        <v>77</v>
      </c>
      <c r="O5264">
        <v>61</v>
      </c>
      <c r="P5264">
        <v>78</v>
      </c>
      <c r="Q5264">
        <v>66</v>
      </c>
      <c r="R5264">
        <v>85</v>
      </c>
      <c r="S5264">
        <v>28</v>
      </c>
      <c r="T5264" s="34">
        <f>_xlfn.XLOOKUP(B5264,Demog!$A$2:$A$219,Demog!$P$2:$P$219,,,2)</f>
        <v>33648</v>
      </c>
      <c r="U5264" s="34">
        <f t="shared" si="82"/>
        <v>38</v>
      </c>
      <c r="V5264" s="13">
        <f>IF(OR(Table1[[#This Row],[7d_positivity_public]]=0,ISBLANK(Table1[[#This Row],[7d_positivity_public]])),"",(Table1[[#This Row],[7d_positivity_public]]-Table1[[#This Row],[7d_positivity_all]])/Table1[[#This Row],[7d_positivity_public]])</f>
        <v>0.1</v>
      </c>
      <c r="W5264">
        <v>9</v>
      </c>
    </row>
    <row r="5265" spans="1:23" x14ac:dyDescent="0.25">
      <c r="A5265" s="10">
        <v>44516</v>
      </c>
      <c r="B5265">
        <v>1431</v>
      </c>
      <c r="C5265" t="s">
        <v>226</v>
      </c>
      <c r="D5265">
        <v>17</v>
      </c>
      <c r="E5265">
        <v>14</v>
      </c>
      <c r="F5265">
        <v>3</v>
      </c>
      <c r="G5265">
        <v>9</v>
      </c>
      <c r="H5265">
        <v>87</v>
      </c>
      <c r="J5265">
        <v>79</v>
      </c>
      <c r="K5265">
        <v>87</v>
      </c>
      <c r="L5265">
        <v>83</v>
      </c>
      <c r="M5265">
        <v>91</v>
      </c>
      <c r="N5265">
        <v>82</v>
      </c>
      <c r="O5265">
        <v>72</v>
      </c>
      <c r="P5265">
        <v>83</v>
      </c>
      <c r="Q5265">
        <v>76</v>
      </c>
      <c r="R5265">
        <v>89</v>
      </c>
      <c r="S5265">
        <v>26</v>
      </c>
      <c r="T5265" s="34">
        <f>_xlfn.XLOOKUP(B5265,Demog!$A$2:$A$219,Demog!$P$2:$P$219,,,2)</f>
        <v>44714</v>
      </c>
      <c r="U5265" s="34">
        <f t="shared" si="82"/>
        <v>53</v>
      </c>
      <c r="V5265" s="13">
        <f>IF(OR(Table1[[#This Row],[7d_positivity_public]]=0,ISBLANK(Table1[[#This Row],[7d_positivity_public]])),"",(Table1[[#This Row],[7d_positivity_public]]-Table1[[#This Row],[7d_positivity_all]])/Table1[[#This Row],[7d_positivity_public]])</f>
        <v>0.1111111111111111</v>
      </c>
      <c r="W5265">
        <v>8</v>
      </c>
    </row>
    <row r="5266" spans="1:23" x14ac:dyDescent="0.25">
      <c r="A5266" s="10">
        <v>44516</v>
      </c>
      <c r="B5266">
        <v>1432</v>
      </c>
      <c r="C5266" t="s">
        <v>227</v>
      </c>
      <c r="D5266">
        <v>14</v>
      </c>
      <c r="E5266">
        <v>17</v>
      </c>
      <c r="F5266">
        <v>-3</v>
      </c>
      <c r="G5266">
        <v>6</v>
      </c>
      <c r="H5266">
        <v>94</v>
      </c>
      <c r="J5266">
        <v>89</v>
      </c>
      <c r="K5266">
        <v>95</v>
      </c>
      <c r="L5266">
        <v>95</v>
      </c>
      <c r="M5266">
        <v>93</v>
      </c>
      <c r="N5266">
        <v>90</v>
      </c>
      <c r="O5266">
        <v>84</v>
      </c>
      <c r="P5266">
        <v>91</v>
      </c>
      <c r="Q5266">
        <v>90</v>
      </c>
      <c r="R5266">
        <v>91</v>
      </c>
      <c r="S5266">
        <v>29</v>
      </c>
      <c r="T5266" s="34">
        <f>_xlfn.XLOOKUP(B5266,Demog!$A$2:$A$219,Demog!$P$2:$P$219,,,2)</f>
        <v>48587</v>
      </c>
      <c r="U5266" s="34">
        <f t="shared" si="82"/>
        <v>48</v>
      </c>
      <c r="V5266" s="13">
        <f>IF(OR(Table1[[#This Row],[7d_positivity_public]]=0,ISBLANK(Table1[[#This Row],[7d_positivity_public]])),"",(Table1[[#This Row],[7d_positivity_public]]-Table1[[#This Row],[7d_positivity_all]])/Table1[[#This Row],[7d_positivity_public]])</f>
        <v>0</v>
      </c>
      <c r="W5266">
        <v>6</v>
      </c>
    </row>
    <row r="5267" spans="1:23" x14ac:dyDescent="0.25">
      <c r="A5267" s="10">
        <v>44516</v>
      </c>
      <c r="B5267">
        <v>1433</v>
      </c>
      <c r="C5267" t="s">
        <v>122</v>
      </c>
      <c r="D5267">
        <v>8</v>
      </c>
      <c r="E5267">
        <v>10</v>
      </c>
      <c r="F5267">
        <v>-2</v>
      </c>
      <c r="G5267">
        <v>5</v>
      </c>
      <c r="H5267">
        <v>82</v>
      </c>
      <c r="J5267">
        <v>68</v>
      </c>
      <c r="K5267">
        <v>83</v>
      </c>
      <c r="L5267">
        <v>74</v>
      </c>
      <c r="M5267">
        <v>88</v>
      </c>
      <c r="N5267">
        <v>77</v>
      </c>
      <c r="O5267">
        <v>61</v>
      </c>
      <c r="P5267">
        <v>78</v>
      </c>
      <c r="Q5267">
        <v>68</v>
      </c>
      <c r="R5267">
        <v>85</v>
      </c>
      <c r="S5267">
        <v>15</v>
      </c>
      <c r="T5267" s="34">
        <f>_xlfn.XLOOKUP(B5267,Demog!$A$2:$A$219,Demog!$P$2:$P$219,,,2)</f>
        <v>19986</v>
      </c>
      <c r="U5267" s="34">
        <f t="shared" si="82"/>
        <v>11</v>
      </c>
      <c r="V5267" s="13">
        <f>IF(OR(Table1[[#This Row],[7d_positivity_public]]=0,ISBLANK(Table1[[#This Row],[7d_positivity_public]])),"",(Table1[[#This Row],[7d_positivity_public]]-Table1[[#This Row],[7d_positivity_all]])/Table1[[#This Row],[7d_positivity_public]])</f>
        <v>0.2</v>
      </c>
      <c r="W5267">
        <v>4</v>
      </c>
    </row>
    <row r="5268" spans="1:23" x14ac:dyDescent="0.25">
      <c r="A5268" s="10">
        <v>44516</v>
      </c>
      <c r="B5268">
        <v>1490</v>
      </c>
      <c r="C5268" t="s">
        <v>124</v>
      </c>
      <c r="D5268">
        <v>6</v>
      </c>
      <c r="E5268">
        <v>15</v>
      </c>
      <c r="F5268">
        <v>-9</v>
      </c>
      <c r="G5268">
        <v>4</v>
      </c>
      <c r="H5268">
        <v>81</v>
      </c>
      <c r="J5268">
        <v>72</v>
      </c>
      <c r="K5268">
        <v>82</v>
      </c>
      <c r="L5268">
        <v>75</v>
      </c>
      <c r="M5268">
        <v>87</v>
      </c>
      <c r="N5268">
        <v>76</v>
      </c>
      <c r="O5268">
        <v>61</v>
      </c>
      <c r="P5268">
        <v>77</v>
      </c>
      <c r="Q5268">
        <v>67</v>
      </c>
      <c r="R5268">
        <v>84</v>
      </c>
      <c r="S5268">
        <v>21</v>
      </c>
      <c r="T5268" s="34">
        <f>_xlfn.XLOOKUP(B5268,Demog!$A$2:$A$219,Demog!$P$2:$P$219,,,2)</f>
        <v>10855</v>
      </c>
      <c r="U5268" s="34">
        <f t="shared" si="82"/>
        <v>5</v>
      </c>
      <c r="V5268" s="13">
        <f>IF(OR(Table1[[#This Row],[7d_positivity_public]]=0,ISBLANK(Table1[[#This Row],[7d_positivity_public]])),"",(Table1[[#This Row],[7d_positivity_public]]-Table1[[#This Row],[7d_positivity_all]])/Table1[[#This Row],[7d_positivity_public]])</f>
        <v>0</v>
      </c>
      <c r="W5268">
        <v>4</v>
      </c>
    </row>
    <row r="5269" spans="1:23" x14ac:dyDescent="0.25">
      <c r="A5269" s="10">
        <v>44516</v>
      </c>
      <c r="B5269">
        <v>2121</v>
      </c>
      <c r="C5269" t="s">
        <v>126</v>
      </c>
      <c r="D5269">
        <v>10</v>
      </c>
      <c r="E5269">
        <v>20</v>
      </c>
      <c r="F5269">
        <v>-10</v>
      </c>
      <c r="G5269">
        <v>5</v>
      </c>
      <c r="H5269">
        <v>84</v>
      </c>
      <c r="J5269">
        <v>75</v>
      </c>
      <c r="K5269">
        <v>85</v>
      </c>
      <c r="L5269">
        <v>80</v>
      </c>
      <c r="M5269">
        <v>90</v>
      </c>
      <c r="N5269">
        <v>80</v>
      </c>
      <c r="O5269">
        <v>70</v>
      </c>
      <c r="P5269">
        <v>81</v>
      </c>
      <c r="Q5269">
        <v>75</v>
      </c>
      <c r="R5269">
        <v>87</v>
      </c>
      <c r="S5269">
        <v>26</v>
      </c>
      <c r="T5269" s="34">
        <f>_xlfn.XLOOKUP(B5269,Demog!$A$2:$A$219,Demog!$P$2:$P$219,,,2)</f>
        <v>51241</v>
      </c>
      <c r="U5269" s="34">
        <f t="shared" si="82"/>
        <v>36</v>
      </c>
      <c r="V5269" s="13">
        <f>IF(OR(Table1[[#This Row],[7d_positivity_public]]=0,ISBLANK(Table1[[#This Row],[7d_positivity_public]])),"",(Table1[[#This Row],[7d_positivity_public]]-Table1[[#This Row],[7d_positivity_all]])/Table1[[#This Row],[7d_positivity_public]])</f>
        <v>0.2</v>
      </c>
      <c r="W5269">
        <v>4</v>
      </c>
    </row>
    <row r="5270" spans="1:23" x14ac:dyDescent="0.25">
      <c r="A5270" s="10">
        <v>44516</v>
      </c>
      <c r="B5270">
        <v>2122</v>
      </c>
      <c r="C5270" t="s">
        <v>128</v>
      </c>
      <c r="D5270">
        <v>21</v>
      </c>
      <c r="E5270">
        <v>21</v>
      </c>
      <c r="F5270">
        <v>0</v>
      </c>
      <c r="G5270">
        <v>9</v>
      </c>
      <c r="H5270">
        <v>78</v>
      </c>
      <c r="J5270">
        <v>65</v>
      </c>
      <c r="K5270">
        <v>79</v>
      </c>
      <c r="L5270">
        <v>73</v>
      </c>
      <c r="M5270">
        <v>85</v>
      </c>
      <c r="N5270">
        <v>72</v>
      </c>
      <c r="O5270">
        <v>58</v>
      </c>
      <c r="P5270">
        <v>74</v>
      </c>
      <c r="Q5270">
        <v>66</v>
      </c>
      <c r="R5270">
        <v>81</v>
      </c>
      <c r="S5270">
        <v>24</v>
      </c>
      <c r="T5270" s="34">
        <f>_xlfn.XLOOKUP(B5270,Demog!$A$2:$A$219,Demog!$P$2:$P$219,,,2)</f>
        <v>41936</v>
      </c>
      <c r="U5270" s="34">
        <f t="shared" si="82"/>
        <v>62</v>
      </c>
      <c r="V5270" s="13">
        <f>IF(OR(Table1[[#This Row],[7d_positivity_public]]=0,ISBLANK(Table1[[#This Row],[7d_positivity_public]])),"",(Table1[[#This Row],[7d_positivity_public]]-Table1[[#This Row],[7d_positivity_all]])/Table1[[#This Row],[7d_positivity_public]])</f>
        <v>0.1111111111111111</v>
      </c>
      <c r="W5270">
        <v>8</v>
      </c>
    </row>
    <row r="5271" spans="1:23" x14ac:dyDescent="0.25">
      <c r="A5271" s="10">
        <v>44516</v>
      </c>
      <c r="B5271">
        <v>2131</v>
      </c>
      <c r="C5271" t="s">
        <v>129</v>
      </c>
      <c r="D5271">
        <v>27</v>
      </c>
      <c r="E5271">
        <v>28</v>
      </c>
      <c r="F5271">
        <v>-1</v>
      </c>
      <c r="G5271">
        <v>10</v>
      </c>
      <c r="H5271">
        <v>84</v>
      </c>
      <c r="J5271">
        <v>75</v>
      </c>
      <c r="K5271">
        <v>85</v>
      </c>
      <c r="L5271">
        <v>83</v>
      </c>
      <c r="M5271">
        <v>87</v>
      </c>
      <c r="N5271">
        <v>79</v>
      </c>
      <c r="O5271">
        <v>68</v>
      </c>
      <c r="P5271">
        <v>80</v>
      </c>
      <c r="Q5271">
        <v>76</v>
      </c>
      <c r="R5271">
        <v>84</v>
      </c>
      <c r="S5271">
        <v>30</v>
      </c>
      <c r="T5271" s="34">
        <f>_xlfn.XLOOKUP(B5271,Demog!$A$2:$A$219,Demog!$P$2:$P$219,,,2)</f>
        <v>22754</v>
      </c>
      <c r="U5271" s="34">
        <f t="shared" si="82"/>
        <v>43</v>
      </c>
      <c r="V5271" s="13">
        <f>IF(OR(Table1[[#This Row],[7d_positivity_public]]=0,ISBLANK(Table1[[#This Row],[7d_positivity_public]])),"",(Table1[[#This Row],[7d_positivity_public]]-Table1[[#This Row],[7d_positivity_all]])/Table1[[#This Row],[7d_positivity_public]])</f>
        <v>0.2</v>
      </c>
      <c r="W5271">
        <v>8</v>
      </c>
    </row>
    <row r="5272" spans="1:23" x14ac:dyDescent="0.25">
      <c r="A5272" s="10">
        <v>44516</v>
      </c>
      <c r="B5272">
        <v>2132</v>
      </c>
      <c r="C5272" t="s">
        <v>130</v>
      </c>
      <c r="D5272">
        <v>30</v>
      </c>
      <c r="E5272">
        <v>32</v>
      </c>
      <c r="F5272">
        <v>-2</v>
      </c>
      <c r="G5272">
        <v>9</v>
      </c>
      <c r="H5272">
        <v>86</v>
      </c>
      <c r="J5272">
        <v>82</v>
      </c>
      <c r="K5272">
        <v>87</v>
      </c>
      <c r="L5272">
        <v>85</v>
      </c>
      <c r="M5272">
        <v>89</v>
      </c>
      <c r="N5272">
        <v>83</v>
      </c>
      <c r="O5272">
        <v>76</v>
      </c>
      <c r="P5272">
        <v>84</v>
      </c>
      <c r="Q5272">
        <v>81</v>
      </c>
      <c r="R5272">
        <v>88</v>
      </c>
      <c r="S5272">
        <v>23</v>
      </c>
      <c r="T5272" s="34">
        <f>_xlfn.XLOOKUP(B5272,Demog!$A$2:$A$219,Demog!$P$2:$P$219,,,2)</f>
        <v>35584</v>
      </c>
      <c r="U5272" s="34">
        <f t="shared" si="82"/>
        <v>75</v>
      </c>
      <c r="V5272" s="13">
        <f>IF(OR(Table1[[#This Row],[7d_positivity_public]]=0,ISBLANK(Table1[[#This Row],[7d_positivity_public]])),"",(Table1[[#This Row],[7d_positivity_public]]-Table1[[#This Row],[7d_positivity_all]])/Table1[[#This Row],[7d_positivity_public]])</f>
        <v>0.1111111111111111</v>
      </c>
      <c r="W5272">
        <v>8</v>
      </c>
    </row>
    <row r="5273" spans="1:23" x14ac:dyDescent="0.25">
      <c r="A5273" s="10">
        <v>44516</v>
      </c>
      <c r="B5273">
        <v>2133</v>
      </c>
      <c r="C5273" t="s">
        <v>131</v>
      </c>
      <c r="D5273">
        <v>15</v>
      </c>
      <c r="E5273">
        <v>16</v>
      </c>
      <c r="F5273">
        <v>-1</v>
      </c>
      <c r="G5273">
        <v>8</v>
      </c>
      <c r="H5273">
        <v>91</v>
      </c>
      <c r="J5273">
        <v>83</v>
      </c>
      <c r="K5273">
        <v>92</v>
      </c>
      <c r="L5273">
        <v>92</v>
      </c>
      <c r="M5273">
        <v>92</v>
      </c>
      <c r="N5273">
        <v>87</v>
      </c>
      <c r="O5273">
        <v>74</v>
      </c>
      <c r="P5273">
        <v>88</v>
      </c>
      <c r="Q5273">
        <v>86</v>
      </c>
      <c r="R5273">
        <v>89</v>
      </c>
      <c r="S5273">
        <v>20</v>
      </c>
      <c r="T5273" s="34">
        <f>_xlfn.XLOOKUP(B5273,Demog!$A$2:$A$219,Demog!$P$2:$P$219,,,2)</f>
        <v>58511</v>
      </c>
      <c r="U5273" s="34">
        <f t="shared" si="82"/>
        <v>61</v>
      </c>
      <c r="V5273" s="13">
        <f>IF(OR(Table1[[#This Row],[7d_positivity_public]]=0,ISBLANK(Table1[[#This Row],[7d_positivity_public]])),"",(Table1[[#This Row],[7d_positivity_public]]-Table1[[#This Row],[7d_positivity_all]])/Table1[[#This Row],[7d_positivity_public]])</f>
        <v>0.25</v>
      </c>
      <c r="W5273">
        <v>6</v>
      </c>
    </row>
    <row r="5274" spans="1:23" x14ac:dyDescent="0.25">
      <c r="A5274" s="10">
        <v>44516</v>
      </c>
      <c r="B5274">
        <v>2134</v>
      </c>
      <c r="C5274" t="s">
        <v>132</v>
      </c>
      <c r="D5274">
        <v>29</v>
      </c>
      <c r="E5274">
        <v>24</v>
      </c>
      <c r="F5274">
        <v>5</v>
      </c>
      <c r="G5274">
        <v>13</v>
      </c>
      <c r="H5274">
        <v>87</v>
      </c>
      <c r="J5274">
        <v>73</v>
      </c>
      <c r="K5274">
        <v>88</v>
      </c>
      <c r="L5274">
        <v>89</v>
      </c>
      <c r="M5274">
        <v>87</v>
      </c>
      <c r="N5274">
        <v>82</v>
      </c>
      <c r="O5274">
        <v>67</v>
      </c>
      <c r="P5274">
        <v>84</v>
      </c>
      <c r="Q5274">
        <v>83</v>
      </c>
      <c r="R5274">
        <v>84</v>
      </c>
      <c r="S5274">
        <v>17</v>
      </c>
      <c r="T5274" s="34">
        <f>_xlfn.XLOOKUP(B5274,Demog!$A$2:$A$219,Demog!$P$2:$P$219,,,2)</f>
        <v>24836</v>
      </c>
      <c r="U5274" s="34">
        <f t="shared" si="82"/>
        <v>50</v>
      </c>
      <c r="V5274" s="13">
        <f>IF(OR(Table1[[#This Row],[7d_positivity_public]]=0,ISBLANK(Table1[[#This Row],[7d_positivity_public]])),"",(Table1[[#This Row],[7d_positivity_public]]-Table1[[#This Row],[7d_positivity_all]])/Table1[[#This Row],[7d_positivity_public]])</f>
        <v>0.30769230769230771</v>
      </c>
      <c r="W5274">
        <v>9</v>
      </c>
    </row>
    <row r="5275" spans="1:23" x14ac:dyDescent="0.25">
      <c r="A5275" s="10">
        <v>44516</v>
      </c>
      <c r="B5275">
        <v>2141</v>
      </c>
      <c r="C5275" t="s">
        <v>133</v>
      </c>
      <c r="D5275">
        <v>22</v>
      </c>
      <c r="E5275">
        <v>18</v>
      </c>
      <c r="F5275">
        <v>4</v>
      </c>
      <c r="G5275">
        <v>9</v>
      </c>
      <c r="H5275">
        <v>82</v>
      </c>
      <c r="J5275">
        <v>75</v>
      </c>
      <c r="K5275">
        <v>83</v>
      </c>
      <c r="L5275">
        <v>78</v>
      </c>
      <c r="M5275">
        <v>89</v>
      </c>
      <c r="N5275">
        <v>77</v>
      </c>
      <c r="O5275">
        <v>68</v>
      </c>
      <c r="P5275">
        <v>78</v>
      </c>
      <c r="Q5275">
        <v>71</v>
      </c>
      <c r="R5275">
        <v>86</v>
      </c>
      <c r="S5275">
        <v>29</v>
      </c>
      <c r="T5275" s="34">
        <f>_xlfn.XLOOKUP(B5275,Demog!$A$2:$A$219,Demog!$P$2:$P$219,,,2)</f>
        <v>26303</v>
      </c>
      <c r="U5275" s="34">
        <f t="shared" si="82"/>
        <v>41</v>
      </c>
      <c r="V5275" s="13">
        <f>IF(OR(Table1[[#This Row],[7d_positivity_public]]=0,ISBLANK(Table1[[#This Row],[7d_positivity_public]])),"",(Table1[[#This Row],[7d_positivity_public]]-Table1[[#This Row],[7d_positivity_all]])/Table1[[#This Row],[7d_positivity_public]])</f>
        <v>0.1111111111111111</v>
      </c>
      <c r="W5275">
        <v>8</v>
      </c>
    </row>
    <row r="5276" spans="1:23" x14ac:dyDescent="0.25">
      <c r="A5276" s="10">
        <v>44516</v>
      </c>
      <c r="B5276">
        <v>2142</v>
      </c>
      <c r="C5276" t="s">
        <v>134</v>
      </c>
      <c r="D5276">
        <v>29</v>
      </c>
      <c r="E5276">
        <v>27</v>
      </c>
      <c r="F5276">
        <v>2</v>
      </c>
      <c r="G5276">
        <v>11</v>
      </c>
      <c r="H5276">
        <v>81</v>
      </c>
      <c r="J5276">
        <v>73</v>
      </c>
      <c r="K5276">
        <v>82</v>
      </c>
      <c r="L5276">
        <v>77</v>
      </c>
      <c r="M5276">
        <v>86</v>
      </c>
      <c r="N5276">
        <v>76</v>
      </c>
      <c r="O5276">
        <v>66</v>
      </c>
      <c r="P5276">
        <v>77</v>
      </c>
      <c r="Q5276">
        <v>71</v>
      </c>
      <c r="R5276">
        <v>83</v>
      </c>
      <c r="S5276">
        <v>19</v>
      </c>
      <c r="T5276" s="34">
        <f>_xlfn.XLOOKUP(B5276,Demog!$A$2:$A$219,Demog!$P$2:$P$219,,,2)</f>
        <v>16854</v>
      </c>
      <c r="U5276" s="34">
        <f t="shared" si="82"/>
        <v>34</v>
      </c>
      <c r="V5276" s="13">
        <f>IF(OR(Table1[[#This Row],[7d_positivity_public]]=0,ISBLANK(Table1[[#This Row],[7d_positivity_public]])),"",(Table1[[#This Row],[7d_positivity_public]]-Table1[[#This Row],[7d_positivity_all]])/Table1[[#This Row],[7d_positivity_public]])</f>
        <v>0.18181818181818182</v>
      </c>
      <c r="W5276">
        <v>9</v>
      </c>
    </row>
    <row r="5277" spans="1:23" x14ac:dyDescent="0.25">
      <c r="A5277" s="10">
        <v>44516</v>
      </c>
      <c r="B5277">
        <v>2150</v>
      </c>
      <c r="C5277" t="s">
        <v>135</v>
      </c>
      <c r="D5277">
        <v>9</v>
      </c>
      <c r="E5277">
        <v>13</v>
      </c>
      <c r="F5277">
        <v>-4</v>
      </c>
      <c r="G5277">
        <v>6</v>
      </c>
      <c r="H5277">
        <v>85</v>
      </c>
      <c r="J5277">
        <v>69</v>
      </c>
      <c r="K5277">
        <v>86</v>
      </c>
      <c r="L5277">
        <v>79</v>
      </c>
      <c r="M5277">
        <v>90</v>
      </c>
      <c r="N5277">
        <v>80</v>
      </c>
      <c r="O5277">
        <v>62</v>
      </c>
      <c r="P5277">
        <v>81</v>
      </c>
      <c r="Q5277">
        <v>70</v>
      </c>
      <c r="R5277">
        <v>88</v>
      </c>
      <c r="S5277">
        <v>27</v>
      </c>
      <c r="T5277" s="34">
        <f>_xlfn.XLOOKUP(B5277,Demog!$A$2:$A$219,Demog!$P$2:$P$219,,,2)</f>
        <v>9696</v>
      </c>
      <c r="U5277" s="34">
        <f t="shared" si="82"/>
        <v>6</v>
      </c>
      <c r="V5277" s="13">
        <f>IF(OR(Table1[[#This Row],[7d_positivity_public]]=0,ISBLANK(Table1[[#This Row],[7d_positivity_public]])),"",(Table1[[#This Row],[7d_positivity_public]]-Table1[[#This Row],[7d_positivity_all]])/Table1[[#This Row],[7d_positivity_public]])</f>
        <v>0.16666666666666666</v>
      </c>
      <c r="W5277">
        <v>5</v>
      </c>
    </row>
    <row r="5278" spans="1:23" x14ac:dyDescent="0.25">
      <c r="A5278" s="10">
        <v>44516</v>
      </c>
      <c r="B5278">
        <v>2210</v>
      </c>
      <c r="C5278" t="s">
        <v>136</v>
      </c>
      <c r="D5278">
        <v>6</v>
      </c>
      <c r="E5278">
        <v>6</v>
      </c>
      <c r="F5278">
        <v>0</v>
      </c>
      <c r="G5278">
        <v>3</v>
      </c>
      <c r="H5278">
        <v>93</v>
      </c>
      <c r="J5278">
        <v>91</v>
      </c>
      <c r="K5278">
        <v>94</v>
      </c>
      <c r="L5278">
        <v>95</v>
      </c>
      <c r="M5278">
        <v>92</v>
      </c>
      <c r="N5278">
        <v>90</v>
      </c>
      <c r="O5278">
        <v>86</v>
      </c>
      <c r="P5278">
        <v>90</v>
      </c>
      <c r="Q5278">
        <v>91</v>
      </c>
      <c r="R5278">
        <v>89</v>
      </c>
      <c r="S5278">
        <v>20</v>
      </c>
      <c r="T5278" s="34">
        <f>_xlfn.XLOOKUP(B5278,Demog!$A$2:$A$219,Demog!$P$2:$P$219,,,2)</f>
        <v>70996</v>
      </c>
      <c r="U5278" s="34">
        <f t="shared" si="82"/>
        <v>30</v>
      </c>
      <c r="V5278" s="13">
        <f>IF(OR(Table1[[#This Row],[7d_positivity_public]]=0,ISBLANK(Table1[[#This Row],[7d_positivity_public]])),"",(Table1[[#This Row],[7d_positivity_public]]-Table1[[#This Row],[7d_positivity_all]])/Table1[[#This Row],[7d_positivity_public]])</f>
        <v>0.33333333333333331</v>
      </c>
      <c r="W5278">
        <v>2</v>
      </c>
    </row>
    <row r="5279" spans="1:23" x14ac:dyDescent="0.25">
      <c r="A5279" s="10">
        <v>44516</v>
      </c>
      <c r="B5279">
        <v>2221</v>
      </c>
      <c r="C5279" t="s">
        <v>137</v>
      </c>
      <c r="D5279">
        <v>3</v>
      </c>
      <c r="E5279">
        <v>5</v>
      </c>
      <c r="F5279">
        <v>-2</v>
      </c>
      <c r="G5279">
        <v>2</v>
      </c>
      <c r="H5279">
        <v>96</v>
      </c>
      <c r="J5279">
        <v>92</v>
      </c>
      <c r="K5279">
        <v>96</v>
      </c>
      <c r="L5279">
        <v>99</v>
      </c>
      <c r="M5279">
        <v>91</v>
      </c>
      <c r="N5279">
        <v>93</v>
      </c>
      <c r="O5279">
        <v>87</v>
      </c>
      <c r="P5279">
        <v>93</v>
      </c>
      <c r="Q5279">
        <v>96</v>
      </c>
      <c r="R5279">
        <v>89</v>
      </c>
      <c r="S5279">
        <v>20</v>
      </c>
      <c r="T5279" s="34">
        <f>_xlfn.XLOOKUP(B5279,Demog!$A$2:$A$219,Demog!$P$2:$P$219,,,2)</f>
        <v>47161</v>
      </c>
      <c r="U5279" s="34">
        <f t="shared" si="82"/>
        <v>10</v>
      </c>
      <c r="V5279" s="13">
        <f>IF(OR(Table1[[#This Row],[7d_positivity_public]]=0,ISBLANK(Table1[[#This Row],[7d_positivity_public]])),"",(Table1[[#This Row],[7d_positivity_public]]-Table1[[#This Row],[7d_positivity_all]])/Table1[[#This Row],[7d_positivity_public]])</f>
        <v>0.5</v>
      </c>
      <c r="W5279">
        <v>1</v>
      </c>
    </row>
    <row r="5280" spans="1:23" x14ac:dyDescent="0.25">
      <c r="A5280" s="10">
        <v>44516</v>
      </c>
      <c r="B5280">
        <v>2222</v>
      </c>
      <c r="C5280" t="s">
        <v>138</v>
      </c>
      <c r="D5280">
        <v>1</v>
      </c>
      <c r="E5280">
        <v>4</v>
      </c>
      <c r="F5280">
        <v>-3</v>
      </c>
      <c r="G5280">
        <v>1</v>
      </c>
      <c r="H5280">
        <v>95</v>
      </c>
      <c r="J5280">
        <v>91</v>
      </c>
      <c r="K5280">
        <v>96</v>
      </c>
      <c r="L5280">
        <v>100</v>
      </c>
      <c r="M5280">
        <v>90</v>
      </c>
      <c r="N5280">
        <v>92</v>
      </c>
      <c r="O5280">
        <v>86</v>
      </c>
      <c r="P5280">
        <v>93</v>
      </c>
      <c r="Q5280">
        <v>97</v>
      </c>
      <c r="R5280">
        <v>88</v>
      </c>
      <c r="S5280">
        <v>23</v>
      </c>
      <c r="T5280" s="34">
        <f>_xlfn.XLOOKUP(B5280,Demog!$A$2:$A$219,Demog!$P$2:$P$219,,,2)</f>
        <v>45434</v>
      </c>
      <c r="U5280" s="34">
        <f t="shared" si="82"/>
        <v>3</v>
      </c>
      <c r="V5280" s="13">
        <f>IF(OR(Table1[[#This Row],[7d_positivity_public]]=0,ISBLANK(Table1[[#This Row],[7d_positivity_public]])),"",(Table1[[#This Row],[7d_positivity_public]]-Table1[[#This Row],[7d_positivity_all]])/Table1[[#This Row],[7d_positivity_public]])</f>
        <v>1</v>
      </c>
      <c r="W5280">
        <v>0</v>
      </c>
    </row>
    <row r="5281" spans="1:23" x14ac:dyDescent="0.25">
      <c r="A5281" s="10">
        <v>44516</v>
      </c>
      <c r="B5281">
        <v>2223</v>
      </c>
      <c r="C5281" t="s">
        <v>139</v>
      </c>
      <c r="D5281">
        <v>2</v>
      </c>
      <c r="E5281">
        <v>4</v>
      </c>
      <c r="F5281">
        <v>-2</v>
      </c>
      <c r="G5281">
        <v>2</v>
      </c>
      <c r="H5281">
        <v>94</v>
      </c>
      <c r="J5281">
        <v>92</v>
      </c>
      <c r="K5281">
        <v>94</v>
      </c>
      <c r="L5281">
        <v>98</v>
      </c>
      <c r="M5281">
        <v>89</v>
      </c>
      <c r="N5281">
        <v>91</v>
      </c>
      <c r="O5281">
        <v>87</v>
      </c>
      <c r="P5281">
        <v>91</v>
      </c>
      <c r="Q5281">
        <v>94</v>
      </c>
      <c r="R5281">
        <v>86</v>
      </c>
      <c r="S5281">
        <v>20</v>
      </c>
      <c r="T5281" s="34">
        <f>_xlfn.XLOOKUP(B5281,Demog!$A$2:$A$219,Demog!$P$2:$P$219,,,2)</f>
        <v>81414</v>
      </c>
      <c r="U5281" s="34">
        <f t="shared" si="82"/>
        <v>11</v>
      </c>
      <c r="V5281" s="13">
        <f>IF(OR(Table1[[#This Row],[7d_positivity_public]]=0,ISBLANK(Table1[[#This Row],[7d_positivity_public]])),"",(Table1[[#This Row],[7d_positivity_public]]-Table1[[#This Row],[7d_positivity_all]])/Table1[[#This Row],[7d_positivity_public]])</f>
        <v>1</v>
      </c>
      <c r="W5281">
        <v>0</v>
      </c>
    </row>
    <row r="5282" spans="1:23" x14ac:dyDescent="0.25">
      <c r="A5282" s="10">
        <v>44516</v>
      </c>
      <c r="B5282">
        <v>2224</v>
      </c>
      <c r="C5282" t="s">
        <v>140</v>
      </c>
      <c r="D5282">
        <v>6</v>
      </c>
      <c r="E5282">
        <v>8</v>
      </c>
      <c r="F5282">
        <v>-2</v>
      </c>
      <c r="G5282">
        <v>4</v>
      </c>
      <c r="H5282">
        <v>92</v>
      </c>
      <c r="J5282">
        <v>88</v>
      </c>
      <c r="K5282">
        <v>92</v>
      </c>
      <c r="L5282">
        <v>94</v>
      </c>
      <c r="M5282">
        <v>90</v>
      </c>
      <c r="N5282">
        <v>89</v>
      </c>
      <c r="O5282">
        <v>83</v>
      </c>
      <c r="P5282">
        <v>89</v>
      </c>
      <c r="Q5282">
        <v>90</v>
      </c>
      <c r="R5282">
        <v>88</v>
      </c>
      <c r="S5282">
        <v>23</v>
      </c>
      <c r="T5282" s="34">
        <f>_xlfn.XLOOKUP(B5282,Demog!$A$2:$A$219,Demog!$P$2:$P$219,,,2)</f>
        <v>58746</v>
      </c>
      <c r="U5282" s="34">
        <f t="shared" si="82"/>
        <v>25</v>
      </c>
      <c r="V5282" s="13">
        <f>IF(OR(Table1[[#This Row],[7d_positivity_public]]=0,ISBLANK(Table1[[#This Row],[7d_positivity_public]])),"",(Table1[[#This Row],[7d_positivity_public]]-Table1[[#This Row],[7d_positivity_all]])/Table1[[#This Row],[7d_positivity_public]])</f>
        <v>0.5</v>
      </c>
      <c r="W5282">
        <v>2</v>
      </c>
    </row>
    <row r="5283" spans="1:23" x14ac:dyDescent="0.25">
      <c r="A5283" s="10">
        <v>44516</v>
      </c>
      <c r="B5283">
        <v>2231</v>
      </c>
      <c r="C5283" t="s">
        <v>141</v>
      </c>
      <c r="D5283">
        <v>10</v>
      </c>
      <c r="E5283">
        <v>15</v>
      </c>
      <c r="F5283">
        <v>-5</v>
      </c>
      <c r="G5283">
        <v>5</v>
      </c>
      <c r="H5283">
        <v>88</v>
      </c>
      <c r="J5283">
        <v>85</v>
      </c>
      <c r="K5283">
        <v>88</v>
      </c>
      <c r="L5283">
        <v>85</v>
      </c>
      <c r="M5283">
        <v>91</v>
      </c>
      <c r="N5283">
        <v>84</v>
      </c>
      <c r="O5283">
        <v>79</v>
      </c>
      <c r="P5283">
        <v>84</v>
      </c>
      <c r="Q5283">
        <v>80</v>
      </c>
      <c r="R5283">
        <v>89</v>
      </c>
      <c r="S5283">
        <v>27</v>
      </c>
      <c r="T5283" s="34">
        <f>_xlfn.XLOOKUP(B5283,Demog!$A$2:$A$219,Demog!$P$2:$P$219,,,2)</f>
        <v>30824</v>
      </c>
      <c r="U5283" s="34">
        <f t="shared" si="82"/>
        <v>22</v>
      </c>
      <c r="V5283" s="13">
        <f>IF(OR(Table1[[#This Row],[7d_positivity_public]]=0,ISBLANK(Table1[[#This Row],[7d_positivity_public]])),"",(Table1[[#This Row],[7d_positivity_public]]-Table1[[#This Row],[7d_positivity_all]])/Table1[[#This Row],[7d_positivity_public]])</f>
        <v>0.2</v>
      </c>
      <c r="W5283">
        <v>4</v>
      </c>
    </row>
    <row r="5284" spans="1:23" x14ac:dyDescent="0.25">
      <c r="A5284" s="10">
        <v>44516</v>
      </c>
      <c r="B5284">
        <v>2232</v>
      </c>
      <c r="C5284" t="s">
        <v>142</v>
      </c>
      <c r="D5284">
        <v>6</v>
      </c>
      <c r="E5284">
        <v>15</v>
      </c>
      <c r="F5284">
        <v>-9</v>
      </c>
      <c r="G5284">
        <v>4</v>
      </c>
      <c r="H5284">
        <v>92</v>
      </c>
      <c r="J5284">
        <v>90</v>
      </c>
      <c r="K5284">
        <v>92</v>
      </c>
      <c r="L5284">
        <v>90</v>
      </c>
      <c r="M5284">
        <v>93</v>
      </c>
      <c r="N5284">
        <v>89</v>
      </c>
      <c r="O5284">
        <v>86</v>
      </c>
      <c r="P5284">
        <v>89</v>
      </c>
      <c r="Q5284">
        <v>87</v>
      </c>
      <c r="R5284">
        <v>92</v>
      </c>
      <c r="S5284">
        <v>23</v>
      </c>
      <c r="T5284" s="34">
        <f>_xlfn.XLOOKUP(B5284,Demog!$A$2:$A$219,Demog!$P$2:$P$219,,,2)</f>
        <v>18835</v>
      </c>
      <c r="U5284" s="34">
        <f t="shared" si="82"/>
        <v>8</v>
      </c>
      <c r="V5284" s="13">
        <f>IF(OR(Table1[[#This Row],[7d_positivity_public]]=0,ISBLANK(Table1[[#This Row],[7d_positivity_public]])),"",(Table1[[#This Row],[7d_positivity_public]]-Table1[[#This Row],[7d_positivity_all]])/Table1[[#This Row],[7d_positivity_public]])</f>
        <v>0.25</v>
      </c>
      <c r="W5284">
        <v>3</v>
      </c>
    </row>
    <row r="5285" spans="1:23" x14ac:dyDescent="0.25">
      <c r="A5285" s="10">
        <v>44516</v>
      </c>
      <c r="B5285">
        <v>2233</v>
      </c>
      <c r="C5285" t="s">
        <v>143</v>
      </c>
      <c r="D5285">
        <v>9</v>
      </c>
      <c r="E5285">
        <v>18</v>
      </c>
      <c r="F5285">
        <v>-9</v>
      </c>
      <c r="G5285">
        <v>5</v>
      </c>
      <c r="H5285">
        <v>88</v>
      </c>
      <c r="J5285">
        <v>86</v>
      </c>
      <c r="K5285">
        <v>88</v>
      </c>
      <c r="L5285">
        <v>86</v>
      </c>
      <c r="M5285">
        <v>91</v>
      </c>
      <c r="N5285">
        <v>84</v>
      </c>
      <c r="O5285">
        <v>80</v>
      </c>
      <c r="P5285">
        <v>85</v>
      </c>
      <c r="Q5285">
        <v>81</v>
      </c>
      <c r="R5285">
        <v>89</v>
      </c>
      <c r="S5285">
        <v>20</v>
      </c>
      <c r="T5285" s="34">
        <f>_xlfn.XLOOKUP(B5285,Demog!$A$2:$A$219,Demog!$P$2:$P$219,,,2)</f>
        <v>51442</v>
      </c>
      <c r="U5285" s="34">
        <f t="shared" si="82"/>
        <v>32</v>
      </c>
      <c r="V5285" s="13">
        <f>IF(OR(Table1[[#This Row],[7d_positivity_public]]=0,ISBLANK(Table1[[#This Row],[7d_positivity_public]])),"",(Table1[[#This Row],[7d_positivity_public]]-Table1[[#This Row],[7d_positivity_all]])/Table1[[#This Row],[7d_positivity_public]])</f>
        <v>0.2</v>
      </c>
      <c r="W5285">
        <v>4</v>
      </c>
    </row>
    <row r="5286" spans="1:23" x14ac:dyDescent="0.25">
      <c r="A5286" s="10">
        <v>44516</v>
      </c>
      <c r="B5286">
        <v>2241</v>
      </c>
      <c r="C5286" t="s">
        <v>144</v>
      </c>
      <c r="D5286">
        <v>7</v>
      </c>
      <c r="E5286">
        <v>4</v>
      </c>
      <c r="F5286">
        <v>3</v>
      </c>
      <c r="G5286">
        <v>3</v>
      </c>
      <c r="H5286">
        <v>91</v>
      </c>
      <c r="J5286">
        <v>91</v>
      </c>
      <c r="K5286">
        <v>91</v>
      </c>
      <c r="L5286">
        <v>92</v>
      </c>
      <c r="M5286">
        <v>90</v>
      </c>
      <c r="N5286">
        <v>89</v>
      </c>
      <c r="O5286">
        <v>88</v>
      </c>
      <c r="P5286">
        <v>89</v>
      </c>
      <c r="Q5286">
        <v>89</v>
      </c>
      <c r="R5286">
        <v>88</v>
      </c>
      <c r="S5286">
        <v>16</v>
      </c>
      <c r="T5286" s="34">
        <f>_xlfn.XLOOKUP(B5286,Demog!$A$2:$A$219,Demog!$P$2:$P$219,,,2)</f>
        <v>40842</v>
      </c>
      <c r="U5286" s="34">
        <f t="shared" si="82"/>
        <v>20</v>
      </c>
      <c r="V5286" s="13">
        <f>IF(OR(Table1[[#This Row],[7d_positivity_public]]=0,ISBLANK(Table1[[#This Row],[7d_positivity_public]])),"",(Table1[[#This Row],[7d_positivity_public]]-Table1[[#This Row],[7d_positivity_all]])/Table1[[#This Row],[7d_positivity_public]])</f>
        <v>0.33333333333333331</v>
      </c>
      <c r="W5286">
        <v>2</v>
      </c>
    </row>
    <row r="5287" spans="1:23" x14ac:dyDescent="0.25">
      <c r="A5287" s="10">
        <v>44516</v>
      </c>
      <c r="B5287">
        <v>2242</v>
      </c>
      <c r="C5287" t="s">
        <v>145</v>
      </c>
      <c r="D5287">
        <v>7</v>
      </c>
      <c r="E5287">
        <v>6</v>
      </c>
      <c r="F5287">
        <v>1</v>
      </c>
      <c r="G5287">
        <v>4</v>
      </c>
      <c r="H5287">
        <v>93</v>
      </c>
      <c r="J5287">
        <v>90</v>
      </c>
      <c r="K5287">
        <v>93</v>
      </c>
      <c r="L5287">
        <v>95</v>
      </c>
      <c r="M5287">
        <v>92</v>
      </c>
      <c r="N5287">
        <v>90</v>
      </c>
      <c r="O5287">
        <v>85</v>
      </c>
      <c r="P5287">
        <v>90</v>
      </c>
      <c r="Q5287">
        <v>91</v>
      </c>
      <c r="R5287">
        <v>90</v>
      </c>
      <c r="S5287">
        <v>25</v>
      </c>
      <c r="T5287" s="34">
        <f>_xlfn.XLOOKUP(B5287,Demog!$A$2:$A$219,Demog!$P$2:$P$219,,,2)</f>
        <v>70406</v>
      </c>
      <c r="U5287" s="34">
        <f t="shared" si="82"/>
        <v>34</v>
      </c>
      <c r="V5287" s="13">
        <f>IF(OR(Table1[[#This Row],[7d_positivity_public]]=0,ISBLANK(Table1[[#This Row],[7d_positivity_public]])),"",(Table1[[#This Row],[7d_positivity_public]]-Table1[[#This Row],[7d_positivity_all]])/Table1[[#This Row],[7d_positivity_public]])</f>
        <v>0.25</v>
      </c>
      <c r="W5287">
        <v>3</v>
      </c>
    </row>
    <row r="5288" spans="1:23" x14ac:dyDescent="0.25">
      <c r="A5288" s="10">
        <v>44516</v>
      </c>
      <c r="B5288">
        <v>2243</v>
      </c>
      <c r="C5288" t="s">
        <v>146</v>
      </c>
      <c r="D5288">
        <v>8</v>
      </c>
      <c r="E5288">
        <v>5</v>
      </c>
      <c r="F5288">
        <v>3</v>
      </c>
      <c r="G5288">
        <v>5</v>
      </c>
      <c r="H5288">
        <v>91</v>
      </c>
      <c r="J5288">
        <v>89</v>
      </c>
      <c r="K5288">
        <v>91</v>
      </c>
      <c r="L5288">
        <v>91</v>
      </c>
      <c r="M5288">
        <v>91</v>
      </c>
      <c r="N5288">
        <v>88</v>
      </c>
      <c r="O5288">
        <v>85</v>
      </c>
      <c r="P5288">
        <v>88</v>
      </c>
      <c r="Q5288">
        <v>87</v>
      </c>
      <c r="R5288">
        <v>89</v>
      </c>
      <c r="S5288">
        <v>23</v>
      </c>
      <c r="T5288" s="34">
        <f>_xlfn.XLOOKUP(B5288,Demog!$A$2:$A$219,Demog!$P$2:$P$219,,,2)</f>
        <v>28129</v>
      </c>
      <c r="U5288" s="34">
        <f t="shared" si="82"/>
        <v>16</v>
      </c>
      <c r="V5288" s="13">
        <f>IF(OR(Table1[[#This Row],[7d_positivity_public]]=0,ISBLANK(Table1[[#This Row],[7d_positivity_public]])),"",(Table1[[#This Row],[7d_positivity_public]]-Table1[[#This Row],[7d_positivity_all]])/Table1[[#This Row],[7d_positivity_public]])</f>
        <v>0.4</v>
      </c>
      <c r="W5288">
        <v>3</v>
      </c>
    </row>
    <row r="5289" spans="1:23" x14ac:dyDescent="0.25">
      <c r="A5289" s="10">
        <v>44516</v>
      </c>
      <c r="B5289">
        <v>2244</v>
      </c>
      <c r="C5289" t="s">
        <v>147</v>
      </c>
      <c r="D5289">
        <v>4</v>
      </c>
      <c r="E5289">
        <v>5</v>
      </c>
      <c r="F5289">
        <v>-1</v>
      </c>
      <c r="G5289">
        <v>2</v>
      </c>
      <c r="H5289">
        <v>91</v>
      </c>
      <c r="J5289">
        <v>89</v>
      </c>
      <c r="K5289">
        <v>91</v>
      </c>
      <c r="L5289">
        <v>90</v>
      </c>
      <c r="M5289">
        <v>92</v>
      </c>
      <c r="N5289">
        <v>88</v>
      </c>
      <c r="O5289">
        <v>84</v>
      </c>
      <c r="P5289">
        <v>88</v>
      </c>
      <c r="Q5289">
        <v>86</v>
      </c>
      <c r="R5289">
        <v>90</v>
      </c>
      <c r="S5289">
        <v>23</v>
      </c>
      <c r="T5289" s="34">
        <f>_xlfn.XLOOKUP(B5289,Demog!$A$2:$A$219,Demog!$P$2:$P$219,,,2)</f>
        <v>58612</v>
      </c>
      <c r="U5289" s="34">
        <f t="shared" si="82"/>
        <v>16</v>
      </c>
      <c r="V5289" s="13">
        <f>IF(OR(Table1[[#This Row],[7d_positivity_public]]=0,ISBLANK(Table1[[#This Row],[7d_positivity_public]])),"",(Table1[[#This Row],[7d_positivity_public]]-Table1[[#This Row],[7d_positivity_all]])/Table1[[#This Row],[7d_positivity_public]])</f>
        <v>0.5</v>
      </c>
      <c r="W5289">
        <v>1</v>
      </c>
    </row>
    <row r="5290" spans="1:23" x14ac:dyDescent="0.25">
      <c r="A5290" s="10">
        <v>44516</v>
      </c>
      <c r="B5290">
        <v>2245</v>
      </c>
      <c r="C5290" t="s">
        <v>148</v>
      </c>
      <c r="D5290">
        <v>1</v>
      </c>
      <c r="E5290">
        <v>4</v>
      </c>
      <c r="F5290">
        <v>-3</v>
      </c>
      <c r="G5290">
        <v>0</v>
      </c>
      <c r="H5290">
        <v>92</v>
      </c>
      <c r="J5290">
        <v>91</v>
      </c>
      <c r="K5290">
        <v>92</v>
      </c>
      <c r="L5290">
        <v>92</v>
      </c>
      <c r="M5290">
        <v>92</v>
      </c>
      <c r="N5290">
        <v>90</v>
      </c>
      <c r="O5290">
        <v>88</v>
      </c>
      <c r="P5290">
        <v>90</v>
      </c>
      <c r="Q5290">
        <v>89</v>
      </c>
      <c r="R5290">
        <v>90</v>
      </c>
      <c r="S5290">
        <v>25</v>
      </c>
      <c r="T5290" s="34">
        <f>_xlfn.XLOOKUP(B5290,Demog!$A$2:$A$219,Demog!$P$2:$P$219,,,2)</f>
        <v>36404</v>
      </c>
      <c r="U5290" s="34">
        <f t="shared" si="82"/>
        <v>3</v>
      </c>
      <c r="V5290" s="13" t="str">
        <f>IF(OR(Table1[[#This Row],[7d_positivity_public]]=0,ISBLANK(Table1[[#This Row],[7d_positivity_public]])),"",(Table1[[#This Row],[7d_positivity_public]]-Table1[[#This Row],[7d_positivity_all]])/Table1[[#This Row],[7d_positivity_public]])</f>
        <v/>
      </c>
      <c r="W5290">
        <v>0</v>
      </c>
    </row>
    <row r="5291" spans="1:23" x14ac:dyDescent="0.25">
      <c r="A5291" s="10">
        <v>44516</v>
      </c>
      <c r="B5291">
        <v>2311</v>
      </c>
      <c r="C5291" t="s">
        <v>149</v>
      </c>
      <c r="D5291">
        <v>7</v>
      </c>
      <c r="E5291">
        <v>12</v>
      </c>
      <c r="F5291">
        <v>-5</v>
      </c>
      <c r="G5291">
        <v>4</v>
      </c>
      <c r="H5291">
        <v>87</v>
      </c>
      <c r="J5291">
        <v>79</v>
      </c>
      <c r="K5291">
        <v>87</v>
      </c>
      <c r="L5291">
        <v>85</v>
      </c>
      <c r="M5291">
        <v>90</v>
      </c>
      <c r="N5291">
        <v>83</v>
      </c>
      <c r="O5291">
        <v>71</v>
      </c>
      <c r="P5291">
        <v>83</v>
      </c>
      <c r="Q5291">
        <v>80</v>
      </c>
      <c r="R5291">
        <v>88</v>
      </c>
      <c r="S5291">
        <v>21</v>
      </c>
      <c r="T5291" s="34">
        <f>_xlfn.XLOOKUP(B5291,Demog!$A$2:$A$219,Demog!$P$2:$P$219,,,2)</f>
        <v>25888</v>
      </c>
      <c r="U5291" s="34">
        <f t="shared" si="82"/>
        <v>13</v>
      </c>
      <c r="V5291" s="13">
        <f>IF(OR(Table1[[#This Row],[7d_positivity_public]]=0,ISBLANK(Table1[[#This Row],[7d_positivity_public]])),"",(Table1[[#This Row],[7d_positivity_public]]-Table1[[#This Row],[7d_positivity_all]])/Table1[[#This Row],[7d_positivity_public]])</f>
        <v>0.25</v>
      </c>
      <c r="W5291">
        <v>3</v>
      </c>
    </row>
    <row r="5292" spans="1:23" x14ac:dyDescent="0.25">
      <c r="A5292" s="10">
        <v>44516</v>
      </c>
      <c r="B5292">
        <v>2312</v>
      </c>
      <c r="C5292" t="s">
        <v>150</v>
      </c>
      <c r="D5292">
        <v>9</v>
      </c>
      <c r="E5292">
        <v>10</v>
      </c>
      <c r="F5292">
        <v>-1</v>
      </c>
      <c r="G5292">
        <v>5</v>
      </c>
      <c r="H5292">
        <v>92</v>
      </c>
      <c r="J5292">
        <v>91</v>
      </c>
      <c r="K5292">
        <v>92</v>
      </c>
      <c r="L5292">
        <v>91</v>
      </c>
      <c r="M5292">
        <v>94</v>
      </c>
      <c r="N5292">
        <v>90</v>
      </c>
      <c r="O5292">
        <v>87</v>
      </c>
      <c r="P5292">
        <v>90</v>
      </c>
      <c r="Q5292">
        <v>88</v>
      </c>
      <c r="R5292">
        <v>92</v>
      </c>
      <c r="S5292">
        <v>27</v>
      </c>
      <c r="T5292" s="34">
        <f>_xlfn.XLOOKUP(B5292,Demog!$A$2:$A$219,Demog!$P$2:$P$219,,,2)</f>
        <v>29587</v>
      </c>
      <c r="U5292" s="34">
        <f t="shared" si="82"/>
        <v>19</v>
      </c>
      <c r="V5292" s="13">
        <f>IF(OR(Table1[[#This Row],[7d_positivity_public]]=0,ISBLANK(Table1[[#This Row],[7d_positivity_public]])),"",(Table1[[#This Row],[7d_positivity_public]]-Table1[[#This Row],[7d_positivity_all]])/Table1[[#This Row],[7d_positivity_public]])</f>
        <v>0.4</v>
      </c>
      <c r="W5292">
        <v>3</v>
      </c>
    </row>
    <row r="5293" spans="1:23" x14ac:dyDescent="0.25">
      <c r="A5293" s="10">
        <v>44516</v>
      </c>
      <c r="B5293">
        <v>2313</v>
      </c>
      <c r="C5293" t="s">
        <v>151</v>
      </c>
      <c r="D5293">
        <v>13</v>
      </c>
      <c r="E5293">
        <v>13</v>
      </c>
      <c r="F5293">
        <v>0</v>
      </c>
      <c r="G5293">
        <v>5</v>
      </c>
      <c r="H5293">
        <v>92</v>
      </c>
      <c r="J5293">
        <v>89</v>
      </c>
      <c r="K5293">
        <v>92</v>
      </c>
      <c r="L5293">
        <v>92</v>
      </c>
      <c r="M5293">
        <v>93</v>
      </c>
      <c r="N5293">
        <v>89</v>
      </c>
      <c r="O5293">
        <v>86</v>
      </c>
      <c r="P5293">
        <v>89</v>
      </c>
      <c r="Q5293">
        <v>88</v>
      </c>
      <c r="R5293">
        <v>91</v>
      </c>
      <c r="S5293">
        <v>23</v>
      </c>
      <c r="T5293" s="34">
        <f>_xlfn.XLOOKUP(B5293,Demog!$A$2:$A$219,Demog!$P$2:$P$219,,,2)</f>
        <v>31567</v>
      </c>
      <c r="U5293" s="34">
        <f t="shared" si="82"/>
        <v>29</v>
      </c>
      <c r="V5293" s="13">
        <f>IF(OR(Table1[[#This Row],[7d_positivity_public]]=0,ISBLANK(Table1[[#This Row],[7d_positivity_public]])),"",(Table1[[#This Row],[7d_positivity_public]]-Table1[[#This Row],[7d_positivity_all]])/Table1[[#This Row],[7d_positivity_public]])</f>
        <v>0.2</v>
      </c>
      <c r="W5293">
        <v>4</v>
      </c>
    </row>
    <row r="5294" spans="1:23" x14ac:dyDescent="0.25">
      <c r="A5294" s="10">
        <v>44516</v>
      </c>
      <c r="B5294">
        <v>2314</v>
      </c>
      <c r="C5294" t="s">
        <v>152</v>
      </c>
      <c r="D5294">
        <v>13</v>
      </c>
      <c r="E5294">
        <v>13</v>
      </c>
      <c r="F5294">
        <v>0</v>
      </c>
      <c r="G5294">
        <v>10</v>
      </c>
      <c r="H5294">
        <v>89</v>
      </c>
      <c r="J5294">
        <v>91</v>
      </c>
      <c r="K5294">
        <v>88</v>
      </c>
      <c r="L5294">
        <v>85</v>
      </c>
      <c r="M5294">
        <v>91</v>
      </c>
      <c r="N5294">
        <v>85</v>
      </c>
      <c r="O5294">
        <v>84</v>
      </c>
      <c r="P5294">
        <v>85</v>
      </c>
      <c r="Q5294">
        <v>80</v>
      </c>
      <c r="R5294">
        <v>89</v>
      </c>
      <c r="S5294">
        <v>23</v>
      </c>
      <c r="T5294" s="34">
        <f>_xlfn.XLOOKUP(B5294,Demog!$A$2:$A$219,Demog!$P$2:$P$219,,,2)</f>
        <v>22090</v>
      </c>
      <c r="U5294" s="34">
        <f t="shared" si="82"/>
        <v>20</v>
      </c>
      <c r="V5294" s="13">
        <f>IF(OR(Table1[[#This Row],[7d_positivity_public]]=0,ISBLANK(Table1[[#This Row],[7d_positivity_public]])),"",(Table1[[#This Row],[7d_positivity_public]]-Table1[[#This Row],[7d_positivity_all]])/Table1[[#This Row],[7d_positivity_public]])</f>
        <v>0.3</v>
      </c>
      <c r="W5294">
        <v>7</v>
      </c>
    </row>
    <row r="5295" spans="1:23" x14ac:dyDescent="0.25">
      <c r="A5295" s="10">
        <v>44516</v>
      </c>
      <c r="B5295">
        <v>2315</v>
      </c>
      <c r="C5295" t="s">
        <v>153</v>
      </c>
      <c r="D5295">
        <v>24</v>
      </c>
      <c r="E5295">
        <v>12</v>
      </c>
      <c r="F5295">
        <v>12</v>
      </c>
      <c r="G5295">
        <v>9</v>
      </c>
      <c r="H5295">
        <v>85</v>
      </c>
      <c r="J5295">
        <v>78</v>
      </c>
      <c r="K5295">
        <v>86</v>
      </c>
      <c r="L5295">
        <v>82</v>
      </c>
      <c r="M5295">
        <v>90</v>
      </c>
      <c r="N5295">
        <v>81</v>
      </c>
      <c r="O5295">
        <v>70</v>
      </c>
      <c r="P5295">
        <v>82</v>
      </c>
      <c r="Q5295">
        <v>76</v>
      </c>
      <c r="R5295">
        <v>87</v>
      </c>
      <c r="S5295">
        <v>17</v>
      </c>
      <c r="T5295" s="34">
        <f>_xlfn.XLOOKUP(B5295,Demog!$A$2:$A$219,Demog!$P$2:$P$219,,,2)</f>
        <v>13204</v>
      </c>
      <c r="U5295" s="34">
        <f t="shared" si="82"/>
        <v>22</v>
      </c>
      <c r="V5295" s="13">
        <f>IF(OR(Table1[[#This Row],[7d_positivity_public]]=0,ISBLANK(Table1[[#This Row],[7d_positivity_public]])),"",(Table1[[#This Row],[7d_positivity_public]]-Table1[[#This Row],[7d_positivity_all]])/Table1[[#This Row],[7d_positivity_public]])</f>
        <v>0.1111111111111111</v>
      </c>
      <c r="W5295">
        <v>8</v>
      </c>
    </row>
    <row r="5296" spans="1:23" x14ac:dyDescent="0.25">
      <c r="A5296" s="10">
        <v>44516</v>
      </c>
      <c r="B5296">
        <v>2316</v>
      </c>
      <c r="C5296" t="s">
        <v>154</v>
      </c>
      <c r="D5296">
        <v>22</v>
      </c>
      <c r="E5296">
        <v>21</v>
      </c>
      <c r="F5296">
        <v>1</v>
      </c>
      <c r="G5296">
        <v>10</v>
      </c>
      <c r="H5296">
        <v>85</v>
      </c>
      <c r="J5296">
        <v>78</v>
      </c>
      <c r="K5296">
        <v>86</v>
      </c>
      <c r="L5296">
        <v>84</v>
      </c>
      <c r="M5296">
        <v>88</v>
      </c>
      <c r="N5296">
        <v>82</v>
      </c>
      <c r="O5296">
        <v>73</v>
      </c>
      <c r="P5296">
        <v>82</v>
      </c>
      <c r="Q5296">
        <v>78</v>
      </c>
      <c r="R5296">
        <v>86</v>
      </c>
      <c r="S5296">
        <v>19</v>
      </c>
      <c r="T5296" s="34">
        <f>_xlfn.XLOOKUP(B5296,Demog!$A$2:$A$219,Demog!$P$2:$P$219,,,2)</f>
        <v>12653</v>
      </c>
      <c r="U5296" s="34">
        <f t="shared" si="82"/>
        <v>19</v>
      </c>
      <c r="V5296" s="13">
        <f>IF(OR(Table1[[#This Row],[7d_positivity_public]]=0,ISBLANK(Table1[[#This Row],[7d_positivity_public]])),"",(Table1[[#This Row],[7d_positivity_public]]-Table1[[#This Row],[7d_positivity_all]])/Table1[[#This Row],[7d_positivity_public]])</f>
        <v>0.3</v>
      </c>
      <c r="W5296">
        <v>7</v>
      </c>
    </row>
    <row r="5297" spans="1:23" x14ac:dyDescent="0.25">
      <c r="A5297" s="10">
        <v>44516</v>
      </c>
      <c r="B5297">
        <v>2317</v>
      </c>
      <c r="C5297" t="s">
        <v>155</v>
      </c>
      <c r="D5297">
        <v>11</v>
      </c>
      <c r="E5297">
        <v>7</v>
      </c>
      <c r="F5297">
        <v>4</v>
      </c>
      <c r="G5297">
        <v>5</v>
      </c>
      <c r="H5297">
        <v>84</v>
      </c>
      <c r="J5297">
        <v>69</v>
      </c>
      <c r="K5297">
        <v>85</v>
      </c>
      <c r="L5297">
        <v>81</v>
      </c>
      <c r="M5297">
        <v>88</v>
      </c>
      <c r="N5297">
        <v>81</v>
      </c>
      <c r="O5297">
        <v>64</v>
      </c>
      <c r="P5297">
        <v>82</v>
      </c>
      <c r="Q5297">
        <v>76</v>
      </c>
      <c r="R5297">
        <v>86</v>
      </c>
      <c r="S5297">
        <v>18</v>
      </c>
      <c r="T5297" s="34">
        <f>_xlfn.XLOOKUP(B5297,Demog!$A$2:$A$219,Demog!$P$2:$P$219,,,2)</f>
        <v>8789</v>
      </c>
      <c r="U5297" s="34">
        <f t="shared" si="82"/>
        <v>7</v>
      </c>
      <c r="V5297" s="13">
        <f>IF(OR(Table1[[#This Row],[7d_positivity_public]]=0,ISBLANK(Table1[[#This Row],[7d_positivity_public]])),"",(Table1[[#This Row],[7d_positivity_public]]-Table1[[#This Row],[7d_positivity_all]])/Table1[[#This Row],[7d_positivity_public]])</f>
        <v>0.4</v>
      </c>
      <c r="W5297">
        <v>3</v>
      </c>
    </row>
    <row r="5298" spans="1:23" x14ac:dyDescent="0.25">
      <c r="A5298" s="10">
        <v>44516</v>
      </c>
      <c r="B5298">
        <v>2321</v>
      </c>
      <c r="C5298" t="s">
        <v>156</v>
      </c>
      <c r="D5298">
        <v>3</v>
      </c>
      <c r="E5298">
        <v>4</v>
      </c>
      <c r="F5298">
        <v>-1</v>
      </c>
      <c r="G5298">
        <v>3</v>
      </c>
      <c r="H5298">
        <v>95</v>
      </c>
      <c r="J5298">
        <v>93</v>
      </c>
      <c r="K5298">
        <v>95</v>
      </c>
      <c r="L5298">
        <v>97</v>
      </c>
      <c r="M5298">
        <v>94</v>
      </c>
      <c r="N5298">
        <v>92</v>
      </c>
      <c r="O5298">
        <v>88</v>
      </c>
      <c r="P5298">
        <v>92</v>
      </c>
      <c r="Q5298">
        <v>92</v>
      </c>
      <c r="R5298">
        <v>92</v>
      </c>
      <c r="S5298">
        <v>15</v>
      </c>
      <c r="T5298" s="34">
        <f>_xlfn.XLOOKUP(B5298,Demog!$A$2:$A$219,Demog!$P$2:$P$219,,,2)</f>
        <v>56017</v>
      </c>
      <c r="U5298" s="34">
        <f t="shared" si="82"/>
        <v>12</v>
      </c>
      <c r="V5298" s="13">
        <f>IF(OR(Table1[[#This Row],[7d_positivity_public]]=0,ISBLANK(Table1[[#This Row],[7d_positivity_public]])),"",(Table1[[#This Row],[7d_positivity_public]]-Table1[[#This Row],[7d_positivity_all]])/Table1[[#This Row],[7d_positivity_public]])</f>
        <v>0.33333333333333331</v>
      </c>
      <c r="W5298">
        <v>2</v>
      </c>
    </row>
    <row r="5299" spans="1:23" x14ac:dyDescent="0.25">
      <c r="A5299" s="10">
        <v>44516</v>
      </c>
      <c r="B5299">
        <v>2322</v>
      </c>
      <c r="C5299" t="s">
        <v>157</v>
      </c>
      <c r="D5299">
        <v>2</v>
      </c>
      <c r="E5299">
        <v>3</v>
      </c>
      <c r="F5299">
        <v>-1</v>
      </c>
      <c r="G5299">
        <v>1</v>
      </c>
      <c r="H5299">
        <v>96</v>
      </c>
      <c r="J5299">
        <v>98</v>
      </c>
      <c r="K5299">
        <v>95</v>
      </c>
      <c r="L5299">
        <v>96</v>
      </c>
      <c r="M5299">
        <v>95</v>
      </c>
      <c r="N5299">
        <v>93</v>
      </c>
      <c r="O5299">
        <v>94</v>
      </c>
      <c r="P5299">
        <v>93</v>
      </c>
      <c r="Q5299">
        <v>92</v>
      </c>
      <c r="R5299">
        <v>94</v>
      </c>
      <c r="S5299">
        <v>26</v>
      </c>
      <c r="T5299" s="34">
        <f>_xlfn.XLOOKUP(B5299,Demog!$A$2:$A$219,Demog!$P$2:$P$219,,,2)</f>
        <v>24822</v>
      </c>
      <c r="U5299" s="34">
        <f t="shared" si="82"/>
        <v>3</v>
      </c>
      <c r="V5299" s="13">
        <f>IF(OR(Table1[[#This Row],[7d_positivity_public]]=0,ISBLANK(Table1[[#This Row],[7d_positivity_public]])),"",(Table1[[#This Row],[7d_positivity_public]]-Table1[[#This Row],[7d_positivity_all]])/Table1[[#This Row],[7d_positivity_public]])</f>
        <v>1</v>
      </c>
      <c r="W5299">
        <v>0</v>
      </c>
    </row>
    <row r="5300" spans="1:23" x14ac:dyDescent="0.25">
      <c r="A5300" s="10">
        <v>44516</v>
      </c>
      <c r="B5300">
        <v>2323</v>
      </c>
      <c r="C5300" t="s">
        <v>158</v>
      </c>
      <c r="D5300">
        <v>2</v>
      </c>
      <c r="E5300">
        <v>1</v>
      </c>
      <c r="F5300">
        <v>1</v>
      </c>
      <c r="G5300">
        <v>1</v>
      </c>
      <c r="H5300">
        <v>94</v>
      </c>
      <c r="J5300">
        <v>93</v>
      </c>
      <c r="K5300">
        <v>94</v>
      </c>
      <c r="L5300">
        <v>92</v>
      </c>
      <c r="M5300">
        <v>95</v>
      </c>
      <c r="N5300">
        <v>91</v>
      </c>
      <c r="O5300">
        <v>89</v>
      </c>
      <c r="P5300">
        <v>91</v>
      </c>
      <c r="Q5300">
        <v>88</v>
      </c>
      <c r="R5300">
        <v>93</v>
      </c>
      <c r="S5300">
        <v>27</v>
      </c>
      <c r="T5300" s="34">
        <f>_xlfn.XLOOKUP(B5300,Demog!$A$2:$A$219,Demog!$P$2:$P$219,,,2)</f>
        <v>22225</v>
      </c>
      <c r="U5300" s="34">
        <f t="shared" si="82"/>
        <v>3</v>
      </c>
      <c r="V5300" s="13">
        <f>IF(OR(Table1[[#This Row],[7d_positivity_public]]=0,ISBLANK(Table1[[#This Row],[7d_positivity_public]])),"",(Table1[[#This Row],[7d_positivity_public]]-Table1[[#This Row],[7d_positivity_all]])/Table1[[#This Row],[7d_positivity_public]])</f>
        <v>0</v>
      </c>
      <c r="W5300">
        <v>1</v>
      </c>
    </row>
    <row r="5301" spans="1:23" x14ac:dyDescent="0.25">
      <c r="A5301" s="10">
        <v>44516</v>
      </c>
      <c r="B5301">
        <v>2331</v>
      </c>
      <c r="C5301" t="s">
        <v>159</v>
      </c>
      <c r="D5301">
        <v>5</v>
      </c>
      <c r="E5301">
        <v>9</v>
      </c>
      <c r="F5301">
        <v>-4</v>
      </c>
      <c r="G5301">
        <v>4</v>
      </c>
      <c r="H5301">
        <v>97</v>
      </c>
      <c r="J5301">
        <v>90</v>
      </c>
      <c r="K5301">
        <v>98</v>
      </c>
      <c r="L5301">
        <v>100</v>
      </c>
      <c r="M5301">
        <v>94</v>
      </c>
      <c r="N5301">
        <v>92</v>
      </c>
      <c r="O5301">
        <v>81</v>
      </c>
      <c r="P5301">
        <v>92</v>
      </c>
      <c r="Q5301">
        <v>93</v>
      </c>
      <c r="R5301">
        <v>91</v>
      </c>
      <c r="S5301">
        <v>14</v>
      </c>
      <c r="T5301" s="34">
        <f>_xlfn.XLOOKUP(B5301,Demog!$A$2:$A$219,Demog!$P$2:$P$219,,,2)</f>
        <v>53402</v>
      </c>
      <c r="U5301" s="34">
        <f t="shared" si="82"/>
        <v>19</v>
      </c>
      <c r="V5301" s="13">
        <f>IF(OR(Table1[[#This Row],[7d_positivity_public]]=0,ISBLANK(Table1[[#This Row],[7d_positivity_public]])),"",(Table1[[#This Row],[7d_positivity_public]]-Table1[[#This Row],[7d_positivity_all]])/Table1[[#This Row],[7d_positivity_public]])</f>
        <v>0.25</v>
      </c>
      <c r="W5301">
        <v>3</v>
      </c>
    </row>
    <row r="5302" spans="1:23" x14ac:dyDescent="0.25">
      <c r="A5302" s="10">
        <v>44516</v>
      </c>
      <c r="B5302">
        <v>2332</v>
      </c>
      <c r="C5302" t="s">
        <v>160</v>
      </c>
      <c r="D5302">
        <v>5</v>
      </c>
      <c r="E5302">
        <v>8</v>
      </c>
      <c r="F5302">
        <v>-3</v>
      </c>
      <c r="G5302">
        <v>4</v>
      </c>
      <c r="H5302">
        <v>94</v>
      </c>
      <c r="J5302">
        <v>83</v>
      </c>
      <c r="K5302">
        <v>95</v>
      </c>
      <c r="L5302">
        <v>97</v>
      </c>
      <c r="M5302">
        <v>90</v>
      </c>
      <c r="N5302">
        <v>88</v>
      </c>
      <c r="O5302">
        <v>75</v>
      </c>
      <c r="P5302">
        <v>89</v>
      </c>
      <c r="Q5302">
        <v>91</v>
      </c>
      <c r="R5302">
        <v>86</v>
      </c>
      <c r="S5302">
        <v>18</v>
      </c>
      <c r="T5302" s="34">
        <f>_xlfn.XLOOKUP(B5302,Demog!$A$2:$A$219,Demog!$P$2:$P$219,,,2)</f>
        <v>51161</v>
      </c>
      <c r="U5302" s="34">
        <f t="shared" si="82"/>
        <v>18</v>
      </c>
      <c r="V5302" s="13">
        <f>IF(OR(Table1[[#This Row],[7d_positivity_public]]=0,ISBLANK(Table1[[#This Row],[7d_positivity_public]])),"",(Table1[[#This Row],[7d_positivity_public]]-Table1[[#This Row],[7d_positivity_all]])/Table1[[#This Row],[7d_positivity_public]])</f>
        <v>0.5</v>
      </c>
      <c r="W5302">
        <v>2</v>
      </c>
    </row>
    <row r="5303" spans="1:23" x14ac:dyDescent="0.25">
      <c r="A5303" s="10">
        <v>44516</v>
      </c>
      <c r="B5303">
        <v>2333</v>
      </c>
      <c r="C5303" t="s">
        <v>161</v>
      </c>
      <c r="D5303">
        <v>4</v>
      </c>
      <c r="E5303">
        <v>8</v>
      </c>
      <c r="F5303">
        <v>-4</v>
      </c>
      <c r="G5303">
        <v>3</v>
      </c>
      <c r="H5303">
        <v>92</v>
      </c>
      <c r="J5303">
        <v>89</v>
      </c>
      <c r="K5303">
        <v>92</v>
      </c>
      <c r="L5303">
        <v>92</v>
      </c>
      <c r="M5303">
        <v>93</v>
      </c>
      <c r="N5303">
        <v>89</v>
      </c>
      <c r="O5303">
        <v>84</v>
      </c>
      <c r="P5303">
        <v>89</v>
      </c>
      <c r="Q5303">
        <v>87</v>
      </c>
      <c r="R5303">
        <v>91</v>
      </c>
      <c r="S5303">
        <v>26</v>
      </c>
      <c r="T5303" s="34">
        <f>_xlfn.XLOOKUP(B5303,Demog!$A$2:$A$219,Demog!$P$2:$P$219,,,2)</f>
        <v>69963</v>
      </c>
      <c r="U5303" s="34">
        <f t="shared" si="82"/>
        <v>20</v>
      </c>
      <c r="V5303" s="13">
        <f>IF(OR(Table1[[#This Row],[7d_positivity_public]]=0,ISBLANK(Table1[[#This Row],[7d_positivity_public]])),"",(Table1[[#This Row],[7d_positivity_public]]-Table1[[#This Row],[7d_positivity_all]])/Table1[[#This Row],[7d_positivity_public]])</f>
        <v>0.33333333333333331</v>
      </c>
      <c r="W5303">
        <v>2</v>
      </c>
    </row>
    <row r="5304" spans="1:23" x14ac:dyDescent="0.25">
      <c r="A5304" s="10">
        <v>44516</v>
      </c>
      <c r="B5304">
        <v>2334</v>
      </c>
      <c r="C5304" t="s">
        <v>162</v>
      </c>
      <c r="D5304">
        <v>3</v>
      </c>
      <c r="E5304">
        <v>4</v>
      </c>
      <c r="F5304">
        <v>-1</v>
      </c>
      <c r="G5304">
        <v>2</v>
      </c>
      <c r="H5304">
        <v>96</v>
      </c>
      <c r="J5304">
        <v>92</v>
      </c>
      <c r="K5304">
        <v>97</v>
      </c>
      <c r="L5304">
        <v>97</v>
      </c>
      <c r="M5304">
        <v>96</v>
      </c>
      <c r="N5304">
        <v>93</v>
      </c>
      <c r="O5304">
        <v>87</v>
      </c>
      <c r="P5304">
        <v>93</v>
      </c>
      <c r="Q5304">
        <v>93</v>
      </c>
      <c r="R5304">
        <v>94</v>
      </c>
      <c r="S5304">
        <v>19</v>
      </c>
      <c r="T5304" s="34">
        <f>_xlfn.XLOOKUP(B5304,Demog!$A$2:$A$219,Demog!$P$2:$P$219,,,2)</f>
        <v>45391</v>
      </c>
      <c r="U5304" s="34">
        <f t="shared" si="82"/>
        <v>10</v>
      </c>
      <c r="V5304" s="13">
        <f>IF(OR(Table1[[#This Row],[7d_positivity_public]]=0,ISBLANK(Table1[[#This Row],[7d_positivity_public]])),"",(Table1[[#This Row],[7d_positivity_public]]-Table1[[#This Row],[7d_positivity_all]])/Table1[[#This Row],[7d_positivity_public]])</f>
        <v>0.5</v>
      </c>
      <c r="W5304">
        <v>1</v>
      </c>
    </row>
    <row r="5305" spans="1:23" x14ac:dyDescent="0.25">
      <c r="A5305" s="10">
        <v>44516</v>
      </c>
      <c r="B5305">
        <v>2335</v>
      </c>
      <c r="C5305" t="s">
        <v>163</v>
      </c>
      <c r="D5305">
        <v>3</v>
      </c>
      <c r="E5305">
        <v>3</v>
      </c>
      <c r="F5305">
        <v>0</v>
      </c>
      <c r="G5305">
        <v>2</v>
      </c>
      <c r="H5305">
        <v>98</v>
      </c>
      <c r="J5305">
        <v>90</v>
      </c>
      <c r="K5305">
        <v>98</v>
      </c>
      <c r="L5305">
        <v>100</v>
      </c>
      <c r="M5305">
        <v>96</v>
      </c>
      <c r="N5305">
        <v>93</v>
      </c>
      <c r="O5305">
        <v>83</v>
      </c>
      <c r="P5305">
        <v>94</v>
      </c>
      <c r="Q5305">
        <v>94</v>
      </c>
      <c r="R5305">
        <v>93</v>
      </c>
      <c r="S5305">
        <v>16</v>
      </c>
      <c r="T5305" s="34">
        <f>_xlfn.XLOOKUP(B5305,Demog!$A$2:$A$219,Demog!$P$2:$P$219,,,2)</f>
        <v>62748</v>
      </c>
      <c r="U5305" s="34">
        <f t="shared" si="82"/>
        <v>13</v>
      </c>
      <c r="V5305" s="13">
        <f>IF(OR(Table1[[#This Row],[7d_positivity_public]]=0,ISBLANK(Table1[[#This Row],[7d_positivity_public]])),"",(Table1[[#This Row],[7d_positivity_public]]-Table1[[#This Row],[7d_positivity_all]])/Table1[[#This Row],[7d_positivity_public]])</f>
        <v>0.5</v>
      </c>
      <c r="W5305">
        <v>1</v>
      </c>
    </row>
    <row r="5306" spans="1:23" x14ac:dyDescent="0.25">
      <c r="A5306" s="10">
        <v>44516</v>
      </c>
      <c r="B5306">
        <v>2336</v>
      </c>
      <c r="C5306" t="s">
        <v>164</v>
      </c>
      <c r="D5306">
        <v>3</v>
      </c>
      <c r="E5306">
        <v>5</v>
      </c>
      <c r="F5306">
        <v>-2</v>
      </c>
      <c r="G5306">
        <v>2</v>
      </c>
      <c r="H5306">
        <v>95</v>
      </c>
      <c r="J5306">
        <v>90</v>
      </c>
      <c r="K5306">
        <v>95</v>
      </c>
      <c r="L5306">
        <v>96</v>
      </c>
      <c r="M5306">
        <v>94</v>
      </c>
      <c r="N5306">
        <v>91</v>
      </c>
      <c r="O5306">
        <v>85</v>
      </c>
      <c r="P5306">
        <v>91</v>
      </c>
      <c r="Q5306">
        <v>91</v>
      </c>
      <c r="R5306">
        <v>92</v>
      </c>
      <c r="S5306">
        <v>23</v>
      </c>
      <c r="T5306" s="34">
        <f>_xlfn.XLOOKUP(B5306,Demog!$A$2:$A$219,Demog!$P$2:$P$219,,,2)</f>
        <v>58701</v>
      </c>
      <c r="U5306" s="34">
        <f t="shared" si="82"/>
        <v>12</v>
      </c>
      <c r="V5306" s="13">
        <f>IF(OR(Table1[[#This Row],[7d_positivity_public]]=0,ISBLANK(Table1[[#This Row],[7d_positivity_public]])),"",(Table1[[#This Row],[7d_positivity_public]]-Table1[[#This Row],[7d_positivity_all]])/Table1[[#This Row],[7d_positivity_public]])</f>
        <v>0.5</v>
      </c>
      <c r="W5306">
        <v>1</v>
      </c>
    </row>
    <row r="5307" spans="1:23" x14ac:dyDescent="0.25">
      <c r="A5307" s="10">
        <v>44516</v>
      </c>
      <c r="B5307">
        <v>2337</v>
      </c>
      <c r="C5307" t="s">
        <v>165</v>
      </c>
      <c r="D5307">
        <v>4</v>
      </c>
      <c r="E5307">
        <v>6</v>
      </c>
      <c r="F5307">
        <v>-2</v>
      </c>
      <c r="G5307">
        <v>3</v>
      </c>
      <c r="H5307">
        <v>90</v>
      </c>
      <c r="J5307">
        <v>87</v>
      </c>
      <c r="K5307">
        <v>90</v>
      </c>
      <c r="L5307">
        <v>90</v>
      </c>
      <c r="M5307">
        <v>90</v>
      </c>
      <c r="N5307">
        <v>86</v>
      </c>
      <c r="O5307">
        <v>80</v>
      </c>
      <c r="P5307">
        <v>87</v>
      </c>
      <c r="Q5307">
        <v>86</v>
      </c>
      <c r="R5307">
        <v>88</v>
      </c>
      <c r="S5307">
        <v>18</v>
      </c>
      <c r="T5307" s="34">
        <f>_xlfn.XLOOKUP(B5307,Demog!$A$2:$A$219,Demog!$P$2:$P$219,,,2)</f>
        <v>60538</v>
      </c>
      <c r="U5307" s="34">
        <f t="shared" si="82"/>
        <v>17</v>
      </c>
      <c r="V5307" s="13">
        <f>IF(OR(Table1[[#This Row],[7d_positivity_public]]=0,ISBLANK(Table1[[#This Row],[7d_positivity_public]])),"",(Table1[[#This Row],[7d_positivity_public]]-Table1[[#This Row],[7d_positivity_all]])/Table1[[#This Row],[7d_positivity_public]])</f>
        <v>0.33333333333333331</v>
      </c>
      <c r="W5307">
        <v>2</v>
      </c>
    </row>
    <row r="5308" spans="1:23" x14ac:dyDescent="0.25">
      <c r="A5308" s="10">
        <v>44516</v>
      </c>
      <c r="B5308">
        <v>2338</v>
      </c>
      <c r="C5308" t="s">
        <v>166</v>
      </c>
      <c r="D5308">
        <v>2</v>
      </c>
      <c r="E5308">
        <v>5</v>
      </c>
      <c r="F5308">
        <v>-3</v>
      </c>
      <c r="G5308">
        <v>2</v>
      </c>
      <c r="H5308">
        <v>99</v>
      </c>
      <c r="J5308">
        <v>88</v>
      </c>
      <c r="K5308">
        <v>100</v>
      </c>
      <c r="L5308">
        <v>100</v>
      </c>
      <c r="M5308">
        <v>96</v>
      </c>
      <c r="N5308">
        <v>93</v>
      </c>
      <c r="O5308">
        <v>80</v>
      </c>
      <c r="P5308">
        <v>94</v>
      </c>
      <c r="Q5308">
        <v>95</v>
      </c>
      <c r="R5308">
        <v>93</v>
      </c>
      <c r="S5308">
        <v>12</v>
      </c>
      <c r="T5308" s="34">
        <f>_xlfn.XLOOKUP(B5308,Demog!$A$2:$A$219,Demog!$P$2:$P$219,,,2)</f>
        <v>41463</v>
      </c>
      <c r="U5308" s="34">
        <f t="shared" si="82"/>
        <v>6</v>
      </c>
      <c r="V5308" s="13">
        <f>IF(OR(Table1[[#This Row],[7d_positivity_public]]=0,ISBLANK(Table1[[#This Row],[7d_positivity_public]])),"",(Table1[[#This Row],[7d_positivity_public]]-Table1[[#This Row],[7d_positivity_all]])/Table1[[#This Row],[7d_positivity_public]])</f>
        <v>0.5</v>
      </c>
      <c r="W5308">
        <v>1</v>
      </c>
    </row>
    <row r="5309" spans="1:23" x14ac:dyDescent="0.25">
      <c r="A5309" s="10">
        <v>44516</v>
      </c>
      <c r="B5309">
        <v>2341</v>
      </c>
      <c r="C5309" t="s">
        <v>167</v>
      </c>
      <c r="D5309">
        <v>8</v>
      </c>
      <c r="E5309">
        <v>10</v>
      </c>
      <c r="F5309">
        <v>-2</v>
      </c>
      <c r="G5309">
        <v>4</v>
      </c>
      <c r="H5309">
        <v>91</v>
      </c>
      <c r="J5309">
        <v>90</v>
      </c>
      <c r="K5309">
        <v>91</v>
      </c>
      <c r="L5309">
        <v>90</v>
      </c>
      <c r="M5309">
        <v>92</v>
      </c>
      <c r="N5309">
        <v>88</v>
      </c>
      <c r="O5309">
        <v>86</v>
      </c>
      <c r="P5309">
        <v>89</v>
      </c>
      <c r="Q5309">
        <v>86</v>
      </c>
      <c r="R5309">
        <v>91</v>
      </c>
      <c r="S5309">
        <v>25</v>
      </c>
      <c r="T5309" s="34">
        <f>_xlfn.XLOOKUP(B5309,Demog!$A$2:$A$219,Demog!$P$2:$P$219,,,2)</f>
        <v>74816</v>
      </c>
      <c r="U5309" s="34">
        <f t="shared" si="82"/>
        <v>42</v>
      </c>
      <c r="V5309" s="13">
        <f>IF(OR(Table1[[#This Row],[7d_positivity_public]]=0,ISBLANK(Table1[[#This Row],[7d_positivity_public]])),"",(Table1[[#This Row],[7d_positivity_public]]-Table1[[#This Row],[7d_positivity_all]])/Table1[[#This Row],[7d_positivity_public]])</f>
        <v>0.25</v>
      </c>
      <c r="W5309">
        <v>3</v>
      </c>
    </row>
    <row r="5310" spans="1:23" x14ac:dyDescent="0.25">
      <c r="A5310" s="10">
        <v>44516</v>
      </c>
      <c r="B5310">
        <v>2342</v>
      </c>
      <c r="C5310" t="s">
        <v>168</v>
      </c>
      <c r="D5310">
        <v>8</v>
      </c>
      <c r="E5310">
        <v>8</v>
      </c>
      <c r="F5310">
        <v>0</v>
      </c>
      <c r="G5310">
        <v>4</v>
      </c>
      <c r="H5310">
        <v>89</v>
      </c>
      <c r="J5310">
        <v>83</v>
      </c>
      <c r="K5310">
        <v>89</v>
      </c>
      <c r="L5310">
        <v>85</v>
      </c>
      <c r="M5310">
        <v>91</v>
      </c>
      <c r="N5310">
        <v>85</v>
      </c>
      <c r="O5310">
        <v>78</v>
      </c>
      <c r="P5310">
        <v>86</v>
      </c>
      <c r="Q5310">
        <v>80</v>
      </c>
      <c r="R5310">
        <v>89</v>
      </c>
      <c r="S5310">
        <v>26</v>
      </c>
      <c r="T5310" s="34">
        <f>_xlfn.XLOOKUP(B5310,Demog!$A$2:$A$219,Demog!$P$2:$P$219,,,2)</f>
        <v>19952</v>
      </c>
      <c r="U5310" s="34">
        <f t="shared" si="82"/>
        <v>11</v>
      </c>
      <c r="V5310" s="13">
        <f>IF(OR(Table1[[#This Row],[7d_positivity_public]]=0,ISBLANK(Table1[[#This Row],[7d_positivity_public]])),"",(Table1[[#This Row],[7d_positivity_public]]-Table1[[#This Row],[7d_positivity_all]])/Table1[[#This Row],[7d_positivity_public]])</f>
        <v>0.25</v>
      </c>
      <c r="W5310">
        <v>3</v>
      </c>
    </row>
    <row r="5311" spans="1:23" x14ac:dyDescent="0.25">
      <c r="A5311" s="10">
        <v>44516</v>
      </c>
      <c r="B5311">
        <v>3111</v>
      </c>
      <c r="C5311" t="s">
        <v>169</v>
      </c>
      <c r="D5311">
        <v>1</v>
      </c>
      <c r="E5311">
        <v>2</v>
      </c>
      <c r="F5311">
        <v>-1</v>
      </c>
      <c r="G5311">
        <v>2</v>
      </c>
      <c r="H5311">
        <v>96</v>
      </c>
      <c r="J5311">
        <v>93</v>
      </c>
      <c r="K5311">
        <v>96</v>
      </c>
      <c r="L5311">
        <v>100</v>
      </c>
      <c r="M5311">
        <v>87</v>
      </c>
      <c r="N5311">
        <v>93</v>
      </c>
      <c r="O5311">
        <v>89</v>
      </c>
      <c r="P5311">
        <v>93</v>
      </c>
      <c r="Q5311">
        <v>100</v>
      </c>
      <c r="R5311">
        <v>85</v>
      </c>
      <c r="S5311">
        <v>10</v>
      </c>
      <c r="T5311" s="34">
        <f>_xlfn.XLOOKUP(B5311,Demog!$A$2:$A$219,Demog!$P$2:$P$219,,,2)</f>
        <v>54587</v>
      </c>
      <c r="U5311" s="34">
        <f t="shared" si="82"/>
        <v>4</v>
      </c>
      <c r="V5311" s="13">
        <f>IF(OR(Table1[[#This Row],[7d_positivity_public]]=0,ISBLANK(Table1[[#This Row],[7d_positivity_public]])),"",(Table1[[#This Row],[7d_positivity_public]]-Table1[[#This Row],[7d_positivity_all]])/Table1[[#This Row],[7d_positivity_public]])</f>
        <v>0.5</v>
      </c>
      <c r="W5311">
        <v>1</v>
      </c>
    </row>
    <row r="5312" spans="1:23" x14ac:dyDescent="0.25">
      <c r="A5312" s="10">
        <v>44516</v>
      </c>
      <c r="B5312">
        <v>3112</v>
      </c>
      <c r="C5312" t="s">
        <v>170</v>
      </c>
      <c r="D5312">
        <v>1</v>
      </c>
      <c r="E5312">
        <v>1</v>
      </c>
      <c r="F5312">
        <v>0</v>
      </c>
      <c r="G5312">
        <v>1</v>
      </c>
      <c r="H5312">
        <v>88</v>
      </c>
      <c r="J5312">
        <v>92</v>
      </c>
      <c r="K5312">
        <v>88</v>
      </c>
      <c r="L5312">
        <v>88</v>
      </c>
      <c r="M5312">
        <v>87</v>
      </c>
      <c r="N5312">
        <v>86</v>
      </c>
      <c r="O5312">
        <v>88</v>
      </c>
      <c r="P5312">
        <v>85</v>
      </c>
      <c r="Q5312">
        <v>85</v>
      </c>
      <c r="R5312">
        <v>86</v>
      </c>
      <c r="S5312">
        <v>11</v>
      </c>
      <c r="T5312" s="34">
        <f>_xlfn.XLOOKUP(B5312,Demog!$A$2:$A$219,Demog!$P$2:$P$219,,,2)</f>
        <v>17729</v>
      </c>
      <c r="U5312" s="34">
        <f t="shared" si="82"/>
        <v>1</v>
      </c>
      <c r="V5312" s="13">
        <f>IF(OR(Table1[[#This Row],[7d_positivity_public]]=0,ISBLANK(Table1[[#This Row],[7d_positivity_public]])),"",(Table1[[#This Row],[7d_positivity_public]]-Table1[[#This Row],[7d_positivity_all]])/Table1[[#This Row],[7d_positivity_public]])</f>
        <v>0</v>
      </c>
      <c r="W5312">
        <v>1</v>
      </c>
    </row>
    <row r="5313" spans="1:23" x14ac:dyDescent="0.25">
      <c r="A5313" s="10">
        <v>44516</v>
      </c>
      <c r="B5313">
        <v>3113</v>
      </c>
      <c r="C5313" t="s">
        <v>171</v>
      </c>
      <c r="D5313">
        <v>3</v>
      </c>
      <c r="E5313">
        <v>2</v>
      </c>
      <c r="F5313">
        <v>1</v>
      </c>
      <c r="G5313">
        <v>5</v>
      </c>
      <c r="H5313">
        <v>88</v>
      </c>
      <c r="J5313">
        <v>89</v>
      </c>
      <c r="K5313">
        <v>88</v>
      </c>
      <c r="L5313">
        <v>89</v>
      </c>
      <c r="M5313">
        <v>87</v>
      </c>
      <c r="N5313">
        <v>86</v>
      </c>
      <c r="O5313">
        <v>85</v>
      </c>
      <c r="P5313">
        <v>86</v>
      </c>
      <c r="Q5313">
        <v>86</v>
      </c>
      <c r="R5313">
        <v>85</v>
      </c>
      <c r="S5313">
        <v>11</v>
      </c>
      <c r="T5313" s="34">
        <f>_xlfn.XLOOKUP(B5313,Demog!$A$2:$A$219,Demog!$P$2:$P$219,,,2)</f>
        <v>23478</v>
      </c>
      <c r="U5313" s="34">
        <f t="shared" si="82"/>
        <v>5</v>
      </c>
      <c r="V5313" s="13">
        <f>IF(OR(Table1[[#This Row],[7d_positivity_public]]=0,ISBLANK(Table1[[#This Row],[7d_positivity_public]])),"",(Table1[[#This Row],[7d_positivity_public]]-Table1[[#This Row],[7d_positivity_all]])/Table1[[#This Row],[7d_positivity_public]])</f>
        <v>0.4</v>
      </c>
      <c r="W5313">
        <v>3</v>
      </c>
    </row>
    <row r="5314" spans="1:23" x14ac:dyDescent="0.25">
      <c r="A5314" s="10">
        <v>44516</v>
      </c>
      <c r="B5314">
        <v>3114</v>
      </c>
      <c r="C5314" t="s">
        <v>172</v>
      </c>
      <c r="D5314">
        <v>2</v>
      </c>
      <c r="E5314">
        <v>2</v>
      </c>
      <c r="F5314">
        <v>0</v>
      </c>
      <c r="G5314">
        <v>2</v>
      </c>
      <c r="H5314">
        <v>89</v>
      </c>
      <c r="J5314">
        <v>90</v>
      </c>
      <c r="K5314">
        <v>89</v>
      </c>
      <c r="L5314">
        <v>90</v>
      </c>
      <c r="M5314">
        <v>88</v>
      </c>
      <c r="N5314">
        <v>87</v>
      </c>
      <c r="O5314">
        <v>87</v>
      </c>
      <c r="P5314">
        <v>87</v>
      </c>
      <c r="Q5314">
        <v>87</v>
      </c>
      <c r="R5314">
        <v>87</v>
      </c>
      <c r="S5314">
        <v>12</v>
      </c>
      <c r="T5314" s="34">
        <f>_xlfn.XLOOKUP(B5314,Demog!$A$2:$A$219,Demog!$P$2:$P$219,,,2)</f>
        <v>32171</v>
      </c>
      <c r="U5314" s="34">
        <f t="shared" ref="U5314:U5377" si="83">ROUND(T5314*D5314/100000*7,0)</f>
        <v>5</v>
      </c>
      <c r="V5314" s="13">
        <f>IF(OR(Table1[[#This Row],[7d_positivity_public]]=0,ISBLANK(Table1[[#This Row],[7d_positivity_public]])),"",(Table1[[#This Row],[7d_positivity_public]]-Table1[[#This Row],[7d_positivity_all]])/Table1[[#This Row],[7d_positivity_public]])</f>
        <v>0.5</v>
      </c>
      <c r="W5314">
        <v>1</v>
      </c>
    </row>
    <row r="5315" spans="1:23" x14ac:dyDescent="0.25">
      <c r="A5315" s="10">
        <v>44516</v>
      </c>
      <c r="B5315">
        <v>3115</v>
      </c>
      <c r="C5315" t="s">
        <v>173</v>
      </c>
      <c r="D5315">
        <v>1</v>
      </c>
      <c r="E5315">
        <v>2</v>
      </c>
      <c r="F5315">
        <v>-1</v>
      </c>
      <c r="G5315">
        <v>1</v>
      </c>
      <c r="H5315">
        <v>92</v>
      </c>
      <c r="J5315">
        <v>94</v>
      </c>
      <c r="K5315">
        <v>92</v>
      </c>
      <c r="L5315">
        <v>92</v>
      </c>
      <c r="M5315">
        <v>93</v>
      </c>
      <c r="N5315">
        <v>91</v>
      </c>
      <c r="O5315">
        <v>91</v>
      </c>
      <c r="P5315">
        <v>91</v>
      </c>
      <c r="Q5315">
        <v>90</v>
      </c>
      <c r="R5315">
        <v>92</v>
      </c>
      <c r="S5315">
        <v>14</v>
      </c>
      <c r="T5315" s="34">
        <f>_xlfn.XLOOKUP(B5315,Demog!$A$2:$A$219,Demog!$P$2:$P$219,,,2)</f>
        <v>24774</v>
      </c>
      <c r="U5315" s="34">
        <f t="shared" si="83"/>
        <v>2</v>
      </c>
      <c r="V5315" s="13">
        <f>IF(OR(Table1[[#This Row],[7d_positivity_public]]=0,ISBLANK(Table1[[#This Row],[7d_positivity_public]])),"",(Table1[[#This Row],[7d_positivity_public]]-Table1[[#This Row],[7d_positivity_all]])/Table1[[#This Row],[7d_positivity_public]])</f>
        <v>0</v>
      </c>
      <c r="W5315">
        <v>1</v>
      </c>
    </row>
    <row r="5316" spans="1:23" x14ac:dyDescent="0.25">
      <c r="A5316" s="10">
        <v>44516</v>
      </c>
      <c r="B5316">
        <v>3116</v>
      </c>
      <c r="C5316" t="s">
        <v>174</v>
      </c>
      <c r="D5316">
        <v>4</v>
      </c>
      <c r="E5316">
        <v>9</v>
      </c>
      <c r="F5316">
        <v>-5</v>
      </c>
      <c r="G5316">
        <v>6</v>
      </c>
      <c r="H5316">
        <v>94</v>
      </c>
      <c r="J5316">
        <v>92</v>
      </c>
      <c r="K5316">
        <v>95</v>
      </c>
      <c r="L5316">
        <v>98</v>
      </c>
      <c r="M5316">
        <v>91</v>
      </c>
      <c r="N5316">
        <v>92</v>
      </c>
      <c r="O5316">
        <v>88</v>
      </c>
      <c r="P5316">
        <v>92</v>
      </c>
      <c r="Q5316">
        <v>95</v>
      </c>
      <c r="R5316">
        <v>89</v>
      </c>
      <c r="S5316">
        <v>9</v>
      </c>
      <c r="T5316" s="34">
        <f>_xlfn.XLOOKUP(B5316,Demog!$A$2:$A$219,Demog!$P$2:$P$219,,,2)</f>
        <v>24621</v>
      </c>
      <c r="U5316" s="34">
        <f t="shared" si="83"/>
        <v>7</v>
      </c>
      <c r="V5316" s="13">
        <f>IF(OR(Table1[[#This Row],[7d_positivity_public]]=0,ISBLANK(Table1[[#This Row],[7d_positivity_public]])),"",(Table1[[#This Row],[7d_positivity_public]]-Table1[[#This Row],[7d_positivity_all]])/Table1[[#This Row],[7d_positivity_public]])</f>
        <v>0.66666666666666663</v>
      </c>
      <c r="W5316">
        <v>2</v>
      </c>
    </row>
    <row r="5317" spans="1:23" x14ac:dyDescent="0.25">
      <c r="A5317" s="10">
        <v>44516</v>
      </c>
      <c r="B5317">
        <v>3117</v>
      </c>
      <c r="C5317" t="s">
        <v>175</v>
      </c>
      <c r="D5317">
        <v>6</v>
      </c>
      <c r="E5317">
        <v>4</v>
      </c>
      <c r="F5317">
        <v>2</v>
      </c>
      <c r="G5317">
        <v>7</v>
      </c>
      <c r="H5317">
        <v>93</v>
      </c>
      <c r="J5317">
        <v>89</v>
      </c>
      <c r="K5317">
        <v>93</v>
      </c>
      <c r="L5317">
        <v>94</v>
      </c>
      <c r="M5317">
        <v>92</v>
      </c>
      <c r="N5317">
        <v>90</v>
      </c>
      <c r="O5317">
        <v>85</v>
      </c>
      <c r="P5317">
        <v>90</v>
      </c>
      <c r="Q5317">
        <v>91</v>
      </c>
      <c r="R5317">
        <v>90</v>
      </c>
      <c r="S5317">
        <v>11</v>
      </c>
      <c r="T5317" s="34">
        <f>_xlfn.XLOOKUP(B5317,Demog!$A$2:$A$219,Demog!$P$2:$P$219,,,2)</f>
        <v>20949</v>
      </c>
      <c r="U5317" s="34">
        <f t="shared" si="83"/>
        <v>9</v>
      </c>
      <c r="V5317" s="13">
        <f>IF(OR(Table1[[#This Row],[7d_positivity_public]]=0,ISBLANK(Table1[[#This Row],[7d_positivity_public]])),"",(Table1[[#This Row],[7d_positivity_public]]-Table1[[#This Row],[7d_positivity_all]])/Table1[[#This Row],[7d_positivity_public]])</f>
        <v>0.5714285714285714</v>
      </c>
      <c r="W5317">
        <v>3</v>
      </c>
    </row>
    <row r="5318" spans="1:23" x14ac:dyDescent="0.25">
      <c r="A5318" s="10">
        <v>44516</v>
      </c>
      <c r="B5318">
        <v>3211</v>
      </c>
      <c r="C5318" t="s">
        <v>176</v>
      </c>
      <c r="D5318">
        <v>2</v>
      </c>
      <c r="E5318">
        <v>4</v>
      </c>
      <c r="F5318">
        <v>-2</v>
      </c>
      <c r="G5318">
        <v>2</v>
      </c>
      <c r="H5318">
        <v>100</v>
      </c>
      <c r="J5318">
        <v>89</v>
      </c>
      <c r="K5318">
        <v>100</v>
      </c>
      <c r="L5318">
        <v>100</v>
      </c>
      <c r="M5318">
        <v>89</v>
      </c>
      <c r="N5318">
        <v>94</v>
      </c>
      <c r="O5318">
        <v>80</v>
      </c>
      <c r="P5318">
        <v>94</v>
      </c>
      <c r="Q5318">
        <v>100</v>
      </c>
      <c r="R5318">
        <v>85</v>
      </c>
      <c r="S5318">
        <v>20</v>
      </c>
      <c r="T5318" s="34">
        <f>_xlfn.XLOOKUP(B5318,Demog!$A$2:$A$219,Demog!$P$2:$P$219,,,2)</f>
        <v>41934</v>
      </c>
      <c r="U5318" s="34">
        <f t="shared" si="83"/>
        <v>6</v>
      </c>
      <c r="V5318" s="13">
        <f>IF(OR(Table1[[#This Row],[7d_positivity_public]]=0,ISBLANK(Table1[[#This Row],[7d_positivity_public]])),"",(Table1[[#This Row],[7d_positivity_public]]-Table1[[#This Row],[7d_positivity_all]])/Table1[[#This Row],[7d_positivity_public]])</f>
        <v>1</v>
      </c>
      <c r="W5318">
        <v>0</v>
      </c>
    </row>
    <row r="5319" spans="1:23" x14ac:dyDescent="0.25">
      <c r="A5319" s="10">
        <v>44516</v>
      </c>
      <c r="B5319">
        <v>3212</v>
      </c>
      <c r="C5319" t="s">
        <v>177</v>
      </c>
      <c r="D5319">
        <v>7</v>
      </c>
      <c r="E5319">
        <v>11</v>
      </c>
      <c r="F5319">
        <v>-4</v>
      </c>
      <c r="G5319">
        <v>6</v>
      </c>
      <c r="H5319">
        <v>97</v>
      </c>
      <c r="J5319">
        <v>88</v>
      </c>
      <c r="K5319">
        <v>97</v>
      </c>
      <c r="L5319">
        <v>100</v>
      </c>
      <c r="M5319">
        <v>89</v>
      </c>
      <c r="N5319">
        <v>93</v>
      </c>
      <c r="O5319">
        <v>82</v>
      </c>
      <c r="P5319">
        <v>93</v>
      </c>
      <c r="Q5319">
        <v>98</v>
      </c>
      <c r="R5319">
        <v>86</v>
      </c>
      <c r="S5319">
        <v>16</v>
      </c>
      <c r="T5319" s="34">
        <f>_xlfn.XLOOKUP(B5319,Demog!$A$2:$A$219,Demog!$P$2:$P$219,,,2)</f>
        <v>47203</v>
      </c>
      <c r="U5319" s="34">
        <f t="shared" si="83"/>
        <v>23</v>
      </c>
      <c r="V5319" s="13">
        <f>IF(OR(Table1[[#This Row],[7d_positivity_public]]=0,ISBLANK(Table1[[#This Row],[7d_positivity_public]])),"",(Table1[[#This Row],[7d_positivity_public]]-Table1[[#This Row],[7d_positivity_all]])/Table1[[#This Row],[7d_positivity_public]])</f>
        <v>0.66666666666666663</v>
      </c>
      <c r="W5319">
        <v>2</v>
      </c>
    </row>
    <row r="5320" spans="1:23" x14ac:dyDescent="0.25">
      <c r="A5320" s="10">
        <v>44516</v>
      </c>
      <c r="B5320">
        <v>3213</v>
      </c>
      <c r="C5320" t="s">
        <v>178</v>
      </c>
      <c r="D5320">
        <v>1</v>
      </c>
      <c r="E5320">
        <v>5</v>
      </c>
      <c r="F5320">
        <v>-4</v>
      </c>
      <c r="G5320">
        <v>1</v>
      </c>
      <c r="H5320">
        <v>96</v>
      </c>
      <c r="J5320">
        <v>97</v>
      </c>
      <c r="K5320">
        <v>96</v>
      </c>
      <c r="L5320">
        <v>98</v>
      </c>
      <c r="M5320">
        <v>93</v>
      </c>
      <c r="N5320">
        <v>93</v>
      </c>
      <c r="O5320">
        <v>93</v>
      </c>
      <c r="P5320">
        <v>93</v>
      </c>
      <c r="Q5320">
        <v>95</v>
      </c>
      <c r="R5320">
        <v>91</v>
      </c>
      <c r="S5320">
        <v>21</v>
      </c>
      <c r="T5320" s="34">
        <f>_xlfn.XLOOKUP(B5320,Demog!$A$2:$A$219,Demog!$P$2:$P$219,,,2)</f>
        <v>32904</v>
      </c>
      <c r="U5320" s="34">
        <f t="shared" si="83"/>
        <v>2</v>
      </c>
      <c r="V5320" s="13">
        <f>IF(OR(Table1[[#This Row],[7d_positivity_public]]=0,ISBLANK(Table1[[#This Row],[7d_positivity_public]])),"",(Table1[[#This Row],[7d_positivity_public]]-Table1[[#This Row],[7d_positivity_all]])/Table1[[#This Row],[7d_positivity_public]])</f>
        <v>1</v>
      </c>
      <c r="W5320">
        <v>0</v>
      </c>
    </row>
    <row r="5321" spans="1:23" x14ac:dyDescent="0.25">
      <c r="A5321" s="10">
        <v>44516</v>
      </c>
      <c r="B5321">
        <v>3221</v>
      </c>
      <c r="C5321" t="s">
        <v>179</v>
      </c>
      <c r="D5321">
        <v>6</v>
      </c>
      <c r="E5321">
        <v>12</v>
      </c>
      <c r="F5321">
        <v>-6</v>
      </c>
      <c r="G5321">
        <v>3</v>
      </c>
      <c r="H5321">
        <v>85</v>
      </c>
      <c r="J5321">
        <v>80</v>
      </c>
      <c r="K5321">
        <v>85</v>
      </c>
      <c r="L5321">
        <v>87</v>
      </c>
      <c r="M5321">
        <v>82</v>
      </c>
      <c r="N5321">
        <v>77</v>
      </c>
      <c r="O5321">
        <v>71</v>
      </c>
      <c r="P5321">
        <v>77</v>
      </c>
      <c r="Q5321">
        <v>79</v>
      </c>
      <c r="R5321">
        <v>76</v>
      </c>
      <c r="S5321">
        <v>20</v>
      </c>
      <c r="T5321" s="34">
        <f>_xlfn.XLOOKUP(B5321,Demog!$A$2:$A$219,Demog!$P$2:$P$219,,,2)</f>
        <v>19960</v>
      </c>
      <c r="U5321" s="34">
        <f t="shared" si="83"/>
        <v>8</v>
      </c>
      <c r="V5321" s="13">
        <f>IF(OR(Table1[[#This Row],[7d_positivity_public]]=0,ISBLANK(Table1[[#This Row],[7d_positivity_public]])),"",(Table1[[#This Row],[7d_positivity_public]]-Table1[[#This Row],[7d_positivity_all]])/Table1[[#This Row],[7d_positivity_public]])</f>
        <v>0.33333333333333331</v>
      </c>
      <c r="W5321">
        <v>2</v>
      </c>
    </row>
    <row r="5322" spans="1:23" x14ac:dyDescent="0.25">
      <c r="A5322" s="10">
        <v>44516</v>
      </c>
      <c r="B5322">
        <v>3222</v>
      </c>
      <c r="C5322" t="s">
        <v>180</v>
      </c>
      <c r="D5322">
        <v>6</v>
      </c>
      <c r="E5322">
        <v>5</v>
      </c>
      <c r="F5322">
        <v>1</v>
      </c>
      <c r="G5322">
        <v>3</v>
      </c>
      <c r="H5322">
        <v>98</v>
      </c>
      <c r="J5322">
        <v>87</v>
      </c>
      <c r="K5322">
        <v>99</v>
      </c>
      <c r="L5322">
        <v>100</v>
      </c>
      <c r="M5322">
        <v>89</v>
      </c>
      <c r="N5322">
        <v>94</v>
      </c>
      <c r="O5322">
        <v>80</v>
      </c>
      <c r="P5322">
        <v>94</v>
      </c>
      <c r="Q5322">
        <v>98</v>
      </c>
      <c r="R5322">
        <v>86</v>
      </c>
      <c r="S5322">
        <v>17</v>
      </c>
      <c r="T5322" s="34">
        <f>_xlfn.XLOOKUP(B5322,Demog!$A$2:$A$219,Demog!$P$2:$P$219,,,2)</f>
        <v>12392</v>
      </c>
      <c r="U5322" s="34">
        <f t="shared" si="83"/>
        <v>5</v>
      </c>
      <c r="V5322" s="13">
        <f>IF(OR(Table1[[#This Row],[7d_positivity_public]]=0,ISBLANK(Table1[[#This Row],[7d_positivity_public]])),"",(Table1[[#This Row],[7d_positivity_public]]-Table1[[#This Row],[7d_positivity_all]])/Table1[[#This Row],[7d_positivity_public]])</f>
        <v>0.66666666666666663</v>
      </c>
      <c r="W5322">
        <v>1</v>
      </c>
    </row>
    <row r="5323" spans="1:23" x14ac:dyDescent="0.25">
      <c r="A5323" s="10">
        <v>44516</v>
      </c>
      <c r="B5323">
        <v>3223</v>
      </c>
      <c r="C5323" t="s">
        <v>181</v>
      </c>
      <c r="D5323">
        <v>4</v>
      </c>
      <c r="E5323">
        <v>7</v>
      </c>
      <c r="F5323">
        <v>-3</v>
      </c>
      <c r="G5323">
        <v>4</v>
      </c>
      <c r="H5323">
        <v>92</v>
      </c>
      <c r="J5323">
        <v>88</v>
      </c>
      <c r="K5323">
        <v>92</v>
      </c>
      <c r="L5323">
        <v>95</v>
      </c>
      <c r="M5323">
        <v>88</v>
      </c>
      <c r="N5323">
        <v>89</v>
      </c>
      <c r="O5323">
        <v>81</v>
      </c>
      <c r="P5323">
        <v>89</v>
      </c>
      <c r="Q5323">
        <v>91</v>
      </c>
      <c r="R5323">
        <v>86</v>
      </c>
      <c r="S5323">
        <v>13</v>
      </c>
      <c r="T5323" s="34">
        <f>_xlfn.XLOOKUP(B5323,Demog!$A$2:$A$219,Demog!$P$2:$P$219,,,2)</f>
        <v>29180</v>
      </c>
      <c r="U5323" s="34">
        <f t="shared" si="83"/>
        <v>8</v>
      </c>
      <c r="V5323" s="13">
        <f>IF(OR(Table1[[#This Row],[7d_positivity_public]]=0,ISBLANK(Table1[[#This Row],[7d_positivity_public]])),"",(Table1[[#This Row],[7d_positivity_public]]-Table1[[#This Row],[7d_positivity_all]])/Table1[[#This Row],[7d_positivity_public]])</f>
        <v>0.5</v>
      </c>
      <c r="W5323">
        <v>2</v>
      </c>
    </row>
    <row r="5324" spans="1:23" x14ac:dyDescent="0.25">
      <c r="A5324" s="10">
        <v>44516</v>
      </c>
      <c r="B5324">
        <v>3231</v>
      </c>
      <c r="C5324" t="s">
        <v>182</v>
      </c>
      <c r="D5324">
        <v>4</v>
      </c>
      <c r="E5324">
        <v>3</v>
      </c>
      <c r="F5324">
        <v>1</v>
      </c>
      <c r="G5324">
        <v>2</v>
      </c>
      <c r="H5324">
        <v>97</v>
      </c>
      <c r="J5324">
        <v>93</v>
      </c>
      <c r="K5324">
        <v>97</v>
      </c>
      <c r="L5324">
        <v>100</v>
      </c>
      <c r="M5324">
        <v>92</v>
      </c>
      <c r="N5324">
        <v>94</v>
      </c>
      <c r="O5324">
        <v>87</v>
      </c>
      <c r="P5324">
        <v>94</v>
      </c>
      <c r="Q5324">
        <v>97</v>
      </c>
      <c r="R5324">
        <v>90</v>
      </c>
      <c r="S5324">
        <v>12</v>
      </c>
      <c r="T5324" s="34">
        <f>_xlfn.XLOOKUP(B5324,Demog!$A$2:$A$219,Demog!$P$2:$P$219,,,2)</f>
        <v>18027</v>
      </c>
      <c r="U5324" s="34">
        <f t="shared" si="83"/>
        <v>5</v>
      </c>
      <c r="V5324" s="13">
        <f>IF(OR(Table1[[#This Row],[7d_positivity_public]]=0,ISBLANK(Table1[[#This Row],[7d_positivity_public]])),"",(Table1[[#This Row],[7d_positivity_public]]-Table1[[#This Row],[7d_positivity_all]])/Table1[[#This Row],[7d_positivity_public]])</f>
        <v>0.5</v>
      </c>
      <c r="W5324">
        <v>1</v>
      </c>
    </row>
    <row r="5325" spans="1:23" x14ac:dyDescent="0.25">
      <c r="A5325" s="10">
        <v>44516</v>
      </c>
      <c r="B5325">
        <v>3232</v>
      </c>
      <c r="C5325" t="s">
        <v>183</v>
      </c>
      <c r="D5325">
        <v>5</v>
      </c>
      <c r="E5325">
        <v>4</v>
      </c>
      <c r="F5325">
        <v>1</v>
      </c>
      <c r="G5325">
        <v>5</v>
      </c>
      <c r="H5325">
        <v>96</v>
      </c>
      <c r="J5325">
        <v>93</v>
      </c>
      <c r="K5325">
        <v>96</v>
      </c>
      <c r="L5325">
        <v>98</v>
      </c>
      <c r="M5325">
        <v>93</v>
      </c>
      <c r="N5325">
        <v>93</v>
      </c>
      <c r="O5325">
        <v>90</v>
      </c>
      <c r="P5325">
        <v>93</v>
      </c>
      <c r="Q5325">
        <v>95</v>
      </c>
      <c r="R5325">
        <v>91</v>
      </c>
      <c r="S5325">
        <v>13</v>
      </c>
      <c r="T5325" s="34">
        <f>_xlfn.XLOOKUP(B5325,Demog!$A$2:$A$219,Demog!$P$2:$P$219,,,2)</f>
        <v>34575</v>
      </c>
      <c r="U5325" s="34">
        <f t="shared" si="83"/>
        <v>12</v>
      </c>
      <c r="V5325" s="13">
        <f>IF(OR(Table1[[#This Row],[7d_positivity_public]]=0,ISBLANK(Table1[[#This Row],[7d_positivity_public]])),"",(Table1[[#This Row],[7d_positivity_public]]-Table1[[#This Row],[7d_positivity_all]])/Table1[[#This Row],[7d_positivity_public]])</f>
        <v>0.4</v>
      </c>
      <c r="W5325">
        <v>3</v>
      </c>
    </row>
    <row r="5326" spans="1:23" x14ac:dyDescent="0.25">
      <c r="A5326" s="10">
        <v>44516</v>
      </c>
      <c r="B5326">
        <v>3233</v>
      </c>
      <c r="C5326" t="s">
        <v>184</v>
      </c>
      <c r="D5326">
        <v>4</v>
      </c>
      <c r="E5326">
        <v>3</v>
      </c>
      <c r="F5326">
        <v>1</v>
      </c>
      <c r="G5326">
        <v>4</v>
      </c>
      <c r="H5326">
        <v>99</v>
      </c>
      <c r="J5326">
        <v>95</v>
      </c>
      <c r="K5326">
        <v>99</v>
      </c>
      <c r="L5326">
        <v>100</v>
      </c>
      <c r="M5326">
        <v>93</v>
      </c>
      <c r="N5326">
        <v>96</v>
      </c>
      <c r="O5326">
        <v>91</v>
      </c>
      <c r="P5326">
        <v>96</v>
      </c>
      <c r="Q5326">
        <v>100</v>
      </c>
      <c r="R5326">
        <v>91</v>
      </c>
      <c r="S5326">
        <v>11</v>
      </c>
      <c r="T5326" s="34">
        <f>_xlfn.XLOOKUP(B5326,Demog!$A$2:$A$219,Demog!$P$2:$P$219,,,2)</f>
        <v>51292</v>
      </c>
      <c r="U5326" s="34">
        <f t="shared" si="83"/>
        <v>14</v>
      </c>
      <c r="V5326" s="13">
        <f>IF(OR(Table1[[#This Row],[7d_positivity_public]]=0,ISBLANK(Table1[[#This Row],[7d_positivity_public]])),"",(Table1[[#This Row],[7d_positivity_public]]-Table1[[#This Row],[7d_positivity_all]])/Table1[[#This Row],[7d_positivity_public]])</f>
        <v>0.5</v>
      </c>
      <c r="W5326">
        <v>2</v>
      </c>
    </row>
    <row r="5327" spans="1:23" x14ac:dyDescent="0.25">
      <c r="A5327" s="10">
        <v>44516</v>
      </c>
      <c r="B5327">
        <v>3241</v>
      </c>
      <c r="C5327" t="s">
        <v>185</v>
      </c>
      <c r="D5327">
        <v>1</v>
      </c>
      <c r="E5327">
        <v>4</v>
      </c>
      <c r="F5327">
        <v>-3</v>
      </c>
      <c r="G5327">
        <v>1</v>
      </c>
      <c r="H5327">
        <v>91</v>
      </c>
      <c r="J5327">
        <v>92</v>
      </c>
      <c r="K5327">
        <v>91</v>
      </c>
      <c r="L5327">
        <v>94</v>
      </c>
      <c r="M5327">
        <v>89</v>
      </c>
      <c r="N5327">
        <v>89</v>
      </c>
      <c r="O5327">
        <v>89</v>
      </c>
      <c r="P5327">
        <v>89</v>
      </c>
      <c r="Q5327">
        <v>90</v>
      </c>
      <c r="R5327">
        <v>87</v>
      </c>
      <c r="S5327">
        <v>19</v>
      </c>
      <c r="T5327" s="34">
        <f>_xlfn.XLOOKUP(B5327,Demog!$A$2:$A$219,Demog!$P$2:$P$219,,,2)</f>
        <v>37993</v>
      </c>
      <c r="U5327" s="34">
        <f t="shared" si="83"/>
        <v>3</v>
      </c>
      <c r="V5327" s="13">
        <f>IF(OR(Table1[[#This Row],[7d_positivity_public]]=0,ISBLANK(Table1[[#This Row],[7d_positivity_public]])),"",(Table1[[#This Row],[7d_positivity_public]]-Table1[[#This Row],[7d_positivity_all]])/Table1[[#This Row],[7d_positivity_public]])</f>
        <v>0</v>
      </c>
      <c r="W5327">
        <v>1</v>
      </c>
    </row>
    <row r="5328" spans="1:23" x14ac:dyDescent="0.25">
      <c r="A5328" s="10">
        <v>44516</v>
      </c>
      <c r="B5328">
        <v>3242</v>
      </c>
      <c r="C5328" t="s">
        <v>186</v>
      </c>
      <c r="D5328">
        <v>1</v>
      </c>
      <c r="E5328">
        <v>1</v>
      </c>
      <c r="F5328">
        <v>0</v>
      </c>
      <c r="G5328">
        <v>1</v>
      </c>
      <c r="H5328">
        <v>95</v>
      </c>
      <c r="J5328">
        <v>95</v>
      </c>
      <c r="K5328">
        <v>95</v>
      </c>
      <c r="L5328">
        <v>98</v>
      </c>
      <c r="M5328">
        <v>92</v>
      </c>
      <c r="N5328">
        <v>92</v>
      </c>
      <c r="O5328">
        <v>92</v>
      </c>
      <c r="P5328">
        <v>92</v>
      </c>
      <c r="Q5328">
        <v>94</v>
      </c>
      <c r="R5328">
        <v>91</v>
      </c>
      <c r="S5328">
        <v>17</v>
      </c>
      <c r="T5328" s="34">
        <f>_xlfn.XLOOKUP(B5328,Demog!$A$2:$A$219,Demog!$P$2:$P$219,,,2)</f>
        <v>34483</v>
      </c>
      <c r="U5328" s="34">
        <f t="shared" si="83"/>
        <v>2</v>
      </c>
      <c r="V5328" s="13">
        <f>IF(OR(Table1[[#This Row],[7d_positivity_public]]=0,ISBLANK(Table1[[#This Row],[7d_positivity_public]])),"",(Table1[[#This Row],[7d_positivity_public]]-Table1[[#This Row],[7d_positivity_all]])/Table1[[#This Row],[7d_positivity_public]])</f>
        <v>0</v>
      </c>
      <c r="W5328">
        <v>1</v>
      </c>
    </row>
    <row r="5329" spans="1:23" x14ac:dyDescent="0.25">
      <c r="A5329" s="10">
        <v>44516</v>
      </c>
      <c r="B5329">
        <v>3243</v>
      </c>
      <c r="C5329" t="s">
        <v>187</v>
      </c>
      <c r="D5329">
        <v>1</v>
      </c>
      <c r="E5329">
        <v>1</v>
      </c>
      <c r="F5329">
        <v>0</v>
      </c>
      <c r="G5329">
        <v>1</v>
      </c>
      <c r="H5329">
        <v>97</v>
      </c>
      <c r="J5329">
        <v>97</v>
      </c>
      <c r="K5329">
        <v>97</v>
      </c>
      <c r="L5329">
        <v>100</v>
      </c>
      <c r="M5329">
        <v>88</v>
      </c>
      <c r="N5329">
        <v>95</v>
      </c>
      <c r="O5329">
        <v>91</v>
      </c>
      <c r="P5329">
        <v>95</v>
      </c>
      <c r="Q5329">
        <v>99</v>
      </c>
      <c r="R5329">
        <v>85</v>
      </c>
      <c r="S5329">
        <v>26</v>
      </c>
      <c r="T5329" s="34">
        <f>_xlfn.XLOOKUP(B5329,Demog!$A$2:$A$219,Demog!$P$2:$P$219,,,2)</f>
        <v>15890</v>
      </c>
      <c r="U5329" s="34">
        <f t="shared" si="83"/>
        <v>1</v>
      </c>
      <c r="V5329" s="13">
        <f>IF(OR(Table1[[#This Row],[7d_positivity_public]]=0,ISBLANK(Table1[[#This Row],[7d_positivity_public]])),"",(Table1[[#This Row],[7d_positivity_public]]-Table1[[#This Row],[7d_positivity_all]])/Table1[[#This Row],[7d_positivity_public]])</f>
        <v>1</v>
      </c>
      <c r="W5329">
        <v>0</v>
      </c>
    </row>
    <row r="5330" spans="1:23" x14ac:dyDescent="0.25">
      <c r="A5330" s="10">
        <v>44516</v>
      </c>
      <c r="B5330">
        <v>3244</v>
      </c>
      <c r="C5330" t="s">
        <v>188</v>
      </c>
      <c r="D5330">
        <v>5</v>
      </c>
      <c r="E5330">
        <v>3</v>
      </c>
      <c r="F5330">
        <v>2</v>
      </c>
      <c r="G5330">
        <v>4</v>
      </c>
      <c r="H5330">
        <v>97</v>
      </c>
      <c r="J5330">
        <v>95</v>
      </c>
      <c r="K5330">
        <v>97</v>
      </c>
      <c r="L5330">
        <v>100</v>
      </c>
      <c r="M5330">
        <v>92</v>
      </c>
      <c r="N5330">
        <v>94</v>
      </c>
      <c r="O5330">
        <v>91</v>
      </c>
      <c r="P5330">
        <v>94</v>
      </c>
      <c r="Q5330">
        <v>97</v>
      </c>
      <c r="R5330">
        <v>91</v>
      </c>
      <c r="S5330">
        <v>18</v>
      </c>
      <c r="T5330" s="34">
        <f>_xlfn.XLOOKUP(B5330,Demog!$A$2:$A$219,Demog!$P$2:$P$219,,,2)</f>
        <v>42812</v>
      </c>
      <c r="U5330" s="34">
        <f t="shared" si="83"/>
        <v>15</v>
      </c>
      <c r="V5330" s="13">
        <f>IF(OR(Table1[[#This Row],[7d_positivity_public]]=0,ISBLANK(Table1[[#This Row],[7d_positivity_public]])),"",(Table1[[#This Row],[7d_positivity_public]]-Table1[[#This Row],[7d_positivity_all]])/Table1[[#This Row],[7d_positivity_public]])</f>
        <v>0.5</v>
      </c>
      <c r="W5330">
        <v>2</v>
      </c>
    </row>
    <row r="5331" spans="1:23" x14ac:dyDescent="0.25">
      <c r="A5331" s="10">
        <v>44516</v>
      </c>
      <c r="B5331">
        <v>3251</v>
      </c>
      <c r="C5331" t="s">
        <v>189</v>
      </c>
      <c r="D5331">
        <v>3</v>
      </c>
      <c r="E5331">
        <v>3</v>
      </c>
      <c r="F5331">
        <v>0</v>
      </c>
      <c r="G5331">
        <v>2</v>
      </c>
      <c r="H5331">
        <v>97</v>
      </c>
      <c r="J5331">
        <v>96</v>
      </c>
      <c r="K5331">
        <v>97</v>
      </c>
      <c r="L5331">
        <v>100</v>
      </c>
      <c r="M5331">
        <v>92</v>
      </c>
      <c r="N5331">
        <v>94</v>
      </c>
      <c r="O5331">
        <v>93</v>
      </c>
      <c r="P5331">
        <v>94</v>
      </c>
      <c r="Q5331">
        <v>97</v>
      </c>
      <c r="R5331">
        <v>91</v>
      </c>
      <c r="S5331">
        <v>11</v>
      </c>
      <c r="T5331" s="34">
        <f>_xlfn.XLOOKUP(B5331,Demog!$A$2:$A$219,Demog!$P$2:$P$219,,,2)</f>
        <v>31755</v>
      </c>
      <c r="U5331" s="34">
        <f t="shared" si="83"/>
        <v>7</v>
      </c>
      <c r="V5331" s="13">
        <f>IF(OR(Table1[[#This Row],[7d_positivity_public]]=0,ISBLANK(Table1[[#This Row],[7d_positivity_public]])),"",(Table1[[#This Row],[7d_positivity_public]]-Table1[[#This Row],[7d_positivity_all]])/Table1[[#This Row],[7d_positivity_public]])</f>
        <v>0.5</v>
      </c>
      <c r="W5331">
        <v>1</v>
      </c>
    </row>
    <row r="5332" spans="1:23" x14ac:dyDescent="0.25">
      <c r="A5332" s="10">
        <v>44516</v>
      </c>
      <c r="B5332">
        <v>3252</v>
      </c>
      <c r="C5332" t="s">
        <v>190</v>
      </c>
      <c r="D5332">
        <v>5</v>
      </c>
      <c r="E5332">
        <v>5</v>
      </c>
      <c r="F5332">
        <v>0</v>
      </c>
      <c r="G5332">
        <v>3</v>
      </c>
      <c r="H5332">
        <v>96</v>
      </c>
      <c r="J5332">
        <v>91</v>
      </c>
      <c r="K5332">
        <v>96</v>
      </c>
      <c r="L5332">
        <v>99</v>
      </c>
      <c r="M5332">
        <v>90</v>
      </c>
      <c r="N5332">
        <v>93</v>
      </c>
      <c r="O5332">
        <v>88</v>
      </c>
      <c r="P5332">
        <v>93</v>
      </c>
      <c r="Q5332">
        <v>96</v>
      </c>
      <c r="R5332">
        <v>88</v>
      </c>
      <c r="S5332">
        <v>14</v>
      </c>
      <c r="T5332" s="34">
        <f>_xlfn.XLOOKUP(B5332,Demog!$A$2:$A$219,Demog!$P$2:$P$219,,,2)</f>
        <v>32807</v>
      </c>
      <c r="U5332" s="34">
        <f t="shared" si="83"/>
        <v>11</v>
      </c>
      <c r="V5332" s="13">
        <f>IF(OR(Table1[[#This Row],[7d_positivity_public]]=0,ISBLANK(Table1[[#This Row],[7d_positivity_public]])),"",(Table1[[#This Row],[7d_positivity_public]]-Table1[[#This Row],[7d_positivity_all]])/Table1[[#This Row],[7d_positivity_public]])</f>
        <v>0.66666666666666663</v>
      </c>
      <c r="W5332">
        <v>1</v>
      </c>
    </row>
    <row r="5333" spans="1:23" x14ac:dyDescent="0.25">
      <c r="A5333" s="10">
        <v>44516</v>
      </c>
      <c r="B5333">
        <v>3253</v>
      </c>
      <c r="C5333" t="s">
        <v>191</v>
      </c>
      <c r="D5333">
        <v>2</v>
      </c>
      <c r="E5333">
        <v>3</v>
      </c>
      <c r="F5333">
        <v>-1</v>
      </c>
      <c r="G5333">
        <v>1</v>
      </c>
      <c r="H5333">
        <v>96</v>
      </c>
      <c r="J5333">
        <v>95</v>
      </c>
      <c r="K5333">
        <v>97</v>
      </c>
      <c r="L5333">
        <v>100</v>
      </c>
      <c r="M5333">
        <v>92</v>
      </c>
      <c r="N5333">
        <v>94</v>
      </c>
      <c r="O5333">
        <v>92</v>
      </c>
      <c r="P5333">
        <v>94</v>
      </c>
      <c r="Q5333">
        <v>97</v>
      </c>
      <c r="R5333">
        <v>90</v>
      </c>
      <c r="S5333">
        <v>17</v>
      </c>
      <c r="T5333" s="34">
        <f>_xlfn.XLOOKUP(B5333,Demog!$A$2:$A$219,Demog!$P$2:$P$219,,,2)</f>
        <v>31246</v>
      </c>
      <c r="U5333" s="34">
        <f t="shared" si="83"/>
        <v>4</v>
      </c>
      <c r="V5333" s="13">
        <f>IF(OR(Table1[[#This Row],[7d_positivity_public]]=0,ISBLANK(Table1[[#This Row],[7d_positivity_public]])),"",(Table1[[#This Row],[7d_positivity_public]]-Table1[[#This Row],[7d_positivity_all]])/Table1[[#This Row],[7d_positivity_public]])</f>
        <v>0</v>
      </c>
      <c r="W5333">
        <v>1</v>
      </c>
    </row>
    <row r="5334" spans="1:23" x14ac:dyDescent="0.25">
      <c r="A5334" s="10">
        <v>44516</v>
      </c>
      <c r="B5334">
        <v>3261</v>
      </c>
      <c r="C5334" t="s">
        <v>192</v>
      </c>
      <c r="D5334">
        <v>5</v>
      </c>
      <c r="E5334">
        <v>5</v>
      </c>
      <c r="F5334">
        <v>0</v>
      </c>
      <c r="G5334">
        <v>3</v>
      </c>
      <c r="H5334">
        <v>95</v>
      </c>
      <c r="J5334">
        <v>92</v>
      </c>
      <c r="K5334">
        <v>95</v>
      </c>
      <c r="L5334">
        <v>97</v>
      </c>
      <c r="M5334">
        <v>92</v>
      </c>
      <c r="N5334">
        <v>92</v>
      </c>
      <c r="O5334">
        <v>89</v>
      </c>
      <c r="P5334">
        <v>92</v>
      </c>
      <c r="Q5334">
        <v>94</v>
      </c>
      <c r="R5334">
        <v>90</v>
      </c>
      <c r="S5334">
        <v>14</v>
      </c>
      <c r="T5334" s="34">
        <f>_xlfn.XLOOKUP(B5334,Demog!$A$2:$A$219,Demog!$P$2:$P$219,,,2)</f>
        <v>29561</v>
      </c>
      <c r="U5334" s="34">
        <f t="shared" si="83"/>
        <v>10</v>
      </c>
      <c r="V5334" s="13">
        <f>IF(OR(Table1[[#This Row],[7d_positivity_public]]=0,ISBLANK(Table1[[#This Row],[7d_positivity_public]])),"",(Table1[[#This Row],[7d_positivity_public]]-Table1[[#This Row],[7d_positivity_all]])/Table1[[#This Row],[7d_positivity_public]])</f>
        <v>0.33333333333333331</v>
      </c>
      <c r="W5334">
        <v>2</v>
      </c>
    </row>
    <row r="5335" spans="1:23" x14ac:dyDescent="0.25">
      <c r="A5335" s="10">
        <v>44516</v>
      </c>
      <c r="B5335">
        <v>3262</v>
      </c>
      <c r="C5335" t="s">
        <v>193</v>
      </c>
      <c r="D5335">
        <v>4</v>
      </c>
      <c r="E5335">
        <v>1</v>
      </c>
      <c r="F5335">
        <v>3</v>
      </c>
      <c r="G5335">
        <v>4</v>
      </c>
      <c r="H5335">
        <v>93</v>
      </c>
      <c r="J5335">
        <v>93</v>
      </c>
      <c r="K5335">
        <v>93</v>
      </c>
      <c r="L5335">
        <v>99</v>
      </c>
      <c r="M5335">
        <v>87</v>
      </c>
      <c r="N5335">
        <v>90</v>
      </c>
      <c r="O5335">
        <v>89</v>
      </c>
      <c r="P5335">
        <v>90</v>
      </c>
      <c r="Q5335">
        <v>95</v>
      </c>
      <c r="R5335">
        <v>85</v>
      </c>
      <c r="S5335">
        <v>13</v>
      </c>
      <c r="T5335" s="34">
        <f>_xlfn.XLOOKUP(B5335,Demog!$A$2:$A$219,Demog!$P$2:$P$219,,,2)</f>
        <v>37453</v>
      </c>
      <c r="U5335" s="34">
        <f t="shared" si="83"/>
        <v>10</v>
      </c>
      <c r="V5335" s="13">
        <f>IF(OR(Table1[[#This Row],[7d_positivity_public]]=0,ISBLANK(Table1[[#This Row],[7d_positivity_public]])),"",(Table1[[#This Row],[7d_positivity_public]]-Table1[[#This Row],[7d_positivity_all]])/Table1[[#This Row],[7d_positivity_public]])</f>
        <v>0.5</v>
      </c>
      <c r="W5335">
        <v>2</v>
      </c>
    </row>
    <row r="5336" spans="1:23" x14ac:dyDescent="0.25">
      <c r="A5336" s="10">
        <v>44516</v>
      </c>
      <c r="B5336">
        <v>3263</v>
      </c>
      <c r="C5336" t="s">
        <v>194</v>
      </c>
      <c r="D5336">
        <v>4</v>
      </c>
      <c r="E5336">
        <v>9</v>
      </c>
      <c r="F5336">
        <v>-5</v>
      </c>
      <c r="G5336">
        <v>5</v>
      </c>
      <c r="H5336">
        <v>99</v>
      </c>
      <c r="J5336">
        <v>93</v>
      </c>
      <c r="K5336">
        <v>99</v>
      </c>
      <c r="L5336">
        <v>100</v>
      </c>
      <c r="M5336">
        <v>93</v>
      </c>
      <c r="N5336">
        <v>95</v>
      </c>
      <c r="O5336">
        <v>89</v>
      </c>
      <c r="P5336">
        <v>96</v>
      </c>
      <c r="Q5336">
        <v>99</v>
      </c>
      <c r="R5336">
        <v>91</v>
      </c>
      <c r="S5336">
        <v>11</v>
      </c>
      <c r="T5336" s="34">
        <f>_xlfn.XLOOKUP(B5336,Demog!$A$2:$A$219,Demog!$P$2:$P$219,,,2)</f>
        <v>36496</v>
      </c>
      <c r="U5336" s="34">
        <f t="shared" si="83"/>
        <v>10</v>
      </c>
      <c r="V5336" s="13">
        <f>IF(OR(Table1[[#This Row],[7d_positivity_public]]=0,ISBLANK(Table1[[#This Row],[7d_positivity_public]])),"",(Table1[[#This Row],[7d_positivity_public]]-Table1[[#This Row],[7d_positivity_all]])/Table1[[#This Row],[7d_positivity_public]])</f>
        <v>0.6</v>
      </c>
      <c r="W5336">
        <v>2</v>
      </c>
    </row>
    <row r="5337" spans="1:23" x14ac:dyDescent="0.25">
      <c r="A5337" s="10">
        <v>44516</v>
      </c>
      <c r="B5337">
        <v>3264</v>
      </c>
      <c r="C5337" t="s">
        <v>195</v>
      </c>
      <c r="D5337">
        <v>2</v>
      </c>
      <c r="E5337">
        <v>3</v>
      </c>
      <c r="F5337">
        <v>-1</v>
      </c>
      <c r="G5337">
        <v>2</v>
      </c>
      <c r="H5337">
        <v>96</v>
      </c>
      <c r="J5337">
        <v>94</v>
      </c>
      <c r="K5337">
        <v>96</v>
      </c>
      <c r="L5337">
        <v>99</v>
      </c>
      <c r="M5337">
        <v>92</v>
      </c>
      <c r="N5337">
        <v>93</v>
      </c>
      <c r="O5337">
        <v>89</v>
      </c>
      <c r="P5337">
        <v>93</v>
      </c>
      <c r="Q5337">
        <v>95</v>
      </c>
      <c r="R5337">
        <v>91</v>
      </c>
      <c r="S5337">
        <v>14</v>
      </c>
      <c r="T5337" s="34">
        <f>_xlfn.XLOOKUP(B5337,Demog!$A$2:$A$219,Demog!$P$2:$P$219,,,2)</f>
        <v>31065</v>
      </c>
      <c r="U5337" s="34">
        <f t="shared" si="83"/>
        <v>4</v>
      </c>
      <c r="V5337" s="13">
        <f>IF(OR(Table1[[#This Row],[7d_positivity_public]]=0,ISBLANK(Table1[[#This Row],[7d_positivity_public]])),"",(Table1[[#This Row],[7d_positivity_public]]-Table1[[#This Row],[7d_positivity_all]])/Table1[[#This Row],[7d_positivity_public]])</f>
        <v>0.5</v>
      </c>
      <c r="W5337">
        <v>1</v>
      </c>
    </row>
    <row r="5338" spans="1:23" x14ac:dyDescent="0.25">
      <c r="A5338" s="10">
        <v>44516</v>
      </c>
      <c r="B5338">
        <v>3311</v>
      </c>
      <c r="C5338" t="s">
        <v>196</v>
      </c>
      <c r="D5338">
        <v>1</v>
      </c>
      <c r="E5338">
        <v>3</v>
      </c>
      <c r="F5338">
        <v>-2</v>
      </c>
      <c r="G5338">
        <v>1</v>
      </c>
      <c r="H5338">
        <v>94</v>
      </c>
      <c r="J5338">
        <v>93</v>
      </c>
      <c r="K5338">
        <v>94</v>
      </c>
      <c r="L5338">
        <v>96</v>
      </c>
      <c r="M5338">
        <v>93</v>
      </c>
      <c r="N5338">
        <v>91</v>
      </c>
      <c r="O5338">
        <v>90</v>
      </c>
      <c r="P5338">
        <v>92</v>
      </c>
      <c r="Q5338">
        <v>92</v>
      </c>
      <c r="R5338">
        <v>91</v>
      </c>
      <c r="S5338">
        <v>17</v>
      </c>
      <c r="T5338" s="34">
        <f>_xlfn.XLOOKUP(B5338,Demog!$A$2:$A$219,Demog!$P$2:$P$219,,,2)</f>
        <v>19230</v>
      </c>
      <c r="U5338" s="34">
        <f t="shared" si="83"/>
        <v>1</v>
      </c>
      <c r="V5338" s="13">
        <f>IF(OR(Table1[[#This Row],[7d_positivity_public]]=0,ISBLANK(Table1[[#This Row],[7d_positivity_public]])),"",(Table1[[#This Row],[7d_positivity_public]]-Table1[[#This Row],[7d_positivity_all]])/Table1[[#This Row],[7d_positivity_public]])</f>
        <v>1</v>
      </c>
      <c r="W5338">
        <v>0</v>
      </c>
    </row>
    <row r="5339" spans="1:23" x14ac:dyDescent="0.25">
      <c r="A5339" s="10">
        <v>44516</v>
      </c>
      <c r="B5339">
        <v>3312</v>
      </c>
      <c r="C5339" t="s">
        <v>197</v>
      </c>
      <c r="D5339">
        <v>1</v>
      </c>
      <c r="E5339">
        <v>4</v>
      </c>
      <c r="F5339">
        <v>-3</v>
      </c>
      <c r="G5339">
        <v>1</v>
      </c>
      <c r="H5339">
        <v>94</v>
      </c>
      <c r="J5339">
        <v>100</v>
      </c>
      <c r="K5339">
        <v>94</v>
      </c>
      <c r="L5339">
        <v>96</v>
      </c>
      <c r="M5339">
        <v>92</v>
      </c>
      <c r="N5339">
        <v>91</v>
      </c>
      <c r="O5339">
        <v>94</v>
      </c>
      <c r="P5339">
        <v>91</v>
      </c>
      <c r="Q5339">
        <v>93</v>
      </c>
      <c r="R5339">
        <v>90</v>
      </c>
      <c r="S5339">
        <v>18</v>
      </c>
      <c r="T5339" s="34">
        <f>_xlfn.XLOOKUP(B5339,Demog!$A$2:$A$219,Demog!$P$2:$P$219,,,2)</f>
        <v>34244</v>
      </c>
      <c r="U5339" s="34">
        <f t="shared" si="83"/>
        <v>2</v>
      </c>
      <c r="V5339" s="13">
        <f>IF(OR(Table1[[#This Row],[7d_positivity_public]]=0,ISBLANK(Table1[[#This Row],[7d_positivity_public]])),"",(Table1[[#This Row],[7d_positivity_public]]-Table1[[#This Row],[7d_positivity_all]])/Table1[[#This Row],[7d_positivity_public]])</f>
        <v>1</v>
      </c>
      <c r="W5339">
        <v>0</v>
      </c>
    </row>
    <row r="5340" spans="1:23" x14ac:dyDescent="0.25">
      <c r="A5340" s="10">
        <v>44516</v>
      </c>
      <c r="B5340">
        <v>3313</v>
      </c>
      <c r="C5340" t="s">
        <v>198</v>
      </c>
      <c r="D5340">
        <v>3</v>
      </c>
      <c r="E5340">
        <v>3</v>
      </c>
      <c r="F5340">
        <v>0</v>
      </c>
      <c r="G5340">
        <v>3</v>
      </c>
      <c r="H5340">
        <v>95</v>
      </c>
      <c r="J5340">
        <v>96</v>
      </c>
      <c r="K5340">
        <v>95</v>
      </c>
      <c r="L5340">
        <v>95</v>
      </c>
      <c r="M5340">
        <v>95</v>
      </c>
      <c r="N5340">
        <v>93</v>
      </c>
      <c r="O5340">
        <v>93</v>
      </c>
      <c r="P5340">
        <v>93</v>
      </c>
      <c r="Q5340">
        <v>93</v>
      </c>
      <c r="R5340">
        <v>93</v>
      </c>
      <c r="S5340">
        <v>22</v>
      </c>
      <c r="T5340" s="34">
        <f>_xlfn.XLOOKUP(B5340,Demog!$A$2:$A$219,Demog!$P$2:$P$219,,,2)</f>
        <v>29808</v>
      </c>
      <c r="U5340" s="34">
        <f t="shared" si="83"/>
        <v>6</v>
      </c>
      <c r="V5340" s="13">
        <f>IF(OR(Table1[[#This Row],[7d_positivity_public]]=0,ISBLANK(Table1[[#This Row],[7d_positivity_public]])),"",(Table1[[#This Row],[7d_positivity_public]]-Table1[[#This Row],[7d_positivity_all]])/Table1[[#This Row],[7d_positivity_public]])</f>
        <v>0.33333333333333331</v>
      </c>
      <c r="W5340">
        <v>2</v>
      </c>
    </row>
    <row r="5341" spans="1:23" x14ac:dyDescent="0.25">
      <c r="A5341" s="10">
        <v>44516</v>
      </c>
      <c r="B5341">
        <v>3314</v>
      </c>
      <c r="C5341" t="s">
        <v>199</v>
      </c>
      <c r="D5341">
        <v>2</v>
      </c>
      <c r="E5341">
        <v>4</v>
      </c>
      <c r="F5341">
        <v>-2</v>
      </c>
      <c r="G5341">
        <v>2</v>
      </c>
      <c r="H5341">
        <v>94</v>
      </c>
      <c r="J5341">
        <v>93</v>
      </c>
      <c r="K5341">
        <v>94</v>
      </c>
      <c r="L5341">
        <v>94</v>
      </c>
      <c r="M5341">
        <v>95</v>
      </c>
      <c r="N5341">
        <v>92</v>
      </c>
      <c r="O5341">
        <v>90</v>
      </c>
      <c r="P5341">
        <v>92</v>
      </c>
      <c r="Q5341">
        <v>91</v>
      </c>
      <c r="R5341">
        <v>94</v>
      </c>
      <c r="S5341">
        <v>20</v>
      </c>
      <c r="T5341" s="34">
        <f>_xlfn.XLOOKUP(B5341,Demog!$A$2:$A$219,Demog!$P$2:$P$219,,,2)</f>
        <v>29271</v>
      </c>
      <c r="U5341" s="34">
        <f t="shared" si="83"/>
        <v>4</v>
      </c>
      <c r="V5341" s="13">
        <f>IF(OR(Table1[[#This Row],[7d_positivity_public]]=0,ISBLANK(Table1[[#This Row],[7d_positivity_public]])),"",(Table1[[#This Row],[7d_positivity_public]]-Table1[[#This Row],[7d_positivity_all]])/Table1[[#This Row],[7d_positivity_public]])</f>
        <v>0.5</v>
      </c>
      <c r="W5341">
        <v>1</v>
      </c>
    </row>
    <row r="5342" spans="1:23" x14ac:dyDescent="0.25">
      <c r="A5342" s="10">
        <v>44516</v>
      </c>
      <c r="B5342">
        <v>3315</v>
      </c>
      <c r="C5342" t="s">
        <v>200</v>
      </c>
      <c r="D5342">
        <v>2</v>
      </c>
      <c r="E5342">
        <v>5</v>
      </c>
      <c r="F5342">
        <v>-3</v>
      </c>
      <c r="G5342">
        <v>2</v>
      </c>
      <c r="H5342">
        <v>96</v>
      </c>
      <c r="J5342">
        <v>96</v>
      </c>
      <c r="K5342">
        <v>96</v>
      </c>
      <c r="L5342">
        <v>98</v>
      </c>
      <c r="M5342">
        <v>95</v>
      </c>
      <c r="N5342">
        <v>93</v>
      </c>
      <c r="O5342">
        <v>93</v>
      </c>
      <c r="P5342">
        <v>93</v>
      </c>
      <c r="Q5342">
        <v>94</v>
      </c>
      <c r="R5342">
        <v>93</v>
      </c>
      <c r="S5342">
        <v>25</v>
      </c>
      <c r="T5342" s="34">
        <f>_xlfn.XLOOKUP(B5342,Demog!$A$2:$A$219,Demog!$P$2:$P$219,,,2)</f>
        <v>28839</v>
      </c>
      <c r="U5342" s="34">
        <f t="shared" si="83"/>
        <v>4</v>
      </c>
      <c r="V5342" s="13">
        <f>IF(OR(Table1[[#This Row],[7d_positivity_public]]=0,ISBLANK(Table1[[#This Row],[7d_positivity_public]])),"",(Table1[[#This Row],[7d_positivity_public]]-Table1[[#This Row],[7d_positivity_all]])/Table1[[#This Row],[7d_positivity_public]])</f>
        <v>0.5</v>
      </c>
      <c r="W5342">
        <v>1</v>
      </c>
    </row>
    <row r="5343" spans="1:23" x14ac:dyDescent="0.25">
      <c r="A5343" s="10">
        <v>44516</v>
      </c>
      <c r="B5343">
        <v>3321</v>
      </c>
      <c r="C5343" t="s">
        <v>201</v>
      </c>
      <c r="D5343">
        <v>2</v>
      </c>
      <c r="E5343">
        <v>4</v>
      </c>
      <c r="F5343">
        <v>-2</v>
      </c>
      <c r="G5343">
        <v>3</v>
      </c>
      <c r="H5343">
        <v>92</v>
      </c>
      <c r="J5343">
        <v>94</v>
      </c>
      <c r="K5343">
        <v>92</v>
      </c>
      <c r="L5343">
        <v>92</v>
      </c>
      <c r="M5343">
        <v>92</v>
      </c>
      <c r="N5343">
        <v>89</v>
      </c>
      <c r="O5343">
        <v>90</v>
      </c>
      <c r="P5343">
        <v>89</v>
      </c>
      <c r="Q5343">
        <v>88</v>
      </c>
      <c r="R5343">
        <v>90</v>
      </c>
      <c r="S5343">
        <v>28</v>
      </c>
      <c r="T5343" s="34">
        <f>_xlfn.XLOOKUP(B5343,Demog!$A$2:$A$219,Demog!$P$2:$P$219,,,2)</f>
        <v>19412</v>
      </c>
      <c r="U5343" s="34">
        <f t="shared" si="83"/>
        <v>3</v>
      </c>
      <c r="V5343" s="13">
        <f>IF(OR(Table1[[#This Row],[7d_positivity_public]]=0,ISBLANK(Table1[[#This Row],[7d_positivity_public]])),"",(Table1[[#This Row],[7d_positivity_public]]-Table1[[#This Row],[7d_positivity_all]])/Table1[[#This Row],[7d_positivity_public]])</f>
        <v>0.66666666666666663</v>
      </c>
      <c r="W5343">
        <v>1</v>
      </c>
    </row>
    <row r="5344" spans="1:23" x14ac:dyDescent="0.25">
      <c r="A5344" s="10">
        <v>44516</v>
      </c>
      <c r="B5344">
        <v>3322</v>
      </c>
      <c r="C5344" t="s">
        <v>202</v>
      </c>
      <c r="D5344">
        <v>3</v>
      </c>
      <c r="E5344">
        <v>6</v>
      </c>
      <c r="F5344">
        <v>-3</v>
      </c>
      <c r="G5344">
        <v>3</v>
      </c>
      <c r="H5344">
        <v>90</v>
      </c>
      <c r="J5344">
        <v>93</v>
      </c>
      <c r="K5344">
        <v>90</v>
      </c>
      <c r="L5344">
        <v>88</v>
      </c>
      <c r="M5344">
        <v>91</v>
      </c>
      <c r="N5344">
        <v>87</v>
      </c>
      <c r="O5344">
        <v>89</v>
      </c>
      <c r="P5344">
        <v>87</v>
      </c>
      <c r="Q5344">
        <v>84</v>
      </c>
      <c r="R5344">
        <v>89</v>
      </c>
      <c r="S5344">
        <v>27</v>
      </c>
      <c r="T5344" s="34">
        <f>_xlfn.XLOOKUP(B5344,Demog!$A$2:$A$219,Demog!$P$2:$P$219,,,2)</f>
        <v>25992</v>
      </c>
      <c r="U5344" s="34">
        <f t="shared" si="83"/>
        <v>5</v>
      </c>
      <c r="V5344" s="13">
        <f>IF(OR(Table1[[#This Row],[7d_positivity_public]]=0,ISBLANK(Table1[[#This Row],[7d_positivity_public]])),"",(Table1[[#This Row],[7d_positivity_public]]-Table1[[#This Row],[7d_positivity_all]])/Table1[[#This Row],[7d_positivity_public]])</f>
        <v>0.66666666666666663</v>
      </c>
      <c r="W5344">
        <v>1</v>
      </c>
    </row>
    <row r="5345" spans="1:23" x14ac:dyDescent="0.25">
      <c r="A5345" s="10">
        <v>44516</v>
      </c>
      <c r="B5345">
        <v>3323</v>
      </c>
      <c r="C5345" t="s">
        <v>203</v>
      </c>
      <c r="D5345">
        <v>3</v>
      </c>
      <c r="E5345">
        <v>5</v>
      </c>
      <c r="F5345">
        <v>-2</v>
      </c>
      <c r="G5345">
        <v>3</v>
      </c>
      <c r="H5345">
        <v>90</v>
      </c>
      <c r="J5345">
        <v>86</v>
      </c>
      <c r="K5345">
        <v>91</v>
      </c>
      <c r="L5345">
        <v>89</v>
      </c>
      <c r="M5345">
        <v>92</v>
      </c>
      <c r="N5345">
        <v>88</v>
      </c>
      <c r="O5345">
        <v>83</v>
      </c>
      <c r="P5345">
        <v>88</v>
      </c>
      <c r="Q5345">
        <v>86</v>
      </c>
      <c r="R5345">
        <v>90</v>
      </c>
      <c r="S5345">
        <v>26</v>
      </c>
      <c r="T5345" s="34">
        <f>_xlfn.XLOOKUP(B5345,Demog!$A$2:$A$219,Demog!$P$2:$P$219,,,2)</f>
        <v>5086</v>
      </c>
      <c r="U5345" s="34">
        <f t="shared" si="83"/>
        <v>1</v>
      </c>
      <c r="V5345" s="13">
        <f>IF(OR(Table1[[#This Row],[7d_positivity_public]]=0,ISBLANK(Table1[[#This Row],[7d_positivity_public]])),"",(Table1[[#This Row],[7d_positivity_public]]-Table1[[#This Row],[7d_positivity_all]])/Table1[[#This Row],[7d_positivity_public]])</f>
        <v>0.66666666666666663</v>
      </c>
      <c r="W5345">
        <v>1</v>
      </c>
    </row>
    <row r="5346" spans="1:23" x14ac:dyDescent="0.25">
      <c r="A5346" s="10">
        <v>44516</v>
      </c>
      <c r="B5346">
        <v>4111</v>
      </c>
      <c r="C5346" t="s">
        <v>204</v>
      </c>
      <c r="D5346">
        <v>3</v>
      </c>
      <c r="E5346">
        <v>4</v>
      </c>
      <c r="F5346">
        <v>-1</v>
      </c>
      <c r="G5346">
        <v>4</v>
      </c>
      <c r="H5346">
        <v>95</v>
      </c>
      <c r="J5346">
        <v>92</v>
      </c>
      <c r="K5346">
        <v>96</v>
      </c>
      <c r="L5346">
        <v>98</v>
      </c>
      <c r="M5346">
        <v>93</v>
      </c>
      <c r="N5346">
        <v>91</v>
      </c>
      <c r="O5346">
        <v>84</v>
      </c>
      <c r="P5346">
        <v>91</v>
      </c>
      <c r="Q5346">
        <v>92</v>
      </c>
      <c r="R5346">
        <v>89</v>
      </c>
      <c r="S5346">
        <v>20</v>
      </c>
      <c r="T5346" s="34">
        <f>_xlfn.XLOOKUP(B5346,Demog!$A$2:$A$219,Demog!$P$2:$P$219,,,2)</f>
        <v>31290</v>
      </c>
      <c r="U5346" s="34">
        <f t="shared" si="83"/>
        <v>7</v>
      </c>
      <c r="V5346" s="13">
        <f>IF(OR(Table1[[#This Row],[7d_positivity_public]]=0,ISBLANK(Table1[[#This Row],[7d_positivity_public]])),"",(Table1[[#This Row],[7d_positivity_public]]-Table1[[#This Row],[7d_positivity_all]])/Table1[[#This Row],[7d_positivity_public]])</f>
        <v>0.5</v>
      </c>
      <c r="W5346">
        <v>2</v>
      </c>
    </row>
    <row r="5347" spans="1:23" x14ac:dyDescent="0.25">
      <c r="A5347" s="10">
        <v>44516</v>
      </c>
      <c r="B5347">
        <v>4112</v>
      </c>
      <c r="C5347" t="s">
        <v>205</v>
      </c>
      <c r="D5347">
        <v>4</v>
      </c>
      <c r="E5347">
        <v>4</v>
      </c>
      <c r="F5347">
        <v>0</v>
      </c>
      <c r="G5347">
        <v>4</v>
      </c>
      <c r="H5347">
        <v>96</v>
      </c>
      <c r="J5347">
        <v>93</v>
      </c>
      <c r="K5347">
        <v>96</v>
      </c>
      <c r="L5347">
        <v>97</v>
      </c>
      <c r="M5347">
        <v>95</v>
      </c>
      <c r="N5347">
        <v>93</v>
      </c>
      <c r="O5347">
        <v>88</v>
      </c>
      <c r="P5347">
        <v>93</v>
      </c>
      <c r="Q5347">
        <v>93</v>
      </c>
      <c r="R5347">
        <v>93</v>
      </c>
      <c r="S5347">
        <v>19</v>
      </c>
      <c r="T5347" s="34">
        <f>_xlfn.XLOOKUP(B5347,Demog!$A$2:$A$219,Demog!$P$2:$P$219,,,2)</f>
        <v>32057</v>
      </c>
      <c r="U5347" s="34">
        <f t="shared" si="83"/>
        <v>9</v>
      </c>
      <c r="V5347" s="13">
        <f>IF(OR(Table1[[#This Row],[7d_positivity_public]]=0,ISBLANK(Table1[[#This Row],[7d_positivity_public]])),"",(Table1[[#This Row],[7d_positivity_public]]-Table1[[#This Row],[7d_positivity_all]])/Table1[[#This Row],[7d_positivity_public]])</f>
        <v>0.25</v>
      </c>
      <c r="W5347">
        <v>3</v>
      </c>
    </row>
    <row r="5348" spans="1:23" x14ac:dyDescent="0.25">
      <c r="A5348" s="10">
        <v>44516</v>
      </c>
      <c r="B5348">
        <v>4113</v>
      </c>
      <c r="C5348" t="s">
        <v>206</v>
      </c>
      <c r="D5348">
        <v>2</v>
      </c>
      <c r="E5348">
        <v>7</v>
      </c>
      <c r="F5348">
        <v>-5</v>
      </c>
      <c r="G5348">
        <v>3</v>
      </c>
      <c r="H5348">
        <v>96</v>
      </c>
      <c r="J5348">
        <v>91</v>
      </c>
      <c r="K5348">
        <v>96</v>
      </c>
      <c r="L5348">
        <v>98</v>
      </c>
      <c r="M5348">
        <v>93</v>
      </c>
      <c r="N5348">
        <v>92</v>
      </c>
      <c r="O5348">
        <v>86</v>
      </c>
      <c r="P5348">
        <v>93</v>
      </c>
      <c r="Q5348">
        <v>94</v>
      </c>
      <c r="R5348">
        <v>91</v>
      </c>
      <c r="S5348">
        <v>20</v>
      </c>
      <c r="T5348" s="34">
        <f>_xlfn.XLOOKUP(B5348,Demog!$A$2:$A$219,Demog!$P$2:$P$219,,,2)</f>
        <v>22445</v>
      </c>
      <c r="U5348" s="34">
        <f t="shared" si="83"/>
        <v>3</v>
      </c>
      <c r="V5348" s="13">
        <f>IF(OR(Table1[[#This Row],[7d_positivity_public]]=0,ISBLANK(Table1[[#This Row],[7d_positivity_public]])),"",(Table1[[#This Row],[7d_positivity_public]]-Table1[[#This Row],[7d_positivity_all]])/Table1[[#This Row],[7d_positivity_public]])</f>
        <v>0.33333333333333331</v>
      </c>
      <c r="W5348">
        <v>2</v>
      </c>
    </row>
    <row r="5349" spans="1:23" x14ac:dyDescent="0.25">
      <c r="A5349" s="10">
        <v>44516</v>
      </c>
      <c r="B5349">
        <v>4114</v>
      </c>
      <c r="C5349" t="s">
        <v>207</v>
      </c>
      <c r="D5349">
        <v>4</v>
      </c>
      <c r="E5349">
        <v>8</v>
      </c>
      <c r="F5349">
        <v>-4</v>
      </c>
      <c r="G5349">
        <v>3</v>
      </c>
      <c r="H5349">
        <v>98</v>
      </c>
      <c r="J5349">
        <v>100</v>
      </c>
      <c r="K5349">
        <v>97</v>
      </c>
      <c r="L5349">
        <v>97</v>
      </c>
      <c r="M5349">
        <v>97</v>
      </c>
      <c r="N5349">
        <v>95</v>
      </c>
      <c r="O5349">
        <v>99</v>
      </c>
      <c r="P5349">
        <v>95</v>
      </c>
      <c r="Q5349">
        <v>93</v>
      </c>
      <c r="R5349">
        <v>96</v>
      </c>
      <c r="S5349">
        <v>20</v>
      </c>
      <c r="T5349" s="34">
        <f>_xlfn.XLOOKUP(B5349,Demog!$A$2:$A$219,Demog!$P$2:$P$219,,,2)</f>
        <v>18094</v>
      </c>
      <c r="U5349" s="34">
        <f t="shared" si="83"/>
        <v>5</v>
      </c>
      <c r="V5349" s="13">
        <f>IF(OR(Table1[[#This Row],[7d_positivity_public]]=0,ISBLANK(Table1[[#This Row],[7d_positivity_public]])),"",(Table1[[#This Row],[7d_positivity_public]]-Table1[[#This Row],[7d_positivity_all]])/Table1[[#This Row],[7d_positivity_public]])</f>
        <v>0.33333333333333331</v>
      </c>
      <c r="W5349">
        <v>2</v>
      </c>
    </row>
    <row r="5350" spans="1:23" x14ac:dyDescent="0.25">
      <c r="A5350" s="10">
        <v>44516</v>
      </c>
      <c r="B5350">
        <v>4115</v>
      </c>
      <c r="C5350" t="s">
        <v>208</v>
      </c>
      <c r="D5350">
        <v>2</v>
      </c>
      <c r="E5350">
        <v>2</v>
      </c>
      <c r="F5350">
        <v>0</v>
      </c>
      <c r="G5350">
        <v>3</v>
      </c>
      <c r="H5350">
        <v>100</v>
      </c>
      <c r="J5350">
        <v>100</v>
      </c>
      <c r="K5350">
        <v>99</v>
      </c>
      <c r="L5350">
        <v>100</v>
      </c>
      <c r="M5350">
        <v>96</v>
      </c>
      <c r="N5350">
        <v>97</v>
      </c>
      <c r="O5350">
        <v>97</v>
      </c>
      <c r="P5350">
        <v>97</v>
      </c>
      <c r="Q5350">
        <v>99</v>
      </c>
      <c r="R5350">
        <v>94</v>
      </c>
      <c r="S5350">
        <v>17</v>
      </c>
      <c r="T5350" s="34">
        <f>_xlfn.XLOOKUP(B5350,Demog!$A$2:$A$219,Demog!$P$2:$P$219,,,2)</f>
        <v>38257</v>
      </c>
      <c r="U5350" s="34">
        <f t="shared" si="83"/>
        <v>5</v>
      </c>
      <c r="V5350" s="13">
        <f>IF(OR(Table1[[#This Row],[7d_positivity_public]]=0,ISBLANK(Table1[[#This Row],[7d_positivity_public]])),"",(Table1[[#This Row],[7d_positivity_public]]-Table1[[#This Row],[7d_positivity_all]])/Table1[[#This Row],[7d_positivity_public]])</f>
        <v>0.33333333333333331</v>
      </c>
      <c r="W5350">
        <v>2</v>
      </c>
    </row>
    <row r="5351" spans="1:23" x14ac:dyDescent="0.25">
      <c r="A5351" s="10">
        <v>44516</v>
      </c>
      <c r="B5351">
        <v>4116</v>
      </c>
      <c r="C5351" t="s">
        <v>209</v>
      </c>
      <c r="D5351">
        <v>2</v>
      </c>
      <c r="E5351">
        <v>3</v>
      </c>
      <c r="F5351">
        <v>-1</v>
      </c>
      <c r="G5351">
        <v>2</v>
      </c>
      <c r="H5351">
        <v>96</v>
      </c>
      <c r="J5351">
        <v>98</v>
      </c>
      <c r="K5351">
        <v>96</v>
      </c>
      <c r="L5351">
        <v>97</v>
      </c>
      <c r="M5351">
        <v>94</v>
      </c>
      <c r="N5351">
        <v>93</v>
      </c>
      <c r="O5351">
        <v>93</v>
      </c>
      <c r="P5351">
        <v>93</v>
      </c>
      <c r="Q5351">
        <v>94</v>
      </c>
      <c r="R5351">
        <v>93</v>
      </c>
      <c r="S5351">
        <v>14</v>
      </c>
      <c r="T5351" s="34">
        <f>_xlfn.XLOOKUP(B5351,Demog!$A$2:$A$219,Demog!$P$2:$P$219,,,2)</f>
        <v>24167</v>
      </c>
      <c r="U5351" s="34">
        <f t="shared" si="83"/>
        <v>3</v>
      </c>
      <c r="V5351" s="13">
        <f>IF(OR(Table1[[#This Row],[7d_positivity_public]]=0,ISBLANK(Table1[[#This Row],[7d_positivity_public]])),"",(Table1[[#This Row],[7d_positivity_public]]-Table1[[#This Row],[7d_positivity_all]])/Table1[[#This Row],[7d_positivity_public]])</f>
        <v>0.5</v>
      </c>
      <c r="W5351">
        <v>1</v>
      </c>
    </row>
    <row r="5352" spans="1:23" x14ac:dyDescent="0.25">
      <c r="A5352" s="10">
        <v>44516</v>
      </c>
      <c r="B5352">
        <v>4117</v>
      </c>
      <c r="C5352" t="s">
        <v>210</v>
      </c>
      <c r="D5352">
        <v>0</v>
      </c>
      <c r="E5352">
        <v>5</v>
      </c>
      <c r="F5352">
        <v>-5</v>
      </c>
      <c r="G5352">
        <v>1</v>
      </c>
      <c r="H5352">
        <v>95</v>
      </c>
      <c r="J5352">
        <v>92</v>
      </c>
      <c r="K5352">
        <v>95</v>
      </c>
      <c r="L5352">
        <v>95</v>
      </c>
      <c r="M5352">
        <v>95</v>
      </c>
      <c r="N5352">
        <v>91</v>
      </c>
      <c r="O5352">
        <v>88</v>
      </c>
      <c r="P5352">
        <v>92</v>
      </c>
      <c r="Q5352">
        <v>91</v>
      </c>
      <c r="R5352">
        <v>92</v>
      </c>
      <c r="S5352">
        <v>17</v>
      </c>
      <c r="T5352" s="34">
        <f>_xlfn.XLOOKUP(B5352,Demog!$A$2:$A$219,Demog!$P$2:$P$219,,,2)</f>
        <v>29704</v>
      </c>
      <c r="U5352" s="34">
        <f t="shared" si="83"/>
        <v>0</v>
      </c>
      <c r="V5352" s="13">
        <f>IF(OR(Table1[[#This Row],[7d_positivity_public]]=0,ISBLANK(Table1[[#This Row],[7d_positivity_public]])),"",(Table1[[#This Row],[7d_positivity_public]]-Table1[[#This Row],[7d_positivity_all]])/Table1[[#This Row],[7d_positivity_public]])</f>
        <v>0</v>
      </c>
      <c r="W5352">
        <v>1</v>
      </c>
    </row>
    <row r="5353" spans="1:23" x14ac:dyDescent="0.25">
      <c r="A5353" s="10">
        <v>44516</v>
      </c>
      <c r="B5353">
        <v>4118</v>
      </c>
      <c r="C5353" t="s">
        <v>211</v>
      </c>
      <c r="D5353">
        <v>0</v>
      </c>
      <c r="E5353">
        <v>1</v>
      </c>
      <c r="F5353">
        <v>-1</v>
      </c>
      <c r="G5353">
        <v>0</v>
      </c>
      <c r="H5353">
        <v>94</v>
      </c>
      <c r="J5353">
        <v>93</v>
      </c>
      <c r="K5353">
        <v>94</v>
      </c>
      <c r="L5353">
        <v>93</v>
      </c>
      <c r="M5353">
        <v>95</v>
      </c>
      <c r="N5353">
        <v>91</v>
      </c>
      <c r="O5353">
        <v>87</v>
      </c>
      <c r="P5353">
        <v>91</v>
      </c>
      <c r="Q5353">
        <v>90</v>
      </c>
      <c r="R5353">
        <v>93</v>
      </c>
      <c r="S5353">
        <v>11</v>
      </c>
      <c r="T5353" s="34">
        <f>_xlfn.XLOOKUP(B5353,Demog!$A$2:$A$219,Demog!$P$2:$P$219,,,2)</f>
        <v>10408</v>
      </c>
      <c r="U5353" s="34">
        <f t="shared" si="83"/>
        <v>0</v>
      </c>
      <c r="V5353" s="13" t="str">
        <f>IF(OR(Table1[[#This Row],[7d_positivity_public]]=0,ISBLANK(Table1[[#This Row],[7d_positivity_public]])),"",(Table1[[#This Row],[7d_positivity_public]]-Table1[[#This Row],[7d_positivity_all]])/Table1[[#This Row],[7d_positivity_public]])</f>
        <v/>
      </c>
      <c r="W5353">
        <v>0</v>
      </c>
    </row>
    <row r="5354" spans="1:23" x14ac:dyDescent="0.25">
      <c r="A5354" s="10">
        <v>44516</v>
      </c>
      <c r="B5354">
        <v>4119</v>
      </c>
      <c r="C5354" t="s">
        <v>212</v>
      </c>
      <c r="D5354">
        <v>1</v>
      </c>
      <c r="E5354">
        <v>3</v>
      </c>
      <c r="F5354">
        <v>-2</v>
      </c>
      <c r="G5354">
        <v>1</v>
      </c>
      <c r="H5354">
        <v>92</v>
      </c>
      <c r="J5354">
        <v>90</v>
      </c>
      <c r="K5354">
        <v>92</v>
      </c>
      <c r="L5354">
        <v>92</v>
      </c>
      <c r="M5354">
        <v>93</v>
      </c>
      <c r="N5354">
        <v>89</v>
      </c>
      <c r="O5354">
        <v>84</v>
      </c>
      <c r="P5354">
        <v>89</v>
      </c>
      <c r="Q5354">
        <v>87</v>
      </c>
      <c r="R5354">
        <v>90</v>
      </c>
      <c r="S5354">
        <v>13</v>
      </c>
      <c r="T5354" s="34">
        <f>_xlfn.XLOOKUP(B5354,Demog!$A$2:$A$219,Demog!$P$2:$P$219,,,2)</f>
        <v>19497</v>
      </c>
      <c r="U5354" s="34">
        <f t="shared" si="83"/>
        <v>1</v>
      </c>
      <c r="V5354" s="13">
        <f>IF(OR(Table1[[#This Row],[7d_positivity_public]]=0,ISBLANK(Table1[[#This Row],[7d_positivity_public]])),"",(Table1[[#This Row],[7d_positivity_public]]-Table1[[#This Row],[7d_positivity_all]])/Table1[[#This Row],[7d_positivity_public]])</f>
        <v>0</v>
      </c>
      <c r="W5354">
        <v>1</v>
      </c>
    </row>
    <row r="5355" spans="1:23" x14ac:dyDescent="0.25">
      <c r="A5355" s="10">
        <v>44516</v>
      </c>
      <c r="B5355">
        <v>4121</v>
      </c>
      <c r="C5355" t="s">
        <v>213</v>
      </c>
      <c r="D5355">
        <v>4</v>
      </c>
      <c r="E5355">
        <v>6</v>
      </c>
      <c r="F5355">
        <v>-2</v>
      </c>
      <c r="G5355">
        <v>4</v>
      </c>
      <c r="H5355">
        <v>93</v>
      </c>
      <c r="J5355">
        <v>90</v>
      </c>
      <c r="K5355">
        <v>93</v>
      </c>
      <c r="L5355">
        <v>91</v>
      </c>
      <c r="M5355">
        <v>95</v>
      </c>
      <c r="N5355">
        <v>89</v>
      </c>
      <c r="O5355">
        <v>85</v>
      </c>
      <c r="P5355">
        <v>90</v>
      </c>
      <c r="Q5355">
        <v>86</v>
      </c>
      <c r="R5355">
        <v>93</v>
      </c>
      <c r="S5355">
        <v>16</v>
      </c>
      <c r="T5355" s="34">
        <f>_xlfn.XLOOKUP(B5355,Demog!$A$2:$A$219,Demog!$P$2:$P$219,,,2)</f>
        <v>16859</v>
      </c>
      <c r="U5355" s="34">
        <f t="shared" si="83"/>
        <v>5</v>
      </c>
      <c r="V5355" s="13">
        <f>IF(OR(Table1[[#This Row],[7d_positivity_public]]=0,ISBLANK(Table1[[#This Row],[7d_positivity_public]])),"",(Table1[[#This Row],[7d_positivity_public]]-Table1[[#This Row],[7d_positivity_all]])/Table1[[#This Row],[7d_positivity_public]])</f>
        <v>0.25</v>
      </c>
      <c r="W5355">
        <v>3</v>
      </c>
    </row>
    <row r="5356" spans="1:23" x14ac:dyDescent="0.25">
      <c r="A5356" s="10">
        <v>44516</v>
      </c>
      <c r="B5356">
        <v>4122</v>
      </c>
      <c r="C5356" t="s">
        <v>214</v>
      </c>
      <c r="D5356">
        <v>0</v>
      </c>
      <c r="E5356">
        <v>3</v>
      </c>
      <c r="F5356">
        <v>-3</v>
      </c>
      <c r="G5356">
        <v>0</v>
      </c>
      <c r="H5356">
        <v>93</v>
      </c>
      <c r="J5356">
        <v>100</v>
      </c>
      <c r="K5356">
        <v>92</v>
      </c>
      <c r="L5356">
        <v>90</v>
      </c>
      <c r="M5356">
        <v>94</v>
      </c>
      <c r="N5356">
        <v>89</v>
      </c>
      <c r="O5356">
        <v>98</v>
      </c>
      <c r="P5356">
        <v>88</v>
      </c>
      <c r="Q5356">
        <v>83</v>
      </c>
      <c r="R5356">
        <v>92</v>
      </c>
      <c r="S5356">
        <v>11</v>
      </c>
      <c r="T5356" s="34">
        <f>_xlfn.XLOOKUP(B5356,Demog!$A$2:$A$219,Demog!$P$2:$P$219,,,2)</f>
        <v>4837</v>
      </c>
      <c r="U5356" s="34">
        <f t="shared" si="83"/>
        <v>0</v>
      </c>
      <c r="V5356" s="13" t="str">
        <f>IF(OR(Table1[[#This Row],[7d_positivity_public]]=0,ISBLANK(Table1[[#This Row],[7d_positivity_public]])),"",(Table1[[#This Row],[7d_positivity_public]]-Table1[[#This Row],[7d_positivity_all]])/Table1[[#This Row],[7d_positivity_public]])</f>
        <v/>
      </c>
      <c r="W5356">
        <v>0</v>
      </c>
    </row>
    <row r="5357" spans="1:23" x14ac:dyDescent="0.25">
      <c r="A5357" s="10">
        <v>44516</v>
      </c>
      <c r="B5357">
        <v>4123</v>
      </c>
      <c r="C5357" t="s">
        <v>215</v>
      </c>
      <c r="D5357">
        <v>2</v>
      </c>
      <c r="E5357">
        <v>2</v>
      </c>
      <c r="F5357">
        <v>0</v>
      </c>
      <c r="G5357">
        <v>2</v>
      </c>
      <c r="H5357">
        <v>94</v>
      </c>
      <c r="J5357">
        <v>93</v>
      </c>
      <c r="K5357">
        <v>95</v>
      </c>
      <c r="L5357">
        <v>94</v>
      </c>
      <c r="M5357">
        <v>95</v>
      </c>
      <c r="N5357">
        <v>91</v>
      </c>
      <c r="O5357">
        <v>88</v>
      </c>
      <c r="P5357">
        <v>91</v>
      </c>
      <c r="Q5357">
        <v>90</v>
      </c>
      <c r="R5357">
        <v>93</v>
      </c>
      <c r="S5357">
        <v>17</v>
      </c>
      <c r="T5357" s="34">
        <f>_xlfn.XLOOKUP(B5357,Demog!$A$2:$A$219,Demog!$P$2:$P$219,,,2)</f>
        <v>37985</v>
      </c>
      <c r="U5357" s="34">
        <f t="shared" si="83"/>
        <v>5</v>
      </c>
      <c r="V5357" s="13">
        <f>IF(OR(Table1[[#This Row],[7d_positivity_public]]=0,ISBLANK(Table1[[#This Row],[7d_positivity_public]])),"",(Table1[[#This Row],[7d_positivity_public]]-Table1[[#This Row],[7d_positivity_all]])/Table1[[#This Row],[7d_positivity_public]])</f>
        <v>0.5</v>
      </c>
      <c r="W5357">
        <v>1</v>
      </c>
    </row>
    <row r="5358" spans="1:23" x14ac:dyDescent="0.25">
      <c r="A5358" s="10">
        <v>44516</v>
      </c>
      <c r="B5358">
        <v>4124</v>
      </c>
      <c r="C5358" t="s">
        <v>216</v>
      </c>
      <c r="D5358">
        <v>1</v>
      </c>
      <c r="E5358">
        <v>5</v>
      </c>
      <c r="F5358">
        <v>-4</v>
      </c>
      <c r="G5358">
        <v>1</v>
      </c>
      <c r="H5358">
        <v>89</v>
      </c>
      <c r="J5358">
        <v>86</v>
      </c>
      <c r="K5358">
        <v>89</v>
      </c>
      <c r="L5358">
        <v>85</v>
      </c>
      <c r="M5358">
        <v>92</v>
      </c>
      <c r="N5358">
        <v>85</v>
      </c>
      <c r="O5358">
        <v>80</v>
      </c>
      <c r="P5358">
        <v>85</v>
      </c>
      <c r="Q5358">
        <v>80</v>
      </c>
      <c r="R5358">
        <v>90</v>
      </c>
      <c r="S5358">
        <v>16</v>
      </c>
      <c r="T5358" s="34">
        <f>_xlfn.XLOOKUP(B5358,Demog!$A$2:$A$219,Demog!$P$2:$P$219,,,2)</f>
        <v>14894</v>
      </c>
      <c r="U5358" s="34">
        <f t="shared" si="83"/>
        <v>1</v>
      </c>
      <c r="V5358" s="13">
        <f>IF(OR(Table1[[#This Row],[7d_positivity_public]]=0,ISBLANK(Table1[[#This Row],[7d_positivity_public]])),"",(Table1[[#This Row],[7d_positivity_public]]-Table1[[#This Row],[7d_positivity_all]])/Table1[[#This Row],[7d_positivity_public]])</f>
        <v>0</v>
      </c>
      <c r="W5358">
        <v>1</v>
      </c>
    </row>
    <row r="5359" spans="1:23" x14ac:dyDescent="0.25">
      <c r="A5359" s="10">
        <v>44516</v>
      </c>
      <c r="B5359">
        <v>4125</v>
      </c>
      <c r="C5359" t="s">
        <v>217</v>
      </c>
      <c r="D5359">
        <v>0</v>
      </c>
      <c r="E5359">
        <v>4</v>
      </c>
      <c r="F5359">
        <v>-4</v>
      </c>
      <c r="G5359">
        <v>0</v>
      </c>
      <c r="H5359">
        <v>84</v>
      </c>
      <c r="J5359">
        <v>80</v>
      </c>
      <c r="K5359">
        <v>85</v>
      </c>
      <c r="L5359">
        <v>79</v>
      </c>
      <c r="M5359">
        <v>89</v>
      </c>
      <c r="N5359">
        <v>81</v>
      </c>
      <c r="O5359">
        <v>74</v>
      </c>
      <c r="P5359">
        <v>81</v>
      </c>
      <c r="Q5359">
        <v>72</v>
      </c>
      <c r="R5359">
        <v>88</v>
      </c>
      <c r="S5359">
        <v>11</v>
      </c>
      <c r="T5359" s="34">
        <f>_xlfn.XLOOKUP(B5359,Demog!$A$2:$A$219,Demog!$P$2:$P$219,,,2)</f>
        <v>2885</v>
      </c>
      <c r="U5359" s="34">
        <f t="shared" si="83"/>
        <v>0</v>
      </c>
      <c r="V5359" s="13" t="str">
        <f>IF(OR(Table1[[#This Row],[7d_positivity_public]]=0,ISBLANK(Table1[[#This Row],[7d_positivity_public]])),"",(Table1[[#This Row],[7d_positivity_public]]-Table1[[#This Row],[7d_positivity_all]])/Table1[[#This Row],[7d_positivity_public]])</f>
        <v/>
      </c>
      <c r="W5359">
        <v>0</v>
      </c>
    </row>
    <row r="5360" spans="1:23" x14ac:dyDescent="0.25">
      <c r="A5360" s="10">
        <v>44516</v>
      </c>
      <c r="B5360">
        <v>4131</v>
      </c>
      <c r="C5360" t="s">
        <v>218</v>
      </c>
      <c r="D5360">
        <v>0</v>
      </c>
      <c r="E5360">
        <v>1</v>
      </c>
      <c r="F5360">
        <v>-1</v>
      </c>
      <c r="G5360">
        <v>0</v>
      </c>
      <c r="H5360">
        <v>96</v>
      </c>
      <c r="J5360">
        <v>100</v>
      </c>
      <c r="K5360">
        <v>96</v>
      </c>
      <c r="L5360">
        <v>95</v>
      </c>
      <c r="M5360">
        <v>97</v>
      </c>
      <c r="N5360">
        <v>94</v>
      </c>
      <c r="O5360">
        <v>96</v>
      </c>
      <c r="P5360">
        <v>94</v>
      </c>
      <c r="Q5360">
        <v>91</v>
      </c>
      <c r="R5360">
        <v>95</v>
      </c>
      <c r="S5360">
        <v>22</v>
      </c>
      <c r="T5360" s="34">
        <f>_xlfn.XLOOKUP(B5360,Demog!$A$2:$A$219,Demog!$P$2:$P$219,,,2)</f>
        <v>22020</v>
      </c>
      <c r="U5360" s="34">
        <f t="shared" si="83"/>
        <v>0</v>
      </c>
      <c r="V5360" s="13" t="str">
        <f>IF(OR(Table1[[#This Row],[7d_positivity_public]]=0,ISBLANK(Table1[[#This Row],[7d_positivity_public]])),"",(Table1[[#This Row],[7d_positivity_public]]-Table1[[#This Row],[7d_positivity_all]])/Table1[[#This Row],[7d_positivity_public]])</f>
        <v/>
      </c>
      <c r="W5360">
        <v>0</v>
      </c>
    </row>
    <row r="5361" spans="1:23" x14ac:dyDescent="0.25">
      <c r="A5361" s="10">
        <v>44516</v>
      </c>
      <c r="B5361">
        <v>4132</v>
      </c>
      <c r="C5361" t="s">
        <v>219</v>
      </c>
      <c r="D5361">
        <v>6</v>
      </c>
      <c r="E5361">
        <v>5</v>
      </c>
      <c r="F5361">
        <v>1</v>
      </c>
      <c r="G5361">
        <v>5</v>
      </c>
      <c r="H5361">
        <v>94</v>
      </c>
      <c r="J5361">
        <v>95</v>
      </c>
      <c r="K5361">
        <v>94</v>
      </c>
      <c r="L5361">
        <v>93</v>
      </c>
      <c r="M5361">
        <v>95</v>
      </c>
      <c r="N5361">
        <v>92</v>
      </c>
      <c r="O5361">
        <v>90</v>
      </c>
      <c r="P5361">
        <v>92</v>
      </c>
      <c r="Q5361">
        <v>89</v>
      </c>
      <c r="R5361">
        <v>93</v>
      </c>
      <c r="S5361">
        <v>19</v>
      </c>
      <c r="T5361" s="34">
        <f>_xlfn.XLOOKUP(B5361,Demog!$A$2:$A$219,Demog!$P$2:$P$219,,,2)</f>
        <v>19325</v>
      </c>
      <c r="U5361" s="34">
        <f t="shared" si="83"/>
        <v>8</v>
      </c>
      <c r="V5361" s="13">
        <f>IF(OR(Table1[[#This Row],[7d_positivity_public]]=0,ISBLANK(Table1[[#This Row],[7d_positivity_public]])),"",(Table1[[#This Row],[7d_positivity_public]]-Table1[[#This Row],[7d_positivity_all]])/Table1[[#This Row],[7d_positivity_public]])</f>
        <v>0.2</v>
      </c>
      <c r="W5361">
        <v>4</v>
      </c>
    </row>
    <row r="5362" spans="1:23" x14ac:dyDescent="0.25">
      <c r="A5362" s="10">
        <v>44516</v>
      </c>
      <c r="B5362">
        <v>4133</v>
      </c>
      <c r="C5362" t="s">
        <v>220</v>
      </c>
      <c r="D5362">
        <v>7</v>
      </c>
      <c r="E5362">
        <v>2</v>
      </c>
      <c r="F5362">
        <v>5</v>
      </c>
      <c r="G5362">
        <v>7</v>
      </c>
      <c r="H5362">
        <v>95</v>
      </c>
      <c r="J5362">
        <v>95</v>
      </c>
      <c r="K5362">
        <v>95</v>
      </c>
      <c r="L5362">
        <v>91</v>
      </c>
      <c r="M5362">
        <v>96</v>
      </c>
      <c r="N5362">
        <v>92</v>
      </c>
      <c r="O5362">
        <v>89</v>
      </c>
      <c r="P5362">
        <v>92</v>
      </c>
      <c r="Q5362">
        <v>88</v>
      </c>
      <c r="R5362">
        <v>95</v>
      </c>
      <c r="S5362">
        <v>18</v>
      </c>
      <c r="T5362" s="34">
        <f>_xlfn.XLOOKUP(B5362,Demog!$A$2:$A$219,Demog!$P$2:$P$219,,,2)</f>
        <v>11675</v>
      </c>
      <c r="U5362" s="34">
        <f t="shared" si="83"/>
        <v>6</v>
      </c>
      <c r="V5362" s="13">
        <f>IF(OR(Table1[[#This Row],[7d_positivity_public]]=0,ISBLANK(Table1[[#This Row],[7d_positivity_public]])),"",(Table1[[#This Row],[7d_positivity_public]]-Table1[[#This Row],[7d_positivity_all]])/Table1[[#This Row],[7d_positivity_public]])</f>
        <v>0.2857142857142857</v>
      </c>
      <c r="W5362">
        <v>5</v>
      </c>
    </row>
    <row r="5363" spans="1:23" x14ac:dyDescent="0.25">
      <c r="A5363" s="10">
        <v>44516</v>
      </c>
      <c r="B5363">
        <v>4134</v>
      </c>
      <c r="C5363" t="s">
        <v>221</v>
      </c>
      <c r="D5363">
        <v>2</v>
      </c>
      <c r="E5363">
        <v>1</v>
      </c>
      <c r="F5363">
        <v>1</v>
      </c>
      <c r="G5363">
        <v>3</v>
      </c>
      <c r="H5363">
        <v>96</v>
      </c>
      <c r="J5363">
        <v>95</v>
      </c>
      <c r="K5363">
        <v>96</v>
      </c>
      <c r="L5363">
        <v>94</v>
      </c>
      <c r="M5363">
        <v>96</v>
      </c>
      <c r="N5363">
        <v>93</v>
      </c>
      <c r="O5363">
        <v>90</v>
      </c>
      <c r="P5363">
        <v>93</v>
      </c>
      <c r="Q5363">
        <v>91</v>
      </c>
      <c r="R5363">
        <v>95</v>
      </c>
      <c r="S5363">
        <v>25</v>
      </c>
      <c r="T5363" s="34">
        <f>_xlfn.XLOOKUP(B5363,Demog!$A$2:$A$219,Demog!$P$2:$P$219,,,2)</f>
        <v>11672</v>
      </c>
      <c r="U5363" s="34">
        <f t="shared" si="83"/>
        <v>2</v>
      </c>
      <c r="V5363" s="13">
        <f>IF(OR(Table1[[#This Row],[7d_positivity_public]]=0,ISBLANK(Table1[[#This Row],[7d_positivity_public]])),"",(Table1[[#This Row],[7d_positivity_public]]-Table1[[#This Row],[7d_positivity_all]])/Table1[[#This Row],[7d_positivity_public]])</f>
        <v>0.33333333333333331</v>
      </c>
      <c r="W5363">
        <v>2</v>
      </c>
    </row>
    <row r="5364" spans="1:23" x14ac:dyDescent="0.25">
      <c r="A5364" s="10">
        <v>44516</v>
      </c>
      <c r="B5364">
        <v>4141</v>
      </c>
      <c r="C5364" t="s">
        <v>222</v>
      </c>
      <c r="D5364">
        <v>13</v>
      </c>
      <c r="E5364">
        <v>16</v>
      </c>
      <c r="F5364">
        <v>-3</v>
      </c>
      <c r="G5364">
        <v>8</v>
      </c>
      <c r="H5364">
        <v>84</v>
      </c>
      <c r="J5364">
        <v>80</v>
      </c>
      <c r="K5364">
        <v>84</v>
      </c>
      <c r="L5364">
        <v>74</v>
      </c>
      <c r="M5364">
        <v>89</v>
      </c>
      <c r="N5364">
        <v>80</v>
      </c>
      <c r="O5364">
        <v>71</v>
      </c>
      <c r="P5364">
        <v>80</v>
      </c>
      <c r="Q5364">
        <v>69</v>
      </c>
      <c r="R5364">
        <v>87</v>
      </c>
      <c r="S5364">
        <v>27</v>
      </c>
      <c r="T5364" s="34">
        <f>_xlfn.XLOOKUP(B5364,Demog!$A$2:$A$219,Demog!$P$2:$P$219,,,2)</f>
        <v>10557</v>
      </c>
      <c r="U5364" s="34">
        <f t="shared" si="83"/>
        <v>10</v>
      </c>
      <c r="V5364" s="13">
        <f>IF(OR(Table1[[#This Row],[7d_positivity_public]]=0,ISBLANK(Table1[[#This Row],[7d_positivity_public]])),"",(Table1[[#This Row],[7d_positivity_public]]-Table1[[#This Row],[7d_positivity_all]])/Table1[[#This Row],[7d_positivity_public]])</f>
        <v>0.375</v>
      </c>
      <c r="W5364">
        <v>5</v>
      </c>
    </row>
    <row r="5365" spans="1:23" x14ac:dyDescent="0.25">
      <c r="A5365" s="10">
        <v>44516</v>
      </c>
      <c r="B5365">
        <v>4142</v>
      </c>
      <c r="C5365" t="s">
        <v>223</v>
      </c>
      <c r="D5365">
        <v>0</v>
      </c>
      <c r="E5365">
        <v>0</v>
      </c>
      <c r="F5365">
        <v>0</v>
      </c>
      <c r="G5365">
        <v>0</v>
      </c>
      <c r="H5365">
        <v>95</v>
      </c>
      <c r="J5365">
        <v>88</v>
      </c>
      <c r="K5365">
        <v>95</v>
      </c>
      <c r="L5365">
        <v>93</v>
      </c>
      <c r="M5365">
        <v>95</v>
      </c>
      <c r="N5365">
        <v>92</v>
      </c>
      <c r="O5365">
        <v>84</v>
      </c>
      <c r="P5365">
        <v>92</v>
      </c>
      <c r="Q5365">
        <v>88</v>
      </c>
      <c r="R5365">
        <v>93</v>
      </c>
      <c r="S5365">
        <v>9</v>
      </c>
      <c r="T5365" s="34">
        <f>_xlfn.XLOOKUP(B5365,Demog!$A$2:$A$219,Demog!$P$2:$P$219,,,2)</f>
        <v>4732</v>
      </c>
      <c r="U5365" s="34">
        <f t="shared" si="83"/>
        <v>0</v>
      </c>
      <c r="V5365" s="13" t="str">
        <f>IF(OR(Table1[[#This Row],[7d_positivity_public]]=0,ISBLANK(Table1[[#This Row],[7d_positivity_public]])),"",(Table1[[#This Row],[7d_positivity_public]]-Table1[[#This Row],[7d_positivity_all]])/Table1[[#This Row],[7d_positivity_public]])</f>
        <v/>
      </c>
      <c r="W5365">
        <v>0</v>
      </c>
    </row>
    <row r="5366" spans="1:23" x14ac:dyDescent="0.25">
      <c r="A5366" s="10">
        <v>44516</v>
      </c>
      <c r="B5366">
        <v>4211</v>
      </c>
      <c r="C5366" t="s">
        <v>224</v>
      </c>
      <c r="D5366">
        <v>5</v>
      </c>
      <c r="E5366">
        <v>3</v>
      </c>
      <c r="F5366">
        <v>2</v>
      </c>
      <c r="G5366">
        <v>5</v>
      </c>
      <c r="H5366">
        <v>89</v>
      </c>
      <c r="J5366">
        <v>92</v>
      </c>
      <c r="K5366">
        <v>89</v>
      </c>
      <c r="L5366">
        <v>85</v>
      </c>
      <c r="M5366">
        <v>92</v>
      </c>
      <c r="N5366">
        <v>86</v>
      </c>
      <c r="O5366">
        <v>85</v>
      </c>
      <c r="P5366">
        <v>86</v>
      </c>
      <c r="Q5366">
        <v>79</v>
      </c>
      <c r="R5366">
        <v>90</v>
      </c>
      <c r="S5366">
        <v>17</v>
      </c>
      <c r="T5366" s="34">
        <f>_xlfn.XLOOKUP(B5366,Demog!$A$2:$A$219,Demog!$P$2:$P$219,,,2)</f>
        <v>17780</v>
      </c>
      <c r="U5366" s="34">
        <f t="shared" si="83"/>
        <v>6</v>
      </c>
      <c r="V5366" s="13">
        <f>IF(OR(Table1[[#This Row],[7d_positivity_public]]=0,ISBLANK(Table1[[#This Row],[7d_positivity_public]])),"",(Table1[[#This Row],[7d_positivity_public]]-Table1[[#This Row],[7d_positivity_all]])/Table1[[#This Row],[7d_positivity_public]])</f>
        <v>0.4</v>
      </c>
      <c r="W5366">
        <v>3</v>
      </c>
    </row>
    <row r="5367" spans="1:23" x14ac:dyDescent="0.25">
      <c r="A5367" s="10">
        <v>44516</v>
      </c>
      <c r="B5367">
        <v>4212</v>
      </c>
      <c r="C5367" t="s">
        <v>225</v>
      </c>
      <c r="D5367">
        <v>12</v>
      </c>
      <c r="E5367">
        <v>15</v>
      </c>
      <c r="F5367">
        <v>-3</v>
      </c>
      <c r="G5367">
        <v>11</v>
      </c>
      <c r="H5367">
        <v>87</v>
      </c>
      <c r="J5367">
        <v>84</v>
      </c>
      <c r="K5367">
        <v>87</v>
      </c>
      <c r="L5367">
        <v>82</v>
      </c>
      <c r="M5367">
        <v>91</v>
      </c>
      <c r="N5367">
        <v>82</v>
      </c>
      <c r="O5367">
        <v>75</v>
      </c>
      <c r="P5367">
        <v>83</v>
      </c>
      <c r="Q5367">
        <v>75</v>
      </c>
      <c r="R5367">
        <v>89</v>
      </c>
      <c r="S5367">
        <v>20</v>
      </c>
      <c r="T5367" s="34">
        <f>_xlfn.XLOOKUP(B5367,Demog!$A$2:$A$219,Demog!$P$2:$P$219,,,2)</f>
        <v>40598</v>
      </c>
      <c r="U5367" s="34">
        <f t="shared" si="83"/>
        <v>34</v>
      </c>
      <c r="V5367" s="13">
        <f>IF(OR(Table1[[#This Row],[7d_positivity_public]]=0,ISBLANK(Table1[[#This Row],[7d_positivity_public]])),"",(Table1[[#This Row],[7d_positivity_public]]-Table1[[#This Row],[7d_positivity_all]])/Table1[[#This Row],[7d_positivity_public]])</f>
        <v>0.18181818181818182</v>
      </c>
      <c r="W5367">
        <v>9</v>
      </c>
    </row>
    <row r="5368" spans="1:23" x14ac:dyDescent="0.25">
      <c r="A5368" s="10">
        <v>44519</v>
      </c>
      <c r="B5368">
        <v>1260</v>
      </c>
      <c r="C5368" t="s">
        <v>83</v>
      </c>
      <c r="D5368">
        <v>8</v>
      </c>
      <c r="E5368">
        <v>10</v>
      </c>
      <c r="F5368">
        <v>-2</v>
      </c>
      <c r="G5368">
        <v>5</v>
      </c>
      <c r="H5368">
        <v>81</v>
      </c>
      <c r="J5368">
        <v>62</v>
      </c>
      <c r="K5368">
        <v>82</v>
      </c>
      <c r="L5368">
        <v>73</v>
      </c>
      <c r="M5368">
        <v>86</v>
      </c>
      <c r="N5368">
        <v>76</v>
      </c>
      <c r="O5368">
        <v>54</v>
      </c>
      <c r="P5368">
        <v>77</v>
      </c>
      <c r="Q5368">
        <v>66</v>
      </c>
      <c r="R5368">
        <v>83</v>
      </c>
      <c r="S5368">
        <v>26</v>
      </c>
      <c r="T5368" s="34">
        <f>_xlfn.XLOOKUP(B5368,Demog!$A$2:$A$219,Demog!$P$2:$P$219,,,2)</f>
        <v>8611</v>
      </c>
      <c r="U5368" s="34">
        <f t="shared" si="83"/>
        <v>5</v>
      </c>
      <c r="V5368" s="13">
        <f>IF(OR(Table1[[#This Row],[7d_positivity_public]]=0,ISBLANK(Table1[[#This Row],[7d_positivity_public]])),"",(Table1[[#This Row],[7d_positivity_public]]-Table1[[#This Row],[7d_positivity_all]])/Table1[[#This Row],[7d_positivity_public]])</f>
        <v>0.2</v>
      </c>
      <c r="W5368">
        <v>4</v>
      </c>
    </row>
    <row r="5369" spans="1:23" x14ac:dyDescent="0.25">
      <c r="A5369" s="10">
        <v>44519</v>
      </c>
      <c r="B5369">
        <v>1270</v>
      </c>
      <c r="C5369" t="s">
        <v>84</v>
      </c>
      <c r="D5369">
        <v>0</v>
      </c>
      <c r="E5369">
        <v>8</v>
      </c>
      <c r="F5369">
        <v>-8</v>
      </c>
      <c r="G5369">
        <v>0</v>
      </c>
      <c r="H5369">
        <v>73</v>
      </c>
      <c r="J5369">
        <v>48</v>
      </c>
      <c r="K5369">
        <v>74</v>
      </c>
      <c r="L5369">
        <v>68</v>
      </c>
      <c r="M5369">
        <v>77</v>
      </c>
      <c r="N5369">
        <v>68</v>
      </c>
      <c r="O5369">
        <v>38</v>
      </c>
      <c r="P5369">
        <v>70</v>
      </c>
      <c r="Q5369">
        <v>59</v>
      </c>
      <c r="R5369">
        <v>74</v>
      </c>
      <c r="S5369">
        <v>12</v>
      </c>
      <c r="T5369" s="34">
        <f>_xlfn.XLOOKUP(B5369,Demog!$A$2:$A$219,Demog!$P$2:$P$219,,,2)</f>
        <v>3469</v>
      </c>
      <c r="U5369" s="34">
        <f t="shared" si="83"/>
        <v>0</v>
      </c>
      <c r="V5369" s="13" t="str">
        <f>IF(OR(Table1[[#This Row],[7d_positivity_public]]=0,ISBLANK(Table1[[#This Row],[7d_positivity_public]])),"",(Table1[[#This Row],[7d_positivity_public]]-Table1[[#This Row],[7d_positivity_all]])/Table1[[#This Row],[7d_positivity_public]])</f>
        <v/>
      </c>
      <c r="W5369">
        <v>0</v>
      </c>
    </row>
    <row r="5370" spans="1:23" x14ac:dyDescent="0.25">
      <c r="A5370" s="10">
        <v>44519</v>
      </c>
      <c r="B5370">
        <v>1310</v>
      </c>
      <c r="C5370" t="s">
        <v>87</v>
      </c>
      <c r="D5370">
        <v>1</v>
      </c>
      <c r="E5370">
        <v>3</v>
      </c>
      <c r="F5370">
        <v>-2</v>
      </c>
      <c r="G5370">
        <v>1</v>
      </c>
      <c r="H5370">
        <v>90</v>
      </c>
      <c r="J5370">
        <v>77</v>
      </c>
      <c r="K5370">
        <v>91</v>
      </c>
      <c r="L5370">
        <v>90</v>
      </c>
      <c r="M5370">
        <v>92</v>
      </c>
      <c r="N5370">
        <v>86</v>
      </c>
      <c r="O5370">
        <v>70</v>
      </c>
      <c r="P5370">
        <v>86</v>
      </c>
      <c r="Q5370">
        <v>83</v>
      </c>
      <c r="R5370">
        <v>88</v>
      </c>
      <c r="S5370">
        <v>21</v>
      </c>
      <c r="T5370" s="34">
        <f>_xlfn.XLOOKUP(B5370,Demog!$A$2:$A$219,Demog!$P$2:$P$219,,,2)</f>
        <v>19231</v>
      </c>
      <c r="U5370" s="34">
        <f t="shared" si="83"/>
        <v>1</v>
      </c>
      <c r="V5370" s="13">
        <f>IF(OR(Table1[[#This Row],[7d_positivity_public]]=0,ISBLANK(Table1[[#This Row],[7d_positivity_public]])),"",(Table1[[#This Row],[7d_positivity_public]]-Table1[[#This Row],[7d_positivity_all]])/Table1[[#This Row],[7d_positivity_public]])</f>
        <v>0</v>
      </c>
      <c r="W5370">
        <v>1</v>
      </c>
    </row>
    <row r="5371" spans="1:23" x14ac:dyDescent="0.25">
      <c r="A5371" s="10">
        <v>44519</v>
      </c>
      <c r="B5371">
        <v>1320</v>
      </c>
      <c r="C5371" t="s">
        <v>89</v>
      </c>
      <c r="D5371">
        <v>6</v>
      </c>
      <c r="E5371">
        <v>4</v>
      </c>
      <c r="F5371">
        <v>2</v>
      </c>
      <c r="G5371">
        <v>4</v>
      </c>
      <c r="H5371">
        <v>88</v>
      </c>
      <c r="J5371">
        <v>84</v>
      </c>
      <c r="K5371">
        <v>88</v>
      </c>
      <c r="L5371">
        <v>84</v>
      </c>
      <c r="M5371">
        <v>91</v>
      </c>
      <c r="N5371">
        <v>84</v>
      </c>
      <c r="O5371">
        <v>77</v>
      </c>
      <c r="P5371">
        <v>85</v>
      </c>
      <c r="Q5371">
        <v>78</v>
      </c>
      <c r="R5371">
        <v>89</v>
      </c>
      <c r="S5371">
        <v>31</v>
      </c>
      <c r="T5371" s="34">
        <f>_xlfn.XLOOKUP(B5371,Demog!$A$2:$A$219,Demog!$P$2:$P$219,,,2)</f>
        <v>41799</v>
      </c>
      <c r="U5371" s="34">
        <f t="shared" si="83"/>
        <v>18</v>
      </c>
      <c r="V5371" s="13">
        <f>IF(OR(Table1[[#This Row],[7d_positivity_public]]=0,ISBLANK(Table1[[#This Row],[7d_positivity_public]])),"",(Table1[[#This Row],[7d_positivity_public]]-Table1[[#This Row],[7d_positivity_all]])/Table1[[#This Row],[7d_positivity_public]])</f>
        <v>0</v>
      </c>
      <c r="W5371">
        <v>4</v>
      </c>
    </row>
    <row r="5372" spans="1:23" x14ac:dyDescent="0.25">
      <c r="A5372" s="10">
        <v>44519</v>
      </c>
      <c r="B5372">
        <v>1330</v>
      </c>
      <c r="C5372" t="s">
        <v>91</v>
      </c>
      <c r="D5372">
        <v>8</v>
      </c>
      <c r="E5372">
        <v>5</v>
      </c>
      <c r="F5372">
        <v>3</v>
      </c>
      <c r="G5372">
        <v>5</v>
      </c>
      <c r="H5372">
        <v>83</v>
      </c>
      <c r="J5372">
        <v>68</v>
      </c>
      <c r="K5372">
        <v>84</v>
      </c>
      <c r="L5372">
        <v>84</v>
      </c>
      <c r="M5372">
        <v>83</v>
      </c>
      <c r="N5372">
        <v>78</v>
      </c>
      <c r="O5372">
        <v>60</v>
      </c>
      <c r="P5372">
        <v>79</v>
      </c>
      <c r="Q5372">
        <v>76</v>
      </c>
      <c r="R5372">
        <v>80</v>
      </c>
      <c r="S5372">
        <v>22</v>
      </c>
      <c r="T5372" s="34">
        <f>_xlfn.XLOOKUP(B5372,Demog!$A$2:$A$219,Demog!$P$2:$P$219,,,2)</f>
        <v>5101</v>
      </c>
      <c r="U5372" s="34">
        <f t="shared" si="83"/>
        <v>3</v>
      </c>
      <c r="V5372" s="13">
        <f>IF(OR(Table1[[#This Row],[7d_positivity_public]]=0,ISBLANK(Table1[[#This Row],[7d_positivity_public]])),"",(Table1[[#This Row],[7d_positivity_public]]-Table1[[#This Row],[7d_positivity_all]])/Table1[[#This Row],[7d_positivity_public]])</f>
        <v>0</v>
      </c>
      <c r="W5372">
        <v>5</v>
      </c>
    </row>
    <row r="5373" spans="1:23" x14ac:dyDescent="0.25">
      <c r="A5373" s="10">
        <v>44519</v>
      </c>
      <c r="B5373">
        <v>1340</v>
      </c>
      <c r="C5373" t="s">
        <v>93</v>
      </c>
      <c r="D5373">
        <v>3</v>
      </c>
      <c r="E5373">
        <v>14</v>
      </c>
      <c r="F5373">
        <v>-11</v>
      </c>
      <c r="G5373">
        <v>6</v>
      </c>
      <c r="H5373">
        <v>83</v>
      </c>
      <c r="J5373">
        <v>70</v>
      </c>
      <c r="K5373">
        <v>84</v>
      </c>
      <c r="L5373">
        <v>80</v>
      </c>
      <c r="M5373">
        <v>86</v>
      </c>
      <c r="N5373">
        <v>78</v>
      </c>
      <c r="O5373">
        <v>62</v>
      </c>
      <c r="P5373">
        <v>79</v>
      </c>
      <c r="Q5373">
        <v>73</v>
      </c>
      <c r="R5373">
        <v>83</v>
      </c>
      <c r="S5373">
        <v>15</v>
      </c>
      <c r="T5373" s="34">
        <f>_xlfn.XLOOKUP(B5373,Demog!$A$2:$A$219,Demog!$P$2:$P$219,,,2)</f>
        <v>4781</v>
      </c>
      <c r="U5373" s="34">
        <f t="shared" si="83"/>
        <v>1</v>
      </c>
      <c r="V5373" s="13">
        <f>IF(OR(Table1[[#This Row],[7d_positivity_public]]=0,ISBLANK(Table1[[#This Row],[7d_positivity_public]])),"",(Table1[[#This Row],[7d_positivity_public]]-Table1[[#This Row],[7d_positivity_all]])/Table1[[#This Row],[7d_positivity_public]])</f>
        <v>0.16666666666666666</v>
      </c>
      <c r="W5373">
        <v>5</v>
      </c>
    </row>
    <row r="5374" spans="1:23" x14ac:dyDescent="0.25">
      <c r="A5374" s="10">
        <v>44519</v>
      </c>
      <c r="B5374">
        <v>1350</v>
      </c>
      <c r="C5374" t="s">
        <v>95</v>
      </c>
      <c r="D5374">
        <v>27</v>
      </c>
      <c r="E5374">
        <v>17</v>
      </c>
      <c r="F5374">
        <v>10</v>
      </c>
      <c r="G5374">
        <v>16</v>
      </c>
      <c r="H5374">
        <v>78</v>
      </c>
      <c r="J5374">
        <v>62</v>
      </c>
      <c r="K5374">
        <v>80</v>
      </c>
      <c r="L5374">
        <v>70</v>
      </c>
      <c r="M5374">
        <v>86</v>
      </c>
      <c r="N5374">
        <v>74</v>
      </c>
      <c r="O5374">
        <v>55</v>
      </c>
      <c r="P5374">
        <v>76</v>
      </c>
      <c r="Q5374">
        <v>64</v>
      </c>
      <c r="R5374">
        <v>84</v>
      </c>
      <c r="S5374">
        <v>19</v>
      </c>
      <c r="T5374" s="34">
        <f>_xlfn.XLOOKUP(B5374,Demog!$A$2:$A$219,Demog!$P$2:$P$219,,,2)</f>
        <v>10220</v>
      </c>
      <c r="U5374" s="34">
        <f t="shared" si="83"/>
        <v>19</v>
      </c>
      <c r="V5374" s="13">
        <f>IF(OR(Table1[[#This Row],[7d_positivity_public]]=0,ISBLANK(Table1[[#This Row],[7d_positivity_public]])),"",(Table1[[#This Row],[7d_positivity_public]]-Table1[[#This Row],[7d_positivity_all]])/Table1[[#This Row],[7d_positivity_public]])</f>
        <v>0</v>
      </c>
      <c r="W5374">
        <v>16</v>
      </c>
    </row>
    <row r="5375" spans="1:23" x14ac:dyDescent="0.25">
      <c r="A5375" s="10">
        <v>44519</v>
      </c>
      <c r="B5375">
        <v>1361</v>
      </c>
      <c r="C5375" t="s">
        <v>97</v>
      </c>
      <c r="D5375">
        <v>9</v>
      </c>
      <c r="E5375">
        <v>16</v>
      </c>
      <c r="F5375">
        <v>-7</v>
      </c>
      <c r="G5375">
        <v>6</v>
      </c>
      <c r="H5375">
        <v>86</v>
      </c>
      <c r="J5375">
        <v>81</v>
      </c>
      <c r="K5375">
        <v>86</v>
      </c>
      <c r="L5375">
        <v>80</v>
      </c>
      <c r="M5375">
        <v>90</v>
      </c>
      <c r="N5375">
        <v>82</v>
      </c>
      <c r="O5375">
        <v>75</v>
      </c>
      <c r="P5375">
        <v>82</v>
      </c>
      <c r="Q5375">
        <v>74</v>
      </c>
      <c r="R5375">
        <v>88</v>
      </c>
      <c r="S5375">
        <v>38</v>
      </c>
      <c r="T5375" s="34">
        <f>_xlfn.XLOOKUP(B5375,Demog!$A$2:$A$219,Demog!$P$2:$P$219,,,2)</f>
        <v>53266</v>
      </c>
      <c r="U5375" s="34">
        <f t="shared" si="83"/>
        <v>34</v>
      </c>
      <c r="V5375" s="13">
        <f>IF(OR(Table1[[#This Row],[7d_positivity_public]]=0,ISBLANK(Table1[[#This Row],[7d_positivity_public]])),"",(Table1[[#This Row],[7d_positivity_public]]-Table1[[#This Row],[7d_positivity_all]])/Table1[[#This Row],[7d_positivity_public]])</f>
        <v>0</v>
      </c>
      <c r="W5375">
        <v>6</v>
      </c>
    </row>
    <row r="5376" spans="1:23" x14ac:dyDescent="0.25">
      <c r="A5376" s="10">
        <v>44519</v>
      </c>
      <c r="B5376">
        <v>1362</v>
      </c>
      <c r="C5376" t="s">
        <v>99</v>
      </c>
      <c r="D5376">
        <v>15</v>
      </c>
      <c r="E5376">
        <v>22</v>
      </c>
      <c r="F5376">
        <v>-7</v>
      </c>
      <c r="G5376">
        <v>10</v>
      </c>
      <c r="H5376">
        <v>79</v>
      </c>
      <c r="J5376">
        <v>63</v>
      </c>
      <c r="K5376">
        <v>80</v>
      </c>
      <c r="L5376">
        <v>70</v>
      </c>
      <c r="M5376">
        <v>86</v>
      </c>
      <c r="N5376">
        <v>74</v>
      </c>
      <c r="O5376">
        <v>56</v>
      </c>
      <c r="P5376">
        <v>76</v>
      </c>
      <c r="Q5376">
        <v>64</v>
      </c>
      <c r="R5376">
        <v>83</v>
      </c>
      <c r="S5376">
        <v>27</v>
      </c>
      <c r="T5376" s="34">
        <f>_xlfn.XLOOKUP(B5376,Demog!$A$2:$A$219,Demog!$P$2:$P$219,,,2)</f>
        <v>13583</v>
      </c>
      <c r="U5376" s="34">
        <f t="shared" si="83"/>
        <v>14</v>
      </c>
      <c r="V5376" s="13">
        <f>IF(OR(Table1[[#This Row],[7d_positivity_public]]=0,ISBLANK(Table1[[#This Row],[7d_positivity_public]])),"",(Table1[[#This Row],[7d_positivity_public]]-Table1[[#This Row],[7d_positivity_all]])/Table1[[#This Row],[7d_positivity_public]])</f>
        <v>0.1</v>
      </c>
      <c r="W5376">
        <v>9</v>
      </c>
    </row>
    <row r="5377" spans="1:23" x14ac:dyDescent="0.25">
      <c r="A5377" s="10">
        <v>44519</v>
      </c>
      <c r="B5377">
        <v>1371</v>
      </c>
      <c r="C5377" t="s">
        <v>101</v>
      </c>
      <c r="D5377">
        <v>12</v>
      </c>
      <c r="E5377">
        <v>29</v>
      </c>
      <c r="F5377">
        <v>-17</v>
      </c>
      <c r="G5377">
        <v>8</v>
      </c>
      <c r="H5377">
        <v>82</v>
      </c>
      <c r="J5377">
        <v>70</v>
      </c>
      <c r="K5377">
        <v>83</v>
      </c>
      <c r="L5377">
        <v>74</v>
      </c>
      <c r="M5377">
        <v>87</v>
      </c>
      <c r="N5377">
        <v>78</v>
      </c>
      <c r="O5377">
        <v>63</v>
      </c>
      <c r="P5377">
        <v>79</v>
      </c>
      <c r="Q5377">
        <v>67</v>
      </c>
      <c r="R5377">
        <v>85</v>
      </c>
      <c r="S5377">
        <v>23</v>
      </c>
      <c r="T5377" s="34">
        <f>_xlfn.XLOOKUP(B5377,Demog!$A$2:$A$219,Demog!$P$2:$P$219,,,2)</f>
        <v>8720</v>
      </c>
      <c r="U5377" s="34">
        <f t="shared" si="83"/>
        <v>7</v>
      </c>
      <c r="V5377" s="13">
        <f>IF(OR(Table1[[#This Row],[7d_positivity_public]]=0,ISBLANK(Table1[[#This Row],[7d_positivity_public]])),"",(Table1[[#This Row],[7d_positivity_public]]-Table1[[#This Row],[7d_positivity_all]])/Table1[[#This Row],[7d_positivity_public]])</f>
        <v>0.25</v>
      </c>
      <c r="W5377">
        <v>6</v>
      </c>
    </row>
    <row r="5378" spans="1:23" x14ac:dyDescent="0.25">
      <c r="A5378" s="10">
        <v>44519</v>
      </c>
      <c r="B5378">
        <v>1372</v>
      </c>
      <c r="C5378" t="s">
        <v>103</v>
      </c>
      <c r="D5378">
        <v>14</v>
      </c>
      <c r="E5378">
        <v>24</v>
      </c>
      <c r="F5378">
        <v>-10</v>
      </c>
      <c r="G5378">
        <v>7</v>
      </c>
      <c r="H5378">
        <v>87</v>
      </c>
      <c r="J5378">
        <v>78</v>
      </c>
      <c r="K5378">
        <v>88</v>
      </c>
      <c r="L5378">
        <v>84</v>
      </c>
      <c r="M5378">
        <v>91</v>
      </c>
      <c r="N5378">
        <v>83</v>
      </c>
      <c r="O5378">
        <v>72</v>
      </c>
      <c r="P5378">
        <v>84</v>
      </c>
      <c r="Q5378">
        <v>78</v>
      </c>
      <c r="R5378">
        <v>89</v>
      </c>
      <c r="S5378">
        <v>22</v>
      </c>
      <c r="T5378" s="34">
        <f>_xlfn.XLOOKUP(B5378,Demog!$A$2:$A$219,Demog!$P$2:$P$219,,,2)</f>
        <v>41482</v>
      </c>
      <c r="U5378" s="34">
        <f t="shared" ref="U5378:U5441" si="84">ROUND(T5378*D5378/100000*7,0)</f>
        <v>41</v>
      </c>
      <c r="V5378" s="13">
        <f>IF(OR(Table1[[#This Row],[7d_positivity_public]]=0,ISBLANK(Table1[[#This Row],[7d_positivity_public]])),"",(Table1[[#This Row],[7d_positivity_public]]-Table1[[#This Row],[7d_positivity_all]])/Table1[[#This Row],[7d_positivity_public]])</f>
        <v>0.14285714285714285</v>
      </c>
      <c r="W5378">
        <v>6</v>
      </c>
    </row>
    <row r="5379" spans="1:23" x14ac:dyDescent="0.25">
      <c r="A5379" s="10">
        <v>44519</v>
      </c>
      <c r="B5379">
        <v>1373</v>
      </c>
      <c r="C5379" t="s">
        <v>106</v>
      </c>
      <c r="D5379">
        <v>10</v>
      </c>
      <c r="E5379">
        <v>14</v>
      </c>
      <c r="F5379">
        <v>-4</v>
      </c>
      <c r="G5379">
        <v>5</v>
      </c>
      <c r="H5379">
        <v>84</v>
      </c>
      <c r="J5379">
        <v>72</v>
      </c>
      <c r="K5379">
        <v>85</v>
      </c>
      <c r="L5379">
        <v>82</v>
      </c>
      <c r="M5379">
        <v>88</v>
      </c>
      <c r="N5379">
        <v>80</v>
      </c>
      <c r="O5379">
        <v>67</v>
      </c>
      <c r="P5379">
        <v>81</v>
      </c>
      <c r="Q5379">
        <v>76</v>
      </c>
      <c r="R5379">
        <v>85</v>
      </c>
      <c r="S5379">
        <v>30</v>
      </c>
      <c r="T5379" s="34">
        <f>_xlfn.XLOOKUP(B5379,Demog!$A$2:$A$219,Demog!$P$2:$P$219,,,2)</f>
        <v>12922</v>
      </c>
      <c r="U5379" s="34">
        <f t="shared" si="84"/>
        <v>9</v>
      </c>
      <c r="V5379" s="13">
        <f>IF(OR(Table1[[#This Row],[7d_positivity_public]]=0,ISBLANK(Table1[[#This Row],[7d_positivity_public]])),"",(Table1[[#This Row],[7d_positivity_public]]-Table1[[#This Row],[7d_positivity_all]])/Table1[[#This Row],[7d_positivity_public]])</f>
        <v>0.2</v>
      </c>
      <c r="W5379">
        <v>4</v>
      </c>
    </row>
    <row r="5380" spans="1:23" x14ac:dyDescent="0.25">
      <c r="A5380" s="10">
        <v>44519</v>
      </c>
      <c r="B5380">
        <v>1374</v>
      </c>
      <c r="C5380" t="s">
        <v>108</v>
      </c>
      <c r="D5380">
        <v>12</v>
      </c>
      <c r="E5380">
        <v>11</v>
      </c>
      <c r="F5380">
        <v>1</v>
      </c>
      <c r="G5380">
        <v>6</v>
      </c>
      <c r="H5380">
        <v>93</v>
      </c>
      <c r="J5380">
        <v>84</v>
      </c>
      <c r="K5380">
        <v>93</v>
      </c>
      <c r="L5380">
        <v>94</v>
      </c>
      <c r="M5380">
        <v>92</v>
      </c>
      <c r="N5380">
        <v>89</v>
      </c>
      <c r="O5380">
        <v>79</v>
      </c>
      <c r="P5380">
        <v>90</v>
      </c>
      <c r="Q5380">
        <v>89</v>
      </c>
      <c r="R5380">
        <v>90</v>
      </c>
      <c r="S5380">
        <v>29</v>
      </c>
      <c r="T5380" s="34">
        <f>_xlfn.XLOOKUP(B5380,Demog!$A$2:$A$219,Demog!$P$2:$P$219,,,2)</f>
        <v>33401</v>
      </c>
      <c r="U5380" s="34">
        <f t="shared" si="84"/>
        <v>28</v>
      </c>
      <c r="V5380" s="13">
        <f>IF(OR(Table1[[#This Row],[7d_positivity_public]]=0,ISBLANK(Table1[[#This Row],[7d_positivity_public]])),"",(Table1[[#This Row],[7d_positivity_public]]-Table1[[#This Row],[7d_positivity_all]])/Table1[[#This Row],[7d_positivity_public]])</f>
        <v>0.16666666666666666</v>
      </c>
      <c r="W5380">
        <v>5</v>
      </c>
    </row>
    <row r="5381" spans="1:23" x14ac:dyDescent="0.25">
      <c r="A5381" s="10">
        <v>44519</v>
      </c>
      <c r="B5381">
        <v>1375</v>
      </c>
      <c r="C5381" t="s">
        <v>110</v>
      </c>
      <c r="D5381">
        <v>5</v>
      </c>
      <c r="E5381">
        <v>13</v>
      </c>
      <c r="F5381">
        <v>-8</v>
      </c>
      <c r="G5381">
        <v>4</v>
      </c>
      <c r="H5381">
        <v>90</v>
      </c>
      <c r="J5381">
        <v>78</v>
      </c>
      <c r="K5381">
        <v>90</v>
      </c>
      <c r="L5381">
        <v>90</v>
      </c>
      <c r="M5381">
        <v>90</v>
      </c>
      <c r="N5381">
        <v>86</v>
      </c>
      <c r="O5381">
        <v>70</v>
      </c>
      <c r="P5381">
        <v>86</v>
      </c>
      <c r="Q5381">
        <v>85</v>
      </c>
      <c r="R5381">
        <v>88</v>
      </c>
      <c r="S5381">
        <v>31</v>
      </c>
      <c r="T5381" s="34">
        <f>_xlfn.XLOOKUP(B5381,Demog!$A$2:$A$219,Demog!$P$2:$P$219,,,2)</f>
        <v>38661</v>
      </c>
      <c r="U5381" s="34">
        <f t="shared" si="84"/>
        <v>14</v>
      </c>
      <c r="V5381" s="13">
        <f>IF(OR(Table1[[#This Row],[7d_positivity_public]]=0,ISBLANK(Table1[[#This Row],[7d_positivity_public]])),"",(Table1[[#This Row],[7d_positivity_public]]-Table1[[#This Row],[7d_positivity_all]])/Table1[[#This Row],[7d_positivity_public]])</f>
        <v>0.25</v>
      </c>
      <c r="W5381">
        <v>3</v>
      </c>
    </row>
    <row r="5382" spans="1:23" x14ac:dyDescent="0.25">
      <c r="A5382" s="10">
        <v>44519</v>
      </c>
      <c r="B5382">
        <v>1376</v>
      </c>
      <c r="C5382" t="s">
        <v>112</v>
      </c>
      <c r="D5382">
        <v>5</v>
      </c>
      <c r="E5382">
        <v>13</v>
      </c>
      <c r="F5382">
        <v>-8</v>
      </c>
      <c r="G5382">
        <v>5</v>
      </c>
      <c r="H5382">
        <v>84</v>
      </c>
      <c r="J5382">
        <v>74</v>
      </c>
      <c r="K5382">
        <v>85</v>
      </c>
      <c r="L5382">
        <v>84</v>
      </c>
      <c r="M5382">
        <v>87</v>
      </c>
      <c r="N5382">
        <v>79</v>
      </c>
      <c r="O5382">
        <v>67</v>
      </c>
      <c r="P5382">
        <v>80</v>
      </c>
      <c r="Q5382">
        <v>78</v>
      </c>
      <c r="R5382">
        <v>84</v>
      </c>
      <c r="S5382">
        <v>22</v>
      </c>
      <c r="T5382" s="34">
        <f>_xlfn.XLOOKUP(B5382,Demog!$A$2:$A$219,Demog!$P$2:$P$219,,,2)</f>
        <v>34796</v>
      </c>
      <c r="U5382" s="34">
        <f t="shared" si="84"/>
        <v>12</v>
      </c>
      <c r="V5382" s="13">
        <f>IF(OR(Table1[[#This Row],[7d_positivity_public]]=0,ISBLANK(Table1[[#This Row],[7d_positivity_public]])),"",(Table1[[#This Row],[7d_positivity_public]]-Table1[[#This Row],[7d_positivity_all]])/Table1[[#This Row],[7d_positivity_public]])</f>
        <v>0</v>
      </c>
      <c r="W5382">
        <v>5</v>
      </c>
    </row>
    <row r="5383" spans="1:23" x14ac:dyDescent="0.25">
      <c r="A5383" s="10">
        <v>44519</v>
      </c>
      <c r="B5383">
        <v>1377</v>
      </c>
      <c r="C5383" t="s">
        <v>114</v>
      </c>
      <c r="D5383">
        <v>10</v>
      </c>
      <c r="E5383">
        <v>11</v>
      </c>
      <c r="F5383">
        <v>-1</v>
      </c>
      <c r="G5383">
        <v>7</v>
      </c>
      <c r="H5383">
        <v>90</v>
      </c>
      <c r="J5383">
        <v>87</v>
      </c>
      <c r="K5383">
        <v>90</v>
      </c>
      <c r="L5383">
        <v>88</v>
      </c>
      <c r="M5383">
        <v>93</v>
      </c>
      <c r="N5383">
        <v>87</v>
      </c>
      <c r="O5383">
        <v>83</v>
      </c>
      <c r="P5383">
        <v>88</v>
      </c>
      <c r="Q5383">
        <v>84</v>
      </c>
      <c r="R5383">
        <v>91</v>
      </c>
      <c r="S5383">
        <v>30</v>
      </c>
      <c r="T5383" s="34">
        <f>_xlfn.XLOOKUP(B5383,Demog!$A$2:$A$219,Demog!$P$2:$P$219,,,2)</f>
        <v>24900</v>
      </c>
      <c r="U5383" s="34">
        <f t="shared" si="84"/>
        <v>17</v>
      </c>
      <c r="V5383" s="13">
        <f>IF(OR(Table1[[#This Row],[7d_positivity_public]]=0,ISBLANK(Table1[[#This Row],[7d_positivity_public]])),"",(Table1[[#This Row],[7d_positivity_public]]-Table1[[#This Row],[7d_positivity_all]])/Table1[[#This Row],[7d_positivity_public]])</f>
        <v>0.14285714285714285</v>
      </c>
      <c r="W5383">
        <v>6</v>
      </c>
    </row>
    <row r="5384" spans="1:23" x14ac:dyDescent="0.25">
      <c r="A5384" s="10">
        <v>44519</v>
      </c>
      <c r="B5384">
        <v>1380</v>
      </c>
      <c r="C5384" t="s">
        <v>116</v>
      </c>
      <c r="D5384">
        <v>9</v>
      </c>
      <c r="E5384">
        <v>8</v>
      </c>
      <c r="F5384">
        <v>1</v>
      </c>
      <c r="G5384">
        <v>5</v>
      </c>
      <c r="H5384">
        <v>87</v>
      </c>
      <c r="J5384">
        <v>81</v>
      </c>
      <c r="K5384">
        <v>88</v>
      </c>
      <c r="L5384">
        <v>82</v>
      </c>
      <c r="M5384">
        <v>91</v>
      </c>
      <c r="N5384">
        <v>84</v>
      </c>
      <c r="O5384">
        <v>75</v>
      </c>
      <c r="P5384">
        <v>85</v>
      </c>
      <c r="Q5384">
        <v>78</v>
      </c>
      <c r="R5384">
        <v>89</v>
      </c>
      <c r="S5384">
        <v>26</v>
      </c>
      <c r="T5384" s="34">
        <f>_xlfn.XLOOKUP(B5384,Demog!$A$2:$A$219,Demog!$P$2:$P$219,,,2)</f>
        <v>12110</v>
      </c>
      <c r="U5384" s="34">
        <f t="shared" si="84"/>
        <v>8</v>
      </c>
      <c r="V5384" s="13">
        <f>IF(OR(Table1[[#This Row],[7d_positivity_public]]=0,ISBLANK(Table1[[#This Row],[7d_positivity_public]])),"",(Table1[[#This Row],[7d_positivity_public]]-Table1[[#This Row],[7d_positivity_all]])/Table1[[#This Row],[7d_positivity_public]])</f>
        <v>0</v>
      </c>
      <c r="W5384">
        <v>5</v>
      </c>
    </row>
    <row r="5385" spans="1:23" x14ac:dyDescent="0.25">
      <c r="A5385" s="10">
        <v>44519</v>
      </c>
      <c r="B5385">
        <v>1390</v>
      </c>
      <c r="C5385" t="s">
        <v>118</v>
      </c>
      <c r="D5385">
        <v>27</v>
      </c>
      <c r="E5385">
        <v>64</v>
      </c>
      <c r="F5385">
        <v>-37</v>
      </c>
      <c r="G5385">
        <v>14</v>
      </c>
      <c r="H5385">
        <v>73</v>
      </c>
      <c r="J5385">
        <v>45</v>
      </c>
      <c r="K5385">
        <v>75</v>
      </c>
      <c r="L5385">
        <v>62</v>
      </c>
      <c r="M5385">
        <v>83</v>
      </c>
      <c r="N5385">
        <v>68</v>
      </c>
      <c r="O5385">
        <v>38</v>
      </c>
      <c r="P5385">
        <v>70</v>
      </c>
      <c r="Q5385">
        <v>54</v>
      </c>
      <c r="R5385">
        <v>80</v>
      </c>
      <c r="S5385">
        <v>19</v>
      </c>
      <c r="T5385" s="34">
        <f>_xlfn.XLOOKUP(B5385,Demog!$A$2:$A$219,Demog!$P$2:$P$219,,,2)</f>
        <v>7285</v>
      </c>
      <c r="U5385" s="34">
        <f t="shared" si="84"/>
        <v>14</v>
      </c>
      <c r="V5385" s="13">
        <f>IF(OR(Table1[[#This Row],[7d_positivity_public]]=0,ISBLANK(Table1[[#This Row],[7d_positivity_public]])),"",(Table1[[#This Row],[7d_positivity_public]]-Table1[[#This Row],[7d_positivity_all]])/Table1[[#This Row],[7d_positivity_public]])</f>
        <v>0</v>
      </c>
      <c r="W5385">
        <v>14</v>
      </c>
    </row>
    <row r="5386" spans="1:23" x14ac:dyDescent="0.25">
      <c r="A5386" s="10">
        <v>44519</v>
      </c>
      <c r="B5386">
        <v>1420</v>
      </c>
      <c r="C5386" t="s">
        <v>120</v>
      </c>
      <c r="D5386">
        <v>14</v>
      </c>
      <c r="E5386">
        <v>27</v>
      </c>
      <c r="F5386">
        <v>-13</v>
      </c>
      <c r="G5386">
        <v>10</v>
      </c>
      <c r="H5386">
        <v>81</v>
      </c>
      <c r="J5386">
        <v>67</v>
      </c>
      <c r="K5386">
        <v>82</v>
      </c>
      <c r="L5386">
        <v>73</v>
      </c>
      <c r="M5386">
        <v>87</v>
      </c>
      <c r="N5386">
        <v>77</v>
      </c>
      <c r="O5386">
        <v>61</v>
      </c>
      <c r="P5386">
        <v>78</v>
      </c>
      <c r="Q5386">
        <v>67</v>
      </c>
      <c r="R5386">
        <v>85</v>
      </c>
      <c r="S5386">
        <v>34</v>
      </c>
      <c r="T5386" s="34">
        <f>_xlfn.XLOOKUP(B5386,Demog!$A$2:$A$219,Demog!$P$2:$P$219,,,2)</f>
        <v>33648</v>
      </c>
      <c r="U5386" s="34">
        <f t="shared" si="84"/>
        <v>33</v>
      </c>
      <c r="V5386" s="13">
        <f>IF(OR(Table1[[#This Row],[7d_positivity_public]]=0,ISBLANK(Table1[[#This Row],[7d_positivity_public]])),"",(Table1[[#This Row],[7d_positivity_public]]-Table1[[#This Row],[7d_positivity_all]])/Table1[[#This Row],[7d_positivity_public]])</f>
        <v>0.2</v>
      </c>
      <c r="W5386">
        <v>8</v>
      </c>
    </row>
    <row r="5387" spans="1:23" x14ac:dyDescent="0.25">
      <c r="A5387" s="10">
        <v>44519</v>
      </c>
      <c r="B5387">
        <v>1431</v>
      </c>
      <c r="C5387" t="s">
        <v>226</v>
      </c>
      <c r="D5387">
        <v>16</v>
      </c>
      <c r="E5387">
        <v>15</v>
      </c>
      <c r="F5387">
        <v>1</v>
      </c>
      <c r="G5387">
        <v>8</v>
      </c>
      <c r="H5387">
        <v>87</v>
      </c>
      <c r="J5387">
        <v>79</v>
      </c>
      <c r="K5387">
        <v>87</v>
      </c>
      <c r="L5387">
        <v>83</v>
      </c>
      <c r="M5387">
        <v>91</v>
      </c>
      <c r="N5387">
        <v>82</v>
      </c>
      <c r="O5387">
        <v>72</v>
      </c>
      <c r="P5387">
        <v>83</v>
      </c>
      <c r="Q5387">
        <v>77</v>
      </c>
      <c r="R5387">
        <v>89</v>
      </c>
      <c r="S5387">
        <v>28</v>
      </c>
      <c r="T5387" s="34">
        <f>_xlfn.XLOOKUP(B5387,Demog!$A$2:$A$219,Demog!$P$2:$P$219,,,2)</f>
        <v>44714</v>
      </c>
      <c r="U5387" s="34">
        <f t="shared" si="84"/>
        <v>50</v>
      </c>
      <c r="V5387" s="13">
        <f>IF(OR(Table1[[#This Row],[7d_positivity_public]]=0,ISBLANK(Table1[[#This Row],[7d_positivity_public]])),"",(Table1[[#This Row],[7d_positivity_public]]-Table1[[#This Row],[7d_positivity_all]])/Table1[[#This Row],[7d_positivity_public]])</f>
        <v>0</v>
      </c>
      <c r="W5387">
        <v>8</v>
      </c>
    </row>
    <row r="5388" spans="1:23" x14ac:dyDescent="0.25">
      <c r="A5388" s="10">
        <v>44519</v>
      </c>
      <c r="B5388">
        <v>1432</v>
      </c>
      <c r="C5388" t="s">
        <v>227</v>
      </c>
      <c r="D5388">
        <v>12</v>
      </c>
      <c r="E5388">
        <v>14</v>
      </c>
      <c r="F5388">
        <v>-2</v>
      </c>
      <c r="G5388">
        <v>6</v>
      </c>
      <c r="H5388">
        <v>94</v>
      </c>
      <c r="J5388">
        <v>89</v>
      </c>
      <c r="K5388">
        <v>95</v>
      </c>
      <c r="L5388">
        <v>96</v>
      </c>
      <c r="M5388">
        <v>93</v>
      </c>
      <c r="N5388">
        <v>91</v>
      </c>
      <c r="O5388">
        <v>85</v>
      </c>
      <c r="P5388">
        <v>91</v>
      </c>
      <c r="Q5388">
        <v>91</v>
      </c>
      <c r="R5388">
        <v>92</v>
      </c>
      <c r="S5388">
        <v>33</v>
      </c>
      <c r="T5388" s="34">
        <f>_xlfn.XLOOKUP(B5388,Demog!$A$2:$A$219,Demog!$P$2:$P$219,,,2)</f>
        <v>48587</v>
      </c>
      <c r="U5388" s="34">
        <f t="shared" si="84"/>
        <v>41</v>
      </c>
      <c r="V5388" s="13">
        <f>IF(OR(Table1[[#This Row],[7d_positivity_public]]=0,ISBLANK(Table1[[#This Row],[7d_positivity_public]])),"",(Table1[[#This Row],[7d_positivity_public]]-Table1[[#This Row],[7d_positivity_all]])/Table1[[#This Row],[7d_positivity_public]])</f>
        <v>0.16666666666666666</v>
      </c>
      <c r="W5388">
        <v>5</v>
      </c>
    </row>
    <row r="5389" spans="1:23" x14ac:dyDescent="0.25">
      <c r="A5389" s="10">
        <v>44519</v>
      </c>
      <c r="B5389">
        <v>1433</v>
      </c>
      <c r="C5389" t="s">
        <v>122</v>
      </c>
      <c r="D5389">
        <v>9</v>
      </c>
      <c r="E5389">
        <v>13</v>
      </c>
      <c r="F5389">
        <v>-4</v>
      </c>
      <c r="G5389">
        <v>5</v>
      </c>
      <c r="H5389">
        <v>82</v>
      </c>
      <c r="J5389">
        <v>68</v>
      </c>
      <c r="K5389">
        <v>83</v>
      </c>
      <c r="L5389">
        <v>75</v>
      </c>
      <c r="M5389">
        <v>88</v>
      </c>
      <c r="N5389">
        <v>78</v>
      </c>
      <c r="O5389">
        <v>61</v>
      </c>
      <c r="P5389">
        <v>79</v>
      </c>
      <c r="Q5389">
        <v>68</v>
      </c>
      <c r="R5389">
        <v>85</v>
      </c>
      <c r="S5389">
        <v>20</v>
      </c>
      <c r="T5389" s="34">
        <f>_xlfn.XLOOKUP(B5389,Demog!$A$2:$A$219,Demog!$P$2:$P$219,,,2)</f>
        <v>19986</v>
      </c>
      <c r="U5389" s="34">
        <f t="shared" si="84"/>
        <v>13</v>
      </c>
      <c r="V5389" s="13">
        <f>IF(OR(Table1[[#This Row],[7d_positivity_public]]=0,ISBLANK(Table1[[#This Row],[7d_positivity_public]])),"",(Table1[[#This Row],[7d_positivity_public]]-Table1[[#This Row],[7d_positivity_all]])/Table1[[#This Row],[7d_positivity_public]])</f>
        <v>0</v>
      </c>
      <c r="W5389">
        <v>5</v>
      </c>
    </row>
    <row r="5390" spans="1:23" x14ac:dyDescent="0.25">
      <c r="A5390" s="10">
        <v>44519</v>
      </c>
      <c r="B5390">
        <v>1490</v>
      </c>
      <c r="C5390" t="s">
        <v>124</v>
      </c>
      <c r="D5390">
        <v>4</v>
      </c>
      <c r="E5390">
        <v>12</v>
      </c>
      <c r="F5390">
        <v>-8</v>
      </c>
      <c r="G5390">
        <v>4</v>
      </c>
      <c r="H5390">
        <v>82</v>
      </c>
      <c r="J5390">
        <v>72</v>
      </c>
      <c r="K5390">
        <v>82</v>
      </c>
      <c r="L5390">
        <v>75</v>
      </c>
      <c r="M5390">
        <v>87</v>
      </c>
      <c r="N5390">
        <v>76</v>
      </c>
      <c r="O5390">
        <v>61</v>
      </c>
      <c r="P5390">
        <v>77</v>
      </c>
      <c r="Q5390">
        <v>67</v>
      </c>
      <c r="R5390">
        <v>84</v>
      </c>
      <c r="S5390">
        <v>22</v>
      </c>
      <c r="T5390" s="34">
        <f>_xlfn.XLOOKUP(B5390,Demog!$A$2:$A$219,Demog!$P$2:$P$219,,,2)</f>
        <v>10855</v>
      </c>
      <c r="U5390" s="34">
        <f t="shared" si="84"/>
        <v>3</v>
      </c>
      <c r="V5390" s="13">
        <f>IF(OR(Table1[[#This Row],[7d_positivity_public]]=0,ISBLANK(Table1[[#This Row],[7d_positivity_public]])),"",(Table1[[#This Row],[7d_positivity_public]]-Table1[[#This Row],[7d_positivity_all]])/Table1[[#This Row],[7d_positivity_public]])</f>
        <v>0.25</v>
      </c>
      <c r="W5390">
        <v>3</v>
      </c>
    </row>
    <row r="5391" spans="1:23" x14ac:dyDescent="0.25">
      <c r="A5391" s="10">
        <v>44519</v>
      </c>
      <c r="B5391">
        <v>2121</v>
      </c>
      <c r="C5391" t="s">
        <v>126</v>
      </c>
      <c r="D5391">
        <v>8</v>
      </c>
      <c r="E5391">
        <v>17</v>
      </c>
      <c r="F5391">
        <v>-9</v>
      </c>
      <c r="G5391">
        <v>5</v>
      </c>
      <c r="H5391">
        <v>84</v>
      </c>
      <c r="J5391">
        <v>75</v>
      </c>
      <c r="K5391">
        <v>85</v>
      </c>
      <c r="L5391">
        <v>81</v>
      </c>
      <c r="M5391">
        <v>90</v>
      </c>
      <c r="N5391">
        <v>80</v>
      </c>
      <c r="O5391">
        <v>70</v>
      </c>
      <c r="P5391">
        <v>81</v>
      </c>
      <c r="Q5391">
        <v>75</v>
      </c>
      <c r="R5391">
        <v>87</v>
      </c>
      <c r="S5391">
        <v>31</v>
      </c>
      <c r="T5391" s="34">
        <f>_xlfn.XLOOKUP(B5391,Demog!$A$2:$A$219,Demog!$P$2:$P$219,,,2)</f>
        <v>51241</v>
      </c>
      <c r="U5391" s="34">
        <f t="shared" si="84"/>
        <v>29</v>
      </c>
      <c r="V5391" s="13">
        <f>IF(OR(Table1[[#This Row],[7d_positivity_public]]=0,ISBLANK(Table1[[#This Row],[7d_positivity_public]])),"",(Table1[[#This Row],[7d_positivity_public]]-Table1[[#This Row],[7d_positivity_all]])/Table1[[#This Row],[7d_positivity_public]])</f>
        <v>0.2</v>
      </c>
      <c r="W5391">
        <v>4</v>
      </c>
    </row>
    <row r="5392" spans="1:23" x14ac:dyDescent="0.25">
      <c r="A5392" s="10">
        <v>44519</v>
      </c>
      <c r="B5392">
        <v>2122</v>
      </c>
      <c r="C5392" t="s">
        <v>128</v>
      </c>
      <c r="D5392">
        <v>15</v>
      </c>
      <c r="E5392">
        <v>22</v>
      </c>
      <c r="F5392">
        <v>-7</v>
      </c>
      <c r="G5392">
        <v>10</v>
      </c>
      <c r="H5392">
        <v>78</v>
      </c>
      <c r="J5392">
        <v>65</v>
      </c>
      <c r="K5392">
        <v>79</v>
      </c>
      <c r="L5392">
        <v>73</v>
      </c>
      <c r="M5392">
        <v>85</v>
      </c>
      <c r="N5392">
        <v>73</v>
      </c>
      <c r="O5392">
        <v>58</v>
      </c>
      <c r="P5392">
        <v>74</v>
      </c>
      <c r="Q5392">
        <v>66</v>
      </c>
      <c r="R5392">
        <v>81</v>
      </c>
      <c r="S5392">
        <v>28</v>
      </c>
      <c r="T5392" s="34">
        <f>_xlfn.XLOOKUP(B5392,Demog!$A$2:$A$219,Demog!$P$2:$P$219,,,2)</f>
        <v>41936</v>
      </c>
      <c r="U5392" s="34">
        <f t="shared" si="84"/>
        <v>44</v>
      </c>
      <c r="V5392" s="13">
        <f>IF(OR(Table1[[#This Row],[7d_positivity_public]]=0,ISBLANK(Table1[[#This Row],[7d_positivity_public]])),"",(Table1[[#This Row],[7d_positivity_public]]-Table1[[#This Row],[7d_positivity_all]])/Table1[[#This Row],[7d_positivity_public]])</f>
        <v>0.2</v>
      </c>
      <c r="W5392">
        <v>8</v>
      </c>
    </row>
    <row r="5393" spans="1:23" x14ac:dyDescent="0.25">
      <c r="A5393" s="10">
        <v>44519</v>
      </c>
      <c r="B5393">
        <v>2131</v>
      </c>
      <c r="C5393" t="s">
        <v>129</v>
      </c>
      <c r="D5393">
        <v>22</v>
      </c>
      <c r="E5393">
        <v>23</v>
      </c>
      <c r="F5393">
        <v>-1</v>
      </c>
      <c r="G5393">
        <v>9</v>
      </c>
      <c r="H5393">
        <v>85</v>
      </c>
      <c r="J5393">
        <v>75</v>
      </c>
      <c r="K5393">
        <v>85</v>
      </c>
      <c r="L5393">
        <v>83</v>
      </c>
      <c r="M5393">
        <v>87</v>
      </c>
      <c r="N5393">
        <v>79</v>
      </c>
      <c r="O5393">
        <v>68</v>
      </c>
      <c r="P5393">
        <v>80</v>
      </c>
      <c r="Q5393">
        <v>77</v>
      </c>
      <c r="R5393">
        <v>84</v>
      </c>
      <c r="S5393">
        <v>33</v>
      </c>
      <c r="T5393" s="34">
        <f>_xlfn.XLOOKUP(B5393,Demog!$A$2:$A$219,Demog!$P$2:$P$219,,,2)</f>
        <v>22754</v>
      </c>
      <c r="U5393" s="34">
        <f t="shared" si="84"/>
        <v>35</v>
      </c>
      <c r="V5393" s="13">
        <f>IF(OR(Table1[[#This Row],[7d_positivity_public]]=0,ISBLANK(Table1[[#This Row],[7d_positivity_public]])),"",(Table1[[#This Row],[7d_positivity_public]]-Table1[[#This Row],[7d_positivity_all]])/Table1[[#This Row],[7d_positivity_public]])</f>
        <v>0.1111111111111111</v>
      </c>
      <c r="W5393">
        <v>8</v>
      </c>
    </row>
    <row r="5394" spans="1:23" x14ac:dyDescent="0.25">
      <c r="A5394" s="10">
        <v>44519</v>
      </c>
      <c r="B5394">
        <v>2132</v>
      </c>
      <c r="C5394" t="s">
        <v>130</v>
      </c>
      <c r="D5394">
        <v>24</v>
      </c>
      <c r="E5394">
        <v>33</v>
      </c>
      <c r="F5394">
        <v>-9</v>
      </c>
      <c r="G5394">
        <v>10</v>
      </c>
      <c r="H5394">
        <v>86</v>
      </c>
      <c r="J5394">
        <v>82</v>
      </c>
      <c r="K5394">
        <v>87</v>
      </c>
      <c r="L5394">
        <v>85</v>
      </c>
      <c r="M5394">
        <v>89</v>
      </c>
      <c r="N5394">
        <v>83</v>
      </c>
      <c r="O5394">
        <v>76</v>
      </c>
      <c r="P5394">
        <v>84</v>
      </c>
      <c r="Q5394">
        <v>81</v>
      </c>
      <c r="R5394">
        <v>88</v>
      </c>
      <c r="S5394">
        <v>29</v>
      </c>
      <c r="T5394" s="34">
        <f>_xlfn.XLOOKUP(B5394,Demog!$A$2:$A$219,Demog!$P$2:$P$219,,,2)</f>
        <v>35584</v>
      </c>
      <c r="U5394" s="34">
        <f t="shared" si="84"/>
        <v>60</v>
      </c>
      <c r="V5394" s="13">
        <f>IF(OR(Table1[[#This Row],[7d_positivity_public]]=0,ISBLANK(Table1[[#This Row],[7d_positivity_public]])),"",(Table1[[#This Row],[7d_positivity_public]]-Table1[[#This Row],[7d_positivity_all]])/Table1[[#This Row],[7d_positivity_public]])</f>
        <v>0.2</v>
      </c>
      <c r="W5394">
        <v>8</v>
      </c>
    </row>
    <row r="5395" spans="1:23" x14ac:dyDescent="0.25">
      <c r="A5395" s="10">
        <v>44519</v>
      </c>
      <c r="B5395">
        <v>2133</v>
      </c>
      <c r="C5395" t="s">
        <v>131</v>
      </c>
      <c r="D5395">
        <v>10</v>
      </c>
      <c r="E5395">
        <v>16</v>
      </c>
      <c r="F5395">
        <v>-6</v>
      </c>
      <c r="G5395">
        <v>7</v>
      </c>
      <c r="H5395">
        <v>91</v>
      </c>
      <c r="J5395">
        <v>83</v>
      </c>
      <c r="K5395">
        <v>92</v>
      </c>
      <c r="L5395">
        <v>92</v>
      </c>
      <c r="M5395">
        <v>92</v>
      </c>
      <c r="N5395">
        <v>87</v>
      </c>
      <c r="O5395">
        <v>75</v>
      </c>
      <c r="P5395">
        <v>88</v>
      </c>
      <c r="Q5395">
        <v>87</v>
      </c>
      <c r="R5395">
        <v>89</v>
      </c>
      <c r="S5395">
        <v>24</v>
      </c>
      <c r="T5395" s="34">
        <f>_xlfn.XLOOKUP(B5395,Demog!$A$2:$A$219,Demog!$P$2:$P$219,,,2)</f>
        <v>58511</v>
      </c>
      <c r="U5395" s="34">
        <f t="shared" si="84"/>
        <v>41</v>
      </c>
      <c r="V5395" s="13">
        <f>IF(OR(Table1[[#This Row],[7d_positivity_public]]=0,ISBLANK(Table1[[#This Row],[7d_positivity_public]])),"",(Table1[[#This Row],[7d_positivity_public]]-Table1[[#This Row],[7d_positivity_all]])/Table1[[#This Row],[7d_positivity_public]])</f>
        <v>0.2857142857142857</v>
      </c>
      <c r="W5395">
        <v>5</v>
      </c>
    </row>
    <row r="5396" spans="1:23" x14ac:dyDescent="0.25">
      <c r="A5396" s="10">
        <v>44519</v>
      </c>
      <c r="B5396">
        <v>2134</v>
      </c>
      <c r="C5396" t="s">
        <v>132</v>
      </c>
      <c r="D5396">
        <v>19</v>
      </c>
      <c r="E5396">
        <v>28</v>
      </c>
      <c r="F5396">
        <v>-9</v>
      </c>
      <c r="G5396">
        <v>11</v>
      </c>
      <c r="H5396">
        <v>87</v>
      </c>
      <c r="J5396">
        <v>73</v>
      </c>
      <c r="K5396">
        <v>88</v>
      </c>
      <c r="L5396">
        <v>89</v>
      </c>
      <c r="M5396">
        <v>88</v>
      </c>
      <c r="N5396">
        <v>83</v>
      </c>
      <c r="O5396">
        <v>67</v>
      </c>
      <c r="P5396">
        <v>84</v>
      </c>
      <c r="Q5396">
        <v>83</v>
      </c>
      <c r="R5396">
        <v>85</v>
      </c>
      <c r="S5396">
        <v>20</v>
      </c>
      <c r="T5396" s="34">
        <f>_xlfn.XLOOKUP(B5396,Demog!$A$2:$A$219,Demog!$P$2:$P$219,,,2)</f>
        <v>24836</v>
      </c>
      <c r="U5396" s="34">
        <f t="shared" si="84"/>
        <v>33</v>
      </c>
      <c r="V5396" s="13">
        <f>IF(OR(Table1[[#This Row],[7d_positivity_public]]=0,ISBLANK(Table1[[#This Row],[7d_positivity_public]])),"",(Table1[[#This Row],[7d_positivity_public]]-Table1[[#This Row],[7d_positivity_all]])/Table1[[#This Row],[7d_positivity_public]])</f>
        <v>0.36363636363636365</v>
      </c>
      <c r="W5396">
        <v>7</v>
      </c>
    </row>
    <row r="5397" spans="1:23" x14ac:dyDescent="0.25">
      <c r="A5397" s="10">
        <v>44519</v>
      </c>
      <c r="B5397">
        <v>2141</v>
      </c>
      <c r="C5397" t="s">
        <v>133</v>
      </c>
      <c r="D5397">
        <v>23</v>
      </c>
      <c r="E5397">
        <v>19</v>
      </c>
      <c r="F5397">
        <v>4</v>
      </c>
      <c r="G5397">
        <v>11</v>
      </c>
      <c r="H5397">
        <v>82</v>
      </c>
      <c r="J5397">
        <v>75</v>
      </c>
      <c r="K5397">
        <v>83</v>
      </c>
      <c r="L5397">
        <v>78</v>
      </c>
      <c r="M5397">
        <v>89</v>
      </c>
      <c r="N5397">
        <v>78</v>
      </c>
      <c r="O5397">
        <v>68</v>
      </c>
      <c r="P5397">
        <v>78</v>
      </c>
      <c r="Q5397">
        <v>72</v>
      </c>
      <c r="R5397">
        <v>86</v>
      </c>
      <c r="S5397">
        <v>35</v>
      </c>
      <c r="T5397" s="34">
        <f>_xlfn.XLOOKUP(B5397,Demog!$A$2:$A$219,Demog!$P$2:$P$219,,,2)</f>
        <v>26303</v>
      </c>
      <c r="U5397" s="34">
        <f t="shared" si="84"/>
        <v>42</v>
      </c>
      <c r="V5397" s="13">
        <f>IF(OR(Table1[[#This Row],[7d_positivity_public]]=0,ISBLANK(Table1[[#This Row],[7d_positivity_public]])),"",(Table1[[#This Row],[7d_positivity_public]]-Table1[[#This Row],[7d_positivity_all]])/Table1[[#This Row],[7d_positivity_public]])</f>
        <v>0.18181818181818182</v>
      </c>
      <c r="W5397">
        <v>9</v>
      </c>
    </row>
    <row r="5398" spans="1:23" x14ac:dyDescent="0.25">
      <c r="A5398" s="10">
        <v>44519</v>
      </c>
      <c r="B5398">
        <v>2142</v>
      </c>
      <c r="C5398" t="s">
        <v>134</v>
      </c>
      <c r="D5398">
        <v>17</v>
      </c>
      <c r="E5398">
        <v>39</v>
      </c>
      <c r="F5398">
        <v>-22</v>
      </c>
      <c r="G5398">
        <v>7</v>
      </c>
      <c r="H5398">
        <v>81</v>
      </c>
      <c r="J5398">
        <v>73</v>
      </c>
      <c r="K5398">
        <v>82</v>
      </c>
      <c r="L5398">
        <v>77</v>
      </c>
      <c r="M5398">
        <v>86</v>
      </c>
      <c r="N5398">
        <v>76</v>
      </c>
      <c r="O5398">
        <v>67</v>
      </c>
      <c r="P5398">
        <v>77</v>
      </c>
      <c r="Q5398">
        <v>71</v>
      </c>
      <c r="R5398">
        <v>83</v>
      </c>
      <c r="S5398">
        <v>25</v>
      </c>
      <c r="T5398" s="34">
        <f>_xlfn.XLOOKUP(B5398,Demog!$A$2:$A$219,Demog!$P$2:$P$219,,,2)</f>
        <v>16854</v>
      </c>
      <c r="U5398" s="34">
        <f t="shared" si="84"/>
        <v>20</v>
      </c>
      <c r="V5398" s="13">
        <f>IF(OR(Table1[[#This Row],[7d_positivity_public]]=0,ISBLANK(Table1[[#This Row],[7d_positivity_public]])),"",(Table1[[#This Row],[7d_positivity_public]]-Table1[[#This Row],[7d_positivity_all]])/Table1[[#This Row],[7d_positivity_public]])</f>
        <v>0.14285714285714285</v>
      </c>
      <c r="W5398">
        <v>6</v>
      </c>
    </row>
    <row r="5399" spans="1:23" x14ac:dyDescent="0.25">
      <c r="A5399" s="10">
        <v>44519</v>
      </c>
      <c r="B5399">
        <v>2150</v>
      </c>
      <c r="C5399" t="s">
        <v>135</v>
      </c>
      <c r="D5399">
        <v>8</v>
      </c>
      <c r="E5399">
        <v>9</v>
      </c>
      <c r="F5399">
        <v>-1</v>
      </c>
      <c r="G5399">
        <v>7</v>
      </c>
      <c r="H5399">
        <v>85</v>
      </c>
      <c r="J5399">
        <v>69</v>
      </c>
      <c r="K5399">
        <v>86</v>
      </c>
      <c r="L5399">
        <v>79</v>
      </c>
      <c r="M5399">
        <v>90</v>
      </c>
      <c r="N5399">
        <v>80</v>
      </c>
      <c r="O5399">
        <v>62</v>
      </c>
      <c r="P5399">
        <v>81</v>
      </c>
      <c r="Q5399">
        <v>70</v>
      </c>
      <c r="R5399">
        <v>88</v>
      </c>
      <c r="S5399">
        <v>33</v>
      </c>
      <c r="T5399" s="34">
        <f>_xlfn.XLOOKUP(B5399,Demog!$A$2:$A$219,Demog!$P$2:$P$219,,,2)</f>
        <v>9696</v>
      </c>
      <c r="U5399" s="34">
        <f t="shared" si="84"/>
        <v>5</v>
      </c>
      <c r="V5399" s="13">
        <f>IF(OR(Table1[[#This Row],[7d_positivity_public]]=0,ISBLANK(Table1[[#This Row],[7d_positivity_public]])),"",(Table1[[#This Row],[7d_positivity_public]]-Table1[[#This Row],[7d_positivity_all]])/Table1[[#This Row],[7d_positivity_public]])</f>
        <v>0.14285714285714285</v>
      </c>
      <c r="W5399">
        <v>6</v>
      </c>
    </row>
    <row r="5400" spans="1:23" x14ac:dyDescent="0.25">
      <c r="A5400" s="10">
        <v>44519</v>
      </c>
      <c r="B5400">
        <v>2210</v>
      </c>
      <c r="C5400" t="s">
        <v>136</v>
      </c>
      <c r="D5400">
        <v>4</v>
      </c>
      <c r="E5400">
        <v>4</v>
      </c>
      <c r="F5400">
        <v>0</v>
      </c>
      <c r="G5400">
        <v>3</v>
      </c>
      <c r="H5400">
        <v>94</v>
      </c>
      <c r="J5400">
        <v>91</v>
      </c>
      <c r="K5400">
        <v>94</v>
      </c>
      <c r="L5400">
        <v>95</v>
      </c>
      <c r="M5400">
        <v>92</v>
      </c>
      <c r="N5400">
        <v>90</v>
      </c>
      <c r="O5400">
        <v>86</v>
      </c>
      <c r="P5400">
        <v>91</v>
      </c>
      <c r="Q5400">
        <v>92</v>
      </c>
      <c r="R5400">
        <v>90</v>
      </c>
      <c r="S5400">
        <v>23</v>
      </c>
      <c r="T5400" s="34">
        <f>_xlfn.XLOOKUP(B5400,Demog!$A$2:$A$219,Demog!$P$2:$P$219,,,2)</f>
        <v>70996</v>
      </c>
      <c r="U5400" s="34">
        <f t="shared" si="84"/>
        <v>20</v>
      </c>
      <c r="V5400" s="13">
        <f>IF(OR(Table1[[#This Row],[7d_positivity_public]]=0,ISBLANK(Table1[[#This Row],[7d_positivity_public]])),"",(Table1[[#This Row],[7d_positivity_public]]-Table1[[#This Row],[7d_positivity_all]])/Table1[[#This Row],[7d_positivity_public]])</f>
        <v>0.33333333333333331</v>
      </c>
      <c r="W5400">
        <v>2</v>
      </c>
    </row>
    <row r="5401" spans="1:23" x14ac:dyDescent="0.25">
      <c r="A5401" s="10">
        <v>44519</v>
      </c>
      <c r="B5401">
        <v>2221</v>
      </c>
      <c r="C5401" t="s">
        <v>137</v>
      </c>
      <c r="D5401">
        <v>4</v>
      </c>
      <c r="E5401">
        <v>4</v>
      </c>
      <c r="F5401">
        <v>0</v>
      </c>
      <c r="G5401">
        <v>3</v>
      </c>
      <c r="H5401">
        <v>96</v>
      </c>
      <c r="J5401">
        <v>92</v>
      </c>
      <c r="K5401">
        <v>96</v>
      </c>
      <c r="L5401">
        <v>99</v>
      </c>
      <c r="M5401">
        <v>92</v>
      </c>
      <c r="N5401">
        <v>93</v>
      </c>
      <c r="O5401">
        <v>87</v>
      </c>
      <c r="P5401">
        <v>93</v>
      </c>
      <c r="Q5401">
        <v>96</v>
      </c>
      <c r="R5401">
        <v>89</v>
      </c>
      <c r="S5401">
        <v>27</v>
      </c>
      <c r="T5401" s="34">
        <f>_xlfn.XLOOKUP(B5401,Demog!$A$2:$A$219,Demog!$P$2:$P$219,,,2)</f>
        <v>47161</v>
      </c>
      <c r="U5401" s="34">
        <f t="shared" si="84"/>
        <v>13</v>
      </c>
      <c r="V5401" s="13">
        <f>IF(OR(Table1[[#This Row],[7d_positivity_public]]=0,ISBLANK(Table1[[#This Row],[7d_positivity_public]])),"",(Table1[[#This Row],[7d_positivity_public]]-Table1[[#This Row],[7d_positivity_all]])/Table1[[#This Row],[7d_positivity_public]])</f>
        <v>0.66666666666666663</v>
      </c>
      <c r="W5401">
        <v>1</v>
      </c>
    </row>
    <row r="5402" spans="1:23" x14ac:dyDescent="0.25">
      <c r="A5402" s="10">
        <v>44519</v>
      </c>
      <c r="B5402">
        <v>2222</v>
      </c>
      <c r="C5402" t="s">
        <v>138</v>
      </c>
      <c r="D5402">
        <v>4</v>
      </c>
      <c r="E5402">
        <v>3</v>
      </c>
      <c r="F5402">
        <v>1</v>
      </c>
      <c r="G5402">
        <v>2</v>
      </c>
      <c r="H5402">
        <v>96</v>
      </c>
      <c r="J5402">
        <v>91</v>
      </c>
      <c r="K5402">
        <v>96</v>
      </c>
      <c r="L5402">
        <v>100</v>
      </c>
      <c r="M5402">
        <v>90</v>
      </c>
      <c r="N5402">
        <v>93</v>
      </c>
      <c r="O5402">
        <v>86</v>
      </c>
      <c r="P5402">
        <v>93</v>
      </c>
      <c r="Q5402">
        <v>97</v>
      </c>
      <c r="R5402">
        <v>88</v>
      </c>
      <c r="S5402">
        <v>29</v>
      </c>
      <c r="T5402" s="34">
        <f>_xlfn.XLOOKUP(B5402,Demog!$A$2:$A$219,Demog!$P$2:$P$219,,,2)</f>
        <v>45434</v>
      </c>
      <c r="U5402" s="34">
        <f t="shared" si="84"/>
        <v>13</v>
      </c>
      <c r="V5402" s="13">
        <f>IF(OR(Table1[[#This Row],[7d_positivity_public]]=0,ISBLANK(Table1[[#This Row],[7d_positivity_public]])),"",(Table1[[#This Row],[7d_positivity_public]]-Table1[[#This Row],[7d_positivity_all]])/Table1[[#This Row],[7d_positivity_public]])</f>
        <v>0.5</v>
      </c>
      <c r="W5402">
        <v>1</v>
      </c>
    </row>
    <row r="5403" spans="1:23" x14ac:dyDescent="0.25">
      <c r="A5403" s="10">
        <v>44519</v>
      </c>
      <c r="B5403">
        <v>2223</v>
      </c>
      <c r="C5403" t="s">
        <v>139</v>
      </c>
      <c r="D5403">
        <v>2</v>
      </c>
      <c r="E5403">
        <v>4</v>
      </c>
      <c r="F5403">
        <v>-2</v>
      </c>
      <c r="G5403">
        <v>2</v>
      </c>
      <c r="H5403">
        <v>94</v>
      </c>
      <c r="J5403">
        <v>92</v>
      </c>
      <c r="K5403">
        <v>94</v>
      </c>
      <c r="L5403">
        <v>98</v>
      </c>
      <c r="M5403">
        <v>89</v>
      </c>
      <c r="N5403">
        <v>91</v>
      </c>
      <c r="O5403">
        <v>87</v>
      </c>
      <c r="P5403">
        <v>91</v>
      </c>
      <c r="Q5403">
        <v>95</v>
      </c>
      <c r="R5403">
        <v>86</v>
      </c>
      <c r="S5403">
        <v>25</v>
      </c>
      <c r="T5403" s="34">
        <f>_xlfn.XLOOKUP(B5403,Demog!$A$2:$A$219,Demog!$P$2:$P$219,,,2)</f>
        <v>81414</v>
      </c>
      <c r="U5403" s="34">
        <f t="shared" si="84"/>
        <v>11</v>
      </c>
      <c r="V5403" s="13">
        <f>IF(OR(Table1[[#This Row],[7d_positivity_public]]=0,ISBLANK(Table1[[#This Row],[7d_positivity_public]])),"",(Table1[[#This Row],[7d_positivity_public]]-Table1[[#This Row],[7d_positivity_all]])/Table1[[#This Row],[7d_positivity_public]])</f>
        <v>1</v>
      </c>
      <c r="W5403">
        <v>0</v>
      </c>
    </row>
    <row r="5404" spans="1:23" x14ac:dyDescent="0.25">
      <c r="A5404" s="10">
        <v>44519</v>
      </c>
      <c r="B5404">
        <v>2224</v>
      </c>
      <c r="C5404" t="s">
        <v>140</v>
      </c>
      <c r="D5404">
        <v>4</v>
      </c>
      <c r="E5404">
        <v>8</v>
      </c>
      <c r="F5404">
        <v>-4</v>
      </c>
      <c r="G5404">
        <v>3</v>
      </c>
      <c r="H5404">
        <v>92</v>
      </c>
      <c r="J5404">
        <v>88</v>
      </c>
      <c r="K5404">
        <v>92</v>
      </c>
      <c r="L5404">
        <v>94</v>
      </c>
      <c r="M5404">
        <v>90</v>
      </c>
      <c r="N5404">
        <v>89</v>
      </c>
      <c r="O5404">
        <v>83</v>
      </c>
      <c r="P5404">
        <v>89</v>
      </c>
      <c r="Q5404">
        <v>91</v>
      </c>
      <c r="R5404">
        <v>88</v>
      </c>
      <c r="S5404">
        <v>27</v>
      </c>
      <c r="T5404" s="34">
        <f>_xlfn.XLOOKUP(B5404,Demog!$A$2:$A$219,Demog!$P$2:$P$219,,,2)</f>
        <v>58746</v>
      </c>
      <c r="U5404" s="34">
        <f t="shared" si="84"/>
        <v>16</v>
      </c>
      <c r="V5404" s="13">
        <f>IF(OR(Table1[[#This Row],[7d_positivity_public]]=0,ISBLANK(Table1[[#This Row],[7d_positivity_public]])),"",(Table1[[#This Row],[7d_positivity_public]]-Table1[[#This Row],[7d_positivity_all]])/Table1[[#This Row],[7d_positivity_public]])</f>
        <v>0.33333333333333331</v>
      </c>
      <c r="W5404">
        <v>2</v>
      </c>
    </row>
    <row r="5405" spans="1:23" x14ac:dyDescent="0.25">
      <c r="A5405" s="10">
        <v>44519</v>
      </c>
      <c r="B5405">
        <v>2231</v>
      </c>
      <c r="C5405" t="s">
        <v>141</v>
      </c>
      <c r="D5405">
        <v>12</v>
      </c>
      <c r="E5405">
        <v>12</v>
      </c>
      <c r="F5405">
        <v>0</v>
      </c>
      <c r="G5405">
        <v>6</v>
      </c>
      <c r="H5405">
        <v>88</v>
      </c>
      <c r="J5405">
        <v>85</v>
      </c>
      <c r="K5405">
        <v>88</v>
      </c>
      <c r="L5405">
        <v>85</v>
      </c>
      <c r="M5405">
        <v>91</v>
      </c>
      <c r="N5405">
        <v>84</v>
      </c>
      <c r="O5405">
        <v>79</v>
      </c>
      <c r="P5405">
        <v>84</v>
      </c>
      <c r="Q5405">
        <v>80</v>
      </c>
      <c r="R5405">
        <v>89</v>
      </c>
      <c r="S5405">
        <v>32</v>
      </c>
      <c r="T5405" s="34">
        <f>_xlfn.XLOOKUP(B5405,Demog!$A$2:$A$219,Demog!$P$2:$P$219,,,2)</f>
        <v>30824</v>
      </c>
      <c r="U5405" s="34">
        <f t="shared" si="84"/>
        <v>26</v>
      </c>
      <c r="V5405" s="13">
        <f>IF(OR(Table1[[#This Row],[7d_positivity_public]]=0,ISBLANK(Table1[[#This Row],[7d_positivity_public]])),"",(Table1[[#This Row],[7d_positivity_public]]-Table1[[#This Row],[7d_positivity_all]])/Table1[[#This Row],[7d_positivity_public]])</f>
        <v>0.33333333333333331</v>
      </c>
      <c r="W5405">
        <v>4</v>
      </c>
    </row>
    <row r="5406" spans="1:23" x14ac:dyDescent="0.25">
      <c r="A5406" s="10">
        <v>44519</v>
      </c>
      <c r="B5406">
        <v>2232</v>
      </c>
      <c r="C5406" t="s">
        <v>142</v>
      </c>
      <c r="D5406">
        <v>8</v>
      </c>
      <c r="E5406">
        <v>6</v>
      </c>
      <c r="F5406">
        <v>2</v>
      </c>
      <c r="G5406">
        <v>6</v>
      </c>
      <c r="H5406">
        <v>92</v>
      </c>
      <c r="J5406">
        <v>90</v>
      </c>
      <c r="K5406">
        <v>92</v>
      </c>
      <c r="L5406">
        <v>90</v>
      </c>
      <c r="M5406">
        <v>94</v>
      </c>
      <c r="N5406">
        <v>89</v>
      </c>
      <c r="O5406">
        <v>87</v>
      </c>
      <c r="P5406">
        <v>89</v>
      </c>
      <c r="Q5406">
        <v>87</v>
      </c>
      <c r="R5406">
        <v>92</v>
      </c>
      <c r="S5406">
        <v>28</v>
      </c>
      <c r="T5406" s="34">
        <f>_xlfn.XLOOKUP(B5406,Demog!$A$2:$A$219,Demog!$P$2:$P$219,,,2)</f>
        <v>18835</v>
      </c>
      <c r="U5406" s="34">
        <f t="shared" si="84"/>
        <v>11</v>
      </c>
      <c r="V5406" s="13">
        <f>IF(OR(Table1[[#This Row],[7d_positivity_public]]=0,ISBLANK(Table1[[#This Row],[7d_positivity_public]])),"",(Table1[[#This Row],[7d_positivity_public]]-Table1[[#This Row],[7d_positivity_all]])/Table1[[#This Row],[7d_positivity_public]])</f>
        <v>0.16666666666666666</v>
      </c>
      <c r="W5406">
        <v>5</v>
      </c>
    </row>
    <row r="5407" spans="1:23" x14ac:dyDescent="0.25">
      <c r="A5407" s="10">
        <v>44519</v>
      </c>
      <c r="B5407">
        <v>2233</v>
      </c>
      <c r="C5407" t="s">
        <v>143</v>
      </c>
      <c r="D5407">
        <v>10</v>
      </c>
      <c r="E5407">
        <v>13</v>
      </c>
      <c r="F5407">
        <v>-3</v>
      </c>
      <c r="G5407">
        <v>6</v>
      </c>
      <c r="H5407">
        <v>88</v>
      </c>
      <c r="J5407">
        <v>86</v>
      </c>
      <c r="K5407">
        <v>88</v>
      </c>
      <c r="L5407">
        <v>86</v>
      </c>
      <c r="M5407">
        <v>91</v>
      </c>
      <c r="N5407">
        <v>84</v>
      </c>
      <c r="O5407">
        <v>81</v>
      </c>
      <c r="P5407">
        <v>85</v>
      </c>
      <c r="Q5407">
        <v>81</v>
      </c>
      <c r="R5407">
        <v>89</v>
      </c>
      <c r="S5407">
        <v>27</v>
      </c>
      <c r="T5407" s="34">
        <f>_xlfn.XLOOKUP(B5407,Demog!$A$2:$A$219,Demog!$P$2:$P$219,,,2)</f>
        <v>51442</v>
      </c>
      <c r="U5407" s="34">
        <f t="shared" si="84"/>
        <v>36</v>
      </c>
      <c r="V5407" s="13">
        <f>IF(OR(Table1[[#This Row],[7d_positivity_public]]=0,ISBLANK(Table1[[#This Row],[7d_positivity_public]])),"",(Table1[[#This Row],[7d_positivity_public]]-Table1[[#This Row],[7d_positivity_all]])/Table1[[#This Row],[7d_positivity_public]])</f>
        <v>0.16666666666666666</v>
      </c>
      <c r="W5407">
        <v>5</v>
      </c>
    </row>
    <row r="5408" spans="1:23" x14ac:dyDescent="0.25">
      <c r="A5408" s="10">
        <v>44519</v>
      </c>
      <c r="B5408">
        <v>2241</v>
      </c>
      <c r="C5408" t="s">
        <v>144</v>
      </c>
      <c r="D5408">
        <v>5</v>
      </c>
      <c r="E5408">
        <v>6</v>
      </c>
      <c r="F5408">
        <v>-1</v>
      </c>
      <c r="G5408">
        <v>4</v>
      </c>
      <c r="H5408">
        <v>91</v>
      </c>
      <c r="J5408">
        <v>91</v>
      </c>
      <c r="K5408">
        <v>91</v>
      </c>
      <c r="L5408">
        <v>92</v>
      </c>
      <c r="M5408">
        <v>90</v>
      </c>
      <c r="N5408">
        <v>89</v>
      </c>
      <c r="O5408">
        <v>88</v>
      </c>
      <c r="P5408">
        <v>89</v>
      </c>
      <c r="Q5408">
        <v>89</v>
      </c>
      <c r="R5408">
        <v>88</v>
      </c>
      <c r="S5408">
        <v>22</v>
      </c>
      <c r="T5408" s="34">
        <f>_xlfn.XLOOKUP(B5408,Demog!$A$2:$A$219,Demog!$P$2:$P$219,,,2)</f>
        <v>40842</v>
      </c>
      <c r="U5408" s="34">
        <f t="shared" si="84"/>
        <v>14</v>
      </c>
      <c r="V5408" s="13">
        <f>IF(OR(Table1[[#This Row],[7d_positivity_public]]=0,ISBLANK(Table1[[#This Row],[7d_positivity_public]])),"",(Table1[[#This Row],[7d_positivity_public]]-Table1[[#This Row],[7d_positivity_all]])/Table1[[#This Row],[7d_positivity_public]])</f>
        <v>0.25</v>
      </c>
      <c r="W5408">
        <v>3</v>
      </c>
    </row>
    <row r="5409" spans="1:23" x14ac:dyDescent="0.25">
      <c r="A5409" s="10">
        <v>44519</v>
      </c>
      <c r="B5409">
        <v>2242</v>
      </c>
      <c r="C5409" t="s">
        <v>145</v>
      </c>
      <c r="D5409">
        <v>5</v>
      </c>
      <c r="E5409">
        <v>8</v>
      </c>
      <c r="F5409">
        <v>-3</v>
      </c>
      <c r="G5409">
        <v>3</v>
      </c>
      <c r="H5409">
        <v>93</v>
      </c>
      <c r="J5409">
        <v>90</v>
      </c>
      <c r="K5409">
        <v>93</v>
      </c>
      <c r="L5409">
        <v>95</v>
      </c>
      <c r="M5409">
        <v>92</v>
      </c>
      <c r="N5409">
        <v>90</v>
      </c>
      <c r="O5409">
        <v>85</v>
      </c>
      <c r="P5409">
        <v>91</v>
      </c>
      <c r="Q5409">
        <v>91</v>
      </c>
      <c r="R5409">
        <v>90</v>
      </c>
      <c r="S5409">
        <v>31</v>
      </c>
      <c r="T5409" s="34">
        <f>_xlfn.XLOOKUP(B5409,Demog!$A$2:$A$219,Demog!$P$2:$P$219,,,2)</f>
        <v>70406</v>
      </c>
      <c r="U5409" s="34">
        <f t="shared" si="84"/>
        <v>25</v>
      </c>
      <c r="V5409" s="13">
        <f>IF(OR(Table1[[#This Row],[7d_positivity_public]]=0,ISBLANK(Table1[[#This Row],[7d_positivity_public]])),"",(Table1[[#This Row],[7d_positivity_public]]-Table1[[#This Row],[7d_positivity_all]])/Table1[[#This Row],[7d_positivity_public]])</f>
        <v>0.33333333333333331</v>
      </c>
      <c r="W5409">
        <v>2</v>
      </c>
    </row>
    <row r="5410" spans="1:23" x14ac:dyDescent="0.25">
      <c r="A5410" s="10">
        <v>44519</v>
      </c>
      <c r="B5410">
        <v>2243</v>
      </c>
      <c r="C5410" t="s">
        <v>146</v>
      </c>
      <c r="D5410">
        <v>4</v>
      </c>
      <c r="E5410">
        <v>7</v>
      </c>
      <c r="F5410">
        <v>-3</v>
      </c>
      <c r="G5410">
        <v>3</v>
      </c>
      <c r="H5410">
        <v>91</v>
      </c>
      <c r="J5410">
        <v>89</v>
      </c>
      <c r="K5410">
        <v>91</v>
      </c>
      <c r="L5410">
        <v>91</v>
      </c>
      <c r="M5410">
        <v>91</v>
      </c>
      <c r="N5410">
        <v>88</v>
      </c>
      <c r="O5410">
        <v>85</v>
      </c>
      <c r="P5410">
        <v>88</v>
      </c>
      <c r="Q5410">
        <v>87</v>
      </c>
      <c r="R5410">
        <v>89</v>
      </c>
      <c r="S5410">
        <v>29</v>
      </c>
      <c r="T5410" s="34">
        <f>_xlfn.XLOOKUP(B5410,Demog!$A$2:$A$219,Demog!$P$2:$P$219,,,2)</f>
        <v>28129</v>
      </c>
      <c r="U5410" s="34">
        <f t="shared" si="84"/>
        <v>8</v>
      </c>
      <c r="V5410" s="13">
        <f>IF(OR(Table1[[#This Row],[7d_positivity_public]]=0,ISBLANK(Table1[[#This Row],[7d_positivity_public]])),"",(Table1[[#This Row],[7d_positivity_public]]-Table1[[#This Row],[7d_positivity_all]])/Table1[[#This Row],[7d_positivity_public]])</f>
        <v>0.33333333333333331</v>
      </c>
      <c r="W5410">
        <v>2</v>
      </c>
    </row>
    <row r="5411" spans="1:23" x14ac:dyDescent="0.25">
      <c r="A5411" s="10">
        <v>44519</v>
      </c>
      <c r="B5411">
        <v>2244</v>
      </c>
      <c r="C5411" t="s">
        <v>147</v>
      </c>
      <c r="D5411">
        <v>6</v>
      </c>
      <c r="E5411">
        <v>4</v>
      </c>
      <c r="F5411">
        <v>2</v>
      </c>
      <c r="G5411">
        <v>3</v>
      </c>
      <c r="H5411">
        <v>91</v>
      </c>
      <c r="J5411">
        <v>90</v>
      </c>
      <c r="K5411">
        <v>91</v>
      </c>
      <c r="L5411">
        <v>90</v>
      </c>
      <c r="M5411">
        <v>92</v>
      </c>
      <c r="N5411">
        <v>88</v>
      </c>
      <c r="O5411">
        <v>85</v>
      </c>
      <c r="P5411">
        <v>88</v>
      </c>
      <c r="Q5411">
        <v>86</v>
      </c>
      <c r="R5411">
        <v>90</v>
      </c>
      <c r="S5411">
        <v>30</v>
      </c>
      <c r="T5411" s="34">
        <f>_xlfn.XLOOKUP(B5411,Demog!$A$2:$A$219,Demog!$P$2:$P$219,,,2)</f>
        <v>58612</v>
      </c>
      <c r="U5411" s="34">
        <f t="shared" si="84"/>
        <v>25</v>
      </c>
      <c r="V5411" s="13">
        <f>IF(OR(Table1[[#This Row],[7d_positivity_public]]=0,ISBLANK(Table1[[#This Row],[7d_positivity_public]])),"",(Table1[[#This Row],[7d_positivity_public]]-Table1[[#This Row],[7d_positivity_all]])/Table1[[#This Row],[7d_positivity_public]])</f>
        <v>0.33333333333333331</v>
      </c>
      <c r="W5411">
        <v>2</v>
      </c>
    </row>
    <row r="5412" spans="1:23" x14ac:dyDescent="0.25">
      <c r="A5412" s="10">
        <v>44519</v>
      </c>
      <c r="B5412">
        <v>2245</v>
      </c>
      <c r="C5412" t="s">
        <v>148</v>
      </c>
      <c r="D5412">
        <v>3</v>
      </c>
      <c r="E5412">
        <v>3</v>
      </c>
      <c r="F5412">
        <v>0</v>
      </c>
      <c r="G5412">
        <v>1</v>
      </c>
      <c r="H5412">
        <v>92</v>
      </c>
      <c r="J5412">
        <v>91</v>
      </c>
      <c r="K5412">
        <v>92</v>
      </c>
      <c r="L5412">
        <v>92</v>
      </c>
      <c r="M5412">
        <v>92</v>
      </c>
      <c r="N5412">
        <v>90</v>
      </c>
      <c r="O5412">
        <v>88</v>
      </c>
      <c r="P5412">
        <v>90</v>
      </c>
      <c r="Q5412">
        <v>89</v>
      </c>
      <c r="R5412">
        <v>90</v>
      </c>
      <c r="S5412">
        <v>32</v>
      </c>
      <c r="T5412" s="34">
        <f>_xlfn.XLOOKUP(B5412,Demog!$A$2:$A$219,Demog!$P$2:$P$219,,,2)</f>
        <v>36404</v>
      </c>
      <c r="U5412" s="34">
        <f t="shared" si="84"/>
        <v>8</v>
      </c>
      <c r="V5412" s="13">
        <f>IF(OR(Table1[[#This Row],[7d_positivity_public]]=0,ISBLANK(Table1[[#This Row],[7d_positivity_public]])),"",(Table1[[#This Row],[7d_positivity_public]]-Table1[[#This Row],[7d_positivity_all]])/Table1[[#This Row],[7d_positivity_public]])</f>
        <v>0</v>
      </c>
      <c r="W5412">
        <v>1</v>
      </c>
    </row>
    <row r="5413" spans="1:23" x14ac:dyDescent="0.25">
      <c r="A5413" s="10">
        <v>44519</v>
      </c>
      <c r="B5413">
        <v>2311</v>
      </c>
      <c r="C5413" t="s">
        <v>149</v>
      </c>
      <c r="D5413">
        <v>6</v>
      </c>
      <c r="E5413">
        <v>12</v>
      </c>
      <c r="F5413">
        <v>-6</v>
      </c>
      <c r="G5413">
        <v>3</v>
      </c>
      <c r="H5413">
        <v>87</v>
      </c>
      <c r="J5413">
        <v>79</v>
      </c>
      <c r="K5413">
        <v>88</v>
      </c>
      <c r="L5413">
        <v>85</v>
      </c>
      <c r="M5413">
        <v>90</v>
      </c>
      <c r="N5413">
        <v>83</v>
      </c>
      <c r="O5413">
        <v>71</v>
      </c>
      <c r="P5413">
        <v>84</v>
      </c>
      <c r="Q5413">
        <v>80</v>
      </c>
      <c r="R5413">
        <v>88</v>
      </c>
      <c r="S5413">
        <v>25</v>
      </c>
      <c r="T5413" s="34">
        <f>_xlfn.XLOOKUP(B5413,Demog!$A$2:$A$219,Demog!$P$2:$P$219,,,2)</f>
        <v>25888</v>
      </c>
      <c r="U5413" s="34">
        <f t="shared" si="84"/>
        <v>11</v>
      </c>
      <c r="V5413" s="13">
        <f>IF(OR(Table1[[#This Row],[7d_positivity_public]]=0,ISBLANK(Table1[[#This Row],[7d_positivity_public]])),"",(Table1[[#This Row],[7d_positivity_public]]-Table1[[#This Row],[7d_positivity_all]])/Table1[[#This Row],[7d_positivity_public]])</f>
        <v>0.33333333333333331</v>
      </c>
      <c r="W5413">
        <v>2</v>
      </c>
    </row>
    <row r="5414" spans="1:23" x14ac:dyDescent="0.25">
      <c r="A5414" s="10">
        <v>44519</v>
      </c>
      <c r="B5414">
        <v>2312</v>
      </c>
      <c r="C5414" t="s">
        <v>150</v>
      </c>
      <c r="D5414">
        <v>9</v>
      </c>
      <c r="E5414">
        <v>11</v>
      </c>
      <c r="F5414">
        <v>-2</v>
      </c>
      <c r="G5414">
        <v>5</v>
      </c>
      <c r="H5414">
        <v>92</v>
      </c>
      <c r="J5414">
        <v>91</v>
      </c>
      <c r="K5414">
        <v>92</v>
      </c>
      <c r="L5414">
        <v>91</v>
      </c>
      <c r="M5414">
        <v>94</v>
      </c>
      <c r="N5414">
        <v>90</v>
      </c>
      <c r="O5414">
        <v>87</v>
      </c>
      <c r="P5414">
        <v>90</v>
      </c>
      <c r="Q5414">
        <v>88</v>
      </c>
      <c r="R5414">
        <v>92</v>
      </c>
      <c r="S5414">
        <v>31</v>
      </c>
      <c r="T5414" s="34">
        <f>_xlfn.XLOOKUP(B5414,Demog!$A$2:$A$219,Demog!$P$2:$P$219,,,2)</f>
        <v>29587</v>
      </c>
      <c r="U5414" s="34">
        <f t="shared" si="84"/>
        <v>19</v>
      </c>
      <c r="V5414" s="13">
        <f>IF(OR(Table1[[#This Row],[7d_positivity_public]]=0,ISBLANK(Table1[[#This Row],[7d_positivity_public]])),"",(Table1[[#This Row],[7d_positivity_public]]-Table1[[#This Row],[7d_positivity_all]])/Table1[[#This Row],[7d_positivity_public]])</f>
        <v>0.4</v>
      </c>
      <c r="W5414">
        <v>3</v>
      </c>
    </row>
    <row r="5415" spans="1:23" x14ac:dyDescent="0.25">
      <c r="A5415" s="10">
        <v>44519</v>
      </c>
      <c r="B5415">
        <v>2313</v>
      </c>
      <c r="C5415" t="s">
        <v>151</v>
      </c>
      <c r="D5415">
        <v>11</v>
      </c>
      <c r="E5415">
        <v>13</v>
      </c>
      <c r="F5415">
        <v>-2</v>
      </c>
      <c r="G5415">
        <v>5</v>
      </c>
      <c r="H5415">
        <v>92</v>
      </c>
      <c r="J5415">
        <v>89</v>
      </c>
      <c r="K5415">
        <v>92</v>
      </c>
      <c r="L5415">
        <v>92</v>
      </c>
      <c r="M5415">
        <v>93</v>
      </c>
      <c r="N5415">
        <v>89</v>
      </c>
      <c r="O5415">
        <v>86</v>
      </c>
      <c r="P5415">
        <v>89</v>
      </c>
      <c r="Q5415">
        <v>88</v>
      </c>
      <c r="R5415">
        <v>91</v>
      </c>
      <c r="S5415">
        <v>26</v>
      </c>
      <c r="T5415" s="34">
        <f>_xlfn.XLOOKUP(B5415,Demog!$A$2:$A$219,Demog!$P$2:$P$219,,,2)</f>
        <v>31567</v>
      </c>
      <c r="U5415" s="34">
        <f t="shared" si="84"/>
        <v>24</v>
      </c>
      <c r="V5415" s="13">
        <f>IF(OR(Table1[[#This Row],[7d_positivity_public]]=0,ISBLANK(Table1[[#This Row],[7d_positivity_public]])),"",(Table1[[#This Row],[7d_positivity_public]]-Table1[[#This Row],[7d_positivity_all]])/Table1[[#This Row],[7d_positivity_public]])</f>
        <v>0.2</v>
      </c>
      <c r="W5415">
        <v>4</v>
      </c>
    </row>
    <row r="5416" spans="1:23" x14ac:dyDescent="0.25">
      <c r="A5416" s="10">
        <v>44519</v>
      </c>
      <c r="B5416">
        <v>2314</v>
      </c>
      <c r="C5416" t="s">
        <v>152</v>
      </c>
      <c r="D5416">
        <v>10</v>
      </c>
      <c r="E5416">
        <v>12</v>
      </c>
      <c r="F5416">
        <v>-2</v>
      </c>
      <c r="G5416">
        <v>8</v>
      </c>
      <c r="H5416">
        <v>89</v>
      </c>
      <c r="J5416">
        <v>91</v>
      </c>
      <c r="K5416">
        <v>89</v>
      </c>
      <c r="L5416">
        <v>85</v>
      </c>
      <c r="M5416">
        <v>91</v>
      </c>
      <c r="N5416">
        <v>85</v>
      </c>
      <c r="O5416">
        <v>85</v>
      </c>
      <c r="P5416">
        <v>85</v>
      </c>
      <c r="Q5416">
        <v>80</v>
      </c>
      <c r="R5416">
        <v>89</v>
      </c>
      <c r="S5416">
        <v>29</v>
      </c>
      <c r="T5416" s="34">
        <f>_xlfn.XLOOKUP(B5416,Demog!$A$2:$A$219,Demog!$P$2:$P$219,,,2)</f>
        <v>22090</v>
      </c>
      <c r="U5416" s="34">
        <f t="shared" si="84"/>
        <v>15</v>
      </c>
      <c r="V5416" s="13">
        <f>IF(OR(Table1[[#This Row],[7d_positivity_public]]=0,ISBLANK(Table1[[#This Row],[7d_positivity_public]])),"",(Table1[[#This Row],[7d_positivity_public]]-Table1[[#This Row],[7d_positivity_all]])/Table1[[#This Row],[7d_positivity_public]])</f>
        <v>0.25</v>
      </c>
      <c r="W5416">
        <v>6</v>
      </c>
    </row>
    <row r="5417" spans="1:23" x14ac:dyDescent="0.25">
      <c r="A5417" s="10">
        <v>44519</v>
      </c>
      <c r="B5417">
        <v>2315</v>
      </c>
      <c r="C5417" t="s">
        <v>153</v>
      </c>
      <c r="D5417">
        <v>15</v>
      </c>
      <c r="E5417">
        <v>18</v>
      </c>
      <c r="F5417">
        <v>-3</v>
      </c>
      <c r="G5417">
        <v>8</v>
      </c>
      <c r="H5417">
        <v>85</v>
      </c>
      <c r="J5417">
        <v>78</v>
      </c>
      <c r="K5417">
        <v>86</v>
      </c>
      <c r="L5417">
        <v>82</v>
      </c>
      <c r="M5417">
        <v>90</v>
      </c>
      <c r="N5417">
        <v>81</v>
      </c>
      <c r="O5417">
        <v>71</v>
      </c>
      <c r="P5417">
        <v>82</v>
      </c>
      <c r="Q5417">
        <v>77</v>
      </c>
      <c r="R5417">
        <v>87</v>
      </c>
      <c r="S5417">
        <v>19</v>
      </c>
      <c r="T5417" s="34">
        <f>_xlfn.XLOOKUP(B5417,Demog!$A$2:$A$219,Demog!$P$2:$P$219,,,2)</f>
        <v>13204</v>
      </c>
      <c r="U5417" s="34">
        <f t="shared" si="84"/>
        <v>14</v>
      </c>
      <c r="V5417" s="13">
        <f>IF(OR(Table1[[#This Row],[7d_positivity_public]]=0,ISBLANK(Table1[[#This Row],[7d_positivity_public]])),"",(Table1[[#This Row],[7d_positivity_public]]-Table1[[#This Row],[7d_positivity_all]])/Table1[[#This Row],[7d_positivity_public]])</f>
        <v>0.125</v>
      </c>
      <c r="W5417">
        <v>7</v>
      </c>
    </row>
    <row r="5418" spans="1:23" x14ac:dyDescent="0.25">
      <c r="A5418" s="10">
        <v>44519</v>
      </c>
      <c r="B5418">
        <v>2316</v>
      </c>
      <c r="C5418" t="s">
        <v>154</v>
      </c>
      <c r="D5418">
        <v>19</v>
      </c>
      <c r="E5418">
        <v>19</v>
      </c>
      <c r="F5418">
        <v>0</v>
      </c>
      <c r="G5418">
        <v>11</v>
      </c>
      <c r="H5418">
        <v>86</v>
      </c>
      <c r="J5418">
        <v>78</v>
      </c>
      <c r="K5418">
        <v>86</v>
      </c>
      <c r="L5418">
        <v>84</v>
      </c>
      <c r="M5418">
        <v>88</v>
      </c>
      <c r="N5418">
        <v>82</v>
      </c>
      <c r="O5418">
        <v>73</v>
      </c>
      <c r="P5418">
        <v>82</v>
      </c>
      <c r="Q5418">
        <v>79</v>
      </c>
      <c r="R5418">
        <v>86</v>
      </c>
      <c r="S5418">
        <v>22</v>
      </c>
      <c r="T5418" s="34">
        <f>_xlfn.XLOOKUP(B5418,Demog!$A$2:$A$219,Demog!$P$2:$P$219,,,2)</f>
        <v>12653</v>
      </c>
      <c r="U5418" s="34">
        <f t="shared" si="84"/>
        <v>17</v>
      </c>
      <c r="V5418" s="13">
        <f>IF(OR(Table1[[#This Row],[7d_positivity_public]]=0,ISBLANK(Table1[[#This Row],[7d_positivity_public]])),"",(Table1[[#This Row],[7d_positivity_public]]-Table1[[#This Row],[7d_positivity_all]])/Table1[[#This Row],[7d_positivity_public]])</f>
        <v>0.27272727272727271</v>
      </c>
      <c r="W5418">
        <v>8</v>
      </c>
    </row>
    <row r="5419" spans="1:23" x14ac:dyDescent="0.25">
      <c r="A5419" s="10">
        <v>44519</v>
      </c>
      <c r="B5419">
        <v>2317</v>
      </c>
      <c r="C5419" t="s">
        <v>155</v>
      </c>
      <c r="D5419">
        <v>12</v>
      </c>
      <c r="E5419">
        <v>11</v>
      </c>
      <c r="F5419">
        <v>1</v>
      </c>
      <c r="G5419">
        <v>7</v>
      </c>
      <c r="H5419">
        <v>84</v>
      </c>
      <c r="J5419">
        <v>69</v>
      </c>
      <c r="K5419">
        <v>85</v>
      </c>
      <c r="L5419">
        <v>81</v>
      </c>
      <c r="M5419">
        <v>88</v>
      </c>
      <c r="N5419">
        <v>81</v>
      </c>
      <c r="O5419">
        <v>64</v>
      </c>
      <c r="P5419">
        <v>82</v>
      </c>
      <c r="Q5419">
        <v>76</v>
      </c>
      <c r="R5419">
        <v>86</v>
      </c>
      <c r="S5419">
        <v>21</v>
      </c>
      <c r="T5419" s="34">
        <f>_xlfn.XLOOKUP(B5419,Demog!$A$2:$A$219,Demog!$P$2:$P$219,,,2)</f>
        <v>8789</v>
      </c>
      <c r="U5419" s="34">
        <f t="shared" si="84"/>
        <v>7</v>
      </c>
      <c r="V5419" s="13">
        <f>IF(OR(Table1[[#This Row],[7d_positivity_public]]=0,ISBLANK(Table1[[#This Row],[7d_positivity_public]])),"",(Table1[[#This Row],[7d_positivity_public]]-Table1[[#This Row],[7d_positivity_all]])/Table1[[#This Row],[7d_positivity_public]])</f>
        <v>0.2857142857142857</v>
      </c>
      <c r="W5419">
        <v>5</v>
      </c>
    </row>
    <row r="5420" spans="1:23" x14ac:dyDescent="0.25">
      <c r="A5420" s="10">
        <v>44519</v>
      </c>
      <c r="B5420">
        <v>2321</v>
      </c>
      <c r="C5420" t="s">
        <v>156</v>
      </c>
      <c r="D5420">
        <v>2</v>
      </c>
      <c r="E5420">
        <v>5</v>
      </c>
      <c r="F5420">
        <v>-3</v>
      </c>
      <c r="G5420">
        <v>3</v>
      </c>
      <c r="H5420">
        <v>95</v>
      </c>
      <c r="J5420">
        <v>93</v>
      </c>
      <c r="K5420">
        <v>95</v>
      </c>
      <c r="L5420">
        <v>97</v>
      </c>
      <c r="M5420">
        <v>94</v>
      </c>
      <c r="N5420">
        <v>92</v>
      </c>
      <c r="O5420">
        <v>88</v>
      </c>
      <c r="P5420">
        <v>92</v>
      </c>
      <c r="Q5420">
        <v>92</v>
      </c>
      <c r="R5420">
        <v>92</v>
      </c>
      <c r="S5420">
        <v>20</v>
      </c>
      <c r="T5420" s="34">
        <f>_xlfn.XLOOKUP(B5420,Demog!$A$2:$A$219,Demog!$P$2:$P$219,,,2)</f>
        <v>56017</v>
      </c>
      <c r="U5420" s="34">
        <f t="shared" si="84"/>
        <v>8</v>
      </c>
      <c r="V5420" s="13">
        <f>IF(OR(Table1[[#This Row],[7d_positivity_public]]=0,ISBLANK(Table1[[#This Row],[7d_positivity_public]])),"",(Table1[[#This Row],[7d_positivity_public]]-Table1[[#This Row],[7d_positivity_all]])/Table1[[#This Row],[7d_positivity_public]])</f>
        <v>0.33333333333333331</v>
      </c>
      <c r="W5420">
        <v>2</v>
      </c>
    </row>
    <row r="5421" spans="1:23" x14ac:dyDescent="0.25">
      <c r="A5421" s="10">
        <v>44519</v>
      </c>
      <c r="B5421">
        <v>2322</v>
      </c>
      <c r="C5421" t="s">
        <v>157</v>
      </c>
      <c r="D5421">
        <v>4</v>
      </c>
      <c r="E5421">
        <v>3</v>
      </c>
      <c r="F5421">
        <v>1</v>
      </c>
      <c r="G5421">
        <v>2</v>
      </c>
      <c r="H5421">
        <v>96</v>
      </c>
      <c r="J5421">
        <v>98</v>
      </c>
      <c r="K5421">
        <v>96</v>
      </c>
      <c r="L5421">
        <v>96</v>
      </c>
      <c r="M5421">
        <v>95</v>
      </c>
      <c r="N5421">
        <v>93</v>
      </c>
      <c r="O5421">
        <v>94</v>
      </c>
      <c r="P5421">
        <v>93</v>
      </c>
      <c r="Q5421">
        <v>92</v>
      </c>
      <c r="R5421">
        <v>94</v>
      </c>
      <c r="S5421">
        <v>30</v>
      </c>
      <c r="T5421" s="34">
        <f>_xlfn.XLOOKUP(B5421,Demog!$A$2:$A$219,Demog!$P$2:$P$219,,,2)</f>
        <v>24822</v>
      </c>
      <c r="U5421" s="34">
        <f t="shared" si="84"/>
        <v>7</v>
      </c>
      <c r="V5421" s="13">
        <f>IF(OR(Table1[[#This Row],[7d_positivity_public]]=0,ISBLANK(Table1[[#This Row],[7d_positivity_public]])),"",(Table1[[#This Row],[7d_positivity_public]]-Table1[[#This Row],[7d_positivity_all]])/Table1[[#This Row],[7d_positivity_public]])</f>
        <v>0</v>
      </c>
      <c r="W5421">
        <v>2</v>
      </c>
    </row>
    <row r="5422" spans="1:23" x14ac:dyDescent="0.25">
      <c r="A5422" s="10">
        <v>44519</v>
      </c>
      <c r="B5422">
        <v>2323</v>
      </c>
      <c r="C5422" t="s">
        <v>158</v>
      </c>
      <c r="D5422">
        <v>3</v>
      </c>
      <c r="E5422">
        <v>2</v>
      </c>
      <c r="F5422">
        <v>1</v>
      </c>
      <c r="G5422">
        <v>3</v>
      </c>
      <c r="H5422">
        <v>94</v>
      </c>
      <c r="J5422">
        <v>93</v>
      </c>
      <c r="K5422">
        <v>94</v>
      </c>
      <c r="L5422">
        <v>92</v>
      </c>
      <c r="M5422">
        <v>95</v>
      </c>
      <c r="N5422">
        <v>91</v>
      </c>
      <c r="O5422">
        <v>89</v>
      </c>
      <c r="P5422">
        <v>91</v>
      </c>
      <c r="Q5422">
        <v>89</v>
      </c>
      <c r="R5422">
        <v>93</v>
      </c>
      <c r="S5422">
        <v>33</v>
      </c>
      <c r="T5422" s="34">
        <f>_xlfn.XLOOKUP(B5422,Demog!$A$2:$A$219,Demog!$P$2:$P$219,,,2)</f>
        <v>22225</v>
      </c>
      <c r="U5422" s="34">
        <f t="shared" si="84"/>
        <v>5</v>
      </c>
      <c r="V5422" s="13">
        <f>IF(OR(Table1[[#This Row],[7d_positivity_public]]=0,ISBLANK(Table1[[#This Row],[7d_positivity_public]])),"",(Table1[[#This Row],[7d_positivity_public]]-Table1[[#This Row],[7d_positivity_all]])/Table1[[#This Row],[7d_positivity_public]])</f>
        <v>0.33333333333333331</v>
      </c>
      <c r="W5422">
        <v>2</v>
      </c>
    </row>
    <row r="5423" spans="1:23" x14ac:dyDescent="0.25">
      <c r="A5423" s="10">
        <v>44519</v>
      </c>
      <c r="B5423">
        <v>2331</v>
      </c>
      <c r="C5423" t="s">
        <v>159</v>
      </c>
      <c r="D5423">
        <v>3</v>
      </c>
      <c r="E5423">
        <v>8</v>
      </c>
      <c r="F5423">
        <v>-5</v>
      </c>
      <c r="G5423">
        <v>4</v>
      </c>
      <c r="H5423">
        <v>97</v>
      </c>
      <c r="J5423">
        <v>90</v>
      </c>
      <c r="K5423">
        <v>98</v>
      </c>
      <c r="L5423">
        <v>100</v>
      </c>
      <c r="M5423">
        <v>94</v>
      </c>
      <c r="N5423">
        <v>92</v>
      </c>
      <c r="O5423">
        <v>82</v>
      </c>
      <c r="P5423">
        <v>93</v>
      </c>
      <c r="Q5423">
        <v>94</v>
      </c>
      <c r="R5423">
        <v>91</v>
      </c>
      <c r="S5423">
        <v>17</v>
      </c>
      <c r="T5423" s="34">
        <f>_xlfn.XLOOKUP(B5423,Demog!$A$2:$A$219,Demog!$P$2:$P$219,,,2)</f>
        <v>53402</v>
      </c>
      <c r="U5423" s="34">
        <f t="shared" si="84"/>
        <v>11</v>
      </c>
      <c r="V5423" s="13">
        <f>IF(OR(Table1[[#This Row],[7d_positivity_public]]=0,ISBLANK(Table1[[#This Row],[7d_positivity_public]])),"",(Table1[[#This Row],[7d_positivity_public]]-Table1[[#This Row],[7d_positivity_all]])/Table1[[#This Row],[7d_positivity_public]])</f>
        <v>0.5</v>
      </c>
      <c r="W5423">
        <v>2</v>
      </c>
    </row>
    <row r="5424" spans="1:23" x14ac:dyDescent="0.25">
      <c r="A5424" s="10">
        <v>44519</v>
      </c>
      <c r="B5424">
        <v>2332</v>
      </c>
      <c r="C5424" t="s">
        <v>160</v>
      </c>
      <c r="D5424">
        <v>5</v>
      </c>
      <c r="E5424">
        <v>6</v>
      </c>
      <c r="F5424">
        <v>-1</v>
      </c>
      <c r="G5424">
        <v>4</v>
      </c>
      <c r="H5424">
        <v>94</v>
      </c>
      <c r="J5424">
        <v>83</v>
      </c>
      <c r="K5424">
        <v>95</v>
      </c>
      <c r="L5424">
        <v>98</v>
      </c>
      <c r="M5424">
        <v>90</v>
      </c>
      <c r="N5424">
        <v>89</v>
      </c>
      <c r="O5424">
        <v>75</v>
      </c>
      <c r="P5424">
        <v>89</v>
      </c>
      <c r="Q5424">
        <v>91</v>
      </c>
      <c r="R5424">
        <v>86</v>
      </c>
      <c r="S5424">
        <v>21</v>
      </c>
      <c r="T5424" s="34">
        <f>_xlfn.XLOOKUP(B5424,Demog!$A$2:$A$219,Demog!$P$2:$P$219,,,2)</f>
        <v>51161</v>
      </c>
      <c r="U5424" s="34">
        <f t="shared" si="84"/>
        <v>18</v>
      </c>
      <c r="V5424" s="13">
        <f>IF(OR(Table1[[#This Row],[7d_positivity_public]]=0,ISBLANK(Table1[[#This Row],[7d_positivity_public]])),"",(Table1[[#This Row],[7d_positivity_public]]-Table1[[#This Row],[7d_positivity_all]])/Table1[[#This Row],[7d_positivity_public]])</f>
        <v>0.5</v>
      </c>
      <c r="W5424">
        <v>2</v>
      </c>
    </row>
    <row r="5425" spans="1:23" x14ac:dyDescent="0.25">
      <c r="A5425" s="10">
        <v>44519</v>
      </c>
      <c r="B5425">
        <v>2333</v>
      </c>
      <c r="C5425" t="s">
        <v>161</v>
      </c>
      <c r="D5425">
        <v>6</v>
      </c>
      <c r="E5425">
        <v>5</v>
      </c>
      <c r="F5425">
        <v>1</v>
      </c>
      <c r="G5425">
        <v>3</v>
      </c>
      <c r="H5425">
        <v>92</v>
      </c>
      <c r="J5425">
        <v>89</v>
      </c>
      <c r="K5425">
        <v>92</v>
      </c>
      <c r="L5425">
        <v>92</v>
      </c>
      <c r="M5425">
        <v>94</v>
      </c>
      <c r="N5425">
        <v>89</v>
      </c>
      <c r="O5425">
        <v>85</v>
      </c>
      <c r="P5425">
        <v>89</v>
      </c>
      <c r="Q5425">
        <v>88</v>
      </c>
      <c r="R5425">
        <v>92</v>
      </c>
      <c r="S5425">
        <v>31</v>
      </c>
      <c r="T5425" s="34">
        <f>_xlfn.XLOOKUP(B5425,Demog!$A$2:$A$219,Demog!$P$2:$P$219,,,2)</f>
        <v>69963</v>
      </c>
      <c r="U5425" s="34">
        <f t="shared" si="84"/>
        <v>29</v>
      </c>
      <c r="V5425" s="13">
        <f>IF(OR(Table1[[#This Row],[7d_positivity_public]]=0,ISBLANK(Table1[[#This Row],[7d_positivity_public]])),"",(Table1[[#This Row],[7d_positivity_public]]-Table1[[#This Row],[7d_positivity_all]])/Table1[[#This Row],[7d_positivity_public]])</f>
        <v>0.33333333333333331</v>
      </c>
      <c r="W5425">
        <v>2</v>
      </c>
    </row>
    <row r="5426" spans="1:23" x14ac:dyDescent="0.25">
      <c r="A5426" s="10">
        <v>44519</v>
      </c>
      <c r="B5426">
        <v>2334</v>
      </c>
      <c r="C5426" t="s">
        <v>162</v>
      </c>
      <c r="D5426">
        <v>3</v>
      </c>
      <c r="E5426">
        <v>3</v>
      </c>
      <c r="F5426">
        <v>0</v>
      </c>
      <c r="G5426">
        <v>2</v>
      </c>
      <c r="H5426">
        <v>96</v>
      </c>
      <c r="J5426">
        <v>93</v>
      </c>
      <c r="K5426">
        <v>97</v>
      </c>
      <c r="L5426">
        <v>97</v>
      </c>
      <c r="M5426">
        <v>96</v>
      </c>
      <c r="N5426">
        <v>93</v>
      </c>
      <c r="O5426">
        <v>87</v>
      </c>
      <c r="P5426">
        <v>93</v>
      </c>
      <c r="Q5426">
        <v>93</v>
      </c>
      <c r="R5426">
        <v>94</v>
      </c>
      <c r="S5426">
        <v>23</v>
      </c>
      <c r="T5426" s="34">
        <f>_xlfn.XLOOKUP(B5426,Demog!$A$2:$A$219,Demog!$P$2:$P$219,,,2)</f>
        <v>45391</v>
      </c>
      <c r="U5426" s="34">
        <f t="shared" si="84"/>
        <v>10</v>
      </c>
      <c r="V5426" s="13">
        <f>IF(OR(Table1[[#This Row],[7d_positivity_public]]=0,ISBLANK(Table1[[#This Row],[7d_positivity_public]])),"",(Table1[[#This Row],[7d_positivity_public]]-Table1[[#This Row],[7d_positivity_all]])/Table1[[#This Row],[7d_positivity_public]])</f>
        <v>0.5</v>
      </c>
      <c r="W5426">
        <v>1</v>
      </c>
    </row>
    <row r="5427" spans="1:23" x14ac:dyDescent="0.25">
      <c r="A5427" s="10">
        <v>44519</v>
      </c>
      <c r="B5427">
        <v>2335</v>
      </c>
      <c r="C5427" t="s">
        <v>163</v>
      </c>
      <c r="D5427">
        <v>5</v>
      </c>
      <c r="E5427">
        <v>3</v>
      </c>
      <c r="F5427">
        <v>2</v>
      </c>
      <c r="G5427">
        <v>3</v>
      </c>
      <c r="H5427">
        <v>98</v>
      </c>
      <c r="J5427">
        <v>90</v>
      </c>
      <c r="K5427">
        <v>99</v>
      </c>
      <c r="L5427">
        <v>100</v>
      </c>
      <c r="M5427">
        <v>96</v>
      </c>
      <c r="N5427">
        <v>93</v>
      </c>
      <c r="O5427">
        <v>83</v>
      </c>
      <c r="P5427">
        <v>94</v>
      </c>
      <c r="Q5427">
        <v>94</v>
      </c>
      <c r="R5427">
        <v>93</v>
      </c>
      <c r="S5427">
        <v>19</v>
      </c>
      <c r="T5427" s="34">
        <f>_xlfn.XLOOKUP(B5427,Demog!$A$2:$A$219,Demog!$P$2:$P$219,,,2)</f>
        <v>62748</v>
      </c>
      <c r="U5427" s="34">
        <f t="shared" si="84"/>
        <v>22</v>
      </c>
      <c r="V5427" s="13">
        <f>IF(OR(Table1[[#This Row],[7d_positivity_public]]=0,ISBLANK(Table1[[#This Row],[7d_positivity_public]])),"",(Table1[[#This Row],[7d_positivity_public]]-Table1[[#This Row],[7d_positivity_all]])/Table1[[#This Row],[7d_positivity_public]])</f>
        <v>0.33333333333333331</v>
      </c>
      <c r="W5427">
        <v>2</v>
      </c>
    </row>
    <row r="5428" spans="1:23" x14ac:dyDescent="0.25">
      <c r="A5428" s="10">
        <v>44519</v>
      </c>
      <c r="B5428">
        <v>2336</v>
      </c>
      <c r="C5428" t="s">
        <v>164</v>
      </c>
      <c r="D5428">
        <v>4</v>
      </c>
      <c r="E5428">
        <v>3</v>
      </c>
      <c r="F5428">
        <v>1</v>
      </c>
      <c r="G5428">
        <v>3</v>
      </c>
      <c r="H5428">
        <v>95</v>
      </c>
      <c r="J5428">
        <v>90</v>
      </c>
      <c r="K5428">
        <v>95</v>
      </c>
      <c r="L5428">
        <v>96</v>
      </c>
      <c r="M5428">
        <v>94</v>
      </c>
      <c r="N5428">
        <v>91</v>
      </c>
      <c r="O5428">
        <v>85</v>
      </c>
      <c r="P5428">
        <v>92</v>
      </c>
      <c r="Q5428">
        <v>91</v>
      </c>
      <c r="R5428">
        <v>92</v>
      </c>
      <c r="S5428">
        <v>30</v>
      </c>
      <c r="T5428" s="34">
        <f>_xlfn.XLOOKUP(B5428,Demog!$A$2:$A$219,Demog!$P$2:$P$219,,,2)</f>
        <v>58701</v>
      </c>
      <c r="U5428" s="34">
        <f t="shared" si="84"/>
        <v>16</v>
      </c>
      <c r="V5428" s="13">
        <f>IF(OR(Table1[[#This Row],[7d_positivity_public]]=0,ISBLANK(Table1[[#This Row],[7d_positivity_public]])),"",(Table1[[#This Row],[7d_positivity_public]]-Table1[[#This Row],[7d_positivity_all]])/Table1[[#This Row],[7d_positivity_public]])</f>
        <v>0.33333333333333331</v>
      </c>
      <c r="W5428">
        <v>2</v>
      </c>
    </row>
    <row r="5429" spans="1:23" x14ac:dyDescent="0.25">
      <c r="A5429" s="10">
        <v>44519</v>
      </c>
      <c r="B5429">
        <v>2337</v>
      </c>
      <c r="C5429" t="s">
        <v>165</v>
      </c>
      <c r="D5429">
        <v>3</v>
      </c>
      <c r="E5429">
        <v>6</v>
      </c>
      <c r="F5429">
        <v>-3</v>
      </c>
      <c r="G5429">
        <v>2</v>
      </c>
      <c r="H5429">
        <v>90</v>
      </c>
      <c r="J5429">
        <v>87</v>
      </c>
      <c r="K5429">
        <v>90</v>
      </c>
      <c r="L5429">
        <v>90</v>
      </c>
      <c r="M5429">
        <v>90</v>
      </c>
      <c r="N5429">
        <v>86</v>
      </c>
      <c r="O5429">
        <v>80</v>
      </c>
      <c r="P5429">
        <v>87</v>
      </c>
      <c r="Q5429">
        <v>86</v>
      </c>
      <c r="R5429">
        <v>88</v>
      </c>
      <c r="S5429">
        <v>22</v>
      </c>
      <c r="T5429" s="34">
        <f>_xlfn.XLOOKUP(B5429,Demog!$A$2:$A$219,Demog!$P$2:$P$219,,,2)</f>
        <v>60538</v>
      </c>
      <c r="U5429" s="34">
        <f t="shared" si="84"/>
        <v>13</v>
      </c>
      <c r="V5429" s="13">
        <f>IF(OR(Table1[[#This Row],[7d_positivity_public]]=0,ISBLANK(Table1[[#This Row],[7d_positivity_public]])),"",(Table1[[#This Row],[7d_positivity_public]]-Table1[[#This Row],[7d_positivity_all]])/Table1[[#This Row],[7d_positivity_public]])</f>
        <v>0</v>
      </c>
      <c r="W5429">
        <v>2</v>
      </c>
    </row>
    <row r="5430" spans="1:23" x14ac:dyDescent="0.25">
      <c r="A5430" s="10">
        <v>44519</v>
      </c>
      <c r="B5430">
        <v>2338</v>
      </c>
      <c r="C5430" t="s">
        <v>166</v>
      </c>
      <c r="D5430">
        <v>4</v>
      </c>
      <c r="E5430">
        <v>4</v>
      </c>
      <c r="F5430">
        <v>0</v>
      </c>
      <c r="G5430">
        <v>3</v>
      </c>
      <c r="H5430">
        <v>99</v>
      </c>
      <c r="J5430">
        <v>88</v>
      </c>
      <c r="K5430">
        <v>100</v>
      </c>
      <c r="L5430">
        <v>100</v>
      </c>
      <c r="M5430">
        <v>96</v>
      </c>
      <c r="N5430">
        <v>93</v>
      </c>
      <c r="O5430">
        <v>80</v>
      </c>
      <c r="P5430">
        <v>95</v>
      </c>
      <c r="Q5430">
        <v>95</v>
      </c>
      <c r="R5430">
        <v>93</v>
      </c>
      <c r="S5430">
        <v>15</v>
      </c>
      <c r="T5430" s="34">
        <f>_xlfn.XLOOKUP(B5430,Demog!$A$2:$A$219,Demog!$P$2:$P$219,,,2)</f>
        <v>41463</v>
      </c>
      <c r="U5430" s="34">
        <f t="shared" si="84"/>
        <v>12</v>
      </c>
      <c r="V5430" s="13">
        <f>IF(OR(Table1[[#This Row],[7d_positivity_public]]=0,ISBLANK(Table1[[#This Row],[7d_positivity_public]])),"",(Table1[[#This Row],[7d_positivity_public]]-Table1[[#This Row],[7d_positivity_all]])/Table1[[#This Row],[7d_positivity_public]])</f>
        <v>0.33333333333333331</v>
      </c>
      <c r="W5430">
        <v>2</v>
      </c>
    </row>
    <row r="5431" spans="1:23" x14ac:dyDescent="0.25">
      <c r="A5431" s="10">
        <v>44519</v>
      </c>
      <c r="B5431">
        <v>2341</v>
      </c>
      <c r="C5431" t="s">
        <v>167</v>
      </c>
      <c r="D5431">
        <v>10</v>
      </c>
      <c r="E5431">
        <v>9</v>
      </c>
      <c r="F5431">
        <v>1</v>
      </c>
      <c r="G5431">
        <v>5</v>
      </c>
      <c r="H5431">
        <v>91</v>
      </c>
      <c r="J5431">
        <v>90</v>
      </c>
      <c r="K5431">
        <v>91</v>
      </c>
      <c r="L5431">
        <v>90</v>
      </c>
      <c r="M5431">
        <v>92</v>
      </c>
      <c r="N5431">
        <v>89</v>
      </c>
      <c r="O5431">
        <v>86</v>
      </c>
      <c r="P5431">
        <v>89</v>
      </c>
      <c r="Q5431">
        <v>86</v>
      </c>
      <c r="R5431">
        <v>91</v>
      </c>
      <c r="S5431">
        <v>32</v>
      </c>
      <c r="T5431" s="34">
        <f>_xlfn.XLOOKUP(B5431,Demog!$A$2:$A$219,Demog!$P$2:$P$219,,,2)</f>
        <v>74816</v>
      </c>
      <c r="U5431" s="34">
        <f t="shared" si="84"/>
        <v>52</v>
      </c>
      <c r="V5431" s="13">
        <f>IF(OR(Table1[[#This Row],[7d_positivity_public]]=0,ISBLANK(Table1[[#This Row],[7d_positivity_public]])),"",(Table1[[#This Row],[7d_positivity_public]]-Table1[[#This Row],[7d_positivity_all]])/Table1[[#This Row],[7d_positivity_public]])</f>
        <v>0.4</v>
      </c>
      <c r="W5431">
        <v>3</v>
      </c>
    </row>
    <row r="5432" spans="1:23" x14ac:dyDescent="0.25">
      <c r="A5432" s="10">
        <v>44519</v>
      </c>
      <c r="B5432">
        <v>2342</v>
      </c>
      <c r="C5432" t="s">
        <v>168</v>
      </c>
      <c r="D5432">
        <v>7</v>
      </c>
      <c r="E5432">
        <v>10</v>
      </c>
      <c r="F5432">
        <v>-3</v>
      </c>
      <c r="G5432">
        <v>2</v>
      </c>
      <c r="H5432">
        <v>89</v>
      </c>
      <c r="J5432">
        <v>84</v>
      </c>
      <c r="K5432">
        <v>89</v>
      </c>
      <c r="L5432">
        <v>85</v>
      </c>
      <c r="M5432">
        <v>91</v>
      </c>
      <c r="N5432">
        <v>86</v>
      </c>
      <c r="O5432">
        <v>79</v>
      </c>
      <c r="P5432">
        <v>86</v>
      </c>
      <c r="Q5432">
        <v>80</v>
      </c>
      <c r="R5432">
        <v>89</v>
      </c>
      <c r="S5432">
        <v>33</v>
      </c>
      <c r="T5432" s="34">
        <f>_xlfn.XLOOKUP(B5432,Demog!$A$2:$A$219,Demog!$P$2:$P$219,,,2)</f>
        <v>19952</v>
      </c>
      <c r="U5432" s="34">
        <f t="shared" si="84"/>
        <v>10</v>
      </c>
      <c r="V5432" s="13">
        <f>IF(OR(Table1[[#This Row],[7d_positivity_public]]=0,ISBLANK(Table1[[#This Row],[7d_positivity_public]])),"",(Table1[[#This Row],[7d_positivity_public]]-Table1[[#This Row],[7d_positivity_all]])/Table1[[#This Row],[7d_positivity_public]])</f>
        <v>0.5</v>
      </c>
      <c r="W5432">
        <v>1</v>
      </c>
    </row>
    <row r="5433" spans="1:23" x14ac:dyDescent="0.25">
      <c r="A5433" s="10">
        <v>44519</v>
      </c>
      <c r="B5433">
        <v>3111</v>
      </c>
      <c r="C5433" t="s">
        <v>169</v>
      </c>
      <c r="D5433">
        <v>1</v>
      </c>
      <c r="E5433">
        <v>2</v>
      </c>
      <c r="F5433">
        <v>-1</v>
      </c>
      <c r="G5433">
        <v>2</v>
      </c>
      <c r="H5433">
        <v>96</v>
      </c>
      <c r="J5433">
        <v>94</v>
      </c>
      <c r="K5433">
        <v>97</v>
      </c>
      <c r="L5433">
        <v>100</v>
      </c>
      <c r="M5433">
        <v>87</v>
      </c>
      <c r="N5433">
        <v>93</v>
      </c>
      <c r="O5433">
        <v>89</v>
      </c>
      <c r="P5433">
        <v>93</v>
      </c>
      <c r="Q5433">
        <v>100</v>
      </c>
      <c r="R5433">
        <v>85</v>
      </c>
      <c r="S5433">
        <v>13</v>
      </c>
      <c r="T5433" s="34">
        <f>_xlfn.XLOOKUP(B5433,Demog!$A$2:$A$219,Demog!$P$2:$P$219,,,2)</f>
        <v>54587</v>
      </c>
      <c r="U5433" s="34">
        <f t="shared" si="84"/>
        <v>4</v>
      </c>
      <c r="V5433" s="13">
        <f>IF(OR(Table1[[#This Row],[7d_positivity_public]]=0,ISBLANK(Table1[[#This Row],[7d_positivity_public]])),"",(Table1[[#This Row],[7d_positivity_public]]-Table1[[#This Row],[7d_positivity_all]])/Table1[[#This Row],[7d_positivity_public]])</f>
        <v>0.5</v>
      </c>
      <c r="W5433">
        <v>1</v>
      </c>
    </row>
    <row r="5434" spans="1:23" x14ac:dyDescent="0.25">
      <c r="A5434" s="10">
        <v>44519</v>
      </c>
      <c r="B5434">
        <v>3112</v>
      </c>
      <c r="C5434" t="s">
        <v>170</v>
      </c>
      <c r="D5434">
        <v>6</v>
      </c>
      <c r="E5434">
        <v>1</v>
      </c>
      <c r="F5434">
        <v>5</v>
      </c>
      <c r="G5434">
        <v>8</v>
      </c>
      <c r="H5434">
        <v>88</v>
      </c>
      <c r="J5434">
        <v>92</v>
      </c>
      <c r="K5434">
        <v>88</v>
      </c>
      <c r="L5434">
        <v>88</v>
      </c>
      <c r="M5434">
        <v>87</v>
      </c>
      <c r="N5434">
        <v>86</v>
      </c>
      <c r="O5434">
        <v>88</v>
      </c>
      <c r="P5434">
        <v>86</v>
      </c>
      <c r="Q5434">
        <v>86</v>
      </c>
      <c r="R5434">
        <v>86</v>
      </c>
      <c r="S5434">
        <v>15</v>
      </c>
      <c r="T5434" s="34">
        <f>_xlfn.XLOOKUP(B5434,Demog!$A$2:$A$219,Demog!$P$2:$P$219,,,2)</f>
        <v>17729</v>
      </c>
      <c r="U5434" s="34">
        <f t="shared" si="84"/>
        <v>7</v>
      </c>
      <c r="V5434" s="13">
        <f>IF(OR(Table1[[#This Row],[7d_positivity_public]]=0,ISBLANK(Table1[[#This Row],[7d_positivity_public]])),"",(Table1[[#This Row],[7d_positivity_public]]-Table1[[#This Row],[7d_positivity_all]])/Table1[[#This Row],[7d_positivity_public]])</f>
        <v>0.625</v>
      </c>
      <c r="W5434">
        <v>3</v>
      </c>
    </row>
    <row r="5435" spans="1:23" x14ac:dyDescent="0.25">
      <c r="A5435" s="10">
        <v>44519</v>
      </c>
      <c r="B5435">
        <v>3113</v>
      </c>
      <c r="C5435" t="s">
        <v>171</v>
      </c>
      <c r="D5435">
        <v>3</v>
      </c>
      <c r="E5435">
        <v>2</v>
      </c>
      <c r="F5435">
        <v>1</v>
      </c>
      <c r="G5435">
        <v>5</v>
      </c>
      <c r="H5435">
        <v>88</v>
      </c>
      <c r="J5435">
        <v>89</v>
      </c>
      <c r="K5435">
        <v>88</v>
      </c>
      <c r="L5435">
        <v>90</v>
      </c>
      <c r="M5435">
        <v>87</v>
      </c>
      <c r="N5435">
        <v>86</v>
      </c>
      <c r="O5435">
        <v>85</v>
      </c>
      <c r="P5435">
        <v>86</v>
      </c>
      <c r="Q5435">
        <v>87</v>
      </c>
      <c r="R5435">
        <v>85</v>
      </c>
      <c r="S5435">
        <v>15</v>
      </c>
      <c r="T5435" s="34">
        <f>_xlfn.XLOOKUP(B5435,Demog!$A$2:$A$219,Demog!$P$2:$P$219,,,2)</f>
        <v>23478</v>
      </c>
      <c r="U5435" s="34">
        <f t="shared" si="84"/>
        <v>5</v>
      </c>
      <c r="V5435" s="13">
        <f>IF(OR(Table1[[#This Row],[7d_positivity_public]]=0,ISBLANK(Table1[[#This Row],[7d_positivity_public]])),"",(Table1[[#This Row],[7d_positivity_public]]-Table1[[#This Row],[7d_positivity_all]])/Table1[[#This Row],[7d_positivity_public]])</f>
        <v>0.4</v>
      </c>
      <c r="W5435">
        <v>3</v>
      </c>
    </row>
    <row r="5436" spans="1:23" x14ac:dyDescent="0.25">
      <c r="A5436" s="10">
        <v>44519</v>
      </c>
      <c r="B5436">
        <v>3114</v>
      </c>
      <c r="C5436" t="s">
        <v>172</v>
      </c>
      <c r="D5436">
        <v>0</v>
      </c>
      <c r="E5436">
        <v>3</v>
      </c>
      <c r="F5436">
        <v>-3</v>
      </c>
      <c r="G5436">
        <v>1</v>
      </c>
      <c r="H5436">
        <v>89</v>
      </c>
      <c r="J5436">
        <v>90</v>
      </c>
      <c r="K5436">
        <v>89</v>
      </c>
      <c r="L5436">
        <v>90</v>
      </c>
      <c r="M5436">
        <v>88</v>
      </c>
      <c r="N5436">
        <v>87</v>
      </c>
      <c r="O5436">
        <v>87</v>
      </c>
      <c r="P5436">
        <v>87</v>
      </c>
      <c r="Q5436">
        <v>87</v>
      </c>
      <c r="R5436">
        <v>87</v>
      </c>
      <c r="S5436">
        <v>16</v>
      </c>
      <c r="T5436" s="34">
        <f>_xlfn.XLOOKUP(B5436,Demog!$A$2:$A$219,Demog!$P$2:$P$219,,,2)</f>
        <v>32171</v>
      </c>
      <c r="U5436" s="34">
        <f t="shared" si="84"/>
        <v>0</v>
      </c>
      <c r="V5436" s="13">
        <f>IF(OR(Table1[[#This Row],[7d_positivity_public]]=0,ISBLANK(Table1[[#This Row],[7d_positivity_public]])),"",(Table1[[#This Row],[7d_positivity_public]]-Table1[[#This Row],[7d_positivity_all]])/Table1[[#This Row],[7d_positivity_public]])</f>
        <v>0</v>
      </c>
      <c r="W5436">
        <v>1</v>
      </c>
    </row>
    <row r="5437" spans="1:23" x14ac:dyDescent="0.25">
      <c r="A5437" s="10">
        <v>44519</v>
      </c>
      <c r="B5437">
        <v>3115</v>
      </c>
      <c r="C5437" t="s">
        <v>173</v>
      </c>
      <c r="D5437">
        <v>2</v>
      </c>
      <c r="E5437">
        <v>2</v>
      </c>
      <c r="F5437">
        <v>0</v>
      </c>
      <c r="G5437">
        <v>2</v>
      </c>
      <c r="H5437">
        <v>93</v>
      </c>
      <c r="J5437">
        <v>94</v>
      </c>
      <c r="K5437">
        <v>92</v>
      </c>
      <c r="L5437">
        <v>92</v>
      </c>
      <c r="M5437">
        <v>93</v>
      </c>
      <c r="N5437">
        <v>91</v>
      </c>
      <c r="O5437">
        <v>91</v>
      </c>
      <c r="P5437">
        <v>91</v>
      </c>
      <c r="Q5437">
        <v>90</v>
      </c>
      <c r="R5437">
        <v>92</v>
      </c>
      <c r="S5437">
        <v>19</v>
      </c>
      <c r="T5437" s="34">
        <f>_xlfn.XLOOKUP(B5437,Demog!$A$2:$A$219,Demog!$P$2:$P$219,,,2)</f>
        <v>24774</v>
      </c>
      <c r="U5437" s="34">
        <f t="shared" si="84"/>
        <v>3</v>
      </c>
      <c r="V5437" s="13">
        <f>IF(OR(Table1[[#This Row],[7d_positivity_public]]=0,ISBLANK(Table1[[#This Row],[7d_positivity_public]])),"",(Table1[[#This Row],[7d_positivity_public]]-Table1[[#This Row],[7d_positivity_all]])/Table1[[#This Row],[7d_positivity_public]])</f>
        <v>0</v>
      </c>
      <c r="W5437">
        <v>2</v>
      </c>
    </row>
    <row r="5438" spans="1:23" x14ac:dyDescent="0.25">
      <c r="A5438" s="10">
        <v>44519</v>
      </c>
      <c r="B5438">
        <v>3116</v>
      </c>
      <c r="C5438" t="s">
        <v>174</v>
      </c>
      <c r="D5438">
        <v>2</v>
      </c>
      <c r="E5438">
        <v>5</v>
      </c>
      <c r="F5438">
        <v>-3</v>
      </c>
      <c r="G5438">
        <v>4</v>
      </c>
      <c r="H5438">
        <v>94</v>
      </c>
      <c r="J5438">
        <v>92</v>
      </c>
      <c r="K5438">
        <v>95</v>
      </c>
      <c r="L5438">
        <v>98</v>
      </c>
      <c r="M5438">
        <v>91</v>
      </c>
      <c r="N5438">
        <v>92</v>
      </c>
      <c r="O5438">
        <v>88</v>
      </c>
      <c r="P5438">
        <v>92</v>
      </c>
      <c r="Q5438">
        <v>95</v>
      </c>
      <c r="R5438">
        <v>89</v>
      </c>
      <c r="S5438">
        <v>11</v>
      </c>
      <c r="T5438" s="34">
        <f>_xlfn.XLOOKUP(B5438,Demog!$A$2:$A$219,Demog!$P$2:$P$219,,,2)</f>
        <v>24621</v>
      </c>
      <c r="U5438" s="34">
        <f t="shared" si="84"/>
        <v>3</v>
      </c>
      <c r="V5438" s="13">
        <f>IF(OR(Table1[[#This Row],[7d_positivity_public]]=0,ISBLANK(Table1[[#This Row],[7d_positivity_public]])),"",(Table1[[#This Row],[7d_positivity_public]]-Table1[[#This Row],[7d_positivity_all]])/Table1[[#This Row],[7d_positivity_public]])</f>
        <v>0.5</v>
      </c>
      <c r="W5438">
        <v>2</v>
      </c>
    </row>
    <row r="5439" spans="1:23" x14ac:dyDescent="0.25">
      <c r="A5439" s="10">
        <v>44519</v>
      </c>
      <c r="B5439">
        <v>3117</v>
      </c>
      <c r="C5439" t="s">
        <v>175</v>
      </c>
      <c r="D5439">
        <v>2</v>
      </c>
      <c r="E5439">
        <v>9</v>
      </c>
      <c r="F5439">
        <v>-7</v>
      </c>
      <c r="G5439">
        <v>4</v>
      </c>
      <c r="H5439">
        <v>93</v>
      </c>
      <c r="J5439">
        <v>89</v>
      </c>
      <c r="K5439">
        <v>93</v>
      </c>
      <c r="L5439">
        <v>94</v>
      </c>
      <c r="M5439">
        <v>92</v>
      </c>
      <c r="N5439">
        <v>90</v>
      </c>
      <c r="O5439">
        <v>85</v>
      </c>
      <c r="P5439">
        <v>91</v>
      </c>
      <c r="Q5439">
        <v>91</v>
      </c>
      <c r="R5439">
        <v>90</v>
      </c>
      <c r="S5439">
        <v>16</v>
      </c>
      <c r="T5439" s="34">
        <f>_xlfn.XLOOKUP(B5439,Demog!$A$2:$A$219,Demog!$P$2:$P$219,,,2)</f>
        <v>20949</v>
      </c>
      <c r="U5439" s="34">
        <f t="shared" si="84"/>
        <v>3</v>
      </c>
      <c r="V5439" s="13">
        <f>IF(OR(Table1[[#This Row],[7d_positivity_public]]=0,ISBLANK(Table1[[#This Row],[7d_positivity_public]])),"",(Table1[[#This Row],[7d_positivity_public]]-Table1[[#This Row],[7d_positivity_all]])/Table1[[#This Row],[7d_positivity_public]])</f>
        <v>0.5</v>
      </c>
      <c r="W5439">
        <v>2</v>
      </c>
    </row>
    <row r="5440" spans="1:23" x14ac:dyDescent="0.25">
      <c r="A5440" s="10">
        <v>44519</v>
      </c>
      <c r="B5440">
        <v>3211</v>
      </c>
      <c r="C5440" t="s">
        <v>176</v>
      </c>
      <c r="D5440">
        <v>1</v>
      </c>
      <c r="E5440">
        <v>4</v>
      </c>
      <c r="F5440">
        <v>-3</v>
      </c>
      <c r="G5440">
        <v>1</v>
      </c>
      <c r="H5440">
        <v>100</v>
      </c>
      <c r="J5440">
        <v>89</v>
      </c>
      <c r="K5440">
        <v>100</v>
      </c>
      <c r="L5440">
        <v>100</v>
      </c>
      <c r="M5440">
        <v>89</v>
      </c>
      <c r="N5440">
        <v>94</v>
      </c>
      <c r="O5440">
        <v>80</v>
      </c>
      <c r="P5440">
        <v>95</v>
      </c>
      <c r="Q5440">
        <v>100</v>
      </c>
      <c r="R5440">
        <v>85</v>
      </c>
      <c r="S5440">
        <v>26</v>
      </c>
      <c r="T5440" s="34">
        <f>_xlfn.XLOOKUP(B5440,Demog!$A$2:$A$219,Demog!$P$2:$P$219,,,2)</f>
        <v>41934</v>
      </c>
      <c r="U5440" s="34">
        <f t="shared" si="84"/>
        <v>3</v>
      </c>
      <c r="V5440" s="13">
        <f>IF(OR(Table1[[#This Row],[7d_positivity_public]]=0,ISBLANK(Table1[[#This Row],[7d_positivity_public]])),"",(Table1[[#This Row],[7d_positivity_public]]-Table1[[#This Row],[7d_positivity_all]])/Table1[[#This Row],[7d_positivity_public]])</f>
        <v>1</v>
      </c>
      <c r="W5440">
        <v>0</v>
      </c>
    </row>
    <row r="5441" spans="1:23" x14ac:dyDescent="0.25">
      <c r="A5441" s="10">
        <v>44519</v>
      </c>
      <c r="B5441">
        <v>3212</v>
      </c>
      <c r="C5441" t="s">
        <v>177</v>
      </c>
      <c r="D5441">
        <v>6</v>
      </c>
      <c r="E5441">
        <v>9</v>
      </c>
      <c r="F5441">
        <v>-3</v>
      </c>
      <c r="G5441">
        <v>7</v>
      </c>
      <c r="H5441">
        <v>97</v>
      </c>
      <c r="J5441">
        <v>88</v>
      </c>
      <c r="K5441">
        <v>97</v>
      </c>
      <c r="L5441">
        <v>100</v>
      </c>
      <c r="M5441">
        <v>89</v>
      </c>
      <c r="N5441">
        <v>93</v>
      </c>
      <c r="O5441">
        <v>82</v>
      </c>
      <c r="P5441">
        <v>94</v>
      </c>
      <c r="Q5441">
        <v>98</v>
      </c>
      <c r="R5441">
        <v>87</v>
      </c>
      <c r="S5441">
        <v>20</v>
      </c>
      <c r="T5441" s="34">
        <f>_xlfn.XLOOKUP(B5441,Demog!$A$2:$A$219,Demog!$P$2:$P$219,,,2)</f>
        <v>47203</v>
      </c>
      <c r="U5441" s="34">
        <f t="shared" si="84"/>
        <v>20</v>
      </c>
      <c r="V5441" s="13">
        <f>IF(OR(Table1[[#This Row],[7d_positivity_public]]=0,ISBLANK(Table1[[#This Row],[7d_positivity_public]])),"",(Table1[[#This Row],[7d_positivity_public]]-Table1[[#This Row],[7d_positivity_all]])/Table1[[#This Row],[7d_positivity_public]])</f>
        <v>0.7142857142857143</v>
      </c>
      <c r="W5441">
        <v>2</v>
      </c>
    </row>
    <row r="5442" spans="1:23" x14ac:dyDescent="0.25">
      <c r="A5442" s="10">
        <v>44519</v>
      </c>
      <c r="B5442">
        <v>3213</v>
      </c>
      <c r="C5442" t="s">
        <v>178</v>
      </c>
      <c r="D5442">
        <v>2</v>
      </c>
      <c r="E5442">
        <v>4</v>
      </c>
      <c r="F5442">
        <v>-2</v>
      </c>
      <c r="G5442">
        <v>2</v>
      </c>
      <c r="H5442">
        <v>96</v>
      </c>
      <c r="J5442">
        <v>96</v>
      </c>
      <c r="K5442">
        <v>96</v>
      </c>
      <c r="L5442">
        <v>98</v>
      </c>
      <c r="M5442">
        <v>93</v>
      </c>
      <c r="N5442">
        <v>94</v>
      </c>
      <c r="O5442">
        <v>92</v>
      </c>
      <c r="P5442">
        <v>94</v>
      </c>
      <c r="Q5442">
        <v>95</v>
      </c>
      <c r="R5442">
        <v>91</v>
      </c>
      <c r="S5442">
        <v>27</v>
      </c>
      <c r="T5442" s="34">
        <f>_xlfn.XLOOKUP(B5442,Demog!$A$2:$A$219,Demog!$P$2:$P$219,,,2)</f>
        <v>32904</v>
      </c>
      <c r="U5442" s="34">
        <f t="shared" ref="U5442:U5505" si="85">ROUND(T5442*D5442/100000*7,0)</f>
        <v>5</v>
      </c>
      <c r="V5442" s="13">
        <f>IF(OR(Table1[[#This Row],[7d_positivity_public]]=0,ISBLANK(Table1[[#This Row],[7d_positivity_public]])),"",(Table1[[#This Row],[7d_positivity_public]]-Table1[[#This Row],[7d_positivity_all]])/Table1[[#This Row],[7d_positivity_public]])</f>
        <v>0.5</v>
      </c>
      <c r="W5442">
        <v>1</v>
      </c>
    </row>
    <row r="5443" spans="1:23" x14ac:dyDescent="0.25">
      <c r="A5443" s="10">
        <v>44519</v>
      </c>
      <c r="B5443">
        <v>3221</v>
      </c>
      <c r="C5443" t="s">
        <v>179</v>
      </c>
      <c r="D5443">
        <v>6</v>
      </c>
      <c r="E5443">
        <v>8</v>
      </c>
      <c r="F5443">
        <v>-2</v>
      </c>
      <c r="G5443">
        <v>5</v>
      </c>
      <c r="H5443">
        <v>85</v>
      </c>
      <c r="J5443">
        <v>81</v>
      </c>
      <c r="K5443">
        <v>85</v>
      </c>
      <c r="L5443">
        <v>87</v>
      </c>
      <c r="M5443">
        <v>82</v>
      </c>
      <c r="N5443">
        <v>77</v>
      </c>
      <c r="O5443">
        <v>71</v>
      </c>
      <c r="P5443">
        <v>78</v>
      </c>
      <c r="Q5443">
        <v>79</v>
      </c>
      <c r="R5443">
        <v>76</v>
      </c>
      <c r="S5443">
        <v>23</v>
      </c>
      <c r="T5443" s="34">
        <f>_xlfn.XLOOKUP(B5443,Demog!$A$2:$A$219,Demog!$P$2:$P$219,,,2)</f>
        <v>19960</v>
      </c>
      <c r="U5443" s="34">
        <f t="shared" si="85"/>
        <v>8</v>
      </c>
      <c r="V5443" s="13">
        <f>IF(OR(Table1[[#This Row],[7d_positivity_public]]=0,ISBLANK(Table1[[#This Row],[7d_positivity_public]])),"",(Table1[[#This Row],[7d_positivity_public]]-Table1[[#This Row],[7d_positivity_all]])/Table1[[#This Row],[7d_positivity_public]])</f>
        <v>0.4</v>
      </c>
      <c r="W5443">
        <v>3</v>
      </c>
    </row>
    <row r="5444" spans="1:23" x14ac:dyDescent="0.25">
      <c r="A5444" s="10">
        <v>44519</v>
      </c>
      <c r="B5444">
        <v>3222</v>
      </c>
      <c r="C5444" t="s">
        <v>180</v>
      </c>
      <c r="D5444">
        <v>6</v>
      </c>
      <c r="E5444">
        <v>5</v>
      </c>
      <c r="F5444">
        <v>1</v>
      </c>
      <c r="G5444">
        <v>4</v>
      </c>
      <c r="H5444">
        <v>99</v>
      </c>
      <c r="J5444">
        <v>87</v>
      </c>
      <c r="K5444">
        <v>99</v>
      </c>
      <c r="L5444">
        <v>100</v>
      </c>
      <c r="M5444">
        <v>89</v>
      </c>
      <c r="N5444">
        <v>94</v>
      </c>
      <c r="O5444">
        <v>79</v>
      </c>
      <c r="P5444">
        <v>95</v>
      </c>
      <c r="Q5444">
        <v>98</v>
      </c>
      <c r="R5444">
        <v>86</v>
      </c>
      <c r="S5444">
        <v>22</v>
      </c>
      <c r="T5444" s="34">
        <f>_xlfn.XLOOKUP(B5444,Demog!$A$2:$A$219,Demog!$P$2:$P$219,,,2)</f>
        <v>12392</v>
      </c>
      <c r="U5444" s="34">
        <f t="shared" si="85"/>
        <v>5</v>
      </c>
      <c r="V5444" s="13">
        <f>IF(OR(Table1[[#This Row],[7d_positivity_public]]=0,ISBLANK(Table1[[#This Row],[7d_positivity_public]])),"",(Table1[[#This Row],[7d_positivity_public]]-Table1[[#This Row],[7d_positivity_all]])/Table1[[#This Row],[7d_positivity_public]])</f>
        <v>0.75</v>
      </c>
      <c r="W5444">
        <v>1</v>
      </c>
    </row>
    <row r="5445" spans="1:23" x14ac:dyDescent="0.25">
      <c r="A5445" s="10">
        <v>44519</v>
      </c>
      <c r="B5445">
        <v>3223</v>
      </c>
      <c r="C5445" t="s">
        <v>181</v>
      </c>
      <c r="D5445">
        <v>6</v>
      </c>
      <c r="E5445">
        <v>4</v>
      </c>
      <c r="F5445">
        <v>2</v>
      </c>
      <c r="G5445">
        <v>5</v>
      </c>
      <c r="H5445">
        <v>92</v>
      </c>
      <c r="J5445">
        <v>88</v>
      </c>
      <c r="K5445">
        <v>93</v>
      </c>
      <c r="L5445">
        <v>95</v>
      </c>
      <c r="M5445">
        <v>88</v>
      </c>
      <c r="N5445">
        <v>89</v>
      </c>
      <c r="O5445">
        <v>81</v>
      </c>
      <c r="P5445">
        <v>89</v>
      </c>
      <c r="Q5445">
        <v>91</v>
      </c>
      <c r="R5445">
        <v>86</v>
      </c>
      <c r="S5445">
        <v>15</v>
      </c>
      <c r="T5445" s="34">
        <f>_xlfn.XLOOKUP(B5445,Demog!$A$2:$A$219,Demog!$P$2:$P$219,,,2)</f>
        <v>29180</v>
      </c>
      <c r="U5445" s="34">
        <f t="shared" si="85"/>
        <v>12</v>
      </c>
      <c r="V5445" s="13">
        <f>IF(OR(Table1[[#This Row],[7d_positivity_public]]=0,ISBLANK(Table1[[#This Row],[7d_positivity_public]])),"",(Table1[[#This Row],[7d_positivity_public]]-Table1[[#This Row],[7d_positivity_all]])/Table1[[#This Row],[7d_positivity_public]])</f>
        <v>0.4</v>
      </c>
      <c r="W5445">
        <v>3</v>
      </c>
    </row>
    <row r="5446" spans="1:23" x14ac:dyDescent="0.25">
      <c r="A5446" s="10">
        <v>44519</v>
      </c>
      <c r="B5446">
        <v>3231</v>
      </c>
      <c r="C5446" t="s">
        <v>182</v>
      </c>
      <c r="D5446">
        <v>2</v>
      </c>
      <c r="E5446">
        <v>6</v>
      </c>
      <c r="F5446">
        <v>-4</v>
      </c>
      <c r="G5446">
        <v>1</v>
      </c>
      <c r="H5446">
        <v>97</v>
      </c>
      <c r="J5446">
        <v>93</v>
      </c>
      <c r="K5446">
        <v>97</v>
      </c>
      <c r="L5446">
        <v>100</v>
      </c>
      <c r="M5446">
        <v>92</v>
      </c>
      <c r="N5446">
        <v>94</v>
      </c>
      <c r="O5446">
        <v>88</v>
      </c>
      <c r="P5446">
        <v>94</v>
      </c>
      <c r="Q5446">
        <v>97</v>
      </c>
      <c r="R5446">
        <v>90</v>
      </c>
      <c r="S5446">
        <v>14</v>
      </c>
      <c r="T5446" s="34">
        <f>_xlfn.XLOOKUP(B5446,Demog!$A$2:$A$219,Demog!$P$2:$P$219,,,2)</f>
        <v>18027</v>
      </c>
      <c r="U5446" s="34">
        <f t="shared" si="85"/>
        <v>3</v>
      </c>
      <c r="V5446" s="13">
        <f>IF(OR(Table1[[#This Row],[7d_positivity_public]]=0,ISBLANK(Table1[[#This Row],[7d_positivity_public]])),"",(Table1[[#This Row],[7d_positivity_public]]-Table1[[#This Row],[7d_positivity_all]])/Table1[[#This Row],[7d_positivity_public]])</f>
        <v>0</v>
      </c>
      <c r="W5446">
        <v>1</v>
      </c>
    </row>
    <row r="5447" spans="1:23" x14ac:dyDescent="0.25">
      <c r="A5447" s="10">
        <v>44519</v>
      </c>
      <c r="B5447">
        <v>3232</v>
      </c>
      <c r="C5447" t="s">
        <v>183</v>
      </c>
      <c r="D5447">
        <v>6</v>
      </c>
      <c r="E5447">
        <v>5</v>
      </c>
      <c r="F5447">
        <v>1</v>
      </c>
      <c r="G5447">
        <v>6</v>
      </c>
      <c r="H5447">
        <v>96</v>
      </c>
      <c r="J5447">
        <v>93</v>
      </c>
      <c r="K5447">
        <v>96</v>
      </c>
      <c r="L5447">
        <v>98</v>
      </c>
      <c r="M5447">
        <v>93</v>
      </c>
      <c r="N5447">
        <v>93</v>
      </c>
      <c r="O5447">
        <v>90</v>
      </c>
      <c r="P5447">
        <v>93</v>
      </c>
      <c r="Q5447">
        <v>95</v>
      </c>
      <c r="R5447">
        <v>91</v>
      </c>
      <c r="S5447">
        <v>15</v>
      </c>
      <c r="T5447" s="34">
        <f>_xlfn.XLOOKUP(B5447,Demog!$A$2:$A$219,Demog!$P$2:$P$219,,,2)</f>
        <v>34575</v>
      </c>
      <c r="U5447" s="34">
        <f t="shared" si="85"/>
        <v>15</v>
      </c>
      <c r="V5447" s="13">
        <f>IF(OR(Table1[[#This Row],[7d_positivity_public]]=0,ISBLANK(Table1[[#This Row],[7d_positivity_public]])),"",(Table1[[#This Row],[7d_positivity_public]]-Table1[[#This Row],[7d_positivity_all]])/Table1[[#This Row],[7d_positivity_public]])</f>
        <v>0.5</v>
      </c>
      <c r="W5447">
        <v>3</v>
      </c>
    </row>
    <row r="5448" spans="1:23" x14ac:dyDescent="0.25">
      <c r="A5448" s="10">
        <v>44519</v>
      </c>
      <c r="B5448">
        <v>3233</v>
      </c>
      <c r="C5448" t="s">
        <v>184</v>
      </c>
      <c r="D5448">
        <v>3</v>
      </c>
      <c r="E5448">
        <v>3</v>
      </c>
      <c r="F5448">
        <v>0</v>
      </c>
      <c r="G5448">
        <v>4</v>
      </c>
      <c r="H5448">
        <v>99</v>
      </c>
      <c r="J5448">
        <v>96</v>
      </c>
      <c r="K5448">
        <v>99</v>
      </c>
      <c r="L5448">
        <v>100</v>
      </c>
      <c r="M5448">
        <v>93</v>
      </c>
      <c r="N5448">
        <v>96</v>
      </c>
      <c r="O5448">
        <v>91</v>
      </c>
      <c r="P5448">
        <v>96</v>
      </c>
      <c r="Q5448">
        <v>100</v>
      </c>
      <c r="R5448">
        <v>91</v>
      </c>
      <c r="S5448">
        <v>13</v>
      </c>
      <c r="T5448" s="34">
        <f>_xlfn.XLOOKUP(B5448,Demog!$A$2:$A$219,Demog!$P$2:$P$219,,,2)</f>
        <v>51292</v>
      </c>
      <c r="U5448" s="34">
        <f t="shared" si="85"/>
        <v>11</v>
      </c>
      <c r="V5448" s="13">
        <f>IF(OR(Table1[[#This Row],[7d_positivity_public]]=0,ISBLANK(Table1[[#This Row],[7d_positivity_public]])),"",(Table1[[#This Row],[7d_positivity_public]]-Table1[[#This Row],[7d_positivity_all]])/Table1[[#This Row],[7d_positivity_public]])</f>
        <v>0.5</v>
      </c>
      <c r="W5448">
        <v>2</v>
      </c>
    </row>
    <row r="5449" spans="1:23" x14ac:dyDescent="0.25">
      <c r="A5449" s="10">
        <v>44519</v>
      </c>
      <c r="B5449">
        <v>3241</v>
      </c>
      <c r="C5449" t="s">
        <v>185</v>
      </c>
      <c r="D5449">
        <v>1</v>
      </c>
      <c r="E5449">
        <v>3</v>
      </c>
      <c r="F5449">
        <v>-2</v>
      </c>
      <c r="G5449">
        <v>1</v>
      </c>
      <c r="H5449">
        <v>91</v>
      </c>
      <c r="J5449">
        <v>92</v>
      </c>
      <c r="K5449">
        <v>91</v>
      </c>
      <c r="L5449">
        <v>94</v>
      </c>
      <c r="M5449">
        <v>89</v>
      </c>
      <c r="N5449">
        <v>89</v>
      </c>
      <c r="O5449">
        <v>89</v>
      </c>
      <c r="P5449">
        <v>89</v>
      </c>
      <c r="Q5449">
        <v>90</v>
      </c>
      <c r="R5449">
        <v>87</v>
      </c>
      <c r="S5449">
        <v>24</v>
      </c>
      <c r="T5449" s="34">
        <f>_xlfn.XLOOKUP(B5449,Demog!$A$2:$A$219,Demog!$P$2:$P$219,,,2)</f>
        <v>37993</v>
      </c>
      <c r="U5449" s="34">
        <f t="shared" si="85"/>
        <v>3</v>
      </c>
      <c r="V5449" s="13">
        <f>IF(OR(Table1[[#This Row],[7d_positivity_public]]=0,ISBLANK(Table1[[#This Row],[7d_positivity_public]])),"",(Table1[[#This Row],[7d_positivity_public]]-Table1[[#This Row],[7d_positivity_all]])/Table1[[#This Row],[7d_positivity_public]])</f>
        <v>1</v>
      </c>
      <c r="W5449">
        <v>0</v>
      </c>
    </row>
    <row r="5450" spans="1:23" x14ac:dyDescent="0.25">
      <c r="A5450" s="10">
        <v>44519</v>
      </c>
      <c r="B5450">
        <v>3242</v>
      </c>
      <c r="C5450" t="s">
        <v>186</v>
      </c>
      <c r="D5450">
        <v>0</v>
      </c>
      <c r="E5450">
        <v>1</v>
      </c>
      <c r="F5450">
        <v>-1</v>
      </c>
      <c r="G5450">
        <v>0</v>
      </c>
      <c r="H5450">
        <v>95</v>
      </c>
      <c r="J5450">
        <v>95</v>
      </c>
      <c r="K5450">
        <v>95</v>
      </c>
      <c r="L5450">
        <v>98</v>
      </c>
      <c r="M5450">
        <v>92</v>
      </c>
      <c r="N5450">
        <v>92</v>
      </c>
      <c r="O5450">
        <v>92</v>
      </c>
      <c r="P5450">
        <v>92</v>
      </c>
      <c r="Q5450">
        <v>94</v>
      </c>
      <c r="R5450">
        <v>91</v>
      </c>
      <c r="S5450">
        <v>22</v>
      </c>
      <c r="T5450" s="34">
        <f>_xlfn.XLOOKUP(B5450,Demog!$A$2:$A$219,Demog!$P$2:$P$219,,,2)</f>
        <v>34483</v>
      </c>
      <c r="U5450" s="34">
        <f t="shared" si="85"/>
        <v>0</v>
      </c>
      <c r="V5450" s="13" t="str">
        <f>IF(OR(Table1[[#This Row],[7d_positivity_public]]=0,ISBLANK(Table1[[#This Row],[7d_positivity_public]])),"",(Table1[[#This Row],[7d_positivity_public]]-Table1[[#This Row],[7d_positivity_all]])/Table1[[#This Row],[7d_positivity_public]])</f>
        <v/>
      </c>
      <c r="W5450">
        <v>0</v>
      </c>
    </row>
    <row r="5451" spans="1:23" x14ac:dyDescent="0.25">
      <c r="A5451" s="10">
        <v>44519</v>
      </c>
      <c r="B5451">
        <v>3243</v>
      </c>
      <c r="C5451" t="s">
        <v>187</v>
      </c>
      <c r="D5451">
        <v>1</v>
      </c>
      <c r="E5451">
        <v>0</v>
      </c>
      <c r="F5451">
        <v>1</v>
      </c>
      <c r="G5451">
        <v>1</v>
      </c>
      <c r="H5451">
        <v>97</v>
      </c>
      <c r="J5451">
        <v>97</v>
      </c>
      <c r="K5451">
        <v>97</v>
      </c>
      <c r="L5451">
        <v>100</v>
      </c>
      <c r="M5451">
        <v>89</v>
      </c>
      <c r="N5451">
        <v>95</v>
      </c>
      <c r="O5451">
        <v>92</v>
      </c>
      <c r="P5451">
        <v>96</v>
      </c>
      <c r="Q5451">
        <v>99</v>
      </c>
      <c r="R5451">
        <v>86</v>
      </c>
      <c r="S5451">
        <v>31</v>
      </c>
      <c r="T5451" s="34">
        <f>_xlfn.XLOOKUP(B5451,Demog!$A$2:$A$219,Demog!$P$2:$P$219,,,2)</f>
        <v>15890</v>
      </c>
      <c r="U5451" s="34">
        <f t="shared" si="85"/>
        <v>1</v>
      </c>
      <c r="V5451" s="13">
        <f>IF(OR(Table1[[#This Row],[7d_positivity_public]]=0,ISBLANK(Table1[[#This Row],[7d_positivity_public]])),"",(Table1[[#This Row],[7d_positivity_public]]-Table1[[#This Row],[7d_positivity_all]])/Table1[[#This Row],[7d_positivity_public]])</f>
        <v>1</v>
      </c>
      <c r="W5451">
        <v>0</v>
      </c>
    </row>
    <row r="5452" spans="1:23" x14ac:dyDescent="0.25">
      <c r="A5452" s="10">
        <v>44519</v>
      </c>
      <c r="B5452">
        <v>3244</v>
      </c>
      <c r="C5452" t="s">
        <v>188</v>
      </c>
      <c r="D5452">
        <v>4</v>
      </c>
      <c r="E5452">
        <v>4</v>
      </c>
      <c r="F5452">
        <v>0</v>
      </c>
      <c r="G5452">
        <v>3</v>
      </c>
      <c r="H5452">
        <v>97</v>
      </c>
      <c r="J5452">
        <v>95</v>
      </c>
      <c r="K5452">
        <v>97</v>
      </c>
      <c r="L5452">
        <v>100</v>
      </c>
      <c r="M5452">
        <v>92</v>
      </c>
      <c r="N5452">
        <v>94</v>
      </c>
      <c r="O5452">
        <v>91</v>
      </c>
      <c r="P5452">
        <v>95</v>
      </c>
      <c r="Q5452">
        <v>97</v>
      </c>
      <c r="R5452">
        <v>91</v>
      </c>
      <c r="S5452">
        <v>22</v>
      </c>
      <c r="T5452" s="34">
        <f>_xlfn.XLOOKUP(B5452,Demog!$A$2:$A$219,Demog!$P$2:$P$219,,,2)</f>
        <v>42812</v>
      </c>
      <c r="U5452" s="34">
        <f t="shared" si="85"/>
        <v>12</v>
      </c>
      <c r="V5452" s="13">
        <f>IF(OR(Table1[[#This Row],[7d_positivity_public]]=0,ISBLANK(Table1[[#This Row],[7d_positivity_public]])),"",(Table1[[#This Row],[7d_positivity_public]]-Table1[[#This Row],[7d_positivity_all]])/Table1[[#This Row],[7d_positivity_public]])</f>
        <v>0.33333333333333331</v>
      </c>
      <c r="W5452">
        <v>2</v>
      </c>
    </row>
    <row r="5453" spans="1:23" x14ac:dyDescent="0.25">
      <c r="A5453" s="10">
        <v>44519</v>
      </c>
      <c r="B5453">
        <v>3251</v>
      </c>
      <c r="C5453" t="s">
        <v>189</v>
      </c>
      <c r="D5453">
        <v>6</v>
      </c>
      <c r="E5453">
        <v>2</v>
      </c>
      <c r="F5453">
        <v>4</v>
      </c>
      <c r="G5453">
        <v>6</v>
      </c>
      <c r="H5453">
        <v>97</v>
      </c>
      <c r="J5453">
        <v>96</v>
      </c>
      <c r="K5453">
        <v>97</v>
      </c>
      <c r="L5453">
        <v>100</v>
      </c>
      <c r="M5453">
        <v>92</v>
      </c>
      <c r="N5453">
        <v>94</v>
      </c>
      <c r="O5453">
        <v>94</v>
      </c>
      <c r="P5453">
        <v>94</v>
      </c>
      <c r="Q5453">
        <v>97</v>
      </c>
      <c r="R5453">
        <v>91</v>
      </c>
      <c r="S5453">
        <v>13</v>
      </c>
      <c r="T5453" s="34">
        <f>_xlfn.XLOOKUP(B5453,Demog!$A$2:$A$219,Demog!$P$2:$P$219,,,2)</f>
        <v>31755</v>
      </c>
      <c r="U5453" s="34">
        <f t="shared" si="85"/>
        <v>13</v>
      </c>
      <c r="V5453" s="13">
        <f>IF(OR(Table1[[#This Row],[7d_positivity_public]]=0,ISBLANK(Table1[[#This Row],[7d_positivity_public]])),"",(Table1[[#This Row],[7d_positivity_public]]-Table1[[#This Row],[7d_positivity_all]])/Table1[[#This Row],[7d_positivity_public]])</f>
        <v>0.66666666666666663</v>
      </c>
      <c r="W5453">
        <v>2</v>
      </c>
    </row>
    <row r="5454" spans="1:23" x14ac:dyDescent="0.25">
      <c r="A5454" s="10">
        <v>44519</v>
      </c>
      <c r="B5454">
        <v>3252</v>
      </c>
      <c r="C5454" t="s">
        <v>190</v>
      </c>
      <c r="D5454">
        <v>5</v>
      </c>
      <c r="E5454">
        <v>4</v>
      </c>
      <c r="F5454">
        <v>1</v>
      </c>
      <c r="G5454">
        <v>3</v>
      </c>
      <c r="H5454">
        <v>96</v>
      </c>
      <c r="J5454">
        <v>91</v>
      </c>
      <c r="K5454">
        <v>96</v>
      </c>
      <c r="L5454">
        <v>99</v>
      </c>
      <c r="M5454">
        <v>91</v>
      </c>
      <c r="N5454">
        <v>93</v>
      </c>
      <c r="O5454">
        <v>88</v>
      </c>
      <c r="P5454">
        <v>94</v>
      </c>
      <c r="Q5454">
        <v>96</v>
      </c>
      <c r="R5454">
        <v>88</v>
      </c>
      <c r="S5454">
        <v>19</v>
      </c>
      <c r="T5454" s="34">
        <f>_xlfn.XLOOKUP(B5454,Demog!$A$2:$A$219,Demog!$P$2:$P$219,,,2)</f>
        <v>32807</v>
      </c>
      <c r="U5454" s="34">
        <f t="shared" si="85"/>
        <v>11</v>
      </c>
      <c r="V5454" s="13">
        <f>IF(OR(Table1[[#This Row],[7d_positivity_public]]=0,ISBLANK(Table1[[#This Row],[7d_positivity_public]])),"",(Table1[[#This Row],[7d_positivity_public]]-Table1[[#This Row],[7d_positivity_all]])/Table1[[#This Row],[7d_positivity_public]])</f>
        <v>0.33333333333333331</v>
      </c>
      <c r="W5454">
        <v>2</v>
      </c>
    </row>
    <row r="5455" spans="1:23" x14ac:dyDescent="0.25">
      <c r="A5455" s="10">
        <v>44519</v>
      </c>
      <c r="B5455">
        <v>3253</v>
      </c>
      <c r="C5455" t="s">
        <v>191</v>
      </c>
      <c r="D5455">
        <v>4</v>
      </c>
      <c r="E5455">
        <v>2</v>
      </c>
      <c r="F5455">
        <v>2</v>
      </c>
      <c r="G5455">
        <v>2</v>
      </c>
      <c r="H5455">
        <v>97</v>
      </c>
      <c r="J5455">
        <v>95</v>
      </c>
      <c r="K5455">
        <v>97</v>
      </c>
      <c r="L5455">
        <v>100</v>
      </c>
      <c r="M5455">
        <v>92</v>
      </c>
      <c r="N5455">
        <v>94</v>
      </c>
      <c r="O5455">
        <v>92</v>
      </c>
      <c r="P5455">
        <v>94</v>
      </c>
      <c r="Q5455">
        <v>97</v>
      </c>
      <c r="R5455">
        <v>90</v>
      </c>
      <c r="S5455">
        <v>20</v>
      </c>
      <c r="T5455" s="34">
        <f>_xlfn.XLOOKUP(B5455,Demog!$A$2:$A$219,Demog!$P$2:$P$219,,,2)</f>
        <v>31246</v>
      </c>
      <c r="U5455" s="34">
        <f t="shared" si="85"/>
        <v>9</v>
      </c>
      <c r="V5455" s="13">
        <f>IF(OR(Table1[[#This Row],[7d_positivity_public]]=0,ISBLANK(Table1[[#This Row],[7d_positivity_public]])),"",(Table1[[#This Row],[7d_positivity_public]]-Table1[[#This Row],[7d_positivity_all]])/Table1[[#This Row],[7d_positivity_public]])</f>
        <v>0.5</v>
      </c>
      <c r="W5455">
        <v>1</v>
      </c>
    </row>
    <row r="5456" spans="1:23" x14ac:dyDescent="0.25">
      <c r="A5456" s="10">
        <v>44519</v>
      </c>
      <c r="B5456">
        <v>3261</v>
      </c>
      <c r="C5456" t="s">
        <v>192</v>
      </c>
      <c r="D5456">
        <v>4</v>
      </c>
      <c r="E5456">
        <v>4</v>
      </c>
      <c r="F5456">
        <v>0</v>
      </c>
      <c r="G5456">
        <v>2</v>
      </c>
      <c r="H5456">
        <v>95</v>
      </c>
      <c r="J5456">
        <v>93</v>
      </c>
      <c r="K5456">
        <v>95</v>
      </c>
      <c r="L5456">
        <v>98</v>
      </c>
      <c r="M5456">
        <v>92</v>
      </c>
      <c r="N5456">
        <v>92</v>
      </c>
      <c r="O5456">
        <v>89</v>
      </c>
      <c r="P5456">
        <v>93</v>
      </c>
      <c r="Q5456">
        <v>95</v>
      </c>
      <c r="R5456">
        <v>90</v>
      </c>
      <c r="S5456">
        <v>17</v>
      </c>
      <c r="T5456" s="34">
        <f>_xlfn.XLOOKUP(B5456,Demog!$A$2:$A$219,Demog!$P$2:$P$219,,,2)</f>
        <v>29561</v>
      </c>
      <c r="U5456" s="34">
        <f t="shared" si="85"/>
        <v>8</v>
      </c>
      <c r="V5456" s="13">
        <f>IF(OR(Table1[[#This Row],[7d_positivity_public]]=0,ISBLANK(Table1[[#This Row],[7d_positivity_public]])),"",(Table1[[#This Row],[7d_positivity_public]]-Table1[[#This Row],[7d_positivity_all]])/Table1[[#This Row],[7d_positivity_public]])</f>
        <v>0.5</v>
      </c>
      <c r="W5456">
        <v>1</v>
      </c>
    </row>
    <row r="5457" spans="1:23" x14ac:dyDescent="0.25">
      <c r="A5457" s="10">
        <v>44519</v>
      </c>
      <c r="B5457">
        <v>3262</v>
      </c>
      <c r="C5457" t="s">
        <v>193</v>
      </c>
      <c r="D5457">
        <v>3</v>
      </c>
      <c r="E5457">
        <v>4</v>
      </c>
      <c r="F5457">
        <v>-1</v>
      </c>
      <c r="G5457">
        <v>3</v>
      </c>
      <c r="H5457">
        <v>93</v>
      </c>
      <c r="J5457">
        <v>93</v>
      </c>
      <c r="K5457">
        <v>93</v>
      </c>
      <c r="L5457">
        <v>99</v>
      </c>
      <c r="M5457">
        <v>87</v>
      </c>
      <c r="N5457">
        <v>90</v>
      </c>
      <c r="O5457">
        <v>90</v>
      </c>
      <c r="P5457">
        <v>90</v>
      </c>
      <c r="Q5457">
        <v>95</v>
      </c>
      <c r="R5457">
        <v>85</v>
      </c>
      <c r="S5457">
        <v>15</v>
      </c>
      <c r="T5457" s="34">
        <f>_xlfn.XLOOKUP(B5457,Demog!$A$2:$A$219,Demog!$P$2:$P$219,,,2)</f>
        <v>37453</v>
      </c>
      <c r="U5457" s="34">
        <f t="shared" si="85"/>
        <v>8</v>
      </c>
      <c r="V5457" s="13">
        <f>IF(OR(Table1[[#This Row],[7d_positivity_public]]=0,ISBLANK(Table1[[#This Row],[7d_positivity_public]])),"",(Table1[[#This Row],[7d_positivity_public]]-Table1[[#This Row],[7d_positivity_all]])/Table1[[#This Row],[7d_positivity_public]])</f>
        <v>0.33333333333333331</v>
      </c>
      <c r="W5457">
        <v>2</v>
      </c>
    </row>
    <row r="5458" spans="1:23" x14ac:dyDescent="0.25">
      <c r="A5458" s="10">
        <v>44519</v>
      </c>
      <c r="B5458">
        <v>3263</v>
      </c>
      <c r="C5458" t="s">
        <v>194</v>
      </c>
      <c r="D5458">
        <v>4</v>
      </c>
      <c r="E5458">
        <v>8</v>
      </c>
      <c r="F5458">
        <v>-4</v>
      </c>
      <c r="G5458">
        <v>5</v>
      </c>
      <c r="H5458">
        <v>99</v>
      </c>
      <c r="J5458">
        <v>93</v>
      </c>
      <c r="K5458">
        <v>99</v>
      </c>
      <c r="L5458">
        <v>100</v>
      </c>
      <c r="M5458">
        <v>93</v>
      </c>
      <c r="N5458">
        <v>96</v>
      </c>
      <c r="O5458">
        <v>89</v>
      </c>
      <c r="P5458">
        <v>96</v>
      </c>
      <c r="Q5458">
        <v>99</v>
      </c>
      <c r="R5458">
        <v>92</v>
      </c>
      <c r="S5458">
        <v>13</v>
      </c>
      <c r="T5458" s="34">
        <f>_xlfn.XLOOKUP(B5458,Demog!$A$2:$A$219,Demog!$P$2:$P$219,,,2)</f>
        <v>36496</v>
      </c>
      <c r="U5458" s="34">
        <f t="shared" si="85"/>
        <v>10</v>
      </c>
      <c r="V5458" s="13">
        <f>IF(OR(Table1[[#This Row],[7d_positivity_public]]=0,ISBLANK(Table1[[#This Row],[7d_positivity_public]])),"",(Table1[[#This Row],[7d_positivity_public]]-Table1[[#This Row],[7d_positivity_all]])/Table1[[#This Row],[7d_positivity_public]])</f>
        <v>0.4</v>
      </c>
      <c r="W5458">
        <v>3</v>
      </c>
    </row>
    <row r="5459" spans="1:23" x14ac:dyDescent="0.25">
      <c r="A5459" s="10">
        <v>44519</v>
      </c>
      <c r="B5459">
        <v>3264</v>
      </c>
      <c r="C5459" t="s">
        <v>195</v>
      </c>
      <c r="D5459">
        <v>2</v>
      </c>
      <c r="E5459">
        <v>3</v>
      </c>
      <c r="F5459">
        <v>-1</v>
      </c>
      <c r="G5459">
        <v>2</v>
      </c>
      <c r="H5459">
        <v>96</v>
      </c>
      <c r="J5459">
        <v>95</v>
      </c>
      <c r="K5459">
        <v>96</v>
      </c>
      <c r="L5459">
        <v>99</v>
      </c>
      <c r="M5459">
        <v>92</v>
      </c>
      <c r="N5459">
        <v>93</v>
      </c>
      <c r="O5459">
        <v>90</v>
      </c>
      <c r="P5459">
        <v>93</v>
      </c>
      <c r="Q5459">
        <v>96</v>
      </c>
      <c r="R5459">
        <v>91</v>
      </c>
      <c r="S5459">
        <v>16</v>
      </c>
      <c r="T5459" s="34">
        <f>_xlfn.XLOOKUP(B5459,Demog!$A$2:$A$219,Demog!$P$2:$P$219,,,2)</f>
        <v>31065</v>
      </c>
      <c r="U5459" s="34">
        <f t="shared" si="85"/>
        <v>4</v>
      </c>
      <c r="V5459" s="13">
        <f>IF(OR(Table1[[#This Row],[7d_positivity_public]]=0,ISBLANK(Table1[[#This Row],[7d_positivity_public]])),"",(Table1[[#This Row],[7d_positivity_public]]-Table1[[#This Row],[7d_positivity_all]])/Table1[[#This Row],[7d_positivity_public]])</f>
        <v>0.5</v>
      </c>
      <c r="W5459">
        <v>1</v>
      </c>
    </row>
    <row r="5460" spans="1:23" x14ac:dyDescent="0.25">
      <c r="A5460" s="10">
        <v>44519</v>
      </c>
      <c r="B5460">
        <v>3311</v>
      </c>
      <c r="C5460" t="s">
        <v>196</v>
      </c>
      <c r="D5460">
        <v>2</v>
      </c>
      <c r="E5460">
        <v>3</v>
      </c>
      <c r="F5460">
        <v>-1</v>
      </c>
      <c r="G5460">
        <v>1</v>
      </c>
      <c r="H5460">
        <v>94</v>
      </c>
      <c r="J5460">
        <v>94</v>
      </c>
      <c r="K5460">
        <v>94</v>
      </c>
      <c r="L5460">
        <v>96</v>
      </c>
      <c r="M5460">
        <v>93</v>
      </c>
      <c r="N5460">
        <v>91</v>
      </c>
      <c r="O5460">
        <v>90</v>
      </c>
      <c r="P5460">
        <v>92</v>
      </c>
      <c r="Q5460">
        <v>92</v>
      </c>
      <c r="R5460">
        <v>91</v>
      </c>
      <c r="S5460">
        <v>23</v>
      </c>
      <c r="T5460" s="34">
        <f>_xlfn.XLOOKUP(B5460,Demog!$A$2:$A$219,Demog!$P$2:$P$219,,,2)</f>
        <v>19230</v>
      </c>
      <c r="U5460" s="34">
        <f t="shared" si="85"/>
        <v>3</v>
      </c>
      <c r="V5460" s="13">
        <f>IF(OR(Table1[[#This Row],[7d_positivity_public]]=0,ISBLANK(Table1[[#This Row],[7d_positivity_public]])),"",(Table1[[#This Row],[7d_positivity_public]]-Table1[[#This Row],[7d_positivity_all]])/Table1[[#This Row],[7d_positivity_public]])</f>
        <v>0</v>
      </c>
      <c r="W5460">
        <v>1</v>
      </c>
    </row>
    <row r="5461" spans="1:23" x14ac:dyDescent="0.25">
      <c r="A5461" s="10">
        <v>44519</v>
      </c>
      <c r="B5461">
        <v>3312</v>
      </c>
      <c r="C5461" t="s">
        <v>197</v>
      </c>
      <c r="D5461">
        <v>2</v>
      </c>
      <c r="E5461">
        <v>3</v>
      </c>
      <c r="F5461">
        <v>-1</v>
      </c>
      <c r="G5461">
        <v>2</v>
      </c>
      <c r="H5461">
        <v>95</v>
      </c>
      <c r="J5461">
        <v>100</v>
      </c>
      <c r="K5461">
        <v>94</v>
      </c>
      <c r="L5461">
        <v>96</v>
      </c>
      <c r="M5461">
        <v>92</v>
      </c>
      <c r="N5461">
        <v>92</v>
      </c>
      <c r="O5461">
        <v>94</v>
      </c>
      <c r="P5461">
        <v>91</v>
      </c>
      <c r="Q5461">
        <v>93</v>
      </c>
      <c r="R5461">
        <v>90</v>
      </c>
      <c r="S5461">
        <v>24</v>
      </c>
      <c r="T5461" s="34">
        <f>_xlfn.XLOOKUP(B5461,Demog!$A$2:$A$219,Demog!$P$2:$P$219,,,2)</f>
        <v>34244</v>
      </c>
      <c r="U5461" s="34">
        <f t="shared" si="85"/>
        <v>5</v>
      </c>
      <c r="V5461" s="13">
        <f>IF(OR(Table1[[#This Row],[7d_positivity_public]]=0,ISBLANK(Table1[[#This Row],[7d_positivity_public]])),"",(Table1[[#This Row],[7d_positivity_public]]-Table1[[#This Row],[7d_positivity_all]])/Table1[[#This Row],[7d_positivity_public]])</f>
        <v>0.5</v>
      </c>
      <c r="W5461">
        <v>1</v>
      </c>
    </row>
    <row r="5462" spans="1:23" x14ac:dyDescent="0.25">
      <c r="A5462" s="10">
        <v>44519</v>
      </c>
      <c r="B5462">
        <v>3313</v>
      </c>
      <c r="C5462" t="s">
        <v>198</v>
      </c>
      <c r="D5462">
        <v>3</v>
      </c>
      <c r="E5462">
        <v>5</v>
      </c>
      <c r="F5462">
        <v>-2</v>
      </c>
      <c r="G5462">
        <v>1</v>
      </c>
      <c r="H5462">
        <v>95</v>
      </c>
      <c r="J5462">
        <v>96</v>
      </c>
      <c r="K5462">
        <v>95</v>
      </c>
      <c r="L5462">
        <v>95</v>
      </c>
      <c r="M5462">
        <v>95</v>
      </c>
      <c r="N5462">
        <v>93</v>
      </c>
      <c r="O5462">
        <v>94</v>
      </c>
      <c r="P5462">
        <v>93</v>
      </c>
      <c r="Q5462">
        <v>93</v>
      </c>
      <c r="R5462">
        <v>93</v>
      </c>
      <c r="S5462">
        <v>28</v>
      </c>
      <c r="T5462" s="34">
        <f>_xlfn.XLOOKUP(B5462,Demog!$A$2:$A$219,Demog!$P$2:$P$219,,,2)</f>
        <v>29808</v>
      </c>
      <c r="U5462" s="34">
        <f t="shared" si="85"/>
        <v>6</v>
      </c>
      <c r="V5462" s="13">
        <f>IF(OR(Table1[[#This Row],[7d_positivity_public]]=0,ISBLANK(Table1[[#This Row],[7d_positivity_public]])),"",(Table1[[#This Row],[7d_positivity_public]]-Table1[[#This Row],[7d_positivity_all]])/Table1[[#This Row],[7d_positivity_public]])</f>
        <v>0</v>
      </c>
      <c r="W5462">
        <v>1</v>
      </c>
    </row>
    <row r="5463" spans="1:23" x14ac:dyDescent="0.25">
      <c r="A5463" s="10">
        <v>44519</v>
      </c>
      <c r="B5463">
        <v>3314</v>
      </c>
      <c r="C5463" t="s">
        <v>199</v>
      </c>
      <c r="D5463">
        <v>5</v>
      </c>
      <c r="E5463">
        <v>2</v>
      </c>
      <c r="F5463">
        <v>3</v>
      </c>
      <c r="G5463">
        <v>3</v>
      </c>
      <c r="H5463">
        <v>94</v>
      </c>
      <c r="J5463">
        <v>93</v>
      </c>
      <c r="K5463">
        <v>94</v>
      </c>
      <c r="L5463">
        <v>94</v>
      </c>
      <c r="M5463">
        <v>95</v>
      </c>
      <c r="N5463">
        <v>92</v>
      </c>
      <c r="O5463">
        <v>90</v>
      </c>
      <c r="P5463">
        <v>92</v>
      </c>
      <c r="Q5463">
        <v>91</v>
      </c>
      <c r="R5463">
        <v>94</v>
      </c>
      <c r="S5463">
        <v>27</v>
      </c>
      <c r="T5463" s="34">
        <f>_xlfn.XLOOKUP(B5463,Demog!$A$2:$A$219,Demog!$P$2:$P$219,,,2)</f>
        <v>29271</v>
      </c>
      <c r="U5463" s="34">
        <f t="shared" si="85"/>
        <v>10</v>
      </c>
      <c r="V5463" s="13">
        <f>IF(OR(Table1[[#This Row],[7d_positivity_public]]=0,ISBLANK(Table1[[#This Row],[7d_positivity_public]])),"",(Table1[[#This Row],[7d_positivity_public]]-Table1[[#This Row],[7d_positivity_all]])/Table1[[#This Row],[7d_positivity_public]])</f>
        <v>0.33333333333333331</v>
      </c>
      <c r="W5463">
        <v>2</v>
      </c>
    </row>
    <row r="5464" spans="1:23" x14ac:dyDescent="0.25">
      <c r="A5464" s="10">
        <v>44519</v>
      </c>
      <c r="B5464">
        <v>3315</v>
      </c>
      <c r="C5464" t="s">
        <v>200</v>
      </c>
      <c r="D5464">
        <v>7</v>
      </c>
      <c r="E5464">
        <v>4</v>
      </c>
      <c r="F5464">
        <v>3</v>
      </c>
      <c r="G5464">
        <v>5</v>
      </c>
      <c r="H5464">
        <v>96</v>
      </c>
      <c r="J5464">
        <v>97</v>
      </c>
      <c r="K5464">
        <v>96</v>
      </c>
      <c r="L5464">
        <v>98</v>
      </c>
      <c r="M5464">
        <v>95</v>
      </c>
      <c r="N5464">
        <v>94</v>
      </c>
      <c r="O5464">
        <v>94</v>
      </c>
      <c r="P5464">
        <v>93</v>
      </c>
      <c r="Q5464">
        <v>94</v>
      </c>
      <c r="R5464">
        <v>93</v>
      </c>
      <c r="S5464">
        <v>32</v>
      </c>
      <c r="T5464" s="34">
        <f>_xlfn.XLOOKUP(B5464,Demog!$A$2:$A$219,Demog!$P$2:$P$219,,,2)</f>
        <v>28839</v>
      </c>
      <c r="U5464" s="34">
        <f t="shared" si="85"/>
        <v>14</v>
      </c>
      <c r="V5464" s="13">
        <f>IF(OR(Table1[[#This Row],[7d_positivity_public]]=0,ISBLANK(Table1[[#This Row],[7d_positivity_public]])),"",(Table1[[#This Row],[7d_positivity_public]]-Table1[[#This Row],[7d_positivity_all]])/Table1[[#This Row],[7d_positivity_public]])</f>
        <v>0.6</v>
      </c>
      <c r="W5464">
        <v>2</v>
      </c>
    </row>
    <row r="5465" spans="1:23" x14ac:dyDescent="0.25">
      <c r="A5465" s="10">
        <v>44519</v>
      </c>
      <c r="B5465">
        <v>3321</v>
      </c>
      <c r="C5465" t="s">
        <v>201</v>
      </c>
      <c r="D5465">
        <v>6</v>
      </c>
      <c r="E5465">
        <v>6</v>
      </c>
      <c r="F5465">
        <v>0</v>
      </c>
      <c r="G5465">
        <v>7</v>
      </c>
      <c r="H5465">
        <v>93</v>
      </c>
      <c r="J5465">
        <v>95</v>
      </c>
      <c r="K5465">
        <v>92</v>
      </c>
      <c r="L5465">
        <v>92</v>
      </c>
      <c r="M5465">
        <v>92</v>
      </c>
      <c r="N5465">
        <v>89</v>
      </c>
      <c r="O5465">
        <v>90</v>
      </c>
      <c r="P5465">
        <v>89</v>
      </c>
      <c r="Q5465">
        <v>88</v>
      </c>
      <c r="R5465">
        <v>90</v>
      </c>
      <c r="S5465">
        <v>36</v>
      </c>
      <c r="T5465" s="34">
        <f>_xlfn.XLOOKUP(B5465,Demog!$A$2:$A$219,Demog!$P$2:$P$219,,,2)</f>
        <v>19412</v>
      </c>
      <c r="U5465" s="34">
        <f t="shared" si="85"/>
        <v>8</v>
      </c>
      <c r="V5465" s="13">
        <f>IF(OR(Table1[[#This Row],[7d_positivity_public]]=0,ISBLANK(Table1[[#This Row],[7d_positivity_public]])),"",(Table1[[#This Row],[7d_positivity_public]]-Table1[[#This Row],[7d_positivity_all]])/Table1[[#This Row],[7d_positivity_public]])</f>
        <v>0.7142857142857143</v>
      </c>
      <c r="W5465">
        <v>2</v>
      </c>
    </row>
    <row r="5466" spans="1:23" x14ac:dyDescent="0.25">
      <c r="A5466" s="10">
        <v>44519</v>
      </c>
      <c r="B5466">
        <v>3322</v>
      </c>
      <c r="C5466" t="s">
        <v>202</v>
      </c>
      <c r="D5466">
        <v>5</v>
      </c>
      <c r="E5466">
        <v>3</v>
      </c>
      <c r="F5466">
        <v>2</v>
      </c>
      <c r="G5466">
        <v>5</v>
      </c>
      <c r="H5466">
        <v>90</v>
      </c>
      <c r="J5466">
        <v>92</v>
      </c>
      <c r="K5466">
        <v>90</v>
      </c>
      <c r="L5466">
        <v>88</v>
      </c>
      <c r="M5466">
        <v>92</v>
      </c>
      <c r="N5466">
        <v>88</v>
      </c>
      <c r="O5466">
        <v>89</v>
      </c>
      <c r="P5466">
        <v>87</v>
      </c>
      <c r="Q5466">
        <v>85</v>
      </c>
      <c r="R5466">
        <v>89</v>
      </c>
      <c r="S5466">
        <v>35</v>
      </c>
      <c r="T5466" s="34">
        <f>_xlfn.XLOOKUP(B5466,Demog!$A$2:$A$219,Demog!$P$2:$P$219,,,2)</f>
        <v>25992</v>
      </c>
      <c r="U5466" s="34">
        <f t="shared" si="85"/>
        <v>9</v>
      </c>
      <c r="V5466" s="13">
        <f>IF(OR(Table1[[#This Row],[7d_positivity_public]]=0,ISBLANK(Table1[[#This Row],[7d_positivity_public]])),"",(Table1[[#This Row],[7d_positivity_public]]-Table1[[#This Row],[7d_positivity_all]])/Table1[[#This Row],[7d_positivity_public]])</f>
        <v>0.6</v>
      </c>
      <c r="W5466">
        <v>2</v>
      </c>
    </row>
    <row r="5467" spans="1:23" x14ac:dyDescent="0.25">
      <c r="A5467" s="10">
        <v>44519</v>
      </c>
      <c r="B5467">
        <v>3323</v>
      </c>
      <c r="C5467" t="s">
        <v>203</v>
      </c>
      <c r="D5467">
        <v>0</v>
      </c>
      <c r="E5467">
        <v>8</v>
      </c>
      <c r="F5467">
        <v>-8</v>
      </c>
      <c r="G5467">
        <v>0</v>
      </c>
      <c r="H5467">
        <v>91</v>
      </c>
      <c r="J5467">
        <v>86</v>
      </c>
      <c r="K5467">
        <v>91</v>
      </c>
      <c r="L5467">
        <v>89</v>
      </c>
      <c r="M5467">
        <v>92</v>
      </c>
      <c r="N5467">
        <v>88</v>
      </c>
      <c r="O5467">
        <v>83</v>
      </c>
      <c r="P5467">
        <v>89</v>
      </c>
      <c r="Q5467">
        <v>86</v>
      </c>
      <c r="R5467">
        <v>90</v>
      </c>
      <c r="S5467">
        <v>39</v>
      </c>
      <c r="T5467" s="34">
        <f>_xlfn.XLOOKUP(B5467,Demog!$A$2:$A$219,Demog!$P$2:$P$219,,,2)</f>
        <v>5086</v>
      </c>
      <c r="U5467" s="34">
        <f t="shared" si="85"/>
        <v>0</v>
      </c>
      <c r="V5467" s="13" t="str">
        <f>IF(OR(Table1[[#This Row],[7d_positivity_public]]=0,ISBLANK(Table1[[#This Row],[7d_positivity_public]])),"",(Table1[[#This Row],[7d_positivity_public]]-Table1[[#This Row],[7d_positivity_all]])/Table1[[#This Row],[7d_positivity_public]])</f>
        <v/>
      </c>
      <c r="W5467">
        <v>0</v>
      </c>
    </row>
    <row r="5468" spans="1:23" x14ac:dyDescent="0.25">
      <c r="A5468" s="10">
        <v>44519</v>
      </c>
      <c r="B5468">
        <v>4111</v>
      </c>
      <c r="C5468" t="s">
        <v>204</v>
      </c>
      <c r="D5468">
        <v>3</v>
      </c>
      <c r="E5468">
        <v>2</v>
      </c>
      <c r="F5468">
        <v>1</v>
      </c>
      <c r="G5468">
        <v>5</v>
      </c>
      <c r="H5468">
        <v>96</v>
      </c>
      <c r="J5468">
        <v>92</v>
      </c>
      <c r="K5468">
        <v>96</v>
      </c>
      <c r="L5468">
        <v>98</v>
      </c>
      <c r="M5468">
        <v>93</v>
      </c>
      <c r="N5468">
        <v>91</v>
      </c>
      <c r="O5468">
        <v>85</v>
      </c>
      <c r="P5468">
        <v>91</v>
      </c>
      <c r="Q5468">
        <v>93</v>
      </c>
      <c r="R5468">
        <v>90</v>
      </c>
      <c r="S5468">
        <v>22</v>
      </c>
      <c r="T5468" s="34">
        <f>_xlfn.XLOOKUP(B5468,Demog!$A$2:$A$219,Demog!$P$2:$P$219,,,2)</f>
        <v>31290</v>
      </c>
      <c r="U5468" s="34">
        <f t="shared" si="85"/>
        <v>7</v>
      </c>
      <c r="V5468" s="13">
        <f>IF(OR(Table1[[#This Row],[7d_positivity_public]]=0,ISBLANK(Table1[[#This Row],[7d_positivity_public]])),"",(Table1[[#This Row],[7d_positivity_public]]-Table1[[#This Row],[7d_positivity_all]])/Table1[[#This Row],[7d_positivity_public]])</f>
        <v>0.6</v>
      </c>
      <c r="W5468">
        <v>2</v>
      </c>
    </row>
    <row r="5469" spans="1:23" x14ac:dyDescent="0.25">
      <c r="A5469" s="10">
        <v>44519</v>
      </c>
      <c r="B5469">
        <v>4112</v>
      </c>
      <c r="C5469" t="s">
        <v>205</v>
      </c>
      <c r="D5469">
        <v>2</v>
      </c>
      <c r="E5469">
        <v>5</v>
      </c>
      <c r="F5469">
        <v>-3</v>
      </c>
      <c r="G5469">
        <v>2</v>
      </c>
      <c r="H5469">
        <v>96</v>
      </c>
      <c r="J5469">
        <v>93</v>
      </c>
      <c r="K5469">
        <v>96</v>
      </c>
      <c r="L5469">
        <v>97</v>
      </c>
      <c r="M5469">
        <v>95</v>
      </c>
      <c r="N5469">
        <v>93</v>
      </c>
      <c r="O5469">
        <v>89</v>
      </c>
      <c r="P5469">
        <v>93</v>
      </c>
      <c r="Q5469">
        <v>93</v>
      </c>
      <c r="R5469">
        <v>93</v>
      </c>
      <c r="S5469">
        <v>21</v>
      </c>
      <c r="T5469" s="34">
        <f>_xlfn.XLOOKUP(B5469,Demog!$A$2:$A$219,Demog!$P$2:$P$219,,,2)</f>
        <v>32057</v>
      </c>
      <c r="U5469" s="34">
        <f t="shared" si="85"/>
        <v>4</v>
      </c>
      <c r="V5469" s="13">
        <f>IF(OR(Table1[[#This Row],[7d_positivity_public]]=0,ISBLANK(Table1[[#This Row],[7d_positivity_public]])),"",(Table1[[#This Row],[7d_positivity_public]]-Table1[[#This Row],[7d_positivity_all]])/Table1[[#This Row],[7d_positivity_public]])</f>
        <v>0</v>
      </c>
      <c r="W5469">
        <v>2</v>
      </c>
    </row>
    <row r="5470" spans="1:23" x14ac:dyDescent="0.25">
      <c r="A5470" s="10">
        <v>44519</v>
      </c>
      <c r="B5470">
        <v>4113</v>
      </c>
      <c r="C5470" t="s">
        <v>206</v>
      </c>
      <c r="D5470">
        <v>2</v>
      </c>
      <c r="E5470">
        <v>6</v>
      </c>
      <c r="F5470">
        <v>-4</v>
      </c>
      <c r="G5470">
        <v>2</v>
      </c>
      <c r="H5470">
        <v>96</v>
      </c>
      <c r="J5470">
        <v>91</v>
      </c>
      <c r="K5470">
        <v>96</v>
      </c>
      <c r="L5470">
        <v>98</v>
      </c>
      <c r="M5470">
        <v>93</v>
      </c>
      <c r="N5470">
        <v>93</v>
      </c>
      <c r="O5470">
        <v>86</v>
      </c>
      <c r="P5470">
        <v>93</v>
      </c>
      <c r="Q5470">
        <v>94</v>
      </c>
      <c r="R5470">
        <v>91</v>
      </c>
      <c r="S5470">
        <v>22</v>
      </c>
      <c r="T5470" s="34">
        <f>_xlfn.XLOOKUP(B5470,Demog!$A$2:$A$219,Demog!$P$2:$P$219,,,2)</f>
        <v>22445</v>
      </c>
      <c r="U5470" s="34">
        <f t="shared" si="85"/>
        <v>3</v>
      </c>
      <c r="V5470" s="13">
        <f>IF(OR(Table1[[#This Row],[7d_positivity_public]]=0,ISBLANK(Table1[[#This Row],[7d_positivity_public]])),"",(Table1[[#This Row],[7d_positivity_public]]-Table1[[#This Row],[7d_positivity_all]])/Table1[[#This Row],[7d_positivity_public]])</f>
        <v>0</v>
      </c>
      <c r="W5470">
        <v>2</v>
      </c>
    </row>
    <row r="5471" spans="1:23" x14ac:dyDescent="0.25">
      <c r="A5471" s="10">
        <v>44519</v>
      </c>
      <c r="B5471">
        <v>4114</v>
      </c>
      <c r="C5471" t="s">
        <v>207</v>
      </c>
      <c r="D5471">
        <v>1</v>
      </c>
      <c r="E5471">
        <v>7</v>
      </c>
      <c r="F5471">
        <v>-6</v>
      </c>
      <c r="G5471">
        <v>1</v>
      </c>
      <c r="H5471">
        <v>98</v>
      </c>
      <c r="J5471">
        <v>100</v>
      </c>
      <c r="K5471">
        <v>97</v>
      </c>
      <c r="L5471">
        <v>97</v>
      </c>
      <c r="M5471">
        <v>97</v>
      </c>
      <c r="N5471">
        <v>95</v>
      </c>
      <c r="O5471">
        <v>99</v>
      </c>
      <c r="P5471">
        <v>95</v>
      </c>
      <c r="Q5471">
        <v>94</v>
      </c>
      <c r="R5471">
        <v>96</v>
      </c>
      <c r="S5471">
        <v>24</v>
      </c>
      <c r="T5471" s="34">
        <f>_xlfn.XLOOKUP(B5471,Demog!$A$2:$A$219,Demog!$P$2:$P$219,,,2)</f>
        <v>18094</v>
      </c>
      <c r="U5471" s="34">
        <f t="shared" si="85"/>
        <v>1</v>
      </c>
      <c r="V5471" s="13">
        <f>IF(OR(Table1[[#This Row],[7d_positivity_public]]=0,ISBLANK(Table1[[#This Row],[7d_positivity_public]])),"",(Table1[[#This Row],[7d_positivity_public]]-Table1[[#This Row],[7d_positivity_all]])/Table1[[#This Row],[7d_positivity_public]])</f>
        <v>0</v>
      </c>
      <c r="W5471">
        <v>1</v>
      </c>
    </row>
    <row r="5472" spans="1:23" x14ac:dyDescent="0.25">
      <c r="A5472" s="10">
        <v>44519</v>
      </c>
      <c r="B5472">
        <v>4115</v>
      </c>
      <c r="C5472" t="s">
        <v>208</v>
      </c>
      <c r="D5472">
        <v>2</v>
      </c>
      <c r="E5472">
        <v>1</v>
      </c>
      <c r="F5472">
        <v>1</v>
      </c>
      <c r="G5472">
        <v>3</v>
      </c>
      <c r="H5472">
        <v>100</v>
      </c>
      <c r="J5472">
        <v>100</v>
      </c>
      <c r="K5472">
        <v>100</v>
      </c>
      <c r="L5472">
        <v>100</v>
      </c>
      <c r="M5472">
        <v>96</v>
      </c>
      <c r="N5472">
        <v>97</v>
      </c>
      <c r="O5472">
        <v>97</v>
      </c>
      <c r="P5472">
        <v>97</v>
      </c>
      <c r="Q5472">
        <v>99</v>
      </c>
      <c r="R5472">
        <v>94</v>
      </c>
      <c r="S5472">
        <v>22</v>
      </c>
      <c r="T5472" s="34">
        <f>_xlfn.XLOOKUP(B5472,Demog!$A$2:$A$219,Demog!$P$2:$P$219,,,2)</f>
        <v>38257</v>
      </c>
      <c r="U5472" s="34">
        <f t="shared" si="85"/>
        <v>5</v>
      </c>
      <c r="V5472" s="13">
        <f>IF(OR(Table1[[#This Row],[7d_positivity_public]]=0,ISBLANK(Table1[[#This Row],[7d_positivity_public]])),"",(Table1[[#This Row],[7d_positivity_public]]-Table1[[#This Row],[7d_positivity_all]])/Table1[[#This Row],[7d_positivity_public]])</f>
        <v>0.33333333333333331</v>
      </c>
      <c r="W5472">
        <v>2</v>
      </c>
    </row>
    <row r="5473" spans="1:23" x14ac:dyDescent="0.25">
      <c r="A5473" s="10">
        <v>44519</v>
      </c>
      <c r="B5473">
        <v>4116</v>
      </c>
      <c r="C5473" t="s">
        <v>209</v>
      </c>
      <c r="D5473">
        <v>1</v>
      </c>
      <c r="E5473">
        <v>3</v>
      </c>
      <c r="F5473">
        <v>-2</v>
      </c>
      <c r="G5473">
        <v>1</v>
      </c>
      <c r="H5473">
        <v>96</v>
      </c>
      <c r="J5473">
        <v>98</v>
      </c>
      <c r="K5473">
        <v>96</v>
      </c>
      <c r="L5473">
        <v>97</v>
      </c>
      <c r="M5473">
        <v>94</v>
      </c>
      <c r="N5473">
        <v>93</v>
      </c>
      <c r="O5473">
        <v>94</v>
      </c>
      <c r="P5473">
        <v>93</v>
      </c>
      <c r="Q5473">
        <v>94</v>
      </c>
      <c r="R5473">
        <v>93</v>
      </c>
      <c r="S5473">
        <v>18</v>
      </c>
      <c r="T5473" s="34">
        <f>_xlfn.XLOOKUP(B5473,Demog!$A$2:$A$219,Demog!$P$2:$P$219,,,2)</f>
        <v>24167</v>
      </c>
      <c r="U5473" s="34">
        <f t="shared" si="85"/>
        <v>2</v>
      </c>
      <c r="V5473" s="13">
        <f>IF(OR(Table1[[#This Row],[7d_positivity_public]]=0,ISBLANK(Table1[[#This Row],[7d_positivity_public]])),"",(Table1[[#This Row],[7d_positivity_public]]-Table1[[#This Row],[7d_positivity_all]])/Table1[[#This Row],[7d_positivity_public]])</f>
        <v>0</v>
      </c>
      <c r="W5473">
        <v>1</v>
      </c>
    </row>
    <row r="5474" spans="1:23" x14ac:dyDescent="0.25">
      <c r="A5474" s="10">
        <v>44519</v>
      </c>
      <c r="B5474">
        <v>4117</v>
      </c>
      <c r="C5474" t="s">
        <v>210</v>
      </c>
      <c r="D5474">
        <v>1</v>
      </c>
      <c r="E5474">
        <v>3</v>
      </c>
      <c r="F5474">
        <v>-2</v>
      </c>
      <c r="G5474">
        <v>1</v>
      </c>
      <c r="H5474">
        <v>95</v>
      </c>
      <c r="J5474">
        <v>93</v>
      </c>
      <c r="K5474">
        <v>95</v>
      </c>
      <c r="L5474">
        <v>96</v>
      </c>
      <c r="M5474">
        <v>95</v>
      </c>
      <c r="N5474">
        <v>92</v>
      </c>
      <c r="O5474">
        <v>88</v>
      </c>
      <c r="P5474">
        <v>92</v>
      </c>
      <c r="Q5474">
        <v>91</v>
      </c>
      <c r="R5474">
        <v>93</v>
      </c>
      <c r="S5474">
        <v>19</v>
      </c>
      <c r="T5474" s="34">
        <f>_xlfn.XLOOKUP(B5474,Demog!$A$2:$A$219,Demog!$P$2:$P$219,,,2)</f>
        <v>29704</v>
      </c>
      <c r="U5474" s="34">
        <f t="shared" si="85"/>
        <v>2</v>
      </c>
      <c r="V5474" s="13">
        <f>IF(OR(Table1[[#This Row],[7d_positivity_public]]=0,ISBLANK(Table1[[#This Row],[7d_positivity_public]])),"",(Table1[[#This Row],[7d_positivity_public]]-Table1[[#This Row],[7d_positivity_all]])/Table1[[#This Row],[7d_positivity_public]])</f>
        <v>0</v>
      </c>
      <c r="W5474">
        <v>1</v>
      </c>
    </row>
    <row r="5475" spans="1:23" x14ac:dyDescent="0.25">
      <c r="A5475" s="10">
        <v>44519</v>
      </c>
      <c r="B5475">
        <v>4118</v>
      </c>
      <c r="C5475" t="s">
        <v>211</v>
      </c>
      <c r="D5475">
        <v>0</v>
      </c>
      <c r="E5475">
        <v>1</v>
      </c>
      <c r="F5475">
        <v>-1</v>
      </c>
      <c r="G5475">
        <v>0</v>
      </c>
      <c r="H5475">
        <v>94</v>
      </c>
      <c r="J5475">
        <v>93</v>
      </c>
      <c r="K5475">
        <v>94</v>
      </c>
      <c r="L5475">
        <v>94</v>
      </c>
      <c r="M5475">
        <v>95</v>
      </c>
      <c r="N5475">
        <v>91</v>
      </c>
      <c r="O5475">
        <v>87</v>
      </c>
      <c r="P5475">
        <v>91</v>
      </c>
      <c r="Q5475">
        <v>90</v>
      </c>
      <c r="R5475">
        <v>93</v>
      </c>
      <c r="S5475">
        <v>17</v>
      </c>
      <c r="T5475" s="34">
        <f>_xlfn.XLOOKUP(B5475,Demog!$A$2:$A$219,Demog!$P$2:$P$219,,,2)</f>
        <v>10408</v>
      </c>
      <c r="U5475" s="34">
        <f t="shared" si="85"/>
        <v>0</v>
      </c>
      <c r="V5475" s="13" t="str">
        <f>IF(OR(Table1[[#This Row],[7d_positivity_public]]=0,ISBLANK(Table1[[#This Row],[7d_positivity_public]])),"",(Table1[[#This Row],[7d_positivity_public]]-Table1[[#This Row],[7d_positivity_all]])/Table1[[#This Row],[7d_positivity_public]])</f>
        <v/>
      </c>
      <c r="W5475">
        <v>0</v>
      </c>
    </row>
    <row r="5476" spans="1:23" x14ac:dyDescent="0.25">
      <c r="A5476" s="10">
        <v>44519</v>
      </c>
      <c r="B5476">
        <v>4119</v>
      </c>
      <c r="C5476" t="s">
        <v>212</v>
      </c>
      <c r="D5476">
        <v>1</v>
      </c>
      <c r="E5476">
        <v>3</v>
      </c>
      <c r="F5476">
        <v>-2</v>
      </c>
      <c r="G5476">
        <v>1</v>
      </c>
      <c r="H5476">
        <v>92</v>
      </c>
      <c r="J5476">
        <v>90</v>
      </c>
      <c r="K5476">
        <v>93</v>
      </c>
      <c r="L5476">
        <v>92</v>
      </c>
      <c r="M5476">
        <v>93</v>
      </c>
      <c r="N5476">
        <v>89</v>
      </c>
      <c r="O5476">
        <v>84</v>
      </c>
      <c r="P5476">
        <v>89</v>
      </c>
      <c r="Q5476">
        <v>87</v>
      </c>
      <c r="R5476">
        <v>91</v>
      </c>
      <c r="S5476">
        <v>14</v>
      </c>
      <c r="T5476" s="34">
        <f>_xlfn.XLOOKUP(B5476,Demog!$A$2:$A$219,Demog!$P$2:$P$219,,,2)</f>
        <v>19497</v>
      </c>
      <c r="U5476" s="34">
        <f t="shared" si="85"/>
        <v>1</v>
      </c>
      <c r="V5476" s="13">
        <f>IF(OR(Table1[[#This Row],[7d_positivity_public]]=0,ISBLANK(Table1[[#This Row],[7d_positivity_public]])),"",(Table1[[#This Row],[7d_positivity_public]]-Table1[[#This Row],[7d_positivity_all]])/Table1[[#This Row],[7d_positivity_public]])</f>
        <v>0</v>
      </c>
      <c r="W5476">
        <v>1</v>
      </c>
    </row>
    <row r="5477" spans="1:23" x14ac:dyDescent="0.25">
      <c r="A5477" s="10">
        <v>44519</v>
      </c>
      <c r="B5477">
        <v>4121</v>
      </c>
      <c r="C5477" t="s">
        <v>213</v>
      </c>
      <c r="D5477">
        <v>1</v>
      </c>
      <c r="E5477">
        <v>6</v>
      </c>
      <c r="F5477">
        <v>-5</v>
      </c>
      <c r="G5477">
        <v>0</v>
      </c>
      <c r="H5477">
        <v>93</v>
      </c>
      <c r="J5477">
        <v>90</v>
      </c>
      <c r="K5477">
        <v>93</v>
      </c>
      <c r="L5477">
        <v>91</v>
      </c>
      <c r="M5477">
        <v>95</v>
      </c>
      <c r="N5477">
        <v>89</v>
      </c>
      <c r="O5477">
        <v>85</v>
      </c>
      <c r="P5477">
        <v>90</v>
      </c>
      <c r="Q5477">
        <v>86</v>
      </c>
      <c r="R5477">
        <v>93</v>
      </c>
      <c r="S5477">
        <v>21</v>
      </c>
      <c r="T5477" s="34">
        <f>_xlfn.XLOOKUP(B5477,Demog!$A$2:$A$219,Demog!$P$2:$P$219,,,2)</f>
        <v>16859</v>
      </c>
      <c r="U5477" s="34">
        <f t="shared" si="85"/>
        <v>1</v>
      </c>
      <c r="V5477" s="13" t="str">
        <f>IF(OR(Table1[[#This Row],[7d_positivity_public]]=0,ISBLANK(Table1[[#This Row],[7d_positivity_public]])),"",(Table1[[#This Row],[7d_positivity_public]]-Table1[[#This Row],[7d_positivity_all]])/Table1[[#This Row],[7d_positivity_public]])</f>
        <v/>
      </c>
      <c r="W5477">
        <v>0</v>
      </c>
    </row>
    <row r="5478" spans="1:23" x14ac:dyDescent="0.25">
      <c r="A5478" s="10">
        <v>44519</v>
      </c>
      <c r="B5478">
        <v>4122</v>
      </c>
      <c r="C5478" t="s">
        <v>214</v>
      </c>
      <c r="D5478">
        <v>0</v>
      </c>
      <c r="E5478">
        <v>3</v>
      </c>
      <c r="F5478">
        <v>-3</v>
      </c>
      <c r="G5478">
        <v>0</v>
      </c>
      <c r="H5478">
        <v>93</v>
      </c>
      <c r="J5478">
        <v>100</v>
      </c>
      <c r="K5478">
        <v>92</v>
      </c>
      <c r="L5478">
        <v>90</v>
      </c>
      <c r="M5478">
        <v>94</v>
      </c>
      <c r="N5478">
        <v>89</v>
      </c>
      <c r="O5478">
        <v>98</v>
      </c>
      <c r="P5478">
        <v>89</v>
      </c>
      <c r="Q5478">
        <v>83</v>
      </c>
      <c r="R5478">
        <v>92</v>
      </c>
      <c r="S5478">
        <v>16</v>
      </c>
      <c r="T5478" s="34">
        <f>_xlfn.XLOOKUP(B5478,Demog!$A$2:$A$219,Demog!$P$2:$P$219,,,2)</f>
        <v>4837</v>
      </c>
      <c r="U5478" s="34">
        <f t="shared" si="85"/>
        <v>0</v>
      </c>
      <c r="V5478" s="13" t="str">
        <f>IF(OR(Table1[[#This Row],[7d_positivity_public]]=0,ISBLANK(Table1[[#This Row],[7d_positivity_public]])),"",(Table1[[#This Row],[7d_positivity_public]]-Table1[[#This Row],[7d_positivity_all]])/Table1[[#This Row],[7d_positivity_public]])</f>
        <v/>
      </c>
      <c r="W5478">
        <v>0</v>
      </c>
    </row>
    <row r="5479" spans="1:23" x14ac:dyDescent="0.25">
      <c r="A5479" s="10">
        <v>44519</v>
      </c>
      <c r="B5479">
        <v>4123</v>
      </c>
      <c r="C5479" t="s">
        <v>215</v>
      </c>
      <c r="D5479">
        <v>2</v>
      </c>
      <c r="E5479">
        <v>2</v>
      </c>
      <c r="F5479">
        <v>0</v>
      </c>
      <c r="G5479">
        <v>2</v>
      </c>
      <c r="H5479">
        <v>95</v>
      </c>
      <c r="J5479">
        <v>93</v>
      </c>
      <c r="K5479">
        <v>95</v>
      </c>
      <c r="L5479">
        <v>95</v>
      </c>
      <c r="M5479">
        <v>95</v>
      </c>
      <c r="N5479">
        <v>91</v>
      </c>
      <c r="O5479">
        <v>88</v>
      </c>
      <c r="P5479">
        <v>91</v>
      </c>
      <c r="Q5479">
        <v>90</v>
      </c>
      <c r="R5479">
        <v>93</v>
      </c>
      <c r="S5479">
        <v>21</v>
      </c>
      <c r="T5479" s="34">
        <f>_xlfn.XLOOKUP(B5479,Demog!$A$2:$A$219,Demog!$P$2:$P$219,,,2)</f>
        <v>37985</v>
      </c>
      <c r="U5479" s="34">
        <f t="shared" si="85"/>
        <v>5</v>
      </c>
      <c r="V5479" s="13">
        <f>IF(OR(Table1[[#This Row],[7d_positivity_public]]=0,ISBLANK(Table1[[#This Row],[7d_positivity_public]])),"",(Table1[[#This Row],[7d_positivity_public]]-Table1[[#This Row],[7d_positivity_all]])/Table1[[#This Row],[7d_positivity_public]])</f>
        <v>0</v>
      </c>
      <c r="W5479">
        <v>2</v>
      </c>
    </row>
    <row r="5480" spans="1:23" x14ac:dyDescent="0.25">
      <c r="A5480" s="10">
        <v>44519</v>
      </c>
      <c r="B5480">
        <v>4124</v>
      </c>
      <c r="C5480" t="s">
        <v>216</v>
      </c>
      <c r="D5480">
        <v>0</v>
      </c>
      <c r="E5480">
        <v>2</v>
      </c>
      <c r="F5480">
        <v>-2</v>
      </c>
      <c r="G5480">
        <v>0</v>
      </c>
      <c r="H5480">
        <v>89</v>
      </c>
      <c r="J5480">
        <v>86</v>
      </c>
      <c r="K5480">
        <v>89</v>
      </c>
      <c r="L5480">
        <v>85</v>
      </c>
      <c r="M5480">
        <v>92</v>
      </c>
      <c r="N5480">
        <v>85</v>
      </c>
      <c r="O5480">
        <v>80</v>
      </c>
      <c r="P5480">
        <v>85</v>
      </c>
      <c r="Q5480">
        <v>80</v>
      </c>
      <c r="R5480">
        <v>90</v>
      </c>
      <c r="S5480">
        <v>19</v>
      </c>
      <c r="T5480" s="34">
        <f>_xlfn.XLOOKUP(B5480,Demog!$A$2:$A$219,Demog!$P$2:$P$219,,,2)</f>
        <v>14894</v>
      </c>
      <c r="U5480" s="34">
        <f t="shared" si="85"/>
        <v>0</v>
      </c>
      <c r="V5480" s="13" t="str">
        <f>IF(OR(Table1[[#This Row],[7d_positivity_public]]=0,ISBLANK(Table1[[#This Row],[7d_positivity_public]])),"",(Table1[[#This Row],[7d_positivity_public]]-Table1[[#This Row],[7d_positivity_all]])/Table1[[#This Row],[7d_positivity_public]])</f>
        <v/>
      </c>
      <c r="W5480">
        <v>0</v>
      </c>
    </row>
    <row r="5481" spans="1:23" x14ac:dyDescent="0.25">
      <c r="A5481" s="10">
        <v>44519</v>
      </c>
      <c r="B5481">
        <v>4125</v>
      </c>
      <c r="C5481" t="s">
        <v>217</v>
      </c>
      <c r="D5481">
        <v>0</v>
      </c>
      <c r="E5481">
        <v>4</v>
      </c>
      <c r="F5481">
        <v>-4</v>
      </c>
      <c r="G5481">
        <v>0</v>
      </c>
      <c r="H5481">
        <v>84</v>
      </c>
      <c r="J5481">
        <v>80</v>
      </c>
      <c r="K5481">
        <v>85</v>
      </c>
      <c r="L5481">
        <v>79</v>
      </c>
      <c r="M5481">
        <v>89</v>
      </c>
      <c r="N5481">
        <v>81</v>
      </c>
      <c r="O5481">
        <v>74</v>
      </c>
      <c r="P5481">
        <v>81</v>
      </c>
      <c r="Q5481">
        <v>72</v>
      </c>
      <c r="R5481">
        <v>88</v>
      </c>
      <c r="S5481">
        <v>13</v>
      </c>
      <c r="T5481" s="34">
        <f>_xlfn.XLOOKUP(B5481,Demog!$A$2:$A$219,Demog!$P$2:$P$219,,,2)</f>
        <v>2885</v>
      </c>
      <c r="U5481" s="34">
        <f t="shared" si="85"/>
        <v>0</v>
      </c>
      <c r="V5481" s="13" t="str">
        <f>IF(OR(Table1[[#This Row],[7d_positivity_public]]=0,ISBLANK(Table1[[#This Row],[7d_positivity_public]])),"",(Table1[[#This Row],[7d_positivity_public]]-Table1[[#This Row],[7d_positivity_all]])/Table1[[#This Row],[7d_positivity_public]])</f>
        <v/>
      </c>
      <c r="W5481">
        <v>0</v>
      </c>
    </row>
    <row r="5482" spans="1:23" x14ac:dyDescent="0.25">
      <c r="A5482" s="10">
        <v>44519</v>
      </c>
      <c r="B5482">
        <v>4131</v>
      </c>
      <c r="C5482" t="s">
        <v>218</v>
      </c>
      <c r="D5482">
        <v>0</v>
      </c>
      <c r="E5482">
        <v>1</v>
      </c>
      <c r="F5482">
        <v>-1</v>
      </c>
      <c r="G5482">
        <v>0</v>
      </c>
      <c r="H5482">
        <v>96</v>
      </c>
      <c r="J5482">
        <v>99</v>
      </c>
      <c r="K5482">
        <v>96</v>
      </c>
      <c r="L5482">
        <v>95</v>
      </c>
      <c r="M5482">
        <v>97</v>
      </c>
      <c r="N5482">
        <v>94</v>
      </c>
      <c r="O5482">
        <v>96</v>
      </c>
      <c r="P5482">
        <v>94</v>
      </c>
      <c r="Q5482">
        <v>92</v>
      </c>
      <c r="R5482">
        <v>95</v>
      </c>
      <c r="S5482">
        <v>27</v>
      </c>
      <c r="T5482" s="34">
        <f>_xlfn.XLOOKUP(B5482,Demog!$A$2:$A$219,Demog!$P$2:$P$219,,,2)</f>
        <v>22020</v>
      </c>
      <c r="U5482" s="34">
        <f t="shared" si="85"/>
        <v>0</v>
      </c>
      <c r="V5482" s="13" t="str">
        <f>IF(OR(Table1[[#This Row],[7d_positivity_public]]=0,ISBLANK(Table1[[#This Row],[7d_positivity_public]])),"",(Table1[[#This Row],[7d_positivity_public]]-Table1[[#This Row],[7d_positivity_all]])/Table1[[#This Row],[7d_positivity_public]])</f>
        <v/>
      </c>
      <c r="W5482">
        <v>0</v>
      </c>
    </row>
    <row r="5483" spans="1:23" x14ac:dyDescent="0.25">
      <c r="A5483" s="10">
        <v>44519</v>
      </c>
      <c r="B5483">
        <v>4132</v>
      </c>
      <c r="C5483" t="s">
        <v>219</v>
      </c>
      <c r="D5483">
        <v>6</v>
      </c>
      <c r="E5483">
        <v>7</v>
      </c>
      <c r="F5483">
        <v>-1</v>
      </c>
      <c r="G5483">
        <v>6</v>
      </c>
      <c r="H5483">
        <v>94</v>
      </c>
      <c r="J5483">
        <v>95</v>
      </c>
      <c r="K5483">
        <v>94</v>
      </c>
      <c r="L5483">
        <v>93</v>
      </c>
      <c r="M5483">
        <v>95</v>
      </c>
      <c r="N5483">
        <v>92</v>
      </c>
      <c r="O5483">
        <v>91</v>
      </c>
      <c r="P5483">
        <v>92</v>
      </c>
      <c r="Q5483">
        <v>90</v>
      </c>
      <c r="R5483">
        <v>93</v>
      </c>
      <c r="S5483">
        <v>23</v>
      </c>
      <c r="T5483" s="34">
        <f>_xlfn.XLOOKUP(B5483,Demog!$A$2:$A$219,Demog!$P$2:$P$219,,,2)</f>
        <v>19325</v>
      </c>
      <c r="U5483" s="34">
        <f t="shared" si="85"/>
        <v>8</v>
      </c>
      <c r="V5483" s="13">
        <f>IF(OR(Table1[[#This Row],[7d_positivity_public]]=0,ISBLANK(Table1[[#This Row],[7d_positivity_public]])),"",(Table1[[#This Row],[7d_positivity_public]]-Table1[[#This Row],[7d_positivity_all]])/Table1[[#This Row],[7d_positivity_public]])</f>
        <v>0.33333333333333331</v>
      </c>
      <c r="W5483">
        <v>4</v>
      </c>
    </row>
    <row r="5484" spans="1:23" x14ac:dyDescent="0.25">
      <c r="A5484" s="10">
        <v>44519</v>
      </c>
      <c r="B5484">
        <v>4133</v>
      </c>
      <c r="C5484" t="s">
        <v>220</v>
      </c>
      <c r="D5484">
        <v>8</v>
      </c>
      <c r="E5484">
        <v>0</v>
      </c>
      <c r="F5484">
        <v>8</v>
      </c>
      <c r="G5484">
        <v>11</v>
      </c>
      <c r="H5484">
        <v>95</v>
      </c>
      <c r="J5484">
        <v>95</v>
      </c>
      <c r="K5484">
        <v>95</v>
      </c>
      <c r="L5484">
        <v>92</v>
      </c>
      <c r="M5484">
        <v>96</v>
      </c>
      <c r="N5484">
        <v>92</v>
      </c>
      <c r="O5484">
        <v>89</v>
      </c>
      <c r="P5484">
        <v>93</v>
      </c>
      <c r="Q5484">
        <v>88</v>
      </c>
      <c r="R5484">
        <v>95</v>
      </c>
      <c r="S5484">
        <v>23</v>
      </c>
      <c r="T5484" s="34">
        <f>_xlfn.XLOOKUP(B5484,Demog!$A$2:$A$219,Demog!$P$2:$P$219,,,2)</f>
        <v>11675</v>
      </c>
      <c r="U5484" s="34">
        <f t="shared" si="85"/>
        <v>7</v>
      </c>
      <c r="V5484" s="13">
        <f>IF(OR(Table1[[#This Row],[7d_positivity_public]]=0,ISBLANK(Table1[[#This Row],[7d_positivity_public]])),"",(Table1[[#This Row],[7d_positivity_public]]-Table1[[#This Row],[7d_positivity_all]])/Table1[[#This Row],[7d_positivity_public]])</f>
        <v>0.36363636363636365</v>
      </c>
      <c r="W5484">
        <v>7</v>
      </c>
    </row>
    <row r="5485" spans="1:23" x14ac:dyDescent="0.25">
      <c r="A5485" s="10">
        <v>44519</v>
      </c>
      <c r="B5485">
        <v>4134</v>
      </c>
      <c r="C5485" t="s">
        <v>221</v>
      </c>
      <c r="D5485">
        <v>5</v>
      </c>
      <c r="E5485">
        <v>1</v>
      </c>
      <c r="F5485">
        <v>4</v>
      </c>
      <c r="G5485">
        <v>3</v>
      </c>
      <c r="H5485">
        <v>96</v>
      </c>
      <c r="J5485">
        <v>95</v>
      </c>
      <c r="K5485">
        <v>96</v>
      </c>
      <c r="L5485">
        <v>95</v>
      </c>
      <c r="M5485">
        <v>96</v>
      </c>
      <c r="N5485">
        <v>93</v>
      </c>
      <c r="O5485">
        <v>90</v>
      </c>
      <c r="P5485">
        <v>94</v>
      </c>
      <c r="Q5485">
        <v>91</v>
      </c>
      <c r="R5485">
        <v>95</v>
      </c>
      <c r="S5485">
        <v>28</v>
      </c>
      <c r="T5485" s="34">
        <f>_xlfn.XLOOKUP(B5485,Demog!$A$2:$A$219,Demog!$P$2:$P$219,,,2)</f>
        <v>11672</v>
      </c>
      <c r="U5485" s="34">
        <f t="shared" si="85"/>
        <v>4</v>
      </c>
      <c r="V5485" s="13">
        <f>IF(OR(Table1[[#This Row],[7d_positivity_public]]=0,ISBLANK(Table1[[#This Row],[7d_positivity_public]])),"",(Table1[[#This Row],[7d_positivity_public]]-Table1[[#This Row],[7d_positivity_all]])/Table1[[#This Row],[7d_positivity_public]])</f>
        <v>0.33333333333333331</v>
      </c>
      <c r="W5485">
        <v>2</v>
      </c>
    </row>
    <row r="5486" spans="1:23" x14ac:dyDescent="0.25">
      <c r="A5486" s="10">
        <v>44519</v>
      </c>
      <c r="B5486">
        <v>4141</v>
      </c>
      <c r="C5486" t="s">
        <v>222</v>
      </c>
      <c r="D5486">
        <v>14</v>
      </c>
      <c r="E5486">
        <v>13</v>
      </c>
      <c r="F5486">
        <v>1</v>
      </c>
      <c r="G5486">
        <v>12</v>
      </c>
      <c r="H5486">
        <v>84</v>
      </c>
      <c r="J5486">
        <v>81</v>
      </c>
      <c r="K5486">
        <v>84</v>
      </c>
      <c r="L5486">
        <v>75</v>
      </c>
      <c r="M5486">
        <v>89</v>
      </c>
      <c r="N5486">
        <v>80</v>
      </c>
      <c r="O5486">
        <v>71</v>
      </c>
      <c r="P5486">
        <v>81</v>
      </c>
      <c r="Q5486">
        <v>69</v>
      </c>
      <c r="R5486">
        <v>87</v>
      </c>
      <c r="S5486">
        <v>32</v>
      </c>
      <c r="T5486" s="34">
        <f>_xlfn.XLOOKUP(B5486,Demog!$A$2:$A$219,Demog!$P$2:$P$219,,,2)</f>
        <v>10557</v>
      </c>
      <c r="U5486" s="34">
        <f t="shared" si="85"/>
        <v>10</v>
      </c>
      <c r="V5486" s="13">
        <f>IF(OR(Table1[[#This Row],[7d_positivity_public]]=0,ISBLANK(Table1[[#This Row],[7d_positivity_public]])),"",(Table1[[#This Row],[7d_positivity_public]]-Table1[[#This Row],[7d_positivity_all]])/Table1[[#This Row],[7d_positivity_public]])</f>
        <v>0.33333333333333331</v>
      </c>
      <c r="W5486">
        <v>8</v>
      </c>
    </row>
    <row r="5487" spans="1:23" x14ac:dyDescent="0.25">
      <c r="A5487" s="10">
        <v>44519</v>
      </c>
      <c r="B5487">
        <v>4142</v>
      </c>
      <c r="C5487" t="s">
        <v>223</v>
      </c>
      <c r="D5487">
        <v>0</v>
      </c>
      <c r="E5487">
        <v>0</v>
      </c>
      <c r="F5487">
        <v>0</v>
      </c>
      <c r="G5487">
        <v>0</v>
      </c>
      <c r="H5487">
        <v>95</v>
      </c>
      <c r="J5487">
        <v>88</v>
      </c>
      <c r="K5487">
        <v>95</v>
      </c>
      <c r="L5487">
        <v>93</v>
      </c>
      <c r="M5487">
        <v>95</v>
      </c>
      <c r="N5487">
        <v>92</v>
      </c>
      <c r="O5487">
        <v>84</v>
      </c>
      <c r="P5487">
        <v>92</v>
      </c>
      <c r="Q5487">
        <v>89</v>
      </c>
      <c r="R5487">
        <v>93</v>
      </c>
      <c r="S5487">
        <v>11</v>
      </c>
      <c r="T5487" s="34">
        <f>_xlfn.XLOOKUP(B5487,Demog!$A$2:$A$219,Demog!$P$2:$P$219,,,2)</f>
        <v>4732</v>
      </c>
      <c r="U5487" s="34">
        <f t="shared" si="85"/>
        <v>0</v>
      </c>
      <c r="V5487" s="13" t="str">
        <f>IF(OR(Table1[[#This Row],[7d_positivity_public]]=0,ISBLANK(Table1[[#This Row],[7d_positivity_public]])),"",(Table1[[#This Row],[7d_positivity_public]]-Table1[[#This Row],[7d_positivity_all]])/Table1[[#This Row],[7d_positivity_public]])</f>
        <v/>
      </c>
      <c r="W5487">
        <v>0</v>
      </c>
    </row>
    <row r="5488" spans="1:23" x14ac:dyDescent="0.25">
      <c r="A5488" s="10">
        <v>44519</v>
      </c>
      <c r="B5488">
        <v>4211</v>
      </c>
      <c r="C5488" t="s">
        <v>224</v>
      </c>
      <c r="D5488">
        <v>1</v>
      </c>
      <c r="E5488">
        <v>5</v>
      </c>
      <c r="F5488">
        <v>-4</v>
      </c>
      <c r="G5488">
        <v>3</v>
      </c>
      <c r="H5488">
        <v>89</v>
      </c>
      <c r="J5488">
        <v>92</v>
      </c>
      <c r="K5488">
        <v>89</v>
      </c>
      <c r="L5488">
        <v>85</v>
      </c>
      <c r="M5488">
        <v>92</v>
      </c>
      <c r="N5488">
        <v>86</v>
      </c>
      <c r="O5488">
        <v>86</v>
      </c>
      <c r="P5488">
        <v>86</v>
      </c>
      <c r="Q5488">
        <v>79</v>
      </c>
      <c r="R5488">
        <v>90</v>
      </c>
      <c r="S5488">
        <v>22</v>
      </c>
      <c r="T5488" s="34">
        <f>_xlfn.XLOOKUP(B5488,Demog!$A$2:$A$219,Demog!$P$2:$P$219,,,2)</f>
        <v>17780</v>
      </c>
      <c r="U5488" s="34">
        <f t="shared" si="85"/>
        <v>1</v>
      </c>
      <c r="V5488" s="13">
        <f>IF(OR(Table1[[#This Row],[7d_positivity_public]]=0,ISBLANK(Table1[[#This Row],[7d_positivity_public]])),"",(Table1[[#This Row],[7d_positivity_public]]-Table1[[#This Row],[7d_positivity_all]])/Table1[[#This Row],[7d_positivity_public]])</f>
        <v>0.33333333333333331</v>
      </c>
      <c r="W5488">
        <v>2</v>
      </c>
    </row>
    <row r="5489" spans="1:23" x14ac:dyDescent="0.25">
      <c r="A5489" s="10">
        <v>44519</v>
      </c>
      <c r="B5489">
        <v>4212</v>
      </c>
      <c r="C5489" t="s">
        <v>225</v>
      </c>
      <c r="D5489">
        <v>10</v>
      </c>
      <c r="E5489">
        <v>18</v>
      </c>
      <c r="F5489">
        <v>-8</v>
      </c>
      <c r="G5489">
        <v>10</v>
      </c>
      <c r="H5489">
        <v>87</v>
      </c>
      <c r="J5489">
        <v>84</v>
      </c>
      <c r="K5489">
        <v>87</v>
      </c>
      <c r="L5489">
        <v>82</v>
      </c>
      <c r="M5489">
        <v>91</v>
      </c>
      <c r="N5489">
        <v>82</v>
      </c>
      <c r="O5489">
        <v>76</v>
      </c>
      <c r="P5489">
        <v>83</v>
      </c>
      <c r="Q5489">
        <v>75</v>
      </c>
      <c r="R5489">
        <v>89</v>
      </c>
      <c r="S5489">
        <v>24</v>
      </c>
      <c r="T5489" s="34">
        <f>_xlfn.XLOOKUP(B5489,Demog!$A$2:$A$219,Demog!$P$2:$P$219,,,2)</f>
        <v>40598</v>
      </c>
      <c r="U5489" s="34">
        <f t="shared" si="85"/>
        <v>28</v>
      </c>
      <c r="V5489" s="13">
        <f>IF(OR(Table1[[#This Row],[7d_positivity_public]]=0,ISBLANK(Table1[[#This Row],[7d_positivity_public]])),"",(Table1[[#This Row],[7d_positivity_public]]-Table1[[#This Row],[7d_positivity_all]])/Table1[[#This Row],[7d_positivity_public]])</f>
        <v>0.3</v>
      </c>
      <c r="W5489">
        <v>7</v>
      </c>
    </row>
    <row r="5490" spans="1:23" x14ac:dyDescent="0.25">
      <c r="A5490" s="10">
        <v>44523</v>
      </c>
      <c r="B5490">
        <v>1260</v>
      </c>
      <c r="C5490" t="s">
        <v>83</v>
      </c>
      <c r="D5490">
        <v>6</v>
      </c>
      <c r="E5490">
        <v>3</v>
      </c>
      <c r="F5490">
        <v>3</v>
      </c>
      <c r="G5490">
        <v>7</v>
      </c>
      <c r="H5490">
        <v>81</v>
      </c>
      <c r="J5490">
        <v>62</v>
      </c>
      <c r="K5490">
        <v>82</v>
      </c>
      <c r="L5490">
        <v>73</v>
      </c>
      <c r="M5490">
        <v>86</v>
      </c>
      <c r="N5490">
        <v>76</v>
      </c>
      <c r="O5490">
        <v>55</v>
      </c>
      <c r="P5490">
        <v>78</v>
      </c>
      <c r="Q5490">
        <v>66</v>
      </c>
      <c r="R5490">
        <v>83</v>
      </c>
      <c r="S5490">
        <v>29</v>
      </c>
      <c r="T5490" s="34">
        <f>_xlfn.XLOOKUP(B5490,Demog!$A$2:$A$219,Demog!$P$2:$P$219,,,2)</f>
        <v>8611</v>
      </c>
      <c r="U5490" s="34">
        <f t="shared" si="85"/>
        <v>4</v>
      </c>
      <c r="V5490" s="13">
        <f>IF(OR(Table1[[#This Row],[7d_positivity_public]]=0,ISBLANK(Table1[[#This Row],[7d_positivity_public]])),"",(Table1[[#This Row],[7d_positivity_public]]-Table1[[#This Row],[7d_positivity_all]])/Table1[[#This Row],[7d_positivity_public]])</f>
        <v>0.14285714285714285</v>
      </c>
      <c r="W5490">
        <v>6</v>
      </c>
    </row>
    <row r="5491" spans="1:23" x14ac:dyDescent="0.25">
      <c r="A5491" s="10">
        <v>44523</v>
      </c>
      <c r="B5491">
        <v>1270</v>
      </c>
      <c r="C5491" t="s">
        <v>84</v>
      </c>
      <c r="D5491">
        <v>0</v>
      </c>
      <c r="E5491">
        <v>8</v>
      </c>
      <c r="F5491">
        <v>-8</v>
      </c>
      <c r="G5491">
        <v>0</v>
      </c>
      <c r="H5491">
        <v>73</v>
      </c>
      <c r="J5491">
        <v>48</v>
      </c>
      <c r="K5491">
        <v>75</v>
      </c>
      <c r="L5491">
        <v>68</v>
      </c>
      <c r="M5491">
        <v>77</v>
      </c>
      <c r="N5491">
        <v>68</v>
      </c>
      <c r="O5491">
        <v>38</v>
      </c>
      <c r="P5491">
        <v>70</v>
      </c>
      <c r="Q5491">
        <v>60</v>
      </c>
      <c r="R5491">
        <v>75</v>
      </c>
      <c r="S5491">
        <v>12</v>
      </c>
      <c r="T5491" s="34">
        <f>_xlfn.XLOOKUP(B5491,Demog!$A$2:$A$219,Demog!$P$2:$P$219,,,2)</f>
        <v>3469</v>
      </c>
      <c r="U5491" s="34">
        <f t="shared" si="85"/>
        <v>0</v>
      </c>
      <c r="V5491" s="13" t="str">
        <f>IF(OR(Table1[[#This Row],[7d_positivity_public]]=0,ISBLANK(Table1[[#This Row],[7d_positivity_public]])),"",(Table1[[#This Row],[7d_positivity_public]]-Table1[[#This Row],[7d_positivity_all]])/Table1[[#This Row],[7d_positivity_public]])</f>
        <v/>
      </c>
      <c r="W5491">
        <v>0</v>
      </c>
    </row>
    <row r="5492" spans="1:23" x14ac:dyDescent="0.25">
      <c r="A5492" s="10">
        <v>44523</v>
      </c>
      <c r="B5492">
        <v>1310</v>
      </c>
      <c r="C5492" t="s">
        <v>87</v>
      </c>
      <c r="D5492">
        <v>1</v>
      </c>
      <c r="E5492">
        <v>3</v>
      </c>
      <c r="F5492">
        <v>-2</v>
      </c>
      <c r="G5492">
        <v>1</v>
      </c>
      <c r="H5492">
        <v>91</v>
      </c>
      <c r="J5492">
        <v>77</v>
      </c>
      <c r="K5492">
        <v>91</v>
      </c>
      <c r="L5492">
        <v>90</v>
      </c>
      <c r="M5492">
        <v>92</v>
      </c>
      <c r="N5492">
        <v>86</v>
      </c>
      <c r="O5492">
        <v>70</v>
      </c>
      <c r="P5492">
        <v>87</v>
      </c>
      <c r="Q5492">
        <v>83</v>
      </c>
      <c r="R5492">
        <v>88</v>
      </c>
      <c r="S5492">
        <v>24</v>
      </c>
      <c r="T5492" s="34">
        <f>_xlfn.XLOOKUP(B5492,Demog!$A$2:$A$219,Demog!$P$2:$P$219,,,2)</f>
        <v>19231</v>
      </c>
      <c r="U5492" s="34">
        <f t="shared" si="85"/>
        <v>1</v>
      </c>
      <c r="V5492" s="13">
        <f>IF(OR(Table1[[#This Row],[7d_positivity_public]]=0,ISBLANK(Table1[[#This Row],[7d_positivity_public]])),"",(Table1[[#This Row],[7d_positivity_public]]-Table1[[#This Row],[7d_positivity_all]])/Table1[[#This Row],[7d_positivity_public]])</f>
        <v>1</v>
      </c>
      <c r="W5492">
        <v>0</v>
      </c>
    </row>
    <row r="5493" spans="1:23" x14ac:dyDescent="0.25">
      <c r="A5493" s="10">
        <v>44523</v>
      </c>
      <c r="B5493">
        <v>1320</v>
      </c>
      <c r="C5493" t="s">
        <v>89</v>
      </c>
      <c r="D5493">
        <v>7</v>
      </c>
      <c r="E5493">
        <v>6</v>
      </c>
      <c r="F5493">
        <v>1</v>
      </c>
      <c r="G5493">
        <v>5</v>
      </c>
      <c r="H5493">
        <v>88</v>
      </c>
      <c r="J5493">
        <v>84</v>
      </c>
      <c r="K5493">
        <v>88</v>
      </c>
      <c r="L5493">
        <v>84</v>
      </c>
      <c r="M5493">
        <v>91</v>
      </c>
      <c r="N5493">
        <v>85</v>
      </c>
      <c r="O5493">
        <v>78</v>
      </c>
      <c r="P5493">
        <v>85</v>
      </c>
      <c r="Q5493">
        <v>79</v>
      </c>
      <c r="R5493">
        <v>89</v>
      </c>
      <c r="S5493">
        <v>37</v>
      </c>
      <c r="T5493" s="34">
        <f>_xlfn.XLOOKUP(B5493,Demog!$A$2:$A$219,Demog!$P$2:$P$219,,,2)</f>
        <v>41799</v>
      </c>
      <c r="U5493" s="34">
        <f t="shared" si="85"/>
        <v>20</v>
      </c>
      <c r="V5493" s="13">
        <f>IF(OR(Table1[[#This Row],[7d_positivity_public]]=0,ISBLANK(Table1[[#This Row],[7d_positivity_public]])),"",(Table1[[#This Row],[7d_positivity_public]]-Table1[[#This Row],[7d_positivity_all]])/Table1[[#This Row],[7d_positivity_public]])</f>
        <v>0.2</v>
      </c>
      <c r="W5493">
        <v>4</v>
      </c>
    </row>
    <row r="5494" spans="1:23" x14ac:dyDescent="0.25">
      <c r="A5494" s="10">
        <v>44523</v>
      </c>
      <c r="B5494">
        <v>1330</v>
      </c>
      <c r="C5494" t="s">
        <v>91</v>
      </c>
      <c r="D5494">
        <v>5</v>
      </c>
      <c r="E5494">
        <v>3</v>
      </c>
      <c r="F5494">
        <v>2</v>
      </c>
      <c r="G5494">
        <v>4</v>
      </c>
      <c r="H5494">
        <v>83</v>
      </c>
      <c r="J5494">
        <v>68</v>
      </c>
      <c r="K5494">
        <v>84</v>
      </c>
      <c r="L5494">
        <v>84</v>
      </c>
      <c r="M5494">
        <v>83</v>
      </c>
      <c r="N5494">
        <v>78</v>
      </c>
      <c r="O5494">
        <v>60</v>
      </c>
      <c r="P5494">
        <v>79</v>
      </c>
      <c r="Q5494">
        <v>76</v>
      </c>
      <c r="R5494">
        <v>80</v>
      </c>
      <c r="S5494">
        <v>27</v>
      </c>
      <c r="T5494" s="34">
        <f>_xlfn.XLOOKUP(B5494,Demog!$A$2:$A$219,Demog!$P$2:$P$219,,,2)</f>
        <v>5101</v>
      </c>
      <c r="U5494" s="34">
        <f t="shared" si="85"/>
        <v>2</v>
      </c>
      <c r="V5494" s="13">
        <f>IF(OR(Table1[[#This Row],[7d_positivity_public]]=0,ISBLANK(Table1[[#This Row],[7d_positivity_public]])),"",(Table1[[#This Row],[7d_positivity_public]]-Table1[[#This Row],[7d_positivity_all]])/Table1[[#This Row],[7d_positivity_public]])</f>
        <v>0</v>
      </c>
      <c r="W5494">
        <v>4</v>
      </c>
    </row>
    <row r="5495" spans="1:23" x14ac:dyDescent="0.25">
      <c r="A5495" s="10">
        <v>44523</v>
      </c>
      <c r="B5495">
        <v>1340</v>
      </c>
      <c r="C5495" t="s">
        <v>93</v>
      </c>
      <c r="D5495">
        <v>3</v>
      </c>
      <c r="E5495">
        <v>6</v>
      </c>
      <c r="F5495">
        <v>-3</v>
      </c>
      <c r="G5495">
        <v>2</v>
      </c>
      <c r="H5495">
        <v>83</v>
      </c>
      <c r="J5495">
        <v>70</v>
      </c>
      <c r="K5495">
        <v>84</v>
      </c>
      <c r="L5495">
        <v>80</v>
      </c>
      <c r="M5495">
        <v>86</v>
      </c>
      <c r="N5495">
        <v>79</v>
      </c>
      <c r="O5495">
        <v>63</v>
      </c>
      <c r="P5495">
        <v>80</v>
      </c>
      <c r="Q5495">
        <v>73</v>
      </c>
      <c r="R5495">
        <v>83</v>
      </c>
      <c r="S5495">
        <v>20</v>
      </c>
      <c r="T5495" s="34">
        <f>_xlfn.XLOOKUP(B5495,Demog!$A$2:$A$219,Demog!$P$2:$P$219,,,2)</f>
        <v>4781</v>
      </c>
      <c r="U5495" s="34">
        <f t="shared" si="85"/>
        <v>1</v>
      </c>
      <c r="V5495" s="13">
        <f>IF(OR(Table1[[#This Row],[7d_positivity_public]]=0,ISBLANK(Table1[[#This Row],[7d_positivity_public]])),"",(Table1[[#This Row],[7d_positivity_public]]-Table1[[#This Row],[7d_positivity_all]])/Table1[[#This Row],[7d_positivity_public]])</f>
        <v>0</v>
      </c>
      <c r="W5495">
        <v>2</v>
      </c>
    </row>
    <row r="5496" spans="1:23" x14ac:dyDescent="0.25">
      <c r="A5496" s="10">
        <v>44523</v>
      </c>
      <c r="B5496">
        <v>1350</v>
      </c>
      <c r="C5496" t="s">
        <v>95</v>
      </c>
      <c r="D5496">
        <v>24</v>
      </c>
      <c r="E5496">
        <v>14</v>
      </c>
      <c r="F5496">
        <v>10</v>
      </c>
      <c r="G5496">
        <v>14</v>
      </c>
      <c r="H5496">
        <v>78</v>
      </c>
      <c r="J5496">
        <v>62</v>
      </c>
      <c r="K5496">
        <v>80</v>
      </c>
      <c r="L5496">
        <v>70</v>
      </c>
      <c r="M5496">
        <v>86</v>
      </c>
      <c r="N5496">
        <v>74</v>
      </c>
      <c r="O5496">
        <v>56</v>
      </c>
      <c r="P5496">
        <v>76</v>
      </c>
      <c r="Q5496">
        <v>64</v>
      </c>
      <c r="R5496">
        <v>84</v>
      </c>
      <c r="S5496">
        <v>21</v>
      </c>
      <c r="T5496" s="34">
        <f>_xlfn.XLOOKUP(B5496,Demog!$A$2:$A$219,Demog!$P$2:$P$219,,,2)</f>
        <v>10220</v>
      </c>
      <c r="U5496" s="34">
        <f t="shared" si="85"/>
        <v>17</v>
      </c>
      <c r="V5496" s="13">
        <f>IF(OR(Table1[[#This Row],[7d_positivity_public]]=0,ISBLANK(Table1[[#This Row],[7d_positivity_public]])),"",(Table1[[#This Row],[7d_positivity_public]]-Table1[[#This Row],[7d_positivity_all]])/Table1[[#This Row],[7d_positivity_public]])</f>
        <v>7.1428571428571425E-2</v>
      </c>
      <c r="W5496">
        <v>13</v>
      </c>
    </row>
    <row r="5497" spans="1:23" x14ac:dyDescent="0.25">
      <c r="A5497" s="10">
        <v>44523</v>
      </c>
      <c r="B5497">
        <v>1361</v>
      </c>
      <c r="C5497" t="s">
        <v>97</v>
      </c>
      <c r="D5497">
        <v>6</v>
      </c>
      <c r="E5497">
        <v>14</v>
      </c>
      <c r="F5497">
        <v>-8</v>
      </c>
      <c r="G5497">
        <v>4</v>
      </c>
      <c r="H5497">
        <v>86</v>
      </c>
      <c r="J5497">
        <v>81</v>
      </c>
      <c r="K5497">
        <v>86</v>
      </c>
      <c r="L5497">
        <v>80</v>
      </c>
      <c r="M5497">
        <v>90</v>
      </c>
      <c r="N5497">
        <v>82</v>
      </c>
      <c r="O5497">
        <v>75</v>
      </c>
      <c r="P5497">
        <v>83</v>
      </c>
      <c r="Q5497">
        <v>75</v>
      </c>
      <c r="R5497">
        <v>88</v>
      </c>
      <c r="S5497">
        <v>45</v>
      </c>
      <c r="T5497" s="34">
        <f>_xlfn.XLOOKUP(B5497,Demog!$A$2:$A$219,Demog!$P$2:$P$219,,,2)</f>
        <v>53266</v>
      </c>
      <c r="U5497" s="34">
        <f t="shared" si="85"/>
        <v>22</v>
      </c>
      <c r="V5497" s="13">
        <f>IF(OR(Table1[[#This Row],[7d_positivity_public]]=0,ISBLANK(Table1[[#This Row],[7d_positivity_public]])),"",(Table1[[#This Row],[7d_positivity_public]]-Table1[[#This Row],[7d_positivity_all]])/Table1[[#This Row],[7d_positivity_public]])</f>
        <v>0.25</v>
      </c>
      <c r="W5497">
        <v>3</v>
      </c>
    </row>
    <row r="5498" spans="1:23" x14ac:dyDescent="0.25">
      <c r="A5498" s="10">
        <v>44523</v>
      </c>
      <c r="B5498">
        <v>1362</v>
      </c>
      <c r="C5498" t="s">
        <v>99</v>
      </c>
      <c r="D5498">
        <v>16</v>
      </c>
      <c r="E5498">
        <v>17</v>
      </c>
      <c r="F5498">
        <v>-1</v>
      </c>
      <c r="G5498">
        <v>11</v>
      </c>
      <c r="H5498">
        <v>79</v>
      </c>
      <c r="J5498">
        <v>63</v>
      </c>
      <c r="K5498">
        <v>80</v>
      </c>
      <c r="L5498">
        <v>70</v>
      </c>
      <c r="M5498">
        <v>86</v>
      </c>
      <c r="N5498">
        <v>75</v>
      </c>
      <c r="O5498">
        <v>56</v>
      </c>
      <c r="P5498">
        <v>76</v>
      </c>
      <c r="Q5498">
        <v>64</v>
      </c>
      <c r="R5498">
        <v>83</v>
      </c>
      <c r="S5498">
        <v>33</v>
      </c>
      <c r="T5498" s="34">
        <f>_xlfn.XLOOKUP(B5498,Demog!$A$2:$A$219,Demog!$P$2:$P$219,,,2)</f>
        <v>13583</v>
      </c>
      <c r="U5498" s="34">
        <f t="shared" si="85"/>
        <v>15</v>
      </c>
      <c r="V5498" s="13">
        <f>IF(OR(Table1[[#This Row],[7d_positivity_public]]=0,ISBLANK(Table1[[#This Row],[7d_positivity_public]])),"",(Table1[[#This Row],[7d_positivity_public]]-Table1[[#This Row],[7d_positivity_all]])/Table1[[#This Row],[7d_positivity_public]])</f>
        <v>9.0909090909090912E-2</v>
      </c>
      <c r="W5498">
        <v>10</v>
      </c>
    </row>
    <row r="5499" spans="1:23" x14ac:dyDescent="0.25">
      <c r="A5499" s="10">
        <v>44523</v>
      </c>
      <c r="B5499">
        <v>1371</v>
      </c>
      <c r="C5499" t="s">
        <v>101</v>
      </c>
      <c r="D5499">
        <v>13</v>
      </c>
      <c r="E5499">
        <v>25</v>
      </c>
      <c r="F5499">
        <v>-12</v>
      </c>
      <c r="G5499">
        <v>7</v>
      </c>
      <c r="H5499">
        <v>82</v>
      </c>
      <c r="J5499">
        <v>70</v>
      </c>
      <c r="K5499">
        <v>83</v>
      </c>
      <c r="L5499">
        <v>74</v>
      </c>
      <c r="M5499">
        <v>87</v>
      </c>
      <c r="N5499">
        <v>78</v>
      </c>
      <c r="O5499">
        <v>63</v>
      </c>
      <c r="P5499">
        <v>79</v>
      </c>
      <c r="Q5499">
        <v>68</v>
      </c>
      <c r="R5499">
        <v>85</v>
      </c>
      <c r="S5499">
        <v>27</v>
      </c>
      <c r="T5499" s="34">
        <f>_xlfn.XLOOKUP(B5499,Demog!$A$2:$A$219,Demog!$P$2:$P$219,,,2)</f>
        <v>8720</v>
      </c>
      <c r="U5499" s="34">
        <f t="shared" si="85"/>
        <v>8</v>
      </c>
      <c r="V5499" s="13">
        <f>IF(OR(Table1[[#This Row],[7d_positivity_public]]=0,ISBLANK(Table1[[#This Row],[7d_positivity_public]])),"",(Table1[[#This Row],[7d_positivity_public]]-Table1[[#This Row],[7d_positivity_all]])/Table1[[#This Row],[7d_positivity_public]])</f>
        <v>0.2857142857142857</v>
      </c>
      <c r="W5499">
        <v>5</v>
      </c>
    </row>
    <row r="5500" spans="1:23" x14ac:dyDescent="0.25">
      <c r="A5500" s="10">
        <v>44523</v>
      </c>
      <c r="B5500">
        <v>1372</v>
      </c>
      <c r="C5500" t="s">
        <v>103</v>
      </c>
      <c r="D5500">
        <v>12</v>
      </c>
      <c r="E5500">
        <v>20</v>
      </c>
      <c r="F5500">
        <v>-8</v>
      </c>
      <c r="G5500">
        <v>7</v>
      </c>
      <c r="H5500">
        <v>87</v>
      </c>
      <c r="J5500">
        <v>78</v>
      </c>
      <c r="K5500">
        <v>88</v>
      </c>
      <c r="L5500">
        <v>84</v>
      </c>
      <c r="M5500">
        <v>91</v>
      </c>
      <c r="N5500">
        <v>84</v>
      </c>
      <c r="O5500">
        <v>72</v>
      </c>
      <c r="P5500">
        <v>85</v>
      </c>
      <c r="Q5500">
        <v>79</v>
      </c>
      <c r="R5500">
        <v>89</v>
      </c>
      <c r="S5500">
        <v>26</v>
      </c>
      <c r="T5500" s="34">
        <f>_xlfn.XLOOKUP(B5500,Demog!$A$2:$A$219,Demog!$P$2:$P$219,,,2)</f>
        <v>41482</v>
      </c>
      <c r="U5500" s="34">
        <f t="shared" si="85"/>
        <v>35</v>
      </c>
      <c r="V5500" s="13">
        <f>IF(OR(Table1[[#This Row],[7d_positivity_public]]=0,ISBLANK(Table1[[#This Row],[7d_positivity_public]])),"",(Table1[[#This Row],[7d_positivity_public]]-Table1[[#This Row],[7d_positivity_all]])/Table1[[#This Row],[7d_positivity_public]])</f>
        <v>0.14285714285714285</v>
      </c>
      <c r="W5500">
        <v>6</v>
      </c>
    </row>
    <row r="5501" spans="1:23" x14ac:dyDescent="0.25">
      <c r="A5501" s="10">
        <v>44523</v>
      </c>
      <c r="B5501">
        <v>1373</v>
      </c>
      <c r="C5501" t="s">
        <v>106</v>
      </c>
      <c r="D5501">
        <v>11</v>
      </c>
      <c r="E5501">
        <v>9</v>
      </c>
      <c r="F5501">
        <v>2</v>
      </c>
      <c r="G5501">
        <v>7</v>
      </c>
      <c r="H5501">
        <v>84</v>
      </c>
      <c r="J5501">
        <v>72</v>
      </c>
      <c r="K5501">
        <v>85</v>
      </c>
      <c r="L5501">
        <v>82</v>
      </c>
      <c r="M5501">
        <v>88</v>
      </c>
      <c r="N5501">
        <v>80</v>
      </c>
      <c r="O5501">
        <v>67</v>
      </c>
      <c r="P5501">
        <v>81</v>
      </c>
      <c r="Q5501">
        <v>77</v>
      </c>
      <c r="R5501">
        <v>86</v>
      </c>
      <c r="S5501">
        <v>36</v>
      </c>
      <c r="T5501" s="34">
        <f>_xlfn.XLOOKUP(B5501,Demog!$A$2:$A$219,Demog!$P$2:$P$219,,,2)</f>
        <v>12922</v>
      </c>
      <c r="U5501" s="34">
        <f t="shared" si="85"/>
        <v>10</v>
      </c>
      <c r="V5501" s="13">
        <f>IF(OR(Table1[[#This Row],[7d_positivity_public]]=0,ISBLANK(Table1[[#This Row],[7d_positivity_public]])),"",(Table1[[#This Row],[7d_positivity_public]]-Table1[[#This Row],[7d_positivity_all]])/Table1[[#This Row],[7d_positivity_public]])</f>
        <v>0.2857142857142857</v>
      </c>
      <c r="W5501">
        <v>5</v>
      </c>
    </row>
    <row r="5502" spans="1:23" x14ac:dyDescent="0.25">
      <c r="A5502" s="10">
        <v>44523</v>
      </c>
      <c r="B5502">
        <v>1374</v>
      </c>
      <c r="C5502" t="s">
        <v>108</v>
      </c>
      <c r="D5502">
        <v>12</v>
      </c>
      <c r="E5502">
        <v>12</v>
      </c>
      <c r="F5502">
        <v>0</v>
      </c>
      <c r="G5502">
        <v>6</v>
      </c>
      <c r="H5502">
        <v>93</v>
      </c>
      <c r="J5502">
        <v>84</v>
      </c>
      <c r="K5502">
        <v>93</v>
      </c>
      <c r="L5502">
        <v>95</v>
      </c>
      <c r="M5502">
        <v>92</v>
      </c>
      <c r="N5502">
        <v>89</v>
      </c>
      <c r="O5502">
        <v>79</v>
      </c>
      <c r="P5502">
        <v>90</v>
      </c>
      <c r="Q5502">
        <v>90</v>
      </c>
      <c r="R5502">
        <v>90</v>
      </c>
      <c r="S5502">
        <v>35</v>
      </c>
      <c r="T5502" s="34">
        <f>_xlfn.XLOOKUP(B5502,Demog!$A$2:$A$219,Demog!$P$2:$P$219,,,2)</f>
        <v>33401</v>
      </c>
      <c r="U5502" s="34">
        <f t="shared" si="85"/>
        <v>28</v>
      </c>
      <c r="V5502" s="13">
        <f>IF(OR(Table1[[#This Row],[7d_positivity_public]]=0,ISBLANK(Table1[[#This Row],[7d_positivity_public]])),"",(Table1[[#This Row],[7d_positivity_public]]-Table1[[#This Row],[7d_positivity_all]])/Table1[[#This Row],[7d_positivity_public]])</f>
        <v>0.16666666666666666</v>
      </c>
      <c r="W5502">
        <v>5</v>
      </c>
    </row>
    <row r="5503" spans="1:23" x14ac:dyDescent="0.25">
      <c r="A5503" s="10">
        <v>44523</v>
      </c>
      <c r="B5503">
        <v>1375</v>
      </c>
      <c r="C5503" t="s">
        <v>110</v>
      </c>
      <c r="D5503">
        <v>5</v>
      </c>
      <c r="E5503">
        <v>8</v>
      </c>
      <c r="F5503">
        <v>-3</v>
      </c>
      <c r="G5503">
        <v>3</v>
      </c>
      <c r="H5503">
        <v>90</v>
      </c>
      <c r="J5503">
        <v>78</v>
      </c>
      <c r="K5503">
        <v>90</v>
      </c>
      <c r="L5503">
        <v>91</v>
      </c>
      <c r="M5503">
        <v>90</v>
      </c>
      <c r="N5503">
        <v>86</v>
      </c>
      <c r="O5503">
        <v>71</v>
      </c>
      <c r="P5503">
        <v>86</v>
      </c>
      <c r="Q5503">
        <v>85</v>
      </c>
      <c r="R5503">
        <v>88</v>
      </c>
      <c r="S5503">
        <v>38</v>
      </c>
      <c r="T5503" s="34">
        <f>_xlfn.XLOOKUP(B5503,Demog!$A$2:$A$219,Demog!$P$2:$P$219,,,2)</f>
        <v>38661</v>
      </c>
      <c r="U5503" s="34">
        <f t="shared" si="85"/>
        <v>14</v>
      </c>
      <c r="V5503" s="13">
        <f>IF(OR(Table1[[#This Row],[7d_positivity_public]]=0,ISBLANK(Table1[[#This Row],[7d_positivity_public]])),"",(Table1[[#This Row],[7d_positivity_public]]-Table1[[#This Row],[7d_positivity_all]])/Table1[[#This Row],[7d_positivity_public]])</f>
        <v>0</v>
      </c>
      <c r="W5503">
        <v>3</v>
      </c>
    </row>
    <row r="5504" spans="1:23" x14ac:dyDescent="0.25">
      <c r="A5504" s="10">
        <v>44523</v>
      </c>
      <c r="B5504">
        <v>1376</v>
      </c>
      <c r="C5504" t="s">
        <v>112</v>
      </c>
      <c r="D5504">
        <v>5</v>
      </c>
      <c r="E5504">
        <v>10</v>
      </c>
      <c r="F5504">
        <v>-5</v>
      </c>
      <c r="G5504">
        <v>4</v>
      </c>
      <c r="H5504">
        <v>85</v>
      </c>
      <c r="J5504">
        <v>74</v>
      </c>
      <c r="K5504">
        <v>85</v>
      </c>
      <c r="L5504">
        <v>84</v>
      </c>
      <c r="M5504">
        <v>87</v>
      </c>
      <c r="N5504">
        <v>80</v>
      </c>
      <c r="O5504">
        <v>67</v>
      </c>
      <c r="P5504">
        <v>81</v>
      </c>
      <c r="Q5504">
        <v>78</v>
      </c>
      <c r="R5504">
        <v>84</v>
      </c>
      <c r="S5504">
        <v>26</v>
      </c>
      <c r="T5504" s="34">
        <f>_xlfn.XLOOKUP(B5504,Demog!$A$2:$A$219,Demog!$P$2:$P$219,,,2)</f>
        <v>34796</v>
      </c>
      <c r="U5504" s="34">
        <f t="shared" si="85"/>
        <v>12</v>
      </c>
      <c r="V5504" s="13">
        <f>IF(OR(Table1[[#This Row],[7d_positivity_public]]=0,ISBLANK(Table1[[#This Row],[7d_positivity_public]])),"",(Table1[[#This Row],[7d_positivity_public]]-Table1[[#This Row],[7d_positivity_all]])/Table1[[#This Row],[7d_positivity_public]])</f>
        <v>0.25</v>
      </c>
      <c r="W5504">
        <v>3</v>
      </c>
    </row>
    <row r="5505" spans="1:23" x14ac:dyDescent="0.25">
      <c r="A5505" s="10">
        <v>44523</v>
      </c>
      <c r="B5505">
        <v>1377</v>
      </c>
      <c r="C5505" t="s">
        <v>114</v>
      </c>
      <c r="D5505">
        <v>12</v>
      </c>
      <c r="E5505">
        <v>14</v>
      </c>
      <c r="F5505">
        <v>-2</v>
      </c>
      <c r="G5505">
        <v>8</v>
      </c>
      <c r="H5505">
        <v>90</v>
      </c>
      <c r="J5505">
        <v>88</v>
      </c>
      <c r="K5505">
        <v>91</v>
      </c>
      <c r="L5505">
        <v>88</v>
      </c>
      <c r="M5505">
        <v>93</v>
      </c>
      <c r="N5505">
        <v>88</v>
      </c>
      <c r="O5505">
        <v>83</v>
      </c>
      <c r="P5505">
        <v>88</v>
      </c>
      <c r="Q5505">
        <v>85</v>
      </c>
      <c r="R5505">
        <v>91</v>
      </c>
      <c r="S5505">
        <v>37</v>
      </c>
      <c r="T5505" s="34">
        <f>_xlfn.XLOOKUP(B5505,Demog!$A$2:$A$219,Demog!$P$2:$P$219,,,2)</f>
        <v>24900</v>
      </c>
      <c r="U5505" s="34">
        <f t="shared" si="85"/>
        <v>21</v>
      </c>
      <c r="V5505" s="13">
        <f>IF(OR(Table1[[#This Row],[7d_positivity_public]]=0,ISBLANK(Table1[[#This Row],[7d_positivity_public]])),"",(Table1[[#This Row],[7d_positivity_public]]-Table1[[#This Row],[7d_positivity_all]])/Table1[[#This Row],[7d_positivity_public]])</f>
        <v>0.125</v>
      </c>
      <c r="W5505">
        <v>7</v>
      </c>
    </row>
    <row r="5506" spans="1:23" x14ac:dyDescent="0.25">
      <c r="A5506" s="10">
        <v>44523</v>
      </c>
      <c r="B5506">
        <v>1380</v>
      </c>
      <c r="C5506" t="s">
        <v>116</v>
      </c>
      <c r="D5506">
        <v>16</v>
      </c>
      <c r="E5506">
        <v>11</v>
      </c>
      <c r="F5506">
        <v>5</v>
      </c>
      <c r="G5506">
        <v>11</v>
      </c>
      <c r="H5506">
        <v>88</v>
      </c>
      <c r="J5506">
        <v>81</v>
      </c>
      <c r="K5506">
        <v>88</v>
      </c>
      <c r="L5506">
        <v>82</v>
      </c>
      <c r="M5506">
        <v>91</v>
      </c>
      <c r="N5506">
        <v>85</v>
      </c>
      <c r="O5506">
        <v>75</v>
      </c>
      <c r="P5506">
        <v>85</v>
      </c>
      <c r="Q5506">
        <v>78</v>
      </c>
      <c r="R5506">
        <v>89</v>
      </c>
      <c r="S5506">
        <v>30</v>
      </c>
      <c r="T5506" s="34">
        <f>_xlfn.XLOOKUP(B5506,Demog!$A$2:$A$219,Demog!$P$2:$P$219,,,2)</f>
        <v>12110</v>
      </c>
      <c r="U5506" s="34">
        <f t="shared" ref="U5506:U5569" si="86">ROUND(T5506*D5506/100000*7,0)</f>
        <v>14</v>
      </c>
      <c r="V5506" s="13">
        <f>IF(OR(Table1[[#This Row],[7d_positivity_public]]=0,ISBLANK(Table1[[#This Row],[7d_positivity_public]])),"",(Table1[[#This Row],[7d_positivity_public]]-Table1[[#This Row],[7d_positivity_all]])/Table1[[#This Row],[7d_positivity_public]])</f>
        <v>0.18181818181818182</v>
      </c>
      <c r="W5506">
        <v>9</v>
      </c>
    </row>
    <row r="5507" spans="1:23" x14ac:dyDescent="0.25">
      <c r="A5507" s="10">
        <v>44523</v>
      </c>
      <c r="B5507">
        <v>1390</v>
      </c>
      <c r="C5507" t="s">
        <v>118</v>
      </c>
      <c r="D5507">
        <v>42</v>
      </c>
      <c r="E5507">
        <v>69</v>
      </c>
      <c r="F5507">
        <v>-27</v>
      </c>
      <c r="G5507">
        <v>16</v>
      </c>
      <c r="H5507">
        <v>73</v>
      </c>
      <c r="J5507">
        <v>45</v>
      </c>
      <c r="K5507">
        <v>75</v>
      </c>
      <c r="L5507">
        <v>62</v>
      </c>
      <c r="M5507">
        <v>83</v>
      </c>
      <c r="N5507">
        <v>68</v>
      </c>
      <c r="O5507">
        <v>38</v>
      </c>
      <c r="P5507">
        <v>70</v>
      </c>
      <c r="Q5507">
        <v>55</v>
      </c>
      <c r="R5507">
        <v>80</v>
      </c>
      <c r="S5507">
        <v>22</v>
      </c>
      <c r="T5507" s="34">
        <f>_xlfn.XLOOKUP(B5507,Demog!$A$2:$A$219,Demog!$P$2:$P$219,,,2)</f>
        <v>7285</v>
      </c>
      <c r="U5507" s="34">
        <f t="shared" si="86"/>
        <v>21</v>
      </c>
      <c r="V5507" s="13">
        <f>IF(OR(Table1[[#This Row],[7d_positivity_public]]=0,ISBLANK(Table1[[#This Row],[7d_positivity_public]])),"",(Table1[[#This Row],[7d_positivity_public]]-Table1[[#This Row],[7d_positivity_all]])/Table1[[#This Row],[7d_positivity_public]])</f>
        <v>6.25E-2</v>
      </c>
      <c r="W5507">
        <v>15</v>
      </c>
    </row>
    <row r="5508" spans="1:23" x14ac:dyDescent="0.25">
      <c r="A5508" s="10">
        <v>44523</v>
      </c>
      <c r="B5508">
        <v>1420</v>
      </c>
      <c r="C5508" t="s">
        <v>120</v>
      </c>
      <c r="D5508">
        <v>16</v>
      </c>
      <c r="E5508">
        <v>16</v>
      </c>
      <c r="F5508">
        <v>0</v>
      </c>
      <c r="G5508">
        <v>10</v>
      </c>
      <c r="H5508">
        <v>81</v>
      </c>
      <c r="J5508">
        <v>67</v>
      </c>
      <c r="K5508">
        <v>82</v>
      </c>
      <c r="L5508">
        <v>73</v>
      </c>
      <c r="M5508">
        <v>87</v>
      </c>
      <c r="N5508">
        <v>77</v>
      </c>
      <c r="O5508">
        <v>62</v>
      </c>
      <c r="P5508">
        <v>78</v>
      </c>
      <c r="Q5508">
        <v>67</v>
      </c>
      <c r="R5508">
        <v>85</v>
      </c>
      <c r="S5508">
        <v>39</v>
      </c>
      <c r="T5508" s="34">
        <f>_xlfn.XLOOKUP(B5508,Demog!$A$2:$A$219,Demog!$P$2:$P$219,,,2)</f>
        <v>33648</v>
      </c>
      <c r="U5508" s="34">
        <f t="shared" si="86"/>
        <v>38</v>
      </c>
      <c r="V5508" s="13">
        <f>IF(OR(Table1[[#This Row],[7d_positivity_public]]=0,ISBLANK(Table1[[#This Row],[7d_positivity_public]])),"",(Table1[[#This Row],[7d_positivity_public]]-Table1[[#This Row],[7d_positivity_all]])/Table1[[#This Row],[7d_positivity_public]])</f>
        <v>0.1</v>
      </c>
      <c r="W5508">
        <v>9</v>
      </c>
    </row>
    <row r="5509" spans="1:23" x14ac:dyDescent="0.25">
      <c r="A5509" s="10">
        <v>44523</v>
      </c>
      <c r="B5509">
        <v>1431</v>
      </c>
      <c r="C5509" t="s">
        <v>226</v>
      </c>
      <c r="D5509">
        <v>12</v>
      </c>
      <c r="E5509">
        <v>17</v>
      </c>
      <c r="F5509">
        <v>-5</v>
      </c>
      <c r="G5509">
        <v>9</v>
      </c>
      <c r="H5509">
        <v>87</v>
      </c>
      <c r="J5509">
        <v>80</v>
      </c>
      <c r="K5509">
        <v>87</v>
      </c>
      <c r="L5509">
        <v>83</v>
      </c>
      <c r="M5509">
        <v>91</v>
      </c>
      <c r="N5509">
        <v>82</v>
      </c>
      <c r="O5509">
        <v>72</v>
      </c>
      <c r="P5509">
        <v>83</v>
      </c>
      <c r="Q5509">
        <v>77</v>
      </c>
      <c r="R5509">
        <v>89</v>
      </c>
      <c r="S5509">
        <v>36</v>
      </c>
      <c r="T5509" s="34">
        <f>_xlfn.XLOOKUP(B5509,Demog!$A$2:$A$219,Demog!$P$2:$P$219,,,2)</f>
        <v>44714</v>
      </c>
      <c r="U5509" s="34">
        <f t="shared" si="86"/>
        <v>38</v>
      </c>
      <c r="V5509" s="13">
        <f>IF(OR(Table1[[#This Row],[7d_positivity_public]]=0,ISBLANK(Table1[[#This Row],[7d_positivity_public]])),"",(Table1[[#This Row],[7d_positivity_public]]-Table1[[#This Row],[7d_positivity_all]])/Table1[[#This Row],[7d_positivity_public]])</f>
        <v>0.1111111111111111</v>
      </c>
      <c r="W5509">
        <v>8</v>
      </c>
    </row>
    <row r="5510" spans="1:23" x14ac:dyDescent="0.25">
      <c r="A5510" s="10">
        <v>44523</v>
      </c>
      <c r="B5510">
        <v>1432</v>
      </c>
      <c r="C5510" t="s">
        <v>227</v>
      </c>
      <c r="D5510">
        <v>8</v>
      </c>
      <c r="E5510">
        <v>14</v>
      </c>
      <c r="F5510">
        <v>-6</v>
      </c>
      <c r="G5510">
        <v>5</v>
      </c>
      <c r="H5510">
        <v>94</v>
      </c>
      <c r="J5510">
        <v>89</v>
      </c>
      <c r="K5510">
        <v>95</v>
      </c>
      <c r="L5510">
        <v>96</v>
      </c>
      <c r="M5510">
        <v>93</v>
      </c>
      <c r="N5510">
        <v>91</v>
      </c>
      <c r="O5510">
        <v>85</v>
      </c>
      <c r="P5510">
        <v>91</v>
      </c>
      <c r="Q5510">
        <v>91</v>
      </c>
      <c r="R5510">
        <v>92</v>
      </c>
      <c r="S5510">
        <v>38</v>
      </c>
      <c r="T5510" s="34">
        <f>_xlfn.XLOOKUP(B5510,Demog!$A$2:$A$219,Demog!$P$2:$P$219,,,2)</f>
        <v>48587</v>
      </c>
      <c r="U5510" s="34">
        <f t="shared" si="86"/>
        <v>27</v>
      </c>
      <c r="V5510" s="13">
        <f>IF(OR(Table1[[#This Row],[7d_positivity_public]]=0,ISBLANK(Table1[[#This Row],[7d_positivity_public]])),"",(Table1[[#This Row],[7d_positivity_public]]-Table1[[#This Row],[7d_positivity_all]])/Table1[[#This Row],[7d_positivity_public]])</f>
        <v>0.2</v>
      </c>
      <c r="W5510">
        <v>4</v>
      </c>
    </row>
    <row r="5511" spans="1:23" x14ac:dyDescent="0.25">
      <c r="A5511" s="10">
        <v>44523</v>
      </c>
      <c r="B5511">
        <v>1433</v>
      </c>
      <c r="C5511" t="s">
        <v>122</v>
      </c>
      <c r="D5511">
        <v>8</v>
      </c>
      <c r="E5511">
        <v>8</v>
      </c>
      <c r="F5511">
        <v>0</v>
      </c>
      <c r="G5511">
        <v>7</v>
      </c>
      <c r="H5511">
        <v>82</v>
      </c>
      <c r="J5511">
        <v>69</v>
      </c>
      <c r="K5511">
        <v>83</v>
      </c>
      <c r="L5511">
        <v>75</v>
      </c>
      <c r="M5511">
        <v>88</v>
      </c>
      <c r="N5511">
        <v>78</v>
      </c>
      <c r="O5511">
        <v>61</v>
      </c>
      <c r="P5511">
        <v>79</v>
      </c>
      <c r="Q5511">
        <v>69</v>
      </c>
      <c r="R5511">
        <v>85</v>
      </c>
      <c r="S5511">
        <v>22</v>
      </c>
      <c r="T5511" s="34">
        <f>_xlfn.XLOOKUP(B5511,Demog!$A$2:$A$219,Demog!$P$2:$P$219,,,2)</f>
        <v>19986</v>
      </c>
      <c r="U5511" s="34">
        <f t="shared" si="86"/>
        <v>11</v>
      </c>
      <c r="V5511" s="13">
        <f>IF(OR(Table1[[#This Row],[7d_positivity_public]]=0,ISBLANK(Table1[[#This Row],[7d_positivity_public]])),"",(Table1[[#This Row],[7d_positivity_public]]-Table1[[#This Row],[7d_positivity_all]])/Table1[[#This Row],[7d_positivity_public]])</f>
        <v>0.14285714285714285</v>
      </c>
      <c r="W5511">
        <v>6</v>
      </c>
    </row>
    <row r="5512" spans="1:23" x14ac:dyDescent="0.25">
      <c r="A5512" s="10">
        <v>44523</v>
      </c>
      <c r="B5512">
        <v>1490</v>
      </c>
      <c r="C5512" t="s">
        <v>124</v>
      </c>
      <c r="D5512">
        <v>2</v>
      </c>
      <c r="E5512">
        <v>5</v>
      </c>
      <c r="F5512">
        <v>-3</v>
      </c>
      <c r="G5512">
        <v>6</v>
      </c>
      <c r="H5512">
        <v>82</v>
      </c>
      <c r="J5512">
        <v>72</v>
      </c>
      <c r="K5512">
        <v>82</v>
      </c>
      <c r="L5512">
        <v>76</v>
      </c>
      <c r="M5512">
        <v>87</v>
      </c>
      <c r="N5512">
        <v>76</v>
      </c>
      <c r="O5512">
        <v>62</v>
      </c>
      <c r="P5512">
        <v>77</v>
      </c>
      <c r="Q5512">
        <v>68</v>
      </c>
      <c r="R5512">
        <v>84</v>
      </c>
      <c r="S5512">
        <v>23</v>
      </c>
      <c r="T5512" s="34">
        <f>_xlfn.XLOOKUP(B5512,Demog!$A$2:$A$219,Demog!$P$2:$P$219,,,2)</f>
        <v>10855</v>
      </c>
      <c r="U5512" s="34">
        <f t="shared" si="86"/>
        <v>2</v>
      </c>
      <c r="V5512" s="13">
        <f>IF(OR(Table1[[#This Row],[7d_positivity_public]]=0,ISBLANK(Table1[[#This Row],[7d_positivity_public]])),"",(Table1[[#This Row],[7d_positivity_public]]-Table1[[#This Row],[7d_positivity_all]])/Table1[[#This Row],[7d_positivity_public]])</f>
        <v>0</v>
      </c>
      <c r="W5512">
        <v>6</v>
      </c>
    </row>
    <row r="5513" spans="1:23" x14ac:dyDescent="0.25">
      <c r="A5513" s="10">
        <v>44523</v>
      </c>
      <c r="B5513">
        <v>2121</v>
      </c>
      <c r="C5513" t="s">
        <v>126</v>
      </c>
      <c r="D5513">
        <v>7</v>
      </c>
      <c r="E5513">
        <v>11</v>
      </c>
      <c r="F5513">
        <v>-4</v>
      </c>
      <c r="G5513">
        <v>7</v>
      </c>
      <c r="H5513">
        <v>84</v>
      </c>
      <c r="J5513">
        <v>75</v>
      </c>
      <c r="K5513">
        <v>85</v>
      </c>
      <c r="L5513">
        <v>81</v>
      </c>
      <c r="M5513">
        <v>90</v>
      </c>
      <c r="N5513">
        <v>81</v>
      </c>
      <c r="O5513">
        <v>70</v>
      </c>
      <c r="P5513">
        <v>82</v>
      </c>
      <c r="Q5513">
        <v>76</v>
      </c>
      <c r="R5513">
        <v>88</v>
      </c>
      <c r="S5513">
        <v>37</v>
      </c>
      <c r="T5513" s="34">
        <f>_xlfn.XLOOKUP(B5513,Demog!$A$2:$A$219,Demog!$P$2:$P$219,,,2)</f>
        <v>51241</v>
      </c>
      <c r="U5513" s="34">
        <f t="shared" si="86"/>
        <v>25</v>
      </c>
      <c r="V5513" s="13">
        <f>IF(OR(Table1[[#This Row],[7d_positivity_public]]=0,ISBLANK(Table1[[#This Row],[7d_positivity_public]])),"",(Table1[[#This Row],[7d_positivity_public]]-Table1[[#This Row],[7d_positivity_all]])/Table1[[#This Row],[7d_positivity_public]])</f>
        <v>0.2857142857142857</v>
      </c>
      <c r="W5513">
        <v>5</v>
      </c>
    </row>
    <row r="5514" spans="1:23" x14ac:dyDescent="0.25">
      <c r="A5514" s="10">
        <v>44523</v>
      </c>
      <c r="B5514">
        <v>2122</v>
      </c>
      <c r="C5514" t="s">
        <v>128</v>
      </c>
      <c r="D5514">
        <v>8</v>
      </c>
      <c r="E5514">
        <v>21</v>
      </c>
      <c r="F5514">
        <v>-13</v>
      </c>
      <c r="G5514">
        <v>7</v>
      </c>
      <c r="H5514">
        <v>78</v>
      </c>
      <c r="J5514">
        <v>65</v>
      </c>
      <c r="K5514">
        <v>79</v>
      </c>
      <c r="L5514">
        <v>73</v>
      </c>
      <c r="M5514">
        <v>85</v>
      </c>
      <c r="N5514">
        <v>73</v>
      </c>
      <c r="O5514">
        <v>59</v>
      </c>
      <c r="P5514">
        <v>74</v>
      </c>
      <c r="Q5514">
        <v>67</v>
      </c>
      <c r="R5514">
        <v>82</v>
      </c>
      <c r="S5514">
        <v>33</v>
      </c>
      <c r="T5514" s="34">
        <f>_xlfn.XLOOKUP(B5514,Demog!$A$2:$A$219,Demog!$P$2:$P$219,,,2)</f>
        <v>41936</v>
      </c>
      <c r="U5514" s="34">
        <f t="shared" si="86"/>
        <v>23</v>
      </c>
      <c r="V5514" s="13">
        <f>IF(OR(Table1[[#This Row],[7d_positivity_public]]=0,ISBLANK(Table1[[#This Row],[7d_positivity_public]])),"",(Table1[[#This Row],[7d_positivity_public]]-Table1[[#This Row],[7d_positivity_all]])/Table1[[#This Row],[7d_positivity_public]])</f>
        <v>0.14285714285714285</v>
      </c>
      <c r="W5514">
        <v>6</v>
      </c>
    </row>
    <row r="5515" spans="1:23" x14ac:dyDescent="0.25">
      <c r="A5515" s="10">
        <v>44523</v>
      </c>
      <c r="B5515">
        <v>2131</v>
      </c>
      <c r="C5515" t="s">
        <v>129</v>
      </c>
      <c r="D5515">
        <v>14</v>
      </c>
      <c r="E5515">
        <v>27</v>
      </c>
      <c r="F5515">
        <v>-13</v>
      </c>
      <c r="G5515">
        <v>6</v>
      </c>
      <c r="H5515">
        <v>85</v>
      </c>
      <c r="J5515">
        <v>76</v>
      </c>
      <c r="K5515">
        <v>85</v>
      </c>
      <c r="L5515">
        <v>83</v>
      </c>
      <c r="M5515">
        <v>87</v>
      </c>
      <c r="N5515">
        <v>80</v>
      </c>
      <c r="O5515">
        <v>69</v>
      </c>
      <c r="P5515">
        <v>81</v>
      </c>
      <c r="Q5515">
        <v>77</v>
      </c>
      <c r="R5515">
        <v>84</v>
      </c>
      <c r="S5515">
        <v>36</v>
      </c>
      <c r="T5515" s="34">
        <f>_xlfn.XLOOKUP(B5515,Demog!$A$2:$A$219,Demog!$P$2:$P$219,,,2)</f>
        <v>22754</v>
      </c>
      <c r="U5515" s="34">
        <f t="shared" si="86"/>
        <v>22</v>
      </c>
      <c r="V5515" s="13">
        <f>IF(OR(Table1[[#This Row],[7d_positivity_public]]=0,ISBLANK(Table1[[#This Row],[7d_positivity_public]])),"",(Table1[[#This Row],[7d_positivity_public]]-Table1[[#This Row],[7d_positivity_all]])/Table1[[#This Row],[7d_positivity_public]])</f>
        <v>0.16666666666666666</v>
      </c>
      <c r="W5515">
        <v>5</v>
      </c>
    </row>
    <row r="5516" spans="1:23" x14ac:dyDescent="0.25">
      <c r="A5516" s="10">
        <v>44523</v>
      </c>
      <c r="B5516">
        <v>2132</v>
      </c>
      <c r="C5516" t="s">
        <v>130</v>
      </c>
      <c r="D5516">
        <v>32</v>
      </c>
      <c r="E5516">
        <v>29</v>
      </c>
      <c r="F5516">
        <v>3</v>
      </c>
      <c r="G5516">
        <v>14</v>
      </c>
      <c r="H5516">
        <v>86</v>
      </c>
      <c r="J5516">
        <v>82</v>
      </c>
      <c r="K5516">
        <v>87</v>
      </c>
      <c r="L5516">
        <v>85</v>
      </c>
      <c r="M5516">
        <v>89</v>
      </c>
      <c r="N5516">
        <v>84</v>
      </c>
      <c r="O5516">
        <v>77</v>
      </c>
      <c r="P5516">
        <v>84</v>
      </c>
      <c r="Q5516">
        <v>81</v>
      </c>
      <c r="R5516">
        <v>88</v>
      </c>
      <c r="S5516">
        <v>35</v>
      </c>
      <c r="T5516" s="34">
        <f>_xlfn.XLOOKUP(B5516,Demog!$A$2:$A$219,Demog!$P$2:$P$219,,,2)</f>
        <v>35584</v>
      </c>
      <c r="U5516" s="34">
        <f t="shared" si="86"/>
        <v>80</v>
      </c>
      <c r="V5516" s="13">
        <f>IF(OR(Table1[[#This Row],[7d_positivity_public]]=0,ISBLANK(Table1[[#This Row],[7d_positivity_public]])),"",(Table1[[#This Row],[7d_positivity_public]]-Table1[[#This Row],[7d_positivity_all]])/Table1[[#This Row],[7d_positivity_public]])</f>
        <v>0.21428571428571427</v>
      </c>
      <c r="W5516">
        <v>11</v>
      </c>
    </row>
    <row r="5517" spans="1:23" x14ac:dyDescent="0.25">
      <c r="A5517" s="10">
        <v>44523</v>
      </c>
      <c r="B5517">
        <v>2133</v>
      </c>
      <c r="C5517" t="s">
        <v>131</v>
      </c>
      <c r="D5517">
        <v>9</v>
      </c>
      <c r="E5517">
        <v>15</v>
      </c>
      <c r="F5517">
        <v>-6</v>
      </c>
      <c r="G5517">
        <v>6</v>
      </c>
      <c r="H5517">
        <v>91</v>
      </c>
      <c r="J5517">
        <v>83</v>
      </c>
      <c r="K5517">
        <v>92</v>
      </c>
      <c r="L5517">
        <v>92</v>
      </c>
      <c r="M5517">
        <v>92</v>
      </c>
      <c r="N5517">
        <v>87</v>
      </c>
      <c r="O5517">
        <v>75</v>
      </c>
      <c r="P5517">
        <v>88</v>
      </c>
      <c r="Q5517">
        <v>87</v>
      </c>
      <c r="R5517">
        <v>89</v>
      </c>
      <c r="S5517">
        <v>28</v>
      </c>
      <c r="T5517" s="34">
        <f>_xlfn.XLOOKUP(B5517,Demog!$A$2:$A$219,Demog!$P$2:$P$219,,,2)</f>
        <v>58511</v>
      </c>
      <c r="U5517" s="34">
        <f t="shared" si="86"/>
        <v>37</v>
      </c>
      <c r="V5517" s="13">
        <f>IF(OR(Table1[[#This Row],[7d_positivity_public]]=0,ISBLANK(Table1[[#This Row],[7d_positivity_public]])),"",(Table1[[#This Row],[7d_positivity_public]]-Table1[[#This Row],[7d_positivity_all]])/Table1[[#This Row],[7d_positivity_public]])</f>
        <v>0.33333333333333331</v>
      </c>
      <c r="W5517">
        <v>4</v>
      </c>
    </row>
    <row r="5518" spans="1:23" x14ac:dyDescent="0.25">
      <c r="A5518" s="10">
        <v>44523</v>
      </c>
      <c r="B5518">
        <v>2134</v>
      </c>
      <c r="C5518" t="s">
        <v>132</v>
      </c>
      <c r="D5518">
        <v>12</v>
      </c>
      <c r="E5518">
        <v>30</v>
      </c>
      <c r="F5518">
        <v>-18</v>
      </c>
      <c r="G5518">
        <v>8</v>
      </c>
      <c r="H5518">
        <v>87</v>
      </c>
      <c r="J5518">
        <v>74</v>
      </c>
      <c r="K5518">
        <v>89</v>
      </c>
      <c r="L5518">
        <v>89</v>
      </c>
      <c r="M5518">
        <v>88</v>
      </c>
      <c r="N5518">
        <v>83</v>
      </c>
      <c r="O5518">
        <v>68</v>
      </c>
      <c r="P5518">
        <v>84</v>
      </c>
      <c r="Q5518">
        <v>84</v>
      </c>
      <c r="R5518">
        <v>85</v>
      </c>
      <c r="S5518">
        <v>26</v>
      </c>
      <c r="T5518" s="34">
        <f>_xlfn.XLOOKUP(B5518,Demog!$A$2:$A$219,Demog!$P$2:$P$219,,,2)</f>
        <v>24836</v>
      </c>
      <c r="U5518" s="34">
        <f t="shared" si="86"/>
        <v>21</v>
      </c>
      <c r="V5518" s="13">
        <f>IF(OR(Table1[[#This Row],[7d_positivity_public]]=0,ISBLANK(Table1[[#This Row],[7d_positivity_public]])),"",(Table1[[#This Row],[7d_positivity_public]]-Table1[[#This Row],[7d_positivity_all]])/Table1[[#This Row],[7d_positivity_public]])</f>
        <v>0.25</v>
      </c>
      <c r="W5518">
        <v>6</v>
      </c>
    </row>
    <row r="5519" spans="1:23" x14ac:dyDescent="0.25">
      <c r="A5519" s="10">
        <v>44523</v>
      </c>
      <c r="B5519">
        <v>2141</v>
      </c>
      <c r="C5519" t="s">
        <v>133</v>
      </c>
      <c r="D5519">
        <v>21</v>
      </c>
      <c r="E5519">
        <v>20</v>
      </c>
      <c r="F5519">
        <v>1</v>
      </c>
      <c r="G5519">
        <v>11</v>
      </c>
      <c r="H5519">
        <v>82</v>
      </c>
      <c r="J5519">
        <v>75</v>
      </c>
      <c r="K5519">
        <v>83</v>
      </c>
      <c r="L5519">
        <v>78</v>
      </c>
      <c r="M5519">
        <v>89</v>
      </c>
      <c r="N5519">
        <v>78</v>
      </c>
      <c r="O5519">
        <v>69</v>
      </c>
      <c r="P5519">
        <v>79</v>
      </c>
      <c r="Q5519">
        <v>72</v>
      </c>
      <c r="R5519">
        <v>86</v>
      </c>
      <c r="S5519">
        <v>42</v>
      </c>
      <c r="T5519" s="34">
        <f>_xlfn.XLOOKUP(B5519,Demog!$A$2:$A$219,Demog!$P$2:$P$219,,,2)</f>
        <v>26303</v>
      </c>
      <c r="U5519" s="34">
        <f t="shared" si="86"/>
        <v>39</v>
      </c>
      <c r="V5519" s="13">
        <f>IF(OR(Table1[[#This Row],[7d_positivity_public]]=0,ISBLANK(Table1[[#This Row],[7d_positivity_public]])),"",(Table1[[#This Row],[7d_positivity_public]]-Table1[[#This Row],[7d_positivity_all]])/Table1[[#This Row],[7d_positivity_public]])</f>
        <v>0.18181818181818182</v>
      </c>
      <c r="W5519">
        <v>9</v>
      </c>
    </row>
    <row r="5520" spans="1:23" x14ac:dyDescent="0.25">
      <c r="A5520" s="10">
        <v>44523</v>
      </c>
      <c r="B5520">
        <v>2142</v>
      </c>
      <c r="C5520" t="s">
        <v>134</v>
      </c>
      <c r="D5520">
        <v>16</v>
      </c>
      <c r="E5520">
        <v>32</v>
      </c>
      <c r="F5520">
        <v>-16</v>
      </c>
      <c r="G5520">
        <v>10</v>
      </c>
      <c r="H5520">
        <v>81</v>
      </c>
      <c r="J5520">
        <v>73</v>
      </c>
      <c r="K5520">
        <v>82</v>
      </c>
      <c r="L5520">
        <v>78</v>
      </c>
      <c r="M5520">
        <v>86</v>
      </c>
      <c r="N5520">
        <v>77</v>
      </c>
      <c r="O5520">
        <v>67</v>
      </c>
      <c r="P5520">
        <v>78</v>
      </c>
      <c r="Q5520">
        <v>72</v>
      </c>
      <c r="R5520">
        <v>83</v>
      </c>
      <c r="S5520">
        <v>31</v>
      </c>
      <c r="T5520" s="34">
        <f>_xlfn.XLOOKUP(B5520,Demog!$A$2:$A$219,Demog!$P$2:$P$219,,,2)</f>
        <v>16854</v>
      </c>
      <c r="U5520" s="34">
        <f t="shared" si="86"/>
        <v>19</v>
      </c>
      <c r="V5520" s="13">
        <f>IF(OR(Table1[[#This Row],[7d_positivity_public]]=0,ISBLANK(Table1[[#This Row],[7d_positivity_public]])),"",(Table1[[#This Row],[7d_positivity_public]]-Table1[[#This Row],[7d_positivity_all]])/Table1[[#This Row],[7d_positivity_public]])</f>
        <v>0.2</v>
      </c>
      <c r="W5520">
        <v>8</v>
      </c>
    </row>
    <row r="5521" spans="1:23" x14ac:dyDescent="0.25">
      <c r="A5521" s="10">
        <v>44523</v>
      </c>
      <c r="B5521">
        <v>2150</v>
      </c>
      <c r="C5521" t="s">
        <v>135</v>
      </c>
      <c r="D5521">
        <v>4</v>
      </c>
      <c r="E5521">
        <v>9</v>
      </c>
      <c r="F5521">
        <v>-5</v>
      </c>
      <c r="G5521">
        <v>4</v>
      </c>
      <c r="H5521">
        <v>85</v>
      </c>
      <c r="J5521">
        <v>70</v>
      </c>
      <c r="K5521">
        <v>86</v>
      </c>
      <c r="L5521">
        <v>79</v>
      </c>
      <c r="M5521">
        <v>90</v>
      </c>
      <c r="N5521">
        <v>80</v>
      </c>
      <c r="O5521">
        <v>63</v>
      </c>
      <c r="P5521">
        <v>81</v>
      </c>
      <c r="Q5521">
        <v>71</v>
      </c>
      <c r="R5521">
        <v>88</v>
      </c>
      <c r="S5521">
        <v>38</v>
      </c>
      <c r="T5521" s="34">
        <f>_xlfn.XLOOKUP(B5521,Demog!$A$2:$A$219,Demog!$P$2:$P$219,,,2)</f>
        <v>9696</v>
      </c>
      <c r="U5521" s="34">
        <f t="shared" si="86"/>
        <v>3</v>
      </c>
      <c r="V5521" s="13">
        <f>IF(OR(Table1[[#This Row],[7d_positivity_public]]=0,ISBLANK(Table1[[#This Row],[7d_positivity_public]])),"",(Table1[[#This Row],[7d_positivity_public]]-Table1[[#This Row],[7d_positivity_all]])/Table1[[#This Row],[7d_positivity_public]])</f>
        <v>0.25</v>
      </c>
      <c r="W5521">
        <v>3</v>
      </c>
    </row>
    <row r="5522" spans="1:23" x14ac:dyDescent="0.25">
      <c r="A5522" s="10">
        <v>44523</v>
      </c>
      <c r="B5522">
        <v>2210</v>
      </c>
      <c r="C5522" t="s">
        <v>136</v>
      </c>
      <c r="D5522">
        <v>3</v>
      </c>
      <c r="E5522">
        <v>5</v>
      </c>
      <c r="F5522">
        <v>-2</v>
      </c>
      <c r="G5522">
        <v>2</v>
      </c>
      <c r="H5522">
        <v>94</v>
      </c>
      <c r="J5522">
        <v>92</v>
      </c>
      <c r="K5522">
        <v>94</v>
      </c>
      <c r="L5522">
        <v>95</v>
      </c>
      <c r="M5522">
        <v>92</v>
      </c>
      <c r="N5522">
        <v>91</v>
      </c>
      <c r="O5522">
        <v>86</v>
      </c>
      <c r="P5522">
        <v>91</v>
      </c>
      <c r="Q5522">
        <v>92</v>
      </c>
      <c r="R5522">
        <v>90</v>
      </c>
      <c r="S5522">
        <v>32</v>
      </c>
      <c r="T5522" s="34">
        <f>_xlfn.XLOOKUP(B5522,Demog!$A$2:$A$219,Demog!$P$2:$P$219,,,2)</f>
        <v>70996</v>
      </c>
      <c r="U5522" s="34">
        <f t="shared" si="86"/>
        <v>15</v>
      </c>
      <c r="V5522" s="13">
        <f>IF(OR(Table1[[#This Row],[7d_positivity_public]]=0,ISBLANK(Table1[[#This Row],[7d_positivity_public]])),"",(Table1[[#This Row],[7d_positivity_public]]-Table1[[#This Row],[7d_positivity_all]])/Table1[[#This Row],[7d_positivity_public]])</f>
        <v>0.5</v>
      </c>
      <c r="W5522">
        <v>1</v>
      </c>
    </row>
    <row r="5523" spans="1:23" x14ac:dyDescent="0.25">
      <c r="A5523" s="10">
        <v>44523</v>
      </c>
      <c r="B5523">
        <v>2221</v>
      </c>
      <c r="C5523" t="s">
        <v>137</v>
      </c>
      <c r="D5523">
        <v>4</v>
      </c>
      <c r="E5523">
        <v>2</v>
      </c>
      <c r="F5523">
        <v>2</v>
      </c>
      <c r="G5523">
        <v>3</v>
      </c>
      <c r="H5523">
        <v>96</v>
      </c>
      <c r="J5523">
        <v>92</v>
      </c>
      <c r="K5523">
        <v>96</v>
      </c>
      <c r="L5523">
        <v>99</v>
      </c>
      <c r="M5523">
        <v>92</v>
      </c>
      <c r="N5523">
        <v>93</v>
      </c>
      <c r="O5523">
        <v>87</v>
      </c>
      <c r="P5523">
        <v>94</v>
      </c>
      <c r="Q5523">
        <v>97</v>
      </c>
      <c r="R5523">
        <v>90</v>
      </c>
      <c r="S5523">
        <v>33</v>
      </c>
      <c r="T5523" s="34">
        <f>_xlfn.XLOOKUP(B5523,Demog!$A$2:$A$219,Demog!$P$2:$P$219,,,2)</f>
        <v>47161</v>
      </c>
      <c r="U5523" s="34">
        <f t="shared" si="86"/>
        <v>13</v>
      </c>
      <c r="V5523" s="13">
        <f>IF(OR(Table1[[#This Row],[7d_positivity_public]]=0,ISBLANK(Table1[[#This Row],[7d_positivity_public]])),"",(Table1[[#This Row],[7d_positivity_public]]-Table1[[#This Row],[7d_positivity_all]])/Table1[[#This Row],[7d_positivity_public]])</f>
        <v>0.66666666666666663</v>
      </c>
      <c r="W5523">
        <v>1</v>
      </c>
    </row>
    <row r="5524" spans="1:23" x14ac:dyDescent="0.25">
      <c r="A5524" s="10">
        <v>44523</v>
      </c>
      <c r="B5524">
        <v>2222</v>
      </c>
      <c r="C5524" t="s">
        <v>138</v>
      </c>
      <c r="D5524">
        <v>3</v>
      </c>
      <c r="E5524">
        <v>1</v>
      </c>
      <c r="F5524">
        <v>2</v>
      </c>
      <c r="G5524">
        <v>2</v>
      </c>
      <c r="H5524">
        <v>96</v>
      </c>
      <c r="J5524">
        <v>91</v>
      </c>
      <c r="K5524">
        <v>96</v>
      </c>
      <c r="L5524">
        <v>100</v>
      </c>
      <c r="M5524">
        <v>90</v>
      </c>
      <c r="N5524">
        <v>93</v>
      </c>
      <c r="O5524">
        <v>87</v>
      </c>
      <c r="P5524">
        <v>94</v>
      </c>
      <c r="Q5524">
        <v>98</v>
      </c>
      <c r="R5524">
        <v>88</v>
      </c>
      <c r="S5524">
        <v>36</v>
      </c>
      <c r="T5524" s="34">
        <f>_xlfn.XLOOKUP(B5524,Demog!$A$2:$A$219,Demog!$P$2:$P$219,,,2)</f>
        <v>45434</v>
      </c>
      <c r="U5524" s="34">
        <f t="shared" si="86"/>
        <v>10</v>
      </c>
      <c r="V5524" s="13">
        <f>IF(OR(Table1[[#This Row],[7d_positivity_public]]=0,ISBLANK(Table1[[#This Row],[7d_positivity_public]])),"",(Table1[[#This Row],[7d_positivity_public]]-Table1[[#This Row],[7d_positivity_all]])/Table1[[#This Row],[7d_positivity_public]])</f>
        <v>0</v>
      </c>
      <c r="W5524">
        <v>2</v>
      </c>
    </row>
    <row r="5525" spans="1:23" x14ac:dyDescent="0.25">
      <c r="A5525" s="10">
        <v>44523</v>
      </c>
      <c r="B5525">
        <v>2223</v>
      </c>
      <c r="C5525" t="s">
        <v>139</v>
      </c>
      <c r="D5525">
        <v>3</v>
      </c>
      <c r="E5525">
        <v>2</v>
      </c>
      <c r="F5525">
        <v>1</v>
      </c>
      <c r="G5525">
        <v>2</v>
      </c>
      <c r="H5525">
        <v>94</v>
      </c>
      <c r="J5525">
        <v>92</v>
      </c>
      <c r="K5525">
        <v>94</v>
      </c>
      <c r="L5525">
        <v>99</v>
      </c>
      <c r="M5525">
        <v>89</v>
      </c>
      <c r="N5525">
        <v>91</v>
      </c>
      <c r="O5525">
        <v>87</v>
      </c>
      <c r="P5525">
        <v>91</v>
      </c>
      <c r="Q5525">
        <v>95</v>
      </c>
      <c r="R5525">
        <v>87</v>
      </c>
      <c r="S5525">
        <v>30</v>
      </c>
      <c r="T5525" s="34">
        <f>_xlfn.XLOOKUP(B5525,Demog!$A$2:$A$219,Demog!$P$2:$P$219,,,2)</f>
        <v>81414</v>
      </c>
      <c r="U5525" s="34">
        <f t="shared" si="86"/>
        <v>17</v>
      </c>
      <c r="V5525" s="13">
        <f>IF(OR(Table1[[#This Row],[7d_positivity_public]]=0,ISBLANK(Table1[[#This Row],[7d_positivity_public]])),"",(Table1[[#This Row],[7d_positivity_public]]-Table1[[#This Row],[7d_positivity_all]])/Table1[[#This Row],[7d_positivity_public]])</f>
        <v>1</v>
      </c>
      <c r="W5525">
        <v>0</v>
      </c>
    </row>
    <row r="5526" spans="1:23" x14ac:dyDescent="0.25">
      <c r="A5526" s="10">
        <v>44523</v>
      </c>
      <c r="B5526">
        <v>2224</v>
      </c>
      <c r="C5526" t="s">
        <v>140</v>
      </c>
      <c r="D5526">
        <v>4</v>
      </c>
      <c r="E5526">
        <v>6</v>
      </c>
      <c r="F5526">
        <v>-2</v>
      </c>
      <c r="G5526">
        <v>2</v>
      </c>
      <c r="H5526">
        <v>92</v>
      </c>
      <c r="J5526">
        <v>88</v>
      </c>
      <c r="K5526">
        <v>92</v>
      </c>
      <c r="L5526">
        <v>94</v>
      </c>
      <c r="M5526">
        <v>90</v>
      </c>
      <c r="N5526">
        <v>89</v>
      </c>
      <c r="O5526">
        <v>83</v>
      </c>
      <c r="P5526">
        <v>90</v>
      </c>
      <c r="Q5526">
        <v>91</v>
      </c>
      <c r="R5526">
        <v>88</v>
      </c>
      <c r="S5526">
        <v>33</v>
      </c>
      <c r="T5526" s="34">
        <f>_xlfn.XLOOKUP(B5526,Demog!$A$2:$A$219,Demog!$P$2:$P$219,,,2)</f>
        <v>58746</v>
      </c>
      <c r="U5526" s="34">
        <f t="shared" si="86"/>
        <v>16</v>
      </c>
      <c r="V5526" s="13">
        <f>IF(OR(Table1[[#This Row],[7d_positivity_public]]=0,ISBLANK(Table1[[#This Row],[7d_positivity_public]])),"",(Table1[[#This Row],[7d_positivity_public]]-Table1[[#This Row],[7d_positivity_all]])/Table1[[#This Row],[7d_positivity_public]])</f>
        <v>0</v>
      </c>
      <c r="W5526">
        <v>2</v>
      </c>
    </row>
    <row r="5527" spans="1:23" x14ac:dyDescent="0.25">
      <c r="A5527" s="10">
        <v>44523</v>
      </c>
      <c r="B5527">
        <v>2231</v>
      </c>
      <c r="C5527" t="s">
        <v>141</v>
      </c>
      <c r="D5527">
        <v>12</v>
      </c>
      <c r="E5527">
        <v>10</v>
      </c>
      <c r="F5527">
        <v>2</v>
      </c>
      <c r="G5527">
        <v>6</v>
      </c>
      <c r="H5527">
        <v>88</v>
      </c>
      <c r="J5527">
        <v>86</v>
      </c>
      <c r="K5527">
        <v>88</v>
      </c>
      <c r="L5527">
        <v>85</v>
      </c>
      <c r="M5527">
        <v>91</v>
      </c>
      <c r="N5527">
        <v>84</v>
      </c>
      <c r="O5527">
        <v>80</v>
      </c>
      <c r="P5527">
        <v>85</v>
      </c>
      <c r="Q5527">
        <v>80</v>
      </c>
      <c r="R5527">
        <v>89</v>
      </c>
      <c r="S5527">
        <v>37</v>
      </c>
      <c r="T5527" s="34">
        <f>_xlfn.XLOOKUP(B5527,Demog!$A$2:$A$219,Demog!$P$2:$P$219,,,2)</f>
        <v>30824</v>
      </c>
      <c r="U5527" s="34">
        <f t="shared" si="86"/>
        <v>26</v>
      </c>
      <c r="V5527" s="13">
        <f>IF(OR(Table1[[#This Row],[7d_positivity_public]]=0,ISBLANK(Table1[[#This Row],[7d_positivity_public]])),"",(Table1[[#This Row],[7d_positivity_public]]-Table1[[#This Row],[7d_positivity_all]])/Table1[[#This Row],[7d_positivity_public]])</f>
        <v>0.16666666666666666</v>
      </c>
      <c r="W5527">
        <v>5</v>
      </c>
    </row>
    <row r="5528" spans="1:23" x14ac:dyDescent="0.25">
      <c r="A5528" s="10">
        <v>44523</v>
      </c>
      <c r="B5528">
        <v>2232</v>
      </c>
      <c r="C5528" t="s">
        <v>142</v>
      </c>
      <c r="D5528">
        <v>4</v>
      </c>
      <c r="E5528">
        <v>6</v>
      </c>
      <c r="F5528">
        <v>-2</v>
      </c>
      <c r="G5528">
        <v>3</v>
      </c>
      <c r="H5528">
        <v>92</v>
      </c>
      <c r="J5528">
        <v>90</v>
      </c>
      <c r="K5528">
        <v>92</v>
      </c>
      <c r="L5528">
        <v>91</v>
      </c>
      <c r="M5528">
        <v>94</v>
      </c>
      <c r="N5528">
        <v>90</v>
      </c>
      <c r="O5528">
        <v>87</v>
      </c>
      <c r="P5528">
        <v>90</v>
      </c>
      <c r="Q5528">
        <v>88</v>
      </c>
      <c r="R5528">
        <v>92</v>
      </c>
      <c r="S5528">
        <v>35</v>
      </c>
      <c r="T5528" s="34">
        <f>_xlfn.XLOOKUP(B5528,Demog!$A$2:$A$219,Demog!$P$2:$P$219,,,2)</f>
        <v>18835</v>
      </c>
      <c r="U5528" s="34">
        <f t="shared" si="86"/>
        <v>5</v>
      </c>
      <c r="V5528" s="13">
        <f>IF(OR(Table1[[#This Row],[7d_positivity_public]]=0,ISBLANK(Table1[[#This Row],[7d_positivity_public]])),"",(Table1[[#This Row],[7d_positivity_public]]-Table1[[#This Row],[7d_positivity_all]])/Table1[[#This Row],[7d_positivity_public]])</f>
        <v>0</v>
      </c>
      <c r="W5528">
        <v>3</v>
      </c>
    </row>
    <row r="5529" spans="1:23" x14ac:dyDescent="0.25">
      <c r="A5529" s="10">
        <v>44523</v>
      </c>
      <c r="B5529">
        <v>2233</v>
      </c>
      <c r="C5529" t="s">
        <v>143</v>
      </c>
      <c r="D5529">
        <v>14</v>
      </c>
      <c r="E5529">
        <v>10</v>
      </c>
      <c r="F5529">
        <v>4</v>
      </c>
      <c r="G5529">
        <v>7</v>
      </c>
      <c r="H5529">
        <v>88</v>
      </c>
      <c r="J5529">
        <v>86</v>
      </c>
      <c r="K5529">
        <v>88</v>
      </c>
      <c r="L5529">
        <v>86</v>
      </c>
      <c r="M5529">
        <v>91</v>
      </c>
      <c r="N5529">
        <v>85</v>
      </c>
      <c r="O5529">
        <v>81</v>
      </c>
      <c r="P5529">
        <v>85</v>
      </c>
      <c r="Q5529">
        <v>82</v>
      </c>
      <c r="R5529">
        <v>89</v>
      </c>
      <c r="S5529">
        <v>33</v>
      </c>
      <c r="T5529" s="34">
        <f>_xlfn.XLOOKUP(B5529,Demog!$A$2:$A$219,Demog!$P$2:$P$219,,,2)</f>
        <v>51442</v>
      </c>
      <c r="U5529" s="34">
        <f t="shared" si="86"/>
        <v>50</v>
      </c>
      <c r="V5529" s="13">
        <f>IF(OR(Table1[[#This Row],[7d_positivity_public]]=0,ISBLANK(Table1[[#This Row],[7d_positivity_public]])),"",(Table1[[#This Row],[7d_positivity_public]]-Table1[[#This Row],[7d_positivity_all]])/Table1[[#This Row],[7d_positivity_public]])</f>
        <v>0.2857142857142857</v>
      </c>
      <c r="W5529">
        <v>5</v>
      </c>
    </row>
    <row r="5530" spans="1:23" x14ac:dyDescent="0.25">
      <c r="A5530" s="10">
        <v>44523</v>
      </c>
      <c r="B5530">
        <v>2241</v>
      </c>
      <c r="C5530" t="s">
        <v>144</v>
      </c>
      <c r="D5530">
        <v>5</v>
      </c>
      <c r="E5530">
        <v>6</v>
      </c>
      <c r="F5530">
        <v>-1</v>
      </c>
      <c r="G5530">
        <v>4</v>
      </c>
      <c r="H5530">
        <v>91</v>
      </c>
      <c r="J5530">
        <v>91</v>
      </c>
      <c r="K5530">
        <v>91</v>
      </c>
      <c r="L5530">
        <v>92</v>
      </c>
      <c r="M5530">
        <v>91</v>
      </c>
      <c r="N5530">
        <v>89</v>
      </c>
      <c r="O5530">
        <v>88</v>
      </c>
      <c r="P5530">
        <v>89</v>
      </c>
      <c r="Q5530">
        <v>90</v>
      </c>
      <c r="R5530">
        <v>89</v>
      </c>
      <c r="S5530">
        <v>28</v>
      </c>
      <c r="T5530" s="34">
        <f>_xlfn.XLOOKUP(B5530,Demog!$A$2:$A$219,Demog!$P$2:$P$219,,,2)</f>
        <v>40842</v>
      </c>
      <c r="U5530" s="34">
        <f t="shared" si="86"/>
        <v>14</v>
      </c>
      <c r="V5530" s="13">
        <f>IF(OR(Table1[[#This Row],[7d_positivity_public]]=0,ISBLANK(Table1[[#This Row],[7d_positivity_public]])),"",(Table1[[#This Row],[7d_positivity_public]]-Table1[[#This Row],[7d_positivity_all]])/Table1[[#This Row],[7d_positivity_public]])</f>
        <v>0.5</v>
      </c>
      <c r="W5530">
        <v>2</v>
      </c>
    </row>
    <row r="5531" spans="1:23" x14ac:dyDescent="0.25">
      <c r="A5531" s="10">
        <v>44523</v>
      </c>
      <c r="B5531">
        <v>2242</v>
      </c>
      <c r="C5531" t="s">
        <v>145</v>
      </c>
      <c r="D5531">
        <v>3</v>
      </c>
      <c r="E5531">
        <v>7</v>
      </c>
      <c r="F5531">
        <v>-4</v>
      </c>
      <c r="G5531">
        <v>2</v>
      </c>
      <c r="H5531">
        <v>93</v>
      </c>
      <c r="J5531">
        <v>90</v>
      </c>
      <c r="K5531">
        <v>93</v>
      </c>
      <c r="L5531">
        <v>95</v>
      </c>
      <c r="M5531">
        <v>92</v>
      </c>
      <c r="N5531">
        <v>90</v>
      </c>
      <c r="O5531">
        <v>86</v>
      </c>
      <c r="P5531">
        <v>91</v>
      </c>
      <c r="Q5531">
        <v>92</v>
      </c>
      <c r="R5531">
        <v>90</v>
      </c>
      <c r="S5531">
        <v>37</v>
      </c>
      <c r="T5531" s="34">
        <f>_xlfn.XLOOKUP(B5531,Demog!$A$2:$A$219,Demog!$P$2:$P$219,,,2)</f>
        <v>70406</v>
      </c>
      <c r="U5531" s="34">
        <f t="shared" si="86"/>
        <v>15</v>
      </c>
      <c r="V5531" s="13">
        <f>IF(OR(Table1[[#This Row],[7d_positivity_public]]=0,ISBLANK(Table1[[#This Row],[7d_positivity_public]])),"",(Table1[[#This Row],[7d_positivity_public]]-Table1[[#This Row],[7d_positivity_all]])/Table1[[#This Row],[7d_positivity_public]])</f>
        <v>0.5</v>
      </c>
      <c r="W5531">
        <v>1</v>
      </c>
    </row>
    <row r="5532" spans="1:23" x14ac:dyDescent="0.25">
      <c r="A5532" s="10">
        <v>44523</v>
      </c>
      <c r="B5532">
        <v>2243</v>
      </c>
      <c r="C5532" t="s">
        <v>146</v>
      </c>
      <c r="D5532">
        <v>2</v>
      </c>
      <c r="E5532">
        <v>9</v>
      </c>
      <c r="F5532">
        <v>-7</v>
      </c>
      <c r="G5532">
        <v>2</v>
      </c>
      <c r="H5532">
        <v>91</v>
      </c>
      <c r="J5532">
        <v>89</v>
      </c>
      <c r="K5532">
        <v>91</v>
      </c>
      <c r="L5532">
        <v>91</v>
      </c>
      <c r="M5532">
        <v>91</v>
      </c>
      <c r="N5532">
        <v>88</v>
      </c>
      <c r="O5532">
        <v>85</v>
      </c>
      <c r="P5532">
        <v>88</v>
      </c>
      <c r="Q5532">
        <v>88</v>
      </c>
      <c r="R5532">
        <v>89</v>
      </c>
      <c r="S5532">
        <v>35</v>
      </c>
      <c r="T5532" s="34">
        <f>_xlfn.XLOOKUP(B5532,Demog!$A$2:$A$219,Demog!$P$2:$P$219,,,2)</f>
        <v>28129</v>
      </c>
      <c r="U5532" s="34">
        <f t="shared" si="86"/>
        <v>4</v>
      </c>
      <c r="V5532" s="13">
        <f>IF(OR(Table1[[#This Row],[7d_positivity_public]]=0,ISBLANK(Table1[[#This Row],[7d_positivity_public]])),"",(Table1[[#This Row],[7d_positivity_public]]-Table1[[#This Row],[7d_positivity_all]])/Table1[[#This Row],[7d_positivity_public]])</f>
        <v>0.5</v>
      </c>
      <c r="W5532">
        <v>1</v>
      </c>
    </row>
    <row r="5533" spans="1:23" x14ac:dyDescent="0.25">
      <c r="A5533" s="10">
        <v>44523</v>
      </c>
      <c r="B5533">
        <v>2244</v>
      </c>
      <c r="C5533" t="s">
        <v>147</v>
      </c>
      <c r="D5533">
        <v>4</v>
      </c>
      <c r="E5533">
        <v>4</v>
      </c>
      <c r="F5533">
        <v>0</v>
      </c>
      <c r="G5533">
        <v>2</v>
      </c>
      <c r="H5533">
        <v>91</v>
      </c>
      <c r="J5533">
        <v>90</v>
      </c>
      <c r="K5533">
        <v>91</v>
      </c>
      <c r="L5533">
        <v>90</v>
      </c>
      <c r="M5533">
        <v>92</v>
      </c>
      <c r="N5533">
        <v>88</v>
      </c>
      <c r="O5533">
        <v>85</v>
      </c>
      <c r="P5533">
        <v>88</v>
      </c>
      <c r="Q5533">
        <v>87</v>
      </c>
      <c r="R5533">
        <v>90</v>
      </c>
      <c r="S5533">
        <v>36</v>
      </c>
      <c r="T5533" s="34">
        <f>_xlfn.XLOOKUP(B5533,Demog!$A$2:$A$219,Demog!$P$2:$P$219,,,2)</f>
        <v>58612</v>
      </c>
      <c r="U5533" s="34">
        <f t="shared" si="86"/>
        <v>16</v>
      </c>
      <c r="V5533" s="13">
        <f>IF(OR(Table1[[#This Row],[7d_positivity_public]]=0,ISBLANK(Table1[[#This Row],[7d_positivity_public]])),"",(Table1[[#This Row],[7d_positivity_public]]-Table1[[#This Row],[7d_positivity_all]])/Table1[[#This Row],[7d_positivity_public]])</f>
        <v>0</v>
      </c>
      <c r="W5533">
        <v>2</v>
      </c>
    </row>
    <row r="5534" spans="1:23" x14ac:dyDescent="0.25">
      <c r="A5534" s="10">
        <v>44523</v>
      </c>
      <c r="B5534">
        <v>2245</v>
      </c>
      <c r="C5534" t="s">
        <v>148</v>
      </c>
      <c r="D5534">
        <v>3</v>
      </c>
      <c r="E5534">
        <v>1</v>
      </c>
      <c r="F5534">
        <v>2</v>
      </c>
      <c r="G5534">
        <v>1</v>
      </c>
      <c r="H5534">
        <v>92</v>
      </c>
      <c r="J5534">
        <v>91</v>
      </c>
      <c r="K5534">
        <v>92</v>
      </c>
      <c r="L5534">
        <v>92</v>
      </c>
      <c r="M5534">
        <v>92</v>
      </c>
      <c r="N5534">
        <v>90</v>
      </c>
      <c r="O5534">
        <v>89</v>
      </c>
      <c r="P5534">
        <v>90</v>
      </c>
      <c r="Q5534">
        <v>90</v>
      </c>
      <c r="R5534">
        <v>90</v>
      </c>
      <c r="S5534">
        <v>40</v>
      </c>
      <c r="T5534" s="34">
        <f>_xlfn.XLOOKUP(B5534,Demog!$A$2:$A$219,Demog!$P$2:$P$219,,,2)</f>
        <v>36404</v>
      </c>
      <c r="U5534" s="34">
        <f t="shared" si="86"/>
        <v>8</v>
      </c>
      <c r="V5534" s="13">
        <f>IF(OR(Table1[[#This Row],[7d_positivity_public]]=0,ISBLANK(Table1[[#This Row],[7d_positivity_public]])),"",(Table1[[#This Row],[7d_positivity_public]]-Table1[[#This Row],[7d_positivity_all]])/Table1[[#This Row],[7d_positivity_public]])</f>
        <v>0</v>
      </c>
      <c r="W5534">
        <v>1</v>
      </c>
    </row>
    <row r="5535" spans="1:23" x14ac:dyDescent="0.25">
      <c r="A5535" s="10">
        <v>44523</v>
      </c>
      <c r="B5535">
        <v>2311</v>
      </c>
      <c r="C5535" t="s">
        <v>149</v>
      </c>
      <c r="D5535">
        <v>11</v>
      </c>
      <c r="E5535">
        <v>7</v>
      </c>
      <c r="F5535">
        <v>4</v>
      </c>
      <c r="G5535">
        <v>5</v>
      </c>
      <c r="H5535">
        <v>87</v>
      </c>
      <c r="J5535">
        <v>79</v>
      </c>
      <c r="K5535">
        <v>88</v>
      </c>
      <c r="L5535">
        <v>85</v>
      </c>
      <c r="M5535">
        <v>90</v>
      </c>
      <c r="N5535">
        <v>83</v>
      </c>
      <c r="O5535">
        <v>72</v>
      </c>
      <c r="P5535">
        <v>84</v>
      </c>
      <c r="Q5535">
        <v>80</v>
      </c>
      <c r="R5535">
        <v>88</v>
      </c>
      <c r="S5535">
        <v>32</v>
      </c>
      <c r="T5535" s="34">
        <f>_xlfn.XLOOKUP(B5535,Demog!$A$2:$A$219,Demog!$P$2:$P$219,,,2)</f>
        <v>25888</v>
      </c>
      <c r="U5535" s="34">
        <f t="shared" si="86"/>
        <v>20</v>
      </c>
      <c r="V5535" s="13">
        <f>IF(OR(Table1[[#This Row],[7d_positivity_public]]=0,ISBLANK(Table1[[#This Row],[7d_positivity_public]])),"",(Table1[[#This Row],[7d_positivity_public]]-Table1[[#This Row],[7d_positivity_all]])/Table1[[#This Row],[7d_positivity_public]])</f>
        <v>0.2</v>
      </c>
      <c r="W5535">
        <v>4</v>
      </c>
    </row>
    <row r="5536" spans="1:23" x14ac:dyDescent="0.25">
      <c r="A5536" s="10">
        <v>44523</v>
      </c>
      <c r="B5536">
        <v>2312</v>
      </c>
      <c r="C5536" t="s">
        <v>150</v>
      </c>
      <c r="D5536">
        <v>5</v>
      </c>
      <c r="E5536">
        <v>9</v>
      </c>
      <c r="F5536">
        <v>-4</v>
      </c>
      <c r="G5536">
        <v>3</v>
      </c>
      <c r="H5536">
        <v>92</v>
      </c>
      <c r="J5536">
        <v>91</v>
      </c>
      <c r="K5536">
        <v>92</v>
      </c>
      <c r="L5536">
        <v>91</v>
      </c>
      <c r="M5536">
        <v>94</v>
      </c>
      <c r="N5536">
        <v>90</v>
      </c>
      <c r="O5536">
        <v>88</v>
      </c>
      <c r="P5536">
        <v>90</v>
      </c>
      <c r="Q5536">
        <v>88</v>
      </c>
      <c r="R5536">
        <v>92</v>
      </c>
      <c r="S5536">
        <v>40</v>
      </c>
      <c r="T5536" s="34">
        <f>_xlfn.XLOOKUP(B5536,Demog!$A$2:$A$219,Demog!$P$2:$P$219,,,2)</f>
        <v>29587</v>
      </c>
      <c r="U5536" s="34">
        <f t="shared" si="86"/>
        <v>10</v>
      </c>
      <c r="V5536" s="13">
        <f>IF(OR(Table1[[#This Row],[7d_positivity_public]]=0,ISBLANK(Table1[[#This Row],[7d_positivity_public]])),"",(Table1[[#This Row],[7d_positivity_public]]-Table1[[#This Row],[7d_positivity_all]])/Table1[[#This Row],[7d_positivity_public]])</f>
        <v>0.33333333333333331</v>
      </c>
      <c r="W5536">
        <v>2</v>
      </c>
    </row>
    <row r="5537" spans="1:23" x14ac:dyDescent="0.25">
      <c r="A5537" s="10">
        <v>44523</v>
      </c>
      <c r="B5537">
        <v>2313</v>
      </c>
      <c r="C5537" t="s">
        <v>151</v>
      </c>
      <c r="D5537">
        <v>14</v>
      </c>
      <c r="E5537">
        <v>13</v>
      </c>
      <c r="F5537">
        <v>1</v>
      </c>
      <c r="G5537">
        <v>6</v>
      </c>
      <c r="H5537">
        <v>92</v>
      </c>
      <c r="J5537">
        <v>90</v>
      </c>
      <c r="K5537">
        <v>93</v>
      </c>
      <c r="L5537">
        <v>92</v>
      </c>
      <c r="M5537">
        <v>93</v>
      </c>
      <c r="N5537">
        <v>89</v>
      </c>
      <c r="O5537">
        <v>86</v>
      </c>
      <c r="P5537">
        <v>90</v>
      </c>
      <c r="Q5537">
        <v>89</v>
      </c>
      <c r="R5537">
        <v>91</v>
      </c>
      <c r="S5537">
        <v>34</v>
      </c>
      <c r="T5537" s="34">
        <f>_xlfn.XLOOKUP(B5537,Demog!$A$2:$A$219,Demog!$P$2:$P$219,,,2)</f>
        <v>31567</v>
      </c>
      <c r="U5537" s="34">
        <f t="shared" si="86"/>
        <v>31</v>
      </c>
      <c r="V5537" s="13">
        <f>IF(OR(Table1[[#This Row],[7d_positivity_public]]=0,ISBLANK(Table1[[#This Row],[7d_positivity_public]])),"",(Table1[[#This Row],[7d_positivity_public]]-Table1[[#This Row],[7d_positivity_all]])/Table1[[#This Row],[7d_positivity_public]])</f>
        <v>0.33333333333333331</v>
      </c>
      <c r="W5537">
        <v>4</v>
      </c>
    </row>
    <row r="5538" spans="1:23" x14ac:dyDescent="0.25">
      <c r="A5538" s="10">
        <v>44523</v>
      </c>
      <c r="B5538">
        <v>2314</v>
      </c>
      <c r="C5538" t="s">
        <v>152</v>
      </c>
      <c r="D5538">
        <v>7</v>
      </c>
      <c r="E5538">
        <v>13</v>
      </c>
      <c r="F5538">
        <v>-6</v>
      </c>
      <c r="G5538">
        <v>4</v>
      </c>
      <c r="H5538">
        <v>89</v>
      </c>
      <c r="J5538">
        <v>92</v>
      </c>
      <c r="K5538">
        <v>89</v>
      </c>
      <c r="L5538">
        <v>85</v>
      </c>
      <c r="M5538">
        <v>91</v>
      </c>
      <c r="N5538">
        <v>86</v>
      </c>
      <c r="O5538">
        <v>86</v>
      </c>
      <c r="P5538">
        <v>86</v>
      </c>
      <c r="Q5538">
        <v>80</v>
      </c>
      <c r="R5538">
        <v>90</v>
      </c>
      <c r="S5538">
        <v>35</v>
      </c>
      <c r="T5538" s="34">
        <f>_xlfn.XLOOKUP(B5538,Demog!$A$2:$A$219,Demog!$P$2:$P$219,,,2)</f>
        <v>22090</v>
      </c>
      <c r="U5538" s="34">
        <f t="shared" si="86"/>
        <v>11</v>
      </c>
      <c r="V5538" s="13">
        <f>IF(OR(Table1[[#This Row],[7d_positivity_public]]=0,ISBLANK(Table1[[#This Row],[7d_positivity_public]])),"",(Table1[[#This Row],[7d_positivity_public]]-Table1[[#This Row],[7d_positivity_all]])/Table1[[#This Row],[7d_positivity_public]])</f>
        <v>0.25</v>
      </c>
      <c r="W5538">
        <v>3</v>
      </c>
    </row>
    <row r="5539" spans="1:23" x14ac:dyDescent="0.25">
      <c r="A5539" s="10">
        <v>44523</v>
      </c>
      <c r="B5539">
        <v>2315</v>
      </c>
      <c r="C5539" t="s">
        <v>153</v>
      </c>
      <c r="D5539">
        <v>2</v>
      </c>
      <c r="E5539">
        <v>24</v>
      </c>
      <c r="F5539">
        <v>-22</v>
      </c>
      <c r="G5539">
        <v>2</v>
      </c>
      <c r="H5539">
        <v>85</v>
      </c>
      <c r="J5539">
        <v>78</v>
      </c>
      <c r="K5539">
        <v>86</v>
      </c>
      <c r="L5539">
        <v>83</v>
      </c>
      <c r="M5539">
        <v>90</v>
      </c>
      <c r="N5539">
        <v>81</v>
      </c>
      <c r="O5539">
        <v>71</v>
      </c>
      <c r="P5539">
        <v>82</v>
      </c>
      <c r="Q5539">
        <v>77</v>
      </c>
      <c r="R5539">
        <v>88</v>
      </c>
      <c r="S5539">
        <v>25</v>
      </c>
      <c r="T5539" s="34">
        <f>_xlfn.XLOOKUP(B5539,Demog!$A$2:$A$219,Demog!$P$2:$P$219,,,2)</f>
        <v>13204</v>
      </c>
      <c r="U5539" s="34">
        <f t="shared" si="86"/>
        <v>2</v>
      </c>
      <c r="V5539" s="13">
        <f>IF(OR(Table1[[#This Row],[7d_positivity_public]]=0,ISBLANK(Table1[[#This Row],[7d_positivity_public]])),"",(Table1[[#This Row],[7d_positivity_public]]-Table1[[#This Row],[7d_positivity_all]])/Table1[[#This Row],[7d_positivity_public]])</f>
        <v>0</v>
      </c>
      <c r="W5539">
        <v>2</v>
      </c>
    </row>
    <row r="5540" spans="1:23" x14ac:dyDescent="0.25">
      <c r="A5540" s="10">
        <v>44523</v>
      </c>
      <c r="B5540">
        <v>2316</v>
      </c>
      <c r="C5540" t="s">
        <v>154</v>
      </c>
      <c r="D5540">
        <v>18</v>
      </c>
      <c r="E5540">
        <v>22</v>
      </c>
      <c r="F5540">
        <v>-4</v>
      </c>
      <c r="G5540">
        <v>9</v>
      </c>
      <c r="H5540">
        <v>86</v>
      </c>
      <c r="J5540">
        <v>78</v>
      </c>
      <c r="K5540">
        <v>86</v>
      </c>
      <c r="L5540">
        <v>84</v>
      </c>
      <c r="M5540">
        <v>88</v>
      </c>
      <c r="N5540">
        <v>82</v>
      </c>
      <c r="O5540">
        <v>73</v>
      </c>
      <c r="P5540">
        <v>83</v>
      </c>
      <c r="Q5540">
        <v>79</v>
      </c>
      <c r="R5540">
        <v>86</v>
      </c>
      <c r="S5540">
        <v>29</v>
      </c>
      <c r="T5540" s="34">
        <f>_xlfn.XLOOKUP(B5540,Demog!$A$2:$A$219,Demog!$P$2:$P$219,,,2)</f>
        <v>12653</v>
      </c>
      <c r="U5540" s="34">
        <f t="shared" si="86"/>
        <v>16</v>
      </c>
      <c r="V5540" s="13">
        <f>IF(OR(Table1[[#This Row],[7d_positivity_public]]=0,ISBLANK(Table1[[#This Row],[7d_positivity_public]])),"",(Table1[[#This Row],[7d_positivity_public]]-Table1[[#This Row],[7d_positivity_all]])/Table1[[#This Row],[7d_positivity_public]])</f>
        <v>0.33333333333333331</v>
      </c>
      <c r="W5540">
        <v>6</v>
      </c>
    </row>
    <row r="5541" spans="1:23" x14ac:dyDescent="0.25">
      <c r="A5541" s="10">
        <v>44523</v>
      </c>
      <c r="B5541">
        <v>2317</v>
      </c>
      <c r="C5541" t="s">
        <v>155</v>
      </c>
      <c r="D5541">
        <v>10</v>
      </c>
      <c r="E5541">
        <v>12</v>
      </c>
      <c r="F5541">
        <v>-2</v>
      </c>
      <c r="G5541">
        <v>7</v>
      </c>
      <c r="H5541">
        <v>84</v>
      </c>
      <c r="J5541">
        <v>70</v>
      </c>
      <c r="K5541">
        <v>85</v>
      </c>
      <c r="L5541">
        <v>82</v>
      </c>
      <c r="M5541">
        <v>88</v>
      </c>
      <c r="N5541">
        <v>81</v>
      </c>
      <c r="O5541">
        <v>64</v>
      </c>
      <c r="P5541">
        <v>82</v>
      </c>
      <c r="Q5541">
        <v>77</v>
      </c>
      <c r="R5541">
        <v>86</v>
      </c>
      <c r="S5541">
        <v>28</v>
      </c>
      <c r="T5541" s="34">
        <f>_xlfn.XLOOKUP(B5541,Demog!$A$2:$A$219,Demog!$P$2:$P$219,,,2)</f>
        <v>8789</v>
      </c>
      <c r="U5541" s="34">
        <f t="shared" si="86"/>
        <v>6</v>
      </c>
      <c r="V5541" s="13">
        <f>IF(OR(Table1[[#This Row],[7d_positivity_public]]=0,ISBLANK(Table1[[#This Row],[7d_positivity_public]])),"",(Table1[[#This Row],[7d_positivity_public]]-Table1[[#This Row],[7d_positivity_all]])/Table1[[#This Row],[7d_positivity_public]])</f>
        <v>0.2857142857142857</v>
      </c>
      <c r="W5541">
        <v>5</v>
      </c>
    </row>
    <row r="5542" spans="1:23" x14ac:dyDescent="0.25">
      <c r="A5542" s="10">
        <v>44523</v>
      </c>
      <c r="B5542">
        <v>2321</v>
      </c>
      <c r="C5542" t="s">
        <v>156</v>
      </c>
      <c r="D5542">
        <v>2</v>
      </c>
      <c r="E5542">
        <v>3</v>
      </c>
      <c r="F5542">
        <v>-1</v>
      </c>
      <c r="G5542">
        <v>2</v>
      </c>
      <c r="H5542">
        <v>95</v>
      </c>
      <c r="J5542">
        <v>93</v>
      </c>
      <c r="K5542">
        <v>96</v>
      </c>
      <c r="L5542">
        <v>97</v>
      </c>
      <c r="M5542">
        <v>94</v>
      </c>
      <c r="N5542">
        <v>92</v>
      </c>
      <c r="O5542">
        <v>88</v>
      </c>
      <c r="P5542">
        <v>93</v>
      </c>
      <c r="Q5542">
        <v>93</v>
      </c>
      <c r="R5542">
        <v>92</v>
      </c>
      <c r="S5542">
        <v>25</v>
      </c>
      <c r="T5542" s="34">
        <f>_xlfn.XLOOKUP(B5542,Demog!$A$2:$A$219,Demog!$P$2:$P$219,,,2)</f>
        <v>56017</v>
      </c>
      <c r="U5542" s="34">
        <f t="shared" si="86"/>
        <v>8</v>
      </c>
      <c r="V5542" s="13">
        <f>IF(OR(Table1[[#This Row],[7d_positivity_public]]=0,ISBLANK(Table1[[#This Row],[7d_positivity_public]])),"",(Table1[[#This Row],[7d_positivity_public]]-Table1[[#This Row],[7d_positivity_all]])/Table1[[#This Row],[7d_positivity_public]])</f>
        <v>0.5</v>
      </c>
      <c r="W5542">
        <v>1</v>
      </c>
    </row>
    <row r="5543" spans="1:23" x14ac:dyDescent="0.25">
      <c r="A5543" s="10">
        <v>44523</v>
      </c>
      <c r="B5543">
        <v>2322</v>
      </c>
      <c r="C5543" t="s">
        <v>157</v>
      </c>
      <c r="D5543">
        <v>4</v>
      </c>
      <c r="E5543">
        <v>2</v>
      </c>
      <c r="F5543">
        <v>2</v>
      </c>
      <c r="G5543">
        <v>2</v>
      </c>
      <c r="H5543">
        <v>96</v>
      </c>
      <c r="J5543">
        <v>98</v>
      </c>
      <c r="K5543">
        <v>96</v>
      </c>
      <c r="L5543">
        <v>96</v>
      </c>
      <c r="M5543">
        <v>95</v>
      </c>
      <c r="N5543">
        <v>94</v>
      </c>
      <c r="O5543">
        <v>95</v>
      </c>
      <c r="P5543">
        <v>93</v>
      </c>
      <c r="Q5543">
        <v>93</v>
      </c>
      <c r="R5543">
        <v>94</v>
      </c>
      <c r="S5543">
        <v>36</v>
      </c>
      <c r="T5543" s="34">
        <f>_xlfn.XLOOKUP(B5543,Demog!$A$2:$A$219,Demog!$P$2:$P$219,,,2)</f>
        <v>24822</v>
      </c>
      <c r="U5543" s="34">
        <f t="shared" si="86"/>
        <v>7</v>
      </c>
      <c r="V5543" s="13">
        <f>IF(OR(Table1[[#This Row],[7d_positivity_public]]=0,ISBLANK(Table1[[#This Row],[7d_positivity_public]])),"",(Table1[[#This Row],[7d_positivity_public]]-Table1[[#This Row],[7d_positivity_all]])/Table1[[#This Row],[7d_positivity_public]])</f>
        <v>0</v>
      </c>
      <c r="W5543">
        <v>2</v>
      </c>
    </row>
    <row r="5544" spans="1:23" x14ac:dyDescent="0.25">
      <c r="A5544" s="10">
        <v>44523</v>
      </c>
      <c r="B5544">
        <v>2323</v>
      </c>
      <c r="C5544" t="s">
        <v>158</v>
      </c>
      <c r="D5544">
        <v>5</v>
      </c>
      <c r="E5544">
        <v>2</v>
      </c>
      <c r="F5544">
        <v>3</v>
      </c>
      <c r="G5544">
        <v>3</v>
      </c>
      <c r="H5544">
        <v>94</v>
      </c>
      <c r="J5544">
        <v>93</v>
      </c>
      <c r="K5544">
        <v>94</v>
      </c>
      <c r="L5544">
        <v>92</v>
      </c>
      <c r="M5544">
        <v>95</v>
      </c>
      <c r="N5544">
        <v>92</v>
      </c>
      <c r="O5544">
        <v>89</v>
      </c>
      <c r="P5544">
        <v>92</v>
      </c>
      <c r="Q5544">
        <v>89</v>
      </c>
      <c r="R5544">
        <v>93</v>
      </c>
      <c r="S5544">
        <v>39</v>
      </c>
      <c r="T5544" s="34">
        <f>_xlfn.XLOOKUP(B5544,Demog!$A$2:$A$219,Demog!$P$2:$P$219,,,2)</f>
        <v>22225</v>
      </c>
      <c r="U5544" s="34">
        <f t="shared" si="86"/>
        <v>8</v>
      </c>
      <c r="V5544" s="13">
        <f>IF(OR(Table1[[#This Row],[7d_positivity_public]]=0,ISBLANK(Table1[[#This Row],[7d_positivity_public]])),"",(Table1[[#This Row],[7d_positivity_public]]-Table1[[#This Row],[7d_positivity_all]])/Table1[[#This Row],[7d_positivity_public]])</f>
        <v>0.33333333333333331</v>
      </c>
      <c r="W5544">
        <v>2</v>
      </c>
    </row>
    <row r="5545" spans="1:23" x14ac:dyDescent="0.25">
      <c r="A5545" s="10">
        <v>44523</v>
      </c>
      <c r="B5545">
        <v>2331</v>
      </c>
      <c r="C5545" t="s">
        <v>159</v>
      </c>
      <c r="D5545">
        <v>3</v>
      </c>
      <c r="E5545">
        <v>5</v>
      </c>
      <c r="F5545">
        <v>-2</v>
      </c>
      <c r="G5545">
        <v>3</v>
      </c>
      <c r="H5545">
        <v>97</v>
      </c>
      <c r="J5545">
        <v>90</v>
      </c>
      <c r="K5545">
        <v>98</v>
      </c>
      <c r="L5545">
        <v>100</v>
      </c>
      <c r="M5545">
        <v>94</v>
      </c>
      <c r="N5545">
        <v>92</v>
      </c>
      <c r="O5545">
        <v>83</v>
      </c>
      <c r="P5545">
        <v>93</v>
      </c>
      <c r="Q5545">
        <v>94</v>
      </c>
      <c r="R5545">
        <v>91</v>
      </c>
      <c r="S5545">
        <v>21</v>
      </c>
      <c r="T5545" s="34">
        <f>_xlfn.XLOOKUP(B5545,Demog!$A$2:$A$219,Demog!$P$2:$P$219,,,2)</f>
        <v>53402</v>
      </c>
      <c r="U5545" s="34">
        <f t="shared" si="86"/>
        <v>11</v>
      </c>
      <c r="V5545" s="13">
        <f>IF(OR(Table1[[#This Row],[7d_positivity_public]]=0,ISBLANK(Table1[[#This Row],[7d_positivity_public]])),"",(Table1[[#This Row],[7d_positivity_public]]-Table1[[#This Row],[7d_positivity_all]])/Table1[[#This Row],[7d_positivity_public]])</f>
        <v>0.33333333333333331</v>
      </c>
      <c r="W5545">
        <v>2</v>
      </c>
    </row>
    <row r="5546" spans="1:23" x14ac:dyDescent="0.25">
      <c r="A5546" s="10">
        <v>44523</v>
      </c>
      <c r="B5546">
        <v>2332</v>
      </c>
      <c r="C5546" t="s">
        <v>160</v>
      </c>
      <c r="D5546">
        <v>5</v>
      </c>
      <c r="E5546">
        <v>4</v>
      </c>
      <c r="F5546">
        <v>1</v>
      </c>
      <c r="G5546">
        <v>4</v>
      </c>
      <c r="H5546">
        <v>94</v>
      </c>
      <c r="J5546">
        <v>83</v>
      </c>
      <c r="K5546">
        <v>95</v>
      </c>
      <c r="L5546">
        <v>98</v>
      </c>
      <c r="M5546">
        <v>90</v>
      </c>
      <c r="N5546">
        <v>89</v>
      </c>
      <c r="O5546">
        <v>76</v>
      </c>
      <c r="P5546">
        <v>90</v>
      </c>
      <c r="Q5546">
        <v>92</v>
      </c>
      <c r="R5546">
        <v>87</v>
      </c>
      <c r="S5546">
        <v>25</v>
      </c>
      <c r="T5546" s="34">
        <f>_xlfn.XLOOKUP(B5546,Demog!$A$2:$A$219,Demog!$P$2:$P$219,,,2)</f>
        <v>51161</v>
      </c>
      <c r="U5546" s="34">
        <f t="shared" si="86"/>
        <v>18</v>
      </c>
      <c r="V5546" s="13">
        <f>IF(OR(Table1[[#This Row],[7d_positivity_public]]=0,ISBLANK(Table1[[#This Row],[7d_positivity_public]])),"",(Table1[[#This Row],[7d_positivity_public]]-Table1[[#This Row],[7d_positivity_all]])/Table1[[#This Row],[7d_positivity_public]])</f>
        <v>0.5</v>
      </c>
      <c r="W5546">
        <v>2</v>
      </c>
    </row>
    <row r="5547" spans="1:23" x14ac:dyDescent="0.25">
      <c r="A5547" s="10">
        <v>44523</v>
      </c>
      <c r="B5547">
        <v>2333</v>
      </c>
      <c r="C5547" t="s">
        <v>161</v>
      </c>
      <c r="D5547">
        <v>7</v>
      </c>
      <c r="E5547">
        <v>4</v>
      </c>
      <c r="F5547">
        <v>3</v>
      </c>
      <c r="G5547">
        <v>3</v>
      </c>
      <c r="H5547">
        <v>92</v>
      </c>
      <c r="J5547">
        <v>89</v>
      </c>
      <c r="K5547">
        <v>93</v>
      </c>
      <c r="L5547">
        <v>92</v>
      </c>
      <c r="M5547">
        <v>94</v>
      </c>
      <c r="N5547">
        <v>89</v>
      </c>
      <c r="O5547">
        <v>85</v>
      </c>
      <c r="P5547">
        <v>90</v>
      </c>
      <c r="Q5547">
        <v>88</v>
      </c>
      <c r="R5547">
        <v>92</v>
      </c>
      <c r="S5547">
        <v>36</v>
      </c>
      <c r="T5547" s="34">
        <f>_xlfn.XLOOKUP(B5547,Demog!$A$2:$A$219,Demog!$P$2:$P$219,,,2)</f>
        <v>69963</v>
      </c>
      <c r="U5547" s="34">
        <f t="shared" si="86"/>
        <v>34</v>
      </c>
      <c r="V5547" s="13">
        <f>IF(OR(Table1[[#This Row],[7d_positivity_public]]=0,ISBLANK(Table1[[#This Row],[7d_positivity_public]])),"",(Table1[[#This Row],[7d_positivity_public]]-Table1[[#This Row],[7d_positivity_all]])/Table1[[#This Row],[7d_positivity_public]])</f>
        <v>0.33333333333333331</v>
      </c>
      <c r="W5547">
        <v>2</v>
      </c>
    </row>
    <row r="5548" spans="1:23" x14ac:dyDescent="0.25">
      <c r="A5548" s="10">
        <v>44523</v>
      </c>
      <c r="B5548">
        <v>2334</v>
      </c>
      <c r="C5548" t="s">
        <v>162</v>
      </c>
      <c r="D5548">
        <v>3</v>
      </c>
      <c r="E5548">
        <v>3</v>
      </c>
      <c r="F5548">
        <v>0</v>
      </c>
      <c r="G5548">
        <v>3</v>
      </c>
      <c r="H5548">
        <v>97</v>
      </c>
      <c r="J5548">
        <v>93</v>
      </c>
      <c r="K5548">
        <v>97</v>
      </c>
      <c r="L5548">
        <v>97</v>
      </c>
      <c r="M5548">
        <v>96</v>
      </c>
      <c r="N5548">
        <v>93</v>
      </c>
      <c r="O5548">
        <v>88</v>
      </c>
      <c r="P5548">
        <v>94</v>
      </c>
      <c r="Q5548">
        <v>93</v>
      </c>
      <c r="R5548">
        <v>94</v>
      </c>
      <c r="S5548">
        <v>27</v>
      </c>
      <c r="T5548" s="34">
        <f>_xlfn.XLOOKUP(B5548,Demog!$A$2:$A$219,Demog!$P$2:$P$219,,,2)</f>
        <v>45391</v>
      </c>
      <c r="U5548" s="34">
        <f t="shared" si="86"/>
        <v>10</v>
      </c>
      <c r="V5548" s="13">
        <f>IF(OR(Table1[[#This Row],[7d_positivity_public]]=0,ISBLANK(Table1[[#This Row],[7d_positivity_public]])),"",(Table1[[#This Row],[7d_positivity_public]]-Table1[[#This Row],[7d_positivity_all]])/Table1[[#This Row],[7d_positivity_public]])</f>
        <v>0.66666666666666663</v>
      </c>
      <c r="W5548">
        <v>1</v>
      </c>
    </row>
    <row r="5549" spans="1:23" x14ac:dyDescent="0.25">
      <c r="A5549" s="10">
        <v>44523</v>
      </c>
      <c r="B5549">
        <v>2335</v>
      </c>
      <c r="C5549" t="s">
        <v>163</v>
      </c>
      <c r="D5549">
        <v>4</v>
      </c>
      <c r="E5549">
        <v>3</v>
      </c>
      <c r="F5549">
        <v>1</v>
      </c>
      <c r="G5549">
        <v>3</v>
      </c>
      <c r="H5549">
        <v>98</v>
      </c>
      <c r="J5549">
        <v>90</v>
      </c>
      <c r="K5549">
        <v>99</v>
      </c>
      <c r="L5549">
        <v>100</v>
      </c>
      <c r="M5549">
        <v>96</v>
      </c>
      <c r="N5549">
        <v>93</v>
      </c>
      <c r="O5549">
        <v>83</v>
      </c>
      <c r="P5549">
        <v>94</v>
      </c>
      <c r="Q5549">
        <v>95</v>
      </c>
      <c r="R5549">
        <v>94</v>
      </c>
      <c r="S5549">
        <v>23</v>
      </c>
      <c r="T5549" s="34">
        <f>_xlfn.XLOOKUP(B5549,Demog!$A$2:$A$219,Demog!$P$2:$P$219,,,2)</f>
        <v>62748</v>
      </c>
      <c r="U5549" s="34">
        <f t="shared" si="86"/>
        <v>18</v>
      </c>
      <c r="V5549" s="13">
        <f>IF(OR(Table1[[#This Row],[7d_positivity_public]]=0,ISBLANK(Table1[[#This Row],[7d_positivity_public]])),"",(Table1[[#This Row],[7d_positivity_public]]-Table1[[#This Row],[7d_positivity_all]])/Table1[[#This Row],[7d_positivity_public]])</f>
        <v>0.33333333333333331</v>
      </c>
      <c r="W5549">
        <v>2</v>
      </c>
    </row>
    <row r="5550" spans="1:23" x14ac:dyDescent="0.25">
      <c r="A5550" s="10">
        <v>44523</v>
      </c>
      <c r="B5550">
        <v>2336</v>
      </c>
      <c r="C5550" t="s">
        <v>164</v>
      </c>
      <c r="D5550">
        <v>4</v>
      </c>
      <c r="E5550">
        <v>3</v>
      </c>
      <c r="F5550">
        <v>1</v>
      </c>
      <c r="G5550">
        <v>3</v>
      </c>
      <c r="H5550">
        <v>95</v>
      </c>
      <c r="J5550">
        <v>90</v>
      </c>
      <c r="K5550">
        <v>95</v>
      </c>
      <c r="L5550">
        <v>96</v>
      </c>
      <c r="M5550">
        <v>94</v>
      </c>
      <c r="N5550">
        <v>91</v>
      </c>
      <c r="O5550">
        <v>86</v>
      </c>
      <c r="P5550">
        <v>92</v>
      </c>
      <c r="Q5550">
        <v>92</v>
      </c>
      <c r="R5550">
        <v>92</v>
      </c>
      <c r="S5550">
        <v>34</v>
      </c>
      <c r="T5550" s="34">
        <f>_xlfn.XLOOKUP(B5550,Demog!$A$2:$A$219,Demog!$P$2:$P$219,,,2)</f>
        <v>58701</v>
      </c>
      <c r="U5550" s="34">
        <f t="shared" si="86"/>
        <v>16</v>
      </c>
      <c r="V5550" s="13">
        <f>IF(OR(Table1[[#This Row],[7d_positivity_public]]=0,ISBLANK(Table1[[#This Row],[7d_positivity_public]])),"",(Table1[[#This Row],[7d_positivity_public]]-Table1[[#This Row],[7d_positivity_all]])/Table1[[#This Row],[7d_positivity_public]])</f>
        <v>0.33333333333333331</v>
      </c>
      <c r="W5550">
        <v>2</v>
      </c>
    </row>
    <row r="5551" spans="1:23" x14ac:dyDescent="0.25">
      <c r="A5551" s="10">
        <v>44523</v>
      </c>
      <c r="B5551">
        <v>2337</v>
      </c>
      <c r="C5551" t="s">
        <v>165</v>
      </c>
      <c r="D5551">
        <v>3</v>
      </c>
      <c r="E5551">
        <v>4</v>
      </c>
      <c r="F5551">
        <v>-1</v>
      </c>
      <c r="G5551">
        <v>2</v>
      </c>
      <c r="H5551">
        <v>90</v>
      </c>
      <c r="J5551">
        <v>87</v>
      </c>
      <c r="K5551">
        <v>90</v>
      </c>
      <c r="L5551">
        <v>91</v>
      </c>
      <c r="M5551">
        <v>90</v>
      </c>
      <c r="N5551">
        <v>87</v>
      </c>
      <c r="O5551">
        <v>80</v>
      </c>
      <c r="P5551">
        <v>87</v>
      </c>
      <c r="Q5551">
        <v>86</v>
      </c>
      <c r="R5551">
        <v>88</v>
      </c>
      <c r="S5551">
        <v>28</v>
      </c>
      <c r="T5551" s="34">
        <f>_xlfn.XLOOKUP(B5551,Demog!$A$2:$A$219,Demog!$P$2:$P$219,,,2)</f>
        <v>60538</v>
      </c>
      <c r="U5551" s="34">
        <f t="shared" si="86"/>
        <v>13</v>
      </c>
      <c r="V5551" s="13">
        <f>IF(OR(Table1[[#This Row],[7d_positivity_public]]=0,ISBLANK(Table1[[#This Row],[7d_positivity_public]])),"",(Table1[[#This Row],[7d_positivity_public]]-Table1[[#This Row],[7d_positivity_all]])/Table1[[#This Row],[7d_positivity_public]])</f>
        <v>0.5</v>
      </c>
      <c r="W5551">
        <v>1</v>
      </c>
    </row>
    <row r="5552" spans="1:23" x14ac:dyDescent="0.25">
      <c r="A5552" s="10">
        <v>44523</v>
      </c>
      <c r="B5552">
        <v>2338</v>
      </c>
      <c r="C5552" t="s">
        <v>166</v>
      </c>
      <c r="D5552">
        <v>3</v>
      </c>
      <c r="E5552">
        <v>2</v>
      </c>
      <c r="F5552">
        <v>1</v>
      </c>
      <c r="G5552">
        <v>3</v>
      </c>
      <c r="H5552">
        <v>99</v>
      </c>
      <c r="J5552">
        <v>89</v>
      </c>
      <c r="K5552">
        <v>100</v>
      </c>
      <c r="L5552">
        <v>100</v>
      </c>
      <c r="M5552">
        <v>96</v>
      </c>
      <c r="N5552">
        <v>94</v>
      </c>
      <c r="O5552">
        <v>80</v>
      </c>
      <c r="P5552">
        <v>95</v>
      </c>
      <c r="Q5552">
        <v>96</v>
      </c>
      <c r="R5552">
        <v>94</v>
      </c>
      <c r="S5552">
        <v>18</v>
      </c>
      <c r="T5552" s="34">
        <f>_xlfn.XLOOKUP(B5552,Demog!$A$2:$A$219,Demog!$P$2:$P$219,,,2)</f>
        <v>41463</v>
      </c>
      <c r="U5552" s="34">
        <f t="shared" si="86"/>
        <v>9</v>
      </c>
      <c r="V5552" s="13">
        <f>IF(OR(Table1[[#This Row],[7d_positivity_public]]=0,ISBLANK(Table1[[#This Row],[7d_positivity_public]])),"",(Table1[[#This Row],[7d_positivity_public]]-Table1[[#This Row],[7d_positivity_all]])/Table1[[#This Row],[7d_positivity_public]])</f>
        <v>0.33333333333333331</v>
      </c>
      <c r="W5552">
        <v>2</v>
      </c>
    </row>
    <row r="5553" spans="1:23" x14ac:dyDescent="0.25">
      <c r="A5553" s="10">
        <v>44523</v>
      </c>
      <c r="B5553">
        <v>2341</v>
      </c>
      <c r="C5553" t="s">
        <v>167</v>
      </c>
      <c r="D5553">
        <v>8</v>
      </c>
      <c r="E5553">
        <v>8</v>
      </c>
      <c r="F5553">
        <v>0</v>
      </c>
      <c r="G5553">
        <v>5</v>
      </c>
      <c r="H5553">
        <v>91</v>
      </c>
      <c r="J5553">
        <v>90</v>
      </c>
      <c r="K5553">
        <v>91</v>
      </c>
      <c r="L5553">
        <v>90</v>
      </c>
      <c r="M5553">
        <v>92</v>
      </c>
      <c r="N5553">
        <v>89</v>
      </c>
      <c r="O5553">
        <v>87</v>
      </c>
      <c r="P5553">
        <v>89</v>
      </c>
      <c r="Q5553">
        <v>87</v>
      </c>
      <c r="R5553">
        <v>91</v>
      </c>
      <c r="S5553">
        <v>39</v>
      </c>
      <c r="T5553" s="34">
        <f>_xlfn.XLOOKUP(B5553,Demog!$A$2:$A$219,Demog!$P$2:$P$219,,,2)</f>
        <v>74816</v>
      </c>
      <c r="U5553" s="34">
        <f t="shared" si="86"/>
        <v>42</v>
      </c>
      <c r="V5553" s="13">
        <f>IF(OR(Table1[[#This Row],[7d_positivity_public]]=0,ISBLANK(Table1[[#This Row],[7d_positivity_public]])),"",(Table1[[#This Row],[7d_positivity_public]]-Table1[[#This Row],[7d_positivity_all]])/Table1[[#This Row],[7d_positivity_public]])</f>
        <v>0.4</v>
      </c>
      <c r="W5553">
        <v>3</v>
      </c>
    </row>
    <row r="5554" spans="1:23" x14ac:dyDescent="0.25">
      <c r="A5554" s="10">
        <v>44523</v>
      </c>
      <c r="B5554">
        <v>2342</v>
      </c>
      <c r="C5554" t="s">
        <v>168</v>
      </c>
      <c r="D5554">
        <v>3</v>
      </c>
      <c r="E5554">
        <v>8</v>
      </c>
      <c r="F5554">
        <v>-5</v>
      </c>
      <c r="G5554">
        <v>2</v>
      </c>
      <c r="H5554">
        <v>89</v>
      </c>
      <c r="J5554">
        <v>84</v>
      </c>
      <c r="K5554">
        <v>89</v>
      </c>
      <c r="L5554">
        <v>85</v>
      </c>
      <c r="M5554">
        <v>91</v>
      </c>
      <c r="N5554">
        <v>86</v>
      </c>
      <c r="O5554">
        <v>79</v>
      </c>
      <c r="P5554">
        <v>86</v>
      </c>
      <c r="Q5554">
        <v>81</v>
      </c>
      <c r="R5554">
        <v>89</v>
      </c>
      <c r="S5554">
        <v>38</v>
      </c>
      <c r="T5554" s="34">
        <f>_xlfn.XLOOKUP(B5554,Demog!$A$2:$A$219,Demog!$P$2:$P$219,,,2)</f>
        <v>19952</v>
      </c>
      <c r="U5554" s="34">
        <f t="shared" si="86"/>
        <v>4</v>
      </c>
      <c r="V5554" s="13">
        <f>IF(OR(Table1[[#This Row],[7d_positivity_public]]=0,ISBLANK(Table1[[#This Row],[7d_positivity_public]])),"",(Table1[[#This Row],[7d_positivity_public]]-Table1[[#This Row],[7d_positivity_all]])/Table1[[#This Row],[7d_positivity_public]])</f>
        <v>0.5</v>
      </c>
      <c r="W5554">
        <v>1</v>
      </c>
    </row>
    <row r="5555" spans="1:23" x14ac:dyDescent="0.25">
      <c r="A5555" s="10">
        <v>44523</v>
      </c>
      <c r="B5555">
        <v>3111</v>
      </c>
      <c r="C5555" t="s">
        <v>169</v>
      </c>
      <c r="D5555">
        <v>2</v>
      </c>
      <c r="E5555">
        <v>1</v>
      </c>
      <c r="F5555">
        <v>1</v>
      </c>
      <c r="G5555">
        <v>2</v>
      </c>
      <c r="H5555">
        <v>97</v>
      </c>
      <c r="J5555">
        <v>94</v>
      </c>
      <c r="K5555">
        <v>97</v>
      </c>
      <c r="L5555">
        <v>100</v>
      </c>
      <c r="M5555">
        <v>87</v>
      </c>
      <c r="N5555">
        <v>93</v>
      </c>
      <c r="O5555">
        <v>90</v>
      </c>
      <c r="P5555">
        <v>93</v>
      </c>
      <c r="Q5555">
        <v>100</v>
      </c>
      <c r="R5555">
        <v>85</v>
      </c>
      <c r="S5555">
        <v>17</v>
      </c>
      <c r="T5555" s="34">
        <f>_xlfn.XLOOKUP(B5555,Demog!$A$2:$A$219,Demog!$P$2:$P$219,,,2)</f>
        <v>54587</v>
      </c>
      <c r="U5555" s="34">
        <f t="shared" si="86"/>
        <v>8</v>
      </c>
      <c r="V5555" s="13">
        <f>IF(OR(Table1[[#This Row],[7d_positivity_public]]=0,ISBLANK(Table1[[#This Row],[7d_positivity_public]])),"",(Table1[[#This Row],[7d_positivity_public]]-Table1[[#This Row],[7d_positivity_all]])/Table1[[#This Row],[7d_positivity_public]])</f>
        <v>0.5</v>
      </c>
      <c r="W5555">
        <v>1</v>
      </c>
    </row>
    <row r="5556" spans="1:23" x14ac:dyDescent="0.25">
      <c r="A5556" s="10">
        <v>44523</v>
      </c>
      <c r="B5556">
        <v>3112</v>
      </c>
      <c r="C5556" t="s">
        <v>170</v>
      </c>
      <c r="D5556">
        <v>4</v>
      </c>
      <c r="E5556">
        <v>1</v>
      </c>
      <c r="F5556">
        <v>3</v>
      </c>
      <c r="G5556">
        <v>7</v>
      </c>
      <c r="H5556">
        <v>88</v>
      </c>
      <c r="J5556">
        <v>92</v>
      </c>
      <c r="K5556">
        <v>88</v>
      </c>
      <c r="L5556">
        <v>89</v>
      </c>
      <c r="M5556">
        <v>87</v>
      </c>
      <c r="N5556">
        <v>86</v>
      </c>
      <c r="O5556">
        <v>89</v>
      </c>
      <c r="P5556">
        <v>86</v>
      </c>
      <c r="Q5556">
        <v>86</v>
      </c>
      <c r="R5556">
        <v>86</v>
      </c>
      <c r="S5556">
        <v>20</v>
      </c>
      <c r="T5556" s="34">
        <f>_xlfn.XLOOKUP(B5556,Demog!$A$2:$A$219,Demog!$P$2:$P$219,,,2)</f>
        <v>17729</v>
      </c>
      <c r="U5556" s="34">
        <f t="shared" si="86"/>
        <v>5</v>
      </c>
      <c r="V5556" s="13">
        <f>IF(OR(Table1[[#This Row],[7d_positivity_public]]=0,ISBLANK(Table1[[#This Row],[7d_positivity_public]])),"",(Table1[[#This Row],[7d_positivity_public]]-Table1[[#This Row],[7d_positivity_all]])/Table1[[#This Row],[7d_positivity_public]])</f>
        <v>0.5714285714285714</v>
      </c>
      <c r="W5556">
        <v>3</v>
      </c>
    </row>
    <row r="5557" spans="1:23" x14ac:dyDescent="0.25">
      <c r="A5557" s="10">
        <v>44523</v>
      </c>
      <c r="B5557">
        <v>3113</v>
      </c>
      <c r="C5557" t="s">
        <v>171</v>
      </c>
      <c r="D5557">
        <v>2</v>
      </c>
      <c r="E5557">
        <v>3</v>
      </c>
      <c r="F5557">
        <v>-1</v>
      </c>
      <c r="G5557">
        <v>3</v>
      </c>
      <c r="H5557">
        <v>88</v>
      </c>
      <c r="J5557">
        <v>89</v>
      </c>
      <c r="K5557">
        <v>88</v>
      </c>
      <c r="L5557">
        <v>90</v>
      </c>
      <c r="M5557">
        <v>87</v>
      </c>
      <c r="N5557">
        <v>86</v>
      </c>
      <c r="O5557">
        <v>86</v>
      </c>
      <c r="P5557">
        <v>86</v>
      </c>
      <c r="Q5557">
        <v>87</v>
      </c>
      <c r="R5557">
        <v>85</v>
      </c>
      <c r="S5557">
        <v>21</v>
      </c>
      <c r="T5557" s="34">
        <f>_xlfn.XLOOKUP(B5557,Demog!$A$2:$A$219,Demog!$P$2:$P$219,,,2)</f>
        <v>23478</v>
      </c>
      <c r="U5557" s="34">
        <f t="shared" si="86"/>
        <v>3</v>
      </c>
      <c r="V5557" s="13">
        <f>IF(OR(Table1[[#This Row],[7d_positivity_public]]=0,ISBLANK(Table1[[#This Row],[7d_positivity_public]])),"",(Table1[[#This Row],[7d_positivity_public]]-Table1[[#This Row],[7d_positivity_all]])/Table1[[#This Row],[7d_positivity_public]])</f>
        <v>0.66666666666666663</v>
      </c>
      <c r="W5557">
        <v>1</v>
      </c>
    </row>
    <row r="5558" spans="1:23" x14ac:dyDescent="0.25">
      <c r="A5558" s="10">
        <v>44523</v>
      </c>
      <c r="B5558">
        <v>3114</v>
      </c>
      <c r="C5558" t="s">
        <v>172</v>
      </c>
      <c r="D5558">
        <v>2</v>
      </c>
      <c r="E5558">
        <v>2</v>
      </c>
      <c r="F5558">
        <v>0</v>
      </c>
      <c r="G5558">
        <v>2</v>
      </c>
      <c r="H5558">
        <v>89</v>
      </c>
      <c r="J5558">
        <v>91</v>
      </c>
      <c r="K5558">
        <v>89</v>
      </c>
      <c r="L5558">
        <v>90</v>
      </c>
      <c r="M5558">
        <v>88</v>
      </c>
      <c r="N5558">
        <v>87</v>
      </c>
      <c r="O5558">
        <v>88</v>
      </c>
      <c r="P5558">
        <v>87</v>
      </c>
      <c r="Q5558">
        <v>88</v>
      </c>
      <c r="R5558">
        <v>87</v>
      </c>
      <c r="S5558">
        <v>24</v>
      </c>
      <c r="T5558" s="34">
        <f>_xlfn.XLOOKUP(B5558,Demog!$A$2:$A$219,Demog!$P$2:$P$219,,,2)</f>
        <v>32171</v>
      </c>
      <c r="U5558" s="34">
        <f t="shared" si="86"/>
        <v>5</v>
      </c>
      <c r="V5558" s="13">
        <f>IF(OR(Table1[[#This Row],[7d_positivity_public]]=0,ISBLANK(Table1[[#This Row],[7d_positivity_public]])),"",(Table1[[#This Row],[7d_positivity_public]]-Table1[[#This Row],[7d_positivity_all]])/Table1[[#This Row],[7d_positivity_public]])</f>
        <v>0.5</v>
      </c>
      <c r="W5558">
        <v>1</v>
      </c>
    </row>
    <row r="5559" spans="1:23" x14ac:dyDescent="0.25">
      <c r="A5559" s="10">
        <v>44523</v>
      </c>
      <c r="B5559">
        <v>3115</v>
      </c>
      <c r="C5559" t="s">
        <v>173</v>
      </c>
      <c r="D5559">
        <v>3</v>
      </c>
      <c r="E5559">
        <v>1</v>
      </c>
      <c r="F5559">
        <v>2</v>
      </c>
      <c r="G5559">
        <v>2</v>
      </c>
      <c r="H5559">
        <v>93</v>
      </c>
      <c r="J5559">
        <v>94</v>
      </c>
      <c r="K5559">
        <v>92</v>
      </c>
      <c r="L5559">
        <v>92</v>
      </c>
      <c r="M5559">
        <v>93</v>
      </c>
      <c r="N5559">
        <v>91</v>
      </c>
      <c r="O5559">
        <v>91</v>
      </c>
      <c r="P5559">
        <v>91</v>
      </c>
      <c r="Q5559">
        <v>90</v>
      </c>
      <c r="R5559">
        <v>92</v>
      </c>
      <c r="S5559">
        <v>26</v>
      </c>
      <c r="T5559" s="34">
        <f>_xlfn.XLOOKUP(B5559,Demog!$A$2:$A$219,Demog!$P$2:$P$219,,,2)</f>
        <v>24774</v>
      </c>
      <c r="U5559" s="34">
        <f t="shared" si="86"/>
        <v>5</v>
      </c>
      <c r="V5559" s="13">
        <f>IF(OR(Table1[[#This Row],[7d_positivity_public]]=0,ISBLANK(Table1[[#This Row],[7d_positivity_public]])),"",(Table1[[#This Row],[7d_positivity_public]]-Table1[[#This Row],[7d_positivity_all]])/Table1[[#This Row],[7d_positivity_public]])</f>
        <v>0.5</v>
      </c>
      <c r="W5559">
        <v>1</v>
      </c>
    </row>
    <row r="5560" spans="1:23" x14ac:dyDescent="0.25">
      <c r="A5560" s="10">
        <v>44523</v>
      </c>
      <c r="B5560">
        <v>3116</v>
      </c>
      <c r="C5560" t="s">
        <v>174</v>
      </c>
      <c r="D5560">
        <v>1</v>
      </c>
      <c r="E5560">
        <v>4</v>
      </c>
      <c r="F5560">
        <v>-3</v>
      </c>
      <c r="G5560">
        <v>1</v>
      </c>
      <c r="H5560">
        <v>95</v>
      </c>
      <c r="J5560">
        <v>93</v>
      </c>
      <c r="K5560">
        <v>95</v>
      </c>
      <c r="L5560">
        <v>98</v>
      </c>
      <c r="M5560">
        <v>91</v>
      </c>
      <c r="N5560">
        <v>92</v>
      </c>
      <c r="O5560">
        <v>89</v>
      </c>
      <c r="P5560">
        <v>92</v>
      </c>
      <c r="Q5560">
        <v>95</v>
      </c>
      <c r="R5560">
        <v>89</v>
      </c>
      <c r="S5560">
        <v>16</v>
      </c>
      <c r="T5560" s="34">
        <f>_xlfn.XLOOKUP(B5560,Demog!$A$2:$A$219,Demog!$P$2:$P$219,,,2)</f>
        <v>24621</v>
      </c>
      <c r="U5560" s="34">
        <f t="shared" si="86"/>
        <v>2</v>
      </c>
      <c r="V5560" s="13">
        <f>IF(OR(Table1[[#This Row],[7d_positivity_public]]=0,ISBLANK(Table1[[#This Row],[7d_positivity_public]])),"",(Table1[[#This Row],[7d_positivity_public]]-Table1[[#This Row],[7d_positivity_all]])/Table1[[#This Row],[7d_positivity_public]])</f>
        <v>1</v>
      </c>
      <c r="W5560">
        <v>0</v>
      </c>
    </row>
    <row r="5561" spans="1:23" x14ac:dyDescent="0.25">
      <c r="A5561" s="10">
        <v>44523</v>
      </c>
      <c r="B5561">
        <v>3117</v>
      </c>
      <c r="C5561" t="s">
        <v>175</v>
      </c>
      <c r="D5561">
        <v>2</v>
      </c>
      <c r="E5561">
        <v>6</v>
      </c>
      <c r="F5561">
        <v>-4</v>
      </c>
      <c r="G5561">
        <v>2</v>
      </c>
      <c r="H5561">
        <v>93</v>
      </c>
      <c r="J5561">
        <v>89</v>
      </c>
      <c r="K5561">
        <v>93</v>
      </c>
      <c r="L5561">
        <v>94</v>
      </c>
      <c r="M5561">
        <v>92</v>
      </c>
      <c r="N5561">
        <v>90</v>
      </c>
      <c r="O5561">
        <v>86</v>
      </c>
      <c r="P5561">
        <v>91</v>
      </c>
      <c r="Q5561">
        <v>92</v>
      </c>
      <c r="R5561">
        <v>90</v>
      </c>
      <c r="S5561">
        <v>22</v>
      </c>
      <c r="T5561" s="34">
        <f>_xlfn.XLOOKUP(B5561,Demog!$A$2:$A$219,Demog!$P$2:$P$219,,,2)</f>
        <v>20949</v>
      </c>
      <c r="U5561" s="34">
        <f t="shared" si="86"/>
        <v>3</v>
      </c>
      <c r="V5561" s="13">
        <f>IF(OR(Table1[[#This Row],[7d_positivity_public]]=0,ISBLANK(Table1[[#This Row],[7d_positivity_public]])),"",(Table1[[#This Row],[7d_positivity_public]]-Table1[[#This Row],[7d_positivity_all]])/Table1[[#This Row],[7d_positivity_public]])</f>
        <v>0.5</v>
      </c>
      <c r="W5561">
        <v>1</v>
      </c>
    </row>
    <row r="5562" spans="1:23" x14ac:dyDescent="0.25">
      <c r="A5562" s="10">
        <v>44523</v>
      </c>
      <c r="B5562">
        <v>3211</v>
      </c>
      <c r="C5562" t="s">
        <v>176</v>
      </c>
      <c r="D5562">
        <v>3</v>
      </c>
      <c r="E5562">
        <v>2</v>
      </c>
      <c r="F5562">
        <v>1</v>
      </c>
      <c r="G5562">
        <v>3</v>
      </c>
      <c r="H5562">
        <v>100</v>
      </c>
      <c r="J5562">
        <v>91</v>
      </c>
      <c r="K5562">
        <v>100</v>
      </c>
      <c r="L5562">
        <v>100</v>
      </c>
      <c r="M5562">
        <v>89</v>
      </c>
      <c r="N5562">
        <v>95</v>
      </c>
      <c r="O5562">
        <v>81</v>
      </c>
      <c r="P5562">
        <v>95</v>
      </c>
      <c r="Q5562">
        <v>100</v>
      </c>
      <c r="R5562">
        <v>86</v>
      </c>
      <c r="S5562">
        <v>34</v>
      </c>
      <c r="T5562" s="34">
        <f>_xlfn.XLOOKUP(B5562,Demog!$A$2:$A$219,Demog!$P$2:$P$219,,,2)</f>
        <v>41934</v>
      </c>
      <c r="U5562" s="34">
        <f t="shared" si="86"/>
        <v>9</v>
      </c>
      <c r="V5562" s="13">
        <f>IF(OR(Table1[[#This Row],[7d_positivity_public]]=0,ISBLANK(Table1[[#This Row],[7d_positivity_public]])),"",(Table1[[#This Row],[7d_positivity_public]]-Table1[[#This Row],[7d_positivity_all]])/Table1[[#This Row],[7d_positivity_public]])</f>
        <v>0.66666666666666663</v>
      </c>
      <c r="W5562">
        <v>1</v>
      </c>
    </row>
    <row r="5563" spans="1:23" x14ac:dyDescent="0.25">
      <c r="A5563" s="10">
        <v>44523</v>
      </c>
      <c r="B5563">
        <v>3212</v>
      </c>
      <c r="C5563" t="s">
        <v>177</v>
      </c>
      <c r="D5563">
        <v>5</v>
      </c>
      <c r="E5563">
        <v>7</v>
      </c>
      <c r="F5563">
        <v>-2</v>
      </c>
      <c r="G5563">
        <v>3</v>
      </c>
      <c r="H5563">
        <v>97</v>
      </c>
      <c r="J5563">
        <v>88</v>
      </c>
      <c r="K5563">
        <v>97</v>
      </c>
      <c r="L5563">
        <v>100</v>
      </c>
      <c r="M5563">
        <v>89</v>
      </c>
      <c r="N5563">
        <v>94</v>
      </c>
      <c r="O5563">
        <v>83</v>
      </c>
      <c r="P5563">
        <v>94</v>
      </c>
      <c r="Q5563">
        <v>99</v>
      </c>
      <c r="R5563">
        <v>87</v>
      </c>
      <c r="S5563">
        <v>28</v>
      </c>
      <c r="T5563" s="34">
        <f>_xlfn.XLOOKUP(B5563,Demog!$A$2:$A$219,Demog!$P$2:$P$219,,,2)</f>
        <v>47203</v>
      </c>
      <c r="U5563" s="34">
        <f t="shared" si="86"/>
        <v>17</v>
      </c>
      <c r="V5563" s="13">
        <f>IF(OR(Table1[[#This Row],[7d_positivity_public]]=0,ISBLANK(Table1[[#This Row],[7d_positivity_public]])),"",(Table1[[#This Row],[7d_positivity_public]]-Table1[[#This Row],[7d_positivity_all]])/Table1[[#This Row],[7d_positivity_public]])</f>
        <v>0.66666666666666663</v>
      </c>
      <c r="W5563">
        <v>1</v>
      </c>
    </row>
    <row r="5564" spans="1:23" x14ac:dyDescent="0.25">
      <c r="A5564" s="10">
        <v>44523</v>
      </c>
      <c r="B5564">
        <v>3213</v>
      </c>
      <c r="C5564" t="s">
        <v>178</v>
      </c>
      <c r="D5564">
        <v>2</v>
      </c>
      <c r="E5564">
        <v>1</v>
      </c>
      <c r="F5564">
        <v>1</v>
      </c>
      <c r="G5564">
        <v>2</v>
      </c>
      <c r="H5564">
        <v>96</v>
      </c>
      <c r="J5564">
        <v>95</v>
      </c>
      <c r="K5564">
        <v>96</v>
      </c>
      <c r="L5564">
        <v>98</v>
      </c>
      <c r="M5564">
        <v>93</v>
      </c>
      <c r="N5564">
        <v>94</v>
      </c>
      <c r="O5564">
        <v>91</v>
      </c>
      <c r="P5564">
        <v>94</v>
      </c>
      <c r="Q5564">
        <v>96</v>
      </c>
      <c r="R5564">
        <v>91</v>
      </c>
      <c r="S5564">
        <v>34</v>
      </c>
      <c r="T5564" s="34">
        <f>_xlfn.XLOOKUP(B5564,Demog!$A$2:$A$219,Demog!$P$2:$P$219,,,2)</f>
        <v>32904</v>
      </c>
      <c r="U5564" s="34">
        <f t="shared" si="86"/>
        <v>5</v>
      </c>
      <c r="V5564" s="13">
        <f>IF(OR(Table1[[#This Row],[7d_positivity_public]]=0,ISBLANK(Table1[[#This Row],[7d_positivity_public]])),"",(Table1[[#This Row],[7d_positivity_public]]-Table1[[#This Row],[7d_positivity_all]])/Table1[[#This Row],[7d_positivity_public]])</f>
        <v>0.5</v>
      </c>
      <c r="W5564">
        <v>1</v>
      </c>
    </row>
    <row r="5565" spans="1:23" x14ac:dyDescent="0.25">
      <c r="A5565" s="10">
        <v>44523</v>
      </c>
      <c r="B5565">
        <v>3221</v>
      </c>
      <c r="C5565" t="s">
        <v>179</v>
      </c>
      <c r="D5565">
        <v>8</v>
      </c>
      <c r="E5565">
        <v>4</v>
      </c>
      <c r="F5565">
        <v>4</v>
      </c>
      <c r="G5565">
        <v>6</v>
      </c>
      <c r="H5565">
        <v>85</v>
      </c>
      <c r="J5565">
        <v>81</v>
      </c>
      <c r="K5565">
        <v>85</v>
      </c>
      <c r="L5565">
        <v>88</v>
      </c>
      <c r="M5565">
        <v>82</v>
      </c>
      <c r="N5565">
        <v>78</v>
      </c>
      <c r="O5565">
        <v>72</v>
      </c>
      <c r="P5565">
        <v>78</v>
      </c>
      <c r="Q5565">
        <v>80</v>
      </c>
      <c r="R5565">
        <v>76</v>
      </c>
      <c r="S5565">
        <v>26</v>
      </c>
      <c r="T5565" s="34">
        <f>_xlfn.XLOOKUP(B5565,Demog!$A$2:$A$219,Demog!$P$2:$P$219,,,2)</f>
        <v>19960</v>
      </c>
      <c r="U5565" s="34">
        <f t="shared" si="86"/>
        <v>11</v>
      </c>
      <c r="V5565" s="13">
        <f>IF(OR(Table1[[#This Row],[7d_positivity_public]]=0,ISBLANK(Table1[[#This Row],[7d_positivity_public]])),"",(Table1[[#This Row],[7d_positivity_public]]-Table1[[#This Row],[7d_positivity_all]])/Table1[[#This Row],[7d_positivity_public]])</f>
        <v>0.33333333333333331</v>
      </c>
      <c r="W5565">
        <v>4</v>
      </c>
    </row>
    <row r="5566" spans="1:23" x14ac:dyDescent="0.25">
      <c r="A5566" s="10">
        <v>44523</v>
      </c>
      <c r="B5566">
        <v>3222</v>
      </c>
      <c r="C5566" t="s">
        <v>180</v>
      </c>
      <c r="D5566">
        <v>5</v>
      </c>
      <c r="E5566">
        <v>6</v>
      </c>
      <c r="F5566">
        <v>-1</v>
      </c>
      <c r="G5566">
        <v>5</v>
      </c>
      <c r="H5566">
        <v>99</v>
      </c>
      <c r="J5566">
        <v>87</v>
      </c>
      <c r="K5566">
        <v>99</v>
      </c>
      <c r="L5566">
        <v>100</v>
      </c>
      <c r="M5566">
        <v>89</v>
      </c>
      <c r="N5566">
        <v>95</v>
      </c>
      <c r="O5566">
        <v>79</v>
      </c>
      <c r="P5566">
        <v>95</v>
      </c>
      <c r="Q5566">
        <v>99</v>
      </c>
      <c r="R5566">
        <v>86</v>
      </c>
      <c r="S5566">
        <v>28</v>
      </c>
      <c r="T5566" s="34">
        <f>_xlfn.XLOOKUP(B5566,Demog!$A$2:$A$219,Demog!$P$2:$P$219,,,2)</f>
        <v>12392</v>
      </c>
      <c r="U5566" s="34">
        <f t="shared" si="86"/>
        <v>4</v>
      </c>
      <c r="V5566" s="13">
        <f>IF(OR(Table1[[#This Row],[7d_positivity_public]]=0,ISBLANK(Table1[[#This Row],[7d_positivity_public]])),"",(Table1[[#This Row],[7d_positivity_public]]-Table1[[#This Row],[7d_positivity_all]])/Table1[[#This Row],[7d_positivity_public]])</f>
        <v>0.8</v>
      </c>
      <c r="W5566">
        <v>1</v>
      </c>
    </row>
    <row r="5567" spans="1:23" x14ac:dyDescent="0.25">
      <c r="A5567" s="10">
        <v>44523</v>
      </c>
      <c r="B5567">
        <v>3223</v>
      </c>
      <c r="C5567" t="s">
        <v>181</v>
      </c>
      <c r="D5567">
        <v>4</v>
      </c>
      <c r="E5567">
        <v>4</v>
      </c>
      <c r="F5567">
        <v>0</v>
      </c>
      <c r="G5567">
        <v>3</v>
      </c>
      <c r="H5567">
        <v>92</v>
      </c>
      <c r="J5567">
        <v>88</v>
      </c>
      <c r="K5567">
        <v>93</v>
      </c>
      <c r="L5567">
        <v>95</v>
      </c>
      <c r="M5567">
        <v>88</v>
      </c>
      <c r="N5567">
        <v>89</v>
      </c>
      <c r="O5567">
        <v>82</v>
      </c>
      <c r="P5567">
        <v>90</v>
      </c>
      <c r="Q5567">
        <v>92</v>
      </c>
      <c r="R5567">
        <v>86</v>
      </c>
      <c r="S5567">
        <v>20</v>
      </c>
      <c r="T5567" s="34">
        <f>_xlfn.XLOOKUP(B5567,Demog!$A$2:$A$219,Demog!$P$2:$P$219,,,2)</f>
        <v>29180</v>
      </c>
      <c r="U5567" s="34">
        <f t="shared" si="86"/>
        <v>8</v>
      </c>
      <c r="V5567" s="13">
        <f>IF(OR(Table1[[#This Row],[7d_positivity_public]]=0,ISBLANK(Table1[[#This Row],[7d_positivity_public]])),"",(Table1[[#This Row],[7d_positivity_public]]-Table1[[#This Row],[7d_positivity_all]])/Table1[[#This Row],[7d_positivity_public]])</f>
        <v>0.33333333333333331</v>
      </c>
      <c r="W5567">
        <v>2</v>
      </c>
    </row>
    <row r="5568" spans="1:23" x14ac:dyDescent="0.25">
      <c r="A5568" s="10">
        <v>44523</v>
      </c>
      <c r="B5568">
        <v>3231</v>
      </c>
      <c r="C5568" t="s">
        <v>182</v>
      </c>
      <c r="D5568">
        <v>3</v>
      </c>
      <c r="E5568">
        <v>4</v>
      </c>
      <c r="F5568">
        <v>-1</v>
      </c>
      <c r="G5568">
        <v>2</v>
      </c>
      <c r="H5568">
        <v>97</v>
      </c>
      <c r="J5568">
        <v>93</v>
      </c>
      <c r="K5568">
        <v>97</v>
      </c>
      <c r="L5568">
        <v>100</v>
      </c>
      <c r="M5568">
        <v>92</v>
      </c>
      <c r="N5568">
        <v>95</v>
      </c>
      <c r="O5568">
        <v>89</v>
      </c>
      <c r="P5568">
        <v>95</v>
      </c>
      <c r="Q5568">
        <v>98</v>
      </c>
      <c r="R5568">
        <v>90</v>
      </c>
      <c r="S5568">
        <v>18</v>
      </c>
      <c r="T5568" s="34">
        <f>_xlfn.XLOOKUP(B5568,Demog!$A$2:$A$219,Demog!$P$2:$P$219,,,2)</f>
        <v>18027</v>
      </c>
      <c r="U5568" s="34">
        <f t="shared" si="86"/>
        <v>4</v>
      </c>
      <c r="V5568" s="13">
        <f>IF(OR(Table1[[#This Row],[7d_positivity_public]]=0,ISBLANK(Table1[[#This Row],[7d_positivity_public]])),"",(Table1[[#This Row],[7d_positivity_public]]-Table1[[#This Row],[7d_positivity_all]])/Table1[[#This Row],[7d_positivity_public]])</f>
        <v>0.5</v>
      </c>
      <c r="W5568">
        <v>1</v>
      </c>
    </row>
    <row r="5569" spans="1:23" x14ac:dyDescent="0.25">
      <c r="A5569" s="10">
        <v>44523</v>
      </c>
      <c r="B5569">
        <v>3232</v>
      </c>
      <c r="C5569" t="s">
        <v>183</v>
      </c>
      <c r="D5569">
        <v>4</v>
      </c>
      <c r="E5569">
        <v>6</v>
      </c>
      <c r="F5569">
        <v>-2</v>
      </c>
      <c r="G5569">
        <v>3</v>
      </c>
      <c r="H5569">
        <v>96</v>
      </c>
      <c r="J5569">
        <v>93</v>
      </c>
      <c r="K5569">
        <v>96</v>
      </c>
      <c r="L5569">
        <v>98</v>
      </c>
      <c r="M5569">
        <v>93</v>
      </c>
      <c r="N5569">
        <v>93</v>
      </c>
      <c r="O5569">
        <v>91</v>
      </c>
      <c r="P5569">
        <v>94</v>
      </c>
      <c r="Q5569">
        <v>96</v>
      </c>
      <c r="R5569">
        <v>91</v>
      </c>
      <c r="S5569">
        <v>21</v>
      </c>
      <c r="T5569" s="34">
        <f>_xlfn.XLOOKUP(B5569,Demog!$A$2:$A$219,Demog!$P$2:$P$219,,,2)</f>
        <v>34575</v>
      </c>
      <c r="U5569" s="34">
        <f t="shared" si="86"/>
        <v>10</v>
      </c>
      <c r="V5569" s="13">
        <f>IF(OR(Table1[[#This Row],[7d_positivity_public]]=0,ISBLANK(Table1[[#This Row],[7d_positivity_public]])),"",(Table1[[#This Row],[7d_positivity_public]]-Table1[[#This Row],[7d_positivity_all]])/Table1[[#This Row],[7d_positivity_public]])</f>
        <v>0.33333333333333331</v>
      </c>
      <c r="W5569">
        <v>2</v>
      </c>
    </row>
    <row r="5570" spans="1:23" x14ac:dyDescent="0.25">
      <c r="A5570" s="10">
        <v>44523</v>
      </c>
      <c r="B5570">
        <v>3233</v>
      </c>
      <c r="C5570" t="s">
        <v>184</v>
      </c>
      <c r="D5570">
        <v>2</v>
      </c>
      <c r="E5570">
        <v>4</v>
      </c>
      <c r="F5570">
        <v>-2</v>
      </c>
      <c r="G5570">
        <v>2</v>
      </c>
      <c r="H5570">
        <v>99</v>
      </c>
      <c r="J5570">
        <v>96</v>
      </c>
      <c r="K5570">
        <v>99</v>
      </c>
      <c r="L5570">
        <v>100</v>
      </c>
      <c r="M5570">
        <v>93</v>
      </c>
      <c r="N5570">
        <v>97</v>
      </c>
      <c r="O5570">
        <v>92</v>
      </c>
      <c r="P5570">
        <v>97</v>
      </c>
      <c r="Q5570">
        <v>100</v>
      </c>
      <c r="R5570">
        <v>91</v>
      </c>
      <c r="S5570">
        <v>17</v>
      </c>
      <c r="T5570" s="34">
        <f>_xlfn.XLOOKUP(B5570,Demog!$A$2:$A$219,Demog!$P$2:$P$219,,,2)</f>
        <v>51292</v>
      </c>
      <c r="U5570" s="34">
        <f t="shared" ref="U5570:U5633" si="87">ROUND(T5570*D5570/100000*7,0)</f>
        <v>7</v>
      </c>
      <c r="V5570" s="13">
        <f>IF(OR(Table1[[#This Row],[7d_positivity_public]]=0,ISBLANK(Table1[[#This Row],[7d_positivity_public]])),"",(Table1[[#This Row],[7d_positivity_public]]-Table1[[#This Row],[7d_positivity_all]])/Table1[[#This Row],[7d_positivity_public]])</f>
        <v>0.5</v>
      </c>
      <c r="W5570">
        <v>1</v>
      </c>
    </row>
    <row r="5571" spans="1:23" x14ac:dyDescent="0.25">
      <c r="A5571" s="10">
        <v>44523</v>
      </c>
      <c r="B5571">
        <v>3241</v>
      </c>
      <c r="C5571" t="s">
        <v>185</v>
      </c>
      <c r="D5571">
        <v>2</v>
      </c>
      <c r="E5571">
        <v>2</v>
      </c>
      <c r="F5571">
        <v>0</v>
      </c>
      <c r="G5571">
        <v>2</v>
      </c>
      <c r="H5571">
        <v>91</v>
      </c>
      <c r="J5571">
        <v>92</v>
      </c>
      <c r="K5571">
        <v>91</v>
      </c>
      <c r="L5571">
        <v>94</v>
      </c>
      <c r="M5571">
        <v>89</v>
      </c>
      <c r="N5571">
        <v>89</v>
      </c>
      <c r="O5571">
        <v>90</v>
      </c>
      <c r="P5571">
        <v>89</v>
      </c>
      <c r="Q5571">
        <v>91</v>
      </c>
      <c r="R5571">
        <v>87</v>
      </c>
      <c r="S5571">
        <v>30</v>
      </c>
      <c r="T5571" s="34">
        <f>_xlfn.XLOOKUP(B5571,Demog!$A$2:$A$219,Demog!$P$2:$P$219,,,2)</f>
        <v>37993</v>
      </c>
      <c r="U5571" s="34">
        <f t="shared" si="87"/>
        <v>5</v>
      </c>
      <c r="V5571" s="13">
        <f>IF(OR(Table1[[#This Row],[7d_positivity_public]]=0,ISBLANK(Table1[[#This Row],[7d_positivity_public]])),"",(Table1[[#This Row],[7d_positivity_public]]-Table1[[#This Row],[7d_positivity_all]])/Table1[[#This Row],[7d_positivity_public]])</f>
        <v>1</v>
      </c>
      <c r="W5571">
        <v>0</v>
      </c>
    </row>
    <row r="5572" spans="1:23" x14ac:dyDescent="0.25">
      <c r="A5572" s="10">
        <v>44523</v>
      </c>
      <c r="B5572">
        <v>3242</v>
      </c>
      <c r="C5572" t="s">
        <v>186</v>
      </c>
      <c r="D5572">
        <v>2</v>
      </c>
      <c r="E5572">
        <v>1</v>
      </c>
      <c r="F5572">
        <v>1</v>
      </c>
      <c r="G5572">
        <v>1</v>
      </c>
      <c r="H5572">
        <v>95</v>
      </c>
      <c r="J5572">
        <v>95</v>
      </c>
      <c r="K5572">
        <v>95</v>
      </c>
      <c r="L5572">
        <v>98</v>
      </c>
      <c r="M5572">
        <v>92</v>
      </c>
      <c r="N5572">
        <v>93</v>
      </c>
      <c r="O5572">
        <v>92</v>
      </c>
      <c r="P5572">
        <v>93</v>
      </c>
      <c r="Q5572">
        <v>95</v>
      </c>
      <c r="R5572">
        <v>91</v>
      </c>
      <c r="S5572">
        <v>30</v>
      </c>
      <c r="T5572" s="34">
        <f>_xlfn.XLOOKUP(B5572,Demog!$A$2:$A$219,Demog!$P$2:$P$219,,,2)</f>
        <v>34483</v>
      </c>
      <c r="U5572" s="34">
        <f t="shared" si="87"/>
        <v>5</v>
      </c>
      <c r="V5572" s="13">
        <f>IF(OR(Table1[[#This Row],[7d_positivity_public]]=0,ISBLANK(Table1[[#This Row],[7d_positivity_public]])),"",(Table1[[#This Row],[7d_positivity_public]]-Table1[[#This Row],[7d_positivity_all]])/Table1[[#This Row],[7d_positivity_public]])</f>
        <v>1</v>
      </c>
      <c r="W5572">
        <v>0</v>
      </c>
    </row>
    <row r="5573" spans="1:23" x14ac:dyDescent="0.25">
      <c r="A5573" s="10">
        <v>44523</v>
      </c>
      <c r="B5573">
        <v>3243</v>
      </c>
      <c r="C5573" t="s">
        <v>187</v>
      </c>
      <c r="D5573">
        <v>2</v>
      </c>
      <c r="E5573">
        <v>1</v>
      </c>
      <c r="F5573">
        <v>1</v>
      </c>
      <c r="G5573">
        <v>1</v>
      </c>
      <c r="H5573">
        <v>97</v>
      </c>
      <c r="J5573">
        <v>97</v>
      </c>
      <c r="K5573">
        <v>97</v>
      </c>
      <c r="L5573">
        <v>100</v>
      </c>
      <c r="M5573">
        <v>89</v>
      </c>
      <c r="N5573">
        <v>96</v>
      </c>
      <c r="O5573">
        <v>92</v>
      </c>
      <c r="P5573">
        <v>96</v>
      </c>
      <c r="Q5573">
        <v>99</v>
      </c>
      <c r="R5573">
        <v>86</v>
      </c>
      <c r="S5573">
        <v>38</v>
      </c>
      <c r="T5573" s="34">
        <f>_xlfn.XLOOKUP(B5573,Demog!$A$2:$A$219,Demog!$P$2:$P$219,,,2)</f>
        <v>15890</v>
      </c>
      <c r="U5573" s="34">
        <f t="shared" si="87"/>
        <v>2</v>
      </c>
      <c r="V5573" s="13">
        <f>IF(OR(Table1[[#This Row],[7d_positivity_public]]=0,ISBLANK(Table1[[#This Row],[7d_positivity_public]])),"",(Table1[[#This Row],[7d_positivity_public]]-Table1[[#This Row],[7d_positivity_all]])/Table1[[#This Row],[7d_positivity_public]])</f>
        <v>0</v>
      </c>
      <c r="W5573">
        <v>1</v>
      </c>
    </row>
    <row r="5574" spans="1:23" x14ac:dyDescent="0.25">
      <c r="A5574" s="10">
        <v>44523</v>
      </c>
      <c r="B5574">
        <v>3244</v>
      </c>
      <c r="C5574" t="s">
        <v>188</v>
      </c>
      <c r="D5574">
        <v>3</v>
      </c>
      <c r="E5574">
        <v>5</v>
      </c>
      <c r="F5574">
        <v>-2</v>
      </c>
      <c r="G5574">
        <v>2</v>
      </c>
      <c r="H5574">
        <v>97</v>
      </c>
      <c r="J5574">
        <v>95</v>
      </c>
      <c r="K5574">
        <v>97</v>
      </c>
      <c r="L5574">
        <v>100</v>
      </c>
      <c r="M5574">
        <v>92</v>
      </c>
      <c r="N5574">
        <v>95</v>
      </c>
      <c r="O5574">
        <v>92</v>
      </c>
      <c r="P5574">
        <v>95</v>
      </c>
      <c r="Q5574">
        <v>98</v>
      </c>
      <c r="R5574">
        <v>91</v>
      </c>
      <c r="S5574">
        <v>28</v>
      </c>
      <c r="T5574" s="34">
        <f>_xlfn.XLOOKUP(B5574,Demog!$A$2:$A$219,Demog!$P$2:$P$219,,,2)</f>
        <v>42812</v>
      </c>
      <c r="U5574" s="34">
        <f t="shared" si="87"/>
        <v>9</v>
      </c>
      <c r="V5574" s="13">
        <f>IF(OR(Table1[[#This Row],[7d_positivity_public]]=0,ISBLANK(Table1[[#This Row],[7d_positivity_public]])),"",(Table1[[#This Row],[7d_positivity_public]]-Table1[[#This Row],[7d_positivity_all]])/Table1[[#This Row],[7d_positivity_public]])</f>
        <v>0.5</v>
      </c>
      <c r="W5574">
        <v>1</v>
      </c>
    </row>
    <row r="5575" spans="1:23" x14ac:dyDescent="0.25">
      <c r="A5575" s="10">
        <v>44523</v>
      </c>
      <c r="B5575">
        <v>3251</v>
      </c>
      <c r="C5575" t="s">
        <v>189</v>
      </c>
      <c r="D5575">
        <v>5</v>
      </c>
      <c r="E5575">
        <v>3</v>
      </c>
      <c r="F5575">
        <v>2</v>
      </c>
      <c r="G5575">
        <v>5</v>
      </c>
      <c r="H5575">
        <v>97</v>
      </c>
      <c r="J5575">
        <v>96</v>
      </c>
      <c r="K5575">
        <v>97</v>
      </c>
      <c r="L5575">
        <v>100</v>
      </c>
      <c r="M5575">
        <v>93</v>
      </c>
      <c r="N5575">
        <v>94</v>
      </c>
      <c r="O5575">
        <v>94</v>
      </c>
      <c r="P5575">
        <v>94</v>
      </c>
      <c r="Q5575">
        <v>97</v>
      </c>
      <c r="R5575">
        <v>91</v>
      </c>
      <c r="S5575">
        <v>17</v>
      </c>
      <c r="T5575" s="34">
        <f>_xlfn.XLOOKUP(B5575,Demog!$A$2:$A$219,Demog!$P$2:$P$219,,,2)</f>
        <v>31755</v>
      </c>
      <c r="U5575" s="34">
        <f t="shared" si="87"/>
        <v>11</v>
      </c>
      <c r="V5575" s="13">
        <f>IF(OR(Table1[[#This Row],[7d_positivity_public]]=0,ISBLANK(Table1[[#This Row],[7d_positivity_public]])),"",(Table1[[#This Row],[7d_positivity_public]]-Table1[[#This Row],[7d_positivity_all]])/Table1[[#This Row],[7d_positivity_public]])</f>
        <v>0.6</v>
      </c>
      <c r="W5575">
        <v>2</v>
      </c>
    </row>
    <row r="5576" spans="1:23" x14ac:dyDescent="0.25">
      <c r="A5576" s="10">
        <v>44523</v>
      </c>
      <c r="B5576">
        <v>3252</v>
      </c>
      <c r="C5576" t="s">
        <v>190</v>
      </c>
      <c r="D5576">
        <v>5</v>
      </c>
      <c r="E5576">
        <v>6</v>
      </c>
      <c r="F5576">
        <v>-1</v>
      </c>
      <c r="G5576">
        <v>3</v>
      </c>
      <c r="H5576">
        <v>96</v>
      </c>
      <c r="J5576">
        <v>91</v>
      </c>
      <c r="K5576">
        <v>96</v>
      </c>
      <c r="L5576">
        <v>99</v>
      </c>
      <c r="M5576">
        <v>91</v>
      </c>
      <c r="N5576">
        <v>94</v>
      </c>
      <c r="O5576">
        <v>88</v>
      </c>
      <c r="P5576">
        <v>94</v>
      </c>
      <c r="Q5576">
        <v>96</v>
      </c>
      <c r="R5576">
        <v>88</v>
      </c>
      <c r="S5576">
        <v>25</v>
      </c>
      <c r="T5576" s="34">
        <f>_xlfn.XLOOKUP(B5576,Demog!$A$2:$A$219,Demog!$P$2:$P$219,,,2)</f>
        <v>32807</v>
      </c>
      <c r="U5576" s="34">
        <f t="shared" si="87"/>
        <v>11</v>
      </c>
      <c r="V5576" s="13">
        <f>IF(OR(Table1[[#This Row],[7d_positivity_public]]=0,ISBLANK(Table1[[#This Row],[7d_positivity_public]])),"",(Table1[[#This Row],[7d_positivity_public]]-Table1[[#This Row],[7d_positivity_all]])/Table1[[#This Row],[7d_positivity_public]])</f>
        <v>0.33333333333333331</v>
      </c>
      <c r="W5576">
        <v>2</v>
      </c>
    </row>
    <row r="5577" spans="1:23" x14ac:dyDescent="0.25">
      <c r="A5577" s="10">
        <v>44523</v>
      </c>
      <c r="B5577">
        <v>3253</v>
      </c>
      <c r="C5577" t="s">
        <v>191</v>
      </c>
      <c r="D5577">
        <v>6</v>
      </c>
      <c r="E5577">
        <v>2</v>
      </c>
      <c r="F5577">
        <v>4</v>
      </c>
      <c r="G5577">
        <v>4</v>
      </c>
      <c r="H5577">
        <v>97</v>
      </c>
      <c r="J5577">
        <v>95</v>
      </c>
      <c r="K5577">
        <v>97</v>
      </c>
      <c r="L5577">
        <v>100</v>
      </c>
      <c r="M5577">
        <v>92</v>
      </c>
      <c r="N5577">
        <v>95</v>
      </c>
      <c r="O5577">
        <v>93</v>
      </c>
      <c r="P5577">
        <v>95</v>
      </c>
      <c r="Q5577">
        <v>98</v>
      </c>
      <c r="R5577">
        <v>91</v>
      </c>
      <c r="S5577">
        <v>26</v>
      </c>
      <c r="T5577" s="34">
        <f>_xlfn.XLOOKUP(B5577,Demog!$A$2:$A$219,Demog!$P$2:$P$219,,,2)</f>
        <v>31246</v>
      </c>
      <c r="U5577" s="34">
        <f t="shared" si="87"/>
        <v>13</v>
      </c>
      <c r="V5577" s="13">
        <f>IF(OR(Table1[[#This Row],[7d_positivity_public]]=0,ISBLANK(Table1[[#This Row],[7d_positivity_public]])),"",(Table1[[#This Row],[7d_positivity_public]]-Table1[[#This Row],[7d_positivity_all]])/Table1[[#This Row],[7d_positivity_public]])</f>
        <v>0.5</v>
      </c>
      <c r="W5577">
        <v>2</v>
      </c>
    </row>
    <row r="5578" spans="1:23" x14ac:dyDescent="0.25">
      <c r="A5578" s="10">
        <v>44523</v>
      </c>
      <c r="B5578">
        <v>3261</v>
      </c>
      <c r="C5578" t="s">
        <v>192</v>
      </c>
      <c r="D5578">
        <v>3</v>
      </c>
      <c r="E5578">
        <v>6</v>
      </c>
      <c r="F5578">
        <v>-3</v>
      </c>
      <c r="G5578">
        <v>2</v>
      </c>
      <c r="H5578">
        <v>95</v>
      </c>
      <c r="J5578">
        <v>93</v>
      </c>
      <c r="K5578">
        <v>95</v>
      </c>
      <c r="L5578">
        <v>98</v>
      </c>
      <c r="M5578">
        <v>92</v>
      </c>
      <c r="N5578">
        <v>93</v>
      </c>
      <c r="O5578">
        <v>89</v>
      </c>
      <c r="P5578">
        <v>93</v>
      </c>
      <c r="Q5578">
        <v>95</v>
      </c>
      <c r="R5578">
        <v>91</v>
      </c>
      <c r="S5578">
        <v>21</v>
      </c>
      <c r="T5578" s="34">
        <f>_xlfn.XLOOKUP(B5578,Demog!$A$2:$A$219,Demog!$P$2:$P$219,,,2)</f>
        <v>29561</v>
      </c>
      <c r="U5578" s="34">
        <f t="shared" si="87"/>
        <v>6</v>
      </c>
      <c r="V5578" s="13">
        <f>IF(OR(Table1[[#This Row],[7d_positivity_public]]=0,ISBLANK(Table1[[#This Row],[7d_positivity_public]])),"",(Table1[[#This Row],[7d_positivity_public]]-Table1[[#This Row],[7d_positivity_all]])/Table1[[#This Row],[7d_positivity_public]])</f>
        <v>0.5</v>
      </c>
      <c r="W5578">
        <v>1</v>
      </c>
    </row>
    <row r="5579" spans="1:23" x14ac:dyDescent="0.25">
      <c r="A5579" s="10">
        <v>44523</v>
      </c>
      <c r="B5579">
        <v>3262</v>
      </c>
      <c r="C5579" t="s">
        <v>193</v>
      </c>
      <c r="D5579">
        <v>3</v>
      </c>
      <c r="E5579">
        <v>4</v>
      </c>
      <c r="F5579">
        <v>-1</v>
      </c>
      <c r="G5579">
        <v>4</v>
      </c>
      <c r="H5579">
        <v>93</v>
      </c>
      <c r="J5579">
        <v>94</v>
      </c>
      <c r="K5579">
        <v>93</v>
      </c>
      <c r="L5579">
        <v>99</v>
      </c>
      <c r="M5579">
        <v>87</v>
      </c>
      <c r="N5579">
        <v>91</v>
      </c>
      <c r="O5579">
        <v>90</v>
      </c>
      <c r="P5579">
        <v>91</v>
      </c>
      <c r="Q5579">
        <v>96</v>
      </c>
      <c r="R5579">
        <v>85</v>
      </c>
      <c r="S5579">
        <v>20</v>
      </c>
      <c r="T5579" s="34">
        <f>_xlfn.XLOOKUP(B5579,Demog!$A$2:$A$219,Demog!$P$2:$P$219,,,2)</f>
        <v>37453</v>
      </c>
      <c r="U5579" s="34">
        <f t="shared" si="87"/>
        <v>8</v>
      </c>
      <c r="V5579" s="13">
        <f>IF(OR(Table1[[#This Row],[7d_positivity_public]]=0,ISBLANK(Table1[[#This Row],[7d_positivity_public]])),"",(Table1[[#This Row],[7d_positivity_public]]-Table1[[#This Row],[7d_positivity_all]])/Table1[[#This Row],[7d_positivity_public]])</f>
        <v>0.5</v>
      </c>
      <c r="W5579">
        <v>2</v>
      </c>
    </row>
    <row r="5580" spans="1:23" x14ac:dyDescent="0.25">
      <c r="A5580" s="10">
        <v>44523</v>
      </c>
      <c r="B5580">
        <v>3263</v>
      </c>
      <c r="C5580" t="s">
        <v>194</v>
      </c>
      <c r="D5580">
        <v>5</v>
      </c>
      <c r="E5580">
        <v>4</v>
      </c>
      <c r="F5580">
        <v>1</v>
      </c>
      <c r="G5580">
        <v>7</v>
      </c>
      <c r="H5580">
        <v>99</v>
      </c>
      <c r="J5580">
        <v>93</v>
      </c>
      <c r="K5580">
        <v>99</v>
      </c>
      <c r="L5580">
        <v>100</v>
      </c>
      <c r="M5580">
        <v>94</v>
      </c>
      <c r="N5580">
        <v>96</v>
      </c>
      <c r="O5580">
        <v>89</v>
      </c>
      <c r="P5580">
        <v>96</v>
      </c>
      <c r="Q5580">
        <v>100</v>
      </c>
      <c r="R5580">
        <v>92</v>
      </c>
      <c r="S5580">
        <v>18</v>
      </c>
      <c r="T5580" s="34">
        <f>_xlfn.XLOOKUP(B5580,Demog!$A$2:$A$219,Demog!$P$2:$P$219,,,2)</f>
        <v>36496</v>
      </c>
      <c r="U5580" s="34">
        <f t="shared" si="87"/>
        <v>13</v>
      </c>
      <c r="V5580" s="13">
        <f>IF(OR(Table1[[#This Row],[7d_positivity_public]]=0,ISBLANK(Table1[[#This Row],[7d_positivity_public]])),"",(Table1[[#This Row],[7d_positivity_public]]-Table1[[#This Row],[7d_positivity_all]])/Table1[[#This Row],[7d_positivity_public]])</f>
        <v>0.5714285714285714</v>
      </c>
      <c r="W5580">
        <v>3</v>
      </c>
    </row>
    <row r="5581" spans="1:23" x14ac:dyDescent="0.25">
      <c r="A5581" s="10">
        <v>44523</v>
      </c>
      <c r="B5581">
        <v>3264</v>
      </c>
      <c r="C5581" t="s">
        <v>195</v>
      </c>
      <c r="D5581">
        <v>5</v>
      </c>
      <c r="E5581">
        <v>2</v>
      </c>
      <c r="F5581">
        <v>3</v>
      </c>
      <c r="G5581">
        <v>6</v>
      </c>
      <c r="H5581">
        <v>96</v>
      </c>
      <c r="J5581">
        <v>95</v>
      </c>
      <c r="K5581">
        <v>96</v>
      </c>
      <c r="L5581">
        <v>99</v>
      </c>
      <c r="M5581">
        <v>92</v>
      </c>
      <c r="N5581">
        <v>93</v>
      </c>
      <c r="O5581">
        <v>90</v>
      </c>
      <c r="P5581">
        <v>94</v>
      </c>
      <c r="Q5581">
        <v>96</v>
      </c>
      <c r="R5581">
        <v>91</v>
      </c>
      <c r="S5581">
        <v>20</v>
      </c>
      <c r="T5581" s="34">
        <f>_xlfn.XLOOKUP(B5581,Demog!$A$2:$A$219,Demog!$P$2:$P$219,,,2)</f>
        <v>31065</v>
      </c>
      <c r="U5581" s="34">
        <f t="shared" si="87"/>
        <v>11</v>
      </c>
      <c r="V5581" s="13">
        <f>IF(OR(Table1[[#This Row],[7d_positivity_public]]=0,ISBLANK(Table1[[#This Row],[7d_positivity_public]])),"",(Table1[[#This Row],[7d_positivity_public]]-Table1[[#This Row],[7d_positivity_all]])/Table1[[#This Row],[7d_positivity_public]])</f>
        <v>0.33333333333333331</v>
      </c>
      <c r="W5581">
        <v>4</v>
      </c>
    </row>
    <row r="5582" spans="1:23" x14ac:dyDescent="0.25">
      <c r="A5582" s="10">
        <v>44523</v>
      </c>
      <c r="B5582">
        <v>3311</v>
      </c>
      <c r="C5582" t="s">
        <v>196</v>
      </c>
      <c r="D5582">
        <v>2</v>
      </c>
      <c r="E5582">
        <v>1</v>
      </c>
      <c r="F5582">
        <v>1</v>
      </c>
      <c r="G5582">
        <v>1</v>
      </c>
      <c r="H5582">
        <v>95</v>
      </c>
      <c r="J5582">
        <v>94</v>
      </c>
      <c r="K5582">
        <v>95</v>
      </c>
      <c r="L5582">
        <v>96</v>
      </c>
      <c r="M5582">
        <v>93</v>
      </c>
      <c r="N5582">
        <v>92</v>
      </c>
      <c r="O5582">
        <v>90</v>
      </c>
      <c r="P5582">
        <v>92</v>
      </c>
      <c r="Q5582">
        <v>93</v>
      </c>
      <c r="R5582">
        <v>91</v>
      </c>
      <c r="S5582">
        <v>32</v>
      </c>
      <c r="T5582" s="34">
        <f>_xlfn.XLOOKUP(B5582,Demog!$A$2:$A$219,Demog!$P$2:$P$219,,,2)</f>
        <v>19230</v>
      </c>
      <c r="U5582" s="34">
        <f t="shared" si="87"/>
        <v>3</v>
      </c>
      <c r="V5582" s="13">
        <f>IF(OR(Table1[[#This Row],[7d_positivity_public]]=0,ISBLANK(Table1[[#This Row],[7d_positivity_public]])),"",(Table1[[#This Row],[7d_positivity_public]]-Table1[[#This Row],[7d_positivity_all]])/Table1[[#This Row],[7d_positivity_public]])</f>
        <v>0</v>
      </c>
      <c r="W5582">
        <v>1</v>
      </c>
    </row>
    <row r="5583" spans="1:23" x14ac:dyDescent="0.25">
      <c r="A5583" s="10">
        <v>44523</v>
      </c>
      <c r="B5583">
        <v>3312</v>
      </c>
      <c r="C5583" t="s">
        <v>197</v>
      </c>
      <c r="D5583">
        <v>4</v>
      </c>
      <c r="E5583">
        <v>1</v>
      </c>
      <c r="F5583">
        <v>3</v>
      </c>
      <c r="G5583">
        <v>3</v>
      </c>
      <c r="H5583">
        <v>95</v>
      </c>
      <c r="J5583">
        <v>100</v>
      </c>
      <c r="K5583">
        <v>94</v>
      </c>
      <c r="L5583">
        <v>96</v>
      </c>
      <c r="M5583">
        <v>92</v>
      </c>
      <c r="N5583">
        <v>92</v>
      </c>
      <c r="O5583">
        <v>95</v>
      </c>
      <c r="P5583">
        <v>92</v>
      </c>
      <c r="Q5583">
        <v>93</v>
      </c>
      <c r="R5583">
        <v>90</v>
      </c>
      <c r="S5583">
        <v>32</v>
      </c>
      <c r="T5583" s="34">
        <f>_xlfn.XLOOKUP(B5583,Demog!$A$2:$A$219,Demog!$P$2:$P$219,,,2)</f>
        <v>34244</v>
      </c>
      <c r="U5583" s="34">
        <f t="shared" si="87"/>
        <v>10</v>
      </c>
      <c r="V5583" s="13">
        <f>IF(OR(Table1[[#This Row],[7d_positivity_public]]=0,ISBLANK(Table1[[#This Row],[7d_positivity_public]])),"",(Table1[[#This Row],[7d_positivity_public]]-Table1[[#This Row],[7d_positivity_all]])/Table1[[#This Row],[7d_positivity_public]])</f>
        <v>0.33333333333333331</v>
      </c>
      <c r="W5583">
        <v>2</v>
      </c>
    </row>
    <row r="5584" spans="1:23" x14ac:dyDescent="0.25">
      <c r="A5584" s="10">
        <v>44523</v>
      </c>
      <c r="B5584">
        <v>3313</v>
      </c>
      <c r="C5584" t="s">
        <v>198</v>
      </c>
      <c r="D5584">
        <v>5</v>
      </c>
      <c r="E5584">
        <v>3</v>
      </c>
      <c r="F5584">
        <v>2</v>
      </c>
      <c r="G5584">
        <v>3</v>
      </c>
      <c r="H5584">
        <v>95</v>
      </c>
      <c r="J5584">
        <v>96</v>
      </c>
      <c r="K5584">
        <v>95</v>
      </c>
      <c r="L5584">
        <v>96</v>
      </c>
      <c r="M5584">
        <v>95</v>
      </c>
      <c r="N5584">
        <v>93</v>
      </c>
      <c r="O5584">
        <v>94</v>
      </c>
      <c r="P5584">
        <v>93</v>
      </c>
      <c r="Q5584">
        <v>93</v>
      </c>
      <c r="R5584">
        <v>93</v>
      </c>
      <c r="S5584">
        <v>37</v>
      </c>
      <c r="T5584" s="34">
        <f>_xlfn.XLOOKUP(B5584,Demog!$A$2:$A$219,Demog!$P$2:$P$219,,,2)</f>
        <v>29808</v>
      </c>
      <c r="U5584" s="34">
        <f t="shared" si="87"/>
        <v>10</v>
      </c>
      <c r="V5584" s="13">
        <f>IF(OR(Table1[[#This Row],[7d_positivity_public]]=0,ISBLANK(Table1[[#This Row],[7d_positivity_public]])),"",(Table1[[#This Row],[7d_positivity_public]]-Table1[[#This Row],[7d_positivity_all]])/Table1[[#This Row],[7d_positivity_public]])</f>
        <v>0.33333333333333331</v>
      </c>
      <c r="W5584">
        <v>2</v>
      </c>
    </row>
    <row r="5585" spans="1:23" x14ac:dyDescent="0.25">
      <c r="A5585" s="10">
        <v>44523</v>
      </c>
      <c r="B5585">
        <v>3314</v>
      </c>
      <c r="C5585" t="s">
        <v>199</v>
      </c>
      <c r="D5585">
        <v>5</v>
      </c>
      <c r="E5585">
        <v>2</v>
      </c>
      <c r="F5585">
        <v>3</v>
      </c>
      <c r="G5585">
        <v>4</v>
      </c>
      <c r="H5585">
        <v>94</v>
      </c>
      <c r="J5585">
        <v>94</v>
      </c>
      <c r="K5585">
        <v>94</v>
      </c>
      <c r="L5585">
        <v>94</v>
      </c>
      <c r="M5585">
        <v>95</v>
      </c>
      <c r="N5585">
        <v>93</v>
      </c>
      <c r="O5585">
        <v>91</v>
      </c>
      <c r="P5585">
        <v>93</v>
      </c>
      <c r="Q5585">
        <v>91</v>
      </c>
      <c r="R5585">
        <v>94</v>
      </c>
      <c r="S5585">
        <v>37</v>
      </c>
      <c r="T5585" s="34">
        <f>_xlfn.XLOOKUP(B5585,Demog!$A$2:$A$219,Demog!$P$2:$P$219,,,2)</f>
        <v>29271</v>
      </c>
      <c r="U5585" s="34">
        <f t="shared" si="87"/>
        <v>10</v>
      </c>
      <c r="V5585" s="13">
        <f>IF(OR(Table1[[#This Row],[7d_positivity_public]]=0,ISBLANK(Table1[[#This Row],[7d_positivity_public]])),"",(Table1[[#This Row],[7d_positivity_public]]-Table1[[#This Row],[7d_positivity_all]])/Table1[[#This Row],[7d_positivity_public]])</f>
        <v>0.5</v>
      </c>
      <c r="W5585">
        <v>2</v>
      </c>
    </row>
    <row r="5586" spans="1:23" x14ac:dyDescent="0.25">
      <c r="A5586" s="10">
        <v>44523</v>
      </c>
      <c r="B5586">
        <v>3315</v>
      </c>
      <c r="C5586" t="s">
        <v>200</v>
      </c>
      <c r="D5586">
        <v>7</v>
      </c>
      <c r="E5586">
        <v>2</v>
      </c>
      <c r="F5586">
        <v>5</v>
      </c>
      <c r="G5586">
        <v>4</v>
      </c>
      <c r="H5586">
        <v>96</v>
      </c>
      <c r="J5586">
        <v>97</v>
      </c>
      <c r="K5586">
        <v>96</v>
      </c>
      <c r="L5586">
        <v>98</v>
      </c>
      <c r="M5586">
        <v>95</v>
      </c>
      <c r="N5586">
        <v>94</v>
      </c>
      <c r="O5586">
        <v>94</v>
      </c>
      <c r="P5586">
        <v>94</v>
      </c>
      <c r="Q5586">
        <v>95</v>
      </c>
      <c r="R5586">
        <v>93</v>
      </c>
      <c r="S5586">
        <v>41</v>
      </c>
      <c r="T5586" s="34">
        <f>_xlfn.XLOOKUP(B5586,Demog!$A$2:$A$219,Demog!$P$2:$P$219,,,2)</f>
        <v>28839</v>
      </c>
      <c r="U5586" s="34">
        <f t="shared" si="87"/>
        <v>14</v>
      </c>
      <c r="V5586" s="13">
        <f>IF(OR(Table1[[#This Row],[7d_positivity_public]]=0,ISBLANK(Table1[[#This Row],[7d_positivity_public]])),"",(Table1[[#This Row],[7d_positivity_public]]-Table1[[#This Row],[7d_positivity_all]])/Table1[[#This Row],[7d_positivity_public]])</f>
        <v>0.5</v>
      </c>
      <c r="W5586">
        <v>2</v>
      </c>
    </row>
    <row r="5587" spans="1:23" x14ac:dyDescent="0.25">
      <c r="A5587" s="10">
        <v>44523</v>
      </c>
      <c r="B5587">
        <v>3321</v>
      </c>
      <c r="C5587" t="s">
        <v>201</v>
      </c>
      <c r="D5587">
        <v>7</v>
      </c>
      <c r="E5587">
        <v>3</v>
      </c>
      <c r="F5587">
        <v>4</v>
      </c>
      <c r="G5587">
        <v>7</v>
      </c>
      <c r="H5587">
        <v>93</v>
      </c>
      <c r="J5587">
        <v>95</v>
      </c>
      <c r="K5587">
        <v>92</v>
      </c>
      <c r="L5587">
        <v>93</v>
      </c>
      <c r="M5587">
        <v>92</v>
      </c>
      <c r="N5587">
        <v>90</v>
      </c>
      <c r="O5587">
        <v>91</v>
      </c>
      <c r="P5587">
        <v>90</v>
      </c>
      <c r="Q5587">
        <v>88</v>
      </c>
      <c r="R5587">
        <v>90</v>
      </c>
      <c r="S5587">
        <v>44</v>
      </c>
      <c r="T5587" s="34">
        <f>_xlfn.XLOOKUP(B5587,Demog!$A$2:$A$219,Demog!$P$2:$P$219,,,2)</f>
        <v>19412</v>
      </c>
      <c r="U5587" s="34">
        <f t="shared" si="87"/>
        <v>10</v>
      </c>
      <c r="V5587" s="13">
        <f>IF(OR(Table1[[#This Row],[7d_positivity_public]]=0,ISBLANK(Table1[[#This Row],[7d_positivity_public]])),"",(Table1[[#This Row],[7d_positivity_public]]-Table1[[#This Row],[7d_positivity_all]])/Table1[[#This Row],[7d_positivity_public]])</f>
        <v>0.7142857142857143</v>
      </c>
      <c r="W5587">
        <v>2</v>
      </c>
    </row>
    <row r="5588" spans="1:23" x14ac:dyDescent="0.25">
      <c r="A5588" s="10">
        <v>44523</v>
      </c>
      <c r="B5588">
        <v>3322</v>
      </c>
      <c r="C5588" t="s">
        <v>202</v>
      </c>
      <c r="D5588">
        <v>6</v>
      </c>
      <c r="E5588">
        <v>3</v>
      </c>
      <c r="F5588">
        <v>3</v>
      </c>
      <c r="G5588">
        <v>5</v>
      </c>
      <c r="H5588">
        <v>90</v>
      </c>
      <c r="J5588">
        <v>92</v>
      </c>
      <c r="K5588">
        <v>90</v>
      </c>
      <c r="L5588">
        <v>88</v>
      </c>
      <c r="M5588">
        <v>92</v>
      </c>
      <c r="N5588">
        <v>88</v>
      </c>
      <c r="O5588">
        <v>90</v>
      </c>
      <c r="P5588">
        <v>88</v>
      </c>
      <c r="Q5588">
        <v>85</v>
      </c>
      <c r="R5588">
        <v>90</v>
      </c>
      <c r="S5588">
        <v>43</v>
      </c>
      <c r="T5588" s="34">
        <f>_xlfn.XLOOKUP(B5588,Demog!$A$2:$A$219,Demog!$P$2:$P$219,,,2)</f>
        <v>25992</v>
      </c>
      <c r="U5588" s="34">
        <f t="shared" si="87"/>
        <v>11</v>
      </c>
      <c r="V5588" s="13">
        <f>IF(OR(Table1[[#This Row],[7d_positivity_public]]=0,ISBLANK(Table1[[#This Row],[7d_positivity_public]])),"",(Table1[[#This Row],[7d_positivity_public]]-Table1[[#This Row],[7d_positivity_all]])/Table1[[#This Row],[7d_positivity_public]])</f>
        <v>0.6</v>
      </c>
      <c r="W5588">
        <v>2</v>
      </c>
    </row>
    <row r="5589" spans="1:23" x14ac:dyDescent="0.25">
      <c r="A5589" s="10">
        <v>44523</v>
      </c>
      <c r="B5589">
        <v>3323</v>
      </c>
      <c r="C5589" t="s">
        <v>203</v>
      </c>
      <c r="D5589">
        <v>0</v>
      </c>
      <c r="E5589">
        <v>3</v>
      </c>
      <c r="F5589">
        <v>-3</v>
      </c>
      <c r="G5589">
        <v>0</v>
      </c>
      <c r="H5589">
        <v>91</v>
      </c>
      <c r="J5589">
        <v>86</v>
      </c>
      <c r="K5589">
        <v>91</v>
      </c>
      <c r="L5589">
        <v>89</v>
      </c>
      <c r="M5589">
        <v>92</v>
      </c>
      <c r="N5589">
        <v>88</v>
      </c>
      <c r="O5589">
        <v>83</v>
      </c>
      <c r="P5589">
        <v>89</v>
      </c>
      <c r="Q5589">
        <v>86</v>
      </c>
      <c r="R5589">
        <v>90</v>
      </c>
      <c r="S5589">
        <v>45</v>
      </c>
      <c r="T5589" s="34">
        <f>_xlfn.XLOOKUP(B5589,Demog!$A$2:$A$219,Demog!$P$2:$P$219,,,2)</f>
        <v>5086</v>
      </c>
      <c r="U5589" s="34">
        <f t="shared" si="87"/>
        <v>0</v>
      </c>
      <c r="V5589" s="13" t="str">
        <f>IF(OR(Table1[[#This Row],[7d_positivity_public]]=0,ISBLANK(Table1[[#This Row],[7d_positivity_public]])),"",(Table1[[#This Row],[7d_positivity_public]]-Table1[[#This Row],[7d_positivity_all]])/Table1[[#This Row],[7d_positivity_public]])</f>
        <v/>
      </c>
      <c r="W5589">
        <v>0</v>
      </c>
    </row>
    <row r="5590" spans="1:23" x14ac:dyDescent="0.25">
      <c r="A5590" s="10">
        <v>44523</v>
      </c>
      <c r="B5590">
        <v>4111</v>
      </c>
      <c r="C5590" t="s">
        <v>204</v>
      </c>
      <c r="D5590">
        <v>2</v>
      </c>
      <c r="E5590">
        <v>3</v>
      </c>
      <c r="F5590">
        <v>-1</v>
      </c>
      <c r="G5590">
        <v>2</v>
      </c>
      <c r="H5590">
        <v>96</v>
      </c>
      <c r="J5590">
        <v>93</v>
      </c>
      <c r="K5590">
        <v>96</v>
      </c>
      <c r="L5590">
        <v>98</v>
      </c>
      <c r="M5590">
        <v>93</v>
      </c>
      <c r="N5590">
        <v>91</v>
      </c>
      <c r="O5590">
        <v>85</v>
      </c>
      <c r="P5590">
        <v>92</v>
      </c>
      <c r="Q5590">
        <v>93</v>
      </c>
      <c r="R5590">
        <v>90</v>
      </c>
      <c r="S5590">
        <v>25</v>
      </c>
      <c r="T5590" s="34">
        <f>_xlfn.XLOOKUP(B5590,Demog!$A$2:$A$219,Demog!$P$2:$P$219,,,2)</f>
        <v>31290</v>
      </c>
      <c r="U5590" s="34">
        <f t="shared" si="87"/>
        <v>4</v>
      </c>
      <c r="V5590" s="13">
        <f>IF(OR(Table1[[#This Row],[7d_positivity_public]]=0,ISBLANK(Table1[[#This Row],[7d_positivity_public]])),"",(Table1[[#This Row],[7d_positivity_public]]-Table1[[#This Row],[7d_positivity_all]])/Table1[[#This Row],[7d_positivity_public]])</f>
        <v>0.5</v>
      </c>
      <c r="W5590">
        <v>1</v>
      </c>
    </row>
    <row r="5591" spans="1:23" x14ac:dyDescent="0.25">
      <c r="A5591" s="10">
        <v>44523</v>
      </c>
      <c r="B5591">
        <v>4112</v>
      </c>
      <c r="C5591" t="s">
        <v>205</v>
      </c>
      <c r="D5591">
        <v>2</v>
      </c>
      <c r="E5591">
        <v>4</v>
      </c>
      <c r="F5591">
        <v>-2</v>
      </c>
      <c r="G5591">
        <v>2</v>
      </c>
      <c r="H5591">
        <v>96</v>
      </c>
      <c r="J5591">
        <v>94</v>
      </c>
      <c r="K5591">
        <v>96</v>
      </c>
      <c r="L5591">
        <v>97</v>
      </c>
      <c r="M5591">
        <v>95</v>
      </c>
      <c r="N5591">
        <v>93</v>
      </c>
      <c r="O5591">
        <v>89</v>
      </c>
      <c r="P5591">
        <v>94</v>
      </c>
      <c r="Q5591">
        <v>94</v>
      </c>
      <c r="R5591">
        <v>93</v>
      </c>
      <c r="S5591">
        <v>25</v>
      </c>
      <c r="T5591" s="34">
        <f>_xlfn.XLOOKUP(B5591,Demog!$A$2:$A$219,Demog!$P$2:$P$219,,,2)</f>
        <v>32057</v>
      </c>
      <c r="U5591" s="34">
        <f t="shared" si="87"/>
        <v>4</v>
      </c>
      <c r="V5591" s="13">
        <f>IF(OR(Table1[[#This Row],[7d_positivity_public]]=0,ISBLANK(Table1[[#This Row],[7d_positivity_public]])),"",(Table1[[#This Row],[7d_positivity_public]]-Table1[[#This Row],[7d_positivity_all]])/Table1[[#This Row],[7d_positivity_public]])</f>
        <v>0.5</v>
      </c>
      <c r="W5591">
        <v>1</v>
      </c>
    </row>
    <row r="5592" spans="1:23" x14ac:dyDescent="0.25">
      <c r="A5592" s="10">
        <v>44523</v>
      </c>
      <c r="B5592">
        <v>4113</v>
      </c>
      <c r="C5592" t="s">
        <v>206</v>
      </c>
      <c r="D5592">
        <v>1</v>
      </c>
      <c r="E5592">
        <v>2</v>
      </c>
      <c r="F5592">
        <v>-1</v>
      </c>
      <c r="G5592">
        <v>1</v>
      </c>
      <c r="H5592">
        <v>96</v>
      </c>
      <c r="J5592">
        <v>91</v>
      </c>
      <c r="K5592">
        <v>96</v>
      </c>
      <c r="L5592">
        <v>98</v>
      </c>
      <c r="M5592">
        <v>93</v>
      </c>
      <c r="N5592">
        <v>93</v>
      </c>
      <c r="O5592">
        <v>87</v>
      </c>
      <c r="P5592">
        <v>93</v>
      </c>
      <c r="Q5592">
        <v>95</v>
      </c>
      <c r="R5592">
        <v>91</v>
      </c>
      <c r="S5592">
        <v>24</v>
      </c>
      <c r="T5592" s="34">
        <f>_xlfn.XLOOKUP(B5592,Demog!$A$2:$A$219,Demog!$P$2:$P$219,,,2)</f>
        <v>22445</v>
      </c>
      <c r="U5592" s="34">
        <f t="shared" si="87"/>
        <v>2</v>
      </c>
      <c r="V5592" s="13">
        <f>IF(OR(Table1[[#This Row],[7d_positivity_public]]=0,ISBLANK(Table1[[#This Row],[7d_positivity_public]])),"",(Table1[[#This Row],[7d_positivity_public]]-Table1[[#This Row],[7d_positivity_all]])/Table1[[#This Row],[7d_positivity_public]])</f>
        <v>1</v>
      </c>
      <c r="W5592">
        <v>0</v>
      </c>
    </row>
    <row r="5593" spans="1:23" x14ac:dyDescent="0.25">
      <c r="A5593" s="10">
        <v>44523</v>
      </c>
      <c r="B5593">
        <v>4114</v>
      </c>
      <c r="C5593" t="s">
        <v>207</v>
      </c>
      <c r="D5593">
        <v>1</v>
      </c>
      <c r="E5593">
        <v>4</v>
      </c>
      <c r="F5593">
        <v>-3</v>
      </c>
      <c r="G5593">
        <v>2</v>
      </c>
      <c r="H5593">
        <v>98</v>
      </c>
      <c r="J5593">
        <v>100</v>
      </c>
      <c r="K5593">
        <v>97</v>
      </c>
      <c r="L5593">
        <v>98</v>
      </c>
      <c r="M5593">
        <v>97</v>
      </c>
      <c r="N5593">
        <v>96</v>
      </c>
      <c r="O5593">
        <v>99</v>
      </c>
      <c r="P5593">
        <v>95</v>
      </c>
      <c r="Q5593">
        <v>94</v>
      </c>
      <c r="R5593">
        <v>96</v>
      </c>
      <c r="S5593">
        <v>30</v>
      </c>
      <c r="T5593" s="34">
        <f>_xlfn.XLOOKUP(B5593,Demog!$A$2:$A$219,Demog!$P$2:$P$219,,,2)</f>
        <v>18094</v>
      </c>
      <c r="U5593" s="34">
        <f t="shared" si="87"/>
        <v>1</v>
      </c>
      <c r="V5593" s="13">
        <f>IF(OR(Table1[[#This Row],[7d_positivity_public]]=0,ISBLANK(Table1[[#This Row],[7d_positivity_public]])),"",(Table1[[#This Row],[7d_positivity_public]]-Table1[[#This Row],[7d_positivity_all]])/Table1[[#This Row],[7d_positivity_public]])</f>
        <v>0.5</v>
      </c>
      <c r="W5593">
        <v>1</v>
      </c>
    </row>
    <row r="5594" spans="1:23" x14ac:dyDescent="0.25">
      <c r="A5594" s="10">
        <v>44523</v>
      </c>
      <c r="B5594">
        <v>4115</v>
      </c>
      <c r="C5594" t="s">
        <v>208</v>
      </c>
      <c r="D5594">
        <v>1</v>
      </c>
      <c r="E5594">
        <v>2</v>
      </c>
      <c r="F5594">
        <v>-1</v>
      </c>
      <c r="G5594">
        <v>1</v>
      </c>
      <c r="H5594">
        <v>100</v>
      </c>
      <c r="J5594">
        <v>100</v>
      </c>
      <c r="K5594">
        <v>100</v>
      </c>
      <c r="L5594">
        <v>100</v>
      </c>
      <c r="M5594">
        <v>96</v>
      </c>
      <c r="N5594">
        <v>97</v>
      </c>
      <c r="O5594">
        <v>97</v>
      </c>
      <c r="P5594">
        <v>97</v>
      </c>
      <c r="Q5594">
        <v>100</v>
      </c>
      <c r="R5594">
        <v>94</v>
      </c>
      <c r="S5594">
        <v>25</v>
      </c>
      <c r="T5594" s="34">
        <f>_xlfn.XLOOKUP(B5594,Demog!$A$2:$A$219,Demog!$P$2:$P$219,,,2)</f>
        <v>38257</v>
      </c>
      <c r="U5594" s="34">
        <f t="shared" si="87"/>
        <v>3</v>
      </c>
      <c r="V5594" s="13">
        <f>IF(OR(Table1[[#This Row],[7d_positivity_public]]=0,ISBLANK(Table1[[#This Row],[7d_positivity_public]])),"",(Table1[[#This Row],[7d_positivity_public]]-Table1[[#This Row],[7d_positivity_all]])/Table1[[#This Row],[7d_positivity_public]])</f>
        <v>0</v>
      </c>
      <c r="W5594">
        <v>1</v>
      </c>
    </row>
    <row r="5595" spans="1:23" x14ac:dyDescent="0.25">
      <c r="A5595" s="10">
        <v>44523</v>
      </c>
      <c r="B5595">
        <v>4116</v>
      </c>
      <c r="C5595" t="s">
        <v>209</v>
      </c>
      <c r="D5595">
        <v>1</v>
      </c>
      <c r="E5595">
        <v>2</v>
      </c>
      <c r="F5595">
        <v>-1</v>
      </c>
      <c r="G5595">
        <v>1</v>
      </c>
      <c r="H5595">
        <v>96</v>
      </c>
      <c r="J5595">
        <v>98</v>
      </c>
      <c r="K5595">
        <v>96</v>
      </c>
      <c r="L5595">
        <v>98</v>
      </c>
      <c r="M5595">
        <v>94</v>
      </c>
      <c r="N5595">
        <v>94</v>
      </c>
      <c r="O5595">
        <v>94</v>
      </c>
      <c r="P5595">
        <v>94</v>
      </c>
      <c r="Q5595">
        <v>94</v>
      </c>
      <c r="R5595">
        <v>93</v>
      </c>
      <c r="S5595">
        <v>21</v>
      </c>
      <c r="T5595" s="34">
        <f>_xlfn.XLOOKUP(B5595,Demog!$A$2:$A$219,Demog!$P$2:$P$219,,,2)</f>
        <v>24167</v>
      </c>
      <c r="U5595" s="34">
        <f t="shared" si="87"/>
        <v>2</v>
      </c>
      <c r="V5595" s="13">
        <f>IF(OR(Table1[[#This Row],[7d_positivity_public]]=0,ISBLANK(Table1[[#This Row],[7d_positivity_public]])),"",(Table1[[#This Row],[7d_positivity_public]]-Table1[[#This Row],[7d_positivity_all]])/Table1[[#This Row],[7d_positivity_public]])</f>
        <v>1</v>
      </c>
      <c r="W5595">
        <v>0</v>
      </c>
    </row>
    <row r="5596" spans="1:23" x14ac:dyDescent="0.25">
      <c r="A5596" s="10">
        <v>44523</v>
      </c>
      <c r="B5596">
        <v>4117</v>
      </c>
      <c r="C5596" t="s">
        <v>210</v>
      </c>
      <c r="D5596">
        <v>2</v>
      </c>
      <c r="E5596">
        <v>0</v>
      </c>
      <c r="F5596">
        <v>2</v>
      </c>
      <c r="G5596">
        <v>2</v>
      </c>
      <c r="H5596">
        <v>95</v>
      </c>
      <c r="J5596">
        <v>93</v>
      </c>
      <c r="K5596">
        <v>95</v>
      </c>
      <c r="L5596">
        <v>96</v>
      </c>
      <c r="M5596">
        <v>95</v>
      </c>
      <c r="N5596">
        <v>92</v>
      </c>
      <c r="O5596">
        <v>89</v>
      </c>
      <c r="P5596">
        <v>92</v>
      </c>
      <c r="Q5596">
        <v>92</v>
      </c>
      <c r="R5596">
        <v>93</v>
      </c>
      <c r="S5596">
        <v>21</v>
      </c>
      <c r="T5596" s="34">
        <f>_xlfn.XLOOKUP(B5596,Demog!$A$2:$A$219,Demog!$P$2:$P$219,,,2)</f>
        <v>29704</v>
      </c>
      <c r="U5596" s="34">
        <f t="shared" si="87"/>
        <v>4</v>
      </c>
      <c r="V5596" s="13">
        <f>IF(OR(Table1[[#This Row],[7d_positivity_public]]=0,ISBLANK(Table1[[#This Row],[7d_positivity_public]])),"",(Table1[[#This Row],[7d_positivity_public]]-Table1[[#This Row],[7d_positivity_all]])/Table1[[#This Row],[7d_positivity_public]])</f>
        <v>0</v>
      </c>
      <c r="W5596">
        <v>2</v>
      </c>
    </row>
    <row r="5597" spans="1:23" x14ac:dyDescent="0.25">
      <c r="A5597" s="10">
        <v>44523</v>
      </c>
      <c r="B5597">
        <v>4118</v>
      </c>
      <c r="C5597" t="s">
        <v>211</v>
      </c>
      <c r="D5597">
        <v>1</v>
      </c>
      <c r="E5597">
        <v>0</v>
      </c>
      <c r="F5597">
        <v>1</v>
      </c>
      <c r="G5597">
        <v>0</v>
      </c>
      <c r="H5597">
        <v>94</v>
      </c>
      <c r="J5597">
        <v>93</v>
      </c>
      <c r="K5597">
        <v>94</v>
      </c>
      <c r="L5597">
        <v>94</v>
      </c>
      <c r="M5597">
        <v>95</v>
      </c>
      <c r="N5597">
        <v>92</v>
      </c>
      <c r="O5597">
        <v>88</v>
      </c>
      <c r="P5597">
        <v>92</v>
      </c>
      <c r="Q5597">
        <v>90</v>
      </c>
      <c r="R5597">
        <v>93</v>
      </c>
      <c r="S5597">
        <v>22</v>
      </c>
      <c r="T5597" s="34">
        <f>_xlfn.XLOOKUP(B5597,Demog!$A$2:$A$219,Demog!$P$2:$P$219,,,2)</f>
        <v>10408</v>
      </c>
      <c r="U5597" s="34">
        <f t="shared" si="87"/>
        <v>1</v>
      </c>
      <c r="V5597" s="13" t="str">
        <f>IF(OR(Table1[[#This Row],[7d_positivity_public]]=0,ISBLANK(Table1[[#This Row],[7d_positivity_public]])),"",(Table1[[#This Row],[7d_positivity_public]]-Table1[[#This Row],[7d_positivity_all]])/Table1[[#This Row],[7d_positivity_public]])</f>
        <v/>
      </c>
      <c r="W5597">
        <v>1</v>
      </c>
    </row>
    <row r="5598" spans="1:23" x14ac:dyDescent="0.25">
      <c r="A5598" s="10">
        <v>44523</v>
      </c>
      <c r="B5598">
        <v>4119</v>
      </c>
      <c r="C5598" t="s">
        <v>212</v>
      </c>
      <c r="D5598">
        <v>1</v>
      </c>
      <c r="E5598">
        <v>1</v>
      </c>
      <c r="F5598">
        <v>0</v>
      </c>
      <c r="G5598">
        <v>1</v>
      </c>
      <c r="H5598">
        <v>93</v>
      </c>
      <c r="J5598">
        <v>90</v>
      </c>
      <c r="K5598">
        <v>93</v>
      </c>
      <c r="L5598">
        <v>92</v>
      </c>
      <c r="M5598">
        <v>93</v>
      </c>
      <c r="N5598">
        <v>89</v>
      </c>
      <c r="O5598">
        <v>85</v>
      </c>
      <c r="P5598">
        <v>89</v>
      </c>
      <c r="Q5598">
        <v>88</v>
      </c>
      <c r="R5598">
        <v>91</v>
      </c>
      <c r="S5598">
        <v>17</v>
      </c>
      <c r="T5598" s="34">
        <f>_xlfn.XLOOKUP(B5598,Demog!$A$2:$A$219,Demog!$P$2:$P$219,,,2)</f>
        <v>19497</v>
      </c>
      <c r="U5598" s="34">
        <f t="shared" si="87"/>
        <v>1</v>
      </c>
      <c r="V5598" s="13">
        <f>IF(OR(Table1[[#This Row],[7d_positivity_public]]=0,ISBLANK(Table1[[#This Row],[7d_positivity_public]])),"",(Table1[[#This Row],[7d_positivity_public]]-Table1[[#This Row],[7d_positivity_all]])/Table1[[#This Row],[7d_positivity_public]])</f>
        <v>0</v>
      </c>
      <c r="W5598">
        <v>1</v>
      </c>
    </row>
    <row r="5599" spans="1:23" x14ac:dyDescent="0.25">
      <c r="A5599" s="10">
        <v>44523</v>
      </c>
      <c r="B5599">
        <v>4121</v>
      </c>
      <c r="C5599" t="s">
        <v>213</v>
      </c>
      <c r="D5599">
        <v>1</v>
      </c>
      <c r="E5599">
        <v>4</v>
      </c>
      <c r="F5599">
        <v>-3</v>
      </c>
      <c r="G5599">
        <v>2</v>
      </c>
      <c r="H5599">
        <v>93</v>
      </c>
      <c r="J5599">
        <v>91</v>
      </c>
      <c r="K5599">
        <v>93</v>
      </c>
      <c r="L5599">
        <v>91</v>
      </c>
      <c r="M5599">
        <v>95</v>
      </c>
      <c r="N5599">
        <v>90</v>
      </c>
      <c r="O5599">
        <v>86</v>
      </c>
      <c r="P5599">
        <v>90</v>
      </c>
      <c r="Q5599">
        <v>87</v>
      </c>
      <c r="R5599">
        <v>93</v>
      </c>
      <c r="S5599">
        <v>27</v>
      </c>
      <c r="T5599" s="34">
        <f>_xlfn.XLOOKUP(B5599,Demog!$A$2:$A$219,Demog!$P$2:$P$219,,,2)</f>
        <v>16859</v>
      </c>
      <c r="U5599" s="34">
        <f t="shared" si="87"/>
        <v>1</v>
      </c>
      <c r="V5599" s="13">
        <f>IF(OR(Table1[[#This Row],[7d_positivity_public]]=0,ISBLANK(Table1[[#This Row],[7d_positivity_public]])),"",(Table1[[#This Row],[7d_positivity_public]]-Table1[[#This Row],[7d_positivity_all]])/Table1[[#This Row],[7d_positivity_public]])</f>
        <v>0</v>
      </c>
      <c r="W5599">
        <v>2</v>
      </c>
    </row>
    <row r="5600" spans="1:23" x14ac:dyDescent="0.25">
      <c r="A5600" s="10">
        <v>44523</v>
      </c>
      <c r="B5600">
        <v>4122</v>
      </c>
      <c r="C5600" t="s">
        <v>214</v>
      </c>
      <c r="D5600">
        <v>3</v>
      </c>
      <c r="E5600">
        <v>0</v>
      </c>
      <c r="F5600">
        <v>3</v>
      </c>
      <c r="G5600">
        <v>3</v>
      </c>
      <c r="H5600">
        <v>93</v>
      </c>
      <c r="J5600">
        <v>100</v>
      </c>
      <c r="K5600">
        <v>93</v>
      </c>
      <c r="L5600">
        <v>90</v>
      </c>
      <c r="M5600">
        <v>94</v>
      </c>
      <c r="N5600">
        <v>89</v>
      </c>
      <c r="O5600">
        <v>99</v>
      </c>
      <c r="P5600">
        <v>89</v>
      </c>
      <c r="Q5600">
        <v>84</v>
      </c>
      <c r="R5600">
        <v>92</v>
      </c>
      <c r="S5600">
        <v>21</v>
      </c>
      <c r="T5600" s="34">
        <f>_xlfn.XLOOKUP(B5600,Demog!$A$2:$A$219,Demog!$P$2:$P$219,,,2)</f>
        <v>4837</v>
      </c>
      <c r="U5600" s="34">
        <f t="shared" si="87"/>
        <v>1</v>
      </c>
      <c r="V5600" s="13">
        <f>IF(OR(Table1[[#This Row],[7d_positivity_public]]=0,ISBLANK(Table1[[#This Row],[7d_positivity_public]])),"",(Table1[[#This Row],[7d_positivity_public]]-Table1[[#This Row],[7d_positivity_all]])/Table1[[#This Row],[7d_positivity_public]])</f>
        <v>0.33333333333333331</v>
      </c>
      <c r="W5600">
        <v>2</v>
      </c>
    </row>
    <row r="5601" spans="1:23" x14ac:dyDescent="0.25">
      <c r="A5601" s="10">
        <v>44523</v>
      </c>
      <c r="B5601">
        <v>4123</v>
      </c>
      <c r="C5601" t="s">
        <v>215</v>
      </c>
      <c r="D5601">
        <v>2</v>
      </c>
      <c r="E5601">
        <v>2</v>
      </c>
      <c r="F5601">
        <v>0</v>
      </c>
      <c r="G5601">
        <v>0</v>
      </c>
      <c r="H5601">
        <v>95</v>
      </c>
      <c r="J5601">
        <v>94</v>
      </c>
      <c r="K5601">
        <v>95</v>
      </c>
      <c r="L5601">
        <v>95</v>
      </c>
      <c r="M5601">
        <v>95</v>
      </c>
      <c r="N5601">
        <v>91</v>
      </c>
      <c r="O5601">
        <v>88</v>
      </c>
      <c r="P5601">
        <v>91</v>
      </c>
      <c r="Q5601">
        <v>90</v>
      </c>
      <c r="R5601">
        <v>93</v>
      </c>
      <c r="S5601">
        <v>26</v>
      </c>
      <c r="T5601" s="34">
        <f>_xlfn.XLOOKUP(B5601,Demog!$A$2:$A$219,Demog!$P$2:$P$219,,,2)</f>
        <v>37985</v>
      </c>
      <c r="U5601" s="34">
        <f t="shared" si="87"/>
        <v>5</v>
      </c>
      <c r="V5601" s="13" t="str">
        <f>IF(OR(Table1[[#This Row],[7d_positivity_public]]=0,ISBLANK(Table1[[#This Row],[7d_positivity_public]])),"",(Table1[[#This Row],[7d_positivity_public]]-Table1[[#This Row],[7d_positivity_all]])/Table1[[#This Row],[7d_positivity_public]])</f>
        <v/>
      </c>
      <c r="W5601">
        <v>1</v>
      </c>
    </row>
    <row r="5602" spans="1:23" x14ac:dyDescent="0.25">
      <c r="A5602" s="10">
        <v>44523</v>
      </c>
      <c r="B5602">
        <v>4124</v>
      </c>
      <c r="C5602" t="s">
        <v>216</v>
      </c>
      <c r="D5602">
        <v>4</v>
      </c>
      <c r="E5602">
        <v>1</v>
      </c>
      <c r="F5602">
        <v>3</v>
      </c>
      <c r="G5602">
        <v>5</v>
      </c>
      <c r="H5602">
        <v>89</v>
      </c>
      <c r="J5602">
        <v>86</v>
      </c>
      <c r="K5602">
        <v>89</v>
      </c>
      <c r="L5602">
        <v>86</v>
      </c>
      <c r="M5602">
        <v>92</v>
      </c>
      <c r="N5602">
        <v>85</v>
      </c>
      <c r="O5602">
        <v>80</v>
      </c>
      <c r="P5602">
        <v>86</v>
      </c>
      <c r="Q5602">
        <v>80</v>
      </c>
      <c r="R5602">
        <v>90</v>
      </c>
      <c r="S5602">
        <v>25</v>
      </c>
      <c r="T5602" s="34">
        <f>_xlfn.XLOOKUP(B5602,Demog!$A$2:$A$219,Demog!$P$2:$P$219,,,2)</f>
        <v>14894</v>
      </c>
      <c r="U5602" s="34">
        <f t="shared" si="87"/>
        <v>4</v>
      </c>
      <c r="V5602" s="13">
        <f>IF(OR(Table1[[#This Row],[7d_positivity_public]]=0,ISBLANK(Table1[[#This Row],[7d_positivity_public]])),"",(Table1[[#This Row],[7d_positivity_public]]-Table1[[#This Row],[7d_positivity_all]])/Table1[[#This Row],[7d_positivity_public]])</f>
        <v>0.2</v>
      </c>
      <c r="W5602">
        <v>4</v>
      </c>
    </row>
    <row r="5603" spans="1:23" x14ac:dyDescent="0.25">
      <c r="A5603" s="10">
        <v>44523</v>
      </c>
      <c r="B5603">
        <v>4125</v>
      </c>
      <c r="C5603" t="s">
        <v>217</v>
      </c>
      <c r="D5603">
        <v>0</v>
      </c>
      <c r="E5603">
        <v>0</v>
      </c>
      <c r="F5603">
        <v>0</v>
      </c>
      <c r="G5603">
        <v>0</v>
      </c>
      <c r="H5603">
        <v>84</v>
      </c>
      <c r="J5603">
        <v>80</v>
      </c>
      <c r="K5603">
        <v>85</v>
      </c>
      <c r="L5603">
        <v>79</v>
      </c>
      <c r="M5603">
        <v>89</v>
      </c>
      <c r="N5603">
        <v>81</v>
      </c>
      <c r="O5603">
        <v>75</v>
      </c>
      <c r="P5603">
        <v>81</v>
      </c>
      <c r="Q5603">
        <v>72</v>
      </c>
      <c r="R5603">
        <v>88</v>
      </c>
      <c r="S5603">
        <v>17</v>
      </c>
      <c r="T5603" s="34">
        <f>_xlfn.XLOOKUP(B5603,Demog!$A$2:$A$219,Demog!$P$2:$P$219,,,2)</f>
        <v>2885</v>
      </c>
      <c r="U5603" s="34">
        <f t="shared" si="87"/>
        <v>0</v>
      </c>
      <c r="V5603" s="13" t="str">
        <f>IF(OR(Table1[[#This Row],[7d_positivity_public]]=0,ISBLANK(Table1[[#This Row],[7d_positivity_public]])),"",(Table1[[#This Row],[7d_positivity_public]]-Table1[[#This Row],[7d_positivity_all]])/Table1[[#This Row],[7d_positivity_public]])</f>
        <v/>
      </c>
      <c r="W5603">
        <v>0</v>
      </c>
    </row>
    <row r="5604" spans="1:23" x14ac:dyDescent="0.25">
      <c r="A5604" s="10">
        <v>44523</v>
      </c>
      <c r="B5604">
        <v>4131</v>
      </c>
      <c r="C5604" t="s">
        <v>218</v>
      </c>
      <c r="D5604">
        <v>2</v>
      </c>
      <c r="E5604">
        <v>0</v>
      </c>
      <c r="F5604">
        <v>2</v>
      </c>
      <c r="G5604">
        <v>3</v>
      </c>
      <c r="H5604">
        <v>96</v>
      </c>
      <c r="J5604">
        <v>99</v>
      </c>
      <c r="K5604">
        <v>96</v>
      </c>
      <c r="L5604">
        <v>95</v>
      </c>
      <c r="M5604">
        <v>97</v>
      </c>
      <c r="N5604">
        <v>94</v>
      </c>
      <c r="O5604">
        <v>96</v>
      </c>
      <c r="P5604">
        <v>94</v>
      </c>
      <c r="Q5604">
        <v>92</v>
      </c>
      <c r="R5604">
        <v>95</v>
      </c>
      <c r="S5604">
        <v>31</v>
      </c>
      <c r="T5604" s="34">
        <f>_xlfn.XLOOKUP(B5604,Demog!$A$2:$A$219,Demog!$P$2:$P$219,,,2)</f>
        <v>22020</v>
      </c>
      <c r="U5604" s="34">
        <f t="shared" si="87"/>
        <v>3</v>
      </c>
      <c r="V5604" s="13">
        <f>IF(OR(Table1[[#This Row],[7d_positivity_public]]=0,ISBLANK(Table1[[#This Row],[7d_positivity_public]])),"",(Table1[[#This Row],[7d_positivity_public]]-Table1[[#This Row],[7d_positivity_all]])/Table1[[#This Row],[7d_positivity_public]])</f>
        <v>0.33333333333333331</v>
      </c>
      <c r="W5604">
        <v>2</v>
      </c>
    </row>
    <row r="5605" spans="1:23" x14ac:dyDescent="0.25">
      <c r="A5605" s="10">
        <v>44523</v>
      </c>
      <c r="B5605">
        <v>4132</v>
      </c>
      <c r="C5605" t="s">
        <v>219</v>
      </c>
      <c r="D5605">
        <v>13</v>
      </c>
      <c r="E5605">
        <v>7</v>
      </c>
      <c r="F5605">
        <v>6</v>
      </c>
      <c r="G5605">
        <v>8</v>
      </c>
      <c r="H5605">
        <v>94</v>
      </c>
      <c r="J5605">
        <v>95</v>
      </c>
      <c r="K5605">
        <v>94</v>
      </c>
      <c r="L5605">
        <v>93</v>
      </c>
      <c r="M5605">
        <v>95</v>
      </c>
      <c r="N5605">
        <v>92</v>
      </c>
      <c r="O5605">
        <v>91</v>
      </c>
      <c r="P5605">
        <v>92</v>
      </c>
      <c r="Q5605">
        <v>90</v>
      </c>
      <c r="R5605">
        <v>93</v>
      </c>
      <c r="S5605">
        <v>26</v>
      </c>
      <c r="T5605" s="34">
        <f>_xlfn.XLOOKUP(B5605,Demog!$A$2:$A$219,Demog!$P$2:$P$219,,,2)</f>
        <v>19325</v>
      </c>
      <c r="U5605" s="34">
        <f t="shared" si="87"/>
        <v>18</v>
      </c>
      <c r="V5605" s="13">
        <f>IF(OR(Table1[[#This Row],[7d_positivity_public]]=0,ISBLANK(Table1[[#This Row],[7d_positivity_public]])),"",(Table1[[#This Row],[7d_positivity_public]]-Table1[[#This Row],[7d_positivity_all]])/Table1[[#This Row],[7d_positivity_public]])</f>
        <v>0.25</v>
      </c>
      <c r="W5605">
        <v>6</v>
      </c>
    </row>
    <row r="5606" spans="1:23" x14ac:dyDescent="0.25">
      <c r="A5606" s="10">
        <v>44523</v>
      </c>
      <c r="B5606">
        <v>4133</v>
      </c>
      <c r="C5606" t="s">
        <v>220</v>
      </c>
      <c r="D5606">
        <v>10</v>
      </c>
      <c r="E5606">
        <v>7</v>
      </c>
      <c r="F5606">
        <v>3</v>
      </c>
      <c r="G5606">
        <v>11</v>
      </c>
      <c r="H5606">
        <v>95</v>
      </c>
      <c r="J5606">
        <v>95</v>
      </c>
      <c r="K5606">
        <v>95</v>
      </c>
      <c r="L5606">
        <v>92</v>
      </c>
      <c r="M5606">
        <v>96</v>
      </c>
      <c r="N5606">
        <v>92</v>
      </c>
      <c r="O5606">
        <v>89</v>
      </c>
      <c r="P5606">
        <v>93</v>
      </c>
      <c r="Q5606">
        <v>88</v>
      </c>
      <c r="R5606">
        <v>95</v>
      </c>
      <c r="S5606">
        <v>26</v>
      </c>
      <c r="T5606" s="34">
        <f>_xlfn.XLOOKUP(B5606,Demog!$A$2:$A$219,Demog!$P$2:$P$219,,,2)</f>
        <v>11675</v>
      </c>
      <c r="U5606" s="34">
        <f t="shared" si="87"/>
        <v>8</v>
      </c>
      <c r="V5606" s="13">
        <f>IF(OR(Table1[[#This Row],[7d_positivity_public]]=0,ISBLANK(Table1[[#This Row],[7d_positivity_public]])),"",(Table1[[#This Row],[7d_positivity_public]]-Table1[[#This Row],[7d_positivity_all]])/Table1[[#This Row],[7d_positivity_public]])</f>
        <v>0.36363636363636365</v>
      </c>
      <c r="W5606">
        <v>7</v>
      </c>
    </row>
    <row r="5607" spans="1:23" x14ac:dyDescent="0.25">
      <c r="A5607" s="10">
        <v>44523</v>
      </c>
      <c r="B5607">
        <v>4134</v>
      </c>
      <c r="C5607" t="s">
        <v>221</v>
      </c>
      <c r="D5607">
        <v>3</v>
      </c>
      <c r="E5607">
        <v>2</v>
      </c>
      <c r="F5607">
        <v>1</v>
      </c>
      <c r="G5607">
        <v>3</v>
      </c>
      <c r="H5607">
        <v>96</v>
      </c>
      <c r="J5607">
        <v>95</v>
      </c>
      <c r="K5607">
        <v>96</v>
      </c>
      <c r="L5607">
        <v>95</v>
      </c>
      <c r="M5607">
        <v>96</v>
      </c>
      <c r="N5607">
        <v>94</v>
      </c>
      <c r="O5607">
        <v>90</v>
      </c>
      <c r="P5607">
        <v>94</v>
      </c>
      <c r="Q5607">
        <v>91</v>
      </c>
      <c r="R5607">
        <v>95</v>
      </c>
      <c r="S5607">
        <v>32</v>
      </c>
      <c r="T5607" s="34">
        <f>_xlfn.XLOOKUP(B5607,Demog!$A$2:$A$219,Demog!$P$2:$P$219,,,2)</f>
        <v>11672</v>
      </c>
      <c r="U5607" s="34">
        <f t="shared" si="87"/>
        <v>2</v>
      </c>
      <c r="V5607" s="13">
        <f>IF(OR(Table1[[#This Row],[7d_positivity_public]]=0,ISBLANK(Table1[[#This Row],[7d_positivity_public]])),"",(Table1[[#This Row],[7d_positivity_public]]-Table1[[#This Row],[7d_positivity_all]])/Table1[[#This Row],[7d_positivity_public]])</f>
        <v>0.33333333333333331</v>
      </c>
      <c r="W5607">
        <v>2</v>
      </c>
    </row>
    <row r="5608" spans="1:23" x14ac:dyDescent="0.25">
      <c r="A5608" s="10">
        <v>44523</v>
      </c>
      <c r="B5608">
        <v>4141</v>
      </c>
      <c r="C5608" t="s">
        <v>222</v>
      </c>
      <c r="D5608">
        <v>5</v>
      </c>
      <c r="E5608">
        <v>13</v>
      </c>
      <c r="F5608">
        <v>-8</v>
      </c>
      <c r="G5608">
        <v>5</v>
      </c>
      <c r="H5608">
        <v>84</v>
      </c>
      <c r="J5608">
        <v>81</v>
      </c>
      <c r="K5608">
        <v>84</v>
      </c>
      <c r="L5608">
        <v>75</v>
      </c>
      <c r="M5608">
        <v>89</v>
      </c>
      <c r="N5608">
        <v>80</v>
      </c>
      <c r="O5608">
        <v>72</v>
      </c>
      <c r="P5608">
        <v>81</v>
      </c>
      <c r="Q5608">
        <v>69</v>
      </c>
      <c r="R5608">
        <v>87</v>
      </c>
      <c r="S5608">
        <v>36</v>
      </c>
      <c r="T5608" s="34">
        <f>_xlfn.XLOOKUP(B5608,Demog!$A$2:$A$219,Demog!$P$2:$P$219,,,2)</f>
        <v>10557</v>
      </c>
      <c r="U5608" s="34">
        <f t="shared" si="87"/>
        <v>4</v>
      </c>
      <c r="V5608" s="13">
        <f>IF(OR(Table1[[#This Row],[7d_positivity_public]]=0,ISBLANK(Table1[[#This Row],[7d_positivity_public]])),"",(Table1[[#This Row],[7d_positivity_public]]-Table1[[#This Row],[7d_positivity_all]])/Table1[[#This Row],[7d_positivity_public]])</f>
        <v>0.4</v>
      </c>
      <c r="W5608">
        <v>3</v>
      </c>
    </row>
    <row r="5609" spans="1:23" x14ac:dyDescent="0.25">
      <c r="A5609" s="10">
        <v>44523</v>
      </c>
      <c r="B5609">
        <v>4142</v>
      </c>
      <c r="C5609" t="s">
        <v>223</v>
      </c>
      <c r="D5609">
        <v>0</v>
      </c>
      <c r="E5609">
        <v>0</v>
      </c>
      <c r="F5609">
        <v>0</v>
      </c>
      <c r="G5609">
        <v>0</v>
      </c>
      <c r="H5609">
        <v>95</v>
      </c>
      <c r="J5609">
        <v>88</v>
      </c>
      <c r="K5609">
        <v>95</v>
      </c>
      <c r="L5609">
        <v>93</v>
      </c>
      <c r="M5609">
        <v>95</v>
      </c>
      <c r="N5609">
        <v>92</v>
      </c>
      <c r="O5609">
        <v>85</v>
      </c>
      <c r="P5609">
        <v>92</v>
      </c>
      <c r="Q5609">
        <v>89</v>
      </c>
      <c r="R5609">
        <v>93</v>
      </c>
      <c r="S5609">
        <v>12</v>
      </c>
      <c r="T5609" s="34">
        <f>_xlfn.XLOOKUP(B5609,Demog!$A$2:$A$219,Demog!$P$2:$P$219,,,2)</f>
        <v>4732</v>
      </c>
      <c r="U5609" s="34">
        <f t="shared" si="87"/>
        <v>0</v>
      </c>
      <c r="V5609" s="13" t="str">
        <f>IF(OR(Table1[[#This Row],[7d_positivity_public]]=0,ISBLANK(Table1[[#This Row],[7d_positivity_public]])),"",(Table1[[#This Row],[7d_positivity_public]]-Table1[[#This Row],[7d_positivity_all]])/Table1[[#This Row],[7d_positivity_public]])</f>
        <v/>
      </c>
      <c r="W5609">
        <v>0</v>
      </c>
    </row>
    <row r="5610" spans="1:23" x14ac:dyDescent="0.25">
      <c r="A5610" s="10">
        <v>44523</v>
      </c>
      <c r="B5610">
        <v>4211</v>
      </c>
      <c r="C5610" t="s">
        <v>224</v>
      </c>
      <c r="D5610">
        <v>4</v>
      </c>
      <c r="E5610">
        <v>5</v>
      </c>
      <c r="F5610">
        <v>-1</v>
      </c>
      <c r="G5610">
        <v>5</v>
      </c>
      <c r="H5610">
        <v>90</v>
      </c>
      <c r="J5610">
        <v>93</v>
      </c>
      <c r="K5610">
        <v>89</v>
      </c>
      <c r="L5610">
        <v>85</v>
      </c>
      <c r="M5610">
        <v>92</v>
      </c>
      <c r="N5610">
        <v>86</v>
      </c>
      <c r="O5610">
        <v>86</v>
      </c>
      <c r="P5610">
        <v>86</v>
      </c>
      <c r="Q5610">
        <v>80</v>
      </c>
      <c r="R5610">
        <v>90</v>
      </c>
      <c r="S5610">
        <v>26</v>
      </c>
      <c r="T5610" s="34">
        <f>_xlfn.XLOOKUP(B5610,Demog!$A$2:$A$219,Demog!$P$2:$P$219,,,2)</f>
        <v>17780</v>
      </c>
      <c r="U5610" s="34">
        <f t="shared" si="87"/>
        <v>5</v>
      </c>
      <c r="V5610" s="13">
        <f>IF(OR(Table1[[#This Row],[7d_positivity_public]]=0,ISBLANK(Table1[[#This Row],[7d_positivity_public]])),"",(Table1[[#This Row],[7d_positivity_public]]-Table1[[#This Row],[7d_positivity_all]])/Table1[[#This Row],[7d_positivity_public]])</f>
        <v>0.4</v>
      </c>
      <c r="W5610">
        <v>3</v>
      </c>
    </row>
    <row r="5611" spans="1:23" x14ac:dyDescent="0.25">
      <c r="A5611" s="10">
        <v>44523</v>
      </c>
      <c r="B5611">
        <v>4212</v>
      </c>
      <c r="C5611" t="s">
        <v>225</v>
      </c>
      <c r="D5611">
        <v>12</v>
      </c>
      <c r="E5611">
        <v>12</v>
      </c>
      <c r="F5611">
        <v>0</v>
      </c>
      <c r="G5611">
        <v>11</v>
      </c>
      <c r="H5611">
        <v>87</v>
      </c>
      <c r="J5611">
        <v>84</v>
      </c>
      <c r="K5611">
        <v>87</v>
      </c>
      <c r="L5611">
        <v>82</v>
      </c>
      <c r="M5611">
        <v>91</v>
      </c>
      <c r="N5611">
        <v>83</v>
      </c>
      <c r="O5611">
        <v>76</v>
      </c>
      <c r="P5611">
        <v>83</v>
      </c>
      <c r="Q5611">
        <v>76</v>
      </c>
      <c r="R5611">
        <v>89</v>
      </c>
      <c r="S5611">
        <v>27</v>
      </c>
      <c r="T5611" s="34">
        <f>_xlfn.XLOOKUP(B5611,Demog!$A$2:$A$219,Demog!$P$2:$P$219,,,2)</f>
        <v>40598</v>
      </c>
      <c r="U5611" s="34">
        <f t="shared" si="87"/>
        <v>34</v>
      </c>
      <c r="V5611" s="13">
        <f>IF(OR(Table1[[#This Row],[7d_positivity_public]]=0,ISBLANK(Table1[[#This Row],[7d_positivity_public]])),"",(Table1[[#This Row],[7d_positivity_public]]-Table1[[#This Row],[7d_positivity_all]])/Table1[[#This Row],[7d_positivity_public]])</f>
        <v>0.18181818181818182</v>
      </c>
      <c r="W5611">
        <v>9</v>
      </c>
    </row>
    <row r="5612" spans="1:23" x14ac:dyDescent="0.25">
      <c r="A5612" s="10">
        <v>44523</v>
      </c>
      <c r="B5612">
        <v>4241</v>
      </c>
      <c r="C5612" t="s">
        <v>228</v>
      </c>
      <c r="D5612">
        <v>14</v>
      </c>
      <c r="E5612">
        <v>16</v>
      </c>
      <c r="F5612">
        <v>-2</v>
      </c>
      <c r="G5612">
        <v>11</v>
      </c>
      <c r="H5612">
        <v>88</v>
      </c>
      <c r="J5612">
        <v>79</v>
      </c>
      <c r="K5612">
        <v>88</v>
      </c>
      <c r="L5612">
        <v>87</v>
      </c>
      <c r="M5612">
        <v>90</v>
      </c>
      <c r="N5612">
        <v>83</v>
      </c>
      <c r="O5612">
        <v>70</v>
      </c>
      <c r="P5612">
        <v>84</v>
      </c>
      <c r="Q5612">
        <v>80</v>
      </c>
      <c r="R5612">
        <v>87</v>
      </c>
      <c r="S5612">
        <v>22</v>
      </c>
      <c r="T5612" s="34">
        <f>_xlfn.XLOOKUP(B5612,Demog!$A$2:$A$219,Demog!$P$2:$P$219,,,2)</f>
        <v>20117</v>
      </c>
      <c r="U5612" s="34">
        <f t="shared" si="87"/>
        <v>20</v>
      </c>
      <c r="V5612" s="13">
        <f>IF(OR(Table1[[#This Row],[7d_positivity_public]]=0,ISBLANK(Table1[[#This Row],[7d_positivity_public]])),"",(Table1[[#This Row],[7d_positivity_public]]-Table1[[#This Row],[7d_positivity_all]])/Table1[[#This Row],[7d_positivity_public]])</f>
        <v>0.27272727272727271</v>
      </c>
      <c r="W5612">
        <v>8</v>
      </c>
    </row>
    <row r="5613" spans="1:23" x14ac:dyDescent="0.25">
      <c r="A5613" s="10">
        <v>44523</v>
      </c>
      <c r="B5613">
        <v>4242</v>
      </c>
      <c r="C5613" t="s">
        <v>229</v>
      </c>
      <c r="D5613">
        <v>13</v>
      </c>
      <c r="E5613">
        <v>16</v>
      </c>
      <c r="F5613">
        <v>-3</v>
      </c>
      <c r="G5613">
        <v>10</v>
      </c>
      <c r="H5613">
        <v>91</v>
      </c>
      <c r="J5613">
        <v>88</v>
      </c>
      <c r="K5613">
        <v>92</v>
      </c>
      <c r="L5613">
        <v>90</v>
      </c>
      <c r="M5613">
        <v>93</v>
      </c>
      <c r="N5613">
        <v>87</v>
      </c>
      <c r="O5613">
        <v>81</v>
      </c>
      <c r="P5613">
        <v>88</v>
      </c>
      <c r="Q5613">
        <v>85</v>
      </c>
      <c r="R5613">
        <v>91</v>
      </c>
      <c r="S5613">
        <v>23</v>
      </c>
      <c r="T5613" s="34">
        <f>_xlfn.XLOOKUP(B5613,Demog!$A$2:$A$219,Demog!$P$2:$P$219,,,2)</f>
        <v>25680</v>
      </c>
      <c r="U5613" s="34">
        <f t="shared" si="87"/>
        <v>23</v>
      </c>
      <c r="V5613" s="13">
        <f>IF(OR(Table1[[#This Row],[7d_positivity_public]]=0,ISBLANK(Table1[[#This Row],[7d_positivity_public]])),"",(Table1[[#This Row],[7d_positivity_public]]-Table1[[#This Row],[7d_positivity_all]])/Table1[[#This Row],[7d_positivity_public]])</f>
        <v>0.2</v>
      </c>
      <c r="W5613">
        <v>8</v>
      </c>
    </row>
    <row r="5614" spans="1:23" x14ac:dyDescent="0.25">
      <c r="A5614" s="10">
        <v>44523</v>
      </c>
      <c r="B5614">
        <v>4243</v>
      </c>
      <c r="C5614" t="s">
        <v>230</v>
      </c>
      <c r="D5614">
        <v>13</v>
      </c>
      <c r="E5614">
        <v>8</v>
      </c>
      <c r="F5614">
        <v>5</v>
      </c>
      <c r="G5614">
        <v>11</v>
      </c>
      <c r="H5614">
        <v>93</v>
      </c>
      <c r="J5614">
        <v>94</v>
      </c>
      <c r="K5614">
        <v>93</v>
      </c>
      <c r="L5614">
        <v>91</v>
      </c>
      <c r="M5614">
        <v>94</v>
      </c>
      <c r="N5614">
        <v>90</v>
      </c>
      <c r="O5614">
        <v>88</v>
      </c>
      <c r="P5614">
        <v>90</v>
      </c>
      <c r="Q5614">
        <v>87</v>
      </c>
      <c r="R5614">
        <v>92</v>
      </c>
      <c r="S5614">
        <v>23</v>
      </c>
      <c r="T5614" s="34">
        <f>_xlfn.XLOOKUP(B5614,Demog!$A$2:$A$219,Demog!$P$2:$P$219,,,2)</f>
        <v>30045</v>
      </c>
      <c r="U5614" s="34">
        <f t="shared" si="87"/>
        <v>27</v>
      </c>
      <c r="V5614" s="13">
        <f>IF(OR(Table1[[#This Row],[7d_positivity_public]]=0,ISBLANK(Table1[[#This Row],[7d_positivity_public]])),"",(Table1[[#This Row],[7d_positivity_public]]-Table1[[#This Row],[7d_positivity_all]])/Table1[[#This Row],[7d_positivity_public]])</f>
        <v>0.27272727272727271</v>
      </c>
      <c r="W5614">
        <v>8</v>
      </c>
    </row>
    <row r="5615" spans="1:23" x14ac:dyDescent="0.25">
      <c r="A5615" s="10">
        <v>44523</v>
      </c>
      <c r="B5615">
        <v>4244</v>
      </c>
      <c r="C5615" t="s">
        <v>231</v>
      </c>
      <c r="D5615">
        <v>17</v>
      </c>
      <c r="E5615">
        <v>21</v>
      </c>
      <c r="F5615">
        <v>-4</v>
      </c>
      <c r="G5615">
        <v>12</v>
      </c>
      <c r="H5615">
        <v>87</v>
      </c>
      <c r="J5615">
        <v>82</v>
      </c>
      <c r="K5615">
        <v>88</v>
      </c>
      <c r="L5615">
        <v>86</v>
      </c>
      <c r="M5615">
        <v>90</v>
      </c>
      <c r="N5615">
        <v>82</v>
      </c>
      <c r="O5615">
        <v>72</v>
      </c>
      <c r="P5615">
        <v>83</v>
      </c>
      <c r="Q5615">
        <v>80</v>
      </c>
      <c r="R5615">
        <v>87</v>
      </c>
      <c r="S5615">
        <v>22</v>
      </c>
      <c r="T5615" s="34">
        <f>_xlfn.XLOOKUP(B5615,Demog!$A$2:$A$219,Demog!$P$2:$P$219,,,2)</f>
        <v>14529</v>
      </c>
      <c r="U5615" s="34">
        <f t="shared" si="87"/>
        <v>17</v>
      </c>
      <c r="V5615" s="13">
        <f>IF(OR(Table1[[#This Row],[7d_positivity_public]]=0,ISBLANK(Table1[[#This Row],[7d_positivity_public]])),"",(Table1[[#This Row],[7d_positivity_public]]-Table1[[#This Row],[7d_positivity_all]])/Table1[[#This Row],[7d_positivity_public]])</f>
        <v>8.3333333333333329E-2</v>
      </c>
      <c r="W5615">
        <v>11</v>
      </c>
    </row>
    <row r="5616" spans="1:23" x14ac:dyDescent="0.25">
      <c r="A5616" s="10">
        <v>44523</v>
      </c>
      <c r="B5616">
        <v>4245</v>
      </c>
      <c r="C5616" t="s">
        <v>232</v>
      </c>
      <c r="D5616">
        <v>17</v>
      </c>
      <c r="E5616">
        <v>22</v>
      </c>
      <c r="F5616">
        <v>-5</v>
      </c>
      <c r="G5616">
        <v>9</v>
      </c>
      <c r="H5616">
        <v>89</v>
      </c>
      <c r="J5616">
        <v>89</v>
      </c>
      <c r="K5616">
        <v>89</v>
      </c>
      <c r="L5616">
        <v>86</v>
      </c>
      <c r="M5616">
        <v>91</v>
      </c>
      <c r="N5616">
        <v>86</v>
      </c>
      <c r="O5616">
        <v>85</v>
      </c>
      <c r="P5616">
        <v>86</v>
      </c>
      <c r="Q5616">
        <v>82</v>
      </c>
      <c r="R5616">
        <v>89</v>
      </c>
      <c r="S5616">
        <v>15</v>
      </c>
      <c r="T5616" s="34">
        <f>_xlfn.XLOOKUP(B5616,Demog!$A$2:$A$219,Demog!$P$2:$P$219,,,2)</f>
        <v>7502</v>
      </c>
      <c r="U5616" s="34">
        <f t="shared" si="87"/>
        <v>9</v>
      </c>
      <c r="V5616" s="13">
        <f>IF(OR(Table1[[#This Row],[7d_positivity_public]]=0,ISBLANK(Table1[[#This Row],[7d_positivity_public]])),"",(Table1[[#This Row],[7d_positivity_public]]-Table1[[#This Row],[7d_positivity_all]])/Table1[[#This Row],[7d_positivity_public]])</f>
        <v>0.1111111111111111</v>
      </c>
      <c r="W5616">
        <v>8</v>
      </c>
    </row>
    <row r="5617" spans="1:23" x14ac:dyDescent="0.25">
      <c r="A5617" s="10">
        <v>44523</v>
      </c>
      <c r="B5617">
        <v>4246</v>
      </c>
      <c r="C5617" t="s">
        <v>233</v>
      </c>
      <c r="D5617">
        <v>9</v>
      </c>
      <c r="E5617">
        <v>18</v>
      </c>
      <c r="F5617">
        <v>-9</v>
      </c>
      <c r="G5617">
        <v>10</v>
      </c>
      <c r="H5617">
        <v>86</v>
      </c>
      <c r="J5617">
        <v>83</v>
      </c>
      <c r="K5617">
        <v>86</v>
      </c>
      <c r="L5617">
        <v>80</v>
      </c>
      <c r="M5617">
        <v>91</v>
      </c>
      <c r="N5617">
        <v>82</v>
      </c>
      <c r="O5617">
        <v>75</v>
      </c>
      <c r="P5617">
        <v>82</v>
      </c>
      <c r="Q5617">
        <v>74</v>
      </c>
      <c r="R5617">
        <v>88</v>
      </c>
      <c r="S5617">
        <v>15</v>
      </c>
      <c r="T5617" s="34">
        <f>_xlfn.XLOOKUP(B5617,Demog!$A$2:$A$219,Demog!$P$2:$P$219,,,2)</f>
        <v>7058</v>
      </c>
      <c r="U5617" s="34">
        <f t="shared" si="87"/>
        <v>4</v>
      </c>
      <c r="V5617" s="13">
        <f>IF(OR(Table1[[#This Row],[7d_positivity_public]]=0,ISBLANK(Table1[[#This Row],[7d_positivity_public]])),"",(Table1[[#This Row],[7d_positivity_public]]-Table1[[#This Row],[7d_positivity_all]])/Table1[[#This Row],[7d_positivity_public]])</f>
        <v>0.1</v>
      </c>
      <c r="W5617">
        <v>9</v>
      </c>
    </row>
    <row r="5618" spans="1:23" x14ac:dyDescent="0.25">
      <c r="A5618" s="10">
        <v>44523</v>
      </c>
      <c r="B5618">
        <v>5241</v>
      </c>
      <c r="C5618" t="s">
        <v>234</v>
      </c>
      <c r="D5618">
        <v>21</v>
      </c>
      <c r="E5618">
        <v>24</v>
      </c>
      <c r="F5618">
        <v>-3</v>
      </c>
      <c r="G5618">
        <v>13</v>
      </c>
      <c r="H5618">
        <v>85</v>
      </c>
      <c r="J5618">
        <v>79</v>
      </c>
      <c r="K5618">
        <v>86</v>
      </c>
      <c r="L5618">
        <v>82</v>
      </c>
      <c r="M5618">
        <v>90</v>
      </c>
      <c r="N5618">
        <v>81</v>
      </c>
      <c r="O5618">
        <v>73</v>
      </c>
      <c r="P5618">
        <v>82</v>
      </c>
      <c r="Q5618">
        <v>77</v>
      </c>
      <c r="R5618">
        <v>87</v>
      </c>
      <c r="S5618">
        <v>22</v>
      </c>
      <c r="T5618" s="34">
        <f>_xlfn.XLOOKUP(B5618,Demog!$A$2:$A$219,Demog!$P$2:$P$219,,,2)</f>
        <v>16947</v>
      </c>
      <c r="U5618" s="34">
        <f t="shared" si="87"/>
        <v>25</v>
      </c>
      <c r="V5618" s="13">
        <f>IF(OR(Table1[[#This Row],[7d_positivity_public]]=0,ISBLANK(Table1[[#This Row],[7d_positivity_public]])),"",(Table1[[#This Row],[7d_positivity_public]]-Table1[[#This Row],[7d_positivity_all]])/Table1[[#This Row],[7d_positivity_public]])</f>
        <v>7.6923076923076927E-2</v>
      </c>
      <c r="W5618">
        <v>12</v>
      </c>
    </row>
    <row r="5619" spans="1:23" x14ac:dyDescent="0.25">
      <c r="A5619" s="10">
        <v>44523</v>
      </c>
      <c r="B5619">
        <v>5242</v>
      </c>
      <c r="C5619" t="s">
        <v>235</v>
      </c>
      <c r="D5619">
        <v>8</v>
      </c>
      <c r="E5619">
        <v>14</v>
      </c>
      <c r="F5619">
        <v>-6</v>
      </c>
      <c r="G5619">
        <v>9</v>
      </c>
      <c r="H5619">
        <v>90</v>
      </c>
      <c r="J5619">
        <v>74</v>
      </c>
      <c r="K5619">
        <v>91</v>
      </c>
      <c r="L5619">
        <v>90</v>
      </c>
      <c r="M5619">
        <v>92</v>
      </c>
      <c r="N5619">
        <v>82</v>
      </c>
      <c r="O5619">
        <v>66</v>
      </c>
      <c r="P5619">
        <v>83</v>
      </c>
      <c r="Q5619">
        <v>80</v>
      </c>
      <c r="R5619">
        <v>88</v>
      </c>
      <c r="S5619">
        <v>26</v>
      </c>
      <c r="T5619" s="34">
        <f>_xlfn.XLOOKUP(B5619,Demog!$A$2:$A$219,Demog!$P$2:$P$219,,,2)</f>
        <v>41431</v>
      </c>
      <c r="U5619" s="34">
        <f t="shared" si="87"/>
        <v>23</v>
      </c>
      <c r="V5619" s="13">
        <f>IF(OR(Table1[[#This Row],[7d_positivity_public]]=0,ISBLANK(Table1[[#This Row],[7d_positivity_public]])),"",(Table1[[#This Row],[7d_positivity_public]]-Table1[[#This Row],[7d_positivity_all]])/Table1[[#This Row],[7d_positivity_public]])</f>
        <v>0.1111111111111111</v>
      </c>
      <c r="W5619">
        <v>8</v>
      </c>
    </row>
    <row r="5620" spans="1:23" x14ac:dyDescent="0.25">
      <c r="A5620" s="10">
        <v>44523</v>
      </c>
      <c r="B5620">
        <v>5243</v>
      </c>
      <c r="C5620" t="s">
        <v>236</v>
      </c>
      <c r="D5620">
        <v>16</v>
      </c>
      <c r="E5620">
        <v>17</v>
      </c>
      <c r="F5620">
        <v>-1</v>
      </c>
      <c r="G5620">
        <v>11</v>
      </c>
      <c r="H5620">
        <v>91</v>
      </c>
      <c r="J5620">
        <v>86</v>
      </c>
      <c r="K5620">
        <v>91</v>
      </c>
      <c r="L5620">
        <v>90</v>
      </c>
      <c r="M5620">
        <v>93</v>
      </c>
      <c r="N5620">
        <v>87</v>
      </c>
      <c r="O5620">
        <v>82</v>
      </c>
      <c r="P5620">
        <v>88</v>
      </c>
      <c r="Q5620">
        <v>85</v>
      </c>
      <c r="R5620">
        <v>91</v>
      </c>
      <c r="S5620">
        <v>24</v>
      </c>
      <c r="T5620" s="34">
        <f>_xlfn.XLOOKUP(B5620,Demog!$A$2:$A$219,Demog!$P$2:$P$219,,,2)</f>
        <v>15730</v>
      </c>
      <c r="U5620" s="34">
        <f t="shared" si="87"/>
        <v>18</v>
      </c>
      <c r="V5620" s="13">
        <f>IF(OR(Table1[[#This Row],[7d_positivity_public]]=0,ISBLANK(Table1[[#This Row],[7d_positivity_public]])),"",(Table1[[#This Row],[7d_positivity_public]]-Table1[[#This Row],[7d_positivity_all]])/Table1[[#This Row],[7d_positivity_public]])</f>
        <v>0.18181818181818182</v>
      </c>
      <c r="W5620">
        <v>9</v>
      </c>
    </row>
    <row r="5621" spans="1:23" x14ac:dyDescent="0.25">
      <c r="A5621" s="10">
        <v>44523</v>
      </c>
      <c r="B5621">
        <v>5244</v>
      </c>
      <c r="C5621" t="s">
        <v>237</v>
      </c>
      <c r="D5621">
        <v>3</v>
      </c>
      <c r="E5621">
        <v>17</v>
      </c>
      <c r="F5621">
        <v>-14</v>
      </c>
      <c r="G5621">
        <v>4</v>
      </c>
      <c r="H5621">
        <v>79</v>
      </c>
      <c r="J5621">
        <v>71</v>
      </c>
      <c r="K5621">
        <v>79</v>
      </c>
      <c r="L5621">
        <v>74</v>
      </c>
      <c r="M5621">
        <v>84</v>
      </c>
      <c r="N5621">
        <v>74</v>
      </c>
      <c r="O5621">
        <v>64</v>
      </c>
      <c r="P5621">
        <v>75</v>
      </c>
      <c r="Q5621">
        <v>67</v>
      </c>
      <c r="R5621">
        <v>82</v>
      </c>
      <c r="S5621">
        <v>17</v>
      </c>
      <c r="T5621" s="34">
        <f>_xlfn.XLOOKUP(B5621,Demog!$A$2:$A$219,Demog!$P$2:$P$219,,,2)</f>
        <v>7847</v>
      </c>
      <c r="U5621" s="34">
        <f t="shared" si="87"/>
        <v>2</v>
      </c>
      <c r="V5621" s="13">
        <f>IF(OR(Table1[[#This Row],[7d_positivity_public]]=0,ISBLANK(Table1[[#This Row],[7d_positivity_public]])),"",(Table1[[#This Row],[7d_positivity_public]]-Table1[[#This Row],[7d_positivity_all]])/Table1[[#This Row],[7d_positivity_public]])</f>
        <v>0</v>
      </c>
      <c r="W5621">
        <v>4</v>
      </c>
    </row>
    <row r="5622" spans="1:23" x14ac:dyDescent="0.25">
      <c r="A5622" s="10">
        <v>44523</v>
      </c>
      <c r="B5622">
        <v>5245</v>
      </c>
      <c r="C5622" t="s">
        <v>238</v>
      </c>
      <c r="D5622">
        <v>26</v>
      </c>
      <c r="E5622">
        <v>14</v>
      </c>
      <c r="F5622">
        <v>12</v>
      </c>
      <c r="G5622">
        <v>28</v>
      </c>
      <c r="H5622">
        <v>77</v>
      </c>
      <c r="J5622">
        <v>64</v>
      </c>
      <c r="K5622">
        <v>79</v>
      </c>
      <c r="L5622">
        <v>71</v>
      </c>
      <c r="M5622">
        <v>85</v>
      </c>
      <c r="N5622">
        <v>73</v>
      </c>
      <c r="O5622">
        <v>59</v>
      </c>
      <c r="P5622">
        <v>74</v>
      </c>
      <c r="Q5622">
        <v>64</v>
      </c>
      <c r="R5622">
        <v>82</v>
      </c>
      <c r="S5622">
        <v>14</v>
      </c>
      <c r="T5622" s="34">
        <f>_xlfn.XLOOKUP(B5622,Demog!$A$2:$A$219,Demog!$P$2:$P$219,,,2)</f>
        <v>5486</v>
      </c>
      <c r="U5622" s="34">
        <f t="shared" si="87"/>
        <v>10</v>
      </c>
      <c r="V5622" s="13">
        <f>IF(OR(Table1[[#This Row],[7d_positivity_public]]=0,ISBLANK(Table1[[#This Row],[7d_positivity_public]])),"",(Table1[[#This Row],[7d_positivity_public]]-Table1[[#This Row],[7d_positivity_all]])/Table1[[#This Row],[7d_positivity_public]])</f>
        <v>7.1428571428571425E-2</v>
      </c>
      <c r="W5622">
        <v>26</v>
      </c>
    </row>
    <row r="5623" spans="1:23" x14ac:dyDescent="0.25">
      <c r="A5623" s="10">
        <v>44526</v>
      </c>
      <c r="B5623">
        <v>1260</v>
      </c>
      <c r="C5623" t="s">
        <v>83</v>
      </c>
      <c r="D5623">
        <v>6</v>
      </c>
      <c r="E5623">
        <v>8</v>
      </c>
      <c r="F5623">
        <v>-2</v>
      </c>
      <c r="G5623">
        <v>9</v>
      </c>
      <c r="H5623">
        <v>81</v>
      </c>
      <c r="J5623">
        <v>62</v>
      </c>
      <c r="K5623">
        <v>82</v>
      </c>
      <c r="L5623">
        <v>73</v>
      </c>
      <c r="M5623">
        <v>86</v>
      </c>
      <c r="N5623">
        <v>76</v>
      </c>
      <c r="O5623">
        <v>55</v>
      </c>
      <c r="P5623">
        <v>78</v>
      </c>
      <c r="Q5623">
        <v>67</v>
      </c>
      <c r="R5623">
        <v>83</v>
      </c>
      <c r="S5623">
        <v>32</v>
      </c>
      <c r="T5623" s="34">
        <f>_xlfn.XLOOKUP(B5623,Demog!$A$2:$A$219,Demog!$P$2:$P$219,,,2)</f>
        <v>8611</v>
      </c>
      <c r="U5623" s="34">
        <f t="shared" si="87"/>
        <v>4</v>
      </c>
      <c r="V5623" s="13">
        <f>IF(OR(Table1[[#This Row],[7d_positivity_public]]=0,ISBLANK(Table1[[#This Row],[7d_positivity_public]])),"",(Table1[[#This Row],[7d_positivity_public]]-Table1[[#This Row],[7d_positivity_all]])/Table1[[#This Row],[7d_positivity_public]])</f>
        <v>0.1111111111111111</v>
      </c>
      <c r="W5623">
        <v>8</v>
      </c>
    </row>
    <row r="5624" spans="1:23" x14ac:dyDescent="0.25">
      <c r="A5624" s="10">
        <v>44526</v>
      </c>
      <c r="B5624">
        <v>1270</v>
      </c>
      <c r="C5624" t="s">
        <v>84</v>
      </c>
      <c r="D5624">
        <v>0</v>
      </c>
      <c r="E5624">
        <v>0</v>
      </c>
      <c r="F5624">
        <v>0</v>
      </c>
      <c r="G5624">
        <v>0</v>
      </c>
      <c r="H5624">
        <v>73</v>
      </c>
      <c r="J5624">
        <v>48</v>
      </c>
      <c r="K5624">
        <v>75</v>
      </c>
      <c r="L5624">
        <v>68</v>
      </c>
      <c r="M5624">
        <v>77</v>
      </c>
      <c r="N5624">
        <v>69</v>
      </c>
      <c r="O5624">
        <v>40</v>
      </c>
      <c r="P5624">
        <v>70</v>
      </c>
      <c r="Q5624">
        <v>60</v>
      </c>
      <c r="R5624">
        <v>75</v>
      </c>
      <c r="S5624">
        <v>16</v>
      </c>
      <c r="T5624" s="34">
        <f>_xlfn.XLOOKUP(B5624,Demog!$A$2:$A$219,Demog!$P$2:$P$219,,,2)</f>
        <v>3469</v>
      </c>
      <c r="U5624" s="34">
        <f t="shared" si="87"/>
        <v>0</v>
      </c>
      <c r="V5624" s="13" t="str">
        <f>IF(OR(Table1[[#This Row],[7d_positivity_public]]=0,ISBLANK(Table1[[#This Row],[7d_positivity_public]])),"",(Table1[[#This Row],[7d_positivity_public]]-Table1[[#This Row],[7d_positivity_all]])/Table1[[#This Row],[7d_positivity_public]])</f>
        <v/>
      </c>
      <c r="W5624">
        <v>0</v>
      </c>
    </row>
    <row r="5625" spans="1:23" x14ac:dyDescent="0.25">
      <c r="A5625" s="10">
        <v>44526</v>
      </c>
      <c r="B5625">
        <v>1310</v>
      </c>
      <c r="C5625" t="s">
        <v>87</v>
      </c>
      <c r="D5625">
        <v>1</v>
      </c>
      <c r="E5625">
        <v>1</v>
      </c>
      <c r="F5625">
        <v>0</v>
      </c>
      <c r="G5625">
        <v>1</v>
      </c>
      <c r="H5625">
        <v>91</v>
      </c>
      <c r="J5625">
        <v>77</v>
      </c>
      <c r="K5625">
        <v>91</v>
      </c>
      <c r="L5625">
        <v>90</v>
      </c>
      <c r="M5625">
        <v>92</v>
      </c>
      <c r="N5625">
        <v>86</v>
      </c>
      <c r="O5625">
        <v>70</v>
      </c>
      <c r="P5625">
        <v>87</v>
      </c>
      <c r="Q5625">
        <v>84</v>
      </c>
      <c r="R5625">
        <v>88</v>
      </c>
      <c r="S5625">
        <v>31</v>
      </c>
      <c r="T5625" s="34">
        <f>_xlfn.XLOOKUP(B5625,Demog!$A$2:$A$219,Demog!$P$2:$P$219,,,2)</f>
        <v>19231</v>
      </c>
      <c r="U5625" s="34">
        <f t="shared" si="87"/>
        <v>1</v>
      </c>
      <c r="V5625" s="13">
        <f>IF(OR(Table1[[#This Row],[7d_positivity_public]]=0,ISBLANK(Table1[[#This Row],[7d_positivity_public]])),"",(Table1[[#This Row],[7d_positivity_public]]-Table1[[#This Row],[7d_positivity_all]])/Table1[[#This Row],[7d_positivity_public]])</f>
        <v>1</v>
      </c>
      <c r="W5625">
        <v>0</v>
      </c>
    </row>
    <row r="5626" spans="1:23" x14ac:dyDescent="0.25">
      <c r="A5626" s="10">
        <v>44526</v>
      </c>
      <c r="B5626">
        <v>1320</v>
      </c>
      <c r="C5626" t="s">
        <v>89</v>
      </c>
      <c r="D5626">
        <v>7</v>
      </c>
      <c r="E5626">
        <v>6</v>
      </c>
      <c r="F5626">
        <v>1</v>
      </c>
      <c r="G5626">
        <v>5</v>
      </c>
      <c r="H5626">
        <v>88</v>
      </c>
      <c r="J5626">
        <v>84</v>
      </c>
      <c r="K5626">
        <v>88</v>
      </c>
      <c r="L5626">
        <v>84</v>
      </c>
      <c r="M5626">
        <v>91</v>
      </c>
      <c r="N5626">
        <v>85</v>
      </c>
      <c r="O5626">
        <v>78</v>
      </c>
      <c r="P5626">
        <v>85</v>
      </c>
      <c r="Q5626">
        <v>79</v>
      </c>
      <c r="R5626">
        <v>89</v>
      </c>
      <c r="S5626">
        <v>42</v>
      </c>
      <c r="T5626" s="34">
        <f>_xlfn.XLOOKUP(B5626,Demog!$A$2:$A$219,Demog!$P$2:$P$219,,,2)</f>
        <v>41799</v>
      </c>
      <c r="U5626" s="34">
        <f t="shared" si="87"/>
        <v>20</v>
      </c>
      <c r="V5626" s="13">
        <f>IF(OR(Table1[[#This Row],[7d_positivity_public]]=0,ISBLANK(Table1[[#This Row],[7d_positivity_public]])),"",(Table1[[#This Row],[7d_positivity_public]]-Table1[[#This Row],[7d_positivity_all]])/Table1[[#This Row],[7d_positivity_public]])</f>
        <v>0</v>
      </c>
      <c r="W5626">
        <v>5</v>
      </c>
    </row>
    <row r="5627" spans="1:23" x14ac:dyDescent="0.25">
      <c r="A5627" s="10">
        <v>44526</v>
      </c>
      <c r="B5627">
        <v>1330</v>
      </c>
      <c r="C5627" t="s">
        <v>91</v>
      </c>
      <c r="D5627">
        <v>0</v>
      </c>
      <c r="E5627">
        <v>8</v>
      </c>
      <c r="F5627">
        <v>-8</v>
      </c>
      <c r="G5627">
        <v>0</v>
      </c>
      <c r="H5627">
        <v>83</v>
      </c>
      <c r="J5627">
        <v>69</v>
      </c>
      <c r="K5627">
        <v>84</v>
      </c>
      <c r="L5627">
        <v>84</v>
      </c>
      <c r="M5627">
        <v>83</v>
      </c>
      <c r="N5627">
        <v>79</v>
      </c>
      <c r="O5627">
        <v>60</v>
      </c>
      <c r="P5627">
        <v>79</v>
      </c>
      <c r="Q5627">
        <v>77</v>
      </c>
      <c r="R5627">
        <v>81</v>
      </c>
      <c r="S5627">
        <v>35</v>
      </c>
      <c r="T5627" s="34">
        <f>_xlfn.XLOOKUP(B5627,Demog!$A$2:$A$219,Demog!$P$2:$P$219,,,2)</f>
        <v>5101</v>
      </c>
      <c r="U5627" s="34">
        <f t="shared" si="87"/>
        <v>0</v>
      </c>
      <c r="V5627" s="13" t="str">
        <f>IF(OR(Table1[[#This Row],[7d_positivity_public]]=0,ISBLANK(Table1[[#This Row],[7d_positivity_public]])),"",(Table1[[#This Row],[7d_positivity_public]]-Table1[[#This Row],[7d_positivity_all]])/Table1[[#This Row],[7d_positivity_public]])</f>
        <v/>
      </c>
      <c r="W5627">
        <v>0</v>
      </c>
    </row>
    <row r="5628" spans="1:23" x14ac:dyDescent="0.25">
      <c r="A5628" s="10">
        <v>44526</v>
      </c>
      <c r="B5628">
        <v>1340</v>
      </c>
      <c r="C5628" t="s">
        <v>93</v>
      </c>
      <c r="D5628">
        <v>0</v>
      </c>
      <c r="E5628">
        <v>3</v>
      </c>
      <c r="F5628">
        <v>-3</v>
      </c>
      <c r="G5628">
        <v>0</v>
      </c>
      <c r="H5628">
        <v>83</v>
      </c>
      <c r="J5628">
        <v>70</v>
      </c>
      <c r="K5628">
        <v>84</v>
      </c>
      <c r="L5628">
        <v>81</v>
      </c>
      <c r="M5628">
        <v>86</v>
      </c>
      <c r="N5628">
        <v>79</v>
      </c>
      <c r="O5628">
        <v>63</v>
      </c>
      <c r="P5628">
        <v>80</v>
      </c>
      <c r="Q5628">
        <v>74</v>
      </c>
      <c r="R5628">
        <v>83</v>
      </c>
      <c r="S5628">
        <v>22</v>
      </c>
      <c r="T5628" s="34">
        <f>_xlfn.XLOOKUP(B5628,Demog!$A$2:$A$219,Demog!$P$2:$P$219,,,2)</f>
        <v>4781</v>
      </c>
      <c r="U5628" s="34">
        <f t="shared" si="87"/>
        <v>0</v>
      </c>
      <c r="V5628" s="13" t="str">
        <f>IF(OR(Table1[[#This Row],[7d_positivity_public]]=0,ISBLANK(Table1[[#This Row],[7d_positivity_public]])),"",(Table1[[#This Row],[7d_positivity_public]]-Table1[[#This Row],[7d_positivity_all]])/Table1[[#This Row],[7d_positivity_public]])</f>
        <v/>
      </c>
      <c r="W5628">
        <v>0</v>
      </c>
    </row>
    <row r="5629" spans="1:23" x14ac:dyDescent="0.25">
      <c r="A5629" s="10">
        <v>44526</v>
      </c>
      <c r="B5629">
        <v>1350</v>
      </c>
      <c r="C5629" t="s">
        <v>95</v>
      </c>
      <c r="D5629">
        <v>10</v>
      </c>
      <c r="E5629">
        <v>26</v>
      </c>
      <c r="F5629">
        <v>-16</v>
      </c>
      <c r="G5629">
        <v>8</v>
      </c>
      <c r="H5629">
        <v>78</v>
      </c>
      <c r="J5629">
        <v>63</v>
      </c>
      <c r="K5629">
        <v>80</v>
      </c>
      <c r="L5629">
        <v>70</v>
      </c>
      <c r="M5629">
        <v>86</v>
      </c>
      <c r="N5629">
        <v>75</v>
      </c>
      <c r="O5629">
        <v>56</v>
      </c>
      <c r="P5629">
        <v>76</v>
      </c>
      <c r="Q5629">
        <v>65</v>
      </c>
      <c r="R5629">
        <v>84</v>
      </c>
      <c r="S5629">
        <v>31</v>
      </c>
      <c r="T5629" s="34">
        <f>_xlfn.XLOOKUP(B5629,Demog!$A$2:$A$219,Demog!$P$2:$P$219,,,2)</f>
        <v>10220</v>
      </c>
      <c r="U5629" s="34">
        <f t="shared" si="87"/>
        <v>7</v>
      </c>
      <c r="V5629" s="13">
        <f>IF(OR(Table1[[#This Row],[7d_positivity_public]]=0,ISBLANK(Table1[[#This Row],[7d_positivity_public]])),"",(Table1[[#This Row],[7d_positivity_public]]-Table1[[#This Row],[7d_positivity_all]])/Table1[[#This Row],[7d_positivity_public]])</f>
        <v>0.125</v>
      </c>
      <c r="W5629">
        <v>7</v>
      </c>
    </row>
    <row r="5630" spans="1:23" x14ac:dyDescent="0.25">
      <c r="A5630" s="10">
        <v>44526</v>
      </c>
      <c r="B5630">
        <v>1361</v>
      </c>
      <c r="C5630" t="s">
        <v>97</v>
      </c>
      <c r="D5630">
        <v>6</v>
      </c>
      <c r="E5630">
        <v>9</v>
      </c>
      <c r="F5630">
        <v>-3</v>
      </c>
      <c r="G5630">
        <v>4</v>
      </c>
      <c r="H5630">
        <v>86</v>
      </c>
      <c r="J5630">
        <v>81</v>
      </c>
      <c r="K5630">
        <v>86</v>
      </c>
      <c r="L5630">
        <v>80</v>
      </c>
      <c r="M5630">
        <v>91</v>
      </c>
      <c r="N5630">
        <v>82</v>
      </c>
      <c r="O5630">
        <v>75</v>
      </c>
      <c r="P5630">
        <v>83</v>
      </c>
      <c r="Q5630">
        <v>75</v>
      </c>
      <c r="R5630">
        <v>89</v>
      </c>
      <c r="S5630">
        <v>50</v>
      </c>
      <c r="T5630" s="34">
        <f>_xlfn.XLOOKUP(B5630,Demog!$A$2:$A$219,Demog!$P$2:$P$219,,,2)</f>
        <v>53266</v>
      </c>
      <c r="U5630" s="34">
        <f t="shared" si="87"/>
        <v>22</v>
      </c>
      <c r="V5630" s="13">
        <f>IF(OR(Table1[[#This Row],[7d_positivity_public]]=0,ISBLANK(Table1[[#This Row],[7d_positivity_public]])),"",(Table1[[#This Row],[7d_positivity_public]]-Table1[[#This Row],[7d_positivity_all]])/Table1[[#This Row],[7d_positivity_public]])</f>
        <v>0</v>
      </c>
      <c r="W5630">
        <v>4</v>
      </c>
    </row>
    <row r="5631" spans="1:23" x14ac:dyDescent="0.25">
      <c r="A5631" s="10">
        <v>44526</v>
      </c>
      <c r="B5631">
        <v>1362</v>
      </c>
      <c r="C5631" t="s">
        <v>99</v>
      </c>
      <c r="D5631">
        <v>18</v>
      </c>
      <c r="E5631">
        <v>16</v>
      </c>
      <c r="F5631">
        <v>2</v>
      </c>
      <c r="G5631">
        <v>12</v>
      </c>
      <c r="H5631">
        <v>79</v>
      </c>
      <c r="J5631">
        <v>63</v>
      </c>
      <c r="K5631">
        <v>80</v>
      </c>
      <c r="L5631">
        <v>70</v>
      </c>
      <c r="M5631">
        <v>86</v>
      </c>
      <c r="N5631">
        <v>75</v>
      </c>
      <c r="O5631">
        <v>56</v>
      </c>
      <c r="P5631">
        <v>76</v>
      </c>
      <c r="Q5631">
        <v>65</v>
      </c>
      <c r="R5631">
        <v>83</v>
      </c>
      <c r="S5631">
        <v>38</v>
      </c>
      <c r="T5631" s="34">
        <f>_xlfn.XLOOKUP(B5631,Demog!$A$2:$A$219,Demog!$P$2:$P$219,,,2)</f>
        <v>13583</v>
      </c>
      <c r="U5631" s="34">
        <f t="shared" si="87"/>
        <v>17</v>
      </c>
      <c r="V5631" s="13">
        <f>IF(OR(Table1[[#This Row],[7d_positivity_public]]=0,ISBLANK(Table1[[#This Row],[7d_positivity_public]])),"",(Table1[[#This Row],[7d_positivity_public]]-Table1[[#This Row],[7d_positivity_all]])/Table1[[#This Row],[7d_positivity_public]])</f>
        <v>8.3333333333333329E-2</v>
      </c>
      <c r="W5631">
        <v>11</v>
      </c>
    </row>
    <row r="5632" spans="1:23" x14ac:dyDescent="0.25">
      <c r="A5632" s="10">
        <v>44526</v>
      </c>
      <c r="B5632">
        <v>1371</v>
      </c>
      <c r="C5632" t="s">
        <v>101</v>
      </c>
      <c r="D5632">
        <v>7</v>
      </c>
      <c r="E5632">
        <v>19</v>
      </c>
      <c r="F5632">
        <v>-12</v>
      </c>
      <c r="G5632">
        <v>7</v>
      </c>
      <c r="H5632">
        <v>82</v>
      </c>
      <c r="J5632">
        <v>71</v>
      </c>
      <c r="K5632">
        <v>83</v>
      </c>
      <c r="L5632">
        <v>74</v>
      </c>
      <c r="M5632">
        <v>88</v>
      </c>
      <c r="N5632">
        <v>79</v>
      </c>
      <c r="O5632">
        <v>64</v>
      </c>
      <c r="P5632">
        <v>80</v>
      </c>
      <c r="Q5632">
        <v>68</v>
      </c>
      <c r="R5632">
        <v>86</v>
      </c>
      <c r="S5632">
        <v>33</v>
      </c>
      <c r="T5632" s="34">
        <f>_xlfn.XLOOKUP(B5632,Demog!$A$2:$A$219,Demog!$P$2:$P$219,,,2)</f>
        <v>8720</v>
      </c>
      <c r="U5632" s="34">
        <f t="shared" si="87"/>
        <v>4</v>
      </c>
      <c r="V5632" s="13">
        <f>IF(OR(Table1[[#This Row],[7d_positivity_public]]=0,ISBLANK(Table1[[#This Row],[7d_positivity_public]])),"",(Table1[[#This Row],[7d_positivity_public]]-Table1[[#This Row],[7d_positivity_all]])/Table1[[#This Row],[7d_positivity_public]])</f>
        <v>0.14285714285714285</v>
      </c>
      <c r="W5632">
        <v>6</v>
      </c>
    </row>
    <row r="5633" spans="1:23" x14ac:dyDescent="0.25">
      <c r="A5633" s="10">
        <v>44526</v>
      </c>
      <c r="B5633">
        <v>1372</v>
      </c>
      <c r="C5633" t="s">
        <v>103</v>
      </c>
      <c r="D5633">
        <v>11</v>
      </c>
      <c r="E5633">
        <v>14</v>
      </c>
      <c r="F5633">
        <v>-3</v>
      </c>
      <c r="G5633">
        <v>6</v>
      </c>
      <c r="H5633">
        <v>87</v>
      </c>
      <c r="J5633">
        <v>78</v>
      </c>
      <c r="K5633">
        <v>88</v>
      </c>
      <c r="L5633">
        <v>84</v>
      </c>
      <c r="M5633">
        <v>91</v>
      </c>
      <c r="N5633">
        <v>84</v>
      </c>
      <c r="O5633">
        <v>72</v>
      </c>
      <c r="P5633">
        <v>85</v>
      </c>
      <c r="Q5633">
        <v>79</v>
      </c>
      <c r="R5633">
        <v>89</v>
      </c>
      <c r="S5633">
        <v>30</v>
      </c>
      <c r="T5633" s="34">
        <f>_xlfn.XLOOKUP(B5633,Demog!$A$2:$A$219,Demog!$P$2:$P$219,,,2)</f>
        <v>41482</v>
      </c>
      <c r="U5633" s="34">
        <f t="shared" si="87"/>
        <v>32</v>
      </c>
      <c r="V5633" s="13">
        <f>IF(OR(Table1[[#This Row],[7d_positivity_public]]=0,ISBLANK(Table1[[#This Row],[7d_positivity_public]])),"",(Table1[[#This Row],[7d_positivity_public]]-Table1[[#This Row],[7d_positivity_all]])/Table1[[#This Row],[7d_positivity_public]])</f>
        <v>0</v>
      </c>
      <c r="W5633">
        <v>6</v>
      </c>
    </row>
    <row r="5634" spans="1:23" x14ac:dyDescent="0.25">
      <c r="A5634" s="10">
        <v>44526</v>
      </c>
      <c r="B5634">
        <v>1373</v>
      </c>
      <c r="C5634" t="s">
        <v>106</v>
      </c>
      <c r="D5634">
        <v>5</v>
      </c>
      <c r="E5634">
        <v>10</v>
      </c>
      <c r="F5634">
        <v>-5</v>
      </c>
      <c r="G5634">
        <v>4</v>
      </c>
      <c r="H5634">
        <v>84</v>
      </c>
      <c r="J5634">
        <v>72</v>
      </c>
      <c r="K5634">
        <v>85</v>
      </c>
      <c r="L5634">
        <v>82</v>
      </c>
      <c r="M5634">
        <v>88</v>
      </c>
      <c r="N5634">
        <v>81</v>
      </c>
      <c r="O5634">
        <v>67</v>
      </c>
      <c r="P5634">
        <v>82</v>
      </c>
      <c r="Q5634">
        <v>77</v>
      </c>
      <c r="R5634">
        <v>86</v>
      </c>
      <c r="S5634">
        <v>41</v>
      </c>
      <c r="T5634" s="34">
        <f>_xlfn.XLOOKUP(B5634,Demog!$A$2:$A$219,Demog!$P$2:$P$219,,,2)</f>
        <v>12922</v>
      </c>
      <c r="U5634" s="34">
        <f t="shared" ref="U5634:U5697" si="88">ROUND(T5634*D5634/100000*7,0)</f>
        <v>5</v>
      </c>
      <c r="V5634" s="13">
        <f>IF(OR(Table1[[#This Row],[7d_positivity_public]]=0,ISBLANK(Table1[[#This Row],[7d_positivity_public]])),"",(Table1[[#This Row],[7d_positivity_public]]-Table1[[#This Row],[7d_positivity_all]])/Table1[[#This Row],[7d_positivity_public]])</f>
        <v>0.25</v>
      </c>
      <c r="W5634">
        <v>3</v>
      </c>
    </row>
    <row r="5635" spans="1:23" x14ac:dyDescent="0.25">
      <c r="A5635" s="10">
        <v>44526</v>
      </c>
      <c r="B5635">
        <v>1374</v>
      </c>
      <c r="C5635" t="s">
        <v>108</v>
      </c>
      <c r="D5635">
        <v>10</v>
      </c>
      <c r="E5635">
        <v>11</v>
      </c>
      <c r="F5635">
        <v>-1</v>
      </c>
      <c r="G5635">
        <v>6</v>
      </c>
      <c r="H5635">
        <v>93</v>
      </c>
      <c r="J5635">
        <v>84</v>
      </c>
      <c r="K5635">
        <v>93</v>
      </c>
      <c r="L5635">
        <v>95</v>
      </c>
      <c r="M5635">
        <v>92</v>
      </c>
      <c r="N5635">
        <v>90</v>
      </c>
      <c r="O5635">
        <v>79</v>
      </c>
      <c r="P5635">
        <v>90</v>
      </c>
      <c r="Q5635">
        <v>90</v>
      </c>
      <c r="R5635">
        <v>90</v>
      </c>
      <c r="S5635">
        <v>41</v>
      </c>
      <c r="T5635" s="34">
        <f>_xlfn.XLOOKUP(B5635,Demog!$A$2:$A$219,Demog!$P$2:$P$219,,,2)</f>
        <v>33401</v>
      </c>
      <c r="U5635" s="34">
        <f t="shared" si="88"/>
        <v>23</v>
      </c>
      <c r="V5635" s="13">
        <f>IF(OR(Table1[[#This Row],[7d_positivity_public]]=0,ISBLANK(Table1[[#This Row],[7d_positivity_public]])),"",(Table1[[#This Row],[7d_positivity_public]]-Table1[[#This Row],[7d_positivity_all]])/Table1[[#This Row],[7d_positivity_public]])</f>
        <v>0.16666666666666666</v>
      </c>
      <c r="W5635">
        <v>5</v>
      </c>
    </row>
    <row r="5636" spans="1:23" x14ac:dyDescent="0.25">
      <c r="A5636" s="10">
        <v>44526</v>
      </c>
      <c r="B5636">
        <v>1375</v>
      </c>
      <c r="C5636" t="s">
        <v>110</v>
      </c>
      <c r="D5636">
        <v>7</v>
      </c>
      <c r="E5636">
        <v>5</v>
      </c>
      <c r="F5636">
        <v>2</v>
      </c>
      <c r="G5636">
        <v>5</v>
      </c>
      <c r="H5636">
        <v>90</v>
      </c>
      <c r="J5636">
        <v>78</v>
      </c>
      <c r="K5636">
        <v>91</v>
      </c>
      <c r="L5636">
        <v>91</v>
      </c>
      <c r="M5636">
        <v>90</v>
      </c>
      <c r="N5636">
        <v>86</v>
      </c>
      <c r="O5636">
        <v>71</v>
      </c>
      <c r="P5636">
        <v>87</v>
      </c>
      <c r="Q5636">
        <v>85</v>
      </c>
      <c r="R5636">
        <v>88</v>
      </c>
      <c r="S5636">
        <v>42</v>
      </c>
      <c r="T5636" s="34">
        <f>_xlfn.XLOOKUP(B5636,Demog!$A$2:$A$219,Demog!$P$2:$P$219,,,2)</f>
        <v>38661</v>
      </c>
      <c r="U5636" s="34">
        <f t="shared" si="88"/>
        <v>19</v>
      </c>
      <c r="V5636" s="13">
        <f>IF(OR(Table1[[#This Row],[7d_positivity_public]]=0,ISBLANK(Table1[[#This Row],[7d_positivity_public]])),"",(Table1[[#This Row],[7d_positivity_public]]-Table1[[#This Row],[7d_positivity_all]])/Table1[[#This Row],[7d_positivity_public]])</f>
        <v>0.2</v>
      </c>
      <c r="W5636">
        <v>4</v>
      </c>
    </row>
    <row r="5637" spans="1:23" x14ac:dyDescent="0.25">
      <c r="A5637" s="10">
        <v>44526</v>
      </c>
      <c r="B5637">
        <v>1376</v>
      </c>
      <c r="C5637" t="s">
        <v>112</v>
      </c>
      <c r="D5637">
        <v>5</v>
      </c>
      <c r="E5637">
        <v>6</v>
      </c>
      <c r="F5637">
        <v>-1</v>
      </c>
      <c r="G5637">
        <v>5</v>
      </c>
      <c r="H5637">
        <v>85</v>
      </c>
      <c r="J5637">
        <v>75</v>
      </c>
      <c r="K5637">
        <v>85</v>
      </c>
      <c r="L5637">
        <v>84</v>
      </c>
      <c r="M5637">
        <v>87</v>
      </c>
      <c r="N5637">
        <v>80</v>
      </c>
      <c r="O5637">
        <v>67</v>
      </c>
      <c r="P5637">
        <v>81</v>
      </c>
      <c r="Q5637">
        <v>79</v>
      </c>
      <c r="R5637">
        <v>84</v>
      </c>
      <c r="S5637">
        <v>30</v>
      </c>
      <c r="T5637" s="34">
        <f>_xlfn.XLOOKUP(B5637,Demog!$A$2:$A$219,Demog!$P$2:$P$219,,,2)</f>
        <v>34796</v>
      </c>
      <c r="U5637" s="34">
        <f t="shared" si="88"/>
        <v>12</v>
      </c>
      <c r="V5637" s="13">
        <f>IF(OR(Table1[[#This Row],[7d_positivity_public]]=0,ISBLANK(Table1[[#This Row],[7d_positivity_public]])),"",(Table1[[#This Row],[7d_positivity_public]]-Table1[[#This Row],[7d_positivity_all]])/Table1[[#This Row],[7d_positivity_public]])</f>
        <v>0</v>
      </c>
      <c r="W5637">
        <v>5</v>
      </c>
    </row>
    <row r="5638" spans="1:23" x14ac:dyDescent="0.25">
      <c r="A5638" s="10">
        <v>44526</v>
      </c>
      <c r="B5638">
        <v>1377</v>
      </c>
      <c r="C5638" t="s">
        <v>114</v>
      </c>
      <c r="D5638">
        <v>14</v>
      </c>
      <c r="E5638">
        <v>10</v>
      </c>
      <c r="F5638">
        <v>4</v>
      </c>
      <c r="G5638">
        <v>8</v>
      </c>
      <c r="H5638">
        <v>90</v>
      </c>
      <c r="J5638">
        <v>88</v>
      </c>
      <c r="K5638">
        <v>91</v>
      </c>
      <c r="L5638">
        <v>88</v>
      </c>
      <c r="M5638">
        <v>93</v>
      </c>
      <c r="N5638">
        <v>88</v>
      </c>
      <c r="O5638">
        <v>84</v>
      </c>
      <c r="P5638">
        <v>88</v>
      </c>
      <c r="Q5638">
        <v>85</v>
      </c>
      <c r="R5638">
        <v>91</v>
      </c>
      <c r="S5638">
        <v>44</v>
      </c>
      <c r="T5638" s="34">
        <f>_xlfn.XLOOKUP(B5638,Demog!$A$2:$A$219,Demog!$P$2:$P$219,,,2)</f>
        <v>24900</v>
      </c>
      <c r="U5638" s="34">
        <f t="shared" si="88"/>
        <v>24</v>
      </c>
      <c r="V5638" s="13">
        <f>IF(OR(Table1[[#This Row],[7d_positivity_public]]=0,ISBLANK(Table1[[#This Row],[7d_positivity_public]])),"",(Table1[[#This Row],[7d_positivity_public]]-Table1[[#This Row],[7d_positivity_all]])/Table1[[#This Row],[7d_positivity_public]])</f>
        <v>0.125</v>
      </c>
      <c r="W5638">
        <v>7</v>
      </c>
    </row>
    <row r="5639" spans="1:23" x14ac:dyDescent="0.25">
      <c r="A5639" s="10">
        <v>44526</v>
      </c>
      <c r="B5639">
        <v>1380</v>
      </c>
      <c r="C5639" t="s">
        <v>116</v>
      </c>
      <c r="D5639">
        <v>30</v>
      </c>
      <c r="E5639">
        <v>9</v>
      </c>
      <c r="F5639">
        <v>21</v>
      </c>
      <c r="G5639">
        <v>17</v>
      </c>
      <c r="H5639">
        <v>88</v>
      </c>
      <c r="J5639">
        <v>81</v>
      </c>
      <c r="K5639">
        <v>88</v>
      </c>
      <c r="L5639">
        <v>82</v>
      </c>
      <c r="M5639">
        <v>91</v>
      </c>
      <c r="N5639">
        <v>85</v>
      </c>
      <c r="O5639">
        <v>75</v>
      </c>
      <c r="P5639">
        <v>85</v>
      </c>
      <c r="Q5639">
        <v>78</v>
      </c>
      <c r="R5639">
        <v>89</v>
      </c>
      <c r="S5639">
        <v>34</v>
      </c>
      <c r="T5639" s="34">
        <f>_xlfn.XLOOKUP(B5639,Demog!$A$2:$A$219,Demog!$P$2:$P$219,,,2)</f>
        <v>12110</v>
      </c>
      <c r="U5639" s="34">
        <f t="shared" si="88"/>
        <v>25</v>
      </c>
      <c r="V5639" s="13">
        <f>IF(OR(Table1[[#This Row],[7d_positivity_public]]=0,ISBLANK(Table1[[#This Row],[7d_positivity_public]])),"",(Table1[[#This Row],[7d_positivity_public]]-Table1[[#This Row],[7d_positivity_all]])/Table1[[#This Row],[7d_positivity_public]])</f>
        <v>5.8823529411764705E-2</v>
      </c>
      <c r="W5639">
        <v>16</v>
      </c>
    </row>
    <row r="5640" spans="1:23" x14ac:dyDescent="0.25">
      <c r="A5640" s="10">
        <v>44526</v>
      </c>
      <c r="B5640">
        <v>1390</v>
      </c>
      <c r="C5640" t="s">
        <v>118</v>
      </c>
      <c r="D5640">
        <v>44</v>
      </c>
      <c r="E5640">
        <v>31</v>
      </c>
      <c r="F5640">
        <v>13</v>
      </c>
      <c r="G5640">
        <v>20</v>
      </c>
      <c r="H5640">
        <v>73</v>
      </c>
      <c r="J5640">
        <v>45</v>
      </c>
      <c r="K5640">
        <v>75</v>
      </c>
      <c r="L5640">
        <v>62</v>
      </c>
      <c r="M5640">
        <v>83</v>
      </c>
      <c r="N5640">
        <v>68</v>
      </c>
      <c r="O5640">
        <v>38</v>
      </c>
      <c r="P5640">
        <v>70</v>
      </c>
      <c r="Q5640">
        <v>55</v>
      </c>
      <c r="R5640">
        <v>80</v>
      </c>
      <c r="S5640">
        <v>23</v>
      </c>
      <c r="T5640" s="34">
        <f>_xlfn.XLOOKUP(B5640,Demog!$A$2:$A$219,Demog!$P$2:$P$219,,,2)</f>
        <v>7285</v>
      </c>
      <c r="U5640" s="34">
        <f t="shared" si="88"/>
        <v>22</v>
      </c>
      <c r="V5640" s="13">
        <f>IF(OR(Table1[[#This Row],[7d_positivity_public]]=0,ISBLANK(Table1[[#This Row],[7d_positivity_public]])),"",(Table1[[#This Row],[7d_positivity_public]]-Table1[[#This Row],[7d_positivity_all]])/Table1[[#This Row],[7d_positivity_public]])</f>
        <v>0.05</v>
      </c>
      <c r="W5640">
        <v>19</v>
      </c>
    </row>
    <row r="5641" spans="1:23" x14ac:dyDescent="0.25">
      <c r="A5641" s="10">
        <v>44526</v>
      </c>
      <c r="B5641">
        <v>1420</v>
      </c>
      <c r="C5641" t="s">
        <v>120</v>
      </c>
      <c r="D5641">
        <v>19</v>
      </c>
      <c r="E5641">
        <v>14</v>
      </c>
      <c r="F5641">
        <v>5</v>
      </c>
      <c r="G5641">
        <v>14</v>
      </c>
      <c r="H5641">
        <v>81</v>
      </c>
      <c r="J5641">
        <v>67</v>
      </c>
      <c r="K5641">
        <v>82</v>
      </c>
      <c r="L5641">
        <v>73</v>
      </c>
      <c r="M5641">
        <v>87</v>
      </c>
      <c r="N5641">
        <v>78</v>
      </c>
      <c r="O5641">
        <v>62</v>
      </c>
      <c r="P5641">
        <v>79</v>
      </c>
      <c r="Q5641">
        <v>67</v>
      </c>
      <c r="R5641">
        <v>85</v>
      </c>
      <c r="S5641">
        <v>45</v>
      </c>
      <c r="T5641" s="34">
        <f>_xlfn.XLOOKUP(B5641,Demog!$A$2:$A$219,Demog!$P$2:$P$219,,,2)</f>
        <v>33648</v>
      </c>
      <c r="U5641" s="34">
        <f t="shared" si="88"/>
        <v>45</v>
      </c>
      <c r="V5641" s="13">
        <f>IF(OR(Table1[[#This Row],[7d_positivity_public]]=0,ISBLANK(Table1[[#This Row],[7d_positivity_public]])),"",(Table1[[#This Row],[7d_positivity_public]]-Table1[[#This Row],[7d_positivity_all]])/Table1[[#This Row],[7d_positivity_public]])</f>
        <v>7.1428571428571425E-2</v>
      </c>
      <c r="W5641">
        <v>13</v>
      </c>
    </row>
    <row r="5642" spans="1:23" x14ac:dyDescent="0.25">
      <c r="A5642" s="10">
        <v>44526</v>
      </c>
      <c r="B5642">
        <v>1431</v>
      </c>
      <c r="C5642" t="s">
        <v>226</v>
      </c>
      <c r="D5642">
        <v>9</v>
      </c>
      <c r="E5642">
        <v>15</v>
      </c>
      <c r="F5642">
        <v>-6</v>
      </c>
      <c r="G5642">
        <v>6</v>
      </c>
      <c r="H5642">
        <v>87</v>
      </c>
      <c r="J5642">
        <v>80</v>
      </c>
      <c r="K5642">
        <v>88</v>
      </c>
      <c r="L5642">
        <v>84</v>
      </c>
      <c r="M5642">
        <v>91</v>
      </c>
      <c r="N5642">
        <v>83</v>
      </c>
      <c r="O5642">
        <v>73</v>
      </c>
      <c r="P5642">
        <v>83</v>
      </c>
      <c r="Q5642">
        <v>77</v>
      </c>
      <c r="R5642">
        <v>89</v>
      </c>
      <c r="S5642">
        <v>43</v>
      </c>
      <c r="T5642" s="34">
        <f>_xlfn.XLOOKUP(B5642,Demog!$A$2:$A$219,Demog!$P$2:$P$219,,,2)</f>
        <v>44714</v>
      </c>
      <c r="U5642" s="34">
        <f t="shared" si="88"/>
        <v>28</v>
      </c>
      <c r="V5642" s="13">
        <f>IF(OR(Table1[[#This Row],[7d_positivity_public]]=0,ISBLANK(Table1[[#This Row],[7d_positivity_public]])),"",(Table1[[#This Row],[7d_positivity_public]]-Table1[[#This Row],[7d_positivity_all]])/Table1[[#This Row],[7d_positivity_public]])</f>
        <v>0.16666666666666666</v>
      </c>
      <c r="W5642">
        <v>5</v>
      </c>
    </row>
    <row r="5643" spans="1:23" x14ac:dyDescent="0.25">
      <c r="A5643" s="10">
        <v>44526</v>
      </c>
      <c r="B5643">
        <v>1432</v>
      </c>
      <c r="C5643" t="s">
        <v>227</v>
      </c>
      <c r="D5643">
        <v>4</v>
      </c>
      <c r="E5643">
        <v>13</v>
      </c>
      <c r="F5643">
        <v>-9</v>
      </c>
      <c r="G5643">
        <v>3</v>
      </c>
      <c r="H5643">
        <v>94</v>
      </c>
      <c r="J5643">
        <v>89</v>
      </c>
      <c r="K5643">
        <v>95</v>
      </c>
      <c r="L5643">
        <v>96</v>
      </c>
      <c r="M5643">
        <v>93</v>
      </c>
      <c r="N5643">
        <v>91</v>
      </c>
      <c r="O5643">
        <v>85</v>
      </c>
      <c r="P5643">
        <v>91</v>
      </c>
      <c r="Q5643">
        <v>91</v>
      </c>
      <c r="R5643">
        <v>92</v>
      </c>
      <c r="S5643">
        <v>45</v>
      </c>
      <c r="T5643" s="34">
        <f>_xlfn.XLOOKUP(B5643,Demog!$A$2:$A$219,Demog!$P$2:$P$219,,,2)</f>
        <v>48587</v>
      </c>
      <c r="U5643" s="34">
        <f t="shared" si="88"/>
        <v>14</v>
      </c>
      <c r="V5643" s="13">
        <f>IF(OR(Table1[[#This Row],[7d_positivity_public]]=0,ISBLANK(Table1[[#This Row],[7d_positivity_public]])),"",(Table1[[#This Row],[7d_positivity_public]]-Table1[[#This Row],[7d_positivity_all]])/Table1[[#This Row],[7d_positivity_public]])</f>
        <v>0.33333333333333331</v>
      </c>
      <c r="W5643">
        <v>2</v>
      </c>
    </row>
    <row r="5644" spans="1:23" x14ac:dyDescent="0.25">
      <c r="A5644" s="10">
        <v>44526</v>
      </c>
      <c r="B5644">
        <v>1433</v>
      </c>
      <c r="C5644" t="s">
        <v>122</v>
      </c>
      <c r="D5644">
        <v>10</v>
      </c>
      <c r="E5644">
        <v>8</v>
      </c>
      <c r="F5644">
        <v>2</v>
      </c>
      <c r="G5644">
        <v>8</v>
      </c>
      <c r="H5644">
        <v>82</v>
      </c>
      <c r="J5644">
        <v>69</v>
      </c>
      <c r="K5644">
        <v>83</v>
      </c>
      <c r="L5644">
        <v>75</v>
      </c>
      <c r="M5644">
        <v>88</v>
      </c>
      <c r="N5644">
        <v>78</v>
      </c>
      <c r="O5644">
        <v>62</v>
      </c>
      <c r="P5644">
        <v>79</v>
      </c>
      <c r="Q5644">
        <v>69</v>
      </c>
      <c r="R5644">
        <v>85</v>
      </c>
      <c r="S5644">
        <v>27</v>
      </c>
      <c r="T5644" s="34">
        <f>_xlfn.XLOOKUP(B5644,Demog!$A$2:$A$219,Demog!$P$2:$P$219,,,2)</f>
        <v>19986</v>
      </c>
      <c r="U5644" s="34">
        <f t="shared" si="88"/>
        <v>14</v>
      </c>
      <c r="V5644" s="13">
        <f>IF(OR(Table1[[#This Row],[7d_positivity_public]]=0,ISBLANK(Table1[[#This Row],[7d_positivity_public]])),"",(Table1[[#This Row],[7d_positivity_public]]-Table1[[#This Row],[7d_positivity_all]])/Table1[[#This Row],[7d_positivity_public]])</f>
        <v>0.125</v>
      </c>
      <c r="W5644">
        <v>7</v>
      </c>
    </row>
    <row r="5645" spans="1:23" x14ac:dyDescent="0.25">
      <c r="A5645" s="10">
        <v>44526</v>
      </c>
      <c r="B5645">
        <v>1490</v>
      </c>
      <c r="C5645" t="s">
        <v>124</v>
      </c>
      <c r="D5645">
        <v>0</v>
      </c>
      <c r="E5645">
        <v>4</v>
      </c>
      <c r="F5645">
        <v>-4</v>
      </c>
      <c r="G5645">
        <v>1</v>
      </c>
      <c r="H5645">
        <v>82</v>
      </c>
      <c r="J5645">
        <v>72</v>
      </c>
      <c r="K5645">
        <v>82</v>
      </c>
      <c r="L5645">
        <v>76</v>
      </c>
      <c r="M5645">
        <v>87</v>
      </c>
      <c r="N5645">
        <v>76</v>
      </c>
      <c r="O5645">
        <v>62</v>
      </c>
      <c r="P5645">
        <v>77</v>
      </c>
      <c r="Q5645">
        <v>68</v>
      </c>
      <c r="R5645">
        <v>84</v>
      </c>
      <c r="S5645">
        <v>25</v>
      </c>
      <c r="T5645" s="34">
        <f>_xlfn.XLOOKUP(B5645,Demog!$A$2:$A$219,Demog!$P$2:$P$219,,,2)</f>
        <v>10855</v>
      </c>
      <c r="U5645" s="34">
        <f t="shared" si="88"/>
        <v>0</v>
      </c>
      <c r="V5645" s="13">
        <f>IF(OR(Table1[[#This Row],[7d_positivity_public]]=0,ISBLANK(Table1[[#This Row],[7d_positivity_public]])),"",(Table1[[#This Row],[7d_positivity_public]]-Table1[[#This Row],[7d_positivity_all]])/Table1[[#This Row],[7d_positivity_public]])</f>
        <v>0</v>
      </c>
      <c r="W5645">
        <v>1</v>
      </c>
    </row>
    <row r="5646" spans="1:23" x14ac:dyDescent="0.25">
      <c r="A5646" s="10">
        <v>44526</v>
      </c>
      <c r="B5646">
        <v>2121</v>
      </c>
      <c r="C5646" t="s">
        <v>126</v>
      </c>
      <c r="D5646">
        <v>8</v>
      </c>
      <c r="E5646">
        <v>8</v>
      </c>
      <c r="F5646">
        <v>0</v>
      </c>
      <c r="G5646">
        <v>7</v>
      </c>
      <c r="H5646">
        <v>84</v>
      </c>
      <c r="J5646">
        <v>75</v>
      </c>
      <c r="K5646">
        <v>85</v>
      </c>
      <c r="L5646">
        <v>81</v>
      </c>
      <c r="M5646">
        <v>90</v>
      </c>
      <c r="N5646">
        <v>81</v>
      </c>
      <c r="O5646">
        <v>71</v>
      </c>
      <c r="P5646">
        <v>82</v>
      </c>
      <c r="Q5646">
        <v>76</v>
      </c>
      <c r="R5646">
        <v>88</v>
      </c>
      <c r="S5646">
        <v>43</v>
      </c>
      <c r="T5646" s="34">
        <f>_xlfn.XLOOKUP(B5646,Demog!$A$2:$A$219,Demog!$P$2:$P$219,,,2)</f>
        <v>51241</v>
      </c>
      <c r="U5646" s="34">
        <f t="shared" si="88"/>
        <v>29</v>
      </c>
      <c r="V5646" s="13">
        <f>IF(OR(Table1[[#This Row],[7d_positivity_public]]=0,ISBLANK(Table1[[#This Row],[7d_positivity_public]])),"",(Table1[[#This Row],[7d_positivity_public]]-Table1[[#This Row],[7d_positivity_all]])/Table1[[#This Row],[7d_positivity_public]])</f>
        <v>0.14285714285714285</v>
      </c>
      <c r="W5646">
        <v>6</v>
      </c>
    </row>
    <row r="5647" spans="1:23" x14ac:dyDescent="0.25">
      <c r="A5647" s="10">
        <v>44526</v>
      </c>
      <c r="B5647">
        <v>2122</v>
      </c>
      <c r="C5647" t="s">
        <v>128</v>
      </c>
      <c r="D5647">
        <v>9</v>
      </c>
      <c r="E5647">
        <v>15</v>
      </c>
      <c r="F5647">
        <v>-6</v>
      </c>
      <c r="G5647">
        <v>8</v>
      </c>
      <c r="H5647">
        <v>78</v>
      </c>
      <c r="J5647">
        <v>66</v>
      </c>
      <c r="K5647">
        <v>79</v>
      </c>
      <c r="L5647">
        <v>73</v>
      </c>
      <c r="M5647">
        <v>85</v>
      </c>
      <c r="N5647">
        <v>73</v>
      </c>
      <c r="O5647">
        <v>59</v>
      </c>
      <c r="P5647">
        <v>75</v>
      </c>
      <c r="Q5647">
        <v>67</v>
      </c>
      <c r="R5647">
        <v>82</v>
      </c>
      <c r="S5647">
        <v>39</v>
      </c>
      <c r="T5647" s="34">
        <f>_xlfn.XLOOKUP(B5647,Demog!$A$2:$A$219,Demog!$P$2:$P$219,,,2)</f>
        <v>41936</v>
      </c>
      <c r="U5647" s="34">
        <f t="shared" si="88"/>
        <v>26</v>
      </c>
      <c r="V5647" s="13">
        <f>IF(OR(Table1[[#This Row],[7d_positivity_public]]=0,ISBLANK(Table1[[#This Row],[7d_positivity_public]])),"",(Table1[[#This Row],[7d_positivity_public]]-Table1[[#This Row],[7d_positivity_all]])/Table1[[#This Row],[7d_positivity_public]])</f>
        <v>0.125</v>
      </c>
      <c r="W5647">
        <v>7</v>
      </c>
    </row>
    <row r="5648" spans="1:23" x14ac:dyDescent="0.25">
      <c r="A5648" s="10">
        <v>44526</v>
      </c>
      <c r="B5648">
        <v>2131</v>
      </c>
      <c r="C5648" t="s">
        <v>129</v>
      </c>
      <c r="D5648">
        <v>7</v>
      </c>
      <c r="E5648">
        <v>23</v>
      </c>
      <c r="F5648">
        <v>-16</v>
      </c>
      <c r="G5648">
        <v>4</v>
      </c>
      <c r="H5648">
        <v>85</v>
      </c>
      <c r="J5648">
        <v>76</v>
      </c>
      <c r="K5648">
        <v>85</v>
      </c>
      <c r="L5648">
        <v>83</v>
      </c>
      <c r="M5648">
        <v>88</v>
      </c>
      <c r="N5648">
        <v>80</v>
      </c>
      <c r="O5648">
        <v>69</v>
      </c>
      <c r="P5648">
        <v>81</v>
      </c>
      <c r="Q5648">
        <v>78</v>
      </c>
      <c r="R5648">
        <v>84</v>
      </c>
      <c r="S5648">
        <v>40</v>
      </c>
      <c r="T5648" s="34">
        <f>_xlfn.XLOOKUP(B5648,Demog!$A$2:$A$219,Demog!$P$2:$P$219,,,2)</f>
        <v>22754</v>
      </c>
      <c r="U5648" s="34">
        <f t="shared" si="88"/>
        <v>11</v>
      </c>
      <c r="V5648" s="13">
        <f>IF(OR(Table1[[#This Row],[7d_positivity_public]]=0,ISBLANK(Table1[[#This Row],[7d_positivity_public]])),"",(Table1[[#This Row],[7d_positivity_public]]-Table1[[#This Row],[7d_positivity_all]])/Table1[[#This Row],[7d_positivity_public]])</f>
        <v>0</v>
      </c>
      <c r="W5648">
        <v>4</v>
      </c>
    </row>
    <row r="5649" spans="1:23" x14ac:dyDescent="0.25">
      <c r="A5649" s="10">
        <v>44526</v>
      </c>
      <c r="B5649">
        <v>2132</v>
      </c>
      <c r="C5649" t="s">
        <v>130</v>
      </c>
      <c r="D5649">
        <v>31</v>
      </c>
      <c r="E5649">
        <v>24</v>
      </c>
      <c r="F5649">
        <v>7</v>
      </c>
      <c r="G5649">
        <v>13</v>
      </c>
      <c r="H5649">
        <v>87</v>
      </c>
      <c r="J5649">
        <v>82</v>
      </c>
      <c r="K5649">
        <v>87</v>
      </c>
      <c r="L5649">
        <v>85</v>
      </c>
      <c r="M5649">
        <v>89</v>
      </c>
      <c r="N5649">
        <v>84</v>
      </c>
      <c r="O5649">
        <v>77</v>
      </c>
      <c r="P5649">
        <v>84</v>
      </c>
      <c r="Q5649">
        <v>82</v>
      </c>
      <c r="R5649">
        <v>88</v>
      </c>
      <c r="S5649">
        <v>40</v>
      </c>
      <c r="T5649" s="34">
        <f>_xlfn.XLOOKUP(B5649,Demog!$A$2:$A$219,Demog!$P$2:$P$219,,,2)</f>
        <v>35584</v>
      </c>
      <c r="U5649" s="34">
        <f t="shared" si="88"/>
        <v>77</v>
      </c>
      <c r="V5649" s="13">
        <f>IF(OR(Table1[[#This Row],[7d_positivity_public]]=0,ISBLANK(Table1[[#This Row],[7d_positivity_public]])),"",(Table1[[#This Row],[7d_positivity_public]]-Table1[[#This Row],[7d_positivity_all]])/Table1[[#This Row],[7d_positivity_public]])</f>
        <v>0.15384615384615385</v>
      </c>
      <c r="W5649">
        <v>11</v>
      </c>
    </row>
    <row r="5650" spans="1:23" x14ac:dyDescent="0.25">
      <c r="A5650" s="10">
        <v>44526</v>
      </c>
      <c r="B5650">
        <v>2133</v>
      </c>
      <c r="C5650" t="s">
        <v>131</v>
      </c>
      <c r="D5650">
        <v>11</v>
      </c>
      <c r="E5650">
        <v>10</v>
      </c>
      <c r="F5650">
        <v>1</v>
      </c>
      <c r="G5650">
        <v>7</v>
      </c>
      <c r="H5650">
        <v>91</v>
      </c>
      <c r="J5650">
        <v>83</v>
      </c>
      <c r="K5650">
        <v>92</v>
      </c>
      <c r="L5650">
        <v>92</v>
      </c>
      <c r="M5650">
        <v>92</v>
      </c>
      <c r="N5650">
        <v>87</v>
      </c>
      <c r="O5650">
        <v>75</v>
      </c>
      <c r="P5650">
        <v>88</v>
      </c>
      <c r="Q5650">
        <v>87</v>
      </c>
      <c r="R5650">
        <v>90</v>
      </c>
      <c r="S5650">
        <v>31</v>
      </c>
      <c r="T5650" s="34">
        <f>_xlfn.XLOOKUP(B5650,Demog!$A$2:$A$219,Demog!$P$2:$P$219,,,2)</f>
        <v>58511</v>
      </c>
      <c r="U5650" s="34">
        <f t="shared" si="88"/>
        <v>45</v>
      </c>
      <c r="V5650" s="13">
        <f>IF(OR(Table1[[#This Row],[7d_positivity_public]]=0,ISBLANK(Table1[[#This Row],[7d_positivity_public]])),"",(Table1[[#This Row],[7d_positivity_public]]-Table1[[#This Row],[7d_positivity_all]])/Table1[[#This Row],[7d_positivity_public]])</f>
        <v>0.2857142857142857</v>
      </c>
      <c r="W5650">
        <v>5</v>
      </c>
    </row>
    <row r="5651" spans="1:23" x14ac:dyDescent="0.25">
      <c r="A5651" s="10">
        <v>44526</v>
      </c>
      <c r="B5651">
        <v>2134</v>
      </c>
      <c r="C5651" t="s">
        <v>132</v>
      </c>
      <c r="D5651">
        <v>12</v>
      </c>
      <c r="E5651">
        <v>19</v>
      </c>
      <c r="F5651">
        <v>-7</v>
      </c>
      <c r="G5651">
        <v>6</v>
      </c>
      <c r="H5651">
        <v>88</v>
      </c>
      <c r="J5651">
        <v>74</v>
      </c>
      <c r="K5651">
        <v>89</v>
      </c>
      <c r="L5651">
        <v>89</v>
      </c>
      <c r="M5651">
        <v>88</v>
      </c>
      <c r="N5651">
        <v>83</v>
      </c>
      <c r="O5651">
        <v>68</v>
      </c>
      <c r="P5651">
        <v>84</v>
      </c>
      <c r="Q5651">
        <v>84</v>
      </c>
      <c r="R5651">
        <v>85</v>
      </c>
      <c r="S5651">
        <v>29</v>
      </c>
      <c r="T5651" s="34">
        <f>_xlfn.XLOOKUP(B5651,Demog!$A$2:$A$219,Demog!$P$2:$P$219,,,2)</f>
        <v>24836</v>
      </c>
      <c r="U5651" s="34">
        <f t="shared" si="88"/>
        <v>21</v>
      </c>
      <c r="V5651" s="13">
        <f>IF(OR(Table1[[#This Row],[7d_positivity_public]]=0,ISBLANK(Table1[[#This Row],[7d_positivity_public]])),"",(Table1[[#This Row],[7d_positivity_public]]-Table1[[#This Row],[7d_positivity_all]])/Table1[[#This Row],[7d_positivity_public]])</f>
        <v>0.16666666666666666</v>
      </c>
      <c r="W5651">
        <v>5</v>
      </c>
    </row>
    <row r="5652" spans="1:23" x14ac:dyDescent="0.25">
      <c r="A5652" s="10">
        <v>44526</v>
      </c>
      <c r="B5652">
        <v>2141</v>
      </c>
      <c r="C5652" t="s">
        <v>133</v>
      </c>
      <c r="D5652">
        <v>22</v>
      </c>
      <c r="E5652">
        <v>23</v>
      </c>
      <c r="F5652">
        <v>-1</v>
      </c>
      <c r="G5652">
        <v>13</v>
      </c>
      <c r="H5652">
        <v>82</v>
      </c>
      <c r="J5652">
        <v>75</v>
      </c>
      <c r="K5652">
        <v>83</v>
      </c>
      <c r="L5652">
        <v>78</v>
      </c>
      <c r="M5652">
        <v>89</v>
      </c>
      <c r="N5652">
        <v>78</v>
      </c>
      <c r="O5652">
        <v>69</v>
      </c>
      <c r="P5652">
        <v>79</v>
      </c>
      <c r="Q5652">
        <v>73</v>
      </c>
      <c r="R5652">
        <v>86</v>
      </c>
      <c r="S5652">
        <v>46</v>
      </c>
      <c r="T5652" s="34">
        <f>_xlfn.XLOOKUP(B5652,Demog!$A$2:$A$219,Demog!$P$2:$P$219,,,2)</f>
        <v>26303</v>
      </c>
      <c r="U5652" s="34">
        <f t="shared" si="88"/>
        <v>41</v>
      </c>
      <c r="V5652" s="13">
        <f>IF(OR(Table1[[#This Row],[7d_positivity_public]]=0,ISBLANK(Table1[[#This Row],[7d_positivity_public]])),"",(Table1[[#This Row],[7d_positivity_public]]-Table1[[#This Row],[7d_positivity_all]])/Table1[[#This Row],[7d_positivity_public]])</f>
        <v>0.15384615384615385</v>
      </c>
      <c r="W5652">
        <v>11</v>
      </c>
    </row>
    <row r="5653" spans="1:23" x14ac:dyDescent="0.25">
      <c r="A5653" s="10">
        <v>44526</v>
      </c>
      <c r="B5653">
        <v>2142</v>
      </c>
      <c r="C5653" t="s">
        <v>134</v>
      </c>
      <c r="D5653">
        <v>16</v>
      </c>
      <c r="E5653">
        <v>16</v>
      </c>
      <c r="F5653">
        <v>0</v>
      </c>
      <c r="G5653">
        <v>11</v>
      </c>
      <c r="H5653">
        <v>81</v>
      </c>
      <c r="J5653">
        <v>74</v>
      </c>
      <c r="K5653">
        <v>82</v>
      </c>
      <c r="L5653">
        <v>78</v>
      </c>
      <c r="M5653">
        <v>86</v>
      </c>
      <c r="N5653">
        <v>77</v>
      </c>
      <c r="O5653">
        <v>68</v>
      </c>
      <c r="P5653">
        <v>78</v>
      </c>
      <c r="Q5653">
        <v>72</v>
      </c>
      <c r="R5653">
        <v>83</v>
      </c>
      <c r="S5653">
        <v>36</v>
      </c>
      <c r="T5653" s="34">
        <f>_xlfn.XLOOKUP(B5653,Demog!$A$2:$A$219,Demog!$P$2:$P$219,,,2)</f>
        <v>16854</v>
      </c>
      <c r="U5653" s="34">
        <f t="shared" si="88"/>
        <v>19</v>
      </c>
      <c r="V5653" s="13">
        <f>IF(OR(Table1[[#This Row],[7d_positivity_public]]=0,ISBLANK(Table1[[#This Row],[7d_positivity_public]])),"",(Table1[[#This Row],[7d_positivity_public]]-Table1[[#This Row],[7d_positivity_all]])/Table1[[#This Row],[7d_positivity_public]])</f>
        <v>0.18181818181818182</v>
      </c>
      <c r="W5653">
        <v>9</v>
      </c>
    </row>
    <row r="5654" spans="1:23" x14ac:dyDescent="0.25">
      <c r="A5654" s="10">
        <v>44526</v>
      </c>
      <c r="B5654">
        <v>2150</v>
      </c>
      <c r="C5654" t="s">
        <v>135</v>
      </c>
      <c r="D5654">
        <v>7</v>
      </c>
      <c r="E5654">
        <v>8</v>
      </c>
      <c r="F5654">
        <v>-1</v>
      </c>
      <c r="G5654">
        <v>6</v>
      </c>
      <c r="H5654">
        <v>85</v>
      </c>
      <c r="J5654">
        <v>70</v>
      </c>
      <c r="K5654">
        <v>86</v>
      </c>
      <c r="L5654">
        <v>79</v>
      </c>
      <c r="M5654">
        <v>90</v>
      </c>
      <c r="N5654">
        <v>80</v>
      </c>
      <c r="O5654">
        <v>63</v>
      </c>
      <c r="P5654">
        <v>82</v>
      </c>
      <c r="Q5654">
        <v>72</v>
      </c>
      <c r="R5654">
        <v>88</v>
      </c>
      <c r="S5654">
        <v>51</v>
      </c>
      <c r="T5654" s="34">
        <f>_xlfn.XLOOKUP(B5654,Demog!$A$2:$A$219,Demog!$P$2:$P$219,,,2)</f>
        <v>9696</v>
      </c>
      <c r="U5654" s="34">
        <f t="shared" si="88"/>
        <v>5</v>
      </c>
      <c r="V5654" s="13">
        <f>IF(OR(Table1[[#This Row],[7d_positivity_public]]=0,ISBLANK(Table1[[#This Row],[7d_positivity_public]])),"",(Table1[[#This Row],[7d_positivity_public]]-Table1[[#This Row],[7d_positivity_all]])/Table1[[#This Row],[7d_positivity_public]])</f>
        <v>0.33333333333333331</v>
      </c>
      <c r="W5654">
        <v>4</v>
      </c>
    </row>
    <row r="5655" spans="1:23" x14ac:dyDescent="0.25">
      <c r="A5655" s="10">
        <v>44526</v>
      </c>
      <c r="B5655">
        <v>2210</v>
      </c>
      <c r="C5655" t="s">
        <v>136</v>
      </c>
      <c r="D5655">
        <v>4</v>
      </c>
      <c r="E5655">
        <v>4</v>
      </c>
      <c r="F5655">
        <v>0</v>
      </c>
      <c r="G5655">
        <v>3</v>
      </c>
      <c r="H5655">
        <v>94</v>
      </c>
      <c r="J5655">
        <v>92</v>
      </c>
      <c r="K5655">
        <v>94</v>
      </c>
      <c r="L5655">
        <v>95</v>
      </c>
      <c r="M5655">
        <v>92</v>
      </c>
      <c r="N5655">
        <v>91</v>
      </c>
      <c r="O5655">
        <v>86</v>
      </c>
      <c r="P5655">
        <v>91</v>
      </c>
      <c r="Q5655">
        <v>92</v>
      </c>
      <c r="R5655">
        <v>90</v>
      </c>
      <c r="S5655">
        <v>37</v>
      </c>
      <c r="T5655" s="34">
        <f>_xlfn.XLOOKUP(B5655,Demog!$A$2:$A$219,Demog!$P$2:$P$219,,,2)</f>
        <v>70996</v>
      </c>
      <c r="U5655" s="34">
        <f t="shared" si="88"/>
        <v>20</v>
      </c>
      <c r="V5655" s="13">
        <f>IF(OR(Table1[[#This Row],[7d_positivity_public]]=0,ISBLANK(Table1[[#This Row],[7d_positivity_public]])),"",(Table1[[#This Row],[7d_positivity_public]]-Table1[[#This Row],[7d_positivity_all]])/Table1[[#This Row],[7d_positivity_public]])</f>
        <v>0.33333333333333331</v>
      </c>
      <c r="W5655">
        <v>2</v>
      </c>
    </row>
    <row r="5656" spans="1:23" x14ac:dyDescent="0.25">
      <c r="A5656" s="10">
        <v>44526</v>
      </c>
      <c r="B5656">
        <v>2221</v>
      </c>
      <c r="C5656" t="s">
        <v>137</v>
      </c>
      <c r="D5656">
        <v>4</v>
      </c>
      <c r="E5656">
        <v>4</v>
      </c>
      <c r="F5656">
        <v>0</v>
      </c>
      <c r="G5656">
        <v>3</v>
      </c>
      <c r="H5656">
        <v>96</v>
      </c>
      <c r="J5656">
        <v>92</v>
      </c>
      <c r="K5656">
        <v>96</v>
      </c>
      <c r="L5656">
        <v>99</v>
      </c>
      <c r="M5656">
        <v>92</v>
      </c>
      <c r="N5656">
        <v>93</v>
      </c>
      <c r="O5656">
        <v>88</v>
      </c>
      <c r="P5656">
        <v>94</v>
      </c>
      <c r="Q5656">
        <v>97</v>
      </c>
      <c r="R5656">
        <v>90</v>
      </c>
      <c r="S5656">
        <v>38</v>
      </c>
      <c r="T5656" s="34">
        <f>_xlfn.XLOOKUP(B5656,Demog!$A$2:$A$219,Demog!$P$2:$P$219,,,2)</f>
        <v>47161</v>
      </c>
      <c r="U5656" s="34">
        <f t="shared" si="88"/>
        <v>13</v>
      </c>
      <c r="V5656" s="13">
        <f>IF(OR(Table1[[#This Row],[7d_positivity_public]]=0,ISBLANK(Table1[[#This Row],[7d_positivity_public]])),"",(Table1[[#This Row],[7d_positivity_public]]-Table1[[#This Row],[7d_positivity_all]])/Table1[[#This Row],[7d_positivity_public]])</f>
        <v>0.66666666666666663</v>
      </c>
      <c r="W5656">
        <v>1</v>
      </c>
    </row>
    <row r="5657" spans="1:23" x14ac:dyDescent="0.25">
      <c r="A5657" s="10">
        <v>44526</v>
      </c>
      <c r="B5657">
        <v>2222</v>
      </c>
      <c r="C5657" t="s">
        <v>138</v>
      </c>
      <c r="D5657">
        <v>3</v>
      </c>
      <c r="E5657">
        <v>3</v>
      </c>
      <c r="F5657">
        <v>0</v>
      </c>
      <c r="G5657">
        <v>2</v>
      </c>
      <c r="H5657">
        <v>96</v>
      </c>
      <c r="J5657">
        <v>91</v>
      </c>
      <c r="K5657">
        <v>96</v>
      </c>
      <c r="L5657">
        <v>100</v>
      </c>
      <c r="M5657">
        <v>90</v>
      </c>
      <c r="N5657">
        <v>93</v>
      </c>
      <c r="O5657">
        <v>87</v>
      </c>
      <c r="P5657">
        <v>94</v>
      </c>
      <c r="Q5657">
        <v>98</v>
      </c>
      <c r="R5657">
        <v>88</v>
      </c>
      <c r="S5657">
        <v>40</v>
      </c>
      <c r="T5657" s="34">
        <f>_xlfn.XLOOKUP(B5657,Demog!$A$2:$A$219,Demog!$P$2:$P$219,,,2)</f>
        <v>45434</v>
      </c>
      <c r="U5657" s="34">
        <f t="shared" si="88"/>
        <v>10</v>
      </c>
      <c r="V5657" s="13">
        <f>IF(OR(Table1[[#This Row],[7d_positivity_public]]=0,ISBLANK(Table1[[#This Row],[7d_positivity_public]])),"",(Table1[[#This Row],[7d_positivity_public]]-Table1[[#This Row],[7d_positivity_all]])/Table1[[#This Row],[7d_positivity_public]])</f>
        <v>0.5</v>
      </c>
      <c r="W5657">
        <v>1</v>
      </c>
    </row>
    <row r="5658" spans="1:23" x14ac:dyDescent="0.25">
      <c r="A5658" s="10">
        <v>44526</v>
      </c>
      <c r="B5658">
        <v>2223</v>
      </c>
      <c r="C5658" t="s">
        <v>139</v>
      </c>
      <c r="D5658">
        <v>2</v>
      </c>
      <c r="E5658">
        <v>2</v>
      </c>
      <c r="F5658">
        <v>0</v>
      </c>
      <c r="G5658">
        <v>2</v>
      </c>
      <c r="H5658">
        <v>94</v>
      </c>
      <c r="J5658">
        <v>93</v>
      </c>
      <c r="K5658">
        <v>94</v>
      </c>
      <c r="L5658">
        <v>99</v>
      </c>
      <c r="M5658">
        <v>89</v>
      </c>
      <c r="N5658">
        <v>91</v>
      </c>
      <c r="O5658">
        <v>88</v>
      </c>
      <c r="P5658">
        <v>92</v>
      </c>
      <c r="Q5658">
        <v>96</v>
      </c>
      <c r="R5658">
        <v>87</v>
      </c>
      <c r="S5658">
        <v>35</v>
      </c>
      <c r="T5658" s="34">
        <f>_xlfn.XLOOKUP(B5658,Demog!$A$2:$A$219,Demog!$P$2:$P$219,,,2)</f>
        <v>81414</v>
      </c>
      <c r="U5658" s="34">
        <f t="shared" si="88"/>
        <v>11</v>
      </c>
      <c r="V5658" s="13">
        <f>IF(OR(Table1[[#This Row],[7d_positivity_public]]=0,ISBLANK(Table1[[#This Row],[7d_positivity_public]])),"",(Table1[[#This Row],[7d_positivity_public]]-Table1[[#This Row],[7d_positivity_all]])/Table1[[#This Row],[7d_positivity_public]])</f>
        <v>1</v>
      </c>
      <c r="W5658">
        <v>0</v>
      </c>
    </row>
    <row r="5659" spans="1:23" x14ac:dyDescent="0.25">
      <c r="A5659" s="10">
        <v>44526</v>
      </c>
      <c r="B5659">
        <v>2224</v>
      </c>
      <c r="C5659" t="s">
        <v>140</v>
      </c>
      <c r="D5659">
        <v>4</v>
      </c>
      <c r="E5659">
        <v>4</v>
      </c>
      <c r="F5659">
        <v>0</v>
      </c>
      <c r="G5659">
        <v>3</v>
      </c>
      <c r="H5659">
        <v>92</v>
      </c>
      <c r="J5659">
        <v>88</v>
      </c>
      <c r="K5659">
        <v>92</v>
      </c>
      <c r="L5659">
        <v>94</v>
      </c>
      <c r="M5659">
        <v>90</v>
      </c>
      <c r="N5659">
        <v>89</v>
      </c>
      <c r="O5659">
        <v>84</v>
      </c>
      <c r="P5659">
        <v>90</v>
      </c>
      <c r="Q5659">
        <v>91</v>
      </c>
      <c r="R5659">
        <v>88</v>
      </c>
      <c r="S5659">
        <v>37</v>
      </c>
      <c r="T5659" s="34">
        <f>_xlfn.XLOOKUP(B5659,Demog!$A$2:$A$219,Demog!$P$2:$P$219,,,2)</f>
        <v>58746</v>
      </c>
      <c r="U5659" s="34">
        <f t="shared" si="88"/>
        <v>16</v>
      </c>
      <c r="V5659" s="13">
        <f>IF(OR(Table1[[#This Row],[7d_positivity_public]]=0,ISBLANK(Table1[[#This Row],[7d_positivity_public]])),"",(Table1[[#This Row],[7d_positivity_public]]-Table1[[#This Row],[7d_positivity_all]])/Table1[[#This Row],[7d_positivity_public]])</f>
        <v>0.33333333333333331</v>
      </c>
      <c r="W5659">
        <v>2</v>
      </c>
    </row>
    <row r="5660" spans="1:23" x14ac:dyDescent="0.25">
      <c r="A5660" s="10">
        <v>44526</v>
      </c>
      <c r="B5660">
        <v>2231</v>
      </c>
      <c r="C5660" t="s">
        <v>141</v>
      </c>
      <c r="D5660">
        <v>10</v>
      </c>
      <c r="E5660">
        <v>11</v>
      </c>
      <c r="F5660">
        <v>-1</v>
      </c>
      <c r="G5660">
        <v>4</v>
      </c>
      <c r="H5660">
        <v>88</v>
      </c>
      <c r="J5660">
        <v>86</v>
      </c>
      <c r="K5660">
        <v>88</v>
      </c>
      <c r="L5660">
        <v>85</v>
      </c>
      <c r="M5660">
        <v>91</v>
      </c>
      <c r="N5660">
        <v>85</v>
      </c>
      <c r="O5660">
        <v>81</v>
      </c>
      <c r="P5660">
        <v>85</v>
      </c>
      <c r="Q5660">
        <v>81</v>
      </c>
      <c r="R5660">
        <v>89</v>
      </c>
      <c r="S5660">
        <v>47</v>
      </c>
      <c r="T5660" s="34">
        <f>_xlfn.XLOOKUP(B5660,Demog!$A$2:$A$219,Demog!$P$2:$P$219,,,2)</f>
        <v>30824</v>
      </c>
      <c r="U5660" s="34">
        <f t="shared" si="88"/>
        <v>22</v>
      </c>
      <c r="V5660" s="13">
        <f>IF(OR(Table1[[#This Row],[7d_positivity_public]]=0,ISBLANK(Table1[[#This Row],[7d_positivity_public]])),"",(Table1[[#This Row],[7d_positivity_public]]-Table1[[#This Row],[7d_positivity_all]])/Table1[[#This Row],[7d_positivity_public]])</f>
        <v>0.25</v>
      </c>
      <c r="W5660">
        <v>3</v>
      </c>
    </row>
    <row r="5661" spans="1:23" x14ac:dyDescent="0.25">
      <c r="A5661" s="10">
        <v>44526</v>
      </c>
      <c r="B5661">
        <v>2232</v>
      </c>
      <c r="C5661" t="s">
        <v>142</v>
      </c>
      <c r="D5661">
        <v>9</v>
      </c>
      <c r="E5661">
        <v>8</v>
      </c>
      <c r="F5661">
        <v>1</v>
      </c>
      <c r="G5661">
        <v>4</v>
      </c>
      <c r="H5661">
        <v>92</v>
      </c>
      <c r="J5661">
        <v>91</v>
      </c>
      <c r="K5661">
        <v>92</v>
      </c>
      <c r="L5661">
        <v>91</v>
      </c>
      <c r="M5661">
        <v>94</v>
      </c>
      <c r="N5661">
        <v>90</v>
      </c>
      <c r="O5661">
        <v>87</v>
      </c>
      <c r="P5661">
        <v>90</v>
      </c>
      <c r="Q5661">
        <v>88</v>
      </c>
      <c r="R5661">
        <v>92</v>
      </c>
      <c r="S5661">
        <v>44</v>
      </c>
      <c r="T5661" s="34">
        <f>_xlfn.XLOOKUP(B5661,Demog!$A$2:$A$219,Demog!$P$2:$P$219,,,2)</f>
        <v>18835</v>
      </c>
      <c r="U5661" s="34">
        <f t="shared" si="88"/>
        <v>12</v>
      </c>
      <c r="V5661" s="13">
        <f>IF(OR(Table1[[#This Row],[7d_positivity_public]]=0,ISBLANK(Table1[[#This Row],[7d_positivity_public]])),"",(Table1[[#This Row],[7d_positivity_public]]-Table1[[#This Row],[7d_positivity_all]])/Table1[[#This Row],[7d_positivity_public]])</f>
        <v>0.25</v>
      </c>
      <c r="W5661">
        <v>3</v>
      </c>
    </row>
    <row r="5662" spans="1:23" x14ac:dyDescent="0.25">
      <c r="A5662" s="10">
        <v>44526</v>
      </c>
      <c r="B5662">
        <v>2233</v>
      </c>
      <c r="C5662" t="s">
        <v>143</v>
      </c>
      <c r="D5662">
        <v>13</v>
      </c>
      <c r="E5662">
        <v>11</v>
      </c>
      <c r="F5662">
        <v>2</v>
      </c>
      <c r="G5662">
        <v>6</v>
      </c>
      <c r="H5662">
        <v>88</v>
      </c>
      <c r="J5662">
        <v>87</v>
      </c>
      <c r="K5662">
        <v>88</v>
      </c>
      <c r="L5662">
        <v>86</v>
      </c>
      <c r="M5662">
        <v>91</v>
      </c>
      <c r="N5662">
        <v>85</v>
      </c>
      <c r="O5662">
        <v>82</v>
      </c>
      <c r="P5662">
        <v>85</v>
      </c>
      <c r="Q5662">
        <v>82</v>
      </c>
      <c r="R5662">
        <v>89</v>
      </c>
      <c r="S5662">
        <v>42</v>
      </c>
      <c r="T5662" s="34">
        <f>_xlfn.XLOOKUP(B5662,Demog!$A$2:$A$219,Demog!$P$2:$P$219,,,2)</f>
        <v>51442</v>
      </c>
      <c r="U5662" s="34">
        <f t="shared" si="88"/>
        <v>47</v>
      </c>
      <c r="V5662" s="13">
        <f>IF(OR(Table1[[#This Row],[7d_positivity_public]]=0,ISBLANK(Table1[[#This Row],[7d_positivity_public]])),"",(Table1[[#This Row],[7d_positivity_public]]-Table1[[#This Row],[7d_positivity_all]])/Table1[[#This Row],[7d_positivity_public]])</f>
        <v>0.16666666666666666</v>
      </c>
      <c r="W5662">
        <v>5</v>
      </c>
    </row>
    <row r="5663" spans="1:23" x14ac:dyDescent="0.25">
      <c r="A5663" s="10">
        <v>44526</v>
      </c>
      <c r="B5663">
        <v>2241</v>
      </c>
      <c r="C5663" t="s">
        <v>144</v>
      </c>
      <c r="D5663">
        <v>3</v>
      </c>
      <c r="E5663">
        <v>5</v>
      </c>
      <c r="F5663">
        <v>-2</v>
      </c>
      <c r="G5663">
        <v>2</v>
      </c>
      <c r="H5663">
        <v>91</v>
      </c>
      <c r="J5663">
        <v>92</v>
      </c>
      <c r="K5663">
        <v>91</v>
      </c>
      <c r="L5663">
        <v>92</v>
      </c>
      <c r="M5663">
        <v>91</v>
      </c>
      <c r="N5663">
        <v>89</v>
      </c>
      <c r="O5663">
        <v>88</v>
      </c>
      <c r="P5663">
        <v>89</v>
      </c>
      <c r="Q5663">
        <v>90</v>
      </c>
      <c r="R5663">
        <v>89</v>
      </c>
      <c r="S5663">
        <v>33</v>
      </c>
      <c r="T5663" s="34">
        <f>_xlfn.XLOOKUP(B5663,Demog!$A$2:$A$219,Demog!$P$2:$P$219,,,2)</f>
        <v>40842</v>
      </c>
      <c r="U5663" s="34">
        <f t="shared" si="88"/>
        <v>9</v>
      </c>
      <c r="V5663" s="13">
        <f>IF(OR(Table1[[#This Row],[7d_positivity_public]]=0,ISBLANK(Table1[[#This Row],[7d_positivity_public]])),"",(Table1[[#This Row],[7d_positivity_public]]-Table1[[#This Row],[7d_positivity_all]])/Table1[[#This Row],[7d_positivity_public]])</f>
        <v>0</v>
      </c>
      <c r="W5663">
        <v>2</v>
      </c>
    </row>
    <row r="5664" spans="1:23" x14ac:dyDescent="0.25">
      <c r="A5664" s="10">
        <v>44526</v>
      </c>
      <c r="B5664">
        <v>2242</v>
      </c>
      <c r="C5664" t="s">
        <v>145</v>
      </c>
      <c r="D5664">
        <v>2</v>
      </c>
      <c r="E5664">
        <v>5</v>
      </c>
      <c r="F5664">
        <v>-3</v>
      </c>
      <c r="G5664">
        <v>2</v>
      </c>
      <c r="H5664">
        <v>93</v>
      </c>
      <c r="J5664">
        <v>90</v>
      </c>
      <c r="K5664">
        <v>94</v>
      </c>
      <c r="L5664">
        <v>95</v>
      </c>
      <c r="M5664">
        <v>92</v>
      </c>
      <c r="N5664">
        <v>91</v>
      </c>
      <c r="O5664">
        <v>86</v>
      </c>
      <c r="P5664">
        <v>91</v>
      </c>
      <c r="Q5664">
        <v>92</v>
      </c>
      <c r="R5664">
        <v>90</v>
      </c>
      <c r="S5664">
        <v>44</v>
      </c>
      <c r="T5664" s="34">
        <f>_xlfn.XLOOKUP(B5664,Demog!$A$2:$A$219,Demog!$P$2:$P$219,,,2)</f>
        <v>70406</v>
      </c>
      <c r="U5664" s="34">
        <f t="shared" si="88"/>
        <v>10</v>
      </c>
      <c r="V5664" s="13">
        <f>IF(OR(Table1[[#This Row],[7d_positivity_public]]=0,ISBLANK(Table1[[#This Row],[7d_positivity_public]])),"",(Table1[[#This Row],[7d_positivity_public]]-Table1[[#This Row],[7d_positivity_all]])/Table1[[#This Row],[7d_positivity_public]])</f>
        <v>0.5</v>
      </c>
      <c r="W5664">
        <v>1</v>
      </c>
    </row>
    <row r="5665" spans="1:23" x14ac:dyDescent="0.25">
      <c r="A5665" s="10">
        <v>44526</v>
      </c>
      <c r="B5665">
        <v>2243</v>
      </c>
      <c r="C5665" t="s">
        <v>146</v>
      </c>
      <c r="D5665">
        <v>4</v>
      </c>
      <c r="E5665">
        <v>4</v>
      </c>
      <c r="F5665">
        <v>0</v>
      </c>
      <c r="G5665">
        <v>4</v>
      </c>
      <c r="H5665">
        <v>91</v>
      </c>
      <c r="J5665">
        <v>89</v>
      </c>
      <c r="K5665">
        <v>91</v>
      </c>
      <c r="L5665">
        <v>91</v>
      </c>
      <c r="M5665">
        <v>91</v>
      </c>
      <c r="N5665">
        <v>88</v>
      </c>
      <c r="O5665">
        <v>85</v>
      </c>
      <c r="P5665">
        <v>89</v>
      </c>
      <c r="Q5665">
        <v>88</v>
      </c>
      <c r="R5665">
        <v>89</v>
      </c>
      <c r="S5665">
        <v>41</v>
      </c>
      <c r="T5665" s="34">
        <f>_xlfn.XLOOKUP(B5665,Demog!$A$2:$A$219,Demog!$P$2:$P$219,,,2)</f>
        <v>28129</v>
      </c>
      <c r="U5665" s="34">
        <f t="shared" si="88"/>
        <v>8</v>
      </c>
      <c r="V5665" s="13">
        <f>IF(OR(Table1[[#This Row],[7d_positivity_public]]=0,ISBLANK(Table1[[#This Row],[7d_positivity_public]])),"",(Table1[[#This Row],[7d_positivity_public]]-Table1[[#This Row],[7d_positivity_all]])/Table1[[#This Row],[7d_positivity_public]])</f>
        <v>0.5</v>
      </c>
      <c r="W5665">
        <v>2</v>
      </c>
    </row>
    <row r="5666" spans="1:23" x14ac:dyDescent="0.25">
      <c r="A5666" s="10">
        <v>44526</v>
      </c>
      <c r="B5666">
        <v>2244</v>
      </c>
      <c r="C5666" t="s">
        <v>147</v>
      </c>
      <c r="D5666">
        <v>4</v>
      </c>
      <c r="E5666">
        <v>6</v>
      </c>
      <c r="F5666">
        <v>-2</v>
      </c>
      <c r="G5666">
        <v>2</v>
      </c>
      <c r="H5666">
        <v>91</v>
      </c>
      <c r="J5666">
        <v>90</v>
      </c>
      <c r="K5666">
        <v>91</v>
      </c>
      <c r="L5666">
        <v>90</v>
      </c>
      <c r="M5666">
        <v>92</v>
      </c>
      <c r="N5666">
        <v>88</v>
      </c>
      <c r="O5666">
        <v>85</v>
      </c>
      <c r="P5666">
        <v>89</v>
      </c>
      <c r="Q5666">
        <v>87</v>
      </c>
      <c r="R5666">
        <v>91</v>
      </c>
      <c r="S5666">
        <v>41</v>
      </c>
      <c r="T5666" s="34">
        <f>_xlfn.XLOOKUP(B5666,Demog!$A$2:$A$219,Demog!$P$2:$P$219,,,2)</f>
        <v>58612</v>
      </c>
      <c r="U5666" s="34">
        <f t="shared" si="88"/>
        <v>16</v>
      </c>
      <c r="V5666" s="13">
        <f>IF(OR(Table1[[#This Row],[7d_positivity_public]]=0,ISBLANK(Table1[[#This Row],[7d_positivity_public]])),"",(Table1[[#This Row],[7d_positivity_public]]-Table1[[#This Row],[7d_positivity_all]])/Table1[[#This Row],[7d_positivity_public]])</f>
        <v>0</v>
      </c>
      <c r="W5666">
        <v>2</v>
      </c>
    </row>
    <row r="5667" spans="1:23" x14ac:dyDescent="0.25">
      <c r="A5667" s="10">
        <v>44526</v>
      </c>
      <c r="B5667">
        <v>2245</v>
      </c>
      <c r="C5667" t="s">
        <v>148</v>
      </c>
      <c r="D5667">
        <v>2</v>
      </c>
      <c r="E5667">
        <v>3</v>
      </c>
      <c r="F5667">
        <v>-1</v>
      </c>
      <c r="G5667">
        <v>1</v>
      </c>
      <c r="H5667">
        <v>92</v>
      </c>
      <c r="J5667">
        <v>91</v>
      </c>
      <c r="K5667">
        <v>92</v>
      </c>
      <c r="L5667">
        <v>92</v>
      </c>
      <c r="M5667">
        <v>92</v>
      </c>
      <c r="N5667">
        <v>90</v>
      </c>
      <c r="O5667">
        <v>89</v>
      </c>
      <c r="P5667">
        <v>90</v>
      </c>
      <c r="Q5667">
        <v>90</v>
      </c>
      <c r="R5667">
        <v>91</v>
      </c>
      <c r="S5667">
        <v>47</v>
      </c>
      <c r="T5667" s="34">
        <f>_xlfn.XLOOKUP(B5667,Demog!$A$2:$A$219,Demog!$P$2:$P$219,,,2)</f>
        <v>36404</v>
      </c>
      <c r="U5667" s="34">
        <f t="shared" si="88"/>
        <v>5</v>
      </c>
      <c r="V5667" s="13">
        <f>IF(OR(Table1[[#This Row],[7d_positivity_public]]=0,ISBLANK(Table1[[#This Row],[7d_positivity_public]])),"",(Table1[[#This Row],[7d_positivity_public]]-Table1[[#This Row],[7d_positivity_all]])/Table1[[#This Row],[7d_positivity_public]])</f>
        <v>0</v>
      </c>
      <c r="W5667">
        <v>1</v>
      </c>
    </row>
    <row r="5668" spans="1:23" x14ac:dyDescent="0.25">
      <c r="A5668" s="10">
        <v>44526</v>
      </c>
      <c r="B5668">
        <v>2311</v>
      </c>
      <c r="C5668" t="s">
        <v>149</v>
      </c>
      <c r="D5668">
        <v>8</v>
      </c>
      <c r="E5668">
        <v>6</v>
      </c>
      <c r="F5668">
        <v>2</v>
      </c>
      <c r="G5668">
        <v>4</v>
      </c>
      <c r="H5668">
        <v>87</v>
      </c>
      <c r="J5668">
        <v>80</v>
      </c>
      <c r="K5668">
        <v>88</v>
      </c>
      <c r="L5668">
        <v>85</v>
      </c>
      <c r="M5668">
        <v>90</v>
      </c>
      <c r="N5668">
        <v>83</v>
      </c>
      <c r="O5668">
        <v>72</v>
      </c>
      <c r="P5668">
        <v>84</v>
      </c>
      <c r="Q5668">
        <v>81</v>
      </c>
      <c r="R5668">
        <v>88</v>
      </c>
      <c r="S5668">
        <v>37</v>
      </c>
      <c r="T5668" s="34">
        <f>_xlfn.XLOOKUP(B5668,Demog!$A$2:$A$219,Demog!$P$2:$P$219,,,2)</f>
        <v>25888</v>
      </c>
      <c r="U5668" s="34">
        <f t="shared" si="88"/>
        <v>14</v>
      </c>
      <c r="V5668" s="13">
        <f>IF(OR(Table1[[#This Row],[7d_positivity_public]]=0,ISBLANK(Table1[[#This Row],[7d_positivity_public]])),"",(Table1[[#This Row],[7d_positivity_public]]-Table1[[#This Row],[7d_positivity_all]])/Table1[[#This Row],[7d_positivity_public]])</f>
        <v>0.25</v>
      </c>
      <c r="W5668">
        <v>3</v>
      </c>
    </row>
    <row r="5669" spans="1:23" x14ac:dyDescent="0.25">
      <c r="A5669" s="10">
        <v>44526</v>
      </c>
      <c r="B5669">
        <v>2312</v>
      </c>
      <c r="C5669" t="s">
        <v>150</v>
      </c>
      <c r="D5669">
        <v>4</v>
      </c>
      <c r="E5669">
        <v>9</v>
      </c>
      <c r="F5669">
        <v>-5</v>
      </c>
      <c r="G5669">
        <v>1</v>
      </c>
      <c r="H5669">
        <v>92</v>
      </c>
      <c r="J5669">
        <v>91</v>
      </c>
      <c r="K5669">
        <v>92</v>
      </c>
      <c r="L5669">
        <v>91</v>
      </c>
      <c r="M5669">
        <v>94</v>
      </c>
      <c r="N5669">
        <v>90</v>
      </c>
      <c r="O5669">
        <v>88</v>
      </c>
      <c r="P5669">
        <v>90</v>
      </c>
      <c r="Q5669">
        <v>88</v>
      </c>
      <c r="R5669">
        <v>92</v>
      </c>
      <c r="S5669">
        <v>46</v>
      </c>
      <c r="T5669" s="34">
        <f>_xlfn.XLOOKUP(B5669,Demog!$A$2:$A$219,Demog!$P$2:$P$219,,,2)</f>
        <v>29587</v>
      </c>
      <c r="U5669" s="34">
        <f t="shared" si="88"/>
        <v>8</v>
      </c>
      <c r="V5669" s="13">
        <f>IF(OR(Table1[[#This Row],[7d_positivity_public]]=0,ISBLANK(Table1[[#This Row],[7d_positivity_public]])),"",(Table1[[#This Row],[7d_positivity_public]]-Table1[[#This Row],[7d_positivity_all]])/Table1[[#This Row],[7d_positivity_public]])</f>
        <v>0</v>
      </c>
      <c r="W5669">
        <v>1</v>
      </c>
    </row>
    <row r="5670" spans="1:23" x14ac:dyDescent="0.25">
      <c r="A5670" s="10">
        <v>44526</v>
      </c>
      <c r="B5670">
        <v>2313</v>
      </c>
      <c r="C5670" t="s">
        <v>151</v>
      </c>
      <c r="D5670">
        <v>10</v>
      </c>
      <c r="E5670">
        <v>10</v>
      </c>
      <c r="F5670">
        <v>0</v>
      </c>
      <c r="G5670">
        <v>5</v>
      </c>
      <c r="H5670">
        <v>92</v>
      </c>
      <c r="J5670">
        <v>90</v>
      </c>
      <c r="K5670">
        <v>93</v>
      </c>
      <c r="L5670">
        <v>92</v>
      </c>
      <c r="M5670">
        <v>93</v>
      </c>
      <c r="N5670">
        <v>90</v>
      </c>
      <c r="O5670">
        <v>86</v>
      </c>
      <c r="P5670">
        <v>90</v>
      </c>
      <c r="Q5670">
        <v>89</v>
      </c>
      <c r="R5670">
        <v>92</v>
      </c>
      <c r="S5670">
        <v>40</v>
      </c>
      <c r="T5670" s="34">
        <f>_xlfn.XLOOKUP(B5670,Demog!$A$2:$A$219,Demog!$P$2:$P$219,,,2)</f>
        <v>31567</v>
      </c>
      <c r="U5670" s="34">
        <f t="shared" si="88"/>
        <v>22</v>
      </c>
      <c r="V5670" s="13">
        <f>IF(OR(Table1[[#This Row],[7d_positivity_public]]=0,ISBLANK(Table1[[#This Row],[7d_positivity_public]])),"",(Table1[[#This Row],[7d_positivity_public]]-Table1[[#This Row],[7d_positivity_all]])/Table1[[#This Row],[7d_positivity_public]])</f>
        <v>0.2</v>
      </c>
      <c r="W5670">
        <v>4</v>
      </c>
    </row>
    <row r="5671" spans="1:23" x14ac:dyDescent="0.25">
      <c r="A5671" s="10">
        <v>44526</v>
      </c>
      <c r="B5671">
        <v>2314</v>
      </c>
      <c r="C5671" t="s">
        <v>152</v>
      </c>
      <c r="D5671">
        <v>10</v>
      </c>
      <c r="E5671">
        <v>10</v>
      </c>
      <c r="F5671">
        <v>0</v>
      </c>
      <c r="G5671">
        <v>4</v>
      </c>
      <c r="H5671">
        <v>89</v>
      </c>
      <c r="J5671">
        <v>92</v>
      </c>
      <c r="K5671">
        <v>89</v>
      </c>
      <c r="L5671">
        <v>85</v>
      </c>
      <c r="M5671">
        <v>92</v>
      </c>
      <c r="N5671">
        <v>86</v>
      </c>
      <c r="O5671">
        <v>86</v>
      </c>
      <c r="P5671">
        <v>86</v>
      </c>
      <c r="Q5671">
        <v>81</v>
      </c>
      <c r="R5671">
        <v>90</v>
      </c>
      <c r="S5671">
        <v>41</v>
      </c>
      <c r="T5671" s="34">
        <f>_xlfn.XLOOKUP(B5671,Demog!$A$2:$A$219,Demog!$P$2:$P$219,,,2)</f>
        <v>22090</v>
      </c>
      <c r="U5671" s="34">
        <f t="shared" si="88"/>
        <v>15</v>
      </c>
      <c r="V5671" s="13">
        <f>IF(OR(Table1[[#This Row],[7d_positivity_public]]=0,ISBLANK(Table1[[#This Row],[7d_positivity_public]])),"",(Table1[[#This Row],[7d_positivity_public]]-Table1[[#This Row],[7d_positivity_all]])/Table1[[#This Row],[7d_positivity_public]])</f>
        <v>0.25</v>
      </c>
      <c r="W5671">
        <v>3</v>
      </c>
    </row>
    <row r="5672" spans="1:23" x14ac:dyDescent="0.25">
      <c r="A5672" s="10">
        <v>44526</v>
      </c>
      <c r="B5672">
        <v>2315</v>
      </c>
      <c r="C5672" t="s">
        <v>153</v>
      </c>
      <c r="D5672">
        <v>3</v>
      </c>
      <c r="E5672">
        <v>15</v>
      </c>
      <c r="F5672">
        <v>-12</v>
      </c>
      <c r="G5672">
        <v>3</v>
      </c>
      <c r="H5672">
        <v>86</v>
      </c>
      <c r="J5672">
        <v>78</v>
      </c>
      <c r="K5672">
        <v>86</v>
      </c>
      <c r="L5672">
        <v>83</v>
      </c>
      <c r="M5672">
        <v>90</v>
      </c>
      <c r="N5672">
        <v>81</v>
      </c>
      <c r="O5672">
        <v>71</v>
      </c>
      <c r="P5672">
        <v>82</v>
      </c>
      <c r="Q5672">
        <v>78</v>
      </c>
      <c r="R5672">
        <v>88</v>
      </c>
      <c r="S5672">
        <v>30</v>
      </c>
      <c r="T5672" s="34">
        <f>_xlfn.XLOOKUP(B5672,Demog!$A$2:$A$219,Demog!$P$2:$P$219,,,2)</f>
        <v>13204</v>
      </c>
      <c r="U5672" s="34">
        <f t="shared" si="88"/>
        <v>3</v>
      </c>
      <c r="V5672" s="13">
        <f>IF(OR(Table1[[#This Row],[7d_positivity_public]]=0,ISBLANK(Table1[[#This Row],[7d_positivity_public]])),"",(Table1[[#This Row],[7d_positivity_public]]-Table1[[#This Row],[7d_positivity_all]])/Table1[[#This Row],[7d_positivity_public]])</f>
        <v>0</v>
      </c>
      <c r="W5672">
        <v>3</v>
      </c>
    </row>
    <row r="5673" spans="1:23" x14ac:dyDescent="0.25">
      <c r="A5673" s="10">
        <v>44526</v>
      </c>
      <c r="B5673">
        <v>2316</v>
      </c>
      <c r="C5673" t="s">
        <v>154</v>
      </c>
      <c r="D5673">
        <v>17</v>
      </c>
      <c r="E5673">
        <v>19</v>
      </c>
      <c r="F5673">
        <v>-2</v>
      </c>
      <c r="G5673">
        <v>7</v>
      </c>
      <c r="H5673">
        <v>86</v>
      </c>
      <c r="J5673">
        <v>79</v>
      </c>
      <c r="K5673">
        <v>86</v>
      </c>
      <c r="L5673">
        <v>84</v>
      </c>
      <c r="M5673">
        <v>88</v>
      </c>
      <c r="N5673">
        <v>82</v>
      </c>
      <c r="O5673">
        <v>73</v>
      </c>
      <c r="P5673">
        <v>83</v>
      </c>
      <c r="Q5673">
        <v>79</v>
      </c>
      <c r="R5673">
        <v>86</v>
      </c>
      <c r="S5673">
        <v>35</v>
      </c>
      <c r="T5673" s="34">
        <f>_xlfn.XLOOKUP(B5673,Demog!$A$2:$A$219,Demog!$P$2:$P$219,,,2)</f>
        <v>12653</v>
      </c>
      <c r="U5673" s="34">
        <f t="shared" si="88"/>
        <v>15</v>
      </c>
      <c r="V5673" s="13">
        <f>IF(OR(Table1[[#This Row],[7d_positivity_public]]=0,ISBLANK(Table1[[#This Row],[7d_positivity_public]])),"",(Table1[[#This Row],[7d_positivity_public]]-Table1[[#This Row],[7d_positivity_all]])/Table1[[#This Row],[7d_positivity_public]])</f>
        <v>0.2857142857142857</v>
      </c>
      <c r="W5673">
        <v>5</v>
      </c>
    </row>
    <row r="5674" spans="1:23" x14ac:dyDescent="0.25">
      <c r="A5674" s="10">
        <v>44526</v>
      </c>
      <c r="B5674">
        <v>2317</v>
      </c>
      <c r="C5674" t="s">
        <v>155</v>
      </c>
      <c r="D5674">
        <v>4</v>
      </c>
      <c r="E5674">
        <v>12</v>
      </c>
      <c r="F5674">
        <v>-8</v>
      </c>
      <c r="G5674">
        <v>5</v>
      </c>
      <c r="H5674">
        <v>84</v>
      </c>
      <c r="J5674">
        <v>69</v>
      </c>
      <c r="K5674">
        <v>85</v>
      </c>
      <c r="L5674">
        <v>82</v>
      </c>
      <c r="M5674">
        <v>88</v>
      </c>
      <c r="N5674">
        <v>81</v>
      </c>
      <c r="O5674">
        <v>64</v>
      </c>
      <c r="P5674">
        <v>82</v>
      </c>
      <c r="Q5674">
        <v>77</v>
      </c>
      <c r="R5674">
        <v>86</v>
      </c>
      <c r="S5674">
        <v>33</v>
      </c>
      <c r="T5674" s="34">
        <f>_xlfn.XLOOKUP(B5674,Demog!$A$2:$A$219,Demog!$P$2:$P$219,,,2)</f>
        <v>8789</v>
      </c>
      <c r="U5674" s="34">
        <f t="shared" si="88"/>
        <v>2</v>
      </c>
      <c r="V5674" s="13">
        <f>IF(OR(Table1[[#This Row],[7d_positivity_public]]=0,ISBLANK(Table1[[#This Row],[7d_positivity_public]])),"",(Table1[[#This Row],[7d_positivity_public]]-Table1[[#This Row],[7d_positivity_all]])/Table1[[#This Row],[7d_positivity_public]])</f>
        <v>0.4</v>
      </c>
      <c r="W5674">
        <v>3</v>
      </c>
    </row>
    <row r="5675" spans="1:23" x14ac:dyDescent="0.25">
      <c r="A5675" s="10">
        <v>44526</v>
      </c>
      <c r="B5675">
        <v>2321</v>
      </c>
      <c r="C5675" t="s">
        <v>156</v>
      </c>
      <c r="D5675">
        <v>2</v>
      </c>
      <c r="E5675">
        <v>2</v>
      </c>
      <c r="F5675">
        <v>0</v>
      </c>
      <c r="G5675">
        <v>2</v>
      </c>
      <c r="H5675">
        <v>95</v>
      </c>
      <c r="J5675">
        <v>93</v>
      </c>
      <c r="K5675">
        <v>96</v>
      </c>
      <c r="L5675">
        <v>97</v>
      </c>
      <c r="M5675">
        <v>94</v>
      </c>
      <c r="N5675">
        <v>92</v>
      </c>
      <c r="O5675">
        <v>89</v>
      </c>
      <c r="P5675">
        <v>93</v>
      </c>
      <c r="Q5675">
        <v>93</v>
      </c>
      <c r="R5675">
        <v>92</v>
      </c>
      <c r="S5675">
        <v>30</v>
      </c>
      <c r="T5675" s="34">
        <f>_xlfn.XLOOKUP(B5675,Demog!$A$2:$A$219,Demog!$P$2:$P$219,,,2)</f>
        <v>56017</v>
      </c>
      <c r="U5675" s="34">
        <f t="shared" si="88"/>
        <v>8</v>
      </c>
      <c r="V5675" s="13">
        <f>IF(OR(Table1[[#This Row],[7d_positivity_public]]=0,ISBLANK(Table1[[#This Row],[7d_positivity_public]])),"",(Table1[[#This Row],[7d_positivity_public]]-Table1[[#This Row],[7d_positivity_all]])/Table1[[#This Row],[7d_positivity_public]])</f>
        <v>0.5</v>
      </c>
      <c r="W5675">
        <v>1</v>
      </c>
    </row>
    <row r="5676" spans="1:23" x14ac:dyDescent="0.25">
      <c r="A5676" s="10">
        <v>44526</v>
      </c>
      <c r="B5676">
        <v>2322</v>
      </c>
      <c r="C5676" t="s">
        <v>157</v>
      </c>
      <c r="D5676">
        <v>1</v>
      </c>
      <c r="E5676">
        <v>4</v>
      </c>
      <c r="F5676">
        <v>-3</v>
      </c>
      <c r="G5676">
        <v>1</v>
      </c>
      <c r="H5676">
        <v>96</v>
      </c>
      <c r="J5676">
        <v>98</v>
      </c>
      <c r="K5676">
        <v>96</v>
      </c>
      <c r="L5676">
        <v>96</v>
      </c>
      <c r="M5676">
        <v>95</v>
      </c>
      <c r="N5676">
        <v>94</v>
      </c>
      <c r="O5676">
        <v>95</v>
      </c>
      <c r="P5676">
        <v>94</v>
      </c>
      <c r="Q5676">
        <v>93</v>
      </c>
      <c r="R5676">
        <v>94</v>
      </c>
      <c r="S5676">
        <v>41</v>
      </c>
      <c r="T5676" s="34">
        <f>_xlfn.XLOOKUP(B5676,Demog!$A$2:$A$219,Demog!$P$2:$P$219,,,2)</f>
        <v>24822</v>
      </c>
      <c r="U5676" s="34">
        <f t="shared" si="88"/>
        <v>2</v>
      </c>
      <c r="V5676" s="13">
        <f>IF(OR(Table1[[#This Row],[7d_positivity_public]]=0,ISBLANK(Table1[[#This Row],[7d_positivity_public]])),"",(Table1[[#This Row],[7d_positivity_public]]-Table1[[#This Row],[7d_positivity_all]])/Table1[[#This Row],[7d_positivity_public]])</f>
        <v>1</v>
      </c>
      <c r="W5676">
        <v>0</v>
      </c>
    </row>
    <row r="5677" spans="1:23" x14ac:dyDescent="0.25">
      <c r="A5677" s="10">
        <v>44526</v>
      </c>
      <c r="B5677">
        <v>2323</v>
      </c>
      <c r="C5677" t="s">
        <v>158</v>
      </c>
      <c r="D5677">
        <v>3</v>
      </c>
      <c r="E5677">
        <v>3</v>
      </c>
      <c r="F5677">
        <v>0</v>
      </c>
      <c r="G5677">
        <v>2</v>
      </c>
      <c r="H5677">
        <v>94</v>
      </c>
      <c r="J5677">
        <v>93</v>
      </c>
      <c r="K5677">
        <v>94</v>
      </c>
      <c r="L5677">
        <v>92</v>
      </c>
      <c r="M5677">
        <v>95</v>
      </c>
      <c r="N5677">
        <v>92</v>
      </c>
      <c r="O5677">
        <v>90</v>
      </c>
      <c r="P5677">
        <v>92</v>
      </c>
      <c r="Q5677">
        <v>89</v>
      </c>
      <c r="R5677">
        <v>93</v>
      </c>
      <c r="S5677">
        <v>45</v>
      </c>
      <c r="T5677" s="34">
        <f>_xlfn.XLOOKUP(B5677,Demog!$A$2:$A$219,Demog!$P$2:$P$219,,,2)</f>
        <v>22225</v>
      </c>
      <c r="U5677" s="34">
        <f t="shared" si="88"/>
        <v>5</v>
      </c>
      <c r="V5677" s="13">
        <f>IF(OR(Table1[[#This Row],[7d_positivity_public]]=0,ISBLANK(Table1[[#This Row],[7d_positivity_public]])),"",(Table1[[#This Row],[7d_positivity_public]]-Table1[[#This Row],[7d_positivity_all]])/Table1[[#This Row],[7d_positivity_public]])</f>
        <v>0.5</v>
      </c>
      <c r="W5677">
        <v>1</v>
      </c>
    </row>
    <row r="5678" spans="1:23" x14ac:dyDescent="0.25">
      <c r="A5678" s="10">
        <v>44526</v>
      </c>
      <c r="B5678">
        <v>2331</v>
      </c>
      <c r="C5678" t="s">
        <v>159</v>
      </c>
      <c r="D5678">
        <v>2</v>
      </c>
      <c r="E5678">
        <v>3</v>
      </c>
      <c r="F5678">
        <v>-1</v>
      </c>
      <c r="G5678">
        <v>2</v>
      </c>
      <c r="H5678">
        <v>97</v>
      </c>
      <c r="J5678">
        <v>90</v>
      </c>
      <c r="K5678">
        <v>98</v>
      </c>
      <c r="L5678">
        <v>100</v>
      </c>
      <c r="M5678">
        <v>94</v>
      </c>
      <c r="N5678">
        <v>93</v>
      </c>
      <c r="O5678">
        <v>83</v>
      </c>
      <c r="P5678">
        <v>93</v>
      </c>
      <c r="Q5678">
        <v>95</v>
      </c>
      <c r="R5678">
        <v>91</v>
      </c>
      <c r="S5678">
        <v>25</v>
      </c>
      <c r="T5678" s="34">
        <f>_xlfn.XLOOKUP(B5678,Demog!$A$2:$A$219,Demog!$P$2:$P$219,,,2)</f>
        <v>53402</v>
      </c>
      <c r="U5678" s="34">
        <f t="shared" si="88"/>
        <v>7</v>
      </c>
      <c r="V5678" s="13">
        <f>IF(OR(Table1[[#This Row],[7d_positivity_public]]=0,ISBLANK(Table1[[#This Row],[7d_positivity_public]])),"",(Table1[[#This Row],[7d_positivity_public]]-Table1[[#This Row],[7d_positivity_all]])/Table1[[#This Row],[7d_positivity_public]])</f>
        <v>0.5</v>
      </c>
      <c r="W5678">
        <v>1</v>
      </c>
    </row>
    <row r="5679" spans="1:23" x14ac:dyDescent="0.25">
      <c r="A5679" s="10">
        <v>44526</v>
      </c>
      <c r="B5679">
        <v>2332</v>
      </c>
      <c r="C5679" t="s">
        <v>160</v>
      </c>
      <c r="D5679">
        <v>4</v>
      </c>
      <c r="E5679">
        <v>6</v>
      </c>
      <c r="F5679">
        <v>-2</v>
      </c>
      <c r="G5679">
        <v>3</v>
      </c>
      <c r="H5679">
        <v>94</v>
      </c>
      <c r="J5679">
        <v>83</v>
      </c>
      <c r="K5679">
        <v>95</v>
      </c>
      <c r="L5679">
        <v>98</v>
      </c>
      <c r="M5679">
        <v>90</v>
      </c>
      <c r="N5679">
        <v>89</v>
      </c>
      <c r="O5679">
        <v>76</v>
      </c>
      <c r="P5679">
        <v>90</v>
      </c>
      <c r="Q5679">
        <v>92</v>
      </c>
      <c r="R5679">
        <v>87</v>
      </c>
      <c r="S5679">
        <v>30</v>
      </c>
      <c r="T5679" s="34">
        <f>_xlfn.XLOOKUP(B5679,Demog!$A$2:$A$219,Demog!$P$2:$P$219,,,2)</f>
        <v>51161</v>
      </c>
      <c r="U5679" s="34">
        <f t="shared" si="88"/>
        <v>14</v>
      </c>
      <c r="V5679" s="13">
        <f>IF(OR(Table1[[#This Row],[7d_positivity_public]]=0,ISBLANK(Table1[[#This Row],[7d_positivity_public]])),"",(Table1[[#This Row],[7d_positivity_public]]-Table1[[#This Row],[7d_positivity_all]])/Table1[[#This Row],[7d_positivity_public]])</f>
        <v>0.33333333333333331</v>
      </c>
      <c r="W5679">
        <v>2</v>
      </c>
    </row>
    <row r="5680" spans="1:23" x14ac:dyDescent="0.25">
      <c r="A5680" s="10">
        <v>44526</v>
      </c>
      <c r="B5680">
        <v>2333</v>
      </c>
      <c r="C5680" t="s">
        <v>161</v>
      </c>
      <c r="D5680">
        <v>6</v>
      </c>
      <c r="E5680">
        <v>7</v>
      </c>
      <c r="F5680">
        <v>-1</v>
      </c>
      <c r="G5680">
        <v>4</v>
      </c>
      <c r="H5680">
        <v>92</v>
      </c>
      <c r="J5680">
        <v>89</v>
      </c>
      <c r="K5680">
        <v>93</v>
      </c>
      <c r="L5680">
        <v>92</v>
      </c>
      <c r="M5680">
        <v>94</v>
      </c>
      <c r="N5680">
        <v>89</v>
      </c>
      <c r="O5680">
        <v>85</v>
      </c>
      <c r="P5680">
        <v>90</v>
      </c>
      <c r="Q5680">
        <v>88</v>
      </c>
      <c r="R5680">
        <v>92</v>
      </c>
      <c r="S5680">
        <v>41</v>
      </c>
      <c r="T5680" s="34">
        <f>_xlfn.XLOOKUP(B5680,Demog!$A$2:$A$219,Demog!$P$2:$P$219,,,2)</f>
        <v>69963</v>
      </c>
      <c r="U5680" s="34">
        <f t="shared" si="88"/>
        <v>29</v>
      </c>
      <c r="V5680" s="13">
        <f>IF(OR(Table1[[#This Row],[7d_positivity_public]]=0,ISBLANK(Table1[[#This Row],[7d_positivity_public]])),"",(Table1[[#This Row],[7d_positivity_public]]-Table1[[#This Row],[7d_positivity_all]])/Table1[[#This Row],[7d_positivity_public]])</f>
        <v>0.25</v>
      </c>
      <c r="W5680">
        <v>3</v>
      </c>
    </row>
    <row r="5681" spans="1:23" x14ac:dyDescent="0.25">
      <c r="A5681" s="10">
        <v>44526</v>
      </c>
      <c r="B5681">
        <v>2334</v>
      </c>
      <c r="C5681" t="s">
        <v>162</v>
      </c>
      <c r="D5681">
        <v>2</v>
      </c>
      <c r="E5681">
        <v>4</v>
      </c>
      <c r="F5681">
        <v>-2</v>
      </c>
      <c r="G5681">
        <v>2</v>
      </c>
      <c r="H5681">
        <v>97</v>
      </c>
      <c r="J5681">
        <v>93</v>
      </c>
      <c r="K5681">
        <v>97</v>
      </c>
      <c r="L5681">
        <v>97</v>
      </c>
      <c r="M5681">
        <v>96</v>
      </c>
      <c r="N5681">
        <v>93</v>
      </c>
      <c r="O5681">
        <v>88</v>
      </c>
      <c r="P5681">
        <v>94</v>
      </c>
      <c r="Q5681">
        <v>94</v>
      </c>
      <c r="R5681">
        <v>94</v>
      </c>
      <c r="S5681">
        <v>32</v>
      </c>
      <c r="T5681" s="34">
        <f>_xlfn.XLOOKUP(B5681,Demog!$A$2:$A$219,Demog!$P$2:$P$219,,,2)</f>
        <v>45391</v>
      </c>
      <c r="U5681" s="34">
        <f t="shared" si="88"/>
        <v>6</v>
      </c>
      <c r="V5681" s="13">
        <f>IF(OR(Table1[[#This Row],[7d_positivity_public]]=0,ISBLANK(Table1[[#This Row],[7d_positivity_public]])),"",(Table1[[#This Row],[7d_positivity_public]]-Table1[[#This Row],[7d_positivity_all]])/Table1[[#This Row],[7d_positivity_public]])</f>
        <v>0.5</v>
      </c>
      <c r="W5681">
        <v>1</v>
      </c>
    </row>
    <row r="5682" spans="1:23" x14ac:dyDescent="0.25">
      <c r="A5682" s="10">
        <v>44526</v>
      </c>
      <c r="B5682">
        <v>2335</v>
      </c>
      <c r="C5682" t="s">
        <v>163</v>
      </c>
      <c r="D5682">
        <v>2</v>
      </c>
      <c r="E5682">
        <v>5</v>
      </c>
      <c r="F5682">
        <v>-3</v>
      </c>
      <c r="G5682">
        <v>2</v>
      </c>
      <c r="H5682">
        <v>98</v>
      </c>
      <c r="J5682">
        <v>90</v>
      </c>
      <c r="K5682">
        <v>99</v>
      </c>
      <c r="L5682">
        <v>100</v>
      </c>
      <c r="M5682">
        <v>96</v>
      </c>
      <c r="N5682">
        <v>94</v>
      </c>
      <c r="O5682">
        <v>84</v>
      </c>
      <c r="P5682">
        <v>95</v>
      </c>
      <c r="Q5682">
        <v>95</v>
      </c>
      <c r="R5682">
        <v>94</v>
      </c>
      <c r="S5682">
        <v>27</v>
      </c>
      <c r="T5682" s="34">
        <f>_xlfn.XLOOKUP(B5682,Demog!$A$2:$A$219,Demog!$P$2:$P$219,,,2)</f>
        <v>62748</v>
      </c>
      <c r="U5682" s="34">
        <f t="shared" si="88"/>
        <v>9</v>
      </c>
      <c r="V5682" s="13">
        <f>IF(OR(Table1[[#This Row],[7d_positivity_public]]=0,ISBLANK(Table1[[#This Row],[7d_positivity_public]])),"",(Table1[[#This Row],[7d_positivity_public]]-Table1[[#This Row],[7d_positivity_all]])/Table1[[#This Row],[7d_positivity_public]])</f>
        <v>0.5</v>
      </c>
      <c r="W5682">
        <v>1</v>
      </c>
    </row>
    <row r="5683" spans="1:23" x14ac:dyDescent="0.25">
      <c r="A5683" s="10">
        <v>44526</v>
      </c>
      <c r="B5683">
        <v>2336</v>
      </c>
      <c r="C5683" t="s">
        <v>164</v>
      </c>
      <c r="D5683">
        <v>5</v>
      </c>
      <c r="E5683">
        <v>4</v>
      </c>
      <c r="F5683">
        <v>1</v>
      </c>
      <c r="G5683">
        <v>3</v>
      </c>
      <c r="H5683">
        <v>95</v>
      </c>
      <c r="J5683">
        <v>90</v>
      </c>
      <c r="K5683">
        <v>95</v>
      </c>
      <c r="L5683">
        <v>96</v>
      </c>
      <c r="M5683">
        <v>94</v>
      </c>
      <c r="N5683">
        <v>92</v>
      </c>
      <c r="O5683">
        <v>86</v>
      </c>
      <c r="P5683">
        <v>92</v>
      </c>
      <c r="Q5683">
        <v>92</v>
      </c>
      <c r="R5683">
        <v>92</v>
      </c>
      <c r="S5683">
        <v>39</v>
      </c>
      <c r="T5683" s="34">
        <f>_xlfn.XLOOKUP(B5683,Demog!$A$2:$A$219,Demog!$P$2:$P$219,,,2)</f>
        <v>58701</v>
      </c>
      <c r="U5683" s="34">
        <f t="shared" si="88"/>
        <v>21</v>
      </c>
      <c r="V5683" s="13">
        <f>IF(OR(Table1[[#This Row],[7d_positivity_public]]=0,ISBLANK(Table1[[#This Row],[7d_positivity_public]])),"",(Table1[[#This Row],[7d_positivity_public]]-Table1[[#This Row],[7d_positivity_all]])/Table1[[#This Row],[7d_positivity_public]])</f>
        <v>0.33333333333333331</v>
      </c>
      <c r="W5683">
        <v>2</v>
      </c>
    </row>
    <row r="5684" spans="1:23" x14ac:dyDescent="0.25">
      <c r="A5684" s="10">
        <v>44526</v>
      </c>
      <c r="B5684">
        <v>2337</v>
      </c>
      <c r="C5684" t="s">
        <v>165</v>
      </c>
      <c r="D5684">
        <v>3</v>
      </c>
      <c r="E5684">
        <v>3</v>
      </c>
      <c r="F5684">
        <v>0</v>
      </c>
      <c r="G5684">
        <v>3</v>
      </c>
      <c r="H5684">
        <v>90</v>
      </c>
      <c r="J5684">
        <v>87</v>
      </c>
      <c r="K5684">
        <v>90</v>
      </c>
      <c r="L5684">
        <v>91</v>
      </c>
      <c r="M5684">
        <v>90</v>
      </c>
      <c r="N5684">
        <v>87</v>
      </c>
      <c r="O5684">
        <v>81</v>
      </c>
      <c r="P5684">
        <v>87</v>
      </c>
      <c r="Q5684">
        <v>87</v>
      </c>
      <c r="R5684">
        <v>88</v>
      </c>
      <c r="S5684">
        <v>34</v>
      </c>
      <c r="T5684" s="34">
        <f>_xlfn.XLOOKUP(B5684,Demog!$A$2:$A$219,Demog!$P$2:$P$219,,,2)</f>
        <v>60538</v>
      </c>
      <c r="U5684" s="34">
        <f t="shared" si="88"/>
        <v>13</v>
      </c>
      <c r="V5684" s="13">
        <f>IF(OR(Table1[[#This Row],[7d_positivity_public]]=0,ISBLANK(Table1[[#This Row],[7d_positivity_public]])),"",(Table1[[#This Row],[7d_positivity_public]]-Table1[[#This Row],[7d_positivity_all]])/Table1[[#This Row],[7d_positivity_public]])</f>
        <v>0.33333333333333331</v>
      </c>
      <c r="W5684">
        <v>2</v>
      </c>
    </row>
    <row r="5685" spans="1:23" x14ac:dyDescent="0.25">
      <c r="A5685" s="10">
        <v>44526</v>
      </c>
      <c r="B5685">
        <v>2338</v>
      </c>
      <c r="C5685" t="s">
        <v>166</v>
      </c>
      <c r="D5685">
        <v>4</v>
      </c>
      <c r="E5685">
        <v>4</v>
      </c>
      <c r="F5685">
        <v>0</v>
      </c>
      <c r="G5685">
        <v>3</v>
      </c>
      <c r="H5685">
        <v>99</v>
      </c>
      <c r="J5685">
        <v>89</v>
      </c>
      <c r="K5685">
        <v>100</v>
      </c>
      <c r="L5685">
        <v>100</v>
      </c>
      <c r="M5685">
        <v>96</v>
      </c>
      <c r="N5685">
        <v>94</v>
      </c>
      <c r="O5685">
        <v>80</v>
      </c>
      <c r="P5685">
        <v>95</v>
      </c>
      <c r="Q5685">
        <v>96</v>
      </c>
      <c r="R5685">
        <v>94</v>
      </c>
      <c r="S5685">
        <v>22</v>
      </c>
      <c r="T5685" s="34">
        <f>_xlfn.XLOOKUP(B5685,Demog!$A$2:$A$219,Demog!$P$2:$P$219,,,2)</f>
        <v>41463</v>
      </c>
      <c r="U5685" s="34">
        <f t="shared" si="88"/>
        <v>12</v>
      </c>
      <c r="V5685" s="13">
        <f>IF(OR(Table1[[#This Row],[7d_positivity_public]]=0,ISBLANK(Table1[[#This Row],[7d_positivity_public]])),"",(Table1[[#This Row],[7d_positivity_public]]-Table1[[#This Row],[7d_positivity_all]])/Table1[[#This Row],[7d_positivity_public]])</f>
        <v>0.33333333333333331</v>
      </c>
      <c r="W5685">
        <v>2</v>
      </c>
    </row>
    <row r="5686" spans="1:23" x14ac:dyDescent="0.25">
      <c r="A5686" s="10">
        <v>44526</v>
      </c>
      <c r="B5686">
        <v>2341</v>
      </c>
      <c r="C5686" t="s">
        <v>167</v>
      </c>
      <c r="D5686">
        <v>4</v>
      </c>
      <c r="E5686">
        <v>10</v>
      </c>
      <c r="F5686">
        <v>-6</v>
      </c>
      <c r="G5686">
        <v>3</v>
      </c>
      <c r="H5686">
        <v>91</v>
      </c>
      <c r="J5686">
        <v>90</v>
      </c>
      <c r="K5686">
        <v>91</v>
      </c>
      <c r="L5686">
        <v>90</v>
      </c>
      <c r="M5686">
        <v>93</v>
      </c>
      <c r="N5686">
        <v>89</v>
      </c>
      <c r="O5686">
        <v>87</v>
      </c>
      <c r="P5686">
        <v>89</v>
      </c>
      <c r="Q5686">
        <v>87</v>
      </c>
      <c r="R5686">
        <v>91</v>
      </c>
      <c r="S5686">
        <v>45</v>
      </c>
      <c r="T5686" s="34">
        <f>_xlfn.XLOOKUP(B5686,Demog!$A$2:$A$219,Demog!$P$2:$P$219,,,2)</f>
        <v>74816</v>
      </c>
      <c r="U5686" s="34">
        <f t="shared" si="88"/>
        <v>21</v>
      </c>
      <c r="V5686" s="13">
        <f>IF(OR(Table1[[#This Row],[7d_positivity_public]]=0,ISBLANK(Table1[[#This Row],[7d_positivity_public]])),"",(Table1[[#This Row],[7d_positivity_public]]-Table1[[#This Row],[7d_positivity_all]])/Table1[[#This Row],[7d_positivity_public]])</f>
        <v>0.33333333333333331</v>
      </c>
      <c r="W5686">
        <v>2</v>
      </c>
    </row>
    <row r="5687" spans="1:23" x14ac:dyDescent="0.25">
      <c r="A5687" s="10">
        <v>44526</v>
      </c>
      <c r="B5687">
        <v>2342</v>
      </c>
      <c r="C5687" t="s">
        <v>168</v>
      </c>
      <c r="D5687">
        <v>5</v>
      </c>
      <c r="E5687">
        <v>5</v>
      </c>
      <c r="F5687">
        <v>0</v>
      </c>
      <c r="G5687">
        <v>3</v>
      </c>
      <c r="H5687">
        <v>89</v>
      </c>
      <c r="J5687">
        <v>84</v>
      </c>
      <c r="K5687">
        <v>89</v>
      </c>
      <c r="L5687">
        <v>85</v>
      </c>
      <c r="M5687">
        <v>91</v>
      </c>
      <c r="N5687">
        <v>86</v>
      </c>
      <c r="O5687">
        <v>80</v>
      </c>
      <c r="P5687">
        <v>87</v>
      </c>
      <c r="Q5687">
        <v>81</v>
      </c>
      <c r="R5687">
        <v>89</v>
      </c>
      <c r="S5687">
        <v>44</v>
      </c>
      <c r="T5687" s="34">
        <f>_xlfn.XLOOKUP(B5687,Demog!$A$2:$A$219,Demog!$P$2:$P$219,,,2)</f>
        <v>19952</v>
      </c>
      <c r="U5687" s="34">
        <f t="shared" si="88"/>
        <v>7</v>
      </c>
      <c r="V5687" s="13">
        <f>IF(OR(Table1[[#This Row],[7d_positivity_public]]=0,ISBLANK(Table1[[#This Row],[7d_positivity_public]])),"",(Table1[[#This Row],[7d_positivity_public]]-Table1[[#This Row],[7d_positivity_all]])/Table1[[#This Row],[7d_positivity_public]])</f>
        <v>0</v>
      </c>
      <c r="W5687">
        <v>3</v>
      </c>
    </row>
    <row r="5688" spans="1:23" x14ac:dyDescent="0.25">
      <c r="A5688" s="10">
        <v>44526</v>
      </c>
      <c r="B5688">
        <v>3111</v>
      </c>
      <c r="C5688" t="s">
        <v>169</v>
      </c>
      <c r="D5688">
        <v>2</v>
      </c>
      <c r="E5688">
        <v>1</v>
      </c>
      <c r="F5688">
        <v>1</v>
      </c>
      <c r="G5688">
        <v>3</v>
      </c>
      <c r="H5688">
        <v>97</v>
      </c>
      <c r="J5688">
        <v>94</v>
      </c>
      <c r="K5688">
        <v>97</v>
      </c>
      <c r="L5688">
        <v>100</v>
      </c>
      <c r="M5688">
        <v>88</v>
      </c>
      <c r="N5688">
        <v>93</v>
      </c>
      <c r="O5688">
        <v>90</v>
      </c>
      <c r="P5688">
        <v>94</v>
      </c>
      <c r="Q5688">
        <v>100</v>
      </c>
      <c r="R5688">
        <v>85</v>
      </c>
      <c r="S5688">
        <v>21</v>
      </c>
      <c r="T5688" s="34">
        <f>_xlfn.XLOOKUP(B5688,Demog!$A$2:$A$219,Demog!$P$2:$P$219,,,2)</f>
        <v>54587</v>
      </c>
      <c r="U5688" s="34">
        <f t="shared" si="88"/>
        <v>8</v>
      </c>
      <c r="V5688" s="13">
        <f>IF(OR(Table1[[#This Row],[7d_positivity_public]]=0,ISBLANK(Table1[[#This Row],[7d_positivity_public]])),"",(Table1[[#This Row],[7d_positivity_public]]-Table1[[#This Row],[7d_positivity_all]])/Table1[[#This Row],[7d_positivity_public]])</f>
        <v>0.66666666666666663</v>
      </c>
      <c r="W5688">
        <v>1</v>
      </c>
    </row>
    <row r="5689" spans="1:23" x14ac:dyDescent="0.25">
      <c r="A5689" s="10">
        <v>44526</v>
      </c>
      <c r="B5689">
        <v>3112</v>
      </c>
      <c r="C5689" t="s">
        <v>170</v>
      </c>
      <c r="D5689">
        <v>1</v>
      </c>
      <c r="E5689">
        <v>5</v>
      </c>
      <c r="F5689">
        <v>-4</v>
      </c>
      <c r="G5689">
        <v>2</v>
      </c>
      <c r="H5689">
        <v>88</v>
      </c>
      <c r="J5689">
        <v>93</v>
      </c>
      <c r="K5689">
        <v>88</v>
      </c>
      <c r="L5689">
        <v>89</v>
      </c>
      <c r="M5689">
        <v>87</v>
      </c>
      <c r="N5689">
        <v>86</v>
      </c>
      <c r="O5689">
        <v>89</v>
      </c>
      <c r="P5689">
        <v>86</v>
      </c>
      <c r="Q5689">
        <v>86</v>
      </c>
      <c r="R5689">
        <v>86</v>
      </c>
      <c r="S5689">
        <v>25</v>
      </c>
      <c r="T5689" s="34">
        <f>_xlfn.XLOOKUP(B5689,Demog!$A$2:$A$219,Demog!$P$2:$P$219,,,2)</f>
        <v>17729</v>
      </c>
      <c r="U5689" s="34">
        <f t="shared" si="88"/>
        <v>1</v>
      </c>
      <c r="V5689" s="13">
        <f>IF(OR(Table1[[#This Row],[7d_positivity_public]]=0,ISBLANK(Table1[[#This Row],[7d_positivity_public]])),"",(Table1[[#This Row],[7d_positivity_public]]-Table1[[#This Row],[7d_positivity_all]])/Table1[[#This Row],[7d_positivity_public]])</f>
        <v>0.5</v>
      </c>
      <c r="W5689">
        <v>1</v>
      </c>
    </row>
    <row r="5690" spans="1:23" x14ac:dyDescent="0.25">
      <c r="A5690" s="10">
        <v>44526</v>
      </c>
      <c r="B5690">
        <v>3113</v>
      </c>
      <c r="C5690" t="s">
        <v>171</v>
      </c>
      <c r="D5690">
        <v>1</v>
      </c>
      <c r="E5690">
        <v>3</v>
      </c>
      <c r="F5690">
        <v>-2</v>
      </c>
      <c r="G5690">
        <v>2</v>
      </c>
      <c r="H5690">
        <v>88</v>
      </c>
      <c r="J5690">
        <v>90</v>
      </c>
      <c r="K5690">
        <v>88</v>
      </c>
      <c r="L5690">
        <v>90</v>
      </c>
      <c r="M5690">
        <v>87</v>
      </c>
      <c r="N5690">
        <v>86</v>
      </c>
      <c r="O5690">
        <v>87</v>
      </c>
      <c r="P5690">
        <v>86</v>
      </c>
      <c r="Q5690">
        <v>87</v>
      </c>
      <c r="R5690">
        <v>85</v>
      </c>
      <c r="S5690">
        <v>26</v>
      </c>
      <c r="T5690" s="34">
        <f>_xlfn.XLOOKUP(B5690,Demog!$A$2:$A$219,Demog!$P$2:$P$219,,,2)</f>
        <v>23478</v>
      </c>
      <c r="U5690" s="34">
        <f t="shared" si="88"/>
        <v>2</v>
      </c>
      <c r="V5690" s="13">
        <f>IF(OR(Table1[[#This Row],[7d_positivity_public]]=0,ISBLANK(Table1[[#This Row],[7d_positivity_public]])),"",(Table1[[#This Row],[7d_positivity_public]]-Table1[[#This Row],[7d_positivity_all]])/Table1[[#This Row],[7d_positivity_public]])</f>
        <v>0.5</v>
      </c>
      <c r="W5690">
        <v>1</v>
      </c>
    </row>
    <row r="5691" spans="1:23" x14ac:dyDescent="0.25">
      <c r="A5691" s="10">
        <v>44526</v>
      </c>
      <c r="B5691">
        <v>3114</v>
      </c>
      <c r="C5691" t="s">
        <v>172</v>
      </c>
      <c r="D5691">
        <v>3</v>
      </c>
      <c r="E5691">
        <v>0</v>
      </c>
      <c r="F5691">
        <v>3</v>
      </c>
      <c r="G5691">
        <v>4</v>
      </c>
      <c r="H5691">
        <v>89</v>
      </c>
      <c r="J5691">
        <v>91</v>
      </c>
      <c r="K5691">
        <v>89</v>
      </c>
      <c r="L5691">
        <v>90</v>
      </c>
      <c r="M5691">
        <v>89</v>
      </c>
      <c r="N5691">
        <v>88</v>
      </c>
      <c r="O5691">
        <v>88</v>
      </c>
      <c r="P5691">
        <v>88</v>
      </c>
      <c r="Q5691">
        <v>88</v>
      </c>
      <c r="R5691">
        <v>87</v>
      </c>
      <c r="S5691">
        <v>29</v>
      </c>
      <c r="T5691" s="34">
        <f>_xlfn.XLOOKUP(B5691,Demog!$A$2:$A$219,Demog!$P$2:$P$219,,,2)</f>
        <v>32171</v>
      </c>
      <c r="U5691" s="34">
        <f t="shared" si="88"/>
        <v>7</v>
      </c>
      <c r="V5691" s="13">
        <f>IF(OR(Table1[[#This Row],[7d_positivity_public]]=0,ISBLANK(Table1[[#This Row],[7d_positivity_public]])),"",(Table1[[#This Row],[7d_positivity_public]]-Table1[[#This Row],[7d_positivity_all]])/Table1[[#This Row],[7d_positivity_public]])</f>
        <v>0.5</v>
      </c>
      <c r="W5691">
        <v>2</v>
      </c>
    </row>
    <row r="5692" spans="1:23" x14ac:dyDescent="0.25">
      <c r="A5692" s="10">
        <v>44526</v>
      </c>
      <c r="B5692">
        <v>3115</v>
      </c>
      <c r="C5692" t="s">
        <v>173</v>
      </c>
      <c r="D5692">
        <v>2</v>
      </c>
      <c r="E5692">
        <v>2</v>
      </c>
      <c r="F5692">
        <v>0</v>
      </c>
      <c r="G5692">
        <v>2</v>
      </c>
      <c r="H5692">
        <v>93</v>
      </c>
      <c r="J5692">
        <v>94</v>
      </c>
      <c r="K5692">
        <v>93</v>
      </c>
      <c r="L5692">
        <v>92</v>
      </c>
      <c r="M5692">
        <v>93</v>
      </c>
      <c r="N5692">
        <v>91</v>
      </c>
      <c r="O5692">
        <v>92</v>
      </c>
      <c r="P5692">
        <v>91</v>
      </c>
      <c r="Q5692">
        <v>90</v>
      </c>
      <c r="R5692">
        <v>92</v>
      </c>
      <c r="S5692">
        <v>33</v>
      </c>
      <c r="T5692" s="34">
        <f>_xlfn.XLOOKUP(B5692,Demog!$A$2:$A$219,Demog!$P$2:$P$219,,,2)</f>
        <v>24774</v>
      </c>
      <c r="U5692" s="34">
        <f t="shared" si="88"/>
        <v>3</v>
      </c>
      <c r="V5692" s="13">
        <f>IF(OR(Table1[[#This Row],[7d_positivity_public]]=0,ISBLANK(Table1[[#This Row],[7d_positivity_public]])),"",(Table1[[#This Row],[7d_positivity_public]]-Table1[[#This Row],[7d_positivity_all]])/Table1[[#This Row],[7d_positivity_public]])</f>
        <v>0.5</v>
      </c>
      <c r="W5692">
        <v>1</v>
      </c>
    </row>
    <row r="5693" spans="1:23" x14ac:dyDescent="0.25">
      <c r="A5693" s="10">
        <v>44526</v>
      </c>
      <c r="B5693">
        <v>3116</v>
      </c>
      <c r="C5693" t="s">
        <v>174</v>
      </c>
      <c r="D5693">
        <v>1</v>
      </c>
      <c r="E5693">
        <v>2</v>
      </c>
      <c r="F5693">
        <v>-1</v>
      </c>
      <c r="G5693">
        <v>1</v>
      </c>
      <c r="H5693">
        <v>95</v>
      </c>
      <c r="J5693">
        <v>93</v>
      </c>
      <c r="K5693">
        <v>95</v>
      </c>
      <c r="L5693">
        <v>98</v>
      </c>
      <c r="M5693">
        <v>91</v>
      </c>
      <c r="N5693">
        <v>92</v>
      </c>
      <c r="O5693">
        <v>90</v>
      </c>
      <c r="P5693">
        <v>92</v>
      </c>
      <c r="Q5693">
        <v>95</v>
      </c>
      <c r="R5693">
        <v>89</v>
      </c>
      <c r="S5693">
        <v>21</v>
      </c>
      <c r="T5693" s="34">
        <f>_xlfn.XLOOKUP(B5693,Demog!$A$2:$A$219,Demog!$P$2:$P$219,,,2)</f>
        <v>24621</v>
      </c>
      <c r="U5693" s="34">
        <f t="shared" si="88"/>
        <v>2</v>
      </c>
      <c r="V5693" s="13">
        <f>IF(OR(Table1[[#This Row],[7d_positivity_public]]=0,ISBLANK(Table1[[#This Row],[7d_positivity_public]])),"",(Table1[[#This Row],[7d_positivity_public]]-Table1[[#This Row],[7d_positivity_all]])/Table1[[#This Row],[7d_positivity_public]])</f>
        <v>1</v>
      </c>
      <c r="W5693">
        <v>0</v>
      </c>
    </row>
    <row r="5694" spans="1:23" x14ac:dyDescent="0.25">
      <c r="A5694" s="10">
        <v>44526</v>
      </c>
      <c r="B5694">
        <v>3117</v>
      </c>
      <c r="C5694" t="s">
        <v>175</v>
      </c>
      <c r="D5694">
        <v>2</v>
      </c>
      <c r="E5694">
        <v>2</v>
      </c>
      <c r="F5694">
        <v>0</v>
      </c>
      <c r="G5694">
        <v>3</v>
      </c>
      <c r="H5694">
        <v>93</v>
      </c>
      <c r="J5694">
        <v>90</v>
      </c>
      <c r="K5694">
        <v>93</v>
      </c>
      <c r="L5694">
        <v>95</v>
      </c>
      <c r="M5694">
        <v>92</v>
      </c>
      <c r="N5694">
        <v>91</v>
      </c>
      <c r="O5694">
        <v>86</v>
      </c>
      <c r="P5694">
        <v>91</v>
      </c>
      <c r="Q5694">
        <v>92</v>
      </c>
      <c r="R5694">
        <v>90</v>
      </c>
      <c r="S5694">
        <v>26</v>
      </c>
      <c r="T5694" s="34">
        <f>_xlfn.XLOOKUP(B5694,Demog!$A$2:$A$219,Demog!$P$2:$P$219,,,2)</f>
        <v>20949</v>
      </c>
      <c r="U5694" s="34">
        <f t="shared" si="88"/>
        <v>3</v>
      </c>
      <c r="V5694" s="13">
        <f>IF(OR(Table1[[#This Row],[7d_positivity_public]]=0,ISBLANK(Table1[[#This Row],[7d_positivity_public]])),"",(Table1[[#This Row],[7d_positivity_public]]-Table1[[#This Row],[7d_positivity_all]])/Table1[[#This Row],[7d_positivity_public]])</f>
        <v>0.66666666666666663</v>
      </c>
      <c r="W5694">
        <v>1</v>
      </c>
    </row>
    <row r="5695" spans="1:23" x14ac:dyDescent="0.25">
      <c r="A5695" s="10">
        <v>44526</v>
      </c>
      <c r="B5695">
        <v>3211</v>
      </c>
      <c r="C5695" t="s">
        <v>176</v>
      </c>
      <c r="D5695">
        <v>4</v>
      </c>
      <c r="E5695">
        <v>2</v>
      </c>
      <c r="F5695">
        <v>2</v>
      </c>
      <c r="G5695">
        <v>3</v>
      </c>
      <c r="H5695">
        <v>100</v>
      </c>
      <c r="J5695">
        <v>91</v>
      </c>
      <c r="K5695">
        <v>100</v>
      </c>
      <c r="L5695">
        <v>100</v>
      </c>
      <c r="M5695">
        <v>89</v>
      </c>
      <c r="N5695">
        <v>95</v>
      </c>
      <c r="O5695">
        <v>81</v>
      </c>
      <c r="P5695">
        <v>96</v>
      </c>
      <c r="Q5695">
        <v>100</v>
      </c>
      <c r="R5695">
        <v>86</v>
      </c>
      <c r="S5695">
        <v>40</v>
      </c>
      <c r="T5695" s="34">
        <f>_xlfn.XLOOKUP(B5695,Demog!$A$2:$A$219,Demog!$P$2:$P$219,,,2)</f>
        <v>41934</v>
      </c>
      <c r="U5695" s="34">
        <f t="shared" si="88"/>
        <v>12</v>
      </c>
      <c r="V5695" s="13">
        <f>IF(OR(Table1[[#This Row],[7d_positivity_public]]=0,ISBLANK(Table1[[#This Row],[7d_positivity_public]])),"",(Table1[[#This Row],[7d_positivity_public]]-Table1[[#This Row],[7d_positivity_all]])/Table1[[#This Row],[7d_positivity_public]])</f>
        <v>0.66666666666666663</v>
      </c>
      <c r="W5695">
        <v>1</v>
      </c>
    </row>
    <row r="5696" spans="1:23" x14ac:dyDescent="0.25">
      <c r="A5696" s="10">
        <v>44526</v>
      </c>
      <c r="B5696">
        <v>3212</v>
      </c>
      <c r="C5696" t="s">
        <v>177</v>
      </c>
      <c r="D5696">
        <v>4</v>
      </c>
      <c r="E5696">
        <v>6</v>
      </c>
      <c r="F5696">
        <v>-2</v>
      </c>
      <c r="G5696">
        <v>3</v>
      </c>
      <c r="H5696">
        <v>97</v>
      </c>
      <c r="J5696">
        <v>88</v>
      </c>
      <c r="K5696">
        <v>97</v>
      </c>
      <c r="L5696">
        <v>100</v>
      </c>
      <c r="M5696">
        <v>89</v>
      </c>
      <c r="N5696">
        <v>94</v>
      </c>
      <c r="O5696">
        <v>83</v>
      </c>
      <c r="P5696">
        <v>94</v>
      </c>
      <c r="Q5696">
        <v>99</v>
      </c>
      <c r="R5696">
        <v>87</v>
      </c>
      <c r="S5696">
        <v>34</v>
      </c>
      <c r="T5696" s="34">
        <f>_xlfn.XLOOKUP(B5696,Demog!$A$2:$A$219,Demog!$P$2:$P$219,,,2)</f>
        <v>47203</v>
      </c>
      <c r="U5696" s="34">
        <f t="shared" si="88"/>
        <v>13</v>
      </c>
      <c r="V5696" s="13">
        <f>IF(OR(Table1[[#This Row],[7d_positivity_public]]=0,ISBLANK(Table1[[#This Row],[7d_positivity_public]])),"",(Table1[[#This Row],[7d_positivity_public]]-Table1[[#This Row],[7d_positivity_all]])/Table1[[#This Row],[7d_positivity_public]])</f>
        <v>0.66666666666666663</v>
      </c>
      <c r="W5696">
        <v>1</v>
      </c>
    </row>
    <row r="5697" spans="1:23" x14ac:dyDescent="0.25">
      <c r="A5697" s="10">
        <v>44526</v>
      </c>
      <c r="B5697">
        <v>3213</v>
      </c>
      <c r="C5697" t="s">
        <v>178</v>
      </c>
      <c r="D5697">
        <v>3</v>
      </c>
      <c r="E5697">
        <v>2</v>
      </c>
      <c r="F5697">
        <v>1</v>
      </c>
      <c r="G5697">
        <v>2</v>
      </c>
      <c r="H5697">
        <v>96</v>
      </c>
      <c r="J5697">
        <v>95</v>
      </c>
      <c r="K5697">
        <v>96</v>
      </c>
      <c r="L5697">
        <v>98</v>
      </c>
      <c r="M5697">
        <v>93</v>
      </c>
      <c r="N5697">
        <v>94</v>
      </c>
      <c r="O5697">
        <v>92</v>
      </c>
      <c r="P5697">
        <v>94</v>
      </c>
      <c r="Q5697">
        <v>96</v>
      </c>
      <c r="R5697">
        <v>92</v>
      </c>
      <c r="S5697">
        <v>41</v>
      </c>
      <c r="T5697" s="34">
        <f>_xlfn.XLOOKUP(B5697,Demog!$A$2:$A$219,Demog!$P$2:$P$219,,,2)</f>
        <v>32904</v>
      </c>
      <c r="U5697" s="34">
        <f t="shared" si="88"/>
        <v>7</v>
      </c>
      <c r="V5697" s="13">
        <f>IF(OR(Table1[[#This Row],[7d_positivity_public]]=0,ISBLANK(Table1[[#This Row],[7d_positivity_public]])),"",(Table1[[#This Row],[7d_positivity_public]]-Table1[[#This Row],[7d_positivity_all]])/Table1[[#This Row],[7d_positivity_public]])</f>
        <v>0.5</v>
      </c>
      <c r="W5697">
        <v>1</v>
      </c>
    </row>
    <row r="5698" spans="1:23" x14ac:dyDescent="0.25">
      <c r="A5698" s="10">
        <v>44526</v>
      </c>
      <c r="B5698">
        <v>3221</v>
      </c>
      <c r="C5698" t="s">
        <v>179</v>
      </c>
      <c r="D5698">
        <v>8</v>
      </c>
      <c r="E5698">
        <v>7</v>
      </c>
      <c r="F5698">
        <v>1</v>
      </c>
      <c r="G5698">
        <v>6</v>
      </c>
      <c r="H5698">
        <v>85</v>
      </c>
      <c r="J5698">
        <v>81</v>
      </c>
      <c r="K5698">
        <v>85</v>
      </c>
      <c r="L5698">
        <v>88</v>
      </c>
      <c r="M5698">
        <v>82</v>
      </c>
      <c r="N5698">
        <v>78</v>
      </c>
      <c r="O5698">
        <v>72</v>
      </c>
      <c r="P5698">
        <v>78</v>
      </c>
      <c r="Q5698">
        <v>80</v>
      </c>
      <c r="R5698">
        <v>76</v>
      </c>
      <c r="S5698">
        <v>29</v>
      </c>
      <c r="T5698" s="34">
        <f>_xlfn.XLOOKUP(B5698,Demog!$A$2:$A$219,Demog!$P$2:$P$219,,,2)</f>
        <v>19960</v>
      </c>
      <c r="U5698" s="34">
        <f t="shared" ref="U5698:U5755" si="89">ROUND(T5698*D5698/100000*7,0)</f>
        <v>11</v>
      </c>
      <c r="V5698" s="13">
        <f>IF(OR(Table1[[#This Row],[7d_positivity_public]]=0,ISBLANK(Table1[[#This Row],[7d_positivity_public]])),"",(Table1[[#This Row],[7d_positivity_public]]-Table1[[#This Row],[7d_positivity_all]])/Table1[[#This Row],[7d_positivity_public]])</f>
        <v>0.33333333333333331</v>
      </c>
      <c r="W5698">
        <v>4</v>
      </c>
    </row>
    <row r="5699" spans="1:23" x14ac:dyDescent="0.25">
      <c r="A5699" s="10">
        <v>44526</v>
      </c>
      <c r="B5699">
        <v>3222</v>
      </c>
      <c r="C5699" t="s">
        <v>180</v>
      </c>
      <c r="D5699">
        <v>2</v>
      </c>
      <c r="E5699">
        <v>6</v>
      </c>
      <c r="F5699">
        <v>-4</v>
      </c>
      <c r="G5699">
        <v>4</v>
      </c>
      <c r="H5699">
        <v>99</v>
      </c>
      <c r="J5699">
        <v>87</v>
      </c>
      <c r="K5699">
        <v>99</v>
      </c>
      <c r="L5699">
        <v>100</v>
      </c>
      <c r="M5699">
        <v>89</v>
      </c>
      <c r="N5699">
        <v>95</v>
      </c>
      <c r="O5699">
        <v>80</v>
      </c>
      <c r="P5699">
        <v>95</v>
      </c>
      <c r="Q5699">
        <v>99</v>
      </c>
      <c r="R5699">
        <v>87</v>
      </c>
      <c r="S5699">
        <v>33</v>
      </c>
      <c r="T5699" s="34">
        <f>_xlfn.XLOOKUP(B5699,Demog!$A$2:$A$219,Demog!$P$2:$P$219,,,2)</f>
        <v>12392</v>
      </c>
      <c r="U5699" s="34">
        <f t="shared" si="89"/>
        <v>2</v>
      </c>
      <c r="V5699" s="13">
        <f>IF(OR(Table1[[#This Row],[7d_positivity_public]]=0,ISBLANK(Table1[[#This Row],[7d_positivity_public]])),"",(Table1[[#This Row],[7d_positivity_public]]-Table1[[#This Row],[7d_positivity_all]])/Table1[[#This Row],[7d_positivity_public]])</f>
        <v>0.75</v>
      </c>
      <c r="W5699">
        <v>1</v>
      </c>
    </row>
    <row r="5700" spans="1:23" x14ac:dyDescent="0.25">
      <c r="A5700" s="10">
        <v>44526</v>
      </c>
      <c r="B5700">
        <v>3223</v>
      </c>
      <c r="C5700" t="s">
        <v>181</v>
      </c>
      <c r="D5700">
        <v>6</v>
      </c>
      <c r="E5700">
        <v>6</v>
      </c>
      <c r="F5700">
        <v>0</v>
      </c>
      <c r="G5700">
        <v>4</v>
      </c>
      <c r="H5700">
        <v>93</v>
      </c>
      <c r="J5700">
        <v>88</v>
      </c>
      <c r="K5700">
        <v>93</v>
      </c>
      <c r="L5700">
        <v>95</v>
      </c>
      <c r="M5700">
        <v>89</v>
      </c>
      <c r="N5700">
        <v>90</v>
      </c>
      <c r="O5700">
        <v>83</v>
      </c>
      <c r="P5700">
        <v>90</v>
      </c>
      <c r="Q5700">
        <v>92</v>
      </c>
      <c r="R5700">
        <v>86</v>
      </c>
      <c r="S5700">
        <v>24</v>
      </c>
      <c r="T5700" s="34">
        <f>_xlfn.XLOOKUP(B5700,Demog!$A$2:$A$219,Demog!$P$2:$P$219,,,2)</f>
        <v>29180</v>
      </c>
      <c r="U5700" s="34">
        <f t="shared" si="89"/>
        <v>12</v>
      </c>
      <c r="V5700" s="13">
        <f>IF(OR(Table1[[#This Row],[7d_positivity_public]]=0,ISBLANK(Table1[[#This Row],[7d_positivity_public]])),"",(Table1[[#This Row],[7d_positivity_public]]-Table1[[#This Row],[7d_positivity_all]])/Table1[[#This Row],[7d_positivity_public]])</f>
        <v>0.5</v>
      </c>
      <c r="W5700">
        <v>2</v>
      </c>
    </row>
    <row r="5701" spans="1:23" x14ac:dyDescent="0.25">
      <c r="A5701" s="10">
        <v>44526</v>
      </c>
      <c r="B5701">
        <v>3231</v>
      </c>
      <c r="C5701" t="s">
        <v>182</v>
      </c>
      <c r="D5701">
        <v>3</v>
      </c>
      <c r="E5701">
        <v>1</v>
      </c>
      <c r="F5701">
        <v>2</v>
      </c>
      <c r="G5701">
        <v>2</v>
      </c>
      <c r="H5701">
        <v>97</v>
      </c>
      <c r="J5701">
        <v>94</v>
      </c>
      <c r="K5701">
        <v>98</v>
      </c>
      <c r="L5701">
        <v>100</v>
      </c>
      <c r="M5701">
        <v>92</v>
      </c>
      <c r="N5701">
        <v>95</v>
      </c>
      <c r="O5701">
        <v>89</v>
      </c>
      <c r="P5701">
        <v>95</v>
      </c>
      <c r="Q5701">
        <v>98</v>
      </c>
      <c r="R5701">
        <v>90</v>
      </c>
      <c r="S5701">
        <v>24</v>
      </c>
      <c r="T5701" s="34">
        <f>_xlfn.XLOOKUP(B5701,Demog!$A$2:$A$219,Demog!$P$2:$P$219,,,2)</f>
        <v>18027</v>
      </c>
      <c r="U5701" s="34">
        <f t="shared" si="89"/>
        <v>4</v>
      </c>
      <c r="V5701" s="13">
        <f>IF(OR(Table1[[#This Row],[7d_positivity_public]]=0,ISBLANK(Table1[[#This Row],[7d_positivity_public]])),"",(Table1[[#This Row],[7d_positivity_public]]-Table1[[#This Row],[7d_positivity_all]])/Table1[[#This Row],[7d_positivity_public]])</f>
        <v>0.5</v>
      </c>
      <c r="W5701">
        <v>1</v>
      </c>
    </row>
    <row r="5702" spans="1:23" x14ac:dyDescent="0.25">
      <c r="A5702" s="10">
        <v>44526</v>
      </c>
      <c r="B5702">
        <v>3232</v>
      </c>
      <c r="C5702" t="s">
        <v>183</v>
      </c>
      <c r="D5702">
        <v>8</v>
      </c>
      <c r="E5702">
        <v>6</v>
      </c>
      <c r="F5702">
        <v>2</v>
      </c>
      <c r="G5702">
        <v>6</v>
      </c>
      <c r="H5702">
        <v>96</v>
      </c>
      <c r="J5702">
        <v>94</v>
      </c>
      <c r="K5702">
        <v>96</v>
      </c>
      <c r="L5702">
        <v>99</v>
      </c>
      <c r="M5702">
        <v>93</v>
      </c>
      <c r="N5702">
        <v>94</v>
      </c>
      <c r="O5702">
        <v>91</v>
      </c>
      <c r="P5702">
        <v>94</v>
      </c>
      <c r="Q5702">
        <v>96</v>
      </c>
      <c r="R5702">
        <v>91</v>
      </c>
      <c r="S5702">
        <v>25</v>
      </c>
      <c r="T5702" s="34">
        <f>_xlfn.XLOOKUP(B5702,Demog!$A$2:$A$219,Demog!$P$2:$P$219,,,2)</f>
        <v>34575</v>
      </c>
      <c r="U5702" s="34">
        <f t="shared" si="89"/>
        <v>19</v>
      </c>
      <c r="V5702" s="13">
        <f>IF(OR(Table1[[#This Row],[7d_positivity_public]]=0,ISBLANK(Table1[[#This Row],[7d_positivity_public]])),"",(Table1[[#This Row],[7d_positivity_public]]-Table1[[#This Row],[7d_positivity_all]])/Table1[[#This Row],[7d_positivity_public]])</f>
        <v>0.33333333333333331</v>
      </c>
      <c r="W5702">
        <v>4</v>
      </c>
    </row>
    <row r="5703" spans="1:23" x14ac:dyDescent="0.25">
      <c r="A5703" s="10">
        <v>44526</v>
      </c>
      <c r="B5703">
        <v>3233</v>
      </c>
      <c r="C5703" t="s">
        <v>184</v>
      </c>
      <c r="D5703">
        <v>2</v>
      </c>
      <c r="E5703">
        <v>3</v>
      </c>
      <c r="F5703">
        <v>-1</v>
      </c>
      <c r="G5703">
        <v>2</v>
      </c>
      <c r="H5703">
        <v>99</v>
      </c>
      <c r="J5703">
        <v>96</v>
      </c>
      <c r="K5703">
        <v>100</v>
      </c>
      <c r="L5703">
        <v>100</v>
      </c>
      <c r="M5703">
        <v>93</v>
      </c>
      <c r="N5703">
        <v>97</v>
      </c>
      <c r="O5703">
        <v>92</v>
      </c>
      <c r="P5703">
        <v>97</v>
      </c>
      <c r="Q5703">
        <v>100</v>
      </c>
      <c r="R5703">
        <v>91</v>
      </c>
      <c r="S5703">
        <v>21</v>
      </c>
      <c r="T5703" s="34">
        <f>_xlfn.XLOOKUP(B5703,Demog!$A$2:$A$219,Demog!$P$2:$P$219,,,2)</f>
        <v>51292</v>
      </c>
      <c r="U5703" s="34">
        <f t="shared" si="89"/>
        <v>7</v>
      </c>
      <c r="V5703" s="13">
        <f>IF(OR(Table1[[#This Row],[7d_positivity_public]]=0,ISBLANK(Table1[[#This Row],[7d_positivity_public]])),"",(Table1[[#This Row],[7d_positivity_public]]-Table1[[#This Row],[7d_positivity_all]])/Table1[[#This Row],[7d_positivity_public]])</f>
        <v>0.5</v>
      </c>
      <c r="W5703">
        <v>1</v>
      </c>
    </row>
    <row r="5704" spans="1:23" x14ac:dyDescent="0.25">
      <c r="A5704" s="10">
        <v>44526</v>
      </c>
      <c r="B5704">
        <v>3241</v>
      </c>
      <c r="C5704" t="s">
        <v>185</v>
      </c>
      <c r="D5704">
        <v>2</v>
      </c>
      <c r="E5704">
        <v>1</v>
      </c>
      <c r="F5704">
        <v>1</v>
      </c>
      <c r="G5704">
        <v>2</v>
      </c>
      <c r="H5704">
        <v>92</v>
      </c>
      <c r="J5704">
        <v>93</v>
      </c>
      <c r="K5704">
        <v>91</v>
      </c>
      <c r="L5704">
        <v>94</v>
      </c>
      <c r="M5704">
        <v>89</v>
      </c>
      <c r="N5704">
        <v>89</v>
      </c>
      <c r="O5704">
        <v>90</v>
      </c>
      <c r="P5704">
        <v>89</v>
      </c>
      <c r="Q5704">
        <v>91</v>
      </c>
      <c r="R5704">
        <v>87</v>
      </c>
      <c r="S5704">
        <v>37</v>
      </c>
      <c r="T5704" s="34">
        <f>_xlfn.XLOOKUP(B5704,Demog!$A$2:$A$219,Demog!$P$2:$P$219,,,2)</f>
        <v>37993</v>
      </c>
      <c r="U5704" s="34">
        <f t="shared" si="89"/>
        <v>5</v>
      </c>
      <c r="V5704" s="13">
        <f>IF(OR(Table1[[#This Row],[7d_positivity_public]]=0,ISBLANK(Table1[[#This Row],[7d_positivity_public]])),"",(Table1[[#This Row],[7d_positivity_public]]-Table1[[#This Row],[7d_positivity_all]])/Table1[[#This Row],[7d_positivity_public]])</f>
        <v>0.5</v>
      </c>
      <c r="W5704">
        <v>1</v>
      </c>
    </row>
    <row r="5705" spans="1:23" x14ac:dyDescent="0.25">
      <c r="A5705" s="10">
        <v>44526</v>
      </c>
      <c r="B5705">
        <v>3242</v>
      </c>
      <c r="C5705" t="s">
        <v>186</v>
      </c>
      <c r="D5705">
        <v>3</v>
      </c>
      <c r="E5705">
        <v>0</v>
      </c>
      <c r="F5705">
        <v>3</v>
      </c>
      <c r="G5705">
        <v>2</v>
      </c>
      <c r="H5705">
        <v>95</v>
      </c>
      <c r="J5705">
        <v>96</v>
      </c>
      <c r="K5705">
        <v>95</v>
      </c>
      <c r="L5705">
        <v>98</v>
      </c>
      <c r="M5705">
        <v>92</v>
      </c>
      <c r="N5705">
        <v>93</v>
      </c>
      <c r="O5705">
        <v>93</v>
      </c>
      <c r="P5705">
        <v>93</v>
      </c>
      <c r="Q5705">
        <v>95</v>
      </c>
      <c r="R5705">
        <v>91</v>
      </c>
      <c r="S5705">
        <v>38</v>
      </c>
      <c r="T5705" s="34">
        <f>_xlfn.XLOOKUP(B5705,Demog!$A$2:$A$219,Demog!$P$2:$P$219,,,2)</f>
        <v>34483</v>
      </c>
      <c r="U5705" s="34">
        <f t="shared" si="89"/>
        <v>7</v>
      </c>
      <c r="V5705" s="13">
        <f>IF(OR(Table1[[#This Row],[7d_positivity_public]]=0,ISBLANK(Table1[[#This Row],[7d_positivity_public]])),"",(Table1[[#This Row],[7d_positivity_public]]-Table1[[#This Row],[7d_positivity_all]])/Table1[[#This Row],[7d_positivity_public]])</f>
        <v>0.5</v>
      </c>
      <c r="W5705">
        <v>1</v>
      </c>
    </row>
    <row r="5706" spans="1:23" x14ac:dyDescent="0.25">
      <c r="A5706" s="10">
        <v>44526</v>
      </c>
      <c r="B5706">
        <v>3243</v>
      </c>
      <c r="C5706" t="s">
        <v>187</v>
      </c>
      <c r="D5706">
        <v>2</v>
      </c>
      <c r="E5706">
        <v>1</v>
      </c>
      <c r="F5706">
        <v>1</v>
      </c>
      <c r="G5706">
        <v>1</v>
      </c>
      <c r="H5706">
        <v>98</v>
      </c>
      <c r="J5706">
        <v>98</v>
      </c>
      <c r="K5706">
        <v>98</v>
      </c>
      <c r="L5706">
        <v>100</v>
      </c>
      <c r="M5706">
        <v>89</v>
      </c>
      <c r="N5706">
        <v>96</v>
      </c>
      <c r="O5706">
        <v>93</v>
      </c>
      <c r="P5706">
        <v>96</v>
      </c>
      <c r="Q5706">
        <v>99</v>
      </c>
      <c r="R5706">
        <v>86</v>
      </c>
      <c r="S5706">
        <v>45</v>
      </c>
      <c r="T5706" s="34">
        <f>_xlfn.XLOOKUP(B5706,Demog!$A$2:$A$219,Demog!$P$2:$P$219,,,2)</f>
        <v>15890</v>
      </c>
      <c r="U5706" s="34">
        <f t="shared" si="89"/>
        <v>2</v>
      </c>
      <c r="V5706" s="13">
        <f>IF(OR(Table1[[#This Row],[7d_positivity_public]]=0,ISBLANK(Table1[[#This Row],[7d_positivity_public]])),"",(Table1[[#This Row],[7d_positivity_public]]-Table1[[#This Row],[7d_positivity_all]])/Table1[[#This Row],[7d_positivity_public]])</f>
        <v>0</v>
      </c>
      <c r="W5706">
        <v>1</v>
      </c>
    </row>
    <row r="5707" spans="1:23" x14ac:dyDescent="0.25">
      <c r="A5707" s="10">
        <v>44526</v>
      </c>
      <c r="B5707">
        <v>3244</v>
      </c>
      <c r="C5707" t="s">
        <v>188</v>
      </c>
      <c r="D5707">
        <v>3</v>
      </c>
      <c r="E5707">
        <v>4</v>
      </c>
      <c r="F5707">
        <v>-1</v>
      </c>
      <c r="G5707">
        <v>2</v>
      </c>
      <c r="H5707">
        <v>97</v>
      </c>
      <c r="J5707">
        <v>95</v>
      </c>
      <c r="K5707">
        <v>97</v>
      </c>
      <c r="L5707">
        <v>100</v>
      </c>
      <c r="M5707">
        <v>92</v>
      </c>
      <c r="N5707">
        <v>95</v>
      </c>
      <c r="O5707">
        <v>92</v>
      </c>
      <c r="P5707">
        <v>95</v>
      </c>
      <c r="Q5707">
        <v>98</v>
      </c>
      <c r="R5707">
        <v>91</v>
      </c>
      <c r="S5707">
        <v>35</v>
      </c>
      <c r="T5707" s="34">
        <f>_xlfn.XLOOKUP(B5707,Demog!$A$2:$A$219,Demog!$P$2:$P$219,,,2)</f>
        <v>42812</v>
      </c>
      <c r="U5707" s="34">
        <f t="shared" si="89"/>
        <v>9</v>
      </c>
      <c r="V5707" s="13">
        <f>IF(OR(Table1[[#This Row],[7d_positivity_public]]=0,ISBLANK(Table1[[#This Row],[7d_positivity_public]])),"",(Table1[[#This Row],[7d_positivity_public]]-Table1[[#This Row],[7d_positivity_all]])/Table1[[#This Row],[7d_positivity_public]])</f>
        <v>0.5</v>
      </c>
      <c r="W5707">
        <v>1</v>
      </c>
    </row>
    <row r="5708" spans="1:23" x14ac:dyDescent="0.25">
      <c r="A5708" s="10">
        <v>44526</v>
      </c>
      <c r="B5708">
        <v>3251</v>
      </c>
      <c r="C5708" t="s">
        <v>189</v>
      </c>
      <c r="D5708">
        <v>3</v>
      </c>
      <c r="E5708">
        <v>5</v>
      </c>
      <c r="F5708">
        <v>-2</v>
      </c>
      <c r="G5708">
        <v>2</v>
      </c>
      <c r="H5708">
        <v>97</v>
      </c>
      <c r="J5708">
        <v>96</v>
      </c>
      <c r="K5708">
        <v>97</v>
      </c>
      <c r="L5708">
        <v>100</v>
      </c>
      <c r="M5708">
        <v>93</v>
      </c>
      <c r="N5708">
        <v>95</v>
      </c>
      <c r="O5708">
        <v>94</v>
      </c>
      <c r="P5708">
        <v>95</v>
      </c>
      <c r="Q5708">
        <v>98</v>
      </c>
      <c r="R5708">
        <v>91</v>
      </c>
      <c r="S5708">
        <v>20</v>
      </c>
      <c r="T5708" s="34">
        <f>_xlfn.XLOOKUP(B5708,Demog!$A$2:$A$219,Demog!$P$2:$P$219,,,2)</f>
        <v>31755</v>
      </c>
      <c r="U5708" s="34">
        <f t="shared" si="89"/>
        <v>7</v>
      </c>
      <c r="V5708" s="13">
        <f>IF(OR(Table1[[#This Row],[7d_positivity_public]]=0,ISBLANK(Table1[[#This Row],[7d_positivity_public]])),"",(Table1[[#This Row],[7d_positivity_public]]-Table1[[#This Row],[7d_positivity_all]])/Table1[[#This Row],[7d_positivity_public]])</f>
        <v>0.5</v>
      </c>
      <c r="W5708">
        <v>1</v>
      </c>
    </row>
    <row r="5709" spans="1:23" x14ac:dyDescent="0.25">
      <c r="A5709" s="10">
        <v>44526</v>
      </c>
      <c r="B5709">
        <v>3252</v>
      </c>
      <c r="C5709" t="s">
        <v>190</v>
      </c>
      <c r="D5709">
        <v>8</v>
      </c>
      <c r="E5709">
        <v>6</v>
      </c>
      <c r="F5709">
        <v>2</v>
      </c>
      <c r="G5709">
        <v>4</v>
      </c>
      <c r="H5709">
        <v>96</v>
      </c>
      <c r="J5709">
        <v>92</v>
      </c>
      <c r="K5709">
        <v>96</v>
      </c>
      <c r="L5709">
        <v>99</v>
      </c>
      <c r="M5709">
        <v>91</v>
      </c>
      <c r="N5709">
        <v>94</v>
      </c>
      <c r="O5709">
        <v>88</v>
      </c>
      <c r="P5709">
        <v>94</v>
      </c>
      <c r="Q5709">
        <v>97</v>
      </c>
      <c r="R5709">
        <v>88</v>
      </c>
      <c r="S5709">
        <v>30</v>
      </c>
      <c r="T5709" s="34">
        <f>_xlfn.XLOOKUP(B5709,Demog!$A$2:$A$219,Demog!$P$2:$P$219,,,2)</f>
        <v>32807</v>
      </c>
      <c r="U5709" s="34">
        <f t="shared" si="89"/>
        <v>18</v>
      </c>
      <c r="V5709" s="13">
        <f>IF(OR(Table1[[#This Row],[7d_positivity_public]]=0,ISBLANK(Table1[[#This Row],[7d_positivity_public]])),"",(Table1[[#This Row],[7d_positivity_public]]-Table1[[#This Row],[7d_positivity_all]])/Table1[[#This Row],[7d_positivity_public]])</f>
        <v>0.5</v>
      </c>
      <c r="W5709">
        <v>2</v>
      </c>
    </row>
    <row r="5710" spans="1:23" x14ac:dyDescent="0.25">
      <c r="A5710" s="10">
        <v>44526</v>
      </c>
      <c r="B5710">
        <v>3253</v>
      </c>
      <c r="C5710" t="s">
        <v>191</v>
      </c>
      <c r="D5710">
        <v>5</v>
      </c>
      <c r="E5710">
        <v>4</v>
      </c>
      <c r="F5710">
        <v>1</v>
      </c>
      <c r="G5710">
        <v>3</v>
      </c>
      <c r="H5710">
        <v>97</v>
      </c>
      <c r="J5710">
        <v>95</v>
      </c>
      <c r="K5710">
        <v>97</v>
      </c>
      <c r="L5710">
        <v>100</v>
      </c>
      <c r="M5710">
        <v>92</v>
      </c>
      <c r="N5710">
        <v>95</v>
      </c>
      <c r="O5710">
        <v>93</v>
      </c>
      <c r="P5710">
        <v>95</v>
      </c>
      <c r="Q5710">
        <v>98</v>
      </c>
      <c r="R5710">
        <v>91</v>
      </c>
      <c r="S5710">
        <v>32</v>
      </c>
      <c r="T5710" s="34">
        <f>_xlfn.XLOOKUP(B5710,Demog!$A$2:$A$219,Demog!$P$2:$P$219,,,2)</f>
        <v>31246</v>
      </c>
      <c r="U5710" s="34">
        <f t="shared" si="89"/>
        <v>11</v>
      </c>
      <c r="V5710" s="13">
        <f>IF(OR(Table1[[#This Row],[7d_positivity_public]]=0,ISBLANK(Table1[[#This Row],[7d_positivity_public]])),"",(Table1[[#This Row],[7d_positivity_public]]-Table1[[#This Row],[7d_positivity_all]])/Table1[[#This Row],[7d_positivity_public]])</f>
        <v>0.33333333333333331</v>
      </c>
      <c r="W5710">
        <v>2</v>
      </c>
    </row>
    <row r="5711" spans="1:23" x14ac:dyDescent="0.25">
      <c r="A5711" s="10">
        <v>44526</v>
      </c>
      <c r="B5711">
        <v>3261</v>
      </c>
      <c r="C5711" t="s">
        <v>192</v>
      </c>
      <c r="D5711">
        <v>6</v>
      </c>
      <c r="E5711">
        <v>5</v>
      </c>
      <c r="F5711">
        <v>1</v>
      </c>
      <c r="G5711">
        <v>5</v>
      </c>
      <c r="H5711">
        <v>95</v>
      </c>
      <c r="J5711">
        <v>93</v>
      </c>
      <c r="K5711">
        <v>95</v>
      </c>
      <c r="L5711">
        <v>98</v>
      </c>
      <c r="M5711">
        <v>92</v>
      </c>
      <c r="N5711">
        <v>93</v>
      </c>
      <c r="O5711">
        <v>89</v>
      </c>
      <c r="P5711">
        <v>93</v>
      </c>
      <c r="Q5711">
        <v>95</v>
      </c>
      <c r="R5711">
        <v>91</v>
      </c>
      <c r="S5711">
        <v>26</v>
      </c>
      <c r="T5711" s="34">
        <f>_xlfn.XLOOKUP(B5711,Demog!$A$2:$A$219,Demog!$P$2:$P$219,,,2)</f>
        <v>29561</v>
      </c>
      <c r="U5711" s="34">
        <f t="shared" si="89"/>
        <v>12</v>
      </c>
      <c r="V5711" s="13">
        <f>IF(OR(Table1[[#This Row],[7d_positivity_public]]=0,ISBLANK(Table1[[#This Row],[7d_positivity_public]])),"",(Table1[[#This Row],[7d_positivity_public]]-Table1[[#This Row],[7d_positivity_all]])/Table1[[#This Row],[7d_positivity_public]])</f>
        <v>0.4</v>
      </c>
      <c r="W5711">
        <v>3</v>
      </c>
    </row>
    <row r="5712" spans="1:23" x14ac:dyDescent="0.25">
      <c r="A5712" s="10">
        <v>44526</v>
      </c>
      <c r="B5712">
        <v>3262</v>
      </c>
      <c r="C5712" t="s">
        <v>193</v>
      </c>
      <c r="D5712">
        <v>2</v>
      </c>
      <c r="E5712">
        <v>3</v>
      </c>
      <c r="F5712">
        <v>-1</v>
      </c>
      <c r="G5712">
        <v>4</v>
      </c>
      <c r="H5712">
        <v>94</v>
      </c>
      <c r="J5712">
        <v>94</v>
      </c>
      <c r="K5712">
        <v>94</v>
      </c>
      <c r="L5712">
        <v>99</v>
      </c>
      <c r="M5712">
        <v>87</v>
      </c>
      <c r="N5712">
        <v>91</v>
      </c>
      <c r="O5712">
        <v>90</v>
      </c>
      <c r="P5712">
        <v>91</v>
      </c>
      <c r="Q5712">
        <v>96</v>
      </c>
      <c r="R5712">
        <v>85</v>
      </c>
      <c r="S5712">
        <v>25</v>
      </c>
      <c r="T5712" s="34">
        <f>_xlfn.XLOOKUP(B5712,Demog!$A$2:$A$219,Demog!$P$2:$P$219,,,2)</f>
        <v>37453</v>
      </c>
      <c r="U5712" s="34">
        <f t="shared" si="89"/>
        <v>5</v>
      </c>
      <c r="V5712" s="13">
        <f>IF(OR(Table1[[#This Row],[7d_positivity_public]]=0,ISBLANK(Table1[[#This Row],[7d_positivity_public]])),"",(Table1[[#This Row],[7d_positivity_public]]-Table1[[#This Row],[7d_positivity_all]])/Table1[[#This Row],[7d_positivity_public]])</f>
        <v>0.5</v>
      </c>
      <c r="W5712">
        <v>2</v>
      </c>
    </row>
    <row r="5713" spans="1:23" x14ac:dyDescent="0.25">
      <c r="A5713" s="10">
        <v>44526</v>
      </c>
      <c r="B5713">
        <v>3263</v>
      </c>
      <c r="C5713" t="s">
        <v>194</v>
      </c>
      <c r="D5713">
        <v>2</v>
      </c>
      <c r="E5713">
        <v>4</v>
      </c>
      <c r="F5713">
        <v>-2</v>
      </c>
      <c r="G5713">
        <v>3</v>
      </c>
      <c r="H5713">
        <v>99</v>
      </c>
      <c r="J5713">
        <v>93</v>
      </c>
      <c r="K5713">
        <v>99</v>
      </c>
      <c r="L5713">
        <v>100</v>
      </c>
      <c r="M5713">
        <v>94</v>
      </c>
      <c r="N5713">
        <v>96</v>
      </c>
      <c r="O5713">
        <v>89</v>
      </c>
      <c r="P5713">
        <v>97</v>
      </c>
      <c r="Q5713">
        <v>100</v>
      </c>
      <c r="R5713">
        <v>92</v>
      </c>
      <c r="S5713">
        <v>22</v>
      </c>
      <c r="T5713" s="34">
        <f>_xlfn.XLOOKUP(B5713,Demog!$A$2:$A$219,Demog!$P$2:$P$219,,,2)</f>
        <v>36496</v>
      </c>
      <c r="U5713" s="34">
        <f t="shared" si="89"/>
        <v>5</v>
      </c>
      <c r="V5713" s="13">
        <f>IF(OR(Table1[[#This Row],[7d_positivity_public]]=0,ISBLANK(Table1[[#This Row],[7d_positivity_public]])),"",(Table1[[#This Row],[7d_positivity_public]]-Table1[[#This Row],[7d_positivity_all]])/Table1[[#This Row],[7d_positivity_public]])</f>
        <v>0.66666666666666663</v>
      </c>
      <c r="W5713">
        <v>1</v>
      </c>
    </row>
    <row r="5714" spans="1:23" x14ac:dyDescent="0.25">
      <c r="A5714" s="10">
        <v>44526</v>
      </c>
      <c r="B5714">
        <v>3264</v>
      </c>
      <c r="C5714" t="s">
        <v>195</v>
      </c>
      <c r="D5714">
        <v>4</v>
      </c>
      <c r="E5714">
        <v>2</v>
      </c>
      <c r="F5714">
        <v>2</v>
      </c>
      <c r="G5714">
        <v>4</v>
      </c>
      <c r="H5714">
        <v>96</v>
      </c>
      <c r="J5714">
        <v>95</v>
      </c>
      <c r="K5714">
        <v>96</v>
      </c>
      <c r="L5714">
        <v>99</v>
      </c>
      <c r="M5714">
        <v>92</v>
      </c>
      <c r="N5714">
        <v>94</v>
      </c>
      <c r="O5714">
        <v>91</v>
      </c>
      <c r="P5714">
        <v>94</v>
      </c>
      <c r="Q5714">
        <v>96</v>
      </c>
      <c r="R5714">
        <v>91</v>
      </c>
      <c r="S5714">
        <v>24</v>
      </c>
      <c r="T5714" s="34">
        <f>_xlfn.XLOOKUP(B5714,Demog!$A$2:$A$219,Demog!$P$2:$P$219,,,2)</f>
        <v>31065</v>
      </c>
      <c r="U5714" s="34">
        <f t="shared" si="89"/>
        <v>9</v>
      </c>
      <c r="V5714" s="13">
        <f>IF(OR(Table1[[#This Row],[7d_positivity_public]]=0,ISBLANK(Table1[[#This Row],[7d_positivity_public]])),"",(Table1[[#This Row],[7d_positivity_public]]-Table1[[#This Row],[7d_positivity_all]])/Table1[[#This Row],[7d_positivity_public]])</f>
        <v>0.5</v>
      </c>
      <c r="W5714">
        <v>2</v>
      </c>
    </row>
    <row r="5715" spans="1:23" x14ac:dyDescent="0.25">
      <c r="A5715" s="10">
        <v>44526</v>
      </c>
      <c r="B5715">
        <v>3311</v>
      </c>
      <c r="C5715" t="s">
        <v>196</v>
      </c>
      <c r="D5715">
        <v>1</v>
      </c>
      <c r="E5715">
        <v>2</v>
      </c>
      <c r="F5715">
        <v>-1</v>
      </c>
      <c r="G5715">
        <v>1</v>
      </c>
      <c r="H5715">
        <v>95</v>
      </c>
      <c r="J5715">
        <v>94</v>
      </c>
      <c r="K5715">
        <v>95</v>
      </c>
      <c r="L5715">
        <v>96</v>
      </c>
      <c r="M5715">
        <v>93</v>
      </c>
      <c r="N5715">
        <v>92</v>
      </c>
      <c r="O5715">
        <v>91</v>
      </c>
      <c r="P5715">
        <v>92</v>
      </c>
      <c r="Q5715">
        <v>93</v>
      </c>
      <c r="R5715">
        <v>91</v>
      </c>
      <c r="S5715">
        <v>39</v>
      </c>
      <c r="T5715" s="34">
        <f>_xlfn.XLOOKUP(B5715,Demog!$A$2:$A$219,Demog!$P$2:$P$219,,,2)</f>
        <v>19230</v>
      </c>
      <c r="U5715" s="34">
        <f t="shared" si="89"/>
        <v>1</v>
      </c>
      <c r="V5715" s="13">
        <f>IF(OR(Table1[[#This Row],[7d_positivity_public]]=0,ISBLANK(Table1[[#This Row],[7d_positivity_public]])),"",(Table1[[#This Row],[7d_positivity_public]]-Table1[[#This Row],[7d_positivity_all]])/Table1[[#This Row],[7d_positivity_public]])</f>
        <v>1</v>
      </c>
      <c r="W5715">
        <v>0</v>
      </c>
    </row>
    <row r="5716" spans="1:23" x14ac:dyDescent="0.25">
      <c r="A5716" s="10">
        <v>44526</v>
      </c>
      <c r="B5716">
        <v>3312</v>
      </c>
      <c r="C5716" t="s">
        <v>197</v>
      </c>
      <c r="D5716">
        <v>4</v>
      </c>
      <c r="E5716">
        <v>2</v>
      </c>
      <c r="F5716">
        <v>2</v>
      </c>
      <c r="G5716">
        <v>3</v>
      </c>
      <c r="H5716">
        <v>95</v>
      </c>
      <c r="J5716">
        <v>100</v>
      </c>
      <c r="K5716">
        <v>94</v>
      </c>
      <c r="L5716">
        <v>96</v>
      </c>
      <c r="M5716">
        <v>92</v>
      </c>
      <c r="N5716">
        <v>92</v>
      </c>
      <c r="O5716">
        <v>95</v>
      </c>
      <c r="P5716">
        <v>92</v>
      </c>
      <c r="Q5716">
        <v>94</v>
      </c>
      <c r="R5716">
        <v>90</v>
      </c>
      <c r="S5716">
        <v>39</v>
      </c>
      <c r="T5716" s="34">
        <f>_xlfn.XLOOKUP(B5716,Demog!$A$2:$A$219,Demog!$P$2:$P$219,,,2)</f>
        <v>34244</v>
      </c>
      <c r="U5716" s="34">
        <f t="shared" si="89"/>
        <v>10</v>
      </c>
      <c r="V5716" s="13">
        <f>IF(OR(Table1[[#This Row],[7d_positivity_public]]=0,ISBLANK(Table1[[#This Row],[7d_positivity_public]])),"",(Table1[[#This Row],[7d_positivity_public]]-Table1[[#This Row],[7d_positivity_all]])/Table1[[#This Row],[7d_positivity_public]])</f>
        <v>0.33333333333333331</v>
      </c>
      <c r="W5716">
        <v>2</v>
      </c>
    </row>
    <row r="5717" spans="1:23" x14ac:dyDescent="0.25">
      <c r="A5717" s="10">
        <v>44526</v>
      </c>
      <c r="B5717">
        <v>3313</v>
      </c>
      <c r="C5717" t="s">
        <v>198</v>
      </c>
      <c r="D5717">
        <v>4</v>
      </c>
      <c r="E5717">
        <v>3</v>
      </c>
      <c r="F5717">
        <v>1</v>
      </c>
      <c r="G5717">
        <v>2</v>
      </c>
      <c r="H5717">
        <v>95</v>
      </c>
      <c r="J5717">
        <v>96</v>
      </c>
      <c r="K5717">
        <v>95</v>
      </c>
      <c r="L5717">
        <v>96</v>
      </c>
      <c r="M5717">
        <v>95</v>
      </c>
      <c r="N5717">
        <v>94</v>
      </c>
      <c r="O5717">
        <v>94</v>
      </c>
      <c r="P5717">
        <v>93</v>
      </c>
      <c r="Q5717">
        <v>93</v>
      </c>
      <c r="R5717">
        <v>94</v>
      </c>
      <c r="S5717">
        <v>46</v>
      </c>
      <c r="T5717" s="34">
        <f>_xlfn.XLOOKUP(B5717,Demog!$A$2:$A$219,Demog!$P$2:$P$219,,,2)</f>
        <v>29808</v>
      </c>
      <c r="U5717" s="34">
        <f t="shared" si="89"/>
        <v>8</v>
      </c>
      <c r="V5717" s="13">
        <f>IF(OR(Table1[[#This Row],[7d_positivity_public]]=0,ISBLANK(Table1[[#This Row],[7d_positivity_public]])),"",(Table1[[#This Row],[7d_positivity_public]]-Table1[[#This Row],[7d_positivity_all]])/Table1[[#This Row],[7d_positivity_public]])</f>
        <v>0.5</v>
      </c>
      <c r="W5717">
        <v>1</v>
      </c>
    </row>
    <row r="5718" spans="1:23" x14ac:dyDescent="0.25">
      <c r="A5718" s="10">
        <v>44526</v>
      </c>
      <c r="B5718">
        <v>3314</v>
      </c>
      <c r="C5718" t="s">
        <v>199</v>
      </c>
      <c r="D5718">
        <v>3</v>
      </c>
      <c r="E5718">
        <v>5</v>
      </c>
      <c r="F5718">
        <v>-2</v>
      </c>
      <c r="G5718">
        <v>3</v>
      </c>
      <c r="H5718">
        <v>94</v>
      </c>
      <c r="J5718">
        <v>93</v>
      </c>
      <c r="K5718">
        <v>94</v>
      </c>
      <c r="L5718">
        <v>94</v>
      </c>
      <c r="M5718">
        <v>95</v>
      </c>
      <c r="N5718">
        <v>93</v>
      </c>
      <c r="O5718">
        <v>91</v>
      </c>
      <c r="P5718">
        <v>93</v>
      </c>
      <c r="Q5718">
        <v>91</v>
      </c>
      <c r="R5718">
        <v>94</v>
      </c>
      <c r="S5718">
        <v>45</v>
      </c>
      <c r="T5718" s="34">
        <f>_xlfn.XLOOKUP(B5718,Demog!$A$2:$A$219,Demog!$P$2:$P$219,,,2)</f>
        <v>29271</v>
      </c>
      <c r="U5718" s="34">
        <f t="shared" si="89"/>
        <v>6</v>
      </c>
      <c r="V5718" s="13">
        <f>IF(OR(Table1[[#This Row],[7d_positivity_public]]=0,ISBLANK(Table1[[#This Row],[7d_positivity_public]])),"",(Table1[[#This Row],[7d_positivity_public]]-Table1[[#This Row],[7d_positivity_all]])/Table1[[#This Row],[7d_positivity_public]])</f>
        <v>0.66666666666666663</v>
      </c>
      <c r="W5718">
        <v>1</v>
      </c>
    </row>
    <row r="5719" spans="1:23" x14ac:dyDescent="0.25">
      <c r="A5719" s="10">
        <v>44526</v>
      </c>
      <c r="B5719">
        <v>3315</v>
      </c>
      <c r="C5719" t="s">
        <v>200</v>
      </c>
      <c r="D5719">
        <v>1</v>
      </c>
      <c r="E5719">
        <v>7</v>
      </c>
      <c r="F5719">
        <v>-6</v>
      </c>
      <c r="G5719">
        <v>1</v>
      </c>
      <c r="H5719">
        <v>96</v>
      </c>
      <c r="J5719">
        <v>97</v>
      </c>
      <c r="K5719">
        <v>96</v>
      </c>
      <c r="L5719">
        <v>98</v>
      </c>
      <c r="M5719">
        <v>95</v>
      </c>
      <c r="N5719">
        <v>94</v>
      </c>
      <c r="O5719">
        <v>94</v>
      </c>
      <c r="P5719">
        <v>94</v>
      </c>
      <c r="Q5719">
        <v>95</v>
      </c>
      <c r="R5719">
        <v>93</v>
      </c>
      <c r="S5719">
        <v>49</v>
      </c>
      <c r="T5719" s="34">
        <f>_xlfn.XLOOKUP(B5719,Demog!$A$2:$A$219,Demog!$P$2:$P$219,,,2)</f>
        <v>28839</v>
      </c>
      <c r="U5719" s="34">
        <f t="shared" si="89"/>
        <v>2</v>
      </c>
      <c r="V5719" s="13">
        <f>IF(OR(Table1[[#This Row],[7d_positivity_public]]=0,ISBLANK(Table1[[#This Row],[7d_positivity_public]])),"",(Table1[[#This Row],[7d_positivity_public]]-Table1[[#This Row],[7d_positivity_all]])/Table1[[#This Row],[7d_positivity_public]])</f>
        <v>1</v>
      </c>
      <c r="W5719">
        <v>0</v>
      </c>
    </row>
    <row r="5720" spans="1:23" x14ac:dyDescent="0.25">
      <c r="A5720" s="10">
        <v>44526</v>
      </c>
      <c r="B5720">
        <v>3321</v>
      </c>
      <c r="C5720" t="s">
        <v>201</v>
      </c>
      <c r="D5720">
        <v>2</v>
      </c>
      <c r="E5720">
        <v>6</v>
      </c>
      <c r="F5720">
        <v>-4</v>
      </c>
      <c r="G5720">
        <v>3</v>
      </c>
      <c r="H5720">
        <v>93</v>
      </c>
      <c r="J5720">
        <v>95</v>
      </c>
      <c r="K5720">
        <v>93</v>
      </c>
      <c r="L5720">
        <v>93</v>
      </c>
      <c r="M5720">
        <v>93</v>
      </c>
      <c r="N5720">
        <v>90</v>
      </c>
      <c r="O5720">
        <v>91</v>
      </c>
      <c r="P5720">
        <v>90</v>
      </c>
      <c r="Q5720">
        <v>89</v>
      </c>
      <c r="R5720">
        <v>90</v>
      </c>
      <c r="S5720">
        <v>50</v>
      </c>
      <c r="T5720" s="34">
        <f>_xlfn.XLOOKUP(B5720,Demog!$A$2:$A$219,Demog!$P$2:$P$219,,,2)</f>
        <v>19412</v>
      </c>
      <c r="U5720" s="34">
        <f t="shared" si="89"/>
        <v>3</v>
      </c>
      <c r="V5720" s="13">
        <f>IF(OR(Table1[[#This Row],[7d_positivity_public]]=0,ISBLANK(Table1[[#This Row],[7d_positivity_public]])),"",(Table1[[#This Row],[7d_positivity_public]]-Table1[[#This Row],[7d_positivity_all]])/Table1[[#This Row],[7d_positivity_public]])</f>
        <v>0.66666666666666663</v>
      </c>
      <c r="W5720">
        <v>1</v>
      </c>
    </row>
    <row r="5721" spans="1:23" x14ac:dyDescent="0.25">
      <c r="A5721" s="10">
        <v>44526</v>
      </c>
      <c r="B5721">
        <v>3322</v>
      </c>
      <c r="C5721" t="s">
        <v>202</v>
      </c>
      <c r="D5721">
        <v>4</v>
      </c>
      <c r="E5721">
        <v>5</v>
      </c>
      <c r="F5721">
        <v>-1</v>
      </c>
      <c r="G5721">
        <v>3</v>
      </c>
      <c r="H5721">
        <v>90</v>
      </c>
      <c r="J5721">
        <v>93</v>
      </c>
      <c r="K5721">
        <v>90</v>
      </c>
      <c r="L5721">
        <v>88</v>
      </c>
      <c r="M5721">
        <v>92</v>
      </c>
      <c r="N5721">
        <v>88</v>
      </c>
      <c r="O5721">
        <v>90</v>
      </c>
      <c r="P5721">
        <v>88</v>
      </c>
      <c r="Q5721">
        <v>85</v>
      </c>
      <c r="R5721">
        <v>90</v>
      </c>
      <c r="S5721">
        <v>50</v>
      </c>
      <c r="T5721" s="34">
        <f>_xlfn.XLOOKUP(B5721,Demog!$A$2:$A$219,Demog!$P$2:$P$219,,,2)</f>
        <v>25992</v>
      </c>
      <c r="U5721" s="34">
        <f t="shared" si="89"/>
        <v>7</v>
      </c>
      <c r="V5721" s="13">
        <f>IF(OR(Table1[[#This Row],[7d_positivity_public]]=0,ISBLANK(Table1[[#This Row],[7d_positivity_public]])),"",(Table1[[#This Row],[7d_positivity_public]]-Table1[[#This Row],[7d_positivity_all]])/Table1[[#This Row],[7d_positivity_public]])</f>
        <v>0.33333333333333331</v>
      </c>
      <c r="W5721">
        <v>2</v>
      </c>
    </row>
    <row r="5722" spans="1:23" x14ac:dyDescent="0.25">
      <c r="A5722" s="10">
        <v>44526</v>
      </c>
      <c r="B5722">
        <v>3323</v>
      </c>
      <c r="C5722" t="s">
        <v>203</v>
      </c>
      <c r="D5722">
        <v>0</v>
      </c>
      <c r="E5722">
        <v>0</v>
      </c>
      <c r="F5722">
        <v>0</v>
      </c>
      <c r="G5722">
        <v>0</v>
      </c>
      <c r="H5722">
        <v>91</v>
      </c>
      <c r="J5722">
        <v>86</v>
      </c>
      <c r="K5722">
        <v>91</v>
      </c>
      <c r="L5722">
        <v>89</v>
      </c>
      <c r="M5722">
        <v>92</v>
      </c>
      <c r="N5722">
        <v>88</v>
      </c>
      <c r="O5722">
        <v>83</v>
      </c>
      <c r="P5722">
        <v>89</v>
      </c>
      <c r="Q5722">
        <v>86</v>
      </c>
      <c r="R5722">
        <v>91</v>
      </c>
      <c r="S5722">
        <v>55</v>
      </c>
      <c r="T5722" s="34">
        <f>_xlfn.XLOOKUP(B5722,Demog!$A$2:$A$219,Demog!$P$2:$P$219,,,2)</f>
        <v>5086</v>
      </c>
      <c r="U5722" s="34">
        <f t="shared" si="89"/>
        <v>0</v>
      </c>
      <c r="V5722" s="13" t="str">
        <f>IF(OR(Table1[[#This Row],[7d_positivity_public]]=0,ISBLANK(Table1[[#This Row],[7d_positivity_public]])),"",(Table1[[#This Row],[7d_positivity_public]]-Table1[[#This Row],[7d_positivity_all]])/Table1[[#This Row],[7d_positivity_public]])</f>
        <v/>
      </c>
      <c r="W5722">
        <v>0</v>
      </c>
    </row>
    <row r="5723" spans="1:23" x14ac:dyDescent="0.25">
      <c r="A5723" s="10">
        <v>44526</v>
      </c>
      <c r="B5723">
        <v>4111</v>
      </c>
      <c r="C5723" t="s">
        <v>204</v>
      </c>
      <c r="D5723">
        <v>2</v>
      </c>
      <c r="E5723">
        <v>4</v>
      </c>
      <c r="F5723">
        <v>-2</v>
      </c>
      <c r="G5723">
        <v>3</v>
      </c>
      <c r="H5723">
        <v>96</v>
      </c>
      <c r="J5723">
        <v>93</v>
      </c>
      <c r="K5723">
        <v>96</v>
      </c>
      <c r="L5723">
        <v>98</v>
      </c>
      <c r="M5723">
        <v>93</v>
      </c>
      <c r="N5723">
        <v>92</v>
      </c>
      <c r="O5723">
        <v>86</v>
      </c>
      <c r="P5723">
        <v>92</v>
      </c>
      <c r="Q5723">
        <v>94</v>
      </c>
      <c r="R5723">
        <v>90</v>
      </c>
      <c r="S5723">
        <v>29</v>
      </c>
      <c r="T5723" s="34">
        <f>_xlfn.XLOOKUP(B5723,Demog!$A$2:$A$219,Demog!$P$2:$P$219,,,2)</f>
        <v>31290</v>
      </c>
      <c r="U5723" s="34">
        <f t="shared" si="89"/>
        <v>4</v>
      </c>
      <c r="V5723" s="13">
        <f>IF(OR(Table1[[#This Row],[7d_positivity_public]]=0,ISBLANK(Table1[[#This Row],[7d_positivity_public]])),"",(Table1[[#This Row],[7d_positivity_public]]-Table1[[#This Row],[7d_positivity_all]])/Table1[[#This Row],[7d_positivity_public]])</f>
        <v>0.66666666666666663</v>
      </c>
      <c r="W5723">
        <v>1</v>
      </c>
    </row>
    <row r="5724" spans="1:23" x14ac:dyDescent="0.25">
      <c r="A5724" s="10">
        <v>44526</v>
      </c>
      <c r="B5724">
        <v>4112</v>
      </c>
      <c r="C5724" t="s">
        <v>205</v>
      </c>
      <c r="D5724">
        <v>3</v>
      </c>
      <c r="E5724">
        <v>2</v>
      </c>
      <c r="F5724">
        <v>1</v>
      </c>
      <c r="G5724">
        <v>3</v>
      </c>
      <c r="H5724">
        <v>96</v>
      </c>
      <c r="J5724">
        <v>94</v>
      </c>
      <c r="K5724">
        <v>96</v>
      </c>
      <c r="L5724">
        <v>97</v>
      </c>
      <c r="M5724">
        <v>95</v>
      </c>
      <c r="N5724">
        <v>93</v>
      </c>
      <c r="O5724">
        <v>89</v>
      </c>
      <c r="P5724">
        <v>94</v>
      </c>
      <c r="Q5724">
        <v>94</v>
      </c>
      <c r="R5724">
        <v>93</v>
      </c>
      <c r="S5724">
        <v>30</v>
      </c>
      <c r="T5724" s="34">
        <f>_xlfn.XLOOKUP(B5724,Demog!$A$2:$A$219,Demog!$P$2:$P$219,,,2)</f>
        <v>32057</v>
      </c>
      <c r="U5724" s="34">
        <f t="shared" si="89"/>
        <v>7</v>
      </c>
      <c r="V5724" s="13">
        <f>IF(OR(Table1[[#This Row],[7d_positivity_public]]=0,ISBLANK(Table1[[#This Row],[7d_positivity_public]])),"",(Table1[[#This Row],[7d_positivity_public]]-Table1[[#This Row],[7d_positivity_all]])/Table1[[#This Row],[7d_positivity_public]])</f>
        <v>0.33333333333333331</v>
      </c>
      <c r="W5724">
        <v>2</v>
      </c>
    </row>
    <row r="5725" spans="1:23" x14ac:dyDescent="0.25">
      <c r="A5725" s="10">
        <v>44526</v>
      </c>
      <c r="B5725">
        <v>4113</v>
      </c>
      <c r="C5725" t="s">
        <v>206</v>
      </c>
      <c r="D5725">
        <v>1</v>
      </c>
      <c r="E5725">
        <v>2</v>
      </c>
      <c r="F5725">
        <v>-1</v>
      </c>
      <c r="G5725">
        <v>1</v>
      </c>
      <c r="H5725">
        <v>96</v>
      </c>
      <c r="J5725">
        <v>91</v>
      </c>
      <c r="K5725">
        <v>96</v>
      </c>
      <c r="L5725">
        <v>98</v>
      </c>
      <c r="M5725">
        <v>93</v>
      </c>
      <c r="N5725">
        <v>93</v>
      </c>
      <c r="O5725">
        <v>87</v>
      </c>
      <c r="P5725">
        <v>93</v>
      </c>
      <c r="Q5725">
        <v>95</v>
      </c>
      <c r="R5725">
        <v>91</v>
      </c>
      <c r="S5725">
        <v>27</v>
      </c>
      <c r="T5725" s="34">
        <f>_xlfn.XLOOKUP(B5725,Demog!$A$2:$A$219,Demog!$P$2:$P$219,,,2)</f>
        <v>22445</v>
      </c>
      <c r="U5725" s="34">
        <f t="shared" si="89"/>
        <v>2</v>
      </c>
      <c r="V5725" s="13">
        <f>IF(OR(Table1[[#This Row],[7d_positivity_public]]=0,ISBLANK(Table1[[#This Row],[7d_positivity_public]])),"",(Table1[[#This Row],[7d_positivity_public]]-Table1[[#This Row],[7d_positivity_all]])/Table1[[#This Row],[7d_positivity_public]])</f>
        <v>1</v>
      </c>
      <c r="W5725">
        <v>0</v>
      </c>
    </row>
    <row r="5726" spans="1:23" x14ac:dyDescent="0.25">
      <c r="A5726" s="10">
        <v>44526</v>
      </c>
      <c r="B5726">
        <v>4114</v>
      </c>
      <c r="C5726" t="s">
        <v>207</v>
      </c>
      <c r="D5726">
        <v>2</v>
      </c>
      <c r="E5726">
        <v>1</v>
      </c>
      <c r="F5726">
        <v>1</v>
      </c>
      <c r="G5726">
        <v>3</v>
      </c>
      <c r="H5726">
        <v>98</v>
      </c>
      <c r="J5726">
        <v>100</v>
      </c>
      <c r="K5726">
        <v>97</v>
      </c>
      <c r="L5726">
        <v>98</v>
      </c>
      <c r="M5726">
        <v>97</v>
      </c>
      <c r="N5726">
        <v>96</v>
      </c>
      <c r="O5726">
        <v>100</v>
      </c>
      <c r="P5726">
        <v>95</v>
      </c>
      <c r="Q5726">
        <v>95</v>
      </c>
      <c r="R5726">
        <v>96</v>
      </c>
      <c r="S5726">
        <v>36</v>
      </c>
      <c r="T5726" s="34">
        <f>_xlfn.XLOOKUP(B5726,Demog!$A$2:$A$219,Demog!$P$2:$P$219,,,2)</f>
        <v>18094</v>
      </c>
      <c r="U5726" s="34">
        <f t="shared" si="89"/>
        <v>3</v>
      </c>
      <c r="V5726" s="13">
        <f>IF(OR(Table1[[#This Row],[7d_positivity_public]]=0,ISBLANK(Table1[[#This Row],[7d_positivity_public]])),"",(Table1[[#This Row],[7d_positivity_public]]-Table1[[#This Row],[7d_positivity_all]])/Table1[[#This Row],[7d_positivity_public]])</f>
        <v>0.33333333333333331</v>
      </c>
      <c r="W5726">
        <v>2</v>
      </c>
    </row>
    <row r="5727" spans="1:23" x14ac:dyDescent="0.25">
      <c r="A5727" s="10">
        <v>44526</v>
      </c>
      <c r="B5727">
        <v>4115</v>
      </c>
      <c r="C5727" t="s">
        <v>208</v>
      </c>
      <c r="D5727">
        <v>1</v>
      </c>
      <c r="E5727">
        <v>2</v>
      </c>
      <c r="F5727">
        <v>-1</v>
      </c>
      <c r="G5727">
        <v>0</v>
      </c>
      <c r="H5727">
        <v>100</v>
      </c>
      <c r="J5727">
        <v>100</v>
      </c>
      <c r="K5727">
        <v>100</v>
      </c>
      <c r="L5727">
        <v>100</v>
      </c>
      <c r="M5727">
        <v>96</v>
      </c>
      <c r="N5727">
        <v>97</v>
      </c>
      <c r="O5727">
        <v>98</v>
      </c>
      <c r="P5727">
        <v>97</v>
      </c>
      <c r="Q5727">
        <v>100</v>
      </c>
      <c r="R5727">
        <v>94</v>
      </c>
      <c r="S5727">
        <v>31</v>
      </c>
      <c r="T5727" s="34">
        <f>_xlfn.XLOOKUP(B5727,Demog!$A$2:$A$219,Demog!$P$2:$P$219,,,2)</f>
        <v>38257</v>
      </c>
      <c r="U5727" s="34">
        <f t="shared" si="89"/>
        <v>3</v>
      </c>
      <c r="V5727" s="13" t="str">
        <f>IF(OR(Table1[[#This Row],[7d_positivity_public]]=0,ISBLANK(Table1[[#This Row],[7d_positivity_public]])),"",(Table1[[#This Row],[7d_positivity_public]]-Table1[[#This Row],[7d_positivity_all]])/Table1[[#This Row],[7d_positivity_public]])</f>
        <v/>
      </c>
      <c r="W5727">
        <v>1</v>
      </c>
    </row>
    <row r="5728" spans="1:23" x14ac:dyDescent="0.25">
      <c r="A5728" s="10">
        <v>44526</v>
      </c>
      <c r="B5728">
        <v>4116</v>
      </c>
      <c r="C5728" t="s">
        <v>209</v>
      </c>
      <c r="D5728">
        <v>2</v>
      </c>
      <c r="E5728">
        <v>1</v>
      </c>
      <c r="F5728">
        <v>1</v>
      </c>
      <c r="G5728">
        <v>2</v>
      </c>
      <c r="H5728">
        <v>96</v>
      </c>
      <c r="J5728">
        <v>98</v>
      </c>
      <c r="K5728">
        <v>96</v>
      </c>
      <c r="L5728">
        <v>98</v>
      </c>
      <c r="M5728">
        <v>94</v>
      </c>
      <c r="N5728">
        <v>94</v>
      </c>
      <c r="O5728">
        <v>94</v>
      </c>
      <c r="P5728">
        <v>94</v>
      </c>
      <c r="Q5728">
        <v>94</v>
      </c>
      <c r="R5728">
        <v>93</v>
      </c>
      <c r="S5728">
        <v>26</v>
      </c>
      <c r="T5728" s="34">
        <f>_xlfn.XLOOKUP(B5728,Demog!$A$2:$A$219,Demog!$P$2:$P$219,,,2)</f>
        <v>24167</v>
      </c>
      <c r="U5728" s="34">
        <f t="shared" si="89"/>
        <v>3</v>
      </c>
      <c r="V5728" s="13">
        <f>IF(OR(Table1[[#This Row],[7d_positivity_public]]=0,ISBLANK(Table1[[#This Row],[7d_positivity_public]])),"",(Table1[[#This Row],[7d_positivity_public]]-Table1[[#This Row],[7d_positivity_all]])/Table1[[#This Row],[7d_positivity_public]])</f>
        <v>0.5</v>
      </c>
      <c r="W5728">
        <v>1</v>
      </c>
    </row>
    <row r="5729" spans="1:23" x14ac:dyDescent="0.25">
      <c r="A5729" s="10">
        <v>44526</v>
      </c>
      <c r="B5729">
        <v>4117</v>
      </c>
      <c r="C5729" t="s">
        <v>210</v>
      </c>
      <c r="D5729">
        <v>3</v>
      </c>
      <c r="E5729">
        <v>1</v>
      </c>
      <c r="F5729">
        <v>2</v>
      </c>
      <c r="G5729">
        <v>4</v>
      </c>
      <c r="H5729">
        <v>95</v>
      </c>
      <c r="J5729">
        <v>93</v>
      </c>
      <c r="K5729">
        <v>95</v>
      </c>
      <c r="L5729">
        <v>96</v>
      </c>
      <c r="M5729">
        <v>95</v>
      </c>
      <c r="N5729">
        <v>92</v>
      </c>
      <c r="O5729">
        <v>89</v>
      </c>
      <c r="P5729">
        <v>92</v>
      </c>
      <c r="Q5729">
        <v>92</v>
      </c>
      <c r="R5729">
        <v>93</v>
      </c>
      <c r="S5729">
        <v>25</v>
      </c>
      <c r="T5729" s="34">
        <f>_xlfn.XLOOKUP(B5729,Demog!$A$2:$A$219,Demog!$P$2:$P$219,,,2)</f>
        <v>29704</v>
      </c>
      <c r="U5729" s="34">
        <f t="shared" si="89"/>
        <v>6</v>
      </c>
      <c r="V5729" s="13">
        <f>IF(OR(Table1[[#This Row],[7d_positivity_public]]=0,ISBLANK(Table1[[#This Row],[7d_positivity_public]])),"",(Table1[[#This Row],[7d_positivity_public]]-Table1[[#This Row],[7d_positivity_all]])/Table1[[#This Row],[7d_positivity_public]])</f>
        <v>0.25</v>
      </c>
      <c r="W5729">
        <v>3</v>
      </c>
    </row>
    <row r="5730" spans="1:23" x14ac:dyDescent="0.25">
      <c r="A5730" s="10">
        <v>44526</v>
      </c>
      <c r="B5730">
        <v>4118</v>
      </c>
      <c r="C5730" t="s">
        <v>211</v>
      </c>
      <c r="D5730">
        <v>4</v>
      </c>
      <c r="E5730">
        <v>0</v>
      </c>
      <c r="F5730">
        <v>4</v>
      </c>
      <c r="G5730">
        <v>3</v>
      </c>
      <c r="H5730">
        <v>94</v>
      </c>
      <c r="J5730">
        <v>93</v>
      </c>
      <c r="K5730">
        <v>94</v>
      </c>
      <c r="L5730">
        <v>94</v>
      </c>
      <c r="M5730">
        <v>95</v>
      </c>
      <c r="N5730">
        <v>92</v>
      </c>
      <c r="O5730">
        <v>88</v>
      </c>
      <c r="P5730">
        <v>92</v>
      </c>
      <c r="Q5730">
        <v>91</v>
      </c>
      <c r="R5730">
        <v>93</v>
      </c>
      <c r="S5730">
        <v>28</v>
      </c>
      <c r="T5730" s="34">
        <f>_xlfn.XLOOKUP(B5730,Demog!$A$2:$A$219,Demog!$P$2:$P$219,,,2)</f>
        <v>10408</v>
      </c>
      <c r="U5730" s="34">
        <f t="shared" si="89"/>
        <v>3</v>
      </c>
      <c r="V5730" s="13">
        <f>IF(OR(Table1[[#This Row],[7d_positivity_public]]=0,ISBLANK(Table1[[#This Row],[7d_positivity_public]])),"",(Table1[[#This Row],[7d_positivity_public]]-Table1[[#This Row],[7d_positivity_all]])/Table1[[#This Row],[7d_positivity_public]])</f>
        <v>0.33333333333333331</v>
      </c>
      <c r="W5730">
        <v>2</v>
      </c>
    </row>
    <row r="5731" spans="1:23" x14ac:dyDescent="0.25">
      <c r="A5731" s="10">
        <v>44526</v>
      </c>
      <c r="B5731">
        <v>4119</v>
      </c>
      <c r="C5731" t="s">
        <v>212</v>
      </c>
      <c r="D5731">
        <v>1</v>
      </c>
      <c r="E5731">
        <v>1</v>
      </c>
      <c r="F5731">
        <v>0</v>
      </c>
      <c r="G5731">
        <v>1</v>
      </c>
      <c r="H5731">
        <v>93</v>
      </c>
      <c r="J5731">
        <v>90</v>
      </c>
      <c r="K5731">
        <v>93</v>
      </c>
      <c r="L5731">
        <v>92</v>
      </c>
      <c r="M5731">
        <v>93</v>
      </c>
      <c r="N5731">
        <v>89</v>
      </c>
      <c r="O5731">
        <v>85</v>
      </c>
      <c r="P5731">
        <v>90</v>
      </c>
      <c r="Q5731">
        <v>88</v>
      </c>
      <c r="R5731">
        <v>91</v>
      </c>
      <c r="S5731">
        <v>21</v>
      </c>
      <c r="T5731" s="34">
        <f>_xlfn.XLOOKUP(B5731,Demog!$A$2:$A$219,Demog!$P$2:$P$219,,,2)</f>
        <v>19497</v>
      </c>
      <c r="U5731" s="34">
        <f t="shared" si="89"/>
        <v>1</v>
      </c>
      <c r="V5731" s="13">
        <f>IF(OR(Table1[[#This Row],[7d_positivity_public]]=0,ISBLANK(Table1[[#This Row],[7d_positivity_public]])),"",(Table1[[#This Row],[7d_positivity_public]]-Table1[[#This Row],[7d_positivity_all]])/Table1[[#This Row],[7d_positivity_public]])</f>
        <v>0</v>
      </c>
      <c r="W5731">
        <v>1</v>
      </c>
    </row>
    <row r="5732" spans="1:23" x14ac:dyDescent="0.25">
      <c r="A5732" s="10">
        <v>44526</v>
      </c>
      <c r="B5732">
        <v>4121</v>
      </c>
      <c r="C5732" t="s">
        <v>213</v>
      </c>
      <c r="D5732">
        <v>3</v>
      </c>
      <c r="E5732">
        <v>0</v>
      </c>
      <c r="F5732">
        <v>3</v>
      </c>
      <c r="G5732">
        <v>3</v>
      </c>
      <c r="H5732">
        <v>93</v>
      </c>
      <c r="J5732">
        <v>91</v>
      </c>
      <c r="K5732">
        <v>93</v>
      </c>
      <c r="L5732">
        <v>91</v>
      </c>
      <c r="M5732">
        <v>95</v>
      </c>
      <c r="N5732">
        <v>90</v>
      </c>
      <c r="O5732">
        <v>86</v>
      </c>
      <c r="P5732">
        <v>90</v>
      </c>
      <c r="Q5732">
        <v>87</v>
      </c>
      <c r="R5732">
        <v>93</v>
      </c>
      <c r="S5732">
        <v>34</v>
      </c>
      <c r="T5732" s="34">
        <f>_xlfn.XLOOKUP(B5732,Demog!$A$2:$A$219,Demog!$P$2:$P$219,,,2)</f>
        <v>16859</v>
      </c>
      <c r="U5732" s="34">
        <f t="shared" si="89"/>
        <v>4</v>
      </c>
      <c r="V5732" s="13">
        <f>IF(OR(Table1[[#This Row],[7d_positivity_public]]=0,ISBLANK(Table1[[#This Row],[7d_positivity_public]])),"",(Table1[[#This Row],[7d_positivity_public]]-Table1[[#This Row],[7d_positivity_all]])/Table1[[#This Row],[7d_positivity_public]])</f>
        <v>0.33333333333333331</v>
      </c>
      <c r="W5732">
        <v>2</v>
      </c>
    </row>
    <row r="5733" spans="1:23" x14ac:dyDescent="0.25">
      <c r="A5733" s="10">
        <v>44526</v>
      </c>
      <c r="B5733">
        <v>4122</v>
      </c>
      <c r="C5733" t="s">
        <v>214</v>
      </c>
      <c r="D5733">
        <v>3</v>
      </c>
      <c r="E5733">
        <v>0</v>
      </c>
      <c r="F5733">
        <v>3</v>
      </c>
      <c r="G5733">
        <v>3</v>
      </c>
      <c r="H5733">
        <v>94</v>
      </c>
      <c r="J5733">
        <v>100</v>
      </c>
      <c r="K5733">
        <v>93</v>
      </c>
      <c r="L5733">
        <v>90</v>
      </c>
      <c r="M5733">
        <v>94</v>
      </c>
      <c r="N5733">
        <v>90</v>
      </c>
      <c r="O5733">
        <v>100</v>
      </c>
      <c r="P5733">
        <v>89</v>
      </c>
      <c r="Q5733">
        <v>84</v>
      </c>
      <c r="R5733">
        <v>92</v>
      </c>
      <c r="S5733">
        <v>26</v>
      </c>
      <c r="T5733" s="34">
        <f>_xlfn.XLOOKUP(B5733,Demog!$A$2:$A$219,Demog!$P$2:$P$219,,,2)</f>
        <v>4837</v>
      </c>
      <c r="U5733" s="34">
        <f t="shared" si="89"/>
        <v>1</v>
      </c>
      <c r="V5733" s="13">
        <f>IF(OR(Table1[[#This Row],[7d_positivity_public]]=0,ISBLANK(Table1[[#This Row],[7d_positivity_public]])),"",(Table1[[#This Row],[7d_positivity_public]]-Table1[[#This Row],[7d_positivity_all]])/Table1[[#This Row],[7d_positivity_public]])</f>
        <v>0</v>
      </c>
      <c r="W5733">
        <v>3</v>
      </c>
    </row>
    <row r="5734" spans="1:23" x14ac:dyDescent="0.25">
      <c r="A5734" s="10">
        <v>44526</v>
      </c>
      <c r="B5734">
        <v>4123</v>
      </c>
      <c r="C5734" t="s">
        <v>215</v>
      </c>
      <c r="D5734">
        <v>3</v>
      </c>
      <c r="E5734">
        <v>2</v>
      </c>
      <c r="F5734">
        <v>1</v>
      </c>
      <c r="G5734">
        <v>1</v>
      </c>
      <c r="H5734">
        <v>95</v>
      </c>
      <c r="J5734">
        <v>94</v>
      </c>
      <c r="K5734">
        <v>95</v>
      </c>
      <c r="L5734">
        <v>95</v>
      </c>
      <c r="M5734">
        <v>95</v>
      </c>
      <c r="N5734">
        <v>91</v>
      </c>
      <c r="O5734">
        <v>88</v>
      </c>
      <c r="P5734">
        <v>92</v>
      </c>
      <c r="Q5734">
        <v>91</v>
      </c>
      <c r="R5734">
        <v>93</v>
      </c>
      <c r="S5734">
        <v>32</v>
      </c>
      <c r="T5734" s="34">
        <f>_xlfn.XLOOKUP(B5734,Demog!$A$2:$A$219,Demog!$P$2:$P$219,,,2)</f>
        <v>37985</v>
      </c>
      <c r="U5734" s="34">
        <f t="shared" si="89"/>
        <v>8</v>
      </c>
      <c r="V5734" s="13">
        <f>IF(OR(Table1[[#This Row],[7d_positivity_public]]=0,ISBLANK(Table1[[#This Row],[7d_positivity_public]])),"",(Table1[[#This Row],[7d_positivity_public]]-Table1[[#This Row],[7d_positivity_all]])/Table1[[#This Row],[7d_positivity_public]])</f>
        <v>-1</v>
      </c>
      <c r="W5734">
        <v>2</v>
      </c>
    </row>
    <row r="5735" spans="1:23" x14ac:dyDescent="0.25">
      <c r="A5735" s="10">
        <v>44526</v>
      </c>
      <c r="B5735">
        <v>4124</v>
      </c>
      <c r="C5735" t="s">
        <v>216</v>
      </c>
      <c r="D5735">
        <v>6</v>
      </c>
      <c r="E5735">
        <v>0</v>
      </c>
      <c r="F5735">
        <v>6</v>
      </c>
      <c r="G5735">
        <v>6</v>
      </c>
      <c r="H5735">
        <v>89</v>
      </c>
      <c r="J5735">
        <v>86</v>
      </c>
      <c r="K5735">
        <v>89</v>
      </c>
      <c r="L5735">
        <v>86</v>
      </c>
      <c r="M5735">
        <v>92</v>
      </c>
      <c r="N5735">
        <v>86</v>
      </c>
      <c r="O5735">
        <v>80</v>
      </c>
      <c r="P5735">
        <v>86</v>
      </c>
      <c r="Q5735">
        <v>81</v>
      </c>
      <c r="R5735">
        <v>90</v>
      </c>
      <c r="S5735">
        <v>28</v>
      </c>
      <c r="T5735" s="34">
        <f>_xlfn.XLOOKUP(B5735,Demog!$A$2:$A$219,Demog!$P$2:$P$219,,,2)</f>
        <v>14894</v>
      </c>
      <c r="U5735" s="34">
        <f t="shared" si="89"/>
        <v>6</v>
      </c>
      <c r="V5735" s="13">
        <f>IF(OR(Table1[[#This Row],[7d_positivity_public]]=0,ISBLANK(Table1[[#This Row],[7d_positivity_public]])),"",(Table1[[#This Row],[7d_positivity_public]]-Table1[[#This Row],[7d_positivity_all]])/Table1[[#This Row],[7d_positivity_public]])</f>
        <v>0.16666666666666666</v>
      </c>
      <c r="W5735">
        <v>5</v>
      </c>
    </row>
    <row r="5736" spans="1:23" x14ac:dyDescent="0.25">
      <c r="A5736" s="10">
        <v>44526</v>
      </c>
      <c r="B5736">
        <v>4125</v>
      </c>
      <c r="C5736" t="s">
        <v>217</v>
      </c>
      <c r="D5736">
        <v>0</v>
      </c>
      <c r="E5736">
        <v>0</v>
      </c>
      <c r="F5736">
        <v>0</v>
      </c>
      <c r="G5736">
        <v>0</v>
      </c>
      <c r="H5736">
        <v>85</v>
      </c>
      <c r="J5736">
        <v>81</v>
      </c>
      <c r="K5736">
        <v>85</v>
      </c>
      <c r="L5736">
        <v>79</v>
      </c>
      <c r="M5736">
        <v>89</v>
      </c>
      <c r="N5736">
        <v>81</v>
      </c>
      <c r="O5736">
        <v>77</v>
      </c>
      <c r="P5736">
        <v>82</v>
      </c>
      <c r="Q5736">
        <v>73</v>
      </c>
      <c r="R5736">
        <v>88</v>
      </c>
      <c r="S5736">
        <v>19</v>
      </c>
      <c r="T5736" s="34">
        <f>_xlfn.XLOOKUP(B5736,Demog!$A$2:$A$219,Demog!$P$2:$P$219,,,2)</f>
        <v>2885</v>
      </c>
      <c r="U5736" s="34">
        <f t="shared" si="89"/>
        <v>0</v>
      </c>
      <c r="V5736" s="13" t="str">
        <f>IF(OR(Table1[[#This Row],[7d_positivity_public]]=0,ISBLANK(Table1[[#This Row],[7d_positivity_public]])),"",(Table1[[#This Row],[7d_positivity_public]]-Table1[[#This Row],[7d_positivity_all]])/Table1[[#This Row],[7d_positivity_public]])</f>
        <v/>
      </c>
      <c r="W5736">
        <v>0</v>
      </c>
    </row>
    <row r="5737" spans="1:23" x14ac:dyDescent="0.25">
      <c r="A5737" s="10">
        <v>44526</v>
      </c>
      <c r="B5737">
        <v>4131</v>
      </c>
      <c r="C5737" t="s">
        <v>218</v>
      </c>
      <c r="D5737">
        <v>5</v>
      </c>
      <c r="E5737">
        <v>0</v>
      </c>
      <c r="F5737">
        <v>5</v>
      </c>
      <c r="G5737">
        <v>6</v>
      </c>
      <c r="H5737">
        <v>96</v>
      </c>
      <c r="J5737">
        <v>100</v>
      </c>
      <c r="K5737">
        <v>96</v>
      </c>
      <c r="L5737">
        <v>95</v>
      </c>
      <c r="M5737">
        <v>97</v>
      </c>
      <c r="N5737">
        <v>94</v>
      </c>
      <c r="O5737">
        <v>97</v>
      </c>
      <c r="P5737">
        <v>94</v>
      </c>
      <c r="Q5737">
        <v>92</v>
      </c>
      <c r="R5737">
        <v>95</v>
      </c>
      <c r="S5737">
        <v>35</v>
      </c>
      <c r="T5737" s="34">
        <f>_xlfn.XLOOKUP(B5737,Demog!$A$2:$A$219,Demog!$P$2:$P$219,,,2)</f>
        <v>22020</v>
      </c>
      <c r="U5737" s="34">
        <f t="shared" si="89"/>
        <v>8</v>
      </c>
      <c r="V5737" s="13">
        <f>IF(OR(Table1[[#This Row],[7d_positivity_public]]=0,ISBLANK(Table1[[#This Row],[7d_positivity_public]])),"",(Table1[[#This Row],[7d_positivity_public]]-Table1[[#This Row],[7d_positivity_all]])/Table1[[#This Row],[7d_positivity_public]])</f>
        <v>0.33333333333333331</v>
      </c>
      <c r="W5737">
        <v>4</v>
      </c>
    </row>
    <row r="5738" spans="1:23" x14ac:dyDescent="0.25">
      <c r="A5738" s="10">
        <v>44526</v>
      </c>
      <c r="B5738">
        <v>4132</v>
      </c>
      <c r="C5738" t="s">
        <v>219</v>
      </c>
      <c r="D5738">
        <v>13</v>
      </c>
      <c r="E5738">
        <v>7</v>
      </c>
      <c r="F5738">
        <v>6</v>
      </c>
      <c r="G5738">
        <v>10</v>
      </c>
      <c r="H5738">
        <v>94</v>
      </c>
      <c r="J5738">
        <v>95</v>
      </c>
      <c r="K5738">
        <v>94</v>
      </c>
      <c r="L5738">
        <v>93</v>
      </c>
      <c r="M5738">
        <v>95</v>
      </c>
      <c r="N5738">
        <v>92</v>
      </c>
      <c r="O5738">
        <v>91</v>
      </c>
      <c r="P5738">
        <v>92</v>
      </c>
      <c r="Q5738">
        <v>90</v>
      </c>
      <c r="R5738">
        <v>93</v>
      </c>
      <c r="S5738">
        <v>29</v>
      </c>
      <c r="T5738" s="34">
        <f>_xlfn.XLOOKUP(B5738,Demog!$A$2:$A$219,Demog!$P$2:$P$219,,,2)</f>
        <v>19325</v>
      </c>
      <c r="U5738" s="34">
        <f t="shared" si="89"/>
        <v>18</v>
      </c>
      <c r="V5738" s="13">
        <f>IF(OR(Table1[[#This Row],[7d_positivity_public]]=0,ISBLANK(Table1[[#This Row],[7d_positivity_public]])),"",(Table1[[#This Row],[7d_positivity_public]]-Table1[[#This Row],[7d_positivity_all]])/Table1[[#This Row],[7d_positivity_public]])</f>
        <v>0.3</v>
      </c>
      <c r="W5738">
        <v>7</v>
      </c>
    </row>
    <row r="5739" spans="1:23" x14ac:dyDescent="0.25">
      <c r="A5739" s="10">
        <v>44526</v>
      </c>
      <c r="B5739">
        <v>4133</v>
      </c>
      <c r="C5739" t="s">
        <v>220</v>
      </c>
      <c r="D5739">
        <v>9</v>
      </c>
      <c r="E5739">
        <v>8</v>
      </c>
      <c r="F5739">
        <v>1</v>
      </c>
      <c r="G5739">
        <v>9</v>
      </c>
      <c r="H5739">
        <v>95</v>
      </c>
      <c r="J5739">
        <v>95</v>
      </c>
      <c r="K5739">
        <v>95</v>
      </c>
      <c r="L5739">
        <v>92</v>
      </c>
      <c r="M5739">
        <v>96</v>
      </c>
      <c r="N5739">
        <v>93</v>
      </c>
      <c r="O5739">
        <v>90</v>
      </c>
      <c r="P5739">
        <v>93</v>
      </c>
      <c r="Q5739">
        <v>89</v>
      </c>
      <c r="R5739">
        <v>95</v>
      </c>
      <c r="S5739">
        <v>29</v>
      </c>
      <c r="T5739" s="34">
        <f>_xlfn.XLOOKUP(B5739,Demog!$A$2:$A$219,Demog!$P$2:$P$219,,,2)</f>
        <v>11675</v>
      </c>
      <c r="U5739" s="34">
        <f t="shared" si="89"/>
        <v>7</v>
      </c>
      <c r="V5739" s="13">
        <f>IF(OR(Table1[[#This Row],[7d_positivity_public]]=0,ISBLANK(Table1[[#This Row],[7d_positivity_public]])),"",(Table1[[#This Row],[7d_positivity_public]]-Table1[[#This Row],[7d_positivity_all]])/Table1[[#This Row],[7d_positivity_public]])</f>
        <v>0.33333333333333331</v>
      </c>
      <c r="W5739">
        <v>6</v>
      </c>
    </row>
    <row r="5740" spans="1:23" x14ac:dyDescent="0.25">
      <c r="A5740" s="10">
        <v>44526</v>
      </c>
      <c r="B5740">
        <v>4134</v>
      </c>
      <c r="C5740" t="s">
        <v>221</v>
      </c>
      <c r="D5740">
        <v>1</v>
      </c>
      <c r="E5740">
        <v>5</v>
      </c>
      <c r="F5740">
        <v>-4</v>
      </c>
      <c r="G5740">
        <v>1</v>
      </c>
      <c r="H5740">
        <v>96</v>
      </c>
      <c r="J5740">
        <v>96</v>
      </c>
      <c r="K5740">
        <v>96</v>
      </c>
      <c r="L5740">
        <v>95</v>
      </c>
      <c r="M5740">
        <v>96</v>
      </c>
      <c r="N5740">
        <v>94</v>
      </c>
      <c r="O5740">
        <v>91</v>
      </c>
      <c r="P5740">
        <v>94</v>
      </c>
      <c r="Q5740">
        <v>92</v>
      </c>
      <c r="R5740">
        <v>95</v>
      </c>
      <c r="S5740">
        <v>35</v>
      </c>
      <c r="T5740" s="34">
        <f>_xlfn.XLOOKUP(B5740,Demog!$A$2:$A$219,Demog!$P$2:$P$219,,,2)</f>
        <v>11672</v>
      </c>
      <c r="U5740" s="34">
        <f t="shared" si="89"/>
        <v>1</v>
      </c>
      <c r="V5740" s="13">
        <f>IF(OR(Table1[[#This Row],[7d_positivity_public]]=0,ISBLANK(Table1[[#This Row],[7d_positivity_public]])),"",(Table1[[#This Row],[7d_positivity_public]]-Table1[[#This Row],[7d_positivity_all]])/Table1[[#This Row],[7d_positivity_public]])</f>
        <v>0</v>
      </c>
      <c r="W5740">
        <v>1</v>
      </c>
    </row>
    <row r="5741" spans="1:23" x14ac:dyDescent="0.25">
      <c r="A5741" s="10">
        <v>44526</v>
      </c>
      <c r="B5741">
        <v>4141</v>
      </c>
      <c r="C5741" t="s">
        <v>222</v>
      </c>
      <c r="D5741">
        <v>0</v>
      </c>
      <c r="E5741">
        <v>14</v>
      </c>
      <c r="F5741">
        <v>-14</v>
      </c>
      <c r="G5741">
        <v>0</v>
      </c>
      <c r="H5741">
        <v>84</v>
      </c>
      <c r="J5741">
        <v>81</v>
      </c>
      <c r="K5741">
        <v>84</v>
      </c>
      <c r="L5741">
        <v>75</v>
      </c>
      <c r="M5741">
        <v>89</v>
      </c>
      <c r="N5741">
        <v>80</v>
      </c>
      <c r="O5741">
        <v>72</v>
      </c>
      <c r="P5741">
        <v>81</v>
      </c>
      <c r="Q5741">
        <v>69</v>
      </c>
      <c r="R5741">
        <v>87</v>
      </c>
      <c r="S5741">
        <v>38</v>
      </c>
      <c r="T5741" s="34">
        <f>_xlfn.XLOOKUP(B5741,Demog!$A$2:$A$219,Demog!$P$2:$P$219,,,2)</f>
        <v>10557</v>
      </c>
      <c r="U5741" s="34">
        <f t="shared" si="89"/>
        <v>0</v>
      </c>
      <c r="V5741" s="13" t="str">
        <f>IF(OR(Table1[[#This Row],[7d_positivity_public]]=0,ISBLANK(Table1[[#This Row],[7d_positivity_public]])),"",(Table1[[#This Row],[7d_positivity_public]]-Table1[[#This Row],[7d_positivity_all]])/Table1[[#This Row],[7d_positivity_public]])</f>
        <v/>
      </c>
      <c r="W5741">
        <v>0</v>
      </c>
    </row>
    <row r="5742" spans="1:23" x14ac:dyDescent="0.25">
      <c r="A5742" s="10">
        <v>44526</v>
      </c>
      <c r="B5742">
        <v>4142</v>
      </c>
      <c r="C5742" t="s">
        <v>223</v>
      </c>
      <c r="D5742">
        <v>0</v>
      </c>
      <c r="E5742">
        <v>0</v>
      </c>
      <c r="F5742">
        <v>0</v>
      </c>
      <c r="G5742">
        <v>0</v>
      </c>
      <c r="H5742">
        <v>95</v>
      </c>
      <c r="J5742">
        <v>88</v>
      </c>
      <c r="K5742">
        <v>95</v>
      </c>
      <c r="L5742">
        <v>93</v>
      </c>
      <c r="M5742">
        <v>95</v>
      </c>
      <c r="N5742">
        <v>92</v>
      </c>
      <c r="O5742">
        <v>85</v>
      </c>
      <c r="P5742">
        <v>92</v>
      </c>
      <c r="Q5742">
        <v>89</v>
      </c>
      <c r="R5742">
        <v>94</v>
      </c>
      <c r="S5742">
        <v>20</v>
      </c>
      <c r="T5742" s="34">
        <f>_xlfn.XLOOKUP(B5742,Demog!$A$2:$A$219,Demog!$P$2:$P$219,,,2)</f>
        <v>4732</v>
      </c>
      <c r="U5742" s="34">
        <f t="shared" si="89"/>
        <v>0</v>
      </c>
      <c r="V5742" s="13" t="str">
        <f>IF(OR(Table1[[#This Row],[7d_positivity_public]]=0,ISBLANK(Table1[[#This Row],[7d_positivity_public]])),"",(Table1[[#This Row],[7d_positivity_public]]-Table1[[#This Row],[7d_positivity_all]])/Table1[[#This Row],[7d_positivity_public]])</f>
        <v/>
      </c>
      <c r="W5742">
        <v>0</v>
      </c>
    </row>
    <row r="5743" spans="1:23" x14ac:dyDescent="0.25">
      <c r="A5743" s="10">
        <v>44526</v>
      </c>
      <c r="B5743">
        <v>4211</v>
      </c>
      <c r="C5743" t="s">
        <v>224</v>
      </c>
      <c r="D5743">
        <v>6</v>
      </c>
      <c r="E5743">
        <v>1</v>
      </c>
      <c r="F5743">
        <v>5</v>
      </c>
      <c r="G5743">
        <v>8</v>
      </c>
      <c r="H5743">
        <v>90</v>
      </c>
      <c r="J5743">
        <v>93</v>
      </c>
      <c r="K5743">
        <v>89</v>
      </c>
      <c r="L5743">
        <v>85</v>
      </c>
      <c r="M5743">
        <v>92</v>
      </c>
      <c r="N5743">
        <v>86</v>
      </c>
      <c r="O5743">
        <v>87</v>
      </c>
      <c r="P5743">
        <v>86</v>
      </c>
      <c r="Q5743">
        <v>80</v>
      </c>
      <c r="R5743">
        <v>91</v>
      </c>
      <c r="S5743">
        <v>32</v>
      </c>
      <c r="T5743" s="34">
        <f>_xlfn.XLOOKUP(B5743,Demog!$A$2:$A$219,Demog!$P$2:$P$219,,,2)</f>
        <v>17780</v>
      </c>
      <c r="U5743" s="34">
        <f t="shared" si="89"/>
        <v>7</v>
      </c>
      <c r="V5743" s="13">
        <f>IF(OR(Table1[[#This Row],[7d_positivity_public]]=0,ISBLANK(Table1[[#This Row],[7d_positivity_public]])),"",(Table1[[#This Row],[7d_positivity_public]]-Table1[[#This Row],[7d_positivity_all]])/Table1[[#This Row],[7d_positivity_public]])</f>
        <v>0.375</v>
      </c>
      <c r="W5743">
        <v>5</v>
      </c>
    </row>
    <row r="5744" spans="1:23" x14ac:dyDescent="0.25">
      <c r="A5744" s="10">
        <v>44526</v>
      </c>
      <c r="B5744">
        <v>4212</v>
      </c>
      <c r="C5744" t="s">
        <v>225</v>
      </c>
      <c r="D5744">
        <v>12</v>
      </c>
      <c r="E5744">
        <v>10</v>
      </c>
      <c r="F5744">
        <v>2</v>
      </c>
      <c r="G5744">
        <v>9</v>
      </c>
      <c r="H5744">
        <v>87</v>
      </c>
      <c r="J5744">
        <v>85</v>
      </c>
      <c r="K5744">
        <v>87</v>
      </c>
      <c r="L5744">
        <v>82</v>
      </c>
      <c r="M5744">
        <v>91</v>
      </c>
      <c r="N5744">
        <v>83</v>
      </c>
      <c r="O5744">
        <v>77</v>
      </c>
      <c r="P5744">
        <v>84</v>
      </c>
      <c r="Q5744">
        <v>76</v>
      </c>
      <c r="R5744">
        <v>89</v>
      </c>
      <c r="S5744">
        <v>33</v>
      </c>
      <c r="T5744" s="34">
        <f>_xlfn.XLOOKUP(B5744,Demog!$A$2:$A$219,Demog!$P$2:$P$219,,,2)</f>
        <v>40598</v>
      </c>
      <c r="U5744" s="34">
        <f t="shared" si="89"/>
        <v>34</v>
      </c>
      <c r="V5744" s="13">
        <f>IF(OR(Table1[[#This Row],[7d_positivity_public]]=0,ISBLANK(Table1[[#This Row],[7d_positivity_public]])),"",(Table1[[#This Row],[7d_positivity_public]]-Table1[[#This Row],[7d_positivity_all]])/Table1[[#This Row],[7d_positivity_public]])</f>
        <v>0.1111111111111111</v>
      </c>
      <c r="W5744">
        <v>8</v>
      </c>
    </row>
    <row r="5745" spans="1:23" x14ac:dyDescent="0.25">
      <c r="A5745" s="10">
        <v>44526</v>
      </c>
      <c r="B5745">
        <v>4241</v>
      </c>
      <c r="C5745" t="s">
        <v>228</v>
      </c>
      <c r="D5745">
        <v>7</v>
      </c>
      <c r="E5745">
        <v>18</v>
      </c>
      <c r="F5745">
        <v>-11</v>
      </c>
      <c r="G5745">
        <v>4</v>
      </c>
      <c r="H5745">
        <v>88</v>
      </c>
      <c r="J5745">
        <v>79</v>
      </c>
      <c r="K5745">
        <v>88</v>
      </c>
      <c r="L5745">
        <v>87</v>
      </c>
      <c r="M5745">
        <v>90</v>
      </c>
      <c r="N5745">
        <v>83</v>
      </c>
      <c r="O5745">
        <v>71</v>
      </c>
      <c r="P5745">
        <v>84</v>
      </c>
      <c r="Q5745">
        <v>81</v>
      </c>
      <c r="R5745">
        <v>87</v>
      </c>
      <c r="S5745">
        <v>26</v>
      </c>
      <c r="T5745" s="34">
        <f>_xlfn.XLOOKUP(B5745,Demog!$A$2:$A$219,Demog!$P$2:$P$219,,,2)</f>
        <v>20117</v>
      </c>
      <c r="U5745" s="34">
        <f t="shared" si="89"/>
        <v>10</v>
      </c>
      <c r="V5745" s="13">
        <f>IF(OR(Table1[[#This Row],[7d_positivity_public]]=0,ISBLANK(Table1[[#This Row],[7d_positivity_public]])),"",(Table1[[#This Row],[7d_positivity_public]]-Table1[[#This Row],[7d_positivity_all]])/Table1[[#This Row],[7d_positivity_public]])</f>
        <v>0.25</v>
      </c>
      <c r="W5745">
        <v>3</v>
      </c>
    </row>
    <row r="5746" spans="1:23" x14ac:dyDescent="0.25">
      <c r="A5746" s="10">
        <v>44526</v>
      </c>
      <c r="B5746">
        <v>4242</v>
      </c>
      <c r="C5746" t="s">
        <v>229</v>
      </c>
      <c r="D5746">
        <v>7</v>
      </c>
      <c r="E5746">
        <v>16</v>
      </c>
      <c r="F5746">
        <v>-9</v>
      </c>
      <c r="G5746">
        <v>6</v>
      </c>
      <c r="H5746">
        <v>91</v>
      </c>
      <c r="J5746">
        <v>88</v>
      </c>
      <c r="K5746">
        <v>92</v>
      </c>
      <c r="L5746">
        <v>90</v>
      </c>
      <c r="M5746">
        <v>93</v>
      </c>
      <c r="N5746">
        <v>88</v>
      </c>
      <c r="O5746">
        <v>82</v>
      </c>
      <c r="P5746">
        <v>88</v>
      </c>
      <c r="Q5746">
        <v>85</v>
      </c>
      <c r="R5746">
        <v>91</v>
      </c>
      <c r="S5746">
        <v>27</v>
      </c>
      <c r="T5746" s="34">
        <f>_xlfn.XLOOKUP(B5746,Demog!$A$2:$A$219,Demog!$P$2:$P$219,,,2)</f>
        <v>25680</v>
      </c>
      <c r="U5746" s="34">
        <f t="shared" si="89"/>
        <v>13</v>
      </c>
      <c r="V5746" s="13">
        <f>IF(OR(Table1[[#This Row],[7d_positivity_public]]=0,ISBLANK(Table1[[#This Row],[7d_positivity_public]])),"",(Table1[[#This Row],[7d_positivity_public]]-Table1[[#This Row],[7d_positivity_all]])/Table1[[#This Row],[7d_positivity_public]])</f>
        <v>0.16666666666666666</v>
      </c>
      <c r="W5746">
        <v>5</v>
      </c>
    </row>
    <row r="5747" spans="1:23" x14ac:dyDescent="0.25">
      <c r="A5747" s="10">
        <v>44526</v>
      </c>
      <c r="B5747">
        <v>4243</v>
      </c>
      <c r="C5747" t="s">
        <v>230</v>
      </c>
      <c r="D5747">
        <v>10</v>
      </c>
      <c r="E5747">
        <v>9</v>
      </c>
      <c r="F5747">
        <v>1</v>
      </c>
      <c r="G5747">
        <v>8</v>
      </c>
      <c r="H5747">
        <v>93</v>
      </c>
      <c r="J5747">
        <v>94</v>
      </c>
      <c r="K5747">
        <v>93</v>
      </c>
      <c r="L5747">
        <v>92</v>
      </c>
      <c r="M5747">
        <v>94</v>
      </c>
      <c r="N5747">
        <v>90</v>
      </c>
      <c r="O5747">
        <v>89</v>
      </c>
      <c r="P5747">
        <v>91</v>
      </c>
      <c r="Q5747">
        <v>87</v>
      </c>
      <c r="R5747">
        <v>93</v>
      </c>
      <c r="S5747">
        <v>29</v>
      </c>
      <c r="T5747" s="34">
        <f>_xlfn.XLOOKUP(B5747,Demog!$A$2:$A$219,Demog!$P$2:$P$219,,,2)</f>
        <v>30045</v>
      </c>
      <c r="U5747" s="34">
        <f t="shared" si="89"/>
        <v>21</v>
      </c>
      <c r="V5747" s="13">
        <f>IF(OR(Table1[[#This Row],[7d_positivity_public]]=0,ISBLANK(Table1[[#This Row],[7d_positivity_public]])),"",(Table1[[#This Row],[7d_positivity_public]]-Table1[[#This Row],[7d_positivity_all]])/Table1[[#This Row],[7d_positivity_public]])</f>
        <v>0.25</v>
      </c>
      <c r="W5747">
        <v>6</v>
      </c>
    </row>
    <row r="5748" spans="1:23" x14ac:dyDescent="0.25">
      <c r="A5748" s="10">
        <v>44526</v>
      </c>
      <c r="B5748">
        <v>4244</v>
      </c>
      <c r="C5748" t="s">
        <v>231</v>
      </c>
      <c r="D5748">
        <v>11</v>
      </c>
      <c r="E5748">
        <v>16</v>
      </c>
      <c r="F5748">
        <v>-5</v>
      </c>
      <c r="G5748">
        <v>8</v>
      </c>
      <c r="H5748">
        <v>88</v>
      </c>
      <c r="J5748">
        <v>81</v>
      </c>
      <c r="K5748">
        <v>88</v>
      </c>
      <c r="L5748">
        <v>87</v>
      </c>
      <c r="M5748">
        <v>90</v>
      </c>
      <c r="N5748">
        <v>82</v>
      </c>
      <c r="O5748">
        <v>72</v>
      </c>
      <c r="P5748">
        <v>83</v>
      </c>
      <c r="Q5748">
        <v>80</v>
      </c>
      <c r="R5748">
        <v>87</v>
      </c>
      <c r="S5748">
        <v>24</v>
      </c>
      <c r="T5748" s="34">
        <f>_xlfn.XLOOKUP(B5748,Demog!$A$2:$A$219,Demog!$P$2:$P$219,,,2)</f>
        <v>14529</v>
      </c>
      <c r="U5748" s="34">
        <f t="shared" si="89"/>
        <v>11</v>
      </c>
      <c r="V5748" s="13">
        <f>IF(OR(Table1[[#This Row],[7d_positivity_public]]=0,ISBLANK(Table1[[#This Row],[7d_positivity_public]])),"",(Table1[[#This Row],[7d_positivity_public]]-Table1[[#This Row],[7d_positivity_all]])/Table1[[#This Row],[7d_positivity_public]])</f>
        <v>0.125</v>
      </c>
      <c r="W5748">
        <v>7</v>
      </c>
    </row>
    <row r="5749" spans="1:23" x14ac:dyDescent="0.25">
      <c r="A5749" s="10">
        <v>44526</v>
      </c>
      <c r="B5749">
        <v>4245</v>
      </c>
      <c r="C5749" t="s">
        <v>232</v>
      </c>
      <c r="D5749">
        <v>8</v>
      </c>
      <c r="E5749">
        <v>27</v>
      </c>
      <c r="F5749">
        <v>-19</v>
      </c>
      <c r="G5749">
        <v>4</v>
      </c>
      <c r="H5749">
        <v>89</v>
      </c>
      <c r="J5749">
        <v>89</v>
      </c>
      <c r="K5749">
        <v>89</v>
      </c>
      <c r="L5749">
        <v>87</v>
      </c>
      <c r="M5749">
        <v>91</v>
      </c>
      <c r="N5749">
        <v>86</v>
      </c>
      <c r="O5749">
        <v>85</v>
      </c>
      <c r="P5749">
        <v>86</v>
      </c>
      <c r="Q5749">
        <v>83</v>
      </c>
      <c r="R5749">
        <v>89</v>
      </c>
      <c r="S5749">
        <v>19</v>
      </c>
      <c r="T5749" s="34">
        <f>_xlfn.XLOOKUP(B5749,Demog!$A$2:$A$219,Demog!$P$2:$P$219,,,2)</f>
        <v>7502</v>
      </c>
      <c r="U5749" s="34">
        <f t="shared" si="89"/>
        <v>4</v>
      </c>
      <c r="V5749" s="13">
        <f>IF(OR(Table1[[#This Row],[7d_positivity_public]]=0,ISBLANK(Table1[[#This Row],[7d_positivity_public]])),"",(Table1[[#This Row],[7d_positivity_public]]-Table1[[#This Row],[7d_positivity_all]])/Table1[[#This Row],[7d_positivity_public]])</f>
        <v>0</v>
      </c>
      <c r="W5749">
        <v>4</v>
      </c>
    </row>
    <row r="5750" spans="1:23" x14ac:dyDescent="0.25">
      <c r="A5750" s="10">
        <v>44526</v>
      </c>
      <c r="B5750">
        <v>4246</v>
      </c>
      <c r="C5750" t="s">
        <v>233</v>
      </c>
      <c r="D5750">
        <v>7</v>
      </c>
      <c r="E5750">
        <v>11</v>
      </c>
      <c r="F5750">
        <v>-4</v>
      </c>
      <c r="G5750">
        <v>8</v>
      </c>
      <c r="H5750">
        <v>86</v>
      </c>
      <c r="J5750">
        <v>83</v>
      </c>
      <c r="K5750">
        <v>87</v>
      </c>
      <c r="L5750">
        <v>80</v>
      </c>
      <c r="M5750">
        <v>91</v>
      </c>
      <c r="N5750">
        <v>82</v>
      </c>
      <c r="O5750">
        <v>75</v>
      </c>
      <c r="P5750">
        <v>83</v>
      </c>
      <c r="Q5750">
        <v>74</v>
      </c>
      <c r="R5750">
        <v>88</v>
      </c>
      <c r="S5750">
        <v>18</v>
      </c>
      <c r="T5750" s="34">
        <f>_xlfn.XLOOKUP(B5750,Demog!$A$2:$A$219,Demog!$P$2:$P$219,,,2)</f>
        <v>7058</v>
      </c>
      <c r="U5750" s="34">
        <f t="shared" si="89"/>
        <v>3</v>
      </c>
      <c r="V5750" s="13">
        <f>IF(OR(Table1[[#This Row],[7d_positivity_public]]=0,ISBLANK(Table1[[#This Row],[7d_positivity_public]])),"",(Table1[[#This Row],[7d_positivity_public]]-Table1[[#This Row],[7d_positivity_all]])/Table1[[#This Row],[7d_positivity_public]])</f>
        <v>0.25</v>
      </c>
      <c r="W5750">
        <v>6</v>
      </c>
    </row>
    <row r="5751" spans="1:23" x14ac:dyDescent="0.25">
      <c r="A5751" s="10">
        <v>44526</v>
      </c>
      <c r="B5751">
        <v>5241</v>
      </c>
      <c r="C5751" t="s">
        <v>234</v>
      </c>
      <c r="D5751">
        <v>16</v>
      </c>
      <c r="E5751">
        <v>25</v>
      </c>
      <c r="F5751">
        <v>-9</v>
      </c>
      <c r="G5751">
        <v>11</v>
      </c>
      <c r="H5751">
        <v>85</v>
      </c>
      <c r="J5751">
        <v>79</v>
      </c>
      <c r="K5751">
        <v>86</v>
      </c>
      <c r="L5751">
        <v>82</v>
      </c>
      <c r="M5751">
        <v>90</v>
      </c>
      <c r="N5751">
        <v>81</v>
      </c>
      <c r="O5751">
        <v>73</v>
      </c>
      <c r="P5751">
        <v>82</v>
      </c>
      <c r="Q5751">
        <v>77</v>
      </c>
      <c r="R5751">
        <v>87</v>
      </c>
      <c r="S5751">
        <v>27</v>
      </c>
      <c r="T5751" s="34">
        <f>_xlfn.XLOOKUP(B5751,Demog!$A$2:$A$219,Demog!$P$2:$P$219,,,2)</f>
        <v>16947</v>
      </c>
      <c r="U5751" s="34">
        <f t="shared" si="89"/>
        <v>19</v>
      </c>
      <c r="V5751" s="13">
        <f>IF(OR(Table1[[#This Row],[7d_positivity_public]]=0,ISBLANK(Table1[[#This Row],[7d_positivity_public]])),"",(Table1[[#This Row],[7d_positivity_public]]-Table1[[#This Row],[7d_positivity_all]])/Table1[[#This Row],[7d_positivity_public]])</f>
        <v>0</v>
      </c>
      <c r="W5751">
        <v>11</v>
      </c>
    </row>
    <row r="5752" spans="1:23" x14ac:dyDescent="0.25">
      <c r="A5752" s="10">
        <v>44526</v>
      </c>
      <c r="B5752">
        <v>5242</v>
      </c>
      <c r="C5752" t="s">
        <v>235</v>
      </c>
      <c r="D5752">
        <v>8</v>
      </c>
      <c r="E5752">
        <v>9</v>
      </c>
      <c r="F5752">
        <v>-1</v>
      </c>
      <c r="G5752">
        <v>8</v>
      </c>
      <c r="H5752">
        <v>90</v>
      </c>
      <c r="J5752">
        <v>75</v>
      </c>
      <c r="K5752">
        <v>91</v>
      </c>
      <c r="L5752">
        <v>90</v>
      </c>
      <c r="M5752">
        <v>92</v>
      </c>
      <c r="N5752">
        <v>82</v>
      </c>
      <c r="O5752">
        <v>67</v>
      </c>
      <c r="P5752">
        <v>83</v>
      </c>
      <c r="Q5752">
        <v>80</v>
      </c>
      <c r="R5752">
        <v>88</v>
      </c>
      <c r="S5752">
        <v>32</v>
      </c>
      <c r="T5752" s="34">
        <f>_xlfn.XLOOKUP(B5752,Demog!$A$2:$A$219,Demog!$P$2:$P$219,,,2)</f>
        <v>41431</v>
      </c>
      <c r="U5752" s="34">
        <f t="shared" si="89"/>
        <v>23</v>
      </c>
      <c r="V5752" s="13">
        <f>IF(OR(Table1[[#This Row],[7d_positivity_public]]=0,ISBLANK(Table1[[#This Row],[7d_positivity_public]])),"",(Table1[[#This Row],[7d_positivity_public]]-Table1[[#This Row],[7d_positivity_all]])/Table1[[#This Row],[7d_positivity_public]])</f>
        <v>0.125</v>
      </c>
      <c r="W5752">
        <v>7</v>
      </c>
    </row>
    <row r="5753" spans="1:23" x14ac:dyDescent="0.25">
      <c r="A5753" s="10">
        <v>44526</v>
      </c>
      <c r="B5753">
        <v>5243</v>
      </c>
      <c r="C5753" t="s">
        <v>236</v>
      </c>
      <c r="D5753">
        <v>16</v>
      </c>
      <c r="E5753">
        <v>19</v>
      </c>
      <c r="F5753">
        <v>-3</v>
      </c>
      <c r="G5753">
        <v>12</v>
      </c>
      <c r="H5753">
        <v>91</v>
      </c>
      <c r="J5753">
        <v>86</v>
      </c>
      <c r="K5753">
        <v>91</v>
      </c>
      <c r="L5753">
        <v>90</v>
      </c>
      <c r="M5753">
        <v>93</v>
      </c>
      <c r="N5753">
        <v>87</v>
      </c>
      <c r="O5753">
        <v>82</v>
      </c>
      <c r="P5753">
        <v>88</v>
      </c>
      <c r="Q5753">
        <v>85</v>
      </c>
      <c r="R5753">
        <v>91</v>
      </c>
      <c r="S5753">
        <v>31</v>
      </c>
      <c r="T5753" s="34">
        <f>_xlfn.XLOOKUP(B5753,Demog!$A$2:$A$219,Demog!$P$2:$P$219,,,2)</f>
        <v>15730</v>
      </c>
      <c r="U5753" s="34">
        <f t="shared" si="89"/>
        <v>18</v>
      </c>
      <c r="V5753" s="13">
        <f>IF(OR(Table1[[#This Row],[7d_positivity_public]]=0,ISBLANK(Table1[[#This Row],[7d_positivity_public]])),"",(Table1[[#This Row],[7d_positivity_public]]-Table1[[#This Row],[7d_positivity_all]])/Table1[[#This Row],[7d_positivity_public]])</f>
        <v>0.16666666666666666</v>
      </c>
      <c r="W5753">
        <v>10</v>
      </c>
    </row>
    <row r="5754" spans="1:23" x14ac:dyDescent="0.25">
      <c r="A5754" s="10">
        <v>44526</v>
      </c>
      <c r="B5754">
        <v>5244</v>
      </c>
      <c r="C5754" t="s">
        <v>237</v>
      </c>
      <c r="D5754">
        <v>9</v>
      </c>
      <c r="E5754">
        <v>16</v>
      </c>
      <c r="F5754">
        <v>-7</v>
      </c>
      <c r="G5754">
        <v>10</v>
      </c>
      <c r="H5754">
        <v>79</v>
      </c>
      <c r="J5754">
        <v>71</v>
      </c>
      <c r="K5754">
        <v>80</v>
      </c>
      <c r="L5754">
        <v>74</v>
      </c>
      <c r="M5754">
        <v>84</v>
      </c>
      <c r="N5754">
        <v>74</v>
      </c>
      <c r="O5754">
        <v>65</v>
      </c>
      <c r="P5754">
        <v>75</v>
      </c>
      <c r="Q5754">
        <v>67</v>
      </c>
      <c r="R5754">
        <v>82</v>
      </c>
      <c r="S5754">
        <v>22</v>
      </c>
      <c r="T5754" s="34">
        <f>_xlfn.XLOOKUP(B5754,Demog!$A$2:$A$219,Demog!$P$2:$P$219,,,2)</f>
        <v>7847</v>
      </c>
      <c r="U5754" s="34">
        <f t="shared" si="89"/>
        <v>5</v>
      </c>
      <c r="V5754" s="13">
        <f>IF(OR(Table1[[#This Row],[7d_positivity_public]]=0,ISBLANK(Table1[[#This Row],[7d_positivity_public]])),"",(Table1[[#This Row],[7d_positivity_public]]-Table1[[#This Row],[7d_positivity_all]])/Table1[[#This Row],[7d_positivity_public]])</f>
        <v>0.1</v>
      </c>
      <c r="W5754">
        <v>9</v>
      </c>
    </row>
    <row r="5755" spans="1:23" x14ac:dyDescent="0.25">
      <c r="A5755" s="10">
        <v>44526</v>
      </c>
      <c r="B5755">
        <v>5245</v>
      </c>
      <c r="C5755" t="s">
        <v>238</v>
      </c>
      <c r="D5755">
        <v>17</v>
      </c>
      <c r="E5755">
        <v>22</v>
      </c>
      <c r="F5755">
        <v>-5</v>
      </c>
      <c r="G5755">
        <v>19</v>
      </c>
      <c r="H5755">
        <v>77</v>
      </c>
      <c r="J5755">
        <v>64</v>
      </c>
      <c r="K5755">
        <v>79</v>
      </c>
      <c r="L5755">
        <v>71</v>
      </c>
      <c r="M5755">
        <v>85</v>
      </c>
      <c r="N5755">
        <v>73</v>
      </c>
      <c r="O5755">
        <v>59</v>
      </c>
      <c r="P5755">
        <v>74</v>
      </c>
      <c r="Q5755">
        <v>64</v>
      </c>
      <c r="R5755">
        <v>82</v>
      </c>
      <c r="S5755">
        <v>19</v>
      </c>
      <c r="T5755" s="34">
        <f>_xlfn.XLOOKUP(B5755,Demog!$A$2:$A$219,Demog!$P$2:$P$219,,,2)</f>
        <v>5486</v>
      </c>
      <c r="U5755" s="34">
        <f t="shared" si="89"/>
        <v>7</v>
      </c>
      <c r="V5755" s="13">
        <f>IF(OR(Table1[[#This Row],[7d_positivity_public]]=0,ISBLANK(Table1[[#This Row],[7d_positivity_public]])),"",(Table1[[#This Row],[7d_positivity_public]]-Table1[[#This Row],[7d_positivity_all]])/Table1[[#This Row],[7d_positivity_public]])</f>
        <v>5.2631578947368418E-2</v>
      </c>
      <c r="W5755">
        <v>18</v>
      </c>
    </row>
    <row r="5756" spans="1:23" x14ac:dyDescent="0.25">
      <c r="A5756" s="10">
        <v>44530</v>
      </c>
      <c r="B5756">
        <v>1260</v>
      </c>
      <c r="C5756" t="s">
        <v>83</v>
      </c>
      <c r="D5756">
        <v>10</v>
      </c>
      <c r="E5756">
        <v>6</v>
      </c>
      <c r="F5756">
        <v>4</v>
      </c>
      <c r="G5756">
        <v>8</v>
      </c>
      <c r="H5756">
        <v>81</v>
      </c>
      <c r="I5756">
        <v>0</v>
      </c>
      <c r="J5756">
        <v>62</v>
      </c>
      <c r="K5756">
        <v>82</v>
      </c>
      <c r="L5756">
        <v>73</v>
      </c>
      <c r="M5756">
        <v>86</v>
      </c>
      <c r="N5756">
        <v>77</v>
      </c>
      <c r="O5756">
        <v>55</v>
      </c>
      <c r="P5756">
        <v>78</v>
      </c>
      <c r="Q5756">
        <v>67</v>
      </c>
      <c r="R5756">
        <v>83</v>
      </c>
      <c r="S5756">
        <v>35</v>
      </c>
      <c r="T5756" s="34">
        <f>_xlfn.XLOOKUP(B5756,Demog!$A$2:$A$219,Demog!$P$2:$P$219,,,2)</f>
        <v>8611</v>
      </c>
      <c r="U5756" s="34">
        <f t="shared" ref="U5756:U5786" si="90">ROUND(T5756*D5756/100000*7,0)</f>
        <v>6</v>
      </c>
      <c r="V5756" s="13"/>
      <c r="W5756" s="13"/>
    </row>
    <row r="5757" spans="1:23" x14ac:dyDescent="0.25">
      <c r="A5757" s="10">
        <v>44530</v>
      </c>
      <c r="B5757">
        <v>1270</v>
      </c>
      <c r="C5757" t="s">
        <v>84</v>
      </c>
      <c r="D5757">
        <v>0</v>
      </c>
      <c r="E5757">
        <v>0</v>
      </c>
      <c r="F5757">
        <v>0</v>
      </c>
      <c r="G5757">
        <v>0</v>
      </c>
      <c r="H5757">
        <v>73</v>
      </c>
      <c r="I5757">
        <v>0</v>
      </c>
      <c r="J5757">
        <v>48</v>
      </c>
      <c r="K5757">
        <v>75</v>
      </c>
      <c r="L5757">
        <v>69</v>
      </c>
      <c r="M5757">
        <v>77</v>
      </c>
      <c r="N5757">
        <v>69</v>
      </c>
      <c r="O5757">
        <v>40</v>
      </c>
      <c r="P5757">
        <v>70</v>
      </c>
      <c r="Q5757">
        <v>61</v>
      </c>
      <c r="R5757">
        <v>75</v>
      </c>
      <c r="S5757">
        <v>18</v>
      </c>
      <c r="T5757" s="34">
        <f>_xlfn.XLOOKUP(B5757,Demog!$A$2:$A$219,Demog!$P$2:$P$219,,,2)</f>
        <v>3469</v>
      </c>
      <c r="U5757" s="34">
        <f t="shared" si="90"/>
        <v>0</v>
      </c>
      <c r="V5757" s="13"/>
      <c r="W5757" s="13"/>
    </row>
    <row r="5758" spans="1:23" x14ac:dyDescent="0.25">
      <c r="A5758" s="10">
        <v>44530</v>
      </c>
      <c r="B5758">
        <v>1310</v>
      </c>
      <c r="C5758" t="s">
        <v>87</v>
      </c>
      <c r="D5758">
        <v>1</v>
      </c>
      <c r="E5758">
        <v>1</v>
      </c>
      <c r="F5758">
        <v>0</v>
      </c>
      <c r="G5758">
        <v>1</v>
      </c>
      <c r="H5758">
        <v>91</v>
      </c>
      <c r="I5758">
        <v>0</v>
      </c>
      <c r="J5758">
        <v>77</v>
      </c>
      <c r="K5758">
        <v>91</v>
      </c>
      <c r="L5758">
        <v>90</v>
      </c>
      <c r="M5758">
        <v>92</v>
      </c>
      <c r="N5758">
        <v>86</v>
      </c>
      <c r="O5758">
        <v>71</v>
      </c>
      <c r="P5758">
        <v>87</v>
      </c>
      <c r="Q5758">
        <v>84</v>
      </c>
      <c r="R5758">
        <v>88</v>
      </c>
      <c r="S5758">
        <v>36</v>
      </c>
      <c r="T5758" s="34">
        <f>_xlfn.XLOOKUP(B5758,Demog!$A$2:$A$219,Demog!$P$2:$P$219,,,2)</f>
        <v>19231</v>
      </c>
      <c r="U5758" s="34">
        <f t="shared" si="90"/>
        <v>1</v>
      </c>
      <c r="V5758" s="13"/>
      <c r="W5758" s="13"/>
    </row>
    <row r="5759" spans="1:23" x14ac:dyDescent="0.25">
      <c r="A5759" s="10">
        <v>44530</v>
      </c>
      <c r="B5759">
        <v>1320</v>
      </c>
      <c r="C5759" t="s">
        <v>89</v>
      </c>
      <c r="D5759">
        <v>4</v>
      </c>
      <c r="E5759">
        <v>7</v>
      </c>
      <c r="F5759">
        <v>-3</v>
      </c>
      <c r="G5759">
        <v>3</v>
      </c>
      <c r="H5759">
        <v>88</v>
      </c>
      <c r="I5759">
        <v>0</v>
      </c>
      <c r="J5759">
        <v>85</v>
      </c>
      <c r="K5759">
        <v>88</v>
      </c>
      <c r="L5759">
        <v>84</v>
      </c>
      <c r="M5759">
        <v>91</v>
      </c>
      <c r="N5759">
        <v>85</v>
      </c>
      <c r="O5759">
        <v>78</v>
      </c>
      <c r="P5759">
        <v>85</v>
      </c>
      <c r="Q5759">
        <v>80</v>
      </c>
      <c r="R5759">
        <v>89</v>
      </c>
      <c r="S5759">
        <v>49</v>
      </c>
      <c r="T5759" s="34">
        <f>_xlfn.XLOOKUP(B5759,Demog!$A$2:$A$219,Demog!$P$2:$P$219,,,2)</f>
        <v>41799</v>
      </c>
      <c r="U5759" s="34">
        <f t="shared" si="90"/>
        <v>12</v>
      </c>
      <c r="V5759" s="13"/>
      <c r="W5759" s="13"/>
    </row>
    <row r="5760" spans="1:23" x14ac:dyDescent="0.25">
      <c r="A5760" s="10">
        <v>44530</v>
      </c>
      <c r="B5760">
        <v>1330</v>
      </c>
      <c r="C5760" t="s">
        <v>91</v>
      </c>
      <c r="D5760">
        <v>0</v>
      </c>
      <c r="E5760">
        <v>5</v>
      </c>
      <c r="F5760">
        <v>-5</v>
      </c>
      <c r="G5760">
        <v>0</v>
      </c>
      <c r="H5760">
        <v>83</v>
      </c>
      <c r="I5760">
        <v>0</v>
      </c>
      <c r="J5760">
        <v>69</v>
      </c>
      <c r="K5760">
        <v>84</v>
      </c>
      <c r="L5760">
        <v>84</v>
      </c>
      <c r="M5760">
        <v>84</v>
      </c>
      <c r="N5760">
        <v>79</v>
      </c>
      <c r="O5760">
        <v>60</v>
      </c>
      <c r="P5760">
        <v>80</v>
      </c>
      <c r="Q5760">
        <v>77</v>
      </c>
      <c r="R5760">
        <v>81</v>
      </c>
      <c r="S5760">
        <v>38</v>
      </c>
      <c r="T5760" s="34">
        <f>_xlfn.XLOOKUP(B5760,Demog!$A$2:$A$219,Demog!$P$2:$P$219,,,2)</f>
        <v>5101</v>
      </c>
      <c r="U5760" s="34">
        <f t="shared" si="90"/>
        <v>0</v>
      </c>
      <c r="V5760" s="13"/>
      <c r="W5760" s="13"/>
    </row>
    <row r="5761" spans="1:23" x14ac:dyDescent="0.25">
      <c r="A5761" s="10">
        <v>44530</v>
      </c>
      <c r="B5761">
        <v>1340</v>
      </c>
      <c r="C5761" t="s">
        <v>93</v>
      </c>
      <c r="D5761">
        <v>0</v>
      </c>
      <c r="E5761">
        <v>3</v>
      </c>
      <c r="F5761">
        <v>-3</v>
      </c>
      <c r="G5761">
        <v>0</v>
      </c>
      <c r="H5761">
        <v>83</v>
      </c>
      <c r="I5761">
        <v>0</v>
      </c>
      <c r="J5761">
        <v>71</v>
      </c>
      <c r="K5761">
        <v>84</v>
      </c>
      <c r="L5761">
        <v>81</v>
      </c>
      <c r="M5761">
        <v>86</v>
      </c>
      <c r="N5761">
        <v>79</v>
      </c>
      <c r="O5761">
        <v>63</v>
      </c>
      <c r="P5761">
        <v>80</v>
      </c>
      <c r="Q5761">
        <v>74</v>
      </c>
      <c r="R5761">
        <v>83</v>
      </c>
      <c r="S5761">
        <v>24</v>
      </c>
      <c r="T5761" s="34">
        <f>_xlfn.XLOOKUP(B5761,Demog!$A$2:$A$219,Demog!$P$2:$P$219,,,2)</f>
        <v>4781</v>
      </c>
      <c r="U5761" s="34">
        <f t="shared" si="90"/>
        <v>0</v>
      </c>
      <c r="V5761" s="13"/>
      <c r="W5761" s="13"/>
    </row>
    <row r="5762" spans="1:23" x14ac:dyDescent="0.25">
      <c r="A5762" s="10">
        <v>44530</v>
      </c>
      <c r="B5762">
        <v>1350</v>
      </c>
      <c r="C5762" t="s">
        <v>95</v>
      </c>
      <c r="D5762">
        <v>4</v>
      </c>
      <c r="E5762">
        <v>24</v>
      </c>
      <c r="F5762">
        <v>-20</v>
      </c>
      <c r="G5762">
        <v>4</v>
      </c>
      <c r="H5762">
        <v>79</v>
      </c>
      <c r="I5762">
        <v>0</v>
      </c>
      <c r="J5762">
        <v>63</v>
      </c>
      <c r="K5762">
        <v>80</v>
      </c>
      <c r="L5762">
        <v>70</v>
      </c>
      <c r="M5762">
        <v>87</v>
      </c>
      <c r="N5762">
        <v>75</v>
      </c>
      <c r="O5762">
        <v>56</v>
      </c>
      <c r="P5762">
        <v>76</v>
      </c>
      <c r="Q5762">
        <v>65</v>
      </c>
      <c r="R5762">
        <v>84</v>
      </c>
      <c r="S5762">
        <v>34</v>
      </c>
      <c r="T5762" s="34">
        <f>_xlfn.XLOOKUP(B5762,Demog!$A$2:$A$219,Demog!$P$2:$P$219,,,2)</f>
        <v>10220</v>
      </c>
      <c r="U5762" s="34">
        <f t="shared" si="90"/>
        <v>3</v>
      </c>
      <c r="V5762" s="13"/>
      <c r="W5762" s="13"/>
    </row>
    <row r="5763" spans="1:23" x14ac:dyDescent="0.25">
      <c r="A5763" s="10">
        <v>44530</v>
      </c>
      <c r="B5763">
        <v>1361</v>
      </c>
      <c r="C5763" t="s">
        <v>97</v>
      </c>
      <c r="D5763">
        <v>5</v>
      </c>
      <c r="E5763">
        <v>6</v>
      </c>
      <c r="F5763">
        <v>-1</v>
      </c>
      <c r="G5763">
        <v>3</v>
      </c>
      <c r="H5763">
        <v>86</v>
      </c>
      <c r="I5763">
        <v>0</v>
      </c>
      <c r="J5763">
        <v>81</v>
      </c>
      <c r="K5763">
        <v>86</v>
      </c>
      <c r="L5763">
        <v>80</v>
      </c>
      <c r="M5763">
        <v>91</v>
      </c>
      <c r="N5763">
        <v>83</v>
      </c>
      <c r="O5763">
        <v>76</v>
      </c>
      <c r="P5763">
        <v>83</v>
      </c>
      <c r="Q5763">
        <v>76</v>
      </c>
      <c r="R5763">
        <v>89</v>
      </c>
      <c r="S5763">
        <v>53</v>
      </c>
      <c r="T5763" s="34">
        <f>_xlfn.XLOOKUP(B5763,Demog!$A$2:$A$219,Demog!$P$2:$P$219,,,2)</f>
        <v>53266</v>
      </c>
      <c r="U5763" s="34">
        <f t="shared" si="90"/>
        <v>19</v>
      </c>
      <c r="V5763" s="13"/>
      <c r="W5763" s="13"/>
    </row>
    <row r="5764" spans="1:23" x14ac:dyDescent="0.25">
      <c r="A5764" s="10">
        <v>44530</v>
      </c>
      <c r="B5764">
        <v>1362</v>
      </c>
      <c r="C5764" t="s">
        <v>99</v>
      </c>
      <c r="D5764">
        <v>16</v>
      </c>
      <c r="E5764">
        <v>17</v>
      </c>
      <c r="F5764">
        <v>-1</v>
      </c>
      <c r="G5764">
        <v>11</v>
      </c>
      <c r="H5764">
        <v>79</v>
      </c>
      <c r="I5764">
        <v>0</v>
      </c>
      <c r="J5764">
        <v>63</v>
      </c>
      <c r="K5764">
        <v>80</v>
      </c>
      <c r="L5764">
        <v>71</v>
      </c>
      <c r="M5764">
        <v>86</v>
      </c>
      <c r="N5764">
        <v>75</v>
      </c>
      <c r="O5764">
        <v>57</v>
      </c>
      <c r="P5764">
        <v>76</v>
      </c>
      <c r="Q5764">
        <v>65</v>
      </c>
      <c r="R5764">
        <v>83</v>
      </c>
      <c r="S5764">
        <v>40</v>
      </c>
      <c r="T5764" s="34">
        <f>_xlfn.XLOOKUP(B5764,Demog!$A$2:$A$219,Demog!$P$2:$P$219,,,2)</f>
        <v>13583</v>
      </c>
      <c r="U5764" s="34">
        <f t="shared" si="90"/>
        <v>15</v>
      </c>
      <c r="V5764" s="13"/>
      <c r="W5764" s="13"/>
    </row>
    <row r="5765" spans="1:23" x14ac:dyDescent="0.25">
      <c r="A5765" s="10">
        <v>44530</v>
      </c>
      <c r="B5765">
        <v>1371</v>
      </c>
      <c r="C5765" t="s">
        <v>101</v>
      </c>
      <c r="D5765">
        <v>6</v>
      </c>
      <c r="E5765">
        <v>15</v>
      </c>
      <c r="F5765">
        <v>-9</v>
      </c>
      <c r="G5765">
        <v>5</v>
      </c>
      <c r="H5765">
        <v>82</v>
      </c>
      <c r="I5765">
        <v>0</v>
      </c>
      <c r="J5765">
        <v>71</v>
      </c>
      <c r="K5765">
        <v>83</v>
      </c>
      <c r="L5765">
        <v>74</v>
      </c>
      <c r="M5765">
        <v>88</v>
      </c>
      <c r="N5765">
        <v>79</v>
      </c>
      <c r="O5765">
        <v>64</v>
      </c>
      <c r="P5765">
        <v>80</v>
      </c>
      <c r="Q5765">
        <v>69</v>
      </c>
      <c r="R5765">
        <v>86</v>
      </c>
      <c r="S5765">
        <v>39</v>
      </c>
      <c r="T5765" s="34">
        <f>_xlfn.XLOOKUP(B5765,Demog!$A$2:$A$219,Demog!$P$2:$P$219,,,2)</f>
        <v>8720</v>
      </c>
      <c r="U5765" s="34">
        <f t="shared" si="90"/>
        <v>4</v>
      </c>
      <c r="V5765" s="13"/>
      <c r="W5765" s="13"/>
    </row>
    <row r="5766" spans="1:23" x14ac:dyDescent="0.25">
      <c r="A5766" s="10">
        <v>44530</v>
      </c>
      <c r="B5766">
        <v>1372</v>
      </c>
      <c r="C5766" t="s">
        <v>103</v>
      </c>
      <c r="D5766">
        <v>12</v>
      </c>
      <c r="E5766">
        <v>13</v>
      </c>
      <c r="F5766">
        <v>-1</v>
      </c>
      <c r="G5766">
        <v>7</v>
      </c>
      <c r="H5766">
        <v>87</v>
      </c>
      <c r="I5766">
        <v>0</v>
      </c>
      <c r="J5766">
        <v>78</v>
      </c>
      <c r="K5766">
        <v>88</v>
      </c>
      <c r="L5766">
        <v>84</v>
      </c>
      <c r="M5766">
        <v>91</v>
      </c>
      <c r="N5766">
        <v>84</v>
      </c>
      <c r="O5766">
        <v>72</v>
      </c>
      <c r="P5766">
        <v>85</v>
      </c>
      <c r="Q5766">
        <v>79</v>
      </c>
      <c r="R5766">
        <v>89</v>
      </c>
      <c r="S5766">
        <v>34</v>
      </c>
      <c r="T5766" s="34">
        <f>_xlfn.XLOOKUP(B5766,Demog!$A$2:$A$219,Demog!$P$2:$P$219,,,2)</f>
        <v>41482</v>
      </c>
      <c r="U5766" s="34">
        <f t="shared" si="90"/>
        <v>35</v>
      </c>
      <c r="V5766" s="13"/>
      <c r="W5766" s="13"/>
    </row>
    <row r="5767" spans="1:23" x14ac:dyDescent="0.25">
      <c r="A5767" s="10">
        <v>44530</v>
      </c>
      <c r="B5767">
        <v>1373</v>
      </c>
      <c r="C5767" t="s">
        <v>106</v>
      </c>
      <c r="D5767">
        <v>9</v>
      </c>
      <c r="E5767">
        <v>11</v>
      </c>
      <c r="F5767">
        <v>-2</v>
      </c>
      <c r="G5767">
        <v>4</v>
      </c>
      <c r="H5767">
        <v>84</v>
      </c>
      <c r="I5767">
        <v>0</v>
      </c>
      <c r="J5767">
        <v>72</v>
      </c>
      <c r="K5767">
        <v>85</v>
      </c>
      <c r="L5767">
        <v>82</v>
      </c>
      <c r="M5767">
        <v>88</v>
      </c>
      <c r="N5767">
        <v>81</v>
      </c>
      <c r="O5767">
        <v>67</v>
      </c>
      <c r="P5767">
        <v>82</v>
      </c>
      <c r="Q5767">
        <v>78</v>
      </c>
      <c r="R5767">
        <v>86</v>
      </c>
      <c r="S5767">
        <v>46</v>
      </c>
      <c r="T5767" s="34">
        <f>_xlfn.XLOOKUP(B5767,Demog!$A$2:$A$219,Demog!$P$2:$P$219,,,2)</f>
        <v>12922</v>
      </c>
      <c r="U5767" s="34">
        <f t="shared" si="90"/>
        <v>8</v>
      </c>
      <c r="V5767" s="13"/>
      <c r="W5767" s="13"/>
    </row>
    <row r="5768" spans="1:23" x14ac:dyDescent="0.25">
      <c r="A5768" s="10">
        <v>44530</v>
      </c>
      <c r="B5768">
        <v>1374</v>
      </c>
      <c r="C5768" t="s">
        <v>108</v>
      </c>
      <c r="D5768">
        <v>8</v>
      </c>
      <c r="E5768">
        <v>12</v>
      </c>
      <c r="F5768">
        <v>-4</v>
      </c>
      <c r="G5768">
        <v>5</v>
      </c>
      <c r="H5768">
        <v>93</v>
      </c>
      <c r="I5768">
        <v>0</v>
      </c>
      <c r="J5768">
        <v>84</v>
      </c>
      <c r="K5768">
        <v>94</v>
      </c>
      <c r="L5768">
        <v>95</v>
      </c>
      <c r="M5768">
        <v>92</v>
      </c>
      <c r="N5768">
        <v>90</v>
      </c>
      <c r="O5768">
        <v>80</v>
      </c>
      <c r="P5768">
        <v>91</v>
      </c>
      <c r="Q5768">
        <v>91</v>
      </c>
      <c r="R5768">
        <v>90</v>
      </c>
      <c r="S5768">
        <v>47</v>
      </c>
      <c r="T5768" s="34">
        <f>_xlfn.XLOOKUP(B5768,Demog!$A$2:$A$219,Demog!$P$2:$P$219,,,2)</f>
        <v>33401</v>
      </c>
      <c r="U5768" s="34">
        <f t="shared" si="90"/>
        <v>19</v>
      </c>
      <c r="V5768" s="13"/>
      <c r="W5768" s="13"/>
    </row>
    <row r="5769" spans="1:23" x14ac:dyDescent="0.25">
      <c r="A5769" s="10">
        <v>44530</v>
      </c>
      <c r="B5769">
        <v>1375</v>
      </c>
      <c r="C5769" t="s">
        <v>110</v>
      </c>
      <c r="D5769">
        <v>7</v>
      </c>
      <c r="E5769">
        <v>5</v>
      </c>
      <c r="F5769">
        <v>2</v>
      </c>
      <c r="G5769">
        <v>5</v>
      </c>
      <c r="H5769">
        <v>90</v>
      </c>
      <c r="I5769">
        <v>0</v>
      </c>
      <c r="J5769">
        <v>78</v>
      </c>
      <c r="K5769">
        <v>91</v>
      </c>
      <c r="L5769">
        <v>91</v>
      </c>
      <c r="M5769">
        <v>90</v>
      </c>
      <c r="N5769">
        <v>86</v>
      </c>
      <c r="O5769">
        <v>72</v>
      </c>
      <c r="P5769">
        <v>87</v>
      </c>
      <c r="Q5769">
        <v>86</v>
      </c>
      <c r="R5769">
        <v>88</v>
      </c>
      <c r="S5769">
        <v>48</v>
      </c>
      <c r="T5769" s="34">
        <f>_xlfn.XLOOKUP(B5769,Demog!$A$2:$A$219,Demog!$P$2:$P$219,,,2)</f>
        <v>38661</v>
      </c>
      <c r="U5769" s="34">
        <f t="shared" si="90"/>
        <v>19</v>
      </c>
      <c r="V5769" s="13"/>
      <c r="W5769" s="13"/>
    </row>
    <row r="5770" spans="1:23" x14ac:dyDescent="0.25">
      <c r="A5770" s="10">
        <v>44530</v>
      </c>
      <c r="B5770">
        <v>1376</v>
      </c>
      <c r="C5770" t="s">
        <v>112</v>
      </c>
      <c r="D5770">
        <v>5</v>
      </c>
      <c r="E5770">
        <v>4</v>
      </c>
      <c r="F5770">
        <v>1</v>
      </c>
      <c r="G5770">
        <v>4</v>
      </c>
      <c r="H5770">
        <v>85</v>
      </c>
      <c r="I5770">
        <v>0</v>
      </c>
      <c r="J5770">
        <v>75</v>
      </c>
      <c r="K5770">
        <v>85</v>
      </c>
      <c r="L5770">
        <v>84</v>
      </c>
      <c r="M5770">
        <v>87</v>
      </c>
      <c r="N5770">
        <v>80</v>
      </c>
      <c r="O5770">
        <v>68</v>
      </c>
      <c r="P5770">
        <v>81</v>
      </c>
      <c r="Q5770">
        <v>79</v>
      </c>
      <c r="R5770">
        <v>84</v>
      </c>
      <c r="S5770">
        <v>34</v>
      </c>
      <c r="T5770" s="34">
        <f>_xlfn.XLOOKUP(B5770,Demog!$A$2:$A$219,Demog!$P$2:$P$219,,,2)</f>
        <v>34796</v>
      </c>
      <c r="U5770" s="34">
        <f t="shared" si="90"/>
        <v>12</v>
      </c>
      <c r="V5770" s="13"/>
      <c r="W5770" s="13"/>
    </row>
    <row r="5771" spans="1:23" x14ac:dyDescent="0.25">
      <c r="A5771" s="10">
        <v>44530</v>
      </c>
      <c r="B5771">
        <v>1377</v>
      </c>
      <c r="C5771" t="s">
        <v>114</v>
      </c>
      <c r="D5771">
        <v>16</v>
      </c>
      <c r="E5771">
        <v>12</v>
      </c>
      <c r="F5771">
        <v>4</v>
      </c>
      <c r="G5771">
        <v>8</v>
      </c>
      <c r="H5771">
        <v>90</v>
      </c>
      <c r="I5771">
        <v>0</v>
      </c>
      <c r="J5771">
        <v>88</v>
      </c>
      <c r="K5771">
        <v>91</v>
      </c>
      <c r="L5771">
        <v>88</v>
      </c>
      <c r="M5771">
        <v>93</v>
      </c>
      <c r="N5771">
        <v>88</v>
      </c>
      <c r="O5771">
        <v>84</v>
      </c>
      <c r="P5771">
        <v>89</v>
      </c>
      <c r="Q5771">
        <v>85</v>
      </c>
      <c r="R5771">
        <v>91</v>
      </c>
      <c r="S5771">
        <v>51</v>
      </c>
      <c r="T5771" s="34">
        <f>_xlfn.XLOOKUP(B5771,Demog!$A$2:$A$219,Demog!$P$2:$P$219,,,2)</f>
        <v>24900</v>
      </c>
      <c r="U5771" s="34">
        <f t="shared" si="90"/>
        <v>28</v>
      </c>
      <c r="V5771" s="13"/>
      <c r="W5771" s="13"/>
    </row>
    <row r="5772" spans="1:23" x14ac:dyDescent="0.25">
      <c r="A5772" s="10">
        <v>44530</v>
      </c>
      <c r="B5772">
        <v>1380</v>
      </c>
      <c r="C5772" t="s">
        <v>116</v>
      </c>
      <c r="D5772">
        <v>24</v>
      </c>
      <c r="E5772">
        <v>17</v>
      </c>
      <c r="F5772">
        <v>7</v>
      </c>
      <c r="G5772">
        <v>13</v>
      </c>
      <c r="H5772">
        <v>88</v>
      </c>
      <c r="I5772">
        <v>0</v>
      </c>
      <c r="J5772">
        <v>81</v>
      </c>
      <c r="K5772">
        <v>88</v>
      </c>
      <c r="L5772">
        <v>82</v>
      </c>
      <c r="M5772">
        <v>91</v>
      </c>
      <c r="N5772">
        <v>85</v>
      </c>
      <c r="O5772">
        <v>75</v>
      </c>
      <c r="P5772">
        <v>85</v>
      </c>
      <c r="Q5772">
        <v>79</v>
      </c>
      <c r="R5772">
        <v>89</v>
      </c>
      <c r="S5772">
        <v>42</v>
      </c>
      <c r="T5772" s="34">
        <f>_xlfn.XLOOKUP(B5772,Demog!$A$2:$A$219,Demog!$P$2:$P$219,,,2)</f>
        <v>12110</v>
      </c>
      <c r="U5772" s="34">
        <f t="shared" si="90"/>
        <v>20</v>
      </c>
      <c r="V5772" s="13"/>
      <c r="W5772" s="13"/>
    </row>
    <row r="5773" spans="1:23" x14ac:dyDescent="0.25">
      <c r="A5773" s="10">
        <v>44530</v>
      </c>
      <c r="B5773">
        <v>1390</v>
      </c>
      <c r="C5773" t="s">
        <v>118</v>
      </c>
      <c r="D5773">
        <v>18</v>
      </c>
      <c r="E5773">
        <v>42</v>
      </c>
      <c r="F5773">
        <v>-24</v>
      </c>
      <c r="G5773">
        <v>10</v>
      </c>
      <c r="H5773">
        <v>73</v>
      </c>
      <c r="I5773">
        <v>0</v>
      </c>
      <c r="J5773">
        <v>45</v>
      </c>
      <c r="K5773">
        <v>75</v>
      </c>
      <c r="L5773">
        <v>63</v>
      </c>
      <c r="M5773">
        <v>83</v>
      </c>
      <c r="N5773">
        <v>68</v>
      </c>
      <c r="O5773">
        <v>39</v>
      </c>
      <c r="P5773">
        <v>71</v>
      </c>
      <c r="Q5773">
        <v>56</v>
      </c>
      <c r="R5773">
        <v>80</v>
      </c>
      <c r="S5773">
        <v>32</v>
      </c>
      <c r="T5773" s="34">
        <f>_xlfn.XLOOKUP(B5773,Demog!$A$2:$A$219,Demog!$P$2:$P$219,,,2)</f>
        <v>7285</v>
      </c>
      <c r="U5773" s="34">
        <f t="shared" si="90"/>
        <v>9</v>
      </c>
      <c r="V5773" s="13"/>
      <c r="W5773" s="13"/>
    </row>
    <row r="5774" spans="1:23" x14ac:dyDescent="0.25">
      <c r="A5774" s="10">
        <v>44530</v>
      </c>
      <c r="B5774">
        <v>1420</v>
      </c>
      <c r="C5774" t="s">
        <v>120</v>
      </c>
      <c r="D5774">
        <v>17</v>
      </c>
      <c r="E5774">
        <v>16</v>
      </c>
      <c r="F5774">
        <v>1</v>
      </c>
      <c r="G5774">
        <v>10</v>
      </c>
      <c r="H5774">
        <v>81</v>
      </c>
      <c r="I5774">
        <v>0</v>
      </c>
      <c r="J5774">
        <v>67</v>
      </c>
      <c r="K5774">
        <v>82</v>
      </c>
      <c r="L5774">
        <v>74</v>
      </c>
      <c r="M5774">
        <v>88</v>
      </c>
      <c r="N5774">
        <v>78</v>
      </c>
      <c r="O5774">
        <v>63</v>
      </c>
      <c r="P5774">
        <v>79</v>
      </c>
      <c r="Q5774">
        <v>68</v>
      </c>
      <c r="R5774">
        <v>85</v>
      </c>
      <c r="S5774">
        <v>49</v>
      </c>
      <c r="T5774" s="34">
        <f>_xlfn.XLOOKUP(B5774,Demog!$A$2:$A$219,Demog!$P$2:$P$219,,,2)</f>
        <v>33648</v>
      </c>
      <c r="U5774" s="34">
        <f t="shared" si="90"/>
        <v>40</v>
      </c>
      <c r="V5774" s="13"/>
      <c r="W5774" s="13"/>
    </row>
    <row r="5775" spans="1:23" x14ac:dyDescent="0.25">
      <c r="A5775" s="10">
        <v>44530</v>
      </c>
      <c r="B5775">
        <v>1431</v>
      </c>
      <c r="C5775" t="s">
        <v>226</v>
      </c>
      <c r="D5775">
        <v>8</v>
      </c>
      <c r="E5775">
        <v>12</v>
      </c>
      <c r="F5775">
        <v>-4</v>
      </c>
      <c r="G5775">
        <v>6</v>
      </c>
      <c r="H5775">
        <v>87</v>
      </c>
      <c r="I5775">
        <v>0</v>
      </c>
      <c r="J5775">
        <v>80</v>
      </c>
      <c r="K5775">
        <v>88</v>
      </c>
      <c r="L5775">
        <v>84</v>
      </c>
      <c r="M5775">
        <v>91</v>
      </c>
      <c r="N5775">
        <v>83</v>
      </c>
      <c r="O5775">
        <v>73</v>
      </c>
      <c r="P5775">
        <v>84</v>
      </c>
      <c r="Q5775">
        <v>78</v>
      </c>
      <c r="R5775">
        <v>89</v>
      </c>
      <c r="S5775">
        <v>49</v>
      </c>
      <c r="T5775" s="34">
        <f>_xlfn.XLOOKUP(B5775,Demog!$A$2:$A$219,Demog!$P$2:$P$219,,,2)</f>
        <v>44714</v>
      </c>
      <c r="U5775" s="34">
        <f t="shared" si="90"/>
        <v>25</v>
      </c>
      <c r="V5775" s="13"/>
      <c r="W5775" s="13"/>
    </row>
    <row r="5776" spans="1:23" x14ac:dyDescent="0.25">
      <c r="A5776" s="10">
        <v>44530</v>
      </c>
      <c r="B5776">
        <v>1432</v>
      </c>
      <c r="C5776" t="s">
        <v>227</v>
      </c>
      <c r="D5776">
        <v>7</v>
      </c>
      <c r="E5776">
        <v>9</v>
      </c>
      <c r="F5776">
        <v>-2</v>
      </c>
      <c r="G5776">
        <v>4</v>
      </c>
      <c r="H5776">
        <v>95</v>
      </c>
      <c r="I5776">
        <v>0</v>
      </c>
      <c r="J5776">
        <v>90</v>
      </c>
      <c r="K5776">
        <v>95</v>
      </c>
      <c r="L5776">
        <v>96</v>
      </c>
      <c r="M5776">
        <v>94</v>
      </c>
      <c r="N5776">
        <v>91</v>
      </c>
      <c r="O5776">
        <v>86</v>
      </c>
      <c r="P5776">
        <v>92</v>
      </c>
      <c r="Q5776">
        <v>92</v>
      </c>
      <c r="R5776">
        <v>92</v>
      </c>
      <c r="S5776">
        <v>50</v>
      </c>
      <c r="T5776" s="34">
        <f>_xlfn.XLOOKUP(B5776,Demog!$A$2:$A$219,Demog!$P$2:$P$219,,,2)</f>
        <v>48587</v>
      </c>
      <c r="U5776" s="34">
        <f t="shared" si="90"/>
        <v>24</v>
      </c>
      <c r="V5776" s="13"/>
      <c r="W5776" s="13"/>
    </row>
    <row r="5777" spans="1:23" x14ac:dyDescent="0.25">
      <c r="A5777" s="10">
        <v>44530</v>
      </c>
      <c r="B5777">
        <v>1433</v>
      </c>
      <c r="C5777" t="s">
        <v>122</v>
      </c>
      <c r="D5777">
        <v>13</v>
      </c>
      <c r="E5777">
        <v>9</v>
      </c>
      <c r="F5777">
        <v>4</v>
      </c>
      <c r="G5777">
        <v>10</v>
      </c>
      <c r="H5777">
        <v>82</v>
      </c>
      <c r="I5777">
        <v>0</v>
      </c>
      <c r="J5777">
        <v>69</v>
      </c>
      <c r="K5777">
        <v>83</v>
      </c>
      <c r="L5777">
        <v>75</v>
      </c>
      <c r="M5777">
        <v>88</v>
      </c>
      <c r="N5777">
        <v>78</v>
      </c>
      <c r="O5777">
        <v>62</v>
      </c>
      <c r="P5777">
        <v>79</v>
      </c>
      <c r="Q5777">
        <v>69</v>
      </c>
      <c r="R5777">
        <v>85</v>
      </c>
      <c r="S5777">
        <v>29</v>
      </c>
      <c r="T5777" s="34">
        <f>_xlfn.XLOOKUP(B5777,Demog!$A$2:$A$219,Demog!$P$2:$P$219,,,2)</f>
        <v>19986</v>
      </c>
      <c r="U5777" s="34">
        <f t="shared" si="90"/>
        <v>18</v>
      </c>
      <c r="V5777" s="13"/>
      <c r="W5777" s="13"/>
    </row>
    <row r="5778" spans="1:23" x14ac:dyDescent="0.25">
      <c r="A5778" s="10">
        <v>44530</v>
      </c>
      <c r="B5778">
        <v>1490</v>
      </c>
      <c r="C5778" t="s">
        <v>124</v>
      </c>
      <c r="D5778">
        <v>0</v>
      </c>
      <c r="E5778">
        <v>2</v>
      </c>
      <c r="F5778">
        <v>-2</v>
      </c>
      <c r="G5778">
        <v>0</v>
      </c>
      <c r="H5778">
        <v>82</v>
      </c>
      <c r="I5778">
        <v>0</v>
      </c>
      <c r="J5778">
        <v>72</v>
      </c>
      <c r="K5778">
        <v>82</v>
      </c>
      <c r="L5778">
        <v>76</v>
      </c>
      <c r="M5778">
        <v>87</v>
      </c>
      <c r="N5778">
        <v>76</v>
      </c>
      <c r="O5778">
        <v>63</v>
      </c>
      <c r="P5778">
        <v>77</v>
      </c>
      <c r="Q5778">
        <v>68</v>
      </c>
      <c r="R5778">
        <v>84</v>
      </c>
      <c r="S5778">
        <v>26</v>
      </c>
      <c r="T5778" s="34">
        <f>_xlfn.XLOOKUP(B5778,Demog!$A$2:$A$219,Demog!$P$2:$P$219,,,2)</f>
        <v>10855</v>
      </c>
      <c r="U5778" s="34">
        <f t="shared" si="90"/>
        <v>0</v>
      </c>
      <c r="V5778" s="13"/>
      <c r="W5778" s="13"/>
    </row>
    <row r="5779" spans="1:23" x14ac:dyDescent="0.25">
      <c r="A5779" s="10">
        <v>44530</v>
      </c>
      <c r="B5779">
        <v>2121</v>
      </c>
      <c r="C5779" t="s">
        <v>126</v>
      </c>
      <c r="D5779">
        <v>10</v>
      </c>
      <c r="E5779">
        <v>7</v>
      </c>
      <c r="F5779">
        <v>3</v>
      </c>
      <c r="G5779">
        <v>7</v>
      </c>
      <c r="H5779">
        <v>85</v>
      </c>
      <c r="I5779">
        <v>0</v>
      </c>
      <c r="J5779">
        <v>76</v>
      </c>
      <c r="K5779">
        <v>85</v>
      </c>
      <c r="L5779">
        <v>81</v>
      </c>
      <c r="M5779">
        <v>90</v>
      </c>
      <c r="N5779">
        <v>81</v>
      </c>
      <c r="O5779">
        <v>71</v>
      </c>
      <c r="P5779">
        <v>82</v>
      </c>
      <c r="Q5779">
        <v>76</v>
      </c>
      <c r="R5779">
        <v>88</v>
      </c>
      <c r="S5779">
        <v>52</v>
      </c>
      <c r="T5779" s="34">
        <f>_xlfn.XLOOKUP(B5779,Demog!$A$2:$A$219,Demog!$P$2:$P$219,,,2)</f>
        <v>51241</v>
      </c>
      <c r="U5779" s="34">
        <f t="shared" si="90"/>
        <v>36</v>
      </c>
      <c r="V5779" s="13"/>
      <c r="W5779" s="13"/>
    </row>
    <row r="5780" spans="1:23" x14ac:dyDescent="0.25">
      <c r="A5780" s="10">
        <v>44530</v>
      </c>
      <c r="B5780">
        <v>2122</v>
      </c>
      <c r="C5780" t="s">
        <v>128</v>
      </c>
      <c r="D5780">
        <v>8</v>
      </c>
      <c r="E5780">
        <v>8</v>
      </c>
      <c r="F5780">
        <v>0</v>
      </c>
      <c r="G5780">
        <v>6</v>
      </c>
      <c r="H5780">
        <v>78</v>
      </c>
      <c r="I5780">
        <v>0</v>
      </c>
      <c r="J5780">
        <v>66</v>
      </c>
      <c r="K5780">
        <v>79</v>
      </c>
      <c r="L5780">
        <v>73</v>
      </c>
      <c r="M5780">
        <v>85</v>
      </c>
      <c r="N5780">
        <v>74</v>
      </c>
      <c r="O5780">
        <v>60</v>
      </c>
      <c r="P5780">
        <v>75</v>
      </c>
      <c r="Q5780">
        <v>68</v>
      </c>
      <c r="R5780">
        <v>82</v>
      </c>
      <c r="S5780">
        <v>46</v>
      </c>
      <c r="T5780" s="34">
        <f>_xlfn.XLOOKUP(B5780,Demog!$A$2:$A$219,Demog!$P$2:$P$219,,,2)</f>
        <v>41936</v>
      </c>
      <c r="U5780" s="34">
        <f t="shared" si="90"/>
        <v>23</v>
      </c>
      <c r="V5780" s="13"/>
      <c r="W5780" s="13"/>
    </row>
    <row r="5781" spans="1:23" x14ac:dyDescent="0.25">
      <c r="A5781" s="10">
        <v>44530</v>
      </c>
      <c r="B5781">
        <v>2131</v>
      </c>
      <c r="C5781" t="s">
        <v>129</v>
      </c>
      <c r="D5781">
        <v>3</v>
      </c>
      <c r="E5781">
        <v>14</v>
      </c>
      <c r="F5781">
        <v>-11</v>
      </c>
      <c r="G5781">
        <v>4</v>
      </c>
      <c r="H5781">
        <v>85</v>
      </c>
      <c r="I5781">
        <v>0</v>
      </c>
      <c r="J5781">
        <v>76</v>
      </c>
      <c r="K5781">
        <v>86</v>
      </c>
      <c r="L5781">
        <v>84</v>
      </c>
      <c r="M5781">
        <v>88</v>
      </c>
      <c r="N5781">
        <v>81</v>
      </c>
      <c r="O5781">
        <v>70</v>
      </c>
      <c r="P5781">
        <v>81</v>
      </c>
      <c r="Q5781">
        <v>78</v>
      </c>
      <c r="R5781">
        <v>85</v>
      </c>
      <c r="S5781">
        <v>45</v>
      </c>
      <c r="T5781" s="34">
        <f>_xlfn.XLOOKUP(B5781,Demog!$A$2:$A$219,Demog!$P$2:$P$219,,,2)</f>
        <v>22754</v>
      </c>
      <c r="U5781" s="34">
        <f t="shared" si="90"/>
        <v>5</v>
      </c>
      <c r="V5781" s="13"/>
      <c r="W5781" s="13"/>
    </row>
    <row r="5782" spans="1:23" x14ac:dyDescent="0.25">
      <c r="A5782" s="10">
        <v>44530</v>
      </c>
      <c r="B5782">
        <v>2132</v>
      </c>
      <c r="C5782" t="s">
        <v>130</v>
      </c>
      <c r="D5782">
        <v>14</v>
      </c>
      <c r="E5782">
        <v>31</v>
      </c>
      <c r="F5782">
        <v>-17</v>
      </c>
      <c r="G5782">
        <v>8</v>
      </c>
      <c r="H5782">
        <v>87</v>
      </c>
      <c r="I5782">
        <v>0</v>
      </c>
      <c r="J5782">
        <v>82</v>
      </c>
      <c r="K5782">
        <v>87</v>
      </c>
      <c r="L5782">
        <v>85</v>
      </c>
      <c r="M5782">
        <v>90</v>
      </c>
      <c r="N5782">
        <v>84</v>
      </c>
      <c r="O5782">
        <v>78</v>
      </c>
      <c r="P5782">
        <v>85</v>
      </c>
      <c r="Q5782">
        <v>82</v>
      </c>
      <c r="R5782">
        <v>88</v>
      </c>
      <c r="S5782">
        <v>47</v>
      </c>
      <c r="T5782" s="34">
        <f>_xlfn.XLOOKUP(B5782,Demog!$A$2:$A$219,Demog!$P$2:$P$219,,,2)</f>
        <v>35584</v>
      </c>
      <c r="U5782" s="34">
        <f t="shared" si="90"/>
        <v>35</v>
      </c>
      <c r="V5782" s="13"/>
      <c r="W5782" s="13"/>
    </row>
    <row r="5783" spans="1:23" x14ac:dyDescent="0.25">
      <c r="A5783" s="10">
        <v>44530</v>
      </c>
      <c r="B5783">
        <v>2133</v>
      </c>
      <c r="C5783" t="s">
        <v>131</v>
      </c>
      <c r="D5783">
        <v>9</v>
      </c>
      <c r="E5783">
        <v>10</v>
      </c>
      <c r="F5783">
        <v>-1</v>
      </c>
      <c r="G5783">
        <v>6</v>
      </c>
      <c r="H5783">
        <v>92</v>
      </c>
      <c r="I5783">
        <v>0</v>
      </c>
      <c r="J5783">
        <v>83</v>
      </c>
      <c r="K5783">
        <v>92</v>
      </c>
      <c r="L5783">
        <v>92</v>
      </c>
      <c r="M5783">
        <v>92</v>
      </c>
      <c r="N5783">
        <v>88</v>
      </c>
      <c r="O5783">
        <v>76</v>
      </c>
      <c r="P5783">
        <v>89</v>
      </c>
      <c r="Q5783">
        <v>88</v>
      </c>
      <c r="R5783">
        <v>90</v>
      </c>
      <c r="S5783">
        <v>36</v>
      </c>
      <c r="T5783" s="34">
        <f>_xlfn.XLOOKUP(B5783,Demog!$A$2:$A$219,Demog!$P$2:$P$219,,,2)</f>
        <v>58511</v>
      </c>
      <c r="U5783" s="34">
        <f t="shared" si="90"/>
        <v>37</v>
      </c>
      <c r="V5783" s="13"/>
      <c r="W5783" s="13"/>
    </row>
    <row r="5784" spans="1:23" x14ac:dyDescent="0.25">
      <c r="A5784" s="10">
        <v>44530</v>
      </c>
      <c r="B5784">
        <v>2134</v>
      </c>
      <c r="C5784" t="s">
        <v>132</v>
      </c>
      <c r="D5784">
        <v>8</v>
      </c>
      <c r="E5784">
        <v>13</v>
      </c>
      <c r="F5784">
        <v>-5</v>
      </c>
      <c r="G5784">
        <v>6</v>
      </c>
      <c r="H5784">
        <v>88</v>
      </c>
      <c r="I5784">
        <v>0</v>
      </c>
      <c r="J5784">
        <v>74</v>
      </c>
      <c r="K5784">
        <v>89</v>
      </c>
      <c r="L5784">
        <v>90</v>
      </c>
      <c r="M5784">
        <v>88</v>
      </c>
      <c r="N5784">
        <v>83</v>
      </c>
      <c r="O5784">
        <v>69</v>
      </c>
      <c r="P5784">
        <v>85</v>
      </c>
      <c r="Q5784">
        <v>84</v>
      </c>
      <c r="R5784">
        <v>85</v>
      </c>
      <c r="S5784">
        <v>33</v>
      </c>
      <c r="T5784" s="34">
        <f>_xlfn.XLOOKUP(B5784,Demog!$A$2:$A$219,Demog!$P$2:$P$219,,,2)</f>
        <v>24836</v>
      </c>
      <c r="U5784" s="34">
        <f t="shared" si="90"/>
        <v>14</v>
      </c>
      <c r="V5784" s="13"/>
      <c r="W5784" s="13"/>
    </row>
    <row r="5785" spans="1:23" x14ac:dyDescent="0.25">
      <c r="A5785" s="10">
        <v>44530</v>
      </c>
      <c r="B5785">
        <v>2141</v>
      </c>
      <c r="C5785" t="s">
        <v>133</v>
      </c>
      <c r="D5785">
        <v>22</v>
      </c>
      <c r="E5785">
        <v>20</v>
      </c>
      <c r="F5785">
        <v>2</v>
      </c>
      <c r="G5785">
        <v>11</v>
      </c>
      <c r="H5785">
        <v>83</v>
      </c>
      <c r="I5785">
        <v>0</v>
      </c>
      <c r="J5785">
        <v>76</v>
      </c>
      <c r="K5785">
        <v>83</v>
      </c>
      <c r="L5785">
        <v>78</v>
      </c>
      <c r="M5785">
        <v>89</v>
      </c>
      <c r="N5785">
        <v>78</v>
      </c>
      <c r="O5785">
        <v>70</v>
      </c>
      <c r="P5785">
        <v>79</v>
      </c>
      <c r="Q5785">
        <v>73</v>
      </c>
      <c r="R5785">
        <v>86</v>
      </c>
      <c r="S5785">
        <v>49</v>
      </c>
      <c r="T5785" s="34">
        <f>_xlfn.XLOOKUP(B5785,Demog!$A$2:$A$219,Demog!$P$2:$P$219,,,2)</f>
        <v>26303</v>
      </c>
      <c r="U5785" s="34">
        <f t="shared" si="90"/>
        <v>41</v>
      </c>
      <c r="V5785" s="13"/>
      <c r="W5785" s="13"/>
    </row>
    <row r="5786" spans="1:23" x14ac:dyDescent="0.25">
      <c r="A5786" s="10">
        <v>44530</v>
      </c>
      <c r="B5786">
        <v>2142</v>
      </c>
      <c r="C5786" t="s">
        <v>134</v>
      </c>
      <c r="D5786">
        <v>19</v>
      </c>
      <c r="E5786">
        <v>17</v>
      </c>
      <c r="F5786">
        <v>2</v>
      </c>
      <c r="G5786">
        <v>12</v>
      </c>
      <c r="H5786">
        <v>81</v>
      </c>
      <c r="I5786">
        <v>0</v>
      </c>
      <c r="J5786">
        <v>74</v>
      </c>
      <c r="K5786">
        <v>82</v>
      </c>
      <c r="L5786">
        <v>78</v>
      </c>
      <c r="M5786">
        <v>86</v>
      </c>
      <c r="N5786">
        <v>77</v>
      </c>
      <c r="O5786">
        <v>68</v>
      </c>
      <c r="P5786">
        <v>78</v>
      </c>
      <c r="Q5786">
        <v>73</v>
      </c>
      <c r="R5786">
        <v>84</v>
      </c>
      <c r="S5786">
        <v>38</v>
      </c>
      <c r="T5786" s="34">
        <f>_xlfn.XLOOKUP(B5786,Demog!$A$2:$A$219,Demog!$P$2:$P$219,,,2)</f>
        <v>16854</v>
      </c>
      <c r="U5786" s="34">
        <f t="shared" si="90"/>
        <v>22</v>
      </c>
      <c r="V5786" s="13"/>
      <c r="W5786" s="13"/>
    </row>
    <row r="5787" spans="1:23" x14ac:dyDescent="0.25">
      <c r="A5787" s="10">
        <v>44530</v>
      </c>
      <c r="B5787">
        <v>2150</v>
      </c>
      <c r="C5787" t="s">
        <v>135</v>
      </c>
      <c r="D5787">
        <v>9</v>
      </c>
      <c r="E5787">
        <v>4</v>
      </c>
      <c r="F5787">
        <v>5</v>
      </c>
      <c r="G5787">
        <v>8</v>
      </c>
      <c r="H5787">
        <v>85</v>
      </c>
      <c r="I5787">
        <v>0</v>
      </c>
      <c r="J5787">
        <v>70</v>
      </c>
      <c r="K5787">
        <v>86</v>
      </c>
      <c r="L5787">
        <v>79</v>
      </c>
      <c r="M5787">
        <v>90</v>
      </c>
      <c r="N5787">
        <v>81</v>
      </c>
      <c r="O5787">
        <v>63</v>
      </c>
      <c r="P5787">
        <v>82</v>
      </c>
      <c r="Q5787">
        <v>72</v>
      </c>
      <c r="R5787">
        <v>88</v>
      </c>
      <c r="S5787">
        <v>54</v>
      </c>
      <c r="T5787" s="34">
        <f>_xlfn.XLOOKUP(B5787,Demog!$A$2:$A$219,Demog!$P$2:$P$219,,,2)</f>
        <v>9696</v>
      </c>
      <c r="U5787" s="34">
        <f t="shared" ref="U5787:U5818" si="91">ROUND(T5787*D5787/100000*7,0)</f>
        <v>6</v>
      </c>
      <c r="V5787" s="13"/>
      <c r="W5787" s="13"/>
    </row>
    <row r="5788" spans="1:23" x14ac:dyDescent="0.25">
      <c r="A5788" s="10">
        <v>44530</v>
      </c>
      <c r="B5788">
        <v>2210</v>
      </c>
      <c r="C5788" t="s">
        <v>136</v>
      </c>
      <c r="D5788">
        <v>3</v>
      </c>
      <c r="E5788">
        <v>3</v>
      </c>
      <c r="F5788">
        <v>0</v>
      </c>
      <c r="G5788">
        <v>2</v>
      </c>
      <c r="H5788">
        <v>94</v>
      </c>
      <c r="I5788">
        <v>0</v>
      </c>
      <c r="J5788">
        <v>92</v>
      </c>
      <c r="K5788">
        <v>94</v>
      </c>
      <c r="L5788">
        <v>96</v>
      </c>
      <c r="M5788">
        <v>92</v>
      </c>
      <c r="N5788">
        <v>91</v>
      </c>
      <c r="O5788">
        <v>87</v>
      </c>
      <c r="P5788">
        <v>91</v>
      </c>
      <c r="Q5788">
        <v>93</v>
      </c>
      <c r="R5788">
        <v>90</v>
      </c>
      <c r="S5788">
        <v>47</v>
      </c>
      <c r="T5788" s="34">
        <f>_xlfn.XLOOKUP(B5788,Demog!$A$2:$A$219,Demog!$P$2:$P$219,,,2)</f>
        <v>70996</v>
      </c>
      <c r="U5788" s="34">
        <f t="shared" si="91"/>
        <v>15</v>
      </c>
      <c r="V5788" s="13"/>
      <c r="W5788" s="13"/>
    </row>
    <row r="5789" spans="1:23" x14ac:dyDescent="0.25">
      <c r="A5789" s="10">
        <v>44530</v>
      </c>
      <c r="B5789">
        <v>2221</v>
      </c>
      <c r="C5789" t="s">
        <v>137</v>
      </c>
      <c r="D5789">
        <v>3</v>
      </c>
      <c r="E5789">
        <v>4</v>
      </c>
      <c r="F5789">
        <v>-1</v>
      </c>
      <c r="G5789">
        <v>2</v>
      </c>
      <c r="H5789">
        <v>96</v>
      </c>
      <c r="I5789">
        <v>0</v>
      </c>
      <c r="J5789">
        <v>92</v>
      </c>
      <c r="K5789">
        <v>96</v>
      </c>
      <c r="L5789">
        <v>100</v>
      </c>
      <c r="M5789">
        <v>92</v>
      </c>
      <c r="N5789">
        <v>94</v>
      </c>
      <c r="O5789">
        <v>88</v>
      </c>
      <c r="P5789">
        <v>94</v>
      </c>
      <c r="Q5789">
        <v>97</v>
      </c>
      <c r="R5789">
        <v>90</v>
      </c>
      <c r="S5789">
        <v>45</v>
      </c>
      <c r="T5789" s="34">
        <f>_xlfn.XLOOKUP(B5789,Demog!$A$2:$A$219,Demog!$P$2:$P$219,,,2)</f>
        <v>47161</v>
      </c>
      <c r="U5789" s="34">
        <f t="shared" si="91"/>
        <v>10</v>
      </c>
      <c r="V5789" s="13"/>
      <c r="W5789" s="13"/>
    </row>
    <row r="5790" spans="1:23" x14ac:dyDescent="0.25">
      <c r="A5790" s="10">
        <v>44530</v>
      </c>
      <c r="B5790">
        <v>2222</v>
      </c>
      <c r="C5790" t="s">
        <v>138</v>
      </c>
      <c r="D5790">
        <v>3</v>
      </c>
      <c r="E5790">
        <v>3</v>
      </c>
      <c r="F5790">
        <v>0</v>
      </c>
      <c r="G5790">
        <v>3</v>
      </c>
      <c r="H5790">
        <v>96</v>
      </c>
      <c r="I5790">
        <v>0</v>
      </c>
      <c r="J5790">
        <v>92</v>
      </c>
      <c r="K5790">
        <v>96</v>
      </c>
      <c r="L5790">
        <v>100</v>
      </c>
      <c r="M5790">
        <v>90</v>
      </c>
      <c r="N5790">
        <v>93</v>
      </c>
      <c r="O5790">
        <v>87</v>
      </c>
      <c r="P5790">
        <v>94</v>
      </c>
      <c r="Q5790">
        <v>98</v>
      </c>
      <c r="R5790">
        <v>89</v>
      </c>
      <c r="S5790">
        <v>47</v>
      </c>
      <c r="T5790" s="34">
        <f>_xlfn.XLOOKUP(B5790,Demog!$A$2:$A$219,Demog!$P$2:$P$219,,,2)</f>
        <v>45434</v>
      </c>
      <c r="U5790" s="34">
        <f t="shared" si="91"/>
        <v>10</v>
      </c>
      <c r="V5790" s="13"/>
      <c r="W5790" s="13"/>
    </row>
    <row r="5791" spans="1:23" x14ac:dyDescent="0.25">
      <c r="A5791" s="10">
        <v>44530</v>
      </c>
      <c r="B5791">
        <v>2223</v>
      </c>
      <c r="C5791" t="s">
        <v>139</v>
      </c>
      <c r="D5791">
        <v>3</v>
      </c>
      <c r="E5791">
        <v>3</v>
      </c>
      <c r="F5791">
        <v>0</v>
      </c>
      <c r="G5791">
        <v>3</v>
      </c>
      <c r="H5791">
        <v>94</v>
      </c>
      <c r="I5791">
        <v>0</v>
      </c>
      <c r="J5791">
        <v>93</v>
      </c>
      <c r="K5791">
        <v>94</v>
      </c>
      <c r="L5791">
        <v>99</v>
      </c>
      <c r="M5791">
        <v>89</v>
      </c>
      <c r="N5791">
        <v>92</v>
      </c>
      <c r="O5791">
        <v>88</v>
      </c>
      <c r="P5791">
        <v>92</v>
      </c>
      <c r="Q5791">
        <v>96</v>
      </c>
      <c r="R5791">
        <v>87</v>
      </c>
      <c r="S5791">
        <v>41</v>
      </c>
      <c r="T5791" s="34">
        <f>_xlfn.XLOOKUP(B5791,Demog!$A$2:$A$219,Demog!$P$2:$P$219,,,2)</f>
        <v>81414</v>
      </c>
      <c r="U5791" s="34">
        <f t="shared" si="91"/>
        <v>17</v>
      </c>
      <c r="V5791" s="13"/>
      <c r="W5791" s="13"/>
    </row>
    <row r="5792" spans="1:23" x14ac:dyDescent="0.25">
      <c r="A5792" s="10">
        <v>44530</v>
      </c>
      <c r="B5792">
        <v>2224</v>
      </c>
      <c r="C5792" t="s">
        <v>140</v>
      </c>
      <c r="D5792">
        <v>6</v>
      </c>
      <c r="E5792">
        <v>4</v>
      </c>
      <c r="F5792">
        <v>2</v>
      </c>
      <c r="G5792">
        <v>4</v>
      </c>
      <c r="H5792">
        <v>92</v>
      </c>
      <c r="I5792">
        <v>0</v>
      </c>
      <c r="J5792">
        <v>89</v>
      </c>
      <c r="K5792">
        <v>93</v>
      </c>
      <c r="L5792">
        <v>95</v>
      </c>
      <c r="M5792">
        <v>90</v>
      </c>
      <c r="N5792">
        <v>90</v>
      </c>
      <c r="O5792">
        <v>84</v>
      </c>
      <c r="P5792">
        <v>90</v>
      </c>
      <c r="Q5792">
        <v>92</v>
      </c>
      <c r="R5792">
        <v>88</v>
      </c>
      <c r="S5792">
        <v>44</v>
      </c>
      <c r="T5792" s="34">
        <f>_xlfn.XLOOKUP(B5792,Demog!$A$2:$A$219,Demog!$P$2:$P$219,,,2)</f>
        <v>58746</v>
      </c>
      <c r="U5792" s="34">
        <f t="shared" si="91"/>
        <v>25</v>
      </c>
      <c r="V5792" s="13"/>
      <c r="W5792" s="13"/>
    </row>
    <row r="5793" spans="1:23" x14ac:dyDescent="0.25">
      <c r="A5793" s="10">
        <v>44530</v>
      </c>
      <c r="B5793">
        <v>2231</v>
      </c>
      <c r="C5793" t="s">
        <v>141</v>
      </c>
      <c r="D5793">
        <v>7</v>
      </c>
      <c r="E5793">
        <v>11</v>
      </c>
      <c r="F5793">
        <v>-4</v>
      </c>
      <c r="G5793">
        <v>4</v>
      </c>
      <c r="H5793">
        <v>88</v>
      </c>
      <c r="I5793">
        <v>0</v>
      </c>
      <c r="J5793">
        <v>86</v>
      </c>
      <c r="K5793">
        <v>88</v>
      </c>
      <c r="L5793">
        <v>86</v>
      </c>
      <c r="M5793">
        <v>91</v>
      </c>
      <c r="N5793">
        <v>85</v>
      </c>
      <c r="O5793">
        <v>81</v>
      </c>
      <c r="P5793">
        <v>85</v>
      </c>
      <c r="Q5793">
        <v>81</v>
      </c>
      <c r="R5793">
        <v>89</v>
      </c>
      <c r="S5793">
        <v>51</v>
      </c>
      <c r="T5793" s="34">
        <f>_xlfn.XLOOKUP(B5793,Demog!$A$2:$A$219,Demog!$P$2:$P$219,,,2)</f>
        <v>30824</v>
      </c>
      <c r="U5793" s="34">
        <f t="shared" si="91"/>
        <v>15</v>
      </c>
      <c r="V5793" s="13"/>
      <c r="W5793" s="13"/>
    </row>
    <row r="5794" spans="1:23" x14ac:dyDescent="0.25">
      <c r="A5794" s="10">
        <v>44530</v>
      </c>
      <c r="B5794">
        <v>2232</v>
      </c>
      <c r="C5794" t="s">
        <v>142</v>
      </c>
      <c r="D5794">
        <v>13</v>
      </c>
      <c r="E5794">
        <v>4</v>
      </c>
      <c r="F5794">
        <v>9</v>
      </c>
      <c r="G5794">
        <v>7</v>
      </c>
      <c r="H5794">
        <v>92</v>
      </c>
      <c r="I5794">
        <v>0</v>
      </c>
      <c r="J5794">
        <v>91</v>
      </c>
      <c r="K5794">
        <v>92</v>
      </c>
      <c r="L5794">
        <v>91</v>
      </c>
      <c r="M5794">
        <v>94</v>
      </c>
      <c r="N5794">
        <v>90</v>
      </c>
      <c r="O5794">
        <v>87</v>
      </c>
      <c r="P5794">
        <v>90</v>
      </c>
      <c r="Q5794">
        <v>88</v>
      </c>
      <c r="R5794">
        <v>92</v>
      </c>
      <c r="S5794">
        <v>53</v>
      </c>
      <c r="T5794" s="34">
        <f>_xlfn.XLOOKUP(B5794,Demog!$A$2:$A$219,Demog!$P$2:$P$219,,,2)</f>
        <v>18835</v>
      </c>
      <c r="U5794" s="34">
        <f t="shared" si="91"/>
        <v>17</v>
      </c>
      <c r="V5794" s="13"/>
      <c r="W5794" s="13"/>
    </row>
    <row r="5795" spans="1:23" x14ac:dyDescent="0.25">
      <c r="A5795" s="10">
        <v>44530</v>
      </c>
      <c r="B5795">
        <v>2233</v>
      </c>
      <c r="C5795" t="s">
        <v>143</v>
      </c>
      <c r="D5795">
        <v>13</v>
      </c>
      <c r="E5795">
        <v>15</v>
      </c>
      <c r="F5795">
        <v>-2</v>
      </c>
      <c r="G5795">
        <v>5</v>
      </c>
      <c r="H5795">
        <v>88</v>
      </c>
      <c r="I5795">
        <v>0</v>
      </c>
      <c r="J5795">
        <v>87</v>
      </c>
      <c r="K5795">
        <v>88</v>
      </c>
      <c r="L5795">
        <v>86</v>
      </c>
      <c r="M5795">
        <v>91</v>
      </c>
      <c r="N5795">
        <v>85</v>
      </c>
      <c r="O5795">
        <v>82</v>
      </c>
      <c r="P5795">
        <v>86</v>
      </c>
      <c r="Q5795">
        <v>82</v>
      </c>
      <c r="R5795">
        <v>89</v>
      </c>
      <c r="S5795">
        <v>47</v>
      </c>
      <c r="T5795" s="34">
        <f>_xlfn.XLOOKUP(B5795,Demog!$A$2:$A$219,Demog!$P$2:$P$219,,,2)</f>
        <v>51442</v>
      </c>
      <c r="U5795" s="34">
        <f t="shared" si="91"/>
        <v>47</v>
      </c>
      <c r="V5795" s="13"/>
      <c r="W5795" s="13"/>
    </row>
    <row r="5796" spans="1:23" x14ac:dyDescent="0.25">
      <c r="A5796" s="10">
        <v>44530</v>
      </c>
      <c r="B5796">
        <v>2241</v>
      </c>
      <c r="C5796" t="s">
        <v>144</v>
      </c>
      <c r="D5796">
        <v>2</v>
      </c>
      <c r="E5796">
        <v>5</v>
      </c>
      <c r="F5796">
        <v>-3</v>
      </c>
      <c r="G5796">
        <v>2</v>
      </c>
      <c r="H5796">
        <v>92</v>
      </c>
      <c r="I5796">
        <v>0</v>
      </c>
      <c r="J5796">
        <v>92</v>
      </c>
      <c r="K5796">
        <v>92</v>
      </c>
      <c r="L5796">
        <v>92</v>
      </c>
      <c r="M5796">
        <v>91</v>
      </c>
      <c r="N5796">
        <v>89</v>
      </c>
      <c r="O5796">
        <v>88</v>
      </c>
      <c r="P5796">
        <v>90</v>
      </c>
      <c r="Q5796">
        <v>90</v>
      </c>
      <c r="R5796">
        <v>89</v>
      </c>
      <c r="S5796">
        <v>42</v>
      </c>
      <c r="T5796" s="34">
        <f>_xlfn.XLOOKUP(B5796,Demog!$A$2:$A$219,Demog!$P$2:$P$219,,,2)</f>
        <v>40842</v>
      </c>
      <c r="U5796" s="34">
        <f t="shared" si="91"/>
        <v>6</v>
      </c>
      <c r="V5796" s="13"/>
      <c r="W5796" s="13"/>
    </row>
    <row r="5797" spans="1:23" x14ac:dyDescent="0.25">
      <c r="A5797" s="10">
        <v>44530</v>
      </c>
      <c r="B5797">
        <v>2242</v>
      </c>
      <c r="C5797" t="s">
        <v>145</v>
      </c>
      <c r="D5797">
        <v>4</v>
      </c>
      <c r="E5797">
        <v>3</v>
      </c>
      <c r="F5797">
        <v>1</v>
      </c>
      <c r="G5797">
        <v>3</v>
      </c>
      <c r="H5797">
        <v>93</v>
      </c>
      <c r="I5797">
        <v>0</v>
      </c>
      <c r="J5797">
        <v>90</v>
      </c>
      <c r="K5797">
        <v>94</v>
      </c>
      <c r="L5797">
        <v>95</v>
      </c>
      <c r="M5797">
        <v>92</v>
      </c>
      <c r="N5797">
        <v>91</v>
      </c>
      <c r="O5797">
        <v>86</v>
      </c>
      <c r="P5797">
        <v>91</v>
      </c>
      <c r="Q5797">
        <v>92</v>
      </c>
      <c r="R5797">
        <v>90</v>
      </c>
      <c r="S5797">
        <v>51</v>
      </c>
      <c r="T5797" s="34">
        <f>_xlfn.XLOOKUP(B5797,Demog!$A$2:$A$219,Demog!$P$2:$P$219,,,2)</f>
        <v>70406</v>
      </c>
      <c r="U5797" s="34">
        <f t="shared" si="91"/>
        <v>20</v>
      </c>
      <c r="V5797" s="13"/>
      <c r="W5797" s="13"/>
    </row>
    <row r="5798" spans="1:23" x14ac:dyDescent="0.25">
      <c r="A5798" s="10">
        <v>44530</v>
      </c>
      <c r="B5798">
        <v>2243</v>
      </c>
      <c r="C5798" t="s">
        <v>146</v>
      </c>
      <c r="D5798">
        <v>2</v>
      </c>
      <c r="E5798">
        <v>2</v>
      </c>
      <c r="F5798">
        <v>0</v>
      </c>
      <c r="G5798">
        <v>3</v>
      </c>
      <c r="H5798">
        <v>91</v>
      </c>
      <c r="I5798">
        <v>0</v>
      </c>
      <c r="J5798">
        <v>89</v>
      </c>
      <c r="K5798">
        <v>91</v>
      </c>
      <c r="L5798">
        <v>91</v>
      </c>
      <c r="M5798">
        <v>91</v>
      </c>
      <c r="N5798">
        <v>89</v>
      </c>
      <c r="O5798">
        <v>86</v>
      </c>
      <c r="P5798">
        <v>89</v>
      </c>
      <c r="Q5798">
        <v>88</v>
      </c>
      <c r="R5798">
        <v>89</v>
      </c>
      <c r="S5798">
        <v>50</v>
      </c>
      <c r="T5798" s="34">
        <f>_xlfn.XLOOKUP(B5798,Demog!$A$2:$A$219,Demog!$P$2:$P$219,,,2)</f>
        <v>28129</v>
      </c>
      <c r="U5798" s="34">
        <f t="shared" si="91"/>
        <v>4</v>
      </c>
      <c r="V5798" s="13"/>
      <c r="W5798" s="13"/>
    </row>
    <row r="5799" spans="1:23" x14ac:dyDescent="0.25">
      <c r="A5799" s="10">
        <v>44530</v>
      </c>
      <c r="B5799">
        <v>2244</v>
      </c>
      <c r="C5799" t="s">
        <v>147</v>
      </c>
      <c r="D5799">
        <v>5</v>
      </c>
      <c r="E5799">
        <v>4</v>
      </c>
      <c r="F5799">
        <v>1</v>
      </c>
      <c r="G5799">
        <v>2</v>
      </c>
      <c r="H5799">
        <v>91</v>
      </c>
      <c r="I5799">
        <v>0</v>
      </c>
      <c r="J5799">
        <v>90</v>
      </c>
      <c r="K5799">
        <v>91</v>
      </c>
      <c r="L5799">
        <v>90</v>
      </c>
      <c r="M5799">
        <v>92</v>
      </c>
      <c r="N5799">
        <v>89</v>
      </c>
      <c r="O5799">
        <v>86</v>
      </c>
      <c r="P5799">
        <v>89</v>
      </c>
      <c r="Q5799">
        <v>87</v>
      </c>
      <c r="R5799">
        <v>91</v>
      </c>
      <c r="S5799">
        <v>49</v>
      </c>
      <c r="T5799" s="34">
        <f>_xlfn.XLOOKUP(B5799,Demog!$A$2:$A$219,Demog!$P$2:$P$219,,,2)</f>
        <v>58612</v>
      </c>
      <c r="U5799" s="34">
        <f t="shared" si="91"/>
        <v>21</v>
      </c>
      <c r="V5799" s="13"/>
      <c r="W5799" s="13"/>
    </row>
    <row r="5800" spans="1:23" x14ac:dyDescent="0.25">
      <c r="A5800" s="10">
        <v>44530</v>
      </c>
      <c r="B5800">
        <v>2245</v>
      </c>
      <c r="C5800" t="s">
        <v>148</v>
      </c>
      <c r="D5800">
        <v>3</v>
      </c>
      <c r="E5800">
        <v>3</v>
      </c>
      <c r="F5800">
        <v>0</v>
      </c>
      <c r="G5800">
        <v>1</v>
      </c>
      <c r="H5800">
        <v>92</v>
      </c>
      <c r="I5800">
        <v>0</v>
      </c>
      <c r="J5800">
        <v>91</v>
      </c>
      <c r="K5800">
        <v>92</v>
      </c>
      <c r="L5800">
        <v>92</v>
      </c>
      <c r="M5800">
        <v>92</v>
      </c>
      <c r="N5800">
        <v>90</v>
      </c>
      <c r="O5800">
        <v>89</v>
      </c>
      <c r="P5800">
        <v>90</v>
      </c>
      <c r="Q5800">
        <v>90</v>
      </c>
      <c r="R5800">
        <v>91</v>
      </c>
      <c r="S5800">
        <v>56</v>
      </c>
      <c r="T5800" s="34">
        <f>_xlfn.XLOOKUP(B5800,Demog!$A$2:$A$219,Demog!$P$2:$P$219,,,2)</f>
        <v>36404</v>
      </c>
      <c r="U5800" s="34">
        <f t="shared" si="91"/>
        <v>8</v>
      </c>
      <c r="V5800" s="13"/>
      <c r="W5800" s="13"/>
    </row>
    <row r="5801" spans="1:23" x14ac:dyDescent="0.25">
      <c r="A5801" s="10">
        <v>44530</v>
      </c>
      <c r="B5801">
        <v>2311</v>
      </c>
      <c r="C5801" t="s">
        <v>149</v>
      </c>
      <c r="D5801">
        <v>4</v>
      </c>
      <c r="E5801">
        <v>10</v>
      </c>
      <c r="F5801">
        <v>-6</v>
      </c>
      <c r="G5801">
        <v>2</v>
      </c>
      <c r="H5801">
        <v>87</v>
      </c>
      <c r="I5801">
        <v>0</v>
      </c>
      <c r="J5801">
        <v>80</v>
      </c>
      <c r="K5801">
        <v>88</v>
      </c>
      <c r="L5801">
        <v>85</v>
      </c>
      <c r="M5801">
        <v>90</v>
      </c>
      <c r="N5801">
        <v>84</v>
      </c>
      <c r="O5801">
        <v>72</v>
      </c>
      <c r="P5801">
        <v>84</v>
      </c>
      <c r="Q5801">
        <v>81</v>
      </c>
      <c r="R5801">
        <v>88</v>
      </c>
      <c r="S5801">
        <v>43</v>
      </c>
      <c r="T5801" s="34">
        <f>_xlfn.XLOOKUP(B5801,Demog!$A$2:$A$219,Demog!$P$2:$P$219,,,2)</f>
        <v>25888</v>
      </c>
      <c r="U5801" s="34">
        <f t="shared" si="91"/>
        <v>7</v>
      </c>
      <c r="V5801" s="13"/>
      <c r="W5801" s="13"/>
    </row>
    <row r="5802" spans="1:23" x14ac:dyDescent="0.25">
      <c r="A5802" s="10">
        <v>44530</v>
      </c>
      <c r="B5802">
        <v>2312</v>
      </c>
      <c r="C5802" t="s">
        <v>150</v>
      </c>
      <c r="D5802">
        <v>4</v>
      </c>
      <c r="E5802">
        <v>6</v>
      </c>
      <c r="F5802">
        <v>-2</v>
      </c>
      <c r="G5802">
        <v>1</v>
      </c>
      <c r="H5802">
        <v>92</v>
      </c>
      <c r="I5802">
        <v>0</v>
      </c>
      <c r="J5802">
        <v>91</v>
      </c>
      <c r="K5802">
        <v>92</v>
      </c>
      <c r="L5802">
        <v>91</v>
      </c>
      <c r="M5802">
        <v>94</v>
      </c>
      <c r="N5802">
        <v>90</v>
      </c>
      <c r="O5802">
        <v>88</v>
      </c>
      <c r="P5802">
        <v>91</v>
      </c>
      <c r="Q5802">
        <v>89</v>
      </c>
      <c r="R5802">
        <v>92</v>
      </c>
      <c r="S5802">
        <v>54</v>
      </c>
      <c r="T5802" s="34">
        <f>_xlfn.XLOOKUP(B5802,Demog!$A$2:$A$219,Demog!$P$2:$P$219,,,2)</f>
        <v>29587</v>
      </c>
      <c r="U5802" s="34">
        <f t="shared" si="91"/>
        <v>8</v>
      </c>
      <c r="V5802" s="13"/>
      <c r="W5802" s="13"/>
    </row>
    <row r="5803" spans="1:23" x14ac:dyDescent="0.25">
      <c r="A5803" s="10">
        <v>44530</v>
      </c>
      <c r="B5803">
        <v>2313</v>
      </c>
      <c r="C5803" t="s">
        <v>151</v>
      </c>
      <c r="D5803">
        <v>9</v>
      </c>
      <c r="E5803">
        <v>13</v>
      </c>
      <c r="F5803">
        <v>-4</v>
      </c>
      <c r="G5803">
        <v>4</v>
      </c>
      <c r="H5803">
        <v>92</v>
      </c>
      <c r="I5803">
        <v>0</v>
      </c>
      <c r="J5803">
        <v>90</v>
      </c>
      <c r="K5803">
        <v>93</v>
      </c>
      <c r="L5803">
        <v>92</v>
      </c>
      <c r="M5803">
        <v>94</v>
      </c>
      <c r="N5803">
        <v>90</v>
      </c>
      <c r="O5803">
        <v>87</v>
      </c>
      <c r="P5803">
        <v>90</v>
      </c>
      <c r="Q5803">
        <v>89</v>
      </c>
      <c r="R5803">
        <v>92</v>
      </c>
      <c r="S5803">
        <v>47</v>
      </c>
      <c r="T5803" s="34">
        <f>_xlfn.XLOOKUP(B5803,Demog!$A$2:$A$219,Demog!$P$2:$P$219,,,2)</f>
        <v>31567</v>
      </c>
      <c r="U5803" s="34">
        <f t="shared" si="91"/>
        <v>20</v>
      </c>
      <c r="V5803" s="13"/>
      <c r="W5803" s="13"/>
    </row>
    <row r="5804" spans="1:23" x14ac:dyDescent="0.25">
      <c r="A5804" s="10">
        <v>44530</v>
      </c>
      <c r="B5804">
        <v>2314</v>
      </c>
      <c r="C5804" t="s">
        <v>152</v>
      </c>
      <c r="D5804">
        <v>7</v>
      </c>
      <c r="E5804">
        <v>7</v>
      </c>
      <c r="F5804">
        <v>0</v>
      </c>
      <c r="G5804">
        <v>3</v>
      </c>
      <c r="H5804">
        <v>89</v>
      </c>
      <c r="I5804">
        <v>0</v>
      </c>
      <c r="J5804">
        <v>92</v>
      </c>
      <c r="K5804">
        <v>89</v>
      </c>
      <c r="L5804">
        <v>85</v>
      </c>
      <c r="M5804">
        <v>92</v>
      </c>
      <c r="N5804">
        <v>86</v>
      </c>
      <c r="O5804">
        <v>87</v>
      </c>
      <c r="P5804">
        <v>86</v>
      </c>
      <c r="Q5804">
        <v>81</v>
      </c>
      <c r="R5804">
        <v>90</v>
      </c>
      <c r="S5804">
        <v>48</v>
      </c>
      <c r="T5804" s="34">
        <f>_xlfn.XLOOKUP(B5804,Demog!$A$2:$A$219,Demog!$P$2:$P$219,,,2)</f>
        <v>22090</v>
      </c>
      <c r="U5804" s="34">
        <f t="shared" si="91"/>
        <v>11</v>
      </c>
      <c r="V5804" s="13"/>
      <c r="W5804" s="13"/>
    </row>
    <row r="5805" spans="1:23" x14ac:dyDescent="0.25">
      <c r="A5805" s="10">
        <v>44530</v>
      </c>
      <c r="B5805">
        <v>2315</v>
      </c>
      <c r="C5805" t="s">
        <v>153</v>
      </c>
      <c r="D5805">
        <v>5</v>
      </c>
      <c r="E5805">
        <v>2</v>
      </c>
      <c r="F5805">
        <v>3</v>
      </c>
      <c r="G5805">
        <v>3</v>
      </c>
      <c r="H5805">
        <v>86</v>
      </c>
      <c r="I5805">
        <v>0</v>
      </c>
      <c r="J5805">
        <v>79</v>
      </c>
      <c r="K5805">
        <v>86</v>
      </c>
      <c r="L5805">
        <v>83</v>
      </c>
      <c r="M5805">
        <v>90</v>
      </c>
      <c r="N5805">
        <v>82</v>
      </c>
      <c r="O5805">
        <v>72</v>
      </c>
      <c r="P5805">
        <v>83</v>
      </c>
      <c r="Q5805">
        <v>78</v>
      </c>
      <c r="R5805">
        <v>88</v>
      </c>
      <c r="S5805">
        <v>37</v>
      </c>
      <c r="T5805" s="34">
        <f>_xlfn.XLOOKUP(B5805,Demog!$A$2:$A$219,Demog!$P$2:$P$219,,,2)</f>
        <v>13204</v>
      </c>
      <c r="U5805" s="34">
        <f t="shared" si="91"/>
        <v>5</v>
      </c>
      <c r="V5805" s="13"/>
      <c r="W5805" s="13"/>
    </row>
    <row r="5806" spans="1:23" x14ac:dyDescent="0.25">
      <c r="A5806" s="10">
        <v>44530</v>
      </c>
      <c r="B5806">
        <v>2316</v>
      </c>
      <c r="C5806" t="s">
        <v>154</v>
      </c>
      <c r="D5806">
        <v>10</v>
      </c>
      <c r="E5806">
        <v>18</v>
      </c>
      <c r="F5806">
        <v>-8</v>
      </c>
      <c r="G5806">
        <v>4</v>
      </c>
      <c r="H5806">
        <v>86</v>
      </c>
      <c r="I5806">
        <v>0</v>
      </c>
      <c r="J5806">
        <v>79</v>
      </c>
      <c r="K5806">
        <v>87</v>
      </c>
      <c r="L5806">
        <v>84</v>
      </c>
      <c r="M5806">
        <v>88</v>
      </c>
      <c r="N5806">
        <v>83</v>
      </c>
      <c r="O5806">
        <v>74</v>
      </c>
      <c r="P5806">
        <v>83</v>
      </c>
      <c r="Q5806">
        <v>80</v>
      </c>
      <c r="R5806">
        <v>87</v>
      </c>
      <c r="S5806">
        <v>42</v>
      </c>
      <c r="T5806" s="34">
        <f>_xlfn.XLOOKUP(B5806,Demog!$A$2:$A$219,Demog!$P$2:$P$219,,,2)</f>
        <v>12653</v>
      </c>
      <c r="U5806" s="34">
        <f t="shared" si="91"/>
        <v>9</v>
      </c>
      <c r="V5806" s="13"/>
      <c r="W5806" s="13"/>
    </row>
    <row r="5807" spans="1:23" x14ac:dyDescent="0.25">
      <c r="A5807" s="10">
        <v>44530</v>
      </c>
      <c r="B5807">
        <v>2317</v>
      </c>
      <c r="C5807" t="s">
        <v>155</v>
      </c>
      <c r="D5807">
        <v>5</v>
      </c>
      <c r="E5807">
        <v>10</v>
      </c>
      <c r="F5807">
        <v>-5</v>
      </c>
      <c r="G5807">
        <v>4</v>
      </c>
      <c r="H5807">
        <v>85</v>
      </c>
      <c r="I5807">
        <v>0</v>
      </c>
      <c r="J5807">
        <v>69</v>
      </c>
      <c r="K5807">
        <v>86</v>
      </c>
      <c r="L5807">
        <v>82</v>
      </c>
      <c r="M5807">
        <v>88</v>
      </c>
      <c r="N5807">
        <v>81</v>
      </c>
      <c r="O5807">
        <v>65</v>
      </c>
      <c r="P5807">
        <v>83</v>
      </c>
      <c r="Q5807">
        <v>77</v>
      </c>
      <c r="R5807">
        <v>87</v>
      </c>
      <c r="S5807">
        <v>40</v>
      </c>
      <c r="T5807" s="34">
        <f>_xlfn.XLOOKUP(B5807,Demog!$A$2:$A$219,Demog!$P$2:$P$219,,,2)</f>
        <v>8789</v>
      </c>
      <c r="U5807" s="34">
        <f t="shared" si="91"/>
        <v>3</v>
      </c>
      <c r="V5807" s="13"/>
      <c r="W5807" s="13"/>
    </row>
    <row r="5808" spans="1:23" x14ac:dyDescent="0.25">
      <c r="A5808" s="10">
        <v>44530</v>
      </c>
      <c r="B5808">
        <v>2321</v>
      </c>
      <c r="C5808" t="s">
        <v>156</v>
      </c>
      <c r="D5808">
        <v>1</v>
      </c>
      <c r="E5808">
        <v>2</v>
      </c>
      <c r="F5808">
        <v>-1</v>
      </c>
      <c r="G5808">
        <v>1</v>
      </c>
      <c r="H5808">
        <v>96</v>
      </c>
      <c r="I5808">
        <v>0</v>
      </c>
      <c r="J5808">
        <v>93</v>
      </c>
      <c r="K5808">
        <v>96</v>
      </c>
      <c r="L5808">
        <v>97</v>
      </c>
      <c r="M5808">
        <v>94</v>
      </c>
      <c r="N5808">
        <v>93</v>
      </c>
      <c r="O5808">
        <v>89</v>
      </c>
      <c r="P5808">
        <v>93</v>
      </c>
      <c r="Q5808">
        <v>93</v>
      </c>
      <c r="R5808">
        <v>92</v>
      </c>
      <c r="S5808">
        <v>37</v>
      </c>
      <c r="T5808" s="34">
        <f>_xlfn.XLOOKUP(B5808,Demog!$A$2:$A$219,Demog!$P$2:$P$219,,,2)</f>
        <v>56017</v>
      </c>
      <c r="U5808" s="34">
        <f t="shared" si="91"/>
        <v>4</v>
      </c>
      <c r="V5808" s="13"/>
      <c r="W5808" s="13"/>
    </row>
    <row r="5809" spans="1:23" x14ac:dyDescent="0.25">
      <c r="A5809" s="10">
        <v>44530</v>
      </c>
      <c r="B5809">
        <v>2322</v>
      </c>
      <c r="C5809" t="s">
        <v>157</v>
      </c>
      <c r="D5809">
        <v>3</v>
      </c>
      <c r="E5809">
        <v>4</v>
      </c>
      <c r="F5809">
        <v>-1</v>
      </c>
      <c r="G5809">
        <v>1</v>
      </c>
      <c r="H5809">
        <v>96</v>
      </c>
      <c r="I5809">
        <v>1</v>
      </c>
      <c r="J5809">
        <v>98</v>
      </c>
      <c r="K5809">
        <v>96</v>
      </c>
      <c r="L5809">
        <v>96</v>
      </c>
      <c r="M5809">
        <v>95</v>
      </c>
      <c r="N5809">
        <v>94</v>
      </c>
      <c r="O5809">
        <v>96</v>
      </c>
      <c r="P5809">
        <v>94</v>
      </c>
      <c r="Q5809">
        <v>93</v>
      </c>
      <c r="R5809">
        <v>94</v>
      </c>
      <c r="S5809">
        <v>47</v>
      </c>
      <c r="T5809" s="34">
        <f>_xlfn.XLOOKUP(B5809,Demog!$A$2:$A$219,Demog!$P$2:$P$219,,,2)</f>
        <v>24822</v>
      </c>
      <c r="U5809" s="34">
        <f t="shared" si="91"/>
        <v>5</v>
      </c>
      <c r="V5809" s="13"/>
      <c r="W5809" s="13"/>
    </row>
    <row r="5810" spans="1:23" x14ac:dyDescent="0.25">
      <c r="A5810" s="10">
        <v>44530</v>
      </c>
      <c r="B5810">
        <v>2323</v>
      </c>
      <c r="C5810" t="s">
        <v>158</v>
      </c>
      <c r="D5810">
        <v>1</v>
      </c>
      <c r="E5810">
        <v>5</v>
      </c>
      <c r="F5810">
        <v>-4</v>
      </c>
      <c r="G5810">
        <v>1</v>
      </c>
      <c r="H5810">
        <v>94</v>
      </c>
      <c r="I5810">
        <v>1</v>
      </c>
      <c r="J5810">
        <v>94</v>
      </c>
      <c r="K5810">
        <v>94</v>
      </c>
      <c r="L5810">
        <v>92</v>
      </c>
      <c r="M5810">
        <v>95</v>
      </c>
      <c r="N5810">
        <v>92</v>
      </c>
      <c r="O5810">
        <v>90</v>
      </c>
      <c r="P5810">
        <v>92</v>
      </c>
      <c r="Q5810">
        <v>89</v>
      </c>
      <c r="R5810">
        <v>94</v>
      </c>
      <c r="S5810">
        <v>50</v>
      </c>
      <c r="T5810" s="34">
        <f>_xlfn.XLOOKUP(B5810,Demog!$A$2:$A$219,Demog!$P$2:$P$219,,,2)</f>
        <v>22225</v>
      </c>
      <c r="U5810" s="34">
        <f t="shared" si="91"/>
        <v>2</v>
      </c>
      <c r="V5810" s="13"/>
      <c r="W5810" s="13"/>
    </row>
    <row r="5811" spans="1:23" x14ac:dyDescent="0.25">
      <c r="A5811" s="10">
        <v>44530</v>
      </c>
      <c r="B5811">
        <v>2331</v>
      </c>
      <c r="C5811" t="s">
        <v>159</v>
      </c>
      <c r="D5811">
        <v>2</v>
      </c>
      <c r="E5811">
        <v>3</v>
      </c>
      <c r="F5811">
        <v>-1</v>
      </c>
      <c r="G5811">
        <v>1</v>
      </c>
      <c r="H5811">
        <v>97</v>
      </c>
      <c r="I5811">
        <v>0</v>
      </c>
      <c r="J5811">
        <v>90</v>
      </c>
      <c r="K5811">
        <v>98</v>
      </c>
      <c r="L5811">
        <v>100</v>
      </c>
      <c r="M5811">
        <v>94</v>
      </c>
      <c r="N5811">
        <v>93</v>
      </c>
      <c r="O5811">
        <v>83</v>
      </c>
      <c r="P5811">
        <v>94</v>
      </c>
      <c r="Q5811">
        <v>95</v>
      </c>
      <c r="R5811">
        <v>91</v>
      </c>
      <c r="S5811">
        <v>29</v>
      </c>
      <c r="T5811" s="34">
        <f>_xlfn.XLOOKUP(B5811,Demog!$A$2:$A$219,Demog!$P$2:$P$219,,,2)</f>
        <v>53402</v>
      </c>
      <c r="U5811" s="34">
        <f t="shared" si="91"/>
        <v>7</v>
      </c>
      <c r="V5811" s="13"/>
      <c r="W5811" s="13"/>
    </row>
    <row r="5812" spans="1:23" x14ac:dyDescent="0.25">
      <c r="A5812" s="10">
        <v>44530</v>
      </c>
      <c r="B5812">
        <v>2332</v>
      </c>
      <c r="C5812" t="s">
        <v>160</v>
      </c>
      <c r="D5812">
        <v>6</v>
      </c>
      <c r="E5812">
        <v>5</v>
      </c>
      <c r="F5812">
        <v>1</v>
      </c>
      <c r="G5812">
        <v>4</v>
      </c>
      <c r="H5812">
        <v>95</v>
      </c>
      <c r="I5812">
        <v>0</v>
      </c>
      <c r="J5812">
        <v>83</v>
      </c>
      <c r="K5812">
        <v>95</v>
      </c>
      <c r="L5812">
        <v>98</v>
      </c>
      <c r="M5812">
        <v>90</v>
      </c>
      <c r="N5812">
        <v>90</v>
      </c>
      <c r="O5812">
        <v>76</v>
      </c>
      <c r="P5812">
        <v>91</v>
      </c>
      <c r="Q5812">
        <v>93</v>
      </c>
      <c r="R5812">
        <v>87</v>
      </c>
      <c r="S5812">
        <v>34</v>
      </c>
      <c r="T5812" s="34">
        <f>_xlfn.XLOOKUP(B5812,Demog!$A$2:$A$219,Demog!$P$2:$P$219,,,2)</f>
        <v>51161</v>
      </c>
      <c r="U5812" s="34">
        <f t="shared" si="91"/>
        <v>21</v>
      </c>
      <c r="V5812" s="13"/>
      <c r="W5812" s="13"/>
    </row>
    <row r="5813" spans="1:23" x14ac:dyDescent="0.25">
      <c r="A5813" s="10">
        <v>44530</v>
      </c>
      <c r="B5813">
        <v>2333</v>
      </c>
      <c r="C5813" t="s">
        <v>161</v>
      </c>
      <c r="D5813">
        <v>7</v>
      </c>
      <c r="E5813">
        <v>7</v>
      </c>
      <c r="F5813">
        <v>0</v>
      </c>
      <c r="G5813">
        <v>4</v>
      </c>
      <c r="H5813">
        <v>92</v>
      </c>
      <c r="I5813">
        <v>0</v>
      </c>
      <c r="J5813">
        <v>89</v>
      </c>
      <c r="K5813">
        <v>93</v>
      </c>
      <c r="L5813">
        <v>92</v>
      </c>
      <c r="M5813">
        <v>94</v>
      </c>
      <c r="N5813">
        <v>90</v>
      </c>
      <c r="O5813">
        <v>86</v>
      </c>
      <c r="P5813">
        <v>90</v>
      </c>
      <c r="Q5813">
        <v>89</v>
      </c>
      <c r="R5813">
        <v>92</v>
      </c>
      <c r="S5813">
        <v>47</v>
      </c>
      <c r="T5813" s="34">
        <f>_xlfn.XLOOKUP(B5813,Demog!$A$2:$A$219,Demog!$P$2:$P$219,,,2)</f>
        <v>69963</v>
      </c>
      <c r="U5813" s="34">
        <f t="shared" si="91"/>
        <v>34</v>
      </c>
      <c r="V5813" s="13"/>
      <c r="W5813" s="13"/>
    </row>
    <row r="5814" spans="1:23" x14ac:dyDescent="0.25">
      <c r="A5814" s="10">
        <v>44530</v>
      </c>
      <c r="B5814">
        <v>2334</v>
      </c>
      <c r="C5814" t="s">
        <v>162</v>
      </c>
      <c r="D5814">
        <v>6</v>
      </c>
      <c r="E5814">
        <v>3</v>
      </c>
      <c r="F5814">
        <v>3</v>
      </c>
      <c r="G5814">
        <v>4</v>
      </c>
      <c r="H5814">
        <v>97</v>
      </c>
      <c r="I5814">
        <v>0</v>
      </c>
      <c r="J5814">
        <v>93</v>
      </c>
      <c r="K5814">
        <v>97</v>
      </c>
      <c r="L5814">
        <v>98</v>
      </c>
      <c r="M5814">
        <v>96</v>
      </c>
      <c r="N5814">
        <v>94</v>
      </c>
      <c r="O5814">
        <v>89</v>
      </c>
      <c r="P5814">
        <v>94</v>
      </c>
      <c r="Q5814">
        <v>94</v>
      </c>
      <c r="R5814">
        <v>94</v>
      </c>
      <c r="S5814">
        <v>36</v>
      </c>
      <c r="T5814" s="34">
        <f>_xlfn.XLOOKUP(B5814,Demog!$A$2:$A$219,Demog!$P$2:$P$219,,,2)</f>
        <v>45391</v>
      </c>
      <c r="U5814" s="34">
        <f t="shared" si="91"/>
        <v>19</v>
      </c>
      <c r="V5814" s="13"/>
      <c r="W5814" s="13"/>
    </row>
    <row r="5815" spans="1:23" x14ac:dyDescent="0.25">
      <c r="A5815" s="10">
        <v>44530</v>
      </c>
      <c r="B5815">
        <v>2335</v>
      </c>
      <c r="C5815" t="s">
        <v>163</v>
      </c>
      <c r="D5815">
        <v>2</v>
      </c>
      <c r="E5815">
        <v>4</v>
      </c>
      <c r="F5815">
        <v>-2</v>
      </c>
      <c r="G5815">
        <v>1</v>
      </c>
      <c r="H5815">
        <v>98</v>
      </c>
      <c r="I5815">
        <v>0</v>
      </c>
      <c r="J5815">
        <v>90</v>
      </c>
      <c r="K5815">
        <v>99</v>
      </c>
      <c r="L5815">
        <v>100</v>
      </c>
      <c r="M5815">
        <v>96</v>
      </c>
      <c r="N5815">
        <v>94</v>
      </c>
      <c r="O5815">
        <v>84</v>
      </c>
      <c r="P5815">
        <v>95</v>
      </c>
      <c r="Q5815">
        <v>95</v>
      </c>
      <c r="R5815">
        <v>94</v>
      </c>
      <c r="S5815">
        <v>31</v>
      </c>
      <c r="T5815" s="34">
        <f>_xlfn.XLOOKUP(B5815,Demog!$A$2:$A$219,Demog!$P$2:$P$219,,,2)</f>
        <v>62748</v>
      </c>
      <c r="U5815" s="34">
        <f t="shared" si="91"/>
        <v>9</v>
      </c>
      <c r="V5815" s="13"/>
      <c r="W5815" s="13"/>
    </row>
    <row r="5816" spans="1:23" x14ac:dyDescent="0.25">
      <c r="A5816" s="10">
        <v>44530</v>
      </c>
      <c r="B5816">
        <v>2336</v>
      </c>
      <c r="C5816" t="s">
        <v>164</v>
      </c>
      <c r="D5816">
        <v>4</v>
      </c>
      <c r="E5816">
        <v>4</v>
      </c>
      <c r="F5816">
        <v>0</v>
      </c>
      <c r="G5816">
        <v>3</v>
      </c>
      <c r="H5816">
        <v>95</v>
      </c>
      <c r="I5816">
        <v>0</v>
      </c>
      <c r="J5816">
        <v>91</v>
      </c>
      <c r="K5816">
        <v>95</v>
      </c>
      <c r="L5816">
        <v>96</v>
      </c>
      <c r="M5816">
        <v>94</v>
      </c>
      <c r="N5816">
        <v>92</v>
      </c>
      <c r="O5816">
        <v>86</v>
      </c>
      <c r="P5816">
        <v>92</v>
      </c>
      <c r="Q5816">
        <v>92</v>
      </c>
      <c r="R5816">
        <v>92</v>
      </c>
      <c r="S5816">
        <v>42</v>
      </c>
      <c r="T5816" s="34">
        <f>_xlfn.XLOOKUP(B5816,Demog!$A$2:$A$219,Demog!$P$2:$P$219,,,2)</f>
        <v>58701</v>
      </c>
      <c r="U5816" s="34">
        <f t="shared" si="91"/>
        <v>16</v>
      </c>
      <c r="V5816" s="13"/>
      <c r="W5816" s="13"/>
    </row>
    <row r="5817" spans="1:23" x14ac:dyDescent="0.25">
      <c r="A5817" s="10">
        <v>44530</v>
      </c>
      <c r="B5817">
        <v>2337</v>
      </c>
      <c r="C5817" t="s">
        <v>165</v>
      </c>
      <c r="D5817">
        <v>4</v>
      </c>
      <c r="E5817">
        <v>2</v>
      </c>
      <c r="F5817">
        <v>2</v>
      </c>
      <c r="G5817">
        <v>3</v>
      </c>
      <c r="H5817">
        <v>90</v>
      </c>
      <c r="I5817">
        <v>0</v>
      </c>
      <c r="J5817">
        <v>87</v>
      </c>
      <c r="K5817">
        <v>91</v>
      </c>
      <c r="L5817">
        <v>91</v>
      </c>
      <c r="M5817">
        <v>90</v>
      </c>
      <c r="N5817">
        <v>87</v>
      </c>
      <c r="O5817">
        <v>81</v>
      </c>
      <c r="P5817">
        <v>88</v>
      </c>
      <c r="Q5817">
        <v>87</v>
      </c>
      <c r="R5817">
        <v>88</v>
      </c>
      <c r="S5817">
        <v>39</v>
      </c>
      <c r="T5817" s="34">
        <f>_xlfn.XLOOKUP(B5817,Demog!$A$2:$A$219,Demog!$P$2:$P$219,,,2)</f>
        <v>60538</v>
      </c>
      <c r="U5817" s="34">
        <f t="shared" si="91"/>
        <v>17</v>
      </c>
      <c r="V5817" s="13"/>
      <c r="W5817" s="13"/>
    </row>
    <row r="5818" spans="1:23" x14ac:dyDescent="0.25">
      <c r="A5818" s="10">
        <v>44530</v>
      </c>
      <c r="B5818">
        <v>2338</v>
      </c>
      <c r="C5818" t="s">
        <v>166</v>
      </c>
      <c r="D5818">
        <v>4</v>
      </c>
      <c r="E5818">
        <v>3</v>
      </c>
      <c r="F5818">
        <v>1</v>
      </c>
      <c r="G5818">
        <v>3</v>
      </c>
      <c r="H5818">
        <v>99</v>
      </c>
      <c r="I5818">
        <v>0</v>
      </c>
      <c r="J5818">
        <v>89</v>
      </c>
      <c r="K5818">
        <v>100</v>
      </c>
      <c r="L5818">
        <v>100</v>
      </c>
      <c r="M5818">
        <v>96</v>
      </c>
      <c r="N5818">
        <v>94</v>
      </c>
      <c r="O5818">
        <v>81</v>
      </c>
      <c r="P5818">
        <v>96</v>
      </c>
      <c r="Q5818">
        <v>97</v>
      </c>
      <c r="R5818">
        <v>94</v>
      </c>
      <c r="S5818">
        <v>26</v>
      </c>
      <c r="T5818" s="34">
        <f>_xlfn.XLOOKUP(B5818,Demog!$A$2:$A$219,Demog!$P$2:$P$219,,,2)</f>
        <v>41463</v>
      </c>
      <c r="U5818" s="34">
        <f t="shared" si="91"/>
        <v>12</v>
      </c>
      <c r="V5818" s="13"/>
      <c r="W5818" s="13"/>
    </row>
    <row r="5819" spans="1:23" x14ac:dyDescent="0.25">
      <c r="A5819" s="10">
        <v>44530</v>
      </c>
      <c r="B5819">
        <v>2341</v>
      </c>
      <c r="C5819" t="s">
        <v>167</v>
      </c>
      <c r="D5819">
        <v>4</v>
      </c>
      <c r="E5819">
        <v>8</v>
      </c>
      <c r="F5819">
        <v>-4</v>
      </c>
      <c r="G5819">
        <v>2</v>
      </c>
      <c r="H5819">
        <v>91</v>
      </c>
      <c r="I5819">
        <v>0</v>
      </c>
      <c r="J5819">
        <v>90</v>
      </c>
      <c r="K5819">
        <v>91</v>
      </c>
      <c r="L5819">
        <v>90</v>
      </c>
      <c r="M5819">
        <v>93</v>
      </c>
      <c r="N5819">
        <v>89</v>
      </c>
      <c r="O5819">
        <v>87</v>
      </c>
      <c r="P5819">
        <v>89</v>
      </c>
      <c r="Q5819">
        <v>87</v>
      </c>
      <c r="R5819">
        <v>91</v>
      </c>
      <c r="S5819">
        <v>50</v>
      </c>
      <c r="T5819" s="34">
        <f>_xlfn.XLOOKUP(B5819,Demog!$A$2:$A$219,Demog!$P$2:$P$219,,,2)</f>
        <v>74816</v>
      </c>
      <c r="U5819" s="34">
        <f t="shared" ref="U5819:U5850" si="92">ROUND(T5819*D5819/100000*7,0)</f>
        <v>21</v>
      </c>
      <c r="V5819" s="13"/>
      <c r="W5819" s="13"/>
    </row>
    <row r="5820" spans="1:23" x14ac:dyDescent="0.25">
      <c r="A5820" s="10">
        <v>44530</v>
      </c>
      <c r="B5820">
        <v>2342</v>
      </c>
      <c r="C5820" t="s">
        <v>168</v>
      </c>
      <c r="D5820">
        <v>10</v>
      </c>
      <c r="E5820">
        <v>3</v>
      </c>
      <c r="F5820">
        <v>7</v>
      </c>
      <c r="G5820">
        <v>5</v>
      </c>
      <c r="H5820">
        <v>89</v>
      </c>
      <c r="I5820">
        <v>0</v>
      </c>
      <c r="J5820">
        <v>84</v>
      </c>
      <c r="K5820">
        <v>89</v>
      </c>
      <c r="L5820">
        <v>85</v>
      </c>
      <c r="M5820">
        <v>91</v>
      </c>
      <c r="N5820">
        <v>86</v>
      </c>
      <c r="O5820">
        <v>80</v>
      </c>
      <c r="P5820">
        <v>87</v>
      </c>
      <c r="Q5820">
        <v>81</v>
      </c>
      <c r="R5820">
        <v>89</v>
      </c>
      <c r="S5820">
        <v>49</v>
      </c>
      <c r="T5820" s="34">
        <f>_xlfn.XLOOKUP(B5820,Demog!$A$2:$A$219,Demog!$P$2:$P$219,,,2)</f>
        <v>19952</v>
      </c>
      <c r="U5820" s="34">
        <f t="shared" si="92"/>
        <v>14</v>
      </c>
      <c r="V5820" s="13"/>
      <c r="W5820" s="13"/>
    </row>
    <row r="5821" spans="1:23" x14ac:dyDescent="0.25">
      <c r="A5821" s="10">
        <v>44530</v>
      </c>
      <c r="B5821">
        <v>3111</v>
      </c>
      <c r="C5821" t="s">
        <v>169</v>
      </c>
      <c r="D5821">
        <v>2</v>
      </c>
      <c r="E5821">
        <v>2</v>
      </c>
      <c r="F5821">
        <v>0</v>
      </c>
      <c r="G5821">
        <v>2</v>
      </c>
      <c r="H5821">
        <v>97</v>
      </c>
      <c r="I5821">
        <v>0</v>
      </c>
      <c r="J5821">
        <v>94</v>
      </c>
      <c r="K5821">
        <v>97</v>
      </c>
      <c r="L5821">
        <v>100</v>
      </c>
      <c r="M5821">
        <v>88</v>
      </c>
      <c r="N5821">
        <v>94</v>
      </c>
      <c r="O5821">
        <v>90</v>
      </c>
      <c r="P5821">
        <v>94</v>
      </c>
      <c r="Q5821">
        <v>100</v>
      </c>
      <c r="R5821">
        <v>86</v>
      </c>
      <c r="S5821">
        <v>24</v>
      </c>
      <c r="T5821" s="34">
        <f>_xlfn.XLOOKUP(B5821,Demog!$A$2:$A$219,Demog!$P$2:$P$219,,,2)</f>
        <v>54587</v>
      </c>
      <c r="U5821" s="34">
        <f t="shared" si="92"/>
        <v>8</v>
      </c>
      <c r="V5821" s="13"/>
      <c r="W5821" s="13"/>
    </row>
    <row r="5822" spans="1:23" x14ac:dyDescent="0.25">
      <c r="A5822" s="10">
        <v>44530</v>
      </c>
      <c r="B5822">
        <v>3112</v>
      </c>
      <c r="C5822" t="s">
        <v>170</v>
      </c>
      <c r="D5822">
        <v>4</v>
      </c>
      <c r="E5822">
        <v>4</v>
      </c>
      <c r="F5822">
        <v>0</v>
      </c>
      <c r="G5822">
        <v>5</v>
      </c>
      <c r="H5822">
        <v>88</v>
      </c>
      <c r="I5822">
        <v>1</v>
      </c>
      <c r="J5822">
        <v>93</v>
      </c>
      <c r="K5822">
        <v>88</v>
      </c>
      <c r="L5822">
        <v>89</v>
      </c>
      <c r="M5822">
        <v>87</v>
      </c>
      <c r="N5822">
        <v>86</v>
      </c>
      <c r="O5822">
        <v>89</v>
      </c>
      <c r="P5822">
        <v>86</v>
      </c>
      <c r="Q5822">
        <v>86</v>
      </c>
      <c r="R5822">
        <v>86</v>
      </c>
      <c r="S5822">
        <v>29</v>
      </c>
      <c r="T5822" s="34">
        <f>_xlfn.XLOOKUP(B5822,Demog!$A$2:$A$219,Demog!$P$2:$P$219,,,2)</f>
        <v>17729</v>
      </c>
      <c r="U5822" s="34">
        <f t="shared" si="92"/>
        <v>5</v>
      </c>
      <c r="V5822" s="13"/>
      <c r="W5822" s="13"/>
    </row>
    <row r="5823" spans="1:23" x14ac:dyDescent="0.25">
      <c r="A5823" s="10">
        <v>44530</v>
      </c>
      <c r="B5823">
        <v>3113</v>
      </c>
      <c r="C5823" t="s">
        <v>171</v>
      </c>
      <c r="D5823">
        <v>0</v>
      </c>
      <c r="E5823">
        <v>2</v>
      </c>
      <c r="F5823">
        <v>-2</v>
      </c>
      <c r="G5823">
        <v>0</v>
      </c>
      <c r="H5823">
        <v>88</v>
      </c>
      <c r="I5823">
        <v>1</v>
      </c>
      <c r="J5823">
        <v>90</v>
      </c>
      <c r="K5823">
        <v>88</v>
      </c>
      <c r="L5823">
        <v>90</v>
      </c>
      <c r="M5823">
        <v>87</v>
      </c>
      <c r="N5823">
        <v>86</v>
      </c>
      <c r="O5823">
        <v>87</v>
      </c>
      <c r="P5823">
        <v>86</v>
      </c>
      <c r="Q5823">
        <v>87</v>
      </c>
      <c r="R5823">
        <v>85</v>
      </c>
      <c r="S5823">
        <v>30</v>
      </c>
      <c r="T5823" s="34">
        <f>_xlfn.XLOOKUP(B5823,Demog!$A$2:$A$219,Demog!$P$2:$P$219,,,2)</f>
        <v>23478</v>
      </c>
      <c r="U5823" s="34">
        <f t="shared" si="92"/>
        <v>0</v>
      </c>
      <c r="V5823" s="13"/>
      <c r="W5823" s="13"/>
    </row>
    <row r="5824" spans="1:23" x14ac:dyDescent="0.25">
      <c r="A5824" s="10">
        <v>44530</v>
      </c>
      <c r="B5824">
        <v>3114</v>
      </c>
      <c r="C5824" t="s">
        <v>172</v>
      </c>
      <c r="D5824">
        <v>4</v>
      </c>
      <c r="E5824">
        <v>2</v>
      </c>
      <c r="F5824">
        <v>2</v>
      </c>
      <c r="G5824">
        <v>6</v>
      </c>
      <c r="H5824">
        <v>90</v>
      </c>
      <c r="I5824">
        <v>1</v>
      </c>
      <c r="J5824">
        <v>91</v>
      </c>
      <c r="K5824">
        <v>89</v>
      </c>
      <c r="L5824">
        <v>90</v>
      </c>
      <c r="M5824">
        <v>89</v>
      </c>
      <c r="N5824">
        <v>88</v>
      </c>
      <c r="O5824">
        <v>88</v>
      </c>
      <c r="P5824">
        <v>88</v>
      </c>
      <c r="Q5824">
        <v>88</v>
      </c>
      <c r="R5824">
        <v>87</v>
      </c>
      <c r="S5824">
        <v>33</v>
      </c>
      <c r="T5824" s="34">
        <f>_xlfn.XLOOKUP(B5824,Demog!$A$2:$A$219,Demog!$P$2:$P$219,,,2)</f>
        <v>32171</v>
      </c>
      <c r="U5824" s="34">
        <f t="shared" si="92"/>
        <v>9</v>
      </c>
      <c r="V5824" s="13"/>
      <c r="W5824" s="13"/>
    </row>
    <row r="5825" spans="1:23" x14ac:dyDescent="0.25">
      <c r="A5825" s="10">
        <v>44530</v>
      </c>
      <c r="B5825">
        <v>3115</v>
      </c>
      <c r="C5825" t="s">
        <v>173</v>
      </c>
      <c r="D5825">
        <v>2</v>
      </c>
      <c r="E5825">
        <v>3</v>
      </c>
      <c r="F5825">
        <v>-1</v>
      </c>
      <c r="G5825">
        <v>2</v>
      </c>
      <c r="H5825">
        <v>93</v>
      </c>
      <c r="I5825">
        <v>2</v>
      </c>
      <c r="J5825">
        <v>94</v>
      </c>
      <c r="K5825">
        <v>93</v>
      </c>
      <c r="L5825">
        <v>92</v>
      </c>
      <c r="M5825">
        <v>93</v>
      </c>
      <c r="N5825">
        <v>91</v>
      </c>
      <c r="O5825">
        <v>92</v>
      </c>
      <c r="P5825">
        <v>91</v>
      </c>
      <c r="Q5825">
        <v>90</v>
      </c>
      <c r="R5825">
        <v>92</v>
      </c>
      <c r="S5825">
        <v>39</v>
      </c>
      <c r="T5825" s="34">
        <f>_xlfn.XLOOKUP(B5825,Demog!$A$2:$A$219,Demog!$P$2:$P$219,,,2)</f>
        <v>24774</v>
      </c>
      <c r="U5825" s="34">
        <f t="shared" si="92"/>
        <v>3</v>
      </c>
      <c r="V5825" s="13"/>
      <c r="W5825" s="13"/>
    </row>
    <row r="5826" spans="1:23" x14ac:dyDescent="0.25">
      <c r="A5826" s="10">
        <v>44530</v>
      </c>
      <c r="B5826">
        <v>3116</v>
      </c>
      <c r="C5826" t="s">
        <v>174</v>
      </c>
      <c r="D5826">
        <v>4</v>
      </c>
      <c r="E5826">
        <v>1</v>
      </c>
      <c r="F5826">
        <v>3</v>
      </c>
      <c r="G5826">
        <v>5</v>
      </c>
      <c r="H5826">
        <v>95</v>
      </c>
      <c r="I5826">
        <v>1</v>
      </c>
      <c r="J5826">
        <v>93</v>
      </c>
      <c r="K5826">
        <v>95</v>
      </c>
      <c r="L5826">
        <v>98</v>
      </c>
      <c r="M5826">
        <v>91</v>
      </c>
      <c r="N5826">
        <v>92</v>
      </c>
      <c r="O5826">
        <v>90</v>
      </c>
      <c r="P5826">
        <v>93</v>
      </c>
      <c r="Q5826">
        <v>96</v>
      </c>
      <c r="R5826">
        <v>89</v>
      </c>
      <c r="S5826">
        <v>24</v>
      </c>
      <c r="T5826" s="34">
        <f>_xlfn.XLOOKUP(B5826,Demog!$A$2:$A$219,Demog!$P$2:$P$219,,,2)</f>
        <v>24621</v>
      </c>
      <c r="U5826" s="34">
        <f t="shared" si="92"/>
        <v>7</v>
      </c>
      <c r="V5826" s="13"/>
      <c r="W5826" s="13"/>
    </row>
    <row r="5827" spans="1:23" x14ac:dyDescent="0.25">
      <c r="A5827" s="10">
        <v>44530</v>
      </c>
      <c r="B5827">
        <v>3117</v>
      </c>
      <c r="C5827" t="s">
        <v>175</v>
      </c>
      <c r="D5827">
        <v>2</v>
      </c>
      <c r="E5827">
        <v>2</v>
      </c>
      <c r="F5827">
        <v>0</v>
      </c>
      <c r="G5827">
        <v>3</v>
      </c>
      <c r="H5827">
        <v>93</v>
      </c>
      <c r="I5827">
        <v>0</v>
      </c>
      <c r="J5827">
        <v>90</v>
      </c>
      <c r="K5827">
        <v>93</v>
      </c>
      <c r="L5827">
        <v>95</v>
      </c>
      <c r="M5827">
        <v>92</v>
      </c>
      <c r="N5827">
        <v>91</v>
      </c>
      <c r="O5827">
        <v>86</v>
      </c>
      <c r="P5827">
        <v>91</v>
      </c>
      <c r="Q5827">
        <v>92</v>
      </c>
      <c r="R5827">
        <v>90</v>
      </c>
      <c r="S5827">
        <v>30</v>
      </c>
      <c r="T5827" s="34">
        <f>_xlfn.XLOOKUP(B5827,Demog!$A$2:$A$219,Demog!$P$2:$P$219,,,2)</f>
        <v>20949</v>
      </c>
      <c r="U5827" s="34">
        <f t="shared" si="92"/>
        <v>3</v>
      </c>
      <c r="V5827" s="13"/>
      <c r="W5827" s="13"/>
    </row>
    <row r="5828" spans="1:23" x14ac:dyDescent="0.25">
      <c r="A5828" s="10">
        <v>44530</v>
      </c>
      <c r="B5828">
        <v>3211</v>
      </c>
      <c r="C5828" t="s">
        <v>176</v>
      </c>
      <c r="D5828">
        <v>4</v>
      </c>
      <c r="E5828">
        <v>4</v>
      </c>
      <c r="F5828">
        <v>0</v>
      </c>
      <c r="G5828">
        <v>4</v>
      </c>
      <c r="H5828">
        <v>100</v>
      </c>
      <c r="I5828">
        <v>1</v>
      </c>
      <c r="J5828">
        <v>92</v>
      </c>
      <c r="K5828">
        <v>100</v>
      </c>
      <c r="L5828">
        <v>100</v>
      </c>
      <c r="M5828">
        <v>89</v>
      </c>
      <c r="N5828">
        <v>95</v>
      </c>
      <c r="O5828">
        <v>82</v>
      </c>
      <c r="P5828">
        <v>96</v>
      </c>
      <c r="Q5828">
        <v>100</v>
      </c>
      <c r="R5828">
        <v>86</v>
      </c>
      <c r="S5828">
        <v>45</v>
      </c>
      <c r="T5828" s="34">
        <f>_xlfn.XLOOKUP(B5828,Demog!$A$2:$A$219,Demog!$P$2:$P$219,,,2)</f>
        <v>41934</v>
      </c>
      <c r="U5828" s="34">
        <f t="shared" si="92"/>
        <v>12</v>
      </c>
      <c r="V5828" s="13"/>
      <c r="W5828" s="13"/>
    </row>
    <row r="5829" spans="1:23" x14ac:dyDescent="0.25">
      <c r="A5829" s="10">
        <v>44530</v>
      </c>
      <c r="B5829">
        <v>3212</v>
      </c>
      <c r="C5829" t="s">
        <v>177</v>
      </c>
      <c r="D5829">
        <v>2</v>
      </c>
      <c r="E5829">
        <v>5</v>
      </c>
      <c r="F5829">
        <v>-3</v>
      </c>
      <c r="G5829">
        <v>1</v>
      </c>
      <c r="H5829">
        <v>97</v>
      </c>
      <c r="I5829">
        <v>0</v>
      </c>
      <c r="J5829">
        <v>88</v>
      </c>
      <c r="K5829">
        <v>97</v>
      </c>
      <c r="L5829">
        <v>100</v>
      </c>
      <c r="M5829">
        <v>89</v>
      </c>
      <c r="N5829">
        <v>94</v>
      </c>
      <c r="O5829">
        <v>83</v>
      </c>
      <c r="P5829">
        <v>94</v>
      </c>
      <c r="Q5829">
        <v>99</v>
      </c>
      <c r="R5829">
        <v>87</v>
      </c>
      <c r="S5829">
        <v>39</v>
      </c>
      <c r="T5829" s="34">
        <f>_xlfn.XLOOKUP(B5829,Demog!$A$2:$A$219,Demog!$P$2:$P$219,,,2)</f>
        <v>47203</v>
      </c>
      <c r="U5829" s="34">
        <f t="shared" si="92"/>
        <v>7</v>
      </c>
      <c r="V5829" s="13"/>
      <c r="W5829" s="13"/>
    </row>
    <row r="5830" spans="1:23" x14ac:dyDescent="0.25">
      <c r="A5830" s="10">
        <v>44530</v>
      </c>
      <c r="B5830">
        <v>3213</v>
      </c>
      <c r="C5830" t="s">
        <v>178</v>
      </c>
      <c r="D5830">
        <v>3</v>
      </c>
      <c r="E5830">
        <v>2</v>
      </c>
      <c r="F5830">
        <v>1</v>
      </c>
      <c r="G5830">
        <v>3</v>
      </c>
      <c r="H5830">
        <v>96</v>
      </c>
      <c r="I5830">
        <v>1</v>
      </c>
      <c r="J5830">
        <v>95</v>
      </c>
      <c r="K5830">
        <v>96</v>
      </c>
      <c r="L5830">
        <v>99</v>
      </c>
      <c r="M5830">
        <v>93</v>
      </c>
      <c r="N5830">
        <v>94</v>
      </c>
      <c r="O5830">
        <v>92</v>
      </c>
      <c r="P5830">
        <v>94</v>
      </c>
      <c r="Q5830">
        <v>96</v>
      </c>
      <c r="R5830">
        <v>92</v>
      </c>
      <c r="S5830">
        <v>47</v>
      </c>
      <c r="T5830" s="34">
        <f>_xlfn.XLOOKUP(B5830,Demog!$A$2:$A$219,Demog!$P$2:$P$219,,,2)</f>
        <v>32904</v>
      </c>
      <c r="U5830" s="34">
        <f t="shared" si="92"/>
        <v>7</v>
      </c>
      <c r="V5830" s="13"/>
      <c r="W5830" s="13"/>
    </row>
    <row r="5831" spans="1:23" x14ac:dyDescent="0.25">
      <c r="A5831" s="10">
        <v>44530</v>
      </c>
      <c r="B5831">
        <v>3221</v>
      </c>
      <c r="C5831" t="s">
        <v>179</v>
      </c>
      <c r="D5831">
        <v>6</v>
      </c>
      <c r="E5831">
        <v>8</v>
      </c>
      <c r="F5831">
        <v>-2</v>
      </c>
      <c r="G5831">
        <v>3</v>
      </c>
      <c r="H5831">
        <v>85</v>
      </c>
      <c r="I5831">
        <v>0</v>
      </c>
      <c r="J5831">
        <v>81</v>
      </c>
      <c r="K5831">
        <v>85</v>
      </c>
      <c r="L5831">
        <v>88</v>
      </c>
      <c r="M5831">
        <v>82</v>
      </c>
      <c r="N5831">
        <v>78</v>
      </c>
      <c r="O5831">
        <v>72</v>
      </c>
      <c r="P5831">
        <v>79</v>
      </c>
      <c r="Q5831">
        <v>80</v>
      </c>
      <c r="R5831">
        <v>77</v>
      </c>
      <c r="S5831">
        <v>31</v>
      </c>
      <c r="T5831" s="34">
        <f>_xlfn.XLOOKUP(B5831,Demog!$A$2:$A$219,Demog!$P$2:$P$219,,,2)</f>
        <v>19960</v>
      </c>
      <c r="U5831" s="34">
        <f t="shared" si="92"/>
        <v>8</v>
      </c>
      <c r="V5831" s="13"/>
      <c r="W5831" s="13"/>
    </row>
    <row r="5832" spans="1:23" x14ac:dyDescent="0.25">
      <c r="A5832" s="10">
        <v>44530</v>
      </c>
      <c r="B5832">
        <v>3222</v>
      </c>
      <c r="C5832" t="s">
        <v>180</v>
      </c>
      <c r="D5832">
        <v>2</v>
      </c>
      <c r="E5832">
        <v>5</v>
      </c>
      <c r="F5832">
        <v>-3</v>
      </c>
      <c r="G5832">
        <v>3</v>
      </c>
      <c r="H5832">
        <v>99</v>
      </c>
      <c r="I5832">
        <v>1</v>
      </c>
      <c r="J5832">
        <v>88</v>
      </c>
      <c r="K5832">
        <v>99</v>
      </c>
      <c r="L5832">
        <v>100</v>
      </c>
      <c r="M5832">
        <v>89</v>
      </c>
      <c r="N5832">
        <v>95</v>
      </c>
      <c r="O5832">
        <v>80</v>
      </c>
      <c r="P5832">
        <v>96</v>
      </c>
      <c r="Q5832">
        <v>100</v>
      </c>
      <c r="R5832">
        <v>87</v>
      </c>
      <c r="S5832">
        <v>40</v>
      </c>
      <c r="T5832" s="34">
        <f>_xlfn.XLOOKUP(B5832,Demog!$A$2:$A$219,Demog!$P$2:$P$219,,,2)</f>
        <v>12392</v>
      </c>
      <c r="U5832" s="34">
        <f t="shared" si="92"/>
        <v>2</v>
      </c>
      <c r="V5832" s="13"/>
      <c r="W5832" s="13"/>
    </row>
    <row r="5833" spans="1:23" x14ac:dyDescent="0.25">
      <c r="A5833" s="10">
        <v>44530</v>
      </c>
      <c r="B5833">
        <v>3223</v>
      </c>
      <c r="C5833" t="s">
        <v>181</v>
      </c>
      <c r="D5833">
        <v>6</v>
      </c>
      <c r="E5833">
        <v>4</v>
      </c>
      <c r="F5833">
        <v>2</v>
      </c>
      <c r="G5833">
        <v>5</v>
      </c>
      <c r="H5833">
        <v>93</v>
      </c>
      <c r="I5833">
        <v>1</v>
      </c>
      <c r="J5833">
        <v>88</v>
      </c>
      <c r="K5833">
        <v>93</v>
      </c>
      <c r="L5833">
        <v>95</v>
      </c>
      <c r="M5833">
        <v>89</v>
      </c>
      <c r="N5833">
        <v>90</v>
      </c>
      <c r="O5833">
        <v>83</v>
      </c>
      <c r="P5833">
        <v>90</v>
      </c>
      <c r="Q5833">
        <v>92</v>
      </c>
      <c r="R5833">
        <v>86</v>
      </c>
      <c r="S5833">
        <v>29</v>
      </c>
      <c r="T5833" s="34">
        <f>_xlfn.XLOOKUP(B5833,Demog!$A$2:$A$219,Demog!$P$2:$P$219,,,2)</f>
        <v>29180</v>
      </c>
      <c r="U5833" s="34">
        <f t="shared" si="92"/>
        <v>12</v>
      </c>
      <c r="V5833" s="13"/>
      <c r="W5833" s="13"/>
    </row>
    <row r="5834" spans="1:23" x14ac:dyDescent="0.25">
      <c r="A5834" s="10">
        <v>44530</v>
      </c>
      <c r="B5834">
        <v>3231</v>
      </c>
      <c r="C5834" t="s">
        <v>182</v>
      </c>
      <c r="D5834">
        <v>2</v>
      </c>
      <c r="E5834">
        <v>3</v>
      </c>
      <c r="F5834">
        <v>-1</v>
      </c>
      <c r="G5834">
        <v>2</v>
      </c>
      <c r="H5834">
        <v>97</v>
      </c>
      <c r="I5834">
        <v>1</v>
      </c>
      <c r="J5834">
        <v>94</v>
      </c>
      <c r="K5834">
        <v>98</v>
      </c>
      <c r="L5834">
        <v>100</v>
      </c>
      <c r="M5834">
        <v>92</v>
      </c>
      <c r="N5834">
        <v>95</v>
      </c>
      <c r="O5834">
        <v>89</v>
      </c>
      <c r="P5834">
        <v>95</v>
      </c>
      <c r="Q5834">
        <v>98</v>
      </c>
      <c r="R5834">
        <v>90</v>
      </c>
      <c r="S5834">
        <v>29</v>
      </c>
      <c r="T5834" s="34">
        <f>_xlfn.XLOOKUP(B5834,Demog!$A$2:$A$219,Demog!$P$2:$P$219,,,2)</f>
        <v>18027</v>
      </c>
      <c r="U5834" s="34">
        <f t="shared" si="92"/>
        <v>3</v>
      </c>
      <c r="V5834" s="13"/>
      <c r="W5834" s="13"/>
    </row>
    <row r="5835" spans="1:23" x14ac:dyDescent="0.25">
      <c r="A5835" s="10">
        <v>44530</v>
      </c>
      <c r="B5835">
        <v>3232</v>
      </c>
      <c r="C5835" t="s">
        <v>183</v>
      </c>
      <c r="D5835">
        <v>9</v>
      </c>
      <c r="E5835">
        <v>4</v>
      </c>
      <c r="F5835">
        <v>5</v>
      </c>
      <c r="G5835">
        <v>7</v>
      </c>
      <c r="H5835">
        <v>96</v>
      </c>
      <c r="I5835">
        <v>0</v>
      </c>
      <c r="J5835">
        <v>94</v>
      </c>
      <c r="K5835">
        <v>96</v>
      </c>
      <c r="L5835">
        <v>99</v>
      </c>
      <c r="M5835">
        <v>93</v>
      </c>
      <c r="N5835">
        <v>94</v>
      </c>
      <c r="O5835">
        <v>91</v>
      </c>
      <c r="P5835">
        <v>94</v>
      </c>
      <c r="Q5835">
        <v>96</v>
      </c>
      <c r="R5835">
        <v>92</v>
      </c>
      <c r="S5835">
        <v>29</v>
      </c>
      <c r="T5835" s="34">
        <f>_xlfn.XLOOKUP(B5835,Demog!$A$2:$A$219,Demog!$P$2:$P$219,,,2)</f>
        <v>34575</v>
      </c>
      <c r="U5835" s="34">
        <f t="shared" si="92"/>
        <v>22</v>
      </c>
      <c r="V5835" s="13"/>
      <c r="W5835" s="13"/>
    </row>
    <row r="5836" spans="1:23" x14ac:dyDescent="0.25">
      <c r="A5836" s="10">
        <v>44530</v>
      </c>
      <c r="B5836">
        <v>3233</v>
      </c>
      <c r="C5836" t="s">
        <v>184</v>
      </c>
      <c r="D5836">
        <v>4</v>
      </c>
      <c r="E5836">
        <v>2</v>
      </c>
      <c r="F5836">
        <v>2</v>
      </c>
      <c r="G5836">
        <v>3</v>
      </c>
      <c r="H5836">
        <v>99</v>
      </c>
      <c r="I5836">
        <v>0</v>
      </c>
      <c r="J5836">
        <v>96</v>
      </c>
      <c r="K5836">
        <v>100</v>
      </c>
      <c r="L5836">
        <v>100</v>
      </c>
      <c r="M5836">
        <v>93</v>
      </c>
      <c r="N5836">
        <v>97</v>
      </c>
      <c r="O5836">
        <v>93</v>
      </c>
      <c r="P5836">
        <v>97</v>
      </c>
      <c r="Q5836">
        <v>100</v>
      </c>
      <c r="R5836">
        <v>91</v>
      </c>
      <c r="S5836">
        <v>26</v>
      </c>
      <c r="T5836" s="34">
        <f>_xlfn.XLOOKUP(B5836,Demog!$A$2:$A$219,Demog!$P$2:$P$219,,,2)</f>
        <v>51292</v>
      </c>
      <c r="U5836" s="34">
        <f t="shared" si="92"/>
        <v>14</v>
      </c>
      <c r="V5836" s="13"/>
      <c r="W5836" s="13"/>
    </row>
    <row r="5837" spans="1:23" x14ac:dyDescent="0.25">
      <c r="A5837" s="10">
        <v>44530</v>
      </c>
      <c r="B5837">
        <v>3241</v>
      </c>
      <c r="C5837" t="s">
        <v>185</v>
      </c>
      <c r="D5837">
        <v>3</v>
      </c>
      <c r="E5837">
        <v>2</v>
      </c>
      <c r="F5837">
        <v>1</v>
      </c>
      <c r="G5837">
        <v>2</v>
      </c>
      <c r="H5837">
        <v>92</v>
      </c>
      <c r="I5837">
        <v>2</v>
      </c>
      <c r="J5837">
        <v>93</v>
      </c>
      <c r="K5837">
        <v>92</v>
      </c>
      <c r="L5837">
        <v>94</v>
      </c>
      <c r="M5837">
        <v>89</v>
      </c>
      <c r="N5837">
        <v>89</v>
      </c>
      <c r="O5837">
        <v>90</v>
      </c>
      <c r="P5837">
        <v>89</v>
      </c>
      <c r="Q5837">
        <v>91</v>
      </c>
      <c r="R5837">
        <v>88</v>
      </c>
      <c r="S5837">
        <v>42</v>
      </c>
      <c r="T5837" s="34">
        <f>_xlfn.XLOOKUP(B5837,Demog!$A$2:$A$219,Demog!$P$2:$P$219,,,2)</f>
        <v>37993</v>
      </c>
      <c r="U5837" s="34">
        <f t="shared" si="92"/>
        <v>8</v>
      </c>
      <c r="V5837" s="13"/>
      <c r="W5837" s="13"/>
    </row>
    <row r="5838" spans="1:23" x14ac:dyDescent="0.25">
      <c r="A5838" s="10">
        <v>44530</v>
      </c>
      <c r="B5838">
        <v>3242</v>
      </c>
      <c r="C5838" t="s">
        <v>186</v>
      </c>
      <c r="D5838">
        <v>3</v>
      </c>
      <c r="E5838">
        <v>1</v>
      </c>
      <c r="F5838">
        <v>2</v>
      </c>
      <c r="G5838">
        <v>2</v>
      </c>
      <c r="H5838">
        <v>95</v>
      </c>
      <c r="I5838">
        <v>4</v>
      </c>
      <c r="J5838">
        <v>96</v>
      </c>
      <c r="K5838">
        <v>95</v>
      </c>
      <c r="L5838">
        <v>98</v>
      </c>
      <c r="M5838">
        <v>92</v>
      </c>
      <c r="N5838">
        <v>93</v>
      </c>
      <c r="O5838">
        <v>93</v>
      </c>
      <c r="P5838">
        <v>93</v>
      </c>
      <c r="Q5838">
        <v>95</v>
      </c>
      <c r="R5838">
        <v>91</v>
      </c>
      <c r="S5838">
        <v>46</v>
      </c>
      <c r="T5838" s="34">
        <f>_xlfn.XLOOKUP(B5838,Demog!$A$2:$A$219,Demog!$P$2:$P$219,,,2)</f>
        <v>34483</v>
      </c>
      <c r="U5838" s="34">
        <f t="shared" si="92"/>
        <v>7</v>
      </c>
      <c r="V5838" s="13"/>
      <c r="W5838" s="13"/>
    </row>
    <row r="5839" spans="1:23" x14ac:dyDescent="0.25">
      <c r="A5839" s="10">
        <v>44530</v>
      </c>
      <c r="B5839">
        <v>3243</v>
      </c>
      <c r="C5839" t="s">
        <v>187</v>
      </c>
      <c r="D5839">
        <v>2</v>
      </c>
      <c r="E5839">
        <v>2</v>
      </c>
      <c r="F5839">
        <v>0</v>
      </c>
      <c r="G5839">
        <v>1</v>
      </c>
      <c r="H5839">
        <v>98</v>
      </c>
      <c r="I5839">
        <v>0</v>
      </c>
      <c r="J5839">
        <v>98</v>
      </c>
      <c r="K5839">
        <v>98</v>
      </c>
      <c r="L5839">
        <v>100</v>
      </c>
      <c r="M5839">
        <v>89</v>
      </c>
      <c r="N5839">
        <v>96</v>
      </c>
      <c r="O5839">
        <v>94</v>
      </c>
      <c r="P5839">
        <v>96</v>
      </c>
      <c r="Q5839">
        <v>99</v>
      </c>
      <c r="R5839">
        <v>86</v>
      </c>
      <c r="S5839">
        <v>52</v>
      </c>
      <c r="T5839" s="34">
        <f>_xlfn.XLOOKUP(B5839,Demog!$A$2:$A$219,Demog!$P$2:$P$219,,,2)</f>
        <v>15890</v>
      </c>
      <c r="U5839" s="34">
        <f t="shared" si="92"/>
        <v>2</v>
      </c>
      <c r="V5839" s="13"/>
      <c r="W5839" s="13"/>
    </row>
    <row r="5840" spans="1:23" x14ac:dyDescent="0.25">
      <c r="A5840" s="10">
        <v>44530</v>
      </c>
      <c r="B5840">
        <v>3244</v>
      </c>
      <c r="C5840" t="s">
        <v>188</v>
      </c>
      <c r="D5840">
        <v>2</v>
      </c>
      <c r="E5840">
        <v>4</v>
      </c>
      <c r="F5840">
        <v>-2</v>
      </c>
      <c r="G5840">
        <v>2</v>
      </c>
      <c r="H5840">
        <v>97</v>
      </c>
      <c r="I5840">
        <v>1</v>
      </c>
      <c r="J5840">
        <v>95</v>
      </c>
      <c r="K5840">
        <v>97</v>
      </c>
      <c r="L5840">
        <v>100</v>
      </c>
      <c r="M5840">
        <v>92</v>
      </c>
      <c r="N5840">
        <v>95</v>
      </c>
      <c r="O5840">
        <v>92</v>
      </c>
      <c r="P5840">
        <v>95</v>
      </c>
      <c r="Q5840">
        <v>98</v>
      </c>
      <c r="R5840">
        <v>91</v>
      </c>
      <c r="S5840">
        <v>41</v>
      </c>
      <c r="T5840" s="34">
        <f>_xlfn.XLOOKUP(B5840,Demog!$A$2:$A$219,Demog!$P$2:$P$219,,,2)</f>
        <v>42812</v>
      </c>
      <c r="U5840" s="34">
        <f t="shared" si="92"/>
        <v>6</v>
      </c>
      <c r="V5840" s="13"/>
      <c r="W5840" s="13"/>
    </row>
    <row r="5841" spans="1:23" x14ac:dyDescent="0.25">
      <c r="A5841" s="10">
        <v>44530</v>
      </c>
      <c r="B5841">
        <v>3251</v>
      </c>
      <c r="C5841" t="s">
        <v>189</v>
      </c>
      <c r="D5841">
        <v>2</v>
      </c>
      <c r="E5841">
        <v>5</v>
      </c>
      <c r="F5841">
        <v>-3</v>
      </c>
      <c r="G5841">
        <v>3</v>
      </c>
      <c r="H5841">
        <v>97</v>
      </c>
      <c r="I5841">
        <v>2</v>
      </c>
      <c r="J5841">
        <v>96</v>
      </c>
      <c r="K5841">
        <v>97</v>
      </c>
      <c r="L5841">
        <v>100</v>
      </c>
      <c r="M5841">
        <v>93</v>
      </c>
      <c r="N5841">
        <v>95</v>
      </c>
      <c r="O5841">
        <v>94</v>
      </c>
      <c r="P5841">
        <v>95</v>
      </c>
      <c r="Q5841">
        <v>98</v>
      </c>
      <c r="R5841">
        <v>91</v>
      </c>
      <c r="S5841">
        <v>25</v>
      </c>
      <c r="T5841" s="34">
        <f>_xlfn.XLOOKUP(B5841,Demog!$A$2:$A$219,Demog!$P$2:$P$219,,,2)</f>
        <v>31755</v>
      </c>
      <c r="U5841" s="34">
        <f t="shared" si="92"/>
        <v>4</v>
      </c>
      <c r="V5841" s="13"/>
      <c r="W5841" s="13"/>
    </row>
    <row r="5842" spans="1:23" x14ac:dyDescent="0.25">
      <c r="A5842" s="10">
        <v>44530</v>
      </c>
      <c r="B5842">
        <v>3252</v>
      </c>
      <c r="C5842" t="s">
        <v>190</v>
      </c>
      <c r="D5842">
        <v>7</v>
      </c>
      <c r="E5842">
        <v>5</v>
      </c>
      <c r="F5842">
        <v>2</v>
      </c>
      <c r="G5842">
        <v>4</v>
      </c>
      <c r="H5842">
        <v>96</v>
      </c>
      <c r="I5842">
        <v>2</v>
      </c>
      <c r="J5842">
        <v>92</v>
      </c>
      <c r="K5842">
        <v>96</v>
      </c>
      <c r="L5842">
        <v>99</v>
      </c>
      <c r="M5842">
        <v>91</v>
      </c>
      <c r="N5842">
        <v>94</v>
      </c>
      <c r="O5842">
        <v>88</v>
      </c>
      <c r="P5842">
        <v>94</v>
      </c>
      <c r="Q5842">
        <v>97</v>
      </c>
      <c r="R5842">
        <v>88</v>
      </c>
      <c r="S5842">
        <v>35</v>
      </c>
      <c r="T5842" s="34">
        <f>_xlfn.XLOOKUP(B5842,Demog!$A$2:$A$219,Demog!$P$2:$P$219,,,2)</f>
        <v>32807</v>
      </c>
      <c r="U5842" s="34">
        <f t="shared" si="92"/>
        <v>16</v>
      </c>
      <c r="V5842" s="13"/>
      <c r="W5842" s="13"/>
    </row>
    <row r="5843" spans="1:23" x14ac:dyDescent="0.25">
      <c r="A5843" s="10">
        <v>44530</v>
      </c>
      <c r="B5843">
        <v>3253</v>
      </c>
      <c r="C5843" t="s">
        <v>191</v>
      </c>
      <c r="D5843">
        <v>2</v>
      </c>
      <c r="E5843">
        <v>6</v>
      </c>
      <c r="F5843">
        <v>-4</v>
      </c>
      <c r="G5843">
        <v>1</v>
      </c>
      <c r="H5843">
        <v>97</v>
      </c>
      <c r="I5843">
        <v>3</v>
      </c>
      <c r="J5843">
        <v>95</v>
      </c>
      <c r="K5843">
        <v>97</v>
      </c>
      <c r="L5843">
        <v>100</v>
      </c>
      <c r="M5843">
        <v>92</v>
      </c>
      <c r="N5843">
        <v>95</v>
      </c>
      <c r="O5843">
        <v>93</v>
      </c>
      <c r="P5843">
        <v>95</v>
      </c>
      <c r="Q5843">
        <v>98</v>
      </c>
      <c r="R5843">
        <v>91</v>
      </c>
      <c r="S5843">
        <v>37</v>
      </c>
      <c r="T5843" s="34">
        <f>_xlfn.XLOOKUP(B5843,Demog!$A$2:$A$219,Demog!$P$2:$P$219,,,2)</f>
        <v>31246</v>
      </c>
      <c r="U5843" s="34">
        <f t="shared" si="92"/>
        <v>4</v>
      </c>
      <c r="V5843" s="13"/>
      <c r="W5843" s="13"/>
    </row>
    <row r="5844" spans="1:23" x14ac:dyDescent="0.25">
      <c r="A5844" s="10">
        <v>44530</v>
      </c>
      <c r="B5844">
        <v>3261</v>
      </c>
      <c r="C5844" t="s">
        <v>192</v>
      </c>
      <c r="D5844">
        <v>6</v>
      </c>
      <c r="E5844">
        <v>3</v>
      </c>
      <c r="F5844">
        <v>3</v>
      </c>
      <c r="G5844">
        <v>5</v>
      </c>
      <c r="H5844">
        <v>95</v>
      </c>
      <c r="I5844">
        <v>0</v>
      </c>
      <c r="J5844">
        <v>93</v>
      </c>
      <c r="K5844">
        <v>95</v>
      </c>
      <c r="L5844">
        <v>98</v>
      </c>
      <c r="M5844">
        <v>92</v>
      </c>
      <c r="N5844">
        <v>93</v>
      </c>
      <c r="O5844">
        <v>90</v>
      </c>
      <c r="P5844">
        <v>93</v>
      </c>
      <c r="Q5844">
        <v>95</v>
      </c>
      <c r="R5844">
        <v>91</v>
      </c>
      <c r="S5844">
        <v>32</v>
      </c>
      <c r="T5844" s="34">
        <f>_xlfn.XLOOKUP(B5844,Demog!$A$2:$A$219,Demog!$P$2:$P$219,,,2)</f>
        <v>29561</v>
      </c>
      <c r="U5844" s="34">
        <f t="shared" si="92"/>
        <v>12</v>
      </c>
      <c r="V5844" s="13"/>
      <c r="W5844" s="13"/>
    </row>
    <row r="5845" spans="1:23" x14ac:dyDescent="0.25">
      <c r="A5845" s="10">
        <v>44530</v>
      </c>
      <c r="B5845">
        <v>3262</v>
      </c>
      <c r="C5845" t="s">
        <v>193</v>
      </c>
      <c r="D5845">
        <v>1</v>
      </c>
      <c r="E5845">
        <v>3</v>
      </c>
      <c r="F5845">
        <v>-2</v>
      </c>
      <c r="G5845">
        <v>2</v>
      </c>
      <c r="H5845">
        <v>94</v>
      </c>
      <c r="I5845">
        <v>1</v>
      </c>
      <c r="J5845">
        <v>94</v>
      </c>
      <c r="K5845">
        <v>94</v>
      </c>
      <c r="L5845">
        <v>99</v>
      </c>
      <c r="M5845">
        <v>87</v>
      </c>
      <c r="N5845">
        <v>91</v>
      </c>
      <c r="O5845">
        <v>91</v>
      </c>
      <c r="P5845">
        <v>91</v>
      </c>
      <c r="Q5845">
        <v>96</v>
      </c>
      <c r="R5845">
        <v>85</v>
      </c>
      <c r="S5845">
        <v>30</v>
      </c>
      <c r="T5845" s="34">
        <f>_xlfn.XLOOKUP(B5845,Demog!$A$2:$A$219,Demog!$P$2:$P$219,,,2)</f>
        <v>37453</v>
      </c>
      <c r="U5845" s="34">
        <f t="shared" si="92"/>
        <v>3</v>
      </c>
      <c r="V5845" s="13"/>
      <c r="W5845" s="13"/>
    </row>
    <row r="5846" spans="1:23" x14ac:dyDescent="0.25">
      <c r="A5846" s="10">
        <v>44530</v>
      </c>
      <c r="B5846">
        <v>3263</v>
      </c>
      <c r="C5846" t="s">
        <v>194</v>
      </c>
      <c r="D5846">
        <v>3</v>
      </c>
      <c r="E5846">
        <v>5</v>
      </c>
      <c r="F5846">
        <v>-2</v>
      </c>
      <c r="G5846">
        <v>3</v>
      </c>
      <c r="H5846">
        <v>99</v>
      </c>
      <c r="I5846">
        <v>1</v>
      </c>
      <c r="J5846">
        <v>93</v>
      </c>
      <c r="K5846">
        <v>100</v>
      </c>
      <c r="L5846">
        <v>100</v>
      </c>
      <c r="M5846">
        <v>94</v>
      </c>
      <c r="N5846">
        <v>96</v>
      </c>
      <c r="O5846">
        <v>89</v>
      </c>
      <c r="P5846">
        <v>97</v>
      </c>
      <c r="Q5846">
        <v>100</v>
      </c>
      <c r="R5846">
        <v>92</v>
      </c>
      <c r="S5846">
        <v>28</v>
      </c>
      <c r="T5846" s="34">
        <f>_xlfn.XLOOKUP(B5846,Demog!$A$2:$A$219,Demog!$P$2:$P$219,,,2)</f>
        <v>36496</v>
      </c>
      <c r="U5846" s="34">
        <f t="shared" si="92"/>
        <v>8</v>
      </c>
      <c r="V5846" s="13"/>
      <c r="W5846" s="13"/>
    </row>
    <row r="5847" spans="1:23" x14ac:dyDescent="0.25">
      <c r="A5847" s="10">
        <v>44530</v>
      </c>
      <c r="B5847">
        <v>3264</v>
      </c>
      <c r="C5847" t="s">
        <v>195</v>
      </c>
      <c r="D5847">
        <v>1</v>
      </c>
      <c r="E5847">
        <v>5</v>
      </c>
      <c r="F5847">
        <v>-4</v>
      </c>
      <c r="G5847">
        <v>1</v>
      </c>
      <c r="H5847">
        <v>96</v>
      </c>
      <c r="I5847">
        <v>0</v>
      </c>
      <c r="J5847">
        <v>95</v>
      </c>
      <c r="K5847">
        <v>96</v>
      </c>
      <c r="L5847">
        <v>99</v>
      </c>
      <c r="M5847">
        <v>92</v>
      </c>
      <c r="N5847">
        <v>94</v>
      </c>
      <c r="O5847">
        <v>91</v>
      </c>
      <c r="P5847">
        <v>94</v>
      </c>
      <c r="Q5847">
        <v>97</v>
      </c>
      <c r="R5847">
        <v>91</v>
      </c>
      <c r="S5847">
        <v>31</v>
      </c>
      <c r="T5847" s="34">
        <f>_xlfn.XLOOKUP(B5847,Demog!$A$2:$A$219,Demog!$P$2:$P$219,,,2)</f>
        <v>31065</v>
      </c>
      <c r="U5847" s="34">
        <f t="shared" si="92"/>
        <v>2</v>
      </c>
      <c r="V5847" s="13"/>
      <c r="W5847" s="13"/>
    </row>
    <row r="5848" spans="1:23" x14ac:dyDescent="0.25">
      <c r="A5848" s="10">
        <v>44530</v>
      </c>
      <c r="B5848">
        <v>3311</v>
      </c>
      <c r="C5848" t="s">
        <v>196</v>
      </c>
      <c r="D5848">
        <v>1</v>
      </c>
      <c r="E5848">
        <v>2</v>
      </c>
      <c r="F5848">
        <v>-1</v>
      </c>
      <c r="G5848">
        <v>2</v>
      </c>
      <c r="H5848">
        <v>95</v>
      </c>
      <c r="I5848">
        <v>1</v>
      </c>
      <c r="J5848">
        <v>94</v>
      </c>
      <c r="K5848">
        <v>95</v>
      </c>
      <c r="L5848">
        <v>97</v>
      </c>
      <c r="M5848">
        <v>93</v>
      </c>
      <c r="N5848">
        <v>92</v>
      </c>
      <c r="O5848">
        <v>91</v>
      </c>
      <c r="P5848">
        <v>92</v>
      </c>
      <c r="Q5848">
        <v>93</v>
      </c>
      <c r="R5848">
        <v>91</v>
      </c>
      <c r="S5848">
        <v>45</v>
      </c>
      <c r="T5848" s="34">
        <f>_xlfn.XLOOKUP(B5848,Demog!$A$2:$A$219,Demog!$P$2:$P$219,,,2)</f>
        <v>19230</v>
      </c>
      <c r="U5848" s="34">
        <f t="shared" si="92"/>
        <v>1</v>
      </c>
      <c r="V5848" s="13"/>
      <c r="W5848" s="13"/>
    </row>
    <row r="5849" spans="1:23" x14ac:dyDescent="0.25">
      <c r="A5849" s="10">
        <v>44530</v>
      </c>
      <c r="B5849">
        <v>3312</v>
      </c>
      <c r="C5849" t="s">
        <v>197</v>
      </c>
      <c r="D5849">
        <v>2</v>
      </c>
      <c r="E5849">
        <v>4</v>
      </c>
      <c r="F5849">
        <v>-2</v>
      </c>
      <c r="G5849">
        <v>1</v>
      </c>
      <c r="H5849">
        <v>95</v>
      </c>
      <c r="I5849">
        <v>1</v>
      </c>
      <c r="J5849">
        <v>100</v>
      </c>
      <c r="K5849">
        <v>94</v>
      </c>
      <c r="L5849">
        <v>97</v>
      </c>
      <c r="M5849">
        <v>92</v>
      </c>
      <c r="N5849">
        <v>92</v>
      </c>
      <c r="O5849">
        <v>96</v>
      </c>
      <c r="P5849">
        <v>92</v>
      </c>
      <c r="Q5849">
        <v>94</v>
      </c>
      <c r="R5849">
        <v>90</v>
      </c>
      <c r="S5849">
        <v>44</v>
      </c>
      <c r="T5849" s="34">
        <f>_xlfn.XLOOKUP(B5849,Demog!$A$2:$A$219,Demog!$P$2:$P$219,,,2)</f>
        <v>34244</v>
      </c>
      <c r="U5849" s="34">
        <f t="shared" si="92"/>
        <v>5</v>
      </c>
      <c r="V5849" s="13"/>
      <c r="W5849" s="13"/>
    </row>
    <row r="5850" spans="1:23" x14ac:dyDescent="0.25">
      <c r="A5850" s="10">
        <v>44530</v>
      </c>
      <c r="B5850">
        <v>3313</v>
      </c>
      <c r="C5850" t="s">
        <v>198</v>
      </c>
      <c r="D5850">
        <v>1</v>
      </c>
      <c r="E5850">
        <v>5</v>
      </c>
      <c r="F5850">
        <v>-4</v>
      </c>
      <c r="G5850">
        <v>1</v>
      </c>
      <c r="H5850">
        <v>95</v>
      </c>
      <c r="I5850">
        <v>2</v>
      </c>
      <c r="J5850">
        <v>96</v>
      </c>
      <c r="K5850">
        <v>95</v>
      </c>
      <c r="L5850">
        <v>96</v>
      </c>
      <c r="M5850">
        <v>95</v>
      </c>
      <c r="N5850">
        <v>94</v>
      </c>
      <c r="O5850">
        <v>95</v>
      </c>
      <c r="P5850">
        <v>94</v>
      </c>
      <c r="Q5850">
        <v>94</v>
      </c>
      <c r="R5850">
        <v>94</v>
      </c>
      <c r="S5850">
        <v>52</v>
      </c>
      <c r="T5850" s="34">
        <f>_xlfn.XLOOKUP(B5850,Demog!$A$2:$A$219,Demog!$P$2:$P$219,,,2)</f>
        <v>29808</v>
      </c>
      <c r="U5850" s="34">
        <f t="shared" si="92"/>
        <v>2</v>
      </c>
      <c r="V5850" s="13"/>
      <c r="W5850" s="13"/>
    </row>
    <row r="5851" spans="1:23" x14ac:dyDescent="0.25">
      <c r="A5851" s="10">
        <v>44530</v>
      </c>
      <c r="B5851">
        <v>3314</v>
      </c>
      <c r="C5851" t="s">
        <v>199</v>
      </c>
      <c r="D5851">
        <v>3</v>
      </c>
      <c r="E5851">
        <v>5</v>
      </c>
      <c r="F5851">
        <v>-2</v>
      </c>
      <c r="G5851">
        <v>3</v>
      </c>
      <c r="H5851">
        <v>94</v>
      </c>
      <c r="I5851">
        <v>1</v>
      </c>
      <c r="J5851">
        <v>94</v>
      </c>
      <c r="K5851">
        <v>95</v>
      </c>
      <c r="L5851">
        <v>94</v>
      </c>
      <c r="M5851">
        <v>95</v>
      </c>
      <c r="N5851">
        <v>93</v>
      </c>
      <c r="O5851">
        <v>91</v>
      </c>
      <c r="P5851">
        <v>93</v>
      </c>
      <c r="Q5851">
        <v>92</v>
      </c>
      <c r="R5851">
        <v>94</v>
      </c>
      <c r="S5851">
        <v>52</v>
      </c>
      <c r="T5851" s="34">
        <f>_xlfn.XLOOKUP(B5851,Demog!$A$2:$A$219,Demog!$P$2:$P$219,,,2)</f>
        <v>29271</v>
      </c>
      <c r="U5851" s="34">
        <f t="shared" ref="U5851:U5882" si="93">ROUND(T5851*D5851/100000*7,0)</f>
        <v>6</v>
      </c>
      <c r="V5851" s="13"/>
      <c r="W5851" s="13"/>
    </row>
    <row r="5852" spans="1:23" x14ac:dyDescent="0.25">
      <c r="A5852" s="10">
        <v>44530</v>
      </c>
      <c r="B5852">
        <v>3315</v>
      </c>
      <c r="C5852" t="s">
        <v>200</v>
      </c>
      <c r="D5852">
        <v>1</v>
      </c>
      <c r="E5852">
        <v>7</v>
      </c>
      <c r="F5852">
        <v>-6</v>
      </c>
      <c r="G5852">
        <v>0</v>
      </c>
      <c r="H5852">
        <v>97</v>
      </c>
      <c r="I5852">
        <v>2</v>
      </c>
      <c r="J5852">
        <v>97</v>
      </c>
      <c r="K5852">
        <v>96</v>
      </c>
      <c r="L5852">
        <v>98</v>
      </c>
      <c r="M5852">
        <v>95</v>
      </c>
      <c r="N5852">
        <v>94</v>
      </c>
      <c r="O5852">
        <v>94</v>
      </c>
      <c r="P5852">
        <v>94</v>
      </c>
      <c r="Q5852">
        <v>95</v>
      </c>
      <c r="R5852">
        <v>93</v>
      </c>
      <c r="S5852">
        <v>55</v>
      </c>
      <c r="T5852" s="34">
        <f>_xlfn.XLOOKUP(B5852,Demog!$A$2:$A$219,Demog!$P$2:$P$219,,,2)</f>
        <v>28839</v>
      </c>
      <c r="U5852" s="34">
        <f t="shared" si="93"/>
        <v>2</v>
      </c>
      <c r="V5852" s="13"/>
      <c r="W5852" s="13"/>
    </row>
    <row r="5853" spans="1:23" x14ac:dyDescent="0.25">
      <c r="A5853" s="10">
        <v>44530</v>
      </c>
      <c r="B5853">
        <v>3321</v>
      </c>
      <c r="C5853" t="s">
        <v>201</v>
      </c>
      <c r="D5853">
        <v>3</v>
      </c>
      <c r="E5853">
        <v>7</v>
      </c>
      <c r="F5853">
        <v>-4</v>
      </c>
      <c r="G5853">
        <v>4</v>
      </c>
      <c r="H5853">
        <v>93</v>
      </c>
      <c r="I5853">
        <v>1</v>
      </c>
      <c r="J5853">
        <v>95</v>
      </c>
      <c r="K5853">
        <v>93</v>
      </c>
      <c r="L5853">
        <v>93</v>
      </c>
      <c r="M5853">
        <v>93</v>
      </c>
      <c r="N5853">
        <v>90</v>
      </c>
      <c r="O5853">
        <v>91</v>
      </c>
      <c r="P5853">
        <v>90</v>
      </c>
      <c r="Q5853">
        <v>89</v>
      </c>
      <c r="R5853">
        <v>91</v>
      </c>
      <c r="S5853">
        <v>55</v>
      </c>
      <c r="T5853" s="34">
        <f>_xlfn.XLOOKUP(B5853,Demog!$A$2:$A$219,Demog!$P$2:$P$219,,,2)</f>
        <v>19412</v>
      </c>
      <c r="U5853" s="34">
        <f t="shared" si="93"/>
        <v>4</v>
      </c>
      <c r="V5853" s="13"/>
      <c r="W5853" s="13"/>
    </row>
    <row r="5854" spans="1:23" x14ac:dyDescent="0.25">
      <c r="A5854" s="10">
        <v>44530</v>
      </c>
      <c r="B5854">
        <v>3322</v>
      </c>
      <c r="C5854" t="s">
        <v>202</v>
      </c>
      <c r="D5854">
        <v>4</v>
      </c>
      <c r="E5854">
        <v>6</v>
      </c>
      <c r="F5854">
        <v>-2</v>
      </c>
      <c r="G5854">
        <v>3</v>
      </c>
      <c r="H5854">
        <v>91</v>
      </c>
      <c r="I5854">
        <v>1</v>
      </c>
      <c r="J5854">
        <v>93</v>
      </c>
      <c r="K5854">
        <v>90</v>
      </c>
      <c r="L5854">
        <v>88</v>
      </c>
      <c r="M5854">
        <v>92</v>
      </c>
      <c r="N5854">
        <v>88</v>
      </c>
      <c r="O5854">
        <v>90</v>
      </c>
      <c r="P5854">
        <v>88</v>
      </c>
      <c r="Q5854">
        <v>86</v>
      </c>
      <c r="R5854">
        <v>90</v>
      </c>
      <c r="S5854">
        <v>56</v>
      </c>
      <c r="T5854" s="34">
        <f>_xlfn.XLOOKUP(B5854,Demog!$A$2:$A$219,Demog!$P$2:$P$219,,,2)</f>
        <v>25992</v>
      </c>
      <c r="U5854" s="34">
        <f t="shared" si="93"/>
        <v>7</v>
      </c>
      <c r="V5854" s="13"/>
      <c r="W5854" s="13"/>
    </row>
    <row r="5855" spans="1:23" x14ac:dyDescent="0.25">
      <c r="A5855" s="10">
        <v>44530</v>
      </c>
      <c r="B5855">
        <v>3323</v>
      </c>
      <c r="C5855" t="s">
        <v>203</v>
      </c>
      <c r="D5855">
        <v>0</v>
      </c>
      <c r="E5855">
        <v>0</v>
      </c>
      <c r="F5855">
        <v>0</v>
      </c>
      <c r="G5855">
        <v>0</v>
      </c>
      <c r="H5855">
        <v>91</v>
      </c>
      <c r="I5855">
        <v>1</v>
      </c>
      <c r="J5855">
        <v>87</v>
      </c>
      <c r="K5855">
        <v>91</v>
      </c>
      <c r="L5855">
        <v>90</v>
      </c>
      <c r="M5855">
        <v>92</v>
      </c>
      <c r="N5855">
        <v>89</v>
      </c>
      <c r="O5855">
        <v>83</v>
      </c>
      <c r="P5855">
        <v>89</v>
      </c>
      <c r="Q5855">
        <v>87</v>
      </c>
      <c r="R5855">
        <v>91</v>
      </c>
      <c r="S5855">
        <v>58</v>
      </c>
      <c r="T5855" s="34">
        <f>_xlfn.XLOOKUP(B5855,Demog!$A$2:$A$219,Demog!$P$2:$P$219,,,2)</f>
        <v>5086</v>
      </c>
      <c r="U5855" s="34">
        <f t="shared" si="93"/>
        <v>0</v>
      </c>
      <c r="V5855" s="13"/>
      <c r="W5855" s="13"/>
    </row>
    <row r="5856" spans="1:23" x14ac:dyDescent="0.25">
      <c r="A5856" s="10">
        <v>44530</v>
      </c>
      <c r="B5856">
        <v>4111</v>
      </c>
      <c r="C5856" t="s">
        <v>204</v>
      </c>
      <c r="D5856">
        <v>2</v>
      </c>
      <c r="E5856">
        <v>2</v>
      </c>
      <c r="F5856">
        <v>0</v>
      </c>
      <c r="G5856">
        <v>2</v>
      </c>
      <c r="H5856">
        <v>96</v>
      </c>
      <c r="I5856">
        <v>0</v>
      </c>
      <c r="J5856">
        <v>93</v>
      </c>
      <c r="K5856">
        <v>96</v>
      </c>
      <c r="L5856">
        <v>98</v>
      </c>
      <c r="M5856">
        <v>93</v>
      </c>
      <c r="N5856">
        <v>92</v>
      </c>
      <c r="O5856">
        <v>86</v>
      </c>
      <c r="P5856">
        <v>92</v>
      </c>
      <c r="Q5856">
        <v>94</v>
      </c>
      <c r="R5856">
        <v>90</v>
      </c>
      <c r="S5856">
        <v>35</v>
      </c>
      <c r="T5856" s="34">
        <f>_xlfn.XLOOKUP(B5856,Demog!$A$2:$A$219,Demog!$P$2:$P$219,,,2)</f>
        <v>31290</v>
      </c>
      <c r="U5856" s="34">
        <f t="shared" si="93"/>
        <v>4</v>
      </c>
      <c r="V5856" s="13"/>
      <c r="W5856" s="13"/>
    </row>
    <row r="5857" spans="1:23" x14ac:dyDescent="0.25">
      <c r="A5857" s="10">
        <v>44530</v>
      </c>
      <c r="B5857">
        <v>4112</v>
      </c>
      <c r="C5857" t="s">
        <v>205</v>
      </c>
      <c r="D5857">
        <v>4</v>
      </c>
      <c r="E5857">
        <v>2</v>
      </c>
      <c r="F5857">
        <v>2</v>
      </c>
      <c r="G5857">
        <v>5</v>
      </c>
      <c r="H5857">
        <v>96</v>
      </c>
      <c r="I5857">
        <v>1</v>
      </c>
      <c r="J5857">
        <v>94</v>
      </c>
      <c r="K5857">
        <v>96</v>
      </c>
      <c r="L5857">
        <v>97</v>
      </c>
      <c r="M5857">
        <v>95</v>
      </c>
      <c r="N5857">
        <v>94</v>
      </c>
      <c r="O5857">
        <v>90</v>
      </c>
      <c r="P5857">
        <v>94</v>
      </c>
      <c r="Q5857">
        <v>94</v>
      </c>
      <c r="R5857">
        <v>93</v>
      </c>
      <c r="S5857">
        <v>36</v>
      </c>
      <c r="T5857" s="34">
        <f>_xlfn.XLOOKUP(B5857,Demog!$A$2:$A$219,Demog!$P$2:$P$219,,,2)</f>
        <v>32057</v>
      </c>
      <c r="U5857" s="34">
        <f t="shared" si="93"/>
        <v>9</v>
      </c>
      <c r="V5857" s="13"/>
      <c r="W5857" s="13"/>
    </row>
    <row r="5858" spans="1:23" x14ac:dyDescent="0.25">
      <c r="A5858" s="10">
        <v>44530</v>
      </c>
      <c r="B5858">
        <v>4113</v>
      </c>
      <c r="C5858" t="s">
        <v>206</v>
      </c>
      <c r="D5858">
        <v>3</v>
      </c>
      <c r="E5858">
        <v>1</v>
      </c>
      <c r="F5858">
        <v>2</v>
      </c>
      <c r="G5858">
        <v>3</v>
      </c>
      <c r="H5858">
        <v>96</v>
      </c>
      <c r="I5858">
        <v>1</v>
      </c>
      <c r="J5858">
        <v>92</v>
      </c>
      <c r="K5858">
        <v>96</v>
      </c>
      <c r="L5858">
        <v>98</v>
      </c>
      <c r="M5858">
        <v>93</v>
      </c>
      <c r="N5858">
        <v>93</v>
      </c>
      <c r="O5858">
        <v>87</v>
      </c>
      <c r="P5858">
        <v>94</v>
      </c>
      <c r="Q5858">
        <v>95</v>
      </c>
      <c r="R5858">
        <v>92</v>
      </c>
      <c r="S5858">
        <v>31</v>
      </c>
      <c r="T5858" s="34">
        <f>_xlfn.XLOOKUP(B5858,Demog!$A$2:$A$219,Demog!$P$2:$P$219,,,2)</f>
        <v>22445</v>
      </c>
      <c r="U5858" s="34">
        <f t="shared" si="93"/>
        <v>5</v>
      </c>
      <c r="V5858" s="13"/>
      <c r="W5858" s="13"/>
    </row>
    <row r="5859" spans="1:23" x14ac:dyDescent="0.25">
      <c r="A5859" s="10">
        <v>44530</v>
      </c>
      <c r="B5859">
        <v>4114</v>
      </c>
      <c r="C5859" t="s">
        <v>207</v>
      </c>
      <c r="D5859">
        <v>4</v>
      </c>
      <c r="E5859">
        <v>1</v>
      </c>
      <c r="F5859">
        <v>3</v>
      </c>
      <c r="G5859">
        <v>5</v>
      </c>
      <c r="H5859">
        <v>98</v>
      </c>
      <c r="I5859">
        <v>1</v>
      </c>
      <c r="J5859">
        <v>100</v>
      </c>
      <c r="K5859">
        <v>97</v>
      </c>
      <c r="L5859">
        <v>98</v>
      </c>
      <c r="M5859">
        <v>97</v>
      </c>
      <c r="N5859">
        <v>96</v>
      </c>
      <c r="O5859">
        <v>100</v>
      </c>
      <c r="P5859">
        <v>95</v>
      </c>
      <c r="Q5859">
        <v>95</v>
      </c>
      <c r="R5859">
        <v>96</v>
      </c>
      <c r="S5859">
        <v>42</v>
      </c>
      <c r="T5859" s="34">
        <f>_xlfn.XLOOKUP(B5859,Demog!$A$2:$A$219,Demog!$P$2:$P$219,,,2)</f>
        <v>18094</v>
      </c>
      <c r="U5859" s="34">
        <f t="shared" si="93"/>
        <v>5</v>
      </c>
      <c r="V5859" s="13"/>
      <c r="W5859" s="13"/>
    </row>
    <row r="5860" spans="1:23" x14ac:dyDescent="0.25">
      <c r="A5860" s="10">
        <v>44530</v>
      </c>
      <c r="B5860">
        <v>4115</v>
      </c>
      <c r="C5860" t="s">
        <v>208</v>
      </c>
      <c r="D5860">
        <v>3</v>
      </c>
      <c r="E5860">
        <v>1</v>
      </c>
      <c r="F5860">
        <v>2</v>
      </c>
      <c r="G5860">
        <v>3</v>
      </c>
      <c r="H5860">
        <v>100</v>
      </c>
      <c r="I5860">
        <v>1</v>
      </c>
      <c r="J5860">
        <v>100</v>
      </c>
      <c r="K5860">
        <v>100</v>
      </c>
      <c r="L5860">
        <v>100</v>
      </c>
      <c r="M5860">
        <v>96</v>
      </c>
      <c r="N5860">
        <v>97</v>
      </c>
      <c r="O5860">
        <v>98</v>
      </c>
      <c r="P5860">
        <v>97</v>
      </c>
      <c r="Q5860">
        <v>100</v>
      </c>
      <c r="R5860">
        <v>95</v>
      </c>
      <c r="S5860">
        <v>35</v>
      </c>
      <c r="T5860" s="34">
        <f>_xlfn.XLOOKUP(B5860,Demog!$A$2:$A$219,Demog!$P$2:$P$219,,,2)</f>
        <v>38257</v>
      </c>
      <c r="U5860" s="34">
        <f t="shared" si="93"/>
        <v>8</v>
      </c>
      <c r="V5860" s="13"/>
      <c r="W5860" s="13"/>
    </row>
    <row r="5861" spans="1:23" x14ac:dyDescent="0.25">
      <c r="A5861" s="10">
        <v>44530</v>
      </c>
      <c r="B5861">
        <v>4116</v>
      </c>
      <c r="C5861" t="s">
        <v>209</v>
      </c>
      <c r="D5861">
        <v>3</v>
      </c>
      <c r="E5861">
        <v>1</v>
      </c>
      <c r="F5861">
        <v>2</v>
      </c>
      <c r="G5861">
        <v>5</v>
      </c>
      <c r="H5861">
        <v>96</v>
      </c>
      <c r="I5861">
        <v>1</v>
      </c>
      <c r="J5861">
        <v>98</v>
      </c>
      <c r="K5861">
        <v>96</v>
      </c>
      <c r="L5861">
        <v>98</v>
      </c>
      <c r="M5861">
        <v>95</v>
      </c>
      <c r="N5861">
        <v>94</v>
      </c>
      <c r="O5861">
        <v>94</v>
      </c>
      <c r="P5861">
        <v>94</v>
      </c>
      <c r="Q5861">
        <v>94</v>
      </c>
      <c r="R5861">
        <v>93</v>
      </c>
      <c r="S5861">
        <v>30</v>
      </c>
      <c r="T5861" s="34">
        <f>_xlfn.XLOOKUP(B5861,Demog!$A$2:$A$219,Demog!$P$2:$P$219,,,2)</f>
        <v>24167</v>
      </c>
      <c r="U5861" s="34">
        <f t="shared" si="93"/>
        <v>5</v>
      </c>
      <c r="V5861" s="13"/>
      <c r="W5861" s="13"/>
    </row>
    <row r="5862" spans="1:23" x14ac:dyDescent="0.25">
      <c r="A5862" s="10">
        <v>44530</v>
      </c>
      <c r="B5862">
        <v>4117</v>
      </c>
      <c r="C5862" t="s">
        <v>210</v>
      </c>
      <c r="D5862">
        <v>4</v>
      </c>
      <c r="E5862">
        <v>2</v>
      </c>
      <c r="F5862">
        <v>2</v>
      </c>
      <c r="G5862">
        <v>4</v>
      </c>
      <c r="H5862">
        <v>95</v>
      </c>
      <c r="I5862">
        <v>0</v>
      </c>
      <c r="J5862">
        <v>93</v>
      </c>
      <c r="K5862">
        <v>95</v>
      </c>
      <c r="L5862">
        <v>96</v>
      </c>
      <c r="M5862">
        <v>95</v>
      </c>
      <c r="N5862">
        <v>92</v>
      </c>
      <c r="O5862">
        <v>89</v>
      </c>
      <c r="P5862">
        <v>92</v>
      </c>
      <c r="Q5862">
        <v>92</v>
      </c>
      <c r="R5862">
        <v>93</v>
      </c>
      <c r="S5862">
        <v>30</v>
      </c>
      <c r="T5862" s="34">
        <f>_xlfn.XLOOKUP(B5862,Demog!$A$2:$A$219,Demog!$P$2:$P$219,,,2)</f>
        <v>29704</v>
      </c>
      <c r="U5862" s="34">
        <f t="shared" si="93"/>
        <v>8</v>
      </c>
      <c r="V5862" s="13"/>
      <c r="W5862" s="13"/>
    </row>
    <row r="5863" spans="1:23" x14ac:dyDescent="0.25">
      <c r="A5863" s="10">
        <v>44530</v>
      </c>
      <c r="B5863">
        <v>4118</v>
      </c>
      <c r="C5863" t="s">
        <v>211</v>
      </c>
      <c r="D5863">
        <v>1</v>
      </c>
      <c r="E5863">
        <v>1</v>
      </c>
      <c r="F5863">
        <v>0</v>
      </c>
      <c r="G5863">
        <v>2</v>
      </c>
      <c r="H5863">
        <v>94</v>
      </c>
      <c r="I5863">
        <v>1</v>
      </c>
      <c r="J5863">
        <v>93</v>
      </c>
      <c r="K5863">
        <v>94</v>
      </c>
      <c r="L5863">
        <v>94</v>
      </c>
      <c r="M5863">
        <v>95</v>
      </c>
      <c r="N5863">
        <v>92</v>
      </c>
      <c r="O5863">
        <v>88</v>
      </c>
      <c r="P5863">
        <v>92</v>
      </c>
      <c r="Q5863">
        <v>91</v>
      </c>
      <c r="R5863">
        <v>93</v>
      </c>
      <c r="S5863">
        <v>33</v>
      </c>
      <c r="T5863" s="34">
        <f>_xlfn.XLOOKUP(B5863,Demog!$A$2:$A$219,Demog!$P$2:$P$219,,,2)</f>
        <v>10408</v>
      </c>
      <c r="U5863" s="34">
        <f t="shared" si="93"/>
        <v>1</v>
      </c>
      <c r="V5863" s="13"/>
      <c r="W5863" s="13"/>
    </row>
    <row r="5864" spans="1:23" x14ac:dyDescent="0.25">
      <c r="A5864" s="10">
        <v>44530</v>
      </c>
      <c r="B5864">
        <v>4119</v>
      </c>
      <c r="C5864" t="s">
        <v>212</v>
      </c>
      <c r="D5864">
        <v>1</v>
      </c>
      <c r="E5864">
        <v>1</v>
      </c>
      <c r="F5864">
        <v>0</v>
      </c>
      <c r="G5864">
        <v>1</v>
      </c>
      <c r="H5864">
        <v>93</v>
      </c>
      <c r="I5864">
        <v>0</v>
      </c>
      <c r="J5864">
        <v>90</v>
      </c>
      <c r="K5864">
        <v>93</v>
      </c>
      <c r="L5864">
        <v>92</v>
      </c>
      <c r="M5864">
        <v>93</v>
      </c>
      <c r="N5864">
        <v>89</v>
      </c>
      <c r="O5864">
        <v>85</v>
      </c>
      <c r="P5864">
        <v>90</v>
      </c>
      <c r="Q5864">
        <v>88</v>
      </c>
      <c r="R5864">
        <v>91</v>
      </c>
      <c r="S5864">
        <v>26</v>
      </c>
      <c r="T5864" s="34">
        <f>_xlfn.XLOOKUP(B5864,Demog!$A$2:$A$219,Demog!$P$2:$P$219,,,2)</f>
        <v>19497</v>
      </c>
      <c r="U5864" s="34">
        <f t="shared" si="93"/>
        <v>1</v>
      </c>
      <c r="V5864" s="13"/>
      <c r="W5864" s="13"/>
    </row>
    <row r="5865" spans="1:23" x14ac:dyDescent="0.25">
      <c r="A5865" s="10">
        <v>44530</v>
      </c>
      <c r="B5865">
        <v>4121</v>
      </c>
      <c r="C5865" t="s">
        <v>213</v>
      </c>
      <c r="D5865">
        <v>4</v>
      </c>
      <c r="E5865">
        <v>1</v>
      </c>
      <c r="F5865">
        <v>3</v>
      </c>
      <c r="G5865">
        <v>4</v>
      </c>
      <c r="H5865">
        <v>93</v>
      </c>
      <c r="I5865">
        <v>1</v>
      </c>
      <c r="J5865">
        <v>91</v>
      </c>
      <c r="K5865">
        <v>93</v>
      </c>
      <c r="L5865">
        <v>91</v>
      </c>
      <c r="M5865">
        <v>95</v>
      </c>
      <c r="N5865">
        <v>90</v>
      </c>
      <c r="O5865">
        <v>86</v>
      </c>
      <c r="P5865">
        <v>90</v>
      </c>
      <c r="Q5865">
        <v>87</v>
      </c>
      <c r="R5865">
        <v>93</v>
      </c>
      <c r="S5865">
        <v>38</v>
      </c>
      <c r="T5865" s="34">
        <f>_xlfn.XLOOKUP(B5865,Demog!$A$2:$A$219,Demog!$P$2:$P$219,,,2)</f>
        <v>16859</v>
      </c>
      <c r="U5865" s="34">
        <f t="shared" si="93"/>
        <v>5</v>
      </c>
      <c r="V5865" s="13"/>
      <c r="W5865" s="13"/>
    </row>
    <row r="5866" spans="1:23" x14ac:dyDescent="0.25">
      <c r="A5866" s="10">
        <v>44530</v>
      </c>
      <c r="B5866">
        <v>4122</v>
      </c>
      <c r="C5866" t="s">
        <v>214</v>
      </c>
      <c r="D5866">
        <v>5</v>
      </c>
      <c r="E5866">
        <v>3</v>
      </c>
      <c r="F5866">
        <v>2</v>
      </c>
      <c r="G5866">
        <v>7</v>
      </c>
      <c r="H5866">
        <v>94</v>
      </c>
      <c r="I5866">
        <v>0</v>
      </c>
      <c r="J5866">
        <v>100</v>
      </c>
      <c r="K5866">
        <v>93</v>
      </c>
      <c r="L5866">
        <v>90</v>
      </c>
      <c r="M5866">
        <v>95</v>
      </c>
      <c r="N5866">
        <v>90</v>
      </c>
      <c r="O5866">
        <v>100</v>
      </c>
      <c r="P5866">
        <v>89</v>
      </c>
      <c r="Q5866">
        <v>84</v>
      </c>
      <c r="R5866">
        <v>93</v>
      </c>
      <c r="S5866">
        <v>32</v>
      </c>
      <c r="T5866" s="34">
        <f>_xlfn.XLOOKUP(B5866,Demog!$A$2:$A$219,Demog!$P$2:$P$219,,,2)</f>
        <v>4837</v>
      </c>
      <c r="U5866" s="34">
        <f t="shared" si="93"/>
        <v>2</v>
      </c>
      <c r="V5866" s="13"/>
      <c r="W5866" s="13"/>
    </row>
    <row r="5867" spans="1:23" x14ac:dyDescent="0.25">
      <c r="A5867" s="10">
        <v>44530</v>
      </c>
      <c r="B5867">
        <v>4123</v>
      </c>
      <c r="C5867" t="s">
        <v>215</v>
      </c>
      <c r="D5867">
        <v>3</v>
      </c>
      <c r="E5867">
        <v>2</v>
      </c>
      <c r="F5867">
        <v>1</v>
      </c>
      <c r="G5867">
        <v>2</v>
      </c>
      <c r="H5867">
        <v>95</v>
      </c>
      <c r="I5867">
        <v>1</v>
      </c>
      <c r="J5867">
        <v>94</v>
      </c>
      <c r="K5867">
        <v>95</v>
      </c>
      <c r="L5867">
        <v>95</v>
      </c>
      <c r="M5867">
        <v>95</v>
      </c>
      <c r="N5867">
        <v>92</v>
      </c>
      <c r="O5867">
        <v>89</v>
      </c>
      <c r="P5867">
        <v>92</v>
      </c>
      <c r="Q5867">
        <v>91</v>
      </c>
      <c r="R5867">
        <v>93</v>
      </c>
      <c r="S5867">
        <v>36</v>
      </c>
      <c r="T5867" s="34">
        <f>_xlfn.XLOOKUP(B5867,Demog!$A$2:$A$219,Demog!$P$2:$P$219,,,2)</f>
        <v>37985</v>
      </c>
      <c r="U5867" s="34">
        <f t="shared" si="93"/>
        <v>8</v>
      </c>
      <c r="V5867" s="13"/>
      <c r="W5867" s="13"/>
    </row>
    <row r="5868" spans="1:23" x14ac:dyDescent="0.25">
      <c r="A5868" s="10">
        <v>44530</v>
      </c>
      <c r="B5868">
        <v>4124</v>
      </c>
      <c r="C5868" t="s">
        <v>216</v>
      </c>
      <c r="D5868">
        <v>2</v>
      </c>
      <c r="E5868">
        <v>5</v>
      </c>
      <c r="F5868">
        <v>-3</v>
      </c>
      <c r="G5868">
        <v>3</v>
      </c>
      <c r="H5868">
        <v>89</v>
      </c>
      <c r="I5868">
        <v>0</v>
      </c>
      <c r="J5868">
        <v>87</v>
      </c>
      <c r="K5868">
        <v>89</v>
      </c>
      <c r="L5868">
        <v>86</v>
      </c>
      <c r="M5868">
        <v>92</v>
      </c>
      <c r="N5868">
        <v>86</v>
      </c>
      <c r="O5868">
        <v>81</v>
      </c>
      <c r="P5868">
        <v>86</v>
      </c>
      <c r="Q5868">
        <v>81</v>
      </c>
      <c r="R5868">
        <v>90</v>
      </c>
      <c r="S5868">
        <v>33</v>
      </c>
      <c r="T5868" s="34">
        <f>_xlfn.XLOOKUP(B5868,Demog!$A$2:$A$219,Demog!$P$2:$P$219,,,2)</f>
        <v>14894</v>
      </c>
      <c r="U5868" s="34">
        <f t="shared" si="93"/>
        <v>2</v>
      </c>
      <c r="V5868" s="13"/>
      <c r="W5868" s="13"/>
    </row>
    <row r="5869" spans="1:23" x14ac:dyDescent="0.25">
      <c r="A5869" s="10">
        <v>44530</v>
      </c>
      <c r="B5869">
        <v>4125</v>
      </c>
      <c r="C5869" t="s">
        <v>217</v>
      </c>
      <c r="D5869">
        <v>0</v>
      </c>
      <c r="E5869">
        <v>0</v>
      </c>
      <c r="F5869">
        <v>0</v>
      </c>
      <c r="G5869">
        <v>0</v>
      </c>
      <c r="H5869">
        <v>85</v>
      </c>
      <c r="I5869">
        <v>0</v>
      </c>
      <c r="J5869">
        <v>81</v>
      </c>
      <c r="K5869">
        <v>85</v>
      </c>
      <c r="L5869">
        <v>80</v>
      </c>
      <c r="M5869">
        <v>89</v>
      </c>
      <c r="N5869">
        <v>82</v>
      </c>
      <c r="O5869">
        <v>77</v>
      </c>
      <c r="P5869">
        <v>82</v>
      </c>
      <c r="Q5869">
        <v>74</v>
      </c>
      <c r="R5869">
        <v>88</v>
      </c>
      <c r="S5869">
        <v>25</v>
      </c>
      <c r="T5869" s="34">
        <f>_xlfn.XLOOKUP(B5869,Demog!$A$2:$A$219,Demog!$P$2:$P$219,,,2)</f>
        <v>2885</v>
      </c>
      <c r="U5869" s="34">
        <f t="shared" si="93"/>
        <v>0</v>
      </c>
      <c r="V5869" s="13"/>
      <c r="W5869" s="13"/>
    </row>
    <row r="5870" spans="1:23" x14ac:dyDescent="0.25">
      <c r="A5870" s="10">
        <v>44530</v>
      </c>
      <c r="B5870">
        <v>4131</v>
      </c>
      <c r="C5870" t="s">
        <v>218</v>
      </c>
      <c r="D5870">
        <v>5</v>
      </c>
      <c r="E5870">
        <v>2</v>
      </c>
      <c r="F5870">
        <v>3</v>
      </c>
      <c r="G5870">
        <v>6</v>
      </c>
      <c r="H5870">
        <v>96</v>
      </c>
      <c r="I5870">
        <v>1</v>
      </c>
      <c r="J5870">
        <v>100</v>
      </c>
      <c r="K5870">
        <v>96</v>
      </c>
      <c r="L5870">
        <v>95</v>
      </c>
      <c r="M5870">
        <v>97</v>
      </c>
      <c r="N5870">
        <v>94</v>
      </c>
      <c r="O5870">
        <v>97</v>
      </c>
      <c r="P5870">
        <v>94</v>
      </c>
      <c r="Q5870">
        <v>92</v>
      </c>
      <c r="R5870">
        <v>95</v>
      </c>
      <c r="S5870">
        <v>39</v>
      </c>
      <c r="T5870" s="34">
        <f>_xlfn.XLOOKUP(B5870,Demog!$A$2:$A$219,Demog!$P$2:$P$219,,,2)</f>
        <v>22020</v>
      </c>
      <c r="U5870" s="34">
        <f t="shared" si="93"/>
        <v>8</v>
      </c>
      <c r="V5870" s="13"/>
      <c r="W5870" s="13"/>
    </row>
    <row r="5871" spans="1:23" x14ac:dyDescent="0.25">
      <c r="A5871" s="10">
        <v>44530</v>
      </c>
      <c r="B5871">
        <v>4132</v>
      </c>
      <c r="C5871" t="s">
        <v>219</v>
      </c>
      <c r="D5871">
        <v>8</v>
      </c>
      <c r="E5871">
        <v>13</v>
      </c>
      <c r="F5871">
        <v>-5</v>
      </c>
      <c r="G5871">
        <v>8</v>
      </c>
      <c r="H5871">
        <v>94</v>
      </c>
      <c r="I5871">
        <v>0</v>
      </c>
      <c r="J5871">
        <v>95</v>
      </c>
      <c r="K5871">
        <v>94</v>
      </c>
      <c r="L5871">
        <v>93</v>
      </c>
      <c r="M5871">
        <v>95</v>
      </c>
      <c r="N5871">
        <v>92</v>
      </c>
      <c r="O5871">
        <v>91</v>
      </c>
      <c r="P5871">
        <v>92</v>
      </c>
      <c r="Q5871">
        <v>90</v>
      </c>
      <c r="R5871">
        <v>93</v>
      </c>
      <c r="S5871">
        <v>30</v>
      </c>
      <c r="T5871" s="34">
        <f>_xlfn.XLOOKUP(B5871,Demog!$A$2:$A$219,Demog!$P$2:$P$219,,,2)</f>
        <v>19325</v>
      </c>
      <c r="U5871" s="34">
        <f t="shared" si="93"/>
        <v>11</v>
      </c>
      <c r="V5871" s="13"/>
      <c r="W5871" s="13"/>
    </row>
    <row r="5872" spans="1:23" x14ac:dyDescent="0.25">
      <c r="A5872" s="10">
        <v>44530</v>
      </c>
      <c r="B5872">
        <v>4133</v>
      </c>
      <c r="C5872" t="s">
        <v>220</v>
      </c>
      <c r="D5872">
        <v>3</v>
      </c>
      <c r="E5872">
        <v>10</v>
      </c>
      <c r="F5872">
        <v>-7</v>
      </c>
      <c r="G5872">
        <v>2</v>
      </c>
      <c r="H5872">
        <v>95</v>
      </c>
      <c r="I5872">
        <v>0</v>
      </c>
      <c r="J5872">
        <v>95</v>
      </c>
      <c r="K5872">
        <v>95</v>
      </c>
      <c r="L5872">
        <v>92</v>
      </c>
      <c r="M5872">
        <v>96</v>
      </c>
      <c r="N5872">
        <v>93</v>
      </c>
      <c r="O5872">
        <v>90</v>
      </c>
      <c r="P5872">
        <v>93</v>
      </c>
      <c r="Q5872">
        <v>89</v>
      </c>
      <c r="R5872">
        <v>95</v>
      </c>
      <c r="S5872">
        <v>30</v>
      </c>
      <c r="T5872" s="34">
        <f>_xlfn.XLOOKUP(B5872,Demog!$A$2:$A$219,Demog!$P$2:$P$219,,,2)</f>
        <v>11675</v>
      </c>
      <c r="U5872" s="34">
        <f t="shared" si="93"/>
        <v>2</v>
      </c>
      <c r="V5872" s="13"/>
      <c r="W5872" s="13"/>
    </row>
    <row r="5873" spans="1:23" x14ac:dyDescent="0.25">
      <c r="A5873" s="10">
        <v>44530</v>
      </c>
      <c r="B5873">
        <v>4134</v>
      </c>
      <c r="C5873" t="s">
        <v>221</v>
      </c>
      <c r="D5873">
        <v>0</v>
      </c>
      <c r="E5873">
        <v>3</v>
      </c>
      <c r="F5873">
        <v>-3</v>
      </c>
      <c r="G5873">
        <v>0</v>
      </c>
      <c r="H5873">
        <v>96</v>
      </c>
      <c r="I5873">
        <v>0</v>
      </c>
      <c r="J5873">
        <v>96</v>
      </c>
      <c r="K5873">
        <v>96</v>
      </c>
      <c r="L5873">
        <v>95</v>
      </c>
      <c r="M5873">
        <v>96</v>
      </c>
      <c r="N5873">
        <v>94</v>
      </c>
      <c r="O5873">
        <v>91</v>
      </c>
      <c r="P5873">
        <v>94</v>
      </c>
      <c r="Q5873">
        <v>92</v>
      </c>
      <c r="R5873">
        <v>95</v>
      </c>
      <c r="S5873">
        <v>36</v>
      </c>
      <c r="T5873" s="34">
        <f>_xlfn.XLOOKUP(B5873,Demog!$A$2:$A$219,Demog!$P$2:$P$219,,,2)</f>
        <v>11672</v>
      </c>
      <c r="U5873" s="34">
        <f t="shared" si="93"/>
        <v>0</v>
      </c>
      <c r="V5873" s="13"/>
      <c r="W5873" s="13"/>
    </row>
    <row r="5874" spans="1:23" x14ac:dyDescent="0.25">
      <c r="A5874" s="10">
        <v>44530</v>
      </c>
      <c r="B5874">
        <v>4141</v>
      </c>
      <c r="C5874" t="s">
        <v>222</v>
      </c>
      <c r="D5874">
        <v>4</v>
      </c>
      <c r="E5874">
        <v>5</v>
      </c>
      <c r="F5874">
        <v>-1</v>
      </c>
      <c r="G5874">
        <v>4</v>
      </c>
      <c r="H5874">
        <v>84</v>
      </c>
      <c r="I5874">
        <v>0</v>
      </c>
      <c r="J5874">
        <v>81</v>
      </c>
      <c r="K5874">
        <v>84</v>
      </c>
      <c r="L5874">
        <v>75</v>
      </c>
      <c r="M5874">
        <v>89</v>
      </c>
      <c r="N5874">
        <v>81</v>
      </c>
      <c r="O5874">
        <v>72</v>
      </c>
      <c r="P5874">
        <v>81</v>
      </c>
      <c r="Q5874">
        <v>70</v>
      </c>
      <c r="R5874">
        <v>87</v>
      </c>
      <c r="S5874">
        <v>43</v>
      </c>
      <c r="T5874" s="34">
        <f>_xlfn.XLOOKUP(B5874,Demog!$A$2:$A$219,Demog!$P$2:$P$219,,,2)</f>
        <v>10557</v>
      </c>
      <c r="U5874" s="34">
        <f t="shared" si="93"/>
        <v>3</v>
      </c>
      <c r="V5874" s="13"/>
      <c r="W5874" s="13"/>
    </row>
    <row r="5875" spans="1:23" x14ac:dyDescent="0.25">
      <c r="A5875" s="10">
        <v>44530</v>
      </c>
      <c r="B5875">
        <v>4142</v>
      </c>
      <c r="C5875" t="s">
        <v>223</v>
      </c>
      <c r="D5875">
        <v>0</v>
      </c>
      <c r="E5875">
        <v>0</v>
      </c>
      <c r="F5875">
        <v>0</v>
      </c>
      <c r="G5875">
        <v>0</v>
      </c>
      <c r="H5875">
        <v>95</v>
      </c>
      <c r="I5875">
        <v>0</v>
      </c>
      <c r="J5875">
        <v>88</v>
      </c>
      <c r="K5875">
        <v>95</v>
      </c>
      <c r="L5875">
        <v>93</v>
      </c>
      <c r="M5875">
        <v>95</v>
      </c>
      <c r="N5875">
        <v>92</v>
      </c>
      <c r="O5875">
        <v>86</v>
      </c>
      <c r="P5875">
        <v>92</v>
      </c>
      <c r="Q5875">
        <v>89</v>
      </c>
      <c r="R5875">
        <v>94</v>
      </c>
      <c r="S5875">
        <v>21</v>
      </c>
      <c r="T5875" s="34">
        <f>_xlfn.XLOOKUP(B5875,Demog!$A$2:$A$219,Demog!$P$2:$P$219,,,2)</f>
        <v>4732</v>
      </c>
      <c r="U5875" s="34">
        <f t="shared" si="93"/>
        <v>0</v>
      </c>
      <c r="V5875" s="13"/>
      <c r="W5875" s="13"/>
    </row>
    <row r="5876" spans="1:23" x14ac:dyDescent="0.25">
      <c r="A5876" s="10">
        <v>44530</v>
      </c>
      <c r="B5876">
        <v>4211</v>
      </c>
      <c r="C5876" t="s">
        <v>224</v>
      </c>
      <c r="D5876">
        <v>4</v>
      </c>
      <c r="E5876">
        <v>4</v>
      </c>
      <c r="F5876">
        <v>0</v>
      </c>
      <c r="G5876">
        <v>9</v>
      </c>
      <c r="H5876">
        <v>90</v>
      </c>
      <c r="I5876">
        <v>0</v>
      </c>
      <c r="J5876">
        <v>93</v>
      </c>
      <c r="K5876">
        <v>89</v>
      </c>
      <c r="L5876">
        <v>85</v>
      </c>
      <c r="M5876">
        <v>92</v>
      </c>
      <c r="N5876">
        <v>87</v>
      </c>
      <c r="O5876">
        <v>87</v>
      </c>
      <c r="P5876">
        <v>86</v>
      </c>
      <c r="Q5876">
        <v>80</v>
      </c>
      <c r="R5876">
        <v>91</v>
      </c>
      <c r="S5876">
        <v>36</v>
      </c>
      <c r="T5876" s="34">
        <f>_xlfn.XLOOKUP(B5876,Demog!$A$2:$A$219,Demog!$P$2:$P$219,,,2)</f>
        <v>17780</v>
      </c>
      <c r="U5876" s="34">
        <f t="shared" si="93"/>
        <v>5</v>
      </c>
      <c r="V5876" s="13"/>
      <c r="W5876" s="13"/>
    </row>
    <row r="5877" spans="1:23" x14ac:dyDescent="0.25">
      <c r="A5877" s="10">
        <v>44530</v>
      </c>
      <c r="B5877">
        <v>4212</v>
      </c>
      <c r="C5877" t="s">
        <v>225</v>
      </c>
      <c r="D5877">
        <v>15</v>
      </c>
      <c r="E5877">
        <v>12</v>
      </c>
      <c r="F5877">
        <v>3</v>
      </c>
      <c r="G5877">
        <v>13</v>
      </c>
      <c r="H5877">
        <v>87</v>
      </c>
      <c r="I5877">
        <v>0</v>
      </c>
      <c r="J5877">
        <v>85</v>
      </c>
      <c r="K5877">
        <v>87</v>
      </c>
      <c r="L5877">
        <v>82</v>
      </c>
      <c r="M5877">
        <v>91</v>
      </c>
      <c r="N5877">
        <v>83</v>
      </c>
      <c r="O5877">
        <v>78</v>
      </c>
      <c r="P5877">
        <v>84</v>
      </c>
      <c r="Q5877">
        <v>77</v>
      </c>
      <c r="R5877">
        <v>89</v>
      </c>
      <c r="S5877">
        <v>37</v>
      </c>
      <c r="T5877" s="34">
        <f>_xlfn.XLOOKUP(B5877,Demog!$A$2:$A$219,Demog!$P$2:$P$219,,,2)</f>
        <v>40598</v>
      </c>
      <c r="U5877" s="34">
        <f t="shared" si="93"/>
        <v>43</v>
      </c>
      <c r="V5877" s="13"/>
      <c r="W5877" s="13"/>
    </row>
    <row r="5878" spans="1:23" x14ac:dyDescent="0.25">
      <c r="A5878" s="10">
        <v>44530</v>
      </c>
      <c r="B5878">
        <v>4241</v>
      </c>
      <c r="C5878" t="s">
        <v>228</v>
      </c>
      <c r="D5878">
        <v>6</v>
      </c>
      <c r="E5878">
        <v>15</v>
      </c>
      <c r="F5878">
        <v>-9</v>
      </c>
      <c r="G5878">
        <v>4</v>
      </c>
      <c r="H5878">
        <v>88</v>
      </c>
      <c r="I5878">
        <v>0</v>
      </c>
      <c r="J5878">
        <v>79</v>
      </c>
      <c r="K5878">
        <v>89</v>
      </c>
      <c r="L5878">
        <v>87</v>
      </c>
      <c r="M5878">
        <v>90</v>
      </c>
      <c r="N5878">
        <v>83</v>
      </c>
      <c r="O5878">
        <v>71</v>
      </c>
      <c r="P5878">
        <v>84</v>
      </c>
      <c r="Q5878">
        <v>81</v>
      </c>
      <c r="R5878">
        <v>87</v>
      </c>
      <c r="S5878">
        <v>29</v>
      </c>
      <c r="T5878" s="34">
        <f>_xlfn.XLOOKUP(B5878,Demog!$A$2:$A$219,Demog!$P$2:$P$219,,,2)</f>
        <v>20117</v>
      </c>
      <c r="U5878" s="34">
        <f t="shared" si="93"/>
        <v>8</v>
      </c>
      <c r="V5878" s="13"/>
      <c r="W5878" s="13"/>
    </row>
    <row r="5879" spans="1:23" x14ac:dyDescent="0.25">
      <c r="A5879" s="10">
        <v>44530</v>
      </c>
      <c r="B5879">
        <v>4242</v>
      </c>
      <c r="C5879" t="s">
        <v>229</v>
      </c>
      <c r="D5879">
        <v>7</v>
      </c>
      <c r="E5879">
        <v>13</v>
      </c>
      <c r="F5879">
        <v>-6</v>
      </c>
      <c r="G5879">
        <v>6</v>
      </c>
      <c r="H5879">
        <v>92</v>
      </c>
      <c r="I5879">
        <v>0</v>
      </c>
      <c r="J5879">
        <v>88</v>
      </c>
      <c r="K5879">
        <v>92</v>
      </c>
      <c r="L5879">
        <v>90</v>
      </c>
      <c r="M5879">
        <v>93</v>
      </c>
      <c r="N5879">
        <v>88</v>
      </c>
      <c r="O5879">
        <v>82</v>
      </c>
      <c r="P5879">
        <v>88</v>
      </c>
      <c r="Q5879">
        <v>86</v>
      </c>
      <c r="R5879">
        <v>91</v>
      </c>
      <c r="S5879">
        <v>31</v>
      </c>
      <c r="T5879" s="34">
        <f>_xlfn.XLOOKUP(B5879,Demog!$A$2:$A$219,Demog!$P$2:$P$219,,,2)</f>
        <v>25680</v>
      </c>
      <c r="U5879" s="34">
        <f t="shared" si="93"/>
        <v>13</v>
      </c>
      <c r="V5879" s="13"/>
      <c r="W5879" s="13"/>
    </row>
    <row r="5880" spans="1:23" x14ac:dyDescent="0.25">
      <c r="A5880" s="10">
        <v>44530</v>
      </c>
      <c r="B5880">
        <v>4243</v>
      </c>
      <c r="C5880" t="s">
        <v>230</v>
      </c>
      <c r="D5880">
        <v>8</v>
      </c>
      <c r="E5880">
        <v>13</v>
      </c>
      <c r="F5880">
        <v>-5</v>
      </c>
      <c r="G5880">
        <v>8</v>
      </c>
      <c r="H5880">
        <v>93</v>
      </c>
      <c r="I5880">
        <v>0</v>
      </c>
      <c r="J5880">
        <v>94</v>
      </c>
      <c r="K5880">
        <v>93</v>
      </c>
      <c r="L5880">
        <v>92</v>
      </c>
      <c r="M5880">
        <v>94</v>
      </c>
      <c r="N5880">
        <v>91</v>
      </c>
      <c r="O5880">
        <v>89</v>
      </c>
      <c r="P5880">
        <v>91</v>
      </c>
      <c r="Q5880">
        <v>88</v>
      </c>
      <c r="R5880">
        <v>93</v>
      </c>
      <c r="S5880">
        <v>33</v>
      </c>
      <c r="T5880" s="34">
        <f>_xlfn.XLOOKUP(B5880,Demog!$A$2:$A$219,Demog!$P$2:$P$219,,,2)</f>
        <v>30045</v>
      </c>
      <c r="U5880" s="34">
        <f t="shared" si="93"/>
        <v>17</v>
      </c>
      <c r="V5880" s="13"/>
      <c r="W5880" s="13"/>
    </row>
    <row r="5881" spans="1:23" x14ac:dyDescent="0.25">
      <c r="A5881" s="10">
        <v>44530</v>
      </c>
      <c r="B5881">
        <v>4244</v>
      </c>
      <c r="C5881" t="s">
        <v>231</v>
      </c>
      <c r="D5881">
        <v>5</v>
      </c>
      <c r="E5881">
        <v>17</v>
      </c>
      <c r="F5881">
        <v>-12</v>
      </c>
      <c r="G5881">
        <v>4</v>
      </c>
      <c r="H5881">
        <v>88</v>
      </c>
      <c r="I5881">
        <v>0</v>
      </c>
      <c r="J5881">
        <v>82</v>
      </c>
      <c r="K5881">
        <v>88</v>
      </c>
      <c r="L5881">
        <v>87</v>
      </c>
      <c r="M5881">
        <v>90</v>
      </c>
      <c r="N5881">
        <v>83</v>
      </c>
      <c r="O5881">
        <v>73</v>
      </c>
      <c r="P5881">
        <v>83</v>
      </c>
      <c r="Q5881">
        <v>80</v>
      </c>
      <c r="R5881">
        <v>87</v>
      </c>
      <c r="S5881">
        <v>28</v>
      </c>
      <c r="T5881" s="34">
        <f>_xlfn.XLOOKUP(B5881,Demog!$A$2:$A$219,Demog!$P$2:$P$219,,,2)</f>
        <v>14529</v>
      </c>
      <c r="U5881" s="34">
        <f t="shared" si="93"/>
        <v>5</v>
      </c>
      <c r="V5881" s="13"/>
      <c r="W5881" s="13"/>
    </row>
    <row r="5882" spans="1:23" x14ac:dyDescent="0.25">
      <c r="A5882" s="10">
        <v>44530</v>
      </c>
      <c r="B5882">
        <v>4245</v>
      </c>
      <c r="C5882" t="s">
        <v>232</v>
      </c>
      <c r="D5882">
        <v>5</v>
      </c>
      <c r="E5882">
        <v>19</v>
      </c>
      <c r="F5882">
        <v>-14</v>
      </c>
      <c r="G5882">
        <v>5</v>
      </c>
      <c r="H5882">
        <v>89</v>
      </c>
      <c r="I5882">
        <v>0</v>
      </c>
      <c r="J5882">
        <v>89</v>
      </c>
      <c r="K5882">
        <v>89</v>
      </c>
      <c r="L5882">
        <v>87</v>
      </c>
      <c r="M5882">
        <v>91</v>
      </c>
      <c r="N5882">
        <v>86</v>
      </c>
      <c r="O5882">
        <v>85</v>
      </c>
      <c r="P5882">
        <v>86</v>
      </c>
      <c r="Q5882">
        <v>83</v>
      </c>
      <c r="R5882">
        <v>89</v>
      </c>
      <c r="S5882">
        <v>23</v>
      </c>
      <c r="T5882" s="34">
        <f>_xlfn.XLOOKUP(B5882,Demog!$A$2:$A$219,Demog!$P$2:$P$219,,,2)</f>
        <v>7502</v>
      </c>
      <c r="U5882" s="34">
        <f t="shared" si="93"/>
        <v>3</v>
      </c>
      <c r="V5882" s="13"/>
      <c r="W5882" s="13"/>
    </row>
    <row r="5883" spans="1:23" x14ac:dyDescent="0.25">
      <c r="A5883" s="10">
        <v>44530</v>
      </c>
      <c r="B5883">
        <v>4246</v>
      </c>
      <c r="C5883" t="s">
        <v>233</v>
      </c>
      <c r="D5883">
        <v>5</v>
      </c>
      <c r="E5883">
        <v>9</v>
      </c>
      <c r="F5883">
        <v>-4</v>
      </c>
      <c r="G5883">
        <v>8</v>
      </c>
      <c r="H5883">
        <v>86</v>
      </c>
      <c r="I5883">
        <v>0</v>
      </c>
      <c r="J5883">
        <v>83</v>
      </c>
      <c r="K5883">
        <v>87</v>
      </c>
      <c r="L5883">
        <v>80</v>
      </c>
      <c r="M5883">
        <v>91</v>
      </c>
      <c r="N5883">
        <v>82</v>
      </c>
      <c r="O5883">
        <v>75</v>
      </c>
      <c r="P5883">
        <v>83</v>
      </c>
      <c r="Q5883">
        <v>74</v>
      </c>
      <c r="R5883">
        <v>88</v>
      </c>
      <c r="S5883">
        <v>23</v>
      </c>
      <c r="T5883" s="34">
        <f>_xlfn.XLOOKUP(B5883,Demog!$A$2:$A$219,Demog!$P$2:$P$219,,,2)</f>
        <v>7058</v>
      </c>
      <c r="U5883" s="34">
        <f t="shared" ref="U5883:U5888" si="94">ROUND(T5883*D5883/100000*7,0)</f>
        <v>2</v>
      </c>
      <c r="V5883" s="13"/>
      <c r="W5883" s="13"/>
    </row>
    <row r="5884" spans="1:23" x14ac:dyDescent="0.25">
      <c r="A5884" s="10">
        <v>44530</v>
      </c>
      <c r="B5884">
        <v>5241</v>
      </c>
      <c r="C5884" t="s">
        <v>234</v>
      </c>
      <c r="D5884">
        <v>12</v>
      </c>
      <c r="E5884">
        <v>21</v>
      </c>
      <c r="F5884">
        <v>-9</v>
      </c>
      <c r="G5884">
        <v>12</v>
      </c>
      <c r="H5884">
        <v>85</v>
      </c>
      <c r="I5884">
        <v>0</v>
      </c>
      <c r="J5884">
        <v>79</v>
      </c>
      <c r="K5884">
        <v>86</v>
      </c>
      <c r="L5884">
        <v>83</v>
      </c>
      <c r="M5884">
        <v>90</v>
      </c>
      <c r="N5884">
        <v>81</v>
      </c>
      <c r="O5884">
        <v>73</v>
      </c>
      <c r="P5884">
        <v>82</v>
      </c>
      <c r="Q5884">
        <v>77</v>
      </c>
      <c r="R5884">
        <v>87</v>
      </c>
      <c r="S5884">
        <v>32</v>
      </c>
      <c r="T5884" s="34">
        <f>_xlfn.XLOOKUP(B5884,Demog!$A$2:$A$219,Demog!$P$2:$P$219,,,2)</f>
        <v>16947</v>
      </c>
      <c r="U5884" s="34">
        <f t="shared" si="94"/>
        <v>14</v>
      </c>
      <c r="V5884" s="13"/>
      <c r="W5884" s="13"/>
    </row>
    <row r="5885" spans="1:23" x14ac:dyDescent="0.25">
      <c r="A5885" s="10">
        <v>44530</v>
      </c>
      <c r="B5885">
        <v>5242</v>
      </c>
      <c r="C5885" t="s">
        <v>235</v>
      </c>
      <c r="D5885">
        <v>10</v>
      </c>
      <c r="E5885">
        <v>8</v>
      </c>
      <c r="F5885">
        <v>2</v>
      </c>
      <c r="G5885">
        <v>9</v>
      </c>
      <c r="H5885">
        <v>90</v>
      </c>
      <c r="I5885">
        <v>0</v>
      </c>
      <c r="J5885">
        <v>75</v>
      </c>
      <c r="K5885">
        <v>91</v>
      </c>
      <c r="L5885">
        <v>90</v>
      </c>
      <c r="M5885">
        <v>92</v>
      </c>
      <c r="N5885">
        <v>82</v>
      </c>
      <c r="O5885">
        <v>67</v>
      </c>
      <c r="P5885">
        <v>84</v>
      </c>
      <c r="Q5885">
        <v>80</v>
      </c>
      <c r="R5885">
        <v>88</v>
      </c>
      <c r="S5885">
        <v>37</v>
      </c>
      <c r="T5885" s="34">
        <f>_xlfn.XLOOKUP(B5885,Demog!$A$2:$A$219,Demog!$P$2:$P$219,,,2)</f>
        <v>41431</v>
      </c>
      <c r="U5885" s="34">
        <f t="shared" si="94"/>
        <v>29</v>
      </c>
      <c r="V5885" s="13"/>
      <c r="W5885" s="13"/>
    </row>
    <row r="5886" spans="1:23" x14ac:dyDescent="0.25">
      <c r="A5886" s="10">
        <v>44530</v>
      </c>
      <c r="B5886">
        <v>5243</v>
      </c>
      <c r="C5886" t="s">
        <v>236</v>
      </c>
      <c r="D5886">
        <v>11</v>
      </c>
      <c r="E5886">
        <v>16</v>
      </c>
      <c r="F5886">
        <v>-5</v>
      </c>
      <c r="G5886">
        <v>9</v>
      </c>
      <c r="H5886">
        <v>91</v>
      </c>
      <c r="I5886">
        <v>0</v>
      </c>
      <c r="J5886">
        <v>86</v>
      </c>
      <c r="K5886">
        <v>91</v>
      </c>
      <c r="L5886">
        <v>90</v>
      </c>
      <c r="M5886">
        <v>93</v>
      </c>
      <c r="N5886">
        <v>88</v>
      </c>
      <c r="O5886">
        <v>82</v>
      </c>
      <c r="P5886">
        <v>88</v>
      </c>
      <c r="Q5886">
        <v>86</v>
      </c>
      <c r="R5886">
        <v>91</v>
      </c>
      <c r="S5886">
        <v>38</v>
      </c>
      <c r="T5886" s="34">
        <f>_xlfn.XLOOKUP(B5886,Demog!$A$2:$A$219,Demog!$P$2:$P$219,,,2)</f>
        <v>15730</v>
      </c>
      <c r="U5886" s="34">
        <f t="shared" si="94"/>
        <v>12</v>
      </c>
      <c r="V5886" s="13"/>
      <c r="W5886" s="13"/>
    </row>
    <row r="5887" spans="1:23" x14ac:dyDescent="0.25">
      <c r="A5887" s="10">
        <v>44530</v>
      </c>
      <c r="B5887">
        <v>5244</v>
      </c>
      <c r="C5887" t="s">
        <v>237</v>
      </c>
      <c r="D5887">
        <v>28</v>
      </c>
      <c r="E5887">
        <v>3</v>
      </c>
      <c r="F5887">
        <v>25</v>
      </c>
      <c r="G5887">
        <v>29</v>
      </c>
      <c r="H5887">
        <v>79</v>
      </c>
      <c r="I5887">
        <v>0</v>
      </c>
      <c r="J5887">
        <v>71</v>
      </c>
      <c r="K5887">
        <v>80</v>
      </c>
      <c r="L5887">
        <v>75</v>
      </c>
      <c r="M5887">
        <v>84</v>
      </c>
      <c r="N5887">
        <v>75</v>
      </c>
      <c r="O5887">
        <v>65</v>
      </c>
      <c r="P5887">
        <v>75</v>
      </c>
      <c r="Q5887">
        <v>68</v>
      </c>
      <c r="R5887">
        <v>82</v>
      </c>
      <c r="S5887">
        <v>26</v>
      </c>
      <c r="T5887" s="34">
        <f>_xlfn.XLOOKUP(B5887,Demog!$A$2:$A$219,Demog!$P$2:$P$219,,,2)</f>
        <v>7847</v>
      </c>
      <c r="U5887" s="34">
        <f t="shared" si="94"/>
        <v>15</v>
      </c>
      <c r="V5887" s="13"/>
      <c r="W5887" s="13"/>
    </row>
    <row r="5888" spans="1:23" x14ac:dyDescent="0.25">
      <c r="A5888" s="10">
        <v>44530</v>
      </c>
      <c r="B5888">
        <v>5245</v>
      </c>
      <c r="C5888" t="s">
        <v>238</v>
      </c>
      <c r="D5888">
        <v>10</v>
      </c>
      <c r="E5888">
        <v>26</v>
      </c>
      <c r="F5888">
        <v>-16</v>
      </c>
      <c r="G5888">
        <v>11</v>
      </c>
      <c r="H5888">
        <v>78</v>
      </c>
      <c r="I5888">
        <v>0</v>
      </c>
      <c r="J5888">
        <v>65</v>
      </c>
      <c r="K5888">
        <v>79</v>
      </c>
      <c r="L5888">
        <v>71</v>
      </c>
      <c r="M5888">
        <v>85</v>
      </c>
      <c r="N5888">
        <v>73</v>
      </c>
      <c r="O5888">
        <v>59</v>
      </c>
      <c r="P5888">
        <v>74</v>
      </c>
      <c r="Q5888">
        <v>64</v>
      </c>
      <c r="R5888">
        <v>82</v>
      </c>
      <c r="S5888">
        <v>24</v>
      </c>
      <c r="T5888" s="34">
        <f>_xlfn.XLOOKUP(B5888,Demog!$A$2:$A$219,Demog!$P$2:$P$219,,,2)</f>
        <v>5486</v>
      </c>
      <c r="U5888" s="34">
        <f t="shared" si="94"/>
        <v>4</v>
      </c>
      <c r="V5888" s="13"/>
      <c r="W5888" s="13"/>
    </row>
    <row r="5889" spans="1:23" x14ac:dyDescent="0.25">
      <c r="A5889" s="10">
        <v>44533</v>
      </c>
      <c r="B5889">
        <v>1260</v>
      </c>
      <c r="C5889" t="s">
        <v>83</v>
      </c>
      <c r="D5889">
        <v>6</v>
      </c>
      <c r="E5889">
        <v>6</v>
      </c>
      <c r="F5889">
        <v>0</v>
      </c>
      <c r="G5889">
        <v>4</v>
      </c>
      <c r="H5889">
        <v>81</v>
      </c>
      <c r="I5889">
        <v>0</v>
      </c>
      <c r="J5889">
        <v>62</v>
      </c>
      <c r="K5889">
        <v>82</v>
      </c>
      <c r="L5889">
        <v>74</v>
      </c>
      <c r="M5889">
        <v>86</v>
      </c>
      <c r="N5889">
        <v>77</v>
      </c>
      <c r="O5889">
        <v>56</v>
      </c>
      <c r="P5889">
        <v>78</v>
      </c>
      <c r="Q5889">
        <v>67</v>
      </c>
      <c r="R5889">
        <v>83</v>
      </c>
      <c r="S5889">
        <v>38</v>
      </c>
      <c r="T5889" s="34">
        <f>_xlfn.XLOOKUP(B5889,Demog!$A$2:$A$219,Demog!$P$2:$P$219,,,2)</f>
        <v>8611</v>
      </c>
      <c r="U5889" s="34">
        <f t="shared" ref="U5889:U5919" si="95">ROUND(T5889*D5889/100000*7,0)</f>
        <v>4</v>
      </c>
      <c r="V5889" s="13">
        <f>IF(OR(Table1[[#This Row],[7d_positivity_public]]=0,ISBLANK(Table1[[#This Row],[7d_positivity_public]])),"",(Table1[[#This Row],[7d_positivity_public]]-Table1[[#This Row],[7d_positivity_all]])/Table1[[#This Row],[7d_positivity_public]])</f>
        <v>1</v>
      </c>
      <c r="W5889" s="13"/>
    </row>
    <row r="5890" spans="1:23" x14ac:dyDescent="0.25">
      <c r="A5890" s="10">
        <v>44533</v>
      </c>
      <c r="B5890">
        <v>1270</v>
      </c>
      <c r="C5890" t="s">
        <v>84</v>
      </c>
      <c r="D5890">
        <v>0</v>
      </c>
      <c r="E5890">
        <v>0</v>
      </c>
      <c r="F5890">
        <v>0</v>
      </c>
      <c r="G5890">
        <v>0</v>
      </c>
      <c r="H5890">
        <v>73</v>
      </c>
      <c r="I5890">
        <v>1</v>
      </c>
      <c r="J5890">
        <v>48</v>
      </c>
      <c r="K5890">
        <v>75</v>
      </c>
      <c r="L5890">
        <v>69</v>
      </c>
      <c r="M5890">
        <v>77</v>
      </c>
      <c r="N5890">
        <v>69</v>
      </c>
      <c r="O5890">
        <v>41</v>
      </c>
      <c r="P5890">
        <v>71</v>
      </c>
      <c r="Q5890">
        <v>61</v>
      </c>
      <c r="R5890">
        <v>75</v>
      </c>
      <c r="S5890">
        <v>22</v>
      </c>
      <c r="T5890" s="34">
        <f>_xlfn.XLOOKUP(B5890,Demog!$A$2:$A$219,Demog!$P$2:$P$219,,,2)</f>
        <v>3469</v>
      </c>
      <c r="U5890" s="34">
        <f t="shared" si="95"/>
        <v>0</v>
      </c>
      <c r="V5890" s="13" t="str">
        <f>IF(OR(Table1[[#This Row],[7d_positivity_public]]=0,ISBLANK(Table1[[#This Row],[7d_positivity_public]])),"",(Table1[[#This Row],[7d_positivity_public]]-Table1[[#This Row],[7d_positivity_all]])/Table1[[#This Row],[7d_positivity_public]])</f>
        <v/>
      </c>
      <c r="W5890" s="13"/>
    </row>
    <row r="5891" spans="1:23" x14ac:dyDescent="0.25">
      <c r="A5891" s="10">
        <v>44533</v>
      </c>
      <c r="B5891">
        <v>1310</v>
      </c>
      <c r="C5891" t="s">
        <v>87</v>
      </c>
      <c r="D5891">
        <v>2</v>
      </c>
      <c r="E5891">
        <v>1</v>
      </c>
      <c r="F5891">
        <v>1</v>
      </c>
      <c r="G5891">
        <v>3</v>
      </c>
      <c r="H5891">
        <v>91</v>
      </c>
      <c r="I5891">
        <v>2</v>
      </c>
      <c r="J5891">
        <v>77</v>
      </c>
      <c r="K5891">
        <v>91</v>
      </c>
      <c r="L5891">
        <v>90</v>
      </c>
      <c r="M5891">
        <v>92</v>
      </c>
      <c r="N5891">
        <v>87</v>
      </c>
      <c r="O5891">
        <v>72</v>
      </c>
      <c r="P5891">
        <v>87</v>
      </c>
      <c r="Q5891">
        <v>85</v>
      </c>
      <c r="R5891">
        <v>88</v>
      </c>
      <c r="S5891">
        <v>44</v>
      </c>
      <c r="T5891" s="34">
        <f>_xlfn.XLOOKUP(B5891,Demog!$A$2:$A$219,Demog!$P$2:$P$219,,,2)</f>
        <v>19231</v>
      </c>
      <c r="U5891" s="34">
        <f t="shared" si="95"/>
        <v>3</v>
      </c>
      <c r="V5891" s="13">
        <f>IF(OR(Table1[[#This Row],[7d_positivity_public]]=0,ISBLANK(Table1[[#This Row],[7d_positivity_public]])),"",(Table1[[#This Row],[7d_positivity_public]]-Table1[[#This Row],[7d_positivity_all]])/Table1[[#This Row],[7d_positivity_public]])</f>
        <v>1</v>
      </c>
      <c r="W5891" s="13"/>
    </row>
    <row r="5892" spans="1:23" x14ac:dyDescent="0.25">
      <c r="A5892" s="10">
        <v>44533</v>
      </c>
      <c r="B5892">
        <v>1320</v>
      </c>
      <c r="C5892" t="s">
        <v>89</v>
      </c>
      <c r="D5892">
        <v>3</v>
      </c>
      <c r="E5892">
        <v>6</v>
      </c>
      <c r="F5892">
        <v>-3</v>
      </c>
      <c r="G5892">
        <v>2</v>
      </c>
      <c r="H5892">
        <v>88</v>
      </c>
      <c r="I5892">
        <v>4</v>
      </c>
      <c r="J5892">
        <v>85</v>
      </c>
      <c r="K5892">
        <v>88</v>
      </c>
      <c r="L5892">
        <v>84</v>
      </c>
      <c r="M5892">
        <v>91</v>
      </c>
      <c r="N5892">
        <v>85</v>
      </c>
      <c r="O5892">
        <v>79</v>
      </c>
      <c r="P5892">
        <v>86</v>
      </c>
      <c r="Q5892">
        <v>80</v>
      </c>
      <c r="R5892">
        <v>89</v>
      </c>
      <c r="S5892">
        <v>55</v>
      </c>
      <c r="T5892" s="34">
        <f>_xlfn.XLOOKUP(B5892,Demog!$A$2:$A$219,Demog!$P$2:$P$219,,,2)</f>
        <v>41799</v>
      </c>
      <c r="U5892" s="34">
        <f t="shared" si="95"/>
        <v>9</v>
      </c>
      <c r="V5892" s="13">
        <f>IF(OR(Table1[[#This Row],[7d_positivity_public]]=0,ISBLANK(Table1[[#This Row],[7d_positivity_public]])),"",(Table1[[#This Row],[7d_positivity_public]]-Table1[[#This Row],[7d_positivity_all]])/Table1[[#This Row],[7d_positivity_public]])</f>
        <v>1</v>
      </c>
      <c r="W5892" s="13"/>
    </row>
    <row r="5893" spans="1:23" x14ac:dyDescent="0.25">
      <c r="A5893" s="10">
        <v>44533</v>
      </c>
      <c r="B5893">
        <v>1330</v>
      </c>
      <c r="C5893" t="s">
        <v>91</v>
      </c>
      <c r="D5893">
        <v>0</v>
      </c>
      <c r="E5893">
        <v>0</v>
      </c>
      <c r="F5893">
        <v>0</v>
      </c>
      <c r="G5893">
        <v>0</v>
      </c>
      <c r="H5893">
        <v>83</v>
      </c>
      <c r="I5893">
        <v>4</v>
      </c>
      <c r="J5893">
        <v>69</v>
      </c>
      <c r="K5893">
        <v>84</v>
      </c>
      <c r="L5893">
        <v>84</v>
      </c>
      <c r="M5893">
        <v>84</v>
      </c>
      <c r="N5893">
        <v>79</v>
      </c>
      <c r="O5893">
        <v>61</v>
      </c>
      <c r="P5893">
        <v>80</v>
      </c>
      <c r="Q5893">
        <v>78</v>
      </c>
      <c r="R5893">
        <v>81</v>
      </c>
      <c r="S5893">
        <v>46</v>
      </c>
      <c r="T5893" s="34">
        <f>_xlfn.XLOOKUP(B5893,Demog!$A$2:$A$219,Demog!$P$2:$P$219,,,2)</f>
        <v>5101</v>
      </c>
      <c r="U5893" s="34">
        <f t="shared" si="95"/>
        <v>0</v>
      </c>
      <c r="V5893" s="13" t="str">
        <f>IF(OR(Table1[[#This Row],[7d_positivity_public]]=0,ISBLANK(Table1[[#This Row],[7d_positivity_public]])),"",(Table1[[#This Row],[7d_positivity_public]]-Table1[[#This Row],[7d_positivity_all]])/Table1[[#This Row],[7d_positivity_public]])</f>
        <v/>
      </c>
      <c r="W5893" s="13"/>
    </row>
    <row r="5894" spans="1:23" x14ac:dyDescent="0.25">
      <c r="A5894" s="10">
        <v>44533</v>
      </c>
      <c r="B5894">
        <v>1340</v>
      </c>
      <c r="C5894" t="s">
        <v>93</v>
      </c>
      <c r="D5894">
        <v>0</v>
      </c>
      <c r="E5894">
        <v>0</v>
      </c>
      <c r="F5894">
        <v>0</v>
      </c>
      <c r="G5894">
        <v>0</v>
      </c>
      <c r="H5894">
        <v>83</v>
      </c>
      <c r="I5894">
        <v>1</v>
      </c>
      <c r="J5894">
        <v>71</v>
      </c>
      <c r="K5894">
        <v>84</v>
      </c>
      <c r="L5894">
        <v>81</v>
      </c>
      <c r="M5894">
        <v>86</v>
      </c>
      <c r="N5894">
        <v>79</v>
      </c>
      <c r="O5894">
        <v>64</v>
      </c>
      <c r="P5894">
        <v>80</v>
      </c>
      <c r="Q5894">
        <v>74</v>
      </c>
      <c r="R5894">
        <v>83</v>
      </c>
      <c r="S5894">
        <v>28</v>
      </c>
      <c r="T5894" s="34">
        <f>_xlfn.XLOOKUP(B5894,Demog!$A$2:$A$219,Demog!$P$2:$P$219,,,2)</f>
        <v>4781</v>
      </c>
      <c r="U5894" s="34">
        <f t="shared" si="95"/>
        <v>0</v>
      </c>
      <c r="V5894" s="13" t="str">
        <f>IF(OR(Table1[[#This Row],[7d_positivity_public]]=0,ISBLANK(Table1[[#This Row],[7d_positivity_public]])),"",(Table1[[#This Row],[7d_positivity_public]]-Table1[[#This Row],[7d_positivity_all]])/Table1[[#This Row],[7d_positivity_public]])</f>
        <v/>
      </c>
      <c r="W5894" s="13"/>
    </row>
    <row r="5895" spans="1:23" x14ac:dyDescent="0.25">
      <c r="A5895" s="10">
        <v>44533</v>
      </c>
      <c r="B5895">
        <v>1350</v>
      </c>
      <c r="C5895" t="s">
        <v>95</v>
      </c>
      <c r="D5895">
        <v>8</v>
      </c>
      <c r="E5895">
        <v>10</v>
      </c>
      <c r="F5895">
        <v>-2</v>
      </c>
      <c r="G5895">
        <v>8</v>
      </c>
      <c r="H5895">
        <v>79</v>
      </c>
      <c r="I5895">
        <v>0</v>
      </c>
      <c r="J5895">
        <v>63</v>
      </c>
      <c r="K5895">
        <v>80</v>
      </c>
      <c r="L5895">
        <v>70</v>
      </c>
      <c r="M5895">
        <v>87</v>
      </c>
      <c r="N5895">
        <v>75</v>
      </c>
      <c r="O5895">
        <v>57</v>
      </c>
      <c r="P5895">
        <v>77</v>
      </c>
      <c r="Q5895">
        <v>65</v>
      </c>
      <c r="R5895">
        <v>84</v>
      </c>
      <c r="S5895">
        <v>41</v>
      </c>
      <c r="T5895" s="34">
        <f>_xlfn.XLOOKUP(B5895,Demog!$A$2:$A$219,Demog!$P$2:$P$219,,,2)</f>
        <v>10220</v>
      </c>
      <c r="U5895" s="34">
        <f t="shared" si="95"/>
        <v>6</v>
      </c>
      <c r="V5895" s="13">
        <f>IF(OR(Table1[[#This Row],[7d_positivity_public]]=0,ISBLANK(Table1[[#This Row],[7d_positivity_public]])),"",(Table1[[#This Row],[7d_positivity_public]]-Table1[[#This Row],[7d_positivity_all]])/Table1[[#This Row],[7d_positivity_public]])</f>
        <v>1</v>
      </c>
      <c r="W5895" s="13"/>
    </row>
    <row r="5896" spans="1:23" x14ac:dyDescent="0.25">
      <c r="A5896" s="10">
        <v>44533</v>
      </c>
      <c r="B5896">
        <v>1361</v>
      </c>
      <c r="C5896" t="s">
        <v>97</v>
      </c>
      <c r="D5896">
        <v>4</v>
      </c>
      <c r="E5896">
        <v>6</v>
      </c>
      <c r="F5896">
        <v>-2</v>
      </c>
      <c r="G5896">
        <v>2</v>
      </c>
      <c r="H5896">
        <v>86</v>
      </c>
      <c r="I5896">
        <v>0</v>
      </c>
      <c r="J5896">
        <v>82</v>
      </c>
      <c r="K5896">
        <v>86</v>
      </c>
      <c r="L5896">
        <v>81</v>
      </c>
      <c r="M5896">
        <v>91</v>
      </c>
      <c r="N5896">
        <v>83</v>
      </c>
      <c r="O5896">
        <v>76</v>
      </c>
      <c r="P5896">
        <v>83</v>
      </c>
      <c r="Q5896">
        <v>76</v>
      </c>
      <c r="R5896">
        <v>89</v>
      </c>
      <c r="S5896">
        <v>58</v>
      </c>
      <c r="T5896" s="34">
        <f>_xlfn.XLOOKUP(B5896,Demog!$A$2:$A$219,Demog!$P$2:$P$219,,,2)</f>
        <v>53266</v>
      </c>
      <c r="U5896" s="34">
        <f t="shared" si="95"/>
        <v>15</v>
      </c>
      <c r="V5896" s="13">
        <f>IF(OR(Table1[[#This Row],[7d_positivity_public]]=0,ISBLANK(Table1[[#This Row],[7d_positivity_public]])),"",(Table1[[#This Row],[7d_positivity_public]]-Table1[[#This Row],[7d_positivity_all]])/Table1[[#This Row],[7d_positivity_public]])</f>
        <v>1</v>
      </c>
      <c r="W5896" s="13"/>
    </row>
    <row r="5897" spans="1:23" x14ac:dyDescent="0.25">
      <c r="A5897" s="10">
        <v>44533</v>
      </c>
      <c r="B5897">
        <v>1362</v>
      </c>
      <c r="C5897" t="s">
        <v>99</v>
      </c>
      <c r="D5897">
        <v>11</v>
      </c>
      <c r="E5897">
        <v>20</v>
      </c>
      <c r="F5897">
        <v>-9</v>
      </c>
      <c r="G5897">
        <v>8</v>
      </c>
      <c r="H5897">
        <v>79</v>
      </c>
      <c r="I5897">
        <v>0</v>
      </c>
      <c r="J5897">
        <v>63</v>
      </c>
      <c r="K5897">
        <v>80</v>
      </c>
      <c r="L5897">
        <v>71</v>
      </c>
      <c r="M5897">
        <v>86</v>
      </c>
      <c r="N5897">
        <v>76</v>
      </c>
      <c r="O5897">
        <v>58</v>
      </c>
      <c r="P5897">
        <v>77</v>
      </c>
      <c r="Q5897">
        <v>66</v>
      </c>
      <c r="R5897">
        <v>84</v>
      </c>
      <c r="S5897">
        <v>47</v>
      </c>
      <c r="T5897" s="34">
        <f>_xlfn.XLOOKUP(B5897,Demog!$A$2:$A$219,Demog!$P$2:$P$219,,,2)</f>
        <v>13583</v>
      </c>
      <c r="U5897" s="34">
        <f t="shared" si="95"/>
        <v>10</v>
      </c>
      <c r="V5897" s="13">
        <f>IF(OR(Table1[[#This Row],[7d_positivity_public]]=0,ISBLANK(Table1[[#This Row],[7d_positivity_public]])),"",(Table1[[#This Row],[7d_positivity_public]]-Table1[[#This Row],[7d_positivity_all]])/Table1[[#This Row],[7d_positivity_public]])</f>
        <v>1</v>
      </c>
      <c r="W5897" s="13"/>
    </row>
    <row r="5898" spans="1:23" x14ac:dyDescent="0.25">
      <c r="A5898" s="10">
        <v>44533</v>
      </c>
      <c r="B5898">
        <v>1371</v>
      </c>
      <c r="C5898" t="s">
        <v>101</v>
      </c>
      <c r="D5898">
        <v>7</v>
      </c>
      <c r="E5898">
        <v>7</v>
      </c>
      <c r="F5898">
        <v>0</v>
      </c>
      <c r="G5898">
        <v>5</v>
      </c>
      <c r="H5898">
        <v>83</v>
      </c>
      <c r="I5898">
        <v>1</v>
      </c>
      <c r="J5898">
        <v>72</v>
      </c>
      <c r="K5898">
        <v>83</v>
      </c>
      <c r="L5898">
        <v>75</v>
      </c>
      <c r="M5898">
        <v>88</v>
      </c>
      <c r="N5898">
        <v>79</v>
      </c>
      <c r="O5898">
        <v>64</v>
      </c>
      <c r="P5898">
        <v>80</v>
      </c>
      <c r="Q5898">
        <v>69</v>
      </c>
      <c r="R5898">
        <v>86</v>
      </c>
      <c r="S5898">
        <v>43</v>
      </c>
      <c r="T5898" s="34">
        <f>_xlfn.XLOOKUP(B5898,Demog!$A$2:$A$219,Demog!$P$2:$P$219,,,2)</f>
        <v>8720</v>
      </c>
      <c r="U5898" s="34">
        <f t="shared" si="95"/>
        <v>4</v>
      </c>
      <c r="V5898" s="13">
        <f>IF(OR(Table1[[#This Row],[7d_positivity_public]]=0,ISBLANK(Table1[[#This Row],[7d_positivity_public]])),"",(Table1[[#This Row],[7d_positivity_public]]-Table1[[#This Row],[7d_positivity_all]])/Table1[[#This Row],[7d_positivity_public]])</f>
        <v>1</v>
      </c>
      <c r="W5898" s="13"/>
    </row>
    <row r="5899" spans="1:23" x14ac:dyDescent="0.25">
      <c r="A5899" s="10">
        <v>44533</v>
      </c>
      <c r="B5899">
        <v>1372</v>
      </c>
      <c r="C5899" t="s">
        <v>103</v>
      </c>
      <c r="D5899">
        <v>11</v>
      </c>
      <c r="E5899">
        <v>11</v>
      </c>
      <c r="F5899">
        <v>0</v>
      </c>
      <c r="G5899">
        <v>7</v>
      </c>
      <c r="H5899">
        <v>87</v>
      </c>
      <c r="I5899">
        <v>1</v>
      </c>
      <c r="J5899">
        <v>78</v>
      </c>
      <c r="K5899">
        <v>88</v>
      </c>
      <c r="L5899">
        <v>84</v>
      </c>
      <c r="M5899">
        <v>91</v>
      </c>
      <c r="N5899">
        <v>84</v>
      </c>
      <c r="O5899">
        <v>73</v>
      </c>
      <c r="P5899">
        <v>85</v>
      </c>
      <c r="Q5899">
        <v>80</v>
      </c>
      <c r="R5899">
        <v>90</v>
      </c>
      <c r="S5899">
        <v>37</v>
      </c>
      <c r="T5899" s="34">
        <f>_xlfn.XLOOKUP(B5899,Demog!$A$2:$A$219,Demog!$P$2:$P$219,,,2)</f>
        <v>41482</v>
      </c>
      <c r="U5899" s="34">
        <f t="shared" si="95"/>
        <v>32</v>
      </c>
      <c r="V5899" s="13">
        <f>IF(OR(Table1[[#This Row],[7d_positivity_public]]=0,ISBLANK(Table1[[#This Row],[7d_positivity_public]])),"",(Table1[[#This Row],[7d_positivity_public]]-Table1[[#This Row],[7d_positivity_all]])/Table1[[#This Row],[7d_positivity_public]])</f>
        <v>1</v>
      </c>
      <c r="W5899" s="13"/>
    </row>
    <row r="5900" spans="1:23" x14ac:dyDescent="0.25">
      <c r="A5900" s="10">
        <v>44533</v>
      </c>
      <c r="B5900">
        <v>1373</v>
      </c>
      <c r="C5900" t="s">
        <v>106</v>
      </c>
      <c r="D5900">
        <v>20</v>
      </c>
      <c r="E5900">
        <v>5</v>
      </c>
      <c r="F5900">
        <v>15</v>
      </c>
      <c r="G5900">
        <v>10</v>
      </c>
      <c r="H5900">
        <v>84</v>
      </c>
      <c r="I5900">
        <v>1</v>
      </c>
      <c r="J5900">
        <v>72</v>
      </c>
      <c r="K5900">
        <v>86</v>
      </c>
      <c r="L5900">
        <v>83</v>
      </c>
      <c r="M5900">
        <v>88</v>
      </c>
      <c r="N5900">
        <v>81</v>
      </c>
      <c r="O5900">
        <v>67</v>
      </c>
      <c r="P5900">
        <v>82</v>
      </c>
      <c r="Q5900">
        <v>78</v>
      </c>
      <c r="R5900">
        <v>86</v>
      </c>
      <c r="S5900">
        <v>49</v>
      </c>
      <c r="T5900" s="34">
        <f>_xlfn.XLOOKUP(B5900,Demog!$A$2:$A$219,Demog!$P$2:$P$219,,,2)</f>
        <v>12922</v>
      </c>
      <c r="U5900" s="34">
        <f t="shared" si="95"/>
        <v>18</v>
      </c>
      <c r="V5900" s="13">
        <f>IF(OR(Table1[[#This Row],[7d_positivity_public]]=0,ISBLANK(Table1[[#This Row],[7d_positivity_public]])),"",(Table1[[#This Row],[7d_positivity_public]]-Table1[[#This Row],[7d_positivity_all]])/Table1[[#This Row],[7d_positivity_public]])</f>
        <v>1</v>
      </c>
      <c r="W5900" s="13"/>
    </row>
    <row r="5901" spans="1:23" x14ac:dyDescent="0.25">
      <c r="A5901" s="10">
        <v>44533</v>
      </c>
      <c r="B5901">
        <v>1374</v>
      </c>
      <c r="C5901" t="s">
        <v>108</v>
      </c>
      <c r="D5901">
        <v>9</v>
      </c>
      <c r="E5901">
        <v>10</v>
      </c>
      <c r="F5901">
        <v>-1</v>
      </c>
      <c r="G5901">
        <v>5</v>
      </c>
      <c r="H5901">
        <v>93</v>
      </c>
      <c r="I5901">
        <v>2</v>
      </c>
      <c r="J5901">
        <v>84</v>
      </c>
      <c r="K5901">
        <v>94</v>
      </c>
      <c r="L5901">
        <v>95</v>
      </c>
      <c r="M5901">
        <v>92</v>
      </c>
      <c r="N5901">
        <v>90</v>
      </c>
      <c r="O5901">
        <v>80</v>
      </c>
      <c r="P5901">
        <v>91</v>
      </c>
      <c r="Q5901">
        <v>91</v>
      </c>
      <c r="R5901">
        <v>91</v>
      </c>
      <c r="S5901">
        <v>53</v>
      </c>
      <c r="T5901" s="34">
        <f>_xlfn.XLOOKUP(B5901,Demog!$A$2:$A$219,Demog!$P$2:$P$219,,,2)</f>
        <v>33401</v>
      </c>
      <c r="U5901" s="34">
        <f t="shared" si="95"/>
        <v>21</v>
      </c>
      <c r="V5901" s="13">
        <f>IF(OR(Table1[[#This Row],[7d_positivity_public]]=0,ISBLANK(Table1[[#This Row],[7d_positivity_public]])),"",(Table1[[#This Row],[7d_positivity_public]]-Table1[[#This Row],[7d_positivity_all]])/Table1[[#This Row],[7d_positivity_public]])</f>
        <v>1</v>
      </c>
      <c r="W5901" s="13"/>
    </row>
    <row r="5902" spans="1:23" x14ac:dyDescent="0.25">
      <c r="A5902" s="10">
        <v>44533</v>
      </c>
      <c r="B5902">
        <v>1375</v>
      </c>
      <c r="C5902" t="s">
        <v>110</v>
      </c>
      <c r="D5902">
        <v>6</v>
      </c>
      <c r="E5902">
        <v>7</v>
      </c>
      <c r="F5902">
        <v>-1</v>
      </c>
      <c r="G5902">
        <v>3</v>
      </c>
      <c r="H5902">
        <v>90</v>
      </c>
      <c r="I5902">
        <v>1</v>
      </c>
      <c r="J5902">
        <v>78</v>
      </c>
      <c r="K5902">
        <v>91</v>
      </c>
      <c r="L5902">
        <v>91</v>
      </c>
      <c r="M5902">
        <v>90</v>
      </c>
      <c r="N5902">
        <v>87</v>
      </c>
      <c r="O5902">
        <v>72</v>
      </c>
      <c r="P5902">
        <v>87</v>
      </c>
      <c r="Q5902">
        <v>86</v>
      </c>
      <c r="R5902">
        <v>88</v>
      </c>
      <c r="S5902">
        <v>52</v>
      </c>
      <c r="T5902" s="34">
        <f>_xlfn.XLOOKUP(B5902,Demog!$A$2:$A$219,Demog!$P$2:$P$219,,,2)</f>
        <v>38661</v>
      </c>
      <c r="U5902" s="34">
        <f t="shared" si="95"/>
        <v>16</v>
      </c>
      <c r="V5902" s="13">
        <f>IF(OR(Table1[[#This Row],[7d_positivity_public]]=0,ISBLANK(Table1[[#This Row],[7d_positivity_public]])),"",(Table1[[#This Row],[7d_positivity_public]]-Table1[[#This Row],[7d_positivity_all]])/Table1[[#This Row],[7d_positivity_public]])</f>
        <v>1</v>
      </c>
      <c r="W5902" s="13"/>
    </row>
    <row r="5903" spans="1:23" x14ac:dyDescent="0.25">
      <c r="A5903" s="10">
        <v>44533</v>
      </c>
      <c r="B5903">
        <v>1376</v>
      </c>
      <c r="C5903" t="s">
        <v>112</v>
      </c>
      <c r="D5903">
        <v>7</v>
      </c>
      <c r="E5903">
        <v>6</v>
      </c>
      <c r="F5903">
        <v>1</v>
      </c>
      <c r="G5903">
        <v>5</v>
      </c>
      <c r="H5903">
        <v>85</v>
      </c>
      <c r="I5903">
        <v>1</v>
      </c>
      <c r="J5903">
        <v>75</v>
      </c>
      <c r="K5903">
        <v>86</v>
      </c>
      <c r="L5903">
        <v>85</v>
      </c>
      <c r="M5903">
        <v>87</v>
      </c>
      <c r="N5903">
        <v>81</v>
      </c>
      <c r="O5903">
        <v>68</v>
      </c>
      <c r="P5903">
        <v>82</v>
      </c>
      <c r="Q5903">
        <v>79</v>
      </c>
      <c r="R5903">
        <v>85</v>
      </c>
      <c r="S5903">
        <v>38</v>
      </c>
      <c r="T5903" s="34">
        <f>_xlfn.XLOOKUP(B5903,Demog!$A$2:$A$219,Demog!$P$2:$P$219,,,2)</f>
        <v>34796</v>
      </c>
      <c r="U5903" s="34">
        <f t="shared" si="95"/>
        <v>17</v>
      </c>
      <c r="V5903" s="13">
        <f>IF(OR(Table1[[#This Row],[7d_positivity_public]]=0,ISBLANK(Table1[[#This Row],[7d_positivity_public]])),"",(Table1[[#This Row],[7d_positivity_public]]-Table1[[#This Row],[7d_positivity_all]])/Table1[[#This Row],[7d_positivity_public]])</f>
        <v>1</v>
      </c>
      <c r="W5903" s="13"/>
    </row>
    <row r="5904" spans="1:23" x14ac:dyDescent="0.25">
      <c r="A5904" s="10">
        <v>44533</v>
      </c>
      <c r="B5904">
        <v>1377</v>
      </c>
      <c r="C5904" t="s">
        <v>114</v>
      </c>
      <c r="D5904">
        <v>14</v>
      </c>
      <c r="E5904">
        <v>14</v>
      </c>
      <c r="F5904">
        <v>0</v>
      </c>
      <c r="G5904">
        <v>7</v>
      </c>
      <c r="H5904">
        <v>90</v>
      </c>
      <c r="I5904">
        <v>3</v>
      </c>
      <c r="J5904">
        <v>88</v>
      </c>
      <c r="K5904">
        <v>91</v>
      </c>
      <c r="L5904">
        <v>88</v>
      </c>
      <c r="M5904">
        <v>93</v>
      </c>
      <c r="N5904">
        <v>88</v>
      </c>
      <c r="O5904">
        <v>84</v>
      </c>
      <c r="P5904">
        <v>89</v>
      </c>
      <c r="Q5904">
        <v>86</v>
      </c>
      <c r="R5904">
        <v>91</v>
      </c>
      <c r="S5904">
        <v>56</v>
      </c>
      <c r="T5904" s="34">
        <f>_xlfn.XLOOKUP(B5904,Demog!$A$2:$A$219,Demog!$P$2:$P$219,,,2)</f>
        <v>24900</v>
      </c>
      <c r="U5904" s="34">
        <f t="shared" si="95"/>
        <v>24</v>
      </c>
      <c r="V5904" s="13">
        <f>IF(OR(Table1[[#This Row],[7d_positivity_public]]=0,ISBLANK(Table1[[#This Row],[7d_positivity_public]])),"",(Table1[[#This Row],[7d_positivity_public]]-Table1[[#This Row],[7d_positivity_all]])/Table1[[#This Row],[7d_positivity_public]])</f>
        <v>1</v>
      </c>
      <c r="W5904" s="13"/>
    </row>
    <row r="5905" spans="1:23" x14ac:dyDescent="0.25">
      <c r="A5905" s="10">
        <v>44533</v>
      </c>
      <c r="B5905">
        <v>1380</v>
      </c>
      <c r="C5905" t="s">
        <v>116</v>
      </c>
      <c r="D5905">
        <v>10</v>
      </c>
      <c r="E5905">
        <v>31</v>
      </c>
      <c r="F5905">
        <v>-21</v>
      </c>
      <c r="G5905">
        <v>4</v>
      </c>
      <c r="H5905">
        <v>88</v>
      </c>
      <c r="I5905">
        <v>2</v>
      </c>
      <c r="J5905">
        <v>82</v>
      </c>
      <c r="K5905">
        <v>88</v>
      </c>
      <c r="L5905">
        <v>82</v>
      </c>
      <c r="M5905">
        <v>91</v>
      </c>
      <c r="N5905">
        <v>85</v>
      </c>
      <c r="O5905">
        <v>76</v>
      </c>
      <c r="P5905">
        <v>86</v>
      </c>
      <c r="Q5905">
        <v>79</v>
      </c>
      <c r="R5905">
        <v>89</v>
      </c>
      <c r="S5905">
        <v>46</v>
      </c>
      <c r="T5905" s="34">
        <f>_xlfn.XLOOKUP(B5905,Demog!$A$2:$A$219,Demog!$P$2:$P$219,,,2)</f>
        <v>12110</v>
      </c>
      <c r="U5905" s="34">
        <f t="shared" si="95"/>
        <v>8</v>
      </c>
      <c r="V5905" s="13">
        <f>IF(OR(Table1[[#This Row],[7d_positivity_public]]=0,ISBLANK(Table1[[#This Row],[7d_positivity_public]])),"",(Table1[[#This Row],[7d_positivity_public]]-Table1[[#This Row],[7d_positivity_all]])/Table1[[#This Row],[7d_positivity_public]])</f>
        <v>1</v>
      </c>
      <c r="W5905" s="13"/>
    </row>
    <row r="5906" spans="1:23" x14ac:dyDescent="0.25">
      <c r="A5906" s="10">
        <v>44533</v>
      </c>
      <c r="B5906">
        <v>1390</v>
      </c>
      <c r="C5906" t="s">
        <v>118</v>
      </c>
      <c r="D5906">
        <v>9</v>
      </c>
      <c r="E5906">
        <v>44</v>
      </c>
      <c r="F5906">
        <v>-35</v>
      </c>
      <c r="G5906">
        <v>7</v>
      </c>
      <c r="H5906">
        <v>73</v>
      </c>
      <c r="I5906">
        <v>0</v>
      </c>
      <c r="J5906">
        <v>45</v>
      </c>
      <c r="K5906">
        <v>75</v>
      </c>
      <c r="L5906">
        <v>63</v>
      </c>
      <c r="M5906">
        <v>83</v>
      </c>
      <c r="N5906">
        <v>69</v>
      </c>
      <c r="O5906">
        <v>39</v>
      </c>
      <c r="P5906">
        <v>71</v>
      </c>
      <c r="Q5906">
        <v>56</v>
      </c>
      <c r="R5906">
        <v>80</v>
      </c>
      <c r="S5906">
        <v>36</v>
      </c>
      <c r="T5906" s="34">
        <f>_xlfn.XLOOKUP(B5906,Demog!$A$2:$A$219,Demog!$P$2:$P$219,,,2)</f>
        <v>7285</v>
      </c>
      <c r="U5906" s="34">
        <f t="shared" si="95"/>
        <v>5</v>
      </c>
      <c r="V5906" s="13">
        <f>IF(OR(Table1[[#This Row],[7d_positivity_public]]=0,ISBLANK(Table1[[#This Row],[7d_positivity_public]])),"",(Table1[[#This Row],[7d_positivity_public]]-Table1[[#This Row],[7d_positivity_all]])/Table1[[#This Row],[7d_positivity_public]])</f>
        <v>1</v>
      </c>
      <c r="W5906" s="13"/>
    </row>
    <row r="5907" spans="1:23" x14ac:dyDescent="0.25">
      <c r="A5907" s="10">
        <v>44533</v>
      </c>
      <c r="B5907">
        <v>1420</v>
      </c>
      <c r="C5907" t="s">
        <v>120</v>
      </c>
      <c r="D5907">
        <v>20</v>
      </c>
      <c r="E5907">
        <v>19</v>
      </c>
      <c r="F5907">
        <v>1</v>
      </c>
      <c r="G5907">
        <v>12</v>
      </c>
      <c r="H5907">
        <v>82</v>
      </c>
      <c r="I5907">
        <v>0</v>
      </c>
      <c r="J5907">
        <v>68</v>
      </c>
      <c r="K5907">
        <v>83</v>
      </c>
      <c r="L5907">
        <v>74</v>
      </c>
      <c r="M5907">
        <v>88</v>
      </c>
      <c r="N5907">
        <v>78</v>
      </c>
      <c r="O5907">
        <v>63</v>
      </c>
      <c r="P5907">
        <v>79</v>
      </c>
      <c r="Q5907">
        <v>68</v>
      </c>
      <c r="R5907">
        <v>85</v>
      </c>
      <c r="S5907">
        <v>52</v>
      </c>
      <c r="T5907" s="34">
        <f>_xlfn.XLOOKUP(B5907,Demog!$A$2:$A$219,Demog!$P$2:$P$219,,,2)</f>
        <v>33648</v>
      </c>
      <c r="U5907" s="34">
        <f t="shared" si="95"/>
        <v>47</v>
      </c>
      <c r="V5907" s="13">
        <f>IF(OR(Table1[[#This Row],[7d_positivity_public]]=0,ISBLANK(Table1[[#This Row],[7d_positivity_public]])),"",(Table1[[#This Row],[7d_positivity_public]]-Table1[[#This Row],[7d_positivity_all]])/Table1[[#This Row],[7d_positivity_public]])</f>
        <v>1</v>
      </c>
      <c r="W5907" s="13"/>
    </row>
    <row r="5908" spans="1:23" x14ac:dyDescent="0.25">
      <c r="A5908" s="10">
        <v>44533</v>
      </c>
      <c r="B5908">
        <v>1431</v>
      </c>
      <c r="C5908" t="s">
        <v>226</v>
      </c>
      <c r="D5908">
        <v>9</v>
      </c>
      <c r="E5908">
        <v>10</v>
      </c>
      <c r="F5908">
        <v>-1</v>
      </c>
      <c r="G5908">
        <v>6</v>
      </c>
      <c r="H5908">
        <v>87</v>
      </c>
      <c r="I5908">
        <v>1</v>
      </c>
      <c r="J5908">
        <v>80</v>
      </c>
      <c r="K5908">
        <v>88</v>
      </c>
      <c r="L5908">
        <v>84</v>
      </c>
      <c r="M5908">
        <v>91</v>
      </c>
      <c r="N5908">
        <v>83</v>
      </c>
      <c r="O5908">
        <v>74</v>
      </c>
      <c r="P5908">
        <v>84</v>
      </c>
      <c r="Q5908">
        <v>78</v>
      </c>
      <c r="R5908">
        <v>89</v>
      </c>
      <c r="S5908">
        <v>55</v>
      </c>
      <c r="T5908" s="34">
        <f>_xlfn.XLOOKUP(B5908,Demog!$A$2:$A$219,Demog!$P$2:$P$219,,,2)</f>
        <v>44714</v>
      </c>
      <c r="U5908" s="34">
        <f t="shared" si="95"/>
        <v>28</v>
      </c>
      <c r="V5908" s="13">
        <f>IF(OR(Table1[[#This Row],[7d_positivity_public]]=0,ISBLANK(Table1[[#This Row],[7d_positivity_public]])),"",(Table1[[#This Row],[7d_positivity_public]]-Table1[[#This Row],[7d_positivity_all]])/Table1[[#This Row],[7d_positivity_public]])</f>
        <v>1</v>
      </c>
      <c r="W5908" s="13"/>
    </row>
    <row r="5909" spans="1:23" x14ac:dyDescent="0.25">
      <c r="A5909" s="10">
        <v>44533</v>
      </c>
      <c r="B5909">
        <v>1432</v>
      </c>
      <c r="C5909" t="s">
        <v>227</v>
      </c>
      <c r="D5909">
        <v>9</v>
      </c>
      <c r="E5909">
        <v>4</v>
      </c>
      <c r="F5909">
        <v>5</v>
      </c>
      <c r="G5909">
        <v>5</v>
      </c>
      <c r="H5909">
        <v>95</v>
      </c>
      <c r="I5909">
        <v>2</v>
      </c>
      <c r="J5909">
        <v>90</v>
      </c>
      <c r="K5909">
        <v>95</v>
      </c>
      <c r="L5909">
        <v>96</v>
      </c>
      <c r="M5909">
        <v>94</v>
      </c>
      <c r="N5909">
        <v>91</v>
      </c>
      <c r="O5909">
        <v>86</v>
      </c>
      <c r="P5909">
        <v>92</v>
      </c>
      <c r="Q5909">
        <v>92</v>
      </c>
      <c r="R5909">
        <v>92</v>
      </c>
      <c r="S5909">
        <v>56</v>
      </c>
      <c r="T5909" s="34">
        <f>_xlfn.XLOOKUP(B5909,Demog!$A$2:$A$219,Demog!$P$2:$P$219,,,2)</f>
        <v>48587</v>
      </c>
      <c r="U5909" s="34">
        <f t="shared" si="95"/>
        <v>31</v>
      </c>
      <c r="V5909" s="13">
        <f>IF(OR(Table1[[#This Row],[7d_positivity_public]]=0,ISBLANK(Table1[[#This Row],[7d_positivity_public]])),"",(Table1[[#This Row],[7d_positivity_public]]-Table1[[#This Row],[7d_positivity_all]])/Table1[[#This Row],[7d_positivity_public]])</f>
        <v>1</v>
      </c>
      <c r="W5909" s="13"/>
    </row>
    <row r="5910" spans="1:23" x14ac:dyDescent="0.25">
      <c r="A5910" s="10">
        <v>44533</v>
      </c>
      <c r="B5910">
        <v>1433</v>
      </c>
      <c r="C5910" t="s">
        <v>122</v>
      </c>
      <c r="D5910">
        <v>27</v>
      </c>
      <c r="E5910">
        <v>9</v>
      </c>
      <c r="F5910">
        <v>18</v>
      </c>
      <c r="G5910">
        <v>15</v>
      </c>
      <c r="H5910">
        <v>83</v>
      </c>
      <c r="I5910">
        <v>0</v>
      </c>
      <c r="J5910">
        <v>69</v>
      </c>
      <c r="K5910">
        <v>83</v>
      </c>
      <c r="L5910">
        <v>75</v>
      </c>
      <c r="M5910">
        <v>88</v>
      </c>
      <c r="N5910">
        <v>79</v>
      </c>
      <c r="O5910">
        <v>63</v>
      </c>
      <c r="P5910">
        <v>80</v>
      </c>
      <c r="Q5910">
        <v>70</v>
      </c>
      <c r="R5910">
        <v>85</v>
      </c>
      <c r="S5910">
        <v>36</v>
      </c>
      <c r="T5910" s="34">
        <f>_xlfn.XLOOKUP(B5910,Demog!$A$2:$A$219,Demog!$P$2:$P$219,,,2)</f>
        <v>19986</v>
      </c>
      <c r="U5910" s="34">
        <f t="shared" si="95"/>
        <v>38</v>
      </c>
      <c r="V5910" s="13">
        <f>IF(OR(Table1[[#This Row],[7d_positivity_public]]=0,ISBLANK(Table1[[#This Row],[7d_positivity_public]])),"",(Table1[[#This Row],[7d_positivity_public]]-Table1[[#This Row],[7d_positivity_all]])/Table1[[#This Row],[7d_positivity_public]])</f>
        <v>1</v>
      </c>
      <c r="W5910" s="13"/>
    </row>
    <row r="5911" spans="1:23" x14ac:dyDescent="0.25">
      <c r="A5911" s="10">
        <v>44533</v>
      </c>
      <c r="B5911">
        <v>1490</v>
      </c>
      <c r="C5911" t="s">
        <v>124</v>
      </c>
      <c r="D5911">
        <v>1</v>
      </c>
      <c r="E5911">
        <v>0</v>
      </c>
      <c r="F5911">
        <v>1</v>
      </c>
      <c r="G5911">
        <v>1</v>
      </c>
      <c r="H5911">
        <v>82</v>
      </c>
      <c r="I5911">
        <v>4</v>
      </c>
      <c r="J5911">
        <v>72</v>
      </c>
      <c r="K5911">
        <v>83</v>
      </c>
      <c r="L5911">
        <v>76</v>
      </c>
      <c r="M5911">
        <v>87</v>
      </c>
      <c r="N5911">
        <v>77</v>
      </c>
      <c r="O5911">
        <v>63</v>
      </c>
      <c r="P5911">
        <v>78</v>
      </c>
      <c r="Q5911">
        <v>69</v>
      </c>
      <c r="R5911">
        <v>84</v>
      </c>
      <c r="S5911">
        <v>34</v>
      </c>
      <c r="T5911" s="34">
        <f>_xlfn.XLOOKUP(B5911,Demog!$A$2:$A$219,Demog!$P$2:$P$219,,,2)</f>
        <v>10855</v>
      </c>
      <c r="U5911" s="34">
        <f t="shared" si="95"/>
        <v>1</v>
      </c>
      <c r="V5911" s="13">
        <f>IF(OR(Table1[[#This Row],[7d_positivity_public]]=0,ISBLANK(Table1[[#This Row],[7d_positivity_public]])),"",(Table1[[#This Row],[7d_positivity_public]]-Table1[[#This Row],[7d_positivity_all]])/Table1[[#This Row],[7d_positivity_public]])</f>
        <v>1</v>
      </c>
      <c r="W5911" s="13"/>
    </row>
    <row r="5912" spans="1:23" x14ac:dyDescent="0.25">
      <c r="A5912" s="10">
        <v>44533</v>
      </c>
      <c r="B5912">
        <v>2121</v>
      </c>
      <c r="C5912" t="s">
        <v>126</v>
      </c>
      <c r="D5912">
        <v>11</v>
      </c>
      <c r="E5912">
        <v>8</v>
      </c>
      <c r="F5912">
        <v>3</v>
      </c>
      <c r="G5912">
        <v>8</v>
      </c>
      <c r="H5912">
        <v>85</v>
      </c>
      <c r="I5912">
        <v>4</v>
      </c>
      <c r="J5912">
        <v>76</v>
      </c>
      <c r="K5912">
        <v>86</v>
      </c>
      <c r="L5912">
        <v>81</v>
      </c>
      <c r="M5912">
        <v>90</v>
      </c>
      <c r="N5912">
        <v>81</v>
      </c>
      <c r="O5912">
        <v>71</v>
      </c>
      <c r="P5912">
        <v>82</v>
      </c>
      <c r="Q5912">
        <v>77</v>
      </c>
      <c r="R5912">
        <v>88</v>
      </c>
      <c r="S5912">
        <v>57</v>
      </c>
      <c r="T5912" s="34">
        <f>_xlfn.XLOOKUP(B5912,Demog!$A$2:$A$219,Demog!$P$2:$P$219,,,2)</f>
        <v>51241</v>
      </c>
      <c r="U5912" s="34">
        <f t="shared" si="95"/>
        <v>39</v>
      </c>
      <c r="V5912" s="13">
        <f>IF(OR(Table1[[#This Row],[7d_positivity_public]]=0,ISBLANK(Table1[[#This Row],[7d_positivity_public]])),"",(Table1[[#This Row],[7d_positivity_public]]-Table1[[#This Row],[7d_positivity_all]])/Table1[[#This Row],[7d_positivity_public]])</f>
        <v>1</v>
      </c>
      <c r="W5912" s="13"/>
    </row>
    <row r="5913" spans="1:23" x14ac:dyDescent="0.25">
      <c r="A5913" s="10">
        <v>44533</v>
      </c>
      <c r="B5913">
        <v>2122</v>
      </c>
      <c r="C5913" t="s">
        <v>128</v>
      </c>
      <c r="D5913">
        <v>6</v>
      </c>
      <c r="E5913">
        <v>9</v>
      </c>
      <c r="F5913">
        <v>-3</v>
      </c>
      <c r="G5913">
        <v>6</v>
      </c>
      <c r="H5913">
        <v>78</v>
      </c>
      <c r="I5913">
        <v>3</v>
      </c>
      <c r="J5913">
        <v>66</v>
      </c>
      <c r="K5913">
        <v>79</v>
      </c>
      <c r="L5913">
        <v>73</v>
      </c>
      <c r="M5913">
        <v>85</v>
      </c>
      <c r="N5913">
        <v>74</v>
      </c>
      <c r="O5913">
        <v>60</v>
      </c>
      <c r="P5913">
        <v>75</v>
      </c>
      <c r="Q5913">
        <v>68</v>
      </c>
      <c r="R5913">
        <v>82</v>
      </c>
      <c r="S5913">
        <v>51</v>
      </c>
      <c r="T5913" s="34">
        <f>_xlfn.XLOOKUP(B5913,Demog!$A$2:$A$219,Demog!$P$2:$P$219,,,2)</f>
        <v>41936</v>
      </c>
      <c r="U5913" s="34">
        <f t="shared" si="95"/>
        <v>18</v>
      </c>
      <c r="V5913" s="13">
        <f>IF(OR(Table1[[#This Row],[7d_positivity_public]]=0,ISBLANK(Table1[[#This Row],[7d_positivity_public]])),"",(Table1[[#This Row],[7d_positivity_public]]-Table1[[#This Row],[7d_positivity_all]])/Table1[[#This Row],[7d_positivity_public]])</f>
        <v>1</v>
      </c>
      <c r="W5913" s="13"/>
    </row>
    <row r="5914" spans="1:23" x14ac:dyDescent="0.25">
      <c r="A5914" s="10">
        <v>44533</v>
      </c>
      <c r="B5914">
        <v>2131</v>
      </c>
      <c r="C5914" t="s">
        <v>129</v>
      </c>
      <c r="D5914">
        <v>3</v>
      </c>
      <c r="E5914">
        <v>7</v>
      </c>
      <c r="F5914">
        <v>-4</v>
      </c>
      <c r="G5914">
        <v>4</v>
      </c>
      <c r="H5914">
        <v>85</v>
      </c>
      <c r="I5914">
        <v>0</v>
      </c>
      <c r="J5914">
        <v>76</v>
      </c>
      <c r="K5914">
        <v>86</v>
      </c>
      <c r="L5914">
        <v>84</v>
      </c>
      <c r="M5914">
        <v>88</v>
      </c>
      <c r="N5914">
        <v>81</v>
      </c>
      <c r="O5914">
        <v>70</v>
      </c>
      <c r="P5914">
        <v>81</v>
      </c>
      <c r="Q5914">
        <v>78</v>
      </c>
      <c r="R5914">
        <v>85</v>
      </c>
      <c r="S5914">
        <v>51</v>
      </c>
      <c r="T5914" s="34">
        <f>_xlfn.XLOOKUP(B5914,Demog!$A$2:$A$219,Demog!$P$2:$P$219,,,2)</f>
        <v>22754</v>
      </c>
      <c r="U5914" s="34">
        <f t="shared" si="95"/>
        <v>5</v>
      </c>
      <c r="V5914" s="13">
        <f>IF(OR(Table1[[#This Row],[7d_positivity_public]]=0,ISBLANK(Table1[[#This Row],[7d_positivity_public]])),"",(Table1[[#This Row],[7d_positivity_public]]-Table1[[#This Row],[7d_positivity_all]])/Table1[[#This Row],[7d_positivity_public]])</f>
        <v>1</v>
      </c>
      <c r="W5914" s="13"/>
    </row>
    <row r="5915" spans="1:23" x14ac:dyDescent="0.25">
      <c r="A5915" s="10">
        <v>44533</v>
      </c>
      <c r="B5915">
        <v>2132</v>
      </c>
      <c r="C5915" t="s">
        <v>130</v>
      </c>
      <c r="D5915">
        <v>10</v>
      </c>
      <c r="E5915">
        <v>31</v>
      </c>
      <c r="F5915">
        <v>-21</v>
      </c>
      <c r="G5915">
        <v>7</v>
      </c>
      <c r="H5915">
        <v>87</v>
      </c>
      <c r="I5915">
        <v>1</v>
      </c>
      <c r="J5915">
        <v>83</v>
      </c>
      <c r="K5915">
        <v>87</v>
      </c>
      <c r="L5915">
        <v>85</v>
      </c>
      <c r="M5915">
        <v>90</v>
      </c>
      <c r="N5915">
        <v>84</v>
      </c>
      <c r="O5915">
        <v>78</v>
      </c>
      <c r="P5915">
        <v>85</v>
      </c>
      <c r="Q5915">
        <v>82</v>
      </c>
      <c r="R5915">
        <v>88</v>
      </c>
      <c r="S5915">
        <v>55</v>
      </c>
      <c r="T5915" s="34">
        <f>_xlfn.XLOOKUP(B5915,Demog!$A$2:$A$219,Demog!$P$2:$P$219,,,2)</f>
        <v>35584</v>
      </c>
      <c r="U5915" s="34">
        <f t="shared" si="95"/>
        <v>25</v>
      </c>
      <c r="V5915" s="13">
        <f>IF(OR(Table1[[#This Row],[7d_positivity_public]]=0,ISBLANK(Table1[[#This Row],[7d_positivity_public]])),"",(Table1[[#This Row],[7d_positivity_public]]-Table1[[#This Row],[7d_positivity_all]])/Table1[[#This Row],[7d_positivity_public]])</f>
        <v>1</v>
      </c>
      <c r="W5915" s="13"/>
    </row>
    <row r="5916" spans="1:23" x14ac:dyDescent="0.25">
      <c r="A5916" s="10">
        <v>44533</v>
      </c>
      <c r="B5916">
        <v>2133</v>
      </c>
      <c r="C5916" t="s">
        <v>131</v>
      </c>
      <c r="D5916">
        <v>7</v>
      </c>
      <c r="E5916">
        <v>11</v>
      </c>
      <c r="F5916">
        <v>-4</v>
      </c>
      <c r="G5916">
        <v>6</v>
      </c>
      <c r="H5916">
        <v>92</v>
      </c>
      <c r="I5916">
        <v>0</v>
      </c>
      <c r="J5916">
        <v>83</v>
      </c>
      <c r="K5916">
        <v>92</v>
      </c>
      <c r="L5916">
        <v>93</v>
      </c>
      <c r="M5916">
        <v>92</v>
      </c>
      <c r="N5916">
        <v>88</v>
      </c>
      <c r="O5916">
        <v>76</v>
      </c>
      <c r="P5916">
        <v>89</v>
      </c>
      <c r="Q5916">
        <v>88</v>
      </c>
      <c r="R5916">
        <v>90</v>
      </c>
      <c r="S5916">
        <v>41</v>
      </c>
      <c r="T5916" s="34">
        <f>_xlfn.XLOOKUP(B5916,Demog!$A$2:$A$219,Demog!$P$2:$P$219,,,2)</f>
        <v>58511</v>
      </c>
      <c r="U5916" s="34">
        <f t="shared" si="95"/>
        <v>29</v>
      </c>
      <c r="V5916" s="13">
        <f>IF(OR(Table1[[#This Row],[7d_positivity_public]]=0,ISBLANK(Table1[[#This Row],[7d_positivity_public]])),"",(Table1[[#This Row],[7d_positivity_public]]-Table1[[#This Row],[7d_positivity_all]])/Table1[[#This Row],[7d_positivity_public]])</f>
        <v>1</v>
      </c>
      <c r="W5916" s="13"/>
    </row>
    <row r="5917" spans="1:23" x14ac:dyDescent="0.25">
      <c r="A5917" s="10">
        <v>44533</v>
      </c>
      <c r="B5917">
        <v>2134</v>
      </c>
      <c r="C5917" t="s">
        <v>132</v>
      </c>
      <c r="D5917">
        <v>8</v>
      </c>
      <c r="E5917">
        <v>12</v>
      </c>
      <c r="F5917">
        <v>-4</v>
      </c>
      <c r="G5917">
        <v>7</v>
      </c>
      <c r="H5917">
        <v>88</v>
      </c>
      <c r="I5917">
        <v>0</v>
      </c>
      <c r="J5917">
        <v>74</v>
      </c>
      <c r="K5917">
        <v>89</v>
      </c>
      <c r="L5917">
        <v>90</v>
      </c>
      <c r="M5917">
        <v>88</v>
      </c>
      <c r="N5917">
        <v>84</v>
      </c>
      <c r="O5917">
        <v>69</v>
      </c>
      <c r="P5917">
        <v>85</v>
      </c>
      <c r="Q5917">
        <v>85</v>
      </c>
      <c r="R5917">
        <v>85</v>
      </c>
      <c r="S5917">
        <v>38</v>
      </c>
      <c r="T5917" s="34">
        <f>_xlfn.XLOOKUP(B5917,Demog!$A$2:$A$219,Demog!$P$2:$P$219,,,2)</f>
        <v>24836</v>
      </c>
      <c r="U5917" s="34">
        <f t="shared" si="95"/>
        <v>14</v>
      </c>
      <c r="V5917" s="13">
        <f>IF(OR(Table1[[#This Row],[7d_positivity_public]]=0,ISBLANK(Table1[[#This Row],[7d_positivity_public]])),"",(Table1[[#This Row],[7d_positivity_public]]-Table1[[#This Row],[7d_positivity_all]])/Table1[[#This Row],[7d_positivity_public]])</f>
        <v>1</v>
      </c>
      <c r="W5917" s="13"/>
    </row>
    <row r="5918" spans="1:23" x14ac:dyDescent="0.25">
      <c r="A5918" s="10">
        <v>44533</v>
      </c>
      <c r="B5918">
        <v>2141</v>
      </c>
      <c r="C5918" t="s">
        <v>133</v>
      </c>
      <c r="D5918">
        <v>16</v>
      </c>
      <c r="E5918">
        <v>22</v>
      </c>
      <c r="F5918">
        <v>-6</v>
      </c>
      <c r="G5918">
        <v>8</v>
      </c>
      <c r="H5918">
        <v>83</v>
      </c>
      <c r="I5918">
        <v>3</v>
      </c>
      <c r="J5918">
        <v>76</v>
      </c>
      <c r="K5918">
        <v>83</v>
      </c>
      <c r="L5918">
        <v>78</v>
      </c>
      <c r="M5918">
        <v>89</v>
      </c>
      <c r="N5918">
        <v>79</v>
      </c>
      <c r="O5918">
        <v>70</v>
      </c>
      <c r="P5918">
        <v>79</v>
      </c>
      <c r="Q5918">
        <v>73</v>
      </c>
      <c r="R5918">
        <v>86</v>
      </c>
      <c r="S5918">
        <v>52</v>
      </c>
      <c r="T5918" s="34">
        <f>_xlfn.XLOOKUP(B5918,Demog!$A$2:$A$219,Demog!$P$2:$P$219,,,2)</f>
        <v>26303</v>
      </c>
      <c r="U5918" s="34">
        <f t="shared" si="95"/>
        <v>29</v>
      </c>
      <c r="V5918" s="13">
        <f>IF(OR(Table1[[#This Row],[7d_positivity_public]]=0,ISBLANK(Table1[[#This Row],[7d_positivity_public]])),"",(Table1[[#This Row],[7d_positivity_public]]-Table1[[#This Row],[7d_positivity_all]])/Table1[[#This Row],[7d_positivity_public]])</f>
        <v>1</v>
      </c>
      <c r="W5918" s="13"/>
    </row>
    <row r="5919" spans="1:23" x14ac:dyDescent="0.25">
      <c r="A5919" s="10">
        <v>44533</v>
      </c>
      <c r="B5919">
        <v>2142</v>
      </c>
      <c r="C5919" t="s">
        <v>134</v>
      </c>
      <c r="D5919">
        <v>20</v>
      </c>
      <c r="E5919">
        <v>18</v>
      </c>
      <c r="F5919">
        <v>2</v>
      </c>
      <c r="G5919">
        <v>11</v>
      </c>
      <c r="H5919">
        <v>81</v>
      </c>
      <c r="I5919">
        <v>3</v>
      </c>
      <c r="J5919">
        <v>74</v>
      </c>
      <c r="K5919">
        <v>82</v>
      </c>
      <c r="L5919">
        <v>78</v>
      </c>
      <c r="M5919">
        <v>86</v>
      </c>
      <c r="N5919">
        <v>78</v>
      </c>
      <c r="O5919">
        <v>68</v>
      </c>
      <c r="P5919">
        <v>78</v>
      </c>
      <c r="Q5919">
        <v>73</v>
      </c>
      <c r="R5919">
        <v>84</v>
      </c>
      <c r="S5919">
        <v>40</v>
      </c>
      <c r="T5919" s="34">
        <f>_xlfn.XLOOKUP(B5919,Demog!$A$2:$A$219,Demog!$P$2:$P$219,,,2)</f>
        <v>16854</v>
      </c>
      <c r="U5919" s="34">
        <f t="shared" si="95"/>
        <v>24</v>
      </c>
      <c r="V5919" s="13">
        <f>IF(OR(Table1[[#This Row],[7d_positivity_public]]=0,ISBLANK(Table1[[#This Row],[7d_positivity_public]])),"",(Table1[[#This Row],[7d_positivity_public]]-Table1[[#This Row],[7d_positivity_all]])/Table1[[#This Row],[7d_positivity_public]])</f>
        <v>1</v>
      </c>
      <c r="W5919" s="13"/>
    </row>
    <row r="5920" spans="1:23" x14ac:dyDescent="0.25">
      <c r="A5920" s="10">
        <v>44533</v>
      </c>
      <c r="B5920">
        <v>2150</v>
      </c>
      <c r="C5920" t="s">
        <v>135</v>
      </c>
      <c r="D5920">
        <v>5</v>
      </c>
      <c r="E5920">
        <v>7</v>
      </c>
      <c r="F5920">
        <v>-2</v>
      </c>
      <c r="G5920">
        <v>5</v>
      </c>
      <c r="H5920">
        <v>85</v>
      </c>
      <c r="I5920">
        <v>1</v>
      </c>
      <c r="J5920">
        <v>70</v>
      </c>
      <c r="K5920">
        <v>86</v>
      </c>
      <c r="L5920">
        <v>79</v>
      </c>
      <c r="M5920">
        <v>90</v>
      </c>
      <c r="N5920">
        <v>81</v>
      </c>
      <c r="O5920">
        <v>64</v>
      </c>
      <c r="P5920">
        <v>82</v>
      </c>
      <c r="Q5920">
        <v>72</v>
      </c>
      <c r="R5920">
        <v>88</v>
      </c>
      <c r="S5920">
        <v>57</v>
      </c>
      <c r="T5920" s="34">
        <f>_xlfn.XLOOKUP(B5920,Demog!$A$2:$A$219,Demog!$P$2:$P$219,,,2)</f>
        <v>9696</v>
      </c>
      <c r="U5920" s="34">
        <f t="shared" ref="U5920:U5951" si="96">ROUND(T5920*D5920/100000*7,0)</f>
        <v>3</v>
      </c>
      <c r="V5920" s="13">
        <f>IF(OR(Table1[[#This Row],[7d_positivity_public]]=0,ISBLANK(Table1[[#This Row],[7d_positivity_public]])),"",(Table1[[#This Row],[7d_positivity_public]]-Table1[[#This Row],[7d_positivity_all]])/Table1[[#This Row],[7d_positivity_public]])</f>
        <v>1</v>
      </c>
      <c r="W5920" s="13"/>
    </row>
    <row r="5921" spans="1:23" x14ac:dyDescent="0.25">
      <c r="A5921" s="10">
        <v>44533</v>
      </c>
      <c r="B5921">
        <v>2210</v>
      </c>
      <c r="C5921" t="s">
        <v>136</v>
      </c>
      <c r="D5921">
        <v>3</v>
      </c>
      <c r="E5921">
        <v>4</v>
      </c>
      <c r="F5921">
        <v>-1</v>
      </c>
      <c r="G5921">
        <v>2</v>
      </c>
      <c r="H5921">
        <v>94</v>
      </c>
      <c r="I5921">
        <v>4</v>
      </c>
      <c r="J5921">
        <v>92</v>
      </c>
      <c r="K5921">
        <v>94</v>
      </c>
      <c r="L5921">
        <v>96</v>
      </c>
      <c r="M5921">
        <v>92</v>
      </c>
      <c r="N5921">
        <v>91</v>
      </c>
      <c r="O5921">
        <v>87</v>
      </c>
      <c r="P5921">
        <v>92</v>
      </c>
      <c r="Q5921">
        <v>93</v>
      </c>
      <c r="R5921">
        <v>90</v>
      </c>
      <c r="S5921">
        <v>49</v>
      </c>
      <c r="T5921" s="34">
        <f>_xlfn.XLOOKUP(B5921,Demog!$A$2:$A$219,Demog!$P$2:$P$219,,,2)</f>
        <v>70996</v>
      </c>
      <c r="U5921" s="34">
        <f t="shared" si="96"/>
        <v>15</v>
      </c>
      <c r="V5921" s="13">
        <f>IF(OR(Table1[[#This Row],[7d_positivity_public]]=0,ISBLANK(Table1[[#This Row],[7d_positivity_public]])),"",(Table1[[#This Row],[7d_positivity_public]]-Table1[[#This Row],[7d_positivity_all]])/Table1[[#This Row],[7d_positivity_public]])</f>
        <v>1</v>
      </c>
      <c r="W5921" s="13"/>
    </row>
    <row r="5922" spans="1:23" x14ac:dyDescent="0.25">
      <c r="A5922" s="10">
        <v>44533</v>
      </c>
      <c r="B5922">
        <v>2221</v>
      </c>
      <c r="C5922" t="s">
        <v>137</v>
      </c>
      <c r="D5922">
        <v>3</v>
      </c>
      <c r="E5922">
        <v>4</v>
      </c>
      <c r="F5922">
        <v>-1</v>
      </c>
      <c r="G5922">
        <v>1</v>
      </c>
      <c r="H5922">
        <v>96</v>
      </c>
      <c r="I5922">
        <v>4</v>
      </c>
      <c r="J5922">
        <v>92</v>
      </c>
      <c r="K5922">
        <v>96</v>
      </c>
      <c r="L5922">
        <v>100</v>
      </c>
      <c r="M5922">
        <v>92</v>
      </c>
      <c r="N5922">
        <v>94</v>
      </c>
      <c r="O5922">
        <v>88</v>
      </c>
      <c r="P5922">
        <v>94</v>
      </c>
      <c r="Q5922">
        <v>97</v>
      </c>
      <c r="R5922">
        <v>90</v>
      </c>
      <c r="S5922">
        <v>51</v>
      </c>
      <c r="T5922" s="34">
        <f>_xlfn.XLOOKUP(B5922,Demog!$A$2:$A$219,Demog!$P$2:$P$219,,,2)</f>
        <v>47161</v>
      </c>
      <c r="U5922" s="34">
        <f t="shared" si="96"/>
        <v>10</v>
      </c>
      <c r="V5922" s="13">
        <f>IF(OR(Table1[[#This Row],[7d_positivity_public]]=0,ISBLANK(Table1[[#This Row],[7d_positivity_public]])),"",(Table1[[#This Row],[7d_positivity_public]]-Table1[[#This Row],[7d_positivity_all]])/Table1[[#This Row],[7d_positivity_public]])</f>
        <v>1</v>
      </c>
      <c r="W5922" s="13"/>
    </row>
    <row r="5923" spans="1:23" x14ac:dyDescent="0.25">
      <c r="A5923" s="10">
        <v>44533</v>
      </c>
      <c r="B5923">
        <v>2222</v>
      </c>
      <c r="C5923" t="s">
        <v>138</v>
      </c>
      <c r="D5923">
        <v>3</v>
      </c>
      <c r="E5923">
        <v>3</v>
      </c>
      <c r="F5923">
        <v>0</v>
      </c>
      <c r="G5923">
        <v>3</v>
      </c>
      <c r="H5923">
        <v>96</v>
      </c>
      <c r="I5923">
        <v>4</v>
      </c>
      <c r="J5923">
        <v>92</v>
      </c>
      <c r="K5923">
        <v>96</v>
      </c>
      <c r="L5923">
        <v>100</v>
      </c>
      <c r="M5923">
        <v>90</v>
      </c>
      <c r="N5923">
        <v>94</v>
      </c>
      <c r="O5923">
        <v>87</v>
      </c>
      <c r="P5923">
        <v>94</v>
      </c>
      <c r="Q5923">
        <v>99</v>
      </c>
      <c r="R5923">
        <v>89</v>
      </c>
      <c r="S5923">
        <v>51</v>
      </c>
      <c r="T5923" s="34">
        <f>_xlfn.XLOOKUP(B5923,Demog!$A$2:$A$219,Demog!$P$2:$P$219,,,2)</f>
        <v>45434</v>
      </c>
      <c r="U5923" s="34">
        <f t="shared" si="96"/>
        <v>10</v>
      </c>
      <c r="V5923" s="13">
        <f>IF(OR(Table1[[#This Row],[7d_positivity_public]]=0,ISBLANK(Table1[[#This Row],[7d_positivity_public]])),"",(Table1[[#This Row],[7d_positivity_public]]-Table1[[#This Row],[7d_positivity_all]])/Table1[[#This Row],[7d_positivity_public]])</f>
        <v>1</v>
      </c>
      <c r="W5923" s="13"/>
    </row>
    <row r="5924" spans="1:23" x14ac:dyDescent="0.25">
      <c r="A5924" s="10">
        <v>44533</v>
      </c>
      <c r="B5924">
        <v>2223</v>
      </c>
      <c r="C5924" t="s">
        <v>139</v>
      </c>
      <c r="D5924">
        <v>3</v>
      </c>
      <c r="E5924">
        <v>2</v>
      </c>
      <c r="F5924">
        <v>1</v>
      </c>
      <c r="G5924">
        <v>1</v>
      </c>
      <c r="H5924">
        <v>94</v>
      </c>
      <c r="I5924">
        <v>2</v>
      </c>
      <c r="J5924">
        <v>93</v>
      </c>
      <c r="K5924">
        <v>94</v>
      </c>
      <c r="L5924">
        <v>99</v>
      </c>
      <c r="M5924">
        <v>89</v>
      </c>
      <c r="N5924">
        <v>92</v>
      </c>
      <c r="O5924">
        <v>88</v>
      </c>
      <c r="P5924">
        <v>92</v>
      </c>
      <c r="Q5924">
        <v>96</v>
      </c>
      <c r="R5924">
        <v>87</v>
      </c>
      <c r="S5924">
        <v>46</v>
      </c>
      <c r="T5924" s="34">
        <f>_xlfn.XLOOKUP(B5924,Demog!$A$2:$A$219,Demog!$P$2:$P$219,,,2)</f>
        <v>81414</v>
      </c>
      <c r="U5924" s="34">
        <f t="shared" si="96"/>
        <v>17</v>
      </c>
      <c r="V5924" s="13">
        <f>IF(OR(Table1[[#This Row],[7d_positivity_public]]=0,ISBLANK(Table1[[#This Row],[7d_positivity_public]])),"",(Table1[[#This Row],[7d_positivity_public]]-Table1[[#This Row],[7d_positivity_all]])/Table1[[#This Row],[7d_positivity_public]])</f>
        <v>1</v>
      </c>
      <c r="W5924" s="13"/>
    </row>
    <row r="5925" spans="1:23" x14ac:dyDescent="0.25">
      <c r="A5925" s="10">
        <v>44533</v>
      </c>
      <c r="B5925">
        <v>2224</v>
      </c>
      <c r="C5925" t="s">
        <v>140</v>
      </c>
      <c r="D5925">
        <v>3</v>
      </c>
      <c r="E5925">
        <v>4</v>
      </c>
      <c r="F5925">
        <v>-1</v>
      </c>
      <c r="G5925">
        <v>3</v>
      </c>
      <c r="H5925">
        <v>92</v>
      </c>
      <c r="I5925">
        <v>2</v>
      </c>
      <c r="J5925">
        <v>89</v>
      </c>
      <c r="K5925">
        <v>93</v>
      </c>
      <c r="L5925">
        <v>95</v>
      </c>
      <c r="M5925">
        <v>90</v>
      </c>
      <c r="N5925">
        <v>90</v>
      </c>
      <c r="O5925">
        <v>84</v>
      </c>
      <c r="P5925">
        <v>90</v>
      </c>
      <c r="Q5925">
        <v>92</v>
      </c>
      <c r="R5925">
        <v>88</v>
      </c>
      <c r="S5925">
        <v>48</v>
      </c>
      <c r="T5925" s="34">
        <f>_xlfn.XLOOKUP(B5925,Demog!$A$2:$A$219,Demog!$P$2:$P$219,,,2)</f>
        <v>58746</v>
      </c>
      <c r="U5925" s="34">
        <f t="shared" si="96"/>
        <v>12</v>
      </c>
      <c r="V5925" s="13">
        <f>IF(OR(Table1[[#This Row],[7d_positivity_public]]=0,ISBLANK(Table1[[#This Row],[7d_positivity_public]])),"",(Table1[[#This Row],[7d_positivity_public]]-Table1[[#This Row],[7d_positivity_all]])/Table1[[#This Row],[7d_positivity_public]])</f>
        <v>1</v>
      </c>
      <c r="W5925" s="13"/>
    </row>
    <row r="5926" spans="1:23" x14ac:dyDescent="0.25">
      <c r="A5926" s="10">
        <v>44533</v>
      </c>
      <c r="B5926">
        <v>2231</v>
      </c>
      <c r="C5926" t="s">
        <v>141</v>
      </c>
      <c r="D5926">
        <v>7</v>
      </c>
      <c r="E5926">
        <v>9</v>
      </c>
      <c r="F5926">
        <v>-2</v>
      </c>
      <c r="G5926">
        <v>4</v>
      </c>
      <c r="H5926">
        <v>88</v>
      </c>
      <c r="I5926">
        <v>1</v>
      </c>
      <c r="J5926">
        <v>86</v>
      </c>
      <c r="K5926">
        <v>88</v>
      </c>
      <c r="L5926">
        <v>86</v>
      </c>
      <c r="M5926">
        <v>91</v>
      </c>
      <c r="N5926">
        <v>85</v>
      </c>
      <c r="O5926">
        <v>81</v>
      </c>
      <c r="P5926">
        <v>85</v>
      </c>
      <c r="Q5926">
        <v>82</v>
      </c>
      <c r="R5926">
        <v>89</v>
      </c>
      <c r="S5926">
        <v>59</v>
      </c>
      <c r="T5926" s="34">
        <f>_xlfn.XLOOKUP(B5926,Demog!$A$2:$A$219,Demog!$P$2:$P$219,,,2)</f>
        <v>30824</v>
      </c>
      <c r="U5926" s="34">
        <f t="shared" si="96"/>
        <v>15</v>
      </c>
      <c r="V5926" s="13">
        <f>IF(OR(Table1[[#This Row],[7d_positivity_public]]=0,ISBLANK(Table1[[#This Row],[7d_positivity_public]])),"",(Table1[[#This Row],[7d_positivity_public]]-Table1[[#This Row],[7d_positivity_all]])/Table1[[#This Row],[7d_positivity_public]])</f>
        <v>1</v>
      </c>
      <c r="W5926" s="13"/>
    </row>
    <row r="5927" spans="1:23" x14ac:dyDescent="0.25">
      <c r="A5927" s="10">
        <v>44533</v>
      </c>
      <c r="B5927">
        <v>2232</v>
      </c>
      <c r="C5927" t="s">
        <v>142</v>
      </c>
      <c r="D5927">
        <v>12</v>
      </c>
      <c r="E5927">
        <v>9</v>
      </c>
      <c r="F5927">
        <v>3</v>
      </c>
      <c r="G5927">
        <v>6</v>
      </c>
      <c r="H5927">
        <v>92</v>
      </c>
      <c r="I5927">
        <v>1</v>
      </c>
      <c r="J5927">
        <v>91</v>
      </c>
      <c r="K5927">
        <v>92</v>
      </c>
      <c r="L5927">
        <v>91</v>
      </c>
      <c r="M5927">
        <v>94</v>
      </c>
      <c r="N5927">
        <v>90</v>
      </c>
      <c r="O5927">
        <v>88</v>
      </c>
      <c r="P5927">
        <v>90</v>
      </c>
      <c r="Q5927">
        <v>88</v>
      </c>
      <c r="R5927">
        <v>92</v>
      </c>
      <c r="S5927">
        <v>60</v>
      </c>
      <c r="T5927" s="34">
        <f>_xlfn.XLOOKUP(B5927,Demog!$A$2:$A$219,Demog!$P$2:$P$219,,,2)</f>
        <v>18835</v>
      </c>
      <c r="U5927" s="34">
        <f t="shared" si="96"/>
        <v>16</v>
      </c>
      <c r="V5927" s="13">
        <f>IF(OR(Table1[[#This Row],[7d_positivity_public]]=0,ISBLANK(Table1[[#This Row],[7d_positivity_public]])),"",(Table1[[#This Row],[7d_positivity_public]]-Table1[[#This Row],[7d_positivity_all]])/Table1[[#This Row],[7d_positivity_public]])</f>
        <v>1</v>
      </c>
      <c r="W5927" s="13"/>
    </row>
    <row r="5928" spans="1:23" x14ac:dyDescent="0.25">
      <c r="A5928" s="10">
        <v>44533</v>
      </c>
      <c r="B5928">
        <v>2233</v>
      </c>
      <c r="C5928" t="s">
        <v>143</v>
      </c>
      <c r="D5928">
        <v>13</v>
      </c>
      <c r="E5928">
        <v>13</v>
      </c>
      <c r="F5928">
        <v>0</v>
      </c>
      <c r="G5928">
        <v>6</v>
      </c>
      <c r="H5928">
        <v>88</v>
      </c>
      <c r="I5928">
        <v>1</v>
      </c>
      <c r="J5928">
        <v>87</v>
      </c>
      <c r="K5928">
        <v>88</v>
      </c>
      <c r="L5928">
        <v>86</v>
      </c>
      <c r="M5928">
        <v>91</v>
      </c>
      <c r="N5928">
        <v>85</v>
      </c>
      <c r="O5928">
        <v>83</v>
      </c>
      <c r="P5928">
        <v>86</v>
      </c>
      <c r="Q5928">
        <v>83</v>
      </c>
      <c r="R5928">
        <v>89</v>
      </c>
      <c r="S5928">
        <v>54</v>
      </c>
      <c r="T5928" s="34">
        <f>_xlfn.XLOOKUP(B5928,Demog!$A$2:$A$219,Demog!$P$2:$P$219,,,2)</f>
        <v>51442</v>
      </c>
      <c r="U5928" s="34">
        <f t="shared" si="96"/>
        <v>47</v>
      </c>
      <c r="V5928" s="13">
        <f>IF(OR(Table1[[#This Row],[7d_positivity_public]]=0,ISBLANK(Table1[[#This Row],[7d_positivity_public]])),"",(Table1[[#This Row],[7d_positivity_public]]-Table1[[#This Row],[7d_positivity_all]])/Table1[[#This Row],[7d_positivity_public]])</f>
        <v>1</v>
      </c>
      <c r="W5928" s="13"/>
    </row>
    <row r="5929" spans="1:23" x14ac:dyDescent="0.25">
      <c r="A5929" s="10">
        <v>44533</v>
      </c>
      <c r="B5929">
        <v>2241</v>
      </c>
      <c r="C5929" t="s">
        <v>144</v>
      </c>
      <c r="D5929">
        <v>2</v>
      </c>
      <c r="E5929">
        <v>3</v>
      </c>
      <c r="F5929">
        <v>-1</v>
      </c>
      <c r="G5929">
        <v>2</v>
      </c>
      <c r="H5929">
        <v>92</v>
      </c>
      <c r="I5929">
        <v>1</v>
      </c>
      <c r="J5929">
        <v>92</v>
      </c>
      <c r="K5929">
        <v>92</v>
      </c>
      <c r="L5929">
        <v>92</v>
      </c>
      <c r="M5929">
        <v>91</v>
      </c>
      <c r="N5929">
        <v>90</v>
      </c>
      <c r="O5929">
        <v>89</v>
      </c>
      <c r="P5929">
        <v>90</v>
      </c>
      <c r="Q5929">
        <v>90</v>
      </c>
      <c r="R5929">
        <v>89</v>
      </c>
      <c r="S5929">
        <v>47</v>
      </c>
      <c r="T5929" s="34">
        <f>_xlfn.XLOOKUP(B5929,Demog!$A$2:$A$219,Demog!$P$2:$P$219,,,2)</f>
        <v>40842</v>
      </c>
      <c r="U5929" s="34">
        <f t="shared" si="96"/>
        <v>6</v>
      </c>
      <c r="V5929" s="13">
        <f>IF(OR(Table1[[#This Row],[7d_positivity_public]]=0,ISBLANK(Table1[[#This Row],[7d_positivity_public]])),"",(Table1[[#This Row],[7d_positivity_public]]-Table1[[#This Row],[7d_positivity_all]])/Table1[[#This Row],[7d_positivity_public]])</f>
        <v>1</v>
      </c>
      <c r="W5929" s="13"/>
    </row>
    <row r="5930" spans="1:23" x14ac:dyDescent="0.25">
      <c r="A5930" s="10">
        <v>44533</v>
      </c>
      <c r="B5930">
        <v>2242</v>
      </c>
      <c r="C5930" t="s">
        <v>145</v>
      </c>
      <c r="D5930">
        <v>5</v>
      </c>
      <c r="E5930">
        <v>3</v>
      </c>
      <c r="F5930">
        <v>2</v>
      </c>
      <c r="G5930">
        <v>5</v>
      </c>
      <c r="H5930">
        <v>94</v>
      </c>
      <c r="I5930">
        <v>2</v>
      </c>
      <c r="J5930">
        <v>90</v>
      </c>
      <c r="K5930">
        <v>94</v>
      </c>
      <c r="L5930">
        <v>95</v>
      </c>
      <c r="M5930">
        <v>92</v>
      </c>
      <c r="N5930">
        <v>91</v>
      </c>
      <c r="O5930">
        <v>87</v>
      </c>
      <c r="P5930">
        <v>91</v>
      </c>
      <c r="Q5930">
        <v>92</v>
      </c>
      <c r="R5930">
        <v>90</v>
      </c>
      <c r="S5930">
        <v>57</v>
      </c>
      <c r="T5930" s="34">
        <f>_xlfn.XLOOKUP(B5930,Demog!$A$2:$A$219,Demog!$P$2:$P$219,,,2)</f>
        <v>70406</v>
      </c>
      <c r="U5930" s="34">
        <f t="shared" si="96"/>
        <v>25</v>
      </c>
      <c r="V5930" s="13">
        <f>IF(OR(Table1[[#This Row],[7d_positivity_public]]=0,ISBLANK(Table1[[#This Row],[7d_positivity_public]])),"",(Table1[[#This Row],[7d_positivity_public]]-Table1[[#This Row],[7d_positivity_all]])/Table1[[#This Row],[7d_positivity_public]])</f>
        <v>1</v>
      </c>
      <c r="W5930" s="13"/>
    </row>
    <row r="5931" spans="1:23" x14ac:dyDescent="0.25">
      <c r="A5931" s="10">
        <v>44533</v>
      </c>
      <c r="B5931">
        <v>2243</v>
      </c>
      <c r="C5931" t="s">
        <v>146</v>
      </c>
      <c r="D5931">
        <v>2</v>
      </c>
      <c r="E5931">
        <v>3</v>
      </c>
      <c r="F5931">
        <v>-1</v>
      </c>
      <c r="G5931">
        <v>2</v>
      </c>
      <c r="H5931">
        <v>91</v>
      </c>
      <c r="I5931">
        <v>2</v>
      </c>
      <c r="J5931">
        <v>89</v>
      </c>
      <c r="K5931">
        <v>91</v>
      </c>
      <c r="L5931">
        <v>91</v>
      </c>
      <c r="M5931">
        <v>91</v>
      </c>
      <c r="N5931">
        <v>89</v>
      </c>
      <c r="O5931">
        <v>86</v>
      </c>
      <c r="P5931">
        <v>89</v>
      </c>
      <c r="Q5931">
        <v>88</v>
      </c>
      <c r="R5931">
        <v>90</v>
      </c>
      <c r="S5931">
        <v>56</v>
      </c>
      <c r="T5931" s="34">
        <f>_xlfn.XLOOKUP(B5931,Demog!$A$2:$A$219,Demog!$P$2:$P$219,,,2)</f>
        <v>28129</v>
      </c>
      <c r="U5931" s="34">
        <f t="shared" si="96"/>
        <v>4</v>
      </c>
      <c r="V5931" s="13">
        <f>IF(OR(Table1[[#This Row],[7d_positivity_public]]=0,ISBLANK(Table1[[#This Row],[7d_positivity_public]])),"",(Table1[[#This Row],[7d_positivity_public]]-Table1[[#This Row],[7d_positivity_all]])/Table1[[#This Row],[7d_positivity_public]])</f>
        <v>1</v>
      </c>
      <c r="W5931" s="13"/>
    </row>
    <row r="5932" spans="1:23" x14ac:dyDescent="0.25">
      <c r="A5932" s="10">
        <v>44533</v>
      </c>
      <c r="B5932">
        <v>2244</v>
      </c>
      <c r="C5932" t="s">
        <v>147</v>
      </c>
      <c r="D5932">
        <v>3</v>
      </c>
      <c r="E5932">
        <v>4</v>
      </c>
      <c r="F5932">
        <v>-1</v>
      </c>
      <c r="G5932">
        <v>1</v>
      </c>
      <c r="H5932">
        <v>91</v>
      </c>
      <c r="I5932">
        <v>1</v>
      </c>
      <c r="J5932">
        <v>90</v>
      </c>
      <c r="K5932">
        <v>91</v>
      </c>
      <c r="L5932">
        <v>90</v>
      </c>
      <c r="M5932">
        <v>92</v>
      </c>
      <c r="N5932">
        <v>89</v>
      </c>
      <c r="O5932">
        <v>86</v>
      </c>
      <c r="P5932">
        <v>89</v>
      </c>
      <c r="Q5932">
        <v>87</v>
      </c>
      <c r="R5932">
        <v>91</v>
      </c>
      <c r="S5932">
        <v>54</v>
      </c>
      <c r="T5932" s="34">
        <f>_xlfn.XLOOKUP(B5932,Demog!$A$2:$A$219,Demog!$P$2:$P$219,,,2)</f>
        <v>58612</v>
      </c>
      <c r="U5932" s="34">
        <f t="shared" si="96"/>
        <v>12</v>
      </c>
      <c r="V5932" s="13">
        <f>IF(OR(Table1[[#This Row],[7d_positivity_public]]=0,ISBLANK(Table1[[#This Row],[7d_positivity_public]])),"",(Table1[[#This Row],[7d_positivity_public]]-Table1[[#This Row],[7d_positivity_all]])/Table1[[#This Row],[7d_positivity_public]])</f>
        <v>1</v>
      </c>
      <c r="W5932" s="13"/>
    </row>
    <row r="5933" spans="1:23" x14ac:dyDescent="0.25">
      <c r="A5933" s="10">
        <v>44533</v>
      </c>
      <c r="B5933">
        <v>2245</v>
      </c>
      <c r="C5933" t="s">
        <v>148</v>
      </c>
      <c r="D5933">
        <v>3</v>
      </c>
      <c r="E5933">
        <v>2</v>
      </c>
      <c r="F5933">
        <v>1</v>
      </c>
      <c r="G5933">
        <v>1</v>
      </c>
      <c r="H5933">
        <v>92</v>
      </c>
      <c r="I5933">
        <v>2</v>
      </c>
      <c r="J5933">
        <v>91</v>
      </c>
      <c r="K5933">
        <v>92</v>
      </c>
      <c r="L5933">
        <v>92</v>
      </c>
      <c r="M5933">
        <v>92</v>
      </c>
      <c r="N5933">
        <v>90</v>
      </c>
      <c r="O5933">
        <v>89</v>
      </c>
      <c r="P5933">
        <v>91</v>
      </c>
      <c r="Q5933">
        <v>90</v>
      </c>
      <c r="R5933">
        <v>91</v>
      </c>
      <c r="S5933">
        <v>61</v>
      </c>
      <c r="T5933" s="34">
        <f>_xlfn.XLOOKUP(B5933,Demog!$A$2:$A$219,Demog!$P$2:$P$219,,,2)</f>
        <v>36404</v>
      </c>
      <c r="U5933" s="34">
        <f t="shared" si="96"/>
        <v>8</v>
      </c>
      <c r="V5933" s="13">
        <f>IF(OR(Table1[[#This Row],[7d_positivity_public]]=0,ISBLANK(Table1[[#This Row],[7d_positivity_public]])),"",(Table1[[#This Row],[7d_positivity_public]]-Table1[[#This Row],[7d_positivity_all]])/Table1[[#This Row],[7d_positivity_public]])</f>
        <v>1</v>
      </c>
      <c r="W5933" s="13"/>
    </row>
    <row r="5934" spans="1:23" x14ac:dyDescent="0.25">
      <c r="A5934" s="10">
        <v>44533</v>
      </c>
      <c r="B5934">
        <v>2311</v>
      </c>
      <c r="C5934" t="s">
        <v>149</v>
      </c>
      <c r="D5934">
        <v>5</v>
      </c>
      <c r="E5934">
        <v>8</v>
      </c>
      <c r="F5934">
        <v>-3</v>
      </c>
      <c r="G5934">
        <v>3</v>
      </c>
      <c r="H5934">
        <v>87</v>
      </c>
      <c r="I5934">
        <v>1</v>
      </c>
      <c r="J5934">
        <v>80</v>
      </c>
      <c r="K5934">
        <v>88</v>
      </c>
      <c r="L5934">
        <v>86</v>
      </c>
      <c r="M5934">
        <v>90</v>
      </c>
      <c r="N5934">
        <v>84</v>
      </c>
      <c r="O5934">
        <v>73</v>
      </c>
      <c r="P5934">
        <v>85</v>
      </c>
      <c r="Q5934">
        <v>81</v>
      </c>
      <c r="R5934">
        <v>88</v>
      </c>
      <c r="S5934">
        <v>47</v>
      </c>
      <c r="T5934" s="34">
        <f>_xlfn.XLOOKUP(B5934,Demog!$A$2:$A$219,Demog!$P$2:$P$219,,,2)</f>
        <v>25888</v>
      </c>
      <c r="U5934" s="34">
        <f t="shared" si="96"/>
        <v>9</v>
      </c>
      <c r="V5934" s="13">
        <f>IF(OR(Table1[[#This Row],[7d_positivity_public]]=0,ISBLANK(Table1[[#This Row],[7d_positivity_public]])),"",(Table1[[#This Row],[7d_positivity_public]]-Table1[[#This Row],[7d_positivity_all]])/Table1[[#This Row],[7d_positivity_public]])</f>
        <v>1</v>
      </c>
      <c r="W5934" s="13"/>
    </row>
    <row r="5935" spans="1:23" x14ac:dyDescent="0.25">
      <c r="A5935" s="10">
        <v>44533</v>
      </c>
      <c r="B5935">
        <v>2312</v>
      </c>
      <c r="C5935" t="s">
        <v>150</v>
      </c>
      <c r="D5935">
        <v>2</v>
      </c>
      <c r="E5935">
        <v>4</v>
      </c>
      <c r="F5935">
        <v>-2</v>
      </c>
      <c r="G5935">
        <v>2</v>
      </c>
      <c r="H5935">
        <v>92</v>
      </c>
      <c r="I5935">
        <v>2</v>
      </c>
      <c r="J5935">
        <v>91</v>
      </c>
      <c r="K5935">
        <v>92</v>
      </c>
      <c r="L5935">
        <v>91</v>
      </c>
      <c r="M5935">
        <v>94</v>
      </c>
      <c r="N5935">
        <v>91</v>
      </c>
      <c r="O5935">
        <v>89</v>
      </c>
      <c r="P5935">
        <v>91</v>
      </c>
      <c r="Q5935">
        <v>89</v>
      </c>
      <c r="R5935">
        <v>92</v>
      </c>
      <c r="S5935">
        <v>58</v>
      </c>
      <c r="T5935" s="34">
        <f>_xlfn.XLOOKUP(B5935,Demog!$A$2:$A$219,Demog!$P$2:$P$219,,,2)</f>
        <v>29587</v>
      </c>
      <c r="U5935" s="34">
        <f t="shared" si="96"/>
        <v>4</v>
      </c>
      <c r="V5935" s="13">
        <f>IF(OR(Table1[[#This Row],[7d_positivity_public]]=0,ISBLANK(Table1[[#This Row],[7d_positivity_public]])),"",(Table1[[#This Row],[7d_positivity_public]]-Table1[[#This Row],[7d_positivity_all]])/Table1[[#This Row],[7d_positivity_public]])</f>
        <v>1</v>
      </c>
      <c r="W5935" s="13"/>
    </row>
    <row r="5936" spans="1:23" x14ac:dyDescent="0.25">
      <c r="A5936" s="10">
        <v>44533</v>
      </c>
      <c r="B5936">
        <v>2313</v>
      </c>
      <c r="C5936" t="s">
        <v>151</v>
      </c>
      <c r="D5936">
        <v>9</v>
      </c>
      <c r="E5936">
        <v>10</v>
      </c>
      <c r="F5936">
        <v>-1</v>
      </c>
      <c r="G5936">
        <v>4</v>
      </c>
      <c r="H5936">
        <v>93</v>
      </c>
      <c r="I5936">
        <v>1</v>
      </c>
      <c r="J5936">
        <v>90</v>
      </c>
      <c r="K5936">
        <v>93</v>
      </c>
      <c r="L5936">
        <v>92</v>
      </c>
      <c r="M5936">
        <v>94</v>
      </c>
      <c r="N5936">
        <v>90</v>
      </c>
      <c r="O5936">
        <v>87</v>
      </c>
      <c r="P5936">
        <v>90</v>
      </c>
      <c r="Q5936">
        <v>90</v>
      </c>
      <c r="R5936">
        <v>92</v>
      </c>
      <c r="S5936">
        <v>50</v>
      </c>
      <c r="T5936" s="34">
        <f>_xlfn.XLOOKUP(B5936,Demog!$A$2:$A$219,Demog!$P$2:$P$219,,,2)</f>
        <v>31567</v>
      </c>
      <c r="U5936" s="34">
        <f t="shared" si="96"/>
        <v>20</v>
      </c>
      <c r="V5936" s="13">
        <f>IF(OR(Table1[[#This Row],[7d_positivity_public]]=0,ISBLANK(Table1[[#This Row],[7d_positivity_public]])),"",(Table1[[#This Row],[7d_positivity_public]]-Table1[[#This Row],[7d_positivity_all]])/Table1[[#This Row],[7d_positivity_public]])</f>
        <v>1</v>
      </c>
      <c r="W5936" s="13"/>
    </row>
    <row r="5937" spans="1:23" x14ac:dyDescent="0.25">
      <c r="A5937" s="10">
        <v>44533</v>
      </c>
      <c r="B5937">
        <v>2314</v>
      </c>
      <c r="C5937" t="s">
        <v>152</v>
      </c>
      <c r="D5937">
        <v>7</v>
      </c>
      <c r="E5937">
        <v>9</v>
      </c>
      <c r="F5937">
        <v>-2</v>
      </c>
      <c r="G5937">
        <v>3</v>
      </c>
      <c r="H5937">
        <v>89</v>
      </c>
      <c r="I5937">
        <v>1</v>
      </c>
      <c r="J5937">
        <v>92</v>
      </c>
      <c r="K5937">
        <v>89</v>
      </c>
      <c r="L5937">
        <v>86</v>
      </c>
      <c r="M5937">
        <v>92</v>
      </c>
      <c r="N5937">
        <v>86</v>
      </c>
      <c r="O5937">
        <v>87</v>
      </c>
      <c r="P5937">
        <v>86</v>
      </c>
      <c r="Q5937">
        <v>81</v>
      </c>
      <c r="R5937">
        <v>90</v>
      </c>
      <c r="S5937">
        <v>52</v>
      </c>
      <c r="T5937" s="34">
        <f>_xlfn.XLOOKUP(B5937,Demog!$A$2:$A$219,Demog!$P$2:$P$219,,,2)</f>
        <v>22090</v>
      </c>
      <c r="U5937" s="34">
        <f t="shared" si="96"/>
        <v>11</v>
      </c>
      <c r="V5937" s="13">
        <f>IF(OR(Table1[[#This Row],[7d_positivity_public]]=0,ISBLANK(Table1[[#This Row],[7d_positivity_public]])),"",(Table1[[#This Row],[7d_positivity_public]]-Table1[[#This Row],[7d_positivity_all]])/Table1[[#This Row],[7d_positivity_public]])</f>
        <v>1</v>
      </c>
      <c r="W5937" s="13"/>
    </row>
    <row r="5938" spans="1:23" x14ac:dyDescent="0.25">
      <c r="A5938" s="10">
        <v>44533</v>
      </c>
      <c r="B5938">
        <v>2315</v>
      </c>
      <c r="C5938" t="s">
        <v>153</v>
      </c>
      <c r="D5938">
        <v>8</v>
      </c>
      <c r="E5938">
        <v>3</v>
      </c>
      <c r="F5938">
        <v>5</v>
      </c>
      <c r="G5938">
        <v>4</v>
      </c>
      <c r="H5938">
        <v>86</v>
      </c>
      <c r="I5938">
        <v>0</v>
      </c>
      <c r="J5938">
        <v>79</v>
      </c>
      <c r="K5938">
        <v>86</v>
      </c>
      <c r="L5938">
        <v>83</v>
      </c>
      <c r="M5938">
        <v>90</v>
      </c>
      <c r="N5938">
        <v>82</v>
      </c>
      <c r="O5938">
        <v>72</v>
      </c>
      <c r="P5938">
        <v>83</v>
      </c>
      <c r="Q5938">
        <v>78</v>
      </c>
      <c r="R5938">
        <v>88</v>
      </c>
      <c r="S5938">
        <v>41</v>
      </c>
      <c r="T5938" s="34">
        <f>_xlfn.XLOOKUP(B5938,Demog!$A$2:$A$219,Demog!$P$2:$P$219,,,2)</f>
        <v>13204</v>
      </c>
      <c r="U5938" s="34">
        <f t="shared" si="96"/>
        <v>7</v>
      </c>
      <c r="V5938" s="13">
        <f>IF(OR(Table1[[#This Row],[7d_positivity_public]]=0,ISBLANK(Table1[[#This Row],[7d_positivity_public]])),"",(Table1[[#This Row],[7d_positivity_public]]-Table1[[#This Row],[7d_positivity_all]])/Table1[[#This Row],[7d_positivity_public]])</f>
        <v>1</v>
      </c>
      <c r="W5938" s="13"/>
    </row>
    <row r="5939" spans="1:23" x14ac:dyDescent="0.25">
      <c r="A5939" s="10">
        <v>44533</v>
      </c>
      <c r="B5939">
        <v>2316</v>
      </c>
      <c r="C5939" t="s">
        <v>154</v>
      </c>
      <c r="D5939">
        <v>6</v>
      </c>
      <c r="E5939">
        <v>17</v>
      </c>
      <c r="F5939">
        <v>-11</v>
      </c>
      <c r="G5939">
        <v>2</v>
      </c>
      <c r="H5939">
        <v>86</v>
      </c>
      <c r="I5939">
        <v>1</v>
      </c>
      <c r="J5939">
        <v>79</v>
      </c>
      <c r="K5939">
        <v>87</v>
      </c>
      <c r="L5939">
        <v>85</v>
      </c>
      <c r="M5939">
        <v>88</v>
      </c>
      <c r="N5939">
        <v>83</v>
      </c>
      <c r="O5939">
        <v>75</v>
      </c>
      <c r="P5939">
        <v>84</v>
      </c>
      <c r="Q5939">
        <v>80</v>
      </c>
      <c r="R5939">
        <v>87</v>
      </c>
      <c r="S5939">
        <v>47</v>
      </c>
      <c r="T5939" s="34">
        <f>_xlfn.XLOOKUP(B5939,Demog!$A$2:$A$219,Demog!$P$2:$P$219,,,2)</f>
        <v>12653</v>
      </c>
      <c r="U5939" s="34">
        <f t="shared" si="96"/>
        <v>5</v>
      </c>
      <c r="V5939" s="13">
        <f>IF(OR(Table1[[#This Row],[7d_positivity_public]]=0,ISBLANK(Table1[[#This Row],[7d_positivity_public]])),"",(Table1[[#This Row],[7d_positivity_public]]-Table1[[#This Row],[7d_positivity_all]])/Table1[[#This Row],[7d_positivity_public]])</f>
        <v>1</v>
      </c>
      <c r="W5939" s="13"/>
    </row>
    <row r="5940" spans="1:23" x14ac:dyDescent="0.25">
      <c r="A5940" s="10">
        <v>44533</v>
      </c>
      <c r="B5940">
        <v>2317</v>
      </c>
      <c r="C5940" t="s">
        <v>155</v>
      </c>
      <c r="D5940">
        <v>8</v>
      </c>
      <c r="E5940">
        <v>4</v>
      </c>
      <c r="F5940">
        <v>4</v>
      </c>
      <c r="G5940">
        <v>4</v>
      </c>
      <c r="H5940">
        <v>85</v>
      </c>
      <c r="I5940">
        <v>0</v>
      </c>
      <c r="J5940">
        <v>69</v>
      </c>
      <c r="K5940">
        <v>86</v>
      </c>
      <c r="L5940">
        <v>82</v>
      </c>
      <c r="M5940">
        <v>88</v>
      </c>
      <c r="N5940">
        <v>82</v>
      </c>
      <c r="O5940">
        <v>65</v>
      </c>
      <c r="P5940">
        <v>83</v>
      </c>
      <c r="Q5940">
        <v>77</v>
      </c>
      <c r="R5940">
        <v>87</v>
      </c>
      <c r="S5940">
        <v>45</v>
      </c>
      <c r="T5940" s="34">
        <f>_xlfn.XLOOKUP(B5940,Demog!$A$2:$A$219,Demog!$P$2:$P$219,,,2)</f>
        <v>8789</v>
      </c>
      <c r="U5940" s="34">
        <f t="shared" si="96"/>
        <v>5</v>
      </c>
      <c r="V5940" s="13">
        <f>IF(OR(Table1[[#This Row],[7d_positivity_public]]=0,ISBLANK(Table1[[#This Row],[7d_positivity_public]])),"",(Table1[[#This Row],[7d_positivity_public]]-Table1[[#This Row],[7d_positivity_all]])/Table1[[#This Row],[7d_positivity_public]])</f>
        <v>1</v>
      </c>
      <c r="W5940" s="13"/>
    </row>
    <row r="5941" spans="1:23" x14ac:dyDescent="0.25">
      <c r="A5941" s="10">
        <v>44533</v>
      </c>
      <c r="B5941">
        <v>2321</v>
      </c>
      <c r="C5941" t="s">
        <v>156</v>
      </c>
      <c r="D5941">
        <v>3</v>
      </c>
      <c r="E5941">
        <v>2</v>
      </c>
      <c r="F5941">
        <v>1</v>
      </c>
      <c r="G5941">
        <v>3</v>
      </c>
      <c r="H5941">
        <v>96</v>
      </c>
      <c r="I5941">
        <v>3</v>
      </c>
      <c r="J5941">
        <v>94</v>
      </c>
      <c r="K5941">
        <v>96</v>
      </c>
      <c r="L5941">
        <v>97</v>
      </c>
      <c r="M5941">
        <v>94</v>
      </c>
      <c r="N5941">
        <v>93</v>
      </c>
      <c r="O5941">
        <v>89</v>
      </c>
      <c r="P5941">
        <v>93</v>
      </c>
      <c r="Q5941">
        <v>94</v>
      </c>
      <c r="R5941">
        <v>92</v>
      </c>
      <c r="S5941">
        <v>42</v>
      </c>
      <c r="T5941" s="34">
        <f>_xlfn.XLOOKUP(B5941,Demog!$A$2:$A$219,Demog!$P$2:$P$219,,,2)</f>
        <v>56017</v>
      </c>
      <c r="U5941" s="34">
        <f t="shared" si="96"/>
        <v>12</v>
      </c>
      <c r="V5941" s="13">
        <f>IF(OR(Table1[[#This Row],[7d_positivity_public]]=0,ISBLANK(Table1[[#This Row],[7d_positivity_public]])),"",(Table1[[#This Row],[7d_positivity_public]]-Table1[[#This Row],[7d_positivity_all]])/Table1[[#This Row],[7d_positivity_public]])</f>
        <v>1</v>
      </c>
      <c r="W5941" s="13"/>
    </row>
    <row r="5942" spans="1:23" x14ac:dyDescent="0.25">
      <c r="A5942" s="10">
        <v>44533</v>
      </c>
      <c r="B5942">
        <v>2322</v>
      </c>
      <c r="C5942" t="s">
        <v>157</v>
      </c>
      <c r="D5942">
        <v>4</v>
      </c>
      <c r="E5942">
        <v>1</v>
      </c>
      <c r="F5942">
        <v>3</v>
      </c>
      <c r="G5942">
        <v>2</v>
      </c>
      <c r="H5942">
        <v>96</v>
      </c>
      <c r="I5942">
        <v>4</v>
      </c>
      <c r="J5942">
        <v>98</v>
      </c>
      <c r="K5942">
        <v>96</v>
      </c>
      <c r="L5942">
        <v>96</v>
      </c>
      <c r="M5942">
        <v>96</v>
      </c>
      <c r="N5942">
        <v>94</v>
      </c>
      <c r="O5942">
        <v>96</v>
      </c>
      <c r="P5942">
        <v>94</v>
      </c>
      <c r="Q5942">
        <v>93</v>
      </c>
      <c r="R5942">
        <v>94</v>
      </c>
      <c r="S5942">
        <v>52</v>
      </c>
      <c r="T5942" s="34">
        <f>_xlfn.XLOOKUP(B5942,Demog!$A$2:$A$219,Demog!$P$2:$P$219,,,2)</f>
        <v>24822</v>
      </c>
      <c r="U5942" s="34">
        <f t="shared" si="96"/>
        <v>7</v>
      </c>
      <c r="V5942" s="13">
        <f>IF(OR(Table1[[#This Row],[7d_positivity_public]]=0,ISBLANK(Table1[[#This Row],[7d_positivity_public]])),"",(Table1[[#This Row],[7d_positivity_public]]-Table1[[#This Row],[7d_positivity_all]])/Table1[[#This Row],[7d_positivity_public]])</f>
        <v>1</v>
      </c>
      <c r="W5942" s="13"/>
    </row>
    <row r="5943" spans="1:23" x14ac:dyDescent="0.25">
      <c r="A5943" s="10">
        <v>44533</v>
      </c>
      <c r="B5943">
        <v>2323</v>
      </c>
      <c r="C5943" t="s">
        <v>158</v>
      </c>
      <c r="D5943">
        <v>1</v>
      </c>
      <c r="E5943">
        <v>3</v>
      </c>
      <c r="F5943">
        <v>-2</v>
      </c>
      <c r="G5943">
        <v>2</v>
      </c>
      <c r="H5943">
        <v>94</v>
      </c>
      <c r="I5943">
        <v>5</v>
      </c>
      <c r="J5943">
        <v>94</v>
      </c>
      <c r="K5943">
        <v>94</v>
      </c>
      <c r="L5943">
        <v>92</v>
      </c>
      <c r="M5943">
        <v>95</v>
      </c>
      <c r="N5943">
        <v>92</v>
      </c>
      <c r="O5943">
        <v>90</v>
      </c>
      <c r="P5943">
        <v>92</v>
      </c>
      <c r="Q5943">
        <v>90</v>
      </c>
      <c r="R5943">
        <v>94</v>
      </c>
      <c r="S5943">
        <v>55</v>
      </c>
      <c r="T5943" s="34">
        <f>_xlfn.XLOOKUP(B5943,Demog!$A$2:$A$219,Demog!$P$2:$P$219,,,2)</f>
        <v>22225</v>
      </c>
      <c r="U5943" s="34">
        <f t="shared" si="96"/>
        <v>2</v>
      </c>
      <c r="V5943" s="13">
        <f>IF(OR(Table1[[#This Row],[7d_positivity_public]]=0,ISBLANK(Table1[[#This Row],[7d_positivity_public]])),"",(Table1[[#This Row],[7d_positivity_public]]-Table1[[#This Row],[7d_positivity_all]])/Table1[[#This Row],[7d_positivity_public]])</f>
        <v>1</v>
      </c>
      <c r="W5943" s="13"/>
    </row>
    <row r="5944" spans="1:23" x14ac:dyDescent="0.25">
      <c r="A5944" s="10">
        <v>44533</v>
      </c>
      <c r="B5944">
        <v>2331</v>
      </c>
      <c r="C5944" t="s">
        <v>159</v>
      </c>
      <c r="D5944">
        <v>4</v>
      </c>
      <c r="E5944">
        <v>2</v>
      </c>
      <c r="F5944">
        <v>2</v>
      </c>
      <c r="G5944">
        <v>3</v>
      </c>
      <c r="H5944">
        <v>97</v>
      </c>
      <c r="I5944">
        <v>2</v>
      </c>
      <c r="J5944">
        <v>91</v>
      </c>
      <c r="K5944">
        <v>98</v>
      </c>
      <c r="L5944">
        <v>100</v>
      </c>
      <c r="M5944">
        <v>94</v>
      </c>
      <c r="N5944">
        <v>93</v>
      </c>
      <c r="O5944">
        <v>83</v>
      </c>
      <c r="P5944">
        <v>94</v>
      </c>
      <c r="Q5944">
        <v>95</v>
      </c>
      <c r="R5944">
        <v>92</v>
      </c>
      <c r="S5944">
        <v>32</v>
      </c>
      <c r="T5944" s="34">
        <f>_xlfn.XLOOKUP(B5944,Demog!$A$2:$A$219,Demog!$P$2:$P$219,,,2)</f>
        <v>53402</v>
      </c>
      <c r="U5944" s="34">
        <f t="shared" si="96"/>
        <v>15</v>
      </c>
      <c r="V5944" s="13">
        <f>IF(OR(Table1[[#This Row],[7d_positivity_public]]=0,ISBLANK(Table1[[#This Row],[7d_positivity_public]])),"",(Table1[[#This Row],[7d_positivity_public]]-Table1[[#This Row],[7d_positivity_all]])/Table1[[#This Row],[7d_positivity_public]])</f>
        <v>1</v>
      </c>
      <c r="W5944" s="13"/>
    </row>
    <row r="5945" spans="1:23" x14ac:dyDescent="0.25">
      <c r="A5945" s="10">
        <v>44533</v>
      </c>
      <c r="B5945">
        <v>2332</v>
      </c>
      <c r="C5945" t="s">
        <v>160</v>
      </c>
      <c r="D5945">
        <v>5</v>
      </c>
      <c r="E5945">
        <v>4</v>
      </c>
      <c r="F5945">
        <v>1</v>
      </c>
      <c r="G5945">
        <v>4</v>
      </c>
      <c r="H5945">
        <v>95</v>
      </c>
      <c r="I5945">
        <v>2</v>
      </c>
      <c r="J5945">
        <v>83</v>
      </c>
      <c r="K5945">
        <v>96</v>
      </c>
      <c r="L5945">
        <v>98</v>
      </c>
      <c r="M5945">
        <v>90</v>
      </c>
      <c r="N5945">
        <v>90</v>
      </c>
      <c r="O5945">
        <v>77</v>
      </c>
      <c r="P5945">
        <v>91</v>
      </c>
      <c r="Q5945">
        <v>93</v>
      </c>
      <c r="R5945">
        <v>87</v>
      </c>
      <c r="S5945">
        <v>37</v>
      </c>
      <c r="T5945" s="34">
        <f>_xlfn.XLOOKUP(B5945,Demog!$A$2:$A$219,Demog!$P$2:$P$219,,,2)</f>
        <v>51161</v>
      </c>
      <c r="U5945" s="34">
        <f t="shared" si="96"/>
        <v>18</v>
      </c>
      <c r="V5945" s="13">
        <f>IF(OR(Table1[[#This Row],[7d_positivity_public]]=0,ISBLANK(Table1[[#This Row],[7d_positivity_public]])),"",(Table1[[#This Row],[7d_positivity_public]]-Table1[[#This Row],[7d_positivity_all]])/Table1[[#This Row],[7d_positivity_public]])</f>
        <v>1</v>
      </c>
      <c r="W5945" s="13"/>
    </row>
    <row r="5946" spans="1:23" x14ac:dyDescent="0.25">
      <c r="A5946" s="10">
        <v>44533</v>
      </c>
      <c r="B5946">
        <v>2333</v>
      </c>
      <c r="C5946" t="s">
        <v>161</v>
      </c>
      <c r="D5946">
        <v>8</v>
      </c>
      <c r="E5946">
        <v>6</v>
      </c>
      <c r="F5946">
        <v>2</v>
      </c>
      <c r="G5946">
        <v>4</v>
      </c>
      <c r="H5946">
        <v>92</v>
      </c>
      <c r="I5946">
        <v>2</v>
      </c>
      <c r="J5946">
        <v>89</v>
      </c>
      <c r="K5946">
        <v>93</v>
      </c>
      <c r="L5946">
        <v>92</v>
      </c>
      <c r="M5946">
        <v>94</v>
      </c>
      <c r="N5946">
        <v>90</v>
      </c>
      <c r="O5946">
        <v>86</v>
      </c>
      <c r="P5946">
        <v>90</v>
      </c>
      <c r="Q5946">
        <v>89</v>
      </c>
      <c r="R5946">
        <v>92</v>
      </c>
      <c r="S5946">
        <v>52</v>
      </c>
      <c r="T5946" s="34">
        <f>_xlfn.XLOOKUP(B5946,Demog!$A$2:$A$219,Demog!$P$2:$P$219,,,2)</f>
        <v>69963</v>
      </c>
      <c r="U5946" s="34">
        <f t="shared" si="96"/>
        <v>39</v>
      </c>
      <c r="V5946" s="13">
        <f>IF(OR(Table1[[#This Row],[7d_positivity_public]]=0,ISBLANK(Table1[[#This Row],[7d_positivity_public]])),"",(Table1[[#This Row],[7d_positivity_public]]-Table1[[#This Row],[7d_positivity_all]])/Table1[[#This Row],[7d_positivity_public]])</f>
        <v>1</v>
      </c>
      <c r="W5946" s="13"/>
    </row>
    <row r="5947" spans="1:23" x14ac:dyDescent="0.25">
      <c r="A5947" s="10">
        <v>44533</v>
      </c>
      <c r="B5947">
        <v>2334</v>
      </c>
      <c r="C5947" t="s">
        <v>162</v>
      </c>
      <c r="D5947">
        <v>5</v>
      </c>
      <c r="E5947">
        <v>2</v>
      </c>
      <c r="F5947">
        <v>3</v>
      </c>
      <c r="G5947">
        <v>3</v>
      </c>
      <c r="H5947">
        <v>97</v>
      </c>
      <c r="I5947">
        <v>2</v>
      </c>
      <c r="J5947">
        <v>93</v>
      </c>
      <c r="K5947">
        <v>97</v>
      </c>
      <c r="L5947">
        <v>98</v>
      </c>
      <c r="M5947">
        <v>96</v>
      </c>
      <c r="N5947">
        <v>94</v>
      </c>
      <c r="O5947">
        <v>89</v>
      </c>
      <c r="P5947">
        <v>94</v>
      </c>
      <c r="Q5947">
        <v>94</v>
      </c>
      <c r="R5947">
        <v>94</v>
      </c>
      <c r="S5947">
        <v>41</v>
      </c>
      <c r="T5947" s="34">
        <f>_xlfn.XLOOKUP(B5947,Demog!$A$2:$A$219,Demog!$P$2:$P$219,,,2)</f>
        <v>45391</v>
      </c>
      <c r="U5947" s="34">
        <f t="shared" si="96"/>
        <v>16</v>
      </c>
      <c r="V5947" s="13">
        <f>IF(OR(Table1[[#This Row],[7d_positivity_public]]=0,ISBLANK(Table1[[#This Row],[7d_positivity_public]])),"",(Table1[[#This Row],[7d_positivity_public]]-Table1[[#This Row],[7d_positivity_all]])/Table1[[#This Row],[7d_positivity_public]])</f>
        <v>1</v>
      </c>
      <c r="W5947" s="13"/>
    </row>
    <row r="5948" spans="1:23" x14ac:dyDescent="0.25">
      <c r="A5948" s="10">
        <v>44533</v>
      </c>
      <c r="B5948">
        <v>2335</v>
      </c>
      <c r="C5948" t="s">
        <v>163</v>
      </c>
      <c r="D5948">
        <v>2</v>
      </c>
      <c r="E5948">
        <v>2</v>
      </c>
      <c r="F5948">
        <v>0</v>
      </c>
      <c r="G5948">
        <v>1</v>
      </c>
      <c r="H5948">
        <v>98</v>
      </c>
      <c r="I5948">
        <v>1</v>
      </c>
      <c r="J5948">
        <v>90</v>
      </c>
      <c r="K5948">
        <v>99</v>
      </c>
      <c r="L5948">
        <v>100</v>
      </c>
      <c r="M5948">
        <v>96</v>
      </c>
      <c r="N5948">
        <v>94</v>
      </c>
      <c r="O5948">
        <v>84</v>
      </c>
      <c r="P5948">
        <v>95</v>
      </c>
      <c r="Q5948">
        <v>96</v>
      </c>
      <c r="R5948">
        <v>94</v>
      </c>
      <c r="S5948">
        <v>34</v>
      </c>
      <c r="T5948" s="34">
        <f>_xlfn.XLOOKUP(B5948,Demog!$A$2:$A$219,Demog!$P$2:$P$219,,,2)</f>
        <v>62748</v>
      </c>
      <c r="U5948" s="34">
        <f t="shared" si="96"/>
        <v>9</v>
      </c>
      <c r="V5948" s="13">
        <f>IF(OR(Table1[[#This Row],[7d_positivity_public]]=0,ISBLANK(Table1[[#This Row],[7d_positivity_public]])),"",(Table1[[#This Row],[7d_positivity_public]]-Table1[[#This Row],[7d_positivity_all]])/Table1[[#This Row],[7d_positivity_public]])</f>
        <v>1</v>
      </c>
      <c r="W5948" s="13"/>
    </row>
    <row r="5949" spans="1:23" x14ac:dyDescent="0.25">
      <c r="A5949" s="10">
        <v>44533</v>
      </c>
      <c r="B5949">
        <v>2336</v>
      </c>
      <c r="C5949" t="s">
        <v>164</v>
      </c>
      <c r="D5949">
        <v>3</v>
      </c>
      <c r="E5949">
        <v>5</v>
      </c>
      <c r="F5949">
        <v>-2</v>
      </c>
      <c r="G5949">
        <v>4</v>
      </c>
      <c r="H5949">
        <v>95</v>
      </c>
      <c r="I5949">
        <v>1</v>
      </c>
      <c r="J5949">
        <v>91</v>
      </c>
      <c r="K5949">
        <v>95</v>
      </c>
      <c r="L5949">
        <v>96</v>
      </c>
      <c r="M5949">
        <v>94</v>
      </c>
      <c r="N5949">
        <v>92</v>
      </c>
      <c r="O5949">
        <v>86</v>
      </c>
      <c r="P5949">
        <v>92</v>
      </c>
      <c r="Q5949">
        <v>93</v>
      </c>
      <c r="R5949">
        <v>92</v>
      </c>
      <c r="S5949">
        <v>46</v>
      </c>
      <c r="T5949" s="34">
        <f>_xlfn.XLOOKUP(B5949,Demog!$A$2:$A$219,Demog!$P$2:$P$219,,,2)</f>
        <v>58701</v>
      </c>
      <c r="U5949" s="34">
        <f t="shared" si="96"/>
        <v>12</v>
      </c>
      <c r="V5949" s="13">
        <f>IF(OR(Table1[[#This Row],[7d_positivity_public]]=0,ISBLANK(Table1[[#This Row],[7d_positivity_public]])),"",(Table1[[#This Row],[7d_positivity_public]]-Table1[[#This Row],[7d_positivity_all]])/Table1[[#This Row],[7d_positivity_public]])</f>
        <v>1</v>
      </c>
      <c r="W5949" s="13"/>
    </row>
    <row r="5950" spans="1:23" x14ac:dyDescent="0.25">
      <c r="A5950" s="10">
        <v>44533</v>
      </c>
      <c r="B5950">
        <v>2337</v>
      </c>
      <c r="C5950" t="s">
        <v>165</v>
      </c>
      <c r="D5950">
        <v>3</v>
      </c>
      <c r="E5950">
        <v>3</v>
      </c>
      <c r="F5950">
        <v>0</v>
      </c>
      <c r="G5950">
        <v>3</v>
      </c>
      <c r="H5950">
        <v>90</v>
      </c>
      <c r="I5950">
        <v>2</v>
      </c>
      <c r="J5950">
        <v>87</v>
      </c>
      <c r="K5950">
        <v>91</v>
      </c>
      <c r="L5950">
        <v>91</v>
      </c>
      <c r="M5950">
        <v>90</v>
      </c>
      <c r="N5950">
        <v>87</v>
      </c>
      <c r="O5950">
        <v>81</v>
      </c>
      <c r="P5950">
        <v>88</v>
      </c>
      <c r="Q5950">
        <v>87</v>
      </c>
      <c r="R5950">
        <v>88</v>
      </c>
      <c r="S5950">
        <v>42</v>
      </c>
      <c r="T5950" s="34">
        <f>_xlfn.XLOOKUP(B5950,Demog!$A$2:$A$219,Demog!$P$2:$P$219,,,2)</f>
        <v>60538</v>
      </c>
      <c r="U5950" s="34">
        <f t="shared" si="96"/>
        <v>13</v>
      </c>
      <c r="V5950" s="13">
        <f>IF(OR(Table1[[#This Row],[7d_positivity_public]]=0,ISBLANK(Table1[[#This Row],[7d_positivity_public]])),"",(Table1[[#This Row],[7d_positivity_public]]-Table1[[#This Row],[7d_positivity_all]])/Table1[[#This Row],[7d_positivity_public]])</f>
        <v>1</v>
      </c>
      <c r="W5950" s="13"/>
    </row>
    <row r="5951" spans="1:23" x14ac:dyDescent="0.25">
      <c r="A5951" s="10">
        <v>44533</v>
      </c>
      <c r="B5951">
        <v>2338</v>
      </c>
      <c r="C5951" t="s">
        <v>166</v>
      </c>
      <c r="D5951">
        <v>4</v>
      </c>
      <c r="E5951">
        <v>4</v>
      </c>
      <c r="F5951">
        <v>0</v>
      </c>
      <c r="G5951">
        <v>4</v>
      </c>
      <c r="H5951">
        <v>99</v>
      </c>
      <c r="I5951">
        <v>1</v>
      </c>
      <c r="J5951">
        <v>89</v>
      </c>
      <c r="K5951">
        <v>100</v>
      </c>
      <c r="L5951">
        <v>100</v>
      </c>
      <c r="M5951">
        <v>96</v>
      </c>
      <c r="N5951">
        <v>95</v>
      </c>
      <c r="O5951">
        <v>81</v>
      </c>
      <c r="P5951">
        <v>96</v>
      </c>
      <c r="Q5951">
        <v>97</v>
      </c>
      <c r="R5951">
        <v>94</v>
      </c>
      <c r="S5951">
        <v>29</v>
      </c>
      <c r="T5951" s="34">
        <f>_xlfn.XLOOKUP(B5951,Demog!$A$2:$A$219,Demog!$P$2:$P$219,,,2)</f>
        <v>41463</v>
      </c>
      <c r="U5951" s="34">
        <f t="shared" si="96"/>
        <v>12</v>
      </c>
      <c r="V5951" s="13">
        <f>IF(OR(Table1[[#This Row],[7d_positivity_public]]=0,ISBLANK(Table1[[#This Row],[7d_positivity_public]])),"",(Table1[[#This Row],[7d_positivity_public]]-Table1[[#This Row],[7d_positivity_all]])/Table1[[#This Row],[7d_positivity_public]])</f>
        <v>1</v>
      </c>
      <c r="W5951" s="13"/>
    </row>
    <row r="5952" spans="1:23" x14ac:dyDescent="0.25">
      <c r="A5952" s="10">
        <v>44533</v>
      </c>
      <c r="B5952">
        <v>2341</v>
      </c>
      <c r="C5952" t="s">
        <v>167</v>
      </c>
      <c r="D5952">
        <v>4</v>
      </c>
      <c r="E5952">
        <v>4</v>
      </c>
      <c r="F5952">
        <v>0</v>
      </c>
      <c r="G5952">
        <v>3</v>
      </c>
      <c r="H5952">
        <v>91</v>
      </c>
      <c r="I5952">
        <v>2</v>
      </c>
      <c r="J5952">
        <v>90</v>
      </c>
      <c r="K5952">
        <v>92</v>
      </c>
      <c r="L5952">
        <v>90</v>
      </c>
      <c r="M5952">
        <v>93</v>
      </c>
      <c r="N5952">
        <v>89</v>
      </c>
      <c r="O5952">
        <v>87</v>
      </c>
      <c r="P5952">
        <v>89</v>
      </c>
      <c r="Q5952">
        <v>87</v>
      </c>
      <c r="R5952">
        <v>91</v>
      </c>
      <c r="S5952">
        <v>58</v>
      </c>
      <c r="T5952" s="34">
        <f>_xlfn.XLOOKUP(B5952,Demog!$A$2:$A$219,Demog!$P$2:$P$219,,,2)</f>
        <v>74816</v>
      </c>
      <c r="U5952" s="34">
        <f t="shared" ref="U5952:U5983" si="97">ROUND(T5952*D5952/100000*7,0)</f>
        <v>21</v>
      </c>
      <c r="V5952" s="13">
        <f>IF(OR(Table1[[#This Row],[7d_positivity_public]]=0,ISBLANK(Table1[[#This Row],[7d_positivity_public]])),"",(Table1[[#This Row],[7d_positivity_public]]-Table1[[#This Row],[7d_positivity_all]])/Table1[[#This Row],[7d_positivity_public]])</f>
        <v>1</v>
      </c>
      <c r="W5952" s="13"/>
    </row>
    <row r="5953" spans="1:23" x14ac:dyDescent="0.25">
      <c r="A5953" s="10">
        <v>44533</v>
      </c>
      <c r="B5953">
        <v>2342</v>
      </c>
      <c r="C5953" t="s">
        <v>168</v>
      </c>
      <c r="D5953">
        <v>7</v>
      </c>
      <c r="E5953">
        <v>6</v>
      </c>
      <c r="F5953">
        <v>1</v>
      </c>
      <c r="G5953">
        <v>4</v>
      </c>
      <c r="H5953">
        <v>89</v>
      </c>
      <c r="I5953">
        <v>2</v>
      </c>
      <c r="J5953">
        <v>84</v>
      </c>
      <c r="K5953">
        <v>89</v>
      </c>
      <c r="L5953">
        <v>85</v>
      </c>
      <c r="M5953">
        <v>91</v>
      </c>
      <c r="N5953">
        <v>87</v>
      </c>
      <c r="O5953">
        <v>80</v>
      </c>
      <c r="P5953">
        <v>87</v>
      </c>
      <c r="Q5953">
        <v>82</v>
      </c>
      <c r="R5953">
        <v>89</v>
      </c>
      <c r="S5953">
        <v>56</v>
      </c>
      <c r="T5953" s="34">
        <f>_xlfn.XLOOKUP(B5953,Demog!$A$2:$A$219,Demog!$P$2:$P$219,,,2)</f>
        <v>19952</v>
      </c>
      <c r="U5953" s="34">
        <f t="shared" si="97"/>
        <v>10</v>
      </c>
      <c r="V5953" s="13">
        <f>IF(OR(Table1[[#This Row],[7d_positivity_public]]=0,ISBLANK(Table1[[#This Row],[7d_positivity_public]])),"",(Table1[[#This Row],[7d_positivity_public]]-Table1[[#This Row],[7d_positivity_all]])/Table1[[#This Row],[7d_positivity_public]])</f>
        <v>1</v>
      </c>
      <c r="W5953" s="13"/>
    </row>
    <row r="5954" spans="1:23" x14ac:dyDescent="0.25">
      <c r="A5954" s="10">
        <v>44533</v>
      </c>
      <c r="B5954">
        <v>3111</v>
      </c>
      <c r="C5954" t="s">
        <v>169</v>
      </c>
      <c r="D5954">
        <v>2</v>
      </c>
      <c r="E5954">
        <v>2</v>
      </c>
      <c r="F5954">
        <v>0</v>
      </c>
      <c r="G5954">
        <v>2</v>
      </c>
      <c r="H5954">
        <v>97</v>
      </c>
      <c r="I5954">
        <v>3</v>
      </c>
      <c r="J5954">
        <v>94</v>
      </c>
      <c r="K5954">
        <v>97</v>
      </c>
      <c r="L5954">
        <v>100</v>
      </c>
      <c r="M5954">
        <v>88</v>
      </c>
      <c r="N5954">
        <v>94</v>
      </c>
      <c r="O5954">
        <v>90</v>
      </c>
      <c r="P5954">
        <v>94</v>
      </c>
      <c r="Q5954">
        <v>100</v>
      </c>
      <c r="R5954">
        <v>86</v>
      </c>
      <c r="S5954">
        <v>27</v>
      </c>
      <c r="T5954" s="34">
        <f>_xlfn.XLOOKUP(B5954,Demog!$A$2:$A$219,Demog!$P$2:$P$219,,,2)</f>
        <v>54587</v>
      </c>
      <c r="U5954" s="34">
        <f t="shared" si="97"/>
        <v>8</v>
      </c>
      <c r="V5954" s="13">
        <f>IF(OR(Table1[[#This Row],[7d_positivity_public]]=0,ISBLANK(Table1[[#This Row],[7d_positivity_public]])),"",(Table1[[#This Row],[7d_positivity_public]]-Table1[[#This Row],[7d_positivity_all]])/Table1[[#This Row],[7d_positivity_public]])</f>
        <v>1</v>
      </c>
      <c r="W5954" s="13"/>
    </row>
    <row r="5955" spans="1:23" x14ac:dyDescent="0.25">
      <c r="A5955" s="10">
        <v>44533</v>
      </c>
      <c r="B5955">
        <v>3112</v>
      </c>
      <c r="C5955" t="s">
        <v>170</v>
      </c>
      <c r="D5955">
        <v>5</v>
      </c>
      <c r="E5955">
        <v>1</v>
      </c>
      <c r="F5955">
        <v>4</v>
      </c>
      <c r="G5955">
        <v>6</v>
      </c>
      <c r="H5955">
        <v>88</v>
      </c>
      <c r="I5955">
        <v>4</v>
      </c>
      <c r="J5955">
        <v>93</v>
      </c>
      <c r="K5955">
        <v>88</v>
      </c>
      <c r="L5955">
        <v>89</v>
      </c>
      <c r="M5955">
        <v>88</v>
      </c>
      <c r="N5955">
        <v>87</v>
      </c>
      <c r="O5955">
        <v>89</v>
      </c>
      <c r="P5955">
        <v>86</v>
      </c>
      <c r="Q5955">
        <v>87</v>
      </c>
      <c r="R5955">
        <v>86</v>
      </c>
      <c r="S5955">
        <v>33</v>
      </c>
      <c r="T5955" s="34">
        <f>_xlfn.XLOOKUP(B5955,Demog!$A$2:$A$219,Demog!$P$2:$P$219,,,2)</f>
        <v>17729</v>
      </c>
      <c r="U5955" s="34">
        <f t="shared" si="97"/>
        <v>6</v>
      </c>
      <c r="V5955" s="13">
        <f>IF(OR(Table1[[#This Row],[7d_positivity_public]]=0,ISBLANK(Table1[[#This Row],[7d_positivity_public]])),"",(Table1[[#This Row],[7d_positivity_public]]-Table1[[#This Row],[7d_positivity_all]])/Table1[[#This Row],[7d_positivity_public]])</f>
        <v>1</v>
      </c>
      <c r="W5955" s="13"/>
    </row>
    <row r="5956" spans="1:23" x14ac:dyDescent="0.25">
      <c r="A5956" s="10">
        <v>44533</v>
      </c>
      <c r="B5956">
        <v>3113</v>
      </c>
      <c r="C5956" t="s">
        <v>171</v>
      </c>
      <c r="D5956">
        <v>2</v>
      </c>
      <c r="E5956">
        <v>1</v>
      </c>
      <c r="F5956">
        <v>1</v>
      </c>
      <c r="G5956">
        <v>2</v>
      </c>
      <c r="H5956">
        <v>89</v>
      </c>
      <c r="I5956">
        <v>4</v>
      </c>
      <c r="J5956">
        <v>90</v>
      </c>
      <c r="K5956">
        <v>88</v>
      </c>
      <c r="L5956">
        <v>90</v>
      </c>
      <c r="M5956">
        <v>87</v>
      </c>
      <c r="N5956">
        <v>86</v>
      </c>
      <c r="O5956">
        <v>87</v>
      </c>
      <c r="P5956">
        <v>86</v>
      </c>
      <c r="Q5956">
        <v>88</v>
      </c>
      <c r="R5956">
        <v>85</v>
      </c>
      <c r="S5956">
        <v>33</v>
      </c>
      <c r="T5956" s="34">
        <f>_xlfn.XLOOKUP(B5956,Demog!$A$2:$A$219,Demog!$P$2:$P$219,,,2)</f>
        <v>23478</v>
      </c>
      <c r="U5956" s="34">
        <f t="shared" si="97"/>
        <v>3</v>
      </c>
      <c r="V5956" s="13">
        <f>IF(OR(Table1[[#This Row],[7d_positivity_public]]=0,ISBLANK(Table1[[#This Row],[7d_positivity_public]])),"",(Table1[[#This Row],[7d_positivity_public]]-Table1[[#This Row],[7d_positivity_all]])/Table1[[#This Row],[7d_positivity_public]])</f>
        <v>1</v>
      </c>
      <c r="W5956" s="13"/>
    </row>
    <row r="5957" spans="1:23" x14ac:dyDescent="0.25">
      <c r="A5957" s="10">
        <v>44533</v>
      </c>
      <c r="B5957">
        <v>3114</v>
      </c>
      <c r="C5957" t="s">
        <v>172</v>
      </c>
      <c r="D5957">
        <v>5</v>
      </c>
      <c r="E5957">
        <v>3</v>
      </c>
      <c r="F5957">
        <v>2</v>
      </c>
      <c r="G5957">
        <v>7</v>
      </c>
      <c r="H5957">
        <v>90</v>
      </c>
      <c r="I5957">
        <v>5</v>
      </c>
      <c r="J5957">
        <v>91</v>
      </c>
      <c r="K5957">
        <v>90</v>
      </c>
      <c r="L5957">
        <v>90</v>
      </c>
      <c r="M5957">
        <v>89</v>
      </c>
      <c r="N5957">
        <v>88</v>
      </c>
      <c r="O5957">
        <v>88</v>
      </c>
      <c r="P5957">
        <v>88</v>
      </c>
      <c r="Q5957">
        <v>88</v>
      </c>
      <c r="R5957">
        <v>87</v>
      </c>
      <c r="S5957">
        <v>37</v>
      </c>
      <c r="T5957" s="34">
        <f>_xlfn.XLOOKUP(B5957,Demog!$A$2:$A$219,Demog!$P$2:$P$219,,,2)</f>
        <v>32171</v>
      </c>
      <c r="U5957" s="34">
        <f t="shared" si="97"/>
        <v>11</v>
      </c>
      <c r="V5957" s="13">
        <f>IF(OR(Table1[[#This Row],[7d_positivity_public]]=0,ISBLANK(Table1[[#This Row],[7d_positivity_public]])),"",(Table1[[#This Row],[7d_positivity_public]]-Table1[[#This Row],[7d_positivity_all]])/Table1[[#This Row],[7d_positivity_public]])</f>
        <v>1</v>
      </c>
      <c r="W5957" s="13"/>
    </row>
    <row r="5958" spans="1:23" x14ac:dyDescent="0.25">
      <c r="A5958" s="10">
        <v>44533</v>
      </c>
      <c r="B5958">
        <v>3115</v>
      </c>
      <c r="C5958" t="s">
        <v>173</v>
      </c>
      <c r="D5958">
        <v>6</v>
      </c>
      <c r="E5958">
        <v>2</v>
      </c>
      <c r="F5958">
        <v>4</v>
      </c>
      <c r="G5958">
        <v>4</v>
      </c>
      <c r="H5958">
        <v>93</v>
      </c>
      <c r="I5958">
        <v>10</v>
      </c>
      <c r="J5958">
        <v>94</v>
      </c>
      <c r="K5958">
        <v>93</v>
      </c>
      <c r="L5958">
        <v>92</v>
      </c>
      <c r="M5958">
        <v>93</v>
      </c>
      <c r="N5958">
        <v>91</v>
      </c>
      <c r="O5958">
        <v>92</v>
      </c>
      <c r="P5958">
        <v>91</v>
      </c>
      <c r="Q5958">
        <v>90</v>
      </c>
      <c r="R5958">
        <v>92</v>
      </c>
      <c r="S5958">
        <v>43</v>
      </c>
      <c r="T5958" s="34">
        <f>_xlfn.XLOOKUP(B5958,Demog!$A$2:$A$219,Demog!$P$2:$P$219,,,2)</f>
        <v>24774</v>
      </c>
      <c r="U5958" s="34">
        <f t="shared" si="97"/>
        <v>10</v>
      </c>
      <c r="V5958" s="13">
        <f>IF(OR(Table1[[#This Row],[7d_positivity_public]]=0,ISBLANK(Table1[[#This Row],[7d_positivity_public]])),"",(Table1[[#This Row],[7d_positivity_public]]-Table1[[#This Row],[7d_positivity_all]])/Table1[[#This Row],[7d_positivity_public]])</f>
        <v>1</v>
      </c>
      <c r="W5958" s="13"/>
    </row>
    <row r="5959" spans="1:23" x14ac:dyDescent="0.25">
      <c r="A5959" s="10">
        <v>44533</v>
      </c>
      <c r="B5959">
        <v>3116</v>
      </c>
      <c r="C5959" t="s">
        <v>174</v>
      </c>
      <c r="D5959">
        <v>5</v>
      </c>
      <c r="E5959">
        <v>1</v>
      </c>
      <c r="F5959">
        <v>4</v>
      </c>
      <c r="G5959">
        <v>6</v>
      </c>
      <c r="H5959">
        <v>95</v>
      </c>
      <c r="I5959">
        <v>3</v>
      </c>
      <c r="J5959">
        <v>93</v>
      </c>
      <c r="K5959">
        <v>95</v>
      </c>
      <c r="L5959">
        <v>98</v>
      </c>
      <c r="M5959">
        <v>91</v>
      </c>
      <c r="N5959">
        <v>93</v>
      </c>
      <c r="O5959">
        <v>90</v>
      </c>
      <c r="P5959">
        <v>93</v>
      </c>
      <c r="Q5959">
        <v>96</v>
      </c>
      <c r="R5959">
        <v>89</v>
      </c>
      <c r="S5959">
        <v>27</v>
      </c>
      <c r="T5959" s="34">
        <f>_xlfn.XLOOKUP(B5959,Demog!$A$2:$A$219,Demog!$P$2:$P$219,,,2)</f>
        <v>24621</v>
      </c>
      <c r="U5959" s="34">
        <f t="shared" si="97"/>
        <v>9</v>
      </c>
      <c r="V5959" s="13">
        <f>IF(OR(Table1[[#This Row],[7d_positivity_public]]=0,ISBLANK(Table1[[#This Row],[7d_positivity_public]])),"",(Table1[[#This Row],[7d_positivity_public]]-Table1[[#This Row],[7d_positivity_all]])/Table1[[#This Row],[7d_positivity_public]])</f>
        <v>1</v>
      </c>
      <c r="W5959" s="13"/>
    </row>
    <row r="5960" spans="1:23" x14ac:dyDescent="0.25">
      <c r="A5960" s="10">
        <v>44533</v>
      </c>
      <c r="B5960">
        <v>3117</v>
      </c>
      <c r="C5960" t="s">
        <v>175</v>
      </c>
      <c r="D5960">
        <v>3</v>
      </c>
      <c r="E5960">
        <v>2</v>
      </c>
      <c r="F5960">
        <v>1</v>
      </c>
      <c r="G5960">
        <v>3</v>
      </c>
      <c r="H5960">
        <v>93</v>
      </c>
      <c r="I5960">
        <v>4</v>
      </c>
      <c r="J5960">
        <v>90</v>
      </c>
      <c r="K5960">
        <v>93</v>
      </c>
      <c r="L5960">
        <v>95</v>
      </c>
      <c r="M5960">
        <v>92</v>
      </c>
      <c r="N5960">
        <v>91</v>
      </c>
      <c r="O5960">
        <v>86</v>
      </c>
      <c r="P5960">
        <v>91</v>
      </c>
      <c r="Q5960">
        <v>92</v>
      </c>
      <c r="R5960">
        <v>90</v>
      </c>
      <c r="S5960">
        <v>34</v>
      </c>
      <c r="T5960" s="34">
        <f>_xlfn.XLOOKUP(B5960,Demog!$A$2:$A$219,Demog!$P$2:$P$219,,,2)</f>
        <v>20949</v>
      </c>
      <c r="U5960" s="34">
        <f t="shared" si="97"/>
        <v>4</v>
      </c>
      <c r="V5960" s="13">
        <f>IF(OR(Table1[[#This Row],[7d_positivity_public]]=0,ISBLANK(Table1[[#This Row],[7d_positivity_public]])),"",(Table1[[#This Row],[7d_positivity_public]]-Table1[[#This Row],[7d_positivity_all]])/Table1[[#This Row],[7d_positivity_public]])</f>
        <v>1</v>
      </c>
      <c r="W5960" s="13"/>
    </row>
    <row r="5961" spans="1:23" x14ac:dyDescent="0.25">
      <c r="A5961" s="10">
        <v>44533</v>
      </c>
      <c r="B5961">
        <v>3211</v>
      </c>
      <c r="C5961" t="s">
        <v>176</v>
      </c>
      <c r="D5961">
        <v>3</v>
      </c>
      <c r="E5961">
        <v>4</v>
      </c>
      <c r="F5961">
        <v>-1</v>
      </c>
      <c r="G5961">
        <v>3</v>
      </c>
      <c r="H5961">
        <v>100</v>
      </c>
      <c r="I5961">
        <v>7</v>
      </c>
      <c r="J5961">
        <v>92</v>
      </c>
      <c r="K5961">
        <v>100</v>
      </c>
      <c r="L5961">
        <v>100</v>
      </c>
      <c r="M5961">
        <v>90</v>
      </c>
      <c r="N5961">
        <v>96</v>
      </c>
      <c r="O5961">
        <v>82</v>
      </c>
      <c r="P5961">
        <v>96</v>
      </c>
      <c r="Q5961">
        <v>100</v>
      </c>
      <c r="R5961">
        <v>86</v>
      </c>
      <c r="S5961">
        <v>49</v>
      </c>
      <c r="T5961" s="34">
        <f>_xlfn.XLOOKUP(B5961,Demog!$A$2:$A$219,Demog!$P$2:$P$219,,,2)</f>
        <v>41934</v>
      </c>
      <c r="U5961" s="34">
        <f t="shared" si="97"/>
        <v>9</v>
      </c>
      <c r="V5961" s="13">
        <f>IF(OR(Table1[[#This Row],[7d_positivity_public]]=0,ISBLANK(Table1[[#This Row],[7d_positivity_public]])),"",(Table1[[#This Row],[7d_positivity_public]]-Table1[[#This Row],[7d_positivity_all]])/Table1[[#This Row],[7d_positivity_public]])</f>
        <v>1</v>
      </c>
      <c r="W5961" s="13"/>
    </row>
    <row r="5962" spans="1:23" x14ac:dyDescent="0.25">
      <c r="A5962" s="10">
        <v>44533</v>
      </c>
      <c r="B5962">
        <v>3212</v>
      </c>
      <c r="C5962" t="s">
        <v>177</v>
      </c>
      <c r="D5962">
        <v>3</v>
      </c>
      <c r="E5962">
        <v>4</v>
      </c>
      <c r="F5962">
        <v>-1</v>
      </c>
      <c r="G5962">
        <v>2</v>
      </c>
      <c r="H5962">
        <v>97</v>
      </c>
      <c r="I5962">
        <v>5</v>
      </c>
      <c r="J5962">
        <v>88</v>
      </c>
      <c r="K5962">
        <v>97</v>
      </c>
      <c r="L5962">
        <v>100</v>
      </c>
      <c r="M5962">
        <v>90</v>
      </c>
      <c r="N5962">
        <v>94</v>
      </c>
      <c r="O5962">
        <v>84</v>
      </c>
      <c r="P5962">
        <v>95</v>
      </c>
      <c r="Q5962">
        <v>99</v>
      </c>
      <c r="R5962">
        <v>87</v>
      </c>
      <c r="S5962">
        <v>42</v>
      </c>
      <c r="T5962" s="34">
        <f>_xlfn.XLOOKUP(B5962,Demog!$A$2:$A$219,Demog!$P$2:$P$219,,,2)</f>
        <v>47203</v>
      </c>
      <c r="U5962" s="34">
        <f t="shared" si="97"/>
        <v>10</v>
      </c>
      <c r="V5962" s="13">
        <f>IF(OR(Table1[[#This Row],[7d_positivity_public]]=0,ISBLANK(Table1[[#This Row],[7d_positivity_public]])),"",(Table1[[#This Row],[7d_positivity_public]]-Table1[[#This Row],[7d_positivity_all]])/Table1[[#This Row],[7d_positivity_public]])</f>
        <v>1</v>
      </c>
      <c r="W5962" s="13"/>
    </row>
    <row r="5963" spans="1:23" x14ac:dyDescent="0.25">
      <c r="A5963" s="10">
        <v>44533</v>
      </c>
      <c r="B5963">
        <v>3213</v>
      </c>
      <c r="C5963" t="s">
        <v>178</v>
      </c>
      <c r="D5963">
        <v>1</v>
      </c>
      <c r="E5963">
        <v>3</v>
      </c>
      <c r="F5963">
        <v>-2</v>
      </c>
      <c r="G5963">
        <v>2</v>
      </c>
      <c r="H5963">
        <v>96</v>
      </c>
      <c r="I5963">
        <v>10</v>
      </c>
      <c r="J5963">
        <v>95</v>
      </c>
      <c r="K5963">
        <v>96</v>
      </c>
      <c r="L5963">
        <v>99</v>
      </c>
      <c r="M5963">
        <v>93</v>
      </c>
      <c r="N5963">
        <v>94</v>
      </c>
      <c r="O5963">
        <v>92</v>
      </c>
      <c r="P5963">
        <v>94</v>
      </c>
      <c r="Q5963">
        <v>96</v>
      </c>
      <c r="R5963">
        <v>92</v>
      </c>
      <c r="S5963">
        <v>52</v>
      </c>
      <c r="T5963" s="34">
        <f>_xlfn.XLOOKUP(B5963,Demog!$A$2:$A$219,Demog!$P$2:$P$219,,,2)</f>
        <v>32904</v>
      </c>
      <c r="U5963" s="34">
        <f t="shared" si="97"/>
        <v>2</v>
      </c>
      <c r="V5963" s="13">
        <f>IF(OR(Table1[[#This Row],[7d_positivity_public]]=0,ISBLANK(Table1[[#This Row],[7d_positivity_public]])),"",(Table1[[#This Row],[7d_positivity_public]]-Table1[[#This Row],[7d_positivity_all]])/Table1[[#This Row],[7d_positivity_public]])</f>
        <v>1</v>
      </c>
      <c r="W5963" s="13"/>
    </row>
    <row r="5964" spans="1:23" x14ac:dyDescent="0.25">
      <c r="A5964" s="10">
        <v>44533</v>
      </c>
      <c r="B5964">
        <v>3221</v>
      </c>
      <c r="C5964" t="s">
        <v>179</v>
      </c>
      <c r="D5964">
        <v>9</v>
      </c>
      <c r="E5964">
        <v>8</v>
      </c>
      <c r="F5964">
        <v>1</v>
      </c>
      <c r="G5964">
        <v>4</v>
      </c>
      <c r="H5964">
        <v>85</v>
      </c>
      <c r="I5964">
        <v>6</v>
      </c>
      <c r="J5964">
        <v>82</v>
      </c>
      <c r="K5964">
        <v>85</v>
      </c>
      <c r="L5964">
        <v>88</v>
      </c>
      <c r="M5964">
        <v>82</v>
      </c>
      <c r="N5964">
        <v>79</v>
      </c>
      <c r="O5964">
        <v>73</v>
      </c>
      <c r="P5964">
        <v>79</v>
      </c>
      <c r="Q5964">
        <v>81</v>
      </c>
      <c r="R5964">
        <v>77</v>
      </c>
      <c r="S5964">
        <v>34</v>
      </c>
      <c r="T5964" s="34">
        <f>_xlfn.XLOOKUP(B5964,Demog!$A$2:$A$219,Demog!$P$2:$P$219,,,2)</f>
        <v>19960</v>
      </c>
      <c r="U5964" s="34">
        <f t="shared" si="97"/>
        <v>13</v>
      </c>
      <c r="V5964" s="13">
        <f>IF(OR(Table1[[#This Row],[7d_positivity_public]]=0,ISBLANK(Table1[[#This Row],[7d_positivity_public]])),"",(Table1[[#This Row],[7d_positivity_public]]-Table1[[#This Row],[7d_positivity_all]])/Table1[[#This Row],[7d_positivity_public]])</f>
        <v>1</v>
      </c>
      <c r="W5964" s="13"/>
    </row>
    <row r="5965" spans="1:23" x14ac:dyDescent="0.25">
      <c r="A5965" s="10">
        <v>44533</v>
      </c>
      <c r="B5965">
        <v>3222</v>
      </c>
      <c r="C5965" t="s">
        <v>180</v>
      </c>
      <c r="D5965">
        <v>4</v>
      </c>
      <c r="E5965">
        <v>1</v>
      </c>
      <c r="F5965">
        <v>3</v>
      </c>
      <c r="G5965">
        <v>2</v>
      </c>
      <c r="H5965">
        <v>99</v>
      </c>
      <c r="I5965">
        <v>8</v>
      </c>
      <c r="J5965">
        <v>88</v>
      </c>
      <c r="K5965">
        <v>99</v>
      </c>
      <c r="L5965">
        <v>100</v>
      </c>
      <c r="M5965">
        <v>89</v>
      </c>
      <c r="N5965">
        <v>96</v>
      </c>
      <c r="O5965">
        <v>81</v>
      </c>
      <c r="P5965">
        <v>96</v>
      </c>
      <c r="Q5965">
        <v>100</v>
      </c>
      <c r="R5965">
        <v>87</v>
      </c>
      <c r="S5965">
        <v>45</v>
      </c>
      <c r="T5965" s="34">
        <f>_xlfn.XLOOKUP(B5965,Demog!$A$2:$A$219,Demog!$P$2:$P$219,,,2)</f>
        <v>12392</v>
      </c>
      <c r="U5965" s="34">
        <f t="shared" si="97"/>
        <v>3</v>
      </c>
      <c r="V5965" s="13">
        <f>IF(OR(Table1[[#This Row],[7d_positivity_public]]=0,ISBLANK(Table1[[#This Row],[7d_positivity_public]])),"",(Table1[[#This Row],[7d_positivity_public]]-Table1[[#This Row],[7d_positivity_all]])/Table1[[#This Row],[7d_positivity_public]])</f>
        <v>1</v>
      </c>
      <c r="W5965" s="13"/>
    </row>
    <row r="5966" spans="1:23" x14ac:dyDescent="0.25">
      <c r="A5966" s="10">
        <v>44533</v>
      </c>
      <c r="B5966">
        <v>3223</v>
      </c>
      <c r="C5966" t="s">
        <v>181</v>
      </c>
      <c r="D5966">
        <v>4</v>
      </c>
      <c r="E5966">
        <v>6</v>
      </c>
      <c r="F5966">
        <v>-2</v>
      </c>
      <c r="G5966">
        <v>4</v>
      </c>
      <c r="H5966">
        <v>93</v>
      </c>
      <c r="I5966">
        <v>13</v>
      </c>
      <c r="J5966">
        <v>89</v>
      </c>
      <c r="K5966">
        <v>93</v>
      </c>
      <c r="L5966">
        <v>96</v>
      </c>
      <c r="M5966">
        <v>89</v>
      </c>
      <c r="N5966">
        <v>90</v>
      </c>
      <c r="O5966">
        <v>84</v>
      </c>
      <c r="P5966">
        <v>90</v>
      </c>
      <c r="Q5966">
        <v>93</v>
      </c>
      <c r="R5966">
        <v>86</v>
      </c>
      <c r="S5966">
        <v>33</v>
      </c>
      <c r="T5966" s="34">
        <f>_xlfn.XLOOKUP(B5966,Demog!$A$2:$A$219,Demog!$P$2:$P$219,,,2)</f>
        <v>29180</v>
      </c>
      <c r="U5966" s="34">
        <f t="shared" si="97"/>
        <v>8</v>
      </c>
      <c r="V5966" s="13">
        <f>IF(OR(Table1[[#This Row],[7d_positivity_public]]=0,ISBLANK(Table1[[#This Row],[7d_positivity_public]])),"",(Table1[[#This Row],[7d_positivity_public]]-Table1[[#This Row],[7d_positivity_all]])/Table1[[#This Row],[7d_positivity_public]])</f>
        <v>1</v>
      </c>
      <c r="W5966" s="13"/>
    </row>
    <row r="5967" spans="1:23" x14ac:dyDescent="0.25">
      <c r="A5967" s="10">
        <v>44533</v>
      </c>
      <c r="B5967">
        <v>3231</v>
      </c>
      <c r="C5967" t="s">
        <v>182</v>
      </c>
      <c r="D5967">
        <v>4</v>
      </c>
      <c r="E5967">
        <v>3</v>
      </c>
      <c r="F5967">
        <v>1</v>
      </c>
      <c r="G5967">
        <v>3</v>
      </c>
      <c r="H5967">
        <v>98</v>
      </c>
      <c r="I5967">
        <v>11</v>
      </c>
      <c r="J5967">
        <v>94</v>
      </c>
      <c r="K5967">
        <v>98</v>
      </c>
      <c r="L5967">
        <v>100</v>
      </c>
      <c r="M5967">
        <v>92</v>
      </c>
      <c r="N5967">
        <v>95</v>
      </c>
      <c r="O5967">
        <v>89</v>
      </c>
      <c r="P5967">
        <v>95</v>
      </c>
      <c r="Q5967">
        <v>98</v>
      </c>
      <c r="R5967">
        <v>91</v>
      </c>
      <c r="S5967">
        <v>32</v>
      </c>
      <c r="T5967" s="34">
        <f>_xlfn.XLOOKUP(B5967,Demog!$A$2:$A$219,Demog!$P$2:$P$219,,,2)</f>
        <v>18027</v>
      </c>
      <c r="U5967" s="34">
        <f t="shared" si="97"/>
        <v>5</v>
      </c>
      <c r="V5967" s="13">
        <f>IF(OR(Table1[[#This Row],[7d_positivity_public]]=0,ISBLANK(Table1[[#This Row],[7d_positivity_public]])),"",(Table1[[#This Row],[7d_positivity_public]]-Table1[[#This Row],[7d_positivity_all]])/Table1[[#This Row],[7d_positivity_public]])</f>
        <v>1</v>
      </c>
      <c r="W5967" s="13"/>
    </row>
    <row r="5968" spans="1:23" x14ac:dyDescent="0.25">
      <c r="A5968" s="10">
        <v>44533</v>
      </c>
      <c r="B5968">
        <v>3232</v>
      </c>
      <c r="C5968" t="s">
        <v>183</v>
      </c>
      <c r="D5968">
        <v>5</v>
      </c>
      <c r="E5968">
        <v>9</v>
      </c>
      <c r="F5968">
        <v>-4</v>
      </c>
      <c r="G5968">
        <v>4</v>
      </c>
      <c r="H5968">
        <v>96</v>
      </c>
      <c r="I5968">
        <v>9</v>
      </c>
      <c r="J5968">
        <v>94</v>
      </c>
      <c r="K5968">
        <v>96</v>
      </c>
      <c r="L5968">
        <v>99</v>
      </c>
      <c r="M5968">
        <v>93</v>
      </c>
      <c r="N5968">
        <v>94</v>
      </c>
      <c r="O5968">
        <v>91</v>
      </c>
      <c r="P5968">
        <v>94</v>
      </c>
      <c r="Q5968">
        <v>96</v>
      </c>
      <c r="R5968">
        <v>92</v>
      </c>
      <c r="S5968">
        <v>33</v>
      </c>
      <c r="T5968" s="34">
        <f>_xlfn.XLOOKUP(B5968,Demog!$A$2:$A$219,Demog!$P$2:$P$219,,,2)</f>
        <v>34575</v>
      </c>
      <c r="U5968" s="34">
        <f t="shared" si="97"/>
        <v>12</v>
      </c>
      <c r="V5968" s="13">
        <f>IF(OR(Table1[[#This Row],[7d_positivity_public]]=0,ISBLANK(Table1[[#This Row],[7d_positivity_public]])),"",(Table1[[#This Row],[7d_positivity_public]]-Table1[[#This Row],[7d_positivity_all]])/Table1[[#This Row],[7d_positivity_public]])</f>
        <v>1</v>
      </c>
      <c r="W5968" s="13"/>
    </row>
    <row r="5969" spans="1:23" x14ac:dyDescent="0.25">
      <c r="A5969" s="10">
        <v>44533</v>
      </c>
      <c r="B5969">
        <v>3233</v>
      </c>
      <c r="C5969" t="s">
        <v>184</v>
      </c>
      <c r="D5969">
        <v>4</v>
      </c>
      <c r="E5969">
        <v>2</v>
      </c>
      <c r="F5969">
        <v>2</v>
      </c>
      <c r="G5969">
        <v>4</v>
      </c>
      <c r="H5969">
        <v>100</v>
      </c>
      <c r="I5969">
        <v>4</v>
      </c>
      <c r="J5969">
        <v>96</v>
      </c>
      <c r="K5969">
        <v>100</v>
      </c>
      <c r="L5969">
        <v>100</v>
      </c>
      <c r="M5969">
        <v>93</v>
      </c>
      <c r="N5969">
        <v>97</v>
      </c>
      <c r="O5969">
        <v>93</v>
      </c>
      <c r="P5969">
        <v>97</v>
      </c>
      <c r="Q5969">
        <v>100</v>
      </c>
      <c r="R5969">
        <v>91</v>
      </c>
      <c r="S5969">
        <v>29</v>
      </c>
      <c r="T5969" s="34">
        <f>_xlfn.XLOOKUP(B5969,Demog!$A$2:$A$219,Demog!$P$2:$P$219,,,2)</f>
        <v>51292</v>
      </c>
      <c r="U5969" s="34">
        <f t="shared" si="97"/>
        <v>14</v>
      </c>
      <c r="V5969" s="13">
        <f>IF(OR(Table1[[#This Row],[7d_positivity_public]]=0,ISBLANK(Table1[[#This Row],[7d_positivity_public]])),"",(Table1[[#This Row],[7d_positivity_public]]-Table1[[#This Row],[7d_positivity_all]])/Table1[[#This Row],[7d_positivity_public]])</f>
        <v>1</v>
      </c>
      <c r="W5969" s="13"/>
    </row>
    <row r="5970" spans="1:23" x14ac:dyDescent="0.25">
      <c r="A5970" s="10">
        <v>44533</v>
      </c>
      <c r="B5970">
        <v>3241</v>
      </c>
      <c r="C5970" t="s">
        <v>185</v>
      </c>
      <c r="D5970">
        <v>3</v>
      </c>
      <c r="E5970">
        <v>2</v>
      </c>
      <c r="F5970">
        <v>1</v>
      </c>
      <c r="G5970">
        <v>2</v>
      </c>
      <c r="H5970">
        <v>92</v>
      </c>
      <c r="I5970">
        <v>11</v>
      </c>
      <c r="J5970">
        <v>93</v>
      </c>
      <c r="K5970">
        <v>92</v>
      </c>
      <c r="L5970">
        <v>94</v>
      </c>
      <c r="M5970">
        <v>89</v>
      </c>
      <c r="N5970">
        <v>90</v>
      </c>
      <c r="O5970">
        <v>90</v>
      </c>
      <c r="P5970">
        <v>89</v>
      </c>
      <c r="Q5970">
        <v>92</v>
      </c>
      <c r="R5970">
        <v>88</v>
      </c>
      <c r="S5970">
        <v>47</v>
      </c>
      <c r="T5970" s="34">
        <f>_xlfn.XLOOKUP(B5970,Demog!$A$2:$A$219,Demog!$P$2:$P$219,,,2)</f>
        <v>37993</v>
      </c>
      <c r="U5970" s="34">
        <f t="shared" si="97"/>
        <v>8</v>
      </c>
      <c r="V5970" s="13">
        <f>IF(OR(Table1[[#This Row],[7d_positivity_public]]=0,ISBLANK(Table1[[#This Row],[7d_positivity_public]])),"",(Table1[[#This Row],[7d_positivity_public]]-Table1[[#This Row],[7d_positivity_all]])/Table1[[#This Row],[7d_positivity_public]])</f>
        <v>1</v>
      </c>
      <c r="W5970" s="13"/>
    </row>
    <row r="5971" spans="1:23" x14ac:dyDescent="0.25">
      <c r="A5971" s="10">
        <v>44533</v>
      </c>
      <c r="B5971">
        <v>3242</v>
      </c>
      <c r="C5971" t="s">
        <v>186</v>
      </c>
      <c r="D5971">
        <v>3</v>
      </c>
      <c r="E5971">
        <v>3</v>
      </c>
      <c r="F5971">
        <v>0</v>
      </c>
      <c r="G5971">
        <v>3</v>
      </c>
      <c r="H5971">
        <v>95</v>
      </c>
      <c r="I5971">
        <v>15</v>
      </c>
      <c r="J5971">
        <v>96</v>
      </c>
      <c r="K5971">
        <v>95</v>
      </c>
      <c r="L5971">
        <v>98</v>
      </c>
      <c r="M5971">
        <v>92</v>
      </c>
      <c r="N5971">
        <v>93</v>
      </c>
      <c r="O5971">
        <v>93</v>
      </c>
      <c r="P5971">
        <v>93</v>
      </c>
      <c r="Q5971">
        <v>96</v>
      </c>
      <c r="R5971">
        <v>91</v>
      </c>
      <c r="S5971">
        <v>50</v>
      </c>
      <c r="T5971" s="34">
        <f>_xlfn.XLOOKUP(B5971,Demog!$A$2:$A$219,Demog!$P$2:$P$219,,,2)</f>
        <v>34483</v>
      </c>
      <c r="U5971" s="34">
        <f t="shared" si="97"/>
        <v>7</v>
      </c>
      <c r="V5971" s="13">
        <f>IF(OR(Table1[[#This Row],[7d_positivity_public]]=0,ISBLANK(Table1[[#This Row],[7d_positivity_public]])),"",(Table1[[#This Row],[7d_positivity_public]]-Table1[[#This Row],[7d_positivity_all]])/Table1[[#This Row],[7d_positivity_public]])</f>
        <v>1</v>
      </c>
      <c r="W5971" s="13"/>
    </row>
    <row r="5972" spans="1:23" x14ac:dyDescent="0.25">
      <c r="A5972" s="10">
        <v>44533</v>
      </c>
      <c r="B5972">
        <v>3243</v>
      </c>
      <c r="C5972" t="s">
        <v>187</v>
      </c>
      <c r="D5972">
        <v>4</v>
      </c>
      <c r="E5972">
        <v>2</v>
      </c>
      <c r="F5972">
        <v>2</v>
      </c>
      <c r="G5972">
        <v>3</v>
      </c>
      <c r="H5972">
        <v>98</v>
      </c>
      <c r="I5972">
        <v>7</v>
      </c>
      <c r="J5972">
        <v>98</v>
      </c>
      <c r="K5972">
        <v>98</v>
      </c>
      <c r="L5972">
        <v>100</v>
      </c>
      <c r="M5972">
        <v>89</v>
      </c>
      <c r="N5972">
        <v>96</v>
      </c>
      <c r="O5972">
        <v>94</v>
      </c>
      <c r="P5972">
        <v>96</v>
      </c>
      <c r="Q5972">
        <v>100</v>
      </c>
      <c r="R5972">
        <v>86</v>
      </c>
      <c r="S5972">
        <v>57</v>
      </c>
      <c r="T5972" s="34">
        <f>_xlfn.XLOOKUP(B5972,Demog!$A$2:$A$219,Demog!$P$2:$P$219,,,2)</f>
        <v>15890</v>
      </c>
      <c r="U5972" s="34">
        <f t="shared" si="97"/>
        <v>4</v>
      </c>
      <c r="V5972" s="13">
        <f>IF(OR(Table1[[#This Row],[7d_positivity_public]]=0,ISBLANK(Table1[[#This Row],[7d_positivity_public]])),"",(Table1[[#This Row],[7d_positivity_public]]-Table1[[#This Row],[7d_positivity_all]])/Table1[[#This Row],[7d_positivity_public]])</f>
        <v>1</v>
      </c>
      <c r="W5972" s="13"/>
    </row>
    <row r="5973" spans="1:23" x14ac:dyDescent="0.25">
      <c r="A5973" s="10">
        <v>44533</v>
      </c>
      <c r="B5973">
        <v>3244</v>
      </c>
      <c r="C5973" t="s">
        <v>188</v>
      </c>
      <c r="D5973">
        <v>3</v>
      </c>
      <c r="E5973">
        <v>3</v>
      </c>
      <c r="F5973">
        <v>0</v>
      </c>
      <c r="G5973">
        <v>2</v>
      </c>
      <c r="H5973">
        <v>97</v>
      </c>
      <c r="I5973">
        <v>12</v>
      </c>
      <c r="J5973">
        <v>95</v>
      </c>
      <c r="K5973">
        <v>97</v>
      </c>
      <c r="L5973">
        <v>100</v>
      </c>
      <c r="M5973">
        <v>93</v>
      </c>
      <c r="N5973">
        <v>95</v>
      </c>
      <c r="O5973">
        <v>92</v>
      </c>
      <c r="P5973">
        <v>95</v>
      </c>
      <c r="Q5973">
        <v>98</v>
      </c>
      <c r="R5973">
        <v>91</v>
      </c>
      <c r="S5973">
        <v>47</v>
      </c>
      <c r="T5973" s="34">
        <f>_xlfn.XLOOKUP(B5973,Demog!$A$2:$A$219,Demog!$P$2:$P$219,,,2)</f>
        <v>42812</v>
      </c>
      <c r="U5973" s="34">
        <f t="shared" si="97"/>
        <v>9</v>
      </c>
      <c r="V5973" s="13">
        <f>IF(OR(Table1[[#This Row],[7d_positivity_public]]=0,ISBLANK(Table1[[#This Row],[7d_positivity_public]])),"",(Table1[[#This Row],[7d_positivity_public]]-Table1[[#This Row],[7d_positivity_all]])/Table1[[#This Row],[7d_positivity_public]])</f>
        <v>1</v>
      </c>
      <c r="W5973" s="13"/>
    </row>
    <row r="5974" spans="1:23" x14ac:dyDescent="0.25">
      <c r="A5974" s="10">
        <v>44533</v>
      </c>
      <c r="B5974">
        <v>3251</v>
      </c>
      <c r="C5974" t="s">
        <v>189</v>
      </c>
      <c r="D5974">
        <v>2</v>
      </c>
      <c r="E5974">
        <v>3</v>
      </c>
      <c r="F5974">
        <v>-1</v>
      </c>
      <c r="G5974">
        <v>3</v>
      </c>
      <c r="H5974">
        <v>97</v>
      </c>
      <c r="I5974">
        <v>10</v>
      </c>
      <c r="J5974">
        <v>96</v>
      </c>
      <c r="K5974">
        <v>97</v>
      </c>
      <c r="L5974">
        <v>100</v>
      </c>
      <c r="M5974">
        <v>93</v>
      </c>
      <c r="N5974">
        <v>95</v>
      </c>
      <c r="O5974">
        <v>94</v>
      </c>
      <c r="P5974">
        <v>95</v>
      </c>
      <c r="Q5974">
        <v>98</v>
      </c>
      <c r="R5974">
        <v>91</v>
      </c>
      <c r="S5974">
        <v>28</v>
      </c>
      <c r="T5974" s="34">
        <f>_xlfn.XLOOKUP(B5974,Demog!$A$2:$A$219,Demog!$P$2:$P$219,,,2)</f>
        <v>31755</v>
      </c>
      <c r="U5974" s="34">
        <f t="shared" si="97"/>
        <v>4</v>
      </c>
      <c r="V5974" s="13">
        <f>IF(OR(Table1[[#This Row],[7d_positivity_public]]=0,ISBLANK(Table1[[#This Row],[7d_positivity_public]])),"",(Table1[[#This Row],[7d_positivity_public]]-Table1[[#This Row],[7d_positivity_all]])/Table1[[#This Row],[7d_positivity_public]])</f>
        <v>1</v>
      </c>
      <c r="W5974" s="13"/>
    </row>
    <row r="5975" spans="1:23" x14ac:dyDescent="0.25">
      <c r="A5975" s="10">
        <v>44533</v>
      </c>
      <c r="B5975">
        <v>3252</v>
      </c>
      <c r="C5975" t="s">
        <v>190</v>
      </c>
      <c r="D5975">
        <v>4</v>
      </c>
      <c r="E5975">
        <v>8</v>
      </c>
      <c r="F5975">
        <v>-4</v>
      </c>
      <c r="G5975">
        <v>2</v>
      </c>
      <c r="H5975">
        <v>96</v>
      </c>
      <c r="I5975">
        <v>12</v>
      </c>
      <c r="J5975">
        <v>92</v>
      </c>
      <c r="K5975">
        <v>96</v>
      </c>
      <c r="L5975">
        <v>99</v>
      </c>
      <c r="M5975">
        <v>91</v>
      </c>
      <c r="N5975">
        <v>94</v>
      </c>
      <c r="O5975">
        <v>88</v>
      </c>
      <c r="P5975">
        <v>94</v>
      </c>
      <c r="Q5975">
        <v>97</v>
      </c>
      <c r="R5975">
        <v>89</v>
      </c>
      <c r="S5975">
        <v>40</v>
      </c>
      <c r="T5975" s="34">
        <f>_xlfn.XLOOKUP(B5975,Demog!$A$2:$A$219,Demog!$P$2:$P$219,,,2)</f>
        <v>32807</v>
      </c>
      <c r="U5975" s="34">
        <f t="shared" si="97"/>
        <v>9</v>
      </c>
      <c r="V5975" s="13">
        <f>IF(OR(Table1[[#This Row],[7d_positivity_public]]=0,ISBLANK(Table1[[#This Row],[7d_positivity_public]])),"",(Table1[[#This Row],[7d_positivity_public]]-Table1[[#This Row],[7d_positivity_all]])/Table1[[#This Row],[7d_positivity_public]])</f>
        <v>1</v>
      </c>
      <c r="W5975" s="13"/>
    </row>
    <row r="5976" spans="1:23" x14ac:dyDescent="0.25">
      <c r="A5976" s="10">
        <v>44533</v>
      </c>
      <c r="B5976">
        <v>3253</v>
      </c>
      <c r="C5976" t="s">
        <v>191</v>
      </c>
      <c r="D5976">
        <v>1</v>
      </c>
      <c r="E5976">
        <v>5</v>
      </c>
      <c r="F5976">
        <v>-4</v>
      </c>
      <c r="G5976">
        <v>1</v>
      </c>
      <c r="H5976">
        <v>97</v>
      </c>
      <c r="I5976">
        <v>18</v>
      </c>
      <c r="J5976">
        <v>95</v>
      </c>
      <c r="K5976">
        <v>97</v>
      </c>
      <c r="L5976">
        <v>100</v>
      </c>
      <c r="M5976">
        <v>92</v>
      </c>
      <c r="N5976">
        <v>95</v>
      </c>
      <c r="O5976">
        <v>93</v>
      </c>
      <c r="P5976">
        <v>95</v>
      </c>
      <c r="Q5976">
        <v>98</v>
      </c>
      <c r="R5976">
        <v>91</v>
      </c>
      <c r="S5976">
        <v>42</v>
      </c>
      <c r="T5976" s="34">
        <f>_xlfn.XLOOKUP(B5976,Demog!$A$2:$A$219,Demog!$P$2:$P$219,,,2)</f>
        <v>31246</v>
      </c>
      <c r="U5976" s="34">
        <f t="shared" si="97"/>
        <v>2</v>
      </c>
      <c r="V5976" s="13">
        <f>IF(OR(Table1[[#This Row],[7d_positivity_public]]=0,ISBLANK(Table1[[#This Row],[7d_positivity_public]])),"",(Table1[[#This Row],[7d_positivity_public]]-Table1[[#This Row],[7d_positivity_all]])/Table1[[#This Row],[7d_positivity_public]])</f>
        <v>1</v>
      </c>
      <c r="W5976" s="13"/>
    </row>
    <row r="5977" spans="1:23" x14ac:dyDescent="0.25">
      <c r="A5977" s="10">
        <v>44533</v>
      </c>
      <c r="B5977">
        <v>3261</v>
      </c>
      <c r="C5977" t="s">
        <v>192</v>
      </c>
      <c r="D5977">
        <v>3</v>
      </c>
      <c r="E5977">
        <v>6</v>
      </c>
      <c r="F5977">
        <v>-3</v>
      </c>
      <c r="G5977">
        <v>2</v>
      </c>
      <c r="H5977">
        <v>95</v>
      </c>
      <c r="I5977">
        <v>4</v>
      </c>
      <c r="J5977">
        <v>93</v>
      </c>
      <c r="K5977">
        <v>95</v>
      </c>
      <c r="L5977">
        <v>98</v>
      </c>
      <c r="M5977">
        <v>92</v>
      </c>
      <c r="N5977">
        <v>93</v>
      </c>
      <c r="O5977">
        <v>90</v>
      </c>
      <c r="P5977">
        <v>93</v>
      </c>
      <c r="Q5977">
        <v>96</v>
      </c>
      <c r="R5977">
        <v>91</v>
      </c>
      <c r="S5977">
        <v>35</v>
      </c>
      <c r="T5977" s="34">
        <f>_xlfn.XLOOKUP(B5977,Demog!$A$2:$A$219,Demog!$P$2:$P$219,,,2)</f>
        <v>29561</v>
      </c>
      <c r="U5977" s="34">
        <f t="shared" si="97"/>
        <v>6</v>
      </c>
      <c r="V5977" s="13">
        <f>IF(OR(Table1[[#This Row],[7d_positivity_public]]=0,ISBLANK(Table1[[#This Row],[7d_positivity_public]])),"",(Table1[[#This Row],[7d_positivity_public]]-Table1[[#This Row],[7d_positivity_all]])/Table1[[#This Row],[7d_positivity_public]])</f>
        <v>1</v>
      </c>
      <c r="W5977" s="13"/>
    </row>
    <row r="5978" spans="1:23" x14ac:dyDescent="0.25">
      <c r="A5978" s="10">
        <v>44533</v>
      </c>
      <c r="B5978">
        <v>3262</v>
      </c>
      <c r="C5978" t="s">
        <v>193</v>
      </c>
      <c r="D5978">
        <v>2</v>
      </c>
      <c r="E5978">
        <v>2</v>
      </c>
      <c r="F5978">
        <v>0</v>
      </c>
      <c r="G5978">
        <v>2</v>
      </c>
      <c r="H5978">
        <v>94</v>
      </c>
      <c r="I5978">
        <v>7</v>
      </c>
      <c r="J5978">
        <v>95</v>
      </c>
      <c r="K5978">
        <v>94</v>
      </c>
      <c r="L5978">
        <v>100</v>
      </c>
      <c r="M5978">
        <v>87</v>
      </c>
      <c r="N5978">
        <v>91</v>
      </c>
      <c r="O5978">
        <v>91</v>
      </c>
      <c r="P5978">
        <v>91</v>
      </c>
      <c r="Q5978">
        <v>96</v>
      </c>
      <c r="R5978">
        <v>85</v>
      </c>
      <c r="S5978">
        <v>33</v>
      </c>
      <c r="T5978" s="34">
        <f>_xlfn.XLOOKUP(B5978,Demog!$A$2:$A$219,Demog!$P$2:$P$219,,,2)</f>
        <v>37453</v>
      </c>
      <c r="U5978" s="34">
        <f t="shared" si="97"/>
        <v>5</v>
      </c>
      <c r="V5978" s="13">
        <f>IF(OR(Table1[[#This Row],[7d_positivity_public]]=0,ISBLANK(Table1[[#This Row],[7d_positivity_public]])),"",(Table1[[#This Row],[7d_positivity_public]]-Table1[[#This Row],[7d_positivity_all]])/Table1[[#This Row],[7d_positivity_public]])</f>
        <v>1</v>
      </c>
      <c r="W5978" s="13"/>
    </row>
    <row r="5979" spans="1:23" x14ac:dyDescent="0.25">
      <c r="A5979" s="10">
        <v>44533</v>
      </c>
      <c r="B5979">
        <v>3263</v>
      </c>
      <c r="C5979" t="s">
        <v>194</v>
      </c>
      <c r="D5979">
        <v>5</v>
      </c>
      <c r="E5979">
        <v>2</v>
      </c>
      <c r="F5979">
        <v>3</v>
      </c>
      <c r="G5979">
        <v>5</v>
      </c>
      <c r="H5979">
        <v>99</v>
      </c>
      <c r="I5979">
        <v>5</v>
      </c>
      <c r="J5979">
        <v>94</v>
      </c>
      <c r="K5979">
        <v>100</v>
      </c>
      <c r="L5979">
        <v>100</v>
      </c>
      <c r="M5979">
        <v>94</v>
      </c>
      <c r="N5979">
        <v>97</v>
      </c>
      <c r="O5979">
        <v>90</v>
      </c>
      <c r="P5979">
        <v>97</v>
      </c>
      <c r="Q5979">
        <v>100</v>
      </c>
      <c r="R5979">
        <v>92</v>
      </c>
      <c r="S5979">
        <v>31</v>
      </c>
      <c r="T5979" s="34">
        <f>_xlfn.XLOOKUP(B5979,Demog!$A$2:$A$219,Demog!$P$2:$P$219,,,2)</f>
        <v>36496</v>
      </c>
      <c r="U5979" s="34">
        <f t="shared" si="97"/>
        <v>13</v>
      </c>
      <c r="V5979" s="13">
        <f>IF(OR(Table1[[#This Row],[7d_positivity_public]]=0,ISBLANK(Table1[[#This Row],[7d_positivity_public]])),"",(Table1[[#This Row],[7d_positivity_public]]-Table1[[#This Row],[7d_positivity_all]])/Table1[[#This Row],[7d_positivity_public]])</f>
        <v>1</v>
      </c>
      <c r="W5979" s="13"/>
    </row>
    <row r="5980" spans="1:23" x14ac:dyDescent="0.25">
      <c r="A5980" s="10">
        <v>44533</v>
      </c>
      <c r="B5980">
        <v>3264</v>
      </c>
      <c r="C5980" t="s">
        <v>195</v>
      </c>
      <c r="D5980">
        <v>2</v>
      </c>
      <c r="E5980">
        <v>4</v>
      </c>
      <c r="F5980">
        <v>-2</v>
      </c>
      <c r="G5980">
        <v>2</v>
      </c>
      <c r="H5980">
        <v>96</v>
      </c>
      <c r="I5980">
        <v>4</v>
      </c>
      <c r="J5980">
        <v>95</v>
      </c>
      <c r="K5980">
        <v>96</v>
      </c>
      <c r="L5980">
        <v>99</v>
      </c>
      <c r="M5980">
        <v>93</v>
      </c>
      <c r="N5980">
        <v>94</v>
      </c>
      <c r="O5980">
        <v>91</v>
      </c>
      <c r="P5980">
        <v>94</v>
      </c>
      <c r="Q5980">
        <v>97</v>
      </c>
      <c r="R5980">
        <v>91</v>
      </c>
      <c r="S5980">
        <v>34</v>
      </c>
      <c r="T5980" s="34">
        <f>_xlfn.XLOOKUP(B5980,Demog!$A$2:$A$219,Demog!$P$2:$P$219,,,2)</f>
        <v>31065</v>
      </c>
      <c r="U5980" s="34">
        <f t="shared" si="97"/>
        <v>4</v>
      </c>
      <c r="V5980" s="13">
        <f>IF(OR(Table1[[#This Row],[7d_positivity_public]]=0,ISBLANK(Table1[[#This Row],[7d_positivity_public]])),"",(Table1[[#This Row],[7d_positivity_public]]-Table1[[#This Row],[7d_positivity_all]])/Table1[[#This Row],[7d_positivity_public]])</f>
        <v>1</v>
      </c>
      <c r="W5980" s="13"/>
    </row>
    <row r="5981" spans="1:23" x14ac:dyDescent="0.25">
      <c r="A5981" s="10">
        <v>44533</v>
      </c>
      <c r="B5981">
        <v>3311</v>
      </c>
      <c r="C5981" t="s">
        <v>196</v>
      </c>
      <c r="D5981">
        <v>4</v>
      </c>
      <c r="E5981">
        <v>1</v>
      </c>
      <c r="F5981">
        <v>3</v>
      </c>
      <c r="G5981">
        <v>3</v>
      </c>
      <c r="H5981">
        <v>95</v>
      </c>
      <c r="I5981">
        <v>10</v>
      </c>
      <c r="J5981">
        <v>94</v>
      </c>
      <c r="K5981">
        <v>95</v>
      </c>
      <c r="L5981">
        <v>97</v>
      </c>
      <c r="M5981">
        <v>93</v>
      </c>
      <c r="N5981">
        <v>92</v>
      </c>
      <c r="O5981">
        <v>91</v>
      </c>
      <c r="P5981">
        <v>92</v>
      </c>
      <c r="Q5981">
        <v>94</v>
      </c>
      <c r="R5981">
        <v>91</v>
      </c>
      <c r="S5981">
        <v>49</v>
      </c>
      <c r="T5981" s="34">
        <f>_xlfn.XLOOKUP(B5981,Demog!$A$2:$A$219,Demog!$P$2:$P$219,,,2)</f>
        <v>19230</v>
      </c>
      <c r="U5981" s="34">
        <f t="shared" si="97"/>
        <v>5</v>
      </c>
      <c r="V5981" s="13">
        <f>IF(OR(Table1[[#This Row],[7d_positivity_public]]=0,ISBLANK(Table1[[#This Row],[7d_positivity_public]])),"",(Table1[[#This Row],[7d_positivity_public]]-Table1[[#This Row],[7d_positivity_all]])/Table1[[#This Row],[7d_positivity_public]])</f>
        <v>1</v>
      </c>
      <c r="W5981" s="13"/>
    </row>
    <row r="5982" spans="1:23" x14ac:dyDescent="0.25">
      <c r="A5982" s="10">
        <v>44533</v>
      </c>
      <c r="B5982">
        <v>3312</v>
      </c>
      <c r="C5982" t="s">
        <v>197</v>
      </c>
      <c r="D5982">
        <v>1</v>
      </c>
      <c r="E5982">
        <v>4</v>
      </c>
      <c r="F5982">
        <v>-3</v>
      </c>
      <c r="G5982">
        <v>1</v>
      </c>
      <c r="H5982">
        <v>95</v>
      </c>
      <c r="I5982">
        <v>8</v>
      </c>
      <c r="J5982">
        <v>100</v>
      </c>
      <c r="K5982">
        <v>94</v>
      </c>
      <c r="L5982">
        <v>97</v>
      </c>
      <c r="M5982">
        <v>92</v>
      </c>
      <c r="N5982">
        <v>92</v>
      </c>
      <c r="O5982">
        <v>96</v>
      </c>
      <c r="P5982">
        <v>92</v>
      </c>
      <c r="Q5982">
        <v>94</v>
      </c>
      <c r="R5982">
        <v>90</v>
      </c>
      <c r="S5982">
        <v>49</v>
      </c>
      <c r="T5982" s="34">
        <f>_xlfn.XLOOKUP(B5982,Demog!$A$2:$A$219,Demog!$P$2:$P$219,,,2)</f>
        <v>34244</v>
      </c>
      <c r="U5982" s="34">
        <f t="shared" si="97"/>
        <v>2</v>
      </c>
      <c r="V5982" s="13">
        <f>IF(OR(Table1[[#This Row],[7d_positivity_public]]=0,ISBLANK(Table1[[#This Row],[7d_positivity_public]])),"",(Table1[[#This Row],[7d_positivity_public]]-Table1[[#This Row],[7d_positivity_all]])/Table1[[#This Row],[7d_positivity_public]])</f>
        <v>1</v>
      </c>
      <c r="W5982" s="13"/>
    </row>
    <row r="5983" spans="1:23" x14ac:dyDescent="0.25">
      <c r="A5983" s="10">
        <v>44533</v>
      </c>
      <c r="B5983">
        <v>3313</v>
      </c>
      <c r="C5983" t="s">
        <v>198</v>
      </c>
      <c r="D5983">
        <v>1</v>
      </c>
      <c r="E5983">
        <v>4</v>
      </c>
      <c r="F5983">
        <v>-3</v>
      </c>
      <c r="G5983">
        <v>1</v>
      </c>
      <c r="H5983">
        <v>95</v>
      </c>
      <c r="I5983">
        <v>14</v>
      </c>
      <c r="J5983">
        <v>96</v>
      </c>
      <c r="K5983">
        <v>95</v>
      </c>
      <c r="L5983">
        <v>96</v>
      </c>
      <c r="M5983">
        <v>95</v>
      </c>
      <c r="N5983">
        <v>94</v>
      </c>
      <c r="O5983">
        <v>95</v>
      </c>
      <c r="P5983">
        <v>94</v>
      </c>
      <c r="Q5983">
        <v>94</v>
      </c>
      <c r="R5983">
        <v>94</v>
      </c>
      <c r="S5983">
        <v>56</v>
      </c>
      <c r="T5983" s="34">
        <f>_xlfn.XLOOKUP(B5983,Demog!$A$2:$A$219,Demog!$P$2:$P$219,,,2)</f>
        <v>29808</v>
      </c>
      <c r="U5983" s="34">
        <f t="shared" si="97"/>
        <v>2</v>
      </c>
      <c r="V5983" s="13">
        <f>IF(OR(Table1[[#This Row],[7d_positivity_public]]=0,ISBLANK(Table1[[#This Row],[7d_positivity_public]])),"",(Table1[[#This Row],[7d_positivity_public]]-Table1[[#This Row],[7d_positivity_all]])/Table1[[#This Row],[7d_positivity_public]])</f>
        <v>1</v>
      </c>
      <c r="W5983" s="13"/>
    </row>
    <row r="5984" spans="1:23" x14ac:dyDescent="0.25">
      <c r="A5984" s="10">
        <v>44533</v>
      </c>
      <c r="B5984">
        <v>3314</v>
      </c>
      <c r="C5984" t="s">
        <v>199</v>
      </c>
      <c r="D5984">
        <v>3</v>
      </c>
      <c r="E5984">
        <v>3</v>
      </c>
      <c r="F5984">
        <v>0</v>
      </c>
      <c r="G5984">
        <v>2</v>
      </c>
      <c r="H5984">
        <v>95</v>
      </c>
      <c r="I5984">
        <v>11</v>
      </c>
      <c r="J5984">
        <v>94</v>
      </c>
      <c r="K5984">
        <v>95</v>
      </c>
      <c r="L5984">
        <v>94</v>
      </c>
      <c r="M5984">
        <v>95</v>
      </c>
      <c r="N5984">
        <v>93</v>
      </c>
      <c r="O5984">
        <v>92</v>
      </c>
      <c r="P5984">
        <v>93</v>
      </c>
      <c r="Q5984">
        <v>92</v>
      </c>
      <c r="R5984">
        <v>94</v>
      </c>
      <c r="S5984">
        <v>56</v>
      </c>
      <c r="T5984" s="34">
        <f>_xlfn.XLOOKUP(B5984,Demog!$A$2:$A$219,Demog!$P$2:$P$219,,,2)</f>
        <v>29271</v>
      </c>
      <c r="U5984" s="34">
        <f t="shared" ref="U5984:U6015" si="98">ROUND(T5984*D5984/100000*7,0)</f>
        <v>6</v>
      </c>
      <c r="V5984" s="13">
        <f>IF(OR(Table1[[#This Row],[7d_positivity_public]]=0,ISBLANK(Table1[[#This Row],[7d_positivity_public]])),"",(Table1[[#This Row],[7d_positivity_public]]-Table1[[#This Row],[7d_positivity_all]])/Table1[[#This Row],[7d_positivity_public]])</f>
        <v>1</v>
      </c>
      <c r="W5984" s="13"/>
    </row>
    <row r="5985" spans="1:23" x14ac:dyDescent="0.25">
      <c r="A5985" s="10">
        <v>44533</v>
      </c>
      <c r="B5985">
        <v>3315</v>
      </c>
      <c r="C5985" t="s">
        <v>200</v>
      </c>
      <c r="D5985">
        <v>1</v>
      </c>
      <c r="E5985">
        <v>2</v>
      </c>
      <c r="F5985">
        <v>-1</v>
      </c>
      <c r="G5985">
        <v>1</v>
      </c>
      <c r="H5985">
        <v>97</v>
      </c>
      <c r="I5985">
        <v>14</v>
      </c>
      <c r="J5985">
        <v>97</v>
      </c>
      <c r="K5985">
        <v>97</v>
      </c>
      <c r="L5985">
        <v>98</v>
      </c>
      <c r="M5985">
        <v>95</v>
      </c>
      <c r="N5985">
        <v>94</v>
      </c>
      <c r="O5985">
        <v>95</v>
      </c>
      <c r="P5985">
        <v>94</v>
      </c>
      <c r="Q5985">
        <v>95</v>
      </c>
      <c r="R5985">
        <v>93</v>
      </c>
      <c r="S5985">
        <v>59</v>
      </c>
      <c r="T5985" s="34">
        <f>_xlfn.XLOOKUP(B5985,Demog!$A$2:$A$219,Demog!$P$2:$P$219,,,2)</f>
        <v>28839</v>
      </c>
      <c r="U5985" s="34">
        <f t="shared" si="98"/>
        <v>2</v>
      </c>
      <c r="V5985" s="13">
        <f>IF(OR(Table1[[#This Row],[7d_positivity_public]]=0,ISBLANK(Table1[[#This Row],[7d_positivity_public]])),"",(Table1[[#This Row],[7d_positivity_public]]-Table1[[#This Row],[7d_positivity_all]])/Table1[[#This Row],[7d_positivity_public]])</f>
        <v>1</v>
      </c>
      <c r="W5985" s="13"/>
    </row>
    <row r="5986" spans="1:23" x14ac:dyDescent="0.25">
      <c r="A5986" s="10">
        <v>44533</v>
      </c>
      <c r="B5986">
        <v>3321</v>
      </c>
      <c r="C5986" t="s">
        <v>201</v>
      </c>
      <c r="D5986">
        <v>3</v>
      </c>
      <c r="E5986">
        <v>2</v>
      </c>
      <c r="F5986">
        <v>1</v>
      </c>
      <c r="G5986">
        <v>4</v>
      </c>
      <c r="H5986">
        <v>93</v>
      </c>
      <c r="I5986">
        <v>8</v>
      </c>
      <c r="J5986">
        <v>95</v>
      </c>
      <c r="K5986">
        <v>93</v>
      </c>
      <c r="L5986">
        <v>93</v>
      </c>
      <c r="M5986">
        <v>93</v>
      </c>
      <c r="N5986">
        <v>90</v>
      </c>
      <c r="O5986">
        <v>91</v>
      </c>
      <c r="P5986">
        <v>90</v>
      </c>
      <c r="Q5986">
        <v>89</v>
      </c>
      <c r="R5986">
        <v>91</v>
      </c>
      <c r="S5986">
        <v>61</v>
      </c>
      <c r="T5986" s="34">
        <f>_xlfn.XLOOKUP(B5986,Demog!$A$2:$A$219,Demog!$P$2:$P$219,,,2)</f>
        <v>19412</v>
      </c>
      <c r="U5986" s="34">
        <f t="shared" si="98"/>
        <v>4</v>
      </c>
      <c r="V5986" s="13">
        <f>IF(OR(Table1[[#This Row],[7d_positivity_public]]=0,ISBLANK(Table1[[#This Row],[7d_positivity_public]])),"",(Table1[[#This Row],[7d_positivity_public]]-Table1[[#This Row],[7d_positivity_all]])/Table1[[#This Row],[7d_positivity_public]])</f>
        <v>1</v>
      </c>
      <c r="W5986" s="13"/>
    </row>
    <row r="5987" spans="1:23" x14ac:dyDescent="0.25">
      <c r="A5987" s="10">
        <v>44533</v>
      </c>
      <c r="B5987">
        <v>3322</v>
      </c>
      <c r="C5987" t="s">
        <v>202</v>
      </c>
      <c r="D5987">
        <v>4</v>
      </c>
      <c r="E5987">
        <v>5</v>
      </c>
      <c r="F5987">
        <v>-1</v>
      </c>
      <c r="G5987">
        <v>3</v>
      </c>
      <c r="H5987">
        <v>91</v>
      </c>
      <c r="I5987">
        <v>8</v>
      </c>
      <c r="J5987">
        <v>93</v>
      </c>
      <c r="K5987">
        <v>90</v>
      </c>
      <c r="L5987">
        <v>89</v>
      </c>
      <c r="M5987">
        <v>92</v>
      </c>
      <c r="N5987">
        <v>88</v>
      </c>
      <c r="O5987">
        <v>90</v>
      </c>
      <c r="P5987">
        <v>88</v>
      </c>
      <c r="Q5987">
        <v>86</v>
      </c>
      <c r="R5987">
        <v>90</v>
      </c>
      <c r="S5987">
        <v>61</v>
      </c>
      <c r="T5987" s="34">
        <f>_xlfn.XLOOKUP(B5987,Demog!$A$2:$A$219,Demog!$P$2:$P$219,,,2)</f>
        <v>25992</v>
      </c>
      <c r="U5987" s="34">
        <f t="shared" si="98"/>
        <v>7</v>
      </c>
      <c r="V5987" s="13">
        <f>IF(OR(Table1[[#This Row],[7d_positivity_public]]=0,ISBLANK(Table1[[#This Row],[7d_positivity_public]])),"",(Table1[[#This Row],[7d_positivity_public]]-Table1[[#This Row],[7d_positivity_all]])/Table1[[#This Row],[7d_positivity_public]])</f>
        <v>1</v>
      </c>
      <c r="W5987" s="13"/>
    </row>
    <row r="5988" spans="1:23" x14ac:dyDescent="0.25">
      <c r="A5988" s="10">
        <v>44533</v>
      </c>
      <c r="B5988">
        <v>3323</v>
      </c>
      <c r="C5988" t="s">
        <v>203</v>
      </c>
      <c r="D5988">
        <v>0</v>
      </c>
      <c r="E5988">
        <v>0</v>
      </c>
      <c r="F5988">
        <v>0</v>
      </c>
      <c r="G5988">
        <v>0</v>
      </c>
      <c r="H5988">
        <v>91</v>
      </c>
      <c r="I5988">
        <v>7</v>
      </c>
      <c r="J5988">
        <v>87</v>
      </c>
      <c r="K5988">
        <v>91</v>
      </c>
      <c r="L5988">
        <v>90</v>
      </c>
      <c r="M5988">
        <v>92</v>
      </c>
      <c r="N5988">
        <v>89</v>
      </c>
      <c r="O5988">
        <v>84</v>
      </c>
      <c r="P5988">
        <v>89</v>
      </c>
      <c r="Q5988">
        <v>87</v>
      </c>
      <c r="R5988">
        <v>91</v>
      </c>
      <c r="S5988">
        <v>64</v>
      </c>
      <c r="T5988" s="34">
        <f>_xlfn.XLOOKUP(B5988,Demog!$A$2:$A$219,Demog!$P$2:$P$219,,,2)</f>
        <v>5086</v>
      </c>
      <c r="U5988" s="34">
        <f t="shared" si="98"/>
        <v>0</v>
      </c>
      <c r="V5988" s="13" t="str">
        <f>IF(OR(Table1[[#This Row],[7d_positivity_public]]=0,ISBLANK(Table1[[#This Row],[7d_positivity_public]])),"",(Table1[[#This Row],[7d_positivity_public]]-Table1[[#This Row],[7d_positivity_all]])/Table1[[#This Row],[7d_positivity_public]])</f>
        <v/>
      </c>
      <c r="W5988" s="13"/>
    </row>
    <row r="5989" spans="1:23" x14ac:dyDescent="0.25">
      <c r="A5989" s="10">
        <v>44533</v>
      </c>
      <c r="B5989">
        <v>4111</v>
      </c>
      <c r="C5989" t="s">
        <v>204</v>
      </c>
      <c r="D5989">
        <v>4</v>
      </c>
      <c r="E5989">
        <v>2</v>
      </c>
      <c r="F5989">
        <v>2</v>
      </c>
      <c r="G5989">
        <v>4</v>
      </c>
      <c r="H5989">
        <v>96</v>
      </c>
      <c r="I5989">
        <v>0</v>
      </c>
      <c r="J5989">
        <v>94</v>
      </c>
      <c r="K5989">
        <v>96</v>
      </c>
      <c r="L5989">
        <v>98</v>
      </c>
      <c r="M5989">
        <v>93</v>
      </c>
      <c r="N5989">
        <v>92</v>
      </c>
      <c r="O5989">
        <v>87</v>
      </c>
      <c r="P5989">
        <v>92</v>
      </c>
      <c r="Q5989">
        <v>94</v>
      </c>
      <c r="R5989">
        <v>90</v>
      </c>
      <c r="S5989">
        <v>40</v>
      </c>
      <c r="T5989" s="34">
        <f>_xlfn.XLOOKUP(B5989,Demog!$A$2:$A$219,Demog!$P$2:$P$219,,,2)</f>
        <v>31290</v>
      </c>
      <c r="U5989" s="34">
        <f t="shared" si="98"/>
        <v>9</v>
      </c>
      <c r="V5989" s="13">
        <f>IF(OR(Table1[[#This Row],[7d_positivity_public]]=0,ISBLANK(Table1[[#This Row],[7d_positivity_public]])),"",(Table1[[#This Row],[7d_positivity_public]]-Table1[[#This Row],[7d_positivity_all]])/Table1[[#This Row],[7d_positivity_public]])</f>
        <v>1</v>
      </c>
      <c r="W5989" s="13"/>
    </row>
    <row r="5990" spans="1:23" x14ac:dyDescent="0.25">
      <c r="A5990" s="10">
        <v>44533</v>
      </c>
      <c r="B5990">
        <v>4112</v>
      </c>
      <c r="C5990" t="s">
        <v>205</v>
      </c>
      <c r="D5990">
        <v>3</v>
      </c>
      <c r="E5990">
        <v>3</v>
      </c>
      <c r="F5990">
        <v>0</v>
      </c>
      <c r="G5990">
        <v>5</v>
      </c>
      <c r="H5990">
        <v>96</v>
      </c>
      <c r="I5990">
        <v>1</v>
      </c>
      <c r="J5990">
        <v>94</v>
      </c>
      <c r="K5990">
        <v>96</v>
      </c>
      <c r="L5990">
        <v>97</v>
      </c>
      <c r="M5990">
        <v>95</v>
      </c>
      <c r="N5990">
        <v>94</v>
      </c>
      <c r="O5990">
        <v>90</v>
      </c>
      <c r="P5990">
        <v>94</v>
      </c>
      <c r="Q5990">
        <v>94</v>
      </c>
      <c r="R5990">
        <v>93</v>
      </c>
      <c r="S5990">
        <v>43</v>
      </c>
      <c r="T5990" s="34">
        <f>_xlfn.XLOOKUP(B5990,Demog!$A$2:$A$219,Demog!$P$2:$P$219,,,2)</f>
        <v>32057</v>
      </c>
      <c r="U5990" s="34">
        <f t="shared" si="98"/>
        <v>7</v>
      </c>
      <c r="V5990" s="13">
        <f>IF(OR(Table1[[#This Row],[7d_positivity_public]]=0,ISBLANK(Table1[[#This Row],[7d_positivity_public]])),"",(Table1[[#This Row],[7d_positivity_public]]-Table1[[#This Row],[7d_positivity_all]])/Table1[[#This Row],[7d_positivity_public]])</f>
        <v>1</v>
      </c>
      <c r="W5990" s="13"/>
    </row>
    <row r="5991" spans="1:23" x14ac:dyDescent="0.25">
      <c r="A5991" s="10">
        <v>44533</v>
      </c>
      <c r="B5991">
        <v>4113</v>
      </c>
      <c r="C5991" t="s">
        <v>206</v>
      </c>
      <c r="D5991">
        <v>3</v>
      </c>
      <c r="E5991">
        <v>1</v>
      </c>
      <c r="F5991">
        <v>2</v>
      </c>
      <c r="G5991">
        <v>4</v>
      </c>
      <c r="H5991">
        <v>96</v>
      </c>
      <c r="I5991">
        <v>1</v>
      </c>
      <c r="J5991">
        <v>92</v>
      </c>
      <c r="K5991">
        <v>96</v>
      </c>
      <c r="L5991">
        <v>98</v>
      </c>
      <c r="M5991">
        <v>94</v>
      </c>
      <c r="N5991">
        <v>94</v>
      </c>
      <c r="O5991">
        <v>87</v>
      </c>
      <c r="P5991">
        <v>94</v>
      </c>
      <c r="Q5991">
        <v>95</v>
      </c>
      <c r="R5991">
        <v>92</v>
      </c>
      <c r="S5991">
        <v>37</v>
      </c>
      <c r="T5991" s="34">
        <f>_xlfn.XLOOKUP(B5991,Demog!$A$2:$A$219,Demog!$P$2:$P$219,,,2)</f>
        <v>22445</v>
      </c>
      <c r="U5991" s="34">
        <f t="shared" si="98"/>
        <v>5</v>
      </c>
      <c r="V5991" s="13">
        <f>IF(OR(Table1[[#This Row],[7d_positivity_public]]=0,ISBLANK(Table1[[#This Row],[7d_positivity_public]])),"",(Table1[[#This Row],[7d_positivity_public]]-Table1[[#This Row],[7d_positivity_all]])/Table1[[#This Row],[7d_positivity_public]])</f>
        <v>1</v>
      </c>
      <c r="W5991" s="13"/>
    </row>
    <row r="5992" spans="1:23" x14ac:dyDescent="0.25">
      <c r="A5992" s="10">
        <v>44533</v>
      </c>
      <c r="B5992">
        <v>4114</v>
      </c>
      <c r="C5992" t="s">
        <v>207</v>
      </c>
      <c r="D5992">
        <v>5</v>
      </c>
      <c r="E5992">
        <v>3</v>
      </c>
      <c r="F5992">
        <v>2</v>
      </c>
      <c r="G5992">
        <v>7</v>
      </c>
      <c r="H5992">
        <v>98</v>
      </c>
      <c r="I5992">
        <v>2</v>
      </c>
      <c r="J5992">
        <v>100</v>
      </c>
      <c r="K5992">
        <v>98</v>
      </c>
      <c r="L5992">
        <v>98</v>
      </c>
      <c r="M5992">
        <v>97</v>
      </c>
      <c r="N5992">
        <v>96</v>
      </c>
      <c r="O5992">
        <v>100</v>
      </c>
      <c r="P5992">
        <v>96</v>
      </c>
      <c r="Q5992">
        <v>95</v>
      </c>
      <c r="R5992">
        <v>96</v>
      </c>
      <c r="S5992">
        <v>50</v>
      </c>
      <c r="T5992" s="34">
        <f>_xlfn.XLOOKUP(B5992,Demog!$A$2:$A$219,Demog!$P$2:$P$219,,,2)</f>
        <v>18094</v>
      </c>
      <c r="U5992" s="34">
        <f t="shared" si="98"/>
        <v>6</v>
      </c>
      <c r="V5992" s="13">
        <f>IF(OR(Table1[[#This Row],[7d_positivity_public]]=0,ISBLANK(Table1[[#This Row],[7d_positivity_public]])),"",(Table1[[#This Row],[7d_positivity_public]]-Table1[[#This Row],[7d_positivity_all]])/Table1[[#This Row],[7d_positivity_public]])</f>
        <v>1</v>
      </c>
      <c r="W5992" s="13"/>
    </row>
    <row r="5993" spans="1:23" x14ac:dyDescent="0.25">
      <c r="A5993" s="10">
        <v>44533</v>
      </c>
      <c r="B5993">
        <v>4115</v>
      </c>
      <c r="C5993" t="s">
        <v>208</v>
      </c>
      <c r="D5993">
        <v>4</v>
      </c>
      <c r="E5993">
        <v>1</v>
      </c>
      <c r="F5993">
        <v>3</v>
      </c>
      <c r="G5993">
        <v>4</v>
      </c>
      <c r="H5993">
        <v>100</v>
      </c>
      <c r="I5993">
        <v>2</v>
      </c>
      <c r="J5993">
        <v>100</v>
      </c>
      <c r="K5993">
        <v>100</v>
      </c>
      <c r="L5993">
        <v>100</v>
      </c>
      <c r="M5993">
        <v>96</v>
      </c>
      <c r="N5993">
        <v>98</v>
      </c>
      <c r="O5993">
        <v>98</v>
      </c>
      <c r="P5993">
        <v>98</v>
      </c>
      <c r="Q5993">
        <v>100</v>
      </c>
      <c r="R5993">
        <v>95</v>
      </c>
      <c r="S5993">
        <v>43</v>
      </c>
      <c r="T5993" s="34">
        <f>_xlfn.XLOOKUP(B5993,Demog!$A$2:$A$219,Demog!$P$2:$P$219,,,2)</f>
        <v>38257</v>
      </c>
      <c r="U5993" s="34">
        <f t="shared" si="98"/>
        <v>11</v>
      </c>
      <c r="V5993" s="13">
        <f>IF(OR(Table1[[#This Row],[7d_positivity_public]]=0,ISBLANK(Table1[[#This Row],[7d_positivity_public]])),"",(Table1[[#This Row],[7d_positivity_public]]-Table1[[#This Row],[7d_positivity_all]])/Table1[[#This Row],[7d_positivity_public]])</f>
        <v>1</v>
      </c>
      <c r="W5993" s="13"/>
    </row>
    <row r="5994" spans="1:23" x14ac:dyDescent="0.25">
      <c r="A5994" s="10">
        <v>44533</v>
      </c>
      <c r="B5994">
        <v>4116</v>
      </c>
      <c r="C5994" t="s">
        <v>209</v>
      </c>
      <c r="D5994">
        <v>5</v>
      </c>
      <c r="E5994">
        <v>2</v>
      </c>
      <c r="F5994">
        <v>3</v>
      </c>
      <c r="G5994">
        <v>6</v>
      </c>
      <c r="H5994">
        <v>96</v>
      </c>
      <c r="I5994">
        <v>1</v>
      </c>
      <c r="J5994">
        <v>98</v>
      </c>
      <c r="K5994">
        <v>96</v>
      </c>
      <c r="L5994">
        <v>98</v>
      </c>
      <c r="M5994">
        <v>95</v>
      </c>
      <c r="N5994">
        <v>94</v>
      </c>
      <c r="O5994">
        <v>94</v>
      </c>
      <c r="P5994">
        <v>94</v>
      </c>
      <c r="Q5994">
        <v>95</v>
      </c>
      <c r="R5994">
        <v>93</v>
      </c>
      <c r="S5994">
        <v>36</v>
      </c>
      <c r="T5994" s="34">
        <f>_xlfn.XLOOKUP(B5994,Demog!$A$2:$A$219,Demog!$P$2:$P$219,,,2)</f>
        <v>24167</v>
      </c>
      <c r="U5994" s="34">
        <f t="shared" si="98"/>
        <v>8</v>
      </c>
      <c r="V5994" s="13">
        <f>IF(OR(Table1[[#This Row],[7d_positivity_public]]=0,ISBLANK(Table1[[#This Row],[7d_positivity_public]])),"",(Table1[[#This Row],[7d_positivity_public]]-Table1[[#This Row],[7d_positivity_all]])/Table1[[#This Row],[7d_positivity_public]])</f>
        <v>1</v>
      </c>
      <c r="W5994" s="13"/>
    </row>
    <row r="5995" spans="1:23" x14ac:dyDescent="0.25">
      <c r="A5995" s="10">
        <v>44533</v>
      </c>
      <c r="B5995">
        <v>4117</v>
      </c>
      <c r="C5995" t="s">
        <v>210</v>
      </c>
      <c r="D5995">
        <v>3</v>
      </c>
      <c r="E5995">
        <v>3</v>
      </c>
      <c r="F5995">
        <v>0</v>
      </c>
      <c r="G5995">
        <v>3</v>
      </c>
      <c r="H5995">
        <v>95</v>
      </c>
      <c r="I5995">
        <v>0</v>
      </c>
      <c r="J5995">
        <v>93</v>
      </c>
      <c r="K5995">
        <v>95</v>
      </c>
      <c r="L5995">
        <v>96</v>
      </c>
      <c r="M5995">
        <v>95</v>
      </c>
      <c r="N5995">
        <v>92</v>
      </c>
      <c r="O5995">
        <v>89</v>
      </c>
      <c r="P5995">
        <v>93</v>
      </c>
      <c r="Q5995">
        <v>92</v>
      </c>
      <c r="R5995">
        <v>93</v>
      </c>
      <c r="S5995">
        <v>36</v>
      </c>
      <c r="T5995" s="34">
        <f>_xlfn.XLOOKUP(B5995,Demog!$A$2:$A$219,Demog!$P$2:$P$219,,,2)</f>
        <v>29704</v>
      </c>
      <c r="U5995" s="34">
        <f t="shared" si="98"/>
        <v>6</v>
      </c>
      <c r="V5995" s="13">
        <f>IF(OR(Table1[[#This Row],[7d_positivity_public]]=0,ISBLANK(Table1[[#This Row],[7d_positivity_public]])),"",(Table1[[#This Row],[7d_positivity_public]]-Table1[[#This Row],[7d_positivity_all]])/Table1[[#This Row],[7d_positivity_public]])</f>
        <v>1</v>
      </c>
      <c r="W5995" s="13"/>
    </row>
    <row r="5996" spans="1:23" x14ac:dyDescent="0.25">
      <c r="A5996" s="10">
        <v>44533</v>
      </c>
      <c r="B5996">
        <v>4118</v>
      </c>
      <c r="C5996" t="s">
        <v>211</v>
      </c>
      <c r="D5996">
        <v>1</v>
      </c>
      <c r="E5996">
        <v>2</v>
      </c>
      <c r="F5996">
        <v>-1</v>
      </c>
      <c r="G5996">
        <v>1</v>
      </c>
      <c r="H5996">
        <v>94</v>
      </c>
      <c r="I5996">
        <v>1</v>
      </c>
      <c r="J5996">
        <v>93</v>
      </c>
      <c r="K5996">
        <v>95</v>
      </c>
      <c r="L5996">
        <v>94</v>
      </c>
      <c r="M5996">
        <v>95</v>
      </c>
      <c r="N5996">
        <v>92</v>
      </c>
      <c r="O5996">
        <v>89</v>
      </c>
      <c r="P5996">
        <v>92</v>
      </c>
      <c r="Q5996">
        <v>91</v>
      </c>
      <c r="R5996">
        <v>93</v>
      </c>
      <c r="S5996">
        <v>41</v>
      </c>
      <c r="T5996" s="34">
        <f>_xlfn.XLOOKUP(B5996,Demog!$A$2:$A$219,Demog!$P$2:$P$219,,,2)</f>
        <v>10408</v>
      </c>
      <c r="U5996" s="34">
        <f t="shared" si="98"/>
        <v>1</v>
      </c>
      <c r="V5996" s="13">
        <f>IF(OR(Table1[[#This Row],[7d_positivity_public]]=0,ISBLANK(Table1[[#This Row],[7d_positivity_public]])),"",(Table1[[#This Row],[7d_positivity_public]]-Table1[[#This Row],[7d_positivity_all]])/Table1[[#This Row],[7d_positivity_public]])</f>
        <v>1</v>
      </c>
      <c r="W5996" s="13"/>
    </row>
    <row r="5997" spans="1:23" x14ac:dyDescent="0.25">
      <c r="A5997" s="10">
        <v>44533</v>
      </c>
      <c r="B5997">
        <v>4119</v>
      </c>
      <c r="C5997" t="s">
        <v>212</v>
      </c>
      <c r="D5997">
        <v>1</v>
      </c>
      <c r="E5997">
        <v>1</v>
      </c>
      <c r="F5997">
        <v>0</v>
      </c>
      <c r="G5997">
        <v>1</v>
      </c>
      <c r="H5997">
        <v>93</v>
      </c>
      <c r="I5997">
        <v>1</v>
      </c>
      <c r="J5997">
        <v>90</v>
      </c>
      <c r="K5997">
        <v>93</v>
      </c>
      <c r="L5997">
        <v>93</v>
      </c>
      <c r="M5997">
        <v>93</v>
      </c>
      <c r="N5997">
        <v>90</v>
      </c>
      <c r="O5997">
        <v>85</v>
      </c>
      <c r="P5997">
        <v>90</v>
      </c>
      <c r="Q5997">
        <v>89</v>
      </c>
      <c r="R5997">
        <v>91</v>
      </c>
      <c r="S5997">
        <v>34</v>
      </c>
      <c r="T5997" s="34">
        <f>_xlfn.XLOOKUP(B5997,Demog!$A$2:$A$219,Demog!$P$2:$P$219,,,2)</f>
        <v>19497</v>
      </c>
      <c r="U5997" s="34">
        <f t="shared" si="98"/>
        <v>1</v>
      </c>
      <c r="V5997" s="13">
        <f>IF(OR(Table1[[#This Row],[7d_positivity_public]]=0,ISBLANK(Table1[[#This Row],[7d_positivity_public]])),"",(Table1[[#This Row],[7d_positivity_public]]-Table1[[#This Row],[7d_positivity_all]])/Table1[[#This Row],[7d_positivity_public]])</f>
        <v>1</v>
      </c>
      <c r="W5997" s="13"/>
    </row>
    <row r="5998" spans="1:23" x14ac:dyDescent="0.25">
      <c r="A5998" s="10">
        <v>44533</v>
      </c>
      <c r="B5998">
        <v>4121</v>
      </c>
      <c r="C5998" t="s">
        <v>213</v>
      </c>
      <c r="D5998">
        <v>5</v>
      </c>
      <c r="E5998">
        <v>3</v>
      </c>
      <c r="F5998">
        <v>2</v>
      </c>
      <c r="G5998">
        <v>5</v>
      </c>
      <c r="H5998">
        <v>93</v>
      </c>
      <c r="I5998">
        <v>2</v>
      </c>
      <c r="J5998">
        <v>91</v>
      </c>
      <c r="K5998">
        <v>93</v>
      </c>
      <c r="L5998">
        <v>92</v>
      </c>
      <c r="M5998">
        <v>95</v>
      </c>
      <c r="N5998">
        <v>90</v>
      </c>
      <c r="O5998">
        <v>86</v>
      </c>
      <c r="P5998">
        <v>91</v>
      </c>
      <c r="Q5998">
        <v>88</v>
      </c>
      <c r="R5998">
        <v>94</v>
      </c>
      <c r="S5998">
        <v>46</v>
      </c>
      <c r="T5998" s="34">
        <f>_xlfn.XLOOKUP(B5998,Demog!$A$2:$A$219,Demog!$P$2:$P$219,,,2)</f>
        <v>16859</v>
      </c>
      <c r="U5998" s="34">
        <f t="shared" si="98"/>
        <v>6</v>
      </c>
      <c r="V5998" s="13">
        <f>IF(OR(Table1[[#This Row],[7d_positivity_public]]=0,ISBLANK(Table1[[#This Row],[7d_positivity_public]])),"",(Table1[[#This Row],[7d_positivity_public]]-Table1[[#This Row],[7d_positivity_all]])/Table1[[#This Row],[7d_positivity_public]])</f>
        <v>1</v>
      </c>
      <c r="W5998" s="13"/>
    </row>
    <row r="5999" spans="1:23" x14ac:dyDescent="0.25">
      <c r="A5999" s="10">
        <v>44533</v>
      </c>
      <c r="B5999">
        <v>4122</v>
      </c>
      <c r="C5999" t="s">
        <v>214</v>
      </c>
      <c r="D5999">
        <v>5</v>
      </c>
      <c r="E5999">
        <v>3</v>
      </c>
      <c r="F5999">
        <v>2</v>
      </c>
      <c r="G5999">
        <v>9</v>
      </c>
      <c r="H5999">
        <v>94</v>
      </c>
      <c r="I5999">
        <v>1</v>
      </c>
      <c r="J5999">
        <v>100</v>
      </c>
      <c r="K5999">
        <v>93</v>
      </c>
      <c r="L5999">
        <v>90</v>
      </c>
      <c r="M5999">
        <v>95</v>
      </c>
      <c r="N5999">
        <v>90</v>
      </c>
      <c r="O5999">
        <v>100</v>
      </c>
      <c r="P5999">
        <v>89</v>
      </c>
      <c r="Q5999">
        <v>85</v>
      </c>
      <c r="R5999">
        <v>93</v>
      </c>
      <c r="S5999">
        <v>38</v>
      </c>
      <c r="T5999" s="34">
        <f>_xlfn.XLOOKUP(B5999,Demog!$A$2:$A$219,Demog!$P$2:$P$219,,,2)</f>
        <v>4837</v>
      </c>
      <c r="U5999" s="34">
        <f t="shared" si="98"/>
        <v>2</v>
      </c>
      <c r="V5999" s="13">
        <f>IF(OR(Table1[[#This Row],[7d_positivity_public]]=0,ISBLANK(Table1[[#This Row],[7d_positivity_public]])),"",(Table1[[#This Row],[7d_positivity_public]]-Table1[[#This Row],[7d_positivity_all]])/Table1[[#This Row],[7d_positivity_public]])</f>
        <v>1</v>
      </c>
      <c r="W5999" s="13"/>
    </row>
    <row r="6000" spans="1:23" x14ac:dyDescent="0.25">
      <c r="A6000" s="10">
        <v>44533</v>
      </c>
      <c r="B6000">
        <v>4123</v>
      </c>
      <c r="C6000" t="s">
        <v>215</v>
      </c>
      <c r="D6000">
        <v>2</v>
      </c>
      <c r="E6000">
        <v>3</v>
      </c>
      <c r="F6000">
        <v>-1</v>
      </c>
      <c r="G6000">
        <v>2</v>
      </c>
      <c r="H6000">
        <v>95</v>
      </c>
      <c r="I6000">
        <v>1</v>
      </c>
      <c r="J6000">
        <v>94</v>
      </c>
      <c r="K6000">
        <v>95</v>
      </c>
      <c r="L6000">
        <v>95</v>
      </c>
      <c r="M6000">
        <v>95</v>
      </c>
      <c r="N6000">
        <v>92</v>
      </c>
      <c r="O6000">
        <v>89</v>
      </c>
      <c r="P6000">
        <v>92</v>
      </c>
      <c r="Q6000">
        <v>91</v>
      </c>
      <c r="R6000">
        <v>93</v>
      </c>
      <c r="S6000">
        <v>42</v>
      </c>
      <c r="T6000" s="34">
        <f>_xlfn.XLOOKUP(B6000,Demog!$A$2:$A$219,Demog!$P$2:$P$219,,,2)</f>
        <v>37985</v>
      </c>
      <c r="U6000" s="34">
        <f t="shared" si="98"/>
        <v>5</v>
      </c>
      <c r="V6000" s="13">
        <f>IF(OR(Table1[[#This Row],[7d_positivity_public]]=0,ISBLANK(Table1[[#This Row],[7d_positivity_public]])),"",(Table1[[#This Row],[7d_positivity_public]]-Table1[[#This Row],[7d_positivity_all]])/Table1[[#This Row],[7d_positivity_public]])</f>
        <v>1</v>
      </c>
      <c r="W6000" s="13"/>
    </row>
    <row r="6001" spans="1:23" x14ac:dyDescent="0.25">
      <c r="A6001" s="10">
        <v>44533</v>
      </c>
      <c r="B6001">
        <v>4124</v>
      </c>
      <c r="C6001" t="s">
        <v>216</v>
      </c>
      <c r="D6001">
        <v>4</v>
      </c>
      <c r="E6001">
        <v>6</v>
      </c>
      <c r="F6001">
        <v>-2</v>
      </c>
      <c r="G6001">
        <v>4</v>
      </c>
      <c r="H6001">
        <v>89</v>
      </c>
      <c r="I6001">
        <v>1</v>
      </c>
      <c r="J6001">
        <v>87</v>
      </c>
      <c r="K6001">
        <v>89</v>
      </c>
      <c r="L6001">
        <v>86</v>
      </c>
      <c r="M6001">
        <v>92</v>
      </c>
      <c r="N6001">
        <v>86</v>
      </c>
      <c r="O6001">
        <v>81</v>
      </c>
      <c r="P6001">
        <v>86</v>
      </c>
      <c r="Q6001">
        <v>82</v>
      </c>
      <c r="R6001">
        <v>91</v>
      </c>
      <c r="S6001">
        <v>40</v>
      </c>
      <c r="T6001" s="34">
        <f>_xlfn.XLOOKUP(B6001,Demog!$A$2:$A$219,Demog!$P$2:$P$219,,,2)</f>
        <v>14894</v>
      </c>
      <c r="U6001" s="34">
        <f t="shared" si="98"/>
        <v>4</v>
      </c>
      <c r="V6001" s="13">
        <f>IF(OR(Table1[[#This Row],[7d_positivity_public]]=0,ISBLANK(Table1[[#This Row],[7d_positivity_public]])),"",(Table1[[#This Row],[7d_positivity_public]]-Table1[[#This Row],[7d_positivity_all]])/Table1[[#This Row],[7d_positivity_public]])</f>
        <v>1</v>
      </c>
      <c r="W6001" s="13"/>
    </row>
    <row r="6002" spans="1:23" x14ac:dyDescent="0.25">
      <c r="A6002" s="10">
        <v>44533</v>
      </c>
      <c r="B6002">
        <v>4125</v>
      </c>
      <c r="C6002" t="s">
        <v>217</v>
      </c>
      <c r="D6002">
        <v>0</v>
      </c>
      <c r="E6002">
        <v>0</v>
      </c>
      <c r="F6002">
        <v>0</v>
      </c>
      <c r="G6002">
        <v>0</v>
      </c>
      <c r="H6002">
        <v>85</v>
      </c>
      <c r="I6002">
        <v>0</v>
      </c>
      <c r="J6002">
        <v>81</v>
      </c>
      <c r="K6002">
        <v>85</v>
      </c>
      <c r="L6002">
        <v>80</v>
      </c>
      <c r="M6002">
        <v>90</v>
      </c>
      <c r="N6002">
        <v>82</v>
      </c>
      <c r="O6002">
        <v>77</v>
      </c>
      <c r="P6002">
        <v>82</v>
      </c>
      <c r="Q6002">
        <v>74</v>
      </c>
      <c r="R6002">
        <v>88</v>
      </c>
      <c r="S6002">
        <v>32</v>
      </c>
      <c r="T6002" s="34">
        <f>_xlfn.XLOOKUP(B6002,Demog!$A$2:$A$219,Demog!$P$2:$P$219,,,2)</f>
        <v>2885</v>
      </c>
      <c r="U6002" s="34">
        <f t="shared" si="98"/>
        <v>0</v>
      </c>
      <c r="V6002" s="13" t="str">
        <f>IF(OR(Table1[[#This Row],[7d_positivity_public]]=0,ISBLANK(Table1[[#This Row],[7d_positivity_public]])),"",(Table1[[#This Row],[7d_positivity_public]]-Table1[[#This Row],[7d_positivity_all]])/Table1[[#This Row],[7d_positivity_public]])</f>
        <v/>
      </c>
      <c r="W6002" s="13"/>
    </row>
    <row r="6003" spans="1:23" x14ac:dyDescent="0.25">
      <c r="A6003" s="10">
        <v>44533</v>
      </c>
      <c r="B6003">
        <v>4131</v>
      </c>
      <c r="C6003" t="s">
        <v>218</v>
      </c>
      <c r="D6003">
        <v>3</v>
      </c>
      <c r="E6003">
        <v>5</v>
      </c>
      <c r="F6003">
        <v>-2</v>
      </c>
      <c r="G6003">
        <v>5</v>
      </c>
      <c r="H6003">
        <v>96</v>
      </c>
      <c r="I6003">
        <v>2</v>
      </c>
      <c r="J6003">
        <v>100</v>
      </c>
      <c r="K6003">
        <v>96</v>
      </c>
      <c r="L6003">
        <v>95</v>
      </c>
      <c r="M6003">
        <v>97</v>
      </c>
      <c r="N6003">
        <v>94</v>
      </c>
      <c r="O6003">
        <v>97</v>
      </c>
      <c r="P6003">
        <v>94</v>
      </c>
      <c r="Q6003">
        <v>93</v>
      </c>
      <c r="R6003">
        <v>95</v>
      </c>
      <c r="S6003">
        <v>46</v>
      </c>
      <c r="T6003" s="34">
        <f>_xlfn.XLOOKUP(B6003,Demog!$A$2:$A$219,Demog!$P$2:$P$219,,,2)</f>
        <v>22020</v>
      </c>
      <c r="U6003" s="34">
        <f t="shared" si="98"/>
        <v>5</v>
      </c>
      <c r="V6003" s="13">
        <f>IF(OR(Table1[[#This Row],[7d_positivity_public]]=0,ISBLANK(Table1[[#This Row],[7d_positivity_public]])),"",(Table1[[#This Row],[7d_positivity_public]]-Table1[[#This Row],[7d_positivity_all]])/Table1[[#This Row],[7d_positivity_public]])</f>
        <v>1</v>
      </c>
      <c r="W6003" s="13"/>
    </row>
    <row r="6004" spans="1:23" x14ac:dyDescent="0.25">
      <c r="A6004" s="10">
        <v>44533</v>
      </c>
      <c r="B6004">
        <v>4132</v>
      </c>
      <c r="C6004" t="s">
        <v>219</v>
      </c>
      <c r="D6004">
        <v>9</v>
      </c>
      <c r="E6004">
        <v>13</v>
      </c>
      <c r="F6004">
        <v>-4</v>
      </c>
      <c r="G6004">
        <v>7</v>
      </c>
      <c r="H6004">
        <v>94</v>
      </c>
      <c r="I6004">
        <v>2</v>
      </c>
      <c r="J6004">
        <v>96</v>
      </c>
      <c r="K6004">
        <v>94</v>
      </c>
      <c r="L6004">
        <v>93</v>
      </c>
      <c r="M6004">
        <v>95</v>
      </c>
      <c r="N6004">
        <v>92</v>
      </c>
      <c r="O6004">
        <v>92</v>
      </c>
      <c r="P6004">
        <v>92</v>
      </c>
      <c r="Q6004">
        <v>90</v>
      </c>
      <c r="R6004">
        <v>94</v>
      </c>
      <c r="S6004">
        <v>36</v>
      </c>
      <c r="T6004" s="34">
        <f>_xlfn.XLOOKUP(B6004,Demog!$A$2:$A$219,Demog!$P$2:$P$219,,,2)</f>
        <v>19325</v>
      </c>
      <c r="U6004" s="34">
        <f t="shared" si="98"/>
        <v>12</v>
      </c>
      <c r="V6004" s="13">
        <f>IF(OR(Table1[[#This Row],[7d_positivity_public]]=0,ISBLANK(Table1[[#This Row],[7d_positivity_public]])),"",(Table1[[#This Row],[7d_positivity_public]]-Table1[[#This Row],[7d_positivity_all]])/Table1[[#This Row],[7d_positivity_public]])</f>
        <v>1</v>
      </c>
      <c r="W6004" s="13"/>
    </row>
    <row r="6005" spans="1:23" x14ac:dyDescent="0.25">
      <c r="A6005" s="10">
        <v>44533</v>
      </c>
      <c r="B6005">
        <v>4133</v>
      </c>
      <c r="C6005" t="s">
        <v>220</v>
      </c>
      <c r="D6005">
        <v>5</v>
      </c>
      <c r="E6005">
        <v>9</v>
      </c>
      <c r="F6005">
        <v>-4</v>
      </c>
      <c r="G6005">
        <v>2</v>
      </c>
      <c r="H6005">
        <v>95</v>
      </c>
      <c r="I6005">
        <v>1</v>
      </c>
      <c r="J6005">
        <v>95</v>
      </c>
      <c r="K6005">
        <v>95</v>
      </c>
      <c r="L6005">
        <v>92</v>
      </c>
      <c r="M6005">
        <v>96</v>
      </c>
      <c r="N6005">
        <v>93</v>
      </c>
      <c r="O6005">
        <v>90</v>
      </c>
      <c r="P6005">
        <v>93</v>
      </c>
      <c r="Q6005">
        <v>89</v>
      </c>
      <c r="R6005">
        <v>95</v>
      </c>
      <c r="S6005">
        <v>38</v>
      </c>
      <c r="T6005" s="34">
        <f>_xlfn.XLOOKUP(B6005,Demog!$A$2:$A$219,Demog!$P$2:$P$219,,,2)</f>
        <v>11675</v>
      </c>
      <c r="U6005" s="34">
        <f t="shared" si="98"/>
        <v>4</v>
      </c>
      <c r="V6005" s="13">
        <f>IF(OR(Table1[[#This Row],[7d_positivity_public]]=0,ISBLANK(Table1[[#This Row],[7d_positivity_public]])),"",(Table1[[#This Row],[7d_positivity_public]]-Table1[[#This Row],[7d_positivity_all]])/Table1[[#This Row],[7d_positivity_public]])</f>
        <v>1</v>
      </c>
      <c r="W6005" s="13"/>
    </row>
    <row r="6006" spans="1:23" x14ac:dyDescent="0.25">
      <c r="A6006" s="10">
        <v>44533</v>
      </c>
      <c r="B6006">
        <v>4134</v>
      </c>
      <c r="C6006" t="s">
        <v>221</v>
      </c>
      <c r="D6006">
        <v>0</v>
      </c>
      <c r="E6006">
        <v>1</v>
      </c>
      <c r="F6006">
        <v>-1</v>
      </c>
      <c r="G6006">
        <v>0</v>
      </c>
      <c r="H6006">
        <v>96</v>
      </c>
      <c r="I6006">
        <v>1</v>
      </c>
      <c r="J6006">
        <v>96</v>
      </c>
      <c r="K6006">
        <v>96</v>
      </c>
      <c r="L6006">
        <v>95</v>
      </c>
      <c r="M6006">
        <v>96</v>
      </c>
      <c r="N6006">
        <v>94</v>
      </c>
      <c r="O6006">
        <v>91</v>
      </c>
      <c r="P6006">
        <v>94</v>
      </c>
      <c r="Q6006">
        <v>92</v>
      </c>
      <c r="R6006">
        <v>95</v>
      </c>
      <c r="S6006">
        <v>44</v>
      </c>
      <c r="T6006" s="34">
        <f>_xlfn.XLOOKUP(B6006,Demog!$A$2:$A$219,Demog!$P$2:$P$219,,,2)</f>
        <v>11672</v>
      </c>
      <c r="U6006" s="34">
        <f t="shared" si="98"/>
        <v>0</v>
      </c>
      <c r="V6006" s="13" t="str">
        <f>IF(OR(Table1[[#This Row],[7d_positivity_public]]=0,ISBLANK(Table1[[#This Row],[7d_positivity_public]])),"",(Table1[[#This Row],[7d_positivity_public]]-Table1[[#This Row],[7d_positivity_all]])/Table1[[#This Row],[7d_positivity_public]])</f>
        <v/>
      </c>
      <c r="W6006" s="13"/>
    </row>
    <row r="6007" spans="1:23" x14ac:dyDescent="0.25">
      <c r="A6007" s="10">
        <v>44533</v>
      </c>
      <c r="B6007">
        <v>4141</v>
      </c>
      <c r="C6007" t="s">
        <v>222</v>
      </c>
      <c r="D6007">
        <v>6</v>
      </c>
      <c r="E6007">
        <v>0</v>
      </c>
      <c r="F6007">
        <v>6</v>
      </c>
      <c r="G6007">
        <v>10</v>
      </c>
      <c r="H6007">
        <v>84</v>
      </c>
      <c r="I6007">
        <v>1</v>
      </c>
      <c r="J6007">
        <v>81</v>
      </c>
      <c r="K6007">
        <v>84</v>
      </c>
      <c r="L6007">
        <v>75</v>
      </c>
      <c r="M6007">
        <v>89</v>
      </c>
      <c r="N6007">
        <v>81</v>
      </c>
      <c r="O6007">
        <v>73</v>
      </c>
      <c r="P6007">
        <v>81</v>
      </c>
      <c r="Q6007">
        <v>70</v>
      </c>
      <c r="R6007">
        <v>87</v>
      </c>
      <c r="S6007">
        <v>45</v>
      </c>
      <c r="T6007" s="34">
        <f>_xlfn.XLOOKUP(B6007,Demog!$A$2:$A$219,Demog!$P$2:$P$219,,,2)</f>
        <v>10557</v>
      </c>
      <c r="U6007" s="34">
        <f t="shared" si="98"/>
        <v>4</v>
      </c>
      <c r="V6007" s="13">
        <f>IF(OR(Table1[[#This Row],[7d_positivity_public]]=0,ISBLANK(Table1[[#This Row],[7d_positivity_public]])),"",(Table1[[#This Row],[7d_positivity_public]]-Table1[[#This Row],[7d_positivity_all]])/Table1[[#This Row],[7d_positivity_public]])</f>
        <v>1</v>
      </c>
      <c r="W6007" s="13"/>
    </row>
    <row r="6008" spans="1:23" x14ac:dyDescent="0.25">
      <c r="A6008" s="10">
        <v>44533</v>
      </c>
      <c r="B6008">
        <v>4142</v>
      </c>
      <c r="C6008" t="s">
        <v>223</v>
      </c>
      <c r="D6008">
        <v>0</v>
      </c>
      <c r="E6008">
        <v>0</v>
      </c>
      <c r="F6008">
        <v>0</v>
      </c>
      <c r="G6008">
        <v>0</v>
      </c>
      <c r="H6008">
        <v>95</v>
      </c>
      <c r="I6008">
        <v>2</v>
      </c>
      <c r="J6008">
        <v>88</v>
      </c>
      <c r="K6008">
        <v>95</v>
      </c>
      <c r="L6008">
        <v>93</v>
      </c>
      <c r="M6008">
        <v>95</v>
      </c>
      <c r="N6008">
        <v>92</v>
      </c>
      <c r="O6008">
        <v>86</v>
      </c>
      <c r="P6008">
        <v>93</v>
      </c>
      <c r="Q6008">
        <v>89</v>
      </c>
      <c r="R6008">
        <v>94</v>
      </c>
      <c r="S6008">
        <v>28</v>
      </c>
      <c r="T6008" s="34">
        <f>_xlfn.XLOOKUP(B6008,Demog!$A$2:$A$219,Demog!$P$2:$P$219,,,2)</f>
        <v>4732</v>
      </c>
      <c r="U6008" s="34">
        <f t="shared" si="98"/>
        <v>0</v>
      </c>
      <c r="V6008" s="13" t="str">
        <f>IF(OR(Table1[[#This Row],[7d_positivity_public]]=0,ISBLANK(Table1[[#This Row],[7d_positivity_public]])),"",(Table1[[#This Row],[7d_positivity_public]]-Table1[[#This Row],[7d_positivity_all]])/Table1[[#This Row],[7d_positivity_public]])</f>
        <v/>
      </c>
      <c r="W6008" s="13"/>
    </row>
    <row r="6009" spans="1:23" x14ac:dyDescent="0.25">
      <c r="A6009" s="10">
        <v>44533</v>
      </c>
      <c r="B6009">
        <v>4211</v>
      </c>
      <c r="C6009" t="s">
        <v>224</v>
      </c>
      <c r="D6009">
        <v>3</v>
      </c>
      <c r="E6009">
        <v>6</v>
      </c>
      <c r="F6009">
        <v>-3</v>
      </c>
      <c r="G6009">
        <v>5</v>
      </c>
      <c r="H6009">
        <v>90</v>
      </c>
      <c r="I6009">
        <v>2</v>
      </c>
      <c r="J6009">
        <v>93</v>
      </c>
      <c r="K6009">
        <v>90</v>
      </c>
      <c r="L6009">
        <v>85</v>
      </c>
      <c r="M6009">
        <v>92</v>
      </c>
      <c r="N6009">
        <v>87</v>
      </c>
      <c r="O6009">
        <v>87</v>
      </c>
      <c r="P6009">
        <v>87</v>
      </c>
      <c r="Q6009">
        <v>81</v>
      </c>
      <c r="R6009">
        <v>91</v>
      </c>
      <c r="S6009">
        <v>42</v>
      </c>
      <c r="T6009" s="34">
        <f>_xlfn.XLOOKUP(B6009,Demog!$A$2:$A$219,Demog!$P$2:$P$219,,,2)</f>
        <v>17780</v>
      </c>
      <c r="U6009" s="34">
        <f t="shared" si="98"/>
        <v>4</v>
      </c>
      <c r="V6009" s="13">
        <f>IF(OR(Table1[[#This Row],[7d_positivity_public]]=0,ISBLANK(Table1[[#This Row],[7d_positivity_public]])),"",(Table1[[#This Row],[7d_positivity_public]]-Table1[[#This Row],[7d_positivity_all]])/Table1[[#This Row],[7d_positivity_public]])</f>
        <v>1</v>
      </c>
      <c r="W6009" s="13"/>
    </row>
    <row r="6010" spans="1:23" x14ac:dyDescent="0.25">
      <c r="A6010" s="10">
        <v>44533</v>
      </c>
      <c r="B6010">
        <v>4212</v>
      </c>
      <c r="C6010" t="s">
        <v>225</v>
      </c>
      <c r="D6010">
        <v>15</v>
      </c>
      <c r="E6010">
        <v>12</v>
      </c>
      <c r="F6010">
        <v>3</v>
      </c>
      <c r="G6010">
        <v>12</v>
      </c>
      <c r="H6010">
        <v>87</v>
      </c>
      <c r="I6010">
        <v>5</v>
      </c>
      <c r="J6010">
        <v>85</v>
      </c>
      <c r="K6010">
        <v>88</v>
      </c>
      <c r="L6010">
        <v>83</v>
      </c>
      <c r="M6010">
        <v>91</v>
      </c>
      <c r="N6010">
        <v>84</v>
      </c>
      <c r="O6010">
        <v>78</v>
      </c>
      <c r="P6010">
        <v>84</v>
      </c>
      <c r="Q6010">
        <v>77</v>
      </c>
      <c r="R6010">
        <v>89</v>
      </c>
      <c r="S6010">
        <v>43</v>
      </c>
      <c r="T6010" s="34">
        <f>_xlfn.XLOOKUP(B6010,Demog!$A$2:$A$219,Demog!$P$2:$P$219,,,2)</f>
        <v>40598</v>
      </c>
      <c r="U6010" s="34">
        <f t="shared" si="98"/>
        <v>43</v>
      </c>
      <c r="V6010" s="13">
        <f>IF(OR(Table1[[#This Row],[7d_positivity_public]]=0,ISBLANK(Table1[[#This Row],[7d_positivity_public]])),"",(Table1[[#This Row],[7d_positivity_public]]-Table1[[#This Row],[7d_positivity_all]])/Table1[[#This Row],[7d_positivity_public]])</f>
        <v>1</v>
      </c>
      <c r="W6010" s="13"/>
    </row>
    <row r="6011" spans="1:23" x14ac:dyDescent="0.25">
      <c r="A6011" s="10">
        <v>44533</v>
      </c>
      <c r="B6011">
        <v>4241</v>
      </c>
      <c r="C6011" t="s">
        <v>228</v>
      </c>
      <c r="D6011">
        <v>8</v>
      </c>
      <c r="E6011">
        <v>7</v>
      </c>
      <c r="F6011">
        <v>1</v>
      </c>
      <c r="G6011">
        <v>7</v>
      </c>
      <c r="H6011">
        <v>88</v>
      </c>
      <c r="I6011">
        <v>1</v>
      </c>
      <c r="J6011">
        <v>79</v>
      </c>
      <c r="K6011">
        <v>89</v>
      </c>
      <c r="L6011">
        <v>88</v>
      </c>
      <c r="M6011">
        <v>90</v>
      </c>
      <c r="N6011">
        <v>84</v>
      </c>
      <c r="O6011">
        <v>71</v>
      </c>
      <c r="P6011">
        <v>84</v>
      </c>
      <c r="Q6011">
        <v>81</v>
      </c>
      <c r="R6011">
        <v>87</v>
      </c>
      <c r="S6011">
        <v>34</v>
      </c>
      <c r="T6011" s="34">
        <f>_xlfn.XLOOKUP(B6011,Demog!$A$2:$A$219,Demog!$P$2:$P$219,,,2)</f>
        <v>20117</v>
      </c>
      <c r="U6011" s="34">
        <f t="shared" si="98"/>
        <v>11</v>
      </c>
      <c r="V6011" s="13">
        <f>IF(OR(Table1[[#This Row],[7d_positivity_public]]=0,ISBLANK(Table1[[#This Row],[7d_positivity_public]])),"",(Table1[[#This Row],[7d_positivity_public]]-Table1[[#This Row],[7d_positivity_all]])/Table1[[#This Row],[7d_positivity_public]])</f>
        <v>1</v>
      </c>
      <c r="W6011" s="13"/>
    </row>
    <row r="6012" spans="1:23" x14ac:dyDescent="0.25">
      <c r="A6012" s="10">
        <v>44533</v>
      </c>
      <c r="B6012">
        <v>4242</v>
      </c>
      <c r="C6012" t="s">
        <v>229</v>
      </c>
      <c r="D6012">
        <v>7</v>
      </c>
      <c r="E6012">
        <v>8</v>
      </c>
      <c r="F6012">
        <v>-1</v>
      </c>
      <c r="G6012">
        <v>6</v>
      </c>
      <c r="H6012">
        <v>92</v>
      </c>
      <c r="I6012">
        <v>1</v>
      </c>
      <c r="J6012">
        <v>89</v>
      </c>
      <c r="K6012">
        <v>92</v>
      </c>
      <c r="L6012">
        <v>91</v>
      </c>
      <c r="M6012">
        <v>93</v>
      </c>
      <c r="N6012">
        <v>88</v>
      </c>
      <c r="O6012">
        <v>82</v>
      </c>
      <c r="P6012">
        <v>88</v>
      </c>
      <c r="Q6012">
        <v>86</v>
      </c>
      <c r="R6012">
        <v>91</v>
      </c>
      <c r="S6012">
        <v>38</v>
      </c>
      <c r="T6012" s="34">
        <f>_xlfn.XLOOKUP(B6012,Demog!$A$2:$A$219,Demog!$P$2:$P$219,,,2)</f>
        <v>25680</v>
      </c>
      <c r="U6012" s="34">
        <f t="shared" si="98"/>
        <v>13</v>
      </c>
      <c r="V6012" s="13">
        <f>IF(OR(Table1[[#This Row],[7d_positivity_public]]=0,ISBLANK(Table1[[#This Row],[7d_positivity_public]])),"",(Table1[[#This Row],[7d_positivity_public]]-Table1[[#This Row],[7d_positivity_all]])/Table1[[#This Row],[7d_positivity_public]])</f>
        <v>1</v>
      </c>
      <c r="W6012" s="13"/>
    </row>
    <row r="6013" spans="1:23" x14ac:dyDescent="0.25">
      <c r="A6013" s="10">
        <v>44533</v>
      </c>
      <c r="B6013">
        <v>4243</v>
      </c>
      <c r="C6013" t="s">
        <v>230</v>
      </c>
      <c r="D6013">
        <v>9</v>
      </c>
      <c r="E6013">
        <v>10</v>
      </c>
      <c r="F6013">
        <v>-1</v>
      </c>
      <c r="G6013">
        <v>8</v>
      </c>
      <c r="H6013">
        <v>93</v>
      </c>
      <c r="I6013">
        <v>1</v>
      </c>
      <c r="J6013">
        <v>94</v>
      </c>
      <c r="K6013">
        <v>93</v>
      </c>
      <c r="L6013">
        <v>92</v>
      </c>
      <c r="M6013">
        <v>94</v>
      </c>
      <c r="N6013">
        <v>91</v>
      </c>
      <c r="O6013">
        <v>90</v>
      </c>
      <c r="P6013">
        <v>91</v>
      </c>
      <c r="Q6013">
        <v>88</v>
      </c>
      <c r="R6013">
        <v>93</v>
      </c>
      <c r="S6013">
        <v>41</v>
      </c>
      <c r="T6013" s="34">
        <f>_xlfn.XLOOKUP(B6013,Demog!$A$2:$A$219,Demog!$P$2:$P$219,,,2)</f>
        <v>30045</v>
      </c>
      <c r="U6013" s="34">
        <f t="shared" si="98"/>
        <v>19</v>
      </c>
      <c r="V6013" s="13">
        <f>IF(OR(Table1[[#This Row],[7d_positivity_public]]=0,ISBLANK(Table1[[#This Row],[7d_positivity_public]])),"",(Table1[[#This Row],[7d_positivity_public]]-Table1[[#This Row],[7d_positivity_all]])/Table1[[#This Row],[7d_positivity_public]])</f>
        <v>1</v>
      </c>
      <c r="W6013" s="13"/>
    </row>
    <row r="6014" spans="1:23" x14ac:dyDescent="0.25">
      <c r="A6014" s="10">
        <v>44533</v>
      </c>
      <c r="B6014">
        <v>4244</v>
      </c>
      <c r="C6014" t="s">
        <v>231</v>
      </c>
      <c r="D6014">
        <v>10</v>
      </c>
      <c r="E6014">
        <v>11</v>
      </c>
      <c r="F6014">
        <v>-1</v>
      </c>
      <c r="G6014">
        <v>8</v>
      </c>
      <c r="H6014">
        <v>88</v>
      </c>
      <c r="I6014">
        <v>0</v>
      </c>
      <c r="J6014">
        <v>82</v>
      </c>
      <c r="K6014">
        <v>88</v>
      </c>
      <c r="L6014">
        <v>87</v>
      </c>
      <c r="M6014">
        <v>90</v>
      </c>
      <c r="N6014">
        <v>83</v>
      </c>
      <c r="O6014">
        <v>73</v>
      </c>
      <c r="P6014">
        <v>84</v>
      </c>
      <c r="Q6014">
        <v>81</v>
      </c>
      <c r="R6014">
        <v>87</v>
      </c>
      <c r="S6014">
        <v>33</v>
      </c>
      <c r="T6014" s="34">
        <f>_xlfn.XLOOKUP(B6014,Demog!$A$2:$A$219,Demog!$P$2:$P$219,,,2)</f>
        <v>14529</v>
      </c>
      <c r="U6014" s="34">
        <f t="shared" si="98"/>
        <v>10</v>
      </c>
      <c r="V6014" s="13">
        <f>IF(OR(Table1[[#This Row],[7d_positivity_public]]=0,ISBLANK(Table1[[#This Row],[7d_positivity_public]])),"",(Table1[[#This Row],[7d_positivity_public]]-Table1[[#This Row],[7d_positivity_all]])/Table1[[#This Row],[7d_positivity_public]])</f>
        <v>1</v>
      </c>
      <c r="W6014" s="13"/>
    </row>
    <row r="6015" spans="1:23" x14ac:dyDescent="0.25">
      <c r="A6015" s="10">
        <v>44533</v>
      </c>
      <c r="B6015">
        <v>4245</v>
      </c>
      <c r="C6015" t="s">
        <v>232</v>
      </c>
      <c r="D6015">
        <v>5</v>
      </c>
      <c r="E6015">
        <v>8</v>
      </c>
      <c r="F6015">
        <v>-3</v>
      </c>
      <c r="G6015">
        <v>4</v>
      </c>
      <c r="H6015">
        <v>89</v>
      </c>
      <c r="I6015">
        <v>1</v>
      </c>
      <c r="J6015">
        <v>89</v>
      </c>
      <c r="K6015">
        <v>89</v>
      </c>
      <c r="L6015">
        <v>87</v>
      </c>
      <c r="M6015">
        <v>91</v>
      </c>
      <c r="N6015">
        <v>86</v>
      </c>
      <c r="O6015">
        <v>85</v>
      </c>
      <c r="P6015">
        <v>86</v>
      </c>
      <c r="Q6015">
        <v>83</v>
      </c>
      <c r="R6015">
        <v>89</v>
      </c>
      <c r="S6015">
        <v>30</v>
      </c>
      <c r="T6015" s="34">
        <f>_xlfn.XLOOKUP(B6015,Demog!$A$2:$A$219,Demog!$P$2:$P$219,,,2)</f>
        <v>7502</v>
      </c>
      <c r="U6015" s="34">
        <f t="shared" si="98"/>
        <v>3</v>
      </c>
      <c r="V6015" s="13">
        <f>IF(OR(Table1[[#This Row],[7d_positivity_public]]=0,ISBLANK(Table1[[#This Row],[7d_positivity_public]])),"",(Table1[[#This Row],[7d_positivity_public]]-Table1[[#This Row],[7d_positivity_all]])/Table1[[#This Row],[7d_positivity_public]])</f>
        <v>1</v>
      </c>
      <c r="W6015" s="13"/>
    </row>
    <row r="6016" spans="1:23" x14ac:dyDescent="0.25">
      <c r="A6016" s="10">
        <v>44533</v>
      </c>
      <c r="B6016">
        <v>4246</v>
      </c>
      <c r="C6016" t="s">
        <v>233</v>
      </c>
      <c r="D6016">
        <v>4</v>
      </c>
      <c r="E6016">
        <v>7</v>
      </c>
      <c r="F6016">
        <v>-3</v>
      </c>
      <c r="G6016">
        <v>5</v>
      </c>
      <c r="H6016">
        <v>86</v>
      </c>
      <c r="I6016">
        <v>1</v>
      </c>
      <c r="J6016">
        <v>83</v>
      </c>
      <c r="K6016">
        <v>87</v>
      </c>
      <c r="L6016">
        <v>80</v>
      </c>
      <c r="M6016">
        <v>91</v>
      </c>
      <c r="N6016">
        <v>82</v>
      </c>
      <c r="O6016">
        <v>76</v>
      </c>
      <c r="P6016">
        <v>83</v>
      </c>
      <c r="Q6016">
        <v>74</v>
      </c>
      <c r="R6016">
        <v>88</v>
      </c>
      <c r="S6016">
        <v>27</v>
      </c>
      <c r="T6016" s="34">
        <f>_xlfn.XLOOKUP(B6016,Demog!$A$2:$A$219,Demog!$P$2:$P$219,,,2)</f>
        <v>7058</v>
      </c>
      <c r="U6016" s="34">
        <f t="shared" ref="U6016:U6021" si="99">ROUND(T6016*D6016/100000*7,0)</f>
        <v>2</v>
      </c>
      <c r="V6016" s="13">
        <f>IF(OR(Table1[[#This Row],[7d_positivity_public]]=0,ISBLANK(Table1[[#This Row],[7d_positivity_public]])),"",(Table1[[#This Row],[7d_positivity_public]]-Table1[[#This Row],[7d_positivity_all]])/Table1[[#This Row],[7d_positivity_public]])</f>
        <v>1</v>
      </c>
      <c r="W6016" s="13"/>
    </row>
    <row r="6017" spans="1:23" x14ac:dyDescent="0.25">
      <c r="A6017" s="10">
        <v>44533</v>
      </c>
      <c r="B6017">
        <v>5241</v>
      </c>
      <c r="C6017" t="s">
        <v>234</v>
      </c>
      <c r="D6017">
        <v>13</v>
      </c>
      <c r="E6017">
        <v>16</v>
      </c>
      <c r="F6017">
        <v>-3</v>
      </c>
      <c r="G6017">
        <v>13</v>
      </c>
      <c r="H6017">
        <v>86</v>
      </c>
      <c r="I6017">
        <v>0</v>
      </c>
      <c r="J6017">
        <v>79</v>
      </c>
      <c r="K6017">
        <v>86</v>
      </c>
      <c r="L6017">
        <v>83</v>
      </c>
      <c r="M6017">
        <v>90</v>
      </c>
      <c r="N6017">
        <v>82</v>
      </c>
      <c r="O6017">
        <v>73</v>
      </c>
      <c r="P6017">
        <v>82</v>
      </c>
      <c r="Q6017">
        <v>78</v>
      </c>
      <c r="R6017">
        <v>88</v>
      </c>
      <c r="S6017">
        <v>40</v>
      </c>
      <c r="T6017" s="34">
        <f>_xlfn.XLOOKUP(B6017,Demog!$A$2:$A$219,Demog!$P$2:$P$219,,,2)</f>
        <v>16947</v>
      </c>
      <c r="U6017" s="34">
        <f t="shared" si="99"/>
        <v>15</v>
      </c>
      <c r="V6017" s="13">
        <f>IF(OR(Table1[[#This Row],[7d_positivity_public]]=0,ISBLANK(Table1[[#This Row],[7d_positivity_public]])),"",(Table1[[#This Row],[7d_positivity_public]]-Table1[[#This Row],[7d_positivity_all]])/Table1[[#This Row],[7d_positivity_public]])</f>
        <v>1</v>
      </c>
      <c r="W6017" s="13"/>
    </row>
    <row r="6018" spans="1:23" x14ac:dyDescent="0.25">
      <c r="A6018" s="10">
        <v>44533</v>
      </c>
      <c r="B6018">
        <v>5242</v>
      </c>
      <c r="C6018" t="s">
        <v>235</v>
      </c>
      <c r="D6018">
        <v>10</v>
      </c>
      <c r="E6018">
        <v>8</v>
      </c>
      <c r="F6018">
        <v>2</v>
      </c>
      <c r="G6018">
        <v>11</v>
      </c>
      <c r="H6018">
        <v>90</v>
      </c>
      <c r="I6018">
        <v>1</v>
      </c>
      <c r="J6018">
        <v>75</v>
      </c>
      <c r="K6018">
        <v>91</v>
      </c>
      <c r="L6018">
        <v>90</v>
      </c>
      <c r="M6018">
        <v>92</v>
      </c>
      <c r="N6018">
        <v>83</v>
      </c>
      <c r="O6018">
        <v>67</v>
      </c>
      <c r="P6018">
        <v>84</v>
      </c>
      <c r="Q6018">
        <v>81</v>
      </c>
      <c r="R6018">
        <v>88</v>
      </c>
      <c r="S6018">
        <v>44</v>
      </c>
      <c r="T6018" s="34">
        <f>_xlfn.XLOOKUP(B6018,Demog!$A$2:$A$219,Demog!$P$2:$P$219,,,2)</f>
        <v>41431</v>
      </c>
      <c r="U6018" s="34">
        <f t="shared" si="99"/>
        <v>29</v>
      </c>
      <c r="V6018" s="13">
        <f>IF(OR(Table1[[#This Row],[7d_positivity_public]]=0,ISBLANK(Table1[[#This Row],[7d_positivity_public]])),"",(Table1[[#This Row],[7d_positivity_public]]-Table1[[#This Row],[7d_positivity_all]])/Table1[[#This Row],[7d_positivity_public]])</f>
        <v>1</v>
      </c>
      <c r="W6018" s="13"/>
    </row>
    <row r="6019" spans="1:23" x14ac:dyDescent="0.25">
      <c r="A6019" s="10">
        <v>44533</v>
      </c>
      <c r="B6019">
        <v>5243</v>
      </c>
      <c r="C6019" t="s">
        <v>236</v>
      </c>
      <c r="D6019">
        <v>11</v>
      </c>
      <c r="E6019">
        <v>16</v>
      </c>
      <c r="F6019">
        <v>-5</v>
      </c>
      <c r="G6019">
        <v>9</v>
      </c>
      <c r="H6019">
        <v>91</v>
      </c>
      <c r="I6019">
        <v>1</v>
      </c>
      <c r="J6019">
        <v>87</v>
      </c>
      <c r="K6019">
        <v>91</v>
      </c>
      <c r="L6019">
        <v>90</v>
      </c>
      <c r="M6019">
        <v>93</v>
      </c>
      <c r="N6019">
        <v>88</v>
      </c>
      <c r="O6019">
        <v>82</v>
      </c>
      <c r="P6019">
        <v>88</v>
      </c>
      <c r="Q6019">
        <v>86</v>
      </c>
      <c r="R6019">
        <v>91</v>
      </c>
      <c r="S6019">
        <v>44</v>
      </c>
      <c r="T6019" s="34">
        <f>_xlfn.XLOOKUP(B6019,Demog!$A$2:$A$219,Demog!$P$2:$P$219,,,2)</f>
        <v>15730</v>
      </c>
      <c r="U6019" s="34">
        <f t="shared" si="99"/>
        <v>12</v>
      </c>
      <c r="V6019" s="13">
        <f>IF(OR(Table1[[#This Row],[7d_positivity_public]]=0,ISBLANK(Table1[[#This Row],[7d_positivity_public]])),"",(Table1[[#This Row],[7d_positivity_public]]-Table1[[#This Row],[7d_positivity_all]])/Table1[[#This Row],[7d_positivity_public]])</f>
        <v>1</v>
      </c>
      <c r="W6019" s="13"/>
    </row>
    <row r="6020" spans="1:23" x14ac:dyDescent="0.25">
      <c r="A6020" s="10">
        <v>44533</v>
      </c>
      <c r="B6020">
        <v>5244</v>
      </c>
      <c r="C6020" t="s">
        <v>237</v>
      </c>
      <c r="D6020">
        <v>31</v>
      </c>
      <c r="E6020">
        <v>9</v>
      </c>
      <c r="F6020">
        <v>22</v>
      </c>
      <c r="G6020">
        <v>28</v>
      </c>
      <c r="H6020">
        <v>79</v>
      </c>
      <c r="I6020">
        <v>0</v>
      </c>
      <c r="J6020">
        <v>72</v>
      </c>
      <c r="K6020">
        <v>80</v>
      </c>
      <c r="L6020">
        <v>75</v>
      </c>
      <c r="M6020">
        <v>84</v>
      </c>
      <c r="N6020">
        <v>75</v>
      </c>
      <c r="O6020">
        <v>65</v>
      </c>
      <c r="P6020">
        <v>76</v>
      </c>
      <c r="Q6020">
        <v>68</v>
      </c>
      <c r="R6020">
        <v>82</v>
      </c>
      <c r="S6020">
        <v>33</v>
      </c>
      <c r="T6020" s="34">
        <f>_xlfn.XLOOKUP(B6020,Demog!$A$2:$A$219,Demog!$P$2:$P$219,,,2)</f>
        <v>7847</v>
      </c>
      <c r="U6020" s="34">
        <f t="shared" si="99"/>
        <v>17</v>
      </c>
      <c r="V6020" s="13">
        <f>IF(OR(Table1[[#This Row],[7d_positivity_public]]=0,ISBLANK(Table1[[#This Row],[7d_positivity_public]])),"",(Table1[[#This Row],[7d_positivity_public]]-Table1[[#This Row],[7d_positivity_all]])/Table1[[#This Row],[7d_positivity_public]])</f>
        <v>1</v>
      </c>
      <c r="W6020" s="13"/>
    </row>
    <row r="6021" spans="1:23" x14ac:dyDescent="0.25">
      <c r="A6021" s="10">
        <v>44533</v>
      </c>
      <c r="B6021">
        <v>5245</v>
      </c>
      <c r="C6021" t="s">
        <v>238</v>
      </c>
      <c r="D6021">
        <v>5</v>
      </c>
      <c r="E6021">
        <v>17</v>
      </c>
      <c r="F6021">
        <v>-12</v>
      </c>
      <c r="G6021">
        <v>12</v>
      </c>
      <c r="H6021">
        <v>78</v>
      </c>
      <c r="I6021">
        <v>0</v>
      </c>
      <c r="J6021">
        <v>65</v>
      </c>
      <c r="K6021">
        <v>79</v>
      </c>
      <c r="L6021">
        <v>71</v>
      </c>
      <c r="M6021">
        <v>85</v>
      </c>
      <c r="N6021">
        <v>73</v>
      </c>
      <c r="O6021">
        <v>59</v>
      </c>
      <c r="P6021">
        <v>74</v>
      </c>
      <c r="Q6021">
        <v>65</v>
      </c>
      <c r="R6021">
        <v>82</v>
      </c>
      <c r="S6021">
        <v>32</v>
      </c>
      <c r="T6021" s="34">
        <f>_xlfn.XLOOKUP(B6021,Demog!$A$2:$A$219,Demog!$P$2:$P$219,,,2)</f>
        <v>5486</v>
      </c>
      <c r="U6021" s="34">
        <f t="shared" si="99"/>
        <v>2</v>
      </c>
      <c r="V6021" s="13">
        <f>IF(OR(Table1[[#This Row],[7d_positivity_public]]=0,ISBLANK(Table1[[#This Row],[7d_positivity_public]])),"",(Table1[[#This Row],[7d_positivity_public]]-Table1[[#This Row],[7d_positivity_all]])/Table1[[#This Row],[7d_positivity_public]])</f>
        <v>1</v>
      </c>
      <c r="W6021" s="13"/>
    </row>
    <row r="6022" spans="1:23" x14ac:dyDescent="0.25">
      <c r="A6022" s="10">
        <v>44537</v>
      </c>
      <c r="B6022">
        <v>1260</v>
      </c>
      <c r="C6022" t="s">
        <v>83</v>
      </c>
      <c r="D6022">
        <v>3</v>
      </c>
      <c r="E6022">
        <v>10</v>
      </c>
      <c r="F6022">
        <v>-7</v>
      </c>
      <c r="G6022">
        <v>2</v>
      </c>
      <c r="H6022">
        <v>81</v>
      </c>
      <c r="I6022">
        <v>4</v>
      </c>
      <c r="J6022">
        <v>62</v>
      </c>
      <c r="K6022">
        <v>82</v>
      </c>
      <c r="L6022">
        <v>74</v>
      </c>
      <c r="M6022">
        <v>86</v>
      </c>
      <c r="N6022">
        <v>77</v>
      </c>
      <c r="O6022">
        <v>56</v>
      </c>
      <c r="P6022">
        <v>78</v>
      </c>
      <c r="Q6022">
        <v>67</v>
      </c>
      <c r="R6022">
        <v>84</v>
      </c>
      <c r="S6022">
        <v>42</v>
      </c>
      <c r="T6022" s="34">
        <f>_xlfn.XLOOKUP(B6022,Demog!$A$2:$A$219,Demog!$P$2:$P$219,,,2)</f>
        <v>8611</v>
      </c>
      <c r="U6022" s="34">
        <f t="shared" ref="U6022:U6052" si="100">ROUND(T6022*D6022/100000*7,0)</f>
        <v>2</v>
      </c>
      <c r="V6022" s="13">
        <f>IF(OR(Table1[[#This Row],[7d_positivity_public]]=0,ISBLANK(Table1[[#This Row],[7d_positivity_public]])),"",(Table1[[#This Row],[7d_positivity_public]]-Table1[[#This Row],[7d_positivity_all]])/Table1[[#This Row],[7d_positivity_public]])</f>
        <v>1</v>
      </c>
      <c r="W6022" s="13"/>
    </row>
    <row r="6023" spans="1:23" x14ac:dyDescent="0.25">
      <c r="A6023" s="10">
        <v>44537</v>
      </c>
      <c r="B6023">
        <v>1270</v>
      </c>
      <c r="C6023" t="s">
        <v>84</v>
      </c>
      <c r="D6023">
        <v>0</v>
      </c>
      <c r="E6023">
        <v>0</v>
      </c>
      <c r="F6023">
        <v>0</v>
      </c>
      <c r="G6023">
        <v>0</v>
      </c>
      <c r="H6023">
        <v>73</v>
      </c>
      <c r="I6023">
        <v>1</v>
      </c>
      <c r="J6023">
        <v>48</v>
      </c>
      <c r="K6023">
        <v>75</v>
      </c>
      <c r="L6023">
        <v>69</v>
      </c>
      <c r="M6023">
        <v>77</v>
      </c>
      <c r="N6023">
        <v>69</v>
      </c>
      <c r="O6023">
        <v>41</v>
      </c>
      <c r="P6023">
        <v>71</v>
      </c>
      <c r="Q6023">
        <v>61</v>
      </c>
      <c r="R6023">
        <v>75</v>
      </c>
      <c r="S6023">
        <v>23</v>
      </c>
      <c r="T6023" s="34">
        <f>_xlfn.XLOOKUP(B6023,Demog!$A$2:$A$219,Demog!$P$2:$P$219,,,2)</f>
        <v>3469</v>
      </c>
      <c r="U6023" s="34">
        <f t="shared" si="100"/>
        <v>0</v>
      </c>
      <c r="V6023" s="13" t="str">
        <f>IF(OR(Table1[[#This Row],[7d_positivity_public]]=0,ISBLANK(Table1[[#This Row],[7d_positivity_public]])),"",(Table1[[#This Row],[7d_positivity_public]]-Table1[[#This Row],[7d_positivity_all]])/Table1[[#This Row],[7d_positivity_public]])</f>
        <v/>
      </c>
      <c r="W6023" s="13"/>
    </row>
    <row r="6024" spans="1:23" x14ac:dyDescent="0.25">
      <c r="A6024" s="10">
        <v>44537</v>
      </c>
      <c r="B6024">
        <v>1310</v>
      </c>
      <c r="C6024" t="s">
        <v>87</v>
      </c>
      <c r="D6024">
        <v>1</v>
      </c>
      <c r="E6024">
        <v>1</v>
      </c>
      <c r="F6024">
        <v>0</v>
      </c>
      <c r="G6024">
        <v>2</v>
      </c>
      <c r="H6024">
        <v>91</v>
      </c>
      <c r="I6024">
        <v>7</v>
      </c>
      <c r="J6024">
        <v>78</v>
      </c>
      <c r="K6024">
        <v>92</v>
      </c>
      <c r="L6024">
        <v>90</v>
      </c>
      <c r="M6024">
        <v>92</v>
      </c>
      <c r="N6024">
        <v>87</v>
      </c>
      <c r="O6024">
        <v>72</v>
      </c>
      <c r="P6024">
        <v>87</v>
      </c>
      <c r="Q6024">
        <v>85</v>
      </c>
      <c r="R6024">
        <v>89</v>
      </c>
      <c r="S6024">
        <v>48</v>
      </c>
      <c r="T6024" s="34">
        <f>_xlfn.XLOOKUP(B6024,Demog!$A$2:$A$219,Demog!$P$2:$P$219,,,2)</f>
        <v>19231</v>
      </c>
      <c r="U6024" s="34">
        <f t="shared" si="100"/>
        <v>1</v>
      </c>
      <c r="V6024" s="13">
        <f>IF(OR(Table1[[#This Row],[7d_positivity_public]]=0,ISBLANK(Table1[[#This Row],[7d_positivity_public]])),"",(Table1[[#This Row],[7d_positivity_public]]-Table1[[#This Row],[7d_positivity_all]])/Table1[[#This Row],[7d_positivity_public]])</f>
        <v>1</v>
      </c>
      <c r="W6024" s="13"/>
    </row>
    <row r="6025" spans="1:23" x14ac:dyDescent="0.25">
      <c r="A6025" s="10">
        <v>44537</v>
      </c>
      <c r="B6025">
        <v>1320</v>
      </c>
      <c r="C6025" t="s">
        <v>89</v>
      </c>
      <c r="D6025">
        <v>5</v>
      </c>
      <c r="E6025">
        <v>3</v>
      </c>
      <c r="F6025">
        <v>2</v>
      </c>
      <c r="G6025">
        <v>3</v>
      </c>
      <c r="H6025">
        <v>88</v>
      </c>
      <c r="I6025">
        <v>9</v>
      </c>
      <c r="J6025">
        <v>85</v>
      </c>
      <c r="K6025">
        <v>88</v>
      </c>
      <c r="L6025">
        <v>84</v>
      </c>
      <c r="M6025">
        <v>91</v>
      </c>
      <c r="N6025">
        <v>85</v>
      </c>
      <c r="O6025">
        <v>79</v>
      </c>
      <c r="P6025">
        <v>86</v>
      </c>
      <c r="Q6025">
        <v>80</v>
      </c>
      <c r="R6025">
        <v>89</v>
      </c>
      <c r="S6025">
        <v>61</v>
      </c>
      <c r="T6025" s="34">
        <f>_xlfn.XLOOKUP(B6025,Demog!$A$2:$A$219,Demog!$P$2:$P$219,,,2)</f>
        <v>41799</v>
      </c>
      <c r="U6025" s="34">
        <f t="shared" si="100"/>
        <v>15</v>
      </c>
      <c r="V6025" s="13">
        <f>IF(OR(Table1[[#This Row],[7d_positivity_public]]=0,ISBLANK(Table1[[#This Row],[7d_positivity_public]])),"",(Table1[[#This Row],[7d_positivity_public]]-Table1[[#This Row],[7d_positivity_all]])/Table1[[#This Row],[7d_positivity_public]])</f>
        <v>1</v>
      </c>
      <c r="W6025" s="13"/>
    </row>
    <row r="6026" spans="1:23" x14ac:dyDescent="0.25">
      <c r="A6026" s="10">
        <v>44537</v>
      </c>
      <c r="B6026">
        <v>1330</v>
      </c>
      <c r="C6026" t="s">
        <v>91</v>
      </c>
      <c r="D6026">
        <v>0</v>
      </c>
      <c r="E6026">
        <v>0</v>
      </c>
      <c r="F6026">
        <v>0</v>
      </c>
      <c r="G6026">
        <v>0</v>
      </c>
      <c r="H6026">
        <v>83</v>
      </c>
      <c r="I6026">
        <v>5</v>
      </c>
      <c r="J6026">
        <v>69</v>
      </c>
      <c r="K6026">
        <v>84</v>
      </c>
      <c r="L6026">
        <v>84</v>
      </c>
      <c r="M6026">
        <v>84</v>
      </c>
      <c r="N6026">
        <v>79</v>
      </c>
      <c r="O6026">
        <v>61</v>
      </c>
      <c r="P6026">
        <v>80</v>
      </c>
      <c r="Q6026">
        <v>77</v>
      </c>
      <c r="R6026">
        <v>81</v>
      </c>
      <c r="S6026">
        <v>47</v>
      </c>
      <c r="T6026" s="34">
        <f>_xlfn.XLOOKUP(B6026,Demog!$A$2:$A$219,Demog!$P$2:$P$219,,,2)</f>
        <v>5101</v>
      </c>
      <c r="U6026" s="34">
        <f t="shared" si="100"/>
        <v>0</v>
      </c>
      <c r="V6026" s="13" t="str">
        <f>IF(OR(Table1[[#This Row],[7d_positivity_public]]=0,ISBLANK(Table1[[#This Row],[7d_positivity_public]])),"",(Table1[[#This Row],[7d_positivity_public]]-Table1[[#This Row],[7d_positivity_all]])/Table1[[#This Row],[7d_positivity_public]])</f>
        <v/>
      </c>
      <c r="W6026" s="13"/>
    </row>
    <row r="6027" spans="1:23" x14ac:dyDescent="0.25">
      <c r="A6027" s="10">
        <v>44537</v>
      </c>
      <c r="B6027">
        <v>1340</v>
      </c>
      <c r="C6027" t="s">
        <v>93</v>
      </c>
      <c r="D6027">
        <v>0</v>
      </c>
      <c r="E6027">
        <v>0</v>
      </c>
      <c r="F6027">
        <v>0</v>
      </c>
      <c r="G6027">
        <v>0</v>
      </c>
      <c r="H6027">
        <v>83</v>
      </c>
      <c r="I6027">
        <v>3</v>
      </c>
      <c r="J6027">
        <v>71</v>
      </c>
      <c r="K6027">
        <v>84</v>
      </c>
      <c r="L6027">
        <v>81</v>
      </c>
      <c r="M6027">
        <v>86</v>
      </c>
      <c r="N6027">
        <v>79</v>
      </c>
      <c r="O6027">
        <v>64</v>
      </c>
      <c r="P6027">
        <v>80</v>
      </c>
      <c r="Q6027">
        <v>74</v>
      </c>
      <c r="R6027">
        <v>83</v>
      </c>
      <c r="S6027">
        <v>34</v>
      </c>
      <c r="T6027" s="34">
        <f>_xlfn.XLOOKUP(B6027,Demog!$A$2:$A$219,Demog!$P$2:$P$219,,,2)</f>
        <v>4781</v>
      </c>
      <c r="U6027" s="34">
        <f t="shared" si="100"/>
        <v>0</v>
      </c>
      <c r="V6027" s="13" t="str">
        <f>IF(OR(Table1[[#This Row],[7d_positivity_public]]=0,ISBLANK(Table1[[#This Row],[7d_positivity_public]])),"",(Table1[[#This Row],[7d_positivity_public]]-Table1[[#This Row],[7d_positivity_all]])/Table1[[#This Row],[7d_positivity_public]])</f>
        <v/>
      </c>
      <c r="W6027" s="13"/>
    </row>
    <row r="6028" spans="1:23" x14ac:dyDescent="0.25">
      <c r="A6028" s="10">
        <v>44537</v>
      </c>
      <c r="B6028">
        <v>1350</v>
      </c>
      <c r="C6028" t="s">
        <v>95</v>
      </c>
      <c r="D6028">
        <v>21</v>
      </c>
      <c r="E6028">
        <v>4</v>
      </c>
      <c r="F6028">
        <v>17</v>
      </c>
      <c r="G6028">
        <v>13</v>
      </c>
      <c r="H6028">
        <v>79</v>
      </c>
      <c r="I6028">
        <v>1</v>
      </c>
      <c r="J6028">
        <v>63</v>
      </c>
      <c r="K6028">
        <v>80</v>
      </c>
      <c r="L6028">
        <v>70</v>
      </c>
      <c r="M6028">
        <v>87</v>
      </c>
      <c r="N6028">
        <v>75</v>
      </c>
      <c r="O6028">
        <v>57</v>
      </c>
      <c r="P6028">
        <v>77</v>
      </c>
      <c r="Q6028">
        <v>66</v>
      </c>
      <c r="R6028">
        <v>84</v>
      </c>
      <c r="S6028">
        <v>43</v>
      </c>
      <c r="T6028" s="34">
        <f>_xlfn.XLOOKUP(B6028,Demog!$A$2:$A$219,Demog!$P$2:$P$219,,,2)</f>
        <v>10220</v>
      </c>
      <c r="U6028" s="34">
        <f t="shared" si="100"/>
        <v>15</v>
      </c>
      <c r="V6028" s="13">
        <f>IF(OR(Table1[[#This Row],[7d_positivity_public]]=0,ISBLANK(Table1[[#This Row],[7d_positivity_public]])),"",(Table1[[#This Row],[7d_positivity_public]]-Table1[[#This Row],[7d_positivity_all]])/Table1[[#This Row],[7d_positivity_public]])</f>
        <v>1</v>
      </c>
      <c r="W6028" s="13"/>
    </row>
    <row r="6029" spans="1:23" x14ac:dyDescent="0.25">
      <c r="A6029" s="10">
        <v>44537</v>
      </c>
      <c r="B6029">
        <v>1361</v>
      </c>
      <c r="C6029" t="s">
        <v>97</v>
      </c>
      <c r="D6029">
        <v>6</v>
      </c>
      <c r="E6029">
        <v>5</v>
      </c>
      <c r="F6029">
        <v>1</v>
      </c>
      <c r="G6029">
        <v>4</v>
      </c>
      <c r="H6029">
        <v>86</v>
      </c>
      <c r="I6029">
        <v>0</v>
      </c>
      <c r="J6029">
        <v>82</v>
      </c>
      <c r="K6029">
        <v>86</v>
      </c>
      <c r="L6029">
        <v>81</v>
      </c>
      <c r="M6029">
        <v>91</v>
      </c>
      <c r="N6029">
        <v>83</v>
      </c>
      <c r="O6029">
        <v>77</v>
      </c>
      <c r="P6029">
        <v>83</v>
      </c>
      <c r="Q6029">
        <v>76</v>
      </c>
      <c r="R6029">
        <v>89</v>
      </c>
      <c r="S6029">
        <v>63</v>
      </c>
      <c r="T6029" s="34">
        <f>_xlfn.XLOOKUP(B6029,Demog!$A$2:$A$219,Demog!$P$2:$P$219,,,2)</f>
        <v>53266</v>
      </c>
      <c r="U6029" s="34">
        <f t="shared" si="100"/>
        <v>22</v>
      </c>
      <c r="V6029" s="13">
        <f>IF(OR(Table1[[#This Row],[7d_positivity_public]]=0,ISBLANK(Table1[[#This Row],[7d_positivity_public]])),"",(Table1[[#This Row],[7d_positivity_public]]-Table1[[#This Row],[7d_positivity_all]])/Table1[[#This Row],[7d_positivity_public]])</f>
        <v>1</v>
      </c>
      <c r="W6029" s="13"/>
    </row>
    <row r="6030" spans="1:23" x14ac:dyDescent="0.25">
      <c r="A6030" s="10">
        <v>44537</v>
      </c>
      <c r="B6030">
        <v>1362</v>
      </c>
      <c r="C6030" t="s">
        <v>99</v>
      </c>
      <c r="D6030">
        <v>2</v>
      </c>
      <c r="E6030">
        <v>16</v>
      </c>
      <c r="F6030">
        <v>-14</v>
      </c>
      <c r="G6030">
        <v>2</v>
      </c>
      <c r="H6030">
        <v>79</v>
      </c>
      <c r="I6030">
        <v>0</v>
      </c>
      <c r="J6030">
        <v>63</v>
      </c>
      <c r="K6030">
        <v>80</v>
      </c>
      <c r="L6030">
        <v>71</v>
      </c>
      <c r="M6030">
        <v>86</v>
      </c>
      <c r="N6030">
        <v>76</v>
      </c>
      <c r="O6030">
        <v>58</v>
      </c>
      <c r="P6030">
        <v>77</v>
      </c>
      <c r="Q6030">
        <v>66</v>
      </c>
      <c r="R6030">
        <v>84</v>
      </c>
      <c r="S6030">
        <v>51</v>
      </c>
      <c r="T6030" s="34">
        <f>_xlfn.XLOOKUP(B6030,Demog!$A$2:$A$219,Demog!$P$2:$P$219,,,2)</f>
        <v>13583</v>
      </c>
      <c r="U6030" s="34">
        <f t="shared" si="100"/>
        <v>2</v>
      </c>
      <c r="V6030" s="13">
        <f>IF(OR(Table1[[#This Row],[7d_positivity_public]]=0,ISBLANK(Table1[[#This Row],[7d_positivity_public]])),"",(Table1[[#This Row],[7d_positivity_public]]-Table1[[#This Row],[7d_positivity_all]])/Table1[[#This Row],[7d_positivity_public]])</f>
        <v>1</v>
      </c>
      <c r="W6030" s="13"/>
    </row>
    <row r="6031" spans="1:23" x14ac:dyDescent="0.25">
      <c r="A6031" s="10">
        <v>44537</v>
      </c>
      <c r="B6031">
        <v>1371</v>
      </c>
      <c r="C6031" t="s">
        <v>101</v>
      </c>
      <c r="D6031">
        <v>6</v>
      </c>
      <c r="E6031">
        <v>6</v>
      </c>
      <c r="F6031">
        <v>0</v>
      </c>
      <c r="G6031">
        <v>4</v>
      </c>
      <c r="H6031">
        <v>83</v>
      </c>
      <c r="I6031">
        <v>5</v>
      </c>
      <c r="J6031">
        <v>72</v>
      </c>
      <c r="K6031">
        <v>83</v>
      </c>
      <c r="L6031">
        <v>75</v>
      </c>
      <c r="M6031">
        <v>88</v>
      </c>
      <c r="N6031">
        <v>79</v>
      </c>
      <c r="O6031">
        <v>65</v>
      </c>
      <c r="P6031">
        <v>80</v>
      </c>
      <c r="Q6031">
        <v>69</v>
      </c>
      <c r="R6031">
        <v>86</v>
      </c>
      <c r="S6031">
        <v>47</v>
      </c>
      <c r="T6031" s="34">
        <f>_xlfn.XLOOKUP(B6031,Demog!$A$2:$A$219,Demog!$P$2:$P$219,,,2)</f>
        <v>8720</v>
      </c>
      <c r="U6031" s="34">
        <f t="shared" si="100"/>
        <v>4</v>
      </c>
      <c r="V6031" s="13">
        <f>IF(OR(Table1[[#This Row],[7d_positivity_public]]=0,ISBLANK(Table1[[#This Row],[7d_positivity_public]])),"",(Table1[[#This Row],[7d_positivity_public]]-Table1[[#This Row],[7d_positivity_all]])/Table1[[#This Row],[7d_positivity_public]])</f>
        <v>1</v>
      </c>
      <c r="W6031" s="13"/>
    </row>
    <row r="6032" spans="1:23" x14ac:dyDescent="0.25">
      <c r="A6032" s="10">
        <v>44537</v>
      </c>
      <c r="B6032">
        <v>1372</v>
      </c>
      <c r="C6032" t="s">
        <v>103</v>
      </c>
      <c r="D6032">
        <v>9</v>
      </c>
      <c r="E6032">
        <v>12</v>
      </c>
      <c r="F6032">
        <v>-3</v>
      </c>
      <c r="G6032">
        <v>5</v>
      </c>
      <c r="H6032">
        <v>88</v>
      </c>
      <c r="I6032">
        <v>6</v>
      </c>
      <c r="J6032">
        <v>79</v>
      </c>
      <c r="K6032">
        <v>88</v>
      </c>
      <c r="L6032">
        <v>84</v>
      </c>
      <c r="M6032">
        <v>91</v>
      </c>
      <c r="N6032">
        <v>85</v>
      </c>
      <c r="O6032">
        <v>73</v>
      </c>
      <c r="P6032">
        <v>85</v>
      </c>
      <c r="Q6032">
        <v>80</v>
      </c>
      <c r="R6032">
        <v>90</v>
      </c>
      <c r="S6032">
        <v>42</v>
      </c>
      <c r="T6032" s="34">
        <f>_xlfn.XLOOKUP(B6032,Demog!$A$2:$A$219,Demog!$P$2:$P$219,,,2)</f>
        <v>41482</v>
      </c>
      <c r="U6032" s="34">
        <f t="shared" si="100"/>
        <v>26</v>
      </c>
      <c r="V6032" s="13">
        <f>IF(OR(Table1[[#This Row],[7d_positivity_public]]=0,ISBLANK(Table1[[#This Row],[7d_positivity_public]])),"",(Table1[[#This Row],[7d_positivity_public]]-Table1[[#This Row],[7d_positivity_all]])/Table1[[#This Row],[7d_positivity_public]])</f>
        <v>1</v>
      </c>
      <c r="W6032" s="13"/>
    </row>
    <row r="6033" spans="1:23" x14ac:dyDescent="0.25">
      <c r="A6033" s="10">
        <v>44537</v>
      </c>
      <c r="B6033">
        <v>1373</v>
      </c>
      <c r="C6033" t="s">
        <v>106</v>
      </c>
      <c r="D6033">
        <v>34</v>
      </c>
      <c r="E6033">
        <v>9</v>
      </c>
      <c r="F6033">
        <v>25</v>
      </c>
      <c r="G6033">
        <v>16</v>
      </c>
      <c r="H6033">
        <v>85</v>
      </c>
      <c r="I6033">
        <v>3</v>
      </c>
      <c r="J6033">
        <v>72</v>
      </c>
      <c r="K6033">
        <v>86</v>
      </c>
      <c r="L6033">
        <v>83</v>
      </c>
      <c r="M6033">
        <v>88</v>
      </c>
      <c r="N6033">
        <v>81</v>
      </c>
      <c r="O6033">
        <v>68</v>
      </c>
      <c r="P6033">
        <v>82</v>
      </c>
      <c r="Q6033">
        <v>78</v>
      </c>
      <c r="R6033">
        <v>86</v>
      </c>
      <c r="S6033">
        <v>53</v>
      </c>
      <c r="T6033" s="34">
        <f>_xlfn.XLOOKUP(B6033,Demog!$A$2:$A$219,Demog!$P$2:$P$219,,,2)</f>
        <v>12922</v>
      </c>
      <c r="U6033" s="34">
        <f t="shared" si="100"/>
        <v>31</v>
      </c>
      <c r="V6033" s="13">
        <f>IF(OR(Table1[[#This Row],[7d_positivity_public]]=0,ISBLANK(Table1[[#This Row],[7d_positivity_public]])),"",(Table1[[#This Row],[7d_positivity_public]]-Table1[[#This Row],[7d_positivity_all]])/Table1[[#This Row],[7d_positivity_public]])</f>
        <v>1</v>
      </c>
      <c r="W6033" s="13"/>
    </row>
    <row r="6034" spans="1:23" x14ac:dyDescent="0.25">
      <c r="A6034" s="10">
        <v>44537</v>
      </c>
      <c r="B6034">
        <v>1374</v>
      </c>
      <c r="C6034" t="s">
        <v>108</v>
      </c>
      <c r="D6034">
        <v>9</v>
      </c>
      <c r="E6034">
        <v>8</v>
      </c>
      <c r="F6034">
        <v>1</v>
      </c>
      <c r="G6034">
        <v>5</v>
      </c>
      <c r="H6034">
        <v>93</v>
      </c>
      <c r="I6034">
        <v>6</v>
      </c>
      <c r="J6034">
        <v>84</v>
      </c>
      <c r="K6034">
        <v>94</v>
      </c>
      <c r="L6034">
        <v>95</v>
      </c>
      <c r="M6034">
        <v>92</v>
      </c>
      <c r="N6034">
        <v>90</v>
      </c>
      <c r="O6034">
        <v>80</v>
      </c>
      <c r="P6034">
        <v>91</v>
      </c>
      <c r="Q6034">
        <v>91</v>
      </c>
      <c r="R6034">
        <v>91</v>
      </c>
      <c r="S6034">
        <v>57</v>
      </c>
      <c r="T6034" s="34">
        <f>_xlfn.XLOOKUP(B6034,Demog!$A$2:$A$219,Demog!$P$2:$P$219,,,2)</f>
        <v>33401</v>
      </c>
      <c r="U6034" s="34">
        <f t="shared" si="100"/>
        <v>21</v>
      </c>
      <c r="V6034" s="13">
        <f>IF(OR(Table1[[#This Row],[7d_positivity_public]]=0,ISBLANK(Table1[[#This Row],[7d_positivity_public]])),"",(Table1[[#This Row],[7d_positivity_public]]-Table1[[#This Row],[7d_positivity_all]])/Table1[[#This Row],[7d_positivity_public]])</f>
        <v>1</v>
      </c>
      <c r="W6034" s="13"/>
    </row>
    <row r="6035" spans="1:23" x14ac:dyDescent="0.25">
      <c r="A6035" s="10">
        <v>44537</v>
      </c>
      <c r="B6035">
        <v>1375</v>
      </c>
      <c r="C6035" t="s">
        <v>110</v>
      </c>
      <c r="D6035">
        <v>3</v>
      </c>
      <c r="E6035">
        <v>8</v>
      </c>
      <c r="F6035">
        <v>-5</v>
      </c>
      <c r="G6035">
        <v>2</v>
      </c>
      <c r="H6035">
        <v>90</v>
      </c>
      <c r="I6035">
        <v>3</v>
      </c>
      <c r="J6035">
        <v>78</v>
      </c>
      <c r="K6035">
        <v>91</v>
      </c>
      <c r="L6035">
        <v>91</v>
      </c>
      <c r="M6035">
        <v>90</v>
      </c>
      <c r="N6035">
        <v>87</v>
      </c>
      <c r="O6035">
        <v>72</v>
      </c>
      <c r="P6035">
        <v>87</v>
      </c>
      <c r="Q6035">
        <v>87</v>
      </c>
      <c r="R6035">
        <v>88</v>
      </c>
      <c r="S6035">
        <v>56</v>
      </c>
      <c r="T6035" s="34">
        <f>_xlfn.XLOOKUP(B6035,Demog!$A$2:$A$219,Demog!$P$2:$P$219,,,2)</f>
        <v>38661</v>
      </c>
      <c r="U6035" s="34">
        <f t="shared" si="100"/>
        <v>8</v>
      </c>
      <c r="V6035" s="13">
        <f>IF(OR(Table1[[#This Row],[7d_positivity_public]]=0,ISBLANK(Table1[[#This Row],[7d_positivity_public]])),"",(Table1[[#This Row],[7d_positivity_public]]-Table1[[#This Row],[7d_positivity_all]])/Table1[[#This Row],[7d_positivity_public]])</f>
        <v>1</v>
      </c>
      <c r="W6035" s="13"/>
    </row>
    <row r="6036" spans="1:23" x14ac:dyDescent="0.25">
      <c r="A6036" s="10">
        <v>44537</v>
      </c>
      <c r="B6036">
        <v>1376</v>
      </c>
      <c r="C6036" t="s">
        <v>112</v>
      </c>
      <c r="D6036">
        <v>7</v>
      </c>
      <c r="E6036">
        <v>5</v>
      </c>
      <c r="F6036">
        <v>2</v>
      </c>
      <c r="G6036">
        <v>5</v>
      </c>
      <c r="H6036">
        <v>85</v>
      </c>
      <c r="I6036">
        <v>3</v>
      </c>
      <c r="J6036">
        <v>75</v>
      </c>
      <c r="K6036">
        <v>86</v>
      </c>
      <c r="L6036">
        <v>85</v>
      </c>
      <c r="M6036">
        <v>87</v>
      </c>
      <c r="N6036">
        <v>81</v>
      </c>
      <c r="O6036">
        <v>68</v>
      </c>
      <c r="P6036">
        <v>82</v>
      </c>
      <c r="Q6036">
        <v>80</v>
      </c>
      <c r="R6036">
        <v>85</v>
      </c>
      <c r="S6036">
        <v>43</v>
      </c>
      <c r="T6036" s="34">
        <f>_xlfn.XLOOKUP(B6036,Demog!$A$2:$A$219,Demog!$P$2:$P$219,,,2)</f>
        <v>34796</v>
      </c>
      <c r="U6036" s="34">
        <f t="shared" si="100"/>
        <v>17</v>
      </c>
      <c r="V6036" s="13">
        <f>IF(OR(Table1[[#This Row],[7d_positivity_public]]=0,ISBLANK(Table1[[#This Row],[7d_positivity_public]])),"",(Table1[[#This Row],[7d_positivity_public]]-Table1[[#This Row],[7d_positivity_all]])/Table1[[#This Row],[7d_positivity_public]])</f>
        <v>1</v>
      </c>
      <c r="W6036" s="13"/>
    </row>
    <row r="6037" spans="1:23" x14ac:dyDescent="0.25">
      <c r="A6037" s="10">
        <v>44537</v>
      </c>
      <c r="B6037">
        <v>1377</v>
      </c>
      <c r="C6037" t="s">
        <v>114</v>
      </c>
      <c r="D6037">
        <v>7</v>
      </c>
      <c r="E6037">
        <v>16</v>
      </c>
      <c r="F6037">
        <v>-9</v>
      </c>
      <c r="G6037">
        <v>5</v>
      </c>
      <c r="H6037">
        <v>91</v>
      </c>
      <c r="I6037">
        <v>9</v>
      </c>
      <c r="J6037">
        <v>88</v>
      </c>
      <c r="K6037">
        <v>91</v>
      </c>
      <c r="L6037">
        <v>89</v>
      </c>
      <c r="M6037">
        <v>93</v>
      </c>
      <c r="N6037">
        <v>88</v>
      </c>
      <c r="O6037">
        <v>84</v>
      </c>
      <c r="P6037">
        <v>89</v>
      </c>
      <c r="Q6037">
        <v>86</v>
      </c>
      <c r="R6037">
        <v>92</v>
      </c>
      <c r="S6037">
        <v>60</v>
      </c>
      <c r="T6037" s="34">
        <f>_xlfn.XLOOKUP(B6037,Demog!$A$2:$A$219,Demog!$P$2:$P$219,,,2)</f>
        <v>24900</v>
      </c>
      <c r="U6037" s="34">
        <f t="shared" si="100"/>
        <v>12</v>
      </c>
      <c r="V6037" s="13">
        <f>IF(OR(Table1[[#This Row],[7d_positivity_public]]=0,ISBLANK(Table1[[#This Row],[7d_positivity_public]])),"",(Table1[[#This Row],[7d_positivity_public]]-Table1[[#This Row],[7d_positivity_all]])/Table1[[#This Row],[7d_positivity_public]])</f>
        <v>1</v>
      </c>
      <c r="W6037" s="13"/>
    </row>
    <row r="6038" spans="1:23" x14ac:dyDescent="0.25">
      <c r="A6038" s="10">
        <v>44537</v>
      </c>
      <c r="B6038">
        <v>1380</v>
      </c>
      <c r="C6038" t="s">
        <v>116</v>
      </c>
      <c r="D6038">
        <v>4</v>
      </c>
      <c r="E6038">
        <v>25</v>
      </c>
      <c r="F6038">
        <v>-21</v>
      </c>
      <c r="G6038">
        <v>6</v>
      </c>
      <c r="H6038">
        <v>88</v>
      </c>
      <c r="I6038">
        <v>7</v>
      </c>
      <c r="J6038">
        <v>82</v>
      </c>
      <c r="K6038">
        <v>88</v>
      </c>
      <c r="L6038">
        <v>82</v>
      </c>
      <c r="M6038">
        <v>91</v>
      </c>
      <c r="N6038">
        <v>85</v>
      </c>
      <c r="O6038">
        <v>76</v>
      </c>
      <c r="P6038">
        <v>86</v>
      </c>
      <c r="Q6038">
        <v>79</v>
      </c>
      <c r="R6038">
        <v>89</v>
      </c>
      <c r="S6038">
        <v>53</v>
      </c>
      <c r="T6038" s="34">
        <f>_xlfn.XLOOKUP(B6038,Demog!$A$2:$A$219,Demog!$P$2:$P$219,,,2)</f>
        <v>12110</v>
      </c>
      <c r="U6038" s="34">
        <f t="shared" si="100"/>
        <v>3</v>
      </c>
      <c r="V6038" s="13">
        <f>IF(OR(Table1[[#This Row],[7d_positivity_public]]=0,ISBLANK(Table1[[#This Row],[7d_positivity_public]])),"",(Table1[[#This Row],[7d_positivity_public]]-Table1[[#This Row],[7d_positivity_all]])/Table1[[#This Row],[7d_positivity_public]])</f>
        <v>1</v>
      </c>
      <c r="W6038" s="13"/>
    </row>
    <row r="6039" spans="1:23" x14ac:dyDescent="0.25">
      <c r="A6039" s="10">
        <v>44537</v>
      </c>
      <c r="B6039">
        <v>1390</v>
      </c>
      <c r="C6039" t="s">
        <v>118</v>
      </c>
      <c r="D6039">
        <v>7</v>
      </c>
      <c r="E6039">
        <v>18</v>
      </c>
      <c r="F6039">
        <v>-11</v>
      </c>
      <c r="G6039">
        <v>7</v>
      </c>
      <c r="H6039">
        <v>73</v>
      </c>
      <c r="I6039">
        <v>0</v>
      </c>
      <c r="J6039">
        <v>45</v>
      </c>
      <c r="K6039">
        <v>75</v>
      </c>
      <c r="L6039">
        <v>63</v>
      </c>
      <c r="M6039">
        <v>83</v>
      </c>
      <c r="N6039">
        <v>69</v>
      </c>
      <c r="O6039">
        <v>41</v>
      </c>
      <c r="P6039">
        <v>71</v>
      </c>
      <c r="Q6039">
        <v>57</v>
      </c>
      <c r="R6039">
        <v>80</v>
      </c>
      <c r="S6039">
        <v>45</v>
      </c>
      <c r="T6039" s="34">
        <f>_xlfn.XLOOKUP(B6039,Demog!$A$2:$A$219,Demog!$P$2:$P$219,,,2)</f>
        <v>7285</v>
      </c>
      <c r="U6039" s="34">
        <f t="shared" si="100"/>
        <v>4</v>
      </c>
      <c r="V6039" s="13">
        <f>IF(OR(Table1[[#This Row],[7d_positivity_public]]=0,ISBLANK(Table1[[#This Row],[7d_positivity_public]])),"",(Table1[[#This Row],[7d_positivity_public]]-Table1[[#This Row],[7d_positivity_all]])/Table1[[#This Row],[7d_positivity_public]])</f>
        <v>1</v>
      </c>
      <c r="W6039" s="13"/>
    </row>
    <row r="6040" spans="1:23" x14ac:dyDescent="0.25">
      <c r="A6040" s="10">
        <v>44537</v>
      </c>
      <c r="B6040">
        <v>1420</v>
      </c>
      <c r="C6040" t="s">
        <v>120</v>
      </c>
      <c r="D6040">
        <v>17</v>
      </c>
      <c r="E6040">
        <v>18</v>
      </c>
      <c r="F6040">
        <v>-1</v>
      </c>
      <c r="G6040">
        <v>13</v>
      </c>
      <c r="H6040">
        <v>82</v>
      </c>
      <c r="I6040">
        <v>3</v>
      </c>
      <c r="J6040">
        <v>68</v>
      </c>
      <c r="K6040">
        <v>83</v>
      </c>
      <c r="L6040">
        <v>74</v>
      </c>
      <c r="M6040">
        <v>88</v>
      </c>
      <c r="N6040">
        <v>78</v>
      </c>
      <c r="O6040">
        <v>63</v>
      </c>
      <c r="P6040">
        <v>79</v>
      </c>
      <c r="Q6040">
        <v>69</v>
      </c>
      <c r="R6040">
        <v>86</v>
      </c>
      <c r="S6040">
        <v>56</v>
      </c>
      <c r="T6040" s="34">
        <f>_xlfn.XLOOKUP(B6040,Demog!$A$2:$A$219,Demog!$P$2:$P$219,,,2)</f>
        <v>33648</v>
      </c>
      <c r="U6040" s="34">
        <f t="shared" si="100"/>
        <v>40</v>
      </c>
      <c r="V6040" s="13">
        <f>IF(OR(Table1[[#This Row],[7d_positivity_public]]=0,ISBLANK(Table1[[#This Row],[7d_positivity_public]])),"",(Table1[[#This Row],[7d_positivity_public]]-Table1[[#This Row],[7d_positivity_all]])/Table1[[#This Row],[7d_positivity_public]])</f>
        <v>1</v>
      </c>
      <c r="W6040" s="13"/>
    </row>
    <row r="6041" spans="1:23" x14ac:dyDescent="0.25">
      <c r="A6041" s="10">
        <v>44537</v>
      </c>
      <c r="B6041">
        <v>1431</v>
      </c>
      <c r="C6041" t="s">
        <v>226</v>
      </c>
      <c r="D6041">
        <v>10</v>
      </c>
      <c r="E6041">
        <v>9</v>
      </c>
      <c r="F6041">
        <v>1</v>
      </c>
      <c r="G6041">
        <v>6</v>
      </c>
      <c r="H6041">
        <v>87</v>
      </c>
      <c r="I6041">
        <v>1</v>
      </c>
      <c r="J6041">
        <v>80</v>
      </c>
      <c r="K6041">
        <v>88</v>
      </c>
      <c r="L6041">
        <v>84</v>
      </c>
      <c r="M6041">
        <v>91</v>
      </c>
      <c r="N6041">
        <v>84</v>
      </c>
      <c r="O6041">
        <v>74</v>
      </c>
      <c r="P6041">
        <v>84</v>
      </c>
      <c r="Q6041">
        <v>79</v>
      </c>
      <c r="R6041">
        <v>89</v>
      </c>
      <c r="S6041">
        <v>60</v>
      </c>
      <c r="T6041" s="34">
        <f>_xlfn.XLOOKUP(B6041,Demog!$A$2:$A$219,Demog!$P$2:$P$219,,,2)</f>
        <v>44714</v>
      </c>
      <c r="U6041" s="34">
        <f t="shared" si="100"/>
        <v>31</v>
      </c>
      <c r="V6041" s="13">
        <f>IF(OR(Table1[[#This Row],[7d_positivity_public]]=0,ISBLANK(Table1[[#This Row],[7d_positivity_public]])),"",(Table1[[#This Row],[7d_positivity_public]]-Table1[[#This Row],[7d_positivity_all]])/Table1[[#This Row],[7d_positivity_public]])</f>
        <v>1</v>
      </c>
      <c r="W6041" s="13"/>
    </row>
    <row r="6042" spans="1:23" x14ac:dyDescent="0.25">
      <c r="A6042" s="10">
        <v>44537</v>
      </c>
      <c r="B6042">
        <v>1432</v>
      </c>
      <c r="C6042" t="s">
        <v>227</v>
      </c>
      <c r="D6042">
        <v>6</v>
      </c>
      <c r="E6042">
        <v>7</v>
      </c>
      <c r="F6042">
        <v>-1</v>
      </c>
      <c r="G6042">
        <v>4</v>
      </c>
      <c r="H6042">
        <v>95</v>
      </c>
      <c r="I6042">
        <v>3</v>
      </c>
      <c r="J6042">
        <v>90</v>
      </c>
      <c r="K6042">
        <v>95</v>
      </c>
      <c r="L6042">
        <v>96</v>
      </c>
      <c r="M6042">
        <v>94</v>
      </c>
      <c r="N6042">
        <v>92</v>
      </c>
      <c r="O6042">
        <v>86</v>
      </c>
      <c r="P6042">
        <v>92</v>
      </c>
      <c r="Q6042">
        <v>92</v>
      </c>
      <c r="R6042">
        <v>92</v>
      </c>
      <c r="S6042">
        <v>61</v>
      </c>
      <c r="T6042" s="34">
        <f>_xlfn.XLOOKUP(B6042,Demog!$A$2:$A$219,Demog!$P$2:$P$219,,,2)</f>
        <v>48587</v>
      </c>
      <c r="U6042" s="34">
        <f t="shared" si="100"/>
        <v>20</v>
      </c>
      <c r="V6042" s="13">
        <f>IF(OR(Table1[[#This Row],[7d_positivity_public]]=0,ISBLANK(Table1[[#This Row],[7d_positivity_public]])),"",(Table1[[#This Row],[7d_positivity_public]]-Table1[[#This Row],[7d_positivity_all]])/Table1[[#This Row],[7d_positivity_public]])</f>
        <v>1</v>
      </c>
      <c r="W6042" s="13"/>
    </row>
    <row r="6043" spans="1:23" x14ac:dyDescent="0.25">
      <c r="A6043" s="10">
        <v>44537</v>
      </c>
      <c r="B6043">
        <v>1433</v>
      </c>
      <c r="C6043" t="s">
        <v>122</v>
      </c>
      <c r="D6043">
        <v>36</v>
      </c>
      <c r="E6043">
        <v>13</v>
      </c>
      <c r="F6043">
        <v>23</v>
      </c>
      <c r="G6043">
        <v>20</v>
      </c>
      <c r="H6043">
        <v>83</v>
      </c>
      <c r="I6043">
        <v>1</v>
      </c>
      <c r="J6043">
        <v>69</v>
      </c>
      <c r="K6043">
        <v>83</v>
      </c>
      <c r="L6043">
        <v>75</v>
      </c>
      <c r="M6043">
        <v>88</v>
      </c>
      <c r="N6043">
        <v>79</v>
      </c>
      <c r="O6043">
        <v>63</v>
      </c>
      <c r="P6043">
        <v>80</v>
      </c>
      <c r="Q6043">
        <v>70</v>
      </c>
      <c r="R6043">
        <v>85</v>
      </c>
      <c r="S6043">
        <v>38</v>
      </c>
      <c r="T6043" s="34">
        <f>_xlfn.XLOOKUP(B6043,Demog!$A$2:$A$219,Demog!$P$2:$P$219,,,2)</f>
        <v>19986</v>
      </c>
      <c r="U6043" s="34">
        <f t="shared" si="100"/>
        <v>50</v>
      </c>
      <c r="V6043" s="13">
        <f>IF(OR(Table1[[#This Row],[7d_positivity_public]]=0,ISBLANK(Table1[[#This Row],[7d_positivity_public]])),"",(Table1[[#This Row],[7d_positivity_public]]-Table1[[#This Row],[7d_positivity_all]])/Table1[[#This Row],[7d_positivity_public]])</f>
        <v>1</v>
      </c>
      <c r="W6043" s="13"/>
    </row>
    <row r="6044" spans="1:23" x14ac:dyDescent="0.25">
      <c r="A6044" s="10">
        <v>44537</v>
      </c>
      <c r="B6044">
        <v>1490</v>
      </c>
      <c r="C6044" t="s">
        <v>124</v>
      </c>
      <c r="D6044">
        <v>2</v>
      </c>
      <c r="E6044">
        <v>0</v>
      </c>
      <c r="F6044">
        <v>2</v>
      </c>
      <c r="G6044">
        <v>3</v>
      </c>
      <c r="H6044">
        <v>82</v>
      </c>
      <c r="I6044">
        <v>5</v>
      </c>
      <c r="J6044">
        <v>72</v>
      </c>
      <c r="K6044">
        <v>83</v>
      </c>
      <c r="L6044">
        <v>76</v>
      </c>
      <c r="M6044">
        <v>88</v>
      </c>
      <c r="N6044">
        <v>77</v>
      </c>
      <c r="O6044">
        <v>63</v>
      </c>
      <c r="P6044">
        <v>78</v>
      </c>
      <c r="Q6044">
        <v>69</v>
      </c>
      <c r="R6044">
        <v>85</v>
      </c>
      <c r="S6044">
        <v>40</v>
      </c>
      <c r="T6044" s="34">
        <f>_xlfn.XLOOKUP(B6044,Demog!$A$2:$A$219,Demog!$P$2:$P$219,,,2)</f>
        <v>10855</v>
      </c>
      <c r="U6044" s="34">
        <f t="shared" si="100"/>
        <v>2</v>
      </c>
      <c r="V6044" s="13">
        <f>IF(OR(Table1[[#This Row],[7d_positivity_public]]=0,ISBLANK(Table1[[#This Row],[7d_positivity_public]])),"",(Table1[[#This Row],[7d_positivity_public]]-Table1[[#This Row],[7d_positivity_all]])/Table1[[#This Row],[7d_positivity_public]])</f>
        <v>1</v>
      </c>
      <c r="W6044" s="13"/>
    </row>
    <row r="6045" spans="1:23" x14ac:dyDescent="0.25">
      <c r="A6045" s="10">
        <v>44537</v>
      </c>
      <c r="B6045">
        <v>2121</v>
      </c>
      <c r="C6045" t="s">
        <v>126</v>
      </c>
      <c r="D6045">
        <v>9</v>
      </c>
      <c r="E6045">
        <v>10</v>
      </c>
      <c r="F6045">
        <v>-1</v>
      </c>
      <c r="G6045">
        <v>7</v>
      </c>
      <c r="H6045">
        <v>85</v>
      </c>
      <c r="I6045">
        <v>14</v>
      </c>
      <c r="J6045">
        <v>76</v>
      </c>
      <c r="K6045">
        <v>86</v>
      </c>
      <c r="L6045">
        <v>81</v>
      </c>
      <c r="M6045">
        <v>90</v>
      </c>
      <c r="N6045">
        <v>82</v>
      </c>
      <c r="O6045">
        <v>72</v>
      </c>
      <c r="P6045">
        <v>83</v>
      </c>
      <c r="Q6045">
        <v>77</v>
      </c>
      <c r="R6045">
        <v>88</v>
      </c>
      <c r="S6045">
        <v>61</v>
      </c>
      <c r="T6045" s="34">
        <f>_xlfn.XLOOKUP(B6045,Demog!$A$2:$A$219,Demog!$P$2:$P$219,,,2)</f>
        <v>51241</v>
      </c>
      <c r="U6045" s="34">
        <f t="shared" si="100"/>
        <v>32</v>
      </c>
      <c r="V6045" s="13">
        <f>IF(OR(Table1[[#This Row],[7d_positivity_public]]=0,ISBLANK(Table1[[#This Row],[7d_positivity_public]])),"",(Table1[[#This Row],[7d_positivity_public]]-Table1[[#This Row],[7d_positivity_all]])/Table1[[#This Row],[7d_positivity_public]])</f>
        <v>1</v>
      </c>
      <c r="W6045" s="13"/>
    </row>
    <row r="6046" spans="1:23" x14ac:dyDescent="0.25">
      <c r="A6046" s="10">
        <v>44537</v>
      </c>
      <c r="B6046">
        <v>2122</v>
      </c>
      <c r="C6046" t="s">
        <v>128</v>
      </c>
      <c r="D6046">
        <v>7</v>
      </c>
      <c r="E6046">
        <v>8</v>
      </c>
      <c r="F6046">
        <v>-1</v>
      </c>
      <c r="G6046">
        <v>6</v>
      </c>
      <c r="H6046">
        <v>78</v>
      </c>
      <c r="I6046">
        <v>10</v>
      </c>
      <c r="J6046">
        <v>66</v>
      </c>
      <c r="K6046">
        <v>79</v>
      </c>
      <c r="L6046">
        <v>74</v>
      </c>
      <c r="M6046">
        <v>85</v>
      </c>
      <c r="N6046">
        <v>74</v>
      </c>
      <c r="O6046">
        <v>60</v>
      </c>
      <c r="P6046">
        <v>75</v>
      </c>
      <c r="Q6046">
        <v>68</v>
      </c>
      <c r="R6046">
        <v>82</v>
      </c>
      <c r="S6046">
        <v>55</v>
      </c>
      <c r="T6046" s="34">
        <f>_xlfn.XLOOKUP(B6046,Demog!$A$2:$A$219,Demog!$P$2:$P$219,,,2)</f>
        <v>41936</v>
      </c>
      <c r="U6046" s="34">
        <f t="shared" si="100"/>
        <v>21</v>
      </c>
      <c r="V6046" s="13">
        <f>IF(OR(Table1[[#This Row],[7d_positivity_public]]=0,ISBLANK(Table1[[#This Row],[7d_positivity_public]])),"",(Table1[[#This Row],[7d_positivity_public]]-Table1[[#This Row],[7d_positivity_all]])/Table1[[#This Row],[7d_positivity_public]])</f>
        <v>1</v>
      </c>
      <c r="W6046" s="13"/>
    </row>
    <row r="6047" spans="1:23" x14ac:dyDescent="0.25">
      <c r="A6047" s="10">
        <v>44537</v>
      </c>
      <c r="B6047">
        <v>2131</v>
      </c>
      <c r="C6047" t="s">
        <v>129</v>
      </c>
      <c r="D6047">
        <v>5</v>
      </c>
      <c r="E6047">
        <v>3</v>
      </c>
      <c r="F6047">
        <v>2</v>
      </c>
      <c r="G6047">
        <v>4</v>
      </c>
      <c r="H6047">
        <v>85</v>
      </c>
      <c r="I6047">
        <v>5</v>
      </c>
      <c r="J6047">
        <v>77</v>
      </c>
      <c r="K6047">
        <v>86</v>
      </c>
      <c r="L6047">
        <v>84</v>
      </c>
      <c r="M6047">
        <v>88</v>
      </c>
      <c r="N6047">
        <v>81</v>
      </c>
      <c r="O6047">
        <v>71</v>
      </c>
      <c r="P6047">
        <v>82</v>
      </c>
      <c r="Q6047">
        <v>79</v>
      </c>
      <c r="R6047">
        <v>85</v>
      </c>
      <c r="S6047">
        <v>55</v>
      </c>
      <c r="T6047" s="34">
        <f>_xlfn.XLOOKUP(B6047,Demog!$A$2:$A$219,Demog!$P$2:$P$219,,,2)</f>
        <v>22754</v>
      </c>
      <c r="U6047" s="34">
        <f t="shared" si="100"/>
        <v>8</v>
      </c>
      <c r="V6047" s="13">
        <f>IF(OR(Table1[[#This Row],[7d_positivity_public]]=0,ISBLANK(Table1[[#This Row],[7d_positivity_public]])),"",(Table1[[#This Row],[7d_positivity_public]]-Table1[[#This Row],[7d_positivity_all]])/Table1[[#This Row],[7d_positivity_public]])</f>
        <v>1</v>
      </c>
      <c r="W6047" s="13"/>
    </row>
    <row r="6048" spans="1:23" x14ac:dyDescent="0.25">
      <c r="A6048" s="10">
        <v>44537</v>
      </c>
      <c r="B6048">
        <v>2132</v>
      </c>
      <c r="C6048" t="s">
        <v>130</v>
      </c>
      <c r="D6048">
        <v>9</v>
      </c>
      <c r="E6048">
        <v>14</v>
      </c>
      <c r="F6048">
        <v>-5</v>
      </c>
      <c r="G6048">
        <v>6</v>
      </c>
      <c r="H6048">
        <v>87</v>
      </c>
      <c r="I6048">
        <v>12</v>
      </c>
      <c r="J6048">
        <v>83</v>
      </c>
      <c r="K6048">
        <v>87</v>
      </c>
      <c r="L6048">
        <v>85</v>
      </c>
      <c r="M6048">
        <v>90</v>
      </c>
      <c r="N6048">
        <v>84</v>
      </c>
      <c r="O6048">
        <v>79</v>
      </c>
      <c r="P6048">
        <v>85</v>
      </c>
      <c r="Q6048">
        <v>82</v>
      </c>
      <c r="R6048">
        <v>88</v>
      </c>
      <c r="S6048">
        <v>59</v>
      </c>
      <c r="T6048" s="34">
        <f>_xlfn.XLOOKUP(B6048,Demog!$A$2:$A$219,Demog!$P$2:$P$219,,,2)</f>
        <v>35584</v>
      </c>
      <c r="U6048" s="34">
        <f t="shared" si="100"/>
        <v>22</v>
      </c>
      <c r="V6048" s="13">
        <f>IF(OR(Table1[[#This Row],[7d_positivity_public]]=0,ISBLANK(Table1[[#This Row],[7d_positivity_public]])),"",(Table1[[#This Row],[7d_positivity_public]]-Table1[[#This Row],[7d_positivity_all]])/Table1[[#This Row],[7d_positivity_public]])</f>
        <v>1</v>
      </c>
      <c r="W6048" s="13"/>
    </row>
    <row r="6049" spans="1:23" x14ac:dyDescent="0.25">
      <c r="A6049" s="10">
        <v>44537</v>
      </c>
      <c r="B6049">
        <v>2133</v>
      </c>
      <c r="C6049" t="s">
        <v>131</v>
      </c>
      <c r="D6049">
        <v>5</v>
      </c>
      <c r="E6049">
        <v>9</v>
      </c>
      <c r="F6049">
        <v>-4</v>
      </c>
      <c r="G6049">
        <v>6</v>
      </c>
      <c r="H6049">
        <v>92</v>
      </c>
      <c r="I6049">
        <v>4</v>
      </c>
      <c r="J6049">
        <v>83</v>
      </c>
      <c r="K6049">
        <v>92</v>
      </c>
      <c r="L6049">
        <v>93</v>
      </c>
      <c r="M6049">
        <v>92</v>
      </c>
      <c r="N6049">
        <v>88</v>
      </c>
      <c r="O6049">
        <v>77</v>
      </c>
      <c r="P6049">
        <v>89</v>
      </c>
      <c r="Q6049">
        <v>88</v>
      </c>
      <c r="R6049">
        <v>90</v>
      </c>
      <c r="S6049">
        <v>44</v>
      </c>
      <c r="T6049" s="34">
        <f>_xlfn.XLOOKUP(B6049,Demog!$A$2:$A$219,Demog!$P$2:$P$219,,,2)</f>
        <v>58511</v>
      </c>
      <c r="U6049" s="34">
        <f t="shared" si="100"/>
        <v>20</v>
      </c>
      <c r="V6049" s="13">
        <f>IF(OR(Table1[[#This Row],[7d_positivity_public]]=0,ISBLANK(Table1[[#This Row],[7d_positivity_public]])),"",(Table1[[#This Row],[7d_positivity_public]]-Table1[[#This Row],[7d_positivity_all]])/Table1[[#This Row],[7d_positivity_public]])</f>
        <v>1</v>
      </c>
      <c r="W6049" s="13"/>
    </row>
    <row r="6050" spans="1:23" x14ac:dyDescent="0.25">
      <c r="A6050" s="10">
        <v>44537</v>
      </c>
      <c r="B6050">
        <v>2134</v>
      </c>
      <c r="C6050" t="s">
        <v>132</v>
      </c>
      <c r="D6050">
        <v>8</v>
      </c>
      <c r="E6050">
        <v>9</v>
      </c>
      <c r="F6050">
        <v>-1</v>
      </c>
      <c r="G6050">
        <v>6</v>
      </c>
      <c r="H6050">
        <v>88</v>
      </c>
      <c r="I6050">
        <v>6</v>
      </c>
      <c r="J6050">
        <v>75</v>
      </c>
      <c r="K6050">
        <v>89</v>
      </c>
      <c r="L6050">
        <v>90</v>
      </c>
      <c r="M6050">
        <v>88</v>
      </c>
      <c r="N6050">
        <v>84</v>
      </c>
      <c r="O6050">
        <v>70</v>
      </c>
      <c r="P6050">
        <v>85</v>
      </c>
      <c r="Q6050">
        <v>85</v>
      </c>
      <c r="R6050">
        <v>85</v>
      </c>
      <c r="S6050">
        <v>42</v>
      </c>
      <c r="T6050" s="34">
        <f>_xlfn.XLOOKUP(B6050,Demog!$A$2:$A$219,Demog!$P$2:$P$219,,,2)</f>
        <v>24836</v>
      </c>
      <c r="U6050" s="34">
        <f t="shared" si="100"/>
        <v>14</v>
      </c>
      <c r="V6050" s="13">
        <f>IF(OR(Table1[[#This Row],[7d_positivity_public]]=0,ISBLANK(Table1[[#This Row],[7d_positivity_public]])),"",(Table1[[#This Row],[7d_positivity_public]]-Table1[[#This Row],[7d_positivity_all]])/Table1[[#This Row],[7d_positivity_public]])</f>
        <v>1</v>
      </c>
      <c r="W6050" s="13"/>
    </row>
    <row r="6051" spans="1:23" x14ac:dyDescent="0.25">
      <c r="A6051" s="10">
        <v>44537</v>
      </c>
      <c r="B6051">
        <v>2141</v>
      </c>
      <c r="C6051" t="s">
        <v>133</v>
      </c>
      <c r="D6051">
        <v>16</v>
      </c>
      <c r="E6051">
        <v>22</v>
      </c>
      <c r="F6051">
        <v>-6</v>
      </c>
      <c r="G6051">
        <v>9</v>
      </c>
      <c r="H6051">
        <v>83</v>
      </c>
      <c r="I6051">
        <v>9</v>
      </c>
      <c r="J6051">
        <v>77</v>
      </c>
      <c r="K6051">
        <v>83</v>
      </c>
      <c r="L6051">
        <v>79</v>
      </c>
      <c r="M6051">
        <v>89</v>
      </c>
      <c r="N6051">
        <v>79</v>
      </c>
      <c r="O6051">
        <v>71</v>
      </c>
      <c r="P6051">
        <v>80</v>
      </c>
      <c r="Q6051">
        <v>74</v>
      </c>
      <c r="R6051">
        <v>86</v>
      </c>
      <c r="S6051">
        <v>54</v>
      </c>
      <c r="T6051" s="34">
        <f>_xlfn.XLOOKUP(B6051,Demog!$A$2:$A$219,Demog!$P$2:$P$219,,,2)</f>
        <v>26303</v>
      </c>
      <c r="U6051" s="34">
        <f t="shared" si="100"/>
        <v>29</v>
      </c>
      <c r="V6051" s="13">
        <f>IF(OR(Table1[[#This Row],[7d_positivity_public]]=0,ISBLANK(Table1[[#This Row],[7d_positivity_public]])),"",(Table1[[#This Row],[7d_positivity_public]]-Table1[[#This Row],[7d_positivity_all]])/Table1[[#This Row],[7d_positivity_public]])</f>
        <v>1</v>
      </c>
      <c r="W6051" s="13"/>
    </row>
    <row r="6052" spans="1:23" x14ac:dyDescent="0.25">
      <c r="A6052" s="10">
        <v>44537</v>
      </c>
      <c r="B6052">
        <v>2142</v>
      </c>
      <c r="C6052" t="s">
        <v>134</v>
      </c>
      <c r="D6052">
        <v>8</v>
      </c>
      <c r="E6052">
        <v>20</v>
      </c>
      <c r="F6052">
        <v>-12</v>
      </c>
      <c r="G6052">
        <v>6</v>
      </c>
      <c r="H6052">
        <v>82</v>
      </c>
      <c r="I6052">
        <v>9</v>
      </c>
      <c r="J6052">
        <v>75</v>
      </c>
      <c r="K6052">
        <v>82</v>
      </c>
      <c r="L6052">
        <v>78</v>
      </c>
      <c r="M6052">
        <v>86</v>
      </c>
      <c r="N6052">
        <v>78</v>
      </c>
      <c r="O6052">
        <v>69</v>
      </c>
      <c r="P6052">
        <v>79</v>
      </c>
      <c r="Q6052">
        <v>73</v>
      </c>
      <c r="R6052">
        <v>84</v>
      </c>
      <c r="S6052">
        <v>44</v>
      </c>
      <c r="T6052" s="34">
        <f>_xlfn.XLOOKUP(B6052,Demog!$A$2:$A$219,Demog!$P$2:$P$219,,,2)</f>
        <v>16854</v>
      </c>
      <c r="U6052" s="34">
        <f t="shared" si="100"/>
        <v>9</v>
      </c>
      <c r="V6052" s="13">
        <f>IF(OR(Table1[[#This Row],[7d_positivity_public]]=0,ISBLANK(Table1[[#This Row],[7d_positivity_public]])),"",(Table1[[#This Row],[7d_positivity_public]]-Table1[[#This Row],[7d_positivity_all]])/Table1[[#This Row],[7d_positivity_public]])</f>
        <v>1</v>
      </c>
      <c r="W6052" s="13"/>
    </row>
    <row r="6053" spans="1:23" x14ac:dyDescent="0.25">
      <c r="A6053" s="10">
        <v>44537</v>
      </c>
      <c r="B6053">
        <v>2150</v>
      </c>
      <c r="C6053" t="s">
        <v>135</v>
      </c>
      <c r="D6053">
        <v>4</v>
      </c>
      <c r="E6053">
        <v>9</v>
      </c>
      <c r="F6053">
        <v>-5</v>
      </c>
      <c r="G6053">
        <v>4</v>
      </c>
      <c r="H6053">
        <v>85</v>
      </c>
      <c r="I6053">
        <v>7</v>
      </c>
      <c r="J6053">
        <v>71</v>
      </c>
      <c r="K6053">
        <v>86</v>
      </c>
      <c r="L6053">
        <v>80</v>
      </c>
      <c r="M6053">
        <v>90</v>
      </c>
      <c r="N6053">
        <v>81</v>
      </c>
      <c r="O6053">
        <v>64</v>
      </c>
      <c r="P6053">
        <v>82</v>
      </c>
      <c r="Q6053">
        <v>73</v>
      </c>
      <c r="R6053">
        <v>88</v>
      </c>
      <c r="S6053">
        <v>61</v>
      </c>
      <c r="T6053" s="34">
        <f>_xlfn.XLOOKUP(B6053,Demog!$A$2:$A$219,Demog!$P$2:$P$219,,,2)</f>
        <v>9696</v>
      </c>
      <c r="U6053" s="34">
        <f t="shared" ref="U6053:U6084" si="101">ROUND(T6053*D6053/100000*7,0)</f>
        <v>3</v>
      </c>
      <c r="V6053" s="13">
        <f>IF(OR(Table1[[#This Row],[7d_positivity_public]]=0,ISBLANK(Table1[[#This Row],[7d_positivity_public]])),"",(Table1[[#This Row],[7d_positivity_public]]-Table1[[#This Row],[7d_positivity_all]])/Table1[[#This Row],[7d_positivity_public]])</f>
        <v>1</v>
      </c>
      <c r="W6053" s="13"/>
    </row>
    <row r="6054" spans="1:23" x14ac:dyDescent="0.25">
      <c r="A6054" s="10">
        <v>44537</v>
      </c>
      <c r="B6054">
        <v>2210</v>
      </c>
      <c r="C6054" t="s">
        <v>136</v>
      </c>
      <c r="D6054">
        <v>8</v>
      </c>
      <c r="E6054">
        <v>3</v>
      </c>
      <c r="F6054">
        <v>5</v>
      </c>
      <c r="G6054">
        <v>5</v>
      </c>
      <c r="H6054">
        <v>94</v>
      </c>
      <c r="I6054">
        <v>11</v>
      </c>
      <c r="J6054">
        <v>92</v>
      </c>
      <c r="K6054">
        <v>94</v>
      </c>
      <c r="L6054">
        <v>96</v>
      </c>
      <c r="M6054">
        <v>92</v>
      </c>
      <c r="N6054">
        <v>92</v>
      </c>
      <c r="O6054">
        <v>88</v>
      </c>
      <c r="P6054">
        <v>92</v>
      </c>
      <c r="Q6054">
        <v>93</v>
      </c>
      <c r="R6054">
        <v>90</v>
      </c>
      <c r="S6054">
        <v>56</v>
      </c>
      <c r="T6054" s="34">
        <f>_xlfn.XLOOKUP(B6054,Demog!$A$2:$A$219,Demog!$P$2:$P$219,,,2)</f>
        <v>70996</v>
      </c>
      <c r="U6054" s="34">
        <f t="shared" si="101"/>
        <v>40</v>
      </c>
      <c r="V6054" s="13">
        <f>IF(OR(Table1[[#This Row],[7d_positivity_public]]=0,ISBLANK(Table1[[#This Row],[7d_positivity_public]])),"",(Table1[[#This Row],[7d_positivity_public]]-Table1[[#This Row],[7d_positivity_all]])/Table1[[#This Row],[7d_positivity_public]])</f>
        <v>1</v>
      </c>
      <c r="W6054" s="13"/>
    </row>
    <row r="6055" spans="1:23" x14ac:dyDescent="0.25">
      <c r="A6055" s="10">
        <v>44537</v>
      </c>
      <c r="B6055">
        <v>2221</v>
      </c>
      <c r="C6055" t="s">
        <v>137</v>
      </c>
      <c r="D6055">
        <v>2</v>
      </c>
      <c r="E6055">
        <v>3</v>
      </c>
      <c r="F6055">
        <v>-1</v>
      </c>
      <c r="G6055">
        <v>1</v>
      </c>
      <c r="H6055">
        <v>96</v>
      </c>
      <c r="I6055">
        <v>16</v>
      </c>
      <c r="J6055">
        <v>92</v>
      </c>
      <c r="K6055">
        <v>96</v>
      </c>
      <c r="L6055">
        <v>100</v>
      </c>
      <c r="M6055">
        <v>92</v>
      </c>
      <c r="N6055">
        <v>94</v>
      </c>
      <c r="O6055">
        <v>89</v>
      </c>
      <c r="P6055">
        <v>94</v>
      </c>
      <c r="Q6055">
        <v>97</v>
      </c>
      <c r="R6055">
        <v>90</v>
      </c>
      <c r="S6055">
        <v>55</v>
      </c>
      <c r="T6055" s="34">
        <f>_xlfn.XLOOKUP(B6055,Demog!$A$2:$A$219,Demog!$P$2:$P$219,,,2)</f>
        <v>47161</v>
      </c>
      <c r="U6055" s="34">
        <f t="shared" si="101"/>
        <v>7</v>
      </c>
      <c r="V6055" s="13">
        <f>IF(OR(Table1[[#This Row],[7d_positivity_public]]=0,ISBLANK(Table1[[#This Row],[7d_positivity_public]])),"",(Table1[[#This Row],[7d_positivity_public]]-Table1[[#This Row],[7d_positivity_all]])/Table1[[#This Row],[7d_positivity_public]])</f>
        <v>1</v>
      </c>
      <c r="W6055" s="13"/>
    </row>
    <row r="6056" spans="1:23" x14ac:dyDescent="0.25">
      <c r="A6056" s="10">
        <v>44537</v>
      </c>
      <c r="B6056">
        <v>2222</v>
      </c>
      <c r="C6056" t="s">
        <v>138</v>
      </c>
      <c r="D6056">
        <v>3</v>
      </c>
      <c r="E6056">
        <v>3</v>
      </c>
      <c r="F6056">
        <v>0</v>
      </c>
      <c r="G6056">
        <v>3</v>
      </c>
      <c r="H6056">
        <v>96</v>
      </c>
      <c r="I6056">
        <v>14</v>
      </c>
      <c r="J6056">
        <v>92</v>
      </c>
      <c r="K6056">
        <v>96</v>
      </c>
      <c r="L6056">
        <v>100</v>
      </c>
      <c r="M6056">
        <v>90</v>
      </c>
      <c r="N6056">
        <v>94</v>
      </c>
      <c r="O6056">
        <v>88</v>
      </c>
      <c r="P6056">
        <v>94</v>
      </c>
      <c r="Q6056">
        <v>99</v>
      </c>
      <c r="R6056">
        <v>89</v>
      </c>
      <c r="S6056">
        <v>56</v>
      </c>
      <c r="T6056" s="34">
        <f>_xlfn.XLOOKUP(B6056,Demog!$A$2:$A$219,Demog!$P$2:$P$219,,,2)</f>
        <v>45434</v>
      </c>
      <c r="U6056" s="34">
        <f t="shared" si="101"/>
        <v>10</v>
      </c>
      <c r="V6056" s="13">
        <f>IF(OR(Table1[[#This Row],[7d_positivity_public]]=0,ISBLANK(Table1[[#This Row],[7d_positivity_public]])),"",(Table1[[#This Row],[7d_positivity_public]]-Table1[[#This Row],[7d_positivity_all]])/Table1[[#This Row],[7d_positivity_public]])</f>
        <v>1</v>
      </c>
      <c r="W6056" s="13"/>
    </row>
    <row r="6057" spans="1:23" x14ac:dyDescent="0.25">
      <c r="A6057" s="10">
        <v>44537</v>
      </c>
      <c r="B6057">
        <v>2223</v>
      </c>
      <c r="C6057" t="s">
        <v>139</v>
      </c>
      <c r="D6057">
        <v>2</v>
      </c>
      <c r="E6057">
        <v>3</v>
      </c>
      <c r="F6057">
        <v>-1</v>
      </c>
      <c r="G6057">
        <v>2</v>
      </c>
      <c r="H6057">
        <v>95</v>
      </c>
      <c r="I6057">
        <v>9</v>
      </c>
      <c r="J6057">
        <v>93</v>
      </c>
      <c r="K6057">
        <v>95</v>
      </c>
      <c r="L6057">
        <v>99</v>
      </c>
      <c r="M6057">
        <v>89</v>
      </c>
      <c r="N6057">
        <v>92</v>
      </c>
      <c r="O6057">
        <v>89</v>
      </c>
      <c r="P6057">
        <v>92</v>
      </c>
      <c r="Q6057">
        <v>96</v>
      </c>
      <c r="R6057">
        <v>87</v>
      </c>
      <c r="S6057">
        <v>49</v>
      </c>
      <c r="T6057" s="34">
        <f>_xlfn.XLOOKUP(B6057,Demog!$A$2:$A$219,Demog!$P$2:$P$219,,,2)</f>
        <v>81414</v>
      </c>
      <c r="U6057" s="34">
        <f t="shared" si="101"/>
        <v>11</v>
      </c>
      <c r="V6057" s="13">
        <f>IF(OR(Table1[[#This Row],[7d_positivity_public]]=0,ISBLANK(Table1[[#This Row],[7d_positivity_public]])),"",(Table1[[#This Row],[7d_positivity_public]]-Table1[[#This Row],[7d_positivity_all]])/Table1[[#This Row],[7d_positivity_public]])</f>
        <v>1</v>
      </c>
      <c r="W6057" s="13"/>
    </row>
    <row r="6058" spans="1:23" x14ac:dyDescent="0.25">
      <c r="A6058" s="10">
        <v>44537</v>
      </c>
      <c r="B6058">
        <v>2224</v>
      </c>
      <c r="C6058" t="s">
        <v>140</v>
      </c>
      <c r="D6058">
        <v>2</v>
      </c>
      <c r="E6058">
        <v>6</v>
      </c>
      <c r="F6058">
        <v>-4</v>
      </c>
      <c r="G6058">
        <v>1</v>
      </c>
      <c r="H6058">
        <v>93</v>
      </c>
      <c r="I6058">
        <v>7</v>
      </c>
      <c r="J6058">
        <v>89</v>
      </c>
      <c r="K6058">
        <v>93</v>
      </c>
      <c r="L6058">
        <v>95</v>
      </c>
      <c r="M6058">
        <v>90</v>
      </c>
      <c r="N6058">
        <v>90</v>
      </c>
      <c r="O6058">
        <v>85</v>
      </c>
      <c r="P6058">
        <v>90</v>
      </c>
      <c r="Q6058">
        <v>92</v>
      </c>
      <c r="R6058">
        <v>88</v>
      </c>
      <c r="S6058">
        <v>52</v>
      </c>
      <c r="T6058" s="34">
        <f>_xlfn.XLOOKUP(B6058,Demog!$A$2:$A$219,Demog!$P$2:$P$219,,,2)</f>
        <v>58746</v>
      </c>
      <c r="U6058" s="34">
        <f t="shared" si="101"/>
        <v>8</v>
      </c>
      <c r="V6058" s="13">
        <f>IF(OR(Table1[[#This Row],[7d_positivity_public]]=0,ISBLANK(Table1[[#This Row],[7d_positivity_public]])),"",(Table1[[#This Row],[7d_positivity_public]]-Table1[[#This Row],[7d_positivity_all]])/Table1[[#This Row],[7d_positivity_public]])</f>
        <v>1</v>
      </c>
      <c r="W6058" s="13"/>
    </row>
    <row r="6059" spans="1:23" x14ac:dyDescent="0.25">
      <c r="A6059" s="10">
        <v>44537</v>
      </c>
      <c r="B6059">
        <v>2231</v>
      </c>
      <c r="C6059" t="s">
        <v>141</v>
      </c>
      <c r="D6059">
        <v>6</v>
      </c>
      <c r="E6059">
        <v>7</v>
      </c>
      <c r="F6059">
        <v>-1</v>
      </c>
      <c r="G6059">
        <v>3</v>
      </c>
      <c r="H6059">
        <v>88</v>
      </c>
      <c r="I6059">
        <v>3</v>
      </c>
      <c r="J6059">
        <v>86</v>
      </c>
      <c r="K6059">
        <v>89</v>
      </c>
      <c r="L6059">
        <v>86</v>
      </c>
      <c r="M6059">
        <v>91</v>
      </c>
      <c r="N6059">
        <v>85</v>
      </c>
      <c r="O6059">
        <v>81</v>
      </c>
      <c r="P6059">
        <v>86</v>
      </c>
      <c r="Q6059">
        <v>82</v>
      </c>
      <c r="R6059">
        <v>89</v>
      </c>
      <c r="S6059">
        <v>61</v>
      </c>
      <c r="T6059" s="34">
        <f>_xlfn.XLOOKUP(B6059,Demog!$A$2:$A$219,Demog!$P$2:$P$219,,,2)</f>
        <v>30824</v>
      </c>
      <c r="U6059" s="34">
        <f t="shared" si="101"/>
        <v>13</v>
      </c>
      <c r="V6059" s="13">
        <f>IF(OR(Table1[[#This Row],[7d_positivity_public]]=0,ISBLANK(Table1[[#This Row],[7d_positivity_public]])),"",(Table1[[#This Row],[7d_positivity_public]]-Table1[[#This Row],[7d_positivity_all]])/Table1[[#This Row],[7d_positivity_public]])</f>
        <v>1</v>
      </c>
      <c r="W6059" s="13"/>
    </row>
    <row r="6060" spans="1:23" x14ac:dyDescent="0.25">
      <c r="A6060" s="10">
        <v>44537</v>
      </c>
      <c r="B6060">
        <v>2232</v>
      </c>
      <c r="C6060" t="s">
        <v>142</v>
      </c>
      <c r="D6060">
        <v>13</v>
      </c>
      <c r="E6060">
        <v>13</v>
      </c>
      <c r="F6060">
        <v>0</v>
      </c>
      <c r="G6060">
        <v>5</v>
      </c>
      <c r="H6060">
        <v>92</v>
      </c>
      <c r="I6060">
        <v>5</v>
      </c>
      <c r="J6060">
        <v>91</v>
      </c>
      <c r="K6060">
        <v>92</v>
      </c>
      <c r="L6060">
        <v>91</v>
      </c>
      <c r="M6060">
        <v>94</v>
      </c>
      <c r="N6060">
        <v>90</v>
      </c>
      <c r="O6060">
        <v>88</v>
      </c>
      <c r="P6060">
        <v>90</v>
      </c>
      <c r="Q6060">
        <v>89</v>
      </c>
      <c r="R6060">
        <v>92</v>
      </c>
      <c r="S6060">
        <v>63</v>
      </c>
      <c r="T6060" s="34">
        <f>_xlfn.XLOOKUP(B6060,Demog!$A$2:$A$219,Demog!$P$2:$P$219,,,2)</f>
        <v>18835</v>
      </c>
      <c r="U6060" s="34">
        <f t="shared" si="101"/>
        <v>17</v>
      </c>
      <c r="V6060" s="13">
        <f>IF(OR(Table1[[#This Row],[7d_positivity_public]]=0,ISBLANK(Table1[[#This Row],[7d_positivity_public]])),"",(Table1[[#This Row],[7d_positivity_public]]-Table1[[#This Row],[7d_positivity_all]])/Table1[[#This Row],[7d_positivity_public]])</f>
        <v>1</v>
      </c>
      <c r="W6060" s="13"/>
    </row>
    <row r="6061" spans="1:23" x14ac:dyDescent="0.25">
      <c r="A6061" s="10">
        <v>44537</v>
      </c>
      <c r="B6061">
        <v>2233</v>
      </c>
      <c r="C6061" t="s">
        <v>143</v>
      </c>
      <c r="D6061">
        <v>10</v>
      </c>
      <c r="E6061">
        <v>13</v>
      </c>
      <c r="F6061">
        <v>-3</v>
      </c>
      <c r="G6061">
        <v>5</v>
      </c>
      <c r="H6061">
        <v>88</v>
      </c>
      <c r="I6061">
        <v>5</v>
      </c>
      <c r="J6061">
        <v>87</v>
      </c>
      <c r="K6061">
        <v>88</v>
      </c>
      <c r="L6061">
        <v>86</v>
      </c>
      <c r="M6061">
        <v>91</v>
      </c>
      <c r="N6061">
        <v>86</v>
      </c>
      <c r="O6061">
        <v>83</v>
      </c>
      <c r="P6061">
        <v>86</v>
      </c>
      <c r="Q6061">
        <v>83</v>
      </c>
      <c r="R6061">
        <v>89</v>
      </c>
      <c r="S6061">
        <v>56</v>
      </c>
      <c r="T6061" s="34">
        <f>_xlfn.XLOOKUP(B6061,Demog!$A$2:$A$219,Demog!$P$2:$P$219,,,2)</f>
        <v>51442</v>
      </c>
      <c r="U6061" s="34">
        <f t="shared" si="101"/>
        <v>36</v>
      </c>
      <c r="V6061" s="13">
        <f>IF(OR(Table1[[#This Row],[7d_positivity_public]]=0,ISBLANK(Table1[[#This Row],[7d_positivity_public]])),"",(Table1[[#This Row],[7d_positivity_public]]-Table1[[#This Row],[7d_positivity_all]])/Table1[[#This Row],[7d_positivity_public]])</f>
        <v>1</v>
      </c>
      <c r="W6061" s="13"/>
    </row>
    <row r="6062" spans="1:23" x14ac:dyDescent="0.25">
      <c r="A6062" s="10">
        <v>44537</v>
      </c>
      <c r="B6062">
        <v>2241</v>
      </c>
      <c r="C6062" t="s">
        <v>144</v>
      </c>
      <c r="D6062">
        <v>2</v>
      </c>
      <c r="E6062">
        <v>2</v>
      </c>
      <c r="F6062">
        <v>0</v>
      </c>
      <c r="G6062">
        <v>2</v>
      </c>
      <c r="H6062">
        <v>92</v>
      </c>
      <c r="I6062">
        <v>7</v>
      </c>
      <c r="J6062">
        <v>92</v>
      </c>
      <c r="K6062">
        <v>92</v>
      </c>
      <c r="L6062">
        <v>92</v>
      </c>
      <c r="M6062">
        <v>91</v>
      </c>
      <c r="N6062">
        <v>90</v>
      </c>
      <c r="O6062">
        <v>89</v>
      </c>
      <c r="P6062">
        <v>90</v>
      </c>
      <c r="Q6062">
        <v>90</v>
      </c>
      <c r="R6062">
        <v>89</v>
      </c>
      <c r="S6062">
        <v>52</v>
      </c>
      <c r="T6062" s="34">
        <f>_xlfn.XLOOKUP(B6062,Demog!$A$2:$A$219,Demog!$P$2:$P$219,,,2)</f>
        <v>40842</v>
      </c>
      <c r="U6062" s="34">
        <f t="shared" si="101"/>
        <v>6</v>
      </c>
      <c r="V6062" s="13">
        <f>IF(OR(Table1[[#This Row],[7d_positivity_public]]=0,ISBLANK(Table1[[#This Row],[7d_positivity_public]])),"",(Table1[[#This Row],[7d_positivity_public]]-Table1[[#This Row],[7d_positivity_all]])/Table1[[#This Row],[7d_positivity_public]])</f>
        <v>1</v>
      </c>
      <c r="W6062" s="13"/>
    </row>
    <row r="6063" spans="1:23" x14ac:dyDescent="0.25">
      <c r="A6063" s="10">
        <v>44537</v>
      </c>
      <c r="B6063">
        <v>2242</v>
      </c>
      <c r="C6063" t="s">
        <v>145</v>
      </c>
      <c r="D6063">
        <v>4</v>
      </c>
      <c r="E6063">
        <v>4</v>
      </c>
      <c r="F6063">
        <v>0</v>
      </c>
      <c r="G6063">
        <v>4</v>
      </c>
      <c r="H6063">
        <v>94</v>
      </c>
      <c r="I6063">
        <v>7</v>
      </c>
      <c r="J6063">
        <v>91</v>
      </c>
      <c r="K6063">
        <v>94</v>
      </c>
      <c r="L6063">
        <v>96</v>
      </c>
      <c r="M6063">
        <v>92</v>
      </c>
      <c r="N6063">
        <v>91</v>
      </c>
      <c r="O6063">
        <v>87</v>
      </c>
      <c r="P6063">
        <v>92</v>
      </c>
      <c r="Q6063">
        <v>93</v>
      </c>
      <c r="R6063">
        <v>90</v>
      </c>
      <c r="S6063">
        <v>61</v>
      </c>
      <c r="T6063" s="34">
        <f>_xlfn.XLOOKUP(B6063,Demog!$A$2:$A$219,Demog!$P$2:$P$219,,,2)</f>
        <v>70406</v>
      </c>
      <c r="U6063" s="34">
        <f t="shared" si="101"/>
        <v>20</v>
      </c>
      <c r="V6063" s="13">
        <f>IF(OR(Table1[[#This Row],[7d_positivity_public]]=0,ISBLANK(Table1[[#This Row],[7d_positivity_public]])),"",(Table1[[#This Row],[7d_positivity_public]]-Table1[[#This Row],[7d_positivity_all]])/Table1[[#This Row],[7d_positivity_public]])</f>
        <v>1</v>
      </c>
      <c r="W6063" s="13"/>
    </row>
    <row r="6064" spans="1:23" x14ac:dyDescent="0.25">
      <c r="A6064" s="10">
        <v>44537</v>
      </c>
      <c r="B6064">
        <v>2243</v>
      </c>
      <c r="C6064" t="s">
        <v>146</v>
      </c>
      <c r="D6064">
        <v>2</v>
      </c>
      <c r="E6064">
        <v>2</v>
      </c>
      <c r="F6064">
        <v>0</v>
      </c>
      <c r="G6064">
        <v>1</v>
      </c>
      <c r="H6064">
        <v>91</v>
      </c>
      <c r="I6064">
        <v>8</v>
      </c>
      <c r="J6064">
        <v>90</v>
      </c>
      <c r="K6064">
        <v>91</v>
      </c>
      <c r="L6064">
        <v>91</v>
      </c>
      <c r="M6064">
        <v>91</v>
      </c>
      <c r="N6064">
        <v>89</v>
      </c>
      <c r="O6064">
        <v>86</v>
      </c>
      <c r="P6064">
        <v>89</v>
      </c>
      <c r="Q6064">
        <v>89</v>
      </c>
      <c r="R6064">
        <v>90</v>
      </c>
      <c r="S6064">
        <v>60</v>
      </c>
      <c r="T6064" s="34">
        <f>_xlfn.XLOOKUP(B6064,Demog!$A$2:$A$219,Demog!$P$2:$P$219,,,2)</f>
        <v>28129</v>
      </c>
      <c r="U6064" s="34">
        <f t="shared" si="101"/>
        <v>4</v>
      </c>
      <c r="V6064" s="13">
        <f>IF(OR(Table1[[#This Row],[7d_positivity_public]]=0,ISBLANK(Table1[[#This Row],[7d_positivity_public]])),"",(Table1[[#This Row],[7d_positivity_public]]-Table1[[#This Row],[7d_positivity_all]])/Table1[[#This Row],[7d_positivity_public]])</f>
        <v>1</v>
      </c>
      <c r="W6064" s="13"/>
    </row>
    <row r="6065" spans="1:23" x14ac:dyDescent="0.25">
      <c r="A6065" s="10">
        <v>44537</v>
      </c>
      <c r="B6065">
        <v>2244</v>
      </c>
      <c r="C6065" t="s">
        <v>147</v>
      </c>
      <c r="D6065">
        <v>2</v>
      </c>
      <c r="E6065">
        <v>5</v>
      </c>
      <c r="F6065">
        <v>-3</v>
      </c>
      <c r="G6065">
        <v>1</v>
      </c>
      <c r="H6065">
        <v>91</v>
      </c>
      <c r="I6065">
        <v>7</v>
      </c>
      <c r="J6065">
        <v>91</v>
      </c>
      <c r="K6065">
        <v>91</v>
      </c>
      <c r="L6065">
        <v>90</v>
      </c>
      <c r="M6065">
        <v>92</v>
      </c>
      <c r="N6065">
        <v>89</v>
      </c>
      <c r="O6065">
        <v>86</v>
      </c>
      <c r="P6065">
        <v>89</v>
      </c>
      <c r="Q6065">
        <v>88</v>
      </c>
      <c r="R6065">
        <v>91</v>
      </c>
      <c r="S6065">
        <v>59</v>
      </c>
      <c r="T6065" s="34">
        <f>_xlfn.XLOOKUP(B6065,Demog!$A$2:$A$219,Demog!$P$2:$P$219,,,2)</f>
        <v>58612</v>
      </c>
      <c r="U6065" s="34">
        <f t="shared" si="101"/>
        <v>8</v>
      </c>
      <c r="V6065" s="13">
        <f>IF(OR(Table1[[#This Row],[7d_positivity_public]]=0,ISBLANK(Table1[[#This Row],[7d_positivity_public]])),"",(Table1[[#This Row],[7d_positivity_public]]-Table1[[#This Row],[7d_positivity_all]])/Table1[[#This Row],[7d_positivity_public]])</f>
        <v>1</v>
      </c>
      <c r="W6065" s="13"/>
    </row>
    <row r="6066" spans="1:23" x14ac:dyDescent="0.25">
      <c r="A6066" s="10">
        <v>44537</v>
      </c>
      <c r="B6066">
        <v>2245</v>
      </c>
      <c r="C6066" t="s">
        <v>148</v>
      </c>
      <c r="D6066">
        <v>3</v>
      </c>
      <c r="E6066">
        <v>3</v>
      </c>
      <c r="F6066">
        <v>0</v>
      </c>
      <c r="G6066">
        <v>2</v>
      </c>
      <c r="H6066">
        <v>92</v>
      </c>
      <c r="I6066">
        <v>13</v>
      </c>
      <c r="J6066">
        <v>92</v>
      </c>
      <c r="K6066">
        <v>92</v>
      </c>
      <c r="L6066">
        <v>92</v>
      </c>
      <c r="M6066">
        <v>92</v>
      </c>
      <c r="N6066">
        <v>91</v>
      </c>
      <c r="O6066">
        <v>89</v>
      </c>
      <c r="P6066">
        <v>91</v>
      </c>
      <c r="Q6066">
        <v>91</v>
      </c>
      <c r="R6066">
        <v>91</v>
      </c>
      <c r="S6066">
        <v>65</v>
      </c>
      <c r="T6066" s="34">
        <f>_xlfn.XLOOKUP(B6066,Demog!$A$2:$A$219,Demog!$P$2:$P$219,,,2)</f>
        <v>36404</v>
      </c>
      <c r="U6066" s="34">
        <f t="shared" si="101"/>
        <v>8</v>
      </c>
      <c r="V6066" s="13">
        <f>IF(OR(Table1[[#This Row],[7d_positivity_public]]=0,ISBLANK(Table1[[#This Row],[7d_positivity_public]])),"",(Table1[[#This Row],[7d_positivity_public]]-Table1[[#This Row],[7d_positivity_all]])/Table1[[#This Row],[7d_positivity_public]])</f>
        <v>1</v>
      </c>
      <c r="W6066" s="13"/>
    </row>
    <row r="6067" spans="1:23" x14ac:dyDescent="0.25">
      <c r="A6067" s="10">
        <v>44537</v>
      </c>
      <c r="B6067">
        <v>2311</v>
      </c>
      <c r="C6067" t="s">
        <v>149</v>
      </c>
      <c r="D6067">
        <v>5</v>
      </c>
      <c r="E6067">
        <v>5</v>
      </c>
      <c r="F6067">
        <v>0</v>
      </c>
      <c r="G6067">
        <v>3</v>
      </c>
      <c r="H6067">
        <v>88</v>
      </c>
      <c r="I6067">
        <v>2</v>
      </c>
      <c r="J6067">
        <v>81</v>
      </c>
      <c r="K6067">
        <v>88</v>
      </c>
      <c r="L6067">
        <v>86</v>
      </c>
      <c r="M6067">
        <v>91</v>
      </c>
      <c r="N6067">
        <v>84</v>
      </c>
      <c r="O6067">
        <v>73</v>
      </c>
      <c r="P6067">
        <v>85</v>
      </c>
      <c r="Q6067">
        <v>82</v>
      </c>
      <c r="R6067">
        <v>88</v>
      </c>
      <c r="S6067">
        <v>51</v>
      </c>
      <c r="T6067" s="34">
        <f>_xlfn.XLOOKUP(B6067,Demog!$A$2:$A$219,Demog!$P$2:$P$219,,,2)</f>
        <v>25888</v>
      </c>
      <c r="U6067" s="34">
        <f t="shared" si="101"/>
        <v>9</v>
      </c>
      <c r="V6067" s="13">
        <f>IF(OR(Table1[[#This Row],[7d_positivity_public]]=0,ISBLANK(Table1[[#This Row],[7d_positivity_public]])),"",(Table1[[#This Row],[7d_positivity_public]]-Table1[[#This Row],[7d_positivity_all]])/Table1[[#This Row],[7d_positivity_public]])</f>
        <v>1</v>
      </c>
      <c r="W6067" s="13"/>
    </row>
    <row r="6068" spans="1:23" x14ac:dyDescent="0.25">
      <c r="A6068" s="10">
        <v>44537</v>
      </c>
      <c r="B6068">
        <v>2312</v>
      </c>
      <c r="C6068" t="s">
        <v>150</v>
      </c>
      <c r="D6068">
        <v>4</v>
      </c>
      <c r="E6068">
        <v>3</v>
      </c>
      <c r="F6068">
        <v>1</v>
      </c>
      <c r="G6068">
        <v>3</v>
      </c>
      <c r="H6068">
        <v>92</v>
      </c>
      <c r="I6068">
        <v>6</v>
      </c>
      <c r="J6068">
        <v>92</v>
      </c>
      <c r="K6068">
        <v>93</v>
      </c>
      <c r="L6068">
        <v>91</v>
      </c>
      <c r="M6068">
        <v>94</v>
      </c>
      <c r="N6068">
        <v>91</v>
      </c>
      <c r="O6068">
        <v>89</v>
      </c>
      <c r="P6068">
        <v>91</v>
      </c>
      <c r="Q6068">
        <v>89</v>
      </c>
      <c r="R6068">
        <v>93</v>
      </c>
      <c r="S6068">
        <v>62</v>
      </c>
      <c r="T6068" s="34">
        <f>_xlfn.XLOOKUP(B6068,Demog!$A$2:$A$219,Demog!$P$2:$P$219,,,2)</f>
        <v>29587</v>
      </c>
      <c r="U6068" s="34">
        <f t="shared" si="101"/>
        <v>8</v>
      </c>
      <c r="V6068" s="13">
        <f>IF(OR(Table1[[#This Row],[7d_positivity_public]]=0,ISBLANK(Table1[[#This Row],[7d_positivity_public]])),"",(Table1[[#This Row],[7d_positivity_public]]-Table1[[#This Row],[7d_positivity_all]])/Table1[[#This Row],[7d_positivity_public]])</f>
        <v>1</v>
      </c>
      <c r="W6068" s="13"/>
    </row>
    <row r="6069" spans="1:23" x14ac:dyDescent="0.25">
      <c r="A6069" s="10">
        <v>44537</v>
      </c>
      <c r="B6069">
        <v>2313</v>
      </c>
      <c r="C6069" t="s">
        <v>151</v>
      </c>
      <c r="D6069">
        <v>3</v>
      </c>
      <c r="E6069">
        <v>9</v>
      </c>
      <c r="F6069">
        <v>-6</v>
      </c>
      <c r="G6069">
        <v>2</v>
      </c>
      <c r="H6069">
        <v>93</v>
      </c>
      <c r="I6069">
        <v>4</v>
      </c>
      <c r="J6069">
        <v>90</v>
      </c>
      <c r="K6069">
        <v>93</v>
      </c>
      <c r="L6069">
        <v>92</v>
      </c>
      <c r="M6069">
        <v>94</v>
      </c>
      <c r="N6069">
        <v>90</v>
      </c>
      <c r="O6069">
        <v>87</v>
      </c>
      <c r="P6069">
        <v>91</v>
      </c>
      <c r="Q6069">
        <v>90</v>
      </c>
      <c r="R6069">
        <v>92</v>
      </c>
      <c r="S6069">
        <v>55</v>
      </c>
      <c r="T6069" s="34">
        <f>_xlfn.XLOOKUP(B6069,Demog!$A$2:$A$219,Demog!$P$2:$P$219,,,2)</f>
        <v>31567</v>
      </c>
      <c r="U6069" s="34">
        <f t="shared" si="101"/>
        <v>7</v>
      </c>
      <c r="V6069" s="13">
        <f>IF(OR(Table1[[#This Row],[7d_positivity_public]]=0,ISBLANK(Table1[[#This Row],[7d_positivity_public]])),"",(Table1[[#This Row],[7d_positivity_public]]-Table1[[#This Row],[7d_positivity_all]])/Table1[[#This Row],[7d_positivity_public]])</f>
        <v>1</v>
      </c>
      <c r="W6069" s="13"/>
    </row>
    <row r="6070" spans="1:23" x14ac:dyDescent="0.25">
      <c r="A6070" s="10">
        <v>44537</v>
      </c>
      <c r="B6070">
        <v>2314</v>
      </c>
      <c r="C6070" t="s">
        <v>152</v>
      </c>
      <c r="D6070">
        <v>7</v>
      </c>
      <c r="E6070">
        <v>7</v>
      </c>
      <c r="F6070">
        <v>0</v>
      </c>
      <c r="G6070">
        <v>4</v>
      </c>
      <c r="H6070">
        <v>89</v>
      </c>
      <c r="I6070">
        <v>4</v>
      </c>
      <c r="J6070">
        <v>93</v>
      </c>
      <c r="K6070">
        <v>89</v>
      </c>
      <c r="L6070">
        <v>86</v>
      </c>
      <c r="M6070">
        <v>92</v>
      </c>
      <c r="N6070">
        <v>86</v>
      </c>
      <c r="O6070">
        <v>87</v>
      </c>
      <c r="P6070">
        <v>86</v>
      </c>
      <c r="Q6070">
        <v>82</v>
      </c>
      <c r="R6070">
        <v>90</v>
      </c>
      <c r="S6070">
        <v>57</v>
      </c>
      <c r="T6070" s="34">
        <f>_xlfn.XLOOKUP(B6070,Demog!$A$2:$A$219,Demog!$P$2:$P$219,,,2)</f>
        <v>22090</v>
      </c>
      <c r="U6070" s="34">
        <f t="shared" si="101"/>
        <v>11</v>
      </c>
      <c r="V6070" s="13">
        <f>IF(OR(Table1[[#This Row],[7d_positivity_public]]=0,ISBLANK(Table1[[#This Row],[7d_positivity_public]])),"",(Table1[[#This Row],[7d_positivity_public]]-Table1[[#This Row],[7d_positivity_all]])/Table1[[#This Row],[7d_positivity_public]])</f>
        <v>1</v>
      </c>
      <c r="W6070" s="13"/>
    </row>
    <row r="6071" spans="1:23" x14ac:dyDescent="0.25">
      <c r="A6071" s="10">
        <v>44537</v>
      </c>
      <c r="B6071">
        <v>2315</v>
      </c>
      <c r="C6071" t="s">
        <v>153</v>
      </c>
      <c r="D6071">
        <v>6</v>
      </c>
      <c r="E6071">
        <v>5</v>
      </c>
      <c r="F6071">
        <v>1</v>
      </c>
      <c r="G6071">
        <v>3</v>
      </c>
      <c r="H6071">
        <v>86</v>
      </c>
      <c r="I6071">
        <v>5</v>
      </c>
      <c r="J6071">
        <v>79</v>
      </c>
      <c r="K6071">
        <v>86</v>
      </c>
      <c r="L6071">
        <v>83</v>
      </c>
      <c r="M6071">
        <v>90</v>
      </c>
      <c r="N6071">
        <v>82</v>
      </c>
      <c r="O6071">
        <v>72</v>
      </c>
      <c r="P6071">
        <v>83</v>
      </c>
      <c r="Q6071">
        <v>79</v>
      </c>
      <c r="R6071">
        <v>88</v>
      </c>
      <c r="S6071">
        <v>45</v>
      </c>
      <c r="T6071" s="34">
        <f>_xlfn.XLOOKUP(B6071,Demog!$A$2:$A$219,Demog!$P$2:$P$219,,,2)</f>
        <v>13204</v>
      </c>
      <c r="U6071" s="34">
        <f t="shared" si="101"/>
        <v>6</v>
      </c>
      <c r="V6071" s="13">
        <f>IF(OR(Table1[[#This Row],[7d_positivity_public]]=0,ISBLANK(Table1[[#This Row],[7d_positivity_public]])),"",(Table1[[#This Row],[7d_positivity_public]]-Table1[[#This Row],[7d_positivity_all]])/Table1[[#This Row],[7d_positivity_public]])</f>
        <v>1</v>
      </c>
      <c r="W6071" s="13"/>
    </row>
    <row r="6072" spans="1:23" x14ac:dyDescent="0.25">
      <c r="A6072" s="10">
        <v>44537</v>
      </c>
      <c r="B6072">
        <v>2316</v>
      </c>
      <c r="C6072" t="s">
        <v>154</v>
      </c>
      <c r="D6072">
        <v>4</v>
      </c>
      <c r="E6072">
        <v>10</v>
      </c>
      <c r="F6072">
        <v>-6</v>
      </c>
      <c r="G6072">
        <v>2</v>
      </c>
      <c r="H6072">
        <v>86</v>
      </c>
      <c r="I6072">
        <v>3</v>
      </c>
      <c r="J6072">
        <v>79</v>
      </c>
      <c r="K6072">
        <v>87</v>
      </c>
      <c r="L6072">
        <v>85</v>
      </c>
      <c r="M6072">
        <v>89</v>
      </c>
      <c r="N6072">
        <v>83</v>
      </c>
      <c r="O6072">
        <v>75</v>
      </c>
      <c r="P6072">
        <v>84</v>
      </c>
      <c r="Q6072">
        <v>81</v>
      </c>
      <c r="R6072">
        <v>87</v>
      </c>
      <c r="S6072">
        <v>51</v>
      </c>
      <c r="T6072" s="34">
        <f>_xlfn.XLOOKUP(B6072,Demog!$A$2:$A$219,Demog!$P$2:$P$219,,,2)</f>
        <v>12653</v>
      </c>
      <c r="U6072" s="34">
        <f t="shared" si="101"/>
        <v>4</v>
      </c>
      <c r="V6072" s="13">
        <f>IF(OR(Table1[[#This Row],[7d_positivity_public]]=0,ISBLANK(Table1[[#This Row],[7d_positivity_public]])),"",(Table1[[#This Row],[7d_positivity_public]]-Table1[[#This Row],[7d_positivity_all]])/Table1[[#This Row],[7d_positivity_public]])</f>
        <v>1</v>
      </c>
      <c r="W6072" s="13"/>
    </row>
    <row r="6073" spans="1:23" x14ac:dyDescent="0.25">
      <c r="A6073" s="10">
        <v>44537</v>
      </c>
      <c r="B6073">
        <v>2317</v>
      </c>
      <c r="C6073" t="s">
        <v>155</v>
      </c>
      <c r="D6073">
        <v>10</v>
      </c>
      <c r="E6073">
        <v>5</v>
      </c>
      <c r="F6073">
        <v>5</v>
      </c>
      <c r="G6073">
        <v>5</v>
      </c>
      <c r="H6073">
        <v>85</v>
      </c>
      <c r="I6073">
        <v>3</v>
      </c>
      <c r="J6073">
        <v>69</v>
      </c>
      <c r="K6073">
        <v>86</v>
      </c>
      <c r="L6073">
        <v>82</v>
      </c>
      <c r="M6073">
        <v>88</v>
      </c>
      <c r="N6073">
        <v>82</v>
      </c>
      <c r="O6073">
        <v>65</v>
      </c>
      <c r="P6073">
        <v>83</v>
      </c>
      <c r="Q6073">
        <v>78</v>
      </c>
      <c r="R6073">
        <v>87</v>
      </c>
      <c r="S6073">
        <v>50</v>
      </c>
      <c r="T6073" s="34">
        <f>_xlfn.XLOOKUP(B6073,Demog!$A$2:$A$219,Demog!$P$2:$P$219,,,2)</f>
        <v>8789</v>
      </c>
      <c r="U6073" s="34">
        <f t="shared" si="101"/>
        <v>6</v>
      </c>
      <c r="V6073" s="13">
        <f>IF(OR(Table1[[#This Row],[7d_positivity_public]]=0,ISBLANK(Table1[[#This Row],[7d_positivity_public]])),"",(Table1[[#This Row],[7d_positivity_public]]-Table1[[#This Row],[7d_positivity_all]])/Table1[[#This Row],[7d_positivity_public]])</f>
        <v>1</v>
      </c>
      <c r="W6073" s="13"/>
    </row>
    <row r="6074" spans="1:23" x14ac:dyDescent="0.25">
      <c r="A6074" s="10">
        <v>44537</v>
      </c>
      <c r="B6074">
        <v>2321</v>
      </c>
      <c r="C6074" t="s">
        <v>156</v>
      </c>
      <c r="D6074">
        <v>8</v>
      </c>
      <c r="E6074">
        <v>1</v>
      </c>
      <c r="F6074">
        <v>7</v>
      </c>
      <c r="G6074">
        <v>6</v>
      </c>
      <c r="H6074">
        <v>96</v>
      </c>
      <c r="I6074">
        <v>7</v>
      </c>
      <c r="J6074">
        <v>94</v>
      </c>
      <c r="K6074">
        <v>96</v>
      </c>
      <c r="L6074">
        <v>97</v>
      </c>
      <c r="M6074">
        <v>94</v>
      </c>
      <c r="N6074">
        <v>93</v>
      </c>
      <c r="O6074">
        <v>90</v>
      </c>
      <c r="P6074">
        <v>93</v>
      </c>
      <c r="Q6074">
        <v>94</v>
      </c>
      <c r="R6074">
        <v>93</v>
      </c>
      <c r="S6074">
        <v>48</v>
      </c>
      <c r="T6074" s="34">
        <f>_xlfn.XLOOKUP(B6074,Demog!$A$2:$A$219,Demog!$P$2:$P$219,,,2)</f>
        <v>56017</v>
      </c>
      <c r="U6074" s="34">
        <f t="shared" si="101"/>
        <v>31</v>
      </c>
      <c r="V6074" s="13">
        <f>IF(OR(Table1[[#This Row],[7d_positivity_public]]=0,ISBLANK(Table1[[#This Row],[7d_positivity_public]])),"",(Table1[[#This Row],[7d_positivity_public]]-Table1[[#This Row],[7d_positivity_all]])/Table1[[#This Row],[7d_positivity_public]])</f>
        <v>1</v>
      </c>
      <c r="W6074" s="13"/>
    </row>
    <row r="6075" spans="1:23" x14ac:dyDescent="0.25">
      <c r="A6075" s="10">
        <v>44537</v>
      </c>
      <c r="B6075">
        <v>2322</v>
      </c>
      <c r="C6075" t="s">
        <v>157</v>
      </c>
      <c r="D6075">
        <v>4</v>
      </c>
      <c r="E6075">
        <v>3</v>
      </c>
      <c r="F6075">
        <v>1</v>
      </c>
      <c r="G6075">
        <v>3</v>
      </c>
      <c r="H6075">
        <v>96</v>
      </c>
      <c r="I6075">
        <v>10</v>
      </c>
      <c r="J6075">
        <v>99</v>
      </c>
      <c r="K6075">
        <v>96</v>
      </c>
      <c r="L6075">
        <v>96</v>
      </c>
      <c r="M6075">
        <v>96</v>
      </c>
      <c r="N6075">
        <v>94</v>
      </c>
      <c r="O6075">
        <v>96</v>
      </c>
      <c r="P6075">
        <v>94</v>
      </c>
      <c r="Q6075">
        <v>93</v>
      </c>
      <c r="R6075">
        <v>94</v>
      </c>
      <c r="S6075">
        <v>58</v>
      </c>
      <c r="T6075" s="34">
        <f>_xlfn.XLOOKUP(B6075,Demog!$A$2:$A$219,Demog!$P$2:$P$219,,,2)</f>
        <v>24822</v>
      </c>
      <c r="U6075" s="34">
        <f t="shared" si="101"/>
        <v>7</v>
      </c>
      <c r="V6075" s="13">
        <f>IF(OR(Table1[[#This Row],[7d_positivity_public]]=0,ISBLANK(Table1[[#This Row],[7d_positivity_public]])),"",(Table1[[#This Row],[7d_positivity_public]]-Table1[[#This Row],[7d_positivity_all]])/Table1[[#This Row],[7d_positivity_public]])</f>
        <v>1</v>
      </c>
      <c r="W6075" s="13"/>
    </row>
    <row r="6076" spans="1:23" x14ac:dyDescent="0.25">
      <c r="A6076" s="10">
        <v>44537</v>
      </c>
      <c r="B6076">
        <v>2323</v>
      </c>
      <c r="C6076" t="s">
        <v>158</v>
      </c>
      <c r="D6076">
        <v>2</v>
      </c>
      <c r="E6076">
        <v>1</v>
      </c>
      <c r="F6076">
        <v>1</v>
      </c>
      <c r="G6076">
        <v>2</v>
      </c>
      <c r="H6076">
        <v>94</v>
      </c>
      <c r="I6076">
        <v>10</v>
      </c>
      <c r="J6076">
        <v>94</v>
      </c>
      <c r="K6076">
        <v>94</v>
      </c>
      <c r="L6076">
        <v>92</v>
      </c>
      <c r="M6076">
        <v>95</v>
      </c>
      <c r="N6076">
        <v>92</v>
      </c>
      <c r="O6076">
        <v>90</v>
      </c>
      <c r="P6076">
        <v>92</v>
      </c>
      <c r="Q6076">
        <v>90</v>
      </c>
      <c r="R6076">
        <v>94</v>
      </c>
      <c r="S6076">
        <v>63</v>
      </c>
      <c r="T6076" s="34">
        <f>_xlfn.XLOOKUP(B6076,Demog!$A$2:$A$219,Demog!$P$2:$P$219,,,2)</f>
        <v>22225</v>
      </c>
      <c r="U6076" s="34">
        <f t="shared" si="101"/>
        <v>3</v>
      </c>
      <c r="V6076" s="13">
        <f>IF(OR(Table1[[#This Row],[7d_positivity_public]]=0,ISBLANK(Table1[[#This Row],[7d_positivity_public]])),"",(Table1[[#This Row],[7d_positivity_public]]-Table1[[#This Row],[7d_positivity_all]])/Table1[[#This Row],[7d_positivity_public]])</f>
        <v>1</v>
      </c>
      <c r="W6076" s="13"/>
    </row>
    <row r="6077" spans="1:23" x14ac:dyDescent="0.25">
      <c r="A6077" s="10">
        <v>44537</v>
      </c>
      <c r="B6077">
        <v>2331</v>
      </c>
      <c r="C6077" t="s">
        <v>159</v>
      </c>
      <c r="D6077">
        <v>6</v>
      </c>
      <c r="E6077">
        <v>2</v>
      </c>
      <c r="F6077">
        <v>4</v>
      </c>
      <c r="G6077">
        <v>6</v>
      </c>
      <c r="H6077">
        <v>98</v>
      </c>
      <c r="I6077">
        <v>3</v>
      </c>
      <c r="J6077">
        <v>91</v>
      </c>
      <c r="K6077">
        <v>98</v>
      </c>
      <c r="L6077">
        <v>100</v>
      </c>
      <c r="M6077">
        <v>94</v>
      </c>
      <c r="N6077">
        <v>93</v>
      </c>
      <c r="O6077">
        <v>84</v>
      </c>
      <c r="P6077">
        <v>94</v>
      </c>
      <c r="Q6077">
        <v>96</v>
      </c>
      <c r="R6077">
        <v>92</v>
      </c>
      <c r="S6077">
        <v>35</v>
      </c>
      <c r="T6077" s="34">
        <f>_xlfn.XLOOKUP(B6077,Demog!$A$2:$A$219,Demog!$P$2:$P$219,,,2)</f>
        <v>53402</v>
      </c>
      <c r="U6077" s="34">
        <f t="shared" si="101"/>
        <v>22</v>
      </c>
      <c r="V6077" s="13">
        <f>IF(OR(Table1[[#This Row],[7d_positivity_public]]=0,ISBLANK(Table1[[#This Row],[7d_positivity_public]])),"",(Table1[[#This Row],[7d_positivity_public]]-Table1[[#This Row],[7d_positivity_all]])/Table1[[#This Row],[7d_positivity_public]])</f>
        <v>1</v>
      </c>
      <c r="W6077" s="13"/>
    </row>
    <row r="6078" spans="1:23" x14ac:dyDescent="0.25">
      <c r="A6078" s="10">
        <v>44537</v>
      </c>
      <c r="B6078">
        <v>2332</v>
      </c>
      <c r="C6078" t="s">
        <v>160</v>
      </c>
      <c r="D6078">
        <v>5</v>
      </c>
      <c r="E6078">
        <v>6</v>
      </c>
      <c r="F6078">
        <v>-1</v>
      </c>
      <c r="G6078">
        <v>4</v>
      </c>
      <c r="H6078">
        <v>95</v>
      </c>
      <c r="I6078">
        <v>4</v>
      </c>
      <c r="J6078">
        <v>84</v>
      </c>
      <c r="K6078">
        <v>96</v>
      </c>
      <c r="L6078">
        <v>99</v>
      </c>
      <c r="M6078">
        <v>90</v>
      </c>
      <c r="N6078">
        <v>90</v>
      </c>
      <c r="O6078">
        <v>77</v>
      </c>
      <c r="P6078">
        <v>91</v>
      </c>
      <c r="Q6078">
        <v>93</v>
      </c>
      <c r="R6078">
        <v>87</v>
      </c>
      <c r="S6078">
        <v>40</v>
      </c>
      <c r="T6078" s="34">
        <f>_xlfn.XLOOKUP(B6078,Demog!$A$2:$A$219,Demog!$P$2:$P$219,,,2)</f>
        <v>51161</v>
      </c>
      <c r="U6078" s="34">
        <f t="shared" si="101"/>
        <v>18</v>
      </c>
      <c r="V6078" s="13">
        <f>IF(OR(Table1[[#This Row],[7d_positivity_public]]=0,ISBLANK(Table1[[#This Row],[7d_positivity_public]])),"",(Table1[[#This Row],[7d_positivity_public]]-Table1[[#This Row],[7d_positivity_all]])/Table1[[#This Row],[7d_positivity_public]])</f>
        <v>1</v>
      </c>
      <c r="W6078" s="13"/>
    </row>
    <row r="6079" spans="1:23" x14ac:dyDescent="0.25">
      <c r="A6079" s="10">
        <v>44537</v>
      </c>
      <c r="B6079">
        <v>2333</v>
      </c>
      <c r="C6079" t="s">
        <v>161</v>
      </c>
      <c r="D6079">
        <v>9</v>
      </c>
      <c r="E6079">
        <v>7</v>
      </c>
      <c r="F6079">
        <v>2</v>
      </c>
      <c r="G6079">
        <v>5</v>
      </c>
      <c r="H6079">
        <v>93</v>
      </c>
      <c r="I6079">
        <v>5</v>
      </c>
      <c r="J6079">
        <v>89</v>
      </c>
      <c r="K6079">
        <v>93</v>
      </c>
      <c r="L6079">
        <v>92</v>
      </c>
      <c r="M6079">
        <v>94</v>
      </c>
      <c r="N6079">
        <v>90</v>
      </c>
      <c r="O6079">
        <v>86</v>
      </c>
      <c r="P6079">
        <v>90</v>
      </c>
      <c r="Q6079">
        <v>89</v>
      </c>
      <c r="R6079">
        <v>92</v>
      </c>
      <c r="S6079">
        <v>56</v>
      </c>
      <c r="T6079" s="34">
        <f>_xlfn.XLOOKUP(B6079,Demog!$A$2:$A$219,Demog!$P$2:$P$219,,,2)</f>
        <v>69963</v>
      </c>
      <c r="U6079" s="34">
        <f t="shared" si="101"/>
        <v>44</v>
      </c>
      <c r="V6079" s="13">
        <f>IF(OR(Table1[[#This Row],[7d_positivity_public]]=0,ISBLANK(Table1[[#This Row],[7d_positivity_public]])),"",(Table1[[#This Row],[7d_positivity_public]]-Table1[[#This Row],[7d_positivity_all]])/Table1[[#This Row],[7d_positivity_public]])</f>
        <v>1</v>
      </c>
      <c r="W6079" s="13"/>
    </row>
    <row r="6080" spans="1:23" x14ac:dyDescent="0.25">
      <c r="A6080" s="10">
        <v>44537</v>
      </c>
      <c r="B6080">
        <v>2334</v>
      </c>
      <c r="C6080" t="s">
        <v>162</v>
      </c>
      <c r="D6080">
        <v>2</v>
      </c>
      <c r="E6080">
        <v>6</v>
      </c>
      <c r="F6080">
        <v>-4</v>
      </c>
      <c r="G6080">
        <v>2</v>
      </c>
      <c r="H6080">
        <v>97</v>
      </c>
      <c r="I6080">
        <v>5</v>
      </c>
      <c r="J6080">
        <v>93</v>
      </c>
      <c r="K6080">
        <v>97</v>
      </c>
      <c r="L6080">
        <v>98</v>
      </c>
      <c r="M6080">
        <v>96</v>
      </c>
      <c r="N6080">
        <v>94</v>
      </c>
      <c r="O6080">
        <v>89</v>
      </c>
      <c r="P6080">
        <v>94</v>
      </c>
      <c r="Q6080">
        <v>94</v>
      </c>
      <c r="R6080">
        <v>95</v>
      </c>
      <c r="S6080">
        <v>45</v>
      </c>
      <c r="T6080" s="34">
        <f>_xlfn.XLOOKUP(B6080,Demog!$A$2:$A$219,Demog!$P$2:$P$219,,,2)</f>
        <v>45391</v>
      </c>
      <c r="U6080" s="34">
        <f t="shared" si="101"/>
        <v>6</v>
      </c>
      <c r="V6080" s="13">
        <f>IF(OR(Table1[[#This Row],[7d_positivity_public]]=0,ISBLANK(Table1[[#This Row],[7d_positivity_public]])),"",(Table1[[#This Row],[7d_positivity_public]]-Table1[[#This Row],[7d_positivity_all]])/Table1[[#This Row],[7d_positivity_public]])</f>
        <v>1</v>
      </c>
      <c r="W6080" s="13"/>
    </row>
    <row r="6081" spans="1:23" x14ac:dyDescent="0.25">
      <c r="A6081" s="10">
        <v>44537</v>
      </c>
      <c r="B6081">
        <v>2335</v>
      </c>
      <c r="C6081" t="s">
        <v>163</v>
      </c>
      <c r="D6081">
        <v>3</v>
      </c>
      <c r="E6081">
        <v>2</v>
      </c>
      <c r="F6081">
        <v>1</v>
      </c>
      <c r="G6081">
        <v>3</v>
      </c>
      <c r="H6081">
        <v>98</v>
      </c>
      <c r="I6081">
        <v>2</v>
      </c>
      <c r="J6081">
        <v>91</v>
      </c>
      <c r="K6081">
        <v>99</v>
      </c>
      <c r="L6081">
        <v>100</v>
      </c>
      <c r="M6081">
        <v>96</v>
      </c>
      <c r="N6081">
        <v>95</v>
      </c>
      <c r="O6081">
        <v>85</v>
      </c>
      <c r="P6081">
        <v>95</v>
      </c>
      <c r="Q6081">
        <v>96</v>
      </c>
      <c r="R6081">
        <v>94</v>
      </c>
      <c r="S6081">
        <v>38</v>
      </c>
      <c r="T6081" s="34">
        <f>_xlfn.XLOOKUP(B6081,Demog!$A$2:$A$219,Demog!$P$2:$P$219,,,2)</f>
        <v>62748</v>
      </c>
      <c r="U6081" s="34">
        <f t="shared" si="101"/>
        <v>13</v>
      </c>
      <c r="V6081" s="13">
        <f>IF(OR(Table1[[#This Row],[7d_positivity_public]]=0,ISBLANK(Table1[[#This Row],[7d_positivity_public]])),"",(Table1[[#This Row],[7d_positivity_public]]-Table1[[#This Row],[7d_positivity_all]])/Table1[[#This Row],[7d_positivity_public]])</f>
        <v>1</v>
      </c>
      <c r="W6081" s="13"/>
    </row>
    <row r="6082" spans="1:23" x14ac:dyDescent="0.25">
      <c r="A6082" s="10">
        <v>44537</v>
      </c>
      <c r="B6082">
        <v>2336</v>
      </c>
      <c r="C6082" t="s">
        <v>164</v>
      </c>
      <c r="D6082">
        <v>4</v>
      </c>
      <c r="E6082">
        <v>4</v>
      </c>
      <c r="F6082">
        <v>0</v>
      </c>
      <c r="G6082">
        <v>4</v>
      </c>
      <c r="H6082">
        <v>95</v>
      </c>
      <c r="I6082">
        <v>5</v>
      </c>
      <c r="J6082">
        <v>91</v>
      </c>
      <c r="K6082">
        <v>95</v>
      </c>
      <c r="L6082">
        <v>96</v>
      </c>
      <c r="M6082">
        <v>94</v>
      </c>
      <c r="N6082">
        <v>92</v>
      </c>
      <c r="O6082">
        <v>87</v>
      </c>
      <c r="P6082">
        <v>93</v>
      </c>
      <c r="Q6082">
        <v>93</v>
      </c>
      <c r="R6082">
        <v>93</v>
      </c>
      <c r="S6082">
        <v>50</v>
      </c>
      <c r="T6082" s="34">
        <f>_xlfn.XLOOKUP(B6082,Demog!$A$2:$A$219,Demog!$P$2:$P$219,,,2)</f>
        <v>58701</v>
      </c>
      <c r="U6082" s="34">
        <f t="shared" si="101"/>
        <v>16</v>
      </c>
      <c r="V6082" s="13">
        <f>IF(OR(Table1[[#This Row],[7d_positivity_public]]=0,ISBLANK(Table1[[#This Row],[7d_positivity_public]])),"",(Table1[[#This Row],[7d_positivity_public]]-Table1[[#This Row],[7d_positivity_all]])/Table1[[#This Row],[7d_positivity_public]])</f>
        <v>1</v>
      </c>
      <c r="W6082" s="13"/>
    </row>
    <row r="6083" spans="1:23" x14ac:dyDescent="0.25">
      <c r="A6083" s="10">
        <v>44537</v>
      </c>
      <c r="B6083">
        <v>2337</v>
      </c>
      <c r="C6083" t="s">
        <v>165</v>
      </c>
      <c r="D6083">
        <v>3</v>
      </c>
      <c r="E6083">
        <v>3</v>
      </c>
      <c r="F6083">
        <v>0</v>
      </c>
      <c r="G6083">
        <v>2</v>
      </c>
      <c r="H6083">
        <v>90</v>
      </c>
      <c r="I6083">
        <v>5</v>
      </c>
      <c r="J6083">
        <v>87</v>
      </c>
      <c r="K6083">
        <v>91</v>
      </c>
      <c r="L6083">
        <v>91</v>
      </c>
      <c r="M6083">
        <v>90</v>
      </c>
      <c r="N6083">
        <v>87</v>
      </c>
      <c r="O6083">
        <v>82</v>
      </c>
      <c r="P6083">
        <v>88</v>
      </c>
      <c r="Q6083">
        <v>88</v>
      </c>
      <c r="R6083">
        <v>89</v>
      </c>
      <c r="S6083">
        <v>46</v>
      </c>
      <c r="T6083" s="34">
        <f>_xlfn.XLOOKUP(B6083,Demog!$A$2:$A$219,Demog!$P$2:$P$219,,,2)</f>
        <v>60538</v>
      </c>
      <c r="U6083" s="34">
        <f t="shared" si="101"/>
        <v>13</v>
      </c>
      <c r="V6083" s="13">
        <f>IF(OR(Table1[[#This Row],[7d_positivity_public]]=0,ISBLANK(Table1[[#This Row],[7d_positivity_public]])),"",(Table1[[#This Row],[7d_positivity_public]]-Table1[[#This Row],[7d_positivity_all]])/Table1[[#This Row],[7d_positivity_public]])</f>
        <v>1</v>
      </c>
      <c r="W6083" s="13"/>
    </row>
    <row r="6084" spans="1:23" x14ac:dyDescent="0.25">
      <c r="A6084" s="10">
        <v>44537</v>
      </c>
      <c r="B6084">
        <v>2338</v>
      </c>
      <c r="C6084" t="s">
        <v>166</v>
      </c>
      <c r="D6084">
        <v>5</v>
      </c>
      <c r="E6084">
        <v>4</v>
      </c>
      <c r="F6084">
        <v>1</v>
      </c>
      <c r="G6084">
        <v>6</v>
      </c>
      <c r="H6084">
        <v>99</v>
      </c>
      <c r="I6084">
        <v>2</v>
      </c>
      <c r="J6084">
        <v>89</v>
      </c>
      <c r="K6084">
        <v>100</v>
      </c>
      <c r="L6084">
        <v>100</v>
      </c>
      <c r="M6084">
        <v>96</v>
      </c>
      <c r="N6084">
        <v>95</v>
      </c>
      <c r="O6084">
        <v>82</v>
      </c>
      <c r="P6084">
        <v>96</v>
      </c>
      <c r="Q6084">
        <v>97</v>
      </c>
      <c r="R6084">
        <v>94</v>
      </c>
      <c r="S6084">
        <v>33</v>
      </c>
      <c r="T6084" s="34">
        <f>_xlfn.XLOOKUP(B6084,Demog!$A$2:$A$219,Demog!$P$2:$P$219,,,2)</f>
        <v>41463</v>
      </c>
      <c r="U6084" s="34">
        <f t="shared" si="101"/>
        <v>15</v>
      </c>
      <c r="V6084" s="13">
        <f>IF(OR(Table1[[#This Row],[7d_positivity_public]]=0,ISBLANK(Table1[[#This Row],[7d_positivity_public]])),"",(Table1[[#This Row],[7d_positivity_public]]-Table1[[#This Row],[7d_positivity_all]])/Table1[[#This Row],[7d_positivity_public]])</f>
        <v>1</v>
      </c>
      <c r="W6084" s="13"/>
    </row>
    <row r="6085" spans="1:23" x14ac:dyDescent="0.25">
      <c r="A6085" s="10">
        <v>44537</v>
      </c>
      <c r="B6085">
        <v>2341</v>
      </c>
      <c r="C6085" t="s">
        <v>167</v>
      </c>
      <c r="D6085">
        <v>3</v>
      </c>
      <c r="E6085">
        <v>4</v>
      </c>
      <c r="F6085">
        <v>-1</v>
      </c>
      <c r="G6085">
        <v>3</v>
      </c>
      <c r="H6085">
        <v>92</v>
      </c>
      <c r="I6085">
        <v>4</v>
      </c>
      <c r="J6085">
        <v>90</v>
      </c>
      <c r="K6085">
        <v>92</v>
      </c>
      <c r="L6085">
        <v>90</v>
      </c>
      <c r="M6085">
        <v>93</v>
      </c>
      <c r="N6085">
        <v>89</v>
      </c>
      <c r="O6085">
        <v>88</v>
      </c>
      <c r="P6085">
        <v>90</v>
      </c>
      <c r="Q6085">
        <v>88</v>
      </c>
      <c r="R6085">
        <v>91</v>
      </c>
      <c r="S6085">
        <v>63</v>
      </c>
      <c r="T6085" s="34">
        <f>_xlfn.XLOOKUP(B6085,Demog!$A$2:$A$219,Demog!$P$2:$P$219,,,2)</f>
        <v>74816</v>
      </c>
      <c r="U6085" s="34">
        <f t="shared" ref="U6085:U6116" si="102">ROUND(T6085*D6085/100000*7,0)</f>
        <v>16</v>
      </c>
      <c r="V6085" s="13">
        <f>IF(OR(Table1[[#This Row],[7d_positivity_public]]=0,ISBLANK(Table1[[#This Row],[7d_positivity_public]])),"",(Table1[[#This Row],[7d_positivity_public]]-Table1[[#This Row],[7d_positivity_all]])/Table1[[#This Row],[7d_positivity_public]])</f>
        <v>1</v>
      </c>
      <c r="W6085" s="13"/>
    </row>
    <row r="6086" spans="1:23" x14ac:dyDescent="0.25">
      <c r="A6086" s="10">
        <v>44537</v>
      </c>
      <c r="B6086">
        <v>2342</v>
      </c>
      <c r="C6086" t="s">
        <v>168</v>
      </c>
      <c r="D6086">
        <v>3</v>
      </c>
      <c r="E6086">
        <v>10</v>
      </c>
      <c r="F6086">
        <v>-7</v>
      </c>
      <c r="G6086">
        <v>2</v>
      </c>
      <c r="H6086">
        <v>89</v>
      </c>
      <c r="I6086">
        <v>5</v>
      </c>
      <c r="J6086">
        <v>84</v>
      </c>
      <c r="K6086">
        <v>89</v>
      </c>
      <c r="L6086">
        <v>86</v>
      </c>
      <c r="M6086">
        <v>91</v>
      </c>
      <c r="N6086">
        <v>87</v>
      </c>
      <c r="O6086">
        <v>80</v>
      </c>
      <c r="P6086">
        <v>87</v>
      </c>
      <c r="Q6086">
        <v>82</v>
      </c>
      <c r="R6086">
        <v>89</v>
      </c>
      <c r="S6086">
        <v>60</v>
      </c>
      <c r="T6086" s="34">
        <f>_xlfn.XLOOKUP(B6086,Demog!$A$2:$A$219,Demog!$P$2:$P$219,,,2)</f>
        <v>19952</v>
      </c>
      <c r="U6086" s="34">
        <f t="shared" si="102"/>
        <v>4</v>
      </c>
      <c r="V6086" s="13">
        <f>IF(OR(Table1[[#This Row],[7d_positivity_public]]=0,ISBLANK(Table1[[#This Row],[7d_positivity_public]])),"",(Table1[[#This Row],[7d_positivity_public]]-Table1[[#This Row],[7d_positivity_all]])/Table1[[#This Row],[7d_positivity_public]])</f>
        <v>1</v>
      </c>
      <c r="W6086" s="13"/>
    </row>
    <row r="6087" spans="1:23" x14ac:dyDescent="0.25">
      <c r="A6087" s="10">
        <v>44537</v>
      </c>
      <c r="B6087">
        <v>3111</v>
      </c>
      <c r="C6087" t="s">
        <v>169</v>
      </c>
      <c r="D6087">
        <v>4</v>
      </c>
      <c r="E6087">
        <v>2</v>
      </c>
      <c r="F6087">
        <v>2</v>
      </c>
      <c r="G6087">
        <v>6</v>
      </c>
      <c r="H6087">
        <v>97</v>
      </c>
      <c r="I6087">
        <v>11</v>
      </c>
      <c r="J6087">
        <v>94</v>
      </c>
      <c r="K6087">
        <v>97</v>
      </c>
      <c r="L6087">
        <v>100</v>
      </c>
      <c r="M6087">
        <v>88</v>
      </c>
      <c r="N6087">
        <v>94</v>
      </c>
      <c r="O6087">
        <v>91</v>
      </c>
      <c r="P6087">
        <v>94</v>
      </c>
      <c r="Q6087">
        <v>100</v>
      </c>
      <c r="R6087">
        <v>86</v>
      </c>
      <c r="S6087">
        <v>31</v>
      </c>
      <c r="T6087" s="34">
        <f>_xlfn.XLOOKUP(B6087,Demog!$A$2:$A$219,Demog!$P$2:$P$219,,,2)</f>
        <v>54587</v>
      </c>
      <c r="U6087" s="34">
        <f t="shared" si="102"/>
        <v>15</v>
      </c>
      <c r="V6087" s="13">
        <f>IF(OR(Table1[[#This Row],[7d_positivity_public]]=0,ISBLANK(Table1[[#This Row],[7d_positivity_public]])),"",(Table1[[#This Row],[7d_positivity_public]]-Table1[[#This Row],[7d_positivity_all]])/Table1[[#This Row],[7d_positivity_public]])</f>
        <v>1</v>
      </c>
      <c r="W6087" s="13"/>
    </row>
    <row r="6088" spans="1:23" x14ac:dyDescent="0.25">
      <c r="A6088" s="10">
        <v>44537</v>
      </c>
      <c r="B6088">
        <v>3112</v>
      </c>
      <c r="C6088" t="s">
        <v>170</v>
      </c>
      <c r="D6088">
        <v>4</v>
      </c>
      <c r="E6088">
        <v>4</v>
      </c>
      <c r="F6088">
        <v>0</v>
      </c>
      <c r="G6088">
        <v>5</v>
      </c>
      <c r="H6088">
        <v>89</v>
      </c>
      <c r="I6088">
        <v>12</v>
      </c>
      <c r="J6088">
        <v>93</v>
      </c>
      <c r="K6088">
        <v>88</v>
      </c>
      <c r="L6088">
        <v>89</v>
      </c>
      <c r="M6088">
        <v>88</v>
      </c>
      <c r="N6088">
        <v>87</v>
      </c>
      <c r="O6088">
        <v>89</v>
      </c>
      <c r="P6088">
        <v>87</v>
      </c>
      <c r="Q6088">
        <v>87</v>
      </c>
      <c r="R6088">
        <v>86</v>
      </c>
      <c r="S6088">
        <v>37</v>
      </c>
      <c r="T6088" s="34">
        <f>_xlfn.XLOOKUP(B6088,Demog!$A$2:$A$219,Demog!$P$2:$P$219,,,2)</f>
        <v>17729</v>
      </c>
      <c r="U6088" s="34">
        <f t="shared" si="102"/>
        <v>5</v>
      </c>
      <c r="V6088" s="13">
        <f>IF(OR(Table1[[#This Row],[7d_positivity_public]]=0,ISBLANK(Table1[[#This Row],[7d_positivity_public]])),"",(Table1[[#This Row],[7d_positivity_public]]-Table1[[#This Row],[7d_positivity_all]])/Table1[[#This Row],[7d_positivity_public]])</f>
        <v>1</v>
      </c>
      <c r="W6088" s="13"/>
    </row>
    <row r="6089" spans="1:23" x14ac:dyDescent="0.25">
      <c r="A6089" s="10">
        <v>44537</v>
      </c>
      <c r="B6089">
        <v>3113</v>
      </c>
      <c r="C6089" t="s">
        <v>171</v>
      </c>
      <c r="D6089">
        <v>3</v>
      </c>
      <c r="E6089">
        <v>0</v>
      </c>
      <c r="F6089">
        <v>3</v>
      </c>
      <c r="G6089">
        <v>3</v>
      </c>
      <c r="H6089">
        <v>89</v>
      </c>
      <c r="I6089">
        <v>13</v>
      </c>
      <c r="J6089">
        <v>90</v>
      </c>
      <c r="K6089">
        <v>89</v>
      </c>
      <c r="L6089">
        <v>90</v>
      </c>
      <c r="M6089">
        <v>87</v>
      </c>
      <c r="N6089">
        <v>87</v>
      </c>
      <c r="O6089">
        <v>87</v>
      </c>
      <c r="P6089">
        <v>87</v>
      </c>
      <c r="Q6089">
        <v>88</v>
      </c>
      <c r="R6089">
        <v>86</v>
      </c>
      <c r="S6089">
        <v>38</v>
      </c>
      <c r="T6089" s="34">
        <f>_xlfn.XLOOKUP(B6089,Demog!$A$2:$A$219,Demog!$P$2:$P$219,,,2)</f>
        <v>23478</v>
      </c>
      <c r="U6089" s="34">
        <f t="shared" si="102"/>
        <v>5</v>
      </c>
      <c r="V6089" s="13">
        <f>IF(OR(Table1[[#This Row],[7d_positivity_public]]=0,ISBLANK(Table1[[#This Row],[7d_positivity_public]])),"",(Table1[[#This Row],[7d_positivity_public]]-Table1[[#This Row],[7d_positivity_all]])/Table1[[#This Row],[7d_positivity_public]])</f>
        <v>1</v>
      </c>
      <c r="W6089" s="13"/>
    </row>
    <row r="6090" spans="1:23" x14ac:dyDescent="0.25">
      <c r="A6090" s="10">
        <v>44537</v>
      </c>
      <c r="B6090">
        <v>3114</v>
      </c>
      <c r="C6090" t="s">
        <v>172</v>
      </c>
      <c r="D6090">
        <v>4</v>
      </c>
      <c r="E6090">
        <v>4</v>
      </c>
      <c r="F6090">
        <v>0</v>
      </c>
      <c r="G6090">
        <v>6</v>
      </c>
      <c r="H6090">
        <v>90</v>
      </c>
      <c r="I6090">
        <v>15</v>
      </c>
      <c r="J6090">
        <v>91</v>
      </c>
      <c r="K6090">
        <v>90</v>
      </c>
      <c r="L6090">
        <v>91</v>
      </c>
      <c r="M6090">
        <v>89</v>
      </c>
      <c r="N6090">
        <v>88</v>
      </c>
      <c r="O6090">
        <v>88</v>
      </c>
      <c r="P6090">
        <v>88</v>
      </c>
      <c r="Q6090">
        <v>88</v>
      </c>
      <c r="R6090">
        <v>88</v>
      </c>
      <c r="S6090">
        <v>41</v>
      </c>
      <c r="T6090" s="34">
        <f>_xlfn.XLOOKUP(B6090,Demog!$A$2:$A$219,Demog!$P$2:$P$219,,,2)</f>
        <v>32171</v>
      </c>
      <c r="U6090" s="34">
        <f t="shared" si="102"/>
        <v>9</v>
      </c>
      <c r="V6090" s="13">
        <f>IF(OR(Table1[[#This Row],[7d_positivity_public]]=0,ISBLANK(Table1[[#This Row],[7d_positivity_public]])),"",(Table1[[#This Row],[7d_positivity_public]]-Table1[[#This Row],[7d_positivity_all]])/Table1[[#This Row],[7d_positivity_public]])</f>
        <v>1</v>
      </c>
      <c r="W6090" s="13"/>
    </row>
    <row r="6091" spans="1:23" x14ac:dyDescent="0.25">
      <c r="A6091" s="10">
        <v>44537</v>
      </c>
      <c r="B6091">
        <v>3115</v>
      </c>
      <c r="C6091" t="s">
        <v>173</v>
      </c>
      <c r="D6091">
        <v>10</v>
      </c>
      <c r="E6091">
        <v>2</v>
      </c>
      <c r="F6091">
        <v>8</v>
      </c>
      <c r="G6091">
        <v>6</v>
      </c>
      <c r="H6091">
        <v>93</v>
      </c>
      <c r="I6091">
        <v>27</v>
      </c>
      <c r="J6091">
        <v>94</v>
      </c>
      <c r="K6091">
        <v>93</v>
      </c>
      <c r="L6091">
        <v>92</v>
      </c>
      <c r="M6091">
        <v>93</v>
      </c>
      <c r="N6091">
        <v>91</v>
      </c>
      <c r="O6091">
        <v>92</v>
      </c>
      <c r="P6091">
        <v>91</v>
      </c>
      <c r="Q6091">
        <v>91</v>
      </c>
      <c r="R6091">
        <v>92</v>
      </c>
      <c r="S6091">
        <v>48</v>
      </c>
      <c r="T6091" s="34">
        <f>_xlfn.XLOOKUP(B6091,Demog!$A$2:$A$219,Demog!$P$2:$P$219,,,2)</f>
        <v>24774</v>
      </c>
      <c r="U6091" s="34">
        <f t="shared" si="102"/>
        <v>17</v>
      </c>
      <c r="V6091" s="13">
        <f>IF(OR(Table1[[#This Row],[7d_positivity_public]]=0,ISBLANK(Table1[[#This Row],[7d_positivity_public]])),"",(Table1[[#This Row],[7d_positivity_public]]-Table1[[#This Row],[7d_positivity_all]])/Table1[[#This Row],[7d_positivity_public]])</f>
        <v>1</v>
      </c>
      <c r="W6091" s="13"/>
    </row>
    <row r="6092" spans="1:23" x14ac:dyDescent="0.25">
      <c r="A6092" s="10">
        <v>44537</v>
      </c>
      <c r="B6092">
        <v>3116</v>
      </c>
      <c r="C6092" t="s">
        <v>174</v>
      </c>
      <c r="D6092">
        <v>6</v>
      </c>
      <c r="E6092">
        <v>4</v>
      </c>
      <c r="F6092">
        <v>2</v>
      </c>
      <c r="G6092">
        <v>7</v>
      </c>
      <c r="H6092">
        <v>95</v>
      </c>
      <c r="I6092">
        <v>13</v>
      </c>
      <c r="J6092">
        <v>93</v>
      </c>
      <c r="K6092">
        <v>95</v>
      </c>
      <c r="L6092">
        <v>99</v>
      </c>
      <c r="M6092">
        <v>91</v>
      </c>
      <c r="N6092">
        <v>93</v>
      </c>
      <c r="O6092">
        <v>90</v>
      </c>
      <c r="P6092">
        <v>93</v>
      </c>
      <c r="Q6092">
        <v>96</v>
      </c>
      <c r="R6092">
        <v>90</v>
      </c>
      <c r="S6092">
        <v>31</v>
      </c>
      <c r="T6092" s="34">
        <f>_xlfn.XLOOKUP(B6092,Demog!$A$2:$A$219,Demog!$P$2:$P$219,,,2)</f>
        <v>24621</v>
      </c>
      <c r="U6092" s="34">
        <f t="shared" si="102"/>
        <v>10</v>
      </c>
      <c r="V6092" s="13">
        <f>IF(OR(Table1[[#This Row],[7d_positivity_public]]=0,ISBLANK(Table1[[#This Row],[7d_positivity_public]])),"",(Table1[[#This Row],[7d_positivity_public]]-Table1[[#This Row],[7d_positivity_all]])/Table1[[#This Row],[7d_positivity_public]])</f>
        <v>1</v>
      </c>
      <c r="W6092" s="13"/>
    </row>
    <row r="6093" spans="1:23" x14ac:dyDescent="0.25">
      <c r="A6093" s="10">
        <v>44537</v>
      </c>
      <c r="B6093">
        <v>3117</v>
      </c>
      <c r="C6093" t="s">
        <v>175</v>
      </c>
      <c r="D6093">
        <v>8</v>
      </c>
      <c r="E6093">
        <v>2</v>
      </c>
      <c r="F6093">
        <v>6</v>
      </c>
      <c r="G6093">
        <v>7</v>
      </c>
      <c r="H6093">
        <v>93</v>
      </c>
      <c r="I6093">
        <v>12</v>
      </c>
      <c r="J6093">
        <v>90</v>
      </c>
      <c r="K6093">
        <v>93</v>
      </c>
      <c r="L6093">
        <v>95</v>
      </c>
      <c r="M6093">
        <v>92</v>
      </c>
      <c r="N6093">
        <v>91</v>
      </c>
      <c r="O6093">
        <v>87</v>
      </c>
      <c r="P6093">
        <v>91</v>
      </c>
      <c r="Q6093">
        <v>92</v>
      </c>
      <c r="R6093">
        <v>91</v>
      </c>
      <c r="S6093">
        <v>38</v>
      </c>
      <c r="T6093" s="34">
        <f>_xlfn.XLOOKUP(B6093,Demog!$A$2:$A$219,Demog!$P$2:$P$219,,,2)</f>
        <v>20949</v>
      </c>
      <c r="U6093" s="34">
        <f t="shared" si="102"/>
        <v>12</v>
      </c>
      <c r="V6093" s="13">
        <f>IF(OR(Table1[[#This Row],[7d_positivity_public]]=0,ISBLANK(Table1[[#This Row],[7d_positivity_public]])),"",(Table1[[#This Row],[7d_positivity_public]]-Table1[[#This Row],[7d_positivity_all]])/Table1[[#This Row],[7d_positivity_public]])</f>
        <v>1</v>
      </c>
      <c r="W6093" s="13"/>
    </row>
    <row r="6094" spans="1:23" x14ac:dyDescent="0.25">
      <c r="A6094" s="10">
        <v>44537</v>
      </c>
      <c r="B6094">
        <v>3211</v>
      </c>
      <c r="C6094" t="s">
        <v>176</v>
      </c>
      <c r="D6094">
        <v>3</v>
      </c>
      <c r="E6094">
        <v>4</v>
      </c>
      <c r="F6094">
        <v>-1</v>
      </c>
      <c r="G6094">
        <v>2</v>
      </c>
      <c r="H6094">
        <v>100</v>
      </c>
      <c r="I6094">
        <v>18</v>
      </c>
      <c r="J6094">
        <v>92</v>
      </c>
      <c r="K6094">
        <v>100</v>
      </c>
      <c r="L6094">
        <v>100</v>
      </c>
      <c r="M6094">
        <v>90</v>
      </c>
      <c r="N6094">
        <v>96</v>
      </c>
      <c r="O6094">
        <v>82</v>
      </c>
      <c r="P6094">
        <v>96</v>
      </c>
      <c r="Q6094">
        <v>100</v>
      </c>
      <c r="R6094">
        <v>86</v>
      </c>
      <c r="S6094">
        <v>52</v>
      </c>
      <c r="T6094" s="34">
        <f>_xlfn.XLOOKUP(B6094,Demog!$A$2:$A$219,Demog!$P$2:$P$219,,,2)</f>
        <v>41934</v>
      </c>
      <c r="U6094" s="34">
        <f t="shared" si="102"/>
        <v>9</v>
      </c>
      <c r="V6094" s="13">
        <f>IF(OR(Table1[[#This Row],[7d_positivity_public]]=0,ISBLANK(Table1[[#This Row],[7d_positivity_public]])),"",(Table1[[#This Row],[7d_positivity_public]]-Table1[[#This Row],[7d_positivity_all]])/Table1[[#This Row],[7d_positivity_public]])</f>
        <v>1</v>
      </c>
      <c r="W6094" s="13"/>
    </row>
    <row r="6095" spans="1:23" x14ac:dyDescent="0.25">
      <c r="A6095" s="10">
        <v>44537</v>
      </c>
      <c r="B6095">
        <v>3212</v>
      </c>
      <c r="C6095" t="s">
        <v>177</v>
      </c>
      <c r="D6095">
        <v>2</v>
      </c>
      <c r="E6095">
        <v>3</v>
      </c>
      <c r="F6095">
        <v>-1</v>
      </c>
      <c r="G6095">
        <v>2</v>
      </c>
      <c r="H6095">
        <v>97</v>
      </c>
      <c r="I6095">
        <v>15</v>
      </c>
      <c r="J6095">
        <v>88</v>
      </c>
      <c r="K6095">
        <v>98</v>
      </c>
      <c r="L6095">
        <v>100</v>
      </c>
      <c r="M6095">
        <v>90</v>
      </c>
      <c r="N6095">
        <v>95</v>
      </c>
      <c r="O6095">
        <v>84</v>
      </c>
      <c r="P6095">
        <v>95</v>
      </c>
      <c r="Q6095">
        <v>100</v>
      </c>
      <c r="R6095">
        <v>87</v>
      </c>
      <c r="S6095">
        <v>46</v>
      </c>
      <c r="T6095" s="34">
        <f>_xlfn.XLOOKUP(B6095,Demog!$A$2:$A$219,Demog!$P$2:$P$219,,,2)</f>
        <v>47203</v>
      </c>
      <c r="U6095" s="34">
        <f t="shared" si="102"/>
        <v>7</v>
      </c>
      <c r="V6095" s="13">
        <f>IF(OR(Table1[[#This Row],[7d_positivity_public]]=0,ISBLANK(Table1[[#This Row],[7d_positivity_public]])),"",(Table1[[#This Row],[7d_positivity_public]]-Table1[[#This Row],[7d_positivity_all]])/Table1[[#This Row],[7d_positivity_public]])</f>
        <v>1</v>
      </c>
      <c r="W6095" s="13"/>
    </row>
    <row r="6096" spans="1:23" x14ac:dyDescent="0.25">
      <c r="A6096" s="10">
        <v>44537</v>
      </c>
      <c r="B6096">
        <v>3213</v>
      </c>
      <c r="C6096" t="s">
        <v>178</v>
      </c>
      <c r="D6096">
        <v>2</v>
      </c>
      <c r="E6096">
        <v>3</v>
      </c>
      <c r="F6096">
        <v>-1</v>
      </c>
      <c r="G6096">
        <v>1</v>
      </c>
      <c r="H6096">
        <v>96</v>
      </c>
      <c r="I6096">
        <v>27</v>
      </c>
      <c r="J6096">
        <v>95</v>
      </c>
      <c r="K6096">
        <v>96</v>
      </c>
      <c r="L6096">
        <v>99</v>
      </c>
      <c r="M6096">
        <v>93</v>
      </c>
      <c r="N6096">
        <v>94</v>
      </c>
      <c r="O6096">
        <v>92</v>
      </c>
      <c r="P6096">
        <v>94</v>
      </c>
      <c r="Q6096">
        <v>96</v>
      </c>
      <c r="R6096">
        <v>92</v>
      </c>
      <c r="S6096">
        <v>56</v>
      </c>
      <c r="T6096" s="34">
        <f>_xlfn.XLOOKUP(B6096,Demog!$A$2:$A$219,Demog!$P$2:$P$219,,,2)</f>
        <v>32904</v>
      </c>
      <c r="U6096" s="34">
        <f t="shared" si="102"/>
        <v>5</v>
      </c>
      <c r="V6096" s="13">
        <f>IF(OR(Table1[[#This Row],[7d_positivity_public]]=0,ISBLANK(Table1[[#This Row],[7d_positivity_public]])),"",(Table1[[#This Row],[7d_positivity_public]]-Table1[[#This Row],[7d_positivity_all]])/Table1[[#This Row],[7d_positivity_public]])</f>
        <v>1</v>
      </c>
      <c r="W6096" s="13"/>
    </row>
    <row r="6097" spans="1:23" x14ac:dyDescent="0.25">
      <c r="A6097" s="10">
        <v>44537</v>
      </c>
      <c r="B6097">
        <v>3221</v>
      </c>
      <c r="C6097" t="s">
        <v>179</v>
      </c>
      <c r="D6097">
        <v>11</v>
      </c>
      <c r="E6097">
        <v>7</v>
      </c>
      <c r="F6097">
        <v>4</v>
      </c>
      <c r="G6097">
        <v>6</v>
      </c>
      <c r="H6097">
        <v>85</v>
      </c>
      <c r="I6097">
        <v>16</v>
      </c>
      <c r="J6097">
        <v>82</v>
      </c>
      <c r="K6097">
        <v>85</v>
      </c>
      <c r="L6097">
        <v>88</v>
      </c>
      <c r="M6097">
        <v>82</v>
      </c>
      <c r="N6097">
        <v>79</v>
      </c>
      <c r="O6097">
        <v>74</v>
      </c>
      <c r="P6097">
        <v>79</v>
      </c>
      <c r="Q6097">
        <v>81</v>
      </c>
      <c r="R6097">
        <v>77</v>
      </c>
      <c r="S6097">
        <v>37</v>
      </c>
      <c r="T6097" s="34">
        <f>_xlfn.XLOOKUP(B6097,Demog!$A$2:$A$219,Demog!$P$2:$P$219,,,2)</f>
        <v>19960</v>
      </c>
      <c r="U6097" s="34">
        <f t="shared" si="102"/>
        <v>15</v>
      </c>
      <c r="V6097" s="13">
        <f>IF(OR(Table1[[#This Row],[7d_positivity_public]]=0,ISBLANK(Table1[[#This Row],[7d_positivity_public]])),"",(Table1[[#This Row],[7d_positivity_public]]-Table1[[#This Row],[7d_positivity_all]])/Table1[[#This Row],[7d_positivity_public]])</f>
        <v>1</v>
      </c>
      <c r="W6097" s="13"/>
    </row>
    <row r="6098" spans="1:23" x14ac:dyDescent="0.25">
      <c r="A6098" s="10">
        <v>44537</v>
      </c>
      <c r="B6098">
        <v>3222</v>
      </c>
      <c r="C6098" t="s">
        <v>180</v>
      </c>
      <c r="D6098">
        <v>5</v>
      </c>
      <c r="E6098">
        <v>3</v>
      </c>
      <c r="F6098">
        <v>2</v>
      </c>
      <c r="G6098">
        <v>1</v>
      </c>
      <c r="H6098">
        <v>99</v>
      </c>
      <c r="I6098">
        <v>19</v>
      </c>
      <c r="J6098">
        <v>89</v>
      </c>
      <c r="K6098">
        <v>100</v>
      </c>
      <c r="L6098">
        <v>100</v>
      </c>
      <c r="M6098">
        <v>90</v>
      </c>
      <c r="N6098">
        <v>96</v>
      </c>
      <c r="O6098">
        <v>81</v>
      </c>
      <c r="P6098">
        <v>96</v>
      </c>
      <c r="Q6098">
        <v>100</v>
      </c>
      <c r="R6098">
        <v>87</v>
      </c>
      <c r="S6098">
        <v>49</v>
      </c>
      <c r="T6098" s="34">
        <f>_xlfn.XLOOKUP(B6098,Demog!$A$2:$A$219,Demog!$P$2:$P$219,,,2)</f>
        <v>12392</v>
      </c>
      <c r="U6098" s="34">
        <f t="shared" si="102"/>
        <v>4</v>
      </c>
      <c r="V6098" s="13">
        <f>IF(OR(Table1[[#This Row],[7d_positivity_public]]=0,ISBLANK(Table1[[#This Row],[7d_positivity_public]])),"",(Table1[[#This Row],[7d_positivity_public]]-Table1[[#This Row],[7d_positivity_all]])/Table1[[#This Row],[7d_positivity_public]])</f>
        <v>1</v>
      </c>
      <c r="W6098" s="13"/>
    </row>
    <row r="6099" spans="1:23" x14ac:dyDescent="0.25">
      <c r="A6099" s="10">
        <v>44537</v>
      </c>
      <c r="B6099">
        <v>3223</v>
      </c>
      <c r="C6099" t="s">
        <v>181</v>
      </c>
      <c r="D6099">
        <v>4</v>
      </c>
      <c r="E6099">
        <v>6</v>
      </c>
      <c r="F6099">
        <v>-2</v>
      </c>
      <c r="G6099">
        <v>3</v>
      </c>
      <c r="H6099">
        <v>93</v>
      </c>
      <c r="I6099">
        <v>31</v>
      </c>
      <c r="J6099">
        <v>89</v>
      </c>
      <c r="K6099">
        <v>93</v>
      </c>
      <c r="L6099">
        <v>96</v>
      </c>
      <c r="M6099">
        <v>89</v>
      </c>
      <c r="N6099">
        <v>90</v>
      </c>
      <c r="O6099">
        <v>84</v>
      </c>
      <c r="P6099">
        <v>90</v>
      </c>
      <c r="Q6099">
        <v>93</v>
      </c>
      <c r="R6099">
        <v>87</v>
      </c>
      <c r="S6099">
        <v>35</v>
      </c>
      <c r="T6099" s="34">
        <f>_xlfn.XLOOKUP(B6099,Demog!$A$2:$A$219,Demog!$P$2:$P$219,,,2)</f>
        <v>29180</v>
      </c>
      <c r="U6099" s="34">
        <f t="shared" si="102"/>
        <v>8</v>
      </c>
      <c r="V6099" s="13">
        <f>IF(OR(Table1[[#This Row],[7d_positivity_public]]=0,ISBLANK(Table1[[#This Row],[7d_positivity_public]])),"",(Table1[[#This Row],[7d_positivity_public]]-Table1[[#This Row],[7d_positivity_all]])/Table1[[#This Row],[7d_positivity_public]])</f>
        <v>1</v>
      </c>
      <c r="W6099" s="13"/>
    </row>
    <row r="6100" spans="1:23" x14ac:dyDescent="0.25">
      <c r="A6100" s="10">
        <v>44537</v>
      </c>
      <c r="B6100">
        <v>3231</v>
      </c>
      <c r="C6100" t="s">
        <v>182</v>
      </c>
      <c r="D6100">
        <v>7</v>
      </c>
      <c r="E6100">
        <v>2</v>
      </c>
      <c r="F6100">
        <v>5</v>
      </c>
      <c r="G6100">
        <v>5</v>
      </c>
      <c r="H6100">
        <v>98</v>
      </c>
      <c r="I6100">
        <v>30</v>
      </c>
      <c r="J6100">
        <v>94</v>
      </c>
      <c r="K6100">
        <v>98</v>
      </c>
      <c r="L6100">
        <v>100</v>
      </c>
      <c r="M6100">
        <v>92</v>
      </c>
      <c r="N6100">
        <v>95</v>
      </c>
      <c r="O6100">
        <v>89</v>
      </c>
      <c r="P6100">
        <v>95</v>
      </c>
      <c r="Q6100">
        <v>99</v>
      </c>
      <c r="R6100">
        <v>91</v>
      </c>
      <c r="S6100">
        <v>35</v>
      </c>
      <c r="T6100" s="34">
        <f>_xlfn.XLOOKUP(B6100,Demog!$A$2:$A$219,Demog!$P$2:$P$219,,,2)</f>
        <v>18027</v>
      </c>
      <c r="U6100" s="34">
        <f t="shared" si="102"/>
        <v>9</v>
      </c>
      <c r="V6100" s="13">
        <f>IF(OR(Table1[[#This Row],[7d_positivity_public]]=0,ISBLANK(Table1[[#This Row],[7d_positivity_public]])),"",(Table1[[#This Row],[7d_positivity_public]]-Table1[[#This Row],[7d_positivity_all]])/Table1[[#This Row],[7d_positivity_public]])</f>
        <v>1</v>
      </c>
      <c r="W6100" s="13"/>
    </row>
    <row r="6101" spans="1:23" x14ac:dyDescent="0.25">
      <c r="A6101" s="10">
        <v>44537</v>
      </c>
      <c r="B6101">
        <v>3232</v>
      </c>
      <c r="C6101" t="s">
        <v>183</v>
      </c>
      <c r="D6101">
        <v>8</v>
      </c>
      <c r="E6101">
        <v>9</v>
      </c>
      <c r="F6101">
        <v>-1</v>
      </c>
      <c r="G6101">
        <v>7</v>
      </c>
      <c r="H6101">
        <v>96</v>
      </c>
      <c r="I6101">
        <v>22</v>
      </c>
      <c r="J6101">
        <v>94</v>
      </c>
      <c r="K6101">
        <v>96</v>
      </c>
      <c r="L6101">
        <v>99</v>
      </c>
      <c r="M6101">
        <v>93</v>
      </c>
      <c r="N6101">
        <v>94</v>
      </c>
      <c r="O6101">
        <v>91</v>
      </c>
      <c r="P6101">
        <v>94</v>
      </c>
      <c r="Q6101">
        <v>96</v>
      </c>
      <c r="R6101">
        <v>92</v>
      </c>
      <c r="S6101">
        <v>36</v>
      </c>
      <c r="T6101" s="34">
        <f>_xlfn.XLOOKUP(B6101,Demog!$A$2:$A$219,Demog!$P$2:$P$219,,,2)</f>
        <v>34575</v>
      </c>
      <c r="U6101" s="34">
        <f t="shared" si="102"/>
        <v>19</v>
      </c>
      <c r="V6101" s="13">
        <f>IF(OR(Table1[[#This Row],[7d_positivity_public]]=0,ISBLANK(Table1[[#This Row],[7d_positivity_public]])),"",(Table1[[#This Row],[7d_positivity_public]]-Table1[[#This Row],[7d_positivity_all]])/Table1[[#This Row],[7d_positivity_public]])</f>
        <v>1</v>
      </c>
      <c r="W6101" s="13"/>
    </row>
    <row r="6102" spans="1:23" x14ac:dyDescent="0.25">
      <c r="A6102" s="10">
        <v>44537</v>
      </c>
      <c r="B6102">
        <v>3233</v>
      </c>
      <c r="C6102" t="s">
        <v>184</v>
      </c>
      <c r="D6102">
        <v>3</v>
      </c>
      <c r="E6102">
        <v>4</v>
      </c>
      <c r="F6102">
        <v>-1</v>
      </c>
      <c r="G6102">
        <v>3</v>
      </c>
      <c r="H6102">
        <v>100</v>
      </c>
      <c r="I6102">
        <v>14</v>
      </c>
      <c r="J6102">
        <v>97</v>
      </c>
      <c r="K6102">
        <v>100</v>
      </c>
      <c r="L6102">
        <v>100</v>
      </c>
      <c r="M6102">
        <v>93</v>
      </c>
      <c r="N6102">
        <v>97</v>
      </c>
      <c r="O6102">
        <v>93</v>
      </c>
      <c r="P6102">
        <v>97</v>
      </c>
      <c r="Q6102">
        <v>100</v>
      </c>
      <c r="R6102">
        <v>92</v>
      </c>
      <c r="S6102">
        <v>32</v>
      </c>
      <c r="T6102" s="34">
        <f>_xlfn.XLOOKUP(B6102,Demog!$A$2:$A$219,Demog!$P$2:$P$219,,,2)</f>
        <v>51292</v>
      </c>
      <c r="U6102" s="34">
        <f t="shared" si="102"/>
        <v>11</v>
      </c>
      <c r="V6102" s="13">
        <f>IF(OR(Table1[[#This Row],[7d_positivity_public]]=0,ISBLANK(Table1[[#This Row],[7d_positivity_public]])),"",(Table1[[#This Row],[7d_positivity_public]]-Table1[[#This Row],[7d_positivity_all]])/Table1[[#This Row],[7d_positivity_public]])</f>
        <v>1</v>
      </c>
      <c r="W6102" s="13"/>
    </row>
    <row r="6103" spans="1:23" x14ac:dyDescent="0.25">
      <c r="A6103" s="10">
        <v>44537</v>
      </c>
      <c r="B6103">
        <v>3241</v>
      </c>
      <c r="C6103" t="s">
        <v>185</v>
      </c>
      <c r="D6103">
        <v>2</v>
      </c>
      <c r="E6103">
        <v>3</v>
      </c>
      <c r="F6103">
        <v>-1</v>
      </c>
      <c r="G6103">
        <v>2</v>
      </c>
      <c r="H6103">
        <v>92</v>
      </c>
      <c r="I6103">
        <v>23</v>
      </c>
      <c r="J6103">
        <v>93</v>
      </c>
      <c r="K6103">
        <v>92</v>
      </c>
      <c r="L6103">
        <v>95</v>
      </c>
      <c r="M6103">
        <v>89</v>
      </c>
      <c r="N6103">
        <v>90</v>
      </c>
      <c r="O6103">
        <v>90</v>
      </c>
      <c r="P6103">
        <v>90</v>
      </c>
      <c r="Q6103">
        <v>92</v>
      </c>
      <c r="R6103">
        <v>88</v>
      </c>
      <c r="S6103">
        <v>50</v>
      </c>
      <c r="T6103" s="34">
        <f>_xlfn.XLOOKUP(B6103,Demog!$A$2:$A$219,Demog!$P$2:$P$219,,,2)</f>
        <v>37993</v>
      </c>
      <c r="U6103" s="34">
        <f t="shared" si="102"/>
        <v>5</v>
      </c>
      <c r="V6103" s="13">
        <f>IF(OR(Table1[[#This Row],[7d_positivity_public]]=0,ISBLANK(Table1[[#This Row],[7d_positivity_public]])),"",(Table1[[#This Row],[7d_positivity_public]]-Table1[[#This Row],[7d_positivity_all]])/Table1[[#This Row],[7d_positivity_public]])</f>
        <v>1</v>
      </c>
      <c r="W6103" s="13"/>
    </row>
    <row r="6104" spans="1:23" x14ac:dyDescent="0.25">
      <c r="A6104" s="10">
        <v>44537</v>
      </c>
      <c r="B6104">
        <v>3242</v>
      </c>
      <c r="C6104" t="s">
        <v>186</v>
      </c>
      <c r="D6104">
        <v>3</v>
      </c>
      <c r="E6104">
        <v>3</v>
      </c>
      <c r="F6104">
        <v>0</v>
      </c>
      <c r="G6104">
        <v>3</v>
      </c>
      <c r="H6104">
        <v>96</v>
      </c>
      <c r="I6104">
        <v>30</v>
      </c>
      <c r="J6104">
        <v>96</v>
      </c>
      <c r="K6104">
        <v>96</v>
      </c>
      <c r="L6104">
        <v>99</v>
      </c>
      <c r="M6104">
        <v>93</v>
      </c>
      <c r="N6104">
        <v>93</v>
      </c>
      <c r="O6104">
        <v>93</v>
      </c>
      <c r="P6104">
        <v>94</v>
      </c>
      <c r="Q6104">
        <v>96</v>
      </c>
      <c r="R6104">
        <v>91</v>
      </c>
      <c r="S6104">
        <v>55</v>
      </c>
      <c r="T6104" s="34">
        <f>_xlfn.XLOOKUP(B6104,Demog!$A$2:$A$219,Demog!$P$2:$P$219,,,2)</f>
        <v>34483</v>
      </c>
      <c r="U6104" s="34">
        <f t="shared" si="102"/>
        <v>7</v>
      </c>
      <c r="V6104" s="13">
        <f>IF(OR(Table1[[#This Row],[7d_positivity_public]]=0,ISBLANK(Table1[[#This Row],[7d_positivity_public]])),"",(Table1[[#This Row],[7d_positivity_public]]-Table1[[#This Row],[7d_positivity_all]])/Table1[[#This Row],[7d_positivity_public]])</f>
        <v>1</v>
      </c>
      <c r="W6104" s="13"/>
    </row>
    <row r="6105" spans="1:23" x14ac:dyDescent="0.25">
      <c r="A6105" s="10">
        <v>44537</v>
      </c>
      <c r="B6105">
        <v>3243</v>
      </c>
      <c r="C6105" t="s">
        <v>187</v>
      </c>
      <c r="D6105">
        <v>5</v>
      </c>
      <c r="E6105">
        <v>2</v>
      </c>
      <c r="F6105">
        <v>3</v>
      </c>
      <c r="G6105">
        <v>2</v>
      </c>
      <c r="H6105">
        <v>98</v>
      </c>
      <c r="I6105">
        <v>18</v>
      </c>
      <c r="J6105">
        <v>98</v>
      </c>
      <c r="K6105">
        <v>98</v>
      </c>
      <c r="L6105">
        <v>100</v>
      </c>
      <c r="M6105">
        <v>89</v>
      </c>
      <c r="N6105">
        <v>96</v>
      </c>
      <c r="O6105">
        <v>94</v>
      </c>
      <c r="P6105">
        <v>96</v>
      </c>
      <c r="Q6105">
        <v>100</v>
      </c>
      <c r="R6105">
        <v>87</v>
      </c>
      <c r="S6105">
        <v>60</v>
      </c>
      <c r="T6105" s="34">
        <f>_xlfn.XLOOKUP(B6105,Demog!$A$2:$A$219,Demog!$P$2:$P$219,,,2)</f>
        <v>15890</v>
      </c>
      <c r="U6105" s="34">
        <f t="shared" si="102"/>
        <v>6</v>
      </c>
      <c r="V6105" s="13">
        <f>IF(OR(Table1[[#This Row],[7d_positivity_public]]=0,ISBLANK(Table1[[#This Row],[7d_positivity_public]])),"",(Table1[[#This Row],[7d_positivity_public]]-Table1[[#This Row],[7d_positivity_all]])/Table1[[#This Row],[7d_positivity_public]])</f>
        <v>1</v>
      </c>
      <c r="W6105" s="13"/>
    </row>
    <row r="6106" spans="1:23" x14ac:dyDescent="0.25">
      <c r="A6106" s="10">
        <v>44537</v>
      </c>
      <c r="B6106">
        <v>3244</v>
      </c>
      <c r="C6106" t="s">
        <v>188</v>
      </c>
      <c r="D6106">
        <v>2</v>
      </c>
      <c r="E6106">
        <v>3</v>
      </c>
      <c r="F6106">
        <v>-1</v>
      </c>
      <c r="G6106">
        <v>2</v>
      </c>
      <c r="H6106">
        <v>97</v>
      </c>
      <c r="I6106">
        <v>33</v>
      </c>
      <c r="J6106">
        <v>95</v>
      </c>
      <c r="K6106">
        <v>98</v>
      </c>
      <c r="L6106">
        <v>100</v>
      </c>
      <c r="M6106">
        <v>93</v>
      </c>
      <c r="N6106">
        <v>95</v>
      </c>
      <c r="O6106">
        <v>92</v>
      </c>
      <c r="P6106">
        <v>95</v>
      </c>
      <c r="Q6106">
        <v>98</v>
      </c>
      <c r="R6106">
        <v>91</v>
      </c>
      <c r="S6106">
        <v>51</v>
      </c>
      <c r="T6106" s="34">
        <f>_xlfn.XLOOKUP(B6106,Demog!$A$2:$A$219,Demog!$P$2:$P$219,,,2)</f>
        <v>42812</v>
      </c>
      <c r="U6106" s="34">
        <f t="shared" si="102"/>
        <v>6</v>
      </c>
      <c r="V6106" s="13">
        <f>IF(OR(Table1[[#This Row],[7d_positivity_public]]=0,ISBLANK(Table1[[#This Row],[7d_positivity_public]])),"",(Table1[[#This Row],[7d_positivity_public]]-Table1[[#This Row],[7d_positivity_all]])/Table1[[#This Row],[7d_positivity_public]])</f>
        <v>1</v>
      </c>
      <c r="W6106" s="13"/>
    </row>
    <row r="6107" spans="1:23" x14ac:dyDescent="0.25">
      <c r="A6107" s="10">
        <v>44537</v>
      </c>
      <c r="B6107">
        <v>3251</v>
      </c>
      <c r="C6107" t="s">
        <v>189</v>
      </c>
      <c r="D6107">
        <v>2</v>
      </c>
      <c r="E6107">
        <v>2</v>
      </c>
      <c r="F6107">
        <v>0</v>
      </c>
      <c r="G6107">
        <v>3</v>
      </c>
      <c r="H6107">
        <v>97</v>
      </c>
      <c r="I6107">
        <v>24</v>
      </c>
      <c r="J6107">
        <v>96</v>
      </c>
      <c r="K6107">
        <v>97</v>
      </c>
      <c r="L6107">
        <v>100</v>
      </c>
      <c r="M6107">
        <v>93</v>
      </c>
      <c r="N6107">
        <v>95</v>
      </c>
      <c r="O6107">
        <v>94</v>
      </c>
      <c r="P6107">
        <v>95</v>
      </c>
      <c r="Q6107">
        <v>98</v>
      </c>
      <c r="R6107">
        <v>91</v>
      </c>
      <c r="S6107">
        <v>31</v>
      </c>
      <c r="T6107" s="34">
        <f>_xlfn.XLOOKUP(B6107,Demog!$A$2:$A$219,Demog!$P$2:$P$219,,,2)</f>
        <v>31755</v>
      </c>
      <c r="U6107" s="34">
        <f t="shared" si="102"/>
        <v>4</v>
      </c>
      <c r="V6107" s="13">
        <f>IF(OR(Table1[[#This Row],[7d_positivity_public]]=0,ISBLANK(Table1[[#This Row],[7d_positivity_public]])),"",(Table1[[#This Row],[7d_positivity_public]]-Table1[[#This Row],[7d_positivity_all]])/Table1[[#This Row],[7d_positivity_public]])</f>
        <v>1</v>
      </c>
      <c r="W6107" s="13"/>
    </row>
    <row r="6108" spans="1:23" x14ac:dyDescent="0.25">
      <c r="A6108" s="10">
        <v>44537</v>
      </c>
      <c r="B6108">
        <v>3252</v>
      </c>
      <c r="C6108" t="s">
        <v>190</v>
      </c>
      <c r="D6108">
        <v>3</v>
      </c>
      <c r="E6108">
        <v>7</v>
      </c>
      <c r="F6108">
        <v>-4</v>
      </c>
      <c r="G6108">
        <v>2</v>
      </c>
      <c r="H6108">
        <v>96</v>
      </c>
      <c r="I6108">
        <v>31</v>
      </c>
      <c r="J6108">
        <v>92</v>
      </c>
      <c r="K6108">
        <v>97</v>
      </c>
      <c r="L6108">
        <v>99</v>
      </c>
      <c r="M6108">
        <v>91</v>
      </c>
      <c r="N6108">
        <v>94</v>
      </c>
      <c r="O6108">
        <v>88</v>
      </c>
      <c r="P6108">
        <v>94</v>
      </c>
      <c r="Q6108">
        <v>97</v>
      </c>
      <c r="R6108">
        <v>89</v>
      </c>
      <c r="S6108">
        <v>43</v>
      </c>
      <c r="T6108" s="34">
        <f>_xlfn.XLOOKUP(B6108,Demog!$A$2:$A$219,Demog!$P$2:$P$219,,,2)</f>
        <v>32807</v>
      </c>
      <c r="U6108" s="34">
        <f t="shared" si="102"/>
        <v>7</v>
      </c>
      <c r="V6108" s="13">
        <f>IF(OR(Table1[[#This Row],[7d_positivity_public]]=0,ISBLANK(Table1[[#This Row],[7d_positivity_public]])),"",(Table1[[#This Row],[7d_positivity_public]]-Table1[[#This Row],[7d_positivity_all]])/Table1[[#This Row],[7d_positivity_public]])</f>
        <v>1</v>
      </c>
      <c r="W6108" s="13"/>
    </row>
    <row r="6109" spans="1:23" x14ac:dyDescent="0.25">
      <c r="A6109" s="10">
        <v>44537</v>
      </c>
      <c r="B6109">
        <v>3253</v>
      </c>
      <c r="C6109" t="s">
        <v>191</v>
      </c>
      <c r="D6109">
        <v>4</v>
      </c>
      <c r="E6109">
        <v>2</v>
      </c>
      <c r="F6109">
        <v>2</v>
      </c>
      <c r="G6109">
        <v>2</v>
      </c>
      <c r="H6109">
        <v>97</v>
      </c>
      <c r="I6109">
        <v>41</v>
      </c>
      <c r="J6109">
        <v>95</v>
      </c>
      <c r="K6109">
        <v>97</v>
      </c>
      <c r="L6109">
        <v>100</v>
      </c>
      <c r="M6109">
        <v>92</v>
      </c>
      <c r="N6109">
        <v>95</v>
      </c>
      <c r="O6109">
        <v>93</v>
      </c>
      <c r="P6109">
        <v>95</v>
      </c>
      <c r="Q6109">
        <v>98</v>
      </c>
      <c r="R6109">
        <v>91</v>
      </c>
      <c r="S6109">
        <v>46</v>
      </c>
      <c r="T6109" s="34">
        <f>_xlfn.XLOOKUP(B6109,Demog!$A$2:$A$219,Demog!$P$2:$P$219,,,2)</f>
        <v>31246</v>
      </c>
      <c r="U6109" s="34">
        <f t="shared" si="102"/>
        <v>9</v>
      </c>
      <c r="V6109" s="13">
        <f>IF(OR(Table1[[#This Row],[7d_positivity_public]]=0,ISBLANK(Table1[[#This Row],[7d_positivity_public]])),"",(Table1[[#This Row],[7d_positivity_public]]-Table1[[#This Row],[7d_positivity_all]])/Table1[[#This Row],[7d_positivity_public]])</f>
        <v>1</v>
      </c>
      <c r="W6109" s="13"/>
    </row>
    <row r="6110" spans="1:23" x14ac:dyDescent="0.25">
      <c r="A6110" s="10">
        <v>44537</v>
      </c>
      <c r="B6110">
        <v>3261</v>
      </c>
      <c r="C6110" t="s">
        <v>192</v>
      </c>
      <c r="D6110">
        <v>2</v>
      </c>
      <c r="E6110">
        <v>6</v>
      </c>
      <c r="F6110">
        <v>-4</v>
      </c>
      <c r="G6110">
        <v>1</v>
      </c>
      <c r="H6110">
        <v>95</v>
      </c>
      <c r="I6110">
        <v>16</v>
      </c>
      <c r="J6110">
        <v>94</v>
      </c>
      <c r="K6110">
        <v>95</v>
      </c>
      <c r="L6110">
        <v>98</v>
      </c>
      <c r="M6110">
        <v>92</v>
      </c>
      <c r="N6110">
        <v>93</v>
      </c>
      <c r="O6110">
        <v>90</v>
      </c>
      <c r="P6110">
        <v>94</v>
      </c>
      <c r="Q6110">
        <v>96</v>
      </c>
      <c r="R6110">
        <v>91</v>
      </c>
      <c r="S6110">
        <v>39</v>
      </c>
      <c r="T6110" s="34">
        <f>_xlfn.XLOOKUP(B6110,Demog!$A$2:$A$219,Demog!$P$2:$P$219,,,2)</f>
        <v>29561</v>
      </c>
      <c r="U6110" s="34">
        <f t="shared" si="102"/>
        <v>4</v>
      </c>
      <c r="V6110" s="13">
        <f>IF(OR(Table1[[#This Row],[7d_positivity_public]]=0,ISBLANK(Table1[[#This Row],[7d_positivity_public]])),"",(Table1[[#This Row],[7d_positivity_public]]-Table1[[#This Row],[7d_positivity_all]])/Table1[[#This Row],[7d_positivity_public]])</f>
        <v>1</v>
      </c>
      <c r="W6110" s="13"/>
    </row>
    <row r="6111" spans="1:23" x14ac:dyDescent="0.25">
      <c r="A6111" s="10">
        <v>44537</v>
      </c>
      <c r="B6111">
        <v>3262</v>
      </c>
      <c r="C6111" t="s">
        <v>193</v>
      </c>
      <c r="D6111">
        <v>3</v>
      </c>
      <c r="E6111">
        <v>1</v>
      </c>
      <c r="F6111">
        <v>2</v>
      </c>
      <c r="G6111">
        <v>3</v>
      </c>
      <c r="H6111">
        <v>94</v>
      </c>
      <c r="I6111">
        <v>18</v>
      </c>
      <c r="J6111">
        <v>95</v>
      </c>
      <c r="K6111">
        <v>94</v>
      </c>
      <c r="L6111">
        <v>100</v>
      </c>
      <c r="M6111">
        <v>87</v>
      </c>
      <c r="N6111">
        <v>92</v>
      </c>
      <c r="O6111">
        <v>91</v>
      </c>
      <c r="P6111">
        <v>92</v>
      </c>
      <c r="Q6111">
        <v>97</v>
      </c>
      <c r="R6111">
        <v>86</v>
      </c>
      <c r="S6111">
        <v>37</v>
      </c>
      <c r="T6111" s="34">
        <f>_xlfn.XLOOKUP(B6111,Demog!$A$2:$A$219,Demog!$P$2:$P$219,,,2)</f>
        <v>37453</v>
      </c>
      <c r="U6111" s="34">
        <f t="shared" si="102"/>
        <v>8</v>
      </c>
      <c r="V6111" s="13">
        <f>IF(OR(Table1[[#This Row],[7d_positivity_public]]=0,ISBLANK(Table1[[#This Row],[7d_positivity_public]])),"",(Table1[[#This Row],[7d_positivity_public]]-Table1[[#This Row],[7d_positivity_all]])/Table1[[#This Row],[7d_positivity_public]])</f>
        <v>1</v>
      </c>
      <c r="W6111" s="13"/>
    </row>
    <row r="6112" spans="1:23" x14ac:dyDescent="0.25">
      <c r="A6112" s="10">
        <v>44537</v>
      </c>
      <c r="B6112">
        <v>3263</v>
      </c>
      <c r="C6112" t="s">
        <v>194</v>
      </c>
      <c r="D6112">
        <v>4</v>
      </c>
      <c r="E6112">
        <v>3</v>
      </c>
      <c r="F6112">
        <v>1</v>
      </c>
      <c r="G6112">
        <v>4</v>
      </c>
      <c r="H6112">
        <v>99</v>
      </c>
      <c r="I6112">
        <v>14</v>
      </c>
      <c r="J6112">
        <v>94</v>
      </c>
      <c r="K6112">
        <v>100</v>
      </c>
      <c r="L6112">
        <v>100</v>
      </c>
      <c r="M6112">
        <v>94</v>
      </c>
      <c r="N6112">
        <v>97</v>
      </c>
      <c r="O6112">
        <v>90</v>
      </c>
      <c r="P6112">
        <v>97</v>
      </c>
      <c r="Q6112">
        <v>100</v>
      </c>
      <c r="R6112">
        <v>92</v>
      </c>
      <c r="S6112">
        <v>34</v>
      </c>
      <c r="T6112" s="34">
        <f>_xlfn.XLOOKUP(B6112,Demog!$A$2:$A$219,Demog!$P$2:$P$219,,,2)</f>
        <v>36496</v>
      </c>
      <c r="U6112" s="34">
        <f t="shared" si="102"/>
        <v>10</v>
      </c>
      <c r="V6112" s="13">
        <f>IF(OR(Table1[[#This Row],[7d_positivity_public]]=0,ISBLANK(Table1[[#This Row],[7d_positivity_public]])),"",(Table1[[#This Row],[7d_positivity_public]]-Table1[[#This Row],[7d_positivity_all]])/Table1[[#This Row],[7d_positivity_public]])</f>
        <v>1</v>
      </c>
      <c r="W6112" s="13"/>
    </row>
    <row r="6113" spans="1:23" x14ac:dyDescent="0.25">
      <c r="A6113" s="10">
        <v>44537</v>
      </c>
      <c r="B6113">
        <v>3264</v>
      </c>
      <c r="C6113" t="s">
        <v>195</v>
      </c>
      <c r="D6113">
        <v>2</v>
      </c>
      <c r="E6113">
        <v>1</v>
      </c>
      <c r="F6113">
        <v>1</v>
      </c>
      <c r="G6113">
        <v>2</v>
      </c>
      <c r="H6113">
        <v>96</v>
      </c>
      <c r="I6113">
        <v>12</v>
      </c>
      <c r="J6113">
        <v>95</v>
      </c>
      <c r="K6113">
        <v>96</v>
      </c>
      <c r="L6113">
        <v>100</v>
      </c>
      <c r="M6113">
        <v>93</v>
      </c>
      <c r="N6113">
        <v>94</v>
      </c>
      <c r="O6113">
        <v>92</v>
      </c>
      <c r="P6113">
        <v>94</v>
      </c>
      <c r="Q6113">
        <v>97</v>
      </c>
      <c r="R6113">
        <v>91</v>
      </c>
      <c r="S6113">
        <v>36</v>
      </c>
      <c r="T6113" s="34">
        <f>_xlfn.XLOOKUP(B6113,Demog!$A$2:$A$219,Demog!$P$2:$P$219,,,2)</f>
        <v>31065</v>
      </c>
      <c r="U6113" s="34">
        <f t="shared" si="102"/>
        <v>4</v>
      </c>
      <c r="V6113" s="13">
        <f>IF(OR(Table1[[#This Row],[7d_positivity_public]]=0,ISBLANK(Table1[[#This Row],[7d_positivity_public]])),"",(Table1[[#This Row],[7d_positivity_public]]-Table1[[#This Row],[7d_positivity_all]])/Table1[[#This Row],[7d_positivity_public]])</f>
        <v>1</v>
      </c>
      <c r="W6113" s="13"/>
    </row>
    <row r="6114" spans="1:23" x14ac:dyDescent="0.25">
      <c r="A6114" s="10">
        <v>44537</v>
      </c>
      <c r="B6114">
        <v>3311</v>
      </c>
      <c r="C6114" t="s">
        <v>196</v>
      </c>
      <c r="D6114">
        <v>4</v>
      </c>
      <c r="E6114">
        <v>1</v>
      </c>
      <c r="F6114">
        <v>3</v>
      </c>
      <c r="G6114">
        <v>3</v>
      </c>
      <c r="H6114">
        <v>95</v>
      </c>
      <c r="I6114">
        <v>31</v>
      </c>
      <c r="J6114">
        <v>94</v>
      </c>
      <c r="K6114">
        <v>95</v>
      </c>
      <c r="L6114">
        <v>97</v>
      </c>
      <c r="M6114">
        <v>93</v>
      </c>
      <c r="N6114">
        <v>92</v>
      </c>
      <c r="O6114">
        <v>91</v>
      </c>
      <c r="P6114">
        <v>93</v>
      </c>
      <c r="Q6114">
        <v>94</v>
      </c>
      <c r="R6114">
        <v>91</v>
      </c>
      <c r="S6114">
        <v>52</v>
      </c>
      <c r="T6114" s="34">
        <f>_xlfn.XLOOKUP(B6114,Demog!$A$2:$A$219,Demog!$P$2:$P$219,,,2)</f>
        <v>19230</v>
      </c>
      <c r="U6114" s="34">
        <f t="shared" si="102"/>
        <v>5</v>
      </c>
      <c r="V6114" s="13">
        <f>IF(OR(Table1[[#This Row],[7d_positivity_public]]=0,ISBLANK(Table1[[#This Row],[7d_positivity_public]])),"",(Table1[[#This Row],[7d_positivity_public]]-Table1[[#This Row],[7d_positivity_all]])/Table1[[#This Row],[7d_positivity_public]])</f>
        <v>1</v>
      </c>
      <c r="W6114" s="13"/>
    </row>
    <row r="6115" spans="1:23" x14ac:dyDescent="0.25">
      <c r="A6115" s="10">
        <v>44537</v>
      </c>
      <c r="B6115">
        <v>3312</v>
      </c>
      <c r="C6115" t="s">
        <v>197</v>
      </c>
      <c r="D6115">
        <v>3</v>
      </c>
      <c r="E6115">
        <v>2</v>
      </c>
      <c r="F6115">
        <v>1</v>
      </c>
      <c r="G6115">
        <v>3</v>
      </c>
      <c r="H6115">
        <v>95</v>
      </c>
      <c r="I6115">
        <v>22</v>
      </c>
      <c r="J6115">
        <v>100</v>
      </c>
      <c r="K6115">
        <v>95</v>
      </c>
      <c r="L6115">
        <v>97</v>
      </c>
      <c r="M6115">
        <v>92</v>
      </c>
      <c r="N6115">
        <v>92</v>
      </c>
      <c r="O6115">
        <v>96</v>
      </c>
      <c r="P6115">
        <v>92</v>
      </c>
      <c r="Q6115">
        <v>94</v>
      </c>
      <c r="R6115">
        <v>90</v>
      </c>
      <c r="S6115">
        <v>53</v>
      </c>
      <c r="T6115" s="34">
        <f>_xlfn.XLOOKUP(B6115,Demog!$A$2:$A$219,Demog!$P$2:$P$219,,,2)</f>
        <v>34244</v>
      </c>
      <c r="U6115" s="34">
        <f t="shared" si="102"/>
        <v>7</v>
      </c>
      <c r="V6115" s="13">
        <f>IF(OR(Table1[[#This Row],[7d_positivity_public]]=0,ISBLANK(Table1[[#This Row],[7d_positivity_public]])),"",(Table1[[#This Row],[7d_positivity_public]]-Table1[[#This Row],[7d_positivity_all]])/Table1[[#This Row],[7d_positivity_public]])</f>
        <v>1</v>
      </c>
      <c r="W6115" s="13"/>
    </row>
    <row r="6116" spans="1:23" x14ac:dyDescent="0.25">
      <c r="A6116" s="10">
        <v>44537</v>
      </c>
      <c r="B6116">
        <v>3313</v>
      </c>
      <c r="C6116" t="s">
        <v>198</v>
      </c>
      <c r="D6116">
        <v>1</v>
      </c>
      <c r="E6116">
        <v>1</v>
      </c>
      <c r="F6116">
        <v>0</v>
      </c>
      <c r="G6116">
        <v>1</v>
      </c>
      <c r="H6116">
        <v>95</v>
      </c>
      <c r="I6116">
        <v>38</v>
      </c>
      <c r="J6116">
        <v>96</v>
      </c>
      <c r="K6116">
        <v>95</v>
      </c>
      <c r="L6116">
        <v>96</v>
      </c>
      <c r="M6116">
        <v>95</v>
      </c>
      <c r="N6116">
        <v>94</v>
      </c>
      <c r="O6116">
        <v>95</v>
      </c>
      <c r="P6116">
        <v>94</v>
      </c>
      <c r="Q6116">
        <v>94</v>
      </c>
      <c r="R6116">
        <v>94</v>
      </c>
      <c r="S6116">
        <v>59</v>
      </c>
      <c r="T6116" s="34">
        <f>_xlfn.XLOOKUP(B6116,Demog!$A$2:$A$219,Demog!$P$2:$P$219,,,2)</f>
        <v>29808</v>
      </c>
      <c r="U6116" s="34">
        <f t="shared" si="102"/>
        <v>2</v>
      </c>
      <c r="V6116" s="13">
        <f>IF(OR(Table1[[#This Row],[7d_positivity_public]]=0,ISBLANK(Table1[[#This Row],[7d_positivity_public]])),"",(Table1[[#This Row],[7d_positivity_public]]-Table1[[#This Row],[7d_positivity_all]])/Table1[[#This Row],[7d_positivity_public]])</f>
        <v>1</v>
      </c>
      <c r="W6116" s="13"/>
    </row>
    <row r="6117" spans="1:23" x14ac:dyDescent="0.25">
      <c r="A6117" s="10">
        <v>44537</v>
      </c>
      <c r="B6117">
        <v>3314</v>
      </c>
      <c r="C6117" t="s">
        <v>199</v>
      </c>
      <c r="D6117">
        <v>2</v>
      </c>
      <c r="E6117">
        <v>3</v>
      </c>
      <c r="F6117">
        <v>-1</v>
      </c>
      <c r="G6117">
        <v>2</v>
      </c>
      <c r="H6117">
        <v>95</v>
      </c>
      <c r="I6117">
        <v>31</v>
      </c>
      <c r="J6117">
        <v>94</v>
      </c>
      <c r="K6117">
        <v>95</v>
      </c>
      <c r="L6117">
        <v>94</v>
      </c>
      <c r="M6117">
        <v>95</v>
      </c>
      <c r="N6117">
        <v>93</v>
      </c>
      <c r="O6117">
        <v>92</v>
      </c>
      <c r="P6117">
        <v>93</v>
      </c>
      <c r="Q6117">
        <v>92</v>
      </c>
      <c r="R6117">
        <v>94</v>
      </c>
      <c r="S6117">
        <v>61</v>
      </c>
      <c r="T6117" s="34">
        <f>_xlfn.XLOOKUP(B6117,Demog!$A$2:$A$219,Demog!$P$2:$P$219,,,2)</f>
        <v>29271</v>
      </c>
      <c r="U6117" s="34">
        <f t="shared" ref="U6117:U6148" si="103">ROUND(T6117*D6117/100000*7,0)</f>
        <v>4</v>
      </c>
      <c r="V6117" s="13">
        <f>IF(OR(Table1[[#This Row],[7d_positivity_public]]=0,ISBLANK(Table1[[#This Row],[7d_positivity_public]])),"",(Table1[[#This Row],[7d_positivity_public]]-Table1[[#This Row],[7d_positivity_all]])/Table1[[#This Row],[7d_positivity_public]])</f>
        <v>1</v>
      </c>
      <c r="W6117" s="13"/>
    </row>
    <row r="6118" spans="1:23" x14ac:dyDescent="0.25">
      <c r="A6118" s="10">
        <v>44537</v>
      </c>
      <c r="B6118">
        <v>3315</v>
      </c>
      <c r="C6118" t="s">
        <v>200</v>
      </c>
      <c r="D6118">
        <v>3</v>
      </c>
      <c r="E6118">
        <v>1</v>
      </c>
      <c r="F6118">
        <v>2</v>
      </c>
      <c r="G6118">
        <v>2</v>
      </c>
      <c r="H6118">
        <v>97</v>
      </c>
      <c r="I6118">
        <v>35</v>
      </c>
      <c r="J6118">
        <v>97</v>
      </c>
      <c r="K6118">
        <v>97</v>
      </c>
      <c r="L6118">
        <v>98</v>
      </c>
      <c r="M6118">
        <v>95</v>
      </c>
      <c r="N6118">
        <v>94</v>
      </c>
      <c r="O6118">
        <v>95</v>
      </c>
      <c r="P6118">
        <v>94</v>
      </c>
      <c r="Q6118">
        <v>96</v>
      </c>
      <c r="R6118">
        <v>93</v>
      </c>
      <c r="S6118">
        <v>62</v>
      </c>
      <c r="T6118" s="34">
        <f>_xlfn.XLOOKUP(B6118,Demog!$A$2:$A$219,Demog!$P$2:$P$219,,,2)</f>
        <v>28839</v>
      </c>
      <c r="U6118" s="34">
        <f t="shared" si="103"/>
        <v>6</v>
      </c>
      <c r="V6118" s="13">
        <f>IF(OR(Table1[[#This Row],[7d_positivity_public]]=0,ISBLANK(Table1[[#This Row],[7d_positivity_public]])),"",(Table1[[#This Row],[7d_positivity_public]]-Table1[[#This Row],[7d_positivity_all]])/Table1[[#This Row],[7d_positivity_public]])</f>
        <v>1</v>
      </c>
      <c r="W6118" s="13"/>
    </row>
    <row r="6119" spans="1:23" x14ac:dyDescent="0.25">
      <c r="A6119" s="10">
        <v>44537</v>
      </c>
      <c r="B6119">
        <v>3321</v>
      </c>
      <c r="C6119" t="s">
        <v>201</v>
      </c>
      <c r="D6119">
        <v>1</v>
      </c>
      <c r="E6119">
        <v>3</v>
      </c>
      <c r="F6119">
        <v>-2</v>
      </c>
      <c r="G6119">
        <v>2</v>
      </c>
      <c r="H6119">
        <v>93</v>
      </c>
      <c r="I6119">
        <v>22</v>
      </c>
      <c r="J6119">
        <v>95</v>
      </c>
      <c r="K6119">
        <v>93</v>
      </c>
      <c r="L6119">
        <v>93</v>
      </c>
      <c r="M6119">
        <v>93</v>
      </c>
      <c r="N6119">
        <v>90</v>
      </c>
      <c r="O6119">
        <v>92</v>
      </c>
      <c r="P6119">
        <v>90</v>
      </c>
      <c r="Q6119">
        <v>89</v>
      </c>
      <c r="R6119">
        <v>91</v>
      </c>
      <c r="S6119">
        <v>64</v>
      </c>
      <c r="T6119" s="34">
        <f>_xlfn.XLOOKUP(B6119,Demog!$A$2:$A$219,Demog!$P$2:$P$219,,,2)</f>
        <v>19412</v>
      </c>
      <c r="U6119" s="34">
        <f t="shared" si="103"/>
        <v>1</v>
      </c>
      <c r="V6119" s="13">
        <f>IF(OR(Table1[[#This Row],[7d_positivity_public]]=0,ISBLANK(Table1[[#This Row],[7d_positivity_public]])),"",(Table1[[#This Row],[7d_positivity_public]]-Table1[[#This Row],[7d_positivity_all]])/Table1[[#This Row],[7d_positivity_public]])</f>
        <v>1</v>
      </c>
      <c r="W6119" s="13"/>
    </row>
    <row r="6120" spans="1:23" x14ac:dyDescent="0.25">
      <c r="A6120" s="10">
        <v>44537</v>
      </c>
      <c r="B6120">
        <v>3322</v>
      </c>
      <c r="C6120" t="s">
        <v>202</v>
      </c>
      <c r="D6120">
        <v>2</v>
      </c>
      <c r="E6120">
        <v>5</v>
      </c>
      <c r="F6120">
        <v>-3</v>
      </c>
      <c r="G6120">
        <v>1</v>
      </c>
      <c r="H6120">
        <v>91</v>
      </c>
      <c r="I6120">
        <v>22</v>
      </c>
      <c r="J6120">
        <v>93</v>
      </c>
      <c r="K6120">
        <v>91</v>
      </c>
      <c r="L6120">
        <v>89</v>
      </c>
      <c r="M6120">
        <v>92</v>
      </c>
      <c r="N6120">
        <v>89</v>
      </c>
      <c r="O6120">
        <v>90</v>
      </c>
      <c r="P6120">
        <v>88</v>
      </c>
      <c r="Q6120">
        <v>86</v>
      </c>
      <c r="R6120">
        <v>90</v>
      </c>
      <c r="S6120">
        <v>65</v>
      </c>
      <c r="T6120" s="34">
        <f>_xlfn.XLOOKUP(B6120,Demog!$A$2:$A$219,Demog!$P$2:$P$219,,,2)</f>
        <v>25992</v>
      </c>
      <c r="U6120" s="34">
        <f t="shared" si="103"/>
        <v>4</v>
      </c>
      <c r="V6120" s="13">
        <f>IF(OR(Table1[[#This Row],[7d_positivity_public]]=0,ISBLANK(Table1[[#This Row],[7d_positivity_public]])),"",(Table1[[#This Row],[7d_positivity_public]]-Table1[[#This Row],[7d_positivity_all]])/Table1[[#This Row],[7d_positivity_public]])</f>
        <v>1</v>
      </c>
      <c r="W6120" s="13"/>
    </row>
    <row r="6121" spans="1:23" x14ac:dyDescent="0.25">
      <c r="A6121" s="10">
        <v>44537</v>
      </c>
      <c r="B6121">
        <v>3323</v>
      </c>
      <c r="C6121" t="s">
        <v>203</v>
      </c>
      <c r="D6121">
        <v>0</v>
      </c>
      <c r="E6121">
        <v>0</v>
      </c>
      <c r="F6121">
        <v>0</v>
      </c>
      <c r="G6121">
        <v>0</v>
      </c>
      <c r="H6121">
        <v>91</v>
      </c>
      <c r="I6121">
        <v>23</v>
      </c>
      <c r="J6121">
        <v>87</v>
      </c>
      <c r="K6121">
        <v>91</v>
      </c>
      <c r="L6121">
        <v>90</v>
      </c>
      <c r="M6121">
        <v>92</v>
      </c>
      <c r="N6121">
        <v>89</v>
      </c>
      <c r="O6121">
        <v>84</v>
      </c>
      <c r="P6121">
        <v>89</v>
      </c>
      <c r="Q6121">
        <v>87</v>
      </c>
      <c r="R6121">
        <v>91</v>
      </c>
      <c r="S6121">
        <v>67</v>
      </c>
      <c r="T6121" s="34">
        <f>_xlfn.XLOOKUP(B6121,Demog!$A$2:$A$219,Demog!$P$2:$P$219,,,2)</f>
        <v>5086</v>
      </c>
      <c r="U6121" s="34">
        <f t="shared" si="103"/>
        <v>0</v>
      </c>
      <c r="V6121" s="13" t="str">
        <f>IF(OR(Table1[[#This Row],[7d_positivity_public]]=0,ISBLANK(Table1[[#This Row],[7d_positivity_public]])),"",(Table1[[#This Row],[7d_positivity_public]]-Table1[[#This Row],[7d_positivity_all]])/Table1[[#This Row],[7d_positivity_public]])</f>
        <v/>
      </c>
      <c r="W6121" s="13"/>
    </row>
    <row r="6122" spans="1:23" x14ac:dyDescent="0.25">
      <c r="A6122" s="10">
        <v>44537</v>
      </c>
      <c r="B6122">
        <v>4111</v>
      </c>
      <c r="C6122" t="s">
        <v>204</v>
      </c>
      <c r="D6122">
        <v>5</v>
      </c>
      <c r="E6122">
        <v>2</v>
      </c>
      <c r="F6122">
        <v>3</v>
      </c>
      <c r="G6122">
        <v>5</v>
      </c>
      <c r="H6122">
        <v>96</v>
      </c>
      <c r="I6122">
        <v>7</v>
      </c>
      <c r="J6122">
        <v>94</v>
      </c>
      <c r="K6122">
        <v>96</v>
      </c>
      <c r="L6122">
        <v>98</v>
      </c>
      <c r="M6122">
        <v>93</v>
      </c>
      <c r="N6122">
        <v>92</v>
      </c>
      <c r="O6122">
        <v>87</v>
      </c>
      <c r="P6122">
        <v>92</v>
      </c>
      <c r="Q6122">
        <v>94</v>
      </c>
      <c r="R6122">
        <v>90</v>
      </c>
      <c r="S6122">
        <v>42</v>
      </c>
      <c r="T6122" s="34">
        <f>_xlfn.XLOOKUP(B6122,Demog!$A$2:$A$219,Demog!$P$2:$P$219,,,2)</f>
        <v>31290</v>
      </c>
      <c r="U6122" s="34">
        <f t="shared" si="103"/>
        <v>11</v>
      </c>
      <c r="V6122" s="13">
        <f>IF(OR(Table1[[#This Row],[7d_positivity_public]]=0,ISBLANK(Table1[[#This Row],[7d_positivity_public]])),"",(Table1[[#This Row],[7d_positivity_public]]-Table1[[#This Row],[7d_positivity_all]])/Table1[[#This Row],[7d_positivity_public]])</f>
        <v>1</v>
      </c>
      <c r="W6122" s="13"/>
    </row>
    <row r="6123" spans="1:23" x14ac:dyDescent="0.25">
      <c r="A6123" s="10">
        <v>44537</v>
      </c>
      <c r="B6123">
        <v>4112</v>
      </c>
      <c r="C6123" t="s">
        <v>205</v>
      </c>
      <c r="D6123">
        <v>4</v>
      </c>
      <c r="E6123">
        <v>4</v>
      </c>
      <c r="F6123">
        <v>0</v>
      </c>
      <c r="G6123">
        <v>4</v>
      </c>
      <c r="H6123">
        <v>96</v>
      </c>
      <c r="I6123">
        <v>13</v>
      </c>
      <c r="J6123">
        <v>94</v>
      </c>
      <c r="K6123">
        <v>96</v>
      </c>
      <c r="L6123">
        <v>97</v>
      </c>
      <c r="M6123">
        <v>95</v>
      </c>
      <c r="N6123">
        <v>94</v>
      </c>
      <c r="O6123">
        <v>90</v>
      </c>
      <c r="P6123">
        <v>94</v>
      </c>
      <c r="Q6123">
        <v>95</v>
      </c>
      <c r="R6123">
        <v>93</v>
      </c>
      <c r="S6123">
        <v>45</v>
      </c>
      <c r="T6123" s="34">
        <f>_xlfn.XLOOKUP(B6123,Demog!$A$2:$A$219,Demog!$P$2:$P$219,,,2)</f>
        <v>32057</v>
      </c>
      <c r="U6123" s="34">
        <f t="shared" si="103"/>
        <v>9</v>
      </c>
      <c r="V6123" s="13">
        <f>IF(OR(Table1[[#This Row],[7d_positivity_public]]=0,ISBLANK(Table1[[#This Row],[7d_positivity_public]])),"",(Table1[[#This Row],[7d_positivity_public]]-Table1[[#This Row],[7d_positivity_all]])/Table1[[#This Row],[7d_positivity_public]])</f>
        <v>1</v>
      </c>
      <c r="W6123" s="13"/>
    </row>
    <row r="6124" spans="1:23" x14ac:dyDescent="0.25">
      <c r="A6124" s="10">
        <v>44537</v>
      </c>
      <c r="B6124">
        <v>4113</v>
      </c>
      <c r="C6124" t="s">
        <v>206</v>
      </c>
      <c r="D6124">
        <v>3</v>
      </c>
      <c r="E6124">
        <v>3</v>
      </c>
      <c r="F6124">
        <v>0</v>
      </c>
      <c r="G6124">
        <v>3</v>
      </c>
      <c r="H6124">
        <v>96</v>
      </c>
      <c r="I6124">
        <v>10</v>
      </c>
      <c r="J6124">
        <v>92</v>
      </c>
      <c r="K6124">
        <v>96</v>
      </c>
      <c r="L6124">
        <v>98</v>
      </c>
      <c r="M6124">
        <v>94</v>
      </c>
      <c r="N6124">
        <v>94</v>
      </c>
      <c r="O6124">
        <v>87</v>
      </c>
      <c r="P6124">
        <v>94</v>
      </c>
      <c r="Q6124">
        <v>95</v>
      </c>
      <c r="R6124">
        <v>92</v>
      </c>
      <c r="S6124">
        <v>40</v>
      </c>
      <c r="T6124" s="34">
        <f>_xlfn.XLOOKUP(B6124,Demog!$A$2:$A$219,Demog!$P$2:$P$219,,,2)</f>
        <v>22445</v>
      </c>
      <c r="U6124" s="34">
        <f t="shared" si="103"/>
        <v>5</v>
      </c>
      <c r="V6124" s="13">
        <f>IF(OR(Table1[[#This Row],[7d_positivity_public]]=0,ISBLANK(Table1[[#This Row],[7d_positivity_public]])),"",(Table1[[#This Row],[7d_positivity_public]]-Table1[[#This Row],[7d_positivity_all]])/Table1[[#This Row],[7d_positivity_public]])</f>
        <v>1</v>
      </c>
      <c r="W6124" s="13"/>
    </row>
    <row r="6125" spans="1:23" x14ac:dyDescent="0.25">
      <c r="A6125" s="10">
        <v>44537</v>
      </c>
      <c r="B6125">
        <v>4114</v>
      </c>
      <c r="C6125" t="s">
        <v>207</v>
      </c>
      <c r="D6125">
        <v>3</v>
      </c>
      <c r="E6125">
        <v>4</v>
      </c>
      <c r="F6125">
        <v>-1</v>
      </c>
      <c r="G6125">
        <v>4</v>
      </c>
      <c r="H6125">
        <v>98</v>
      </c>
      <c r="I6125">
        <v>23</v>
      </c>
      <c r="J6125">
        <v>100</v>
      </c>
      <c r="K6125">
        <v>98</v>
      </c>
      <c r="L6125">
        <v>98</v>
      </c>
      <c r="M6125">
        <v>97</v>
      </c>
      <c r="N6125">
        <v>96</v>
      </c>
      <c r="O6125">
        <v>100</v>
      </c>
      <c r="P6125">
        <v>96</v>
      </c>
      <c r="Q6125">
        <v>95</v>
      </c>
      <c r="R6125">
        <v>96</v>
      </c>
      <c r="S6125">
        <v>53</v>
      </c>
      <c r="T6125" s="34">
        <f>_xlfn.XLOOKUP(B6125,Demog!$A$2:$A$219,Demog!$P$2:$P$219,,,2)</f>
        <v>18094</v>
      </c>
      <c r="U6125" s="34">
        <f t="shared" si="103"/>
        <v>4</v>
      </c>
      <c r="V6125" s="13">
        <f>IF(OR(Table1[[#This Row],[7d_positivity_public]]=0,ISBLANK(Table1[[#This Row],[7d_positivity_public]])),"",(Table1[[#This Row],[7d_positivity_public]]-Table1[[#This Row],[7d_positivity_all]])/Table1[[#This Row],[7d_positivity_public]])</f>
        <v>1</v>
      </c>
      <c r="W6125" s="13"/>
    </row>
    <row r="6126" spans="1:23" x14ac:dyDescent="0.25">
      <c r="A6126" s="10">
        <v>44537</v>
      </c>
      <c r="B6126">
        <v>4115</v>
      </c>
      <c r="C6126" t="s">
        <v>208</v>
      </c>
      <c r="D6126">
        <v>2</v>
      </c>
      <c r="E6126">
        <v>3</v>
      </c>
      <c r="F6126">
        <v>-1</v>
      </c>
      <c r="G6126">
        <v>2</v>
      </c>
      <c r="H6126">
        <v>100</v>
      </c>
      <c r="I6126">
        <v>13</v>
      </c>
      <c r="J6126">
        <v>100</v>
      </c>
      <c r="K6126">
        <v>100</v>
      </c>
      <c r="L6126">
        <v>100</v>
      </c>
      <c r="M6126">
        <v>96</v>
      </c>
      <c r="N6126">
        <v>98</v>
      </c>
      <c r="O6126">
        <v>98</v>
      </c>
      <c r="P6126">
        <v>98</v>
      </c>
      <c r="Q6126">
        <v>100</v>
      </c>
      <c r="R6126">
        <v>95</v>
      </c>
      <c r="S6126">
        <v>45</v>
      </c>
      <c r="T6126" s="34">
        <f>_xlfn.XLOOKUP(B6126,Demog!$A$2:$A$219,Demog!$P$2:$P$219,,,2)</f>
        <v>38257</v>
      </c>
      <c r="U6126" s="34">
        <f t="shared" si="103"/>
        <v>5</v>
      </c>
      <c r="V6126" s="13">
        <f>IF(OR(Table1[[#This Row],[7d_positivity_public]]=0,ISBLANK(Table1[[#This Row],[7d_positivity_public]])),"",(Table1[[#This Row],[7d_positivity_public]]-Table1[[#This Row],[7d_positivity_all]])/Table1[[#This Row],[7d_positivity_public]])</f>
        <v>1</v>
      </c>
      <c r="W6126" s="13"/>
    </row>
    <row r="6127" spans="1:23" x14ac:dyDescent="0.25">
      <c r="A6127" s="10">
        <v>44537</v>
      </c>
      <c r="B6127">
        <v>4116</v>
      </c>
      <c r="C6127" t="s">
        <v>209</v>
      </c>
      <c r="D6127">
        <v>3</v>
      </c>
      <c r="E6127">
        <v>3</v>
      </c>
      <c r="F6127">
        <v>0</v>
      </c>
      <c r="G6127">
        <v>3</v>
      </c>
      <c r="H6127">
        <v>96</v>
      </c>
      <c r="I6127">
        <v>10</v>
      </c>
      <c r="J6127">
        <v>98</v>
      </c>
      <c r="K6127">
        <v>96</v>
      </c>
      <c r="L6127">
        <v>98</v>
      </c>
      <c r="M6127">
        <v>95</v>
      </c>
      <c r="N6127">
        <v>94</v>
      </c>
      <c r="O6127">
        <v>95</v>
      </c>
      <c r="P6127">
        <v>94</v>
      </c>
      <c r="Q6127">
        <v>95</v>
      </c>
      <c r="R6127">
        <v>93</v>
      </c>
      <c r="S6127">
        <v>39</v>
      </c>
      <c r="T6127" s="34">
        <f>_xlfn.XLOOKUP(B6127,Demog!$A$2:$A$219,Demog!$P$2:$P$219,,,2)</f>
        <v>24167</v>
      </c>
      <c r="U6127" s="34">
        <f t="shared" si="103"/>
        <v>5</v>
      </c>
      <c r="V6127" s="13">
        <f>IF(OR(Table1[[#This Row],[7d_positivity_public]]=0,ISBLANK(Table1[[#This Row],[7d_positivity_public]])),"",(Table1[[#This Row],[7d_positivity_public]]-Table1[[#This Row],[7d_positivity_all]])/Table1[[#This Row],[7d_positivity_public]])</f>
        <v>1</v>
      </c>
      <c r="W6127" s="13"/>
    </row>
    <row r="6128" spans="1:23" x14ac:dyDescent="0.25">
      <c r="A6128" s="10">
        <v>44537</v>
      </c>
      <c r="B6128">
        <v>4117</v>
      </c>
      <c r="C6128" t="s">
        <v>210</v>
      </c>
      <c r="D6128">
        <v>2</v>
      </c>
      <c r="E6128">
        <v>4</v>
      </c>
      <c r="F6128">
        <v>-2</v>
      </c>
      <c r="G6128">
        <v>2</v>
      </c>
      <c r="H6128">
        <v>95</v>
      </c>
      <c r="I6128">
        <v>8</v>
      </c>
      <c r="J6128">
        <v>93</v>
      </c>
      <c r="K6128">
        <v>95</v>
      </c>
      <c r="L6128">
        <v>96</v>
      </c>
      <c r="M6128">
        <v>95</v>
      </c>
      <c r="N6128">
        <v>93</v>
      </c>
      <c r="O6128">
        <v>89</v>
      </c>
      <c r="P6128">
        <v>93</v>
      </c>
      <c r="Q6128">
        <v>93</v>
      </c>
      <c r="R6128">
        <v>93</v>
      </c>
      <c r="S6128">
        <v>39</v>
      </c>
      <c r="T6128" s="34">
        <f>_xlfn.XLOOKUP(B6128,Demog!$A$2:$A$219,Demog!$P$2:$P$219,,,2)</f>
        <v>29704</v>
      </c>
      <c r="U6128" s="34">
        <f t="shared" si="103"/>
        <v>4</v>
      </c>
      <c r="V6128" s="13">
        <f>IF(OR(Table1[[#This Row],[7d_positivity_public]]=0,ISBLANK(Table1[[#This Row],[7d_positivity_public]])),"",(Table1[[#This Row],[7d_positivity_public]]-Table1[[#This Row],[7d_positivity_all]])/Table1[[#This Row],[7d_positivity_public]])</f>
        <v>1</v>
      </c>
      <c r="W6128" s="13"/>
    </row>
    <row r="6129" spans="1:23" x14ac:dyDescent="0.25">
      <c r="A6129" s="10">
        <v>44537</v>
      </c>
      <c r="B6129">
        <v>4118</v>
      </c>
      <c r="C6129" t="s">
        <v>211</v>
      </c>
      <c r="D6129">
        <v>1</v>
      </c>
      <c r="E6129">
        <v>1</v>
      </c>
      <c r="F6129">
        <v>0</v>
      </c>
      <c r="G6129">
        <v>2</v>
      </c>
      <c r="H6129">
        <v>95</v>
      </c>
      <c r="I6129">
        <v>12</v>
      </c>
      <c r="J6129">
        <v>93</v>
      </c>
      <c r="K6129">
        <v>95</v>
      </c>
      <c r="L6129">
        <v>94</v>
      </c>
      <c r="M6129">
        <v>95</v>
      </c>
      <c r="N6129">
        <v>92</v>
      </c>
      <c r="O6129">
        <v>89</v>
      </c>
      <c r="P6129">
        <v>92</v>
      </c>
      <c r="Q6129">
        <v>91</v>
      </c>
      <c r="R6129">
        <v>93</v>
      </c>
      <c r="S6129">
        <v>44</v>
      </c>
      <c r="T6129" s="34">
        <f>_xlfn.XLOOKUP(B6129,Demog!$A$2:$A$219,Demog!$P$2:$P$219,,,2)</f>
        <v>10408</v>
      </c>
      <c r="U6129" s="34">
        <f t="shared" si="103"/>
        <v>1</v>
      </c>
      <c r="V6129" s="13">
        <f>IF(OR(Table1[[#This Row],[7d_positivity_public]]=0,ISBLANK(Table1[[#This Row],[7d_positivity_public]])),"",(Table1[[#This Row],[7d_positivity_public]]-Table1[[#This Row],[7d_positivity_all]])/Table1[[#This Row],[7d_positivity_public]])</f>
        <v>1</v>
      </c>
      <c r="W6129" s="13"/>
    </row>
    <row r="6130" spans="1:23" x14ac:dyDescent="0.25">
      <c r="A6130" s="10">
        <v>44537</v>
      </c>
      <c r="B6130">
        <v>4119</v>
      </c>
      <c r="C6130" t="s">
        <v>212</v>
      </c>
      <c r="D6130">
        <v>1</v>
      </c>
      <c r="E6130">
        <v>1</v>
      </c>
      <c r="F6130">
        <v>0</v>
      </c>
      <c r="G6130">
        <v>1</v>
      </c>
      <c r="H6130">
        <v>93</v>
      </c>
      <c r="I6130">
        <v>8</v>
      </c>
      <c r="J6130">
        <v>90</v>
      </c>
      <c r="K6130">
        <v>93</v>
      </c>
      <c r="L6130">
        <v>93</v>
      </c>
      <c r="M6130">
        <v>93</v>
      </c>
      <c r="N6130">
        <v>90</v>
      </c>
      <c r="O6130">
        <v>85</v>
      </c>
      <c r="P6130">
        <v>90</v>
      </c>
      <c r="Q6130">
        <v>89</v>
      </c>
      <c r="R6130">
        <v>91</v>
      </c>
      <c r="S6130">
        <v>36</v>
      </c>
      <c r="T6130" s="34">
        <f>_xlfn.XLOOKUP(B6130,Demog!$A$2:$A$219,Demog!$P$2:$P$219,,,2)</f>
        <v>19497</v>
      </c>
      <c r="U6130" s="34">
        <f t="shared" si="103"/>
        <v>1</v>
      </c>
      <c r="V6130" s="13">
        <f>IF(OR(Table1[[#This Row],[7d_positivity_public]]=0,ISBLANK(Table1[[#This Row],[7d_positivity_public]])),"",(Table1[[#This Row],[7d_positivity_public]]-Table1[[#This Row],[7d_positivity_all]])/Table1[[#This Row],[7d_positivity_public]])</f>
        <v>1</v>
      </c>
      <c r="W6130" s="13"/>
    </row>
    <row r="6131" spans="1:23" x14ac:dyDescent="0.25">
      <c r="A6131" s="10">
        <v>44537</v>
      </c>
      <c r="B6131">
        <v>4121</v>
      </c>
      <c r="C6131" t="s">
        <v>213</v>
      </c>
      <c r="D6131">
        <v>2</v>
      </c>
      <c r="E6131">
        <v>4</v>
      </c>
      <c r="F6131">
        <v>-2</v>
      </c>
      <c r="G6131">
        <v>2</v>
      </c>
      <c r="H6131">
        <v>93</v>
      </c>
      <c r="I6131">
        <v>8</v>
      </c>
      <c r="J6131">
        <v>91</v>
      </c>
      <c r="K6131">
        <v>93</v>
      </c>
      <c r="L6131">
        <v>92</v>
      </c>
      <c r="M6131">
        <v>95</v>
      </c>
      <c r="N6131">
        <v>90</v>
      </c>
      <c r="O6131">
        <v>86</v>
      </c>
      <c r="P6131">
        <v>91</v>
      </c>
      <c r="Q6131">
        <v>88</v>
      </c>
      <c r="R6131">
        <v>94</v>
      </c>
      <c r="S6131">
        <v>48</v>
      </c>
      <c r="T6131" s="34">
        <f>_xlfn.XLOOKUP(B6131,Demog!$A$2:$A$219,Demog!$P$2:$P$219,,,2)</f>
        <v>16859</v>
      </c>
      <c r="U6131" s="34">
        <f t="shared" si="103"/>
        <v>2</v>
      </c>
      <c r="V6131" s="13">
        <f>IF(OR(Table1[[#This Row],[7d_positivity_public]]=0,ISBLANK(Table1[[#This Row],[7d_positivity_public]])),"",(Table1[[#This Row],[7d_positivity_public]]-Table1[[#This Row],[7d_positivity_all]])/Table1[[#This Row],[7d_positivity_public]])</f>
        <v>1</v>
      </c>
      <c r="W6131" s="13"/>
    </row>
    <row r="6132" spans="1:23" x14ac:dyDescent="0.25">
      <c r="A6132" s="10">
        <v>44537</v>
      </c>
      <c r="B6132">
        <v>4122</v>
      </c>
      <c r="C6132" t="s">
        <v>214</v>
      </c>
      <c r="D6132">
        <v>0</v>
      </c>
      <c r="E6132">
        <v>5</v>
      </c>
      <c r="F6132">
        <v>-5</v>
      </c>
      <c r="G6132">
        <v>0</v>
      </c>
      <c r="H6132">
        <v>94</v>
      </c>
      <c r="I6132">
        <v>7</v>
      </c>
      <c r="J6132">
        <v>100</v>
      </c>
      <c r="K6132">
        <v>93</v>
      </c>
      <c r="L6132">
        <v>90</v>
      </c>
      <c r="M6132">
        <v>95</v>
      </c>
      <c r="N6132">
        <v>90</v>
      </c>
      <c r="O6132">
        <v>100</v>
      </c>
      <c r="P6132">
        <v>89</v>
      </c>
      <c r="Q6132">
        <v>85</v>
      </c>
      <c r="R6132">
        <v>93</v>
      </c>
      <c r="S6132">
        <v>41</v>
      </c>
      <c r="T6132" s="34">
        <f>_xlfn.XLOOKUP(B6132,Demog!$A$2:$A$219,Demog!$P$2:$P$219,,,2)</f>
        <v>4837</v>
      </c>
      <c r="U6132" s="34">
        <f t="shared" si="103"/>
        <v>0</v>
      </c>
      <c r="V6132" s="13" t="str">
        <f>IF(OR(Table1[[#This Row],[7d_positivity_public]]=0,ISBLANK(Table1[[#This Row],[7d_positivity_public]])),"",(Table1[[#This Row],[7d_positivity_public]]-Table1[[#This Row],[7d_positivity_all]])/Table1[[#This Row],[7d_positivity_public]])</f>
        <v/>
      </c>
      <c r="W6132" s="13"/>
    </row>
    <row r="6133" spans="1:23" x14ac:dyDescent="0.25">
      <c r="A6133" s="10">
        <v>44537</v>
      </c>
      <c r="B6133">
        <v>4123</v>
      </c>
      <c r="C6133" t="s">
        <v>215</v>
      </c>
      <c r="D6133">
        <v>1</v>
      </c>
      <c r="E6133">
        <v>3</v>
      </c>
      <c r="F6133">
        <v>-2</v>
      </c>
      <c r="G6133">
        <v>1</v>
      </c>
      <c r="H6133">
        <v>95</v>
      </c>
      <c r="I6133">
        <v>8</v>
      </c>
      <c r="J6133">
        <v>94</v>
      </c>
      <c r="K6133">
        <v>95</v>
      </c>
      <c r="L6133">
        <v>95</v>
      </c>
      <c r="M6133">
        <v>95</v>
      </c>
      <c r="N6133">
        <v>92</v>
      </c>
      <c r="O6133">
        <v>89</v>
      </c>
      <c r="P6133">
        <v>92</v>
      </c>
      <c r="Q6133">
        <v>91</v>
      </c>
      <c r="R6133">
        <v>93</v>
      </c>
      <c r="S6133">
        <v>44</v>
      </c>
      <c r="T6133" s="34">
        <f>_xlfn.XLOOKUP(B6133,Demog!$A$2:$A$219,Demog!$P$2:$P$219,,,2)</f>
        <v>37985</v>
      </c>
      <c r="U6133" s="34">
        <f t="shared" si="103"/>
        <v>3</v>
      </c>
      <c r="V6133" s="13">
        <f>IF(OR(Table1[[#This Row],[7d_positivity_public]]=0,ISBLANK(Table1[[#This Row],[7d_positivity_public]])),"",(Table1[[#This Row],[7d_positivity_public]]-Table1[[#This Row],[7d_positivity_all]])/Table1[[#This Row],[7d_positivity_public]])</f>
        <v>1</v>
      </c>
      <c r="W6133" s="13"/>
    </row>
    <row r="6134" spans="1:23" x14ac:dyDescent="0.25">
      <c r="A6134" s="10">
        <v>44537</v>
      </c>
      <c r="B6134">
        <v>4124</v>
      </c>
      <c r="C6134" t="s">
        <v>216</v>
      </c>
      <c r="D6134">
        <v>6</v>
      </c>
      <c r="E6134">
        <v>2</v>
      </c>
      <c r="F6134">
        <v>4</v>
      </c>
      <c r="G6134">
        <v>5</v>
      </c>
      <c r="H6134">
        <v>89</v>
      </c>
      <c r="I6134">
        <v>7</v>
      </c>
      <c r="J6134">
        <v>87</v>
      </c>
      <c r="K6134">
        <v>90</v>
      </c>
      <c r="L6134">
        <v>86</v>
      </c>
      <c r="M6134">
        <v>92</v>
      </c>
      <c r="N6134">
        <v>86</v>
      </c>
      <c r="O6134">
        <v>81</v>
      </c>
      <c r="P6134">
        <v>86</v>
      </c>
      <c r="Q6134">
        <v>82</v>
      </c>
      <c r="R6134">
        <v>91</v>
      </c>
      <c r="S6134">
        <v>42</v>
      </c>
      <c r="T6134" s="34">
        <f>_xlfn.XLOOKUP(B6134,Demog!$A$2:$A$219,Demog!$P$2:$P$219,,,2)</f>
        <v>14894</v>
      </c>
      <c r="U6134" s="34">
        <f t="shared" si="103"/>
        <v>6</v>
      </c>
      <c r="V6134" s="13">
        <f>IF(OR(Table1[[#This Row],[7d_positivity_public]]=0,ISBLANK(Table1[[#This Row],[7d_positivity_public]])),"",(Table1[[#This Row],[7d_positivity_public]]-Table1[[#This Row],[7d_positivity_all]])/Table1[[#This Row],[7d_positivity_public]])</f>
        <v>1</v>
      </c>
      <c r="W6134" s="13"/>
    </row>
    <row r="6135" spans="1:23" x14ac:dyDescent="0.25">
      <c r="A6135" s="10">
        <v>44537</v>
      </c>
      <c r="B6135">
        <v>4125</v>
      </c>
      <c r="C6135" t="s">
        <v>217</v>
      </c>
      <c r="D6135">
        <v>0</v>
      </c>
      <c r="E6135">
        <v>0</v>
      </c>
      <c r="F6135">
        <v>0</v>
      </c>
      <c r="G6135">
        <v>0</v>
      </c>
      <c r="H6135">
        <v>85</v>
      </c>
      <c r="I6135">
        <v>1</v>
      </c>
      <c r="J6135">
        <v>81</v>
      </c>
      <c r="K6135">
        <v>85</v>
      </c>
      <c r="L6135">
        <v>80</v>
      </c>
      <c r="M6135">
        <v>90</v>
      </c>
      <c r="N6135">
        <v>82</v>
      </c>
      <c r="O6135">
        <v>77</v>
      </c>
      <c r="P6135">
        <v>82</v>
      </c>
      <c r="Q6135">
        <v>74</v>
      </c>
      <c r="R6135">
        <v>88</v>
      </c>
      <c r="S6135">
        <v>35</v>
      </c>
      <c r="T6135" s="34">
        <f>_xlfn.XLOOKUP(B6135,Demog!$A$2:$A$219,Demog!$P$2:$P$219,,,2)</f>
        <v>2885</v>
      </c>
      <c r="U6135" s="34">
        <f t="shared" si="103"/>
        <v>0</v>
      </c>
      <c r="V6135" s="13" t="str">
        <f>IF(OR(Table1[[#This Row],[7d_positivity_public]]=0,ISBLANK(Table1[[#This Row],[7d_positivity_public]])),"",(Table1[[#This Row],[7d_positivity_public]]-Table1[[#This Row],[7d_positivity_all]])/Table1[[#This Row],[7d_positivity_public]])</f>
        <v/>
      </c>
      <c r="W6135" s="13"/>
    </row>
    <row r="6136" spans="1:23" x14ac:dyDescent="0.25">
      <c r="A6136" s="10">
        <v>44537</v>
      </c>
      <c r="B6136">
        <v>4131</v>
      </c>
      <c r="C6136" t="s">
        <v>218</v>
      </c>
      <c r="D6136">
        <v>3</v>
      </c>
      <c r="E6136">
        <v>5</v>
      </c>
      <c r="F6136">
        <v>-2</v>
      </c>
      <c r="G6136">
        <v>4</v>
      </c>
      <c r="H6136">
        <v>96</v>
      </c>
      <c r="I6136">
        <v>14</v>
      </c>
      <c r="J6136">
        <v>100</v>
      </c>
      <c r="K6136">
        <v>96</v>
      </c>
      <c r="L6136">
        <v>95</v>
      </c>
      <c r="M6136">
        <v>97</v>
      </c>
      <c r="N6136">
        <v>95</v>
      </c>
      <c r="O6136">
        <v>97</v>
      </c>
      <c r="P6136">
        <v>94</v>
      </c>
      <c r="Q6136">
        <v>93</v>
      </c>
      <c r="R6136">
        <v>95</v>
      </c>
      <c r="S6136">
        <v>49</v>
      </c>
      <c r="T6136" s="34">
        <f>_xlfn.XLOOKUP(B6136,Demog!$A$2:$A$219,Demog!$P$2:$P$219,,,2)</f>
        <v>22020</v>
      </c>
      <c r="U6136" s="34">
        <f t="shared" si="103"/>
        <v>5</v>
      </c>
      <c r="V6136" s="13">
        <f>IF(OR(Table1[[#This Row],[7d_positivity_public]]=0,ISBLANK(Table1[[#This Row],[7d_positivity_public]])),"",(Table1[[#This Row],[7d_positivity_public]]-Table1[[#This Row],[7d_positivity_all]])/Table1[[#This Row],[7d_positivity_public]])</f>
        <v>1</v>
      </c>
      <c r="W6136" s="13"/>
    </row>
    <row r="6137" spans="1:23" x14ac:dyDescent="0.25">
      <c r="A6137" s="10">
        <v>44537</v>
      </c>
      <c r="B6137">
        <v>4132</v>
      </c>
      <c r="C6137" t="s">
        <v>219</v>
      </c>
      <c r="D6137">
        <v>7</v>
      </c>
      <c r="E6137">
        <v>8</v>
      </c>
      <c r="F6137">
        <v>-1</v>
      </c>
      <c r="G6137">
        <v>6</v>
      </c>
      <c r="H6137">
        <v>94</v>
      </c>
      <c r="I6137">
        <v>13</v>
      </c>
      <c r="J6137">
        <v>96</v>
      </c>
      <c r="K6137">
        <v>94</v>
      </c>
      <c r="L6137">
        <v>93</v>
      </c>
      <c r="M6137">
        <v>95</v>
      </c>
      <c r="N6137">
        <v>92</v>
      </c>
      <c r="O6137">
        <v>92</v>
      </c>
      <c r="P6137">
        <v>92</v>
      </c>
      <c r="Q6137">
        <v>90</v>
      </c>
      <c r="R6137">
        <v>94</v>
      </c>
      <c r="S6137">
        <v>38</v>
      </c>
      <c r="T6137" s="34">
        <f>_xlfn.XLOOKUP(B6137,Demog!$A$2:$A$219,Demog!$P$2:$P$219,,,2)</f>
        <v>19325</v>
      </c>
      <c r="U6137" s="34">
        <f t="shared" si="103"/>
        <v>9</v>
      </c>
      <c r="V6137" s="13">
        <f>IF(OR(Table1[[#This Row],[7d_positivity_public]]=0,ISBLANK(Table1[[#This Row],[7d_positivity_public]])),"",(Table1[[#This Row],[7d_positivity_public]]-Table1[[#This Row],[7d_positivity_all]])/Table1[[#This Row],[7d_positivity_public]])</f>
        <v>1</v>
      </c>
      <c r="W6137" s="13"/>
    </row>
    <row r="6138" spans="1:23" x14ac:dyDescent="0.25">
      <c r="A6138" s="10">
        <v>44537</v>
      </c>
      <c r="B6138">
        <v>4133</v>
      </c>
      <c r="C6138" t="s">
        <v>220</v>
      </c>
      <c r="D6138">
        <v>0</v>
      </c>
      <c r="E6138">
        <v>5</v>
      </c>
      <c r="F6138">
        <v>-5</v>
      </c>
      <c r="G6138">
        <v>0</v>
      </c>
      <c r="H6138">
        <v>95</v>
      </c>
      <c r="I6138">
        <v>10</v>
      </c>
      <c r="J6138">
        <v>95</v>
      </c>
      <c r="K6138">
        <v>95</v>
      </c>
      <c r="L6138">
        <v>92</v>
      </c>
      <c r="M6138">
        <v>96</v>
      </c>
      <c r="N6138">
        <v>93</v>
      </c>
      <c r="O6138">
        <v>91</v>
      </c>
      <c r="P6138">
        <v>93</v>
      </c>
      <c r="Q6138">
        <v>89</v>
      </c>
      <c r="R6138">
        <v>95</v>
      </c>
      <c r="S6138">
        <v>41</v>
      </c>
      <c r="T6138" s="34">
        <f>_xlfn.XLOOKUP(B6138,Demog!$A$2:$A$219,Demog!$P$2:$P$219,,,2)</f>
        <v>11675</v>
      </c>
      <c r="U6138" s="34">
        <f t="shared" si="103"/>
        <v>0</v>
      </c>
      <c r="V6138" s="13" t="str">
        <f>IF(OR(Table1[[#This Row],[7d_positivity_public]]=0,ISBLANK(Table1[[#This Row],[7d_positivity_public]])),"",(Table1[[#This Row],[7d_positivity_public]]-Table1[[#This Row],[7d_positivity_all]])/Table1[[#This Row],[7d_positivity_public]])</f>
        <v/>
      </c>
      <c r="W6138" s="13"/>
    </row>
    <row r="6139" spans="1:23" x14ac:dyDescent="0.25">
      <c r="A6139" s="10">
        <v>44537</v>
      </c>
      <c r="B6139">
        <v>4134</v>
      </c>
      <c r="C6139" t="s">
        <v>221</v>
      </c>
      <c r="D6139">
        <v>0</v>
      </c>
      <c r="E6139">
        <v>0</v>
      </c>
      <c r="F6139">
        <v>0</v>
      </c>
      <c r="G6139">
        <v>0</v>
      </c>
      <c r="H6139">
        <v>96</v>
      </c>
      <c r="I6139">
        <v>9</v>
      </c>
      <c r="J6139">
        <v>96</v>
      </c>
      <c r="K6139">
        <v>96</v>
      </c>
      <c r="L6139">
        <v>95</v>
      </c>
      <c r="M6139">
        <v>97</v>
      </c>
      <c r="N6139">
        <v>94</v>
      </c>
      <c r="O6139">
        <v>91</v>
      </c>
      <c r="P6139">
        <v>94</v>
      </c>
      <c r="Q6139">
        <v>92</v>
      </c>
      <c r="R6139">
        <v>95</v>
      </c>
      <c r="S6139">
        <v>47</v>
      </c>
      <c r="T6139" s="34">
        <f>_xlfn.XLOOKUP(B6139,Demog!$A$2:$A$219,Demog!$P$2:$P$219,,,2)</f>
        <v>11672</v>
      </c>
      <c r="U6139" s="34">
        <f t="shared" si="103"/>
        <v>0</v>
      </c>
      <c r="V6139" s="13" t="str">
        <f>IF(OR(Table1[[#This Row],[7d_positivity_public]]=0,ISBLANK(Table1[[#This Row],[7d_positivity_public]])),"",(Table1[[#This Row],[7d_positivity_public]]-Table1[[#This Row],[7d_positivity_all]])/Table1[[#This Row],[7d_positivity_public]])</f>
        <v/>
      </c>
      <c r="W6139" s="13"/>
    </row>
    <row r="6140" spans="1:23" x14ac:dyDescent="0.25">
      <c r="A6140" s="10">
        <v>44537</v>
      </c>
      <c r="B6140">
        <v>4141</v>
      </c>
      <c r="C6140" t="s">
        <v>222</v>
      </c>
      <c r="D6140">
        <v>4</v>
      </c>
      <c r="E6140">
        <v>4</v>
      </c>
      <c r="F6140">
        <v>0</v>
      </c>
      <c r="G6140">
        <v>9</v>
      </c>
      <c r="H6140">
        <v>84</v>
      </c>
      <c r="I6140">
        <v>7</v>
      </c>
      <c r="J6140">
        <v>81</v>
      </c>
      <c r="K6140">
        <v>84</v>
      </c>
      <c r="L6140">
        <v>75</v>
      </c>
      <c r="M6140">
        <v>89</v>
      </c>
      <c r="N6140">
        <v>81</v>
      </c>
      <c r="O6140">
        <v>73</v>
      </c>
      <c r="P6140">
        <v>81</v>
      </c>
      <c r="Q6140">
        <v>70</v>
      </c>
      <c r="R6140">
        <v>87</v>
      </c>
      <c r="S6140">
        <v>48</v>
      </c>
      <c r="T6140" s="34">
        <f>_xlfn.XLOOKUP(B6140,Demog!$A$2:$A$219,Demog!$P$2:$P$219,,,2)</f>
        <v>10557</v>
      </c>
      <c r="U6140" s="34">
        <f t="shared" si="103"/>
        <v>3</v>
      </c>
      <c r="V6140" s="13">
        <f>IF(OR(Table1[[#This Row],[7d_positivity_public]]=0,ISBLANK(Table1[[#This Row],[7d_positivity_public]])),"",(Table1[[#This Row],[7d_positivity_public]]-Table1[[#This Row],[7d_positivity_all]])/Table1[[#This Row],[7d_positivity_public]])</f>
        <v>1</v>
      </c>
      <c r="W6140" s="13"/>
    </row>
    <row r="6141" spans="1:23" x14ac:dyDescent="0.25">
      <c r="A6141" s="10">
        <v>44537</v>
      </c>
      <c r="B6141">
        <v>4142</v>
      </c>
      <c r="C6141" t="s">
        <v>223</v>
      </c>
      <c r="D6141">
        <v>6</v>
      </c>
      <c r="E6141">
        <v>0</v>
      </c>
      <c r="F6141">
        <v>6</v>
      </c>
      <c r="G6141">
        <v>4</v>
      </c>
      <c r="H6141">
        <v>95</v>
      </c>
      <c r="I6141">
        <v>4</v>
      </c>
      <c r="J6141">
        <v>88</v>
      </c>
      <c r="K6141">
        <v>95</v>
      </c>
      <c r="L6141">
        <v>94</v>
      </c>
      <c r="M6141">
        <v>96</v>
      </c>
      <c r="N6141">
        <v>92</v>
      </c>
      <c r="O6141">
        <v>86</v>
      </c>
      <c r="P6141">
        <v>93</v>
      </c>
      <c r="Q6141">
        <v>90</v>
      </c>
      <c r="R6141">
        <v>94</v>
      </c>
      <c r="S6141">
        <v>30</v>
      </c>
      <c r="T6141" s="34">
        <f>_xlfn.XLOOKUP(B6141,Demog!$A$2:$A$219,Demog!$P$2:$P$219,,,2)</f>
        <v>4732</v>
      </c>
      <c r="U6141" s="34">
        <f t="shared" si="103"/>
        <v>2</v>
      </c>
      <c r="V6141" s="13">
        <f>IF(OR(Table1[[#This Row],[7d_positivity_public]]=0,ISBLANK(Table1[[#This Row],[7d_positivity_public]])),"",(Table1[[#This Row],[7d_positivity_public]]-Table1[[#This Row],[7d_positivity_all]])/Table1[[#This Row],[7d_positivity_public]])</f>
        <v>1</v>
      </c>
      <c r="W6141" s="13"/>
    </row>
    <row r="6142" spans="1:23" x14ac:dyDescent="0.25">
      <c r="A6142" s="10">
        <v>44537</v>
      </c>
      <c r="B6142">
        <v>4211</v>
      </c>
      <c r="C6142" t="s">
        <v>224</v>
      </c>
      <c r="D6142">
        <v>4</v>
      </c>
      <c r="E6142">
        <v>4</v>
      </c>
      <c r="F6142">
        <v>0</v>
      </c>
      <c r="G6142">
        <v>5</v>
      </c>
      <c r="H6142">
        <v>90</v>
      </c>
      <c r="I6142">
        <v>11</v>
      </c>
      <c r="J6142">
        <v>93</v>
      </c>
      <c r="K6142">
        <v>90</v>
      </c>
      <c r="L6142">
        <v>86</v>
      </c>
      <c r="M6142">
        <v>92</v>
      </c>
      <c r="N6142">
        <v>87</v>
      </c>
      <c r="O6142">
        <v>87</v>
      </c>
      <c r="P6142">
        <v>87</v>
      </c>
      <c r="Q6142">
        <v>81</v>
      </c>
      <c r="R6142">
        <v>91</v>
      </c>
      <c r="S6142">
        <v>42</v>
      </c>
      <c r="T6142" s="34">
        <f>_xlfn.XLOOKUP(B6142,Demog!$A$2:$A$219,Demog!$P$2:$P$219,,,2)</f>
        <v>17780</v>
      </c>
      <c r="U6142" s="34">
        <f t="shared" si="103"/>
        <v>5</v>
      </c>
      <c r="V6142" s="13">
        <f>IF(OR(Table1[[#This Row],[7d_positivity_public]]=0,ISBLANK(Table1[[#This Row],[7d_positivity_public]])),"",(Table1[[#This Row],[7d_positivity_public]]-Table1[[#This Row],[7d_positivity_all]])/Table1[[#This Row],[7d_positivity_public]])</f>
        <v>1</v>
      </c>
      <c r="W6142" s="13"/>
    </row>
    <row r="6143" spans="1:23" x14ac:dyDescent="0.25">
      <c r="A6143" s="10">
        <v>44537</v>
      </c>
      <c r="B6143">
        <v>4212</v>
      </c>
      <c r="C6143" t="s">
        <v>225</v>
      </c>
      <c r="D6143">
        <v>10</v>
      </c>
      <c r="E6143">
        <v>16</v>
      </c>
      <c r="F6143">
        <v>-6</v>
      </c>
      <c r="G6143">
        <v>10</v>
      </c>
      <c r="H6143">
        <v>87</v>
      </c>
      <c r="I6143">
        <v>12</v>
      </c>
      <c r="J6143">
        <v>85</v>
      </c>
      <c r="K6143">
        <v>88</v>
      </c>
      <c r="L6143">
        <v>83</v>
      </c>
      <c r="M6143">
        <v>91</v>
      </c>
      <c r="N6143">
        <v>84</v>
      </c>
      <c r="O6143">
        <v>78</v>
      </c>
      <c r="P6143">
        <v>84</v>
      </c>
      <c r="Q6143">
        <v>77</v>
      </c>
      <c r="R6143">
        <v>89</v>
      </c>
      <c r="S6143">
        <v>43</v>
      </c>
      <c r="T6143" s="34">
        <f>_xlfn.XLOOKUP(B6143,Demog!$A$2:$A$219,Demog!$P$2:$P$219,,,2)</f>
        <v>40598</v>
      </c>
      <c r="U6143" s="34">
        <f t="shared" si="103"/>
        <v>28</v>
      </c>
      <c r="V6143" s="13">
        <f>IF(OR(Table1[[#This Row],[7d_positivity_public]]=0,ISBLANK(Table1[[#This Row],[7d_positivity_public]])),"",(Table1[[#This Row],[7d_positivity_public]]-Table1[[#This Row],[7d_positivity_all]])/Table1[[#This Row],[7d_positivity_public]])</f>
        <v>1</v>
      </c>
      <c r="W6143" s="13"/>
    </row>
    <row r="6144" spans="1:23" x14ac:dyDescent="0.25">
      <c r="A6144" s="10">
        <v>44537</v>
      </c>
      <c r="B6144">
        <v>4241</v>
      </c>
      <c r="C6144" t="s">
        <v>228</v>
      </c>
      <c r="D6144">
        <v>4</v>
      </c>
      <c r="E6144">
        <v>6</v>
      </c>
      <c r="F6144">
        <v>-2</v>
      </c>
      <c r="G6144">
        <v>6</v>
      </c>
      <c r="H6144">
        <v>88</v>
      </c>
      <c r="I6144">
        <v>6</v>
      </c>
      <c r="J6144">
        <v>80</v>
      </c>
      <c r="K6144">
        <v>89</v>
      </c>
      <c r="L6144">
        <v>88</v>
      </c>
      <c r="M6144">
        <v>90</v>
      </c>
      <c r="N6144">
        <v>84</v>
      </c>
      <c r="O6144">
        <v>72</v>
      </c>
      <c r="P6144">
        <v>85</v>
      </c>
      <c r="Q6144">
        <v>82</v>
      </c>
      <c r="R6144">
        <v>87</v>
      </c>
      <c r="S6144">
        <v>37</v>
      </c>
      <c r="T6144" s="34">
        <f>_xlfn.XLOOKUP(B6144,Demog!$A$2:$A$219,Demog!$P$2:$P$219,,,2)</f>
        <v>20117</v>
      </c>
      <c r="U6144" s="34">
        <f t="shared" si="103"/>
        <v>6</v>
      </c>
      <c r="V6144" s="13">
        <f>IF(OR(Table1[[#This Row],[7d_positivity_public]]=0,ISBLANK(Table1[[#This Row],[7d_positivity_public]])),"",(Table1[[#This Row],[7d_positivity_public]]-Table1[[#This Row],[7d_positivity_all]])/Table1[[#This Row],[7d_positivity_public]])</f>
        <v>1</v>
      </c>
      <c r="W6144" s="13"/>
    </row>
    <row r="6145" spans="1:23" x14ac:dyDescent="0.25">
      <c r="A6145" s="10">
        <v>44537</v>
      </c>
      <c r="B6145">
        <v>4242</v>
      </c>
      <c r="C6145" t="s">
        <v>229</v>
      </c>
      <c r="D6145">
        <v>7</v>
      </c>
      <c r="E6145">
        <v>7</v>
      </c>
      <c r="F6145">
        <v>0</v>
      </c>
      <c r="G6145">
        <v>6</v>
      </c>
      <c r="H6145">
        <v>92</v>
      </c>
      <c r="I6145">
        <v>9</v>
      </c>
      <c r="J6145">
        <v>89</v>
      </c>
      <c r="K6145">
        <v>92</v>
      </c>
      <c r="L6145">
        <v>91</v>
      </c>
      <c r="M6145">
        <v>93</v>
      </c>
      <c r="N6145">
        <v>88</v>
      </c>
      <c r="O6145">
        <v>83</v>
      </c>
      <c r="P6145">
        <v>89</v>
      </c>
      <c r="Q6145">
        <v>86</v>
      </c>
      <c r="R6145">
        <v>91</v>
      </c>
      <c r="S6145">
        <v>40</v>
      </c>
      <c r="T6145" s="34">
        <f>_xlfn.XLOOKUP(B6145,Demog!$A$2:$A$219,Demog!$P$2:$P$219,,,2)</f>
        <v>25680</v>
      </c>
      <c r="U6145" s="34">
        <f t="shared" si="103"/>
        <v>13</v>
      </c>
      <c r="V6145" s="13">
        <f>IF(OR(Table1[[#This Row],[7d_positivity_public]]=0,ISBLANK(Table1[[#This Row],[7d_positivity_public]])),"",(Table1[[#This Row],[7d_positivity_public]]-Table1[[#This Row],[7d_positivity_all]])/Table1[[#This Row],[7d_positivity_public]])</f>
        <v>1</v>
      </c>
      <c r="W6145" s="13"/>
    </row>
    <row r="6146" spans="1:23" x14ac:dyDescent="0.25">
      <c r="A6146" s="10">
        <v>44537</v>
      </c>
      <c r="B6146">
        <v>4243</v>
      </c>
      <c r="C6146" t="s">
        <v>230</v>
      </c>
      <c r="D6146">
        <v>6</v>
      </c>
      <c r="E6146">
        <v>8</v>
      </c>
      <c r="F6146">
        <v>-2</v>
      </c>
      <c r="G6146">
        <v>5</v>
      </c>
      <c r="H6146">
        <v>93</v>
      </c>
      <c r="I6146">
        <v>12</v>
      </c>
      <c r="J6146">
        <v>94</v>
      </c>
      <c r="K6146">
        <v>93</v>
      </c>
      <c r="L6146">
        <v>92</v>
      </c>
      <c r="M6146">
        <v>94</v>
      </c>
      <c r="N6146">
        <v>91</v>
      </c>
      <c r="O6146">
        <v>90</v>
      </c>
      <c r="P6146">
        <v>91</v>
      </c>
      <c r="Q6146">
        <v>88</v>
      </c>
      <c r="R6146">
        <v>93</v>
      </c>
      <c r="S6146">
        <v>44</v>
      </c>
      <c r="T6146" s="34">
        <f>_xlfn.XLOOKUP(B6146,Demog!$A$2:$A$219,Demog!$P$2:$P$219,,,2)</f>
        <v>30045</v>
      </c>
      <c r="U6146" s="34">
        <f t="shared" si="103"/>
        <v>13</v>
      </c>
      <c r="V6146" s="13">
        <f>IF(OR(Table1[[#This Row],[7d_positivity_public]]=0,ISBLANK(Table1[[#This Row],[7d_positivity_public]])),"",(Table1[[#This Row],[7d_positivity_public]]-Table1[[#This Row],[7d_positivity_all]])/Table1[[#This Row],[7d_positivity_public]])</f>
        <v>1</v>
      </c>
      <c r="W6146" s="13"/>
    </row>
    <row r="6147" spans="1:23" x14ac:dyDescent="0.25">
      <c r="A6147" s="10">
        <v>44537</v>
      </c>
      <c r="B6147">
        <v>4244</v>
      </c>
      <c r="C6147" t="s">
        <v>231</v>
      </c>
      <c r="D6147">
        <v>17</v>
      </c>
      <c r="E6147">
        <v>6</v>
      </c>
      <c r="F6147">
        <v>11</v>
      </c>
      <c r="G6147">
        <v>11</v>
      </c>
      <c r="H6147">
        <v>88</v>
      </c>
      <c r="I6147">
        <v>6</v>
      </c>
      <c r="J6147">
        <v>82</v>
      </c>
      <c r="K6147">
        <v>88</v>
      </c>
      <c r="L6147">
        <v>87</v>
      </c>
      <c r="M6147">
        <v>90</v>
      </c>
      <c r="N6147">
        <v>83</v>
      </c>
      <c r="O6147">
        <v>74</v>
      </c>
      <c r="P6147">
        <v>84</v>
      </c>
      <c r="Q6147">
        <v>81</v>
      </c>
      <c r="R6147">
        <v>87</v>
      </c>
      <c r="S6147">
        <v>36</v>
      </c>
      <c r="T6147" s="34">
        <f>_xlfn.XLOOKUP(B6147,Demog!$A$2:$A$219,Demog!$P$2:$P$219,,,2)</f>
        <v>14529</v>
      </c>
      <c r="U6147" s="34">
        <f t="shared" si="103"/>
        <v>17</v>
      </c>
      <c r="V6147" s="13">
        <f>IF(OR(Table1[[#This Row],[7d_positivity_public]]=0,ISBLANK(Table1[[#This Row],[7d_positivity_public]])),"",(Table1[[#This Row],[7d_positivity_public]]-Table1[[#This Row],[7d_positivity_all]])/Table1[[#This Row],[7d_positivity_public]])</f>
        <v>1</v>
      </c>
      <c r="W6147" s="13"/>
    </row>
    <row r="6148" spans="1:23" x14ac:dyDescent="0.25">
      <c r="A6148" s="10">
        <v>44537</v>
      </c>
      <c r="B6148">
        <v>4245</v>
      </c>
      <c r="C6148" t="s">
        <v>232</v>
      </c>
      <c r="D6148">
        <v>5</v>
      </c>
      <c r="E6148">
        <v>5</v>
      </c>
      <c r="F6148">
        <v>0</v>
      </c>
      <c r="G6148">
        <v>3</v>
      </c>
      <c r="H6148">
        <v>89</v>
      </c>
      <c r="I6148">
        <v>10</v>
      </c>
      <c r="J6148">
        <v>89</v>
      </c>
      <c r="K6148">
        <v>89</v>
      </c>
      <c r="L6148">
        <v>87</v>
      </c>
      <c r="M6148">
        <v>91</v>
      </c>
      <c r="N6148">
        <v>86</v>
      </c>
      <c r="O6148">
        <v>85</v>
      </c>
      <c r="P6148">
        <v>87</v>
      </c>
      <c r="Q6148">
        <v>83</v>
      </c>
      <c r="R6148">
        <v>89</v>
      </c>
      <c r="S6148">
        <v>33</v>
      </c>
      <c r="T6148" s="34">
        <f>_xlfn.XLOOKUP(B6148,Demog!$A$2:$A$219,Demog!$P$2:$P$219,,,2)</f>
        <v>7502</v>
      </c>
      <c r="U6148" s="34">
        <f t="shared" si="103"/>
        <v>3</v>
      </c>
      <c r="V6148" s="13">
        <f>IF(OR(Table1[[#This Row],[7d_positivity_public]]=0,ISBLANK(Table1[[#This Row],[7d_positivity_public]])),"",(Table1[[#This Row],[7d_positivity_public]]-Table1[[#This Row],[7d_positivity_all]])/Table1[[#This Row],[7d_positivity_public]])</f>
        <v>1</v>
      </c>
      <c r="W6148" s="13"/>
    </row>
    <row r="6149" spans="1:23" x14ac:dyDescent="0.25">
      <c r="A6149" s="10">
        <v>44537</v>
      </c>
      <c r="B6149">
        <v>4246</v>
      </c>
      <c r="C6149" t="s">
        <v>233</v>
      </c>
      <c r="D6149">
        <v>11</v>
      </c>
      <c r="E6149">
        <v>5</v>
      </c>
      <c r="F6149">
        <v>6</v>
      </c>
      <c r="G6149">
        <v>6</v>
      </c>
      <c r="H6149">
        <v>87</v>
      </c>
      <c r="I6149">
        <v>9</v>
      </c>
      <c r="J6149">
        <v>83</v>
      </c>
      <c r="K6149">
        <v>87</v>
      </c>
      <c r="L6149">
        <v>81</v>
      </c>
      <c r="M6149">
        <v>91</v>
      </c>
      <c r="N6149">
        <v>83</v>
      </c>
      <c r="O6149">
        <v>77</v>
      </c>
      <c r="P6149">
        <v>83</v>
      </c>
      <c r="Q6149">
        <v>75</v>
      </c>
      <c r="R6149">
        <v>88</v>
      </c>
      <c r="S6149">
        <v>31</v>
      </c>
      <c r="T6149" s="34">
        <f>_xlfn.XLOOKUP(B6149,Demog!$A$2:$A$219,Demog!$P$2:$P$219,,,2)</f>
        <v>7058</v>
      </c>
      <c r="U6149" s="34">
        <f t="shared" ref="U6149:U6154" si="104">ROUND(T6149*D6149/100000*7,0)</f>
        <v>5</v>
      </c>
      <c r="V6149" s="13">
        <f>IF(OR(Table1[[#This Row],[7d_positivity_public]]=0,ISBLANK(Table1[[#This Row],[7d_positivity_public]])),"",(Table1[[#This Row],[7d_positivity_public]]-Table1[[#This Row],[7d_positivity_all]])/Table1[[#This Row],[7d_positivity_public]])</f>
        <v>1</v>
      </c>
      <c r="W6149" s="13"/>
    </row>
    <row r="6150" spans="1:23" x14ac:dyDescent="0.25">
      <c r="A6150" s="10">
        <v>44537</v>
      </c>
      <c r="B6150">
        <v>5241</v>
      </c>
      <c r="C6150" t="s">
        <v>234</v>
      </c>
      <c r="D6150">
        <v>9</v>
      </c>
      <c r="E6150">
        <v>12</v>
      </c>
      <c r="F6150">
        <v>-3</v>
      </c>
      <c r="G6150">
        <v>10</v>
      </c>
      <c r="H6150">
        <v>86</v>
      </c>
      <c r="I6150">
        <v>6</v>
      </c>
      <c r="J6150">
        <v>79</v>
      </c>
      <c r="K6150">
        <v>86</v>
      </c>
      <c r="L6150">
        <v>83</v>
      </c>
      <c r="M6150">
        <v>90</v>
      </c>
      <c r="N6150">
        <v>82</v>
      </c>
      <c r="O6150">
        <v>74</v>
      </c>
      <c r="P6150">
        <v>83</v>
      </c>
      <c r="Q6150">
        <v>78</v>
      </c>
      <c r="R6150">
        <v>88</v>
      </c>
      <c r="S6150">
        <v>47</v>
      </c>
      <c r="T6150" s="34">
        <f>_xlfn.XLOOKUP(B6150,Demog!$A$2:$A$219,Demog!$P$2:$P$219,,,2)</f>
        <v>16947</v>
      </c>
      <c r="U6150" s="34">
        <f t="shared" si="104"/>
        <v>11</v>
      </c>
      <c r="V6150" s="13">
        <f>IF(OR(Table1[[#This Row],[7d_positivity_public]]=0,ISBLANK(Table1[[#This Row],[7d_positivity_public]])),"",(Table1[[#This Row],[7d_positivity_public]]-Table1[[#This Row],[7d_positivity_all]])/Table1[[#This Row],[7d_positivity_public]])</f>
        <v>1</v>
      </c>
      <c r="W6150" s="13"/>
    </row>
    <row r="6151" spans="1:23" x14ac:dyDescent="0.25">
      <c r="A6151" s="10">
        <v>44537</v>
      </c>
      <c r="B6151">
        <v>5242</v>
      </c>
      <c r="C6151" t="s">
        <v>235</v>
      </c>
      <c r="D6151">
        <v>9</v>
      </c>
      <c r="E6151">
        <v>10</v>
      </c>
      <c r="F6151">
        <v>-1</v>
      </c>
      <c r="G6151">
        <v>10</v>
      </c>
      <c r="H6151">
        <v>90</v>
      </c>
      <c r="I6151">
        <v>5</v>
      </c>
      <c r="J6151">
        <v>75</v>
      </c>
      <c r="K6151">
        <v>91</v>
      </c>
      <c r="L6151">
        <v>90</v>
      </c>
      <c r="M6151">
        <v>92</v>
      </c>
      <c r="N6151">
        <v>83</v>
      </c>
      <c r="O6151">
        <v>68</v>
      </c>
      <c r="P6151">
        <v>84</v>
      </c>
      <c r="Q6151">
        <v>81</v>
      </c>
      <c r="R6151">
        <v>88</v>
      </c>
      <c r="S6151">
        <v>50</v>
      </c>
      <c r="T6151" s="34">
        <f>_xlfn.XLOOKUP(B6151,Demog!$A$2:$A$219,Demog!$P$2:$P$219,,,2)</f>
        <v>41431</v>
      </c>
      <c r="U6151" s="34">
        <f t="shared" si="104"/>
        <v>26</v>
      </c>
      <c r="V6151" s="13">
        <f>IF(OR(Table1[[#This Row],[7d_positivity_public]]=0,ISBLANK(Table1[[#This Row],[7d_positivity_public]])),"",(Table1[[#This Row],[7d_positivity_public]]-Table1[[#This Row],[7d_positivity_all]])/Table1[[#This Row],[7d_positivity_public]])</f>
        <v>1</v>
      </c>
      <c r="W6151" s="13"/>
    </row>
    <row r="6152" spans="1:23" x14ac:dyDescent="0.25">
      <c r="A6152" s="10">
        <v>44537</v>
      </c>
      <c r="B6152">
        <v>5243</v>
      </c>
      <c r="C6152" t="s">
        <v>236</v>
      </c>
      <c r="D6152">
        <v>10</v>
      </c>
      <c r="E6152">
        <v>11</v>
      </c>
      <c r="F6152">
        <v>-1</v>
      </c>
      <c r="G6152">
        <v>9</v>
      </c>
      <c r="H6152">
        <v>91</v>
      </c>
      <c r="I6152">
        <v>7</v>
      </c>
      <c r="J6152">
        <v>87</v>
      </c>
      <c r="K6152">
        <v>91</v>
      </c>
      <c r="L6152">
        <v>90</v>
      </c>
      <c r="M6152">
        <v>93</v>
      </c>
      <c r="N6152">
        <v>88</v>
      </c>
      <c r="O6152">
        <v>82</v>
      </c>
      <c r="P6152">
        <v>88</v>
      </c>
      <c r="Q6152">
        <v>86</v>
      </c>
      <c r="R6152">
        <v>92</v>
      </c>
      <c r="S6152">
        <v>51</v>
      </c>
      <c r="T6152" s="34">
        <f>_xlfn.XLOOKUP(B6152,Demog!$A$2:$A$219,Demog!$P$2:$P$219,,,2)</f>
        <v>15730</v>
      </c>
      <c r="U6152" s="34">
        <f t="shared" si="104"/>
        <v>11</v>
      </c>
      <c r="V6152" s="13">
        <f>IF(OR(Table1[[#This Row],[7d_positivity_public]]=0,ISBLANK(Table1[[#This Row],[7d_positivity_public]])),"",(Table1[[#This Row],[7d_positivity_public]]-Table1[[#This Row],[7d_positivity_all]])/Table1[[#This Row],[7d_positivity_public]])</f>
        <v>1</v>
      </c>
      <c r="W6152" s="13"/>
    </row>
    <row r="6153" spans="1:23" x14ac:dyDescent="0.25">
      <c r="A6153" s="10">
        <v>44537</v>
      </c>
      <c r="B6153">
        <v>5244</v>
      </c>
      <c r="C6153" t="s">
        <v>237</v>
      </c>
      <c r="D6153">
        <v>12</v>
      </c>
      <c r="E6153">
        <v>28</v>
      </c>
      <c r="F6153">
        <v>-16</v>
      </c>
      <c r="G6153">
        <v>10</v>
      </c>
      <c r="H6153">
        <v>79</v>
      </c>
      <c r="I6153">
        <v>4</v>
      </c>
      <c r="J6153">
        <v>72</v>
      </c>
      <c r="K6153">
        <v>80</v>
      </c>
      <c r="L6153">
        <v>75</v>
      </c>
      <c r="M6153">
        <v>84</v>
      </c>
      <c r="N6153">
        <v>75</v>
      </c>
      <c r="O6153">
        <v>66</v>
      </c>
      <c r="P6153">
        <v>76</v>
      </c>
      <c r="Q6153">
        <v>68</v>
      </c>
      <c r="R6153">
        <v>82</v>
      </c>
      <c r="S6153">
        <v>40</v>
      </c>
      <c r="T6153" s="34">
        <f>_xlfn.XLOOKUP(B6153,Demog!$A$2:$A$219,Demog!$P$2:$P$219,,,2)</f>
        <v>7847</v>
      </c>
      <c r="U6153" s="34">
        <f t="shared" si="104"/>
        <v>7</v>
      </c>
      <c r="V6153" s="13">
        <f>IF(OR(Table1[[#This Row],[7d_positivity_public]]=0,ISBLANK(Table1[[#This Row],[7d_positivity_public]])),"",(Table1[[#This Row],[7d_positivity_public]]-Table1[[#This Row],[7d_positivity_all]])/Table1[[#This Row],[7d_positivity_public]])</f>
        <v>1</v>
      </c>
      <c r="W6153" s="13"/>
    </row>
    <row r="6154" spans="1:23" x14ac:dyDescent="0.25">
      <c r="A6154" s="10">
        <v>44537</v>
      </c>
      <c r="B6154">
        <v>5245</v>
      </c>
      <c r="C6154" t="s">
        <v>238</v>
      </c>
      <c r="D6154">
        <v>5</v>
      </c>
      <c r="E6154">
        <v>10</v>
      </c>
      <c r="F6154">
        <v>-5</v>
      </c>
      <c r="G6154">
        <v>14</v>
      </c>
      <c r="H6154">
        <v>78</v>
      </c>
      <c r="I6154">
        <v>3</v>
      </c>
      <c r="J6154">
        <v>65</v>
      </c>
      <c r="K6154">
        <v>79</v>
      </c>
      <c r="L6154">
        <v>71</v>
      </c>
      <c r="M6154">
        <v>85</v>
      </c>
      <c r="N6154">
        <v>73</v>
      </c>
      <c r="O6154">
        <v>59</v>
      </c>
      <c r="P6154">
        <v>75</v>
      </c>
      <c r="Q6154">
        <v>65</v>
      </c>
      <c r="R6154">
        <v>82</v>
      </c>
      <c r="S6154">
        <v>39</v>
      </c>
      <c r="T6154" s="34">
        <f>_xlfn.XLOOKUP(B6154,Demog!$A$2:$A$219,Demog!$P$2:$P$219,,,2)</f>
        <v>5486</v>
      </c>
      <c r="U6154" s="34">
        <f t="shared" si="104"/>
        <v>2</v>
      </c>
      <c r="V6154" s="13">
        <f>IF(OR(Table1[[#This Row],[7d_positivity_public]]=0,ISBLANK(Table1[[#This Row],[7d_positivity_public]])),"",(Table1[[#This Row],[7d_positivity_public]]-Table1[[#This Row],[7d_positivity_all]])/Table1[[#This Row],[7d_positivity_public]])</f>
        <v>1</v>
      </c>
      <c r="W6154" s="13"/>
    </row>
    <row r="6155" spans="1:23" x14ac:dyDescent="0.25">
      <c r="A6155" s="10">
        <v>44540</v>
      </c>
      <c r="B6155">
        <v>1260</v>
      </c>
      <c r="C6155" t="s">
        <v>83</v>
      </c>
      <c r="D6155">
        <v>2</v>
      </c>
      <c r="E6155">
        <v>6</v>
      </c>
      <c r="F6155">
        <v>-4</v>
      </c>
      <c r="G6155">
        <v>2</v>
      </c>
      <c r="H6155">
        <v>81</v>
      </c>
      <c r="I6155">
        <v>7</v>
      </c>
      <c r="J6155">
        <v>62</v>
      </c>
      <c r="K6155">
        <v>82</v>
      </c>
      <c r="L6155">
        <v>74</v>
      </c>
      <c r="M6155">
        <v>86</v>
      </c>
      <c r="N6155">
        <v>77</v>
      </c>
      <c r="O6155">
        <v>56</v>
      </c>
      <c r="P6155">
        <v>79</v>
      </c>
      <c r="Q6155">
        <v>68</v>
      </c>
      <c r="R6155">
        <v>84</v>
      </c>
      <c r="S6155">
        <v>45</v>
      </c>
      <c r="T6155" s="34">
        <f>_xlfn.XLOOKUP(B6155,Demog!$A$2:$A$219,Demog!$P$2:$P$219,,,2)</f>
        <v>8611</v>
      </c>
      <c r="U6155" s="34">
        <f t="shared" ref="U6155:U6185" si="105">ROUND(T6155*D6155/100000*7,0)</f>
        <v>1</v>
      </c>
      <c r="V6155" s="13">
        <f>IF(OR(Table1[[#This Row],[7d_positivity_public]]=0,ISBLANK(Table1[[#This Row],[7d_positivity_public]])),"",(Table1[[#This Row],[7d_positivity_public]]-Table1[[#This Row],[7d_positivity_all]])/Table1[[#This Row],[7d_positivity_public]])</f>
        <v>1</v>
      </c>
      <c r="W6155" s="13"/>
    </row>
    <row r="6156" spans="1:23" x14ac:dyDescent="0.25">
      <c r="A6156" s="10">
        <v>44540</v>
      </c>
      <c r="B6156">
        <v>1270</v>
      </c>
      <c r="C6156" t="s">
        <v>84</v>
      </c>
      <c r="D6156">
        <v>8</v>
      </c>
      <c r="E6156">
        <v>0</v>
      </c>
      <c r="F6156">
        <v>8</v>
      </c>
      <c r="G6156">
        <v>8</v>
      </c>
      <c r="H6156">
        <v>74</v>
      </c>
      <c r="I6156">
        <v>6</v>
      </c>
      <c r="J6156">
        <v>49</v>
      </c>
      <c r="K6156">
        <v>75</v>
      </c>
      <c r="L6156">
        <v>69</v>
      </c>
      <c r="M6156">
        <v>78</v>
      </c>
      <c r="N6156">
        <v>69</v>
      </c>
      <c r="O6156">
        <v>43</v>
      </c>
      <c r="P6156">
        <v>71</v>
      </c>
      <c r="Q6156">
        <v>61</v>
      </c>
      <c r="R6156">
        <v>75</v>
      </c>
      <c r="S6156">
        <v>39</v>
      </c>
      <c r="T6156" s="34">
        <f>_xlfn.XLOOKUP(B6156,Demog!$A$2:$A$219,Demog!$P$2:$P$219,,,2)</f>
        <v>3469</v>
      </c>
      <c r="U6156" s="34">
        <f t="shared" si="105"/>
        <v>2</v>
      </c>
      <c r="V6156" s="13">
        <f>IF(OR(Table1[[#This Row],[7d_positivity_public]]=0,ISBLANK(Table1[[#This Row],[7d_positivity_public]])),"",(Table1[[#This Row],[7d_positivity_public]]-Table1[[#This Row],[7d_positivity_all]])/Table1[[#This Row],[7d_positivity_public]])</f>
        <v>1</v>
      </c>
      <c r="W6156" s="13"/>
    </row>
    <row r="6157" spans="1:23" x14ac:dyDescent="0.25">
      <c r="A6157" s="10">
        <v>44540</v>
      </c>
      <c r="B6157">
        <v>1310</v>
      </c>
      <c r="C6157" t="s">
        <v>87</v>
      </c>
      <c r="D6157">
        <v>1</v>
      </c>
      <c r="E6157">
        <v>1</v>
      </c>
      <c r="F6157">
        <v>0</v>
      </c>
      <c r="G6157">
        <v>2</v>
      </c>
      <c r="H6157">
        <v>91</v>
      </c>
      <c r="I6157">
        <v>9</v>
      </c>
      <c r="J6157">
        <v>78</v>
      </c>
      <c r="K6157">
        <v>92</v>
      </c>
      <c r="L6157">
        <v>91</v>
      </c>
      <c r="M6157">
        <v>92</v>
      </c>
      <c r="N6157">
        <v>87</v>
      </c>
      <c r="O6157">
        <v>73</v>
      </c>
      <c r="P6157">
        <v>88</v>
      </c>
      <c r="Q6157">
        <v>85</v>
      </c>
      <c r="R6157">
        <v>89</v>
      </c>
      <c r="S6157">
        <v>54</v>
      </c>
      <c r="T6157" s="34">
        <f>_xlfn.XLOOKUP(B6157,Demog!$A$2:$A$219,Demog!$P$2:$P$219,,,2)</f>
        <v>19231</v>
      </c>
      <c r="U6157" s="34">
        <f t="shared" si="105"/>
        <v>1</v>
      </c>
      <c r="V6157" s="13">
        <f>IF(OR(Table1[[#This Row],[7d_positivity_public]]=0,ISBLANK(Table1[[#This Row],[7d_positivity_public]])),"",(Table1[[#This Row],[7d_positivity_public]]-Table1[[#This Row],[7d_positivity_all]])/Table1[[#This Row],[7d_positivity_public]])</f>
        <v>1</v>
      </c>
      <c r="W6157" s="13"/>
    </row>
    <row r="6158" spans="1:23" x14ac:dyDescent="0.25">
      <c r="A6158" s="10">
        <v>44540</v>
      </c>
      <c r="B6158">
        <v>1320</v>
      </c>
      <c r="C6158" t="s">
        <v>89</v>
      </c>
      <c r="D6158">
        <v>6</v>
      </c>
      <c r="E6158">
        <v>3</v>
      </c>
      <c r="F6158">
        <v>3</v>
      </c>
      <c r="G6158">
        <v>3</v>
      </c>
      <c r="H6158">
        <v>88</v>
      </c>
      <c r="I6158">
        <v>13</v>
      </c>
      <c r="J6158">
        <v>85</v>
      </c>
      <c r="K6158">
        <v>89</v>
      </c>
      <c r="L6158">
        <v>85</v>
      </c>
      <c r="M6158">
        <v>91</v>
      </c>
      <c r="N6158">
        <v>86</v>
      </c>
      <c r="O6158">
        <v>79</v>
      </c>
      <c r="P6158">
        <v>86</v>
      </c>
      <c r="Q6158">
        <v>80</v>
      </c>
      <c r="R6158">
        <v>89</v>
      </c>
      <c r="S6158">
        <v>65</v>
      </c>
      <c r="T6158" s="34">
        <f>_xlfn.XLOOKUP(B6158,Demog!$A$2:$A$219,Demog!$P$2:$P$219,,,2)</f>
        <v>41799</v>
      </c>
      <c r="U6158" s="34">
        <f t="shared" si="105"/>
        <v>18</v>
      </c>
      <c r="V6158" s="13">
        <f>IF(OR(Table1[[#This Row],[7d_positivity_public]]=0,ISBLANK(Table1[[#This Row],[7d_positivity_public]])),"",(Table1[[#This Row],[7d_positivity_public]]-Table1[[#This Row],[7d_positivity_all]])/Table1[[#This Row],[7d_positivity_public]])</f>
        <v>1</v>
      </c>
      <c r="W6158" s="13"/>
    </row>
    <row r="6159" spans="1:23" x14ac:dyDescent="0.25">
      <c r="A6159" s="10">
        <v>44540</v>
      </c>
      <c r="B6159">
        <v>1330</v>
      </c>
      <c r="C6159" t="s">
        <v>91</v>
      </c>
      <c r="D6159">
        <v>5</v>
      </c>
      <c r="E6159">
        <v>0</v>
      </c>
      <c r="F6159">
        <v>5</v>
      </c>
      <c r="G6159">
        <v>6</v>
      </c>
      <c r="H6159">
        <v>83</v>
      </c>
      <c r="I6159">
        <v>12</v>
      </c>
      <c r="J6159">
        <v>70</v>
      </c>
      <c r="K6159">
        <v>84</v>
      </c>
      <c r="L6159">
        <v>84</v>
      </c>
      <c r="M6159">
        <v>84</v>
      </c>
      <c r="N6159">
        <v>79</v>
      </c>
      <c r="O6159">
        <v>62</v>
      </c>
      <c r="P6159">
        <v>80</v>
      </c>
      <c r="Q6159">
        <v>78</v>
      </c>
      <c r="R6159">
        <v>81</v>
      </c>
      <c r="S6159">
        <v>52</v>
      </c>
      <c r="T6159" s="34">
        <f>_xlfn.XLOOKUP(B6159,Demog!$A$2:$A$219,Demog!$P$2:$P$219,,,2)</f>
        <v>5101</v>
      </c>
      <c r="U6159" s="34">
        <f t="shared" si="105"/>
        <v>2</v>
      </c>
      <c r="V6159" s="13">
        <f>IF(OR(Table1[[#This Row],[7d_positivity_public]]=0,ISBLANK(Table1[[#This Row],[7d_positivity_public]])),"",(Table1[[#This Row],[7d_positivity_public]]-Table1[[#This Row],[7d_positivity_all]])/Table1[[#This Row],[7d_positivity_public]])</f>
        <v>1</v>
      </c>
      <c r="W6159" s="13"/>
    </row>
    <row r="6160" spans="1:23" x14ac:dyDescent="0.25">
      <c r="A6160" s="10">
        <v>44540</v>
      </c>
      <c r="B6160">
        <v>1340</v>
      </c>
      <c r="C6160" t="s">
        <v>93</v>
      </c>
      <c r="D6160">
        <v>3</v>
      </c>
      <c r="E6160">
        <v>0</v>
      </c>
      <c r="F6160">
        <v>3</v>
      </c>
      <c r="G6160">
        <v>4</v>
      </c>
      <c r="H6160">
        <v>83</v>
      </c>
      <c r="I6160">
        <v>9</v>
      </c>
      <c r="J6160">
        <v>72</v>
      </c>
      <c r="K6160">
        <v>84</v>
      </c>
      <c r="L6160">
        <v>81</v>
      </c>
      <c r="M6160">
        <v>86</v>
      </c>
      <c r="N6160">
        <v>79</v>
      </c>
      <c r="O6160">
        <v>65</v>
      </c>
      <c r="P6160">
        <v>80</v>
      </c>
      <c r="Q6160">
        <v>75</v>
      </c>
      <c r="R6160">
        <v>83</v>
      </c>
      <c r="S6160">
        <v>42</v>
      </c>
      <c r="T6160" s="34">
        <f>_xlfn.XLOOKUP(B6160,Demog!$A$2:$A$219,Demog!$P$2:$P$219,,,2)</f>
        <v>4781</v>
      </c>
      <c r="U6160" s="34">
        <f t="shared" si="105"/>
        <v>1</v>
      </c>
      <c r="V6160" s="13">
        <f>IF(OR(Table1[[#This Row],[7d_positivity_public]]=0,ISBLANK(Table1[[#This Row],[7d_positivity_public]])),"",(Table1[[#This Row],[7d_positivity_public]]-Table1[[#This Row],[7d_positivity_all]])/Table1[[#This Row],[7d_positivity_public]])</f>
        <v>1</v>
      </c>
      <c r="W6160" s="13"/>
    </row>
    <row r="6161" spans="1:23" x14ac:dyDescent="0.25">
      <c r="A6161" s="10">
        <v>44540</v>
      </c>
      <c r="B6161">
        <v>1350</v>
      </c>
      <c r="C6161" t="s">
        <v>95</v>
      </c>
      <c r="D6161">
        <v>19</v>
      </c>
      <c r="E6161">
        <v>8</v>
      </c>
      <c r="F6161">
        <v>11</v>
      </c>
      <c r="G6161">
        <v>13</v>
      </c>
      <c r="H6161">
        <v>79</v>
      </c>
      <c r="I6161">
        <v>6</v>
      </c>
      <c r="J6161">
        <v>63</v>
      </c>
      <c r="K6161">
        <v>80</v>
      </c>
      <c r="L6161">
        <v>71</v>
      </c>
      <c r="M6161">
        <v>87</v>
      </c>
      <c r="N6161">
        <v>76</v>
      </c>
      <c r="O6161">
        <v>58</v>
      </c>
      <c r="P6161">
        <v>77</v>
      </c>
      <c r="Q6161">
        <v>66</v>
      </c>
      <c r="R6161">
        <v>84</v>
      </c>
      <c r="S6161">
        <v>52</v>
      </c>
      <c r="T6161" s="34">
        <f>_xlfn.XLOOKUP(B6161,Demog!$A$2:$A$219,Demog!$P$2:$P$219,,,2)</f>
        <v>10220</v>
      </c>
      <c r="U6161" s="34">
        <f t="shared" si="105"/>
        <v>14</v>
      </c>
      <c r="V6161" s="13">
        <f>IF(OR(Table1[[#This Row],[7d_positivity_public]]=0,ISBLANK(Table1[[#This Row],[7d_positivity_public]])),"",(Table1[[#This Row],[7d_positivity_public]]-Table1[[#This Row],[7d_positivity_all]])/Table1[[#This Row],[7d_positivity_public]])</f>
        <v>1</v>
      </c>
      <c r="W6161" s="13"/>
    </row>
    <row r="6162" spans="1:23" x14ac:dyDescent="0.25">
      <c r="A6162" s="10">
        <v>44540</v>
      </c>
      <c r="B6162">
        <v>1361</v>
      </c>
      <c r="C6162" t="s">
        <v>97</v>
      </c>
      <c r="D6162">
        <v>8</v>
      </c>
      <c r="E6162">
        <v>4</v>
      </c>
      <c r="F6162">
        <v>4</v>
      </c>
      <c r="G6162">
        <v>6</v>
      </c>
      <c r="H6162">
        <v>86</v>
      </c>
      <c r="I6162">
        <v>5</v>
      </c>
      <c r="J6162">
        <v>82</v>
      </c>
      <c r="K6162">
        <v>86</v>
      </c>
      <c r="L6162">
        <v>81</v>
      </c>
      <c r="M6162">
        <v>91</v>
      </c>
      <c r="N6162">
        <v>83</v>
      </c>
      <c r="O6162">
        <v>77</v>
      </c>
      <c r="P6162">
        <v>84</v>
      </c>
      <c r="Q6162">
        <v>76</v>
      </c>
      <c r="R6162">
        <v>89</v>
      </c>
      <c r="S6162">
        <v>66</v>
      </c>
      <c r="T6162" s="34">
        <f>_xlfn.XLOOKUP(B6162,Demog!$A$2:$A$219,Demog!$P$2:$P$219,,,2)</f>
        <v>53266</v>
      </c>
      <c r="U6162" s="34">
        <f t="shared" si="105"/>
        <v>30</v>
      </c>
      <c r="V6162" s="13">
        <f>IF(OR(Table1[[#This Row],[7d_positivity_public]]=0,ISBLANK(Table1[[#This Row],[7d_positivity_public]])),"",(Table1[[#This Row],[7d_positivity_public]]-Table1[[#This Row],[7d_positivity_all]])/Table1[[#This Row],[7d_positivity_public]])</f>
        <v>1</v>
      </c>
      <c r="W6162" s="13"/>
    </row>
    <row r="6163" spans="1:23" x14ac:dyDescent="0.25">
      <c r="A6163" s="10">
        <v>44540</v>
      </c>
      <c r="B6163">
        <v>1362</v>
      </c>
      <c r="C6163" t="s">
        <v>99</v>
      </c>
      <c r="D6163">
        <v>2</v>
      </c>
      <c r="E6163">
        <v>11</v>
      </c>
      <c r="F6163">
        <v>-9</v>
      </c>
      <c r="G6163">
        <v>1</v>
      </c>
      <c r="H6163">
        <v>79</v>
      </c>
      <c r="I6163">
        <v>3</v>
      </c>
      <c r="J6163">
        <v>63</v>
      </c>
      <c r="K6163">
        <v>80</v>
      </c>
      <c r="L6163">
        <v>71</v>
      </c>
      <c r="M6163">
        <v>86</v>
      </c>
      <c r="N6163">
        <v>76</v>
      </c>
      <c r="O6163">
        <v>58</v>
      </c>
      <c r="P6163">
        <v>77</v>
      </c>
      <c r="Q6163">
        <v>66</v>
      </c>
      <c r="R6163">
        <v>84</v>
      </c>
      <c r="S6163">
        <v>56</v>
      </c>
      <c r="T6163" s="34">
        <f>_xlfn.XLOOKUP(B6163,Demog!$A$2:$A$219,Demog!$P$2:$P$219,,,2)</f>
        <v>13583</v>
      </c>
      <c r="U6163" s="34">
        <f t="shared" si="105"/>
        <v>2</v>
      </c>
      <c r="V6163" s="13">
        <f>IF(OR(Table1[[#This Row],[7d_positivity_public]]=0,ISBLANK(Table1[[#This Row],[7d_positivity_public]])),"",(Table1[[#This Row],[7d_positivity_public]]-Table1[[#This Row],[7d_positivity_all]])/Table1[[#This Row],[7d_positivity_public]])</f>
        <v>1</v>
      </c>
      <c r="W6163" s="13"/>
    </row>
    <row r="6164" spans="1:23" x14ac:dyDescent="0.25">
      <c r="A6164" s="10">
        <v>44540</v>
      </c>
      <c r="B6164">
        <v>1371</v>
      </c>
      <c r="C6164" t="s">
        <v>101</v>
      </c>
      <c r="D6164">
        <v>4</v>
      </c>
      <c r="E6164">
        <v>7</v>
      </c>
      <c r="F6164">
        <v>-3</v>
      </c>
      <c r="G6164">
        <v>3</v>
      </c>
      <c r="H6164">
        <v>83</v>
      </c>
      <c r="I6164">
        <v>7</v>
      </c>
      <c r="J6164">
        <v>72</v>
      </c>
      <c r="K6164">
        <v>83</v>
      </c>
      <c r="L6164">
        <v>75</v>
      </c>
      <c r="M6164">
        <v>88</v>
      </c>
      <c r="N6164">
        <v>80</v>
      </c>
      <c r="O6164">
        <v>65</v>
      </c>
      <c r="P6164">
        <v>80</v>
      </c>
      <c r="Q6164">
        <v>70</v>
      </c>
      <c r="R6164">
        <v>86</v>
      </c>
      <c r="S6164">
        <v>51</v>
      </c>
      <c r="T6164" s="34">
        <f>_xlfn.XLOOKUP(B6164,Demog!$A$2:$A$219,Demog!$P$2:$P$219,,,2)</f>
        <v>8720</v>
      </c>
      <c r="U6164" s="34">
        <f t="shared" si="105"/>
        <v>2</v>
      </c>
      <c r="V6164" s="13">
        <f>IF(OR(Table1[[#This Row],[7d_positivity_public]]=0,ISBLANK(Table1[[#This Row],[7d_positivity_public]])),"",(Table1[[#This Row],[7d_positivity_public]]-Table1[[#This Row],[7d_positivity_all]])/Table1[[#This Row],[7d_positivity_public]])</f>
        <v>1</v>
      </c>
      <c r="W6164" s="13"/>
    </row>
    <row r="6165" spans="1:23" x14ac:dyDescent="0.25">
      <c r="A6165" s="10">
        <v>44540</v>
      </c>
      <c r="B6165">
        <v>1372</v>
      </c>
      <c r="C6165" t="s">
        <v>103</v>
      </c>
      <c r="D6165">
        <v>8</v>
      </c>
      <c r="E6165">
        <v>11</v>
      </c>
      <c r="F6165">
        <v>-3</v>
      </c>
      <c r="G6165">
        <v>4</v>
      </c>
      <c r="H6165">
        <v>88</v>
      </c>
      <c r="I6165">
        <v>11</v>
      </c>
      <c r="J6165">
        <v>79</v>
      </c>
      <c r="K6165">
        <v>88</v>
      </c>
      <c r="L6165">
        <v>84</v>
      </c>
      <c r="M6165">
        <v>91</v>
      </c>
      <c r="N6165">
        <v>85</v>
      </c>
      <c r="O6165">
        <v>74</v>
      </c>
      <c r="P6165">
        <v>86</v>
      </c>
      <c r="Q6165">
        <v>80</v>
      </c>
      <c r="R6165">
        <v>90</v>
      </c>
      <c r="S6165">
        <v>46</v>
      </c>
      <c r="T6165" s="34">
        <f>_xlfn.XLOOKUP(B6165,Demog!$A$2:$A$219,Demog!$P$2:$P$219,,,2)</f>
        <v>41482</v>
      </c>
      <c r="U6165" s="34">
        <f t="shared" si="105"/>
        <v>23</v>
      </c>
      <c r="V6165" s="13">
        <f>IF(OR(Table1[[#This Row],[7d_positivity_public]]=0,ISBLANK(Table1[[#This Row],[7d_positivity_public]])),"",(Table1[[#This Row],[7d_positivity_public]]-Table1[[#This Row],[7d_positivity_all]])/Table1[[#This Row],[7d_positivity_public]])</f>
        <v>1</v>
      </c>
      <c r="W6165" s="13"/>
    </row>
    <row r="6166" spans="1:23" x14ac:dyDescent="0.25">
      <c r="A6166" s="10">
        <v>44540</v>
      </c>
      <c r="B6166">
        <v>1373</v>
      </c>
      <c r="C6166" t="s">
        <v>106</v>
      </c>
      <c r="D6166">
        <v>41</v>
      </c>
      <c r="E6166">
        <v>21</v>
      </c>
      <c r="F6166">
        <v>20</v>
      </c>
      <c r="G6166">
        <v>18</v>
      </c>
      <c r="H6166">
        <v>85</v>
      </c>
      <c r="I6166">
        <v>5</v>
      </c>
      <c r="J6166">
        <v>73</v>
      </c>
      <c r="K6166">
        <v>86</v>
      </c>
      <c r="L6166">
        <v>83</v>
      </c>
      <c r="M6166">
        <v>88</v>
      </c>
      <c r="N6166">
        <v>81</v>
      </c>
      <c r="O6166">
        <v>68</v>
      </c>
      <c r="P6166">
        <v>82</v>
      </c>
      <c r="Q6166">
        <v>78</v>
      </c>
      <c r="R6166">
        <v>86</v>
      </c>
      <c r="S6166">
        <v>56</v>
      </c>
      <c r="T6166" s="34">
        <f>_xlfn.XLOOKUP(B6166,Demog!$A$2:$A$219,Demog!$P$2:$P$219,,,2)</f>
        <v>12922</v>
      </c>
      <c r="U6166" s="34">
        <f t="shared" si="105"/>
        <v>37</v>
      </c>
      <c r="V6166" s="13">
        <f>IF(OR(Table1[[#This Row],[7d_positivity_public]]=0,ISBLANK(Table1[[#This Row],[7d_positivity_public]])),"",(Table1[[#This Row],[7d_positivity_public]]-Table1[[#This Row],[7d_positivity_all]])/Table1[[#This Row],[7d_positivity_public]])</f>
        <v>1</v>
      </c>
      <c r="W6166" s="13"/>
    </row>
    <row r="6167" spans="1:23" x14ac:dyDescent="0.25">
      <c r="A6167" s="10">
        <v>44540</v>
      </c>
      <c r="B6167">
        <v>1374</v>
      </c>
      <c r="C6167" t="s">
        <v>108</v>
      </c>
      <c r="D6167">
        <v>7</v>
      </c>
      <c r="E6167">
        <v>9</v>
      </c>
      <c r="F6167">
        <v>-2</v>
      </c>
      <c r="G6167">
        <v>4</v>
      </c>
      <c r="H6167">
        <v>93</v>
      </c>
      <c r="I6167">
        <v>11</v>
      </c>
      <c r="J6167">
        <v>84</v>
      </c>
      <c r="K6167">
        <v>94</v>
      </c>
      <c r="L6167">
        <v>96</v>
      </c>
      <c r="M6167">
        <v>92</v>
      </c>
      <c r="N6167">
        <v>90</v>
      </c>
      <c r="O6167">
        <v>80</v>
      </c>
      <c r="P6167">
        <v>91</v>
      </c>
      <c r="Q6167">
        <v>92</v>
      </c>
      <c r="R6167">
        <v>91</v>
      </c>
      <c r="S6167">
        <v>61</v>
      </c>
      <c r="T6167" s="34">
        <f>_xlfn.XLOOKUP(B6167,Demog!$A$2:$A$219,Demog!$P$2:$P$219,,,2)</f>
        <v>33401</v>
      </c>
      <c r="U6167" s="34">
        <f t="shared" si="105"/>
        <v>16</v>
      </c>
      <c r="V6167" s="13">
        <f>IF(OR(Table1[[#This Row],[7d_positivity_public]]=0,ISBLANK(Table1[[#This Row],[7d_positivity_public]])),"",(Table1[[#This Row],[7d_positivity_public]]-Table1[[#This Row],[7d_positivity_all]])/Table1[[#This Row],[7d_positivity_public]])</f>
        <v>1</v>
      </c>
      <c r="W6167" s="13"/>
    </row>
    <row r="6168" spans="1:23" x14ac:dyDescent="0.25">
      <c r="A6168" s="10">
        <v>44540</v>
      </c>
      <c r="B6168">
        <v>1375</v>
      </c>
      <c r="C6168" t="s">
        <v>110</v>
      </c>
      <c r="D6168">
        <v>4</v>
      </c>
      <c r="E6168">
        <v>6</v>
      </c>
      <c r="F6168">
        <v>-2</v>
      </c>
      <c r="G6168">
        <v>2</v>
      </c>
      <c r="H6168">
        <v>91</v>
      </c>
      <c r="I6168">
        <v>7</v>
      </c>
      <c r="J6168">
        <v>78</v>
      </c>
      <c r="K6168">
        <v>91</v>
      </c>
      <c r="L6168">
        <v>92</v>
      </c>
      <c r="M6168">
        <v>90</v>
      </c>
      <c r="N6168">
        <v>87</v>
      </c>
      <c r="O6168">
        <v>73</v>
      </c>
      <c r="P6168">
        <v>88</v>
      </c>
      <c r="Q6168">
        <v>87</v>
      </c>
      <c r="R6168">
        <v>88</v>
      </c>
      <c r="S6168">
        <v>59</v>
      </c>
      <c r="T6168" s="34">
        <f>_xlfn.XLOOKUP(B6168,Demog!$A$2:$A$219,Demog!$P$2:$P$219,,,2)</f>
        <v>38661</v>
      </c>
      <c r="U6168" s="34">
        <f t="shared" si="105"/>
        <v>11</v>
      </c>
      <c r="V6168" s="13">
        <f>IF(OR(Table1[[#This Row],[7d_positivity_public]]=0,ISBLANK(Table1[[#This Row],[7d_positivity_public]])),"",(Table1[[#This Row],[7d_positivity_public]]-Table1[[#This Row],[7d_positivity_all]])/Table1[[#This Row],[7d_positivity_public]])</f>
        <v>1</v>
      </c>
      <c r="W6168" s="13"/>
    </row>
    <row r="6169" spans="1:23" x14ac:dyDescent="0.25">
      <c r="A6169" s="10">
        <v>44540</v>
      </c>
      <c r="B6169">
        <v>1376</v>
      </c>
      <c r="C6169" t="s">
        <v>112</v>
      </c>
      <c r="D6169">
        <v>8</v>
      </c>
      <c r="E6169">
        <v>7</v>
      </c>
      <c r="F6169">
        <v>1</v>
      </c>
      <c r="G6169">
        <v>6</v>
      </c>
      <c r="H6169">
        <v>85</v>
      </c>
      <c r="I6169">
        <v>4</v>
      </c>
      <c r="J6169">
        <v>75</v>
      </c>
      <c r="K6169">
        <v>86</v>
      </c>
      <c r="L6169">
        <v>85</v>
      </c>
      <c r="M6169">
        <v>87</v>
      </c>
      <c r="N6169">
        <v>81</v>
      </c>
      <c r="O6169">
        <v>69</v>
      </c>
      <c r="P6169">
        <v>82</v>
      </c>
      <c r="Q6169">
        <v>80</v>
      </c>
      <c r="R6169">
        <v>85</v>
      </c>
      <c r="S6169">
        <v>46</v>
      </c>
      <c r="T6169" s="34">
        <f>_xlfn.XLOOKUP(B6169,Demog!$A$2:$A$219,Demog!$P$2:$P$219,,,2)</f>
        <v>34796</v>
      </c>
      <c r="U6169" s="34">
        <f t="shared" si="105"/>
        <v>19</v>
      </c>
      <c r="V6169" s="13">
        <f>IF(OR(Table1[[#This Row],[7d_positivity_public]]=0,ISBLANK(Table1[[#This Row],[7d_positivity_public]])),"",(Table1[[#This Row],[7d_positivity_public]]-Table1[[#This Row],[7d_positivity_all]])/Table1[[#This Row],[7d_positivity_public]])</f>
        <v>1</v>
      </c>
      <c r="W6169" s="13"/>
    </row>
    <row r="6170" spans="1:23" x14ac:dyDescent="0.25">
      <c r="A6170" s="10">
        <v>44540</v>
      </c>
      <c r="B6170">
        <v>1377</v>
      </c>
      <c r="C6170" t="s">
        <v>114</v>
      </c>
      <c r="D6170">
        <v>11</v>
      </c>
      <c r="E6170">
        <v>14</v>
      </c>
      <c r="F6170">
        <v>-3</v>
      </c>
      <c r="G6170">
        <v>9</v>
      </c>
      <c r="H6170">
        <v>91</v>
      </c>
      <c r="I6170">
        <v>16</v>
      </c>
      <c r="J6170">
        <v>88</v>
      </c>
      <c r="K6170">
        <v>91</v>
      </c>
      <c r="L6170">
        <v>89</v>
      </c>
      <c r="M6170">
        <v>93</v>
      </c>
      <c r="N6170">
        <v>89</v>
      </c>
      <c r="O6170">
        <v>85</v>
      </c>
      <c r="P6170">
        <v>89</v>
      </c>
      <c r="Q6170">
        <v>86</v>
      </c>
      <c r="R6170">
        <v>92</v>
      </c>
      <c r="S6170">
        <v>64</v>
      </c>
      <c r="T6170" s="34">
        <f>_xlfn.XLOOKUP(B6170,Demog!$A$2:$A$219,Demog!$P$2:$P$219,,,2)</f>
        <v>24900</v>
      </c>
      <c r="U6170" s="34">
        <f t="shared" si="105"/>
        <v>19</v>
      </c>
      <c r="V6170" s="13">
        <f>IF(OR(Table1[[#This Row],[7d_positivity_public]]=0,ISBLANK(Table1[[#This Row],[7d_positivity_public]])),"",(Table1[[#This Row],[7d_positivity_public]]-Table1[[#This Row],[7d_positivity_all]])/Table1[[#This Row],[7d_positivity_public]])</f>
        <v>1</v>
      </c>
      <c r="W6170" s="13"/>
    </row>
    <row r="6171" spans="1:23" x14ac:dyDescent="0.25">
      <c r="A6171" s="10">
        <v>44540</v>
      </c>
      <c r="B6171">
        <v>1380</v>
      </c>
      <c r="C6171" t="s">
        <v>116</v>
      </c>
      <c r="D6171">
        <v>3</v>
      </c>
      <c r="E6171">
        <v>10</v>
      </c>
      <c r="F6171">
        <v>-7</v>
      </c>
      <c r="G6171">
        <v>6</v>
      </c>
      <c r="H6171">
        <v>88</v>
      </c>
      <c r="I6171">
        <v>11</v>
      </c>
      <c r="J6171">
        <v>82</v>
      </c>
      <c r="K6171">
        <v>88</v>
      </c>
      <c r="L6171">
        <v>83</v>
      </c>
      <c r="M6171">
        <v>91</v>
      </c>
      <c r="N6171">
        <v>85</v>
      </c>
      <c r="O6171">
        <v>76</v>
      </c>
      <c r="P6171">
        <v>86</v>
      </c>
      <c r="Q6171">
        <v>79</v>
      </c>
      <c r="R6171">
        <v>90</v>
      </c>
      <c r="S6171">
        <v>59</v>
      </c>
      <c r="T6171" s="34">
        <f>_xlfn.XLOOKUP(B6171,Demog!$A$2:$A$219,Demog!$P$2:$P$219,,,2)</f>
        <v>12110</v>
      </c>
      <c r="U6171" s="34">
        <f t="shared" si="105"/>
        <v>3</v>
      </c>
      <c r="V6171" s="13">
        <f>IF(OR(Table1[[#This Row],[7d_positivity_public]]=0,ISBLANK(Table1[[#This Row],[7d_positivity_public]])),"",(Table1[[#This Row],[7d_positivity_public]]-Table1[[#This Row],[7d_positivity_all]])/Table1[[#This Row],[7d_positivity_public]])</f>
        <v>1</v>
      </c>
      <c r="W6171" s="13"/>
    </row>
    <row r="6172" spans="1:23" x14ac:dyDescent="0.25">
      <c r="A6172" s="10">
        <v>44540</v>
      </c>
      <c r="B6172">
        <v>1390</v>
      </c>
      <c r="C6172" t="s">
        <v>118</v>
      </c>
      <c r="D6172">
        <v>9</v>
      </c>
      <c r="E6172">
        <v>9</v>
      </c>
      <c r="F6172">
        <v>0</v>
      </c>
      <c r="G6172">
        <v>11</v>
      </c>
      <c r="H6172">
        <v>73</v>
      </c>
      <c r="I6172">
        <v>2</v>
      </c>
      <c r="J6172">
        <v>46</v>
      </c>
      <c r="K6172">
        <v>75</v>
      </c>
      <c r="L6172">
        <v>63</v>
      </c>
      <c r="M6172">
        <v>83</v>
      </c>
      <c r="N6172">
        <v>69</v>
      </c>
      <c r="O6172">
        <v>41</v>
      </c>
      <c r="P6172">
        <v>71</v>
      </c>
      <c r="Q6172">
        <v>57</v>
      </c>
      <c r="R6172">
        <v>81</v>
      </c>
      <c r="S6172">
        <v>47</v>
      </c>
      <c r="T6172" s="34">
        <f>_xlfn.XLOOKUP(B6172,Demog!$A$2:$A$219,Demog!$P$2:$P$219,,,2)</f>
        <v>7285</v>
      </c>
      <c r="U6172" s="34">
        <f t="shared" si="105"/>
        <v>5</v>
      </c>
      <c r="V6172" s="13">
        <f>IF(OR(Table1[[#This Row],[7d_positivity_public]]=0,ISBLANK(Table1[[#This Row],[7d_positivity_public]])),"",(Table1[[#This Row],[7d_positivity_public]]-Table1[[#This Row],[7d_positivity_all]])/Table1[[#This Row],[7d_positivity_public]])</f>
        <v>1</v>
      </c>
      <c r="W6172" s="13"/>
    </row>
    <row r="6173" spans="1:23" x14ac:dyDescent="0.25">
      <c r="A6173" s="10">
        <v>44540</v>
      </c>
      <c r="B6173">
        <v>1420</v>
      </c>
      <c r="C6173" t="s">
        <v>120</v>
      </c>
      <c r="D6173">
        <v>9</v>
      </c>
      <c r="E6173">
        <v>20</v>
      </c>
      <c r="F6173">
        <v>-11</v>
      </c>
      <c r="G6173">
        <v>8</v>
      </c>
      <c r="H6173">
        <v>82</v>
      </c>
      <c r="I6173">
        <v>5</v>
      </c>
      <c r="J6173">
        <v>68</v>
      </c>
      <c r="K6173">
        <v>83</v>
      </c>
      <c r="L6173">
        <v>74</v>
      </c>
      <c r="M6173">
        <v>88</v>
      </c>
      <c r="N6173">
        <v>78</v>
      </c>
      <c r="O6173">
        <v>63</v>
      </c>
      <c r="P6173">
        <v>79</v>
      </c>
      <c r="Q6173">
        <v>69</v>
      </c>
      <c r="R6173">
        <v>86</v>
      </c>
      <c r="S6173">
        <v>59</v>
      </c>
      <c r="T6173" s="34">
        <f>_xlfn.XLOOKUP(B6173,Demog!$A$2:$A$219,Demog!$P$2:$P$219,,,2)</f>
        <v>33648</v>
      </c>
      <c r="U6173" s="34">
        <f t="shared" si="105"/>
        <v>21</v>
      </c>
      <c r="V6173" s="13">
        <f>IF(OR(Table1[[#This Row],[7d_positivity_public]]=0,ISBLANK(Table1[[#This Row],[7d_positivity_public]])),"",(Table1[[#This Row],[7d_positivity_public]]-Table1[[#This Row],[7d_positivity_all]])/Table1[[#This Row],[7d_positivity_public]])</f>
        <v>1</v>
      </c>
      <c r="W6173" s="13"/>
    </row>
    <row r="6174" spans="1:23" x14ac:dyDescent="0.25">
      <c r="A6174" s="10">
        <v>44540</v>
      </c>
      <c r="B6174">
        <v>1431</v>
      </c>
      <c r="C6174" t="s">
        <v>226</v>
      </c>
      <c r="D6174">
        <v>13</v>
      </c>
      <c r="E6174">
        <v>9</v>
      </c>
      <c r="F6174">
        <v>4</v>
      </c>
      <c r="G6174">
        <v>7</v>
      </c>
      <c r="H6174">
        <v>88</v>
      </c>
      <c r="I6174">
        <v>5</v>
      </c>
      <c r="J6174">
        <v>81</v>
      </c>
      <c r="K6174">
        <v>88</v>
      </c>
      <c r="L6174">
        <v>84</v>
      </c>
      <c r="M6174">
        <v>91</v>
      </c>
      <c r="N6174">
        <v>84</v>
      </c>
      <c r="O6174">
        <v>74</v>
      </c>
      <c r="P6174">
        <v>84</v>
      </c>
      <c r="Q6174">
        <v>79</v>
      </c>
      <c r="R6174">
        <v>89</v>
      </c>
      <c r="S6174">
        <v>64</v>
      </c>
      <c r="T6174" s="34">
        <f>_xlfn.XLOOKUP(B6174,Demog!$A$2:$A$219,Demog!$P$2:$P$219,,,2)</f>
        <v>44714</v>
      </c>
      <c r="U6174" s="34">
        <f t="shared" si="105"/>
        <v>41</v>
      </c>
      <c r="V6174" s="13">
        <f>IF(OR(Table1[[#This Row],[7d_positivity_public]]=0,ISBLANK(Table1[[#This Row],[7d_positivity_public]])),"",(Table1[[#This Row],[7d_positivity_public]]-Table1[[#This Row],[7d_positivity_all]])/Table1[[#This Row],[7d_positivity_public]])</f>
        <v>1</v>
      </c>
      <c r="W6174" s="13"/>
    </row>
    <row r="6175" spans="1:23" x14ac:dyDescent="0.25">
      <c r="A6175" s="10">
        <v>44540</v>
      </c>
      <c r="B6175">
        <v>1432</v>
      </c>
      <c r="C6175" t="s">
        <v>227</v>
      </c>
      <c r="D6175">
        <v>6</v>
      </c>
      <c r="E6175">
        <v>9</v>
      </c>
      <c r="F6175">
        <v>-3</v>
      </c>
      <c r="G6175">
        <v>4</v>
      </c>
      <c r="H6175">
        <v>95</v>
      </c>
      <c r="I6175">
        <v>9</v>
      </c>
      <c r="J6175">
        <v>90</v>
      </c>
      <c r="K6175">
        <v>95</v>
      </c>
      <c r="L6175">
        <v>97</v>
      </c>
      <c r="M6175">
        <v>94</v>
      </c>
      <c r="N6175">
        <v>92</v>
      </c>
      <c r="O6175">
        <v>86</v>
      </c>
      <c r="P6175">
        <v>92</v>
      </c>
      <c r="Q6175">
        <v>92</v>
      </c>
      <c r="R6175">
        <v>92</v>
      </c>
      <c r="S6175">
        <v>67</v>
      </c>
      <c r="T6175" s="34">
        <f>_xlfn.XLOOKUP(B6175,Demog!$A$2:$A$219,Demog!$P$2:$P$219,,,2)</f>
        <v>48587</v>
      </c>
      <c r="U6175" s="34">
        <f t="shared" si="105"/>
        <v>20</v>
      </c>
      <c r="V6175" s="13">
        <f>IF(OR(Table1[[#This Row],[7d_positivity_public]]=0,ISBLANK(Table1[[#This Row],[7d_positivity_public]])),"",(Table1[[#This Row],[7d_positivity_public]]-Table1[[#This Row],[7d_positivity_all]])/Table1[[#This Row],[7d_positivity_public]])</f>
        <v>1</v>
      </c>
      <c r="W6175" s="13"/>
    </row>
    <row r="6176" spans="1:23" x14ac:dyDescent="0.25">
      <c r="A6176" s="10">
        <v>44540</v>
      </c>
      <c r="B6176">
        <v>1433</v>
      </c>
      <c r="C6176" t="s">
        <v>122</v>
      </c>
      <c r="D6176">
        <v>32</v>
      </c>
      <c r="E6176">
        <v>26</v>
      </c>
      <c r="F6176">
        <v>6</v>
      </c>
      <c r="G6176">
        <v>20</v>
      </c>
      <c r="H6176">
        <v>83</v>
      </c>
      <c r="I6176">
        <v>4</v>
      </c>
      <c r="J6176">
        <v>70</v>
      </c>
      <c r="K6176">
        <v>84</v>
      </c>
      <c r="L6176">
        <v>76</v>
      </c>
      <c r="M6176">
        <v>88</v>
      </c>
      <c r="N6176">
        <v>79</v>
      </c>
      <c r="O6176">
        <v>63</v>
      </c>
      <c r="P6176">
        <v>80</v>
      </c>
      <c r="Q6176">
        <v>70</v>
      </c>
      <c r="R6176">
        <v>86</v>
      </c>
      <c r="S6176">
        <v>47</v>
      </c>
      <c r="T6176" s="34">
        <f>_xlfn.XLOOKUP(B6176,Demog!$A$2:$A$219,Demog!$P$2:$P$219,,,2)</f>
        <v>19986</v>
      </c>
      <c r="U6176" s="34">
        <f t="shared" si="105"/>
        <v>45</v>
      </c>
      <c r="V6176" s="13">
        <f>IF(OR(Table1[[#This Row],[7d_positivity_public]]=0,ISBLANK(Table1[[#This Row],[7d_positivity_public]])),"",(Table1[[#This Row],[7d_positivity_public]]-Table1[[#This Row],[7d_positivity_all]])/Table1[[#This Row],[7d_positivity_public]])</f>
        <v>1</v>
      </c>
      <c r="W6176" s="13"/>
    </row>
    <row r="6177" spans="1:23" x14ac:dyDescent="0.25">
      <c r="A6177" s="10">
        <v>44540</v>
      </c>
      <c r="B6177">
        <v>1490</v>
      </c>
      <c r="C6177" t="s">
        <v>124</v>
      </c>
      <c r="D6177">
        <v>1</v>
      </c>
      <c r="E6177">
        <v>1</v>
      </c>
      <c r="F6177">
        <v>0</v>
      </c>
      <c r="G6177">
        <v>2</v>
      </c>
      <c r="H6177">
        <v>82</v>
      </c>
      <c r="I6177">
        <v>6</v>
      </c>
      <c r="J6177">
        <v>72</v>
      </c>
      <c r="K6177">
        <v>83</v>
      </c>
      <c r="L6177">
        <v>76</v>
      </c>
      <c r="M6177">
        <v>88</v>
      </c>
      <c r="N6177">
        <v>77</v>
      </c>
      <c r="O6177">
        <v>64</v>
      </c>
      <c r="P6177">
        <v>78</v>
      </c>
      <c r="Q6177">
        <v>69</v>
      </c>
      <c r="R6177">
        <v>85</v>
      </c>
      <c r="S6177">
        <v>42</v>
      </c>
      <c r="T6177" s="34">
        <f>_xlfn.XLOOKUP(B6177,Demog!$A$2:$A$219,Demog!$P$2:$P$219,,,2)</f>
        <v>10855</v>
      </c>
      <c r="U6177" s="34">
        <f t="shared" si="105"/>
        <v>1</v>
      </c>
      <c r="V6177" s="13">
        <f>IF(OR(Table1[[#This Row],[7d_positivity_public]]=0,ISBLANK(Table1[[#This Row],[7d_positivity_public]])),"",(Table1[[#This Row],[7d_positivity_public]]-Table1[[#This Row],[7d_positivity_all]])/Table1[[#This Row],[7d_positivity_public]])</f>
        <v>1</v>
      </c>
      <c r="W6177" s="13"/>
    </row>
    <row r="6178" spans="1:23" x14ac:dyDescent="0.25">
      <c r="A6178" s="10">
        <v>44540</v>
      </c>
      <c r="B6178">
        <v>2121</v>
      </c>
      <c r="C6178" t="s">
        <v>126</v>
      </c>
      <c r="D6178">
        <v>7</v>
      </c>
      <c r="E6178">
        <v>11</v>
      </c>
      <c r="F6178">
        <v>-4</v>
      </c>
      <c r="G6178">
        <v>5</v>
      </c>
      <c r="H6178">
        <v>85</v>
      </c>
      <c r="I6178">
        <v>18</v>
      </c>
      <c r="J6178">
        <v>76</v>
      </c>
      <c r="K6178">
        <v>86</v>
      </c>
      <c r="L6178">
        <v>81</v>
      </c>
      <c r="M6178">
        <v>90</v>
      </c>
      <c r="N6178">
        <v>82</v>
      </c>
      <c r="O6178">
        <v>72</v>
      </c>
      <c r="P6178">
        <v>83</v>
      </c>
      <c r="Q6178">
        <v>77</v>
      </c>
      <c r="R6178">
        <v>88</v>
      </c>
      <c r="S6178">
        <v>65</v>
      </c>
      <c r="T6178" s="34">
        <f>_xlfn.XLOOKUP(B6178,Demog!$A$2:$A$219,Demog!$P$2:$P$219,,,2)</f>
        <v>51241</v>
      </c>
      <c r="U6178" s="34">
        <f t="shared" si="105"/>
        <v>25</v>
      </c>
      <c r="V6178" s="13">
        <f>IF(OR(Table1[[#This Row],[7d_positivity_public]]=0,ISBLANK(Table1[[#This Row],[7d_positivity_public]])),"",(Table1[[#This Row],[7d_positivity_public]]-Table1[[#This Row],[7d_positivity_all]])/Table1[[#This Row],[7d_positivity_public]])</f>
        <v>1</v>
      </c>
      <c r="W6178" s="13"/>
    </row>
    <row r="6179" spans="1:23" x14ac:dyDescent="0.25">
      <c r="A6179" s="10">
        <v>44540</v>
      </c>
      <c r="B6179">
        <v>2122</v>
      </c>
      <c r="C6179" t="s">
        <v>128</v>
      </c>
      <c r="D6179">
        <v>7</v>
      </c>
      <c r="E6179">
        <v>6</v>
      </c>
      <c r="F6179">
        <v>1</v>
      </c>
      <c r="G6179">
        <v>4</v>
      </c>
      <c r="H6179">
        <v>78</v>
      </c>
      <c r="I6179">
        <v>13</v>
      </c>
      <c r="J6179">
        <v>66</v>
      </c>
      <c r="K6179">
        <v>79</v>
      </c>
      <c r="L6179">
        <v>74</v>
      </c>
      <c r="M6179">
        <v>85</v>
      </c>
      <c r="N6179">
        <v>74</v>
      </c>
      <c r="O6179">
        <v>61</v>
      </c>
      <c r="P6179">
        <v>75</v>
      </c>
      <c r="Q6179">
        <v>69</v>
      </c>
      <c r="R6179">
        <v>82</v>
      </c>
      <c r="S6179">
        <v>58</v>
      </c>
      <c r="T6179" s="34">
        <f>_xlfn.XLOOKUP(B6179,Demog!$A$2:$A$219,Demog!$P$2:$P$219,,,2)</f>
        <v>41936</v>
      </c>
      <c r="U6179" s="34">
        <f t="shared" si="105"/>
        <v>21</v>
      </c>
      <c r="V6179" s="13">
        <f>IF(OR(Table1[[#This Row],[7d_positivity_public]]=0,ISBLANK(Table1[[#This Row],[7d_positivity_public]])),"",(Table1[[#This Row],[7d_positivity_public]]-Table1[[#This Row],[7d_positivity_all]])/Table1[[#This Row],[7d_positivity_public]])</f>
        <v>1</v>
      </c>
      <c r="W6179" s="13"/>
    </row>
    <row r="6180" spans="1:23" x14ac:dyDescent="0.25">
      <c r="A6180" s="10">
        <v>44540</v>
      </c>
      <c r="B6180">
        <v>2131</v>
      </c>
      <c r="C6180" t="s">
        <v>129</v>
      </c>
      <c r="D6180">
        <v>4</v>
      </c>
      <c r="E6180">
        <v>3</v>
      </c>
      <c r="F6180">
        <v>1</v>
      </c>
      <c r="G6180">
        <v>3</v>
      </c>
      <c r="H6180">
        <v>85</v>
      </c>
      <c r="I6180">
        <v>7</v>
      </c>
      <c r="J6180">
        <v>77</v>
      </c>
      <c r="K6180">
        <v>86</v>
      </c>
      <c r="L6180">
        <v>84</v>
      </c>
      <c r="M6180">
        <v>88</v>
      </c>
      <c r="N6180">
        <v>81</v>
      </c>
      <c r="O6180">
        <v>71</v>
      </c>
      <c r="P6180">
        <v>82</v>
      </c>
      <c r="Q6180">
        <v>79</v>
      </c>
      <c r="R6180">
        <v>85</v>
      </c>
      <c r="S6180">
        <v>58</v>
      </c>
      <c r="T6180" s="34">
        <f>_xlfn.XLOOKUP(B6180,Demog!$A$2:$A$219,Demog!$P$2:$P$219,,,2)</f>
        <v>22754</v>
      </c>
      <c r="U6180" s="34">
        <f t="shared" si="105"/>
        <v>6</v>
      </c>
      <c r="V6180" s="13">
        <f>IF(OR(Table1[[#This Row],[7d_positivity_public]]=0,ISBLANK(Table1[[#This Row],[7d_positivity_public]])),"",(Table1[[#This Row],[7d_positivity_public]]-Table1[[#This Row],[7d_positivity_all]])/Table1[[#This Row],[7d_positivity_public]])</f>
        <v>1</v>
      </c>
      <c r="W6180" s="13"/>
    </row>
    <row r="6181" spans="1:23" x14ac:dyDescent="0.25">
      <c r="A6181" s="10">
        <v>44540</v>
      </c>
      <c r="B6181">
        <v>2132</v>
      </c>
      <c r="C6181" t="s">
        <v>130</v>
      </c>
      <c r="D6181">
        <v>7</v>
      </c>
      <c r="E6181">
        <v>10</v>
      </c>
      <c r="F6181">
        <v>-3</v>
      </c>
      <c r="G6181">
        <v>4</v>
      </c>
      <c r="H6181">
        <v>87</v>
      </c>
      <c r="I6181">
        <v>17</v>
      </c>
      <c r="J6181">
        <v>83</v>
      </c>
      <c r="K6181">
        <v>87</v>
      </c>
      <c r="L6181">
        <v>85</v>
      </c>
      <c r="M6181">
        <v>90</v>
      </c>
      <c r="N6181">
        <v>85</v>
      </c>
      <c r="O6181">
        <v>79</v>
      </c>
      <c r="P6181">
        <v>85</v>
      </c>
      <c r="Q6181">
        <v>83</v>
      </c>
      <c r="R6181">
        <v>88</v>
      </c>
      <c r="S6181">
        <v>63</v>
      </c>
      <c r="T6181" s="34">
        <f>_xlfn.XLOOKUP(B6181,Demog!$A$2:$A$219,Demog!$P$2:$P$219,,,2)</f>
        <v>35584</v>
      </c>
      <c r="U6181" s="34">
        <f t="shared" si="105"/>
        <v>17</v>
      </c>
      <c r="V6181" s="13">
        <f>IF(OR(Table1[[#This Row],[7d_positivity_public]]=0,ISBLANK(Table1[[#This Row],[7d_positivity_public]])),"",(Table1[[#This Row],[7d_positivity_public]]-Table1[[#This Row],[7d_positivity_all]])/Table1[[#This Row],[7d_positivity_public]])</f>
        <v>1</v>
      </c>
      <c r="W6181" s="13"/>
    </row>
    <row r="6182" spans="1:23" x14ac:dyDescent="0.25">
      <c r="A6182" s="10">
        <v>44540</v>
      </c>
      <c r="B6182">
        <v>2133</v>
      </c>
      <c r="C6182" t="s">
        <v>131</v>
      </c>
      <c r="D6182">
        <v>4</v>
      </c>
      <c r="E6182">
        <v>6</v>
      </c>
      <c r="F6182">
        <v>-2</v>
      </c>
      <c r="G6182">
        <v>4</v>
      </c>
      <c r="H6182">
        <v>92</v>
      </c>
      <c r="I6182">
        <v>5</v>
      </c>
      <c r="J6182">
        <v>83</v>
      </c>
      <c r="K6182">
        <v>93</v>
      </c>
      <c r="L6182">
        <v>93</v>
      </c>
      <c r="M6182">
        <v>92</v>
      </c>
      <c r="N6182">
        <v>88</v>
      </c>
      <c r="O6182">
        <v>77</v>
      </c>
      <c r="P6182">
        <v>89</v>
      </c>
      <c r="Q6182">
        <v>88</v>
      </c>
      <c r="R6182">
        <v>90</v>
      </c>
      <c r="S6182">
        <v>48</v>
      </c>
      <c r="T6182" s="34">
        <f>_xlfn.XLOOKUP(B6182,Demog!$A$2:$A$219,Demog!$P$2:$P$219,,,2)</f>
        <v>58511</v>
      </c>
      <c r="U6182" s="34">
        <f t="shared" si="105"/>
        <v>16</v>
      </c>
      <c r="V6182" s="13">
        <f>IF(OR(Table1[[#This Row],[7d_positivity_public]]=0,ISBLANK(Table1[[#This Row],[7d_positivity_public]])),"",(Table1[[#This Row],[7d_positivity_public]]-Table1[[#This Row],[7d_positivity_all]])/Table1[[#This Row],[7d_positivity_public]])</f>
        <v>1</v>
      </c>
      <c r="W6182" s="13"/>
    </row>
    <row r="6183" spans="1:23" x14ac:dyDescent="0.25">
      <c r="A6183" s="10">
        <v>44540</v>
      </c>
      <c r="B6183">
        <v>2134</v>
      </c>
      <c r="C6183" t="s">
        <v>132</v>
      </c>
      <c r="D6183">
        <v>6</v>
      </c>
      <c r="E6183">
        <v>9</v>
      </c>
      <c r="F6183">
        <v>-3</v>
      </c>
      <c r="G6183">
        <v>5</v>
      </c>
      <c r="H6183">
        <v>88</v>
      </c>
      <c r="I6183">
        <v>9</v>
      </c>
      <c r="J6183">
        <v>75</v>
      </c>
      <c r="K6183">
        <v>89</v>
      </c>
      <c r="L6183">
        <v>90</v>
      </c>
      <c r="M6183">
        <v>88</v>
      </c>
      <c r="N6183">
        <v>84</v>
      </c>
      <c r="O6183">
        <v>70</v>
      </c>
      <c r="P6183">
        <v>85</v>
      </c>
      <c r="Q6183">
        <v>85</v>
      </c>
      <c r="R6183">
        <v>85</v>
      </c>
      <c r="S6183">
        <v>47</v>
      </c>
      <c r="T6183" s="34">
        <f>_xlfn.XLOOKUP(B6183,Demog!$A$2:$A$219,Demog!$P$2:$P$219,,,2)</f>
        <v>24836</v>
      </c>
      <c r="U6183" s="34">
        <f t="shared" si="105"/>
        <v>10</v>
      </c>
      <c r="V6183" s="13">
        <f>IF(OR(Table1[[#This Row],[7d_positivity_public]]=0,ISBLANK(Table1[[#This Row],[7d_positivity_public]])),"",(Table1[[#This Row],[7d_positivity_public]]-Table1[[#This Row],[7d_positivity_all]])/Table1[[#This Row],[7d_positivity_public]])</f>
        <v>1</v>
      </c>
      <c r="W6183" s="13"/>
    </row>
    <row r="6184" spans="1:23" x14ac:dyDescent="0.25">
      <c r="A6184" s="10">
        <v>44540</v>
      </c>
      <c r="B6184">
        <v>2141</v>
      </c>
      <c r="C6184" t="s">
        <v>133</v>
      </c>
      <c r="D6184">
        <v>12</v>
      </c>
      <c r="E6184">
        <v>16</v>
      </c>
      <c r="F6184">
        <v>-4</v>
      </c>
      <c r="G6184">
        <v>6</v>
      </c>
      <c r="H6184">
        <v>83</v>
      </c>
      <c r="I6184">
        <v>12</v>
      </c>
      <c r="J6184">
        <v>77</v>
      </c>
      <c r="K6184">
        <v>84</v>
      </c>
      <c r="L6184">
        <v>79</v>
      </c>
      <c r="M6184">
        <v>89</v>
      </c>
      <c r="N6184">
        <v>79</v>
      </c>
      <c r="O6184">
        <v>71</v>
      </c>
      <c r="P6184">
        <v>80</v>
      </c>
      <c r="Q6184">
        <v>74</v>
      </c>
      <c r="R6184">
        <v>86</v>
      </c>
      <c r="S6184">
        <v>58</v>
      </c>
      <c r="T6184" s="34">
        <f>_xlfn.XLOOKUP(B6184,Demog!$A$2:$A$219,Demog!$P$2:$P$219,,,2)</f>
        <v>26303</v>
      </c>
      <c r="U6184" s="34">
        <f t="shared" si="105"/>
        <v>22</v>
      </c>
      <c r="V6184" s="13">
        <f>IF(OR(Table1[[#This Row],[7d_positivity_public]]=0,ISBLANK(Table1[[#This Row],[7d_positivity_public]])),"",(Table1[[#This Row],[7d_positivity_public]]-Table1[[#This Row],[7d_positivity_all]])/Table1[[#This Row],[7d_positivity_public]])</f>
        <v>1</v>
      </c>
      <c r="W6184" s="13"/>
    </row>
    <row r="6185" spans="1:23" x14ac:dyDescent="0.25">
      <c r="A6185" s="10">
        <v>44540</v>
      </c>
      <c r="B6185">
        <v>2142</v>
      </c>
      <c r="C6185" t="s">
        <v>134</v>
      </c>
      <c r="D6185">
        <v>6</v>
      </c>
      <c r="E6185">
        <v>20</v>
      </c>
      <c r="F6185">
        <v>-14</v>
      </c>
      <c r="G6185">
        <v>4</v>
      </c>
      <c r="H6185">
        <v>82</v>
      </c>
      <c r="I6185">
        <v>12</v>
      </c>
      <c r="J6185">
        <v>75</v>
      </c>
      <c r="K6185">
        <v>82</v>
      </c>
      <c r="L6185">
        <v>78</v>
      </c>
      <c r="M6185">
        <v>86</v>
      </c>
      <c r="N6185">
        <v>78</v>
      </c>
      <c r="O6185">
        <v>69</v>
      </c>
      <c r="P6185">
        <v>79</v>
      </c>
      <c r="Q6185">
        <v>74</v>
      </c>
      <c r="R6185">
        <v>84</v>
      </c>
      <c r="S6185">
        <v>50</v>
      </c>
      <c r="T6185" s="34">
        <f>_xlfn.XLOOKUP(B6185,Demog!$A$2:$A$219,Demog!$P$2:$P$219,,,2)</f>
        <v>16854</v>
      </c>
      <c r="U6185" s="34">
        <f t="shared" si="105"/>
        <v>7</v>
      </c>
      <c r="V6185" s="13">
        <f>IF(OR(Table1[[#This Row],[7d_positivity_public]]=0,ISBLANK(Table1[[#This Row],[7d_positivity_public]])),"",(Table1[[#This Row],[7d_positivity_public]]-Table1[[#This Row],[7d_positivity_all]])/Table1[[#This Row],[7d_positivity_public]])</f>
        <v>1</v>
      </c>
      <c r="W6185" s="13"/>
    </row>
    <row r="6186" spans="1:23" x14ac:dyDescent="0.25">
      <c r="A6186" s="10">
        <v>44540</v>
      </c>
      <c r="B6186">
        <v>2150</v>
      </c>
      <c r="C6186" t="s">
        <v>135</v>
      </c>
      <c r="D6186">
        <v>5</v>
      </c>
      <c r="E6186">
        <v>5</v>
      </c>
      <c r="F6186">
        <v>0</v>
      </c>
      <c r="G6186">
        <v>6</v>
      </c>
      <c r="H6186">
        <v>85</v>
      </c>
      <c r="I6186">
        <v>16</v>
      </c>
      <c r="J6186">
        <v>71</v>
      </c>
      <c r="K6186">
        <v>86</v>
      </c>
      <c r="L6186">
        <v>80</v>
      </c>
      <c r="M6186">
        <v>91</v>
      </c>
      <c r="N6186">
        <v>81</v>
      </c>
      <c r="O6186">
        <v>64</v>
      </c>
      <c r="P6186">
        <v>82</v>
      </c>
      <c r="Q6186">
        <v>73</v>
      </c>
      <c r="R6186">
        <v>88</v>
      </c>
      <c r="S6186">
        <v>65</v>
      </c>
      <c r="T6186" s="34">
        <f>_xlfn.XLOOKUP(B6186,Demog!$A$2:$A$219,Demog!$P$2:$P$219,,,2)</f>
        <v>9696</v>
      </c>
      <c r="U6186" s="34">
        <f t="shared" ref="U6186:U6217" si="106">ROUND(T6186*D6186/100000*7,0)</f>
        <v>3</v>
      </c>
      <c r="V6186" s="13">
        <f>IF(OR(Table1[[#This Row],[7d_positivity_public]]=0,ISBLANK(Table1[[#This Row],[7d_positivity_public]])),"",(Table1[[#This Row],[7d_positivity_public]]-Table1[[#This Row],[7d_positivity_all]])/Table1[[#This Row],[7d_positivity_public]])</f>
        <v>1</v>
      </c>
      <c r="W6186" s="13"/>
    </row>
    <row r="6187" spans="1:23" x14ac:dyDescent="0.25">
      <c r="A6187" s="10">
        <v>44540</v>
      </c>
      <c r="B6187">
        <v>2210</v>
      </c>
      <c r="C6187" t="s">
        <v>136</v>
      </c>
      <c r="D6187">
        <v>9</v>
      </c>
      <c r="E6187">
        <v>3</v>
      </c>
      <c r="F6187">
        <v>6</v>
      </c>
      <c r="G6187">
        <v>5</v>
      </c>
      <c r="H6187">
        <v>94</v>
      </c>
      <c r="I6187">
        <v>16</v>
      </c>
      <c r="J6187">
        <v>92</v>
      </c>
      <c r="K6187">
        <v>94</v>
      </c>
      <c r="L6187">
        <v>96</v>
      </c>
      <c r="M6187">
        <v>92</v>
      </c>
      <c r="N6187">
        <v>92</v>
      </c>
      <c r="O6187">
        <v>88</v>
      </c>
      <c r="P6187">
        <v>92</v>
      </c>
      <c r="Q6187">
        <v>93</v>
      </c>
      <c r="R6187">
        <v>90</v>
      </c>
      <c r="S6187">
        <v>58</v>
      </c>
      <c r="T6187" s="34">
        <f>_xlfn.XLOOKUP(B6187,Demog!$A$2:$A$219,Demog!$P$2:$P$219,,,2)</f>
        <v>70996</v>
      </c>
      <c r="U6187" s="34">
        <f t="shared" si="106"/>
        <v>45</v>
      </c>
      <c r="V6187" s="13">
        <f>IF(OR(Table1[[#This Row],[7d_positivity_public]]=0,ISBLANK(Table1[[#This Row],[7d_positivity_public]])),"",(Table1[[#This Row],[7d_positivity_public]]-Table1[[#This Row],[7d_positivity_all]])/Table1[[#This Row],[7d_positivity_public]])</f>
        <v>1</v>
      </c>
      <c r="W6187" s="13"/>
    </row>
    <row r="6188" spans="1:23" x14ac:dyDescent="0.25">
      <c r="A6188" s="10">
        <v>44540</v>
      </c>
      <c r="B6188">
        <v>2221</v>
      </c>
      <c r="C6188" t="s">
        <v>137</v>
      </c>
      <c r="D6188">
        <v>3</v>
      </c>
      <c r="E6188">
        <v>3</v>
      </c>
      <c r="F6188">
        <v>0</v>
      </c>
      <c r="G6188">
        <v>2</v>
      </c>
      <c r="H6188">
        <v>96</v>
      </c>
      <c r="I6188">
        <v>23</v>
      </c>
      <c r="J6188">
        <v>92</v>
      </c>
      <c r="K6188">
        <v>96</v>
      </c>
      <c r="L6188">
        <v>100</v>
      </c>
      <c r="M6188">
        <v>92</v>
      </c>
      <c r="N6188">
        <v>94</v>
      </c>
      <c r="O6188">
        <v>89</v>
      </c>
      <c r="P6188">
        <v>94</v>
      </c>
      <c r="Q6188">
        <v>98</v>
      </c>
      <c r="R6188">
        <v>90</v>
      </c>
      <c r="S6188">
        <v>58</v>
      </c>
      <c r="T6188" s="34">
        <f>_xlfn.XLOOKUP(B6188,Demog!$A$2:$A$219,Demog!$P$2:$P$219,,,2)</f>
        <v>47161</v>
      </c>
      <c r="U6188" s="34">
        <f t="shared" si="106"/>
        <v>10</v>
      </c>
      <c r="V6188" s="13">
        <f>IF(OR(Table1[[#This Row],[7d_positivity_public]]=0,ISBLANK(Table1[[#This Row],[7d_positivity_public]])),"",(Table1[[#This Row],[7d_positivity_public]]-Table1[[#This Row],[7d_positivity_all]])/Table1[[#This Row],[7d_positivity_public]])</f>
        <v>1</v>
      </c>
      <c r="W6188" s="13"/>
    </row>
    <row r="6189" spans="1:23" x14ac:dyDescent="0.25">
      <c r="A6189" s="10">
        <v>44540</v>
      </c>
      <c r="B6189">
        <v>2222</v>
      </c>
      <c r="C6189" t="s">
        <v>138</v>
      </c>
      <c r="D6189">
        <v>4</v>
      </c>
      <c r="E6189">
        <v>3</v>
      </c>
      <c r="F6189">
        <v>1</v>
      </c>
      <c r="G6189">
        <v>3</v>
      </c>
      <c r="H6189">
        <v>96</v>
      </c>
      <c r="I6189">
        <v>22</v>
      </c>
      <c r="J6189">
        <v>92</v>
      </c>
      <c r="K6189">
        <v>97</v>
      </c>
      <c r="L6189">
        <v>100</v>
      </c>
      <c r="M6189">
        <v>90</v>
      </c>
      <c r="N6189">
        <v>94</v>
      </c>
      <c r="O6189">
        <v>88</v>
      </c>
      <c r="P6189">
        <v>95</v>
      </c>
      <c r="Q6189">
        <v>99</v>
      </c>
      <c r="R6189">
        <v>89</v>
      </c>
      <c r="S6189">
        <v>59</v>
      </c>
      <c r="T6189" s="34">
        <f>_xlfn.XLOOKUP(B6189,Demog!$A$2:$A$219,Demog!$P$2:$P$219,,,2)</f>
        <v>45434</v>
      </c>
      <c r="U6189" s="34">
        <f t="shared" si="106"/>
        <v>13</v>
      </c>
      <c r="V6189" s="13">
        <f>IF(OR(Table1[[#This Row],[7d_positivity_public]]=0,ISBLANK(Table1[[#This Row],[7d_positivity_public]])),"",(Table1[[#This Row],[7d_positivity_public]]-Table1[[#This Row],[7d_positivity_all]])/Table1[[#This Row],[7d_positivity_public]])</f>
        <v>1</v>
      </c>
      <c r="W6189" s="13"/>
    </row>
    <row r="6190" spans="1:23" x14ac:dyDescent="0.25">
      <c r="A6190" s="10">
        <v>44540</v>
      </c>
      <c r="B6190">
        <v>2223</v>
      </c>
      <c r="C6190" t="s">
        <v>139</v>
      </c>
      <c r="D6190">
        <v>2</v>
      </c>
      <c r="E6190">
        <v>3</v>
      </c>
      <c r="F6190">
        <v>-1</v>
      </c>
      <c r="G6190">
        <v>2</v>
      </c>
      <c r="H6190">
        <v>95</v>
      </c>
      <c r="I6190">
        <v>15</v>
      </c>
      <c r="J6190">
        <v>93</v>
      </c>
      <c r="K6190">
        <v>95</v>
      </c>
      <c r="L6190">
        <v>99</v>
      </c>
      <c r="M6190">
        <v>89</v>
      </c>
      <c r="N6190">
        <v>92</v>
      </c>
      <c r="O6190">
        <v>89</v>
      </c>
      <c r="P6190">
        <v>92</v>
      </c>
      <c r="Q6190">
        <v>97</v>
      </c>
      <c r="R6190">
        <v>87</v>
      </c>
      <c r="S6190">
        <v>52</v>
      </c>
      <c r="T6190" s="34">
        <f>_xlfn.XLOOKUP(B6190,Demog!$A$2:$A$219,Demog!$P$2:$P$219,,,2)</f>
        <v>81414</v>
      </c>
      <c r="U6190" s="34">
        <f t="shared" si="106"/>
        <v>11</v>
      </c>
      <c r="V6190" s="13">
        <f>IF(OR(Table1[[#This Row],[7d_positivity_public]]=0,ISBLANK(Table1[[#This Row],[7d_positivity_public]])),"",(Table1[[#This Row],[7d_positivity_public]]-Table1[[#This Row],[7d_positivity_all]])/Table1[[#This Row],[7d_positivity_public]])</f>
        <v>1</v>
      </c>
      <c r="W6190" s="13"/>
    </row>
    <row r="6191" spans="1:23" x14ac:dyDescent="0.25">
      <c r="A6191" s="10">
        <v>44540</v>
      </c>
      <c r="B6191">
        <v>2224</v>
      </c>
      <c r="C6191" t="s">
        <v>140</v>
      </c>
      <c r="D6191">
        <v>2</v>
      </c>
      <c r="E6191">
        <v>3</v>
      </c>
      <c r="F6191">
        <v>-1</v>
      </c>
      <c r="G6191">
        <v>1</v>
      </c>
      <c r="H6191">
        <v>93</v>
      </c>
      <c r="I6191">
        <v>12</v>
      </c>
      <c r="J6191">
        <v>89</v>
      </c>
      <c r="K6191">
        <v>93</v>
      </c>
      <c r="L6191">
        <v>95</v>
      </c>
      <c r="M6191">
        <v>90</v>
      </c>
      <c r="N6191">
        <v>90</v>
      </c>
      <c r="O6191">
        <v>85</v>
      </c>
      <c r="P6191">
        <v>91</v>
      </c>
      <c r="Q6191">
        <v>92</v>
      </c>
      <c r="R6191">
        <v>89</v>
      </c>
      <c r="S6191">
        <v>54</v>
      </c>
      <c r="T6191" s="34">
        <f>_xlfn.XLOOKUP(B6191,Demog!$A$2:$A$219,Demog!$P$2:$P$219,,,2)</f>
        <v>58746</v>
      </c>
      <c r="U6191" s="34">
        <f t="shared" si="106"/>
        <v>8</v>
      </c>
      <c r="V6191" s="13">
        <f>IF(OR(Table1[[#This Row],[7d_positivity_public]]=0,ISBLANK(Table1[[#This Row],[7d_positivity_public]])),"",(Table1[[#This Row],[7d_positivity_public]]-Table1[[#This Row],[7d_positivity_all]])/Table1[[#This Row],[7d_positivity_public]])</f>
        <v>1</v>
      </c>
      <c r="W6191" s="13"/>
    </row>
    <row r="6192" spans="1:23" x14ac:dyDescent="0.25">
      <c r="A6192" s="10">
        <v>44540</v>
      </c>
      <c r="B6192">
        <v>2231</v>
      </c>
      <c r="C6192" t="s">
        <v>141</v>
      </c>
      <c r="D6192">
        <v>5</v>
      </c>
      <c r="E6192">
        <v>7</v>
      </c>
      <c r="F6192">
        <v>-2</v>
      </c>
      <c r="G6192">
        <v>3</v>
      </c>
      <c r="H6192">
        <v>89</v>
      </c>
      <c r="I6192">
        <v>9</v>
      </c>
      <c r="J6192">
        <v>86</v>
      </c>
      <c r="K6192">
        <v>89</v>
      </c>
      <c r="L6192">
        <v>86</v>
      </c>
      <c r="M6192">
        <v>91</v>
      </c>
      <c r="N6192">
        <v>86</v>
      </c>
      <c r="O6192">
        <v>82</v>
      </c>
      <c r="P6192">
        <v>86</v>
      </c>
      <c r="Q6192">
        <v>82</v>
      </c>
      <c r="R6192">
        <v>89</v>
      </c>
      <c r="S6192">
        <v>62</v>
      </c>
      <c r="T6192" s="34">
        <f>_xlfn.XLOOKUP(B6192,Demog!$A$2:$A$219,Demog!$P$2:$P$219,,,2)</f>
        <v>30824</v>
      </c>
      <c r="U6192" s="34">
        <f t="shared" si="106"/>
        <v>11</v>
      </c>
      <c r="V6192" s="13">
        <f>IF(OR(Table1[[#This Row],[7d_positivity_public]]=0,ISBLANK(Table1[[#This Row],[7d_positivity_public]])),"",(Table1[[#This Row],[7d_positivity_public]]-Table1[[#This Row],[7d_positivity_all]])/Table1[[#This Row],[7d_positivity_public]])</f>
        <v>1</v>
      </c>
      <c r="W6192" s="13"/>
    </row>
    <row r="6193" spans="1:23" x14ac:dyDescent="0.25">
      <c r="A6193" s="10">
        <v>44540</v>
      </c>
      <c r="B6193">
        <v>2232</v>
      </c>
      <c r="C6193" t="s">
        <v>142</v>
      </c>
      <c r="D6193">
        <v>6</v>
      </c>
      <c r="E6193">
        <v>13</v>
      </c>
      <c r="F6193">
        <v>-7</v>
      </c>
      <c r="G6193">
        <v>3</v>
      </c>
      <c r="H6193">
        <v>92</v>
      </c>
      <c r="I6193">
        <v>13</v>
      </c>
      <c r="J6193">
        <v>92</v>
      </c>
      <c r="K6193">
        <v>93</v>
      </c>
      <c r="L6193">
        <v>91</v>
      </c>
      <c r="M6193">
        <v>94</v>
      </c>
      <c r="N6193">
        <v>90</v>
      </c>
      <c r="O6193">
        <v>88</v>
      </c>
      <c r="P6193">
        <v>91</v>
      </c>
      <c r="Q6193">
        <v>89</v>
      </c>
      <c r="R6193">
        <v>92</v>
      </c>
      <c r="S6193">
        <v>66</v>
      </c>
      <c r="T6193" s="34">
        <f>_xlfn.XLOOKUP(B6193,Demog!$A$2:$A$219,Demog!$P$2:$P$219,,,2)</f>
        <v>18835</v>
      </c>
      <c r="U6193" s="34">
        <f t="shared" si="106"/>
        <v>8</v>
      </c>
      <c r="V6193" s="13">
        <f>IF(OR(Table1[[#This Row],[7d_positivity_public]]=0,ISBLANK(Table1[[#This Row],[7d_positivity_public]])),"",(Table1[[#This Row],[7d_positivity_public]]-Table1[[#This Row],[7d_positivity_all]])/Table1[[#This Row],[7d_positivity_public]])</f>
        <v>1</v>
      </c>
      <c r="W6193" s="13"/>
    </row>
    <row r="6194" spans="1:23" x14ac:dyDescent="0.25">
      <c r="A6194" s="10">
        <v>44540</v>
      </c>
      <c r="B6194">
        <v>2233</v>
      </c>
      <c r="C6194" t="s">
        <v>143</v>
      </c>
      <c r="D6194">
        <v>10</v>
      </c>
      <c r="E6194">
        <v>13</v>
      </c>
      <c r="F6194">
        <v>-3</v>
      </c>
      <c r="G6194">
        <v>5</v>
      </c>
      <c r="H6194">
        <v>88</v>
      </c>
      <c r="I6194">
        <v>11</v>
      </c>
      <c r="J6194">
        <v>87</v>
      </c>
      <c r="K6194">
        <v>89</v>
      </c>
      <c r="L6194">
        <v>86</v>
      </c>
      <c r="M6194">
        <v>91</v>
      </c>
      <c r="N6194">
        <v>86</v>
      </c>
      <c r="O6194">
        <v>83</v>
      </c>
      <c r="P6194">
        <v>86</v>
      </c>
      <c r="Q6194">
        <v>83</v>
      </c>
      <c r="R6194">
        <v>89</v>
      </c>
      <c r="S6194">
        <v>58</v>
      </c>
      <c r="T6194" s="34">
        <f>_xlfn.XLOOKUP(B6194,Demog!$A$2:$A$219,Demog!$P$2:$P$219,,,2)</f>
        <v>51442</v>
      </c>
      <c r="U6194" s="34">
        <f t="shared" si="106"/>
        <v>36</v>
      </c>
      <c r="V6194" s="13">
        <f>IF(OR(Table1[[#This Row],[7d_positivity_public]]=0,ISBLANK(Table1[[#This Row],[7d_positivity_public]])),"",(Table1[[#This Row],[7d_positivity_public]]-Table1[[#This Row],[7d_positivity_all]])/Table1[[#This Row],[7d_positivity_public]])</f>
        <v>1</v>
      </c>
      <c r="W6194" s="13"/>
    </row>
    <row r="6195" spans="1:23" x14ac:dyDescent="0.25">
      <c r="A6195" s="10">
        <v>44540</v>
      </c>
      <c r="B6195">
        <v>2241</v>
      </c>
      <c r="C6195" t="s">
        <v>144</v>
      </c>
      <c r="D6195">
        <v>2</v>
      </c>
      <c r="E6195">
        <v>2</v>
      </c>
      <c r="F6195">
        <v>0</v>
      </c>
      <c r="G6195">
        <v>2</v>
      </c>
      <c r="H6195">
        <v>92</v>
      </c>
      <c r="I6195">
        <v>13</v>
      </c>
      <c r="J6195">
        <v>92</v>
      </c>
      <c r="K6195">
        <v>92</v>
      </c>
      <c r="L6195">
        <v>93</v>
      </c>
      <c r="M6195">
        <v>91</v>
      </c>
      <c r="N6195">
        <v>90</v>
      </c>
      <c r="O6195">
        <v>89</v>
      </c>
      <c r="P6195">
        <v>90</v>
      </c>
      <c r="Q6195">
        <v>91</v>
      </c>
      <c r="R6195">
        <v>89</v>
      </c>
      <c r="S6195">
        <v>54</v>
      </c>
      <c r="T6195" s="34">
        <f>_xlfn.XLOOKUP(B6195,Demog!$A$2:$A$219,Demog!$P$2:$P$219,,,2)</f>
        <v>40842</v>
      </c>
      <c r="U6195" s="34">
        <f t="shared" si="106"/>
        <v>6</v>
      </c>
      <c r="V6195" s="13">
        <f>IF(OR(Table1[[#This Row],[7d_positivity_public]]=0,ISBLANK(Table1[[#This Row],[7d_positivity_public]])),"",(Table1[[#This Row],[7d_positivity_public]]-Table1[[#This Row],[7d_positivity_all]])/Table1[[#This Row],[7d_positivity_public]])</f>
        <v>1</v>
      </c>
      <c r="W6195" s="13"/>
    </row>
    <row r="6196" spans="1:23" x14ac:dyDescent="0.25">
      <c r="A6196" s="10">
        <v>44540</v>
      </c>
      <c r="B6196">
        <v>2242</v>
      </c>
      <c r="C6196" t="s">
        <v>145</v>
      </c>
      <c r="D6196">
        <v>3</v>
      </c>
      <c r="E6196">
        <v>5</v>
      </c>
      <c r="F6196">
        <v>-2</v>
      </c>
      <c r="G6196">
        <v>3</v>
      </c>
      <c r="H6196">
        <v>94</v>
      </c>
      <c r="I6196">
        <v>14</v>
      </c>
      <c r="J6196">
        <v>91</v>
      </c>
      <c r="K6196">
        <v>94</v>
      </c>
      <c r="L6196">
        <v>96</v>
      </c>
      <c r="M6196">
        <v>92</v>
      </c>
      <c r="N6196">
        <v>91</v>
      </c>
      <c r="O6196">
        <v>87</v>
      </c>
      <c r="P6196">
        <v>92</v>
      </c>
      <c r="Q6196">
        <v>93</v>
      </c>
      <c r="R6196">
        <v>90</v>
      </c>
      <c r="S6196">
        <v>63</v>
      </c>
      <c r="T6196" s="34">
        <f>_xlfn.XLOOKUP(B6196,Demog!$A$2:$A$219,Demog!$P$2:$P$219,,,2)</f>
        <v>70406</v>
      </c>
      <c r="U6196" s="34">
        <f t="shared" si="106"/>
        <v>15</v>
      </c>
      <c r="V6196" s="13">
        <f>IF(OR(Table1[[#This Row],[7d_positivity_public]]=0,ISBLANK(Table1[[#This Row],[7d_positivity_public]])),"",(Table1[[#This Row],[7d_positivity_public]]-Table1[[#This Row],[7d_positivity_all]])/Table1[[#This Row],[7d_positivity_public]])</f>
        <v>1</v>
      </c>
      <c r="W6196" s="13"/>
    </row>
    <row r="6197" spans="1:23" x14ac:dyDescent="0.25">
      <c r="A6197" s="10">
        <v>44540</v>
      </c>
      <c r="B6197">
        <v>2243</v>
      </c>
      <c r="C6197" t="s">
        <v>146</v>
      </c>
      <c r="D6197">
        <v>1</v>
      </c>
      <c r="E6197">
        <v>2</v>
      </c>
      <c r="F6197">
        <v>-1</v>
      </c>
      <c r="G6197">
        <v>1</v>
      </c>
      <c r="H6197">
        <v>91</v>
      </c>
      <c r="I6197">
        <v>15</v>
      </c>
      <c r="J6197">
        <v>90</v>
      </c>
      <c r="K6197">
        <v>91</v>
      </c>
      <c r="L6197">
        <v>91</v>
      </c>
      <c r="M6197">
        <v>91</v>
      </c>
      <c r="N6197">
        <v>89</v>
      </c>
      <c r="O6197">
        <v>86</v>
      </c>
      <c r="P6197">
        <v>89</v>
      </c>
      <c r="Q6197">
        <v>89</v>
      </c>
      <c r="R6197">
        <v>90</v>
      </c>
      <c r="S6197">
        <v>62</v>
      </c>
      <c r="T6197" s="34">
        <f>_xlfn.XLOOKUP(B6197,Demog!$A$2:$A$219,Demog!$P$2:$P$219,,,2)</f>
        <v>28129</v>
      </c>
      <c r="U6197" s="34">
        <f t="shared" si="106"/>
        <v>2</v>
      </c>
      <c r="V6197" s="13">
        <f>IF(OR(Table1[[#This Row],[7d_positivity_public]]=0,ISBLANK(Table1[[#This Row],[7d_positivity_public]])),"",(Table1[[#This Row],[7d_positivity_public]]-Table1[[#This Row],[7d_positivity_all]])/Table1[[#This Row],[7d_positivity_public]])</f>
        <v>1</v>
      </c>
      <c r="W6197" s="13"/>
    </row>
    <row r="6198" spans="1:23" x14ac:dyDescent="0.25">
      <c r="A6198" s="10">
        <v>44540</v>
      </c>
      <c r="B6198">
        <v>2244</v>
      </c>
      <c r="C6198" t="s">
        <v>147</v>
      </c>
      <c r="D6198">
        <v>3</v>
      </c>
      <c r="E6198">
        <v>3</v>
      </c>
      <c r="F6198">
        <v>0</v>
      </c>
      <c r="G6198">
        <v>2</v>
      </c>
      <c r="H6198">
        <v>91</v>
      </c>
      <c r="I6198">
        <v>13</v>
      </c>
      <c r="J6198">
        <v>91</v>
      </c>
      <c r="K6198">
        <v>91</v>
      </c>
      <c r="L6198">
        <v>90</v>
      </c>
      <c r="M6198">
        <v>92</v>
      </c>
      <c r="N6198">
        <v>89</v>
      </c>
      <c r="O6198">
        <v>86</v>
      </c>
      <c r="P6198">
        <v>89</v>
      </c>
      <c r="Q6198">
        <v>88</v>
      </c>
      <c r="R6198">
        <v>91</v>
      </c>
      <c r="S6198">
        <v>61</v>
      </c>
      <c r="T6198" s="34">
        <f>_xlfn.XLOOKUP(B6198,Demog!$A$2:$A$219,Demog!$P$2:$P$219,,,2)</f>
        <v>58612</v>
      </c>
      <c r="U6198" s="34">
        <f t="shared" si="106"/>
        <v>12</v>
      </c>
      <c r="V6198" s="13">
        <f>IF(OR(Table1[[#This Row],[7d_positivity_public]]=0,ISBLANK(Table1[[#This Row],[7d_positivity_public]])),"",(Table1[[#This Row],[7d_positivity_public]]-Table1[[#This Row],[7d_positivity_all]])/Table1[[#This Row],[7d_positivity_public]])</f>
        <v>1</v>
      </c>
      <c r="W6198" s="13"/>
    </row>
    <row r="6199" spans="1:23" x14ac:dyDescent="0.25">
      <c r="A6199" s="10">
        <v>44540</v>
      </c>
      <c r="B6199">
        <v>2245</v>
      </c>
      <c r="C6199" t="s">
        <v>148</v>
      </c>
      <c r="D6199">
        <v>3</v>
      </c>
      <c r="E6199">
        <v>3</v>
      </c>
      <c r="F6199">
        <v>0</v>
      </c>
      <c r="G6199">
        <v>2</v>
      </c>
      <c r="H6199">
        <v>92</v>
      </c>
      <c r="I6199">
        <v>23</v>
      </c>
      <c r="J6199">
        <v>92</v>
      </c>
      <c r="K6199">
        <v>92</v>
      </c>
      <c r="L6199">
        <v>92</v>
      </c>
      <c r="M6199">
        <v>92</v>
      </c>
      <c r="N6199">
        <v>91</v>
      </c>
      <c r="O6199">
        <v>89</v>
      </c>
      <c r="P6199">
        <v>91</v>
      </c>
      <c r="Q6199">
        <v>91</v>
      </c>
      <c r="R6199">
        <v>91</v>
      </c>
      <c r="S6199">
        <v>67</v>
      </c>
      <c r="T6199" s="34">
        <f>_xlfn.XLOOKUP(B6199,Demog!$A$2:$A$219,Demog!$P$2:$P$219,,,2)</f>
        <v>36404</v>
      </c>
      <c r="U6199" s="34">
        <f t="shared" si="106"/>
        <v>8</v>
      </c>
      <c r="V6199" s="13">
        <f>IF(OR(Table1[[#This Row],[7d_positivity_public]]=0,ISBLANK(Table1[[#This Row],[7d_positivity_public]])),"",(Table1[[#This Row],[7d_positivity_public]]-Table1[[#This Row],[7d_positivity_all]])/Table1[[#This Row],[7d_positivity_public]])</f>
        <v>1</v>
      </c>
      <c r="W6199" s="13"/>
    </row>
    <row r="6200" spans="1:23" x14ac:dyDescent="0.25">
      <c r="A6200" s="10">
        <v>44540</v>
      </c>
      <c r="B6200">
        <v>2311</v>
      </c>
      <c r="C6200" t="s">
        <v>149</v>
      </c>
      <c r="D6200">
        <v>6</v>
      </c>
      <c r="E6200">
        <v>4</v>
      </c>
      <c r="F6200">
        <v>2</v>
      </c>
      <c r="G6200">
        <v>3</v>
      </c>
      <c r="H6200">
        <v>88</v>
      </c>
      <c r="I6200">
        <v>4</v>
      </c>
      <c r="J6200">
        <v>81</v>
      </c>
      <c r="K6200">
        <v>88</v>
      </c>
      <c r="L6200">
        <v>86</v>
      </c>
      <c r="M6200">
        <v>91</v>
      </c>
      <c r="N6200">
        <v>84</v>
      </c>
      <c r="O6200">
        <v>74</v>
      </c>
      <c r="P6200">
        <v>85</v>
      </c>
      <c r="Q6200">
        <v>82</v>
      </c>
      <c r="R6200">
        <v>88</v>
      </c>
      <c r="S6200">
        <v>54</v>
      </c>
      <c r="T6200" s="34">
        <f>_xlfn.XLOOKUP(B6200,Demog!$A$2:$A$219,Demog!$P$2:$P$219,,,2)</f>
        <v>25888</v>
      </c>
      <c r="U6200" s="34">
        <f t="shared" si="106"/>
        <v>11</v>
      </c>
      <c r="V6200" s="13">
        <f>IF(OR(Table1[[#This Row],[7d_positivity_public]]=0,ISBLANK(Table1[[#This Row],[7d_positivity_public]])),"",(Table1[[#This Row],[7d_positivity_public]]-Table1[[#This Row],[7d_positivity_all]])/Table1[[#This Row],[7d_positivity_public]])</f>
        <v>1</v>
      </c>
      <c r="W6200" s="13"/>
    </row>
    <row r="6201" spans="1:23" x14ac:dyDescent="0.25">
      <c r="A6201" s="10">
        <v>44540</v>
      </c>
      <c r="B6201">
        <v>2312</v>
      </c>
      <c r="C6201" t="s">
        <v>150</v>
      </c>
      <c r="D6201">
        <v>4</v>
      </c>
      <c r="E6201">
        <v>3</v>
      </c>
      <c r="F6201">
        <v>1</v>
      </c>
      <c r="G6201">
        <v>3</v>
      </c>
      <c r="H6201">
        <v>93</v>
      </c>
      <c r="I6201">
        <v>11</v>
      </c>
      <c r="J6201">
        <v>92</v>
      </c>
      <c r="K6201">
        <v>93</v>
      </c>
      <c r="L6201">
        <v>91</v>
      </c>
      <c r="M6201">
        <v>94</v>
      </c>
      <c r="N6201">
        <v>91</v>
      </c>
      <c r="O6201">
        <v>89</v>
      </c>
      <c r="P6201">
        <v>91</v>
      </c>
      <c r="Q6201">
        <v>89</v>
      </c>
      <c r="R6201">
        <v>93</v>
      </c>
      <c r="S6201">
        <v>65</v>
      </c>
      <c r="T6201" s="34">
        <f>_xlfn.XLOOKUP(B6201,Demog!$A$2:$A$219,Demog!$P$2:$P$219,,,2)</f>
        <v>29587</v>
      </c>
      <c r="U6201" s="34">
        <f t="shared" si="106"/>
        <v>8</v>
      </c>
      <c r="V6201" s="13">
        <f>IF(OR(Table1[[#This Row],[7d_positivity_public]]=0,ISBLANK(Table1[[#This Row],[7d_positivity_public]])),"",(Table1[[#This Row],[7d_positivity_public]]-Table1[[#This Row],[7d_positivity_all]])/Table1[[#This Row],[7d_positivity_public]])</f>
        <v>1</v>
      </c>
      <c r="W6201" s="13"/>
    </row>
    <row r="6202" spans="1:23" x14ac:dyDescent="0.25">
      <c r="A6202" s="10">
        <v>44540</v>
      </c>
      <c r="B6202">
        <v>2313</v>
      </c>
      <c r="C6202" t="s">
        <v>151</v>
      </c>
      <c r="D6202">
        <v>5</v>
      </c>
      <c r="E6202">
        <v>9</v>
      </c>
      <c r="F6202">
        <v>-4</v>
      </c>
      <c r="G6202">
        <v>4</v>
      </c>
      <c r="H6202">
        <v>93</v>
      </c>
      <c r="I6202">
        <v>8</v>
      </c>
      <c r="J6202">
        <v>90</v>
      </c>
      <c r="K6202">
        <v>93</v>
      </c>
      <c r="L6202">
        <v>93</v>
      </c>
      <c r="M6202">
        <v>94</v>
      </c>
      <c r="N6202">
        <v>90</v>
      </c>
      <c r="O6202">
        <v>87</v>
      </c>
      <c r="P6202">
        <v>91</v>
      </c>
      <c r="Q6202">
        <v>90</v>
      </c>
      <c r="R6202">
        <v>92</v>
      </c>
      <c r="S6202">
        <v>58</v>
      </c>
      <c r="T6202" s="34">
        <f>_xlfn.XLOOKUP(B6202,Demog!$A$2:$A$219,Demog!$P$2:$P$219,,,2)</f>
        <v>31567</v>
      </c>
      <c r="U6202" s="34">
        <f t="shared" si="106"/>
        <v>11</v>
      </c>
      <c r="V6202" s="13">
        <f>IF(OR(Table1[[#This Row],[7d_positivity_public]]=0,ISBLANK(Table1[[#This Row],[7d_positivity_public]])),"",(Table1[[#This Row],[7d_positivity_public]]-Table1[[#This Row],[7d_positivity_all]])/Table1[[#This Row],[7d_positivity_public]])</f>
        <v>1</v>
      </c>
      <c r="W6202" s="13"/>
    </row>
    <row r="6203" spans="1:23" x14ac:dyDescent="0.25">
      <c r="A6203" s="10">
        <v>44540</v>
      </c>
      <c r="B6203">
        <v>2314</v>
      </c>
      <c r="C6203" t="s">
        <v>152</v>
      </c>
      <c r="D6203">
        <v>6</v>
      </c>
      <c r="E6203">
        <v>7</v>
      </c>
      <c r="F6203">
        <v>-1</v>
      </c>
      <c r="G6203">
        <v>3</v>
      </c>
      <c r="H6203">
        <v>89</v>
      </c>
      <c r="I6203">
        <v>8</v>
      </c>
      <c r="J6203">
        <v>93</v>
      </c>
      <c r="K6203">
        <v>89</v>
      </c>
      <c r="L6203">
        <v>86</v>
      </c>
      <c r="M6203">
        <v>92</v>
      </c>
      <c r="N6203">
        <v>86</v>
      </c>
      <c r="O6203">
        <v>88</v>
      </c>
      <c r="P6203">
        <v>86</v>
      </c>
      <c r="Q6203">
        <v>82</v>
      </c>
      <c r="R6203">
        <v>90</v>
      </c>
      <c r="S6203">
        <v>60</v>
      </c>
      <c r="T6203" s="34">
        <f>_xlfn.XLOOKUP(B6203,Demog!$A$2:$A$219,Demog!$P$2:$P$219,,,2)</f>
        <v>22090</v>
      </c>
      <c r="U6203" s="34">
        <f t="shared" si="106"/>
        <v>9</v>
      </c>
      <c r="V6203" s="13">
        <f>IF(OR(Table1[[#This Row],[7d_positivity_public]]=0,ISBLANK(Table1[[#This Row],[7d_positivity_public]])),"",(Table1[[#This Row],[7d_positivity_public]]-Table1[[#This Row],[7d_positivity_all]])/Table1[[#This Row],[7d_positivity_public]])</f>
        <v>1</v>
      </c>
      <c r="W6203" s="13"/>
    </row>
    <row r="6204" spans="1:23" x14ac:dyDescent="0.25">
      <c r="A6204" s="10">
        <v>44540</v>
      </c>
      <c r="B6204">
        <v>2315</v>
      </c>
      <c r="C6204" t="s">
        <v>153</v>
      </c>
      <c r="D6204">
        <v>4</v>
      </c>
      <c r="E6204">
        <v>7</v>
      </c>
      <c r="F6204">
        <v>-3</v>
      </c>
      <c r="G6204">
        <v>2</v>
      </c>
      <c r="H6204">
        <v>86</v>
      </c>
      <c r="I6204">
        <v>7</v>
      </c>
      <c r="J6204">
        <v>79</v>
      </c>
      <c r="K6204">
        <v>87</v>
      </c>
      <c r="L6204">
        <v>83</v>
      </c>
      <c r="M6204">
        <v>90</v>
      </c>
      <c r="N6204">
        <v>83</v>
      </c>
      <c r="O6204">
        <v>73</v>
      </c>
      <c r="P6204">
        <v>83</v>
      </c>
      <c r="Q6204">
        <v>79</v>
      </c>
      <c r="R6204">
        <v>88</v>
      </c>
      <c r="S6204">
        <v>48</v>
      </c>
      <c r="T6204" s="34">
        <f>_xlfn.XLOOKUP(B6204,Demog!$A$2:$A$219,Demog!$P$2:$P$219,,,2)</f>
        <v>13204</v>
      </c>
      <c r="U6204" s="34">
        <f t="shared" si="106"/>
        <v>4</v>
      </c>
      <c r="V6204" s="13">
        <f>IF(OR(Table1[[#This Row],[7d_positivity_public]]=0,ISBLANK(Table1[[#This Row],[7d_positivity_public]])),"",(Table1[[#This Row],[7d_positivity_public]]-Table1[[#This Row],[7d_positivity_all]])/Table1[[#This Row],[7d_positivity_public]])</f>
        <v>1</v>
      </c>
      <c r="W6204" s="13"/>
    </row>
    <row r="6205" spans="1:23" x14ac:dyDescent="0.25">
      <c r="A6205" s="10">
        <v>44540</v>
      </c>
      <c r="B6205">
        <v>2316</v>
      </c>
      <c r="C6205" t="s">
        <v>154</v>
      </c>
      <c r="D6205">
        <v>4</v>
      </c>
      <c r="E6205">
        <v>6</v>
      </c>
      <c r="F6205">
        <v>-2</v>
      </c>
      <c r="G6205">
        <v>2</v>
      </c>
      <c r="H6205">
        <v>86</v>
      </c>
      <c r="I6205">
        <v>6</v>
      </c>
      <c r="J6205">
        <v>79</v>
      </c>
      <c r="K6205">
        <v>87</v>
      </c>
      <c r="L6205">
        <v>85</v>
      </c>
      <c r="M6205">
        <v>89</v>
      </c>
      <c r="N6205">
        <v>83</v>
      </c>
      <c r="O6205">
        <v>75</v>
      </c>
      <c r="P6205">
        <v>84</v>
      </c>
      <c r="Q6205">
        <v>81</v>
      </c>
      <c r="R6205">
        <v>87</v>
      </c>
      <c r="S6205">
        <v>56</v>
      </c>
      <c r="T6205" s="34">
        <f>_xlfn.XLOOKUP(B6205,Demog!$A$2:$A$219,Demog!$P$2:$P$219,,,2)</f>
        <v>12653</v>
      </c>
      <c r="U6205" s="34">
        <f t="shared" si="106"/>
        <v>4</v>
      </c>
      <c r="V6205" s="13">
        <f>IF(OR(Table1[[#This Row],[7d_positivity_public]]=0,ISBLANK(Table1[[#This Row],[7d_positivity_public]])),"",(Table1[[#This Row],[7d_positivity_public]]-Table1[[#This Row],[7d_positivity_all]])/Table1[[#This Row],[7d_positivity_public]])</f>
        <v>1</v>
      </c>
      <c r="W6205" s="13"/>
    </row>
    <row r="6206" spans="1:23" x14ac:dyDescent="0.25">
      <c r="A6206" s="10">
        <v>44540</v>
      </c>
      <c r="B6206">
        <v>2317</v>
      </c>
      <c r="C6206" t="s">
        <v>155</v>
      </c>
      <c r="D6206">
        <v>5</v>
      </c>
      <c r="E6206">
        <v>10</v>
      </c>
      <c r="F6206">
        <v>-5</v>
      </c>
      <c r="G6206">
        <v>3</v>
      </c>
      <c r="H6206">
        <v>85</v>
      </c>
      <c r="I6206">
        <v>8</v>
      </c>
      <c r="J6206">
        <v>69</v>
      </c>
      <c r="K6206">
        <v>86</v>
      </c>
      <c r="L6206">
        <v>83</v>
      </c>
      <c r="M6206">
        <v>88</v>
      </c>
      <c r="N6206">
        <v>82</v>
      </c>
      <c r="O6206">
        <v>66</v>
      </c>
      <c r="P6206">
        <v>83</v>
      </c>
      <c r="Q6206">
        <v>78</v>
      </c>
      <c r="R6206">
        <v>87</v>
      </c>
      <c r="S6206">
        <v>54</v>
      </c>
      <c r="T6206" s="34">
        <f>_xlfn.XLOOKUP(B6206,Demog!$A$2:$A$219,Demog!$P$2:$P$219,,,2)</f>
        <v>8789</v>
      </c>
      <c r="U6206" s="34">
        <f t="shared" si="106"/>
        <v>3</v>
      </c>
      <c r="V6206" s="13">
        <f>IF(OR(Table1[[#This Row],[7d_positivity_public]]=0,ISBLANK(Table1[[#This Row],[7d_positivity_public]])),"",(Table1[[#This Row],[7d_positivity_public]]-Table1[[#This Row],[7d_positivity_all]])/Table1[[#This Row],[7d_positivity_public]])</f>
        <v>1</v>
      </c>
      <c r="W6206" s="13"/>
    </row>
    <row r="6207" spans="1:23" x14ac:dyDescent="0.25">
      <c r="A6207" s="10">
        <v>44540</v>
      </c>
      <c r="B6207">
        <v>2321</v>
      </c>
      <c r="C6207" t="s">
        <v>156</v>
      </c>
      <c r="D6207">
        <v>9</v>
      </c>
      <c r="E6207">
        <v>3</v>
      </c>
      <c r="F6207">
        <v>6</v>
      </c>
      <c r="G6207">
        <v>6</v>
      </c>
      <c r="H6207">
        <v>96</v>
      </c>
      <c r="I6207">
        <v>12</v>
      </c>
      <c r="J6207">
        <v>94</v>
      </c>
      <c r="K6207">
        <v>96</v>
      </c>
      <c r="L6207">
        <v>97</v>
      </c>
      <c r="M6207">
        <v>94</v>
      </c>
      <c r="N6207">
        <v>93</v>
      </c>
      <c r="O6207">
        <v>90</v>
      </c>
      <c r="P6207">
        <v>93</v>
      </c>
      <c r="Q6207">
        <v>94</v>
      </c>
      <c r="R6207">
        <v>93</v>
      </c>
      <c r="S6207">
        <v>52</v>
      </c>
      <c r="T6207" s="34">
        <f>_xlfn.XLOOKUP(B6207,Demog!$A$2:$A$219,Demog!$P$2:$P$219,,,2)</f>
        <v>56017</v>
      </c>
      <c r="U6207" s="34">
        <f t="shared" si="106"/>
        <v>35</v>
      </c>
      <c r="V6207" s="13">
        <f>IF(OR(Table1[[#This Row],[7d_positivity_public]]=0,ISBLANK(Table1[[#This Row],[7d_positivity_public]])),"",(Table1[[#This Row],[7d_positivity_public]]-Table1[[#This Row],[7d_positivity_all]])/Table1[[#This Row],[7d_positivity_public]])</f>
        <v>1</v>
      </c>
      <c r="W6207" s="13"/>
    </row>
    <row r="6208" spans="1:23" x14ac:dyDescent="0.25">
      <c r="A6208" s="10">
        <v>44540</v>
      </c>
      <c r="B6208">
        <v>2322</v>
      </c>
      <c r="C6208" t="s">
        <v>157</v>
      </c>
      <c r="D6208">
        <v>3</v>
      </c>
      <c r="E6208">
        <v>4</v>
      </c>
      <c r="F6208">
        <v>-1</v>
      </c>
      <c r="G6208">
        <v>2</v>
      </c>
      <c r="H6208">
        <v>96</v>
      </c>
      <c r="I6208">
        <v>17</v>
      </c>
      <c r="J6208">
        <v>99</v>
      </c>
      <c r="K6208">
        <v>96</v>
      </c>
      <c r="L6208">
        <v>96</v>
      </c>
      <c r="M6208">
        <v>96</v>
      </c>
      <c r="N6208">
        <v>94</v>
      </c>
      <c r="O6208">
        <v>96</v>
      </c>
      <c r="P6208">
        <v>94</v>
      </c>
      <c r="Q6208">
        <v>93</v>
      </c>
      <c r="R6208">
        <v>94</v>
      </c>
      <c r="S6208">
        <v>63</v>
      </c>
      <c r="T6208" s="34">
        <f>_xlfn.XLOOKUP(B6208,Demog!$A$2:$A$219,Demog!$P$2:$P$219,,,2)</f>
        <v>24822</v>
      </c>
      <c r="U6208" s="34">
        <f t="shared" si="106"/>
        <v>5</v>
      </c>
      <c r="V6208" s="13">
        <f>IF(OR(Table1[[#This Row],[7d_positivity_public]]=0,ISBLANK(Table1[[#This Row],[7d_positivity_public]])),"",(Table1[[#This Row],[7d_positivity_public]]-Table1[[#This Row],[7d_positivity_all]])/Table1[[#This Row],[7d_positivity_public]])</f>
        <v>1</v>
      </c>
      <c r="W6208" s="13"/>
    </row>
    <row r="6209" spans="1:23" x14ac:dyDescent="0.25">
      <c r="A6209" s="10">
        <v>44540</v>
      </c>
      <c r="B6209">
        <v>2323</v>
      </c>
      <c r="C6209" t="s">
        <v>158</v>
      </c>
      <c r="D6209">
        <v>4</v>
      </c>
      <c r="E6209">
        <v>1</v>
      </c>
      <c r="F6209">
        <v>3</v>
      </c>
      <c r="G6209">
        <v>2</v>
      </c>
      <c r="H6209">
        <v>94</v>
      </c>
      <c r="I6209">
        <v>17</v>
      </c>
      <c r="J6209">
        <v>94</v>
      </c>
      <c r="K6209">
        <v>94</v>
      </c>
      <c r="L6209">
        <v>92</v>
      </c>
      <c r="M6209">
        <v>95</v>
      </c>
      <c r="N6209">
        <v>92</v>
      </c>
      <c r="O6209">
        <v>90</v>
      </c>
      <c r="P6209">
        <v>92</v>
      </c>
      <c r="Q6209">
        <v>90</v>
      </c>
      <c r="R6209">
        <v>94</v>
      </c>
      <c r="S6209">
        <v>67</v>
      </c>
      <c r="T6209" s="34">
        <f>_xlfn.XLOOKUP(B6209,Demog!$A$2:$A$219,Demog!$P$2:$P$219,,,2)</f>
        <v>22225</v>
      </c>
      <c r="U6209" s="34">
        <f t="shared" si="106"/>
        <v>6</v>
      </c>
      <c r="V6209" s="13">
        <f>IF(OR(Table1[[#This Row],[7d_positivity_public]]=0,ISBLANK(Table1[[#This Row],[7d_positivity_public]])),"",(Table1[[#This Row],[7d_positivity_public]]-Table1[[#This Row],[7d_positivity_all]])/Table1[[#This Row],[7d_positivity_public]])</f>
        <v>1</v>
      </c>
      <c r="W6209" s="13"/>
    </row>
    <row r="6210" spans="1:23" x14ac:dyDescent="0.25">
      <c r="A6210" s="10">
        <v>44540</v>
      </c>
      <c r="B6210">
        <v>2331</v>
      </c>
      <c r="C6210" t="s">
        <v>159</v>
      </c>
      <c r="D6210">
        <v>7</v>
      </c>
      <c r="E6210">
        <v>4</v>
      </c>
      <c r="F6210">
        <v>3</v>
      </c>
      <c r="G6210">
        <v>6</v>
      </c>
      <c r="H6210">
        <v>98</v>
      </c>
      <c r="I6210">
        <v>6</v>
      </c>
      <c r="J6210">
        <v>91</v>
      </c>
      <c r="K6210">
        <v>98</v>
      </c>
      <c r="L6210">
        <v>100</v>
      </c>
      <c r="M6210">
        <v>94</v>
      </c>
      <c r="N6210">
        <v>94</v>
      </c>
      <c r="O6210">
        <v>84</v>
      </c>
      <c r="P6210">
        <v>94</v>
      </c>
      <c r="Q6210">
        <v>96</v>
      </c>
      <c r="R6210">
        <v>92</v>
      </c>
      <c r="S6210">
        <v>38</v>
      </c>
      <c r="T6210" s="34">
        <f>_xlfn.XLOOKUP(B6210,Demog!$A$2:$A$219,Demog!$P$2:$P$219,,,2)</f>
        <v>53402</v>
      </c>
      <c r="U6210" s="34">
        <f t="shared" si="106"/>
        <v>26</v>
      </c>
      <c r="V6210" s="13">
        <f>IF(OR(Table1[[#This Row],[7d_positivity_public]]=0,ISBLANK(Table1[[#This Row],[7d_positivity_public]])),"",(Table1[[#This Row],[7d_positivity_public]]-Table1[[#This Row],[7d_positivity_all]])/Table1[[#This Row],[7d_positivity_public]])</f>
        <v>1</v>
      </c>
      <c r="W6210" s="13"/>
    </row>
    <row r="6211" spans="1:23" x14ac:dyDescent="0.25">
      <c r="A6211" s="10">
        <v>44540</v>
      </c>
      <c r="B6211">
        <v>2332</v>
      </c>
      <c r="C6211" t="s">
        <v>160</v>
      </c>
      <c r="D6211">
        <v>7</v>
      </c>
      <c r="E6211">
        <v>5</v>
      </c>
      <c r="F6211">
        <v>2</v>
      </c>
      <c r="G6211">
        <v>6</v>
      </c>
      <c r="H6211">
        <v>95</v>
      </c>
      <c r="I6211">
        <v>8</v>
      </c>
      <c r="J6211">
        <v>84</v>
      </c>
      <c r="K6211">
        <v>96</v>
      </c>
      <c r="L6211">
        <v>99</v>
      </c>
      <c r="M6211">
        <v>91</v>
      </c>
      <c r="N6211">
        <v>91</v>
      </c>
      <c r="O6211">
        <v>77</v>
      </c>
      <c r="P6211">
        <v>91</v>
      </c>
      <c r="Q6211">
        <v>94</v>
      </c>
      <c r="R6211">
        <v>87</v>
      </c>
      <c r="S6211">
        <v>42</v>
      </c>
      <c r="T6211" s="34">
        <f>_xlfn.XLOOKUP(B6211,Demog!$A$2:$A$219,Demog!$P$2:$P$219,,,2)</f>
        <v>51161</v>
      </c>
      <c r="U6211" s="34">
        <f t="shared" si="106"/>
        <v>25</v>
      </c>
      <c r="V6211" s="13">
        <f>IF(OR(Table1[[#This Row],[7d_positivity_public]]=0,ISBLANK(Table1[[#This Row],[7d_positivity_public]])),"",(Table1[[#This Row],[7d_positivity_public]]-Table1[[#This Row],[7d_positivity_all]])/Table1[[#This Row],[7d_positivity_public]])</f>
        <v>1</v>
      </c>
      <c r="W6211" s="13"/>
    </row>
    <row r="6212" spans="1:23" x14ac:dyDescent="0.25">
      <c r="A6212" s="10">
        <v>44540</v>
      </c>
      <c r="B6212">
        <v>2333</v>
      </c>
      <c r="C6212" t="s">
        <v>161</v>
      </c>
      <c r="D6212">
        <v>8</v>
      </c>
      <c r="E6212">
        <v>8</v>
      </c>
      <c r="F6212">
        <v>0</v>
      </c>
      <c r="G6212">
        <v>5</v>
      </c>
      <c r="H6212">
        <v>93</v>
      </c>
      <c r="I6212">
        <v>11</v>
      </c>
      <c r="J6212">
        <v>90</v>
      </c>
      <c r="K6212">
        <v>93</v>
      </c>
      <c r="L6212">
        <v>92</v>
      </c>
      <c r="M6212">
        <v>94</v>
      </c>
      <c r="N6212">
        <v>90</v>
      </c>
      <c r="O6212">
        <v>86</v>
      </c>
      <c r="P6212">
        <v>90</v>
      </c>
      <c r="Q6212">
        <v>89</v>
      </c>
      <c r="R6212">
        <v>92</v>
      </c>
      <c r="S6212">
        <v>59</v>
      </c>
      <c r="T6212" s="34">
        <f>_xlfn.XLOOKUP(B6212,Demog!$A$2:$A$219,Demog!$P$2:$P$219,,,2)</f>
        <v>69963</v>
      </c>
      <c r="U6212" s="34">
        <f t="shared" si="106"/>
        <v>39</v>
      </c>
      <c r="V6212" s="13">
        <f>IF(OR(Table1[[#This Row],[7d_positivity_public]]=0,ISBLANK(Table1[[#This Row],[7d_positivity_public]])),"",(Table1[[#This Row],[7d_positivity_public]]-Table1[[#This Row],[7d_positivity_all]])/Table1[[#This Row],[7d_positivity_public]])</f>
        <v>1</v>
      </c>
      <c r="W6212" s="13"/>
    </row>
    <row r="6213" spans="1:23" x14ac:dyDescent="0.25">
      <c r="A6213" s="10">
        <v>44540</v>
      </c>
      <c r="B6213">
        <v>2334</v>
      </c>
      <c r="C6213" t="s">
        <v>162</v>
      </c>
      <c r="D6213">
        <v>3</v>
      </c>
      <c r="E6213">
        <v>5</v>
      </c>
      <c r="F6213">
        <v>-2</v>
      </c>
      <c r="G6213">
        <v>2</v>
      </c>
      <c r="H6213">
        <v>97</v>
      </c>
      <c r="I6213">
        <v>11</v>
      </c>
      <c r="J6213">
        <v>93</v>
      </c>
      <c r="K6213">
        <v>97</v>
      </c>
      <c r="L6213">
        <v>98</v>
      </c>
      <c r="M6213">
        <v>96</v>
      </c>
      <c r="N6213">
        <v>94</v>
      </c>
      <c r="O6213">
        <v>89</v>
      </c>
      <c r="P6213">
        <v>95</v>
      </c>
      <c r="Q6213">
        <v>95</v>
      </c>
      <c r="R6213">
        <v>95</v>
      </c>
      <c r="S6213">
        <v>49</v>
      </c>
      <c r="T6213" s="34">
        <f>_xlfn.XLOOKUP(B6213,Demog!$A$2:$A$219,Demog!$P$2:$P$219,,,2)</f>
        <v>45391</v>
      </c>
      <c r="U6213" s="34">
        <f t="shared" si="106"/>
        <v>10</v>
      </c>
      <c r="V6213" s="13">
        <f>IF(OR(Table1[[#This Row],[7d_positivity_public]]=0,ISBLANK(Table1[[#This Row],[7d_positivity_public]])),"",(Table1[[#This Row],[7d_positivity_public]]-Table1[[#This Row],[7d_positivity_all]])/Table1[[#This Row],[7d_positivity_public]])</f>
        <v>1</v>
      </c>
      <c r="W6213" s="13"/>
    </row>
    <row r="6214" spans="1:23" x14ac:dyDescent="0.25">
      <c r="A6214" s="10">
        <v>44540</v>
      </c>
      <c r="B6214">
        <v>2335</v>
      </c>
      <c r="C6214" t="s">
        <v>163</v>
      </c>
      <c r="D6214">
        <v>4</v>
      </c>
      <c r="E6214">
        <v>1</v>
      </c>
      <c r="F6214">
        <v>3</v>
      </c>
      <c r="G6214">
        <v>4</v>
      </c>
      <c r="H6214">
        <v>98</v>
      </c>
      <c r="I6214">
        <v>5</v>
      </c>
      <c r="J6214">
        <v>91</v>
      </c>
      <c r="K6214">
        <v>99</v>
      </c>
      <c r="L6214">
        <v>100</v>
      </c>
      <c r="M6214">
        <v>96</v>
      </c>
      <c r="N6214">
        <v>95</v>
      </c>
      <c r="O6214">
        <v>85</v>
      </c>
      <c r="P6214">
        <v>96</v>
      </c>
      <c r="Q6214">
        <v>96</v>
      </c>
      <c r="R6214">
        <v>94</v>
      </c>
      <c r="S6214">
        <v>42</v>
      </c>
      <c r="T6214" s="34">
        <f>_xlfn.XLOOKUP(B6214,Demog!$A$2:$A$219,Demog!$P$2:$P$219,,,2)</f>
        <v>62748</v>
      </c>
      <c r="U6214" s="34">
        <f t="shared" si="106"/>
        <v>18</v>
      </c>
      <c r="V6214" s="13">
        <f>IF(OR(Table1[[#This Row],[7d_positivity_public]]=0,ISBLANK(Table1[[#This Row],[7d_positivity_public]])),"",(Table1[[#This Row],[7d_positivity_public]]-Table1[[#This Row],[7d_positivity_all]])/Table1[[#This Row],[7d_positivity_public]])</f>
        <v>1</v>
      </c>
      <c r="W6214" s="13"/>
    </row>
    <row r="6215" spans="1:23" x14ac:dyDescent="0.25">
      <c r="A6215" s="10">
        <v>44540</v>
      </c>
      <c r="B6215">
        <v>2336</v>
      </c>
      <c r="C6215" t="s">
        <v>164</v>
      </c>
      <c r="D6215">
        <v>6</v>
      </c>
      <c r="E6215">
        <v>4</v>
      </c>
      <c r="F6215">
        <v>2</v>
      </c>
      <c r="G6215">
        <v>4</v>
      </c>
      <c r="H6215">
        <v>95</v>
      </c>
      <c r="I6215">
        <v>8</v>
      </c>
      <c r="J6215">
        <v>91</v>
      </c>
      <c r="K6215">
        <v>95</v>
      </c>
      <c r="L6215">
        <v>96</v>
      </c>
      <c r="M6215">
        <v>94</v>
      </c>
      <c r="N6215">
        <v>92</v>
      </c>
      <c r="O6215">
        <v>87</v>
      </c>
      <c r="P6215">
        <v>93</v>
      </c>
      <c r="Q6215">
        <v>93</v>
      </c>
      <c r="R6215">
        <v>93</v>
      </c>
      <c r="S6215">
        <v>52</v>
      </c>
      <c r="T6215" s="34">
        <f>_xlfn.XLOOKUP(B6215,Demog!$A$2:$A$219,Demog!$P$2:$P$219,,,2)</f>
        <v>58701</v>
      </c>
      <c r="U6215" s="34">
        <f t="shared" si="106"/>
        <v>25</v>
      </c>
      <c r="V6215" s="13">
        <f>IF(OR(Table1[[#This Row],[7d_positivity_public]]=0,ISBLANK(Table1[[#This Row],[7d_positivity_public]])),"",(Table1[[#This Row],[7d_positivity_public]]-Table1[[#This Row],[7d_positivity_all]])/Table1[[#This Row],[7d_positivity_public]])</f>
        <v>1</v>
      </c>
      <c r="W6215" s="13"/>
    </row>
    <row r="6216" spans="1:23" x14ac:dyDescent="0.25">
      <c r="A6216" s="10">
        <v>44540</v>
      </c>
      <c r="B6216">
        <v>2337</v>
      </c>
      <c r="C6216" t="s">
        <v>165</v>
      </c>
      <c r="D6216">
        <v>5</v>
      </c>
      <c r="E6216">
        <v>3</v>
      </c>
      <c r="F6216">
        <v>2</v>
      </c>
      <c r="G6216">
        <v>4</v>
      </c>
      <c r="H6216">
        <v>91</v>
      </c>
      <c r="I6216">
        <v>8</v>
      </c>
      <c r="J6216">
        <v>88</v>
      </c>
      <c r="K6216">
        <v>91</v>
      </c>
      <c r="L6216">
        <v>91</v>
      </c>
      <c r="M6216">
        <v>91</v>
      </c>
      <c r="N6216">
        <v>88</v>
      </c>
      <c r="O6216">
        <v>82</v>
      </c>
      <c r="P6216">
        <v>88</v>
      </c>
      <c r="Q6216">
        <v>88</v>
      </c>
      <c r="R6216">
        <v>89</v>
      </c>
      <c r="S6216">
        <v>48</v>
      </c>
      <c r="T6216" s="34">
        <f>_xlfn.XLOOKUP(B6216,Demog!$A$2:$A$219,Demog!$P$2:$P$219,,,2)</f>
        <v>60538</v>
      </c>
      <c r="U6216" s="34">
        <f t="shared" si="106"/>
        <v>21</v>
      </c>
      <c r="V6216" s="13">
        <f>IF(OR(Table1[[#This Row],[7d_positivity_public]]=0,ISBLANK(Table1[[#This Row],[7d_positivity_public]])),"",(Table1[[#This Row],[7d_positivity_public]]-Table1[[#This Row],[7d_positivity_all]])/Table1[[#This Row],[7d_positivity_public]])</f>
        <v>1</v>
      </c>
      <c r="W6216" s="13"/>
    </row>
    <row r="6217" spans="1:23" x14ac:dyDescent="0.25">
      <c r="A6217" s="10">
        <v>44540</v>
      </c>
      <c r="B6217">
        <v>2338</v>
      </c>
      <c r="C6217" t="s">
        <v>166</v>
      </c>
      <c r="D6217">
        <v>4</v>
      </c>
      <c r="E6217">
        <v>4</v>
      </c>
      <c r="F6217">
        <v>0</v>
      </c>
      <c r="G6217">
        <v>5</v>
      </c>
      <c r="H6217">
        <v>99</v>
      </c>
      <c r="I6217">
        <v>4</v>
      </c>
      <c r="J6217">
        <v>89</v>
      </c>
      <c r="K6217">
        <v>100</v>
      </c>
      <c r="L6217">
        <v>100</v>
      </c>
      <c r="M6217">
        <v>97</v>
      </c>
      <c r="N6217">
        <v>95</v>
      </c>
      <c r="O6217">
        <v>82</v>
      </c>
      <c r="P6217">
        <v>96</v>
      </c>
      <c r="Q6217">
        <v>98</v>
      </c>
      <c r="R6217">
        <v>94</v>
      </c>
      <c r="S6217">
        <v>36</v>
      </c>
      <c r="T6217" s="34">
        <f>_xlfn.XLOOKUP(B6217,Demog!$A$2:$A$219,Demog!$P$2:$P$219,,,2)</f>
        <v>41463</v>
      </c>
      <c r="U6217" s="34">
        <f t="shared" si="106"/>
        <v>12</v>
      </c>
      <c r="V6217" s="13">
        <f>IF(OR(Table1[[#This Row],[7d_positivity_public]]=0,ISBLANK(Table1[[#This Row],[7d_positivity_public]])),"",(Table1[[#This Row],[7d_positivity_public]]-Table1[[#This Row],[7d_positivity_all]])/Table1[[#This Row],[7d_positivity_public]])</f>
        <v>1</v>
      </c>
      <c r="W6217" s="13"/>
    </row>
    <row r="6218" spans="1:23" x14ac:dyDescent="0.25">
      <c r="A6218" s="10">
        <v>44540</v>
      </c>
      <c r="B6218">
        <v>2341</v>
      </c>
      <c r="C6218" t="s">
        <v>167</v>
      </c>
      <c r="D6218">
        <v>5</v>
      </c>
      <c r="E6218">
        <v>4</v>
      </c>
      <c r="F6218">
        <v>1</v>
      </c>
      <c r="G6218">
        <v>3</v>
      </c>
      <c r="H6218">
        <v>92</v>
      </c>
      <c r="I6218">
        <v>14</v>
      </c>
      <c r="J6218">
        <v>91</v>
      </c>
      <c r="K6218">
        <v>92</v>
      </c>
      <c r="L6218">
        <v>90</v>
      </c>
      <c r="M6218">
        <v>93</v>
      </c>
      <c r="N6218">
        <v>90</v>
      </c>
      <c r="O6218">
        <v>88</v>
      </c>
      <c r="P6218">
        <v>90</v>
      </c>
      <c r="Q6218">
        <v>88</v>
      </c>
      <c r="R6218">
        <v>91</v>
      </c>
      <c r="S6218">
        <v>65</v>
      </c>
      <c r="T6218" s="34">
        <f>_xlfn.XLOOKUP(B6218,Demog!$A$2:$A$219,Demog!$P$2:$P$219,,,2)</f>
        <v>74816</v>
      </c>
      <c r="U6218" s="34">
        <f t="shared" ref="U6218:U6249" si="107">ROUND(T6218*D6218/100000*7,0)</f>
        <v>26</v>
      </c>
      <c r="V6218" s="13">
        <f>IF(OR(Table1[[#This Row],[7d_positivity_public]]=0,ISBLANK(Table1[[#This Row],[7d_positivity_public]])),"",(Table1[[#This Row],[7d_positivity_public]]-Table1[[#This Row],[7d_positivity_all]])/Table1[[#This Row],[7d_positivity_public]])</f>
        <v>1</v>
      </c>
      <c r="W6218" s="13"/>
    </row>
    <row r="6219" spans="1:23" x14ac:dyDescent="0.25">
      <c r="A6219" s="10">
        <v>44540</v>
      </c>
      <c r="B6219">
        <v>2342</v>
      </c>
      <c r="C6219" t="s">
        <v>168</v>
      </c>
      <c r="D6219">
        <v>4</v>
      </c>
      <c r="E6219">
        <v>6</v>
      </c>
      <c r="F6219">
        <v>-2</v>
      </c>
      <c r="G6219">
        <v>3</v>
      </c>
      <c r="H6219">
        <v>89</v>
      </c>
      <c r="I6219">
        <v>13</v>
      </c>
      <c r="J6219">
        <v>84</v>
      </c>
      <c r="K6219">
        <v>89</v>
      </c>
      <c r="L6219">
        <v>86</v>
      </c>
      <c r="M6219">
        <v>91</v>
      </c>
      <c r="N6219">
        <v>87</v>
      </c>
      <c r="O6219">
        <v>81</v>
      </c>
      <c r="P6219">
        <v>87</v>
      </c>
      <c r="Q6219">
        <v>82</v>
      </c>
      <c r="R6219">
        <v>90</v>
      </c>
      <c r="S6219">
        <v>63</v>
      </c>
      <c r="T6219" s="34">
        <f>_xlfn.XLOOKUP(B6219,Demog!$A$2:$A$219,Demog!$P$2:$P$219,,,2)</f>
        <v>19952</v>
      </c>
      <c r="U6219" s="34">
        <f t="shared" si="107"/>
        <v>6</v>
      </c>
      <c r="V6219" s="13">
        <f>IF(OR(Table1[[#This Row],[7d_positivity_public]]=0,ISBLANK(Table1[[#This Row],[7d_positivity_public]])),"",(Table1[[#This Row],[7d_positivity_public]]-Table1[[#This Row],[7d_positivity_all]])/Table1[[#This Row],[7d_positivity_public]])</f>
        <v>1</v>
      </c>
      <c r="W6219" s="13"/>
    </row>
    <row r="6220" spans="1:23" x14ac:dyDescent="0.25">
      <c r="A6220" s="10">
        <v>44540</v>
      </c>
      <c r="B6220">
        <v>3111</v>
      </c>
      <c r="C6220" t="s">
        <v>169</v>
      </c>
      <c r="D6220">
        <v>5</v>
      </c>
      <c r="E6220">
        <v>2</v>
      </c>
      <c r="F6220">
        <v>3</v>
      </c>
      <c r="G6220">
        <v>6</v>
      </c>
      <c r="H6220">
        <v>97</v>
      </c>
      <c r="I6220">
        <v>17</v>
      </c>
      <c r="J6220">
        <v>94</v>
      </c>
      <c r="K6220">
        <v>97</v>
      </c>
      <c r="L6220">
        <v>100</v>
      </c>
      <c r="M6220">
        <v>88</v>
      </c>
      <c r="N6220">
        <v>94</v>
      </c>
      <c r="O6220">
        <v>91</v>
      </c>
      <c r="P6220">
        <v>94</v>
      </c>
      <c r="Q6220">
        <v>100</v>
      </c>
      <c r="R6220">
        <v>86</v>
      </c>
      <c r="S6220">
        <v>36</v>
      </c>
      <c r="T6220" s="34">
        <f>_xlfn.XLOOKUP(B6220,Demog!$A$2:$A$219,Demog!$P$2:$P$219,,,2)</f>
        <v>54587</v>
      </c>
      <c r="U6220" s="34">
        <f t="shared" si="107"/>
        <v>19</v>
      </c>
      <c r="V6220" s="13">
        <f>IF(OR(Table1[[#This Row],[7d_positivity_public]]=0,ISBLANK(Table1[[#This Row],[7d_positivity_public]])),"",(Table1[[#This Row],[7d_positivity_public]]-Table1[[#This Row],[7d_positivity_all]])/Table1[[#This Row],[7d_positivity_public]])</f>
        <v>1</v>
      </c>
      <c r="W6220" s="13"/>
    </row>
    <row r="6221" spans="1:23" x14ac:dyDescent="0.25">
      <c r="A6221" s="10">
        <v>44540</v>
      </c>
      <c r="B6221">
        <v>3112</v>
      </c>
      <c r="C6221" t="s">
        <v>170</v>
      </c>
      <c r="D6221">
        <v>3</v>
      </c>
      <c r="E6221">
        <v>6</v>
      </c>
      <c r="F6221">
        <v>-3</v>
      </c>
      <c r="G6221">
        <v>4</v>
      </c>
      <c r="H6221">
        <v>89</v>
      </c>
      <c r="I6221">
        <v>18</v>
      </c>
      <c r="J6221">
        <v>93</v>
      </c>
      <c r="K6221">
        <v>88</v>
      </c>
      <c r="L6221">
        <v>89</v>
      </c>
      <c r="M6221">
        <v>88</v>
      </c>
      <c r="N6221">
        <v>87</v>
      </c>
      <c r="O6221">
        <v>90</v>
      </c>
      <c r="P6221">
        <v>87</v>
      </c>
      <c r="Q6221">
        <v>87</v>
      </c>
      <c r="R6221">
        <v>86</v>
      </c>
      <c r="S6221">
        <v>42</v>
      </c>
      <c r="T6221" s="34">
        <f>_xlfn.XLOOKUP(B6221,Demog!$A$2:$A$219,Demog!$P$2:$P$219,,,2)</f>
        <v>17729</v>
      </c>
      <c r="U6221" s="34">
        <f t="shared" si="107"/>
        <v>4</v>
      </c>
      <c r="V6221" s="13">
        <f>IF(OR(Table1[[#This Row],[7d_positivity_public]]=0,ISBLANK(Table1[[#This Row],[7d_positivity_public]])),"",(Table1[[#This Row],[7d_positivity_public]]-Table1[[#This Row],[7d_positivity_all]])/Table1[[#This Row],[7d_positivity_public]])</f>
        <v>1</v>
      </c>
      <c r="W6221" s="13"/>
    </row>
    <row r="6222" spans="1:23" x14ac:dyDescent="0.25">
      <c r="A6222" s="10">
        <v>44540</v>
      </c>
      <c r="B6222">
        <v>3113</v>
      </c>
      <c r="C6222" t="s">
        <v>171</v>
      </c>
      <c r="D6222">
        <v>6</v>
      </c>
      <c r="E6222">
        <v>2</v>
      </c>
      <c r="F6222">
        <v>4</v>
      </c>
      <c r="G6222">
        <v>6</v>
      </c>
      <c r="H6222">
        <v>89</v>
      </c>
      <c r="I6222">
        <v>19</v>
      </c>
      <c r="J6222">
        <v>91</v>
      </c>
      <c r="K6222">
        <v>89</v>
      </c>
      <c r="L6222">
        <v>90</v>
      </c>
      <c r="M6222">
        <v>87</v>
      </c>
      <c r="N6222">
        <v>87</v>
      </c>
      <c r="O6222">
        <v>87</v>
      </c>
      <c r="P6222">
        <v>87</v>
      </c>
      <c r="Q6222">
        <v>88</v>
      </c>
      <c r="R6222">
        <v>86</v>
      </c>
      <c r="S6222">
        <v>44</v>
      </c>
      <c r="T6222" s="34">
        <f>_xlfn.XLOOKUP(B6222,Demog!$A$2:$A$219,Demog!$P$2:$P$219,,,2)</f>
        <v>23478</v>
      </c>
      <c r="U6222" s="34">
        <f t="shared" si="107"/>
        <v>10</v>
      </c>
      <c r="V6222" s="13">
        <f>IF(OR(Table1[[#This Row],[7d_positivity_public]]=0,ISBLANK(Table1[[#This Row],[7d_positivity_public]])),"",(Table1[[#This Row],[7d_positivity_public]]-Table1[[#This Row],[7d_positivity_all]])/Table1[[#This Row],[7d_positivity_public]])</f>
        <v>1</v>
      </c>
      <c r="W6222" s="13"/>
    </row>
    <row r="6223" spans="1:23" x14ac:dyDescent="0.25">
      <c r="A6223" s="10">
        <v>44540</v>
      </c>
      <c r="B6223">
        <v>3114</v>
      </c>
      <c r="C6223" t="s">
        <v>172</v>
      </c>
      <c r="D6223">
        <v>3</v>
      </c>
      <c r="E6223">
        <v>5</v>
      </c>
      <c r="F6223">
        <v>-2</v>
      </c>
      <c r="G6223">
        <v>3</v>
      </c>
      <c r="H6223">
        <v>90</v>
      </c>
      <c r="I6223">
        <v>20</v>
      </c>
      <c r="J6223">
        <v>91</v>
      </c>
      <c r="K6223">
        <v>90</v>
      </c>
      <c r="L6223">
        <v>91</v>
      </c>
      <c r="M6223">
        <v>89</v>
      </c>
      <c r="N6223">
        <v>88</v>
      </c>
      <c r="O6223">
        <v>88</v>
      </c>
      <c r="P6223">
        <v>88</v>
      </c>
      <c r="Q6223">
        <v>88</v>
      </c>
      <c r="R6223">
        <v>88</v>
      </c>
      <c r="S6223">
        <v>46</v>
      </c>
      <c r="T6223" s="34">
        <f>_xlfn.XLOOKUP(B6223,Demog!$A$2:$A$219,Demog!$P$2:$P$219,,,2)</f>
        <v>32171</v>
      </c>
      <c r="U6223" s="34">
        <f t="shared" si="107"/>
        <v>7</v>
      </c>
      <c r="V6223" s="13">
        <f>IF(OR(Table1[[#This Row],[7d_positivity_public]]=0,ISBLANK(Table1[[#This Row],[7d_positivity_public]])),"",(Table1[[#This Row],[7d_positivity_public]]-Table1[[#This Row],[7d_positivity_all]])/Table1[[#This Row],[7d_positivity_public]])</f>
        <v>1</v>
      </c>
      <c r="W6223" s="13"/>
    </row>
    <row r="6224" spans="1:23" x14ac:dyDescent="0.25">
      <c r="A6224" s="10">
        <v>44540</v>
      </c>
      <c r="B6224">
        <v>3115</v>
      </c>
      <c r="C6224" t="s">
        <v>173</v>
      </c>
      <c r="D6224">
        <v>8</v>
      </c>
      <c r="E6224">
        <v>6</v>
      </c>
      <c r="F6224">
        <v>2</v>
      </c>
      <c r="G6224">
        <v>6</v>
      </c>
      <c r="H6224">
        <v>93</v>
      </c>
      <c r="I6224">
        <v>36</v>
      </c>
      <c r="J6224">
        <v>94</v>
      </c>
      <c r="K6224">
        <v>93</v>
      </c>
      <c r="L6224">
        <v>92</v>
      </c>
      <c r="M6224">
        <v>93</v>
      </c>
      <c r="N6224">
        <v>92</v>
      </c>
      <c r="O6224">
        <v>92</v>
      </c>
      <c r="P6224">
        <v>92</v>
      </c>
      <c r="Q6224">
        <v>91</v>
      </c>
      <c r="R6224">
        <v>92</v>
      </c>
      <c r="S6224">
        <v>55</v>
      </c>
      <c r="T6224" s="34">
        <f>_xlfn.XLOOKUP(B6224,Demog!$A$2:$A$219,Demog!$P$2:$P$219,,,2)</f>
        <v>24774</v>
      </c>
      <c r="U6224" s="34">
        <f t="shared" si="107"/>
        <v>14</v>
      </c>
      <c r="V6224" s="13">
        <f>IF(OR(Table1[[#This Row],[7d_positivity_public]]=0,ISBLANK(Table1[[#This Row],[7d_positivity_public]])),"",(Table1[[#This Row],[7d_positivity_public]]-Table1[[#This Row],[7d_positivity_all]])/Table1[[#This Row],[7d_positivity_public]])</f>
        <v>1</v>
      </c>
      <c r="W6224" s="13"/>
    </row>
    <row r="6225" spans="1:23" x14ac:dyDescent="0.25">
      <c r="A6225" s="10">
        <v>44540</v>
      </c>
      <c r="B6225">
        <v>3116</v>
      </c>
      <c r="C6225" t="s">
        <v>174</v>
      </c>
      <c r="D6225">
        <v>5</v>
      </c>
      <c r="E6225">
        <v>5</v>
      </c>
      <c r="F6225">
        <v>0</v>
      </c>
      <c r="G6225">
        <v>5</v>
      </c>
      <c r="H6225">
        <v>95</v>
      </c>
      <c r="I6225">
        <v>19</v>
      </c>
      <c r="J6225">
        <v>93</v>
      </c>
      <c r="K6225">
        <v>95</v>
      </c>
      <c r="L6225">
        <v>99</v>
      </c>
      <c r="M6225">
        <v>91</v>
      </c>
      <c r="N6225">
        <v>93</v>
      </c>
      <c r="O6225">
        <v>90</v>
      </c>
      <c r="P6225">
        <v>93</v>
      </c>
      <c r="Q6225">
        <v>96</v>
      </c>
      <c r="R6225">
        <v>90</v>
      </c>
      <c r="S6225">
        <v>35</v>
      </c>
      <c r="T6225" s="34">
        <f>_xlfn.XLOOKUP(B6225,Demog!$A$2:$A$219,Demog!$P$2:$P$219,,,2)</f>
        <v>24621</v>
      </c>
      <c r="U6225" s="34">
        <f t="shared" si="107"/>
        <v>9</v>
      </c>
      <c r="V6225" s="13">
        <f>IF(OR(Table1[[#This Row],[7d_positivity_public]]=0,ISBLANK(Table1[[#This Row],[7d_positivity_public]])),"",(Table1[[#This Row],[7d_positivity_public]]-Table1[[#This Row],[7d_positivity_all]])/Table1[[#This Row],[7d_positivity_public]])</f>
        <v>1</v>
      </c>
      <c r="W6225" s="13"/>
    </row>
    <row r="6226" spans="1:23" x14ac:dyDescent="0.25">
      <c r="A6226" s="10">
        <v>44540</v>
      </c>
      <c r="B6226">
        <v>3117</v>
      </c>
      <c r="C6226" t="s">
        <v>175</v>
      </c>
      <c r="D6226">
        <v>10</v>
      </c>
      <c r="E6226">
        <v>2</v>
      </c>
      <c r="F6226">
        <v>8</v>
      </c>
      <c r="G6226">
        <v>11</v>
      </c>
      <c r="H6226">
        <v>93</v>
      </c>
      <c r="I6226">
        <v>17</v>
      </c>
      <c r="J6226">
        <v>91</v>
      </c>
      <c r="K6226">
        <v>94</v>
      </c>
      <c r="L6226">
        <v>95</v>
      </c>
      <c r="M6226">
        <v>92</v>
      </c>
      <c r="N6226">
        <v>91</v>
      </c>
      <c r="O6226">
        <v>87</v>
      </c>
      <c r="P6226">
        <v>92</v>
      </c>
      <c r="Q6226">
        <v>93</v>
      </c>
      <c r="R6226">
        <v>91</v>
      </c>
      <c r="S6226">
        <v>44</v>
      </c>
      <c r="T6226" s="34">
        <f>_xlfn.XLOOKUP(B6226,Demog!$A$2:$A$219,Demog!$P$2:$P$219,,,2)</f>
        <v>20949</v>
      </c>
      <c r="U6226" s="34">
        <f t="shared" si="107"/>
        <v>15</v>
      </c>
      <c r="V6226" s="13">
        <f>IF(OR(Table1[[#This Row],[7d_positivity_public]]=0,ISBLANK(Table1[[#This Row],[7d_positivity_public]])),"",(Table1[[#This Row],[7d_positivity_public]]-Table1[[#This Row],[7d_positivity_all]])/Table1[[#This Row],[7d_positivity_public]])</f>
        <v>1</v>
      </c>
      <c r="W6226" s="13"/>
    </row>
    <row r="6227" spans="1:23" x14ac:dyDescent="0.25">
      <c r="A6227" s="10">
        <v>44540</v>
      </c>
      <c r="B6227">
        <v>3211</v>
      </c>
      <c r="C6227" t="s">
        <v>176</v>
      </c>
      <c r="D6227">
        <v>4</v>
      </c>
      <c r="E6227">
        <v>3</v>
      </c>
      <c r="F6227">
        <v>1</v>
      </c>
      <c r="G6227">
        <v>3</v>
      </c>
      <c r="H6227">
        <v>100</v>
      </c>
      <c r="I6227">
        <v>22</v>
      </c>
      <c r="J6227">
        <v>92</v>
      </c>
      <c r="K6227">
        <v>100</v>
      </c>
      <c r="L6227">
        <v>100</v>
      </c>
      <c r="M6227">
        <v>90</v>
      </c>
      <c r="N6227">
        <v>96</v>
      </c>
      <c r="O6227">
        <v>83</v>
      </c>
      <c r="P6227">
        <v>97</v>
      </c>
      <c r="Q6227">
        <v>100</v>
      </c>
      <c r="R6227">
        <v>87</v>
      </c>
      <c r="S6227">
        <v>56</v>
      </c>
      <c r="T6227" s="34">
        <f>_xlfn.XLOOKUP(B6227,Demog!$A$2:$A$219,Demog!$P$2:$P$219,,,2)</f>
        <v>41934</v>
      </c>
      <c r="U6227" s="34">
        <f t="shared" si="107"/>
        <v>12</v>
      </c>
      <c r="V6227" s="13">
        <f>IF(OR(Table1[[#This Row],[7d_positivity_public]]=0,ISBLANK(Table1[[#This Row],[7d_positivity_public]])),"",(Table1[[#This Row],[7d_positivity_public]]-Table1[[#This Row],[7d_positivity_all]])/Table1[[#This Row],[7d_positivity_public]])</f>
        <v>1</v>
      </c>
      <c r="W6227" s="13"/>
    </row>
    <row r="6228" spans="1:23" x14ac:dyDescent="0.25">
      <c r="A6228" s="10">
        <v>44540</v>
      </c>
      <c r="B6228">
        <v>3212</v>
      </c>
      <c r="C6228" t="s">
        <v>177</v>
      </c>
      <c r="D6228">
        <v>2</v>
      </c>
      <c r="E6228">
        <v>3</v>
      </c>
      <c r="F6228">
        <v>-1</v>
      </c>
      <c r="G6228">
        <v>1</v>
      </c>
      <c r="H6228">
        <v>98</v>
      </c>
      <c r="I6228">
        <v>21</v>
      </c>
      <c r="J6228">
        <v>88</v>
      </c>
      <c r="K6228">
        <v>98</v>
      </c>
      <c r="L6228">
        <v>100</v>
      </c>
      <c r="M6228">
        <v>90</v>
      </c>
      <c r="N6228">
        <v>95</v>
      </c>
      <c r="O6228">
        <v>84</v>
      </c>
      <c r="P6228">
        <v>95</v>
      </c>
      <c r="Q6228">
        <v>100</v>
      </c>
      <c r="R6228">
        <v>87</v>
      </c>
      <c r="S6228">
        <v>50</v>
      </c>
      <c r="T6228" s="34">
        <f>_xlfn.XLOOKUP(B6228,Demog!$A$2:$A$219,Demog!$P$2:$P$219,,,2)</f>
        <v>47203</v>
      </c>
      <c r="U6228" s="34">
        <f t="shared" si="107"/>
        <v>7</v>
      </c>
      <c r="V6228" s="13">
        <f>IF(OR(Table1[[#This Row],[7d_positivity_public]]=0,ISBLANK(Table1[[#This Row],[7d_positivity_public]])),"",(Table1[[#This Row],[7d_positivity_public]]-Table1[[#This Row],[7d_positivity_all]])/Table1[[#This Row],[7d_positivity_public]])</f>
        <v>1</v>
      </c>
      <c r="W6228" s="13"/>
    </row>
    <row r="6229" spans="1:23" x14ac:dyDescent="0.25">
      <c r="A6229" s="10">
        <v>44540</v>
      </c>
      <c r="B6229">
        <v>3213</v>
      </c>
      <c r="C6229" t="s">
        <v>178</v>
      </c>
      <c r="D6229">
        <v>4</v>
      </c>
      <c r="E6229">
        <v>2</v>
      </c>
      <c r="F6229">
        <v>2</v>
      </c>
      <c r="G6229">
        <v>2</v>
      </c>
      <c r="H6229">
        <v>96</v>
      </c>
      <c r="I6229">
        <v>36</v>
      </c>
      <c r="J6229">
        <v>95</v>
      </c>
      <c r="K6229">
        <v>97</v>
      </c>
      <c r="L6229">
        <v>99</v>
      </c>
      <c r="M6229">
        <v>93</v>
      </c>
      <c r="N6229">
        <v>94</v>
      </c>
      <c r="O6229">
        <v>92</v>
      </c>
      <c r="P6229">
        <v>95</v>
      </c>
      <c r="Q6229">
        <v>97</v>
      </c>
      <c r="R6229">
        <v>92</v>
      </c>
      <c r="S6229">
        <v>62</v>
      </c>
      <c r="T6229" s="34">
        <f>_xlfn.XLOOKUP(B6229,Demog!$A$2:$A$219,Demog!$P$2:$P$219,,,2)</f>
        <v>32904</v>
      </c>
      <c r="U6229" s="34">
        <f t="shared" si="107"/>
        <v>9</v>
      </c>
      <c r="V6229" s="13">
        <f>IF(OR(Table1[[#This Row],[7d_positivity_public]]=0,ISBLANK(Table1[[#This Row],[7d_positivity_public]])),"",(Table1[[#This Row],[7d_positivity_public]]-Table1[[#This Row],[7d_positivity_all]])/Table1[[#This Row],[7d_positivity_public]])</f>
        <v>1</v>
      </c>
      <c r="W6229" s="13"/>
    </row>
    <row r="6230" spans="1:23" x14ac:dyDescent="0.25">
      <c r="A6230" s="10">
        <v>44540</v>
      </c>
      <c r="B6230">
        <v>3221</v>
      </c>
      <c r="C6230" t="s">
        <v>179</v>
      </c>
      <c r="D6230">
        <v>10</v>
      </c>
      <c r="E6230">
        <v>10</v>
      </c>
      <c r="F6230">
        <v>0</v>
      </c>
      <c r="G6230">
        <v>5</v>
      </c>
      <c r="H6230">
        <v>86</v>
      </c>
      <c r="I6230">
        <v>20</v>
      </c>
      <c r="J6230">
        <v>82</v>
      </c>
      <c r="K6230">
        <v>86</v>
      </c>
      <c r="L6230">
        <v>88</v>
      </c>
      <c r="M6230">
        <v>83</v>
      </c>
      <c r="N6230">
        <v>79</v>
      </c>
      <c r="O6230">
        <v>74</v>
      </c>
      <c r="P6230">
        <v>79</v>
      </c>
      <c r="Q6230">
        <v>81</v>
      </c>
      <c r="R6230">
        <v>77</v>
      </c>
      <c r="S6230">
        <v>41</v>
      </c>
      <c r="T6230" s="34">
        <f>_xlfn.XLOOKUP(B6230,Demog!$A$2:$A$219,Demog!$P$2:$P$219,,,2)</f>
        <v>19960</v>
      </c>
      <c r="U6230" s="34">
        <f t="shared" si="107"/>
        <v>14</v>
      </c>
      <c r="V6230" s="13">
        <f>IF(OR(Table1[[#This Row],[7d_positivity_public]]=0,ISBLANK(Table1[[#This Row],[7d_positivity_public]])),"",(Table1[[#This Row],[7d_positivity_public]]-Table1[[#This Row],[7d_positivity_all]])/Table1[[#This Row],[7d_positivity_public]])</f>
        <v>1</v>
      </c>
      <c r="W6230" s="13"/>
    </row>
    <row r="6231" spans="1:23" x14ac:dyDescent="0.25">
      <c r="A6231" s="10">
        <v>44540</v>
      </c>
      <c r="B6231">
        <v>3222</v>
      </c>
      <c r="C6231" t="s">
        <v>180</v>
      </c>
      <c r="D6231">
        <v>6</v>
      </c>
      <c r="E6231">
        <v>4</v>
      </c>
      <c r="F6231">
        <v>2</v>
      </c>
      <c r="G6231">
        <v>2</v>
      </c>
      <c r="H6231">
        <v>99</v>
      </c>
      <c r="I6231">
        <v>24</v>
      </c>
      <c r="J6231">
        <v>89</v>
      </c>
      <c r="K6231">
        <v>100</v>
      </c>
      <c r="L6231">
        <v>100</v>
      </c>
      <c r="M6231">
        <v>90</v>
      </c>
      <c r="N6231">
        <v>96</v>
      </c>
      <c r="O6231">
        <v>81</v>
      </c>
      <c r="P6231">
        <v>96</v>
      </c>
      <c r="Q6231">
        <v>100</v>
      </c>
      <c r="R6231">
        <v>87</v>
      </c>
      <c r="S6231">
        <v>54</v>
      </c>
      <c r="T6231" s="34">
        <f>_xlfn.XLOOKUP(B6231,Demog!$A$2:$A$219,Demog!$P$2:$P$219,,,2)</f>
        <v>12392</v>
      </c>
      <c r="U6231" s="34">
        <f t="shared" si="107"/>
        <v>5</v>
      </c>
      <c r="V6231" s="13">
        <f>IF(OR(Table1[[#This Row],[7d_positivity_public]]=0,ISBLANK(Table1[[#This Row],[7d_positivity_public]])),"",(Table1[[#This Row],[7d_positivity_public]]-Table1[[#This Row],[7d_positivity_all]])/Table1[[#This Row],[7d_positivity_public]])</f>
        <v>1</v>
      </c>
      <c r="W6231" s="13"/>
    </row>
    <row r="6232" spans="1:23" x14ac:dyDescent="0.25">
      <c r="A6232" s="10">
        <v>44540</v>
      </c>
      <c r="B6232">
        <v>3223</v>
      </c>
      <c r="C6232" t="s">
        <v>181</v>
      </c>
      <c r="D6232">
        <v>5</v>
      </c>
      <c r="E6232">
        <v>4</v>
      </c>
      <c r="F6232">
        <v>1</v>
      </c>
      <c r="G6232">
        <v>4</v>
      </c>
      <c r="H6232">
        <v>93</v>
      </c>
      <c r="I6232">
        <v>39</v>
      </c>
      <c r="J6232">
        <v>89</v>
      </c>
      <c r="K6232">
        <v>93</v>
      </c>
      <c r="L6232">
        <v>96</v>
      </c>
      <c r="M6232">
        <v>89</v>
      </c>
      <c r="N6232">
        <v>90</v>
      </c>
      <c r="O6232">
        <v>84</v>
      </c>
      <c r="P6232">
        <v>90</v>
      </c>
      <c r="Q6232">
        <v>93</v>
      </c>
      <c r="R6232">
        <v>87</v>
      </c>
      <c r="S6232">
        <v>39</v>
      </c>
      <c r="T6232" s="34">
        <f>_xlfn.XLOOKUP(B6232,Demog!$A$2:$A$219,Demog!$P$2:$P$219,,,2)</f>
        <v>29180</v>
      </c>
      <c r="U6232" s="34">
        <f t="shared" si="107"/>
        <v>10</v>
      </c>
      <c r="V6232" s="13">
        <f>IF(OR(Table1[[#This Row],[7d_positivity_public]]=0,ISBLANK(Table1[[#This Row],[7d_positivity_public]])),"",(Table1[[#This Row],[7d_positivity_public]]-Table1[[#This Row],[7d_positivity_all]])/Table1[[#This Row],[7d_positivity_public]])</f>
        <v>1</v>
      </c>
      <c r="W6232" s="13"/>
    </row>
    <row r="6233" spans="1:23" x14ac:dyDescent="0.25">
      <c r="A6233" s="10">
        <v>44540</v>
      </c>
      <c r="B6233">
        <v>3231</v>
      </c>
      <c r="C6233" t="s">
        <v>182</v>
      </c>
      <c r="D6233">
        <v>11</v>
      </c>
      <c r="E6233">
        <v>4</v>
      </c>
      <c r="F6233">
        <v>7</v>
      </c>
      <c r="G6233">
        <v>7</v>
      </c>
      <c r="H6233">
        <v>98</v>
      </c>
      <c r="I6233">
        <v>38</v>
      </c>
      <c r="J6233">
        <v>94</v>
      </c>
      <c r="K6233">
        <v>98</v>
      </c>
      <c r="L6233">
        <v>100</v>
      </c>
      <c r="M6233">
        <v>92</v>
      </c>
      <c r="N6233">
        <v>95</v>
      </c>
      <c r="O6233">
        <v>90</v>
      </c>
      <c r="P6233">
        <v>96</v>
      </c>
      <c r="Q6233">
        <v>99</v>
      </c>
      <c r="R6233">
        <v>91</v>
      </c>
      <c r="S6233">
        <v>39</v>
      </c>
      <c r="T6233" s="34">
        <f>_xlfn.XLOOKUP(B6233,Demog!$A$2:$A$219,Demog!$P$2:$P$219,,,2)</f>
        <v>18027</v>
      </c>
      <c r="U6233" s="34">
        <f t="shared" si="107"/>
        <v>14</v>
      </c>
      <c r="V6233" s="13">
        <f>IF(OR(Table1[[#This Row],[7d_positivity_public]]=0,ISBLANK(Table1[[#This Row],[7d_positivity_public]])),"",(Table1[[#This Row],[7d_positivity_public]]-Table1[[#This Row],[7d_positivity_all]])/Table1[[#This Row],[7d_positivity_public]])</f>
        <v>1</v>
      </c>
      <c r="W6233" s="13"/>
    </row>
    <row r="6234" spans="1:23" x14ac:dyDescent="0.25">
      <c r="A6234" s="10">
        <v>44540</v>
      </c>
      <c r="B6234">
        <v>3232</v>
      </c>
      <c r="C6234" t="s">
        <v>183</v>
      </c>
      <c r="D6234">
        <v>5</v>
      </c>
      <c r="E6234">
        <v>5</v>
      </c>
      <c r="F6234">
        <v>0</v>
      </c>
      <c r="G6234">
        <v>5</v>
      </c>
      <c r="H6234">
        <v>96</v>
      </c>
      <c r="I6234">
        <v>29</v>
      </c>
      <c r="J6234">
        <v>94</v>
      </c>
      <c r="K6234">
        <v>96</v>
      </c>
      <c r="L6234">
        <v>99</v>
      </c>
      <c r="M6234">
        <v>93</v>
      </c>
      <c r="N6234">
        <v>94</v>
      </c>
      <c r="O6234">
        <v>92</v>
      </c>
      <c r="P6234">
        <v>94</v>
      </c>
      <c r="Q6234">
        <v>97</v>
      </c>
      <c r="R6234">
        <v>92</v>
      </c>
      <c r="S6234">
        <v>40</v>
      </c>
      <c r="T6234" s="34">
        <f>_xlfn.XLOOKUP(B6234,Demog!$A$2:$A$219,Demog!$P$2:$P$219,,,2)</f>
        <v>34575</v>
      </c>
      <c r="U6234" s="34">
        <f t="shared" si="107"/>
        <v>12</v>
      </c>
      <c r="V6234" s="13">
        <f>IF(OR(Table1[[#This Row],[7d_positivity_public]]=0,ISBLANK(Table1[[#This Row],[7d_positivity_public]])),"",(Table1[[#This Row],[7d_positivity_public]]-Table1[[#This Row],[7d_positivity_all]])/Table1[[#This Row],[7d_positivity_public]])</f>
        <v>1</v>
      </c>
      <c r="W6234" s="13"/>
    </row>
    <row r="6235" spans="1:23" x14ac:dyDescent="0.25">
      <c r="A6235" s="10">
        <v>44540</v>
      </c>
      <c r="B6235">
        <v>3233</v>
      </c>
      <c r="C6235" t="s">
        <v>184</v>
      </c>
      <c r="D6235">
        <v>3</v>
      </c>
      <c r="E6235">
        <v>4</v>
      </c>
      <c r="F6235">
        <v>-1</v>
      </c>
      <c r="G6235">
        <v>3</v>
      </c>
      <c r="H6235">
        <v>100</v>
      </c>
      <c r="I6235">
        <v>18</v>
      </c>
      <c r="J6235">
        <v>97</v>
      </c>
      <c r="K6235">
        <v>100</v>
      </c>
      <c r="L6235">
        <v>100</v>
      </c>
      <c r="M6235">
        <v>93</v>
      </c>
      <c r="N6235">
        <v>97</v>
      </c>
      <c r="O6235">
        <v>93</v>
      </c>
      <c r="P6235">
        <v>98</v>
      </c>
      <c r="Q6235">
        <v>100</v>
      </c>
      <c r="R6235">
        <v>92</v>
      </c>
      <c r="S6235">
        <v>37</v>
      </c>
      <c r="T6235" s="34">
        <f>_xlfn.XLOOKUP(B6235,Demog!$A$2:$A$219,Demog!$P$2:$P$219,,,2)</f>
        <v>51292</v>
      </c>
      <c r="U6235" s="34">
        <f t="shared" si="107"/>
        <v>11</v>
      </c>
      <c r="V6235" s="13">
        <f>IF(OR(Table1[[#This Row],[7d_positivity_public]]=0,ISBLANK(Table1[[#This Row],[7d_positivity_public]])),"",(Table1[[#This Row],[7d_positivity_public]]-Table1[[#This Row],[7d_positivity_all]])/Table1[[#This Row],[7d_positivity_public]])</f>
        <v>1</v>
      </c>
      <c r="W6235" s="13"/>
    </row>
    <row r="6236" spans="1:23" x14ac:dyDescent="0.25">
      <c r="A6236" s="10">
        <v>44540</v>
      </c>
      <c r="B6236">
        <v>3241</v>
      </c>
      <c r="C6236" t="s">
        <v>185</v>
      </c>
      <c r="D6236">
        <v>2</v>
      </c>
      <c r="E6236">
        <v>3</v>
      </c>
      <c r="F6236">
        <v>-1</v>
      </c>
      <c r="G6236">
        <v>2</v>
      </c>
      <c r="H6236">
        <v>92</v>
      </c>
      <c r="I6236">
        <v>30</v>
      </c>
      <c r="J6236">
        <v>93</v>
      </c>
      <c r="K6236">
        <v>92</v>
      </c>
      <c r="L6236">
        <v>95</v>
      </c>
      <c r="M6236">
        <v>89</v>
      </c>
      <c r="N6236">
        <v>90</v>
      </c>
      <c r="O6236">
        <v>91</v>
      </c>
      <c r="P6236">
        <v>90</v>
      </c>
      <c r="Q6236">
        <v>92</v>
      </c>
      <c r="R6236">
        <v>88</v>
      </c>
      <c r="S6236">
        <v>57</v>
      </c>
      <c r="T6236" s="34">
        <f>_xlfn.XLOOKUP(B6236,Demog!$A$2:$A$219,Demog!$P$2:$P$219,,,2)</f>
        <v>37993</v>
      </c>
      <c r="U6236" s="34">
        <f t="shared" si="107"/>
        <v>5</v>
      </c>
      <c r="V6236" s="13">
        <f>IF(OR(Table1[[#This Row],[7d_positivity_public]]=0,ISBLANK(Table1[[#This Row],[7d_positivity_public]])),"",(Table1[[#This Row],[7d_positivity_public]]-Table1[[#This Row],[7d_positivity_all]])/Table1[[#This Row],[7d_positivity_public]])</f>
        <v>1</v>
      </c>
      <c r="W6236" s="13"/>
    </row>
    <row r="6237" spans="1:23" x14ac:dyDescent="0.25">
      <c r="A6237" s="10">
        <v>44540</v>
      </c>
      <c r="B6237">
        <v>3242</v>
      </c>
      <c r="C6237" t="s">
        <v>186</v>
      </c>
      <c r="D6237">
        <v>3</v>
      </c>
      <c r="E6237">
        <v>4</v>
      </c>
      <c r="F6237">
        <v>-1</v>
      </c>
      <c r="G6237">
        <v>4</v>
      </c>
      <c r="H6237">
        <v>96</v>
      </c>
      <c r="I6237">
        <v>37</v>
      </c>
      <c r="J6237">
        <v>96</v>
      </c>
      <c r="K6237">
        <v>96</v>
      </c>
      <c r="L6237">
        <v>99</v>
      </c>
      <c r="M6237">
        <v>93</v>
      </c>
      <c r="N6237">
        <v>94</v>
      </c>
      <c r="O6237">
        <v>93</v>
      </c>
      <c r="P6237">
        <v>94</v>
      </c>
      <c r="Q6237">
        <v>96</v>
      </c>
      <c r="R6237">
        <v>91</v>
      </c>
      <c r="S6237">
        <v>63</v>
      </c>
      <c r="T6237" s="34">
        <f>_xlfn.XLOOKUP(B6237,Demog!$A$2:$A$219,Demog!$P$2:$P$219,,,2)</f>
        <v>34483</v>
      </c>
      <c r="U6237" s="34">
        <f t="shared" si="107"/>
        <v>7</v>
      </c>
      <c r="V6237" s="13">
        <f>IF(OR(Table1[[#This Row],[7d_positivity_public]]=0,ISBLANK(Table1[[#This Row],[7d_positivity_public]])),"",(Table1[[#This Row],[7d_positivity_public]]-Table1[[#This Row],[7d_positivity_all]])/Table1[[#This Row],[7d_positivity_public]])</f>
        <v>1</v>
      </c>
      <c r="W6237" s="13"/>
    </row>
    <row r="6238" spans="1:23" x14ac:dyDescent="0.25">
      <c r="A6238" s="10">
        <v>44540</v>
      </c>
      <c r="B6238">
        <v>3243</v>
      </c>
      <c r="C6238" t="s">
        <v>187</v>
      </c>
      <c r="D6238">
        <v>6</v>
      </c>
      <c r="E6238">
        <v>4</v>
      </c>
      <c r="F6238">
        <v>2</v>
      </c>
      <c r="G6238">
        <v>2</v>
      </c>
      <c r="H6238">
        <v>98</v>
      </c>
      <c r="I6238">
        <v>22</v>
      </c>
      <c r="J6238">
        <v>98</v>
      </c>
      <c r="K6238">
        <v>98</v>
      </c>
      <c r="L6238">
        <v>100</v>
      </c>
      <c r="M6238">
        <v>89</v>
      </c>
      <c r="N6238">
        <v>96</v>
      </c>
      <c r="O6238">
        <v>94</v>
      </c>
      <c r="P6238">
        <v>96</v>
      </c>
      <c r="Q6238">
        <v>100</v>
      </c>
      <c r="R6238">
        <v>87</v>
      </c>
      <c r="S6238">
        <v>66</v>
      </c>
      <c r="T6238" s="34">
        <f>_xlfn.XLOOKUP(B6238,Demog!$A$2:$A$219,Demog!$P$2:$P$219,,,2)</f>
        <v>15890</v>
      </c>
      <c r="U6238" s="34">
        <f t="shared" si="107"/>
        <v>7</v>
      </c>
      <c r="V6238" s="13">
        <f>IF(OR(Table1[[#This Row],[7d_positivity_public]]=0,ISBLANK(Table1[[#This Row],[7d_positivity_public]])),"",(Table1[[#This Row],[7d_positivity_public]]-Table1[[#This Row],[7d_positivity_all]])/Table1[[#This Row],[7d_positivity_public]])</f>
        <v>1</v>
      </c>
      <c r="W6238" s="13"/>
    </row>
    <row r="6239" spans="1:23" x14ac:dyDescent="0.25">
      <c r="A6239" s="10">
        <v>44540</v>
      </c>
      <c r="B6239">
        <v>3244</v>
      </c>
      <c r="C6239" t="s">
        <v>188</v>
      </c>
      <c r="D6239">
        <v>3</v>
      </c>
      <c r="E6239">
        <v>3</v>
      </c>
      <c r="F6239">
        <v>0</v>
      </c>
      <c r="G6239">
        <v>3</v>
      </c>
      <c r="H6239">
        <v>97</v>
      </c>
      <c r="I6239">
        <v>41</v>
      </c>
      <c r="J6239">
        <v>95</v>
      </c>
      <c r="K6239">
        <v>98</v>
      </c>
      <c r="L6239">
        <v>100</v>
      </c>
      <c r="M6239">
        <v>93</v>
      </c>
      <c r="N6239">
        <v>95</v>
      </c>
      <c r="O6239">
        <v>92</v>
      </c>
      <c r="P6239">
        <v>96</v>
      </c>
      <c r="Q6239">
        <v>99</v>
      </c>
      <c r="R6239">
        <v>91</v>
      </c>
      <c r="S6239">
        <v>58</v>
      </c>
      <c r="T6239" s="34">
        <f>_xlfn.XLOOKUP(B6239,Demog!$A$2:$A$219,Demog!$P$2:$P$219,,,2)</f>
        <v>42812</v>
      </c>
      <c r="U6239" s="34">
        <f t="shared" si="107"/>
        <v>9</v>
      </c>
      <c r="V6239" s="13">
        <f>IF(OR(Table1[[#This Row],[7d_positivity_public]]=0,ISBLANK(Table1[[#This Row],[7d_positivity_public]])),"",(Table1[[#This Row],[7d_positivity_public]]-Table1[[#This Row],[7d_positivity_all]])/Table1[[#This Row],[7d_positivity_public]])</f>
        <v>1</v>
      </c>
      <c r="W6239" s="13"/>
    </row>
    <row r="6240" spans="1:23" x14ac:dyDescent="0.25">
      <c r="A6240" s="10">
        <v>44540</v>
      </c>
      <c r="B6240">
        <v>3251</v>
      </c>
      <c r="C6240" t="s">
        <v>189</v>
      </c>
      <c r="D6240">
        <v>6</v>
      </c>
      <c r="E6240">
        <v>2</v>
      </c>
      <c r="F6240">
        <v>4</v>
      </c>
      <c r="G6240">
        <v>6</v>
      </c>
      <c r="H6240">
        <v>97</v>
      </c>
      <c r="I6240">
        <v>30</v>
      </c>
      <c r="J6240">
        <v>96</v>
      </c>
      <c r="K6240">
        <v>97</v>
      </c>
      <c r="L6240">
        <v>100</v>
      </c>
      <c r="M6240">
        <v>93</v>
      </c>
      <c r="N6240">
        <v>95</v>
      </c>
      <c r="O6240">
        <v>94</v>
      </c>
      <c r="P6240">
        <v>95</v>
      </c>
      <c r="Q6240">
        <v>98</v>
      </c>
      <c r="R6240">
        <v>91</v>
      </c>
      <c r="S6240">
        <v>35</v>
      </c>
      <c r="T6240" s="34">
        <f>_xlfn.XLOOKUP(B6240,Demog!$A$2:$A$219,Demog!$P$2:$P$219,,,2)</f>
        <v>31755</v>
      </c>
      <c r="U6240" s="34">
        <f t="shared" si="107"/>
        <v>13</v>
      </c>
      <c r="V6240" s="13">
        <f>IF(OR(Table1[[#This Row],[7d_positivity_public]]=0,ISBLANK(Table1[[#This Row],[7d_positivity_public]])),"",(Table1[[#This Row],[7d_positivity_public]]-Table1[[#This Row],[7d_positivity_all]])/Table1[[#This Row],[7d_positivity_public]])</f>
        <v>1</v>
      </c>
      <c r="W6240" s="13"/>
    </row>
    <row r="6241" spans="1:23" x14ac:dyDescent="0.25">
      <c r="A6241" s="10">
        <v>44540</v>
      </c>
      <c r="B6241">
        <v>3252</v>
      </c>
      <c r="C6241" t="s">
        <v>190</v>
      </c>
      <c r="D6241">
        <v>4</v>
      </c>
      <c r="E6241">
        <v>4</v>
      </c>
      <c r="F6241">
        <v>0</v>
      </c>
      <c r="G6241">
        <v>2</v>
      </c>
      <c r="H6241">
        <v>97</v>
      </c>
      <c r="I6241">
        <v>41</v>
      </c>
      <c r="J6241">
        <v>92</v>
      </c>
      <c r="K6241">
        <v>97</v>
      </c>
      <c r="L6241">
        <v>99</v>
      </c>
      <c r="M6241">
        <v>91</v>
      </c>
      <c r="N6241">
        <v>94</v>
      </c>
      <c r="O6241">
        <v>88</v>
      </c>
      <c r="P6241">
        <v>95</v>
      </c>
      <c r="Q6241">
        <v>97</v>
      </c>
      <c r="R6241">
        <v>89</v>
      </c>
      <c r="S6241">
        <v>47</v>
      </c>
      <c r="T6241" s="34">
        <f>_xlfn.XLOOKUP(B6241,Demog!$A$2:$A$219,Demog!$P$2:$P$219,,,2)</f>
        <v>32807</v>
      </c>
      <c r="U6241" s="34">
        <f t="shared" si="107"/>
        <v>9</v>
      </c>
      <c r="V6241" s="13">
        <f>IF(OR(Table1[[#This Row],[7d_positivity_public]]=0,ISBLANK(Table1[[#This Row],[7d_positivity_public]])),"",(Table1[[#This Row],[7d_positivity_public]]-Table1[[#This Row],[7d_positivity_all]])/Table1[[#This Row],[7d_positivity_public]])</f>
        <v>1</v>
      </c>
      <c r="W6241" s="13"/>
    </row>
    <row r="6242" spans="1:23" x14ac:dyDescent="0.25">
      <c r="A6242" s="10">
        <v>44540</v>
      </c>
      <c r="B6242">
        <v>3253</v>
      </c>
      <c r="C6242" t="s">
        <v>191</v>
      </c>
      <c r="D6242">
        <v>6</v>
      </c>
      <c r="E6242">
        <v>2</v>
      </c>
      <c r="F6242">
        <v>4</v>
      </c>
      <c r="G6242">
        <v>4</v>
      </c>
      <c r="H6242">
        <v>97</v>
      </c>
      <c r="I6242">
        <v>49</v>
      </c>
      <c r="J6242">
        <v>95</v>
      </c>
      <c r="K6242">
        <v>97</v>
      </c>
      <c r="L6242">
        <v>100</v>
      </c>
      <c r="M6242">
        <v>92</v>
      </c>
      <c r="N6242">
        <v>95</v>
      </c>
      <c r="O6242">
        <v>93</v>
      </c>
      <c r="P6242">
        <v>95</v>
      </c>
      <c r="Q6242">
        <v>99</v>
      </c>
      <c r="R6242">
        <v>91</v>
      </c>
      <c r="S6242">
        <v>51</v>
      </c>
      <c r="T6242" s="34">
        <f>_xlfn.XLOOKUP(B6242,Demog!$A$2:$A$219,Demog!$P$2:$P$219,,,2)</f>
        <v>31246</v>
      </c>
      <c r="U6242" s="34">
        <f t="shared" si="107"/>
        <v>13</v>
      </c>
      <c r="V6242" s="13">
        <f>IF(OR(Table1[[#This Row],[7d_positivity_public]]=0,ISBLANK(Table1[[#This Row],[7d_positivity_public]])),"",(Table1[[#This Row],[7d_positivity_public]]-Table1[[#This Row],[7d_positivity_all]])/Table1[[#This Row],[7d_positivity_public]])</f>
        <v>1</v>
      </c>
      <c r="W6242" s="13"/>
    </row>
    <row r="6243" spans="1:23" x14ac:dyDescent="0.25">
      <c r="A6243" s="10">
        <v>44540</v>
      </c>
      <c r="B6243">
        <v>3261</v>
      </c>
      <c r="C6243" t="s">
        <v>192</v>
      </c>
      <c r="D6243">
        <v>2</v>
      </c>
      <c r="E6243">
        <v>3</v>
      </c>
      <c r="F6243">
        <v>-1</v>
      </c>
      <c r="G6243">
        <v>3</v>
      </c>
      <c r="H6243">
        <v>95</v>
      </c>
      <c r="I6243">
        <v>21</v>
      </c>
      <c r="J6243">
        <v>94</v>
      </c>
      <c r="K6243">
        <v>95</v>
      </c>
      <c r="L6243">
        <v>98</v>
      </c>
      <c r="M6243">
        <v>92</v>
      </c>
      <c r="N6243">
        <v>93</v>
      </c>
      <c r="O6243">
        <v>90</v>
      </c>
      <c r="P6243">
        <v>94</v>
      </c>
      <c r="Q6243">
        <v>96</v>
      </c>
      <c r="R6243">
        <v>91</v>
      </c>
      <c r="S6243">
        <v>43</v>
      </c>
      <c r="T6243" s="34">
        <f>_xlfn.XLOOKUP(B6243,Demog!$A$2:$A$219,Demog!$P$2:$P$219,,,2)</f>
        <v>29561</v>
      </c>
      <c r="U6243" s="34">
        <f t="shared" si="107"/>
        <v>4</v>
      </c>
      <c r="V6243" s="13">
        <f>IF(OR(Table1[[#This Row],[7d_positivity_public]]=0,ISBLANK(Table1[[#This Row],[7d_positivity_public]])),"",(Table1[[#This Row],[7d_positivity_public]]-Table1[[#This Row],[7d_positivity_all]])/Table1[[#This Row],[7d_positivity_public]])</f>
        <v>1</v>
      </c>
      <c r="W6243" s="13"/>
    </row>
    <row r="6244" spans="1:23" x14ac:dyDescent="0.25">
      <c r="A6244" s="10">
        <v>44540</v>
      </c>
      <c r="B6244">
        <v>3262</v>
      </c>
      <c r="C6244" t="s">
        <v>193</v>
      </c>
      <c r="D6244">
        <v>3</v>
      </c>
      <c r="E6244">
        <v>2</v>
      </c>
      <c r="F6244">
        <v>1</v>
      </c>
      <c r="G6244">
        <v>2</v>
      </c>
      <c r="H6244">
        <v>94</v>
      </c>
      <c r="I6244">
        <v>23</v>
      </c>
      <c r="J6244">
        <v>95</v>
      </c>
      <c r="K6244">
        <v>94</v>
      </c>
      <c r="L6244">
        <v>100</v>
      </c>
      <c r="M6244">
        <v>87</v>
      </c>
      <c r="N6244">
        <v>92</v>
      </c>
      <c r="O6244">
        <v>91</v>
      </c>
      <c r="P6244">
        <v>92</v>
      </c>
      <c r="Q6244">
        <v>97</v>
      </c>
      <c r="R6244">
        <v>86</v>
      </c>
      <c r="S6244">
        <v>44</v>
      </c>
      <c r="T6244" s="34">
        <f>_xlfn.XLOOKUP(B6244,Demog!$A$2:$A$219,Demog!$P$2:$P$219,,,2)</f>
        <v>37453</v>
      </c>
      <c r="U6244" s="34">
        <f t="shared" si="107"/>
        <v>8</v>
      </c>
      <c r="V6244" s="13">
        <f>IF(OR(Table1[[#This Row],[7d_positivity_public]]=0,ISBLANK(Table1[[#This Row],[7d_positivity_public]])),"",(Table1[[#This Row],[7d_positivity_public]]-Table1[[#This Row],[7d_positivity_all]])/Table1[[#This Row],[7d_positivity_public]])</f>
        <v>1</v>
      </c>
      <c r="W6244" s="13"/>
    </row>
    <row r="6245" spans="1:23" x14ac:dyDescent="0.25">
      <c r="A6245" s="10">
        <v>44540</v>
      </c>
      <c r="B6245">
        <v>3263</v>
      </c>
      <c r="C6245" t="s">
        <v>194</v>
      </c>
      <c r="D6245">
        <v>3</v>
      </c>
      <c r="E6245">
        <v>5</v>
      </c>
      <c r="F6245">
        <v>-2</v>
      </c>
      <c r="G6245">
        <v>3</v>
      </c>
      <c r="H6245">
        <v>99</v>
      </c>
      <c r="I6245">
        <v>18</v>
      </c>
      <c r="J6245">
        <v>94</v>
      </c>
      <c r="K6245">
        <v>100</v>
      </c>
      <c r="L6245">
        <v>100</v>
      </c>
      <c r="M6245">
        <v>94</v>
      </c>
      <c r="N6245">
        <v>97</v>
      </c>
      <c r="O6245">
        <v>90</v>
      </c>
      <c r="P6245">
        <v>97</v>
      </c>
      <c r="Q6245">
        <v>100</v>
      </c>
      <c r="R6245">
        <v>92</v>
      </c>
      <c r="S6245">
        <v>39</v>
      </c>
      <c r="T6245" s="34">
        <f>_xlfn.XLOOKUP(B6245,Demog!$A$2:$A$219,Demog!$P$2:$P$219,,,2)</f>
        <v>36496</v>
      </c>
      <c r="U6245" s="34">
        <f t="shared" si="107"/>
        <v>8</v>
      </c>
      <c r="V6245" s="13">
        <f>IF(OR(Table1[[#This Row],[7d_positivity_public]]=0,ISBLANK(Table1[[#This Row],[7d_positivity_public]])),"",(Table1[[#This Row],[7d_positivity_public]]-Table1[[#This Row],[7d_positivity_all]])/Table1[[#This Row],[7d_positivity_public]])</f>
        <v>1</v>
      </c>
      <c r="W6245" s="13"/>
    </row>
    <row r="6246" spans="1:23" x14ac:dyDescent="0.25">
      <c r="A6246" s="10">
        <v>44540</v>
      </c>
      <c r="B6246">
        <v>3264</v>
      </c>
      <c r="C6246" t="s">
        <v>195</v>
      </c>
      <c r="D6246">
        <v>2</v>
      </c>
      <c r="E6246">
        <v>2</v>
      </c>
      <c r="F6246">
        <v>0</v>
      </c>
      <c r="G6246">
        <v>2</v>
      </c>
      <c r="H6246">
        <v>96</v>
      </c>
      <c r="I6246">
        <v>16</v>
      </c>
      <c r="J6246">
        <v>96</v>
      </c>
      <c r="K6246">
        <v>96</v>
      </c>
      <c r="L6246">
        <v>100</v>
      </c>
      <c r="M6246">
        <v>93</v>
      </c>
      <c r="N6246">
        <v>94</v>
      </c>
      <c r="O6246">
        <v>92</v>
      </c>
      <c r="P6246">
        <v>94</v>
      </c>
      <c r="Q6246">
        <v>97</v>
      </c>
      <c r="R6246">
        <v>91</v>
      </c>
      <c r="S6246">
        <v>41</v>
      </c>
      <c r="T6246" s="34">
        <f>_xlfn.XLOOKUP(B6246,Demog!$A$2:$A$219,Demog!$P$2:$P$219,,,2)</f>
        <v>31065</v>
      </c>
      <c r="U6246" s="34">
        <f t="shared" si="107"/>
        <v>4</v>
      </c>
      <c r="V6246" s="13">
        <f>IF(OR(Table1[[#This Row],[7d_positivity_public]]=0,ISBLANK(Table1[[#This Row],[7d_positivity_public]])),"",(Table1[[#This Row],[7d_positivity_public]]-Table1[[#This Row],[7d_positivity_all]])/Table1[[#This Row],[7d_positivity_public]])</f>
        <v>1</v>
      </c>
      <c r="W6246" s="13"/>
    </row>
    <row r="6247" spans="1:23" x14ac:dyDescent="0.25">
      <c r="A6247" s="10">
        <v>44540</v>
      </c>
      <c r="B6247">
        <v>3311</v>
      </c>
      <c r="C6247" t="s">
        <v>196</v>
      </c>
      <c r="D6247">
        <v>5</v>
      </c>
      <c r="E6247">
        <v>4</v>
      </c>
      <c r="F6247">
        <v>1</v>
      </c>
      <c r="G6247">
        <v>3</v>
      </c>
      <c r="H6247">
        <v>95</v>
      </c>
      <c r="I6247">
        <v>39</v>
      </c>
      <c r="J6247">
        <v>95</v>
      </c>
      <c r="K6247">
        <v>95</v>
      </c>
      <c r="L6247">
        <v>97</v>
      </c>
      <c r="M6247">
        <v>93</v>
      </c>
      <c r="N6247">
        <v>93</v>
      </c>
      <c r="O6247">
        <v>91</v>
      </c>
      <c r="P6247">
        <v>93</v>
      </c>
      <c r="Q6247">
        <v>94</v>
      </c>
      <c r="R6247">
        <v>91</v>
      </c>
      <c r="S6247">
        <v>59</v>
      </c>
      <c r="T6247" s="34">
        <f>_xlfn.XLOOKUP(B6247,Demog!$A$2:$A$219,Demog!$P$2:$P$219,,,2)</f>
        <v>19230</v>
      </c>
      <c r="U6247" s="34">
        <f t="shared" si="107"/>
        <v>7</v>
      </c>
      <c r="V6247" s="13">
        <f>IF(OR(Table1[[#This Row],[7d_positivity_public]]=0,ISBLANK(Table1[[#This Row],[7d_positivity_public]])),"",(Table1[[#This Row],[7d_positivity_public]]-Table1[[#This Row],[7d_positivity_all]])/Table1[[#This Row],[7d_positivity_public]])</f>
        <v>1</v>
      </c>
      <c r="W6247" s="13"/>
    </row>
    <row r="6248" spans="1:23" x14ac:dyDescent="0.25">
      <c r="A6248" s="10">
        <v>44540</v>
      </c>
      <c r="B6248">
        <v>3312</v>
      </c>
      <c r="C6248" t="s">
        <v>197</v>
      </c>
      <c r="D6248">
        <v>6</v>
      </c>
      <c r="E6248">
        <v>1</v>
      </c>
      <c r="F6248">
        <v>5</v>
      </c>
      <c r="G6248">
        <v>4</v>
      </c>
      <c r="H6248">
        <v>95</v>
      </c>
      <c r="I6248">
        <v>28</v>
      </c>
      <c r="J6248">
        <v>100</v>
      </c>
      <c r="K6248">
        <v>95</v>
      </c>
      <c r="L6248">
        <v>97</v>
      </c>
      <c r="M6248">
        <v>92</v>
      </c>
      <c r="N6248">
        <v>93</v>
      </c>
      <c r="O6248">
        <v>97</v>
      </c>
      <c r="P6248">
        <v>92</v>
      </c>
      <c r="Q6248">
        <v>94</v>
      </c>
      <c r="R6248">
        <v>90</v>
      </c>
      <c r="S6248">
        <v>60</v>
      </c>
      <c r="T6248" s="34">
        <f>_xlfn.XLOOKUP(B6248,Demog!$A$2:$A$219,Demog!$P$2:$P$219,,,2)</f>
        <v>34244</v>
      </c>
      <c r="U6248" s="34">
        <f t="shared" si="107"/>
        <v>14</v>
      </c>
      <c r="V6248" s="13">
        <f>IF(OR(Table1[[#This Row],[7d_positivity_public]]=0,ISBLANK(Table1[[#This Row],[7d_positivity_public]])),"",(Table1[[#This Row],[7d_positivity_public]]-Table1[[#This Row],[7d_positivity_all]])/Table1[[#This Row],[7d_positivity_public]])</f>
        <v>1</v>
      </c>
      <c r="W6248" s="13"/>
    </row>
    <row r="6249" spans="1:23" x14ac:dyDescent="0.25">
      <c r="A6249" s="10">
        <v>44540</v>
      </c>
      <c r="B6249">
        <v>3313</v>
      </c>
      <c r="C6249" t="s">
        <v>198</v>
      </c>
      <c r="D6249">
        <v>11</v>
      </c>
      <c r="E6249">
        <v>1</v>
      </c>
      <c r="F6249">
        <v>10</v>
      </c>
      <c r="G6249">
        <v>7</v>
      </c>
      <c r="H6249">
        <v>96</v>
      </c>
      <c r="I6249">
        <v>48</v>
      </c>
      <c r="J6249">
        <v>96</v>
      </c>
      <c r="K6249">
        <v>95</v>
      </c>
      <c r="L6249">
        <v>96</v>
      </c>
      <c r="M6249">
        <v>95</v>
      </c>
      <c r="N6249">
        <v>94</v>
      </c>
      <c r="O6249">
        <v>95</v>
      </c>
      <c r="P6249">
        <v>94</v>
      </c>
      <c r="Q6249">
        <v>94</v>
      </c>
      <c r="R6249">
        <v>94</v>
      </c>
      <c r="S6249">
        <v>66</v>
      </c>
      <c r="T6249" s="34">
        <f>_xlfn.XLOOKUP(B6249,Demog!$A$2:$A$219,Demog!$P$2:$P$219,,,2)</f>
        <v>29808</v>
      </c>
      <c r="U6249" s="34">
        <f t="shared" si="107"/>
        <v>23</v>
      </c>
      <c r="V6249" s="13">
        <f>IF(OR(Table1[[#This Row],[7d_positivity_public]]=0,ISBLANK(Table1[[#This Row],[7d_positivity_public]])),"",(Table1[[#This Row],[7d_positivity_public]]-Table1[[#This Row],[7d_positivity_all]])/Table1[[#This Row],[7d_positivity_public]])</f>
        <v>1</v>
      </c>
      <c r="W6249" s="13"/>
    </row>
    <row r="6250" spans="1:23" x14ac:dyDescent="0.25">
      <c r="A6250" s="10">
        <v>44540</v>
      </c>
      <c r="B6250">
        <v>3314</v>
      </c>
      <c r="C6250" t="s">
        <v>199</v>
      </c>
      <c r="D6250">
        <v>4</v>
      </c>
      <c r="E6250">
        <v>3</v>
      </c>
      <c r="F6250">
        <v>1</v>
      </c>
      <c r="G6250">
        <v>3</v>
      </c>
      <c r="H6250">
        <v>95</v>
      </c>
      <c r="I6250">
        <v>41</v>
      </c>
      <c r="J6250">
        <v>94</v>
      </c>
      <c r="K6250">
        <v>95</v>
      </c>
      <c r="L6250">
        <v>94</v>
      </c>
      <c r="M6250">
        <v>95</v>
      </c>
      <c r="N6250">
        <v>93</v>
      </c>
      <c r="O6250">
        <v>92</v>
      </c>
      <c r="P6250">
        <v>93</v>
      </c>
      <c r="Q6250">
        <v>92</v>
      </c>
      <c r="R6250">
        <v>94</v>
      </c>
      <c r="S6250">
        <v>68</v>
      </c>
      <c r="T6250" s="34">
        <f>_xlfn.XLOOKUP(B6250,Demog!$A$2:$A$219,Demog!$P$2:$P$219,,,2)</f>
        <v>29271</v>
      </c>
      <c r="U6250" s="34">
        <f t="shared" ref="U6250:U6281" si="108">ROUND(T6250*D6250/100000*7,0)</f>
        <v>8</v>
      </c>
      <c r="V6250" s="13">
        <f>IF(OR(Table1[[#This Row],[7d_positivity_public]]=0,ISBLANK(Table1[[#This Row],[7d_positivity_public]])),"",(Table1[[#This Row],[7d_positivity_public]]-Table1[[#This Row],[7d_positivity_all]])/Table1[[#This Row],[7d_positivity_public]])</f>
        <v>1</v>
      </c>
      <c r="W6250" s="13"/>
    </row>
    <row r="6251" spans="1:23" x14ac:dyDescent="0.25">
      <c r="A6251" s="10">
        <v>44540</v>
      </c>
      <c r="B6251">
        <v>3315</v>
      </c>
      <c r="C6251" t="s">
        <v>200</v>
      </c>
      <c r="D6251">
        <v>3</v>
      </c>
      <c r="E6251">
        <v>1</v>
      </c>
      <c r="F6251">
        <v>2</v>
      </c>
      <c r="G6251">
        <v>2</v>
      </c>
      <c r="H6251">
        <v>97</v>
      </c>
      <c r="I6251">
        <v>45</v>
      </c>
      <c r="J6251">
        <v>97</v>
      </c>
      <c r="K6251">
        <v>97</v>
      </c>
      <c r="L6251">
        <v>99</v>
      </c>
      <c r="M6251">
        <v>95</v>
      </c>
      <c r="N6251">
        <v>95</v>
      </c>
      <c r="O6251">
        <v>95</v>
      </c>
      <c r="P6251">
        <v>94</v>
      </c>
      <c r="Q6251">
        <v>96</v>
      </c>
      <c r="R6251">
        <v>93</v>
      </c>
      <c r="S6251">
        <v>68</v>
      </c>
      <c r="T6251" s="34">
        <f>_xlfn.XLOOKUP(B6251,Demog!$A$2:$A$219,Demog!$P$2:$P$219,,,2)</f>
        <v>28839</v>
      </c>
      <c r="U6251" s="34">
        <f t="shared" si="108"/>
        <v>6</v>
      </c>
      <c r="V6251" s="13">
        <f>IF(OR(Table1[[#This Row],[7d_positivity_public]]=0,ISBLANK(Table1[[#This Row],[7d_positivity_public]])),"",(Table1[[#This Row],[7d_positivity_public]]-Table1[[#This Row],[7d_positivity_all]])/Table1[[#This Row],[7d_positivity_public]])</f>
        <v>1</v>
      </c>
      <c r="W6251" s="13"/>
    </row>
    <row r="6252" spans="1:23" x14ac:dyDescent="0.25">
      <c r="A6252" s="10">
        <v>44540</v>
      </c>
      <c r="B6252">
        <v>3321</v>
      </c>
      <c r="C6252" t="s">
        <v>201</v>
      </c>
      <c r="D6252">
        <v>2</v>
      </c>
      <c r="E6252">
        <v>3</v>
      </c>
      <c r="F6252">
        <v>-1</v>
      </c>
      <c r="G6252">
        <v>2</v>
      </c>
      <c r="H6252">
        <v>93</v>
      </c>
      <c r="I6252">
        <v>30</v>
      </c>
      <c r="J6252">
        <v>96</v>
      </c>
      <c r="K6252">
        <v>93</v>
      </c>
      <c r="L6252">
        <v>93</v>
      </c>
      <c r="M6252">
        <v>93</v>
      </c>
      <c r="N6252">
        <v>90</v>
      </c>
      <c r="O6252">
        <v>92</v>
      </c>
      <c r="P6252">
        <v>90</v>
      </c>
      <c r="Q6252">
        <v>90</v>
      </c>
      <c r="R6252">
        <v>91</v>
      </c>
      <c r="S6252">
        <v>68</v>
      </c>
      <c r="T6252" s="34">
        <f>_xlfn.XLOOKUP(B6252,Demog!$A$2:$A$219,Demog!$P$2:$P$219,,,2)</f>
        <v>19412</v>
      </c>
      <c r="U6252" s="34">
        <f t="shared" si="108"/>
        <v>3</v>
      </c>
      <c r="V6252" s="13">
        <f>IF(OR(Table1[[#This Row],[7d_positivity_public]]=0,ISBLANK(Table1[[#This Row],[7d_positivity_public]])),"",(Table1[[#This Row],[7d_positivity_public]]-Table1[[#This Row],[7d_positivity_all]])/Table1[[#This Row],[7d_positivity_public]])</f>
        <v>1</v>
      </c>
      <c r="W6252" s="13"/>
    </row>
    <row r="6253" spans="1:23" x14ac:dyDescent="0.25">
      <c r="A6253" s="10">
        <v>44540</v>
      </c>
      <c r="B6253">
        <v>3322</v>
      </c>
      <c r="C6253" t="s">
        <v>202</v>
      </c>
      <c r="D6253">
        <v>2</v>
      </c>
      <c r="E6253">
        <v>4</v>
      </c>
      <c r="F6253">
        <v>-2</v>
      </c>
      <c r="G6253">
        <v>1</v>
      </c>
      <c r="H6253">
        <v>91</v>
      </c>
      <c r="I6253">
        <v>30</v>
      </c>
      <c r="J6253">
        <v>93</v>
      </c>
      <c r="K6253">
        <v>91</v>
      </c>
      <c r="L6253">
        <v>89</v>
      </c>
      <c r="M6253">
        <v>92</v>
      </c>
      <c r="N6253">
        <v>89</v>
      </c>
      <c r="O6253">
        <v>90</v>
      </c>
      <c r="P6253">
        <v>88</v>
      </c>
      <c r="Q6253">
        <v>86</v>
      </c>
      <c r="R6253">
        <v>90</v>
      </c>
      <c r="S6253">
        <v>69</v>
      </c>
      <c r="T6253" s="34">
        <f>_xlfn.XLOOKUP(B6253,Demog!$A$2:$A$219,Demog!$P$2:$P$219,,,2)</f>
        <v>25992</v>
      </c>
      <c r="U6253" s="34">
        <f t="shared" si="108"/>
        <v>4</v>
      </c>
      <c r="V6253" s="13">
        <f>IF(OR(Table1[[#This Row],[7d_positivity_public]]=0,ISBLANK(Table1[[#This Row],[7d_positivity_public]])),"",(Table1[[#This Row],[7d_positivity_public]]-Table1[[#This Row],[7d_positivity_all]])/Table1[[#This Row],[7d_positivity_public]])</f>
        <v>1</v>
      </c>
      <c r="W6253" s="13"/>
    </row>
    <row r="6254" spans="1:23" x14ac:dyDescent="0.25">
      <c r="A6254" s="10">
        <v>44540</v>
      </c>
      <c r="B6254">
        <v>3323</v>
      </c>
      <c r="C6254" t="s">
        <v>203</v>
      </c>
      <c r="D6254">
        <v>0</v>
      </c>
      <c r="E6254">
        <v>0</v>
      </c>
      <c r="F6254">
        <v>0</v>
      </c>
      <c r="G6254">
        <v>0</v>
      </c>
      <c r="H6254">
        <v>91</v>
      </c>
      <c r="I6254">
        <v>31</v>
      </c>
      <c r="J6254">
        <v>86</v>
      </c>
      <c r="K6254">
        <v>91</v>
      </c>
      <c r="L6254">
        <v>90</v>
      </c>
      <c r="M6254">
        <v>92</v>
      </c>
      <c r="N6254">
        <v>89</v>
      </c>
      <c r="O6254">
        <v>84</v>
      </c>
      <c r="P6254">
        <v>89</v>
      </c>
      <c r="Q6254">
        <v>87</v>
      </c>
      <c r="R6254">
        <v>91</v>
      </c>
      <c r="S6254">
        <v>72</v>
      </c>
      <c r="T6254" s="34">
        <f>_xlfn.XLOOKUP(B6254,Demog!$A$2:$A$219,Demog!$P$2:$P$219,,,2)</f>
        <v>5086</v>
      </c>
      <c r="U6254" s="34">
        <f t="shared" si="108"/>
        <v>0</v>
      </c>
      <c r="V6254" s="13" t="str">
        <f>IF(OR(Table1[[#This Row],[7d_positivity_public]]=0,ISBLANK(Table1[[#This Row],[7d_positivity_public]])),"",(Table1[[#This Row],[7d_positivity_public]]-Table1[[#This Row],[7d_positivity_all]])/Table1[[#This Row],[7d_positivity_public]])</f>
        <v/>
      </c>
      <c r="W6254" s="13"/>
    </row>
    <row r="6255" spans="1:23" x14ac:dyDescent="0.25">
      <c r="A6255" s="10">
        <v>44540</v>
      </c>
      <c r="B6255">
        <v>4111</v>
      </c>
      <c r="C6255" t="s">
        <v>204</v>
      </c>
      <c r="D6255">
        <v>5</v>
      </c>
      <c r="E6255">
        <v>5</v>
      </c>
      <c r="F6255">
        <v>0</v>
      </c>
      <c r="G6255">
        <v>4</v>
      </c>
      <c r="H6255">
        <v>96</v>
      </c>
      <c r="I6255">
        <v>7</v>
      </c>
      <c r="J6255">
        <v>94</v>
      </c>
      <c r="K6255">
        <v>96</v>
      </c>
      <c r="L6255">
        <v>98</v>
      </c>
      <c r="M6255">
        <v>93</v>
      </c>
      <c r="N6255">
        <v>93</v>
      </c>
      <c r="O6255">
        <v>87</v>
      </c>
      <c r="P6255">
        <v>93</v>
      </c>
      <c r="Q6255">
        <v>94</v>
      </c>
      <c r="R6255">
        <v>90</v>
      </c>
      <c r="S6255">
        <v>49</v>
      </c>
      <c r="T6255" s="34">
        <f>_xlfn.XLOOKUP(B6255,Demog!$A$2:$A$219,Demog!$P$2:$P$219,,,2)</f>
        <v>31290</v>
      </c>
      <c r="U6255" s="34">
        <f t="shared" si="108"/>
        <v>11</v>
      </c>
      <c r="V6255" s="13">
        <f>IF(OR(Table1[[#This Row],[7d_positivity_public]]=0,ISBLANK(Table1[[#This Row],[7d_positivity_public]])),"",(Table1[[#This Row],[7d_positivity_public]]-Table1[[#This Row],[7d_positivity_all]])/Table1[[#This Row],[7d_positivity_public]])</f>
        <v>1</v>
      </c>
      <c r="W6255" s="13"/>
    </row>
    <row r="6256" spans="1:23" x14ac:dyDescent="0.25">
      <c r="A6256" s="10">
        <v>44540</v>
      </c>
      <c r="B6256">
        <v>4112</v>
      </c>
      <c r="C6256" t="s">
        <v>205</v>
      </c>
      <c r="D6256">
        <v>5</v>
      </c>
      <c r="E6256">
        <v>3</v>
      </c>
      <c r="F6256">
        <v>2</v>
      </c>
      <c r="G6256">
        <v>5</v>
      </c>
      <c r="H6256">
        <v>96</v>
      </c>
      <c r="I6256">
        <v>13</v>
      </c>
      <c r="J6256">
        <v>94</v>
      </c>
      <c r="K6256">
        <v>96</v>
      </c>
      <c r="L6256">
        <v>97</v>
      </c>
      <c r="M6256">
        <v>95</v>
      </c>
      <c r="N6256">
        <v>94</v>
      </c>
      <c r="O6256">
        <v>90</v>
      </c>
      <c r="P6256">
        <v>94</v>
      </c>
      <c r="Q6256">
        <v>95</v>
      </c>
      <c r="R6256">
        <v>94</v>
      </c>
      <c r="S6256">
        <v>54</v>
      </c>
      <c r="T6256" s="34">
        <f>_xlfn.XLOOKUP(B6256,Demog!$A$2:$A$219,Demog!$P$2:$P$219,,,2)</f>
        <v>32057</v>
      </c>
      <c r="U6256" s="34">
        <f t="shared" si="108"/>
        <v>11</v>
      </c>
      <c r="V6256" s="13">
        <f>IF(OR(Table1[[#This Row],[7d_positivity_public]]=0,ISBLANK(Table1[[#This Row],[7d_positivity_public]])),"",(Table1[[#This Row],[7d_positivity_public]]-Table1[[#This Row],[7d_positivity_all]])/Table1[[#This Row],[7d_positivity_public]])</f>
        <v>1</v>
      </c>
      <c r="W6256" s="13"/>
    </row>
    <row r="6257" spans="1:23" x14ac:dyDescent="0.25">
      <c r="A6257" s="10">
        <v>44540</v>
      </c>
      <c r="B6257">
        <v>4113</v>
      </c>
      <c r="C6257" t="s">
        <v>206</v>
      </c>
      <c r="D6257">
        <v>6</v>
      </c>
      <c r="E6257">
        <v>3</v>
      </c>
      <c r="F6257">
        <v>3</v>
      </c>
      <c r="G6257">
        <v>6</v>
      </c>
      <c r="H6257">
        <v>96</v>
      </c>
      <c r="I6257">
        <v>10</v>
      </c>
      <c r="J6257">
        <v>92</v>
      </c>
      <c r="K6257">
        <v>97</v>
      </c>
      <c r="L6257">
        <v>99</v>
      </c>
      <c r="M6257">
        <v>94</v>
      </c>
      <c r="N6257">
        <v>94</v>
      </c>
      <c r="O6257">
        <v>88</v>
      </c>
      <c r="P6257">
        <v>94</v>
      </c>
      <c r="Q6257">
        <v>96</v>
      </c>
      <c r="R6257">
        <v>92</v>
      </c>
      <c r="S6257">
        <v>48</v>
      </c>
      <c r="T6257" s="34">
        <f>_xlfn.XLOOKUP(B6257,Demog!$A$2:$A$219,Demog!$P$2:$P$219,,,2)</f>
        <v>22445</v>
      </c>
      <c r="U6257" s="34">
        <f t="shared" si="108"/>
        <v>9</v>
      </c>
      <c r="V6257" s="13">
        <f>IF(OR(Table1[[#This Row],[7d_positivity_public]]=0,ISBLANK(Table1[[#This Row],[7d_positivity_public]])),"",(Table1[[#This Row],[7d_positivity_public]]-Table1[[#This Row],[7d_positivity_all]])/Table1[[#This Row],[7d_positivity_public]])</f>
        <v>1</v>
      </c>
      <c r="W6257" s="13"/>
    </row>
    <row r="6258" spans="1:23" x14ac:dyDescent="0.25">
      <c r="A6258" s="10">
        <v>44540</v>
      </c>
      <c r="B6258">
        <v>4114</v>
      </c>
      <c r="C6258" t="s">
        <v>207</v>
      </c>
      <c r="D6258">
        <v>2</v>
      </c>
      <c r="E6258">
        <v>5</v>
      </c>
      <c r="F6258">
        <v>-3</v>
      </c>
      <c r="G6258">
        <v>2</v>
      </c>
      <c r="H6258">
        <v>98</v>
      </c>
      <c r="I6258">
        <v>23</v>
      </c>
      <c r="J6258">
        <v>100</v>
      </c>
      <c r="K6258">
        <v>98</v>
      </c>
      <c r="L6258">
        <v>98</v>
      </c>
      <c r="M6258">
        <v>97</v>
      </c>
      <c r="N6258">
        <v>96</v>
      </c>
      <c r="O6258">
        <v>100</v>
      </c>
      <c r="P6258">
        <v>96</v>
      </c>
      <c r="Q6258">
        <v>95</v>
      </c>
      <c r="R6258">
        <v>96</v>
      </c>
      <c r="S6258">
        <v>62</v>
      </c>
      <c r="T6258" s="34">
        <f>_xlfn.XLOOKUP(B6258,Demog!$A$2:$A$219,Demog!$P$2:$P$219,,,2)</f>
        <v>18094</v>
      </c>
      <c r="U6258" s="34">
        <f t="shared" si="108"/>
        <v>3</v>
      </c>
      <c r="V6258" s="13">
        <f>IF(OR(Table1[[#This Row],[7d_positivity_public]]=0,ISBLANK(Table1[[#This Row],[7d_positivity_public]])),"",(Table1[[#This Row],[7d_positivity_public]]-Table1[[#This Row],[7d_positivity_all]])/Table1[[#This Row],[7d_positivity_public]])</f>
        <v>1</v>
      </c>
      <c r="W6258" s="13"/>
    </row>
    <row r="6259" spans="1:23" x14ac:dyDescent="0.25">
      <c r="A6259" s="10">
        <v>44540</v>
      </c>
      <c r="B6259">
        <v>4115</v>
      </c>
      <c r="C6259" t="s">
        <v>208</v>
      </c>
      <c r="D6259">
        <v>10</v>
      </c>
      <c r="E6259">
        <v>4</v>
      </c>
      <c r="F6259">
        <v>6</v>
      </c>
      <c r="G6259">
        <v>10</v>
      </c>
      <c r="H6259">
        <v>100</v>
      </c>
      <c r="I6259">
        <v>13</v>
      </c>
      <c r="J6259">
        <v>100</v>
      </c>
      <c r="K6259">
        <v>100</v>
      </c>
      <c r="L6259">
        <v>100</v>
      </c>
      <c r="M6259">
        <v>96</v>
      </c>
      <c r="N6259">
        <v>98</v>
      </c>
      <c r="O6259">
        <v>99</v>
      </c>
      <c r="P6259">
        <v>98</v>
      </c>
      <c r="Q6259">
        <v>100</v>
      </c>
      <c r="R6259">
        <v>95</v>
      </c>
      <c r="S6259">
        <v>56</v>
      </c>
      <c r="T6259" s="34">
        <f>_xlfn.XLOOKUP(B6259,Demog!$A$2:$A$219,Demog!$P$2:$P$219,,,2)</f>
        <v>38257</v>
      </c>
      <c r="U6259" s="34">
        <f t="shared" si="108"/>
        <v>27</v>
      </c>
      <c r="V6259" s="13">
        <f>IF(OR(Table1[[#This Row],[7d_positivity_public]]=0,ISBLANK(Table1[[#This Row],[7d_positivity_public]])),"",(Table1[[#This Row],[7d_positivity_public]]-Table1[[#This Row],[7d_positivity_all]])/Table1[[#This Row],[7d_positivity_public]])</f>
        <v>1</v>
      </c>
      <c r="W6259" s="13"/>
    </row>
    <row r="6260" spans="1:23" x14ac:dyDescent="0.25">
      <c r="A6260" s="10">
        <v>44540</v>
      </c>
      <c r="B6260">
        <v>4116</v>
      </c>
      <c r="C6260" t="s">
        <v>209</v>
      </c>
      <c r="D6260">
        <v>3</v>
      </c>
      <c r="E6260">
        <v>5</v>
      </c>
      <c r="F6260">
        <v>-2</v>
      </c>
      <c r="G6260">
        <v>3</v>
      </c>
      <c r="H6260">
        <v>97</v>
      </c>
      <c r="I6260">
        <v>10</v>
      </c>
      <c r="J6260">
        <v>99</v>
      </c>
      <c r="K6260">
        <v>96</v>
      </c>
      <c r="L6260">
        <v>98</v>
      </c>
      <c r="M6260">
        <v>95</v>
      </c>
      <c r="N6260">
        <v>94</v>
      </c>
      <c r="O6260">
        <v>95</v>
      </c>
      <c r="P6260">
        <v>94</v>
      </c>
      <c r="Q6260">
        <v>95</v>
      </c>
      <c r="R6260">
        <v>93</v>
      </c>
      <c r="S6260">
        <v>48</v>
      </c>
      <c r="T6260" s="34">
        <f>_xlfn.XLOOKUP(B6260,Demog!$A$2:$A$219,Demog!$P$2:$P$219,,,2)</f>
        <v>24167</v>
      </c>
      <c r="U6260" s="34">
        <f t="shared" si="108"/>
        <v>5</v>
      </c>
      <c r="V6260" s="13">
        <f>IF(OR(Table1[[#This Row],[7d_positivity_public]]=0,ISBLANK(Table1[[#This Row],[7d_positivity_public]])),"",(Table1[[#This Row],[7d_positivity_public]]-Table1[[#This Row],[7d_positivity_all]])/Table1[[#This Row],[7d_positivity_public]])</f>
        <v>1</v>
      </c>
      <c r="W6260" s="13"/>
    </row>
    <row r="6261" spans="1:23" x14ac:dyDescent="0.25">
      <c r="A6261" s="10">
        <v>44540</v>
      </c>
      <c r="B6261">
        <v>4117</v>
      </c>
      <c r="C6261" t="s">
        <v>210</v>
      </c>
      <c r="D6261">
        <v>4</v>
      </c>
      <c r="E6261">
        <v>3</v>
      </c>
      <c r="F6261">
        <v>1</v>
      </c>
      <c r="G6261">
        <v>3</v>
      </c>
      <c r="H6261">
        <v>95</v>
      </c>
      <c r="I6261">
        <v>9</v>
      </c>
      <c r="J6261">
        <v>93</v>
      </c>
      <c r="K6261">
        <v>95</v>
      </c>
      <c r="L6261">
        <v>96</v>
      </c>
      <c r="M6261">
        <v>95</v>
      </c>
      <c r="N6261">
        <v>93</v>
      </c>
      <c r="O6261">
        <v>89</v>
      </c>
      <c r="P6261">
        <v>93</v>
      </c>
      <c r="Q6261">
        <v>93</v>
      </c>
      <c r="R6261">
        <v>93</v>
      </c>
      <c r="S6261">
        <v>49</v>
      </c>
      <c r="T6261" s="34">
        <f>_xlfn.XLOOKUP(B6261,Demog!$A$2:$A$219,Demog!$P$2:$P$219,,,2)</f>
        <v>29704</v>
      </c>
      <c r="U6261" s="34">
        <f t="shared" si="108"/>
        <v>8</v>
      </c>
      <c r="V6261" s="13">
        <f>IF(OR(Table1[[#This Row],[7d_positivity_public]]=0,ISBLANK(Table1[[#This Row],[7d_positivity_public]])),"",(Table1[[#This Row],[7d_positivity_public]]-Table1[[#This Row],[7d_positivity_all]])/Table1[[#This Row],[7d_positivity_public]])</f>
        <v>1</v>
      </c>
      <c r="W6261" s="13"/>
    </row>
    <row r="6262" spans="1:23" x14ac:dyDescent="0.25">
      <c r="A6262" s="10">
        <v>44540</v>
      </c>
      <c r="B6262">
        <v>4118</v>
      </c>
      <c r="C6262" t="s">
        <v>211</v>
      </c>
      <c r="D6262">
        <v>5</v>
      </c>
      <c r="E6262">
        <v>1</v>
      </c>
      <c r="F6262">
        <v>4</v>
      </c>
      <c r="G6262">
        <v>3</v>
      </c>
      <c r="H6262">
        <v>95</v>
      </c>
      <c r="I6262">
        <v>12</v>
      </c>
      <c r="J6262">
        <v>93</v>
      </c>
      <c r="K6262">
        <v>95</v>
      </c>
      <c r="L6262">
        <v>94</v>
      </c>
      <c r="M6262">
        <v>95</v>
      </c>
      <c r="N6262">
        <v>92</v>
      </c>
      <c r="O6262">
        <v>89</v>
      </c>
      <c r="P6262">
        <v>93</v>
      </c>
      <c r="Q6262">
        <v>92</v>
      </c>
      <c r="R6262">
        <v>94</v>
      </c>
      <c r="S6262">
        <v>54</v>
      </c>
      <c r="T6262" s="34">
        <f>_xlfn.XLOOKUP(B6262,Demog!$A$2:$A$219,Demog!$P$2:$P$219,,,2)</f>
        <v>10408</v>
      </c>
      <c r="U6262" s="34">
        <f t="shared" si="108"/>
        <v>4</v>
      </c>
      <c r="V6262" s="13">
        <f>IF(OR(Table1[[#This Row],[7d_positivity_public]]=0,ISBLANK(Table1[[#This Row],[7d_positivity_public]])),"",(Table1[[#This Row],[7d_positivity_public]]-Table1[[#This Row],[7d_positivity_all]])/Table1[[#This Row],[7d_positivity_public]])</f>
        <v>1</v>
      </c>
      <c r="W6262" s="13"/>
    </row>
    <row r="6263" spans="1:23" x14ac:dyDescent="0.25">
      <c r="A6263" s="10">
        <v>44540</v>
      </c>
      <c r="B6263">
        <v>4119</v>
      </c>
      <c r="C6263" t="s">
        <v>212</v>
      </c>
      <c r="D6263">
        <v>3</v>
      </c>
      <c r="E6263">
        <v>1</v>
      </c>
      <c r="F6263">
        <v>2</v>
      </c>
      <c r="G6263">
        <v>4</v>
      </c>
      <c r="H6263">
        <v>93</v>
      </c>
      <c r="I6263">
        <v>10</v>
      </c>
      <c r="J6263">
        <v>90</v>
      </c>
      <c r="K6263">
        <v>93</v>
      </c>
      <c r="L6263">
        <v>93</v>
      </c>
      <c r="M6263">
        <v>93</v>
      </c>
      <c r="N6263">
        <v>90</v>
      </c>
      <c r="O6263">
        <v>86</v>
      </c>
      <c r="P6263">
        <v>90</v>
      </c>
      <c r="Q6263">
        <v>89</v>
      </c>
      <c r="R6263">
        <v>91</v>
      </c>
      <c r="S6263">
        <v>45</v>
      </c>
      <c r="T6263" s="34">
        <f>_xlfn.XLOOKUP(B6263,Demog!$A$2:$A$219,Demog!$P$2:$P$219,,,2)</f>
        <v>19497</v>
      </c>
      <c r="U6263" s="34">
        <f t="shared" si="108"/>
        <v>4</v>
      </c>
      <c r="V6263" s="13">
        <f>IF(OR(Table1[[#This Row],[7d_positivity_public]]=0,ISBLANK(Table1[[#This Row],[7d_positivity_public]])),"",(Table1[[#This Row],[7d_positivity_public]]-Table1[[#This Row],[7d_positivity_all]])/Table1[[#This Row],[7d_positivity_public]])</f>
        <v>1</v>
      </c>
      <c r="W6263" s="13"/>
    </row>
    <row r="6264" spans="1:23" x14ac:dyDescent="0.25">
      <c r="A6264" s="10">
        <v>44540</v>
      </c>
      <c r="B6264">
        <v>4121</v>
      </c>
      <c r="C6264" t="s">
        <v>213</v>
      </c>
      <c r="D6264">
        <v>4</v>
      </c>
      <c r="E6264">
        <v>5</v>
      </c>
      <c r="F6264">
        <v>-1</v>
      </c>
      <c r="G6264">
        <v>3</v>
      </c>
      <c r="H6264">
        <v>93</v>
      </c>
      <c r="I6264">
        <v>8</v>
      </c>
      <c r="J6264">
        <v>91</v>
      </c>
      <c r="K6264">
        <v>94</v>
      </c>
      <c r="L6264">
        <v>92</v>
      </c>
      <c r="M6264">
        <v>95</v>
      </c>
      <c r="N6264">
        <v>91</v>
      </c>
      <c r="O6264">
        <v>87</v>
      </c>
      <c r="P6264">
        <v>91</v>
      </c>
      <c r="Q6264">
        <v>88</v>
      </c>
      <c r="R6264">
        <v>94</v>
      </c>
      <c r="S6264">
        <v>57</v>
      </c>
      <c r="T6264" s="34">
        <f>_xlfn.XLOOKUP(B6264,Demog!$A$2:$A$219,Demog!$P$2:$P$219,,,2)</f>
        <v>16859</v>
      </c>
      <c r="U6264" s="34">
        <f t="shared" si="108"/>
        <v>5</v>
      </c>
      <c r="V6264" s="13">
        <f>IF(OR(Table1[[#This Row],[7d_positivity_public]]=0,ISBLANK(Table1[[#This Row],[7d_positivity_public]])),"",(Table1[[#This Row],[7d_positivity_public]]-Table1[[#This Row],[7d_positivity_all]])/Table1[[#This Row],[7d_positivity_public]])</f>
        <v>1</v>
      </c>
      <c r="W6264" s="13"/>
    </row>
    <row r="6265" spans="1:23" x14ac:dyDescent="0.25">
      <c r="A6265" s="10">
        <v>44540</v>
      </c>
      <c r="B6265">
        <v>4122</v>
      </c>
      <c r="C6265" t="s">
        <v>214</v>
      </c>
      <c r="D6265">
        <v>5</v>
      </c>
      <c r="E6265">
        <v>5</v>
      </c>
      <c r="F6265">
        <v>0</v>
      </c>
      <c r="G6265">
        <v>6</v>
      </c>
      <c r="H6265">
        <v>94</v>
      </c>
      <c r="I6265">
        <v>9</v>
      </c>
      <c r="J6265">
        <v>100</v>
      </c>
      <c r="K6265">
        <v>93</v>
      </c>
      <c r="L6265">
        <v>91</v>
      </c>
      <c r="M6265">
        <v>95</v>
      </c>
      <c r="N6265">
        <v>90</v>
      </c>
      <c r="O6265">
        <v>100</v>
      </c>
      <c r="P6265">
        <v>90</v>
      </c>
      <c r="Q6265">
        <v>85</v>
      </c>
      <c r="R6265">
        <v>93</v>
      </c>
      <c r="S6265">
        <v>51</v>
      </c>
      <c r="T6265" s="34">
        <f>_xlfn.XLOOKUP(B6265,Demog!$A$2:$A$219,Demog!$P$2:$P$219,,,2)</f>
        <v>4837</v>
      </c>
      <c r="U6265" s="34">
        <f t="shared" si="108"/>
        <v>2</v>
      </c>
      <c r="V6265" s="13">
        <f>IF(OR(Table1[[#This Row],[7d_positivity_public]]=0,ISBLANK(Table1[[#This Row],[7d_positivity_public]])),"",(Table1[[#This Row],[7d_positivity_public]]-Table1[[#This Row],[7d_positivity_all]])/Table1[[#This Row],[7d_positivity_public]])</f>
        <v>1</v>
      </c>
      <c r="W6265" s="13"/>
    </row>
    <row r="6266" spans="1:23" x14ac:dyDescent="0.25">
      <c r="A6266" s="10">
        <v>44540</v>
      </c>
      <c r="B6266">
        <v>4123</v>
      </c>
      <c r="C6266" t="s">
        <v>215</v>
      </c>
      <c r="D6266">
        <v>2</v>
      </c>
      <c r="E6266">
        <v>2</v>
      </c>
      <c r="F6266">
        <v>0</v>
      </c>
      <c r="G6266">
        <v>2</v>
      </c>
      <c r="H6266">
        <v>95</v>
      </c>
      <c r="I6266">
        <v>9</v>
      </c>
      <c r="J6266">
        <v>94</v>
      </c>
      <c r="K6266">
        <v>95</v>
      </c>
      <c r="L6266">
        <v>95</v>
      </c>
      <c r="M6266">
        <v>95</v>
      </c>
      <c r="N6266">
        <v>92</v>
      </c>
      <c r="O6266">
        <v>89</v>
      </c>
      <c r="P6266">
        <v>92</v>
      </c>
      <c r="Q6266">
        <v>92</v>
      </c>
      <c r="R6266">
        <v>93</v>
      </c>
      <c r="S6266">
        <v>54</v>
      </c>
      <c r="T6266" s="34">
        <f>_xlfn.XLOOKUP(B6266,Demog!$A$2:$A$219,Demog!$P$2:$P$219,,,2)</f>
        <v>37985</v>
      </c>
      <c r="U6266" s="34">
        <f t="shared" si="108"/>
        <v>5</v>
      </c>
      <c r="V6266" s="13">
        <f>IF(OR(Table1[[#This Row],[7d_positivity_public]]=0,ISBLANK(Table1[[#This Row],[7d_positivity_public]])),"",(Table1[[#This Row],[7d_positivity_public]]-Table1[[#This Row],[7d_positivity_all]])/Table1[[#This Row],[7d_positivity_public]])</f>
        <v>1</v>
      </c>
      <c r="W6266" s="13"/>
    </row>
    <row r="6267" spans="1:23" x14ac:dyDescent="0.25">
      <c r="A6267" s="10">
        <v>44540</v>
      </c>
      <c r="B6267">
        <v>4124</v>
      </c>
      <c r="C6267" t="s">
        <v>216</v>
      </c>
      <c r="D6267">
        <v>7</v>
      </c>
      <c r="E6267">
        <v>4</v>
      </c>
      <c r="F6267">
        <v>3</v>
      </c>
      <c r="G6267">
        <v>7</v>
      </c>
      <c r="H6267">
        <v>89</v>
      </c>
      <c r="I6267">
        <v>7</v>
      </c>
      <c r="J6267">
        <v>87</v>
      </c>
      <c r="K6267">
        <v>90</v>
      </c>
      <c r="L6267">
        <v>86</v>
      </c>
      <c r="M6267">
        <v>93</v>
      </c>
      <c r="N6267">
        <v>86</v>
      </c>
      <c r="O6267">
        <v>82</v>
      </c>
      <c r="P6267">
        <v>87</v>
      </c>
      <c r="Q6267">
        <v>82</v>
      </c>
      <c r="R6267">
        <v>91</v>
      </c>
      <c r="S6267">
        <v>47</v>
      </c>
      <c r="T6267" s="34">
        <f>_xlfn.XLOOKUP(B6267,Demog!$A$2:$A$219,Demog!$P$2:$P$219,,,2)</f>
        <v>14894</v>
      </c>
      <c r="U6267" s="34">
        <f t="shared" si="108"/>
        <v>7</v>
      </c>
      <c r="V6267" s="13">
        <f>IF(OR(Table1[[#This Row],[7d_positivity_public]]=0,ISBLANK(Table1[[#This Row],[7d_positivity_public]])),"",(Table1[[#This Row],[7d_positivity_public]]-Table1[[#This Row],[7d_positivity_all]])/Table1[[#This Row],[7d_positivity_public]])</f>
        <v>1</v>
      </c>
      <c r="W6267" s="13"/>
    </row>
    <row r="6268" spans="1:23" x14ac:dyDescent="0.25">
      <c r="A6268" s="10">
        <v>44540</v>
      </c>
      <c r="B6268">
        <v>4125</v>
      </c>
      <c r="C6268" t="s">
        <v>217</v>
      </c>
      <c r="D6268">
        <v>0</v>
      </c>
      <c r="E6268">
        <v>0</v>
      </c>
      <c r="F6268">
        <v>0</v>
      </c>
      <c r="G6268">
        <v>0</v>
      </c>
      <c r="H6268">
        <v>85</v>
      </c>
      <c r="I6268">
        <v>1</v>
      </c>
      <c r="J6268">
        <v>81</v>
      </c>
      <c r="K6268">
        <v>85</v>
      </c>
      <c r="L6268">
        <v>80</v>
      </c>
      <c r="M6268">
        <v>90</v>
      </c>
      <c r="N6268">
        <v>82</v>
      </c>
      <c r="O6268">
        <v>78</v>
      </c>
      <c r="P6268">
        <v>82</v>
      </c>
      <c r="Q6268">
        <v>75</v>
      </c>
      <c r="R6268">
        <v>88</v>
      </c>
      <c r="S6268">
        <v>41</v>
      </c>
      <c r="T6268" s="34">
        <f>_xlfn.XLOOKUP(B6268,Demog!$A$2:$A$219,Demog!$P$2:$P$219,,,2)</f>
        <v>2885</v>
      </c>
      <c r="U6268" s="34">
        <f t="shared" si="108"/>
        <v>0</v>
      </c>
      <c r="V6268" s="13" t="str">
        <f>IF(OR(Table1[[#This Row],[7d_positivity_public]]=0,ISBLANK(Table1[[#This Row],[7d_positivity_public]])),"",(Table1[[#This Row],[7d_positivity_public]]-Table1[[#This Row],[7d_positivity_all]])/Table1[[#This Row],[7d_positivity_public]])</f>
        <v/>
      </c>
      <c r="W6268" s="13"/>
    </row>
    <row r="6269" spans="1:23" x14ac:dyDescent="0.25">
      <c r="A6269" s="10">
        <v>44540</v>
      </c>
      <c r="B6269">
        <v>4131</v>
      </c>
      <c r="C6269" t="s">
        <v>218</v>
      </c>
      <c r="D6269">
        <v>5</v>
      </c>
      <c r="E6269">
        <v>3</v>
      </c>
      <c r="F6269">
        <v>2</v>
      </c>
      <c r="G6269">
        <v>6</v>
      </c>
      <c r="H6269">
        <v>96</v>
      </c>
      <c r="I6269">
        <v>14</v>
      </c>
      <c r="J6269">
        <v>100</v>
      </c>
      <c r="K6269">
        <v>96</v>
      </c>
      <c r="L6269">
        <v>95</v>
      </c>
      <c r="M6269">
        <v>97</v>
      </c>
      <c r="N6269">
        <v>95</v>
      </c>
      <c r="O6269">
        <v>97</v>
      </c>
      <c r="P6269">
        <v>94</v>
      </c>
      <c r="Q6269">
        <v>93</v>
      </c>
      <c r="R6269">
        <v>95</v>
      </c>
      <c r="S6269">
        <v>59</v>
      </c>
      <c r="T6269" s="34">
        <f>_xlfn.XLOOKUP(B6269,Demog!$A$2:$A$219,Demog!$P$2:$P$219,,,2)</f>
        <v>22020</v>
      </c>
      <c r="U6269" s="34">
        <f t="shared" si="108"/>
        <v>8</v>
      </c>
      <c r="V6269" s="13">
        <f>IF(OR(Table1[[#This Row],[7d_positivity_public]]=0,ISBLANK(Table1[[#This Row],[7d_positivity_public]])),"",(Table1[[#This Row],[7d_positivity_public]]-Table1[[#This Row],[7d_positivity_all]])/Table1[[#This Row],[7d_positivity_public]])</f>
        <v>1</v>
      </c>
      <c r="W6269" s="13"/>
    </row>
    <row r="6270" spans="1:23" x14ac:dyDescent="0.25">
      <c r="A6270" s="10">
        <v>44540</v>
      </c>
      <c r="B6270">
        <v>4132</v>
      </c>
      <c r="C6270" t="s">
        <v>219</v>
      </c>
      <c r="D6270">
        <v>5</v>
      </c>
      <c r="E6270">
        <v>9</v>
      </c>
      <c r="F6270">
        <v>-4</v>
      </c>
      <c r="G6270">
        <v>5</v>
      </c>
      <c r="H6270">
        <v>95</v>
      </c>
      <c r="I6270">
        <v>13</v>
      </c>
      <c r="J6270">
        <v>96</v>
      </c>
      <c r="K6270">
        <v>94</v>
      </c>
      <c r="L6270">
        <v>93</v>
      </c>
      <c r="M6270">
        <v>95</v>
      </c>
      <c r="N6270">
        <v>93</v>
      </c>
      <c r="O6270">
        <v>93</v>
      </c>
      <c r="P6270">
        <v>93</v>
      </c>
      <c r="Q6270">
        <v>91</v>
      </c>
      <c r="R6270">
        <v>94</v>
      </c>
      <c r="S6270">
        <v>50</v>
      </c>
      <c r="T6270" s="34">
        <f>_xlfn.XLOOKUP(B6270,Demog!$A$2:$A$219,Demog!$P$2:$P$219,,,2)</f>
        <v>19325</v>
      </c>
      <c r="U6270" s="34">
        <f t="shared" si="108"/>
        <v>7</v>
      </c>
      <c r="V6270" s="13">
        <f>IF(OR(Table1[[#This Row],[7d_positivity_public]]=0,ISBLANK(Table1[[#This Row],[7d_positivity_public]])),"",(Table1[[#This Row],[7d_positivity_public]]-Table1[[#This Row],[7d_positivity_all]])/Table1[[#This Row],[7d_positivity_public]])</f>
        <v>1</v>
      </c>
      <c r="W6270" s="13"/>
    </row>
    <row r="6271" spans="1:23" x14ac:dyDescent="0.25">
      <c r="A6271" s="10">
        <v>44540</v>
      </c>
      <c r="B6271">
        <v>4133</v>
      </c>
      <c r="C6271" t="s">
        <v>220</v>
      </c>
      <c r="D6271">
        <v>2</v>
      </c>
      <c r="E6271">
        <v>5</v>
      </c>
      <c r="F6271">
        <v>-3</v>
      </c>
      <c r="G6271">
        <v>3</v>
      </c>
      <c r="H6271">
        <v>95</v>
      </c>
      <c r="I6271">
        <v>10</v>
      </c>
      <c r="J6271">
        <v>95</v>
      </c>
      <c r="K6271">
        <v>95</v>
      </c>
      <c r="L6271">
        <v>92</v>
      </c>
      <c r="M6271">
        <v>96</v>
      </c>
      <c r="N6271">
        <v>93</v>
      </c>
      <c r="O6271">
        <v>91</v>
      </c>
      <c r="P6271">
        <v>93</v>
      </c>
      <c r="Q6271">
        <v>90</v>
      </c>
      <c r="R6271">
        <v>95</v>
      </c>
      <c r="S6271">
        <v>54</v>
      </c>
      <c r="T6271" s="34">
        <f>_xlfn.XLOOKUP(B6271,Demog!$A$2:$A$219,Demog!$P$2:$P$219,,,2)</f>
        <v>11675</v>
      </c>
      <c r="U6271" s="34">
        <f t="shared" si="108"/>
        <v>2</v>
      </c>
      <c r="V6271" s="13">
        <f>IF(OR(Table1[[#This Row],[7d_positivity_public]]=0,ISBLANK(Table1[[#This Row],[7d_positivity_public]])),"",(Table1[[#This Row],[7d_positivity_public]]-Table1[[#This Row],[7d_positivity_all]])/Table1[[#This Row],[7d_positivity_public]])</f>
        <v>1</v>
      </c>
      <c r="W6271" s="13"/>
    </row>
    <row r="6272" spans="1:23" x14ac:dyDescent="0.25">
      <c r="A6272" s="10">
        <v>44540</v>
      </c>
      <c r="B6272">
        <v>4134</v>
      </c>
      <c r="C6272" t="s">
        <v>221</v>
      </c>
      <c r="D6272">
        <v>1</v>
      </c>
      <c r="E6272">
        <v>0</v>
      </c>
      <c r="F6272">
        <v>1</v>
      </c>
      <c r="G6272">
        <v>2</v>
      </c>
      <c r="H6272">
        <v>96</v>
      </c>
      <c r="I6272">
        <v>10</v>
      </c>
      <c r="J6272">
        <v>96</v>
      </c>
      <c r="K6272">
        <v>96</v>
      </c>
      <c r="L6272">
        <v>95</v>
      </c>
      <c r="M6272">
        <v>97</v>
      </c>
      <c r="N6272">
        <v>94</v>
      </c>
      <c r="O6272">
        <v>91</v>
      </c>
      <c r="P6272">
        <v>94</v>
      </c>
      <c r="Q6272">
        <v>92</v>
      </c>
      <c r="R6272">
        <v>95</v>
      </c>
      <c r="S6272">
        <v>59</v>
      </c>
      <c r="T6272" s="34">
        <f>_xlfn.XLOOKUP(B6272,Demog!$A$2:$A$219,Demog!$P$2:$P$219,,,2)</f>
        <v>11672</v>
      </c>
      <c r="U6272" s="34">
        <f t="shared" si="108"/>
        <v>1</v>
      </c>
      <c r="V6272" s="13">
        <f>IF(OR(Table1[[#This Row],[7d_positivity_public]]=0,ISBLANK(Table1[[#This Row],[7d_positivity_public]])),"",(Table1[[#This Row],[7d_positivity_public]]-Table1[[#This Row],[7d_positivity_all]])/Table1[[#This Row],[7d_positivity_public]])</f>
        <v>1</v>
      </c>
      <c r="W6272" s="13"/>
    </row>
    <row r="6273" spans="1:23" x14ac:dyDescent="0.25">
      <c r="A6273" s="10">
        <v>44540</v>
      </c>
      <c r="B6273">
        <v>4141</v>
      </c>
      <c r="C6273" t="s">
        <v>222</v>
      </c>
      <c r="D6273">
        <v>3</v>
      </c>
      <c r="E6273">
        <v>8</v>
      </c>
      <c r="F6273">
        <v>-5</v>
      </c>
      <c r="G6273">
        <v>5</v>
      </c>
      <c r="H6273">
        <v>84</v>
      </c>
      <c r="I6273">
        <v>8</v>
      </c>
      <c r="J6273">
        <v>81</v>
      </c>
      <c r="K6273">
        <v>84</v>
      </c>
      <c r="L6273">
        <v>75</v>
      </c>
      <c r="M6273">
        <v>89</v>
      </c>
      <c r="N6273">
        <v>81</v>
      </c>
      <c r="O6273">
        <v>74</v>
      </c>
      <c r="P6273">
        <v>81</v>
      </c>
      <c r="Q6273">
        <v>70</v>
      </c>
      <c r="R6273">
        <v>87</v>
      </c>
      <c r="S6273">
        <v>66</v>
      </c>
      <c r="T6273" s="34">
        <f>_xlfn.XLOOKUP(B6273,Demog!$A$2:$A$219,Demog!$P$2:$P$219,,,2)</f>
        <v>10557</v>
      </c>
      <c r="U6273" s="34">
        <f t="shared" si="108"/>
        <v>2</v>
      </c>
      <c r="V6273" s="13">
        <f>IF(OR(Table1[[#This Row],[7d_positivity_public]]=0,ISBLANK(Table1[[#This Row],[7d_positivity_public]])),"",(Table1[[#This Row],[7d_positivity_public]]-Table1[[#This Row],[7d_positivity_all]])/Table1[[#This Row],[7d_positivity_public]])</f>
        <v>1</v>
      </c>
      <c r="W6273" s="13"/>
    </row>
    <row r="6274" spans="1:23" x14ac:dyDescent="0.25">
      <c r="A6274" s="10">
        <v>44540</v>
      </c>
      <c r="B6274">
        <v>4142</v>
      </c>
      <c r="C6274" t="s">
        <v>223</v>
      </c>
      <c r="D6274">
        <v>3</v>
      </c>
      <c r="E6274">
        <v>3</v>
      </c>
      <c r="F6274">
        <v>0</v>
      </c>
      <c r="G6274">
        <v>7</v>
      </c>
      <c r="H6274">
        <v>95</v>
      </c>
      <c r="I6274">
        <v>4</v>
      </c>
      <c r="J6274">
        <v>88</v>
      </c>
      <c r="K6274">
        <v>95</v>
      </c>
      <c r="L6274">
        <v>94</v>
      </c>
      <c r="M6274">
        <v>96</v>
      </c>
      <c r="N6274">
        <v>93</v>
      </c>
      <c r="O6274">
        <v>86</v>
      </c>
      <c r="P6274">
        <v>93</v>
      </c>
      <c r="Q6274">
        <v>90</v>
      </c>
      <c r="R6274">
        <v>94</v>
      </c>
      <c r="S6274">
        <v>43</v>
      </c>
      <c r="T6274" s="34">
        <f>_xlfn.XLOOKUP(B6274,Demog!$A$2:$A$219,Demog!$P$2:$P$219,,,2)</f>
        <v>4732</v>
      </c>
      <c r="U6274" s="34">
        <f t="shared" si="108"/>
        <v>1</v>
      </c>
      <c r="V6274" s="13">
        <f>IF(OR(Table1[[#This Row],[7d_positivity_public]]=0,ISBLANK(Table1[[#This Row],[7d_positivity_public]])),"",(Table1[[#This Row],[7d_positivity_public]]-Table1[[#This Row],[7d_positivity_all]])/Table1[[#This Row],[7d_positivity_public]])</f>
        <v>1</v>
      </c>
      <c r="W6274" s="13"/>
    </row>
    <row r="6275" spans="1:23" x14ac:dyDescent="0.25">
      <c r="A6275" s="10">
        <v>44540</v>
      </c>
      <c r="B6275">
        <v>4211</v>
      </c>
      <c r="C6275" t="s">
        <v>224</v>
      </c>
      <c r="D6275">
        <v>9</v>
      </c>
      <c r="E6275">
        <v>3</v>
      </c>
      <c r="F6275">
        <v>6</v>
      </c>
      <c r="G6275">
        <v>10</v>
      </c>
      <c r="H6275">
        <v>90</v>
      </c>
      <c r="I6275">
        <v>11</v>
      </c>
      <c r="J6275">
        <v>94</v>
      </c>
      <c r="K6275">
        <v>90</v>
      </c>
      <c r="L6275">
        <v>86</v>
      </c>
      <c r="M6275">
        <v>92</v>
      </c>
      <c r="N6275">
        <v>87</v>
      </c>
      <c r="O6275">
        <v>88</v>
      </c>
      <c r="P6275">
        <v>87</v>
      </c>
      <c r="Q6275">
        <v>81</v>
      </c>
      <c r="R6275">
        <v>91</v>
      </c>
      <c r="S6275">
        <v>53</v>
      </c>
      <c r="T6275" s="34">
        <f>_xlfn.XLOOKUP(B6275,Demog!$A$2:$A$219,Demog!$P$2:$P$219,,,2)</f>
        <v>17780</v>
      </c>
      <c r="U6275" s="34">
        <f t="shared" si="108"/>
        <v>11</v>
      </c>
      <c r="V6275" s="13">
        <f>IF(OR(Table1[[#This Row],[7d_positivity_public]]=0,ISBLANK(Table1[[#This Row],[7d_positivity_public]])),"",(Table1[[#This Row],[7d_positivity_public]]-Table1[[#This Row],[7d_positivity_all]])/Table1[[#This Row],[7d_positivity_public]])</f>
        <v>1</v>
      </c>
      <c r="W6275" s="13"/>
    </row>
    <row r="6276" spans="1:23" x14ac:dyDescent="0.25">
      <c r="A6276" s="10">
        <v>44540</v>
      </c>
      <c r="B6276">
        <v>4212</v>
      </c>
      <c r="C6276" t="s">
        <v>225</v>
      </c>
      <c r="D6276">
        <v>8</v>
      </c>
      <c r="E6276">
        <v>15</v>
      </c>
      <c r="F6276">
        <v>-7</v>
      </c>
      <c r="G6276">
        <v>8</v>
      </c>
      <c r="H6276">
        <v>87</v>
      </c>
      <c r="I6276">
        <v>13</v>
      </c>
      <c r="J6276">
        <v>85</v>
      </c>
      <c r="K6276">
        <v>88</v>
      </c>
      <c r="L6276">
        <v>83</v>
      </c>
      <c r="M6276">
        <v>91</v>
      </c>
      <c r="N6276">
        <v>84</v>
      </c>
      <c r="O6276">
        <v>79</v>
      </c>
      <c r="P6276">
        <v>84</v>
      </c>
      <c r="Q6276">
        <v>78</v>
      </c>
      <c r="R6276">
        <v>89</v>
      </c>
      <c r="S6276">
        <v>52</v>
      </c>
      <c r="T6276" s="34">
        <f>_xlfn.XLOOKUP(B6276,Demog!$A$2:$A$219,Demog!$P$2:$P$219,,,2)</f>
        <v>40598</v>
      </c>
      <c r="U6276" s="34">
        <f t="shared" si="108"/>
        <v>23</v>
      </c>
      <c r="V6276" s="13">
        <f>IF(OR(Table1[[#This Row],[7d_positivity_public]]=0,ISBLANK(Table1[[#This Row],[7d_positivity_public]])),"",(Table1[[#This Row],[7d_positivity_public]]-Table1[[#This Row],[7d_positivity_all]])/Table1[[#This Row],[7d_positivity_public]])</f>
        <v>1</v>
      </c>
      <c r="W6276" s="13"/>
    </row>
    <row r="6277" spans="1:23" x14ac:dyDescent="0.25">
      <c r="A6277" s="10">
        <v>44540</v>
      </c>
      <c r="B6277">
        <v>4241</v>
      </c>
      <c r="C6277" t="s">
        <v>228</v>
      </c>
      <c r="D6277">
        <v>8</v>
      </c>
      <c r="E6277">
        <v>7</v>
      </c>
      <c r="F6277">
        <v>1</v>
      </c>
      <c r="G6277">
        <v>9</v>
      </c>
      <c r="H6277">
        <v>89</v>
      </c>
      <c r="I6277">
        <v>7</v>
      </c>
      <c r="J6277">
        <v>80</v>
      </c>
      <c r="K6277">
        <v>89</v>
      </c>
      <c r="L6277">
        <v>88</v>
      </c>
      <c r="M6277">
        <v>90</v>
      </c>
      <c r="N6277">
        <v>84</v>
      </c>
      <c r="O6277">
        <v>72</v>
      </c>
      <c r="P6277">
        <v>85</v>
      </c>
      <c r="Q6277">
        <v>82</v>
      </c>
      <c r="R6277">
        <v>88</v>
      </c>
      <c r="S6277">
        <v>47</v>
      </c>
      <c r="T6277" s="34">
        <f>_xlfn.XLOOKUP(B6277,Demog!$A$2:$A$219,Demog!$P$2:$P$219,,,2)</f>
        <v>20117</v>
      </c>
      <c r="U6277" s="34">
        <f t="shared" si="108"/>
        <v>11</v>
      </c>
      <c r="V6277" s="13">
        <f>IF(OR(Table1[[#This Row],[7d_positivity_public]]=0,ISBLANK(Table1[[#This Row],[7d_positivity_public]])),"",(Table1[[#This Row],[7d_positivity_public]]-Table1[[#This Row],[7d_positivity_all]])/Table1[[#This Row],[7d_positivity_public]])</f>
        <v>1</v>
      </c>
      <c r="W6277" s="13"/>
    </row>
    <row r="6278" spans="1:23" x14ac:dyDescent="0.25">
      <c r="A6278" s="10">
        <v>44540</v>
      </c>
      <c r="B6278">
        <v>4242</v>
      </c>
      <c r="C6278" t="s">
        <v>229</v>
      </c>
      <c r="D6278">
        <v>5</v>
      </c>
      <c r="E6278">
        <v>7</v>
      </c>
      <c r="F6278">
        <v>-2</v>
      </c>
      <c r="G6278">
        <v>5</v>
      </c>
      <c r="H6278">
        <v>92</v>
      </c>
      <c r="I6278">
        <v>10</v>
      </c>
      <c r="J6278">
        <v>89</v>
      </c>
      <c r="K6278">
        <v>92</v>
      </c>
      <c r="L6278">
        <v>91</v>
      </c>
      <c r="M6278">
        <v>93</v>
      </c>
      <c r="N6278">
        <v>88</v>
      </c>
      <c r="O6278">
        <v>83</v>
      </c>
      <c r="P6278">
        <v>89</v>
      </c>
      <c r="Q6278">
        <v>86</v>
      </c>
      <c r="R6278">
        <v>91</v>
      </c>
      <c r="S6278">
        <v>50</v>
      </c>
      <c r="T6278" s="34">
        <f>_xlfn.XLOOKUP(B6278,Demog!$A$2:$A$219,Demog!$P$2:$P$219,,,2)</f>
        <v>25680</v>
      </c>
      <c r="U6278" s="34">
        <f t="shared" si="108"/>
        <v>9</v>
      </c>
      <c r="V6278" s="13">
        <f>IF(OR(Table1[[#This Row],[7d_positivity_public]]=0,ISBLANK(Table1[[#This Row],[7d_positivity_public]])),"",(Table1[[#This Row],[7d_positivity_public]]-Table1[[#This Row],[7d_positivity_all]])/Table1[[#This Row],[7d_positivity_public]])</f>
        <v>1</v>
      </c>
      <c r="W6278" s="13"/>
    </row>
    <row r="6279" spans="1:23" x14ac:dyDescent="0.25">
      <c r="A6279" s="10">
        <v>44540</v>
      </c>
      <c r="B6279">
        <v>4243</v>
      </c>
      <c r="C6279" t="s">
        <v>230</v>
      </c>
      <c r="D6279">
        <v>6</v>
      </c>
      <c r="E6279">
        <v>9</v>
      </c>
      <c r="F6279">
        <v>-3</v>
      </c>
      <c r="G6279">
        <v>6</v>
      </c>
      <c r="H6279">
        <v>93</v>
      </c>
      <c r="I6279">
        <v>13</v>
      </c>
      <c r="J6279">
        <v>94</v>
      </c>
      <c r="K6279">
        <v>93</v>
      </c>
      <c r="L6279">
        <v>92</v>
      </c>
      <c r="M6279">
        <v>94</v>
      </c>
      <c r="N6279">
        <v>91</v>
      </c>
      <c r="O6279">
        <v>90</v>
      </c>
      <c r="P6279">
        <v>91</v>
      </c>
      <c r="Q6279">
        <v>88</v>
      </c>
      <c r="R6279">
        <v>93</v>
      </c>
      <c r="S6279">
        <v>55</v>
      </c>
      <c r="T6279" s="34">
        <f>_xlfn.XLOOKUP(B6279,Demog!$A$2:$A$219,Demog!$P$2:$P$219,,,2)</f>
        <v>30045</v>
      </c>
      <c r="U6279" s="34">
        <f t="shared" si="108"/>
        <v>13</v>
      </c>
      <c r="V6279" s="13">
        <f>IF(OR(Table1[[#This Row],[7d_positivity_public]]=0,ISBLANK(Table1[[#This Row],[7d_positivity_public]])),"",(Table1[[#This Row],[7d_positivity_public]]-Table1[[#This Row],[7d_positivity_all]])/Table1[[#This Row],[7d_positivity_public]])</f>
        <v>1</v>
      </c>
      <c r="W6279" s="13"/>
    </row>
    <row r="6280" spans="1:23" x14ac:dyDescent="0.25">
      <c r="A6280" s="10">
        <v>44540</v>
      </c>
      <c r="B6280">
        <v>4244</v>
      </c>
      <c r="C6280" t="s">
        <v>231</v>
      </c>
      <c r="D6280">
        <v>12</v>
      </c>
      <c r="E6280">
        <v>10</v>
      </c>
      <c r="F6280">
        <v>2</v>
      </c>
      <c r="G6280">
        <v>7</v>
      </c>
      <c r="H6280">
        <v>88</v>
      </c>
      <c r="I6280">
        <v>8</v>
      </c>
      <c r="J6280">
        <v>82</v>
      </c>
      <c r="K6280">
        <v>88</v>
      </c>
      <c r="L6280">
        <v>87</v>
      </c>
      <c r="M6280">
        <v>90</v>
      </c>
      <c r="N6280">
        <v>83</v>
      </c>
      <c r="O6280">
        <v>75</v>
      </c>
      <c r="P6280">
        <v>84</v>
      </c>
      <c r="Q6280">
        <v>81</v>
      </c>
      <c r="R6280">
        <v>88</v>
      </c>
      <c r="S6280">
        <v>43</v>
      </c>
      <c r="T6280" s="34">
        <f>_xlfn.XLOOKUP(B6280,Demog!$A$2:$A$219,Demog!$P$2:$P$219,,,2)</f>
        <v>14529</v>
      </c>
      <c r="U6280" s="34">
        <f t="shared" si="108"/>
        <v>12</v>
      </c>
      <c r="V6280" s="13">
        <f>IF(OR(Table1[[#This Row],[7d_positivity_public]]=0,ISBLANK(Table1[[#This Row],[7d_positivity_public]])),"",(Table1[[#This Row],[7d_positivity_public]]-Table1[[#This Row],[7d_positivity_all]])/Table1[[#This Row],[7d_positivity_public]])</f>
        <v>1</v>
      </c>
      <c r="W6280" s="13"/>
    </row>
    <row r="6281" spans="1:23" x14ac:dyDescent="0.25">
      <c r="A6281" s="10">
        <v>44540</v>
      </c>
      <c r="B6281">
        <v>4245</v>
      </c>
      <c r="C6281" t="s">
        <v>232</v>
      </c>
      <c r="D6281">
        <v>5</v>
      </c>
      <c r="E6281">
        <v>5</v>
      </c>
      <c r="F6281">
        <v>0</v>
      </c>
      <c r="G6281">
        <v>3</v>
      </c>
      <c r="H6281">
        <v>89</v>
      </c>
      <c r="I6281">
        <v>11</v>
      </c>
      <c r="J6281">
        <v>89</v>
      </c>
      <c r="K6281">
        <v>89</v>
      </c>
      <c r="L6281">
        <v>87</v>
      </c>
      <c r="M6281">
        <v>91</v>
      </c>
      <c r="N6281">
        <v>87</v>
      </c>
      <c r="O6281">
        <v>85</v>
      </c>
      <c r="P6281">
        <v>87</v>
      </c>
      <c r="Q6281">
        <v>84</v>
      </c>
      <c r="R6281">
        <v>89</v>
      </c>
      <c r="S6281">
        <v>45</v>
      </c>
      <c r="T6281" s="34">
        <f>_xlfn.XLOOKUP(B6281,Demog!$A$2:$A$219,Demog!$P$2:$P$219,,,2)</f>
        <v>7502</v>
      </c>
      <c r="U6281" s="34">
        <f t="shared" si="108"/>
        <v>3</v>
      </c>
      <c r="V6281" s="13">
        <f>IF(OR(Table1[[#This Row],[7d_positivity_public]]=0,ISBLANK(Table1[[#This Row],[7d_positivity_public]])),"",(Table1[[#This Row],[7d_positivity_public]]-Table1[[#This Row],[7d_positivity_all]])/Table1[[#This Row],[7d_positivity_public]])</f>
        <v>1</v>
      </c>
      <c r="W6281" s="13"/>
    </row>
    <row r="6282" spans="1:23" x14ac:dyDescent="0.25">
      <c r="A6282" s="10">
        <v>44540</v>
      </c>
      <c r="B6282">
        <v>4246</v>
      </c>
      <c r="C6282" t="s">
        <v>233</v>
      </c>
      <c r="D6282">
        <v>9</v>
      </c>
      <c r="E6282">
        <v>4</v>
      </c>
      <c r="F6282">
        <v>5</v>
      </c>
      <c r="G6282">
        <v>5</v>
      </c>
      <c r="H6282">
        <v>87</v>
      </c>
      <c r="I6282">
        <v>9</v>
      </c>
      <c r="J6282">
        <v>83</v>
      </c>
      <c r="K6282">
        <v>87</v>
      </c>
      <c r="L6282">
        <v>81</v>
      </c>
      <c r="M6282">
        <v>91</v>
      </c>
      <c r="N6282">
        <v>83</v>
      </c>
      <c r="O6282">
        <v>77</v>
      </c>
      <c r="P6282">
        <v>83</v>
      </c>
      <c r="Q6282">
        <v>75</v>
      </c>
      <c r="R6282">
        <v>89</v>
      </c>
      <c r="S6282">
        <v>39</v>
      </c>
      <c r="T6282" s="34">
        <f>_xlfn.XLOOKUP(B6282,Demog!$A$2:$A$219,Demog!$P$2:$P$219,,,2)</f>
        <v>7058</v>
      </c>
      <c r="U6282" s="34">
        <f t="shared" ref="U6282:U6287" si="109">ROUND(T6282*D6282/100000*7,0)</f>
        <v>4</v>
      </c>
      <c r="V6282" s="13">
        <f>IF(OR(Table1[[#This Row],[7d_positivity_public]]=0,ISBLANK(Table1[[#This Row],[7d_positivity_public]])),"",(Table1[[#This Row],[7d_positivity_public]]-Table1[[#This Row],[7d_positivity_all]])/Table1[[#This Row],[7d_positivity_public]])</f>
        <v>1</v>
      </c>
      <c r="W6282" s="13"/>
    </row>
    <row r="6283" spans="1:23" x14ac:dyDescent="0.25">
      <c r="A6283" s="10">
        <v>44540</v>
      </c>
      <c r="B6283">
        <v>5241</v>
      </c>
      <c r="C6283" t="s">
        <v>234</v>
      </c>
      <c r="D6283">
        <v>6</v>
      </c>
      <c r="E6283">
        <v>13</v>
      </c>
      <c r="F6283">
        <v>-7</v>
      </c>
      <c r="G6283">
        <v>7</v>
      </c>
      <c r="H6283">
        <v>86</v>
      </c>
      <c r="I6283">
        <v>13</v>
      </c>
      <c r="J6283">
        <v>79</v>
      </c>
      <c r="K6283">
        <v>86</v>
      </c>
      <c r="L6283">
        <v>83</v>
      </c>
      <c r="M6283">
        <v>90</v>
      </c>
      <c r="N6283">
        <v>82</v>
      </c>
      <c r="O6283">
        <v>74</v>
      </c>
      <c r="P6283">
        <v>83</v>
      </c>
      <c r="Q6283">
        <v>78</v>
      </c>
      <c r="R6283">
        <v>88</v>
      </c>
      <c r="S6283">
        <v>56</v>
      </c>
      <c r="T6283" s="34">
        <f>_xlfn.XLOOKUP(B6283,Demog!$A$2:$A$219,Demog!$P$2:$P$219,,,2)</f>
        <v>16947</v>
      </c>
      <c r="U6283" s="34">
        <f t="shared" si="109"/>
        <v>7</v>
      </c>
      <c r="V6283" s="13">
        <f>IF(OR(Table1[[#This Row],[7d_positivity_public]]=0,ISBLANK(Table1[[#This Row],[7d_positivity_public]])),"",(Table1[[#This Row],[7d_positivity_public]]-Table1[[#This Row],[7d_positivity_all]])/Table1[[#This Row],[7d_positivity_public]])</f>
        <v>1</v>
      </c>
      <c r="W6283" s="13"/>
    </row>
    <row r="6284" spans="1:23" x14ac:dyDescent="0.25">
      <c r="A6284" s="10">
        <v>44540</v>
      </c>
      <c r="B6284">
        <v>5242</v>
      </c>
      <c r="C6284" t="s">
        <v>235</v>
      </c>
      <c r="D6284">
        <v>6</v>
      </c>
      <c r="E6284">
        <v>10</v>
      </c>
      <c r="F6284">
        <v>-4</v>
      </c>
      <c r="G6284">
        <v>7</v>
      </c>
      <c r="H6284">
        <v>90</v>
      </c>
      <c r="I6284">
        <v>8</v>
      </c>
      <c r="J6284">
        <v>76</v>
      </c>
      <c r="K6284">
        <v>91</v>
      </c>
      <c r="L6284">
        <v>91</v>
      </c>
      <c r="M6284">
        <v>92</v>
      </c>
      <c r="N6284">
        <v>84</v>
      </c>
      <c r="O6284">
        <v>68</v>
      </c>
      <c r="P6284">
        <v>85</v>
      </c>
      <c r="Q6284">
        <v>82</v>
      </c>
      <c r="R6284">
        <v>88</v>
      </c>
      <c r="S6284">
        <v>56</v>
      </c>
      <c r="T6284" s="34">
        <f>_xlfn.XLOOKUP(B6284,Demog!$A$2:$A$219,Demog!$P$2:$P$219,,,2)</f>
        <v>41431</v>
      </c>
      <c r="U6284" s="34">
        <f t="shared" si="109"/>
        <v>17</v>
      </c>
      <c r="V6284" s="13">
        <f>IF(OR(Table1[[#This Row],[7d_positivity_public]]=0,ISBLANK(Table1[[#This Row],[7d_positivity_public]])),"",(Table1[[#This Row],[7d_positivity_public]]-Table1[[#This Row],[7d_positivity_all]])/Table1[[#This Row],[7d_positivity_public]])</f>
        <v>1</v>
      </c>
      <c r="W6284" s="13"/>
    </row>
    <row r="6285" spans="1:23" x14ac:dyDescent="0.25">
      <c r="A6285" s="10">
        <v>44540</v>
      </c>
      <c r="B6285">
        <v>5243</v>
      </c>
      <c r="C6285" t="s">
        <v>236</v>
      </c>
      <c r="D6285">
        <v>6</v>
      </c>
      <c r="E6285">
        <v>11</v>
      </c>
      <c r="F6285">
        <v>-5</v>
      </c>
      <c r="G6285">
        <v>8</v>
      </c>
      <c r="H6285">
        <v>91</v>
      </c>
      <c r="I6285">
        <v>12</v>
      </c>
      <c r="J6285">
        <v>87</v>
      </c>
      <c r="K6285">
        <v>92</v>
      </c>
      <c r="L6285">
        <v>90</v>
      </c>
      <c r="M6285">
        <v>93</v>
      </c>
      <c r="N6285">
        <v>88</v>
      </c>
      <c r="O6285">
        <v>82</v>
      </c>
      <c r="P6285">
        <v>89</v>
      </c>
      <c r="Q6285">
        <v>86</v>
      </c>
      <c r="R6285">
        <v>92</v>
      </c>
      <c r="S6285">
        <v>58</v>
      </c>
      <c r="T6285" s="34">
        <f>_xlfn.XLOOKUP(B6285,Demog!$A$2:$A$219,Demog!$P$2:$P$219,,,2)</f>
        <v>15730</v>
      </c>
      <c r="U6285" s="34">
        <f t="shared" si="109"/>
        <v>7</v>
      </c>
      <c r="V6285" s="13">
        <f>IF(OR(Table1[[#This Row],[7d_positivity_public]]=0,ISBLANK(Table1[[#This Row],[7d_positivity_public]])),"",(Table1[[#This Row],[7d_positivity_public]]-Table1[[#This Row],[7d_positivity_all]])/Table1[[#This Row],[7d_positivity_public]])</f>
        <v>1</v>
      </c>
      <c r="W6285" s="13"/>
    </row>
    <row r="6286" spans="1:23" x14ac:dyDescent="0.25">
      <c r="A6286" s="10">
        <v>44540</v>
      </c>
      <c r="B6286">
        <v>5244</v>
      </c>
      <c r="C6286" t="s">
        <v>237</v>
      </c>
      <c r="D6286">
        <v>3</v>
      </c>
      <c r="E6286">
        <v>31</v>
      </c>
      <c r="F6286">
        <v>-28</v>
      </c>
      <c r="G6286">
        <v>4</v>
      </c>
      <c r="H6286">
        <v>79</v>
      </c>
      <c r="I6286">
        <v>7</v>
      </c>
      <c r="J6286">
        <v>72</v>
      </c>
      <c r="K6286">
        <v>80</v>
      </c>
      <c r="L6286">
        <v>75</v>
      </c>
      <c r="M6286">
        <v>84</v>
      </c>
      <c r="N6286">
        <v>75</v>
      </c>
      <c r="O6286">
        <v>66</v>
      </c>
      <c r="P6286">
        <v>76</v>
      </c>
      <c r="Q6286">
        <v>69</v>
      </c>
      <c r="R6286">
        <v>83</v>
      </c>
      <c r="S6286">
        <v>47</v>
      </c>
      <c r="T6286" s="34">
        <f>_xlfn.XLOOKUP(B6286,Demog!$A$2:$A$219,Demog!$P$2:$P$219,,,2)</f>
        <v>7847</v>
      </c>
      <c r="U6286" s="34">
        <f t="shared" si="109"/>
        <v>2</v>
      </c>
      <c r="V6286" s="13">
        <f>IF(OR(Table1[[#This Row],[7d_positivity_public]]=0,ISBLANK(Table1[[#This Row],[7d_positivity_public]])),"",(Table1[[#This Row],[7d_positivity_public]]-Table1[[#This Row],[7d_positivity_all]])/Table1[[#This Row],[7d_positivity_public]])</f>
        <v>1</v>
      </c>
      <c r="W6286" s="13"/>
    </row>
    <row r="6287" spans="1:23" x14ac:dyDescent="0.25">
      <c r="A6287" s="10">
        <v>44540</v>
      </c>
      <c r="B6287">
        <v>5245</v>
      </c>
      <c r="C6287" t="s">
        <v>238</v>
      </c>
      <c r="D6287">
        <v>10</v>
      </c>
      <c r="E6287">
        <v>5</v>
      </c>
      <c r="F6287">
        <v>5</v>
      </c>
      <c r="G6287">
        <v>14</v>
      </c>
      <c r="H6287">
        <v>78</v>
      </c>
      <c r="I6287">
        <v>9</v>
      </c>
      <c r="J6287">
        <v>65</v>
      </c>
      <c r="K6287">
        <v>79</v>
      </c>
      <c r="L6287">
        <v>71</v>
      </c>
      <c r="M6287">
        <v>85</v>
      </c>
      <c r="N6287">
        <v>74</v>
      </c>
      <c r="O6287">
        <v>60</v>
      </c>
      <c r="P6287">
        <v>75</v>
      </c>
      <c r="Q6287">
        <v>66</v>
      </c>
      <c r="R6287">
        <v>82</v>
      </c>
      <c r="S6287">
        <v>46</v>
      </c>
      <c r="T6287" s="34">
        <f>_xlfn.XLOOKUP(B6287,Demog!$A$2:$A$219,Demog!$P$2:$P$219,,,2)</f>
        <v>5486</v>
      </c>
      <c r="U6287" s="34">
        <f t="shared" si="109"/>
        <v>4</v>
      </c>
      <c r="V6287" s="13">
        <f>IF(OR(Table1[[#This Row],[7d_positivity_public]]=0,ISBLANK(Table1[[#This Row],[7d_positivity_public]])),"",(Table1[[#This Row],[7d_positivity_public]]-Table1[[#This Row],[7d_positivity_all]])/Table1[[#This Row],[7d_positivity_public]])</f>
        <v>1</v>
      </c>
      <c r="W6287" s="13"/>
    </row>
    <row r="6288" spans="1:23" x14ac:dyDescent="0.25">
      <c r="A6288" s="10">
        <v>44544</v>
      </c>
      <c r="B6288">
        <v>1260</v>
      </c>
      <c r="C6288" t="s">
        <v>83</v>
      </c>
      <c r="D6288">
        <v>0</v>
      </c>
      <c r="E6288">
        <v>3</v>
      </c>
      <c r="F6288">
        <v>-3</v>
      </c>
      <c r="G6288">
        <v>0</v>
      </c>
      <c r="H6288">
        <v>81</v>
      </c>
      <c r="I6288">
        <v>7</v>
      </c>
      <c r="J6288">
        <v>62</v>
      </c>
      <c r="K6288">
        <v>82</v>
      </c>
      <c r="L6288">
        <v>74</v>
      </c>
      <c r="M6288">
        <v>86</v>
      </c>
      <c r="N6288">
        <v>77</v>
      </c>
      <c r="O6288">
        <v>56</v>
      </c>
      <c r="P6288">
        <v>79</v>
      </c>
      <c r="Q6288">
        <v>68</v>
      </c>
      <c r="R6288">
        <v>84</v>
      </c>
      <c r="S6288">
        <v>45</v>
      </c>
      <c r="T6288" s="34">
        <f>_xlfn.XLOOKUP(B6288,Demog!$A$2:$A$219,Demog!$P$2:$P$219,,,2)</f>
        <v>8611</v>
      </c>
      <c r="U6288" s="34">
        <f t="shared" ref="U6288:U6318" si="110">ROUND(T6288*D6288/100000*7,0)</f>
        <v>0</v>
      </c>
      <c r="V6288" s="13" t="str">
        <f>IF(OR(Table1[[#This Row],[7d_positivity_public]]=0,ISBLANK(Table1[[#This Row],[7d_positivity_public]])),"",(Table1[[#This Row],[7d_positivity_public]]-Table1[[#This Row],[7d_positivity_all]])/Table1[[#This Row],[7d_positivity_public]])</f>
        <v/>
      </c>
      <c r="W6288" s="13"/>
    </row>
    <row r="6289" spans="1:23" x14ac:dyDescent="0.25">
      <c r="A6289" s="10">
        <v>44544</v>
      </c>
      <c r="B6289">
        <v>1270</v>
      </c>
      <c r="C6289" t="s">
        <v>84</v>
      </c>
      <c r="D6289">
        <v>12</v>
      </c>
      <c r="E6289">
        <v>0</v>
      </c>
      <c r="F6289">
        <v>12</v>
      </c>
      <c r="G6289">
        <v>7</v>
      </c>
      <c r="H6289">
        <v>74</v>
      </c>
      <c r="I6289">
        <v>8</v>
      </c>
      <c r="J6289">
        <v>49</v>
      </c>
      <c r="K6289">
        <v>75</v>
      </c>
      <c r="L6289">
        <v>70</v>
      </c>
      <c r="M6289">
        <v>78</v>
      </c>
      <c r="N6289">
        <v>70</v>
      </c>
      <c r="O6289">
        <v>44</v>
      </c>
      <c r="P6289">
        <v>71</v>
      </c>
      <c r="Q6289">
        <v>62</v>
      </c>
      <c r="R6289">
        <v>75</v>
      </c>
      <c r="S6289">
        <v>50</v>
      </c>
      <c r="T6289" s="34">
        <f>_xlfn.XLOOKUP(B6289,Demog!$A$2:$A$219,Demog!$P$2:$P$219,,,2)</f>
        <v>3469</v>
      </c>
      <c r="U6289" s="34">
        <f t="shared" si="110"/>
        <v>3</v>
      </c>
      <c r="V6289" s="13">
        <f>IF(OR(Table1[[#This Row],[7d_positivity_public]]=0,ISBLANK(Table1[[#This Row],[7d_positivity_public]])),"",(Table1[[#This Row],[7d_positivity_public]]-Table1[[#This Row],[7d_positivity_all]])/Table1[[#This Row],[7d_positivity_public]])</f>
        <v>1</v>
      </c>
      <c r="W6289" s="13"/>
    </row>
    <row r="6290" spans="1:23" x14ac:dyDescent="0.25">
      <c r="A6290" s="10">
        <v>44544</v>
      </c>
      <c r="B6290">
        <v>1310</v>
      </c>
      <c r="C6290" t="s">
        <v>87</v>
      </c>
      <c r="D6290">
        <v>1</v>
      </c>
      <c r="E6290">
        <v>1</v>
      </c>
      <c r="F6290">
        <v>0</v>
      </c>
      <c r="G6290">
        <v>2</v>
      </c>
      <c r="H6290">
        <v>91</v>
      </c>
      <c r="I6290">
        <v>14</v>
      </c>
      <c r="J6290">
        <v>78</v>
      </c>
      <c r="K6290">
        <v>92</v>
      </c>
      <c r="L6290">
        <v>91</v>
      </c>
      <c r="M6290">
        <v>92</v>
      </c>
      <c r="N6290">
        <v>87</v>
      </c>
      <c r="O6290">
        <v>73</v>
      </c>
      <c r="P6290">
        <v>88</v>
      </c>
      <c r="Q6290">
        <v>85</v>
      </c>
      <c r="R6290">
        <v>89</v>
      </c>
      <c r="S6290">
        <v>56</v>
      </c>
      <c r="T6290" s="34">
        <f>_xlfn.XLOOKUP(B6290,Demog!$A$2:$A$219,Demog!$P$2:$P$219,,,2)</f>
        <v>19231</v>
      </c>
      <c r="U6290" s="34">
        <f t="shared" si="110"/>
        <v>1</v>
      </c>
      <c r="V6290" s="13">
        <f>IF(OR(Table1[[#This Row],[7d_positivity_public]]=0,ISBLANK(Table1[[#This Row],[7d_positivity_public]])),"",(Table1[[#This Row],[7d_positivity_public]]-Table1[[#This Row],[7d_positivity_all]])/Table1[[#This Row],[7d_positivity_public]])</f>
        <v>1</v>
      </c>
      <c r="W6290" s="13"/>
    </row>
    <row r="6291" spans="1:23" x14ac:dyDescent="0.25">
      <c r="A6291" s="10">
        <v>44544</v>
      </c>
      <c r="B6291">
        <v>1320</v>
      </c>
      <c r="C6291" t="s">
        <v>89</v>
      </c>
      <c r="D6291">
        <v>4</v>
      </c>
      <c r="E6291">
        <v>5</v>
      </c>
      <c r="F6291">
        <v>-1</v>
      </c>
      <c r="G6291">
        <v>2</v>
      </c>
      <c r="H6291">
        <v>88</v>
      </c>
      <c r="I6291">
        <v>19</v>
      </c>
      <c r="J6291">
        <v>85</v>
      </c>
      <c r="K6291">
        <v>89</v>
      </c>
      <c r="L6291">
        <v>85</v>
      </c>
      <c r="M6291">
        <v>91</v>
      </c>
      <c r="N6291">
        <v>86</v>
      </c>
      <c r="O6291">
        <v>80</v>
      </c>
      <c r="P6291">
        <v>86</v>
      </c>
      <c r="Q6291">
        <v>81</v>
      </c>
      <c r="R6291">
        <v>89</v>
      </c>
      <c r="S6291">
        <v>68</v>
      </c>
      <c r="T6291" s="34">
        <f>_xlfn.XLOOKUP(B6291,Demog!$A$2:$A$219,Demog!$P$2:$P$219,,,2)</f>
        <v>41799</v>
      </c>
      <c r="U6291" s="34">
        <f t="shared" si="110"/>
        <v>12</v>
      </c>
      <c r="V6291" s="13">
        <f>IF(OR(Table1[[#This Row],[7d_positivity_public]]=0,ISBLANK(Table1[[#This Row],[7d_positivity_public]])),"",(Table1[[#This Row],[7d_positivity_public]]-Table1[[#This Row],[7d_positivity_all]])/Table1[[#This Row],[7d_positivity_public]])</f>
        <v>1</v>
      </c>
      <c r="W6291" s="13"/>
    </row>
    <row r="6292" spans="1:23" x14ac:dyDescent="0.25">
      <c r="A6292" s="10">
        <v>44544</v>
      </c>
      <c r="B6292">
        <v>1330</v>
      </c>
      <c r="C6292" t="s">
        <v>91</v>
      </c>
      <c r="D6292">
        <v>8</v>
      </c>
      <c r="E6292">
        <v>0</v>
      </c>
      <c r="F6292">
        <v>8</v>
      </c>
      <c r="G6292">
        <v>6</v>
      </c>
      <c r="H6292">
        <v>83</v>
      </c>
      <c r="I6292">
        <v>12</v>
      </c>
      <c r="J6292">
        <v>70</v>
      </c>
      <c r="K6292">
        <v>84</v>
      </c>
      <c r="L6292">
        <v>85</v>
      </c>
      <c r="M6292">
        <v>84</v>
      </c>
      <c r="N6292">
        <v>79</v>
      </c>
      <c r="O6292">
        <v>62</v>
      </c>
      <c r="P6292">
        <v>80</v>
      </c>
      <c r="Q6292">
        <v>79</v>
      </c>
      <c r="R6292">
        <v>81</v>
      </c>
      <c r="S6292">
        <v>53</v>
      </c>
      <c r="T6292" s="34">
        <f>_xlfn.XLOOKUP(B6292,Demog!$A$2:$A$219,Demog!$P$2:$P$219,,,2)</f>
        <v>5101</v>
      </c>
      <c r="U6292" s="34">
        <f t="shared" si="110"/>
        <v>3</v>
      </c>
      <c r="V6292" s="13">
        <f>IF(OR(Table1[[#This Row],[7d_positivity_public]]=0,ISBLANK(Table1[[#This Row],[7d_positivity_public]])),"",(Table1[[#This Row],[7d_positivity_public]]-Table1[[#This Row],[7d_positivity_all]])/Table1[[#This Row],[7d_positivity_public]])</f>
        <v>1</v>
      </c>
      <c r="W6292" s="13"/>
    </row>
    <row r="6293" spans="1:23" x14ac:dyDescent="0.25">
      <c r="A6293" s="10">
        <v>44544</v>
      </c>
      <c r="B6293">
        <v>1340</v>
      </c>
      <c r="C6293" t="s">
        <v>93</v>
      </c>
      <c r="D6293">
        <v>3</v>
      </c>
      <c r="E6293">
        <v>0</v>
      </c>
      <c r="F6293">
        <v>3</v>
      </c>
      <c r="G6293">
        <v>3</v>
      </c>
      <c r="H6293">
        <v>84</v>
      </c>
      <c r="I6293">
        <v>9</v>
      </c>
      <c r="J6293">
        <v>72</v>
      </c>
      <c r="K6293">
        <v>84</v>
      </c>
      <c r="L6293">
        <v>81</v>
      </c>
      <c r="M6293">
        <v>86</v>
      </c>
      <c r="N6293">
        <v>80</v>
      </c>
      <c r="O6293">
        <v>65</v>
      </c>
      <c r="P6293">
        <v>80</v>
      </c>
      <c r="Q6293">
        <v>75</v>
      </c>
      <c r="R6293">
        <v>83</v>
      </c>
      <c r="S6293">
        <v>48</v>
      </c>
      <c r="T6293" s="34">
        <f>_xlfn.XLOOKUP(B6293,Demog!$A$2:$A$219,Demog!$P$2:$P$219,,,2)</f>
        <v>4781</v>
      </c>
      <c r="U6293" s="34">
        <f t="shared" si="110"/>
        <v>1</v>
      </c>
      <c r="V6293" s="13">
        <f>IF(OR(Table1[[#This Row],[7d_positivity_public]]=0,ISBLANK(Table1[[#This Row],[7d_positivity_public]])),"",(Table1[[#This Row],[7d_positivity_public]]-Table1[[#This Row],[7d_positivity_all]])/Table1[[#This Row],[7d_positivity_public]])</f>
        <v>1</v>
      </c>
      <c r="W6293" s="13"/>
    </row>
    <row r="6294" spans="1:23" x14ac:dyDescent="0.25">
      <c r="A6294" s="10">
        <v>44544</v>
      </c>
      <c r="B6294">
        <v>1350</v>
      </c>
      <c r="C6294" t="s">
        <v>95</v>
      </c>
      <c r="D6294">
        <v>13</v>
      </c>
      <c r="E6294">
        <v>21</v>
      </c>
      <c r="F6294">
        <v>-8</v>
      </c>
      <c r="G6294">
        <v>6</v>
      </c>
      <c r="H6294">
        <v>79</v>
      </c>
      <c r="I6294">
        <v>10</v>
      </c>
      <c r="J6294">
        <v>63</v>
      </c>
      <c r="K6294">
        <v>80</v>
      </c>
      <c r="L6294">
        <v>71</v>
      </c>
      <c r="M6294">
        <v>87</v>
      </c>
      <c r="N6294">
        <v>76</v>
      </c>
      <c r="O6294">
        <v>58</v>
      </c>
      <c r="P6294">
        <v>77</v>
      </c>
      <c r="Q6294">
        <v>66</v>
      </c>
      <c r="R6294">
        <v>85</v>
      </c>
      <c r="S6294">
        <v>54</v>
      </c>
      <c r="T6294" s="34">
        <f>_xlfn.XLOOKUP(B6294,Demog!$A$2:$A$219,Demog!$P$2:$P$219,,,2)</f>
        <v>10220</v>
      </c>
      <c r="U6294" s="34">
        <f t="shared" si="110"/>
        <v>9</v>
      </c>
      <c r="V6294" s="13">
        <f>IF(OR(Table1[[#This Row],[7d_positivity_public]]=0,ISBLANK(Table1[[#This Row],[7d_positivity_public]])),"",(Table1[[#This Row],[7d_positivity_public]]-Table1[[#This Row],[7d_positivity_all]])/Table1[[#This Row],[7d_positivity_public]])</f>
        <v>1</v>
      </c>
      <c r="W6294" s="13"/>
    </row>
    <row r="6295" spans="1:23" x14ac:dyDescent="0.25">
      <c r="A6295" s="10">
        <v>44544</v>
      </c>
      <c r="B6295">
        <v>1361</v>
      </c>
      <c r="C6295" t="s">
        <v>97</v>
      </c>
      <c r="D6295">
        <v>11</v>
      </c>
      <c r="E6295">
        <v>6</v>
      </c>
      <c r="F6295">
        <v>5</v>
      </c>
      <c r="G6295">
        <v>7</v>
      </c>
      <c r="H6295">
        <v>86</v>
      </c>
      <c r="I6295">
        <v>12</v>
      </c>
      <c r="J6295">
        <v>82</v>
      </c>
      <c r="K6295">
        <v>87</v>
      </c>
      <c r="L6295">
        <v>81</v>
      </c>
      <c r="M6295">
        <v>91</v>
      </c>
      <c r="N6295">
        <v>83</v>
      </c>
      <c r="O6295">
        <v>77</v>
      </c>
      <c r="P6295">
        <v>84</v>
      </c>
      <c r="Q6295">
        <v>77</v>
      </c>
      <c r="R6295">
        <v>89</v>
      </c>
      <c r="S6295">
        <v>69</v>
      </c>
      <c r="T6295" s="34">
        <f>_xlfn.XLOOKUP(B6295,Demog!$A$2:$A$219,Demog!$P$2:$P$219,,,2)</f>
        <v>53266</v>
      </c>
      <c r="U6295" s="34">
        <f t="shared" si="110"/>
        <v>41</v>
      </c>
      <c r="V6295" s="13">
        <f>IF(OR(Table1[[#This Row],[7d_positivity_public]]=0,ISBLANK(Table1[[#This Row],[7d_positivity_public]])),"",(Table1[[#This Row],[7d_positivity_public]]-Table1[[#This Row],[7d_positivity_all]])/Table1[[#This Row],[7d_positivity_public]])</f>
        <v>1</v>
      </c>
      <c r="W6295" s="13"/>
    </row>
    <row r="6296" spans="1:23" x14ac:dyDescent="0.25">
      <c r="A6296" s="10">
        <v>44544</v>
      </c>
      <c r="B6296">
        <v>1362</v>
      </c>
      <c r="C6296" t="s">
        <v>99</v>
      </c>
      <c r="D6296">
        <v>5</v>
      </c>
      <c r="E6296">
        <v>2</v>
      </c>
      <c r="F6296">
        <v>3</v>
      </c>
      <c r="G6296">
        <v>4</v>
      </c>
      <c r="H6296">
        <v>79</v>
      </c>
      <c r="I6296">
        <v>11</v>
      </c>
      <c r="J6296">
        <v>63</v>
      </c>
      <c r="K6296">
        <v>80</v>
      </c>
      <c r="L6296">
        <v>72</v>
      </c>
      <c r="M6296">
        <v>86</v>
      </c>
      <c r="N6296">
        <v>76</v>
      </c>
      <c r="O6296">
        <v>59</v>
      </c>
      <c r="P6296">
        <v>77</v>
      </c>
      <c r="Q6296">
        <v>66</v>
      </c>
      <c r="R6296">
        <v>84</v>
      </c>
      <c r="S6296">
        <v>58</v>
      </c>
      <c r="T6296" s="34">
        <f>_xlfn.XLOOKUP(B6296,Demog!$A$2:$A$219,Demog!$P$2:$P$219,,,2)</f>
        <v>13583</v>
      </c>
      <c r="U6296" s="34">
        <f t="shared" si="110"/>
        <v>5</v>
      </c>
      <c r="V6296" s="13">
        <f>IF(OR(Table1[[#This Row],[7d_positivity_public]]=0,ISBLANK(Table1[[#This Row],[7d_positivity_public]])),"",(Table1[[#This Row],[7d_positivity_public]]-Table1[[#This Row],[7d_positivity_all]])/Table1[[#This Row],[7d_positivity_public]])</f>
        <v>1</v>
      </c>
      <c r="W6296" s="13"/>
    </row>
    <row r="6297" spans="1:23" x14ac:dyDescent="0.25">
      <c r="A6297" s="10">
        <v>44544</v>
      </c>
      <c r="B6297">
        <v>1371</v>
      </c>
      <c r="C6297" t="s">
        <v>101</v>
      </c>
      <c r="D6297">
        <v>1</v>
      </c>
      <c r="E6297">
        <v>6</v>
      </c>
      <c r="F6297">
        <v>-5</v>
      </c>
      <c r="G6297">
        <v>1</v>
      </c>
      <c r="H6297">
        <v>83</v>
      </c>
      <c r="I6297">
        <v>11</v>
      </c>
      <c r="J6297">
        <v>72</v>
      </c>
      <c r="K6297">
        <v>83</v>
      </c>
      <c r="L6297">
        <v>75</v>
      </c>
      <c r="M6297">
        <v>88</v>
      </c>
      <c r="N6297">
        <v>80</v>
      </c>
      <c r="O6297">
        <v>66</v>
      </c>
      <c r="P6297">
        <v>81</v>
      </c>
      <c r="Q6297">
        <v>70</v>
      </c>
      <c r="R6297">
        <v>86</v>
      </c>
      <c r="S6297">
        <v>54</v>
      </c>
      <c r="T6297" s="34">
        <f>_xlfn.XLOOKUP(B6297,Demog!$A$2:$A$219,Demog!$P$2:$P$219,,,2)</f>
        <v>8720</v>
      </c>
      <c r="U6297" s="34">
        <f t="shared" si="110"/>
        <v>1</v>
      </c>
      <c r="V6297" s="13">
        <f>IF(OR(Table1[[#This Row],[7d_positivity_public]]=0,ISBLANK(Table1[[#This Row],[7d_positivity_public]])),"",(Table1[[#This Row],[7d_positivity_public]]-Table1[[#This Row],[7d_positivity_all]])/Table1[[#This Row],[7d_positivity_public]])</f>
        <v>1</v>
      </c>
      <c r="W6297" s="13"/>
    </row>
    <row r="6298" spans="1:23" x14ac:dyDescent="0.25">
      <c r="A6298" s="10">
        <v>44544</v>
      </c>
      <c r="B6298">
        <v>1372</v>
      </c>
      <c r="C6298" t="s">
        <v>103</v>
      </c>
      <c r="D6298">
        <v>7</v>
      </c>
      <c r="E6298">
        <v>9</v>
      </c>
      <c r="F6298">
        <v>-2</v>
      </c>
      <c r="G6298">
        <v>4</v>
      </c>
      <c r="H6298">
        <v>88</v>
      </c>
      <c r="I6298">
        <v>16</v>
      </c>
      <c r="J6298">
        <v>79</v>
      </c>
      <c r="K6298">
        <v>88</v>
      </c>
      <c r="L6298">
        <v>85</v>
      </c>
      <c r="M6298">
        <v>91</v>
      </c>
      <c r="N6298">
        <v>85</v>
      </c>
      <c r="O6298">
        <v>74</v>
      </c>
      <c r="P6298">
        <v>86</v>
      </c>
      <c r="Q6298">
        <v>81</v>
      </c>
      <c r="R6298">
        <v>90</v>
      </c>
      <c r="S6298">
        <v>50</v>
      </c>
      <c r="T6298" s="34">
        <f>_xlfn.XLOOKUP(B6298,Demog!$A$2:$A$219,Demog!$P$2:$P$219,,,2)</f>
        <v>41482</v>
      </c>
      <c r="U6298" s="34">
        <f t="shared" si="110"/>
        <v>20</v>
      </c>
      <c r="V6298" s="13">
        <f>IF(OR(Table1[[#This Row],[7d_positivity_public]]=0,ISBLANK(Table1[[#This Row],[7d_positivity_public]])),"",(Table1[[#This Row],[7d_positivity_public]]-Table1[[#This Row],[7d_positivity_all]])/Table1[[#This Row],[7d_positivity_public]])</f>
        <v>1</v>
      </c>
      <c r="W6298" s="13"/>
    </row>
    <row r="6299" spans="1:23" x14ac:dyDescent="0.25">
      <c r="A6299" s="10">
        <v>44544</v>
      </c>
      <c r="B6299">
        <v>1373</v>
      </c>
      <c r="C6299" t="s">
        <v>106</v>
      </c>
      <c r="D6299">
        <v>32</v>
      </c>
      <c r="E6299">
        <v>35</v>
      </c>
      <c r="F6299">
        <v>-3</v>
      </c>
      <c r="G6299">
        <v>16</v>
      </c>
      <c r="H6299">
        <v>85</v>
      </c>
      <c r="I6299">
        <v>13</v>
      </c>
      <c r="J6299">
        <v>73</v>
      </c>
      <c r="K6299">
        <v>86</v>
      </c>
      <c r="L6299">
        <v>83</v>
      </c>
      <c r="M6299">
        <v>88</v>
      </c>
      <c r="N6299">
        <v>82</v>
      </c>
      <c r="O6299">
        <v>68</v>
      </c>
      <c r="P6299">
        <v>83</v>
      </c>
      <c r="Q6299">
        <v>79</v>
      </c>
      <c r="R6299">
        <v>86</v>
      </c>
      <c r="S6299">
        <v>60</v>
      </c>
      <c r="T6299" s="34">
        <f>_xlfn.XLOOKUP(B6299,Demog!$A$2:$A$219,Demog!$P$2:$P$219,,,2)</f>
        <v>12922</v>
      </c>
      <c r="U6299" s="34">
        <f t="shared" si="110"/>
        <v>29</v>
      </c>
      <c r="V6299" s="13">
        <f>IF(OR(Table1[[#This Row],[7d_positivity_public]]=0,ISBLANK(Table1[[#This Row],[7d_positivity_public]])),"",(Table1[[#This Row],[7d_positivity_public]]-Table1[[#This Row],[7d_positivity_all]])/Table1[[#This Row],[7d_positivity_public]])</f>
        <v>1</v>
      </c>
      <c r="W6299" s="13"/>
    </row>
    <row r="6300" spans="1:23" x14ac:dyDescent="0.25">
      <c r="A6300" s="10">
        <v>44544</v>
      </c>
      <c r="B6300">
        <v>1374</v>
      </c>
      <c r="C6300" t="s">
        <v>108</v>
      </c>
      <c r="D6300">
        <v>9</v>
      </c>
      <c r="E6300">
        <v>9</v>
      </c>
      <c r="F6300">
        <v>0</v>
      </c>
      <c r="G6300">
        <v>5</v>
      </c>
      <c r="H6300">
        <v>93</v>
      </c>
      <c r="I6300">
        <v>20</v>
      </c>
      <c r="J6300">
        <v>85</v>
      </c>
      <c r="K6300">
        <v>94</v>
      </c>
      <c r="L6300">
        <v>96</v>
      </c>
      <c r="M6300">
        <v>92</v>
      </c>
      <c r="N6300">
        <v>91</v>
      </c>
      <c r="O6300">
        <v>81</v>
      </c>
      <c r="P6300">
        <v>91</v>
      </c>
      <c r="Q6300">
        <v>92</v>
      </c>
      <c r="R6300">
        <v>91</v>
      </c>
      <c r="S6300">
        <v>65</v>
      </c>
      <c r="T6300" s="34">
        <f>_xlfn.XLOOKUP(B6300,Demog!$A$2:$A$219,Demog!$P$2:$P$219,,,2)</f>
        <v>33401</v>
      </c>
      <c r="U6300" s="34">
        <f t="shared" si="110"/>
        <v>21</v>
      </c>
      <c r="V6300" s="13">
        <f>IF(OR(Table1[[#This Row],[7d_positivity_public]]=0,ISBLANK(Table1[[#This Row],[7d_positivity_public]])),"",(Table1[[#This Row],[7d_positivity_public]]-Table1[[#This Row],[7d_positivity_all]])/Table1[[#This Row],[7d_positivity_public]])</f>
        <v>1</v>
      </c>
      <c r="W6300" s="13"/>
    </row>
    <row r="6301" spans="1:23" x14ac:dyDescent="0.25">
      <c r="A6301" s="10">
        <v>44544</v>
      </c>
      <c r="B6301">
        <v>1375</v>
      </c>
      <c r="C6301" t="s">
        <v>110</v>
      </c>
      <c r="D6301">
        <v>7</v>
      </c>
      <c r="E6301">
        <v>3</v>
      </c>
      <c r="F6301">
        <v>4</v>
      </c>
      <c r="G6301">
        <v>5</v>
      </c>
      <c r="H6301">
        <v>91</v>
      </c>
      <c r="I6301">
        <v>14</v>
      </c>
      <c r="J6301">
        <v>78</v>
      </c>
      <c r="K6301">
        <v>91</v>
      </c>
      <c r="L6301">
        <v>92</v>
      </c>
      <c r="M6301">
        <v>91</v>
      </c>
      <c r="N6301">
        <v>87</v>
      </c>
      <c r="O6301">
        <v>73</v>
      </c>
      <c r="P6301">
        <v>88</v>
      </c>
      <c r="Q6301">
        <v>87</v>
      </c>
      <c r="R6301">
        <v>88</v>
      </c>
      <c r="S6301">
        <v>63</v>
      </c>
      <c r="T6301" s="34">
        <f>_xlfn.XLOOKUP(B6301,Demog!$A$2:$A$219,Demog!$P$2:$P$219,,,2)</f>
        <v>38661</v>
      </c>
      <c r="U6301" s="34">
        <f t="shared" si="110"/>
        <v>19</v>
      </c>
      <c r="V6301" s="13">
        <f>IF(OR(Table1[[#This Row],[7d_positivity_public]]=0,ISBLANK(Table1[[#This Row],[7d_positivity_public]])),"",(Table1[[#This Row],[7d_positivity_public]]-Table1[[#This Row],[7d_positivity_all]])/Table1[[#This Row],[7d_positivity_public]])</f>
        <v>1</v>
      </c>
      <c r="W6301" s="13"/>
    </row>
    <row r="6302" spans="1:23" x14ac:dyDescent="0.25">
      <c r="A6302" s="10">
        <v>44544</v>
      </c>
      <c r="B6302">
        <v>1376</v>
      </c>
      <c r="C6302" t="s">
        <v>112</v>
      </c>
      <c r="D6302">
        <v>7</v>
      </c>
      <c r="E6302">
        <v>8</v>
      </c>
      <c r="F6302">
        <v>-1</v>
      </c>
      <c r="G6302">
        <v>6</v>
      </c>
      <c r="H6302">
        <v>85</v>
      </c>
      <c r="I6302">
        <v>9</v>
      </c>
      <c r="J6302">
        <v>76</v>
      </c>
      <c r="K6302">
        <v>86</v>
      </c>
      <c r="L6302">
        <v>85</v>
      </c>
      <c r="M6302">
        <v>87</v>
      </c>
      <c r="N6302">
        <v>81</v>
      </c>
      <c r="O6302">
        <v>69</v>
      </c>
      <c r="P6302">
        <v>82</v>
      </c>
      <c r="Q6302">
        <v>80</v>
      </c>
      <c r="R6302">
        <v>85</v>
      </c>
      <c r="S6302">
        <v>50</v>
      </c>
      <c r="T6302" s="34">
        <f>_xlfn.XLOOKUP(B6302,Demog!$A$2:$A$219,Demog!$P$2:$P$219,,,2)</f>
        <v>34796</v>
      </c>
      <c r="U6302" s="34">
        <f t="shared" si="110"/>
        <v>17</v>
      </c>
      <c r="V6302" s="13">
        <f>IF(OR(Table1[[#This Row],[7d_positivity_public]]=0,ISBLANK(Table1[[#This Row],[7d_positivity_public]])),"",(Table1[[#This Row],[7d_positivity_public]]-Table1[[#This Row],[7d_positivity_all]])/Table1[[#This Row],[7d_positivity_public]])</f>
        <v>1</v>
      </c>
      <c r="W6302" s="13"/>
    </row>
    <row r="6303" spans="1:23" x14ac:dyDescent="0.25">
      <c r="A6303" s="10">
        <v>44544</v>
      </c>
      <c r="B6303">
        <v>1377</v>
      </c>
      <c r="C6303" t="s">
        <v>114</v>
      </c>
      <c r="D6303">
        <v>15</v>
      </c>
      <c r="E6303">
        <v>7</v>
      </c>
      <c r="F6303">
        <v>8</v>
      </c>
      <c r="G6303">
        <v>9</v>
      </c>
      <c r="H6303">
        <v>91</v>
      </c>
      <c r="I6303">
        <v>26</v>
      </c>
      <c r="J6303">
        <v>88</v>
      </c>
      <c r="K6303">
        <v>91</v>
      </c>
      <c r="L6303">
        <v>89</v>
      </c>
      <c r="M6303">
        <v>93</v>
      </c>
      <c r="N6303">
        <v>89</v>
      </c>
      <c r="O6303">
        <v>85</v>
      </c>
      <c r="P6303">
        <v>89</v>
      </c>
      <c r="Q6303">
        <v>86</v>
      </c>
      <c r="R6303">
        <v>92</v>
      </c>
      <c r="S6303">
        <v>68</v>
      </c>
      <c r="T6303" s="34">
        <f>_xlfn.XLOOKUP(B6303,Demog!$A$2:$A$219,Demog!$P$2:$P$219,,,2)</f>
        <v>24900</v>
      </c>
      <c r="U6303" s="34">
        <f t="shared" si="110"/>
        <v>26</v>
      </c>
      <c r="V6303" s="13">
        <f>IF(OR(Table1[[#This Row],[7d_positivity_public]]=0,ISBLANK(Table1[[#This Row],[7d_positivity_public]])),"",(Table1[[#This Row],[7d_positivity_public]]-Table1[[#This Row],[7d_positivity_all]])/Table1[[#This Row],[7d_positivity_public]])</f>
        <v>1</v>
      </c>
      <c r="W6303" s="13"/>
    </row>
    <row r="6304" spans="1:23" x14ac:dyDescent="0.25">
      <c r="A6304" s="10">
        <v>44544</v>
      </c>
      <c r="B6304">
        <v>1380</v>
      </c>
      <c r="C6304" t="s">
        <v>116</v>
      </c>
      <c r="D6304">
        <v>8</v>
      </c>
      <c r="E6304">
        <v>4</v>
      </c>
      <c r="F6304">
        <v>4</v>
      </c>
      <c r="G6304">
        <v>4</v>
      </c>
      <c r="H6304">
        <v>88</v>
      </c>
      <c r="I6304">
        <v>14</v>
      </c>
      <c r="J6304">
        <v>82</v>
      </c>
      <c r="K6304">
        <v>88</v>
      </c>
      <c r="L6304">
        <v>83</v>
      </c>
      <c r="M6304">
        <v>91</v>
      </c>
      <c r="N6304">
        <v>85</v>
      </c>
      <c r="O6304">
        <v>77</v>
      </c>
      <c r="P6304">
        <v>86</v>
      </c>
      <c r="Q6304">
        <v>79</v>
      </c>
      <c r="R6304">
        <v>90</v>
      </c>
      <c r="S6304">
        <v>62</v>
      </c>
      <c r="T6304" s="34">
        <f>_xlfn.XLOOKUP(B6304,Demog!$A$2:$A$219,Demog!$P$2:$P$219,,,2)</f>
        <v>12110</v>
      </c>
      <c r="U6304" s="34">
        <f t="shared" si="110"/>
        <v>7</v>
      </c>
      <c r="V6304" s="13">
        <f>IF(OR(Table1[[#This Row],[7d_positivity_public]]=0,ISBLANK(Table1[[#This Row],[7d_positivity_public]])),"",(Table1[[#This Row],[7d_positivity_public]]-Table1[[#This Row],[7d_positivity_all]])/Table1[[#This Row],[7d_positivity_public]])</f>
        <v>1</v>
      </c>
      <c r="W6304" s="13"/>
    </row>
    <row r="6305" spans="1:23" x14ac:dyDescent="0.25">
      <c r="A6305" s="10">
        <v>44544</v>
      </c>
      <c r="B6305">
        <v>1390</v>
      </c>
      <c r="C6305" t="s">
        <v>118</v>
      </c>
      <c r="D6305">
        <v>9</v>
      </c>
      <c r="E6305">
        <v>5</v>
      </c>
      <c r="F6305">
        <v>4</v>
      </c>
      <c r="G6305">
        <v>9</v>
      </c>
      <c r="H6305">
        <v>73</v>
      </c>
      <c r="I6305">
        <v>7</v>
      </c>
      <c r="J6305">
        <v>46</v>
      </c>
      <c r="K6305">
        <v>75</v>
      </c>
      <c r="L6305">
        <v>64</v>
      </c>
      <c r="M6305">
        <v>83</v>
      </c>
      <c r="N6305">
        <v>70</v>
      </c>
      <c r="O6305">
        <v>42</v>
      </c>
      <c r="P6305">
        <v>72</v>
      </c>
      <c r="Q6305">
        <v>57</v>
      </c>
      <c r="R6305">
        <v>81</v>
      </c>
      <c r="S6305">
        <v>54</v>
      </c>
      <c r="T6305" s="34">
        <f>_xlfn.XLOOKUP(B6305,Demog!$A$2:$A$219,Demog!$P$2:$P$219,,,2)</f>
        <v>7285</v>
      </c>
      <c r="U6305" s="34">
        <f t="shared" si="110"/>
        <v>5</v>
      </c>
      <c r="V6305" s="13">
        <f>IF(OR(Table1[[#This Row],[7d_positivity_public]]=0,ISBLANK(Table1[[#This Row],[7d_positivity_public]])),"",(Table1[[#This Row],[7d_positivity_public]]-Table1[[#This Row],[7d_positivity_all]])/Table1[[#This Row],[7d_positivity_public]])</f>
        <v>1</v>
      </c>
      <c r="W6305" s="13"/>
    </row>
    <row r="6306" spans="1:23" x14ac:dyDescent="0.25">
      <c r="A6306" s="10">
        <v>44544</v>
      </c>
      <c r="B6306">
        <v>1420</v>
      </c>
      <c r="C6306" t="s">
        <v>120</v>
      </c>
      <c r="D6306">
        <v>7</v>
      </c>
      <c r="E6306">
        <v>17</v>
      </c>
      <c r="F6306">
        <v>-10</v>
      </c>
      <c r="G6306">
        <v>5</v>
      </c>
      <c r="H6306">
        <v>82</v>
      </c>
      <c r="I6306">
        <v>8</v>
      </c>
      <c r="J6306">
        <v>68</v>
      </c>
      <c r="K6306">
        <v>83</v>
      </c>
      <c r="L6306">
        <v>74</v>
      </c>
      <c r="M6306">
        <v>88</v>
      </c>
      <c r="N6306">
        <v>79</v>
      </c>
      <c r="O6306">
        <v>64</v>
      </c>
      <c r="P6306">
        <v>80</v>
      </c>
      <c r="Q6306">
        <v>69</v>
      </c>
      <c r="R6306">
        <v>86</v>
      </c>
      <c r="S6306">
        <v>62</v>
      </c>
      <c r="T6306" s="34">
        <f>_xlfn.XLOOKUP(B6306,Demog!$A$2:$A$219,Demog!$P$2:$P$219,,,2)</f>
        <v>33648</v>
      </c>
      <c r="U6306" s="34">
        <f t="shared" si="110"/>
        <v>16</v>
      </c>
      <c r="V6306" s="13">
        <f>IF(OR(Table1[[#This Row],[7d_positivity_public]]=0,ISBLANK(Table1[[#This Row],[7d_positivity_public]])),"",(Table1[[#This Row],[7d_positivity_public]]-Table1[[#This Row],[7d_positivity_all]])/Table1[[#This Row],[7d_positivity_public]])</f>
        <v>1</v>
      </c>
      <c r="W6306" s="13"/>
    </row>
    <row r="6307" spans="1:23" x14ac:dyDescent="0.25">
      <c r="A6307" s="10">
        <v>44544</v>
      </c>
      <c r="B6307">
        <v>1431</v>
      </c>
      <c r="C6307" t="s">
        <v>226</v>
      </c>
      <c r="D6307">
        <v>18</v>
      </c>
      <c r="E6307">
        <v>11</v>
      </c>
      <c r="F6307">
        <v>7</v>
      </c>
      <c r="G6307">
        <v>10</v>
      </c>
      <c r="H6307">
        <v>88</v>
      </c>
      <c r="I6307">
        <v>8</v>
      </c>
      <c r="J6307">
        <v>81</v>
      </c>
      <c r="K6307">
        <v>88</v>
      </c>
      <c r="L6307">
        <v>85</v>
      </c>
      <c r="M6307">
        <v>91</v>
      </c>
      <c r="N6307">
        <v>84</v>
      </c>
      <c r="O6307">
        <v>75</v>
      </c>
      <c r="P6307">
        <v>85</v>
      </c>
      <c r="Q6307">
        <v>79</v>
      </c>
      <c r="R6307">
        <v>90</v>
      </c>
      <c r="S6307">
        <v>68</v>
      </c>
      <c r="T6307" s="34">
        <f>_xlfn.XLOOKUP(B6307,Demog!$A$2:$A$219,Demog!$P$2:$P$219,,,2)</f>
        <v>44714</v>
      </c>
      <c r="U6307" s="34">
        <f t="shared" si="110"/>
        <v>56</v>
      </c>
      <c r="V6307" s="13">
        <f>IF(OR(Table1[[#This Row],[7d_positivity_public]]=0,ISBLANK(Table1[[#This Row],[7d_positivity_public]])),"",(Table1[[#This Row],[7d_positivity_public]]-Table1[[#This Row],[7d_positivity_all]])/Table1[[#This Row],[7d_positivity_public]])</f>
        <v>1</v>
      </c>
      <c r="W6307" s="13"/>
    </row>
    <row r="6308" spans="1:23" x14ac:dyDescent="0.25">
      <c r="A6308" s="10">
        <v>44544</v>
      </c>
      <c r="B6308">
        <v>1432</v>
      </c>
      <c r="C6308" t="s">
        <v>227</v>
      </c>
      <c r="D6308">
        <v>7</v>
      </c>
      <c r="E6308">
        <v>5</v>
      </c>
      <c r="F6308">
        <v>2</v>
      </c>
      <c r="G6308">
        <v>4</v>
      </c>
      <c r="H6308">
        <v>95</v>
      </c>
      <c r="I6308">
        <v>12</v>
      </c>
      <c r="J6308">
        <v>90</v>
      </c>
      <c r="K6308">
        <v>95</v>
      </c>
      <c r="L6308">
        <v>97</v>
      </c>
      <c r="M6308">
        <v>94</v>
      </c>
      <c r="N6308">
        <v>92</v>
      </c>
      <c r="O6308">
        <v>87</v>
      </c>
      <c r="P6308">
        <v>92</v>
      </c>
      <c r="Q6308">
        <v>93</v>
      </c>
      <c r="R6308">
        <v>92</v>
      </c>
      <c r="S6308">
        <v>70</v>
      </c>
      <c r="T6308" s="34">
        <f>_xlfn.XLOOKUP(B6308,Demog!$A$2:$A$219,Demog!$P$2:$P$219,,,2)</f>
        <v>48587</v>
      </c>
      <c r="U6308" s="34">
        <f t="shared" si="110"/>
        <v>24</v>
      </c>
      <c r="V6308" s="13">
        <f>IF(OR(Table1[[#This Row],[7d_positivity_public]]=0,ISBLANK(Table1[[#This Row],[7d_positivity_public]])),"",(Table1[[#This Row],[7d_positivity_public]]-Table1[[#This Row],[7d_positivity_all]])/Table1[[#This Row],[7d_positivity_public]])</f>
        <v>1</v>
      </c>
      <c r="W6308" s="13"/>
    </row>
    <row r="6309" spans="1:23" x14ac:dyDescent="0.25">
      <c r="A6309" s="10">
        <v>44544</v>
      </c>
      <c r="B6309">
        <v>1433</v>
      </c>
      <c r="C6309" t="s">
        <v>122</v>
      </c>
      <c r="D6309">
        <v>36</v>
      </c>
      <c r="E6309">
        <v>35</v>
      </c>
      <c r="F6309">
        <v>1</v>
      </c>
      <c r="G6309">
        <v>18</v>
      </c>
      <c r="H6309">
        <v>83</v>
      </c>
      <c r="I6309">
        <v>7</v>
      </c>
      <c r="J6309">
        <v>70</v>
      </c>
      <c r="K6309">
        <v>84</v>
      </c>
      <c r="L6309">
        <v>76</v>
      </c>
      <c r="M6309">
        <v>88</v>
      </c>
      <c r="N6309">
        <v>79</v>
      </c>
      <c r="O6309">
        <v>64</v>
      </c>
      <c r="P6309">
        <v>80</v>
      </c>
      <c r="Q6309">
        <v>71</v>
      </c>
      <c r="R6309">
        <v>86</v>
      </c>
      <c r="S6309">
        <v>52</v>
      </c>
      <c r="T6309" s="34">
        <f>_xlfn.XLOOKUP(B6309,Demog!$A$2:$A$219,Demog!$P$2:$P$219,,,2)</f>
        <v>19986</v>
      </c>
      <c r="U6309" s="34">
        <f t="shared" si="110"/>
        <v>50</v>
      </c>
      <c r="V6309" s="13">
        <f>IF(OR(Table1[[#This Row],[7d_positivity_public]]=0,ISBLANK(Table1[[#This Row],[7d_positivity_public]])),"",(Table1[[#This Row],[7d_positivity_public]]-Table1[[#This Row],[7d_positivity_all]])/Table1[[#This Row],[7d_positivity_public]])</f>
        <v>1</v>
      </c>
      <c r="W6309" s="13"/>
    </row>
    <row r="6310" spans="1:23" x14ac:dyDescent="0.25">
      <c r="A6310" s="10">
        <v>44544</v>
      </c>
      <c r="B6310">
        <v>1490</v>
      </c>
      <c r="C6310" t="s">
        <v>124</v>
      </c>
      <c r="D6310">
        <v>1</v>
      </c>
      <c r="E6310">
        <v>2</v>
      </c>
      <c r="F6310">
        <v>-1</v>
      </c>
      <c r="G6310">
        <v>0</v>
      </c>
      <c r="H6310">
        <v>82</v>
      </c>
      <c r="I6310">
        <v>7</v>
      </c>
      <c r="J6310">
        <v>72</v>
      </c>
      <c r="K6310">
        <v>83</v>
      </c>
      <c r="L6310">
        <v>77</v>
      </c>
      <c r="M6310">
        <v>88</v>
      </c>
      <c r="N6310">
        <v>77</v>
      </c>
      <c r="O6310">
        <v>65</v>
      </c>
      <c r="P6310">
        <v>78</v>
      </c>
      <c r="Q6310">
        <v>70</v>
      </c>
      <c r="R6310">
        <v>85</v>
      </c>
      <c r="S6310">
        <v>50</v>
      </c>
      <c r="T6310" s="34">
        <f>_xlfn.XLOOKUP(B6310,Demog!$A$2:$A$219,Demog!$P$2:$P$219,,,2)</f>
        <v>10855</v>
      </c>
      <c r="U6310" s="34">
        <f t="shared" si="110"/>
        <v>1</v>
      </c>
      <c r="V6310" s="13" t="str">
        <f>IF(OR(Table1[[#This Row],[7d_positivity_public]]=0,ISBLANK(Table1[[#This Row],[7d_positivity_public]])),"",(Table1[[#This Row],[7d_positivity_public]]-Table1[[#This Row],[7d_positivity_all]])/Table1[[#This Row],[7d_positivity_public]])</f>
        <v/>
      </c>
      <c r="W6310" s="13"/>
    </row>
    <row r="6311" spans="1:23" x14ac:dyDescent="0.25">
      <c r="A6311" s="10">
        <v>44544</v>
      </c>
      <c r="B6311">
        <v>2121</v>
      </c>
      <c r="C6311" t="s">
        <v>126</v>
      </c>
      <c r="D6311">
        <v>3</v>
      </c>
      <c r="E6311">
        <v>9</v>
      </c>
      <c r="F6311">
        <v>-6</v>
      </c>
      <c r="G6311">
        <v>3</v>
      </c>
      <c r="H6311">
        <v>85</v>
      </c>
      <c r="I6311">
        <v>23</v>
      </c>
      <c r="J6311">
        <v>76</v>
      </c>
      <c r="K6311">
        <v>86</v>
      </c>
      <c r="L6311">
        <v>81</v>
      </c>
      <c r="M6311">
        <v>90</v>
      </c>
      <c r="N6311">
        <v>82</v>
      </c>
      <c r="O6311">
        <v>72</v>
      </c>
      <c r="P6311">
        <v>83</v>
      </c>
      <c r="Q6311">
        <v>78</v>
      </c>
      <c r="R6311">
        <v>88</v>
      </c>
      <c r="S6311">
        <v>69</v>
      </c>
      <c r="T6311" s="34">
        <f>_xlfn.XLOOKUP(B6311,Demog!$A$2:$A$219,Demog!$P$2:$P$219,,,2)</f>
        <v>51241</v>
      </c>
      <c r="U6311" s="34">
        <f t="shared" si="110"/>
        <v>11</v>
      </c>
      <c r="V6311" s="13">
        <f>IF(OR(Table1[[#This Row],[7d_positivity_public]]=0,ISBLANK(Table1[[#This Row],[7d_positivity_public]])),"",(Table1[[#This Row],[7d_positivity_public]]-Table1[[#This Row],[7d_positivity_all]])/Table1[[#This Row],[7d_positivity_public]])</f>
        <v>1</v>
      </c>
      <c r="W6311" s="13"/>
    </row>
    <row r="6312" spans="1:23" x14ac:dyDescent="0.25">
      <c r="A6312" s="10">
        <v>44544</v>
      </c>
      <c r="B6312">
        <v>2122</v>
      </c>
      <c r="C6312" t="s">
        <v>128</v>
      </c>
      <c r="D6312">
        <v>4</v>
      </c>
      <c r="E6312">
        <v>7</v>
      </c>
      <c r="F6312">
        <v>-3</v>
      </c>
      <c r="G6312">
        <v>3</v>
      </c>
      <c r="H6312">
        <v>79</v>
      </c>
      <c r="I6312">
        <v>16</v>
      </c>
      <c r="J6312">
        <v>66</v>
      </c>
      <c r="K6312">
        <v>80</v>
      </c>
      <c r="L6312">
        <v>74</v>
      </c>
      <c r="M6312">
        <v>85</v>
      </c>
      <c r="N6312">
        <v>75</v>
      </c>
      <c r="O6312">
        <v>61</v>
      </c>
      <c r="P6312">
        <v>76</v>
      </c>
      <c r="Q6312">
        <v>69</v>
      </c>
      <c r="R6312">
        <v>82</v>
      </c>
      <c r="S6312">
        <v>61</v>
      </c>
      <c r="T6312" s="34">
        <f>_xlfn.XLOOKUP(B6312,Demog!$A$2:$A$219,Demog!$P$2:$P$219,,,2)</f>
        <v>41936</v>
      </c>
      <c r="U6312" s="34">
        <f t="shared" si="110"/>
        <v>12</v>
      </c>
      <c r="V6312" s="13">
        <f>IF(OR(Table1[[#This Row],[7d_positivity_public]]=0,ISBLANK(Table1[[#This Row],[7d_positivity_public]])),"",(Table1[[#This Row],[7d_positivity_public]]-Table1[[#This Row],[7d_positivity_all]])/Table1[[#This Row],[7d_positivity_public]])</f>
        <v>1</v>
      </c>
      <c r="W6312" s="13"/>
    </row>
    <row r="6313" spans="1:23" x14ac:dyDescent="0.25">
      <c r="A6313" s="10">
        <v>44544</v>
      </c>
      <c r="B6313">
        <v>2131</v>
      </c>
      <c r="C6313" t="s">
        <v>129</v>
      </c>
      <c r="D6313">
        <v>3</v>
      </c>
      <c r="E6313">
        <v>5</v>
      </c>
      <c r="F6313">
        <v>-2</v>
      </c>
      <c r="G6313">
        <v>2</v>
      </c>
      <c r="H6313">
        <v>85</v>
      </c>
      <c r="I6313">
        <v>13</v>
      </c>
      <c r="J6313">
        <v>77</v>
      </c>
      <c r="K6313">
        <v>86</v>
      </c>
      <c r="L6313">
        <v>84</v>
      </c>
      <c r="M6313">
        <v>88</v>
      </c>
      <c r="N6313">
        <v>82</v>
      </c>
      <c r="O6313">
        <v>71</v>
      </c>
      <c r="P6313">
        <v>82</v>
      </c>
      <c r="Q6313">
        <v>79</v>
      </c>
      <c r="R6313">
        <v>85</v>
      </c>
      <c r="S6313">
        <v>60</v>
      </c>
      <c r="T6313" s="34">
        <f>_xlfn.XLOOKUP(B6313,Demog!$A$2:$A$219,Demog!$P$2:$P$219,,,2)</f>
        <v>22754</v>
      </c>
      <c r="U6313" s="34">
        <f t="shared" si="110"/>
        <v>5</v>
      </c>
      <c r="V6313" s="13">
        <f>IF(OR(Table1[[#This Row],[7d_positivity_public]]=0,ISBLANK(Table1[[#This Row],[7d_positivity_public]])),"",(Table1[[#This Row],[7d_positivity_public]]-Table1[[#This Row],[7d_positivity_all]])/Table1[[#This Row],[7d_positivity_public]])</f>
        <v>1</v>
      </c>
      <c r="W6313" s="13"/>
    </row>
    <row r="6314" spans="1:23" x14ac:dyDescent="0.25">
      <c r="A6314" s="10">
        <v>44544</v>
      </c>
      <c r="B6314">
        <v>2132</v>
      </c>
      <c r="C6314" t="s">
        <v>130</v>
      </c>
      <c r="D6314">
        <v>4</v>
      </c>
      <c r="E6314">
        <v>9</v>
      </c>
      <c r="F6314">
        <v>-5</v>
      </c>
      <c r="G6314">
        <v>3</v>
      </c>
      <c r="H6314">
        <v>87</v>
      </c>
      <c r="I6314">
        <v>25</v>
      </c>
      <c r="J6314">
        <v>83</v>
      </c>
      <c r="K6314">
        <v>87</v>
      </c>
      <c r="L6314">
        <v>86</v>
      </c>
      <c r="M6314">
        <v>90</v>
      </c>
      <c r="N6314">
        <v>85</v>
      </c>
      <c r="O6314">
        <v>79</v>
      </c>
      <c r="P6314">
        <v>85</v>
      </c>
      <c r="Q6314">
        <v>83</v>
      </c>
      <c r="R6314">
        <v>88</v>
      </c>
      <c r="S6314">
        <v>66</v>
      </c>
      <c r="T6314" s="34">
        <f>_xlfn.XLOOKUP(B6314,Demog!$A$2:$A$219,Demog!$P$2:$P$219,,,2)</f>
        <v>35584</v>
      </c>
      <c r="U6314" s="34">
        <f t="shared" si="110"/>
        <v>10</v>
      </c>
      <c r="V6314" s="13">
        <f>IF(OR(Table1[[#This Row],[7d_positivity_public]]=0,ISBLANK(Table1[[#This Row],[7d_positivity_public]])),"",(Table1[[#This Row],[7d_positivity_public]]-Table1[[#This Row],[7d_positivity_all]])/Table1[[#This Row],[7d_positivity_public]])</f>
        <v>1</v>
      </c>
      <c r="W6314" s="13"/>
    </row>
    <row r="6315" spans="1:23" x14ac:dyDescent="0.25">
      <c r="A6315" s="10">
        <v>44544</v>
      </c>
      <c r="B6315">
        <v>2133</v>
      </c>
      <c r="C6315" t="s">
        <v>131</v>
      </c>
      <c r="D6315">
        <v>2</v>
      </c>
      <c r="E6315">
        <v>5</v>
      </c>
      <c r="F6315">
        <v>-3</v>
      </c>
      <c r="G6315">
        <v>3</v>
      </c>
      <c r="H6315">
        <v>92</v>
      </c>
      <c r="I6315">
        <v>9</v>
      </c>
      <c r="J6315">
        <v>83</v>
      </c>
      <c r="K6315">
        <v>93</v>
      </c>
      <c r="L6315">
        <v>93</v>
      </c>
      <c r="M6315">
        <v>92</v>
      </c>
      <c r="N6315">
        <v>88</v>
      </c>
      <c r="O6315">
        <v>78</v>
      </c>
      <c r="P6315">
        <v>89</v>
      </c>
      <c r="Q6315">
        <v>89</v>
      </c>
      <c r="R6315">
        <v>90</v>
      </c>
      <c r="S6315">
        <v>50</v>
      </c>
      <c r="T6315" s="34">
        <f>_xlfn.XLOOKUP(B6315,Demog!$A$2:$A$219,Demog!$P$2:$P$219,,,2)</f>
        <v>58511</v>
      </c>
      <c r="U6315" s="34">
        <f t="shared" si="110"/>
        <v>8</v>
      </c>
      <c r="V6315" s="13">
        <f>IF(OR(Table1[[#This Row],[7d_positivity_public]]=0,ISBLANK(Table1[[#This Row],[7d_positivity_public]])),"",(Table1[[#This Row],[7d_positivity_public]]-Table1[[#This Row],[7d_positivity_all]])/Table1[[#This Row],[7d_positivity_public]])</f>
        <v>1</v>
      </c>
      <c r="W6315" s="13"/>
    </row>
    <row r="6316" spans="1:23" x14ac:dyDescent="0.25">
      <c r="A6316" s="10">
        <v>44544</v>
      </c>
      <c r="B6316">
        <v>2134</v>
      </c>
      <c r="C6316" t="s">
        <v>132</v>
      </c>
      <c r="D6316">
        <v>6</v>
      </c>
      <c r="E6316">
        <v>8</v>
      </c>
      <c r="F6316">
        <v>-2</v>
      </c>
      <c r="G6316">
        <v>4</v>
      </c>
      <c r="H6316">
        <v>88</v>
      </c>
      <c r="I6316">
        <v>14</v>
      </c>
      <c r="J6316">
        <v>76</v>
      </c>
      <c r="K6316">
        <v>89</v>
      </c>
      <c r="L6316">
        <v>90</v>
      </c>
      <c r="M6316">
        <v>88</v>
      </c>
      <c r="N6316">
        <v>84</v>
      </c>
      <c r="O6316">
        <v>70</v>
      </c>
      <c r="P6316">
        <v>86</v>
      </c>
      <c r="Q6316">
        <v>86</v>
      </c>
      <c r="R6316">
        <v>85</v>
      </c>
      <c r="S6316">
        <v>49</v>
      </c>
      <c r="T6316" s="34">
        <f>_xlfn.XLOOKUP(B6316,Demog!$A$2:$A$219,Demog!$P$2:$P$219,,,2)</f>
        <v>24836</v>
      </c>
      <c r="U6316" s="34">
        <f t="shared" si="110"/>
        <v>10</v>
      </c>
      <c r="V6316" s="13">
        <f>IF(OR(Table1[[#This Row],[7d_positivity_public]]=0,ISBLANK(Table1[[#This Row],[7d_positivity_public]])),"",(Table1[[#This Row],[7d_positivity_public]]-Table1[[#This Row],[7d_positivity_all]])/Table1[[#This Row],[7d_positivity_public]])</f>
        <v>1</v>
      </c>
      <c r="W6316" s="13"/>
    </row>
    <row r="6317" spans="1:23" x14ac:dyDescent="0.25">
      <c r="A6317" s="10">
        <v>44544</v>
      </c>
      <c r="B6317">
        <v>2141</v>
      </c>
      <c r="C6317" t="s">
        <v>133</v>
      </c>
      <c r="D6317">
        <v>10</v>
      </c>
      <c r="E6317">
        <v>16</v>
      </c>
      <c r="F6317">
        <v>-6</v>
      </c>
      <c r="G6317">
        <v>5</v>
      </c>
      <c r="H6317">
        <v>83</v>
      </c>
      <c r="I6317">
        <v>16</v>
      </c>
      <c r="J6317">
        <v>77</v>
      </c>
      <c r="K6317">
        <v>84</v>
      </c>
      <c r="L6317">
        <v>79</v>
      </c>
      <c r="M6317">
        <v>89</v>
      </c>
      <c r="N6317">
        <v>79</v>
      </c>
      <c r="O6317">
        <v>71</v>
      </c>
      <c r="P6317">
        <v>80</v>
      </c>
      <c r="Q6317">
        <v>75</v>
      </c>
      <c r="R6317">
        <v>86</v>
      </c>
      <c r="S6317">
        <v>60</v>
      </c>
      <c r="T6317" s="34">
        <f>_xlfn.XLOOKUP(B6317,Demog!$A$2:$A$219,Demog!$P$2:$P$219,,,2)</f>
        <v>26303</v>
      </c>
      <c r="U6317" s="34">
        <f t="shared" si="110"/>
        <v>18</v>
      </c>
      <c r="V6317" s="13">
        <f>IF(OR(Table1[[#This Row],[7d_positivity_public]]=0,ISBLANK(Table1[[#This Row],[7d_positivity_public]])),"",(Table1[[#This Row],[7d_positivity_public]]-Table1[[#This Row],[7d_positivity_all]])/Table1[[#This Row],[7d_positivity_public]])</f>
        <v>1</v>
      </c>
      <c r="W6317" s="13"/>
    </row>
    <row r="6318" spans="1:23" x14ac:dyDescent="0.25">
      <c r="A6318" s="10">
        <v>44544</v>
      </c>
      <c r="B6318">
        <v>2142</v>
      </c>
      <c r="C6318" t="s">
        <v>134</v>
      </c>
      <c r="D6318">
        <v>7</v>
      </c>
      <c r="E6318">
        <v>8</v>
      </c>
      <c r="F6318">
        <v>-1</v>
      </c>
      <c r="G6318">
        <v>4</v>
      </c>
      <c r="H6318">
        <v>82</v>
      </c>
      <c r="I6318">
        <v>17</v>
      </c>
      <c r="J6318">
        <v>75</v>
      </c>
      <c r="K6318">
        <v>82</v>
      </c>
      <c r="L6318">
        <v>79</v>
      </c>
      <c r="M6318">
        <v>86</v>
      </c>
      <c r="N6318">
        <v>78</v>
      </c>
      <c r="O6318">
        <v>69</v>
      </c>
      <c r="P6318">
        <v>79</v>
      </c>
      <c r="Q6318">
        <v>74</v>
      </c>
      <c r="R6318">
        <v>84</v>
      </c>
      <c r="S6318">
        <v>53</v>
      </c>
      <c r="T6318" s="34">
        <f>_xlfn.XLOOKUP(B6318,Demog!$A$2:$A$219,Demog!$P$2:$P$219,,,2)</f>
        <v>16854</v>
      </c>
      <c r="U6318" s="34">
        <f t="shared" si="110"/>
        <v>8</v>
      </c>
      <c r="V6318" s="13">
        <f>IF(OR(Table1[[#This Row],[7d_positivity_public]]=0,ISBLANK(Table1[[#This Row],[7d_positivity_public]])),"",(Table1[[#This Row],[7d_positivity_public]]-Table1[[#This Row],[7d_positivity_all]])/Table1[[#This Row],[7d_positivity_public]])</f>
        <v>1</v>
      </c>
      <c r="W6318" s="13"/>
    </row>
    <row r="6319" spans="1:23" x14ac:dyDescent="0.25">
      <c r="A6319" s="10">
        <v>44544</v>
      </c>
      <c r="B6319">
        <v>2150</v>
      </c>
      <c r="C6319" t="s">
        <v>135</v>
      </c>
      <c r="D6319">
        <v>1</v>
      </c>
      <c r="E6319">
        <v>4</v>
      </c>
      <c r="F6319">
        <v>-3</v>
      </c>
      <c r="G6319">
        <v>2</v>
      </c>
      <c r="H6319">
        <v>85</v>
      </c>
      <c r="I6319">
        <v>17</v>
      </c>
      <c r="J6319">
        <v>71</v>
      </c>
      <c r="K6319">
        <v>86</v>
      </c>
      <c r="L6319">
        <v>80</v>
      </c>
      <c r="M6319">
        <v>91</v>
      </c>
      <c r="N6319">
        <v>81</v>
      </c>
      <c r="O6319">
        <v>65</v>
      </c>
      <c r="P6319">
        <v>83</v>
      </c>
      <c r="Q6319">
        <v>74</v>
      </c>
      <c r="R6319">
        <v>88</v>
      </c>
      <c r="S6319">
        <v>67</v>
      </c>
      <c r="T6319" s="34">
        <f>_xlfn.XLOOKUP(B6319,Demog!$A$2:$A$219,Demog!$P$2:$P$219,,,2)</f>
        <v>9696</v>
      </c>
      <c r="U6319" s="34">
        <f t="shared" ref="U6319:U6350" si="111">ROUND(T6319*D6319/100000*7,0)</f>
        <v>1</v>
      </c>
      <c r="V6319" s="13">
        <f>IF(OR(Table1[[#This Row],[7d_positivity_public]]=0,ISBLANK(Table1[[#This Row],[7d_positivity_public]])),"",(Table1[[#This Row],[7d_positivity_public]]-Table1[[#This Row],[7d_positivity_all]])/Table1[[#This Row],[7d_positivity_public]])</f>
        <v>1</v>
      </c>
      <c r="W6319" s="13"/>
    </row>
    <row r="6320" spans="1:23" x14ac:dyDescent="0.25">
      <c r="A6320" s="10">
        <v>44544</v>
      </c>
      <c r="B6320">
        <v>2210</v>
      </c>
      <c r="C6320" t="s">
        <v>136</v>
      </c>
      <c r="D6320">
        <v>8</v>
      </c>
      <c r="E6320">
        <v>8</v>
      </c>
      <c r="F6320">
        <v>0</v>
      </c>
      <c r="G6320">
        <v>5</v>
      </c>
      <c r="H6320">
        <v>94</v>
      </c>
      <c r="I6320">
        <v>28</v>
      </c>
      <c r="J6320">
        <v>93</v>
      </c>
      <c r="K6320">
        <v>94</v>
      </c>
      <c r="L6320">
        <v>96</v>
      </c>
      <c r="M6320">
        <v>92</v>
      </c>
      <c r="N6320">
        <v>92</v>
      </c>
      <c r="O6320">
        <v>88</v>
      </c>
      <c r="P6320">
        <v>92</v>
      </c>
      <c r="Q6320">
        <v>93</v>
      </c>
      <c r="R6320">
        <v>90</v>
      </c>
      <c r="S6320">
        <v>61</v>
      </c>
      <c r="T6320" s="34">
        <f>_xlfn.XLOOKUP(B6320,Demog!$A$2:$A$219,Demog!$P$2:$P$219,,,2)</f>
        <v>70996</v>
      </c>
      <c r="U6320" s="34">
        <f t="shared" si="111"/>
        <v>40</v>
      </c>
      <c r="V6320" s="13">
        <f>IF(OR(Table1[[#This Row],[7d_positivity_public]]=0,ISBLANK(Table1[[#This Row],[7d_positivity_public]])),"",(Table1[[#This Row],[7d_positivity_public]]-Table1[[#This Row],[7d_positivity_all]])/Table1[[#This Row],[7d_positivity_public]])</f>
        <v>1</v>
      </c>
      <c r="W6320" s="13"/>
    </row>
    <row r="6321" spans="1:23" x14ac:dyDescent="0.25">
      <c r="A6321" s="10">
        <v>44544</v>
      </c>
      <c r="B6321">
        <v>2221</v>
      </c>
      <c r="C6321" t="s">
        <v>137</v>
      </c>
      <c r="D6321">
        <v>7</v>
      </c>
      <c r="E6321">
        <v>2</v>
      </c>
      <c r="F6321">
        <v>5</v>
      </c>
      <c r="G6321">
        <v>3</v>
      </c>
      <c r="H6321">
        <v>96</v>
      </c>
      <c r="I6321">
        <v>32</v>
      </c>
      <c r="J6321">
        <v>92</v>
      </c>
      <c r="K6321">
        <v>97</v>
      </c>
      <c r="L6321">
        <v>100</v>
      </c>
      <c r="M6321">
        <v>92</v>
      </c>
      <c r="N6321">
        <v>94</v>
      </c>
      <c r="O6321">
        <v>89</v>
      </c>
      <c r="P6321">
        <v>94</v>
      </c>
      <c r="Q6321">
        <v>98</v>
      </c>
      <c r="R6321">
        <v>90</v>
      </c>
      <c r="S6321">
        <v>61</v>
      </c>
      <c r="T6321" s="34">
        <f>_xlfn.XLOOKUP(B6321,Demog!$A$2:$A$219,Demog!$P$2:$P$219,,,2)</f>
        <v>47161</v>
      </c>
      <c r="U6321" s="34">
        <f t="shared" si="111"/>
        <v>23</v>
      </c>
      <c r="V6321" s="13">
        <f>IF(OR(Table1[[#This Row],[7d_positivity_public]]=0,ISBLANK(Table1[[#This Row],[7d_positivity_public]])),"",(Table1[[#This Row],[7d_positivity_public]]-Table1[[#This Row],[7d_positivity_all]])/Table1[[#This Row],[7d_positivity_public]])</f>
        <v>1</v>
      </c>
      <c r="W6321" s="13"/>
    </row>
    <row r="6322" spans="1:23" x14ac:dyDescent="0.25">
      <c r="A6322" s="10">
        <v>44544</v>
      </c>
      <c r="B6322">
        <v>2222</v>
      </c>
      <c r="C6322" t="s">
        <v>138</v>
      </c>
      <c r="D6322">
        <v>6</v>
      </c>
      <c r="E6322">
        <v>3</v>
      </c>
      <c r="F6322">
        <v>3</v>
      </c>
      <c r="G6322">
        <v>5</v>
      </c>
      <c r="H6322">
        <v>96</v>
      </c>
      <c r="I6322">
        <v>32</v>
      </c>
      <c r="J6322">
        <v>92</v>
      </c>
      <c r="K6322">
        <v>97</v>
      </c>
      <c r="L6322">
        <v>100</v>
      </c>
      <c r="M6322">
        <v>90</v>
      </c>
      <c r="N6322">
        <v>94</v>
      </c>
      <c r="O6322">
        <v>88</v>
      </c>
      <c r="P6322">
        <v>95</v>
      </c>
      <c r="Q6322">
        <v>100</v>
      </c>
      <c r="R6322">
        <v>89</v>
      </c>
      <c r="S6322">
        <v>61</v>
      </c>
      <c r="T6322" s="34">
        <f>_xlfn.XLOOKUP(B6322,Demog!$A$2:$A$219,Demog!$P$2:$P$219,,,2)</f>
        <v>45434</v>
      </c>
      <c r="U6322" s="34">
        <f t="shared" si="111"/>
        <v>19</v>
      </c>
      <c r="V6322" s="13">
        <f>IF(OR(Table1[[#This Row],[7d_positivity_public]]=0,ISBLANK(Table1[[#This Row],[7d_positivity_public]])),"",(Table1[[#This Row],[7d_positivity_public]]-Table1[[#This Row],[7d_positivity_all]])/Table1[[#This Row],[7d_positivity_public]])</f>
        <v>1</v>
      </c>
      <c r="W6322" s="13"/>
    </row>
    <row r="6323" spans="1:23" x14ac:dyDescent="0.25">
      <c r="A6323" s="10">
        <v>44544</v>
      </c>
      <c r="B6323">
        <v>2223</v>
      </c>
      <c r="C6323" t="s">
        <v>139</v>
      </c>
      <c r="D6323">
        <v>5</v>
      </c>
      <c r="E6323">
        <v>2</v>
      </c>
      <c r="F6323">
        <v>3</v>
      </c>
      <c r="G6323">
        <v>4</v>
      </c>
      <c r="H6323">
        <v>95</v>
      </c>
      <c r="I6323">
        <v>24</v>
      </c>
      <c r="J6323">
        <v>94</v>
      </c>
      <c r="K6323">
        <v>95</v>
      </c>
      <c r="L6323">
        <v>100</v>
      </c>
      <c r="M6323">
        <v>89</v>
      </c>
      <c r="N6323">
        <v>92</v>
      </c>
      <c r="O6323">
        <v>89</v>
      </c>
      <c r="P6323">
        <v>93</v>
      </c>
      <c r="Q6323">
        <v>97</v>
      </c>
      <c r="R6323">
        <v>87</v>
      </c>
      <c r="S6323">
        <v>55</v>
      </c>
      <c r="T6323" s="34">
        <f>_xlfn.XLOOKUP(B6323,Demog!$A$2:$A$219,Demog!$P$2:$P$219,,,2)</f>
        <v>81414</v>
      </c>
      <c r="U6323" s="34">
        <f t="shared" si="111"/>
        <v>28</v>
      </c>
      <c r="V6323" s="13">
        <f>IF(OR(Table1[[#This Row],[7d_positivity_public]]=0,ISBLANK(Table1[[#This Row],[7d_positivity_public]])),"",(Table1[[#This Row],[7d_positivity_public]]-Table1[[#This Row],[7d_positivity_all]])/Table1[[#This Row],[7d_positivity_public]])</f>
        <v>1</v>
      </c>
      <c r="W6323" s="13"/>
    </row>
    <row r="6324" spans="1:23" x14ac:dyDescent="0.25">
      <c r="A6324" s="10">
        <v>44544</v>
      </c>
      <c r="B6324">
        <v>2224</v>
      </c>
      <c r="C6324" t="s">
        <v>140</v>
      </c>
      <c r="D6324">
        <v>4</v>
      </c>
      <c r="E6324">
        <v>2</v>
      </c>
      <c r="F6324">
        <v>2</v>
      </c>
      <c r="G6324">
        <v>2</v>
      </c>
      <c r="H6324">
        <v>93</v>
      </c>
      <c r="I6324">
        <v>21</v>
      </c>
      <c r="J6324">
        <v>89</v>
      </c>
      <c r="K6324">
        <v>93</v>
      </c>
      <c r="L6324">
        <v>95</v>
      </c>
      <c r="M6324">
        <v>90</v>
      </c>
      <c r="N6324">
        <v>90</v>
      </c>
      <c r="O6324">
        <v>85</v>
      </c>
      <c r="P6324">
        <v>91</v>
      </c>
      <c r="Q6324">
        <v>93</v>
      </c>
      <c r="R6324">
        <v>89</v>
      </c>
      <c r="S6324">
        <v>57</v>
      </c>
      <c r="T6324" s="34">
        <f>_xlfn.XLOOKUP(B6324,Demog!$A$2:$A$219,Demog!$P$2:$P$219,,,2)</f>
        <v>58746</v>
      </c>
      <c r="U6324" s="34">
        <f t="shared" si="111"/>
        <v>16</v>
      </c>
      <c r="V6324" s="13">
        <f>IF(OR(Table1[[#This Row],[7d_positivity_public]]=0,ISBLANK(Table1[[#This Row],[7d_positivity_public]])),"",(Table1[[#This Row],[7d_positivity_public]]-Table1[[#This Row],[7d_positivity_all]])/Table1[[#This Row],[7d_positivity_public]])</f>
        <v>1</v>
      </c>
      <c r="W6324" s="13"/>
    </row>
    <row r="6325" spans="1:23" x14ac:dyDescent="0.25">
      <c r="A6325" s="10">
        <v>44544</v>
      </c>
      <c r="B6325">
        <v>2231</v>
      </c>
      <c r="C6325" t="s">
        <v>141</v>
      </c>
      <c r="D6325">
        <v>4</v>
      </c>
      <c r="E6325">
        <v>6</v>
      </c>
      <c r="F6325">
        <v>-2</v>
      </c>
      <c r="G6325">
        <v>2</v>
      </c>
      <c r="H6325">
        <v>89</v>
      </c>
      <c r="I6325">
        <v>16</v>
      </c>
      <c r="J6325">
        <v>86</v>
      </c>
      <c r="K6325">
        <v>89</v>
      </c>
      <c r="L6325">
        <v>86</v>
      </c>
      <c r="M6325">
        <v>91</v>
      </c>
      <c r="N6325">
        <v>86</v>
      </c>
      <c r="O6325">
        <v>82</v>
      </c>
      <c r="P6325">
        <v>86</v>
      </c>
      <c r="Q6325">
        <v>82</v>
      </c>
      <c r="R6325">
        <v>89</v>
      </c>
      <c r="S6325">
        <v>64</v>
      </c>
      <c r="T6325" s="34">
        <f>_xlfn.XLOOKUP(B6325,Demog!$A$2:$A$219,Demog!$P$2:$P$219,,,2)</f>
        <v>30824</v>
      </c>
      <c r="U6325" s="34">
        <f t="shared" si="111"/>
        <v>9</v>
      </c>
      <c r="V6325" s="13">
        <f>IF(OR(Table1[[#This Row],[7d_positivity_public]]=0,ISBLANK(Table1[[#This Row],[7d_positivity_public]])),"",(Table1[[#This Row],[7d_positivity_public]]-Table1[[#This Row],[7d_positivity_all]])/Table1[[#This Row],[7d_positivity_public]])</f>
        <v>1</v>
      </c>
      <c r="W6325" s="13"/>
    </row>
    <row r="6326" spans="1:23" x14ac:dyDescent="0.25">
      <c r="A6326" s="10">
        <v>44544</v>
      </c>
      <c r="B6326">
        <v>2232</v>
      </c>
      <c r="C6326" t="s">
        <v>142</v>
      </c>
      <c r="D6326">
        <v>5</v>
      </c>
      <c r="E6326">
        <v>13</v>
      </c>
      <c r="F6326">
        <v>-8</v>
      </c>
      <c r="G6326">
        <v>2</v>
      </c>
      <c r="H6326">
        <v>93</v>
      </c>
      <c r="I6326">
        <v>21</v>
      </c>
      <c r="J6326">
        <v>92</v>
      </c>
      <c r="K6326">
        <v>93</v>
      </c>
      <c r="L6326">
        <v>91</v>
      </c>
      <c r="M6326">
        <v>94</v>
      </c>
      <c r="N6326">
        <v>91</v>
      </c>
      <c r="O6326">
        <v>88</v>
      </c>
      <c r="P6326">
        <v>91</v>
      </c>
      <c r="Q6326">
        <v>89</v>
      </c>
      <c r="R6326">
        <v>93</v>
      </c>
      <c r="S6326">
        <v>67</v>
      </c>
      <c r="T6326" s="34">
        <f>_xlfn.XLOOKUP(B6326,Demog!$A$2:$A$219,Demog!$P$2:$P$219,,,2)</f>
        <v>18835</v>
      </c>
      <c r="U6326" s="34">
        <f t="shared" si="111"/>
        <v>7</v>
      </c>
      <c r="V6326" s="13">
        <f>IF(OR(Table1[[#This Row],[7d_positivity_public]]=0,ISBLANK(Table1[[#This Row],[7d_positivity_public]])),"",(Table1[[#This Row],[7d_positivity_public]]-Table1[[#This Row],[7d_positivity_all]])/Table1[[#This Row],[7d_positivity_public]])</f>
        <v>1</v>
      </c>
      <c r="W6326" s="13"/>
    </row>
    <row r="6327" spans="1:23" x14ac:dyDescent="0.25">
      <c r="A6327" s="10">
        <v>44544</v>
      </c>
      <c r="B6327">
        <v>2233</v>
      </c>
      <c r="C6327" t="s">
        <v>143</v>
      </c>
      <c r="D6327">
        <v>8</v>
      </c>
      <c r="E6327">
        <v>10</v>
      </c>
      <c r="F6327">
        <v>-2</v>
      </c>
      <c r="G6327">
        <v>4</v>
      </c>
      <c r="H6327">
        <v>88</v>
      </c>
      <c r="I6327">
        <v>19</v>
      </c>
      <c r="J6327">
        <v>87</v>
      </c>
      <c r="K6327">
        <v>89</v>
      </c>
      <c r="L6327">
        <v>87</v>
      </c>
      <c r="M6327">
        <v>91</v>
      </c>
      <c r="N6327">
        <v>86</v>
      </c>
      <c r="O6327">
        <v>83</v>
      </c>
      <c r="P6327">
        <v>86</v>
      </c>
      <c r="Q6327">
        <v>83</v>
      </c>
      <c r="R6327">
        <v>89</v>
      </c>
      <c r="S6327">
        <v>60</v>
      </c>
      <c r="T6327" s="34">
        <f>_xlfn.XLOOKUP(B6327,Demog!$A$2:$A$219,Demog!$P$2:$P$219,,,2)</f>
        <v>51442</v>
      </c>
      <c r="U6327" s="34">
        <f t="shared" si="111"/>
        <v>29</v>
      </c>
      <c r="V6327" s="13">
        <f>IF(OR(Table1[[#This Row],[7d_positivity_public]]=0,ISBLANK(Table1[[#This Row],[7d_positivity_public]])),"",(Table1[[#This Row],[7d_positivity_public]]-Table1[[#This Row],[7d_positivity_all]])/Table1[[#This Row],[7d_positivity_public]])</f>
        <v>1</v>
      </c>
      <c r="W6327" s="13"/>
    </row>
    <row r="6328" spans="1:23" x14ac:dyDescent="0.25">
      <c r="A6328" s="10">
        <v>44544</v>
      </c>
      <c r="B6328">
        <v>2241</v>
      </c>
      <c r="C6328" t="s">
        <v>144</v>
      </c>
      <c r="D6328">
        <v>3</v>
      </c>
      <c r="E6328">
        <v>2</v>
      </c>
      <c r="F6328">
        <v>1</v>
      </c>
      <c r="G6328">
        <v>2</v>
      </c>
      <c r="H6328">
        <v>92</v>
      </c>
      <c r="I6328">
        <v>22</v>
      </c>
      <c r="J6328">
        <v>92</v>
      </c>
      <c r="K6328">
        <v>92</v>
      </c>
      <c r="L6328">
        <v>93</v>
      </c>
      <c r="M6328">
        <v>91</v>
      </c>
      <c r="N6328">
        <v>90</v>
      </c>
      <c r="O6328">
        <v>90</v>
      </c>
      <c r="P6328">
        <v>90</v>
      </c>
      <c r="Q6328">
        <v>91</v>
      </c>
      <c r="R6328">
        <v>89</v>
      </c>
      <c r="S6328">
        <v>56</v>
      </c>
      <c r="T6328" s="34">
        <f>_xlfn.XLOOKUP(B6328,Demog!$A$2:$A$219,Demog!$P$2:$P$219,,,2)</f>
        <v>40842</v>
      </c>
      <c r="U6328" s="34">
        <f t="shared" si="111"/>
        <v>9</v>
      </c>
      <c r="V6328" s="13">
        <f>IF(OR(Table1[[#This Row],[7d_positivity_public]]=0,ISBLANK(Table1[[#This Row],[7d_positivity_public]])),"",(Table1[[#This Row],[7d_positivity_public]]-Table1[[#This Row],[7d_positivity_all]])/Table1[[#This Row],[7d_positivity_public]])</f>
        <v>1</v>
      </c>
      <c r="W6328" s="13"/>
    </row>
    <row r="6329" spans="1:23" x14ac:dyDescent="0.25">
      <c r="A6329" s="10">
        <v>44544</v>
      </c>
      <c r="B6329">
        <v>2242</v>
      </c>
      <c r="C6329" t="s">
        <v>145</v>
      </c>
      <c r="D6329">
        <v>4</v>
      </c>
      <c r="E6329">
        <v>5</v>
      </c>
      <c r="F6329">
        <v>-1</v>
      </c>
      <c r="G6329">
        <v>3</v>
      </c>
      <c r="H6329">
        <v>94</v>
      </c>
      <c r="I6329">
        <v>22</v>
      </c>
      <c r="J6329">
        <v>91</v>
      </c>
      <c r="K6329">
        <v>94</v>
      </c>
      <c r="L6329">
        <v>96</v>
      </c>
      <c r="M6329">
        <v>92</v>
      </c>
      <c r="N6329">
        <v>92</v>
      </c>
      <c r="O6329">
        <v>87</v>
      </c>
      <c r="P6329">
        <v>92</v>
      </c>
      <c r="Q6329">
        <v>93</v>
      </c>
      <c r="R6329">
        <v>91</v>
      </c>
      <c r="S6329">
        <v>65</v>
      </c>
      <c r="T6329" s="34">
        <f>_xlfn.XLOOKUP(B6329,Demog!$A$2:$A$219,Demog!$P$2:$P$219,,,2)</f>
        <v>70406</v>
      </c>
      <c r="U6329" s="34">
        <f t="shared" si="111"/>
        <v>20</v>
      </c>
      <c r="V6329" s="13">
        <f>IF(OR(Table1[[#This Row],[7d_positivity_public]]=0,ISBLANK(Table1[[#This Row],[7d_positivity_public]])),"",(Table1[[#This Row],[7d_positivity_public]]-Table1[[#This Row],[7d_positivity_all]])/Table1[[#This Row],[7d_positivity_public]])</f>
        <v>1</v>
      </c>
      <c r="W6329" s="13"/>
    </row>
    <row r="6330" spans="1:23" x14ac:dyDescent="0.25">
      <c r="A6330" s="10">
        <v>44544</v>
      </c>
      <c r="B6330">
        <v>2243</v>
      </c>
      <c r="C6330" t="s">
        <v>146</v>
      </c>
      <c r="D6330">
        <v>4</v>
      </c>
      <c r="E6330">
        <v>2</v>
      </c>
      <c r="F6330">
        <v>2</v>
      </c>
      <c r="G6330">
        <v>2</v>
      </c>
      <c r="H6330">
        <v>91</v>
      </c>
      <c r="I6330">
        <v>23</v>
      </c>
      <c r="J6330">
        <v>90</v>
      </c>
      <c r="K6330">
        <v>92</v>
      </c>
      <c r="L6330">
        <v>92</v>
      </c>
      <c r="M6330">
        <v>92</v>
      </c>
      <c r="N6330">
        <v>89</v>
      </c>
      <c r="O6330">
        <v>86</v>
      </c>
      <c r="P6330">
        <v>89</v>
      </c>
      <c r="Q6330">
        <v>89</v>
      </c>
      <c r="R6330">
        <v>90</v>
      </c>
      <c r="S6330">
        <v>65</v>
      </c>
      <c r="T6330" s="34">
        <f>_xlfn.XLOOKUP(B6330,Demog!$A$2:$A$219,Demog!$P$2:$P$219,,,2)</f>
        <v>28129</v>
      </c>
      <c r="U6330" s="34">
        <f t="shared" si="111"/>
        <v>8</v>
      </c>
      <c r="V6330" s="13">
        <f>IF(OR(Table1[[#This Row],[7d_positivity_public]]=0,ISBLANK(Table1[[#This Row],[7d_positivity_public]])),"",(Table1[[#This Row],[7d_positivity_public]]-Table1[[#This Row],[7d_positivity_all]])/Table1[[#This Row],[7d_positivity_public]])</f>
        <v>1</v>
      </c>
      <c r="W6330" s="13"/>
    </row>
    <row r="6331" spans="1:23" x14ac:dyDescent="0.25">
      <c r="A6331" s="10">
        <v>44544</v>
      </c>
      <c r="B6331">
        <v>2244</v>
      </c>
      <c r="C6331" t="s">
        <v>147</v>
      </c>
      <c r="D6331">
        <v>5</v>
      </c>
      <c r="E6331">
        <v>1</v>
      </c>
      <c r="F6331">
        <v>4</v>
      </c>
      <c r="G6331">
        <v>3</v>
      </c>
      <c r="H6331">
        <v>91</v>
      </c>
      <c r="I6331">
        <v>22</v>
      </c>
      <c r="J6331">
        <v>91</v>
      </c>
      <c r="K6331">
        <v>91</v>
      </c>
      <c r="L6331">
        <v>90</v>
      </c>
      <c r="M6331">
        <v>92</v>
      </c>
      <c r="N6331">
        <v>89</v>
      </c>
      <c r="O6331">
        <v>87</v>
      </c>
      <c r="P6331">
        <v>89</v>
      </c>
      <c r="Q6331">
        <v>88</v>
      </c>
      <c r="R6331">
        <v>91</v>
      </c>
      <c r="S6331">
        <v>63</v>
      </c>
      <c r="T6331" s="34">
        <f>_xlfn.XLOOKUP(B6331,Demog!$A$2:$A$219,Demog!$P$2:$P$219,,,2)</f>
        <v>58612</v>
      </c>
      <c r="U6331" s="34">
        <f t="shared" si="111"/>
        <v>21</v>
      </c>
      <c r="V6331" s="13">
        <f>IF(OR(Table1[[#This Row],[7d_positivity_public]]=0,ISBLANK(Table1[[#This Row],[7d_positivity_public]])),"",(Table1[[#This Row],[7d_positivity_public]]-Table1[[#This Row],[7d_positivity_all]])/Table1[[#This Row],[7d_positivity_public]])</f>
        <v>1</v>
      </c>
      <c r="W6331" s="13"/>
    </row>
    <row r="6332" spans="1:23" x14ac:dyDescent="0.25">
      <c r="A6332" s="10">
        <v>44544</v>
      </c>
      <c r="B6332">
        <v>2245</v>
      </c>
      <c r="C6332" t="s">
        <v>148</v>
      </c>
      <c r="D6332">
        <v>7</v>
      </c>
      <c r="E6332">
        <v>3</v>
      </c>
      <c r="F6332">
        <v>4</v>
      </c>
      <c r="G6332">
        <v>3</v>
      </c>
      <c r="H6332">
        <v>92</v>
      </c>
      <c r="I6332">
        <v>34</v>
      </c>
      <c r="J6332">
        <v>92</v>
      </c>
      <c r="K6332">
        <v>92</v>
      </c>
      <c r="L6332">
        <v>93</v>
      </c>
      <c r="M6332">
        <v>92</v>
      </c>
      <c r="N6332">
        <v>91</v>
      </c>
      <c r="O6332">
        <v>90</v>
      </c>
      <c r="P6332">
        <v>91</v>
      </c>
      <c r="Q6332">
        <v>91</v>
      </c>
      <c r="R6332">
        <v>91</v>
      </c>
      <c r="S6332">
        <v>68</v>
      </c>
      <c r="T6332" s="34">
        <f>_xlfn.XLOOKUP(B6332,Demog!$A$2:$A$219,Demog!$P$2:$P$219,,,2)</f>
        <v>36404</v>
      </c>
      <c r="U6332" s="34">
        <f t="shared" si="111"/>
        <v>18</v>
      </c>
      <c r="V6332" s="13">
        <f>IF(OR(Table1[[#This Row],[7d_positivity_public]]=0,ISBLANK(Table1[[#This Row],[7d_positivity_public]])),"",(Table1[[#This Row],[7d_positivity_public]]-Table1[[#This Row],[7d_positivity_all]])/Table1[[#This Row],[7d_positivity_public]])</f>
        <v>1</v>
      </c>
      <c r="W6332" s="13"/>
    </row>
    <row r="6333" spans="1:23" x14ac:dyDescent="0.25">
      <c r="A6333" s="10">
        <v>44544</v>
      </c>
      <c r="B6333">
        <v>2311</v>
      </c>
      <c r="C6333" t="s">
        <v>149</v>
      </c>
      <c r="D6333">
        <v>9</v>
      </c>
      <c r="E6333">
        <v>5</v>
      </c>
      <c r="F6333">
        <v>4</v>
      </c>
      <c r="G6333">
        <v>4</v>
      </c>
      <c r="H6333">
        <v>88</v>
      </c>
      <c r="I6333">
        <v>8</v>
      </c>
      <c r="J6333">
        <v>81</v>
      </c>
      <c r="K6333">
        <v>88</v>
      </c>
      <c r="L6333">
        <v>86</v>
      </c>
      <c r="M6333">
        <v>91</v>
      </c>
      <c r="N6333">
        <v>85</v>
      </c>
      <c r="O6333">
        <v>75</v>
      </c>
      <c r="P6333">
        <v>85</v>
      </c>
      <c r="Q6333">
        <v>82</v>
      </c>
      <c r="R6333">
        <v>88</v>
      </c>
      <c r="S6333">
        <v>58</v>
      </c>
      <c r="T6333" s="34">
        <f>_xlfn.XLOOKUP(B6333,Demog!$A$2:$A$219,Demog!$P$2:$P$219,,,2)</f>
        <v>25888</v>
      </c>
      <c r="U6333" s="34">
        <f t="shared" si="111"/>
        <v>16</v>
      </c>
      <c r="V6333" s="13">
        <f>IF(OR(Table1[[#This Row],[7d_positivity_public]]=0,ISBLANK(Table1[[#This Row],[7d_positivity_public]])),"",(Table1[[#This Row],[7d_positivity_public]]-Table1[[#This Row],[7d_positivity_all]])/Table1[[#This Row],[7d_positivity_public]])</f>
        <v>1</v>
      </c>
      <c r="W6333" s="13"/>
    </row>
    <row r="6334" spans="1:23" x14ac:dyDescent="0.25">
      <c r="A6334" s="10">
        <v>44544</v>
      </c>
      <c r="B6334">
        <v>2312</v>
      </c>
      <c r="C6334" t="s">
        <v>150</v>
      </c>
      <c r="D6334">
        <v>9</v>
      </c>
      <c r="E6334">
        <v>4</v>
      </c>
      <c r="F6334">
        <v>5</v>
      </c>
      <c r="G6334">
        <v>5</v>
      </c>
      <c r="H6334">
        <v>93</v>
      </c>
      <c r="I6334">
        <v>18</v>
      </c>
      <c r="J6334">
        <v>92</v>
      </c>
      <c r="K6334">
        <v>93</v>
      </c>
      <c r="L6334">
        <v>91</v>
      </c>
      <c r="M6334">
        <v>94</v>
      </c>
      <c r="N6334">
        <v>91</v>
      </c>
      <c r="O6334">
        <v>89</v>
      </c>
      <c r="P6334">
        <v>91</v>
      </c>
      <c r="Q6334">
        <v>89</v>
      </c>
      <c r="R6334">
        <v>93</v>
      </c>
      <c r="S6334">
        <v>68</v>
      </c>
      <c r="T6334" s="34">
        <f>_xlfn.XLOOKUP(B6334,Demog!$A$2:$A$219,Demog!$P$2:$P$219,,,2)</f>
        <v>29587</v>
      </c>
      <c r="U6334" s="34">
        <f t="shared" si="111"/>
        <v>19</v>
      </c>
      <c r="V6334" s="13">
        <f>IF(OR(Table1[[#This Row],[7d_positivity_public]]=0,ISBLANK(Table1[[#This Row],[7d_positivity_public]])),"",(Table1[[#This Row],[7d_positivity_public]]-Table1[[#This Row],[7d_positivity_all]])/Table1[[#This Row],[7d_positivity_public]])</f>
        <v>1</v>
      </c>
      <c r="W6334" s="13"/>
    </row>
    <row r="6335" spans="1:23" x14ac:dyDescent="0.25">
      <c r="A6335" s="10">
        <v>44544</v>
      </c>
      <c r="B6335">
        <v>2313</v>
      </c>
      <c r="C6335" t="s">
        <v>151</v>
      </c>
      <c r="D6335">
        <v>8</v>
      </c>
      <c r="E6335">
        <v>3</v>
      </c>
      <c r="F6335">
        <v>5</v>
      </c>
      <c r="G6335">
        <v>5</v>
      </c>
      <c r="H6335">
        <v>93</v>
      </c>
      <c r="I6335">
        <v>14</v>
      </c>
      <c r="J6335">
        <v>90</v>
      </c>
      <c r="K6335">
        <v>93</v>
      </c>
      <c r="L6335">
        <v>93</v>
      </c>
      <c r="M6335">
        <v>94</v>
      </c>
      <c r="N6335">
        <v>91</v>
      </c>
      <c r="O6335">
        <v>88</v>
      </c>
      <c r="P6335">
        <v>91</v>
      </c>
      <c r="Q6335">
        <v>90</v>
      </c>
      <c r="R6335">
        <v>92</v>
      </c>
      <c r="S6335">
        <v>61</v>
      </c>
      <c r="T6335" s="34">
        <f>_xlfn.XLOOKUP(B6335,Demog!$A$2:$A$219,Demog!$P$2:$P$219,,,2)</f>
        <v>31567</v>
      </c>
      <c r="U6335" s="34">
        <f t="shared" si="111"/>
        <v>18</v>
      </c>
      <c r="V6335" s="13">
        <f>IF(OR(Table1[[#This Row],[7d_positivity_public]]=0,ISBLANK(Table1[[#This Row],[7d_positivity_public]])),"",(Table1[[#This Row],[7d_positivity_public]]-Table1[[#This Row],[7d_positivity_all]])/Table1[[#This Row],[7d_positivity_public]])</f>
        <v>1</v>
      </c>
      <c r="W6335" s="13"/>
    </row>
    <row r="6336" spans="1:23" x14ac:dyDescent="0.25">
      <c r="A6336" s="10">
        <v>44544</v>
      </c>
      <c r="B6336">
        <v>2314</v>
      </c>
      <c r="C6336" t="s">
        <v>152</v>
      </c>
      <c r="D6336">
        <v>6</v>
      </c>
      <c r="E6336">
        <v>8</v>
      </c>
      <c r="F6336">
        <v>-2</v>
      </c>
      <c r="G6336">
        <v>2</v>
      </c>
      <c r="H6336">
        <v>89</v>
      </c>
      <c r="I6336">
        <v>14</v>
      </c>
      <c r="J6336">
        <v>93</v>
      </c>
      <c r="K6336">
        <v>89</v>
      </c>
      <c r="L6336">
        <v>86</v>
      </c>
      <c r="M6336">
        <v>92</v>
      </c>
      <c r="N6336">
        <v>87</v>
      </c>
      <c r="O6336">
        <v>88</v>
      </c>
      <c r="P6336">
        <v>87</v>
      </c>
      <c r="Q6336">
        <v>82</v>
      </c>
      <c r="R6336">
        <v>90</v>
      </c>
      <c r="S6336">
        <v>64</v>
      </c>
      <c r="T6336" s="34">
        <f>_xlfn.XLOOKUP(B6336,Demog!$A$2:$A$219,Demog!$P$2:$P$219,,,2)</f>
        <v>22090</v>
      </c>
      <c r="U6336" s="34">
        <f t="shared" si="111"/>
        <v>9</v>
      </c>
      <c r="V6336" s="13">
        <f>IF(OR(Table1[[#This Row],[7d_positivity_public]]=0,ISBLANK(Table1[[#This Row],[7d_positivity_public]])),"",(Table1[[#This Row],[7d_positivity_public]]-Table1[[#This Row],[7d_positivity_all]])/Table1[[#This Row],[7d_positivity_public]])</f>
        <v>1</v>
      </c>
      <c r="W6336" s="13"/>
    </row>
    <row r="6337" spans="1:23" x14ac:dyDescent="0.25">
      <c r="A6337" s="10">
        <v>44544</v>
      </c>
      <c r="B6337">
        <v>2315</v>
      </c>
      <c r="C6337" t="s">
        <v>153</v>
      </c>
      <c r="D6337">
        <v>4</v>
      </c>
      <c r="E6337">
        <v>7</v>
      </c>
      <c r="F6337">
        <v>-3</v>
      </c>
      <c r="G6337">
        <v>2</v>
      </c>
      <c r="H6337">
        <v>86</v>
      </c>
      <c r="I6337">
        <v>12</v>
      </c>
      <c r="J6337">
        <v>79</v>
      </c>
      <c r="K6337">
        <v>87</v>
      </c>
      <c r="L6337">
        <v>83</v>
      </c>
      <c r="M6337">
        <v>90</v>
      </c>
      <c r="N6337">
        <v>83</v>
      </c>
      <c r="O6337">
        <v>73</v>
      </c>
      <c r="P6337">
        <v>84</v>
      </c>
      <c r="Q6337">
        <v>80</v>
      </c>
      <c r="R6337">
        <v>88</v>
      </c>
      <c r="S6337">
        <v>52</v>
      </c>
      <c r="T6337" s="34">
        <f>_xlfn.XLOOKUP(B6337,Demog!$A$2:$A$219,Demog!$P$2:$P$219,,,2)</f>
        <v>13204</v>
      </c>
      <c r="U6337" s="34">
        <f t="shared" si="111"/>
        <v>4</v>
      </c>
      <c r="V6337" s="13">
        <f>IF(OR(Table1[[#This Row],[7d_positivity_public]]=0,ISBLANK(Table1[[#This Row],[7d_positivity_public]])),"",(Table1[[#This Row],[7d_positivity_public]]-Table1[[#This Row],[7d_positivity_all]])/Table1[[#This Row],[7d_positivity_public]])</f>
        <v>1</v>
      </c>
      <c r="W6337" s="13"/>
    </row>
    <row r="6338" spans="1:23" x14ac:dyDescent="0.25">
      <c r="A6338" s="10">
        <v>44544</v>
      </c>
      <c r="B6338">
        <v>2316</v>
      </c>
      <c r="C6338" t="s">
        <v>154</v>
      </c>
      <c r="D6338">
        <v>5</v>
      </c>
      <c r="E6338">
        <v>4</v>
      </c>
      <c r="F6338">
        <v>1</v>
      </c>
      <c r="G6338">
        <v>2</v>
      </c>
      <c r="H6338">
        <v>86</v>
      </c>
      <c r="I6338">
        <v>11</v>
      </c>
      <c r="J6338">
        <v>80</v>
      </c>
      <c r="K6338">
        <v>87</v>
      </c>
      <c r="L6338">
        <v>85</v>
      </c>
      <c r="M6338">
        <v>89</v>
      </c>
      <c r="N6338">
        <v>84</v>
      </c>
      <c r="O6338">
        <v>76</v>
      </c>
      <c r="P6338">
        <v>84</v>
      </c>
      <c r="Q6338">
        <v>81</v>
      </c>
      <c r="R6338">
        <v>87</v>
      </c>
      <c r="S6338">
        <v>60</v>
      </c>
      <c r="T6338" s="34">
        <f>_xlfn.XLOOKUP(B6338,Demog!$A$2:$A$219,Demog!$P$2:$P$219,,,2)</f>
        <v>12653</v>
      </c>
      <c r="U6338" s="34">
        <f t="shared" si="111"/>
        <v>4</v>
      </c>
      <c r="V6338" s="13">
        <f>IF(OR(Table1[[#This Row],[7d_positivity_public]]=0,ISBLANK(Table1[[#This Row],[7d_positivity_public]])),"",(Table1[[#This Row],[7d_positivity_public]]-Table1[[#This Row],[7d_positivity_all]])/Table1[[#This Row],[7d_positivity_public]])</f>
        <v>1</v>
      </c>
      <c r="W6338" s="13"/>
    </row>
    <row r="6339" spans="1:23" x14ac:dyDescent="0.25">
      <c r="A6339" s="10">
        <v>44544</v>
      </c>
      <c r="B6339">
        <v>2317</v>
      </c>
      <c r="C6339" t="s">
        <v>155</v>
      </c>
      <c r="D6339">
        <v>5</v>
      </c>
      <c r="E6339">
        <v>8</v>
      </c>
      <c r="F6339">
        <v>-3</v>
      </c>
      <c r="G6339">
        <v>2</v>
      </c>
      <c r="H6339">
        <v>85</v>
      </c>
      <c r="I6339">
        <v>12</v>
      </c>
      <c r="J6339">
        <v>69</v>
      </c>
      <c r="K6339">
        <v>86</v>
      </c>
      <c r="L6339">
        <v>83</v>
      </c>
      <c r="M6339">
        <v>89</v>
      </c>
      <c r="N6339">
        <v>82</v>
      </c>
      <c r="O6339">
        <v>67</v>
      </c>
      <c r="P6339">
        <v>83</v>
      </c>
      <c r="Q6339">
        <v>78</v>
      </c>
      <c r="R6339">
        <v>87</v>
      </c>
      <c r="S6339">
        <v>57</v>
      </c>
      <c r="T6339" s="34">
        <f>_xlfn.XLOOKUP(B6339,Demog!$A$2:$A$219,Demog!$P$2:$P$219,,,2)</f>
        <v>8789</v>
      </c>
      <c r="U6339" s="34">
        <f t="shared" si="111"/>
        <v>3</v>
      </c>
      <c r="V6339" s="13">
        <f>IF(OR(Table1[[#This Row],[7d_positivity_public]]=0,ISBLANK(Table1[[#This Row],[7d_positivity_public]])),"",(Table1[[#This Row],[7d_positivity_public]]-Table1[[#This Row],[7d_positivity_all]])/Table1[[#This Row],[7d_positivity_public]])</f>
        <v>1</v>
      </c>
      <c r="W6339" s="13"/>
    </row>
    <row r="6340" spans="1:23" x14ac:dyDescent="0.25">
      <c r="A6340" s="10">
        <v>44544</v>
      </c>
      <c r="B6340">
        <v>2321</v>
      </c>
      <c r="C6340" t="s">
        <v>156</v>
      </c>
      <c r="D6340">
        <v>8</v>
      </c>
      <c r="E6340">
        <v>8</v>
      </c>
      <c r="F6340">
        <v>0</v>
      </c>
      <c r="G6340">
        <v>5</v>
      </c>
      <c r="H6340">
        <v>96</v>
      </c>
      <c r="I6340">
        <v>19</v>
      </c>
      <c r="J6340">
        <v>94</v>
      </c>
      <c r="K6340">
        <v>96</v>
      </c>
      <c r="L6340">
        <v>97</v>
      </c>
      <c r="M6340">
        <v>94</v>
      </c>
      <c r="N6340">
        <v>93</v>
      </c>
      <c r="O6340">
        <v>90</v>
      </c>
      <c r="P6340">
        <v>94</v>
      </c>
      <c r="Q6340">
        <v>94</v>
      </c>
      <c r="R6340">
        <v>93</v>
      </c>
      <c r="S6340">
        <v>55</v>
      </c>
      <c r="T6340" s="34">
        <f>_xlfn.XLOOKUP(B6340,Demog!$A$2:$A$219,Demog!$P$2:$P$219,,,2)</f>
        <v>56017</v>
      </c>
      <c r="U6340" s="34">
        <f t="shared" si="111"/>
        <v>31</v>
      </c>
      <c r="V6340" s="13">
        <f>IF(OR(Table1[[#This Row],[7d_positivity_public]]=0,ISBLANK(Table1[[#This Row],[7d_positivity_public]])),"",(Table1[[#This Row],[7d_positivity_public]]-Table1[[#This Row],[7d_positivity_all]])/Table1[[#This Row],[7d_positivity_public]])</f>
        <v>1</v>
      </c>
      <c r="W6340" s="13"/>
    </row>
    <row r="6341" spans="1:23" x14ac:dyDescent="0.25">
      <c r="A6341" s="10">
        <v>44544</v>
      </c>
      <c r="B6341">
        <v>2322</v>
      </c>
      <c r="C6341" t="s">
        <v>157</v>
      </c>
      <c r="D6341">
        <v>4</v>
      </c>
      <c r="E6341">
        <v>5</v>
      </c>
      <c r="F6341">
        <v>-1</v>
      </c>
      <c r="G6341">
        <v>3</v>
      </c>
      <c r="H6341">
        <v>96</v>
      </c>
      <c r="I6341">
        <v>28</v>
      </c>
      <c r="J6341">
        <v>99</v>
      </c>
      <c r="K6341">
        <v>96</v>
      </c>
      <c r="L6341">
        <v>96</v>
      </c>
      <c r="M6341">
        <v>96</v>
      </c>
      <c r="N6341">
        <v>94</v>
      </c>
      <c r="O6341">
        <v>96</v>
      </c>
      <c r="P6341">
        <v>94</v>
      </c>
      <c r="Q6341">
        <v>94</v>
      </c>
      <c r="R6341">
        <v>94</v>
      </c>
      <c r="S6341">
        <v>65</v>
      </c>
      <c r="T6341" s="34">
        <f>_xlfn.XLOOKUP(B6341,Demog!$A$2:$A$219,Demog!$P$2:$P$219,,,2)</f>
        <v>24822</v>
      </c>
      <c r="U6341" s="34">
        <f t="shared" si="111"/>
        <v>7</v>
      </c>
      <c r="V6341" s="13">
        <f>IF(OR(Table1[[#This Row],[7d_positivity_public]]=0,ISBLANK(Table1[[#This Row],[7d_positivity_public]])),"",(Table1[[#This Row],[7d_positivity_public]]-Table1[[#This Row],[7d_positivity_all]])/Table1[[#This Row],[7d_positivity_public]])</f>
        <v>1</v>
      </c>
      <c r="W6341" s="13"/>
    </row>
    <row r="6342" spans="1:23" x14ac:dyDescent="0.25">
      <c r="A6342" s="10">
        <v>44544</v>
      </c>
      <c r="B6342">
        <v>2323</v>
      </c>
      <c r="C6342" t="s">
        <v>158</v>
      </c>
      <c r="D6342">
        <v>10</v>
      </c>
      <c r="E6342">
        <v>2</v>
      </c>
      <c r="F6342">
        <v>8</v>
      </c>
      <c r="G6342">
        <v>5</v>
      </c>
      <c r="H6342">
        <v>94</v>
      </c>
      <c r="I6342">
        <v>29</v>
      </c>
      <c r="J6342">
        <v>94</v>
      </c>
      <c r="K6342">
        <v>94</v>
      </c>
      <c r="L6342">
        <v>93</v>
      </c>
      <c r="M6342">
        <v>95</v>
      </c>
      <c r="N6342">
        <v>92</v>
      </c>
      <c r="O6342">
        <v>91</v>
      </c>
      <c r="P6342">
        <v>92</v>
      </c>
      <c r="Q6342">
        <v>90</v>
      </c>
      <c r="R6342">
        <v>94</v>
      </c>
      <c r="S6342">
        <v>70</v>
      </c>
      <c r="T6342" s="34">
        <f>_xlfn.XLOOKUP(B6342,Demog!$A$2:$A$219,Demog!$P$2:$P$219,,,2)</f>
        <v>22225</v>
      </c>
      <c r="U6342" s="34">
        <f t="shared" si="111"/>
        <v>16</v>
      </c>
      <c r="V6342" s="13">
        <f>IF(OR(Table1[[#This Row],[7d_positivity_public]]=0,ISBLANK(Table1[[#This Row],[7d_positivity_public]])),"",(Table1[[#This Row],[7d_positivity_public]]-Table1[[#This Row],[7d_positivity_all]])/Table1[[#This Row],[7d_positivity_public]])</f>
        <v>1</v>
      </c>
      <c r="W6342" s="13"/>
    </row>
    <row r="6343" spans="1:23" x14ac:dyDescent="0.25">
      <c r="A6343" s="10">
        <v>44544</v>
      </c>
      <c r="B6343">
        <v>2331</v>
      </c>
      <c r="C6343" t="s">
        <v>159</v>
      </c>
      <c r="D6343">
        <v>5</v>
      </c>
      <c r="E6343">
        <v>6</v>
      </c>
      <c r="F6343">
        <v>-1</v>
      </c>
      <c r="G6343">
        <v>5</v>
      </c>
      <c r="H6343">
        <v>98</v>
      </c>
      <c r="I6343">
        <v>9</v>
      </c>
      <c r="J6343">
        <v>91</v>
      </c>
      <c r="K6343">
        <v>98</v>
      </c>
      <c r="L6343">
        <v>100</v>
      </c>
      <c r="M6343">
        <v>94</v>
      </c>
      <c r="N6343">
        <v>94</v>
      </c>
      <c r="O6343">
        <v>84</v>
      </c>
      <c r="P6343">
        <v>95</v>
      </c>
      <c r="Q6343">
        <v>96</v>
      </c>
      <c r="R6343">
        <v>92</v>
      </c>
      <c r="S6343">
        <v>40</v>
      </c>
      <c r="T6343" s="34">
        <f>_xlfn.XLOOKUP(B6343,Demog!$A$2:$A$219,Demog!$P$2:$P$219,,,2)</f>
        <v>53402</v>
      </c>
      <c r="U6343" s="34">
        <f t="shared" si="111"/>
        <v>19</v>
      </c>
      <c r="V6343" s="13">
        <f>IF(OR(Table1[[#This Row],[7d_positivity_public]]=0,ISBLANK(Table1[[#This Row],[7d_positivity_public]])),"",(Table1[[#This Row],[7d_positivity_public]]-Table1[[#This Row],[7d_positivity_all]])/Table1[[#This Row],[7d_positivity_public]])</f>
        <v>1</v>
      </c>
      <c r="W6343" s="13"/>
    </row>
    <row r="6344" spans="1:23" x14ac:dyDescent="0.25">
      <c r="A6344" s="10">
        <v>44544</v>
      </c>
      <c r="B6344">
        <v>2332</v>
      </c>
      <c r="C6344" t="s">
        <v>160</v>
      </c>
      <c r="D6344">
        <v>6</v>
      </c>
      <c r="E6344">
        <v>5</v>
      </c>
      <c r="F6344">
        <v>1</v>
      </c>
      <c r="G6344">
        <v>6</v>
      </c>
      <c r="H6344">
        <v>95</v>
      </c>
      <c r="I6344">
        <v>11</v>
      </c>
      <c r="J6344">
        <v>84</v>
      </c>
      <c r="K6344">
        <v>96</v>
      </c>
      <c r="L6344">
        <v>99</v>
      </c>
      <c r="M6344">
        <v>91</v>
      </c>
      <c r="N6344">
        <v>91</v>
      </c>
      <c r="O6344">
        <v>78</v>
      </c>
      <c r="P6344">
        <v>92</v>
      </c>
      <c r="Q6344">
        <v>94</v>
      </c>
      <c r="R6344">
        <v>88</v>
      </c>
      <c r="S6344">
        <v>44</v>
      </c>
      <c r="T6344" s="34">
        <f>_xlfn.XLOOKUP(B6344,Demog!$A$2:$A$219,Demog!$P$2:$P$219,,,2)</f>
        <v>51161</v>
      </c>
      <c r="U6344" s="34">
        <f t="shared" si="111"/>
        <v>21</v>
      </c>
      <c r="V6344" s="13">
        <f>IF(OR(Table1[[#This Row],[7d_positivity_public]]=0,ISBLANK(Table1[[#This Row],[7d_positivity_public]])),"",(Table1[[#This Row],[7d_positivity_public]]-Table1[[#This Row],[7d_positivity_all]])/Table1[[#This Row],[7d_positivity_public]])</f>
        <v>1</v>
      </c>
      <c r="W6344" s="13"/>
    </row>
    <row r="6345" spans="1:23" x14ac:dyDescent="0.25">
      <c r="A6345" s="10">
        <v>44544</v>
      </c>
      <c r="B6345">
        <v>2333</v>
      </c>
      <c r="C6345" t="s">
        <v>161</v>
      </c>
      <c r="D6345">
        <v>8</v>
      </c>
      <c r="E6345">
        <v>8</v>
      </c>
      <c r="F6345">
        <v>0</v>
      </c>
      <c r="G6345">
        <v>4</v>
      </c>
      <c r="H6345">
        <v>93</v>
      </c>
      <c r="I6345">
        <v>18</v>
      </c>
      <c r="J6345">
        <v>90</v>
      </c>
      <c r="K6345">
        <v>93</v>
      </c>
      <c r="L6345">
        <v>92</v>
      </c>
      <c r="M6345">
        <v>94</v>
      </c>
      <c r="N6345">
        <v>90</v>
      </c>
      <c r="O6345">
        <v>87</v>
      </c>
      <c r="P6345">
        <v>91</v>
      </c>
      <c r="Q6345">
        <v>90</v>
      </c>
      <c r="R6345">
        <v>92</v>
      </c>
      <c r="S6345">
        <v>62</v>
      </c>
      <c r="T6345" s="34">
        <f>_xlfn.XLOOKUP(B6345,Demog!$A$2:$A$219,Demog!$P$2:$P$219,,,2)</f>
        <v>69963</v>
      </c>
      <c r="U6345" s="34">
        <f t="shared" si="111"/>
        <v>39</v>
      </c>
      <c r="V6345" s="13">
        <f>IF(OR(Table1[[#This Row],[7d_positivity_public]]=0,ISBLANK(Table1[[#This Row],[7d_positivity_public]])),"",(Table1[[#This Row],[7d_positivity_public]]-Table1[[#This Row],[7d_positivity_all]])/Table1[[#This Row],[7d_positivity_public]])</f>
        <v>1</v>
      </c>
      <c r="W6345" s="13"/>
    </row>
    <row r="6346" spans="1:23" x14ac:dyDescent="0.25">
      <c r="A6346" s="10">
        <v>44544</v>
      </c>
      <c r="B6346">
        <v>2334</v>
      </c>
      <c r="C6346" t="s">
        <v>162</v>
      </c>
      <c r="D6346">
        <v>3</v>
      </c>
      <c r="E6346">
        <v>2</v>
      </c>
      <c r="F6346">
        <v>1</v>
      </c>
      <c r="G6346">
        <v>3</v>
      </c>
      <c r="H6346">
        <v>97</v>
      </c>
      <c r="I6346">
        <v>18</v>
      </c>
      <c r="J6346">
        <v>93</v>
      </c>
      <c r="K6346">
        <v>97</v>
      </c>
      <c r="L6346">
        <v>98</v>
      </c>
      <c r="M6346">
        <v>96</v>
      </c>
      <c r="N6346">
        <v>94</v>
      </c>
      <c r="O6346">
        <v>89</v>
      </c>
      <c r="P6346">
        <v>95</v>
      </c>
      <c r="Q6346">
        <v>95</v>
      </c>
      <c r="R6346">
        <v>95</v>
      </c>
      <c r="S6346">
        <v>52</v>
      </c>
      <c r="T6346" s="34">
        <f>_xlfn.XLOOKUP(B6346,Demog!$A$2:$A$219,Demog!$P$2:$P$219,,,2)</f>
        <v>45391</v>
      </c>
      <c r="U6346" s="34">
        <f t="shared" si="111"/>
        <v>10</v>
      </c>
      <c r="V6346" s="13">
        <f>IF(OR(Table1[[#This Row],[7d_positivity_public]]=0,ISBLANK(Table1[[#This Row],[7d_positivity_public]])),"",(Table1[[#This Row],[7d_positivity_public]]-Table1[[#This Row],[7d_positivity_all]])/Table1[[#This Row],[7d_positivity_public]])</f>
        <v>1</v>
      </c>
      <c r="W6346" s="13"/>
    </row>
    <row r="6347" spans="1:23" x14ac:dyDescent="0.25">
      <c r="A6347" s="10">
        <v>44544</v>
      </c>
      <c r="B6347">
        <v>2335</v>
      </c>
      <c r="C6347" t="s">
        <v>163</v>
      </c>
      <c r="D6347">
        <v>4</v>
      </c>
      <c r="E6347">
        <v>3</v>
      </c>
      <c r="F6347">
        <v>1</v>
      </c>
      <c r="G6347">
        <v>4</v>
      </c>
      <c r="H6347">
        <v>98</v>
      </c>
      <c r="I6347">
        <v>9</v>
      </c>
      <c r="J6347">
        <v>91</v>
      </c>
      <c r="K6347">
        <v>99</v>
      </c>
      <c r="L6347">
        <v>100</v>
      </c>
      <c r="M6347">
        <v>96</v>
      </c>
      <c r="N6347">
        <v>95</v>
      </c>
      <c r="O6347">
        <v>86</v>
      </c>
      <c r="P6347">
        <v>96</v>
      </c>
      <c r="Q6347">
        <v>97</v>
      </c>
      <c r="R6347">
        <v>94</v>
      </c>
      <c r="S6347">
        <v>44</v>
      </c>
      <c r="T6347" s="34">
        <f>_xlfn.XLOOKUP(B6347,Demog!$A$2:$A$219,Demog!$P$2:$P$219,,,2)</f>
        <v>62748</v>
      </c>
      <c r="U6347" s="34">
        <f t="shared" si="111"/>
        <v>18</v>
      </c>
      <c r="V6347" s="13">
        <f>IF(OR(Table1[[#This Row],[7d_positivity_public]]=0,ISBLANK(Table1[[#This Row],[7d_positivity_public]])),"",(Table1[[#This Row],[7d_positivity_public]]-Table1[[#This Row],[7d_positivity_all]])/Table1[[#This Row],[7d_positivity_public]])</f>
        <v>1</v>
      </c>
      <c r="W6347" s="13"/>
    </row>
    <row r="6348" spans="1:23" x14ac:dyDescent="0.25">
      <c r="A6348" s="10">
        <v>44544</v>
      </c>
      <c r="B6348">
        <v>2336</v>
      </c>
      <c r="C6348" t="s">
        <v>164</v>
      </c>
      <c r="D6348">
        <v>6</v>
      </c>
      <c r="E6348">
        <v>4</v>
      </c>
      <c r="F6348">
        <v>2</v>
      </c>
      <c r="G6348">
        <v>4</v>
      </c>
      <c r="H6348">
        <v>95</v>
      </c>
      <c r="I6348">
        <v>14</v>
      </c>
      <c r="J6348">
        <v>91</v>
      </c>
      <c r="K6348">
        <v>96</v>
      </c>
      <c r="L6348">
        <v>97</v>
      </c>
      <c r="M6348">
        <v>94</v>
      </c>
      <c r="N6348">
        <v>93</v>
      </c>
      <c r="O6348">
        <v>87</v>
      </c>
      <c r="P6348">
        <v>93</v>
      </c>
      <c r="Q6348">
        <v>93</v>
      </c>
      <c r="R6348">
        <v>93</v>
      </c>
      <c r="S6348">
        <v>54</v>
      </c>
      <c r="T6348" s="34">
        <f>_xlfn.XLOOKUP(B6348,Demog!$A$2:$A$219,Demog!$P$2:$P$219,,,2)</f>
        <v>58701</v>
      </c>
      <c r="U6348" s="34">
        <f t="shared" si="111"/>
        <v>25</v>
      </c>
      <c r="V6348" s="13">
        <f>IF(OR(Table1[[#This Row],[7d_positivity_public]]=0,ISBLANK(Table1[[#This Row],[7d_positivity_public]])),"",(Table1[[#This Row],[7d_positivity_public]]-Table1[[#This Row],[7d_positivity_all]])/Table1[[#This Row],[7d_positivity_public]])</f>
        <v>1</v>
      </c>
      <c r="W6348" s="13"/>
    </row>
    <row r="6349" spans="1:23" x14ac:dyDescent="0.25">
      <c r="A6349" s="10">
        <v>44544</v>
      </c>
      <c r="B6349">
        <v>2337</v>
      </c>
      <c r="C6349" t="s">
        <v>165</v>
      </c>
      <c r="D6349">
        <v>8</v>
      </c>
      <c r="E6349">
        <v>3</v>
      </c>
      <c r="F6349">
        <v>5</v>
      </c>
      <c r="G6349">
        <v>6</v>
      </c>
      <c r="H6349">
        <v>91</v>
      </c>
      <c r="I6349">
        <v>13</v>
      </c>
      <c r="J6349">
        <v>88</v>
      </c>
      <c r="K6349">
        <v>91</v>
      </c>
      <c r="L6349">
        <v>91</v>
      </c>
      <c r="M6349">
        <v>91</v>
      </c>
      <c r="N6349">
        <v>88</v>
      </c>
      <c r="O6349">
        <v>83</v>
      </c>
      <c r="P6349">
        <v>88</v>
      </c>
      <c r="Q6349">
        <v>88</v>
      </c>
      <c r="R6349">
        <v>89</v>
      </c>
      <c r="S6349">
        <v>51</v>
      </c>
      <c r="T6349" s="34">
        <f>_xlfn.XLOOKUP(B6349,Demog!$A$2:$A$219,Demog!$P$2:$P$219,,,2)</f>
        <v>60538</v>
      </c>
      <c r="U6349" s="34">
        <f t="shared" si="111"/>
        <v>34</v>
      </c>
      <c r="V6349" s="13">
        <f>IF(OR(Table1[[#This Row],[7d_positivity_public]]=0,ISBLANK(Table1[[#This Row],[7d_positivity_public]])),"",(Table1[[#This Row],[7d_positivity_public]]-Table1[[#This Row],[7d_positivity_all]])/Table1[[#This Row],[7d_positivity_public]])</f>
        <v>1</v>
      </c>
      <c r="W6349" s="13"/>
    </row>
    <row r="6350" spans="1:23" x14ac:dyDescent="0.25">
      <c r="A6350" s="10">
        <v>44544</v>
      </c>
      <c r="B6350">
        <v>2338</v>
      </c>
      <c r="C6350" t="s">
        <v>166</v>
      </c>
      <c r="D6350">
        <v>6</v>
      </c>
      <c r="E6350">
        <v>5</v>
      </c>
      <c r="F6350">
        <v>1</v>
      </c>
      <c r="G6350">
        <v>5</v>
      </c>
      <c r="H6350">
        <v>99</v>
      </c>
      <c r="I6350">
        <v>8</v>
      </c>
      <c r="J6350">
        <v>89</v>
      </c>
      <c r="K6350">
        <v>100</v>
      </c>
      <c r="L6350">
        <v>100</v>
      </c>
      <c r="M6350">
        <v>97</v>
      </c>
      <c r="N6350">
        <v>95</v>
      </c>
      <c r="O6350">
        <v>83</v>
      </c>
      <c r="P6350">
        <v>97</v>
      </c>
      <c r="Q6350">
        <v>98</v>
      </c>
      <c r="R6350">
        <v>94</v>
      </c>
      <c r="S6350">
        <v>38</v>
      </c>
      <c r="T6350" s="34">
        <f>_xlfn.XLOOKUP(B6350,Demog!$A$2:$A$219,Demog!$P$2:$P$219,,,2)</f>
        <v>41463</v>
      </c>
      <c r="U6350" s="34">
        <f t="shared" si="111"/>
        <v>17</v>
      </c>
      <c r="V6350" s="13">
        <f>IF(OR(Table1[[#This Row],[7d_positivity_public]]=0,ISBLANK(Table1[[#This Row],[7d_positivity_public]])),"",(Table1[[#This Row],[7d_positivity_public]]-Table1[[#This Row],[7d_positivity_all]])/Table1[[#This Row],[7d_positivity_public]])</f>
        <v>1</v>
      </c>
      <c r="W6350" s="13"/>
    </row>
    <row r="6351" spans="1:23" x14ac:dyDescent="0.25">
      <c r="A6351" s="10">
        <v>44544</v>
      </c>
      <c r="B6351">
        <v>2341</v>
      </c>
      <c r="C6351" t="s">
        <v>167</v>
      </c>
      <c r="D6351">
        <v>5</v>
      </c>
      <c r="E6351">
        <v>3</v>
      </c>
      <c r="F6351">
        <v>2</v>
      </c>
      <c r="G6351">
        <v>3</v>
      </c>
      <c r="H6351">
        <v>92</v>
      </c>
      <c r="I6351">
        <v>20</v>
      </c>
      <c r="J6351">
        <v>91</v>
      </c>
      <c r="K6351">
        <v>92</v>
      </c>
      <c r="L6351">
        <v>91</v>
      </c>
      <c r="M6351">
        <v>93</v>
      </c>
      <c r="N6351">
        <v>90</v>
      </c>
      <c r="O6351">
        <v>88</v>
      </c>
      <c r="P6351">
        <v>90</v>
      </c>
      <c r="Q6351">
        <v>88</v>
      </c>
      <c r="R6351">
        <v>91</v>
      </c>
      <c r="S6351">
        <v>67</v>
      </c>
      <c r="T6351" s="34">
        <f>_xlfn.XLOOKUP(B6351,Demog!$A$2:$A$219,Demog!$P$2:$P$219,,,2)</f>
        <v>74816</v>
      </c>
      <c r="U6351" s="34">
        <f t="shared" ref="U6351:U6382" si="112">ROUND(T6351*D6351/100000*7,0)</f>
        <v>26</v>
      </c>
      <c r="V6351" s="13">
        <f>IF(OR(Table1[[#This Row],[7d_positivity_public]]=0,ISBLANK(Table1[[#This Row],[7d_positivity_public]])),"",(Table1[[#This Row],[7d_positivity_public]]-Table1[[#This Row],[7d_positivity_all]])/Table1[[#This Row],[7d_positivity_public]])</f>
        <v>1</v>
      </c>
      <c r="W6351" s="13"/>
    </row>
    <row r="6352" spans="1:23" x14ac:dyDescent="0.25">
      <c r="A6352" s="10">
        <v>44544</v>
      </c>
      <c r="B6352">
        <v>2342</v>
      </c>
      <c r="C6352" t="s">
        <v>168</v>
      </c>
      <c r="D6352">
        <v>2</v>
      </c>
      <c r="E6352">
        <v>3</v>
      </c>
      <c r="F6352">
        <v>-1</v>
      </c>
      <c r="G6352">
        <v>2</v>
      </c>
      <c r="H6352">
        <v>89</v>
      </c>
      <c r="I6352">
        <v>16</v>
      </c>
      <c r="J6352">
        <v>84</v>
      </c>
      <c r="K6352">
        <v>89</v>
      </c>
      <c r="L6352">
        <v>86</v>
      </c>
      <c r="M6352">
        <v>91</v>
      </c>
      <c r="N6352">
        <v>87</v>
      </c>
      <c r="O6352">
        <v>81</v>
      </c>
      <c r="P6352">
        <v>87</v>
      </c>
      <c r="Q6352">
        <v>83</v>
      </c>
      <c r="R6352">
        <v>90</v>
      </c>
      <c r="S6352">
        <v>65</v>
      </c>
      <c r="T6352" s="34">
        <f>_xlfn.XLOOKUP(B6352,Demog!$A$2:$A$219,Demog!$P$2:$P$219,,,2)</f>
        <v>19952</v>
      </c>
      <c r="U6352" s="34">
        <f t="shared" si="112"/>
        <v>3</v>
      </c>
      <c r="V6352" s="13">
        <f>IF(OR(Table1[[#This Row],[7d_positivity_public]]=0,ISBLANK(Table1[[#This Row],[7d_positivity_public]])),"",(Table1[[#This Row],[7d_positivity_public]]-Table1[[#This Row],[7d_positivity_all]])/Table1[[#This Row],[7d_positivity_public]])</f>
        <v>1</v>
      </c>
      <c r="W6352" s="13"/>
    </row>
    <row r="6353" spans="1:23" x14ac:dyDescent="0.25">
      <c r="A6353" s="10">
        <v>44544</v>
      </c>
      <c r="B6353">
        <v>3111</v>
      </c>
      <c r="C6353" t="s">
        <v>169</v>
      </c>
      <c r="D6353">
        <v>4</v>
      </c>
      <c r="E6353">
        <v>4</v>
      </c>
      <c r="F6353">
        <v>0</v>
      </c>
      <c r="G6353">
        <v>3</v>
      </c>
      <c r="H6353">
        <v>97</v>
      </c>
      <c r="I6353">
        <v>20</v>
      </c>
      <c r="J6353">
        <v>94</v>
      </c>
      <c r="K6353">
        <v>97</v>
      </c>
      <c r="L6353">
        <v>100</v>
      </c>
      <c r="M6353">
        <v>88</v>
      </c>
      <c r="N6353">
        <v>94</v>
      </c>
      <c r="O6353">
        <v>91</v>
      </c>
      <c r="P6353">
        <v>94</v>
      </c>
      <c r="Q6353">
        <v>100</v>
      </c>
      <c r="R6353">
        <v>86</v>
      </c>
      <c r="S6353">
        <v>39</v>
      </c>
      <c r="T6353" s="34">
        <f>_xlfn.XLOOKUP(B6353,Demog!$A$2:$A$219,Demog!$P$2:$P$219,,,2)</f>
        <v>54587</v>
      </c>
      <c r="U6353" s="34">
        <f t="shared" si="112"/>
        <v>15</v>
      </c>
      <c r="V6353" s="13">
        <f>IF(OR(Table1[[#This Row],[7d_positivity_public]]=0,ISBLANK(Table1[[#This Row],[7d_positivity_public]])),"",(Table1[[#This Row],[7d_positivity_public]]-Table1[[#This Row],[7d_positivity_all]])/Table1[[#This Row],[7d_positivity_public]])</f>
        <v>1</v>
      </c>
      <c r="W6353" s="13"/>
    </row>
    <row r="6354" spans="1:23" x14ac:dyDescent="0.25">
      <c r="A6354" s="10">
        <v>44544</v>
      </c>
      <c r="B6354">
        <v>3112</v>
      </c>
      <c r="C6354" t="s">
        <v>170</v>
      </c>
      <c r="D6354">
        <v>4</v>
      </c>
      <c r="E6354">
        <v>4</v>
      </c>
      <c r="F6354">
        <v>0</v>
      </c>
      <c r="G6354">
        <v>5</v>
      </c>
      <c r="H6354">
        <v>89</v>
      </c>
      <c r="I6354">
        <v>19</v>
      </c>
      <c r="J6354">
        <v>93</v>
      </c>
      <c r="K6354">
        <v>89</v>
      </c>
      <c r="L6354">
        <v>89</v>
      </c>
      <c r="M6354">
        <v>88</v>
      </c>
      <c r="N6354">
        <v>87</v>
      </c>
      <c r="O6354">
        <v>90</v>
      </c>
      <c r="P6354">
        <v>87</v>
      </c>
      <c r="Q6354">
        <v>87</v>
      </c>
      <c r="R6354">
        <v>87</v>
      </c>
      <c r="S6354">
        <v>45</v>
      </c>
      <c r="T6354" s="34">
        <f>_xlfn.XLOOKUP(B6354,Demog!$A$2:$A$219,Demog!$P$2:$P$219,,,2)</f>
        <v>17729</v>
      </c>
      <c r="U6354" s="34">
        <f t="shared" si="112"/>
        <v>5</v>
      </c>
      <c r="V6354" s="13">
        <f>IF(OR(Table1[[#This Row],[7d_positivity_public]]=0,ISBLANK(Table1[[#This Row],[7d_positivity_public]])),"",(Table1[[#This Row],[7d_positivity_public]]-Table1[[#This Row],[7d_positivity_all]])/Table1[[#This Row],[7d_positivity_public]])</f>
        <v>1</v>
      </c>
      <c r="W6354" s="13"/>
    </row>
    <row r="6355" spans="1:23" x14ac:dyDescent="0.25">
      <c r="A6355" s="10">
        <v>44544</v>
      </c>
      <c r="B6355">
        <v>3113</v>
      </c>
      <c r="C6355" t="s">
        <v>171</v>
      </c>
      <c r="D6355">
        <v>8</v>
      </c>
      <c r="E6355">
        <v>3</v>
      </c>
      <c r="F6355">
        <v>5</v>
      </c>
      <c r="G6355">
        <v>10</v>
      </c>
      <c r="H6355">
        <v>89</v>
      </c>
      <c r="I6355">
        <v>21</v>
      </c>
      <c r="J6355">
        <v>91</v>
      </c>
      <c r="K6355">
        <v>89</v>
      </c>
      <c r="L6355">
        <v>90</v>
      </c>
      <c r="M6355">
        <v>87</v>
      </c>
      <c r="N6355">
        <v>87</v>
      </c>
      <c r="O6355">
        <v>87</v>
      </c>
      <c r="P6355">
        <v>87</v>
      </c>
      <c r="Q6355">
        <v>88</v>
      </c>
      <c r="R6355">
        <v>86</v>
      </c>
      <c r="S6355">
        <v>47</v>
      </c>
      <c r="T6355" s="34">
        <f>_xlfn.XLOOKUP(B6355,Demog!$A$2:$A$219,Demog!$P$2:$P$219,,,2)</f>
        <v>23478</v>
      </c>
      <c r="U6355" s="34">
        <f t="shared" si="112"/>
        <v>13</v>
      </c>
      <c r="V6355" s="13">
        <f>IF(OR(Table1[[#This Row],[7d_positivity_public]]=0,ISBLANK(Table1[[#This Row],[7d_positivity_public]])),"",(Table1[[#This Row],[7d_positivity_public]]-Table1[[#This Row],[7d_positivity_all]])/Table1[[#This Row],[7d_positivity_public]])</f>
        <v>1</v>
      </c>
      <c r="W6355" s="13"/>
    </row>
    <row r="6356" spans="1:23" x14ac:dyDescent="0.25">
      <c r="A6356" s="10">
        <v>44544</v>
      </c>
      <c r="B6356">
        <v>3114</v>
      </c>
      <c r="C6356" t="s">
        <v>172</v>
      </c>
      <c r="D6356">
        <v>2</v>
      </c>
      <c r="E6356">
        <v>5</v>
      </c>
      <c r="F6356">
        <v>-3</v>
      </c>
      <c r="G6356">
        <v>3</v>
      </c>
      <c r="H6356">
        <v>90</v>
      </c>
      <c r="I6356">
        <v>23</v>
      </c>
      <c r="J6356">
        <v>91</v>
      </c>
      <c r="K6356">
        <v>90</v>
      </c>
      <c r="L6356">
        <v>91</v>
      </c>
      <c r="M6356">
        <v>89</v>
      </c>
      <c r="N6356">
        <v>88</v>
      </c>
      <c r="O6356">
        <v>88</v>
      </c>
      <c r="P6356">
        <v>88</v>
      </c>
      <c r="Q6356">
        <v>89</v>
      </c>
      <c r="R6356">
        <v>88</v>
      </c>
      <c r="S6356">
        <v>50</v>
      </c>
      <c r="T6356" s="34">
        <f>_xlfn.XLOOKUP(B6356,Demog!$A$2:$A$219,Demog!$P$2:$P$219,,,2)</f>
        <v>32171</v>
      </c>
      <c r="U6356" s="34">
        <f t="shared" si="112"/>
        <v>5</v>
      </c>
      <c r="V6356" s="13">
        <f>IF(OR(Table1[[#This Row],[7d_positivity_public]]=0,ISBLANK(Table1[[#This Row],[7d_positivity_public]])),"",(Table1[[#This Row],[7d_positivity_public]]-Table1[[#This Row],[7d_positivity_all]])/Table1[[#This Row],[7d_positivity_public]])</f>
        <v>1</v>
      </c>
      <c r="W6356" s="13"/>
    </row>
    <row r="6357" spans="1:23" x14ac:dyDescent="0.25">
      <c r="A6357" s="10">
        <v>44544</v>
      </c>
      <c r="B6357">
        <v>3115</v>
      </c>
      <c r="C6357" t="s">
        <v>173</v>
      </c>
      <c r="D6357">
        <v>7</v>
      </c>
      <c r="E6357">
        <v>10</v>
      </c>
      <c r="F6357">
        <v>-3</v>
      </c>
      <c r="G6357">
        <v>6</v>
      </c>
      <c r="H6357">
        <v>93</v>
      </c>
      <c r="I6357">
        <v>39</v>
      </c>
      <c r="J6357">
        <v>94</v>
      </c>
      <c r="K6357">
        <v>93</v>
      </c>
      <c r="L6357">
        <v>92</v>
      </c>
      <c r="M6357">
        <v>93</v>
      </c>
      <c r="N6357">
        <v>92</v>
      </c>
      <c r="O6357">
        <v>92</v>
      </c>
      <c r="P6357">
        <v>92</v>
      </c>
      <c r="Q6357">
        <v>91</v>
      </c>
      <c r="R6357">
        <v>92</v>
      </c>
      <c r="S6357">
        <v>60</v>
      </c>
      <c r="T6357" s="34">
        <f>_xlfn.XLOOKUP(B6357,Demog!$A$2:$A$219,Demog!$P$2:$P$219,,,2)</f>
        <v>24774</v>
      </c>
      <c r="U6357" s="34">
        <f t="shared" si="112"/>
        <v>12</v>
      </c>
      <c r="V6357" s="13">
        <f>IF(OR(Table1[[#This Row],[7d_positivity_public]]=0,ISBLANK(Table1[[#This Row],[7d_positivity_public]])),"",(Table1[[#This Row],[7d_positivity_public]]-Table1[[#This Row],[7d_positivity_all]])/Table1[[#This Row],[7d_positivity_public]])</f>
        <v>1</v>
      </c>
      <c r="W6357" s="13"/>
    </row>
    <row r="6358" spans="1:23" x14ac:dyDescent="0.25">
      <c r="A6358" s="10">
        <v>44544</v>
      </c>
      <c r="B6358">
        <v>3116</v>
      </c>
      <c r="C6358" t="s">
        <v>174</v>
      </c>
      <c r="D6358">
        <v>3</v>
      </c>
      <c r="E6358">
        <v>7</v>
      </c>
      <c r="F6358">
        <v>-4</v>
      </c>
      <c r="G6358">
        <v>4</v>
      </c>
      <c r="H6358">
        <v>95</v>
      </c>
      <c r="I6358">
        <v>21</v>
      </c>
      <c r="J6358">
        <v>93</v>
      </c>
      <c r="K6358">
        <v>95</v>
      </c>
      <c r="L6358">
        <v>99</v>
      </c>
      <c r="M6358">
        <v>91</v>
      </c>
      <c r="N6358">
        <v>93</v>
      </c>
      <c r="O6358">
        <v>90</v>
      </c>
      <c r="P6358">
        <v>93</v>
      </c>
      <c r="Q6358">
        <v>96</v>
      </c>
      <c r="R6358">
        <v>90</v>
      </c>
      <c r="S6358">
        <v>39</v>
      </c>
      <c r="T6358" s="34">
        <f>_xlfn.XLOOKUP(B6358,Demog!$A$2:$A$219,Demog!$P$2:$P$219,,,2)</f>
        <v>24621</v>
      </c>
      <c r="U6358" s="34">
        <f t="shared" si="112"/>
        <v>5</v>
      </c>
      <c r="V6358" s="13">
        <f>IF(OR(Table1[[#This Row],[7d_positivity_public]]=0,ISBLANK(Table1[[#This Row],[7d_positivity_public]])),"",(Table1[[#This Row],[7d_positivity_public]]-Table1[[#This Row],[7d_positivity_all]])/Table1[[#This Row],[7d_positivity_public]])</f>
        <v>1</v>
      </c>
      <c r="W6358" s="13"/>
    </row>
    <row r="6359" spans="1:23" x14ac:dyDescent="0.25">
      <c r="A6359" s="10">
        <v>44544</v>
      </c>
      <c r="B6359">
        <v>3117</v>
      </c>
      <c r="C6359" t="s">
        <v>175</v>
      </c>
      <c r="D6359">
        <v>7</v>
      </c>
      <c r="E6359">
        <v>7</v>
      </c>
      <c r="F6359">
        <v>0</v>
      </c>
      <c r="G6359">
        <v>9</v>
      </c>
      <c r="H6359">
        <v>93</v>
      </c>
      <c r="I6359">
        <v>21</v>
      </c>
      <c r="J6359">
        <v>91</v>
      </c>
      <c r="K6359">
        <v>94</v>
      </c>
      <c r="L6359">
        <v>95</v>
      </c>
      <c r="M6359">
        <v>92</v>
      </c>
      <c r="N6359">
        <v>91</v>
      </c>
      <c r="O6359">
        <v>87</v>
      </c>
      <c r="P6359">
        <v>92</v>
      </c>
      <c r="Q6359">
        <v>93</v>
      </c>
      <c r="R6359">
        <v>91</v>
      </c>
      <c r="S6359">
        <v>49</v>
      </c>
      <c r="T6359" s="34">
        <f>_xlfn.XLOOKUP(B6359,Demog!$A$2:$A$219,Demog!$P$2:$P$219,,,2)</f>
        <v>20949</v>
      </c>
      <c r="U6359" s="34">
        <f t="shared" si="112"/>
        <v>10</v>
      </c>
      <c r="V6359" s="13">
        <f>IF(OR(Table1[[#This Row],[7d_positivity_public]]=0,ISBLANK(Table1[[#This Row],[7d_positivity_public]])),"",(Table1[[#This Row],[7d_positivity_public]]-Table1[[#This Row],[7d_positivity_all]])/Table1[[#This Row],[7d_positivity_public]])</f>
        <v>1</v>
      </c>
      <c r="W6359" s="13"/>
    </row>
    <row r="6360" spans="1:23" x14ac:dyDescent="0.25">
      <c r="A6360" s="10">
        <v>44544</v>
      </c>
      <c r="B6360">
        <v>3211</v>
      </c>
      <c r="C6360" t="s">
        <v>176</v>
      </c>
      <c r="D6360">
        <v>7</v>
      </c>
      <c r="E6360">
        <v>3</v>
      </c>
      <c r="F6360">
        <v>4</v>
      </c>
      <c r="G6360">
        <v>3</v>
      </c>
      <c r="H6360">
        <v>100</v>
      </c>
      <c r="I6360">
        <v>30</v>
      </c>
      <c r="J6360">
        <v>92</v>
      </c>
      <c r="K6360">
        <v>100</v>
      </c>
      <c r="L6360">
        <v>100</v>
      </c>
      <c r="M6360">
        <v>90</v>
      </c>
      <c r="N6360">
        <v>97</v>
      </c>
      <c r="O6360">
        <v>83</v>
      </c>
      <c r="P6360">
        <v>97</v>
      </c>
      <c r="Q6360">
        <v>100</v>
      </c>
      <c r="R6360">
        <v>87</v>
      </c>
      <c r="S6360">
        <v>60</v>
      </c>
      <c r="T6360" s="34">
        <f>_xlfn.XLOOKUP(B6360,Demog!$A$2:$A$219,Demog!$P$2:$P$219,,,2)</f>
        <v>41934</v>
      </c>
      <c r="U6360" s="34">
        <f t="shared" si="112"/>
        <v>21</v>
      </c>
      <c r="V6360" s="13">
        <f>IF(OR(Table1[[#This Row],[7d_positivity_public]]=0,ISBLANK(Table1[[#This Row],[7d_positivity_public]])),"",(Table1[[#This Row],[7d_positivity_public]]-Table1[[#This Row],[7d_positivity_all]])/Table1[[#This Row],[7d_positivity_public]])</f>
        <v>1</v>
      </c>
      <c r="W6360" s="13"/>
    </row>
    <row r="6361" spans="1:23" x14ac:dyDescent="0.25">
      <c r="A6361" s="10">
        <v>44544</v>
      </c>
      <c r="B6361">
        <v>3212</v>
      </c>
      <c r="C6361" t="s">
        <v>177</v>
      </c>
      <c r="D6361">
        <v>5</v>
      </c>
      <c r="E6361">
        <v>2</v>
      </c>
      <c r="F6361">
        <v>3</v>
      </c>
      <c r="G6361">
        <v>3</v>
      </c>
      <c r="H6361">
        <v>98</v>
      </c>
      <c r="I6361">
        <v>30</v>
      </c>
      <c r="J6361">
        <v>88</v>
      </c>
      <c r="K6361">
        <v>98</v>
      </c>
      <c r="L6361">
        <v>100</v>
      </c>
      <c r="M6361">
        <v>90</v>
      </c>
      <c r="N6361">
        <v>95</v>
      </c>
      <c r="O6361">
        <v>84</v>
      </c>
      <c r="P6361">
        <v>95</v>
      </c>
      <c r="Q6361">
        <v>100</v>
      </c>
      <c r="R6361">
        <v>88</v>
      </c>
      <c r="S6361">
        <v>54</v>
      </c>
      <c r="T6361" s="34">
        <f>_xlfn.XLOOKUP(B6361,Demog!$A$2:$A$219,Demog!$P$2:$P$219,,,2)</f>
        <v>47203</v>
      </c>
      <c r="U6361" s="34">
        <f t="shared" si="112"/>
        <v>17</v>
      </c>
      <c r="V6361" s="13">
        <f>IF(OR(Table1[[#This Row],[7d_positivity_public]]=0,ISBLANK(Table1[[#This Row],[7d_positivity_public]])),"",(Table1[[#This Row],[7d_positivity_public]]-Table1[[#This Row],[7d_positivity_all]])/Table1[[#This Row],[7d_positivity_public]])</f>
        <v>1</v>
      </c>
      <c r="W6361" s="13"/>
    </row>
    <row r="6362" spans="1:23" x14ac:dyDescent="0.25">
      <c r="A6362" s="10">
        <v>44544</v>
      </c>
      <c r="B6362">
        <v>3213</v>
      </c>
      <c r="C6362" t="s">
        <v>178</v>
      </c>
      <c r="D6362">
        <v>7</v>
      </c>
      <c r="E6362">
        <v>2</v>
      </c>
      <c r="F6362">
        <v>5</v>
      </c>
      <c r="G6362">
        <v>3</v>
      </c>
      <c r="H6362">
        <v>97</v>
      </c>
      <c r="I6362">
        <v>45</v>
      </c>
      <c r="J6362">
        <v>96</v>
      </c>
      <c r="K6362">
        <v>97</v>
      </c>
      <c r="L6362">
        <v>99</v>
      </c>
      <c r="M6362">
        <v>93</v>
      </c>
      <c r="N6362">
        <v>95</v>
      </c>
      <c r="O6362">
        <v>92</v>
      </c>
      <c r="P6362">
        <v>95</v>
      </c>
      <c r="Q6362">
        <v>97</v>
      </c>
      <c r="R6362">
        <v>92</v>
      </c>
      <c r="S6362">
        <v>66</v>
      </c>
      <c r="T6362" s="34">
        <f>_xlfn.XLOOKUP(B6362,Demog!$A$2:$A$219,Demog!$P$2:$P$219,,,2)</f>
        <v>32904</v>
      </c>
      <c r="U6362" s="34">
        <f t="shared" si="112"/>
        <v>16</v>
      </c>
      <c r="V6362" s="13">
        <f>IF(OR(Table1[[#This Row],[7d_positivity_public]]=0,ISBLANK(Table1[[#This Row],[7d_positivity_public]])),"",(Table1[[#This Row],[7d_positivity_public]]-Table1[[#This Row],[7d_positivity_all]])/Table1[[#This Row],[7d_positivity_public]])</f>
        <v>1</v>
      </c>
      <c r="W6362" s="13"/>
    </row>
    <row r="6363" spans="1:23" x14ac:dyDescent="0.25">
      <c r="A6363" s="10">
        <v>44544</v>
      </c>
      <c r="B6363">
        <v>3221</v>
      </c>
      <c r="C6363" t="s">
        <v>179</v>
      </c>
      <c r="D6363">
        <v>8</v>
      </c>
      <c r="E6363">
        <v>13</v>
      </c>
      <c r="F6363">
        <v>-5</v>
      </c>
      <c r="G6363">
        <v>4</v>
      </c>
      <c r="H6363">
        <v>86</v>
      </c>
      <c r="I6363">
        <v>26</v>
      </c>
      <c r="J6363">
        <v>82</v>
      </c>
      <c r="K6363">
        <v>86</v>
      </c>
      <c r="L6363">
        <v>89</v>
      </c>
      <c r="M6363">
        <v>83</v>
      </c>
      <c r="N6363">
        <v>79</v>
      </c>
      <c r="O6363">
        <v>74</v>
      </c>
      <c r="P6363">
        <v>80</v>
      </c>
      <c r="Q6363">
        <v>82</v>
      </c>
      <c r="R6363">
        <v>77</v>
      </c>
      <c r="S6363">
        <v>43</v>
      </c>
      <c r="T6363" s="34">
        <f>_xlfn.XLOOKUP(B6363,Demog!$A$2:$A$219,Demog!$P$2:$P$219,,,2)</f>
        <v>19960</v>
      </c>
      <c r="U6363" s="34">
        <f t="shared" si="112"/>
        <v>11</v>
      </c>
      <c r="V6363" s="13">
        <f>IF(OR(Table1[[#This Row],[7d_positivity_public]]=0,ISBLANK(Table1[[#This Row],[7d_positivity_public]])),"",(Table1[[#This Row],[7d_positivity_public]]-Table1[[#This Row],[7d_positivity_all]])/Table1[[#This Row],[7d_positivity_public]])</f>
        <v>1</v>
      </c>
      <c r="W6363" s="13"/>
    </row>
    <row r="6364" spans="1:23" x14ac:dyDescent="0.25">
      <c r="A6364" s="10">
        <v>44544</v>
      </c>
      <c r="B6364">
        <v>3222</v>
      </c>
      <c r="C6364" t="s">
        <v>180</v>
      </c>
      <c r="D6364">
        <v>7</v>
      </c>
      <c r="E6364">
        <v>5</v>
      </c>
      <c r="F6364">
        <v>2</v>
      </c>
      <c r="G6364">
        <v>5</v>
      </c>
      <c r="H6364">
        <v>99</v>
      </c>
      <c r="I6364">
        <v>32</v>
      </c>
      <c r="J6364">
        <v>89</v>
      </c>
      <c r="K6364">
        <v>100</v>
      </c>
      <c r="L6364">
        <v>100</v>
      </c>
      <c r="M6364">
        <v>90</v>
      </c>
      <c r="N6364">
        <v>96</v>
      </c>
      <c r="O6364">
        <v>82</v>
      </c>
      <c r="P6364">
        <v>97</v>
      </c>
      <c r="Q6364">
        <v>100</v>
      </c>
      <c r="R6364">
        <v>88</v>
      </c>
      <c r="S6364">
        <v>58</v>
      </c>
      <c r="T6364" s="34">
        <f>_xlfn.XLOOKUP(B6364,Demog!$A$2:$A$219,Demog!$P$2:$P$219,,,2)</f>
        <v>12392</v>
      </c>
      <c r="U6364" s="34">
        <f t="shared" si="112"/>
        <v>6</v>
      </c>
      <c r="V6364" s="13">
        <f>IF(OR(Table1[[#This Row],[7d_positivity_public]]=0,ISBLANK(Table1[[#This Row],[7d_positivity_public]])),"",(Table1[[#This Row],[7d_positivity_public]]-Table1[[#This Row],[7d_positivity_all]])/Table1[[#This Row],[7d_positivity_public]])</f>
        <v>1</v>
      </c>
      <c r="W6364" s="13"/>
    </row>
    <row r="6365" spans="1:23" x14ac:dyDescent="0.25">
      <c r="A6365" s="10">
        <v>44544</v>
      </c>
      <c r="B6365">
        <v>3223</v>
      </c>
      <c r="C6365" t="s">
        <v>181</v>
      </c>
      <c r="D6365">
        <v>9</v>
      </c>
      <c r="E6365">
        <v>4</v>
      </c>
      <c r="F6365">
        <v>5</v>
      </c>
      <c r="G6365">
        <v>6</v>
      </c>
      <c r="H6365">
        <v>93</v>
      </c>
      <c r="I6365">
        <v>47</v>
      </c>
      <c r="J6365">
        <v>89</v>
      </c>
      <c r="K6365">
        <v>93</v>
      </c>
      <c r="L6365">
        <v>96</v>
      </c>
      <c r="M6365">
        <v>89</v>
      </c>
      <c r="N6365">
        <v>90</v>
      </c>
      <c r="O6365">
        <v>84</v>
      </c>
      <c r="P6365">
        <v>91</v>
      </c>
      <c r="Q6365">
        <v>93</v>
      </c>
      <c r="R6365">
        <v>87</v>
      </c>
      <c r="S6365">
        <v>44</v>
      </c>
      <c r="T6365" s="34">
        <f>_xlfn.XLOOKUP(B6365,Demog!$A$2:$A$219,Demog!$P$2:$P$219,,,2)</f>
        <v>29180</v>
      </c>
      <c r="U6365" s="34">
        <f t="shared" si="112"/>
        <v>18</v>
      </c>
      <c r="V6365" s="13">
        <f>IF(OR(Table1[[#This Row],[7d_positivity_public]]=0,ISBLANK(Table1[[#This Row],[7d_positivity_public]])),"",(Table1[[#This Row],[7d_positivity_public]]-Table1[[#This Row],[7d_positivity_all]])/Table1[[#This Row],[7d_positivity_public]])</f>
        <v>1</v>
      </c>
      <c r="W6365" s="13"/>
    </row>
    <row r="6366" spans="1:23" x14ac:dyDescent="0.25">
      <c r="A6366" s="10">
        <v>44544</v>
      </c>
      <c r="B6366">
        <v>3231</v>
      </c>
      <c r="C6366" t="s">
        <v>182</v>
      </c>
      <c r="D6366">
        <v>6</v>
      </c>
      <c r="E6366">
        <v>7</v>
      </c>
      <c r="F6366">
        <v>-1</v>
      </c>
      <c r="G6366">
        <v>4</v>
      </c>
      <c r="H6366">
        <v>98</v>
      </c>
      <c r="I6366">
        <v>49</v>
      </c>
      <c r="J6366">
        <v>94</v>
      </c>
      <c r="K6366">
        <v>98</v>
      </c>
      <c r="L6366">
        <v>100</v>
      </c>
      <c r="M6366">
        <v>92</v>
      </c>
      <c r="N6366">
        <v>95</v>
      </c>
      <c r="O6366">
        <v>90</v>
      </c>
      <c r="P6366">
        <v>96</v>
      </c>
      <c r="Q6366">
        <v>99</v>
      </c>
      <c r="R6366">
        <v>91</v>
      </c>
      <c r="S6366">
        <v>44</v>
      </c>
      <c r="T6366" s="34">
        <f>_xlfn.XLOOKUP(B6366,Demog!$A$2:$A$219,Demog!$P$2:$P$219,,,2)</f>
        <v>18027</v>
      </c>
      <c r="U6366" s="34">
        <f t="shared" si="112"/>
        <v>8</v>
      </c>
      <c r="V6366" s="13">
        <f>IF(OR(Table1[[#This Row],[7d_positivity_public]]=0,ISBLANK(Table1[[#This Row],[7d_positivity_public]])),"",(Table1[[#This Row],[7d_positivity_public]]-Table1[[#This Row],[7d_positivity_all]])/Table1[[#This Row],[7d_positivity_public]])</f>
        <v>1</v>
      </c>
      <c r="W6366" s="13"/>
    </row>
    <row r="6367" spans="1:23" x14ac:dyDescent="0.25">
      <c r="A6367" s="10">
        <v>44544</v>
      </c>
      <c r="B6367">
        <v>3232</v>
      </c>
      <c r="C6367" t="s">
        <v>183</v>
      </c>
      <c r="D6367">
        <v>3</v>
      </c>
      <c r="E6367">
        <v>8</v>
      </c>
      <c r="F6367">
        <v>-5</v>
      </c>
      <c r="G6367">
        <v>2</v>
      </c>
      <c r="H6367">
        <v>96</v>
      </c>
      <c r="I6367">
        <v>38</v>
      </c>
      <c r="J6367">
        <v>95</v>
      </c>
      <c r="K6367">
        <v>96</v>
      </c>
      <c r="L6367">
        <v>99</v>
      </c>
      <c r="M6367">
        <v>93</v>
      </c>
      <c r="N6367">
        <v>94</v>
      </c>
      <c r="O6367">
        <v>92</v>
      </c>
      <c r="P6367">
        <v>94</v>
      </c>
      <c r="Q6367">
        <v>97</v>
      </c>
      <c r="R6367">
        <v>92</v>
      </c>
      <c r="S6367">
        <v>45</v>
      </c>
      <c r="T6367" s="34">
        <f>_xlfn.XLOOKUP(B6367,Demog!$A$2:$A$219,Demog!$P$2:$P$219,,,2)</f>
        <v>34575</v>
      </c>
      <c r="U6367" s="34">
        <f t="shared" si="112"/>
        <v>7</v>
      </c>
      <c r="V6367" s="13">
        <f>IF(OR(Table1[[#This Row],[7d_positivity_public]]=0,ISBLANK(Table1[[#This Row],[7d_positivity_public]])),"",(Table1[[#This Row],[7d_positivity_public]]-Table1[[#This Row],[7d_positivity_all]])/Table1[[#This Row],[7d_positivity_public]])</f>
        <v>1</v>
      </c>
      <c r="W6367" s="13"/>
    </row>
    <row r="6368" spans="1:23" x14ac:dyDescent="0.25">
      <c r="A6368" s="10">
        <v>44544</v>
      </c>
      <c r="B6368">
        <v>3233</v>
      </c>
      <c r="C6368" t="s">
        <v>184</v>
      </c>
      <c r="D6368">
        <v>3</v>
      </c>
      <c r="E6368">
        <v>3</v>
      </c>
      <c r="F6368">
        <v>0</v>
      </c>
      <c r="G6368">
        <v>3</v>
      </c>
      <c r="H6368">
        <v>100</v>
      </c>
      <c r="I6368">
        <v>26</v>
      </c>
      <c r="J6368">
        <v>97</v>
      </c>
      <c r="K6368">
        <v>100</v>
      </c>
      <c r="L6368">
        <v>100</v>
      </c>
      <c r="M6368">
        <v>93</v>
      </c>
      <c r="N6368">
        <v>98</v>
      </c>
      <c r="O6368">
        <v>93</v>
      </c>
      <c r="P6368">
        <v>98</v>
      </c>
      <c r="Q6368">
        <v>100</v>
      </c>
      <c r="R6368">
        <v>92</v>
      </c>
      <c r="S6368">
        <v>42</v>
      </c>
      <c r="T6368" s="34">
        <f>_xlfn.XLOOKUP(B6368,Demog!$A$2:$A$219,Demog!$P$2:$P$219,,,2)</f>
        <v>51292</v>
      </c>
      <c r="U6368" s="34">
        <f t="shared" si="112"/>
        <v>11</v>
      </c>
      <c r="V6368" s="13">
        <f>IF(OR(Table1[[#This Row],[7d_positivity_public]]=0,ISBLANK(Table1[[#This Row],[7d_positivity_public]])),"",(Table1[[#This Row],[7d_positivity_public]]-Table1[[#This Row],[7d_positivity_all]])/Table1[[#This Row],[7d_positivity_public]])</f>
        <v>1</v>
      </c>
      <c r="W6368" s="13"/>
    </row>
    <row r="6369" spans="1:23" x14ac:dyDescent="0.25">
      <c r="A6369" s="10">
        <v>44544</v>
      </c>
      <c r="B6369">
        <v>3241</v>
      </c>
      <c r="C6369" t="s">
        <v>185</v>
      </c>
      <c r="D6369">
        <v>5</v>
      </c>
      <c r="E6369">
        <v>2</v>
      </c>
      <c r="F6369">
        <v>3</v>
      </c>
      <c r="G6369">
        <v>3</v>
      </c>
      <c r="H6369">
        <v>92</v>
      </c>
      <c r="I6369">
        <v>35</v>
      </c>
      <c r="J6369">
        <v>93</v>
      </c>
      <c r="K6369">
        <v>92</v>
      </c>
      <c r="L6369">
        <v>95</v>
      </c>
      <c r="M6369">
        <v>89</v>
      </c>
      <c r="N6369">
        <v>90</v>
      </c>
      <c r="O6369">
        <v>91</v>
      </c>
      <c r="P6369">
        <v>90</v>
      </c>
      <c r="Q6369">
        <v>92</v>
      </c>
      <c r="R6369">
        <v>88</v>
      </c>
      <c r="S6369">
        <v>62</v>
      </c>
      <c r="T6369" s="34">
        <f>_xlfn.XLOOKUP(B6369,Demog!$A$2:$A$219,Demog!$P$2:$P$219,,,2)</f>
        <v>37993</v>
      </c>
      <c r="U6369" s="34">
        <f t="shared" si="112"/>
        <v>13</v>
      </c>
      <c r="V6369" s="13">
        <f>IF(OR(Table1[[#This Row],[7d_positivity_public]]=0,ISBLANK(Table1[[#This Row],[7d_positivity_public]])),"",(Table1[[#This Row],[7d_positivity_public]]-Table1[[#This Row],[7d_positivity_all]])/Table1[[#This Row],[7d_positivity_public]])</f>
        <v>1</v>
      </c>
      <c r="W6369" s="13"/>
    </row>
    <row r="6370" spans="1:23" x14ac:dyDescent="0.25">
      <c r="A6370" s="10">
        <v>44544</v>
      </c>
      <c r="B6370">
        <v>3242</v>
      </c>
      <c r="C6370" t="s">
        <v>186</v>
      </c>
      <c r="D6370">
        <v>6</v>
      </c>
      <c r="E6370">
        <v>3</v>
      </c>
      <c r="F6370">
        <v>3</v>
      </c>
      <c r="G6370">
        <v>5</v>
      </c>
      <c r="H6370">
        <v>96</v>
      </c>
      <c r="I6370">
        <v>43</v>
      </c>
      <c r="J6370">
        <v>96</v>
      </c>
      <c r="K6370">
        <v>96</v>
      </c>
      <c r="L6370">
        <v>99</v>
      </c>
      <c r="M6370">
        <v>93</v>
      </c>
      <c r="N6370">
        <v>94</v>
      </c>
      <c r="O6370">
        <v>94</v>
      </c>
      <c r="P6370">
        <v>94</v>
      </c>
      <c r="Q6370">
        <v>96</v>
      </c>
      <c r="R6370">
        <v>91</v>
      </c>
      <c r="S6370">
        <v>67</v>
      </c>
      <c r="T6370" s="34">
        <f>_xlfn.XLOOKUP(B6370,Demog!$A$2:$A$219,Demog!$P$2:$P$219,,,2)</f>
        <v>34483</v>
      </c>
      <c r="U6370" s="34">
        <f t="shared" si="112"/>
        <v>14</v>
      </c>
      <c r="V6370" s="13">
        <f>IF(OR(Table1[[#This Row],[7d_positivity_public]]=0,ISBLANK(Table1[[#This Row],[7d_positivity_public]])),"",(Table1[[#This Row],[7d_positivity_public]]-Table1[[#This Row],[7d_positivity_all]])/Table1[[#This Row],[7d_positivity_public]])</f>
        <v>1</v>
      </c>
      <c r="W6370" s="13"/>
    </row>
    <row r="6371" spans="1:23" x14ac:dyDescent="0.25">
      <c r="A6371" s="10">
        <v>44544</v>
      </c>
      <c r="B6371">
        <v>3243</v>
      </c>
      <c r="C6371" t="s">
        <v>187</v>
      </c>
      <c r="D6371">
        <v>6</v>
      </c>
      <c r="E6371">
        <v>6</v>
      </c>
      <c r="F6371">
        <v>0</v>
      </c>
      <c r="G6371">
        <v>4</v>
      </c>
      <c r="H6371">
        <v>98</v>
      </c>
      <c r="I6371">
        <v>29</v>
      </c>
      <c r="J6371">
        <v>99</v>
      </c>
      <c r="K6371">
        <v>98</v>
      </c>
      <c r="L6371">
        <v>100</v>
      </c>
      <c r="M6371">
        <v>90</v>
      </c>
      <c r="N6371">
        <v>96</v>
      </c>
      <c r="O6371">
        <v>95</v>
      </c>
      <c r="P6371">
        <v>96</v>
      </c>
      <c r="Q6371">
        <v>100</v>
      </c>
      <c r="R6371">
        <v>87</v>
      </c>
      <c r="S6371">
        <v>70</v>
      </c>
      <c r="T6371" s="34">
        <f>_xlfn.XLOOKUP(B6371,Demog!$A$2:$A$219,Demog!$P$2:$P$219,,,2)</f>
        <v>15890</v>
      </c>
      <c r="U6371" s="34">
        <f t="shared" si="112"/>
        <v>7</v>
      </c>
      <c r="V6371" s="13">
        <f>IF(OR(Table1[[#This Row],[7d_positivity_public]]=0,ISBLANK(Table1[[#This Row],[7d_positivity_public]])),"",(Table1[[#This Row],[7d_positivity_public]]-Table1[[#This Row],[7d_positivity_all]])/Table1[[#This Row],[7d_positivity_public]])</f>
        <v>1</v>
      </c>
      <c r="W6371" s="13"/>
    </row>
    <row r="6372" spans="1:23" x14ac:dyDescent="0.25">
      <c r="A6372" s="10">
        <v>44544</v>
      </c>
      <c r="B6372">
        <v>3244</v>
      </c>
      <c r="C6372" t="s">
        <v>188</v>
      </c>
      <c r="D6372">
        <v>5</v>
      </c>
      <c r="E6372">
        <v>2</v>
      </c>
      <c r="F6372">
        <v>3</v>
      </c>
      <c r="G6372">
        <v>4</v>
      </c>
      <c r="H6372">
        <v>98</v>
      </c>
      <c r="I6372">
        <v>51</v>
      </c>
      <c r="J6372">
        <v>95</v>
      </c>
      <c r="K6372">
        <v>98</v>
      </c>
      <c r="L6372">
        <v>100</v>
      </c>
      <c r="M6372">
        <v>93</v>
      </c>
      <c r="N6372">
        <v>96</v>
      </c>
      <c r="O6372">
        <v>92</v>
      </c>
      <c r="P6372">
        <v>96</v>
      </c>
      <c r="Q6372">
        <v>99</v>
      </c>
      <c r="R6372">
        <v>91</v>
      </c>
      <c r="S6372">
        <v>63</v>
      </c>
      <c r="T6372" s="34">
        <f>_xlfn.XLOOKUP(B6372,Demog!$A$2:$A$219,Demog!$P$2:$P$219,,,2)</f>
        <v>42812</v>
      </c>
      <c r="U6372" s="34">
        <f t="shared" si="112"/>
        <v>15</v>
      </c>
      <c r="V6372" s="13">
        <f>IF(OR(Table1[[#This Row],[7d_positivity_public]]=0,ISBLANK(Table1[[#This Row],[7d_positivity_public]])),"",(Table1[[#This Row],[7d_positivity_public]]-Table1[[#This Row],[7d_positivity_all]])/Table1[[#This Row],[7d_positivity_public]])</f>
        <v>1</v>
      </c>
      <c r="W6372" s="13"/>
    </row>
    <row r="6373" spans="1:23" x14ac:dyDescent="0.25">
      <c r="A6373" s="10">
        <v>44544</v>
      </c>
      <c r="B6373">
        <v>3251</v>
      </c>
      <c r="C6373" t="s">
        <v>189</v>
      </c>
      <c r="D6373">
        <v>8</v>
      </c>
      <c r="E6373">
        <v>2</v>
      </c>
      <c r="F6373">
        <v>6</v>
      </c>
      <c r="G6373">
        <v>5</v>
      </c>
      <c r="H6373">
        <v>97</v>
      </c>
      <c r="I6373">
        <v>40</v>
      </c>
      <c r="J6373">
        <v>97</v>
      </c>
      <c r="K6373">
        <v>97</v>
      </c>
      <c r="L6373">
        <v>100</v>
      </c>
      <c r="M6373">
        <v>93</v>
      </c>
      <c r="N6373">
        <v>95</v>
      </c>
      <c r="O6373">
        <v>94</v>
      </c>
      <c r="P6373">
        <v>95</v>
      </c>
      <c r="Q6373">
        <v>98</v>
      </c>
      <c r="R6373">
        <v>91</v>
      </c>
      <c r="S6373">
        <v>39</v>
      </c>
      <c r="T6373" s="34">
        <f>_xlfn.XLOOKUP(B6373,Demog!$A$2:$A$219,Demog!$P$2:$P$219,,,2)</f>
        <v>31755</v>
      </c>
      <c r="U6373" s="34">
        <f t="shared" si="112"/>
        <v>18</v>
      </c>
      <c r="V6373" s="13">
        <f>IF(OR(Table1[[#This Row],[7d_positivity_public]]=0,ISBLANK(Table1[[#This Row],[7d_positivity_public]])),"",(Table1[[#This Row],[7d_positivity_public]]-Table1[[#This Row],[7d_positivity_all]])/Table1[[#This Row],[7d_positivity_public]])</f>
        <v>1</v>
      </c>
      <c r="W6373" s="13"/>
    </row>
    <row r="6374" spans="1:23" x14ac:dyDescent="0.25">
      <c r="A6374" s="10">
        <v>44544</v>
      </c>
      <c r="B6374">
        <v>3252</v>
      </c>
      <c r="C6374" t="s">
        <v>190</v>
      </c>
      <c r="D6374">
        <v>10</v>
      </c>
      <c r="E6374">
        <v>3</v>
      </c>
      <c r="F6374">
        <v>7</v>
      </c>
      <c r="G6374">
        <v>5</v>
      </c>
      <c r="H6374">
        <v>97</v>
      </c>
      <c r="I6374">
        <v>50</v>
      </c>
      <c r="J6374">
        <v>92</v>
      </c>
      <c r="K6374">
        <v>97</v>
      </c>
      <c r="L6374">
        <v>99</v>
      </c>
      <c r="M6374">
        <v>91</v>
      </c>
      <c r="N6374">
        <v>95</v>
      </c>
      <c r="O6374">
        <v>89</v>
      </c>
      <c r="P6374">
        <v>95</v>
      </c>
      <c r="Q6374">
        <v>97</v>
      </c>
      <c r="R6374">
        <v>89</v>
      </c>
      <c r="S6374">
        <v>51</v>
      </c>
      <c r="T6374" s="34">
        <f>_xlfn.XLOOKUP(B6374,Demog!$A$2:$A$219,Demog!$P$2:$P$219,,,2)</f>
        <v>32807</v>
      </c>
      <c r="U6374" s="34">
        <f t="shared" si="112"/>
        <v>23</v>
      </c>
      <c r="V6374" s="13">
        <f>IF(OR(Table1[[#This Row],[7d_positivity_public]]=0,ISBLANK(Table1[[#This Row],[7d_positivity_public]])),"",(Table1[[#This Row],[7d_positivity_public]]-Table1[[#This Row],[7d_positivity_all]])/Table1[[#This Row],[7d_positivity_public]])</f>
        <v>1</v>
      </c>
      <c r="W6374" s="13"/>
    </row>
    <row r="6375" spans="1:23" x14ac:dyDescent="0.25">
      <c r="A6375" s="10">
        <v>44544</v>
      </c>
      <c r="B6375">
        <v>3253</v>
      </c>
      <c r="C6375" t="s">
        <v>191</v>
      </c>
      <c r="D6375">
        <v>9</v>
      </c>
      <c r="E6375">
        <v>4</v>
      </c>
      <c r="F6375">
        <v>5</v>
      </c>
      <c r="G6375">
        <v>5</v>
      </c>
      <c r="H6375">
        <v>97</v>
      </c>
      <c r="I6375">
        <v>57</v>
      </c>
      <c r="J6375">
        <v>95</v>
      </c>
      <c r="K6375">
        <v>97</v>
      </c>
      <c r="L6375">
        <v>100</v>
      </c>
      <c r="M6375">
        <v>92</v>
      </c>
      <c r="N6375">
        <v>95</v>
      </c>
      <c r="O6375">
        <v>94</v>
      </c>
      <c r="P6375">
        <v>95</v>
      </c>
      <c r="Q6375">
        <v>99</v>
      </c>
      <c r="R6375">
        <v>91</v>
      </c>
      <c r="S6375">
        <v>56</v>
      </c>
      <c r="T6375" s="34">
        <f>_xlfn.XLOOKUP(B6375,Demog!$A$2:$A$219,Demog!$P$2:$P$219,,,2)</f>
        <v>31246</v>
      </c>
      <c r="U6375" s="34">
        <f t="shared" si="112"/>
        <v>20</v>
      </c>
      <c r="V6375" s="13">
        <f>IF(OR(Table1[[#This Row],[7d_positivity_public]]=0,ISBLANK(Table1[[#This Row],[7d_positivity_public]])),"",(Table1[[#This Row],[7d_positivity_public]]-Table1[[#This Row],[7d_positivity_all]])/Table1[[#This Row],[7d_positivity_public]])</f>
        <v>1</v>
      </c>
      <c r="W6375" s="13"/>
    </row>
    <row r="6376" spans="1:23" x14ac:dyDescent="0.25">
      <c r="A6376" s="10">
        <v>44544</v>
      </c>
      <c r="B6376">
        <v>3261</v>
      </c>
      <c r="C6376" t="s">
        <v>192</v>
      </c>
      <c r="D6376">
        <v>2</v>
      </c>
      <c r="E6376">
        <v>2</v>
      </c>
      <c r="F6376">
        <v>0</v>
      </c>
      <c r="G6376">
        <v>2</v>
      </c>
      <c r="H6376">
        <v>95</v>
      </c>
      <c r="I6376">
        <v>30</v>
      </c>
      <c r="J6376">
        <v>94</v>
      </c>
      <c r="K6376">
        <v>96</v>
      </c>
      <c r="L6376">
        <v>98</v>
      </c>
      <c r="M6376">
        <v>92</v>
      </c>
      <c r="N6376">
        <v>94</v>
      </c>
      <c r="O6376">
        <v>91</v>
      </c>
      <c r="P6376">
        <v>94</v>
      </c>
      <c r="Q6376">
        <v>96</v>
      </c>
      <c r="R6376">
        <v>91</v>
      </c>
      <c r="S6376">
        <v>48</v>
      </c>
      <c r="T6376" s="34">
        <f>_xlfn.XLOOKUP(B6376,Demog!$A$2:$A$219,Demog!$P$2:$P$219,,,2)</f>
        <v>29561</v>
      </c>
      <c r="U6376" s="34">
        <f t="shared" si="112"/>
        <v>4</v>
      </c>
      <c r="V6376" s="13">
        <f>IF(OR(Table1[[#This Row],[7d_positivity_public]]=0,ISBLANK(Table1[[#This Row],[7d_positivity_public]])),"",(Table1[[#This Row],[7d_positivity_public]]-Table1[[#This Row],[7d_positivity_all]])/Table1[[#This Row],[7d_positivity_public]])</f>
        <v>1</v>
      </c>
      <c r="W6376" s="13"/>
    </row>
    <row r="6377" spans="1:23" x14ac:dyDescent="0.25">
      <c r="A6377" s="10">
        <v>44544</v>
      </c>
      <c r="B6377">
        <v>3262</v>
      </c>
      <c r="C6377" t="s">
        <v>193</v>
      </c>
      <c r="D6377">
        <v>4</v>
      </c>
      <c r="E6377">
        <v>3</v>
      </c>
      <c r="F6377">
        <v>1</v>
      </c>
      <c r="G6377">
        <v>3</v>
      </c>
      <c r="H6377">
        <v>94</v>
      </c>
      <c r="I6377">
        <v>28</v>
      </c>
      <c r="J6377">
        <v>95</v>
      </c>
      <c r="K6377">
        <v>94</v>
      </c>
      <c r="L6377">
        <v>100</v>
      </c>
      <c r="M6377">
        <v>87</v>
      </c>
      <c r="N6377">
        <v>92</v>
      </c>
      <c r="O6377">
        <v>91</v>
      </c>
      <c r="P6377">
        <v>92</v>
      </c>
      <c r="Q6377">
        <v>97</v>
      </c>
      <c r="R6377">
        <v>86</v>
      </c>
      <c r="S6377">
        <v>48</v>
      </c>
      <c r="T6377" s="34">
        <f>_xlfn.XLOOKUP(B6377,Demog!$A$2:$A$219,Demog!$P$2:$P$219,,,2)</f>
        <v>37453</v>
      </c>
      <c r="U6377" s="34">
        <f t="shared" si="112"/>
        <v>10</v>
      </c>
      <c r="V6377" s="13">
        <f>IF(OR(Table1[[#This Row],[7d_positivity_public]]=0,ISBLANK(Table1[[#This Row],[7d_positivity_public]])),"",(Table1[[#This Row],[7d_positivity_public]]-Table1[[#This Row],[7d_positivity_all]])/Table1[[#This Row],[7d_positivity_public]])</f>
        <v>1</v>
      </c>
      <c r="W6377" s="13"/>
    </row>
    <row r="6378" spans="1:23" x14ac:dyDescent="0.25">
      <c r="A6378" s="10">
        <v>44544</v>
      </c>
      <c r="B6378">
        <v>3263</v>
      </c>
      <c r="C6378" t="s">
        <v>194</v>
      </c>
      <c r="D6378">
        <v>4</v>
      </c>
      <c r="E6378">
        <v>4</v>
      </c>
      <c r="F6378">
        <v>0</v>
      </c>
      <c r="G6378">
        <v>4</v>
      </c>
      <c r="H6378">
        <v>100</v>
      </c>
      <c r="I6378">
        <v>25</v>
      </c>
      <c r="J6378">
        <v>94</v>
      </c>
      <c r="K6378">
        <v>100</v>
      </c>
      <c r="L6378">
        <v>100</v>
      </c>
      <c r="M6378">
        <v>94</v>
      </c>
      <c r="N6378">
        <v>97</v>
      </c>
      <c r="O6378">
        <v>90</v>
      </c>
      <c r="P6378">
        <v>98</v>
      </c>
      <c r="Q6378">
        <v>100</v>
      </c>
      <c r="R6378">
        <v>92</v>
      </c>
      <c r="S6378">
        <v>43</v>
      </c>
      <c r="T6378" s="34">
        <f>_xlfn.XLOOKUP(B6378,Demog!$A$2:$A$219,Demog!$P$2:$P$219,,,2)</f>
        <v>36496</v>
      </c>
      <c r="U6378" s="34">
        <f t="shared" si="112"/>
        <v>10</v>
      </c>
      <c r="V6378" s="13">
        <f>IF(OR(Table1[[#This Row],[7d_positivity_public]]=0,ISBLANK(Table1[[#This Row],[7d_positivity_public]])),"",(Table1[[#This Row],[7d_positivity_public]]-Table1[[#This Row],[7d_positivity_all]])/Table1[[#This Row],[7d_positivity_public]])</f>
        <v>1</v>
      </c>
      <c r="W6378" s="13"/>
    </row>
    <row r="6379" spans="1:23" x14ac:dyDescent="0.25">
      <c r="A6379" s="10">
        <v>44544</v>
      </c>
      <c r="B6379">
        <v>3264</v>
      </c>
      <c r="C6379" t="s">
        <v>195</v>
      </c>
      <c r="D6379">
        <v>2</v>
      </c>
      <c r="E6379">
        <v>2</v>
      </c>
      <c r="F6379">
        <v>0</v>
      </c>
      <c r="G6379">
        <v>4</v>
      </c>
      <c r="H6379">
        <v>96</v>
      </c>
      <c r="I6379">
        <v>23</v>
      </c>
      <c r="J6379">
        <v>96</v>
      </c>
      <c r="K6379">
        <v>96</v>
      </c>
      <c r="L6379">
        <v>100</v>
      </c>
      <c r="M6379">
        <v>93</v>
      </c>
      <c r="N6379">
        <v>94</v>
      </c>
      <c r="O6379">
        <v>92</v>
      </c>
      <c r="P6379">
        <v>94</v>
      </c>
      <c r="Q6379">
        <v>97</v>
      </c>
      <c r="R6379">
        <v>91</v>
      </c>
      <c r="S6379">
        <v>45</v>
      </c>
      <c r="T6379" s="34">
        <f>_xlfn.XLOOKUP(B6379,Demog!$A$2:$A$219,Demog!$P$2:$P$219,,,2)</f>
        <v>31065</v>
      </c>
      <c r="U6379" s="34">
        <f t="shared" si="112"/>
        <v>4</v>
      </c>
      <c r="V6379" s="13">
        <f>IF(OR(Table1[[#This Row],[7d_positivity_public]]=0,ISBLANK(Table1[[#This Row],[7d_positivity_public]])),"",(Table1[[#This Row],[7d_positivity_public]]-Table1[[#This Row],[7d_positivity_all]])/Table1[[#This Row],[7d_positivity_public]])</f>
        <v>1</v>
      </c>
      <c r="W6379" s="13"/>
    </row>
    <row r="6380" spans="1:23" x14ac:dyDescent="0.25">
      <c r="A6380" s="10">
        <v>44544</v>
      </c>
      <c r="B6380">
        <v>3311</v>
      </c>
      <c r="C6380" t="s">
        <v>196</v>
      </c>
      <c r="D6380">
        <v>8</v>
      </c>
      <c r="E6380">
        <v>4</v>
      </c>
      <c r="F6380">
        <v>4</v>
      </c>
      <c r="G6380">
        <v>4</v>
      </c>
      <c r="H6380">
        <v>95</v>
      </c>
      <c r="I6380">
        <v>48</v>
      </c>
      <c r="J6380">
        <v>95</v>
      </c>
      <c r="K6380">
        <v>95</v>
      </c>
      <c r="L6380">
        <v>97</v>
      </c>
      <c r="M6380">
        <v>93</v>
      </c>
      <c r="N6380">
        <v>93</v>
      </c>
      <c r="O6380">
        <v>92</v>
      </c>
      <c r="P6380">
        <v>93</v>
      </c>
      <c r="Q6380">
        <v>94</v>
      </c>
      <c r="R6380">
        <v>91</v>
      </c>
      <c r="S6380">
        <v>65</v>
      </c>
      <c r="T6380" s="34">
        <f>_xlfn.XLOOKUP(B6380,Demog!$A$2:$A$219,Demog!$P$2:$P$219,,,2)</f>
        <v>19230</v>
      </c>
      <c r="U6380" s="34">
        <f t="shared" si="112"/>
        <v>11</v>
      </c>
      <c r="V6380" s="13">
        <f>IF(OR(Table1[[#This Row],[7d_positivity_public]]=0,ISBLANK(Table1[[#This Row],[7d_positivity_public]])),"",(Table1[[#This Row],[7d_positivity_public]]-Table1[[#This Row],[7d_positivity_all]])/Table1[[#This Row],[7d_positivity_public]])</f>
        <v>1</v>
      </c>
      <c r="W6380" s="13"/>
    </row>
    <row r="6381" spans="1:23" x14ac:dyDescent="0.25">
      <c r="A6381" s="10">
        <v>44544</v>
      </c>
      <c r="B6381">
        <v>3312</v>
      </c>
      <c r="C6381" t="s">
        <v>197</v>
      </c>
      <c r="D6381">
        <v>8</v>
      </c>
      <c r="E6381">
        <v>3</v>
      </c>
      <c r="F6381">
        <v>5</v>
      </c>
      <c r="G6381">
        <v>5</v>
      </c>
      <c r="H6381">
        <v>95</v>
      </c>
      <c r="I6381">
        <v>39</v>
      </c>
      <c r="J6381">
        <v>100</v>
      </c>
      <c r="K6381">
        <v>95</v>
      </c>
      <c r="L6381">
        <v>97</v>
      </c>
      <c r="M6381">
        <v>92</v>
      </c>
      <c r="N6381">
        <v>93</v>
      </c>
      <c r="O6381">
        <v>97</v>
      </c>
      <c r="P6381">
        <v>93</v>
      </c>
      <c r="Q6381">
        <v>94</v>
      </c>
      <c r="R6381">
        <v>91</v>
      </c>
      <c r="S6381">
        <v>65</v>
      </c>
      <c r="T6381" s="34">
        <f>_xlfn.XLOOKUP(B6381,Demog!$A$2:$A$219,Demog!$P$2:$P$219,,,2)</f>
        <v>34244</v>
      </c>
      <c r="U6381" s="34">
        <f t="shared" si="112"/>
        <v>19</v>
      </c>
      <c r="V6381" s="13">
        <f>IF(OR(Table1[[#This Row],[7d_positivity_public]]=0,ISBLANK(Table1[[#This Row],[7d_positivity_public]])),"",(Table1[[#This Row],[7d_positivity_public]]-Table1[[#This Row],[7d_positivity_all]])/Table1[[#This Row],[7d_positivity_public]])</f>
        <v>1</v>
      </c>
      <c r="W6381" s="13"/>
    </row>
    <row r="6382" spans="1:23" x14ac:dyDescent="0.25">
      <c r="A6382" s="10">
        <v>44544</v>
      </c>
      <c r="B6382">
        <v>3313</v>
      </c>
      <c r="C6382" t="s">
        <v>198</v>
      </c>
      <c r="D6382">
        <v>16</v>
      </c>
      <c r="E6382">
        <v>1</v>
      </c>
      <c r="F6382">
        <v>15</v>
      </c>
      <c r="G6382">
        <v>9</v>
      </c>
      <c r="H6382">
        <v>96</v>
      </c>
      <c r="I6382">
        <v>59</v>
      </c>
      <c r="J6382">
        <v>97</v>
      </c>
      <c r="K6382">
        <v>96</v>
      </c>
      <c r="L6382">
        <v>96</v>
      </c>
      <c r="M6382">
        <v>95</v>
      </c>
      <c r="N6382">
        <v>94</v>
      </c>
      <c r="O6382">
        <v>95</v>
      </c>
      <c r="P6382">
        <v>94</v>
      </c>
      <c r="Q6382">
        <v>94</v>
      </c>
      <c r="R6382">
        <v>94</v>
      </c>
      <c r="S6382">
        <v>70</v>
      </c>
      <c r="T6382" s="34">
        <f>_xlfn.XLOOKUP(B6382,Demog!$A$2:$A$219,Demog!$P$2:$P$219,,,2)</f>
        <v>29808</v>
      </c>
      <c r="U6382" s="34">
        <f t="shared" si="112"/>
        <v>33</v>
      </c>
      <c r="V6382" s="13">
        <f>IF(OR(Table1[[#This Row],[7d_positivity_public]]=0,ISBLANK(Table1[[#This Row],[7d_positivity_public]])),"",(Table1[[#This Row],[7d_positivity_public]]-Table1[[#This Row],[7d_positivity_all]])/Table1[[#This Row],[7d_positivity_public]])</f>
        <v>1</v>
      </c>
      <c r="W6382" s="13"/>
    </row>
    <row r="6383" spans="1:23" x14ac:dyDescent="0.25">
      <c r="A6383" s="10">
        <v>44544</v>
      </c>
      <c r="B6383">
        <v>3314</v>
      </c>
      <c r="C6383" t="s">
        <v>199</v>
      </c>
      <c r="D6383">
        <v>7</v>
      </c>
      <c r="E6383">
        <v>2</v>
      </c>
      <c r="F6383">
        <v>5</v>
      </c>
      <c r="G6383">
        <v>5</v>
      </c>
      <c r="H6383">
        <v>95</v>
      </c>
      <c r="I6383">
        <v>53</v>
      </c>
      <c r="J6383">
        <v>94</v>
      </c>
      <c r="K6383">
        <v>95</v>
      </c>
      <c r="L6383">
        <v>94</v>
      </c>
      <c r="M6383">
        <v>95</v>
      </c>
      <c r="N6383">
        <v>93</v>
      </c>
      <c r="O6383">
        <v>92</v>
      </c>
      <c r="P6383">
        <v>93</v>
      </c>
      <c r="Q6383">
        <v>92</v>
      </c>
      <c r="R6383">
        <v>94</v>
      </c>
      <c r="S6383">
        <v>73</v>
      </c>
      <c r="T6383" s="34">
        <f>_xlfn.XLOOKUP(B6383,Demog!$A$2:$A$219,Demog!$P$2:$P$219,,,2)</f>
        <v>29271</v>
      </c>
      <c r="U6383" s="34">
        <f t="shared" ref="U6383:U6414" si="113">ROUND(T6383*D6383/100000*7,0)</f>
        <v>14</v>
      </c>
      <c r="V6383" s="13">
        <f>IF(OR(Table1[[#This Row],[7d_positivity_public]]=0,ISBLANK(Table1[[#This Row],[7d_positivity_public]])),"",(Table1[[#This Row],[7d_positivity_public]]-Table1[[#This Row],[7d_positivity_all]])/Table1[[#This Row],[7d_positivity_public]])</f>
        <v>1</v>
      </c>
      <c r="W6383" s="13"/>
    </row>
    <row r="6384" spans="1:23" x14ac:dyDescent="0.25">
      <c r="A6384" s="10">
        <v>44544</v>
      </c>
      <c r="B6384">
        <v>3315</v>
      </c>
      <c r="C6384" t="s">
        <v>200</v>
      </c>
      <c r="D6384">
        <v>4</v>
      </c>
      <c r="E6384">
        <v>3</v>
      </c>
      <c r="F6384">
        <v>1</v>
      </c>
      <c r="G6384">
        <v>3</v>
      </c>
      <c r="H6384">
        <v>97</v>
      </c>
      <c r="I6384">
        <v>54</v>
      </c>
      <c r="J6384">
        <v>97</v>
      </c>
      <c r="K6384">
        <v>97</v>
      </c>
      <c r="L6384">
        <v>99</v>
      </c>
      <c r="M6384">
        <v>95</v>
      </c>
      <c r="N6384">
        <v>95</v>
      </c>
      <c r="O6384">
        <v>95</v>
      </c>
      <c r="P6384">
        <v>95</v>
      </c>
      <c r="Q6384">
        <v>96</v>
      </c>
      <c r="R6384">
        <v>93</v>
      </c>
      <c r="S6384">
        <v>72</v>
      </c>
      <c r="T6384" s="34">
        <f>_xlfn.XLOOKUP(B6384,Demog!$A$2:$A$219,Demog!$P$2:$P$219,,,2)</f>
        <v>28839</v>
      </c>
      <c r="U6384" s="34">
        <f t="shared" si="113"/>
        <v>8</v>
      </c>
      <c r="V6384" s="13">
        <f>IF(OR(Table1[[#This Row],[7d_positivity_public]]=0,ISBLANK(Table1[[#This Row],[7d_positivity_public]])),"",(Table1[[#This Row],[7d_positivity_public]]-Table1[[#This Row],[7d_positivity_all]])/Table1[[#This Row],[7d_positivity_public]])</f>
        <v>1</v>
      </c>
      <c r="W6384" s="13"/>
    </row>
    <row r="6385" spans="1:23" x14ac:dyDescent="0.25">
      <c r="A6385" s="10">
        <v>44544</v>
      </c>
      <c r="B6385">
        <v>3321</v>
      </c>
      <c r="C6385" t="s">
        <v>201</v>
      </c>
      <c r="D6385">
        <v>8</v>
      </c>
      <c r="E6385">
        <v>1</v>
      </c>
      <c r="F6385">
        <v>7</v>
      </c>
      <c r="G6385">
        <v>7</v>
      </c>
      <c r="H6385">
        <v>93</v>
      </c>
      <c r="I6385">
        <v>39</v>
      </c>
      <c r="J6385">
        <v>96</v>
      </c>
      <c r="K6385">
        <v>93</v>
      </c>
      <c r="L6385">
        <v>93</v>
      </c>
      <c r="M6385">
        <v>93</v>
      </c>
      <c r="N6385">
        <v>91</v>
      </c>
      <c r="O6385">
        <v>92</v>
      </c>
      <c r="P6385">
        <v>90</v>
      </c>
      <c r="Q6385">
        <v>90</v>
      </c>
      <c r="R6385">
        <v>91</v>
      </c>
      <c r="S6385">
        <v>71</v>
      </c>
      <c r="T6385" s="34">
        <f>_xlfn.XLOOKUP(B6385,Demog!$A$2:$A$219,Demog!$P$2:$P$219,,,2)</f>
        <v>19412</v>
      </c>
      <c r="U6385" s="34">
        <f t="shared" si="113"/>
        <v>11</v>
      </c>
      <c r="V6385" s="13">
        <f>IF(OR(Table1[[#This Row],[7d_positivity_public]]=0,ISBLANK(Table1[[#This Row],[7d_positivity_public]])),"",(Table1[[#This Row],[7d_positivity_public]]-Table1[[#This Row],[7d_positivity_all]])/Table1[[#This Row],[7d_positivity_public]])</f>
        <v>1</v>
      </c>
      <c r="W6385" s="13"/>
    </row>
    <row r="6386" spans="1:23" x14ac:dyDescent="0.25">
      <c r="A6386" s="10">
        <v>44544</v>
      </c>
      <c r="B6386">
        <v>3322</v>
      </c>
      <c r="C6386" t="s">
        <v>202</v>
      </c>
      <c r="D6386">
        <v>5</v>
      </c>
      <c r="E6386">
        <v>2</v>
      </c>
      <c r="F6386">
        <v>3</v>
      </c>
      <c r="G6386">
        <v>4</v>
      </c>
      <c r="H6386">
        <v>91</v>
      </c>
      <c r="I6386">
        <v>39</v>
      </c>
      <c r="J6386">
        <v>93</v>
      </c>
      <c r="K6386">
        <v>91</v>
      </c>
      <c r="L6386">
        <v>89</v>
      </c>
      <c r="M6386">
        <v>92</v>
      </c>
      <c r="N6386">
        <v>89</v>
      </c>
      <c r="O6386">
        <v>90</v>
      </c>
      <c r="P6386">
        <v>89</v>
      </c>
      <c r="Q6386">
        <v>86</v>
      </c>
      <c r="R6386">
        <v>90</v>
      </c>
      <c r="S6386">
        <v>72</v>
      </c>
      <c r="T6386" s="34">
        <f>_xlfn.XLOOKUP(B6386,Demog!$A$2:$A$219,Demog!$P$2:$P$219,,,2)</f>
        <v>25992</v>
      </c>
      <c r="U6386" s="34">
        <f t="shared" si="113"/>
        <v>9</v>
      </c>
      <c r="V6386" s="13">
        <f>IF(OR(Table1[[#This Row],[7d_positivity_public]]=0,ISBLANK(Table1[[#This Row],[7d_positivity_public]])),"",(Table1[[#This Row],[7d_positivity_public]]-Table1[[#This Row],[7d_positivity_all]])/Table1[[#This Row],[7d_positivity_public]])</f>
        <v>1</v>
      </c>
      <c r="W6386" s="13"/>
    </row>
    <row r="6387" spans="1:23" x14ac:dyDescent="0.25">
      <c r="A6387" s="10">
        <v>44544</v>
      </c>
      <c r="B6387">
        <v>3323</v>
      </c>
      <c r="C6387" t="s">
        <v>203</v>
      </c>
      <c r="D6387">
        <v>3</v>
      </c>
      <c r="E6387">
        <v>0</v>
      </c>
      <c r="F6387">
        <v>3</v>
      </c>
      <c r="G6387">
        <v>3</v>
      </c>
      <c r="H6387">
        <v>91</v>
      </c>
      <c r="I6387">
        <v>42</v>
      </c>
      <c r="J6387">
        <v>86</v>
      </c>
      <c r="K6387">
        <v>91</v>
      </c>
      <c r="L6387">
        <v>90</v>
      </c>
      <c r="M6387">
        <v>92</v>
      </c>
      <c r="N6387">
        <v>89</v>
      </c>
      <c r="O6387">
        <v>84</v>
      </c>
      <c r="P6387">
        <v>89</v>
      </c>
      <c r="Q6387">
        <v>87</v>
      </c>
      <c r="R6387">
        <v>91</v>
      </c>
      <c r="S6387">
        <v>73</v>
      </c>
      <c r="T6387" s="34">
        <f>_xlfn.XLOOKUP(B6387,Demog!$A$2:$A$219,Demog!$P$2:$P$219,,,2)</f>
        <v>5086</v>
      </c>
      <c r="U6387" s="34">
        <f t="shared" si="113"/>
        <v>1</v>
      </c>
      <c r="V6387" s="13">
        <f>IF(OR(Table1[[#This Row],[7d_positivity_public]]=0,ISBLANK(Table1[[#This Row],[7d_positivity_public]])),"",(Table1[[#This Row],[7d_positivity_public]]-Table1[[#This Row],[7d_positivity_all]])/Table1[[#This Row],[7d_positivity_public]])</f>
        <v>1</v>
      </c>
      <c r="W6387" s="13"/>
    </row>
    <row r="6388" spans="1:23" x14ac:dyDescent="0.25">
      <c r="A6388" s="10">
        <v>44544</v>
      </c>
      <c r="B6388">
        <v>4111</v>
      </c>
      <c r="C6388" t="s">
        <v>204</v>
      </c>
      <c r="D6388">
        <v>9</v>
      </c>
      <c r="E6388">
        <v>5</v>
      </c>
      <c r="F6388">
        <v>4</v>
      </c>
      <c r="G6388">
        <v>6</v>
      </c>
      <c r="H6388">
        <v>96</v>
      </c>
      <c r="I6388">
        <v>20</v>
      </c>
      <c r="J6388">
        <v>94</v>
      </c>
      <c r="K6388">
        <v>96</v>
      </c>
      <c r="L6388">
        <v>98</v>
      </c>
      <c r="M6388">
        <v>94</v>
      </c>
      <c r="N6388">
        <v>93</v>
      </c>
      <c r="O6388">
        <v>88</v>
      </c>
      <c r="P6388">
        <v>93</v>
      </c>
      <c r="Q6388">
        <v>95</v>
      </c>
      <c r="R6388">
        <v>90</v>
      </c>
      <c r="S6388">
        <v>53</v>
      </c>
      <c r="T6388" s="34">
        <f>_xlfn.XLOOKUP(B6388,Demog!$A$2:$A$219,Demog!$P$2:$P$219,,,2)</f>
        <v>31290</v>
      </c>
      <c r="U6388" s="34">
        <f t="shared" si="113"/>
        <v>20</v>
      </c>
      <c r="V6388" s="13">
        <f>IF(OR(Table1[[#This Row],[7d_positivity_public]]=0,ISBLANK(Table1[[#This Row],[7d_positivity_public]])),"",(Table1[[#This Row],[7d_positivity_public]]-Table1[[#This Row],[7d_positivity_all]])/Table1[[#This Row],[7d_positivity_public]])</f>
        <v>1</v>
      </c>
      <c r="W6388" s="13"/>
    </row>
    <row r="6389" spans="1:23" x14ac:dyDescent="0.25">
      <c r="A6389" s="10">
        <v>44544</v>
      </c>
      <c r="B6389">
        <v>4112</v>
      </c>
      <c r="C6389" t="s">
        <v>205</v>
      </c>
      <c r="D6389">
        <v>8</v>
      </c>
      <c r="E6389">
        <v>4</v>
      </c>
      <c r="F6389">
        <v>4</v>
      </c>
      <c r="G6389">
        <v>6</v>
      </c>
      <c r="H6389">
        <v>96</v>
      </c>
      <c r="I6389">
        <v>32</v>
      </c>
      <c r="J6389">
        <v>94</v>
      </c>
      <c r="K6389">
        <v>96</v>
      </c>
      <c r="L6389">
        <v>98</v>
      </c>
      <c r="M6389">
        <v>95</v>
      </c>
      <c r="N6389">
        <v>94</v>
      </c>
      <c r="O6389">
        <v>90</v>
      </c>
      <c r="P6389">
        <v>94</v>
      </c>
      <c r="Q6389">
        <v>95</v>
      </c>
      <c r="R6389">
        <v>94</v>
      </c>
      <c r="S6389">
        <v>58</v>
      </c>
      <c r="T6389" s="34">
        <f>_xlfn.XLOOKUP(B6389,Demog!$A$2:$A$219,Demog!$P$2:$P$219,,,2)</f>
        <v>32057</v>
      </c>
      <c r="U6389" s="34">
        <f t="shared" si="113"/>
        <v>18</v>
      </c>
      <c r="V6389" s="13">
        <f>IF(OR(Table1[[#This Row],[7d_positivity_public]]=0,ISBLANK(Table1[[#This Row],[7d_positivity_public]])),"",(Table1[[#This Row],[7d_positivity_public]]-Table1[[#This Row],[7d_positivity_all]])/Table1[[#This Row],[7d_positivity_public]])</f>
        <v>1</v>
      </c>
      <c r="W6389" s="13"/>
    </row>
    <row r="6390" spans="1:23" x14ac:dyDescent="0.25">
      <c r="A6390" s="10">
        <v>44544</v>
      </c>
      <c r="B6390">
        <v>4113</v>
      </c>
      <c r="C6390" t="s">
        <v>206</v>
      </c>
      <c r="D6390">
        <v>14</v>
      </c>
      <c r="E6390">
        <v>2</v>
      </c>
      <c r="F6390">
        <v>12</v>
      </c>
      <c r="G6390">
        <v>10</v>
      </c>
      <c r="H6390">
        <v>96</v>
      </c>
      <c r="I6390">
        <v>27</v>
      </c>
      <c r="J6390">
        <v>92</v>
      </c>
      <c r="K6390">
        <v>97</v>
      </c>
      <c r="L6390">
        <v>99</v>
      </c>
      <c r="M6390">
        <v>94</v>
      </c>
      <c r="N6390">
        <v>94</v>
      </c>
      <c r="O6390">
        <v>88</v>
      </c>
      <c r="P6390">
        <v>94</v>
      </c>
      <c r="Q6390">
        <v>96</v>
      </c>
      <c r="R6390">
        <v>92</v>
      </c>
      <c r="S6390">
        <v>51</v>
      </c>
      <c r="T6390" s="34">
        <f>_xlfn.XLOOKUP(B6390,Demog!$A$2:$A$219,Demog!$P$2:$P$219,,,2)</f>
        <v>22445</v>
      </c>
      <c r="U6390" s="34">
        <f t="shared" si="113"/>
        <v>22</v>
      </c>
      <c r="V6390" s="13">
        <f>IF(OR(Table1[[#This Row],[7d_positivity_public]]=0,ISBLANK(Table1[[#This Row],[7d_positivity_public]])),"",(Table1[[#This Row],[7d_positivity_public]]-Table1[[#This Row],[7d_positivity_all]])/Table1[[#This Row],[7d_positivity_public]])</f>
        <v>1</v>
      </c>
      <c r="W6390" s="13"/>
    </row>
    <row r="6391" spans="1:23" x14ac:dyDescent="0.25">
      <c r="A6391" s="10">
        <v>44544</v>
      </c>
      <c r="B6391">
        <v>4114</v>
      </c>
      <c r="C6391" t="s">
        <v>207</v>
      </c>
      <c r="D6391">
        <v>6</v>
      </c>
      <c r="E6391">
        <v>3</v>
      </c>
      <c r="F6391">
        <v>3</v>
      </c>
      <c r="G6391">
        <v>4</v>
      </c>
      <c r="H6391">
        <v>98</v>
      </c>
      <c r="I6391">
        <v>48</v>
      </c>
      <c r="J6391">
        <v>100</v>
      </c>
      <c r="K6391">
        <v>98</v>
      </c>
      <c r="L6391">
        <v>98</v>
      </c>
      <c r="M6391">
        <v>97</v>
      </c>
      <c r="N6391">
        <v>96</v>
      </c>
      <c r="O6391">
        <v>100</v>
      </c>
      <c r="P6391">
        <v>96</v>
      </c>
      <c r="Q6391">
        <v>96</v>
      </c>
      <c r="R6391">
        <v>96</v>
      </c>
      <c r="S6391">
        <v>65</v>
      </c>
      <c r="T6391" s="34">
        <f>_xlfn.XLOOKUP(B6391,Demog!$A$2:$A$219,Demog!$P$2:$P$219,,,2)</f>
        <v>18094</v>
      </c>
      <c r="U6391" s="34">
        <f t="shared" si="113"/>
        <v>8</v>
      </c>
      <c r="V6391" s="13">
        <f>IF(OR(Table1[[#This Row],[7d_positivity_public]]=0,ISBLANK(Table1[[#This Row],[7d_positivity_public]])),"",(Table1[[#This Row],[7d_positivity_public]]-Table1[[#This Row],[7d_positivity_all]])/Table1[[#This Row],[7d_positivity_public]])</f>
        <v>1</v>
      </c>
      <c r="W6391" s="13"/>
    </row>
    <row r="6392" spans="1:23" x14ac:dyDescent="0.25">
      <c r="A6392" s="10">
        <v>44544</v>
      </c>
      <c r="B6392">
        <v>4115</v>
      </c>
      <c r="C6392" t="s">
        <v>208</v>
      </c>
      <c r="D6392">
        <v>26</v>
      </c>
      <c r="E6392">
        <v>2</v>
      </c>
      <c r="F6392">
        <v>24</v>
      </c>
      <c r="G6392">
        <v>14</v>
      </c>
      <c r="H6392">
        <v>100</v>
      </c>
      <c r="I6392">
        <v>30</v>
      </c>
      <c r="J6392">
        <v>100</v>
      </c>
      <c r="K6392">
        <v>100</v>
      </c>
      <c r="L6392">
        <v>100</v>
      </c>
      <c r="M6392">
        <v>96</v>
      </c>
      <c r="N6392">
        <v>98</v>
      </c>
      <c r="O6392">
        <v>99</v>
      </c>
      <c r="P6392">
        <v>98</v>
      </c>
      <c r="Q6392">
        <v>100</v>
      </c>
      <c r="R6392">
        <v>95</v>
      </c>
      <c r="S6392">
        <v>59</v>
      </c>
      <c r="T6392" s="34">
        <f>_xlfn.XLOOKUP(B6392,Demog!$A$2:$A$219,Demog!$P$2:$P$219,,,2)</f>
        <v>38257</v>
      </c>
      <c r="U6392" s="34">
        <f t="shared" si="113"/>
        <v>70</v>
      </c>
      <c r="V6392" s="13">
        <f>IF(OR(Table1[[#This Row],[7d_positivity_public]]=0,ISBLANK(Table1[[#This Row],[7d_positivity_public]])),"",(Table1[[#This Row],[7d_positivity_public]]-Table1[[#This Row],[7d_positivity_all]])/Table1[[#This Row],[7d_positivity_public]])</f>
        <v>1</v>
      </c>
      <c r="W6392" s="13"/>
    </row>
    <row r="6393" spans="1:23" x14ac:dyDescent="0.25">
      <c r="A6393" s="10">
        <v>44544</v>
      </c>
      <c r="B6393">
        <v>4116</v>
      </c>
      <c r="C6393" t="s">
        <v>209</v>
      </c>
      <c r="D6393">
        <v>11</v>
      </c>
      <c r="E6393">
        <v>3</v>
      </c>
      <c r="F6393">
        <v>8</v>
      </c>
      <c r="G6393">
        <v>8</v>
      </c>
      <c r="H6393">
        <v>97</v>
      </c>
      <c r="I6393">
        <v>24</v>
      </c>
      <c r="J6393">
        <v>99</v>
      </c>
      <c r="K6393">
        <v>96</v>
      </c>
      <c r="L6393">
        <v>98</v>
      </c>
      <c r="M6393">
        <v>95</v>
      </c>
      <c r="N6393">
        <v>94</v>
      </c>
      <c r="O6393">
        <v>95</v>
      </c>
      <c r="P6393">
        <v>94</v>
      </c>
      <c r="Q6393">
        <v>95</v>
      </c>
      <c r="R6393">
        <v>93</v>
      </c>
      <c r="S6393">
        <v>52</v>
      </c>
      <c r="T6393" s="34">
        <f>_xlfn.XLOOKUP(B6393,Demog!$A$2:$A$219,Demog!$P$2:$P$219,,,2)</f>
        <v>24167</v>
      </c>
      <c r="U6393" s="34">
        <f t="shared" si="113"/>
        <v>19</v>
      </c>
      <c r="V6393" s="13">
        <f>IF(OR(Table1[[#This Row],[7d_positivity_public]]=0,ISBLANK(Table1[[#This Row],[7d_positivity_public]])),"",(Table1[[#This Row],[7d_positivity_public]]-Table1[[#This Row],[7d_positivity_all]])/Table1[[#This Row],[7d_positivity_public]])</f>
        <v>1</v>
      </c>
      <c r="W6393" s="13"/>
    </row>
    <row r="6394" spans="1:23" x14ac:dyDescent="0.25">
      <c r="A6394" s="10">
        <v>44544</v>
      </c>
      <c r="B6394">
        <v>4117</v>
      </c>
      <c r="C6394" t="s">
        <v>210</v>
      </c>
      <c r="D6394">
        <v>10</v>
      </c>
      <c r="E6394">
        <v>2</v>
      </c>
      <c r="F6394">
        <v>8</v>
      </c>
      <c r="G6394">
        <v>8</v>
      </c>
      <c r="H6394">
        <v>95</v>
      </c>
      <c r="I6394">
        <v>24</v>
      </c>
      <c r="J6394">
        <v>93</v>
      </c>
      <c r="K6394">
        <v>96</v>
      </c>
      <c r="L6394">
        <v>96</v>
      </c>
      <c r="M6394">
        <v>95</v>
      </c>
      <c r="N6394">
        <v>93</v>
      </c>
      <c r="O6394">
        <v>90</v>
      </c>
      <c r="P6394">
        <v>93</v>
      </c>
      <c r="Q6394">
        <v>93</v>
      </c>
      <c r="R6394">
        <v>93</v>
      </c>
      <c r="S6394">
        <v>53</v>
      </c>
      <c r="T6394" s="34">
        <f>_xlfn.XLOOKUP(B6394,Demog!$A$2:$A$219,Demog!$P$2:$P$219,,,2)</f>
        <v>29704</v>
      </c>
      <c r="U6394" s="34">
        <f t="shared" si="113"/>
        <v>21</v>
      </c>
      <c r="V6394" s="13">
        <f>IF(OR(Table1[[#This Row],[7d_positivity_public]]=0,ISBLANK(Table1[[#This Row],[7d_positivity_public]])),"",(Table1[[#This Row],[7d_positivity_public]]-Table1[[#This Row],[7d_positivity_all]])/Table1[[#This Row],[7d_positivity_public]])</f>
        <v>1</v>
      </c>
      <c r="W6394" s="13"/>
    </row>
    <row r="6395" spans="1:23" x14ac:dyDescent="0.25">
      <c r="A6395" s="10">
        <v>44544</v>
      </c>
      <c r="B6395">
        <v>4118</v>
      </c>
      <c r="C6395" t="s">
        <v>211</v>
      </c>
      <c r="D6395">
        <v>8</v>
      </c>
      <c r="E6395">
        <v>2</v>
      </c>
      <c r="F6395">
        <v>6</v>
      </c>
      <c r="G6395">
        <v>6</v>
      </c>
      <c r="H6395">
        <v>95</v>
      </c>
      <c r="I6395">
        <v>25</v>
      </c>
      <c r="J6395">
        <v>93</v>
      </c>
      <c r="K6395">
        <v>95</v>
      </c>
      <c r="L6395">
        <v>95</v>
      </c>
      <c r="M6395">
        <v>95</v>
      </c>
      <c r="N6395">
        <v>92</v>
      </c>
      <c r="O6395">
        <v>89</v>
      </c>
      <c r="P6395">
        <v>93</v>
      </c>
      <c r="Q6395">
        <v>92</v>
      </c>
      <c r="R6395">
        <v>94</v>
      </c>
      <c r="S6395">
        <v>59</v>
      </c>
      <c r="T6395" s="34">
        <f>_xlfn.XLOOKUP(B6395,Demog!$A$2:$A$219,Demog!$P$2:$P$219,,,2)</f>
        <v>10408</v>
      </c>
      <c r="U6395" s="34">
        <f t="shared" si="113"/>
        <v>6</v>
      </c>
      <c r="V6395" s="13">
        <f>IF(OR(Table1[[#This Row],[7d_positivity_public]]=0,ISBLANK(Table1[[#This Row],[7d_positivity_public]])),"",(Table1[[#This Row],[7d_positivity_public]]-Table1[[#This Row],[7d_positivity_all]])/Table1[[#This Row],[7d_positivity_public]])</f>
        <v>1</v>
      </c>
      <c r="W6395" s="13"/>
    </row>
    <row r="6396" spans="1:23" x14ac:dyDescent="0.25">
      <c r="A6396" s="10">
        <v>44544</v>
      </c>
      <c r="B6396">
        <v>4119</v>
      </c>
      <c r="C6396" t="s">
        <v>212</v>
      </c>
      <c r="D6396">
        <v>5</v>
      </c>
      <c r="E6396">
        <v>1</v>
      </c>
      <c r="F6396">
        <v>4</v>
      </c>
      <c r="G6396">
        <v>4</v>
      </c>
      <c r="H6396">
        <v>93</v>
      </c>
      <c r="I6396">
        <v>21</v>
      </c>
      <c r="J6396">
        <v>90</v>
      </c>
      <c r="K6396">
        <v>93</v>
      </c>
      <c r="L6396">
        <v>93</v>
      </c>
      <c r="M6396">
        <v>93</v>
      </c>
      <c r="N6396">
        <v>90</v>
      </c>
      <c r="O6396">
        <v>86</v>
      </c>
      <c r="P6396">
        <v>90</v>
      </c>
      <c r="Q6396">
        <v>89</v>
      </c>
      <c r="R6396">
        <v>91</v>
      </c>
      <c r="S6396">
        <v>50</v>
      </c>
      <c r="T6396" s="34">
        <f>_xlfn.XLOOKUP(B6396,Demog!$A$2:$A$219,Demog!$P$2:$P$219,,,2)</f>
        <v>19497</v>
      </c>
      <c r="U6396" s="34">
        <f t="shared" si="113"/>
        <v>7</v>
      </c>
      <c r="V6396" s="13">
        <f>IF(OR(Table1[[#This Row],[7d_positivity_public]]=0,ISBLANK(Table1[[#This Row],[7d_positivity_public]])),"",(Table1[[#This Row],[7d_positivity_public]]-Table1[[#This Row],[7d_positivity_all]])/Table1[[#This Row],[7d_positivity_public]])</f>
        <v>1</v>
      </c>
      <c r="W6396" s="13"/>
    </row>
    <row r="6397" spans="1:23" x14ac:dyDescent="0.25">
      <c r="A6397" s="10">
        <v>44544</v>
      </c>
      <c r="B6397">
        <v>4121</v>
      </c>
      <c r="C6397" t="s">
        <v>213</v>
      </c>
      <c r="D6397">
        <v>4</v>
      </c>
      <c r="E6397">
        <v>2</v>
      </c>
      <c r="F6397">
        <v>2</v>
      </c>
      <c r="G6397">
        <v>4</v>
      </c>
      <c r="H6397">
        <v>93</v>
      </c>
      <c r="I6397">
        <v>19</v>
      </c>
      <c r="J6397">
        <v>91</v>
      </c>
      <c r="K6397">
        <v>94</v>
      </c>
      <c r="L6397">
        <v>92</v>
      </c>
      <c r="M6397">
        <v>95</v>
      </c>
      <c r="N6397">
        <v>91</v>
      </c>
      <c r="O6397">
        <v>87</v>
      </c>
      <c r="P6397">
        <v>91</v>
      </c>
      <c r="Q6397">
        <v>89</v>
      </c>
      <c r="R6397">
        <v>94</v>
      </c>
      <c r="S6397">
        <v>62</v>
      </c>
      <c r="T6397" s="34">
        <f>_xlfn.XLOOKUP(B6397,Demog!$A$2:$A$219,Demog!$P$2:$P$219,,,2)</f>
        <v>16859</v>
      </c>
      <c r="U6397" s="34">
        <f t="shared" si="113"/>
        <v>5</v>
      </c>
      <c r="V6397" s="13">
        <f>IF(OR(Table1[[#This Row],[7d_positivity_public]]=0,ISBLANK(Table1[[#This Row],[7d_positivity_public]])),"",(Table1[[#This Row],[7d_positivity_public]]-Table1[[#This Row],[7d_positivity_all]])/Table1[[#This Row],[7d_positivity_public]])</f>
        <v>1</v>
      </c>
      <c r="W6397" s="13"/>
    </row>
    <row r="6398" spans="1:23" x14ac:dyDescent="0.25">
      <c r="A6398" s="10">
        <v>44544</v>
      </c>
      <c r="B6398">
        <v>4122</v>
      </c>
      <c r="C6398" t="s">
        <v>214</v>
      </c>
      <c r="D6398">
        <v>14</v>
      </c>
      <c r="E6398">
        <v>0</v>
      </c>
      <c r="F6398">
        <v>14</v>
      </c>
      <c r="G6398">
        <v>11</v>
      </c>
      <c r="H6398">
        <v>94</v>
      </c>
      <c r="I6398">
        <v>17</v>
      </c>
      <c r="J6398">
        <v>100</v>
      </c>
      <c r="K6398">
        <v>93</v>
      </c>
      <c r="L6398">
        <v>90</v>
      </c>
      <c r="M6398">
        <v>95</v>
      </c>
      <c r="N6398">
        <v>90</v>
      </c>
      <c r="O6398">
        <v>100</v>
      </c>
      <c r="P6398">
        <v>90</v>
      </c>
      <c r="Q6398">
        <v>85</v>
      </c>
      <c r="R6398">
        <v>93</v>
      </c>
      <c r="S6398">
        <v>55</v>
      </c>
      <c r="T6398" s="34">
        <f>_xlfn.XLOOKUP(B6398,Demog!$A$2:$A$219,Demog!$P$2:$P$219,,,2)</f>
        <v>4837</v>
      </c>
      <c r="U6398" s="34">
        <f t="shared" si="113"/>
        <v>5</v>
      </c>
      <c r="V6398" s="13">
        <f>IF(OR(Table1[[#This Row],[7d_positivity_public]]=0,ISBLANK(Table1[[#This Row],[7d_positivity_public]])),"",(Table1[[#This Row],[7d_positivity_public]]-Table1[[#This Row],[7d_positivity_all]])/Table1[[#This Row],[7d_positivity_public]])</f>
        <v>1</v>
      </c>
      <c r="W6398" s="13"/>
    </row>
    <row r="6399" spans="1:23" x14ac:dyDescent="0.25">
      <c r="A6399" s="10">
        <v>44544</v>
      </c>
      <c r="B6399">
        <v>4123</v>
      </c>
      <c r="C6399" t="s">
        <v>215</v>
      </c>
      <c r="D6399">
        <v>4</v>
      </c>
      <c r="E6399">
        <v>1</v>
      </c>
      <c r="F6399">
        <v>3</v>
      </c>
      <c r="G6399">
        <v>2</v>
      </c>
      <c r="H6399">
        <v>95</v>
      </c>
      <c r="I6399">
        <v>22</v>
      </c>
      <c r="J6399">
        <v>95</v>
      </c>
      <c r="K6399">
        <v>95</v>
      </c>
      <c r="L6399">
        <v>95</v>
      </c>
      <c r="M6399">
        <v>95</v>
      </c>
      <c r="N6399">
        <v>92</v>
      </c>
      <c r="O6399">
        <v>90</v>
      </c>
      <c r="P6399">
        <v>93</v>
      </c>
      <c r="Q6399">
        <v>92</v>
      </c>
      <c r="R6399">
        <v>93</v>
      </c>
      <c r="S6399">
        <v>58</v>
      </c>
      <c r="T6399" s="34">
        <f>_xlfn.XLOOKUP(B6399,Demog!$A$2:$A$219,Demog!$P$2:$P$219,,,2)</f>
        <v>37985</v>
      </c>
      <c r="U6399" s="34">
        <f t="shared" si="113"/>
        <v>11</v>
      </c>
      <c r="V6399" s="13">
        <f>IF(OR(Table1[[#This Row],[7d_positivity_public]]=0,ISBLANK(Table1[[#This Row],[7d_positivity_public]])),"",(Table1[[#This Row],[7d_positivity_public]]-Table1[[#This Row],[7d_positivity_all]])/Table1[[#This Row],[7d_positivity_public]])</f>
        <v>1</v>
      </c>
      <c r="W6399" s="13"/>
    </row>
    <row r="6400" spans="1:23" x14ac:dyDescent="0.25">
      <c r="A6400" s="10">
        <v>44544</v>
      </c>
      <c r="B6400">
        <v>4124</v>
      </c>
      <c r="C6400" t="s">
        <v>216</v>
      </c>
      <c r="D6400">
        <v>6</v>
      </c>
      <c r="E6400">
        <v>6</v>
      </c>
      <c r="F6400">
        <v>0</v>
      </c>
      <c r="G6400">
        <v>6</v>
      </c>
      <c r="H6400">
        <v>89</v>
      </c>
      <c r="I6400">
        <v>17</v>
      </c>
      <c r="J6400">
        <v>87</v>
      </c>
      <c r="K6400">
        <v>90</v>
      </c>
      <c r="L6400">
        <v>86</v>
      </c>
      <c r="M6400">
        <v>93</v>
      </c>
      <c r="N6400">
        <v>86</v>
      </c>
      <c r="O6400">
        <v>82</v>
      </c>
      <c r="P6400">
        <v>87</v>
      </c>
      <c r="Q6400">
        <v>82</v>
      </c>
      <c r="R6400">
        <v>91</v>
      </c>
      <c r="S6400">
        <v>51</v>
      </c>
      <c r="T6400" s="34">
        <f>_xlfn.XLOOKUP(B6400,Demog!$A$2:$A$219,Demog!$P$2:$P$219,,,2)</f>
        <v>14894</v>
      </c>
      <c r="U6400" s="34">
        <f t="shared" si="113"/>
        <v>6</v>
      </c>
      <c r="V6400" s="13">
        <f>IF(OR(Table1[[#This Row],[7d_positivity_public]]=0,ISBLANK(Table1[[#This Row],[7d_positivity_public]])),"",(Table1[[#This Row],[7d_positivity_public]]-Table1[[#This Row],[7d_positivity_all]])/Table1[[#This Row],[7d_positivity_public]])</f>
        <v>1</v>
      </c>
      <c r="W6400" s="13"/>
    </row>
    <row r="6401" spans="1:23" x14ac:dyDescent="0.25">
      <c r="A6401" s="10">
        <v>44544</v>
      </c>
      <c r="B6401">
        <v>4125</v>
      </c>
      <c r="C6401" t="s">
        <v>217</v>
      </c>
      <c r="D6401">
        <v>0</v>
      </c>
      <c r="E6401">
        <v>0</v>
      </c>
      <c r="F6401">
        <v>0</v>
      </c>
      <c r="G6401">
        <v>0</v>
      </c>
      <c r="H6401">
        <v>85</v>
      </c>
      <c r="I6401">
        <v>11</v>
      </c>
      <c r="J6401">
        <v>81</v>
      </c>
      <c r="K6401">
        <v>85</v>
      </c>
      <c r="L6401">
        <v>80</v>
      </c>
      <c r="M6401">
        <v>90</v>
      </c>
      <c r="N6401">
        <v>82</v>
      </c>
      <c r="O6401">
        <v>78</v>
      </c>
      <c r="P6401">
        <v>82</v>
      </c>
      <c r="Q6401">
        <v>75</v>
      </c>
      <c r="R6401">
        <v>88</v>
      </c>
      <c r="S6401">
        <v>43</v>
      </c>
      <c r="T6401" s="34">
        <f>_xlfn.XLOOKUP(B6401,Demog!$A$2:$A$219,Demog!$P$2:$P$219,,,2)</f>
        <v>2885</v>
      </c>
      <c r="U6401" s="34">
        <f t="shared" si="113"/>
        <v>0</v>
      </c>
      <c r="V6401" s="13" t="str">
        <f>IF(OR(Table1[[#This Row],[7d_positivity_public]]=0,ISBLANK(Table1[[#This Row],[7d_positivity_public]])),"",(Table1[[#This Row],[7d_positivity_public]]-Table1[[#This Row],[7d_positivity_all]])/Table1[[#This Row],[7d_positivity_public]])</f>
        <v/>
      </c>
      <c r="W6401" s="13"/>
    </row>
    <row r="6402" spans="1:23" x14ac:dyDescent="0.25">
      <c r="A6402" s="10">
        <v>44544</v>
      </c>
      <c r="B6402">
        <v>4131</v>
      </c>
      <c r="C6402" t="s">
        <v>218</v>
      </c>
      <c r="D6402">
        <v>9</v>
      </c>
      <c r="E6402">
        <v>3</v>
      </c>
      <c r="F6402">
        <v>6</v>
      </c>
      <c r="G6402">
        <v>8</v>
      </c>
      <c r="H6402">
        <v>96</v>
      </c>
      <c r="I6402">
        <v>30</v>
      </c>
      <c r="J6402">
        <v>100</v>
      </c>
      <c r="K6402">
        <v>96</v>
      </c>
      <c r="L6402">
        <v>95</v>
      </c>
      <c r="M6402">
        <v>97</v>
      </c>
      <c r="N6402">
        <v>95</v>
      </c>
      <c r="O6402">
        <v>97</v>
      </c>
      <c r="P6402">
        <v>95</v>
      </c>
      <c r="Q6402">
        <v>93</v>
      </c>
      <c r="R6402">
        <v>95</v>
      </c>
      <c r="S6402">
        <v>62</v>
      </c>
      <c r="T6402" s="34">
        <f>_xlfn.XLOOKUP(B6402,Demog!$A$2:$A$219,Demog!$P$2:$P$219,,,2)</f>
        <v>22020</v>
      </c>
      <c r="U6402" s="34">
        <f t="shared" si="113"/>
        <v>14</v>
      </c>
      <c r="V6402" s="13">
        <f>IF(OR(Table1[[#This Row],[7d_positivity_public]]=0,ISBLANK(Table1[[#This Row],[7d_positivity_public]])),"",(Table1[[#This Row],[7d_positivity_public]]-Table1[[#This Row],[7d_positivity_all]])/Table1[[#This Row],[7d_positivity_public]])</f>
        <v>1</v>
      </c>
      <c r="W6402" s="13"/>
    </row>
    <row r="6403" spans="1:23" x14ac:dyDescent="0.25">
      <c r="A6403" s="10">
        <v>44544</v>
      </c>
      <c r="B6403">
        <v>4132</v>
      </c>
      <c r="C6403" t="s">
        <v>219</v>
      </c>
      <c r="D6403">
        <v>1</v>
      </c>
      <c r="E6403">
        <v>7</v>
      </c>
      <c r="F6403">
        <v>-6</v>
      </c>
      <c r="G6403">
        <v>2</v>
      </c>
      <c r="H6403">
        <v>95</v>
      </c>
      <c r="I6403">
        <v>20</v>
      </c>
      <c r="J6403">
        <v>96</v>
      </c>
      <c r="K6403">
        <v>95</v>
      </c>
      <c r="L6403">
        <v>93</v>
      </c>
      <c r="M6403">
        <v>95</v>
      </c>
      <c r="N6403">
        <v>93</v>
      </c>
      <c r="O6403">
        <v>93</v>
      </c>
      <c r="P6403">
        <v>93</v>
      </c>
      <c r="Q6403">
        <v>91</v>
      </c>
      <c r="R6403">
        <v>94</v>
      </c>
      <c r="S6403">
        <v>55</v>
      </c>
      <c r="T6403" s="34">
        <f>_xlfn.XLOOKUP(B6403,Demog!$A$2:$A$219,Demog!$P$2:$P$219,,,2)</f>
        <v>19325</v>
      </c>
      <c r="U6403" s="34">
        <f t="shared" si="113"/>
        <v>1</v>
      </c>
      <c r="V6403" s="13">
        <f>IF(OR(Table1[[#This Row],[7d_positivity_public]]=0,ISBLANK(Table1[[#This Row],[7d_positivity_public]])),"",(Table1[[#This Row],[7d_positivity_public]]-Table1[[#This Row],[7d_positivity_all]])/Table1[[#This Row],[7d_positivity_public]])</f>
        <v>1</v>
      </c>
      <c r="W6403" s="13"/>
    </row>
    <row r="6404" spans="1:23" x14ac:dyDescent="0.25">
      <c r="A6404" s="10">
        <v>44544</v>
      </c>
      <c r="B6404">
        <v>4133</v>
      </c>
      <c r="C6404" t="s">
        <v>220</v>
      </c>
      <c r="D6404">
        <v>6</v>
      </c>
      <c r="E6404">
        <v>0</v>
      </c>
      <c r="F6404">
        <v>6</v>
      </c>
      <c r="G6404">
        <v>6</v>
      </c>
      <c r="H6404">
        <v>95</v>
      </c>
      <c r="I6404">
        <v>16</v>
      </c>
      <c r="J6404">
        <v>95</v>
      </c>
      <c r="K6404">
        <v>95</v>
      </c>
      <c r="L6404">
        <v>93</v>
      </c>
      <c r="M6404">
        <v>96</v>
      </c>
      <c r="N6404">
        <v>93</v>
      </c>
      <c r="O6404">
        <v>91</v>
      </c>
      <c r="P6404">
        <v>93</v>
      </c>
      <c r="Q6404">
        <v>90</v>
      </c>
      <c r="R6404">
        <v>95</v>
      </c>
      <c r="S6404">
        <v>58</v>
      </c>
      <c r="T6404" s="34">
        <f>_xlfn.XLOOKUP(B6404,Demog!$A$2:$A$219,Demog!$P$2:$P$219,,,2)</f>
        <v>11675</v>
      </c>
      <c r="U6404" s="34">
        <f t="shared" si="113"/>
        <v>5</v>
      </c>
      <c r="V6404" s="13">
        <f>IF(OR(Table1[[#This Row],[7d_positivity_public]]=0,ISBLANK(Table1[[#This Row],[7d_positivity_public]])),"",(Table1[[#This Row],[7d_positivity_public]]-Table1[[#This Row],[7d_positivity_all]])/Table1[[#This Row],[7d_positivity_public]])</f>
        <v>1</v>
      </c>
      <c r="W6404" s="13"/>
    </row>
    <row r="6405" spans="1:23" x14ac:dyDescent="0.25">
      <c r="A6405" s="10">
        <v>44544</v>
      </c>
      <c r="B6405">
        <v>4134</v>
      </c>
      <c r="C6405" t="s">
        <v>221</v>
      </c>
      <c r="D6405">
        <v>2</v>
      </c>
      <c r="E6405">
        <v>0</v>
      </c>
      <c r="F6405">
        <v>2</v>
      </c>
      <c r="G6405">
        <v>3</v>
      </c>
      <c r="H6405">
        <v>96</v>
      </c>
      <c r="I6405">
        <v>20</v>
      </c>
      <c r="J6405">
        <v>96</v>
      </c>
      <c r="K6405">
        <v>96</v>
      </c>
      <c r="L6405">
        <v>95</v>
      </c>
      <c r="M6405">
        <v>97</v>
      </c>
      <c r="N6405">
        <v>94</v>
      </c>
      <c r="O6405">
        <v>91</v>
      </c>
      <c r="P6405">
        <v>94</v>
      </c>
      <c r="Q6405">
        <v>92</v>
      </c>
      <c r="R6405">
        <v>95</v>
      </c>
      <c r="S6405">
        <v>63</v>
      </c>
      <c r="T6405" s="34">
        <f>_xlfn.XLOOKUP(B6405,Demog!$A$2:$A$219,Demog!$P$2:$P$219,,,2)</f>
        <v>11672</v>
      </c>
      <c r="U6405" s="34">
        <f t="shared" si="113"/>
        <v>2</v>
      </c>
      <c r="V6405" s="13">
        <f>IF(OR(Table1[[#This Row],[7d_positivity_public]]=0,ISBLANK(Table1[[#This Row],[7d_positivity_public]])),"",(Table1[[#This Row],[7d_positivity_public]]-Table1[[#This Row],[7d_positivity_all]])/Table1[[#This Row],[7d_positivity_public]])</f>
        <v>1</v>
      </c>
      <c r="W6405" s="13"/>
    </row>
    <row r="6406" spans="1:23" x14ac:dyDescent="0.25">
      <c r="A6406" s="10">
        <v>44544</v>
      </c>
      <c r="B6406">
        <v>4141</v>
      </c>
      <c r="C6406" t="s">
        <v>222</v>
      </c>
      <c r="D6406">
        <v>5</v>
      </c>
      <c r="E6406">
        <v>5</v>
      </c>
      <c r="F6406">
        <v>0</v>
      </c>
      <c r="G6406">
        <v>8</v>
      </c>
      <c r="H6406">
        <v>84</v>
      </c>
      <c r="I6406">
        <v>15</v>
      </c>
      <c r="J6406">
        <v>81</v>
      </c>
      <c r="K6406">
        <v>84</v>
      </c>
      <c r="L6406">
        <v>75</v>
      </c>
      <c r="M6406">
        <v>89</v>
      </c>
      <c r="N6406">
        <v>81</v>
      </c>
      <c r="O6406">
        <v>74</v>
      </c>
      <c r="P6406">
        <v>81</v>
      </c>
      <c r="Q6406">
        <v>71</v>
      </c>
      <c r="R6406">
        <v>87</v>
      </c>
      <c r="S6406">
        <v>67</v>
      </c>
      <c r="T6406" s="34">
        <f>_xlfn.XLOOKUP(B6406,Demog!$A$2:$A$219,Demog!$P$2:$P$219,,,2)</f>
        <v>10557</v>
      </c>
      <c r="U6406" s="34">
        <f t="shared" si="113"/>
        <v>4</v>
      </c>
      <c r="V6406" s="13">
        <f>IF(OR(Table1[[#This Row],[7d_positivity_public]]=0,ISBLANK(Table1[[#This Row],[7d_positivity_public]])),"",(Table1[[#This Row],[7d_positivity_public]]-Table1[[#This Row],[7d_positivity_all]])/Table1[[#This Row],[7d_positivity_public]])</f>
        <v>1</v>
      </c>
      <c r="W6406" s="13"/>
    </row>
    <row r="6407" spans="1:23" x14ac:dyDescent="0.25">
      <c r="A6407" s="10">
        <v>44544</v>
      </c>
      <c r="B6407">
        <v>4142</v>
      </c>
      <c r="C6407" t="s">
        <v>223</v>
      </c>
      <c r="D6407">
        <v>6</v>
      </c>
      <c r="E6407">
        <v>6</v>
      </c>
      <c r="F6407">
        <v>0</v>
      </c>
      <c r="G6407">
        <v>4</v>
      </c>
      <c r="H6407">
        <v>95</v>
      </c>
      <c r="I6407">
        <v>10</v>
      </c>
      <c r="J6407">
        <v>88</v>
      </c>
      <c r="K6407">
        <v>95</v>
      </c>
      <c r="L6407">
        <v>94</v>
      </c>
      <c r="M6407">
        <v>96</v>
      </c>
      <c r="N6407">
        <v>93</v>
      </c>
      <c r="O6407">
        <v>86</v>
      </c>
      <c r="P6407">
        <v>93</v>
      </c>
      <c r="Q6407">
        <v>90</v>
      </c>
      <c r="R6407">
        <v>94</v>
      </c>
      <c r="S6407">
        <v>44</v>
      </c>
      <c r="T6407" s="34">
        <f>_xlfn.XLOOKUP(B6407,Demog!$A$2:$A$219,Demog!$P$2:$P$219,,,2)</f>
        <v>4732</v>
      </c>
      <c r="U6407" s="34">
        <f t="shared" si="113"/>
        <v>2</v>
      </c>
      <c r="V6407" s="13">
        <f>IF(OR(Table1[[#This Row],[7d_positivity_public]]=0,ISBLANK(Table1[[#This Row],[7d_positivity_public]])),"",(Table1[[#This Row],[7d_positivity_public]]-Table1[[#This Row],[7d_positivity_all]])/Table1[[#This Row],[7d_positivity_public]])</f>
        <v>1</v>
      </c>
      <c r="W6407" s="13"/>
    </row>
    <row r="6408" spans="1:23" x14ac:dyDescent="0.25">
      <c r="A6408" s="10">
        <v>44544</v>
      </c>
      <c r="B6408">
        <v>4211</v>
      </c>
      <c r="C6408" t="s">
        <v>224</v>
      </c>
      <c r="D6408">
        <v>10</v>
      </c>
      <c r="E6408">
        <v>4</v>
      </c>
      <c r="F6408">
        <v>6</v>
      </c>
      <c r="G6408">
        <v>9</v>
      </c>
      <c r="H6408">
        <v>90</v>
      </c>
      <c r="I6408">
        <v>24</v>
      </c>
      <c r="J6408">
        <v>94</v>
      </c>
      <c r="K6408">
        <v>90</v>
      </c>
      <c r="L6408">
        <v>86</v>
      </c>
      <c r="M6408">
        <v>92</v>
      </c>
      <c r="N6408">
        <v>87</v>
      </c>
      <c r="O6408">
        <v>88</v>
      </c>
      <c r="P6408">
        <v>87</v>
      </c>
      <c r="Q6408">
        <v>81</v>
      </c>
      <c r="R6408">
        <v>91</v>
      </c>
      <c r="S6408">
        <v>55</v>
      </c>
      <c r="T6408" s="34">
        <f>_xlfn.XLOOKUP(B6408,Demog!$A$2:$A$219,Demog!$P$2:$P$219,,,2)</f>
        <v>17780</v>
      </c>
      <c r="U6408" s="34">
        <f t="shared" si="113"/>
        <v>12</v>
      </c>
      <c r="V6408" s="13">
        <f>IF(OR(Table1[[#This Row],[7d_positivity_public]]=0,ISBLANK(Table1[[#This Row],[7d_positivity_public]])),"",(Table1[[#This Row],[7d_positivity_public]]-Table1[[#This Row],[7d_positivity_all]])/Table1[[#This Row],[7d_positivity_public]])</f>
        <v>1</v>
      </c>
      <c r="W6408" s="13"/>
    </row>
    <row r="6409" spans="1:23" x14ac:dyDescent="0.25">
      <c r="A6409" s="10">
        <v>44544</v>
      </c>
      <c r="B6409">
        <v>4212</v>
      </c>
      <c r="C6409" t="s">
        <v>225</v>
      </c>
      <c r="D6409">
        <v>9</v>
      </c>
      <c r="E6409">
        <v>10</v>
      </c>
      <c r="F6409">
        <v>-1</v>
      </c>
      <c r="G6409">
        <v>8</v>
      </c>
      <c r="H6409">
        <v>88</v>
      </c>
      <c r="I6409">
        <v>22</v>
      </c>
      <c r="J6409">
        <v>86</v>
      </c>
      <c r="K6409">
        <v>88</v>
      </c>
      <c r="L6409">
        <v>83</v>
      </c>
      <c r="M6409">
        <v>91</v>
      </c>
      <c r="N6409">
        <v>84</v>
      </c>
      <c r="O6409">
        <v>79</v>
      </c>
      <c r="P6409">
        <v>84</v>
      </c>
      <c r="Q6409">
        <v>78</v>
      </c>
      <c r="R6409">
        <v>89</v>
      </c>
      <c r="S6409">
        <v>55</v>
      </c>
      <c r="T6409" s="34">
        <f>_xlfn.XLOOKUP(B6409,Demog!$A$2:$A$219,Demog!$P$2:$P$219,,,2)</f>
        <v>40598</v>
      </c>
      <c r="U6409" s="34">
        <f t="shared" si="113"/>
        <v>26</v>
      </c>
      <c r="V6409" s="13">
        <f>IF(OR(Table1[[#This Row],[7d_positivity_public]]=0,ISBLANK(Table1[[#This Row],[7d_positivity_public]])),"",(Table1[[#This Row],[7d_positivity_public]]-Table1[[#This Row],[7d_positivity_all]])/Table1[[#This Row],[7d_positivity_public]])</f>
        <v>1</v>
      </c>
      <c r="W6409" s="13"/>
    </row>
    <row r="6410" spans="1:23" x14ac:dyDescent="0.25">
      <c r="A6410" s="10">
        <v>44544</v>
      </c>
      <c r="B6410">
        <v>4241</v>
      </c>
      <c r="C6410" t="s">
        <v>228</v>
      </c>
      <c r="D6410">
        <v>13</v>
      </c>
      <c r="E6410">
        <v>5</v>
      </c>
      <c r="F6410">
        <v>8</v>
      </c>
      <c r="G6410">
        <v>12</v>
      </c>
      <c r="H6410">
        <v>89</v>
      </c>
      <c r="I6410">
        <v>14</v>
      </c>
      <c r="J6410">
        <v>80</v>
      </c>
      <c r="K6410">
        <v>89</v>
      </c>
      <c r="L6410">
        <v>88</v>
      </c>
      <c r="M6410">
        <v>90</v>
      </c>
      <c r="N6410">
        <v>84</v>
      </c>
      <c r="O6410">
        <v>73</v>
      </c>
      <c r="P6410">
        <v>85</v>
      </c>
      <c r="Q6410">
        <v>83</v>
      </c>
      <c r="R6410">
        <v>88</v>
      </c>
      <c r="S6410">
        <v>50</v>
      </c>
      <c r="T6410" s="34">
        <f>_xlfn.XLOOKUP(B6410,Demog!$A$2:$A$219,Demog!$P$2:$P$219,,,2)</f>
        <v>20117</v>
      </c>
      <c r="U6410" s="34">
        <f t="shared" si="113"/>
        <v>18</v>
      </c>
      <c r="V6410" s="13">
        <f>IF(OR(Table1[[#This Row],[7d_positivity_public]]=0,ISBLANK(Table1[[#This Row],[7d_positivity_public]])),"",(Table1[[#This Row],[7d_positivity_public]]-Table1[[#This Row],[7d_positivity_all]])/Table1[[#This Row],[7d_positivity_public]])</f>
        <v>1</v>
      </c>
      <c r="W6410" s="13"/>
    </row>
    <row r="6411" spans="1:23" x14ac:dyDescent="0.25">
      <c r="A6411" s="10">
        <v>44544</v>
      </c>
      <c r="B6411">
        <v>4242</v>
      </c>
      <c r="C6411" t="s">
        <v>229</v>
      </c>
      <c r="D6411">
        <v>9</v>
      </c>
      <c r="E6411">
        <v>7</v>
      </c>
      <c r="F6411">
        <v>2</v>
      </c>
      <c r="G6411">
        <v>6</v>
      </c>
      <c r="H6411">
        <v>92</v>
      </c>
      <c r="I6411">
        <v>21</v>
      </c>
      <c r="J6411">
        <v>89</v>
      </c>
      <c r="K6411">
        <v>92</v>
      </c>
      <c r="L6411">
        <v>91</v>
      </c>
      <c r="M6411">
        <v>93</v>
      </c>
      <c r="N6411">
        <v>89</v>
      </c>
      <c r="O6411">
        <v>83</v>
      </c>
      <c r="P6411">
        <v>89</v>
      </c>
      <c r="Q6411">
        <v>87</v>
      </c>
      <c r="R6411">
        <v>91</v>
      </c>
      <c r="S6411">
        <v>54</v>
      </c>
      <c r="T6411" s="34">
        <f>_xlfn.XLOOKUP(B6411,Demog!$A$2:$A$219,Demog!$P$2:$P$219,,,2)</f>
        <v>25680</v>
      </c>
      <c r="U6411" s="34">
        <f t="shared" si="113"/>
        <v>16</v>
      </c>
      <c r="V6411" s="13">
        <f>IF(OR(Table1[[#This Row],[7d_positivity_public]]=0,ISBLANK(Table1[[#This Row],[7d_positivity_public]])),"",(Table1[[#This Row],[7d_positivity_public]]-Table1[[#This Row],[7d_positivity_all]])/Table1[[#This Row],[7d_positivity_public]])</f>
        <v>1</v>
      </c>
      <c r="W6411" s="13"/>
    </row>
    <row r="6412" spans="1:23" x14ac:dyDescent="0.25">
      <c r="A6412" s="10">
        <v>44544</v>
      </c>
      <c r="B6412">
        <v>4243</v>
      </c>
      <c r="C6412" t="s">
        <v>230</v>
      </c>
      <c r="D6412">
        <v>5</v>
      </c>
      <c r="E6412">
        <v>7</v>
      </c>
      <c r="F6412">
        <v>-2</v>
      </c>
      <c r="G6412">
        <v>5</v>
      </c>
      <c r="H6412">
        <v>94</v>
      </c>
      <c r="I6412">
        <v>27</v>
      </c>
      <c r="J6412">
        <v>94</v>
      </c>
      <c r="K6412">
        <v>94</v>
      </c>
      <c r="L6412">
        <v>92</v>
      </c>
      <c r="M6412">
        <v>94</v>
      </c>
      <c r="N6412">
        <v>91</v>
      </c>
      <c r="O6412">
        <v>90</v>
      </c>
      <c r="P6412">
        <v>91</v>
      </c>
      <c r="Q6412">
        <v>89</v>
      </c>
      <c r="R6412">
        <v>93</v>
      </c>
      <c r="S6412">
        <v>58</v>
      </c>
      <c r="T6412" s="34">
        <f>_xlfn.XLOOKUP(B6412,Demog!$A$2:$A$219,Demog!$P$2:$P$219,,,2)</f>
        <v>30045</v>
      </c>
      <c r="U6412" s="34">
        <f t="shared" si="113"/>
        <v>11</v>
      </c>
      <c r="V6412" s="13">
        <f>IF(OR(Table1[[#This Row],[7d_positivity_public]]=0,ISBLANK(Table1[[#This Row],[7d_positivity_public]])),"",(Table1[[#This Row],[7d_positivity_public]]-Table1[[#This Row],[7d_positivity_all]])/Table1[[#This Row],[7d_positivity_public]])</f>
        <v>1</v>
      </c>
      <c r="W6412" s="13"/>
    </row>
    <row r="6413" spans="1:23" x14ac:dyDescent="0.25">
      <c r="A6413" s="10">
        <v>44544</v>
      </c>
      <c r="B6413">
        <v>4244</v>
      </c>
      <c r="C6413" t="s">
        <v>231</v>
      </c>
      <c r="D6413">
        <v>8</v>
      </c>
      <c r="E6413">
        <v>17</v>
      </c>
      <c r="F6413">
        <v>-9</v>
      </c>
      <c r="G6413">
        <v>5</v>
      </c>
      <c r="H6413">
        <v>88</v>
      </c>
      <c r="I6413">
        <v>16</v>
      </c>
      <c r="J6413">
        <v>82</v>
      </c>
      <c r="K6413">
        <v>89</v>
      </c>
      <c r="L6413">
        <v>87</v>
      </c>
      <c r="M6413">
        <v>90</v>
      </c>
      <c r="N6413">
        <v>84</v>
      </c>
      <c r="O6413">
        <v>75</v>
      </c>
      <c r="P6413">
        <v>84</v>
      </c>
      <c r="Q6413">
        <v>82</v>
      </c>
      <c r="R6413">
        <v>88</v>
      </c>
      <c r="S6413">
        <v>47</v>
      </c>
      <c r="T6413" s="34">
        <f>_xlfn.XLOOKUP(B6413,Demog!$A$2:$A$219,Demog!$P$2:$P$219,,,2)</f>
        <v>14529</v>
      </c>
      <c r="U6413" s="34">
        <f t="shared" si="113"/>
        <v>8</v>
      </c>
      <c r="V6413" s="13">
        <f>IF(OR(Table1[[#This Row],[7d_positivity_public]]=0,ISBLANK(Table1[[#This Row],[7d_positivity_public]])),"",(Table1[[#This Row],[7d_positivity_public]]-Table1[[#This Row],[7d_positivity_all]])/Table1[[#This Row],[7d_positivity_public]])</f>
        <v>1</v>
      </c>
      <c r="W6413" s="13"/>
    </row>
    <row r="6414" spans="1:23" x14ac:dyDescent="0.25">
      <c r="A6414" s="10">
        <v>44544</v>
      </c>
      <c r="B6414">
        <v>4245</v>
      </c>
      <c r="C6414" t="s">
        <v>232</v>
      </c>
      <c r="D6414">
        <v>7</v>
      </c>
      <c r="E6414">
        <v>5</v>
      </c>
      <c r="F6414">
        <v>2</v>
      </c>
      <c r="G6414">
        <v>5</v>
      </c>
      <c r="H6414">
        <v>89</v>
      </c>
      <c r="I6414">
        <v>26</v>
      </c>
      <c r="J6414">
        <v>89</v>
      </c>
      <c r="K6414">
        <v>89</v>
      </c>
      <c r="L6414">
        <v>87</v>
      </c>
      <c r="M6414">
        <v>91</v>
      </c>
      <c r="N6414">
        <v>87</v>
      </c>
      <c r="O6414">
        <v>86</v>
      </c>
      <c r="P6414">
        <v>87</v>
      </c>
      <c r="Q6414">
        <v>84</v>
      </c>
      <c r="R6414">
        <v>89</v>
      </c>
      <c r="S6414">
        <v>50</v>
      </c>
      <c r="T6414" s="34">
        <f>_xlfn.XLOOKUP(B6414,Demog!$A$2:$A$219,Demog!$P$2:$P$219,,,2)</f>
        <v>7502</v>
      </c>
      <c r="U6414" s="34">
        <f t="shared" si="113"/>
        <v>4</v>
      </c>
      <c r="V6414" s="13">
        <f>IF(OR(Table1[[#This Row],[7d_positivity_public]]=0,ISBLANK(Table1[[#This Row],[7d_positivity_public]])),"",(Table1[[#This Row],[7d_positivity_public]]-Table1[[#This Row],[7d_positivity_all]])/Table1[[#This Row],[7d_positivity_public]])</f>
        <v>1</v>
      </c>
      <c r="W6414" s="13"/>
    </row>
    <row r="6415" spans="1:23" x14ac:dyDescent="0.25">
      <c r="A6415" s="10">
        <v>44544</v>
      </c>
      <c r="B6415">
        <v>4246</v>
      </c>
      <c r="C6415" t="s">
        <v>233</v>
      </c>
      <c r="D6415">
        <v>4</v>
      </c>
      <c r="E6415">
        <v>11</v>
      </c>
      <c r="F6415">
        <v>-7</v>
      </c>
      <c r="G6415">
        <v>3</v>
      </c>
      <c r="H6415">
        <v>87</v>
      </c>
      <c r="I6415">
        <v>19</v>
      </c>
      <c r="J6415">
        <v>83</v>
      </c>
      <c r="K6415">
        <v>87</v>
      </c>
      <c r="L6415">
        <v>81</v>
      </c>
      <c r="M6415">
        <v>91</v>
      </c>
      <c r="N6415">
        <v>83</v>
      </c>
      <c r="O6415">
        <v>77</v>
      </c>
      <c r="P6415">
        <v>83</v>
      </c>
      <c r="Q6415">
        <v>76</v>
      </c>
      <c r="R6415">
        <v>89</v>
      </c>
      <c r="S6415">
        <v>44</v>
      </c>
      <c r="T6415" s="34">
        <f>_xlfn.XLOOKUP(B6415,Demog!$A$2:$A$219,Demog!$P$2:$P$219,,,2)</f>
        <v>7058</v>
      </c>
      <c r="U6415" s="34">
        <f t="shared" ref="U6415:U6420" si="114">ROUND(T6415*D6415/100000*7,0)</f>
        <v>2</v>
      </c>
      <c r="V6415" s="13">
        <f>IF(OR(Table1[[#This Row],[7d_positivity_public]]=0,ISBLANK(Table1[[#This Row],[7d_positivity_public]])),"",(Table1[[#This Row],[7d_positivity_public]]-Table1[[#This Row],[7d_positivity_all]])/Table1[[#This Row],[7d_positivity_public]])</f>
        <v>1</v>
      </c>
      <c r="W6415" s="13"/>
    </row>
    <row r="6416" spans="1:23" x14ac:dyDescent="0.25">
      <c r="A6416" s="10">
        <v>44544</v>
      </c>
      <c r="B6416">
        <v>5241</v>
      </c>
      <c r="C6416" t="s">
        <v>234</v>
      </c>
      <c r="D6416">
        <v>7</v>
      </c>
      <c r="E6416">
        <v>9</v>
      </c>
      <c r="F6416">
        <v>-2</v>
      </c>
      <c r="G6416">
        <v>8</v>
      </c>
      <c r="H6416">
        <v>86</v>
      </c>
      <c r="I6416">
        <v>19</v>
      </c>
      <c r="J6416">
        <v>80</v>
      </c>
      <c r="K6416">
        <v>86</v>
      </c>
      <c r="L6416">
        <v>83</v>
      </c>
      <c r="M6416">
        <v>90</v>
      </c>
      <c r="N6416">
        <v>82</v>
      </c>
      <c r="O6416">
        <v>75</v>
      </c>
      <c r="P6416">
        <v>83</v>
      </c>
      <c r="Q6416">
        <v>79</v>
      </c>
      <c r="R6416">
        <v>88</v>
      </c>
      <c r="S6416">
        <v>60</v>
      </c>
      <c r="T6416" s="34">
        <f>_xlfn.XLOOKUP(B6416,Demog!$A$2:$A$219,Demog!$P$2:$P$219,,,2)</f>
        <v>16947</v>
      </c>
      <c r="U6416" s="34">
        <f t="shared" si="114"/>
        <v>8</v>
      </c>
      <c r="V6416" s="13">
        <f>IF(OR(Table1[[#This Row],[7d_positivity_public]]=0,ISBLANK(Table1[[#This Row],[7d_positivity_public]])),"",(Table1[[#This Row],[7d_positivity_public]]-Table1[[#This Row],[7d_positivity_all]])/Table1[[#This Row],[7d_positivity_public]])</f>
        <v>1</v>
      </c>
      <c r="W6416" s="13"/>
    </row>
    <row r="6417" spans="1:23" x14ac:dyDescent="0.25">
      <c r="A6417" s="10">
        <v>44544</v>
      </c>
      <c r="B6417">
        <v>5242</v>
      </c>
      <c r="C6417" t="s">
        <v>235</v>
      </c>
      <c r="D6417">
        <v>8</v>
      </c>
      <c r="E6417">
        <v>9</v>
      </c>
      <c r="F6417">
        <v>-1</v>
      </c>
      <c r="G6417">
        <v>9</v>
      </c>
      <c r="H6417">
        <v>90</v>
      </c>
      <c r="I6417">
        <v>12</v>
      </c>
      <c r="J6417">
        <v>76</v>
      </c>
      <c r="K6417">
        <v>91</v>
      </c>
      <c r="L6417">
        <v>91</v>
      </c>
      <c r="M6417">
        <v>92</v>
      </c>
      <c r="N6417">
        <v>84</v>
      </c>
      <c r="O6417">
        <v>69</v>
      </c>
      <c r="P6417">
        <v>85</v>
      </c>
      <c r="Q6417">
        <v>82</v>
      </c>
      <c r="R6417">
        <v>89</v>
      </c>
      <c r="S6417">
        <v>60</v>
      </c>
      <c r="T6417" s="34">
        <f>_xlfn.XLOOKUP(B6417,Demog!$A$2:$A$219,Demog!$P$2:$P$219,,,2)</f>
        <v>41431</v>
      </c>
      <c r="U6417" s="34">
        <f t="shared" si="114"/>
        <v>23</v>
      </c>
      <c r="V6417" s="13">
        <f>IF(OR(Table1[[#This Row],[7d_positivity_public]]=0,ISBLANK(Table1[[#This Row],[7d_positivity_public]])),"",(Table1[[#This Row],[7d_positivity_public]]-Table1[[#This Row],[7d_positivity_all]])/Table1[[#This Row],[7d_positivity_public]])</f>
        <v>1</v>
      </c>
      <c r="W6417" s="13"/>
    </row>
    <row r="6418" spans="1:23" x14ac:dyDescent="0.25">
      <c r="A6418" s="10">
        <v>44544</v>
      </c>
      <c r="B6418">
        <v>5243</v>
      </c>
      <c r="C6418" t="s">
        <v>236</v>
      </c>
      <c r="D6418">
        <v>11</v>
      </c>
      <c r="E6418">
        <v>10</v>
      </c>
      <c r="F6418">
        <v>1</v>
      </c>
      <c r="G6418">
        <v>15</v>
      </c>
      <c r="H6418">
        <v>91</v>
      </c>
      <c r="I6418">
        <v>19</v>
      </c>
      <c r="J6418">
        <v>87</v>
      </c>
      <c r="K6418">
        <v>92</v>
      </c>
      <c r="L6418">
        <v>90</v>
      </c>
      <c r="M6418">
        <v>93</v>
      </c>
      <c r="N6418">
        <v>88</v>
      </c>
      <c r="O6418">
        <v>83</v>
      </c>
      <c r="P6418">
        <v>89</v>
      </c>
      <c r="Q6418">
        <v>87</v>
      </c>
      <c r="R6418">
        <v>92</v>
      </c>
      <c r="S6418">
        <v>64</v>
      </c>
      <c r="T6418" s="34">
        <f>_xlfn.XLOOKUP(B6418,Demog!$A$2:$A$219,Demog!$P$2:$P$219,,,2)</f>
        <v>15730</v>
      </c>
      <c r="U6418" s="34">
        <f t="shared" si="114"/>
        <v>12</v>
      </c>
      <c r="V6418" s="13">
        <f>IF(OR(Table1[[#This Row],[7d_positivity_public]]=0,ISBLANK(Table1[[#This Row],[7d_positivity_public]])),"",(Table1[[#This Row],[7d_positivity_public]]-Table1[[#This Row],[7d_positivity_all]])/Table1[[#This Row],[7d_positivity_public]])</f>
        <v>1</v>
      </c>
      <c r="W6418" s="13"/>
    </row>
    <row r="6419" spans="1:23" x14ac:dyDescent="0.25">
      <c r="A6419" s="10">
        <v>44544</v>
      </c>
      <c r="B6419">
        <v>5244</v>
      </c>
      <c r="C6419" t="s">
        <v>237</v>
      </c>
      <c r="D6419">
        <v>3</v>
      </c>
      <c r="E6419">
        <v>12</v>
      </c>
      <c r="F6419">
        <v>-9</v>
      </c>
      <c r="G6419">
        <v>5</v>
      </c>
      <c r="H6419">
        <v>79</v>
      </c>
      <c r="I6419">
        <v>14</v>
      </c>
      <c r="J6419">
        <v>72</v>
      </c>
      <c r="K6419">
        <v>80</v>
      </c>
      <c r="L6419">
        <v>75</v>
      </c>
      <c r="M6419">
        <v>84</v>
      </c>
      <c r="N6419">
        <v>76</v>
      </c>
      <c r="O6419">
        <v>67</v>
      </c>
      <c r="P6419">
        <v>77</v>
      </c>
      <c r="Q6419">
        <v>69</v>
      </c>
      <c r="R6419">
        <v>83</v>
      </c>
      <c r="S6419">
        <v>53</v>
      </c>
      <c r="T6419" s="34">
        <f>_xlfn.XLOOKUP(B6419,Demog!$A$2:$A$219,Demog!$P$2:$P$219,,,2)</f>
        <v>7847</v>
      </c>
      <c r="U6419" s="34">
        <f t="shared" si="114"/>
        <v>2</v>
      </c>
      <c r="V6419" s="13">
        <f>IF(OR(Table1[[#This Row],[7d_positivity_public]]=0,ISBLANK(Table1[[#This Row],[7d_positivity_public]])),"",(Table1[[#This Row],[7d_positivity_public]]-Table1[[#This Row],[7d_positivity_all]])/Table1[[#This Row],[7d_positivity_public]])</f>
        <v>1</v>
      </c>
      <c r="W6419" s="13"/>
    </row>
    <row r="6420" spans="1:23" x14ac:dyDescent="0.25">
      <c r="A6420" s="10">
        <v>44544</v>
      </c>
      <c r="B6420">
        <v>5245</v>
      </c>
      <c r="C6420" t="s">
        <v>238</v>
      </c>
      <c r="D6420">
        <v>10</v>
      </c>
      <c r="E6420">
        <v>5</v>
      </c>
      <c r="F6420">
        <v>5</v>
      </c>
      <c r="G6420">
        <v>16</v>
      </c>
      <c r="H6420">
        <v>78</v>
      </c>
      <c r="I6420">
        <v>14</v>
      </c>
      <c r="J6420">
        <v>65</v>
      </c>
      <c r="K6420">
        <v>79</v>
      </c>
      <c r="L6420">
        <v>72</v>
      </c>
      <c r="M6420">
        <v>85</v>
      </c>
      <c r="N6420">
        <v>74</v>
      </c>
      <c r="O6420">
        <v>60</v>
      </c>
      <c r="P6420">
        <v>75</v>
      </c>
      <c r="Q6420">
        <v>66</v>
      </c>
      <c r="R6420">
        <v>83</v>
      </c>
      <c r="S6420">
        <v>50</v>
      </c>
      <c r="T6420" s="34">
        <f>_xlfn.XLOOKUP(B6420,Demog!$A$2:$A$219,Demog!$P$2:$P$219,,,2)</f>
        <v>5486</v>
      </c>
      <c r="U6420" s="34">
        <f t="shared" si="114"/>
        <v>4</v>
      </c>
      <c r="V6420" s="13">
        <f>IF(OR(Table1[[#This Row],[7d_positivity_public]]=0,ISBLANK(Table1[[#This Row],[7d_positivity_public]])),"",(Table1[[#This Row],[7d_positivity_public]]-Table1[[#This Row],[7d_positivity_all]])/Table1[[#This Row],[7d_positivity_public]])</f>
        <v>1</v>
      </c>
      <c r="W6420" s="13"/>
    </row>
    <row r="6421" spans="1:23" x14ac:dyDescent="0.25">
      <c r="A6421" s="10">
        <v>44547</v>
      </c>
      <c r="B6421">
        <v>1260</v>
      </c>
      <c r="C6421" t="s">
        <v>83</v>
      </c>
      <c r="D6421">
        <v>0</v>
      </c>
      <c r="E6421">
        <v>2</v>
      </c>
      <c r="F6421">
        <v>-2</v>
      </c>
      <c r="G6421">
        <v>0</v>
      </c>
      <c r="H6421">
        <v>81</v>
      </c>
      <c r="I6421">
        <v>8</v>
      </c>
      <c r="J6421">
        <v>62</v>
      </c>
      <c r="K6421">
        <v>82</v>
      </c>
      <c r="L6421">
        <v>74</v>
      </c>
      <c r="M6421">
        <v>86</v>
      </c>
      <c r="N6421">
        <v>77</v>
      </c>
      <c r="O6421">
        <v>57</v>
      </c>
      <c r="P6421">
        <v>79</v>
      </c>
      <c r="Q6421">
        <v>68</v>
      </c>
      <c r="R6421">
        <v>84</v>
      </c>
      <c r="S6421">
        <v>48</v>
      </c>
      <c r="T6421" s="34">
        <f>_xlfn.XLOOKUP(B6421,Demog!$A$2:$A$219,Demog!$P$2:$P$219,,,2)</f>
        <v>8611</v>
      </c>
      <c r="U6421" s="34">
        <f t="shared" ref="U6421:U6451" si="115">ROUND(T6421*D6421/100000*7,0)</f>
        <v>0</v>
      </c>
      <c r="V6421" s="13" t="str">
        <f>IF(OR(Table1[[#This Row],[7d_positivity_public]]=0,ISBLANK(Table1[[#This Row],[7d_positivity_public]])),"",(Table1[[#This Row],[7d_positivity_public]]-Table1[[#This Row],[7d_positivity_all]])/Table1[[#This Row],[7d_positivity_public]])</f>
        <v/>
      </c>
      <c r="W6421" s="13"/>
    </row>
    <row r="6422" spans="1:23" x14ac:dyDescent="0.25">
      <c r="A6422" s="10">
        <v>44547</v>
      </c>
      <c r="B6422">
        <v>1270</v>
      </c>
      <c r="C6422" t="s">
        <v>84</v>
      </c>
      <c r="D6422">
        <v>8</v>
      </c>
      <c r="E6422">
        <v>8</v>
      </c>
      <c r="F6422">
        <v>0</v>
      </c>
      <c r="G6422">
        <v>4</v>
      </c>
      <c r="H6422">
        <v>74</v>
      </c>
      <c r="I6422">
        <v>9</v>
      </c>
      <c r="J6422">
        <v>49</v>
      </c>
      <c r="K6422">
        <v>75</v>
      </c>
      <c r="L6422">
        <v>70</v>
      </c>
      <c r="M6422">
        <v>78</v>
      </c>
      <c r="N6422">
        <v>70</v>
      </c>
      <c r="O6422">
        <v>45</v>
      </c>
      <c r="P6422">
        <v>72</v>
      </c>
      <c r="Q6422">
        <v>62</v>
      </c>
      <c r="R6422">
        <v>76</v>
      </c>
      <c r="S6422">
        <v>52</v>
      </c>
      <c r="T6422" s="34">
        <f>_xlfn.XLOOKUP(B6422,Demog!$A$2:$A$219,Demog!$P$2:$P$219,,,2)</f>
        <v>3469</v>
      </c>
      <c r="U6422" s="34">
        <f t="shared" si="115"/>
        <v>2</v>
      </c>
      <c r="V6422" s="13">
        <f>IF(OR(Table1[[#This Row],[7d_positivity_public]]=0,ISBLANK(Table1[[#This Row],[7d_positivity_public]])),"",(Table1[[#This Row],[7d_positivity_public]]-Table1[[#This Row],[7d_positivity_all]])/Table1[[#This Row],[7d_positivity_public]])</f>
        <v>1</v>
      </c>
      <c r="W6422" s="13"/>
    </row>
    <row r="6423" spans="1:23" x14ac:dyDescent="0.25">
      <c r="A6423" s="10">
        <v>44547</v>
      </c>
      <c r="B6423">
        <v>1310</v>
      </c>
      <c r="C6423" t="s">
        <v>87</v>
      </c>
      <c r="D6423">
        <v>2</v>
      </c>
      <c r="E6423">
        <v>1</v>
      </c>
      <c r="F6423">
        <v>1</v>
      </c>
      <c r="G6423">
        <v>3</v>
      </c>
      <c r="H6423">
        <v>91</v>
      </c>
      <c r="I6423">
        <v>16</v>
      </c>
      <c r="J6423">
        <v>78</v>
      </c>
      <c r="K6423">
        <v>92</v>
      </c>
      <c r="L6423">
        <v>91</v>
      </c>
      <c r="M6423">
        <v>92</v>
      </c>
      <c r="N6423">
        <v>87</v>
      </c>
      <c r="O6423">
        <v>74</v>
      </c>
      <c r="P6423">
        <v>88</v>
      </c>
      <c r="Q6423">
        <v>86</v>
      </c>
      <c r="R6423">
        <v>89</v>
      </c>
      <c r="S6423">
        <v>63</v>
      </c>
      <c r="T6423" s="34">
        <f>_xlfn.XLOOKUP(B6423,Demog!$A$2:$A$219,Demog!$P$2:$P$219,,,2)</f>
        <v>19231</v>
      </c>
      <c r="U6423" s="34">
        <f t="shared" si="115"/>
        <v>3</v>
      </c>
      <c r="V6423" s="13">
        <f>IF(OR(Table1[[#This Row],[7d_positivity_public]]=0,ISBLANK(Table1[[#This Row],[7d_positivity_public]])),"",(Table1[[#This Row],[7d_positivity_public]]-Table1[[#This Row],[7d_positivity_all]])/Table1[[#This Row],[7d_positivity_public]])</f>
        <v>1</v>
      </c>
      <c r="W6423" s="13"/>
    </row>
    <row r="6424" spans="1:23" x14ac:dyDescent="0.25">
      <c r="A6424" s="10">
        <v>44547</v>
      </c>
      <c r="B6424">
        <v>1320</v>
      </c>
      <c r="C6424" t="s">
        <v>89</v>
      </c>
      <c r="D6424">
        <v>3</v>
      </c>
      <c r="E6424">
        <v>6</v>
      </c>
      <c r="F6424">
        <v>-3</v>
      </c>
      <c r="G6424">
        <v>2</v>
      </c>
      <c r="H6424">
        <v>89</v>
      </c>
      <c r="I6424">
        <v>23</v>
      </c>
      <c r="J6424">
        <v>86</v>
      </c>
      <c r="K6424">
        <v>89</v>
      </c>
      <c r="L6424">
        <v>85</v>
      </c>
      <c r="M6424">
        <v>91</v>
      </c>
      <c r="N6424">
        <v>86</v>
      </c>
      <c r="O6424">
        <v>80</v>
      </c>
      <c r="P6424">
        <v>86</v>
      </c>
      <c r="Q6424">
        <v>81</v>
      </c>
      <c r="R6424">
        <v>89</v>
      </c>
      <c r="S6424">
        <v>70</v>
      </c>
      <c r="T6424" s="34">
        <f>_xlfn.XLOOKUP(B6424,Demog!$A$2:$A$219,Demog!$P$2:$P$219,,,2)</f>
        <v>41799</v>
      </c>
      <c r="U6424" s="34">
        <f t="shared" si="115"/>
        <v>9</v>
      </c>
      <c r="V6424" s="13">
        <f>IF(OR(Table1[[#This Row],[7d_positivity_public]]=0,ISBLANK(Table1[[#This Row],[7d_positivity_public]])),"",(Table1[[#This Row],[7d_positivity_public]]-Table1[[#This Row],[7d_positivity_all]])/Table1[[#This Row],[7d_positivity_public]])</f>
        <v>1</v>
      </c>
      <c r="W6424" s="13"/>
    </row>
    <row r="6425" spans="1:23" x14ac:dyDescent="0.25">
      <c r="A6425" s="10">
        <v>44547</v>
      </c>
      <c r="B6425">
        <v>1330</v>
      </c>
      <c r="C6425" t="s">
        <v>91</v>
      </c>
      <c r="D6425">
        <v>5</v>
      </c>
      <c r="E6425">
        <v>5</v>
      </c>
      <c r="F6425">
        <v>0</v>
      </c>
      <c r="G6425">
        <v>0</v>
      </c>
      <c r="H6425">
        <v>83</v>
      </c>
      <c r="I6425">
        <v>16</v>
      </c>
      <c r="J6425">
        <v>70</v>
      </c>
      <c r="K6425">
        <v>84</v>
      </c>
      <c r="L6425">
        <v>85</v>
      </c>
      <c r="M6425">
        <v>84</v>
      </c>
      <c r="N6425">
        <v>79</v>
      </c>
      <c r="O6425">
        <v>62</v>
      </c>
      <c r="P6425">
        <v>80</v>
      </c>
      <c r="Q6425">
        <v>79</v>
      </c>
      <c r="R6425">
        <v>81</v>
      </c>
      <c r="S6425">
        <v>58</v>
      </c>
      <c r="T6425" s="34">
        <f>_xlfn.XLOOKUP(B6425,Demog!$A$2:$A$219,Demog!$P$2:$P$219,,,2)</f>
        <v>5101</v>
      </c>
      <c r="U6425" s="34">
        <f t="shared" si="115"/>
        <v>2</v>
      </c>
      <c r="V6425" s="13" t="str">
        <f>IF(OR(Table1[[#This Row],[7d_positivity_public]]=0,ISBLANK(Table1[[#This Row],[7d_positivity_public]])),"",(Table1[[#This Row],[7d_positivity_public]]-Table1[[#This Row],[7d_positivity_all]])/Table1[[#This Row],[7d_positivity_public]])</f>
        <v/>
      </c>
      <c r="W6425" s="13"/>
    </row>
    <row r="6426" spans="1:23" x14ac:dyDescent="0.25">
      <c r="A6426" s="10">
        <v>44547</v>
      </c>
      <c r="B6426">
        <v>1340</v>
      </c>
      <c r="C6426" t="s">
        <v>93</v>
      </c>
      <c r="D6426">
        <v>0</v>
      </c>
      <c r="E6426">
        <v>3</v>
      </c>
      <c r="F6426">
        <v>-3</v>
      </c>
      <c r="G6426">
        <v>0</v>
      </c>
      <c r="H6426">
        <v>84</v>
      </c>
      <c r="I6426">
        <v>16</v>
      </c>
      <c r="J6426">
        <v>72</v>
      </c>
      <c r="K6426">
        <v>84</v>
      </c>
      <c r="L6426">
        <v>81</v>
      </c>
      <c r="M6426">
        <v>86</v>
      </c>
      <c r="N6426">
        <v>80</v>
      </c>
      <c r="O6426">
        <v>65</v>
      </c>
      <c r="P6426">
        <v>81</v>
      </c>
      <c r="Q6426">
        <v>75</v>
      </c>
      <c r="R6426">
        <v>83</v>
      </c>
      <c r="S6426">
        <v>53</v>
      </c>
      <c r="T6426" s="34">
        <f>_xlfn.XLOOKUP(B6426,Demog!$A$2:$A$219,Demog!$P$2:$P$219,,,2)</f>
        <v>4781</v>
      </c>
      <c r="U6426" s="34">
        <f t="shared" si="115"/>
        <v>0</v>
      </c>
      <c r="V6426" s="13" t="str">
        <f>IF(OR(Table1[[#This Row],[7d_positivity_public]]=0,ISBLANK(Table1[[#This Row],[7d_positivity_public]])),"",(Table1[[#This Row],[7d_positivity_public]]-Table1[[#This Row],[7d_positivity_all]])/Table1[[#This Row],[7d_positivity_public]])</f>
        <v/>
      </c>
      <c r="W6426" s="13"/>
    </row>
    <row r="6427" spans="1:23" x14ac:dyDescent="0.25">
      <c r="A6427" s="10">
        <v>44547</v>
      </c>
      <c r="B6427">
        <v>1350</v>
      </c>
      <c r="C6427" t="s">
        <v>95</v>
      </c>
      <c r="D6427">
        <v>15</v>
      </c>
      <c r="E6427">
        <v>19</v>
      </c>
      <c r="F6427">
        <v>-4</v>
      </c>
      <c r="G6427">
        <v>8</v>
      </c>
      <c r="H6427">
        <v>79</v>
      </c>
      <c r="I6427">
        <v>11</v>
      </c>
      <c r="J6427">
        <v>63</v>
      </c>
      <c r="K6427">
        <v>80</v>
      </c>
      <c r="L6427">
        <v>71</v>
      </c>
      <c r="M6427">
        <v>87</v>
      </c>
      <c r="N6427">
        <v>76</v>
      </c>
      <c r="O6427">
        <v>58</v>
      </c>
      <c r="P6427">
        <v>77</v>
      </c>
      <c r="Q6427">
        <v>67</v>
      </c>
      <c r="R6427">
        <v>85</v>
      </c>
      <c r="S6427">
        <v>62</v>
      </c>
      <c r="T6427" s="34">
        <f>_xlfn.XLOOKUP(B6427,Demog!$A$2:$A$219,Demog!$P$2:$P$219,,,2)</f>
        <v>10220</v>
      </c>
      <c r="U6427" s="34">
        <f t="shared" si="115"/>
        <v>11</v>
      </c>
      <c r="V6427" s="13">
        <f>IF(OR(Table1[[#This Row],[7d_positivity_public]]=0,ISBLANK(Table1[[#This Row],[7d_positivity_public]])),"",(Table1[[#This Row],[7d_positivity_public]]-Table1[[#This Row],[7d_positivity_all]])/Table1[[#This Row],[7d_positivity_public]])</f>
        <v>1</v>
      </c>
      <c r="W6427" s="13"/>
    </row>
    <row r="6428" spans="1:23" x14ac:dyDescent="0.25">
      <c r="A6428" s="10">
        <v>44547</v>
      </c>
      <c r="B6428">
        <v>1361</v>
      </c>
      <c r="C6428" t="s">
        <v>97</v>
      </c>
      <c r="D6428">
        <v>12</v>
      </c>
      <c r="E6428">
        <v>8</v>
      </c>
      <c r="F6428">
        <v>4</v>
      </c>
      <c r="G6428">
        <v>7</v>
      </c>
      <c r="H6428">
        <v>86</v>
      </c>
      <c r="I6428">
        <v>17</v>
      </c>
      <c r="J6428">
        <v>82</v>
      </c>
      <c r="K6428">
        <v>87</v>
      </c>
      <c r="L6428">
        <v>81</v>
      </c>
      <c r="M6428">
        <v>91</v>
      </c>
      <c r="N6428">
        <v>83</v>
      </c>
      <c r="O6428">
        <v>77</v>
      </c>
      <c r="P6428">
        <v>84</v>
      </c>
      <c r="Q6428">
        <v>77</v>
      </c>
      <c r="R6428">
        <v>89</v>
      </c>
      <c r="S6428">
        <v>72</v>
      </c>
      <c r="T6428" s="34">
        <f>_xlfn.XLOOKUP(B6428,Demog!$A$2:$A$219,Demog!$P$2:$P$219,,,2)</f>
        <v>53266</v>
      </c>
      <c r="U6428" s="34">
        <f t="shared" si="115"/>
        <v>45</v>
      </c>
      <c r="V6428" s="13">
        <f>IF(OR(Table1[[#This Row],[7d_positivity_public]]=0,ISBLANK(Table1[[#This Row],[7d_positivity_public]])),"",(Table1[[#This Row],[7d_positivity_public]]-Table1[[#This Row],[7d_positivity_all]])/Table1[[#This Row],[7d_positivity_public]])</f>
        <v>1</v>
      </c>
      <c r="W6428" s="13"/>
    </row>
    <row r="6429" spans="1:23" x14ac:dyDescent="0.25">
      <c r="A6429" s="10">
        <v>44547</v>
      </c>
      <c r="B6429">
        <v>1362</v>
      </c>
      <c r="C6429" t="s">
        <v>99</v>
      </c>
      <c r="D6429">
        <v>7</v>
      </c>
      <c r="E6429">
        <v>3</v>
      </c>
      <c r="F6429">
        <v>4</v>
      </c>
      <c r="G6429">
        <v>8</v>
      </c>
      <c r="H6429">
        <v>79</v>
      </c>
      <c r="I6429">
        <v>13</v>
      </c>
      <c r="J6429">
        <v>63</v>
      </c>
      <c r="K6429">
        <v>80</v>
      </c>
      <c r="L6429">
        <v>72</v>
      </c>
      <c r="M6429">
        <v>86</v>
      </c>
      <c r="N6429">
        <v>76</v>
      </c>
      <c r="O6429">
        <v>59</v>
      </c>
      <c r="P6429">
        <v>77</v>
      </c>
      <c r="Q6429">
        <v>66</v>
      </c>
      <c r="R6429">
        <v>84</v>
      </c>
      <c r="S6429">
        <v>63</v>
      </c>
      <c r="T6429" s="34">
        <f>_xlfn.XLOOKUP(B6429,Demog!$A$2:$A$219,Demog!$P$2:$P$219,,,2)</f>
        <v>13583</v>
      </c>
      <c r="U6429" s="34">
        <f t="shared" si="115"/>
        <v>7</v>
      </c>
      <c r="V6429" s="13">
        <f>IF(OR(Table1[[#This Row],[7d_positivity_public]]=0,ISBLANK(Table1[[#This Row],[7d_positivity_public]])),"",(Table1[[#This Row],[7d_positivity_public]]-Table1[[#This Row],[7d_positivity_all]])/Table1[[#This Row],[7d_positivity_public]])</f>
        <v>1</v>
      </c>
      <c r="W6429" s="13"/>
    </row>
    <row r="6430" spans="1:23" x14ac:dyDescent="0.25">
      <c r="A6430" s="10">
        <v>44547</v>
      </c>
      <c r="B6430">
        <v>1371</v>
      </c>
      <c r="C6430" t="s">
        <v>101</v>
      </c>
      <c r="D6430">
        <v>4</v>
      </c>
      <c r="E6430">
        <v>4</v>
      </c>
      <c r="F6430">
        <v>0</v>
      </c>
      <c r="G6430">
        <v>2</v>
      </c>
      <c r="H6430">
        <v>83</v>
      </c>
      <c r="I6430">
        <v>16</v>
      </c>
      <c r="J6430">
        <v>72</v>
      </c>
      <c r="K6430">
        <v>83</v>
      </c>
      <c r="L6430">
        <v>75</v>
      </c>
      <c r="M6430">
        <v>88</v>
      </c>
      <c r="N6430">
        <v>80</v>
      </c>
      <c r="O6430">
        <v>66</v>
      </c>
      <c r="P6430">
        <v>81</v>
      </c>
      <c r="Q6430">
        <v>71</v>
      </c>
      <c r="R6430">
        <v>86</v>
      </c>
      <c r="S6430">
        <v>59</v>
      </c>
      <c r="T6430" s="34">
        <f>_xlfn.XLOOKUP(B6430,Demog!$A$2:$A$219,Demog!$P$2:$P$219,,,2)</f>
        <v>8720</v>
      </c>
      <c r="U6430" s="34">
        <f t="shared" si="115"/>
        <v>2</v>
      </c>
      <c r="V6430" s="13">
        <f>IF(OR(Table1[[#This Row],[7d_positivity_public]]=0,ISBLANK(Table1[[#This Row],[7d_positivity_public]])),"",(Table1[[#This Row],[7d_positivity_public]]-Table1[[#This Row],[7d_positivity_all]])/Table1[[#This Row],[7d_positivity_public]])</f>
        <v>1</v>
      </c>
      <c r="W6430" s="13"/>
    </row>
    <row r="6431" spans="1:23" x14ac:dyDescent="0.25">
      <c r="A6431" s="10">
        <v>44547</v>
      </c>
      <c r="B6431">
        <v>1372</v>
      </c>
      <c r="C6431" t="s">
        <v>103</v>
      </c>
      <c r="D6431">
        <v>8</v>
      </c>
      <c r="E6431">
        <v>7</v>
      </c>
      <c r="F6431">
        <v>1</v>
      </c>
      <c r="G6431">
        <v>5</v>
      </c>
      <c r="H6431">
        <v>88</v>
      </c>
      <c r="I6431">
        <v>21</v>
      </c>
      <c r="J6431">
        <v>79</v>
      </c>
      <c r="K6431">
        <v>89</v>
      </c>
      <c r="L6431">
        <v>85</v>
      </c>
      <c r="M6431">
        <v>92</v>
      </c>
      <c r="N6431">
        <v>85</v>
      </c>
      <c r="O6431">
        <v>74</v>
      </c>
      <c r="P6431">
        <v>86</v>
      </c>
      <c r="Q6431">
        <v>81</v>
      </c>
      <c r="R6431">
        <v>90</v>
      </c>
      <c r="S6431">
        <v>54</v>
      </c>
      <c r="T6431" s="34">
        <f>_xlfn.XLOOKUP(B6431,Demog!$A$2:$A$219,Demog!$P$2:$P$219,,,2)</f>
        <v>41482</v>
      </c>
      <c r="U6431" s="34">
        <f t="shared" si="115"/>
        <v>23</v>
      </c>
      <c r="V6431" s="13">
        <f>IF(OR(Table1[[#This Row],[7d_positivity_public]]=0,ISBLANK(Table1[[#This Row],[7d_positivity_public]])),"",(Table1[[#This Row],[7d_positivity_public]]-Table1[[#This Row],[7d_positivity_all]])/Table1[[#This Row],[7d_positivity_public]])</f>
        <v>1</v>
      </c>
      <c r="W6431" s="13"/>
    </row>
    <row r="6432" spans="1:23" x14ac:dyDescent="0.25">
      <c r="A6432" s="10">
        <v>44547</v>
      </c>
      <c r="B6432">
        <v>1373</v>
      </c>
      <c r="C6432" t="s">
        <v>106</v>
      </c>
      <c r="D6432">
        <v>28</v>
      </c>
      <c r="E6432">
        <v>41</v>
      </c>
      <c r="F6432">
        <v>-13</v>
      </c>
      <c r="G6432">
        <v>14</v>
      </c>
      <c r="H6432">
        <v>85</v>
      </c>
      <c r="I6432">
        <v>16</v>
      </c>
      <c r="J6432">
        <v>73</v>
      </c>
      <c r="K6432">
        <v>86</v>
      </c>
      <c r="L6432">
        <v>83</v>
      </c>
      <c r="M6432">
        <v>88</v>
      </c>
      <c r="N6432">
        <v>82</v>
      </c>
      <c r="O6432">
        <v>68</v>
      </c>
      <c r="P6432">
        <v>83</v>
      </c>
      <c r="Q6432">
        <v>79</v>
      </c>
      <c r="R6432">
        <v>86</v>
      </c>
      <c r="S6432">
        <v>64</v>
      </c>
      <c r="T6432" s="34">
        <f>_xlfn.XLOOKUP(B6432,Demog!$A$2:$A$219,Demog!$P$2:$P$219,,,2)</f>
        <v>12922</v>
      </c>
      <c r="U6432" s="34">
        <f t="shared" si="115"/>
        <v>25</v>
      </c>
      <c r="V6432" s="13">
        <f>IF(OR(Table1[[#This Row],[7d_positivity_public]]=0,ISBLANK(Table1[[#This Row],[7d_positivity_public]])),"",(Table1[[#This Row],[7d_positivity_public]]-Table1[[#This Row],[7d_positivity_all]])/Table1[[#This Row],[7d_positivity_public]])</f>
        <v>1</v>
      </c>
      <c r="W6432" s="13"/>
    </row>
    <row r="6433" spans="1:23" x14ac:dyDescent="0.25">
      <c r="A6433" s="10">
        <v>44547</v>
      </c>
      <c r="B6433">
        <v>1374</v>
      </c>
      <c r="C6433" t="s">
        <v>108</v>
      </c>
      <c r="D6433">
        <v>11</v>
      </c>
      <c r="E6433">
        <v>7</v>
      </c>
      <c r="F6433">
        <v>4</v>
      </c>
      <c r="G6433">
        <v>7</v>
      </c>
      <c r="H6433">
        <v>94</v>
      </c>
      <c r="I6433">
        <v>26</v>
      </c>
      <c r="J6433">
        <v>85</v>
      </c>
      <c r="K6433">
        <v>94</v>
      </c>
      <c r="L6433">
        <v>96</v>
      </c>
      <c r="M6433">
        <v>92</v>
      </c>
      <c r="N6433">
        <v>91</v>
      </c>
      <c r="O6433">
        <v>81</v>
      </c>
      <c r="P6433">
        <v>92</v>
      </c>
      <c r="Q6433">
        <v>92</v>
      </c>
      <c r="R6433">
        <v>91</v>
      </c>
      <c r="S6433">
        <v>68</v>
      </c>
      <c r="T6433" s="34">
        <f>_xlfn.XLOOKUP(B6433,Demog!$A$2:$A$219,Demog!$P$2:$P$219,,,2)</f>
        <v>33401</v>
      </c>
      <c r="U6433" s="34">
        <f t="shared" si="115"/>
        <v>26</v>
      </c>
      <c r="V6433" s="13">
        <f>IF(OR(Table1[[#This Row],[7d_positivity_public]]=0,ISBLANK(Table1[[#This Row],[7d_positivity_public]])),"",(Table1[[#This Row],[7d_positivity_public]]-Table1[[#This Row],[7d_positivity_all]])/Table1[[#This Row],[7d_positivity_public]])</f>
        <v>1</v>
      </c>
      <c r="W6433" s="13"/>
    </row>
    <row r="6434" spans="1:23" x14ac:dyDescent="0.25">
      <c r="A6434" s="10">
        <v>44547</v>
      </c>
      <c r="B6434">
        <v>1375</v>
      </c>
      <c r="C6434" t="s">
        <v>110</v>
      </c>
      <c r="D6434">
        <v>8</v>
      </c>
      <c r="E6434">
        <v>4</v>
      </c>
      <c r="F6434">
        <v>4</v>
      </c>
      <c r="G6434">
        <v>5</v>
      </c>
      <c r="H6434">
        <v>91</v>
      </c>
      <c r="I6434">
        <v>18</v>
      </c>
      <c r="J6434">
        <v>78</v>
      </c>
      <c r="K6434">
        <v>91</v>
      </c>
      <c r="L6434">
        <v>92</v>
      </c>
      <c r="M6434">
        <v>91</v>
      </c>
      <c r="N6434">
        <v>87</v>
      </c>
      <c r="O6434">
        <v>73</v>
      </c>
      <c r="P6434">
        <v>88</v>
      </c>
      <c r="Q6434">
        <v>87</v>
      </c>
      <c r="R6434">
        <v>88</v>
      </c>
      <c r="S6434">
        <v>66</v>
      </c>
      <c r="T6434" s="34">
        <f>_xlfn.XLOOKUP(B6434,Demog!$A$2:$A$219,Demog!$P$2:$P$219,,,2)</f>
        <v>38661</v>
      </c>
      <c r="U6434" s="34">
        <f t="shared" si="115"/>
        <v>22</v>
      </c>
      <c r="V6434" s="13">
        <f>IF(OR(Table1[[#This Row],[7d_positivity_public]]=0,ISBLANK(Table1[[#This Row],[7d_positivity_public]])),"",(Table1[[#This Row],[7d_positivity_public]]-Table1[[#This Row],[7d_positivity_all]])/Table1[[#This Row],[7d_positivity_public]])</f>
        <v>1</v>
      </c>
      <c r="W6434" s="13"/>
    </row>
    <row r="6435" spans="1:23" x14ac:dyDescent="0.25">
      <c r="A6435" s="10">
        <v>44547</v>
      </c>
      <c r="B6435">
        <v>1376</v>
      </c>
      <c r="C6435" t="s">
        <v>112</v>
      </c>
      <c r="D6435">
        <v>5</v>
      </c>
      <c r="E6435">
        <v>7</v>
      </c>
      <c r="F6435">
        <v>-2</v>
      </c>
      <c r="G6435">
        <v>3</v>
      </c>
      <c r="H6435">
        <v>85</v>
      </c>
      <c r="I6435">
        <v>12</v>
      </c>
      <c r="J6435">
        <v>76</v>
      </c>
      <c r="K6435">
        <v>86</v>
      </c>
      <c r="L6435">
        <v>85</v>
      </c>
      <c r="M6435">
        <v>87</v>
      </c>
      <c r="N6435">
        <v>82</v>
      </c>
      <c r="O6435">
        <v>69</v>
      </c>
      <c r="P6435">
        <v>82</v>
      </c>
      <c r="Q6435">
        <v>80</v>
      </c>
      <c r="R6435">
        <v>85</v>
      </c>
      <c r="S6435">
        <v>53</v>
      </c>
      <c r="T6435" s="34">
        <f>_xlfn.XLOOKUP(B6435,Demog!$A$2:$A$219,Demog!$P$2:$P$219,,,2)</f>
        <v>34796</v>
      </c>
      <c r="U6435" s="34">
        <f t="shared" si="115"/>
        <v>12</v>
      </c>
      <c r="V6435" s="13">
        <f>IF(OR(Table1[[#This Row],[7d_positivity_public]]=0,ISBLANK(Table1[[#This Row],[7d_positivity_public]])),"",(Table1[[#This Row],[7d_positivity_public]]-Table1[[#This Row],[7d_positivity_all]])/Table1[[#This Row],[7d_positivity_public]])</f>
        <v>1</v>
      </c>
      <c r="W6435" s="13"/>
    </row>
    <row r="6436" spans="1:23" x14ac:dyDescent="0.25">
      <c r="A6436" s="10">
        <v>44547</v>
      </c>
      <c r="B6436">
        <v>1377</v>
      </c>
      <c r="C6436" t="s">
        <v>114</v>
      </c>
      <c r="D6436">
        <v>23</v>
      </c>
      <c r="E6436">
        <v>9</v>
      </c>
      <c r="F6436">
        <v>14</v>
      </c>
      <c r="G6436">
        <v>10</v>
      </c>
      <c r="H6436">
        <v>91</v>
      </c>
      <c r="I6436">
        <v>34</v>
      </c>
      <c r="J6436">
        <v>88</v>
      </c>
      <c r="K6436">
        <v>91</v>
      </c>
      <c r="L6436">
        <v>89</v>
      </c>
      <c r="M6436">
        <v>93</v>
      </c>
      <c r="N6436">
        <v>89</v>
      </c>
      <c r="O6436">
        <v>85</v>
      </c>
      <c r="P6436">
        <v>89</v>
      </c>
      <c r="Q6436">
        <v>87</v>
      </c>
      <c r="R6436">
        <v>92</v>
      </c>
      <c r="S6436">
        <v>72</v>
      </c>
      <c r="T6436" s="34">
        <f>_xlfn.XLOOKUP(B6436,Demog!$A$2:$A$219,Demog!$P$2:$P$219,,,2)</f>
        <v>24900</v>
      </c>
      <c r="U6436" s="34">
        <f t="shared" si="115"/>
        <v>40</v>
      </c>
      <c r="V6436" s="13">
        <f>IF(OR(Table1[[#This Row],[7d_positivity_public]]=0,ISBLANK(Table1[[#This Row],[7d_positivity_public]])),"",(Table1[[#This Row],[7d_positivity_public]]-Table1[[#This Row],[7d_positivity_all]])/Table1[[#This Row],[7d_positivity_public]])</f>
        <v>1</v>
      </c>
      <c r="W6436" s="13"/>
    </row>
    <row r="6437" spans="1:23" x14ac:dyDescent="0.25">
      <c r="A6437" s="10">
        <v>44547</v>
      </c>
      <c r="B6437">
        <v>1380</v>
      </c>
      <c r="C6437" t="s">
        <v>116</v>
      </c>
      <c r="D6437">
        <v>6</v>
      </c>
      <c r="E6437">
        <v>4</v>
      </c>
      <c r="F6437">
        <v>2</v>
      </c>
      <c r="G6437">
        <v>4</v>
      </c>
      <c r="H6437">
        <v>88</v>
      </c>
      <c r="I6437">
        <v>17</v>
      </c>
      <c r="J6437">
        <v>82</v>
      </c>
      <c r="K6437">
        <v>88</v>
      </c>
      <c r="L6437">
        <v>83</v>
      </c>
      <c r="M6437">
        <v>91</v>
      </c>
      <c r="N6437">
        <v>85</v>
      </c>
      <c r="O6437">
        <v>77</v>
      </c>
      <c r="P6437">
        <v>86</v>
      </c>
      <c r="Q6437">
        <v>80</v>
      </c>
      <c r="R6437">
        <v>90</v>
      </c>
      <c r="S6437">
        <v>66</v>
      </c>
      <c r="T6437" s="34">
        <f>_xlfn.XLOOKUP(B6437,Demog!$A$2:$A$219,Demog!$P$2:$P$219,,,2)</f>
        <v>12110</v>
      </c>
      <c r="U6437" s="34">
        <f t="shared" si="115"/>
        <v>5</v>
      </c>
      <c r="V6437" s="13">
        <f>IF(OR(Table1[[#This Row],[7d_positivity_public]]=0,ISBLANK(Table1[[#This Row],[7d_positivity_public]])),"",(Table1[[#This Row],[7d_positivity_public]]-Table1[[#This Row],[7d_positivity_all]])/Table1[[#This Row],[7d_positivity_public]])</f>
        <v>1</v>
      </c>
      <c r="W6437" s="13"/>
    </row>
    <row r="6438" spans="1:23" x14ac:dyDescent="0.25">
      <c r="A6438" s="10">
        <v>44547</v>
      </c>
      <c r="B6438">
        <v>1390</v>
      </c>
      <c r="C6438" t="s">
        <v>118</v>
      </c>
      <c r="D6438">
        <v>16</v>
      </c>
      <c r="E6438">
        <v>9</v>
      </c>
      <c r="F6438">
        <v>7</v>
      </c>
      <c r="G6438">
        <v>12</v>
      </c>
      <c r="H6438">
        <v>74</v>
      </c>
      <c r="I6438">
        <v>9</v>
      </c>
      <c r="J6438">
        <v>46</v>
      </c>
      <c r="K6438">
        <v>76</v>
      </c>
      <c r="L6438">
        <v>64</v>
      </c>
      <c r="M6438">
        <v>83</v>
      </c>
      <c r="N6438">
        <v>70</v>
      </c>
      <c r="O6438">
        <v>42</v>
      </c>
      <c r="P6438">
        <v>72</v>
      </c>
      <c r="Q6438">
        <v>58</v>
      </c>
      <c r="R6438">
        <v>81</v>
      </c>
      <c r="S6438">
        <v>56</v>
      </c>
      <c r="T6438" s="34">
        <f>_xlfn.XLOOKUP(B6438,Demog!$A$2:$A$219,Demog!$P$2:$P$219,,,2)</f>
        <v>7285</v>
      </c>
      <c r="U6438" s="34">
        <f t="shared" si="115"/>
        <v>8</v>
      </c>
      <c r="V6438" s="13">
        <f>IF(OR(Table1[[#This Row],[7d_positivity_public]]=0,ISBLANK(Table1[[#This Row],[7d_positivity_public]])),"",(Table1[[#This Row],[7d_positivity_public]]-Table1[[#This Row],[7d_positivity_all]])/Table1[[#This Row],[7d_positivity_public]])</f>
        <v>1</v>
      </c>
      <c r="W6438" s="13"/>
    </row>
    <row r="6439" spans="1:23" x14ac:dyDescent="0.25">
      <c r="A6439" s="10">
        <v>44547</v>
      </c>
      <c r="B6439">
        <v>1420</v>
      </c>
      <c r="C6439" t="s">
        <v>120</v>
      </c>
      <c r="D6439">
        <v>10</v>
      </c>
      <c r="E6439">
        <v>11</v>
      </c>
      <c r="F6439">
        <v>-1</v>
      </c>
      <c r="G6439">
        <v>6</v>
      </c>
      <c r="H6439">
        <v>82</v>
      </c>
      <c r="I6439">
        <v>13</v>
      </c>
      <c r="J6439">
        <v>68</v>
      </c>
      <c r="K6439">
        <v>83</v>
      </c>
      <c r="L6439">
        <v>75</v>
      </c>
      <c r="M6439">
        <v>88</v>
      </c>
      <c r="N6439">
        <v>79</v>
      </c>
      <c r="O6439">
        <v>64</v>
      </c>
      <c r="P6439">
        <v>80</v>
      </c>
      <c r="Q6439">
        <v>70</v>
      </c>
      <c r="R6439">
        <v>86</v>
      </c>
      <c r="S6439">
        <v>66</v>
      </c>
      <c r="T6439" s="34">
        <f>_xlfn.XLOOKUP(B6439,Demog!$A$2:$A$219,Demog!$P$2:$P$219,,,2)</f>
        <v>33648</v>
      </c>
      <c r="U6439" s="34">
        <f t="shared" si="115"/>
        <v>24</v>
      </c>
      <c r="V6439" s="13">
        <f>IF(OR(Table1[[#This Row],[7d_positivity_public]]=0,ISBLANK(Table1[[#This Row],[7d_positivity_public]])),"",(Table1[[#This Row],[7d_positivity_public]]-Table1[[#This Row],[7d_positivity_all]])/Table1[[#This Row],[7d_positivity_public]])</f>
        <v>1</v>
      </c>
      <c r="W6439" s="13"/>
    </row>
    <row r="6440" spans="1:23" x14ac:dyDescent="0.25">
      <c r="A6440" s="10">
        <v>44547</v>
      </c>
      <c r="B6440">
        <v>1431</v>
      </c>
      <c r="C6440" t="s">
        <v>226</v>
      </c>
      <c r="D6440">
        <v>20</v>
      </c>
      <c r="E6440">
        <v>13</v>
      </c>
      <c r="F6440">
        <v>7</v>
      </c>
      <c r="G6440">
        <v>11</v>
      </c>
      <c r="H6440">
        <v>88</v>
      </c>
      <c r="I6440">
        <v>12</v>
      </c>
      <c r="J6440">
        <v>81</v>
      </c>
      <c r="K6440">
        <v>88</v>
      </c>
      <c r="L6440">
        <v>85</v>
      </c>
      <c r="M6440">
        <v>92</v>
      </c>
      <c r="N6440">
        <v>84</v>
      </c>
      <c r="O6440">
        <v>75</v>
      </c>
      <c r="P6440">
        <v>85</v>
      </c>
      <c r="Q6440">
        <v>80</v>
      </c>
      <c r="R6440">
        <v>90</v>
      </c>
      <c r="S6440">
        <v>71</v>
      </c>
      <c r="T6440" s="34">
        <f>_xlfn.XLOOKUP(B6440,Demog!$A$2:$A$219,Demog!$P$2:$P$219,,,2)</f>
        <v>44714</v>
      </c>
      <c r="U6440" s="34">
        <f t="shared" si="115"/>
        <v>63</v>
      </c>
      <c r="V6440" s="13">
        <f>IF(OR(Table1[[#This Row],[7d_positivity_public]]=0,ISBLANK(Table1[[#This Row],[7d_positivity_public]])),"",(Table1[[#This Row],[7d_positivity_public]]-Table1[[#This Row],[7d_positivity_all]])/Table1[[#This Row],[7d_positivity_public]])</f>
        <v>1</v>
      </c>
      <c r="W6440" s="13"/>
    </row>
    <row r="6441" spans="1:23" x14ac:dyDescent="0.25">
      <c r="A6441" s="10">
        <v>44547</v>
      </c>
      <c r="B6441">
        <v>1432</v>
      </c>
      <c r="C6441" t="s">
        <v>227</v>
      </c>
      <c r="D6441">
        <v>11</v>
      </c>
      <c r="E6441">
        <v>6</v>
      </c>
      <c r="F6441">
        <v>5</v>
      </c>
      <c r="G6441">
        <v>6</v>
      </c>
      <c r="H6441">
        <v>95</v>
      </c>
      <c r="I6441">
        <v>21</v>
      </c>
      <c r="J6441">
        <v>90</v>
      </c>
      <c r="K6441">
        <v>95</v>
      </c>
      <c r="L6441">
        <v>97</v>
      </c>
      <c r="M6441">
        <v>94</v>
      </c>
      <c r="N6441">
        <v>92</v>
      </c>
      <c r="O6441">
        <v>87</v>
      </c>
      <c r="P6441">
        <v>93</v>
      </c>
      <c r="Q6441">
        <v>93</v>
      </c>
      <c r="R6441">
        <v>92</v>
      </c>
      <c r="S6441">
        <v>74</v>
      </c>
      <c r="T6441" s="34">
        <f>_xlfn.XLOOKUP(B6441,Demog!$A$2:$A$219,Demog!$P$2:$P$219,,,2)</f>
        <v>48587</v>
      </c>
      <c r="U6441" s="34">
        <f t="shared" si="115"/>
        <v>37</v>
      </c>
      <c r="V6441" s="13">
        <f>IF(OR(Table1[[#This Row],[7d_positivity_public]]=0,ISBLANK(Table1[[#This Row],[7d_positivity_public]])),"",(Table1[[#This Row],[7d_positivity_public]]-Table1[[#This Row],[7d_positivity_all]])/Table1[[#This Row],[7d_positivity_public]])</f>
        <v>1</v>
      </c>
      <c r="W6441" s="13"/>
    </row>
    <row r="6442" spans="1:23" x14ac:dyDescent="0.25">
      <c r="A6442" s="10">
        <v>44547</v>
      </c>
      <c r="B6442">
        <v>1433</v>
      </c>
      <c r="C6442" t="s">
        <v>122</v>
      </c>
      <c r="D6442">
        <v>28</v>
      </c>
      <c r="E6442">
        <v>32</v>
      </c>
      <c r="F6442">
        <v>-4</v>
      </c>
      <c r="G6442">
        <v>17</v>
      </c>
      <c r="H6442">
        <v>83</v>
      </c>
      <c r="I6442">
        <v>13</v>
      </c>
      <c r="J6442">
        <v>71</v>
      </c>
      <c r="K6442">
        <v>84</v>
      </c>
      <c r="L6442">
        <v>76</v>
      </c>
      <c r="M6442">
        <v>88</v>
      </c>
      <c r="N6442">
        <v>79</v>
      </c>
      <c r="O6442">
        <v>64</v>
      </c>
      <c r="P6442">
        <v>80</v>
      </c>
      <c r="Q6442">
        <v>71</v>
      </c>
      <c r="R6442">
        <v>86</v>
      </c>
      <c r="S6442">
        <v>59</v>
      </c>
      <c r="T6442" s="34">
        <f>_xlfn.XLOOKUP(B6442,Demog!$A$2:$A$219,Demog!$P$2:$P$219,,,2)</f>
        <v>19986</v>
      </c>
      <c r="U6442" s="34">
        <f t="shared" si="115"/>
        <v>39</v>
      </c>
      <c r="V6442" s="13">
        <f>IF(OR(Table1[[#This Row],[7d_positivity_public]]=0,ISBLANK(Table1[[#This Row],[7d_positivity_public]])),"",(Table1[[#This Row],[7d_positivity_public]]-Table1[[#This Row],[7d_positivity_all]])/Table1[[#This Row],[7d_positivity_public]])</f>
        <v>1</v>
      </c>
      <c r="W6442" s="13"/>
    </row>
    <row r="6443" spans="1:23" x14ac:dyDescent="0.25">
      <c r="A6443" s="10">
        <v>44547</v>
      </c>
      <c r="B6443">
        <v>1490</v>
      </c>
      <c r="C6443" t="s">
        <v>124</v>
      </c>
      <c r="D6443">
        <v>1</v>
      </c>
      <c r="E6443">
        <v>1</v>
      </c>
      <c r="F6443">
        <v>0</v>
      </c>
      <c r="G6443">
        <v>2</v>
      </c>
      <c r="H6443">
        <v>82</v>
      </c>
      <c r="I6443">
        <v>9</v>
      </c>
      <c r="J6443">
        <v>73</v>
      </c>
      <c r="K6443">
        <v>83</v>
      </c>
      <c r="L6443">
        <v>77</v>
      </c>
      <c r="M6443">
        <v>88</v>
      </c>
      <c r="N6443">
        <v>78</v>
      </c>
      <c r="O6443">
        <v>65</v>
      </c>
      <c r="P6443">
        <v>79</v>
      </c>
      <c r="Q6443">
        <v>70</v>
      </c>
      <c r="R6443">
        <v>85</v>
      </c>
      <c r="S6443">
        <v>52</v>
      </c>
      <c r="T6443" s="34">
        <f>_xlfn.XLOOKUP(B6443,Demog!$A$2:$A$219,Demog!$P$2:$P$219,,,2)</f>
        <v>10855</v>
      </c>
      <c r="U6443" s="34">
        <f t="shared" si="115"/>
        <v>1</v>
      </c>
      <c r="V6443" s="13">
        <f>IF(OR(Table1[[#This Row],[7d_positivity_public]]=0,ISBLANK(Table1[[#This Row],[7d_positivity_public]])),"",(Table1[[#This Row],[7d_positivity_public]]-Table1[[#This Row],[7d_positivity_all]])/Table1[[#This Row],[7d_positivity_public]])</f>
        <v>1</v>
      </c>
      <c r="W6443" s="13"/>
    </row>
    <row r="6444" spans="1:23" x14ac:dyDescent="0.25">
      <c r="A6444" s="10">
        <v>44547</v>
      </c>
      <c r="B6444">
        <v>2121</v>
      </c>
      <c r="C6444" t="s">
        <v>126</v>
      </c>
      <c r="D6444">
        <v>8</v>
      </c>
      <c r="E6444">
        <v>6</v>
      </c>
      <c r="F6444">
        <v>2</v>
      </c>
      <c r="G6444">
        <v>5</v>
      </c>
      <c r="H6444">
        <v>85</v>
      </c>
      <c r="I6444">
        <v>25</v>
      </c>
      <c r="J6444">
        <v>76</v>
      </c>
      <c r="K6444">
        <v>86</v>
      </c>
      <c r="L6444">
        <v>82</v>
      </c>
      <c r="M6444">
        <v>90</v>
      </c>
      <c r="N6444">
        <v>82</v>
      </c>
      <c r="O6444">
        <v>73</v>
      </c>
      <c r="P6444">
        <v>83</v>
      </c>
      <c r="Q6444">
        <v>78</v>
      </c>
      <c r="R6444">
        <v>88</v>
      </c>
      <c r="S6444">
        <v>71</v>
      </c>
      <c r="T6444" s="34">
        <f>_xlfn.XLOOKUP(B6444,Demog!$A$2:$A$219,Demog!$P$2:$P$219,,,2)</f>
        <v>51241</v>
      </c>
      <c r="U6444" s="34">
        <f t="shared" si="115"/>
        <v>29</v>
      </c>
      <c r="V6444" s="13">
        <f>IF(OR(Table1[[#This Row],[7d_positivity_public]]=0,ISBLANK(Table1[[#This Row],[7d_positivity_public]])),"",(Table1[[#This Row],[7d_positivity_public]]-Table1[[#This Row],[7d_positivity_all]])/Table1[[#This Row],[7d_positivity_public]])</f>
        <v>1</v>
      </c>
      <c r="W6444" s="13"/>
    </row>
    <row r="6445" spans="1:23" x14ac:dyDescent="0.25">
      <c r="A6445" s="10">
        <v>44547</v>
      </c>
      <c r="B6445">
        <v>2122</v>
      </c>
      <c r="C6445" t="s">
        <v>128</v>
      </c>
      <c r="D6445">
        <v>7</v>
      </c>
      <c r="E6445">
        <v>7</v>
      </c>
      <c r="F6445">
        <v>0</v>
      </c>
      <c r="G6445">
        <v>4</v>
      </c>
      <c r="H6445">
        <v>79</v>
      </c>
      <c r="I6445">
        <v>18</v>
      </c>
      <c r="J6445">
        <v>67</v>
      </c>
      <c r="K6445">
        <v>80</v>
      </c>
      <c r="L6445">
        <v>74</v>
      </c>
      <c r="M6445">
        <v>85</v>
      </c>
      <c r="N6445">
        <v>75</v>
      </c>
      <c r="O6445">
        <v>61</v>
      </c>
      <c r="P6445">
        <v>76</v>
      </c>
      <c r="Q6445">
        <v>69</v>
      </c>
      <c r="R6445">
        <v>83</v>
      </c>
      <c r="S6445">
        <v>63</v>
      </c>
      <c r="T6445" s="34">
        <f>_xlfn.XLOOKUP(B6445,Demog!$A$2:$A$219,Demog!$P$2:$P$219,,,2)</f>
        <v>41936</v>
      </c>
      <c r="U6445" s="34">
        <f t="shared" si="115"/>
        <v>21</v>
      </c>
      <c r="V6445" s="13">
        <f>IF(OR(Table1[[#This Row],[7d_positivity_public]]=0,ISBLANK(Table1[[#This Row],[7d_positivity_public]])),"",(Table1[[#This Row],[7d_positivity_public]]-Table1[[#This Row],[7d_positivity_all]])/Table1[[#This Row],[7d_positivity_public]])</f>
        <v>1</v>
      </c>
      <c r="W6445" s="13"/>
    </row>
    <row r="6446" spans="1:23" x14ac:dyDescent="0.25">
      <c r="A6446" s="10">
        <v>44547</v>
      </c>
      <c r="B6446">
        <v>2131</v>
      </c>
      <c r="C6446" t="s">
        <v>129</v>
      </c>
      <c r="D6446">
        <v>7</v>
      </c>
      <c r="E6446">
        <v>4</v>
      </c>
      <c r="F6446">
        <v>3</v>
      </c>
      <c r="G6446">
        <v>3</v>
      </c>
      <c r="H6446">
        <v>86</v>
      </c>
      <c r="I6446">
        <v>14</v>
      </c>
      <c r="J6446">
        <v>77</v>
      </c>
      <c r="K6446">
        <v>86</v>
      </c>
      <c r="L6446">
        <v>84</v>
      </c>
      <c r="M6446">
        <v>88</v>
      </c>
      <c r="N6446">
        <v>82</v>
      </c>
      <c r="O6446">
        <v>72</v>
      </c>
      <c r="P6446">
        <v>82</v>
      </c>
      <c r="Q6446">
        <v>80</v>
      </c>
      <c r="R6446">
        <v>85</v>
      </c>
      <c r="S6446">
        <v>63</v>
      </c>
      <c r="T6446" s="34">
        <f>_xlfn.XLOOKUP(B6446,Demog!$A$2:$A$219,Demog!$P$2:$P$219,,,2)</f>
        <v>22754</v>
      </c>
      <c r="U6446" s="34">
        <f t="shared" si="115"/>
        <v>11</v>
      </c>
      <c r="V6446" s="13">
        <f>IF(OR(Table1[[#This Row],[7d_positivity_public]]=0,ISBLANK(Table1[[#This Row],[7d_positivity_public]])),"",(Table1[[#This Row],[7d_positivity_public]]-Table1[[#This Row],[7d_positivity_all]])/Table1[[#This Row],[7d_positivity_public]])</f>
        <v>1</v>
      </c>
      <c r="W6446" s="13"/>
    </row>
    <row r="6447" spans="1:23" x14ac:dyDescent="0.25">
      <c r="A6447" s="10">
        <v>44547</v>
      </c>
      <c r="B6447">
        <v>2132</v>
      </c>
      <c r="C6447" t="s">
        <v>130</v>
      </c>
      <c r="D6447">
        <v>7</v>
      </c>
      <c r="E6447">
        <v>7</v>
      </c>
      <c r="F6447">
        <v>0</v>
      </c>
      <c r="G6447">
        <v>5</v>
      </c>
      <c r="H6447">
        <v>87</v>
      </c>
      <c r="I6447">
        <v>27</v>
      </c>
      <c r="J6447">
        <v>83</v>
      </c>
      <c r="K6447">
        <v>88</v>
      </c>
      <c r="L6447">
        <v>86</v>
      </c>
      <c r="M6447">
        <v>90</v>
      </c>
      <c r="N6447">
        <v>85</v>
      </c>
      <c r="O6447">
        <v>79</v>
      </c>
      <c r="P6447">
        <v>86</v>
      </c>
      <c r="Q6447">
        <v>83</v>
      </c>
      <c r="R6447">
        <v>89</v>
      </c>
      <c r="S6447">
        <v>70</v>
      </c>
      <c r="T6447" s="34">
        <f>_xlfn.XLOOKUP(B6447,Demog!$A$2:$A$219,Demog!$P$2:$P$219,,,2)</f>
        <v>35584</v>
      </c>
      <c r="U6447" s="34">
        <f t="shared" si="115"/>
        <v>17</v>
      </c>
      <c r="V6447" s="13">
        <f>IF(OR(Table1[[#This Row],[7d_positivity_public]]=0,ISBLANK(Table1[[#This Row],[7d_positivity_public]])),"",(Table1[[#This Row],[7d_positivity_public]]-Table1[[#This Row],[7d_positivity_all]])/Table1[[#This Row],[7d_positivity_public]])</f>
        <v>1</v>
      </c>
      <c r="W6447" s="13"/>
    </row>
    <row r="6448" spans="1:23" x14ac:dyDescent="0.25">
      <c r="A6448" s="10">
        <v>44547</v>
      </c>
      <c r="B6448">
        <v>2133</v>
      </c>
      <c r="C6448" t="s">
        <v>131</v>
      </c>
      <c r="D6448">
        <v>3</v>
      </c>
      <c r="E6448">
        <v>4</v>
      </c>
      <c r="F6448">
        <v>-1</v>
      </c>
      <c r="G6448">
        <v>3</v>
      </c>
      <c r="H6448">
        <v>92</v>
      </c>
      <c r="I6448">
        <v>10</v>
      </c>
      <c r="J6448">
        <v>84</v>
      </c>
      <c r="K6448">
        <v>93</v>
      </c>
      <c r="L6448">
        <v>93</v>
      </c>
      <c r="M6448">
        <v>92</v>
      </c>
      <c r="N6448">
        <v>89</v>
      </c>
      <c r="O6448">
        <v>78</v>
      </c>
      <c r="P6448">
        <v>89</v>
      </c>
      <c r="Q6448">
        <v>89</v>
      </c>
      <c r="R6448">
        <v>90</v>
      </c>
      <c r="S6448">
        <v>53</v>
      </c>
      <c r="T6448" s="34">
        <f>_xlfn.XLOOKUP(B6448,Demog!$A$2:$A$219,Demog!$P$2:$P$219,,,2)</f>
        <v>58511</v>
      </c>
      <c r="U6448" s="34">
        <f t="shared" si="115"/>
        <v>12</v>
      </c>
      <c r="V6448" s="13">
        <f>IF(OR(Table1[[#This Row],[7d_positivity_public]]=0,ISBLANK(Table1[[#This Row],[7d_positivity_public]])),"",(Table1[[#This Row],[7d_positivity_public]]-Table1[[#This Row],[7d_positivity_all]])/Table1[[#This Row],[7d_positivity_public]])</f>
        <v>1</v>
      </c>
      <c r="W6448" s="13"/>
    </row>
    <row r="6449" spans="1:23" x14ac:dyDescent="0.25">
      <c r="A6449" s="10">
        <v>44547</v>
      </c>
      <c r="B6449">
        <v>2134</v>
      </c>
      <c r="C6449" t="s">
        <v>132</v>
      </c>
      <c r="D6449">
        <v>6</v>
      </c>
      <c r="E6449">
        <v>7</v>
      </c>
      <c r="F6449">
        <v>-1</v>
      </c>
      <c r="G6449">
        <v>4</v>
      </c>
      <c r="H6449">
        <v>88</v>
      </c>
      <c r="I6449">
        <v>15</v>
      </c>
      <c r="J6449">
        <v>76</v>
      </c>
      <c r="K6449">
        <v>89</v>
      </c>
      <c r="L6449">
        <v>90</v>
      </c>
      <c r="M6449">
        <v>88</v>
      </c>
      <c r="N6449">
        <v>85</v>
      </c>
      <c r="O6449">
        <v>71</v>
      </c>
      <c r="P6449">
        <v>86</v>
      </c>
      <c r="Q6449">
        <v>86</v>
      </c>
      <c r="R6449">
        <v>86</v>
      </c>
      <c r="S6449">
        <v>53</v>
      </c>
      <c r="T6449" s="34">
        <f>_xlfn.XLOOKUP(B6449,Demog!$A$2:$A$219,Demog!$P$2:$P$219,,,2)</f>
        <v>24836</v>
      </c>
      <c r="U6449" s="34">
        <f t="shared" si="115"/>
        <v>10</v>
      </c>
      <c r="V6449" s="13">
        <f>IF(OR(Table1[[#This Row],[7d_positivity_public]]=0,ISBLANK(Table1[[#This Row],[7d_positivity_public]])),"",(Table1[[#This Row],[7d_positivity_public]]-Table1[[#This Row],[7d_positivity_all]])/Table1[[#This Row],[7d_positivity_public]])</f>
        <v>1</v>
      </c>
      <c r="W6449" s="13"/>
    </row>
    <row r="6450" spans="1:23" x14ac:dyDescent="0.25">
      <c r="A6450" s="10">
        <v>44547</v>
      </c>
      <c r="B6450">
        <v>2141</v>
      </c>
      <c r="C6450" t="s">
        <v>133</v>
      </c>
      <c r="D6450">
        <v>19</v>
      </c>
      <c r="E6450">
        <v>12</v>
      </c>
      <c r="F6450">
        <v>7</v>
      </c>
      <c r="G6450">
        <v>8</v>
      </c>
      <c r="H6450">
        <v>83</v>
      </c>
      <c r="I6450">
        <v>17</v>
      </c>
      <c r="J6450">
        <v>77</v>
      </c>
      <c r="K6450">
        <v>84</v>
      </c>
      <c r="L6450">
        <v>79</v>
      </c>
      <c r="M6450">
        <v>89</v>
      </c>
      <c r="N6450">
        <v>80</v>
      </c>
      <c r="O6450">
        <v>72</v>
      </c>
      <c r="P6450">
        <v>80</v>
      </c>
      <c r="Q6450">
        <v>75</v>
      </c>
      <c r="R6450">
        <v>86</v>
      </c>
      <c r="S6450">
        <v>63</v>
      </c>
      <c r="T6450" s="34">
        <f>_xlfn.XLOOKUP(B6450,Demog!$A$2:$A$219,Demog!$P$2:$P$219,,,2)</f>
        <v>26303</v>
      </c>
      <c r="U6450" s="34">
        <f t="shared" si="115"/>
        <v>35</v>
      </c>
      <c r="V6450" s="13">
        <f>IF(OR(Table1[[#This Row],[7d_positivity_public]]=0,ISBLANK(Table1[[#This Row],[7d_positivity_public]])),"",(Table1[[#This Row],[7d_positivity_public]]-Table1[[#This Row],[7d_positivity_all]])/Table1[[#This Row],[7d_positivity_public]])</f>
        <v>1</v>
      </c>
      <c r="W6450" s="13"/>
    </row>
    <row r="6451" spans="1:23" x14ac:dyDescent="0.25">
      <c r="A6451" s="10">
        <v>44547</v>
      </c>
      <c r="B6451">
        <v>2142</v>
      </c>
      <c r="C6451" t="s">
        <v>134</v>
      </c>
      <c r="D6451">
        <v>9</v>
      </c>
      <c r="E6451">
        <v>6</v>
      </c>
      <c r="F6451">
        <v>3</v>
      </c>
      <c r="G6451">
        <v>6</v>
      </c>
      <c r="H6451">
        <v>82</v>
      </c>
      <c r="I6451">
        <v>19</v>
      </c>
      <c r="J6451">
        <v>75</v>
      </c>
      <c r="K6451">
        <v>82</v>
      </c>
      <c r="L6451">
        <v>79</v>
      </c>
      <c r="M6451">
        <v>86</v>
      </c>
      <c r="N6451">
        <v>78</v>
      </c>
      <c r="O6451">
        <v>69</v>
      </c>
      <c r="P6451">
        <v>79</v>
      </c>
      <c r="Q6451">
        <v>74</v>
      </c>
      <c r="R6451">
        <v>84</v>
      </c>
      <c r="S6451">
        <v>57</v>
      </c>
      <c r="T6451" s="34">
        <f>_xlfn.XLOOKUP(B6451,Demog!$A$2:$A$219,Demog!$P$2:$P$219,,,2)</f>
        <v>16854</v>
      </c>
      <c r="U6451" s="34">
        <f t="shared" si="115"/>
        <v>11</v>
      </c>
      <c r="V6451" s="13">
        <f>IF(OR(Table1[[#This Row],[7d_positivity_public]]=0,ISBLANK(Table1[[#This Row],[7d_positivity_public]])),"",(Table1[[#This Row],[7d_positivity_public]]-Table1[[#This Row],[7d_positivity_all]])/Table1[[#This Row],[7d_positivity_public]])</f>
        <v>1</v>
      </c>
      <c r="W6451" s="13"/>
    </row>
    <row r="6452" spans="1:23" x14ac:dyDescent="0.25">
      <c r="A6452" s="10">
        <v>44547</v>
      </c>
      <c r="B6452">
        <v>2150</v>
      </c>
      <c r="C6452" t="s">
        <v>135</v>
      </c>
      <c r="D6452">
        <v>3</v>
      </c>
      <c r="E6452">
        <v>5</v>
      </c>
      <c r="F6452">
        <v>-2</v>
      </c>
      <c r="G6452">
        <v>4</v>
      </c>
      <c r="H6452">
        <v>86</v>
      </c>
      <c r="I6452">
        <v>18</v>
      </c>
      <c r="J6452">
        <v>71</v>
      </c>
      <c r="K6452">
        <v>87</v>
      </c>
      <c r="L6452">
        <v>80</v>
      </c>
      <c r="M6452">
        <v>91</v>
      </c>
      <c r="N6452">
        <v>82</v>
      </c>
      <c r="O6452">
        <v>65</v>
      </c>
      <c r="P6452">
        <v>83</v>
      </c>
      <c r="Q6452">
        <v>74</v>
      </c>
      <c r="R6452">
        <v>88</v>
      </c>
      <c r="S6452">
        <v>69</v>
      </c>
      <c r="T6452" s="34">
        <f>_xlfn.XLOOKUP(B6452,Demog!$A$2:$A$219,Demog!$P$2:$P$219,,,2)</f>
        <v>9696</v>
      </c>
      <c r="U6452" s="34">
        <f t="shared" ref="U6452:U6483" si="116">ROUND(T6452*D6452/100000*7,0)</f>
        <v>2</v>
      </c>
      <c r="V6452" s="13">
        <f>IF(OR(Table1[[#This Row],[7d_positivity_public]]=0,ISBLANK(Table1[[#This Row],[7d_positivity_public]])),"",(Table1[[#This Row],[7d_positivity_public]]-Table1[[#This Row],[7d_positivity_all]])/Table1[[#This Row],[7d_positivity_public]])</f>
        <v>1</v>
      </c>
      <c r="W6452" s="13"/>
    </row>
    <row r="6453" spans="1:23" x14ac:dyDescent="0.25">
      <c r="A6453" s="10">
        <v>44547</v>
      </c>
      <c r="B6453">
        <v>2210</v>
      </c>
      <c r="C6453" t="s">
        <v>136</v>
      </c>
      <c r="D6453">
        <v>12</v>
      </c>
      <c r="E6453">
        <v>9</v>
      </c>
      <c r="F6453">
        <v>3</v>
      </c>
      <c r="G6453">
        <v>6</v>
      </c>
      <c r="H6453">
        <v>94</v>
      </c>
      <c r="I6453">
        <v>31</v>
      </c>
      <c r="J6453">
        <v>93</v>
      </c>
      <c r="K6453">
        <v>94</v>
      </c>
      <c r="L6453">
        <v>96</v>
      </c>
      <c r="M6453">
        <v>92</v>
      </c>
      <c r="N6453">
        <v>92</v>
      </c>
      <c r="O6453">
        <v>88</v>
      </c>
      <c r="P6453">
        <v>92</v>
      </c>
      <c r="Q6453">
        <v>94</v>
      </c>
      <c r="R6453">
        <v>90</v>
      </c>
      <c r="S6453">
        <v>63</v>
      </c>
      <c r="T6453" s="34">
        <f>_xlfn.XLOOKUP(B6453,Demog!$A$2:$A$219,Demog!$P$2:$P$219,,,2)</f>
        <v>70996</v>
      </c>
      <c r="U6453" s="34">
        <f t="shared" si="116"/>
        <v>60</v>
      </c>
      <c r="V6453" s="13">
        <f>IF(OR(Table1[[#This Row],[7d_positivity_public]]=0,ISBLANK(Table1[[#This Row],[7d_positivity_public]])),"",(Table1[[#This Row],[7d_positivity_public]]-Table1[[#This Row],[7d_positivity_all]])/Table1[[#This Row],[7d_positivity_public]])</f>
        <v>1</v>
      </c>
      <c r="W6453" s="13"/>
    </row>
    <row r="6454" spans="1:23" x14ac:dyDescent="0.25">
      <c r="A6454" s="10">
        <v>44547</v>
      </c>
      <c r="B6454">
        <v>2221</v>
      </c>
      <c r="C6454" t="s">
        <v>137</v>
      </c>
      <c r="D6454">
        <v>7</v>
      </c>
      <c r="E6454">
        <v>3</v>
      </c>
      <c r="F6454">
        <v>4</v>
      </c>
      <c r="G6454">
        <v>3</v>
      </c>
      <c r="H6454">
        <v>96</v>
      </c>
      <c r="I6454">
        <v>35</v>
      </c>
      <c r="J6454">
        <v>93</v>
      </c>
      <c r="K6454">
        <v>97</v>
      </c>
      <c r="L6454">
        <v>100</v>
      </c>
      <c r="M6454">
        <v>92</v>
      </c>
      <c r="N6454">
        <v>94</v>
      </c>
      <c r="O6454">
        <v>89</v>
      </c>
      <c r="P6454">
        <v>95</v>
      </c>
      <c r="Q6454">
        <v>98</v>
      </c>
      <c r="R6454">
        <v>90</v>
      </c>
      <c r="S6454">
        <v>64</v>
      </c>
      <c r="T6454" s="34">
        <f>_xlfn.XLOOKUP(B6454,Demog!$A$2:$A$219,Demog!$P$2:$P$219,,,2)</f>
        <v>47161</v>
      </c>
      <c r="U6454" s="34">
        <f t="shared" si="116"/>
        <v>23</v>
      </c>
      <c r="V6454" s="13">
        <f>IF(OR(Table1[[#This Row],[7d_positivity_public]]=0,ISBLANK(Table1[[#This Row],[7d_positivity_public]])),"",(Table1[[#This Row],[7d_positivity_public]]-Table1[[#This Row],[7d_positivity_all]])/Table1[[#This Row],[7d_positivity_public]])</f>
        <v>1</v>
      </c>
      <c r="W6454" s="13"/>
    </row>
    <row r="6455" spans="1:23" x14ac:dyDescent="0.25">
      <c r="A6455" s="10">
        <v>44547</v>
      </c>
      <c r="B6455">
        <v>2222</v>
      </c>
      <c r="C6455" t="s">
        <v>138</v>
      </c>
      <c r="D6455">
        <v>7</v>
      </c>
      <c r="E6455">
        <v>4</v>
      </c>
      <c r="F6455">
        <v>3</v>
      </c>
      <c r="G6455">
        <v>5</v>
      </c>
      <c r="H6455">
        <v>97</v>
      </c>
      <c r="I6455">
        <v>35</v>
      </c>
      <c r="J6455">
        <v>93</v>
      </c>
      <c r="K6455">
        <v>97</v>
      </c>
      <c r="L6455">
        <v>100</v>
      </c>
      <c r="M6455">
        <v>90</v>
      </c>
      <c r="N6455">
        <v>94</v>
      </c>
      <c r="O6455">
        <v>89</v>
      </c>
      <c r="P6455">
        <v>95</v>
      </c>
      <c r="Q6455">
        <v>100</v>
      </c>
      <c r="R6455">
        <v>89</v>
      </c>
      <c r="S6455">
        <v>64</v>
      </c>
      <c r="T6455" s="34">
        <f>_xlfn.XLOOKUP(B6455,Demog!$A$2:$A$219,Demog!$P$2:$P$219,,,2)</f>
        <v>45434</v>
      </c>
      <c r="U6455" s="34">
        <f t="shared" si="116"/>
        <v>22</v>
      </c>
      <c r="V6455" s="13">
        <f>IF(OR(Table1[[#This Row],[7d_positivity_public]]=0,ISBLANK(Table1[[#This Row],[7d_positivity_public]])),"",(Table1[[#This Row],[7d_positivity_public]]-Table1[[#This Row],[7d_positivity_all]])/Table1[[#This Row],[7d_positivity_public]])</f>
        <v>1</v>
      </c>
      <c r="W6455" s="13"/>
    </row>
    <row r="6456" spans="1:23" x14ac:dyDescent="0.25">
      <c r="A6456" s="10">
        <v>44547</v>
      </c>
      <c r="B6456">
        <v>2223</v>
      </c>
      <c r="C6456" t="s">
        <v>139</v>
      </c>
      <c r="D6456">
        <v>8</v>
      </c>
      <c r="E6456">
        <v>2</v>
      </c>
      <c r="F6456">
        <v>6</v>
      </c>
      <c r="G6456">
        <v>6</v>
      </c>
      <c r="H6456">
        <v>95</v>
      </c>
      <c r="I6456">
        <v>27</v>
      </c>
      <c r="J6456">
        <v>94</v>
      </c>
      <c r="K6456">
        <v>95</v>
      </c>
      <c r="L6456">
        <v>100</v>
      </c>
      <c r="M6456">
        <v>89</v>
      </c>
      <c r="N6456">
        <v>93</v>
      </c>
      <c r="O6456">
        <v>90</v>
      </c>
      <c r="P6456">
        <v>93</v>
      </c>
      <c r="Q6456">
        <v>97</v>
      </c>
      <c r="R6456">
        <v>87</v>
      </c>
      <c r="S6456">
        <v>58</v>
      </c>
      <c r="T6456" s="34">
        <f>_xlfn.XLOOKUP(B6456,Demog!$A$2:$A$219,Demog!$P$2:$P$219,,,2)</f>
        <v>81414</v>
      </c>
      <c r="U6456" s="34">
        <f t="shared" si="116"/>
        <v>46</v>
      </c>
      <c r="V6456" s="13">
        <f>IF(OR(Table1[[#This Row],[7d_positivity_public]]=0,ISBLANK(Table1[[#This Row],[7d_positivity_public]])),"",(Table1[[#This Row],[7d_positivity_public]]-Table1[[#This Row],[7d_positivity_all]])/Table1[[#This Row],[7d_positivity_public]])</f>
        <v>1</v>
      </c>
      <c r="W6456" s="13"/>
    </row>
    <row r="6457" spans="1:23" x14ac:dyDescent="0.25">
      <c r="A6457" s="10">
        <v>44547</v>
      </c>
      <c r="B6457">
        <v>2224</v>
      </c>
      <c r="C6457" t="s">
        <v>140</v>
      </c>
      <c r="D6457">
        <v>7</v>
      </c>
      <c r="E6457">
        <v>2</v>
      </c>
      <c r="F6457">
        <v>5</v>
      </c>
      <c r="G6457">
        <v>4</v>
      </c>
      <c r="H6457">
        <v>93</v>
      </c>
      <c r="I6457">
        <v>23</v>
      </c>
      <c r="J6457">
        <v>89</v>
      </c>
      <c r="K6457">
        <v>93</v>
      </c>
      <c r="L6457">
        <v>95</v>
      </c>
      <c r="M6457">
        <v>90</v>
      </c>
      <c r="N6457">
        <v>91</v>
      </c>
      <c r="O6457">
        <v>85</v>
      </c>
      <c r="P6457">
        <v>91</v>
      </c>
      <c r="Q6457">
        <v>93</v>
      </c>
      <c r="R6457">
        <v>89</v>
      </c>
      <c r="S6457">
        <v>59</v>
      </c>
      <c r="T6457" s="34">
        <f>_xlfn.XLOOKUP(B6457,Demog!$A$2:$A$219,Demog!$P$2:$P$219,,,2)</f>
        <v>58746</v>
      </c>
      <c r="U6457" s="34">
        <f t="shared" si="116"/>
        <v>29</v>
      </c>
      <c r="V6457" s="13">
        <f>IF(OR(Table1[[#This Row],[7d_positivity_public]]=0,ISBLANK(Table1[[#This Row],[7d_positivity_public]])),"",(Table1[[#This Row],[7d_positivity_public]]-Table1[[#This Row],[7d_positivity_all]])/Table1[[#This Row],[7d_positivity_public]])</f>
        <v>1</v>
      </c>
      <c r="W6457" s="13"/>
    </row>
    <row r="6458" spans="1:23" x14ac:dyDescent="0.25">
      <c r="A6458" s="10">
        <v>44547</v>
      </c>
      <c r="B6458">
        <v>2231</v>
      </c>
      <c r="C6458" t="s">
        <v>141</v>
      </c>
      <c r="D6458">
        <v>7</v>
      </c>
      <c r="E6458">
        <v>5</v>
      </c>
      <c r="F6458">
        <v>2</v>
      </c>
      <c r="G6458">
        <v>3</v>
      </c>
      <c r="H6458">
        <v>89</v>
      </c>
      <c r="I6458">
        <v>20</v>
      </c>
      <c r="J6458">
        <v>86</v>
      </c>
      <c r="K6458">
        <v>89</v>
      </c>
      <c r="L6458">
        <v>86</v>
      </c>
      <c r="M6458">
        <v>91</v>
      </c>
      <c r="N6458">
        <v>86</v>
      </c>
      <c r="O6458">
        <v>82</v>
      </c>
      <c r="P6458">
        <v>86</v>
      </c>
      <c r="Q6458">
        <v>83</v>
      </c>
      <c r="R6458">
        <v>89</v>
      </c>
      <c r="S6458">
        <v>67</v>
      </c>
      <c r="T6458" s="34">
        <f>_xlfn.XLOOKUP(B6458,Demog!$A$2:$A$219,Demog!$P$2:$P$219,,,2)</f>
        <v>30824</v>
      </c>
      <c r="U6458" s="34">
        <f t="shared" si="116"/>
        <v>15</v>
      </c>
      <c r="V6458" s="13">
        <f>IF(OR(Table1[[#This Row],[7d_positivity_public]]=0,ISBLANK(Table1[[#This Row],[7d_positivity_public]])),"",(Table1[[#This Row],[7d_positivity_public]]-Table1[[#This Row],[7d_positivity_all]])/Table1[[#This Row],[7d_positivity_public]])</f>
        <v>1</v>
      </c>
      <c r="W6458" s="13"/>
    </row>
    <row r="6459" spans="1:23" x14ac:dyDescent="0.25">
      <c r="A6459" s="10">
        <v>44547</v>
      </c>
      <c r="B6459">
        <v>2232</v>
      </c>
      <c r="C6459" t="s">
        <v>142</v>
      </c>
      <c r="D6459">
        <v>13</v>
      </c>
      <c r="E6459">
        <v>7</v>
      </c>
      <c r="F6459">
        <v>6</v>
      </c>
      <c r="G6459">
        <v>4</v>
      </c>
      <c r="H6459">
        <v>93</v>
      </c>
      <c r="I6459">
        <v>26</v>
      </c>
      <c r="J6459">
        <v>92</v>
      </c>
      <c r="K6459">
        <v>93</v>
      </c>
      <c r="L6459">
        <v>91</v>
      </c>
      <c r="M6459">
        <v>94</v>
      </c>
      <c r="N6459">
        <v>91</v>
      </c>
      <c r="O6459">
        <v>88</v>
      </c>
      <c r="P6459">
        <v>91</v>
      </c>
      <c r="Q6459">
        <v>89</v>
      </c>
      <c r="R6459">
        <v>93</v>
      </c>
      <c r="S6459">
        <v>70</v>
      </c>
      <c r="T6459" s="34">
        <f>_xlfn.XLOOKUP(B6459,Demog!$A$2:$A$219,Demog!$P$2:$P$219,,,2)</f>
        <v>18835</v>
      </c>
      <c r="U6459" s="34">
        <f t="shared" si="116"/>
        <v>17</v>
      </c>
      <c r="V6459" s="13">
        <f>IF(OR(Table1[[#This Row],[7d_positivity_public]]=0,ISBLANK(Table1[[#This Row],[7d_positivity_public]])),"",(Table1[[#This Row],[7d_positivity_public]]-Table1[[#This Row],[7d_positivity_all]])/Table1[[#This Row],[7d_positivity_public]])</f>
        <v>1</v>
      </c>
      <c r="W6459" s="13"/>
    </row>
    <row r="6460" spans="1:23" x14ac:dyDescent="0.25">
      <c r="A6460" s="10">
        <v>44547</v>
      </c>
      <c r="B6460">
        <v>2233</v>
      </c>
      <c r="C6460" t="s">
        <v>143</v>
      </c>
      <c r="D6460">
        <v>9</v>
      </c>
      <c r="E6460">
        <v>9</v>
      </c>
      <c r="F6460">
        <v>0</v>
      </c>
      <c r="G6460">
        <v>4</v>
      </c>
      <c r="H6460">
        <v>89</v>
      </c>
      <c r="I6460">
        <v>23</v>
      </c>
      <c r="J6460">
        <v>87</v>
      </c>
      <c r="K6460">
        <v>89</v>
      </c>
      <c r="L6460">
        <v>87</v>
      </c>
      <c r="M6460">
        <v>91</v>
      </c>
      <c r="N6460">
        <v>86</v>
      </c>
      <c r="O6460">
        <v>84</v>
      </c>
      <c r="P6460">
        <v>86</v>
      </c>
      <c r="Q6460">
        <v>84</v>
      </c>
      <c r="R6460">
        <v>90</v>
      </c>
      <c r="S6460">
        <v>63</v>
      </c>
      <c r="T6460" s="34">
        <f>_xlfn.XLOOKUP(B6460,Demog!$A$2:$A$219,Demog!$P$2:$P$219,,,2)</f>
        <v>51442</v>
      </c>
      <c r="U6460" s="34">
        <f t="shared" si="116"/>
        <v>32</v>
      </c>
      <c r="V6460" s="13">
        <f>IF(OR(Table1[[#This Row],[7d_positivity_public]]=0,ISBLANK(Table1[[#This Row],[7d_positivity_public]])),"",(Table1[[#This Row],[7d_positivity_public]]-Table1[[#This Row],[7d_positivity_all]])/Table1[[#This Row],[7d_positivity_public]])</f>
        <v>1</v>
      </c>
      <c r="W6460" s="13"/>
    </row>
    <row r="6461" spans="1:23" x14ac:dyDescent="0.25">
      <c r="A6461" s="10">
        <v>44547</v>
      </c>
      <c r="B6461">
        <v>2241</v>
      </c>
      <c r="C6461" t="s">
        <v>144</v>
      </c>
      <c r="D6461">
        <v>4</v>
      </c>
      <c r="E6461">
        <v>2</v>
      </c>
      <c r="F6461">
        <v>2</v>
      </c>
      <c r="G6461">
        <v>2</v>
      </c>
      <c r="H6461">
        <v>92</v>
      </c>
      <c r="I6461">
        <v>26</v>
      </c>
      <c r="J6461">
        <v>92</v>
      </c>
      <c r="K6461">
        <v>92</v>
      </c>
      <c r="L6461">
        <v>93</v>
      </c>
      <c r="M6461">
        <v>91</v>
      </c>
      <c r="N6461">
        <v>90</v>
      </c>
      <c r="O6461">
        <v>90</v>
      </c>
      <c r="P6461">
        <v>90</v>
      </c>
      <c r="Q6461">
        <v>91</v>
      </c>
      <c r="R6461">
        <v>90</v>
      </c>
      <c r="S6461">
        <v>60</v>
      </c>
      <c r="T6461" s="34">
        <f>_xlfn.XLOOKUP(B6461,Demog!$A$2:$A$219,Demog!$P$2:$P$219,,,2)</f>
        <v>40842</v>
      </c>
      <c r="U6461" s="34">
        <f t="shared" si="116"/>
        <v>11</v>
      </c>
      <c r="V6461" s="13">
        <f>IF(OR(Table1[[#This Row],[7d_positivity_public]]=0,ISBLANK(Table1[[#This Row],[7d_positivity_public]])),"",(Table1[[#This Row],[7d_positivity_public]]-Table1[[#This Row],[7d_positivity_all]])/Table1[[#This Row],[7d_positivity_public]])</f>
        <v>1</v>
      </c>
      <c r="W6461" s="13"/>
    </row>
    <row r="6462" spans="1:23" x14ac:dyDescent="0.25">
      <c r="A6462" s="10">
        <v>44547</v>
      </c>
      <c r="B6462">
        <v>2242</v>
      </c>
      <c r="C6462" t="s">
        <v>145</v>
      </c>
      <c r="D6462">
        <v>7</v>
      </c>
      <c r="E6462">
        <v>3</v>
      </c>
      <c r="F6462">
        <v>4</v>
      </c>
      <c r="G6462">
        <v>5</v>
      </c>
      <c r="H6462">
        <v>94</v>
      </c>
      <c r="I6462">
        <v>26</v>
      </c>
      <c r="J6462">
        <v>91</v>
      </c>
      <c r="K6462">
        <v>94</v>
      </c>
      <c r="L6462">
        <v>96</v>
      </c>
      <c r="M6462">
        <v>92</v>
      </c>
      <c r="N6462">
        <v>92</v>
      </c>
      <c r="O6462">
        <v>88</v>
      </c>
      <c r="P6462">
        <v>92</v>
      </c>
      <c r="Q6462">
        <v>93</v>
      </c>
      <c r="R6462">
        <v>91</v>
      </c>
      <c r="S6462">
        <v>67</v>
      </c>
      <c r="T6462" s="34">
        <f>_xlfn.XLOOKUP(B6462,Demog!$A$2:$A$219,Demog!$P$2:$P$219,,,2)</f>
        <v>70406</v>
      </c>
      <c r="U6462" s="34">
        <f t="shared" si="116"/>
        <v>34</v>
      </c>
      <c r="V6462" s="13">
        <f>IF(OR(Table1[[#This Row],[7d_positivity_public]]=0,ISBLANK(Table1[[#This Row],[7d_positivity_public]])),"",(Table1[[#This Row],[7d_positivity_public]]-Table1[[#This Row],[7d_positivity_all]])/Table1[[#This Row],[7d_positivity_public]])</f>
        <v>1</v>
      </c>
      <c r="W6462" s="13"/>
    </row>
    <row r="6463" spans="1:23" x14ac:dyDescent="0.25">
      <c r="A6463" s="10">
        <v>44547</v>
      </c>
      <c r="B6463">
        <v>2243</v>
      </c>
      <c r="C6463" t="s">
        <v>146</v>
      </c>
      <c r="D6463">
        <v>10</v>
      </c>
      <c r="E6463">
        <v>1</v>
      </c>
      <c r="F6463">
        <v>9</v>
      </c>
      <c r="G6463">
        <v>6</v>
      </c>
      <c r="H6463">
        <v>91</v>
      </c>
      <c r="I6463">
        <v>27</v>
      </c>
      <c r="J6463">
        <v>90</v>
      </c>
      <c r="K6463">
        <v>92</v>
      </c>
      <c r="L6463">
        <v>92</v>
      </c>
      <c r="M6463">
        <v>92</v>
      </c>
      <c r="N6463">
        <v>89</v>
      </c>
      <c r="O6463">
        <v>87</v>
      </c>
      <c r="P6463">
        <v>89</v>
      </c>
      <c r="Q6463">
        <v>89</v>
      </c>
      <c r="R6463">
        <v>90</v>
      </c>
      <c r="S6463">
        <v>66</v>
      </c>
      <c r="T6463" s="34">
        <f>_xlfn.XLOOKUP(B6463,Demog!$A$2:$A$219,Demog!$P$2:$P$219,,,2)</f>
        <v>28129</v>
      </c>
      <c r="U6463" s="34">
        <f t="shared" si="116"/>
        <v>20</v>
      </c>
      <c r="V6463" s="13">
        <f>IF(OR(Table1[[#This Row],[7d_positivity_public]]=0,ISBLANK(Table1[[#This Row],[7d_positivity_public]])),"",(Table1[[#This Row],[7d_positivity_public]]-Table1[[#This Row],[7d_positivity_all]])/Table1[[#This Row],[7d_positivity_public]])</f>
        <v>1</v>
      </c>
      <c r="W6463" s="13"/>
    </row>
    <row r="6464" spans="1:23" x14ac:dyDescent="0.25">
      <c r="A6464" s="10">
        <v>44547</v>
      </c>
      <c r="B6464">
        <v>2244</v>
      </c>
      <c r="C6464" t="s">
        <v>147</v>
      </c>
      <c r="D6464">
        <v>7</v>
      </c>
      <c r="E6464">
        <v>2</v>
      </c>
      <c r="F6464">
        <v>5</v>
      </c>
      <c r="G6464">
        <v>3</v>
      </c>
      <c r="H6464">
        <v>91</v>
      </c>
      <c r="I6464">
        <v>25</v>
      </c>
      <c r="J6464">
        <v>91</v>
      </c>
      <c r="K6464">
        <v>91</v>
      </c>
      <c r="L6464">
        <v>91</v>
      </c>
      <c r="M6464">
        <v>92</v>
      </c>
      <c r="N6464">
        <v>89</v>
      </c>
      <c r="O6464">
        <v>87</v>
      </c>
      <c r="P6464">
        <v>90</v>
      </c>
      <c r="Q6464">
        <v>88</v>
      </c>
      <c r="R6464">
        <v>91</v>
      </c>
      <c r="S6464">
        <v>66</v>
      </c>
      <c r="T6464" s="34">
        <f>_xlfn.XLOOKUP(B6464,Demog!$A$2:$A$219,Demog!$P$2:$P$219,,,2)</f>
        <v>58612</v>
      </c>
      <c r="U6464" s="34">
        <f t="shared" si="116"/>
        <v>29</v>
      </c>
      <c r="V6464" s="13">
        <f>IF(OR(Table1[[#This Row],[7d_positivity_public]]=0,ISBLANK(Table1[[#This Row],[7d_positivity_public]])),"",(Table1[[#This Row],[7d_positivity_public]]-Table1[[#This Row],[7d_positivity_all]])/Table1[[#This Row],[7d_positivity_public]])</f>
        <v>1</v>
      </c>
      <c r="W6464" s="13"/>
    </row>
    <row r="6465" spans="1:23" x14ac:dyDescent="0.25">
      <c r="A6465" s="10">
        <v>44547</v>
      </c>
      <c r="B6465">
        <v>2245</v>
      </c>
      <c r="C6465" t="s">
        <v>148</v>
      </c>
      <c r="D6465">
        <v>13</v>
      </c>
      <c r="E6465">
        <v>3</v>
      </c>
      <c r="F6465">
        <v>10</v>
      </c>
      <c r="G6465">
        <v>5</v>
      </c>
      <c r="H6465">
        <v>92</v>
      </c>
      <c r="I6465">
        <v>39</v>
      </c>
      <c r="J6465">
        <v>92</v>
      </c>
      <c r="K6465">
        <v>93</v>
      </c>
      <c r="L6465">
        <v>93</v>
      </c>
      <c r="M6465">
        <v>92</v>
      </c>
      <c r="N6465">
        <v>91</v>
      </c>
      <c r="O6465">
        <v>90</v>
      </c>
      <c r="P6465">
        <v>91</v>
      </c>
      <c r="Q6465">
        <v>91</v>
      </c>
      <c r="R6465">
        <v>91</v>
      </c>
      <c r="S6465">
        <v>71</v>
      </c>
      <c r="T6465" s="34">
        <f>_xlfn.XLOOKUP(B6465,Demog!$A$2:$A$219,Demog!$P$2:$P$219,,,2)</f>
        <v>36404</v>
      </c>
      <c r="U6465" s="34">
        <f t="shared" si="116"/>
        <v>33</v>
      </c>
      <c r="V6465" s="13">
        <f>IF(OR(Table1[[#This Row],[7d_positivity_public]]=0,ISBLANK(Table1[[#This Row],[7d_positivity_public]])),"",(Table1[[#This Row],[7d_positivity_public]]-Table1[[#This Row],[7d_positivity_all]])/Table1[[#This Row],[7d_positivity_public]])</f>
        <v>1</v>
      </c>
      <c r="W6465" s="13"/>
    </row>
    <row r="6466" spans="1:23" x14ac:dyDescent="0.25">
      <c r="A6466" s="10">
        <v>44547</v>
      </c>
      <c r="B6466">
        <v>2311</v>
      </c>
      <c r="C6466" t="s">
        <v>149</v>
      </c>
      <c r="D6466">
        <v>10</v>
      </c>
      <c r="E6466">
        <v>6</v>
      </c>
      <c r="F6466">
        <v>4</v>
      </c>
      <c r="G6466">
        <v>5</v>
      </c>
      <c r="H6466">
        <v>88</v>
      </c>
      <c r="I6466">
        <v>11</v>
      </c>
      <c r="J6466">
        <v>81</v>
      </c>
      <c r="K6466">
        <v>88</v>
      </c>
      <c r="L6466">
        <v>86</v>
      </c>
      <c r="M6466">
        <v>91</v>
      </c>
      <c r="N6466">
        <v>85</v>
      </c>
      <c r="O6466">
        <v>75</v>
      </c>
      <c r="P6466">
        <v>85</v>
      </c>
      <c r="Q6466">
        <v>83</v>
      </c>
      <c r="R6466">
        <v>88</v>
      </c>
      <c r="S6466">
        <v>60</v>
      </c>
      <c r="T6466" s="34">
        <f>_xlfn.XLOOKUP(B6466,Demog!$A$2:$A$219,Demog!$P$2:$P$219,,,2)</f>
        <v>25888</v>
      </c>
      <c r="U6466" s="34">
        <f t="shared" si="116"/>
        <v>18</v>
      </c>
      <c r="V6466" s="13">
        <f>IF(OR(Table1[[#This Row],[7d_positivity_public]]=0,ISBLANK(Table1[[#This Row],[7d_positivity_public]])),"",(Table1[[#This Row],[7d_positivity_public]]-Table1[[#This Row],[7d_positivity_all]])/Table1[[#This Row],[7d_positivity_public]])</f>
        <v>1</v>
      </c>
      <c r="W6466" s="13"/>
    </row>
    <row r="6467" spans="1:23" x14ac:dyDescent="0.25">
      <c r="A6467" s="10">
        <v>44547</v>
      </c>
      <c r="B6467">
        <v>2312</v>
      </c>
      <c r="C6467" t="s">
        <v>150</v>
      </c>
      <c r="D6467">
        <v>16</v>
      </c>
      <c r="E6467">
        <v>4</v>
      </c>
      <c r="F6467">
        <v>12</v>
      </c>
      <c r="G6467">
        <v>7</v>
      </c>
      <c r="H6467">
        <v>93</v>
      </c>
      <c r="I6467">
        <v>24</v>
      </c>
      <c r="J6467">
        <v>92</v>
      </c>
      <c r="K6467">
        <v>93</v>
      </c>
      <c r="L6467">
        <v>91</v>
      </c>
      <c r="M6467">
        <v>94</v>
      </c>
      <c r="N6467">
        <v>91</v>
      </c>
      <c r="O6467">
        <v>89</v>
      </c>
      <c r="P6467">
        <v>91</v>
      </c>
      <c r="Q6467">
        <v>90</v>
      </c>
      <c r="R6467">
        <v>93</v>
      </c>
      <c r="S6467">
        <v>71</v>
      </c>
      <c r="T6467" s="34">
        <f>_xlfn.XLOOKUP(B6467,Demog!$A$2:$A$219,Demog!$P$2:$P$219,,,2)</f>
        <v>29587</v>
      </c>
      <c r="U6467" s="34">
        <f t="shared" si="116"/>
        <v>33</v>
      </c>
      <c r="V6467" s="13">
        <f>IF(OR(Table1[[#This Row],[7d_positivity_public]]=0,ISBLANK(Table1[[#This Row],[7d_positivity_public]])),"",(Table1[[#This Row],[7d_positivity_public]]-Table1[[#This Row],[7d_positivity_all]])/Table1[[#This Row],[7d_positivity_public]])</f>
        <v>1</v>
      </c>
      <c r="W6467" s="13"/>
    </row>
    <row r="6468" spans="1:23" x14ac:dyDescent="0.25">
      <c r="A6468" s="10">
        <v>44547</v>
      </c>
      <c r="B6468">
        <v>2313</v>
      </c>
      <c r="C6468" t="s">
        <v>151</v>
      </c>
      <c r="D6468">
        <v>11</v>
      </c>
      <c r="E6468">
        <v>5</v>
      </c>
      <c r="F6468">
        <v>6</v>
      </c>
      <c r="G6468">
        <v>5</v>
      </c>
      <c r="H6468">
        <v>93</v>
      </c>
      <c r="I6468">
        <v>18</v>
      </c>
      <c r="J6468">
        <v>91</v>
      </c>
      <c r="K6468">
        <v>93</v>
      </c>
      <c r="L6468">
        <v>93</v>
      </c>
      <c r="M6468">
        <v>94</v>
      </c>
      <c r="N6468">
        <v>91</v>
      </c>
      <c r="O6468">
        <v>88</v>
      </c>
      <c r="P6468">
        <v>91</v>
      </c>
      <c r="Q6468">
        <v>90</v>
      </c>
      <c r="R6468">
        <v>92</v>
      </c>
      <c r="S6468">
        <v>64</v>
      </c>
      <c r="T6468" s="34">
        <f>_xlfn.XLOOKUP(B6468,Demog!$A$2:$A$219,Demog!$P$2:$P$219,,,2)</f>
        <v>31567</v>
      </c>
      <c r="U6468" s="34">
        <f t="shared" si="116"/>
        <v>24</v>
      </c>
      <c r="V6468" s="13">
        <f>IF(OR(Table1[[#This Row],[7d_positivity_public]]=0,ISBLANK(Table1[[#This Row],[7d_positivity_public]])),"",(Table1[[#This Row],[7d_positivity_public]]-Table1[[#This Row],[7d_positivity_all]])/Table1[[#This Row],[7d_positivity_public]])</f>
        <v>1</v>
      </c>
      <c r="W6468" s="13"/>
    </row>
    <row r="6469" spans="1:23" x14ac:dyDescent="0.25">
      <c r="A6469" s="10">
        <v>44547</v>
      </c>
      <c r="B6469">
        <v>2314</v>
      </c>
      <c r="C6469" t="s">
        <v>152</v>
      </c>
      <c r="D6469">
        <v>3</v>
      </c>
      <c r="E6469">
        <v>7</v>
      </c>
      <c r="F6469">
        <v>-4</v>
      </c>
      <c r="G6469">
        <v>1</v>
      </c>
      <c r="H6469">
        <v>89</v>
      </c>
      <c r="I6469">
        <v>18</v>
      </c>
      <c r="J6469">
        <v>93</v>
      </c>
      <c r="K6469">
        <v>89</v>
      </c>
      <c r="L6469">
        <v>86</v>
      </c>
      <c r="M6469">
        <v>92</v>
      </c>
      <c r="N6469">
        <v>87</v>
      </c>
      <c r="O6469">
        <v>88</v>
      </c>
      <c r="P6469">
        <v>87</v>
      </c>
      <c r="Q6469">
        <v>82</v>
      </c>
      <c r="R6469">
        <v>90</v>
      </c>
      <c r="S6469">
        <v>67</v>
      </c>
      <c r="T6469" s="34">
        <f>_xlfn.XLOOKUP(B6469,Demog!$A$2:$A$219,Demog!$P$2:$P$219,,,2)</f>
        <v>22090</v>
      </c>
      <c r="U6469" s="34">
        <f t="shared" si="116"/>
        <v>5</v>
      </c>
      <c r="V6469" s="13">
        <f>IF(OR(Table1[[#This Row],[7d_positivity_public]]=0,ISBLANK(Table1[[#This Row],[7d_positivity_public]])),"",(Table1[[#This Row],[7d_positivity_public]]-Table1[[#This Row],[7d_positivity_all]])/Table1[[#This Row],[7d_positivity_public]])</f>
        <v>1</v>
      </c>
      <c r="W6469" s="13"/>
    </row>
    <row r="6470" spans="1:23" x14ac:dyDescent="0.25">
      <c r="A6470" s="10">
        <v>44547</v>
      </c>
      <c r="B6470">
        <v>2315</v>
      </c>
      <c r="C6470" t="s">
        <v>153</v>
      </c>
      <c r="D6470">
        <v>5</v>
      </c>
      <c r="E6470">
        <v>4</v>
      </c>
      <c r="F6470">
        <v>1</v>
      </c>
      <c r="G6470">
        <v>3</v>
      </c>
      <c r="H6470">
        <v>86</v>
      </c>
      <c r="I6470">
        <v>14</v>
      </c>
      <c r="J6470">
        <v>79</v>
      </c>
      <c r="K6470">
        <v>87</v>
      </c>
      <c r="L6470">
        <v>83</v>
      </c>
      <c r="M6470">
        <v>90</v>
      </c>
      <c r="N6470">
        <v>83</v>
      </c>
      <c r="O6470">
        <v>74</v>
      </c>
      <c r="P6470">
        <v>84</v>
      </c>
      <c r="Q6470">
        <v>80</v>
      </c>
      <c r="R6470">
        <v>88</v>
      </c>
      <c r="S6470">
        <v>57</v>
      </c>
      <c r="T6470" s="34">
        <f>_xlfn.XLOOKUP(B6470,Demog!$A$2:$A$219,Demog!$P$2:$P$219,,,2)</f>
        <v>13204</v>
      </c>
      <c r="U6470" s="34">
        <f t="shared" si="116"/>
        <v>5</v>
      </c>
      <c r="V6470" s="13">
        <f>IF(OR(Table1[[#This Row],[7d_positivity_public]]=0,ISBLANK(Table1[[#This Row],[7d_positivity_public]])),"",(Table1[[#This Row],[7d_positivity_public]]-Table1[[#This Row],[7d_positivity_all]])/Table1[[#This Row],[7d_positivity_public]])</f>
        <v>1</v>
      </c>
      <c r="W6470" s="13"/>
    </row>
    <row r="6471" spans="1:23" x14ac:dyDescent="0.25">
      <c r="A6471" s="10">
        <v>44547</v>
      </c>
      <c r="B6471">
        <v>2316</v>
      </c>
      <c r="C6471" t="s">
        <v>154</v>
      </c>
      <c r="D6471">
        <v>6</v>
      </c>
      <c r="E6471">
        <v>5</v>
      </c>
      <c r="F6471">
        <v>1</v>
      </c>
      <c r="G6471">
        <v>4</v>
      </c>
      <c r="H6471">
        <v>86</v>
      </c>
      <c r="I6471">
        <v>15</v>
      </c>
      <c r="J6471">
        <v>80</v>
      </c>
      <c r="K6471">
        <v>87</v>
      </c>
      <c r="L6471">
        <v>85</v>
      </c>
      <c r="M6471">
        <v>89</v>
      </c>
      <c r="N6471">
        <v>84</v>
      </c>
      <c r="O6471">
        <v>76</v>
      </c>
      <c r="P6471">
        <v>84</v>
      </c>
      <c r="Q6471">
        <v>81</v>
      </c>
      <c r="R6471">
        <v>87</v>
      </c>
      <c r="S6471">
        <v>63</v>
      </c>
      <c r="T6471" s="34">
        <f>_xlfn.XLOOKUP(B6471,Demog!$A$2:$A$219,Demog!$P$2:$P$219,,,2)</f>
        <v>12653</v>
      </c>
      <c r="U6471" s="34">
        <f t="shared" si="116"/>
        <v>5</v>
      </c>
      <c r="V6471" s="13">
        <f>IF(OR(Table1[[#This Row],[7d_positivity_public]]=0,ISBLANK(Table1[[#This Row],[7d_positivity_public]])),"",(Table1[[#This Row],[7d_positivity_public]]-Table1[[#This Row],[7d_positivity_all]])/Table1[[#This Row],[7d_positivity_public]])</f>
        <v>1</v>
      </c>
      <c r="W6471" s="13"/>
    </row>
    <row r="6472" spans="1:23" x14ac:dyDescent="0.25">
      <c r="A6472" s="10">
        <v>44547</v>
      </c>
      <c r="B6472">
        <v>2317</v>
      </c>
      <c r="C6472" t="s">
        <v>155</v>
      </c>
      <c r="D6472">
        <v>5</v>
      </c>
      <c r="E6472">
        <v>5</v>
      </c>
      <c r="F6472">
        <v>0</v>
      </c>
      <c r="G6472">
        <v>4</v>
      </c>
      <c r="H6472">
        <v>85</v>
      </c>
      <c r="I6472">
        <v>14</v>
      </c>
      <c r="J6472">
        <v>70</v>
      </c>
      <c r="K6472">
        <v>86</v>
      </c>
      <c r="L6472">
        <v>83</v>
      </c>
      <c r="M6472">
        <v>89</v>
      </c>
      <c r="N6472">
        <v>82</v>
      </c>
      <c r="O6472">
        <v>67</v>
      </c>
      <c r="P6472">
        <v>83</v>
      </c>
      <c r="Q6472">
        <v>79</v>
      </c>
      <c r="R6472">
        <v>87</v>
      </c>
      <c r="S6472">
        <v>61</v>
      </c>
      <c r="T6472" s="34">
        <f>_xlfn.XLOOKUP(B6472,Demog!$A$2:$A$219,Demog!$P$2:$P$219,,,2)</f>
        <v>8789</v>
      </c>
      <c r="U6472" s="34">
        <f t="shared" si="116"/>
        <v>3</v>
      </c>
      <c r="V6472" s="13">
        <f>IF(OR(Table1[[#This Row],[7d_positivity_public]]=0,ISBLANK(Table1[[#This Row],[7d_positivity_public]])),"",(Table1[[#This Row],[7d_positivity_public]]-Table1[[#This Row],[7d_positivity_all]])/Table1[[#This Row],[7d_positivity_public]])</f>
        <v>1</v>
      </c>
      <c r="W6472" s="13"/>
    </row>
    <row r="6473" spans="1:23" x14ac:dyDescent="0.25">
      <c r="A6473" s="10">
        <v>44547</v>
      </c>
      <c r="B6473">
        <v>2321</v>
      </c>
      <c r="C6473" t="s">
        <v>156</v>
      </c>
      <c r="D6473">
        <v>9</v>
      </c>
      <c r="E6473">
        <v>9</v>
      </c>
      <c r="F6473">
        <v>0</v>
      </c>
      <c r="G6473">
        <v>5</v>
      </c>
      <c r="H6473">
        <v>96</v>
      </c>
      <c r="I6473">
        <v>21</v>
      </c>
      <c r="J6473">
        <v>94</v>
      </c>
      <c r="K6473">
        <v>96</v>
      </c>
      <c r="L6473">
        <v>97</v>
      </c>
      <c r="M6473">
        <v>94</v>
      </c>
      <c r="N6473">
        <v>93</v>
      </c>
      <c r="O6473">
        <v>90</v>
      </c>
      <c r="P6473">
        <v>94</v>
      </c>
      <c r="Q6473">
        <v>95</v>
      </c>
      <c r="R6473">
        <v>93</v>
      </c>
      <c r="S6473">
        <v>58</v>
      </c>
      <c r="T6473" s="34">
        <f>_xlfn.XLOOKUP(B6473,Demog!$A$2:$A$219,Demog!$P$2:$P$219,,,2)</f>
        <v>56017</v>
      </c>
      <c r="U6473" s="34">
        <f t="shared" si="116"/>
        <v>35</v>
      </c>
      <c r="V6473" s="13">
        <f>IF(OR(Table1[[#This Row],[7d_positivity_public]]=0,ISBLANK(Table1[[#This Row],[7d_positivity_public]])),"",(Table1[[#This Row],[7d_positivity_public]]-Table1[[#This Row],[7d_positivity_all]])/Table1[[#This Row],[7d_positivity_public]])</f>
        <v>1</v>
      </c>
      <c r="W6473" s="13"/>
    </row>
    <row r="6474" spans="1:23" x14ac:dyDescent="0.25">
      <c r="A6474" s="10">
        <v>44547</v>
      </c>
      <c r="B6474">
        <v>2322</v>
      </c>
      <c r="C6474" t="s">
        <v>157</v>
      </c>
      <c r="D6474">
        <v>7</v>
      </c>
      <c r="E6474">
        <v>3</v>
      </c>
      <c r="F6474">
        <v>4</v>
      </c>
      <c r="G6474">
        <v>4</v>
      </c>
      <c r="H6474">
        <v>96</v>
      </c>
      <c r="I6474">
        <v>34</v>
      </c>
      <c r="J6474">
        <v>99</v>
      </c>
      <c r="K6474">
        <v>96</v>
      </c>
      <c r="L6474">
        <v>96</v>
      </c>
      <c r="M6474">
        <v>96</v>
      </c>
      <c r="N6474">
        <v>94</v>
      </c>
      <c r="O6474">
        <v>97</v>
      </c>
      <c r="P6474">
        <v>94</v>
      </c>
      <c r="Q6474">
        <v>94</v>
      </c>
      <c r="R6474">
        <v>95</v>
      </c>
      <c r="S6474">
        <v>69</v>
      </c>
      <c r="T6474" s="34">
        <f>_xlfn.XLOOKUP(B6474,Demog!$A$2:$A$219,Demog!$P$2:$P$219,,,2)</f>
        <v>24822</v>
      </c>
      <c r="U6474" s="34">
        <f t="shared" si="116"/>
        <v>12</v>
      </c>
      <c r="V6474" s="13">
        <f>IF(OR(Table1[[#This Row],[7d_positivity_public]]=0,ISBLANK(Table1[[#This Row],[7d_positivity_public]])),"",(Table1[[#This Row],[7d_positivity_public]]-Table1[[#This Row],[7d_positivity_all]])/Table1[[#This Row],[7d_positivity_public]])</f>
        <v>1</v>
      </c>
      <c r="W6474" s="13"/>
    </row>
    <row r="6475" spans="1:23" x14ac:dyDescent="0.25">
      <c r="A6475" s="10">
        <v>44547</v>
      </c>
      <c r="B6475">
        <v>2323</v>
      </c>
      <c r="C6475" t="s">
        <v>158</v>
      </c>
      <c r="D6475">
        <v>11</v>
      </c>
      <c r="E6475">
        <v>5</v>
      </c>
      <c r="F6475">
        <v>6</v>
      </c>
      <c r="G6475">
        <v>5</v>
      </c>
      <c r="H6475">
        <v>94</v>
      </c>
      <c r="I6475">
        <v>36</v>
      </c>
      <c r="J6475">
        <v>94</v>
      </c>
      <c r="K6475">
        <v>94</v>
      </c>
      <c r="L6475">
        <v>93</v>
      </c>
      <c r="M6475">
        <v>95</v>
      </c>
      <c r="N6475">
        <v>92</v>
      </c>
      <c r="O6475">
        <v>91</v>
      </c>
      <c r="P6475">
        <v>93</v>
      </c>
      <c r="Q6475">
        <v>90</v>
      </c>
      <c r="R6475">
        <v>94</v>
      </c>
      <c r="S6475">
        <v>72</v>
      </c>
      <c r="T6475" s="34">
        <f>_xlfn.XLOOKUP(B6475,Demog!$A$2:$A$219,Demog!$P$2:$P$219,,,2)</f>
        <v>22225</v>
      </c>
      <c r="U6475" s="34">
        <f t="shared" si="116"/>
        <v>17</v>
      </c>
      <c r="V6475" s="13">
        <f>IF(OR(Table1[[#This Row],[7d_positivity_public]]=0,ISBLANK(Table1[[#This Row],[7d_positivity_public]])),"",(Table1[[#This Row],[7d_positivity_public]]-Table1[[#This Row],[7d_positivity_all]])/Table1[[#This Row],[7d_positivity_public]])</f>
        <v>1</v>
      </c>
      <c r="W6475" s="13"/>
    </row>
    <row r="6476" spans="1:23" x14ac:dyDescent="0.25">
      <c r="A6476" s="10">
        <v>44547</v>
      </c>
      <c r="B6476">
        <v>2331</v>
      </c>
      <c r="C6476" t="s">
        <v>159</v>
      </c>
      <c r="D6476">
        <v>6</v>
      </c>
      <c r="E6476">
        <v>7</v>
      </c>
      <c r="F6476">
        <v>-1</v>
      </c>
      <c r="G6476">
        <v>6</v>
      </c>
      <c r="H6476">
        <v>98</v>
      </c>
      <c r="I6476">
        <v>10</v>
      </c>
      <c r="J6476">
        <v>91</v>
      </c>
      <c r="K6476">
        <v>98</v>
      </c>
      <c r="L6476">
        <v>100</v>
      </c>
      <c r="M6476">
        <v>94</v>
      </c>
      <c r="N6476">
        <v>94</v>
      </c>
      <c r="O6476">
        <v>85</v>
      </c>
      <c r="P6476">
        <v>95</v>
      </c>
      <c r="Q6476">
        <v>97</v>
      </c>
      <c r="R6476">
        <v>92</v>
      </c>
      <c r="S6476">
        <v>43</v>
      </c>
      <c r="T6476" s="34">
        <f>_xlfn.XLOOKUP(B6476,Demog!$A$2:$A$219,Demog!$P$2:$P$219,,,2)</f>
        <v>53402</v>
      </c>
      <c r="U6476" s="34">
        <f t="shared" si="116"/>
        <v>22</v>
      </c>
      <c r="V6476" s="13">
        <f>IF(OR(Table1[[#This Row],[7d_positivity_public]]=0,ISBLANK(Table1[[#This Row],[7d_positivity_public]])),"",(Table1[[#This Row],[7d_positivity_public]]-Table1[[#This Row],[7d_positivity_all]])/Table1[[#This Row],[7d_positivity_public]])</f>
        <v>1</v>
      </c>
      <c r="W6476" s="13"/>
    </row>
    <row r="6477" spans="1:23" x14ac:dyDescent="0.25">
      <c r="A6477" s="10">
        <v>44547</v>
      </c>
      <c r="B6477">
        <v>2332</v>
      </c>
      <c r="C6477" t="s">
        <v>160</v>
      </c>
      <c r="D6477">
        <v>6</v>
      </c>
      <c r="E6477">
        <v>6</v>
      </c>
      <c r="F6477">
        <v>0</v>
      </c>
      <c r="G6477">
        <v>5</v>
      </c>
      <c r="H6477">
        <v>95</v>
      </c>
      <c r="I6477">
        <v>12</v>
      </c>
      <c r="J6477">
        <v>84</v>
      </c>
      <c r="K6477">
        <v>96</v>
      </c>
      <c r="L6477">
        <v>99</v>
      </c>
      <c r="M6477">
        <v>91</v>
      </c>
      <c r="N6477">
        <v>91</v>
      </c>
      <c r="O6477">
        <v>78</v>
      </c>
      <c r="P6477">
        <v>92</v>
      </c>
      <c r="Q6477">
        <v>94</v>
      </c>
      <c r="R6477">
        <v>88</v>
      </c>
      <c r="S6477">
        <v>46</v>
      </c>
      <c r="T6477" s="34">
        <f>_xlfn.XLOOKUP(B6477,Demog!$A$2:$A$219,Demog!$P$2:$P$219,,,2)</f>
        <v>51161</v>
      </c>
      <c r="U6477" s="34">
        <f t="shared" si="116"/>
        <v>21</v>
      </c>
      <c r="V6477" s="13">
        <f>IF(OR(Table1[[#This Row],[7d_positivity_public]]=0,ISBLANK(Table1[[#This Row],[7d_positivity_public]])),"",(Table1[[#This Row],[7d_positivity_public]]-Table1[[#This Row],[7d_positivity_all]])/Table1[[#This Row],[7d_positivity_public]])</f>
        <v>1</v>
      </c>
      <c r="W6477" s="13"/>
    </row>
    <row r="6478" spans="1:23" x14ac:dyDescent="0.25">
      <c r="A6478" s="10">
        <v>44547</v>
      </c>
      <c r="B6478">
        <v>2333</v>
      </c>
      <c r="C6478" t="s">
        <v>161</v>
      </c>
      <c r="D6478">
        <v>11</v>
      </c>
      <c r="E6478">
        <v>8</v>
      </c>
      <c r="F6478">
        <v>3</v>
      </c>
      <c r="G6478">
        <v>5</v>
      </c>
      <c r="H6478">
        <v>93</v>
      </c>
      <c r="I6478">
        <v>22</v>
      </c>
      <c r="J6478">
        <v>90</v>
      </c>
      <c r="K6478">
        <v>93</v>
      </c>
      <c r="L6478">
        <v>92</v>
      </c>
      <c r="M6478">
        <v>94</v>
      </c>
      <c r="N6478">
        <v>90</v>
      </c>
      <c r="O6478">
        <v>87</v>
      </c>
      <c r="P6478">
        <v>91</v>
      </c>
      <c r="Q6478">
        <v>90</v>
      </c>
      <c r="R6478">
        <v>92</v>
      </c>
      <c r="S6478">
        <v>64</v>
      </c>
      <c r="T6478" s="34">
        <f>_xlfn.XLOOKUP(B6478,Demog!$A$2:$A$219,Demog!$P$2:$P$219,,,2)</f>
        <v>69963</v>
      </c>
      <c r="U6478" s="34">
        <f t="shared" si="116"/>
        <v>54</v>
      </c>
      <c r="V6478" s="13">
        <f>IF(OR(Table1[[#This Row],[7d_positivity_public]]=0,ISBLANK(Table1[[#This Row],[7d_positivity_public]])),"",(Table1[[#This Row],[7d_positivity_public]]-Table1[[#This Row],[7d_positivity_all]])/Table1[[#This Row],[7d_positivity_public]])</f>
        <v>1</v>
      </c>
      <c r="W6478" s="13"/>
    </row>
    <row r="6479" spans="1:23" x14ac:dyDescent="0.25">
      <c r="A6479" s="10">
        <v>44547</v>
      </c>
      <c r="B6479">
        <v>2334</v>
      </c>
      <c r="C6479" t="s">
        <v>162</v>
      </c>
      <c r="D6479">
        <v>7</v>
      </c>
      <c r="E6479">
        <v>2</v>
      </c>
      <c r="F6479">
        <v>5</v>
      </c>
      <c r="G6479">
        <v>5</v>
      </c>
      <c r="H6479">
        <v>97</v>
      </c>
      <c r="I6479">
        <v>20</v>
      </c>
      <c r="J6479">
        <v>94</v>
      </c>
      <c r="K6479">
        <v>97</v>
      </c>
      <c r="L6479">
        <v>98</v>
      </c>
      <c r="M6479">
        <v>97</v>
      </c>
      <c r="N6479">
        <v>94</v>
      </c>
      <c r="O6479">
        <v>89</v>
      </c>
      <c r="P6479">
        <v>95</v>
      </c>
      <c r="Q6479">
        <v>95</v>
      </c>
      <c r="R6479">
        <v>95</v>
      </c>
      <c r="S6479">
        <v>55</v>
      </c>
      <c r="T6479" s="34">
        <f>_xlfn.XLOOKUP(B6479,Demog!$A$2:$A$219,Demog!$P$2:$P$219,,,2)</f>
        <v>45391</v>
      </c>
      <c r="U6479" s="34">
        <f t="shared" si="116"/>
        <v>22</v>
      </c>
      <c r="V6479" s="13">
        <f>IF(OR(Table1[[#This Row],[7d_positivity_public]]=0,ISBLANK(Table1[[#This Row],[7d_positivity_public]])),"",(Table1[[#This Row],[7d_positivity_public]]-Table1[[#This Row],[7d_positivity_all]])/Table1[[#This Row],[7d_positivity_public]])</f>
        <v>1</v>
      </c>
      <c r="W6479" s="13"/>
    </row>
    <row r="6480" spans="1:23" x14ac:dyDescent="0.25">
      <c r="A6480" s="10">
        <v>44547</v>
      </c>
      <c r="B6480">
        <v>2335</v>
      </c>
      <c r="C6480" t="s">
        <v>163</v>
      </c>
      <c r="D6480">
        <v>5</v>
      </c>
      <c r="E6480">
        <v>4</v>
      </c>
      <c r="F6480">
        <v>1</v>
      </c>
      <c r="G6480">
        <v>5</v>
      </c>
      <c r="H6480">
        <v>99</v>
      </c>
      <c r="I6480">
        <v>10</v>
      </c>
      <c r="J6480">
        <v>91</v>
      </c>
      <c r="K6480">
        <v>99</v>
      </c>
      <c r="L6480">
        <v>100</v>
      </c>
      <c r="M6480">
        <v>96</v>
      </c>
      <c r="N6480">
        <v>95</v>
      </c>
      <c r="O6480">
        <v>86</v>
      </c>
      <c r="P6480">
        <v>96</v>
      </c>
      <c r="Q6480">
        <v>97</v>
      </c>
      <c r="R6480">
        <v>94</v>
      </c>
      <c r="S6480">
        <v>47</v>
      </c>
      <c r="T6480" s="34">
        <f>_xlfn.XLOOKUP(B6480,Demog!$A$2:$A$219,Demog!$P$2:$P$219,,,2)</f>
        <v>62748</v>
      </c>
      <c r="U6480" s="34">
        <f t="shared" si="116"/>
        <v>22</v>
      </c>
      <c r="V6480" s="13">
        <f>IF(OR(Table1[[#This Row],[7d_positivity_public]]=0,ISBLANK(Table1[[#This Row],[7d_positivity_public]])),"",(Table1[[#This Row],[7d_positivity_public]]-Table1[[#This Row],[7d_positivity_all]])/Table1[[#This Row],[7d_positivity_public]])</f>
        <v>1</v>
      </c>
      <c r="W6480" s="13"/>
    </row>
    <row r="6481" spans="1:23" x14ac:dyDescent="0.25">
      <c r="A6481" s="10">
        <v>44547</v>
      </c>
      <c r="B6481">
        <v>2336</v>
      </c>
      <c r="C6481" t="s">
        <v>164</v>
      </c>
      <c r="D6481">
        <v>6</v>
      </c>
      <c r="E6481">
        <v>6</v>
      </c>
      <c r="F6481">
        <v>0</v>
      </c>
      <c r="G6481">
        <v>4</v>
      </c>
      <c r="H6481">
        <v>95</v>
      </c>
      <c r="I6481">
        <v>16</v>
      </c>
      <c r="J6481">
        <v>91</v>
      </c>
      <c r="K6481">
        <v>96</v>
      </c>
      <c r="L6481">
        <v>97</v>
      </c>
      <c r="M6481">
        <v>94</v>
      </c>
      <c r="N6481">
        <v>93</v>
      </c>
      <c r="O6481">
        <v>87</v>
      </c>
      <c r="P6481">
        <v>93</v>
      </c>
      <c r="Q6481">
        <v>93</v>
      </c>
      <c r="R6481">
        <v>93</v>
      </c>
      <c r="S6481">
        <v>57</v>
      </c>
      <c r="T6481" s="34">
        <f>_xlfn.XLOOKUP(B6481,Demog!$A$2:$A$219,Demog!$P$2:$P$219,,,2)</f>
        <v>58701</v>
      </c>
      <c r="U6481" s="34">
        <f t="shared" si="116"/>
        <v>25</v>
      </c>
      <c r="V6481" s="13">
        <f>IF(OR(Table1[[#This Row],[7d_positivity_public]]=0,ISBLANK(Table1[[#This Row],[7d_positivity_public]])),"",(Table1[[#This Row],[7d_positivity_public]]-Table1[[#This Row],[7d_positivity_all]])/Table1[[#This Row],[7d_positivity_public]])</f>
        <v>1</v>
      </c>
      <c r="W6481" s="13"/>
    </row>
    <row r="6482" spans="1:23" x14ac:dyDescent="0.25">
      <c r="A6482" s="10">
        <v>44547</v>
      </c>
      <c r="B6482">
        <v>2337</v>
      </c>
      <c r="C6482" t="s">
        <v>165</v>
      </c>
      <c r="D6482">
        <v>7</v>
      </c>
      <c r="E6482">
        <v>5</v>
      </c>
      <c r="F6482">
        <v>2</v>
      </c>
      <c r="G6482">
        <v>6</v>
      </c>
      <c r="H6482">
        <v>91</v>
      </c>
      <c r="I6482">
        <v>15</v>
      </c>
      <c r="J6482">
        <v>88</v>
      </c>
      <c r="K6482">
        <v>91</v>
      </c>
      <c r="L6482">
        <v>91</v>
      </c>
      <c r="M6482">
        <v>91</v>
      </c>
      <c r="N6482">
        <v>88</v>
      </c>
      <c r="O6482">
        <v>83</v>
      </c>
      <c r="P6482">
        <v>88</v>
      </c>
      <c r="Q6482">
        <v>88</v>
      </c>
      <c r="R6482">
        <v>89</v>
      </c>
      <c r="S6482">
        <v>53</v>
      </c>
      <c r="T6482" s="34">
        <f>_xlfn.XLOOKUP(B6482,Demog!$A$2:$A$219,Demog!$P$2:$P$219,,,2)</f>
        <v>60538</v>
      </c>
      <c r="U6482" s="34">
        <f t="shared" si="116"/>
        <v>30</v>
      </c>
      <c r="V6482" s="13">
        <f>IF(OR(Table1[[#This Row],[7d_positivity_public]]=0,ISBLANK(Table1[[#This Row],[7d_positivity_public]])),"",(Table1[[#This Row],[7d_positivity_public]]-Table1[[#This Row],[7d_positivity_all]])/Table1[[#This Row],[7d_positivity_public]])</f>
        <v>1</v>
      </c>
      <c r="W6482" s="13"/>
    </row>
    <row r="6483" spans="1:23" x14ac:dyDescent="0.25">
      <c r="A6483" s="10">
        <v>44547</v>
      </c>
      <c r="B6483">
        <v>2338</v>
      </c>
      <c r="C6483" t="s">
        <v>166</v>
      </c>
      <c r="D6483">
        <v>5</v>
      </c>
      <c r="E6483">
        <v>4</v>
      </c>
      <c r="F6483">
        <v>1</v>
      </c>
      <c r="G6483">
        <v>5</v>
      </c>
      <c r="H6483">
        <v>99</v>
      </c>
      <c r="I6483">
        <v>9</v>
      </c>
      <c r="J6483">
        <v>90</v>
      </c>
      <c r="K6483">
        <v>100</v>
      </c>
      <c r="L6483">
        <v>100</v>
      </c>
      <c r="M6483">
        <v>97</v>
      </c>
      <c r="N6483">
        <v>96</v>
      </c>
      <c r="O6483">
        <v>83</v>
      </c>
      <c r="P6483">
        <v>97</v>
      </c>
      <c r="Q6483">
        <v>98</v>
      </c>
      <c r="R6483">
        <v>94</v>
      </c>
      <c r="S6483">
        <v>41</v>
      </c>
      <c r="T6483" s="34">
        <f>_xlfn.XLOOKUP(B6483,Demog!$A$2:$A$219,Demog!$P$2:$P$219,,,2)</f>
        <v>41463</v>
      </c>
      <c r="U6483" s="34">
        <f t="shared" si="116"/>
        <v>15</v>
      </c>
      <c r="V6483" s="13">
        <f>IF(OR(Table1[[#This Row],[7d_positivity_public]]=0,ISBLANK(Table1[[#This Row],[7d_positivity_public]])),"",(Table1[[#This Row],[7d_positivity_public]]-Table1[[#This Row],[7d_positivity_all]])/Table1[[#This Row],[7d_positivity_public]])</f>
        <v>1</v>
      </c>
      <c r="W6483" s="13"/>
    </row>
    <row r="6484" spans="1:23" x14ac:dyDescent="0.25">
      <c r="A6484" s="10">
        <v>44547</v>
      </c>
      <c r="B6484">
        <v>2341</v>
      </c>
      <c r="C6484" t="s">
        <v>167</v>
      </c>
      <c r="D6484">
        <v>6</v>
      </c>
      <c r="E6484">
        <v>5</v>
      </c>
      <c r="F6484">
        <v>1</v>
      </c>
      <c r="G6484">
        <v>3</v>
      </c>
      <c r="H6484">
        <v>92</v>
      </c>
      <c r="I6484">
        <v>28</v>
      </c>
      <c r="J6484">
        <v>91</v>
      </c>
      <c r="K6484">
        <v>92</v>
      </c>
      <c r="L6484">
        <v>91</v>
      </c>
      <c r="M6484">
        <v>93</v>
      </c>
      <c r="N6484">
        <v>90</v>
      </c>
      <c r="O6484">
        <v>88</v>
      </c>
      <c r="P6484">
        <v>90</v>
      </c>
      <c r="Q6484">
        <v>88</v>
      </c>
      <c r="R6484">
        <v>92</v>
      </c>
      <c r="S6484">
        <v>71</v>
      </c>
      <c r="T6484" s="34">
        <f>_xlfn.XLOOKUP(B6484,Demog!$A$2:$A$219,Demog!$P$2:$P$219,,,2)</f>
        <v>74816</v>
      </c>
      <c r="U6484" s="34">
        <f t="shared" ref="U6484:U6515" si="117">ROUND(T6484*D6484/100000*7,0)</f>
        <v>31</v>
      </c>
      <c r="V6484" s="13">
        <f>IF(OR(Table1[[#This Row],[7d_positivity_public]]=0,ISBLANK(Table1[[#This Row],[7d_positivity_public]])),"",(Table1[[#This Row],[7d_positivity_public]]-Table1[[#This Row],[7d_positivity_all]])/Table1[[#This Row],[7d_positivity_public]])</f>
        <v>1</v>
      </c>
      <c r="W6484" s="13"/>
    </row>
    <row r="6485" spans="1:23" x14ac:dyDescent="0.25">
      <c r="A6485" s="10">
        <v>44547</v>
      </c>
      <c r="B6485">
        <v>2342</v>
      </c>
      <c r="C6485" t="s">
        <v>168</v>
      </c>
      <c r="D6485">
        <v>5</v>
      </c>
      <c r="E6485">
        <v>4</v>
      </c>
      <c r="F6485">
        <v>1</v>
      </c>
      <c r="G6485">
        <v>2</v>
      </c>
      <c r="H6485">
        <v>89</v>
      </c>
      <c r="I6485">
        <v>26</v>
      </c>
      <c r="J6485">
        <v>85</v>
      </c>
      <c r="K6485">
        <v>90</v>
      </c>
      <c r="L6485">
        <v>86</v>
      </c>
      <c r="M6485">
        <v>91</v>
      </c>
      <c r="N6485">
        <v>87</v>
      </c>
      <c r="O6485">
        <v>82</v>
      </c>
      <c r="P6485">
        <v>87</v>
      </c>
      <c r="Q6485">
        <v>83</v>
      </c>
      <c r="R6485">
        <v>90</v>
      </c>
      <c r="S6485">
        <v>68</v>
      </c>
      <c r="T6485" s="34">
        <f>_xlfn.XLOOKUP(B6485,Demog!$A$2:$A$219,Demog!$P$2:$P$219,,,2)</f>
        <v>19952</v>
      </c>
      <c r="U6485" s="34">
        <f t="shared" si="117"/>
        <v>7</v>
      </c>
      <c r="V6485" s="13">
        <f>IF(OR(Table1[[#This Row],[7d_positivity_public]]=0,ISBLANK(Table1[[#This Row],[7d_positivity_public]])),"",(Table1[[#This Row],[7d_positivity_public]]-Table1[[#This Row],[7d_positivity_all]])/Table1[[#This Row],[7d_positivity_public]])</f>
        <v>1</v>
      </c>
      <c r="W6485" s="13"/>
    </row>
    <row r="6486" spans="1:23" x14ac:dyDescent="0.25">
      <c r="A6486" s="10">
        <v>44547</v>
      </c>
      <c r="B6486">
        <v>3111</v>
      </c>
      <c r="C6486" t="s">
        <v>169</v>
      </c>
      <c r="D6486">
        <v>3</v>
      </c>
      <c r="E6486">
        <v>5</v>
      </c>
      <c r="F6486">
        <v>-2</v>
      </c>
      <c r="G6486">
        <v>4</v>
      </c>
      <c r="H6486">
        <v>97</v>
      </c>
      <c r="I6486">
        <v>23</v>
      </c>
      <c r="J6486">
        <v>94</v>
      </c>
      <c r="K6486">
        <v>98</v>
      </c>
      <c r="L6486">
        <v>100</v>
      </c>
      <c r="M6486">
        <v>88</v>
      </c>
      <c r="N6486">
        <v>94</v>
      </c>
      <c r="O6486">
        <v>91</v>
      </c>
      <c r="P6486">
        <v>95</v>
      </c>
      <c r="Q6486">
        <v>100</v>
      </c>
      <c r="R6486">
        <v>86</v>
      </c>
      <c r="S6486">
        <v>46</v>
      </c>
      <c r="T6486" s="34">
        <f>_xlfn.XLOOKUP(B6486,Demog!$A$2:$A$219,Demog!$P$2:$P$219,,,2)</f>
        <v>54587</v>
      </c>
      <c r="U6486" s="34">
        <f t="shared" si="117"/>
        <v>11</v>
      </c>
      <c r="V6486" s="13">
        <f>IF(OR(Table1[[#This Row],[7d_positivity_public]]=0,ISBLANK(Table1[[#This Row],[7d_positivity_public]])),"",(Table1[[#This Row],[7d_positivity_public]]-Table1[[#This Row],[7d_positivity_all]])/Table1[[#This Row],[7d_positivity_public]])</f>
        <v>1</v>
      </c>
      <c r="W6486" s="13"/>
    </row>
    <row r="6487" spans="1:23" x14ac:dyDescent="0.25">
      <c r="A6487" s="10">
        <v>44547</v>
      </c>
      <c r="B6487">
        <v>3112</v>
      </c>
      <c r="C6487" t="s">
        <v>170</v>
      </c>
      <c r="D6487">
        <v>6</v>
      </c>
      <c r="E6487">
        <v>3</v>
      </c>
      <c r="F6487">
        <v>3</v>
      </c>
      <c r="G6487">
        <v>6</v>
      </c>
      <c r="H6487">
        <v>89</v>
      </c>
      <c r="I6487">
        <v>23</v>
      </c>
      <c r="J6487">
        <v>93</v>
      </c>
      <c r="K6487">
        <v>89</v>
      </c>
      <c r="L6487">
        <v>90</v>
      </c>
      <c r="M6487">
        <v>88</v>
      </c>
      <c r="N6487">
        <v>87</v>
      </c>
      <c r="O6487">
        <v>90</v>
      </c>
      <c r="P6487">
        <v>87</v>
      </c>
      <c r="Q6487">
        <v>87</v>
      </c>
      <c r="R6487">
        <v>87</v>
      </c>
      <c r="S6487">
        <v>52</v>
      </c>
      <c r="T6487" s="34">
        <f>_xlfn.XLOOKUP(B6487,Demog!$A$2:$A$219,Demog!$P$2:$P$219,,,2)</f>
        <v>17729</v>
      </c>
      <c r="U6487" s="34">
        <f t="shared" si="117"/>
        <v>7</v>
      </c>
      <c r="V6487" s="13">
        <f>IF(OR(Table1[[#This Row],[7d_positivity_public]]=0,ISBLANK(Table1[[#This Row],[7d_positivity_public]])),"",(Table1[[#This Row],[7d_positivity_public]]-Table1[[#This Row],[7d_positivity_all]])/Table1[[#This Row],[7d_positivity_public]])</f>
        <v>1</v>
      </c>
      <c r="W6487" s="13"/>
    </row>
    <row r="6488" spans="1:23" x14ac:dyDescent="0.25">
      <c r="A6488" s="10">
        <v>44547</v>
      </c>
      <c r="B6488">
        <v>3113</v>
      </c>
      <c r="C6488" t="s">
        <v>171</v>
      </c>
      <c r="D6488">
        <v>4</v>
      </c>
      <c r="E6488">
        <v>6</v>
      </c>
      <c r="F6488">
        <v>-2</v>
      </c>
      <c r="G6488">
        <v>4</v>
      </c>
      <c r="H6488">
        <v>89</v>
      </c>
      <c r="I6488">
        <v>26</v>
      </c>
      <c r="J6488">
        <v>91</v>
      </c>
      <c r="K6488">
        <v>89</v>
      </c>
      <c r="L6488">
        <v>91</v>
      </c>
      <c r="M6488">
        <v>87</v>
      </c>
      <c r="N6488">
        <v>87</v>
      </c>
      <c r="O6488">
        <v>88</v>
      </c>
      <c r="P6488">
        <v>87</v>
      </c>
      <c r="Q6488">
        <v>88</v>
      </c>
      <c r="R6488">
        <v>86</v>
      </c>
      <c r="S6488">
        <v>54</v>
      </c>
      <c r="T6488" s="34">
        <f>_xlfn.XLOOKUP(B6488,Demog!$A$2:$A$219,Demog!$P$2:$P$219,,,2)</f>
        <v>23478</v>
      </c>
      <c r="U6488" s="34">
        <f t="shared" si="117"/>
        <v>7</v>
      </c>
      <c r="V6488" s="13">
        <f>IF(OR(Table1[[#This Row],[7d_positivity_public]]=0,ISBLANK(Table1[[#This Row],[7d_positivity_public]])),"",(Table1[[#This Row],[7d_positivity_public]]-Table1[[#This Row],[7d_positivity_all]])/Table1[[#This Row],[7d_positivity_public]])</f>
        <v>1</v>
      </c>
      <c r="W6488" s="13"/>
    </row>
    <row r="6489" spans="1:23" x14ac:dyDescent="0.25">
      <c r="A6489" s="10">
        <v>44547</v>
      </c>
      <c r="B6489">
        <v>3114</v>
      </c>
      <c r="C6489" t="s">
        <v>172</v>
      </c>
      <c r="D6489">
        <v>4</v>
      </c>
      <c r="E6489">
        <v>2</v>
      </c>
      <c r="F6489">
        <v>2</v>
      </c>
      <c r="G6489">
        <v>5</v>
      </c>
      <c r="H6489">
        <v>90</v>
      </c>
      <c r="I6489">
        <v>26</v>
      </c>
      <c r="J6489">
        <v>91</v>
      </c>
      <c r="K6489">
        <v>90</v>
      </c>
      <c r="L6489">
        <v>91</v>
      </c>
      <c r="M6489">
        <v>89</v>
      </c>
      <c r="N6489">
        <v>88</v>
      </c>
      <c r="O6489">
        <v>89</v>
      </c>
      <c r="P6489">
        <v>88</v>
      </c>
      <c r="Q6489">
        <v>89</v>
      </c>
      <c r="R6489">
        <v>88</v>
      </c>
      <c r="S6489">
        <v>57</v>
      </c>
      <c r="T6489" s="34">
        <f>_xlfn.XLOOKUP(B6489,Demog!$A$2:$A$219,Demog!$P$2:$P$219,,,2)</f>
        <v>32171</v>
      </c>
      <c r="U6489" s="34">
        <f t="shared" si="117"/>
        <v>9</v>
      </c>
      <c r="V6489" s="13">
        <f>IF(OR(Table1[[#This Row],[7d_positivity_public]]=0,ISBLANK(Table1[[#This Row],[7d_positivity_public]])),"",(Table1[[#This Row],[7d_positivity_public]]-Table1[[#This Row],[7d_positivity_all]])/Table1[[#This Row],[7d_positivity_public]])</f>
        <v>1</v>
      </c>
      <c r="W6489" s="13"/>
    </row>
    <row r="6490" spans="1:23" x14ac:dyDescent="0.25">
      <c r="A6490" s="10">
        <v>44547</v>
      </c>
      <c r="B6490">
        <v>3115</v>
      </c>
      <c r="C6490" t="s">
        <v>173</v>
      </c>
      <c r="D6490">
        <v>7</v>
      </c>
      <c r="E6490">
        <v>9</v>
      </c>
      <c r="F6490">
        <v>-2</v>
      </c>
      <c r="G6490">
        <v>6</v>
      </c>
      <c r="H6490">
        <v>93</v>
      </c>
      <c r="I6490">
        <v>44</v>
      </c>
      <c r="J6490">
        <v>94</v>
      </c>
      <c r="K6490">
        <v>93</v>
      </c>
      <c r="L6490">
        <v>92</v>
      </c>
      <c r="M6490">
        <v>93</v>
      </c>
      <c r="N6490">
        <v>92</v>
      </c>
      <c r="O6490">
        <v>93</v>
      </c>
      <c r="P6490">
        <v>92</v>
      </c>
      <c r="Q6490">
        <v>91</v>
      </c>
      <c r="R6490">
        <v>92</v>
      </c>
      <c r="S6490">
        <v>67</v>
      </c>
      <c r="T6490" s="34">
        <f>_xlfn.XLOOKUP(B6490,Demog!$A$2:$A$219,Demog!$P$2:$P$219,,,2)</f>
        <v>24774</v>
      </c>
      <c r="U6490" s="34">
        <f t="shared" si="117"/>
        <v>12</v>
      </c>
      <c r="V6490" s="13">
        <f>IF(OR(Table1[[#This Row],[7d_positivity_public]]=0,ISBLANK(Table1[[#This Row],[7d_positivity_public]])),"",(Table1[[#This Row],[7d_positivity_public]]-Table1[[#This Row],[7d_positivity_all]])/Table1[[#This Row],[7d_positivity_public]])</f>
        <v>1</v>
      </c>
      <c r="W6490" s="13"/>
    </row>
    <row r="6491" spans="1:23" x14ac:dyDescent="0.25">
      <c r="A6491" s="10">
        <v>44547</v>
      </c>
      <c r="B6491">
        <v>3116</v>
      </c>
      <c r="C6491" t="s">
        <v>174</v>
      </c>
      <c r="D6491">
        <v>4</v>
      </c>
      <c r="E6491">
        <v>5</v>
      </c>
      <c r="F6491">
        <v>-1</v>
      </c>
      <c r="G6491">
        <v>4</v>
      </c>
      <c r="H6491">
        <v>95</v>
      </c>
      <c r="I6491">
        <v>26</v>
      </c>
      <c r="J6491">
        <v>93</v>
      </c>
      <c r="K6491">
        <v>95</v>
      </c>
      <c r="L6491">
        <v>99</v>
      </c>
      <c r="M6491">
        <v>91</v>
      </c>
      <c r="N6491">
        <v>93</v>
      </c>
      <c r="O6491">
        <v>90</v>
      </c>
      <c r="P6491">
        <v>93</v>
      </c>
      <c r="Q6491">
        <v>97</v>
      </c>
      <c r="R6491">
        <v>90</v>
      </c>
      <c r="S6491">
        <v>45</v>
      </c>
      <c r="T6491" s="34">
        <f>_xlfn.XLOOKUP(B6491,Demog!$A$2:$A$219,Demog!$P$2:$P$219,,,2)</f>
        <v>24621</v>
      </c>
      <c r="U6491" s="34">
        <f t="shared" si="117"/>
        <v>7</v>
      </c>
      <c r="V6491" s="13">
        <f>IF(OR(Table1[[#This Row],[7d_positivity_public]]=0,ISBLANK(Table1[[#This Row],[7d_positivity_public]])),"",(Table1[[#This Row],[7d_positivity_public]]-Table1[[#This Row],[7d_positivity_all]])/Table1[[#This Row],[7d_positivity_public]])</f>
        <v>1</v>
      </c>
      <c r="W6491" s="13"/>
    </row>
    <row r="6492" spans="1:23" x14ac:dyDescent="0.25">
      <c r="A6492" s="10">
        <v>44547</v>
      </c>
      <c r="B6492">
        <v>3117</v>
      </c>
      <c r="C6492" t="s">
        <v>175</v>
      </c>
      <c r="D6492">
        <v>8</v>
      </c>
      <c r="E6492">
        <v>10</v>
      </c>
      <c r="F6492">
        <v>-2</v>
      </c>
      <c r="G6492">
        <v>10</v>
      </c>
      <c r="H6492">
        <v>93</v>
      </c>
      <c r="I6492">
        <v>25</v>
      </c>
      <c r="J6492">
        <v>91</v>
      </c>
      <c r="K6492">
        <v>94</v>
      </c>
      <c r="L6492">
        <v>95</v>
      </c>
      <c r="M6492">
        <v>92</v>
      </c>
      <c r="N6492">
        <v>92</v>
      </c>
      <c r="O6492">
        <v>87</v>
      </c>
      <c r="P6492">
        <v>92</v>
      </c>
      <c r="Q6492">
        <v>93</v>
      </c>
      <c r="R6492">
        <v>91</v>
      </c>
      <c r="S6492">
        <v>55</v>
      </c>
      <c r="T6492" s="34">
        <f>_xlfn.XLOOKUP(B6492,Demog!$A$2:$A$219,Demog!$P$2:$P$219,,,2)</f>
        <v>20949</v>
      </c>
      <c r="U6492" s="34">
        <f t="shared" si="117"/>
        <v>12</v>
      </c>
      <c r="V6492" s="13">
        <f>IF(OR(Table1[[#This Row],[7d_positivity_public]]=0,ISBLANK(Table1[[#This Row],[7d_positivity_public]])),"",(Table1[[#This Row],[7d_positivity_public]]-Table1[[#This Row],[7d_positivity_all]])/Table1[[#This Row],[7d_positivity_public]])</f>
        <v>1</v>
      </c>
      <c r="W6492" s="13"/>
    </row>
    <row r="6493" spans="1:23" x14ac:dyDescent="0.25">
      <c r="A6493" s="10">
        <v>44547</v>
      </c>
      <c r="B6493">
        <v>3211</v>
      </c>
      <c r="C6493" t="s">
        <v>176</v>
      </c>
      <c r="D6493">
        <v>18</v>
      </c>
      <c r="E6493">
        <v>5</v>
      </c>
      <c r="F6493">
        <v>13</v>
      </c>
      <c r="G6493">
        <v>8</v>
      </c>
      <c r="H6493">
        <v>100</v>
      </c>
      <c r="I6493">
        <v>34</v>
      </c>
      <c r="J6493">
        <v>92</v>
      </c>
      <c r="K6493">
        <v>100</v>
      </c>
      <c r="L6493">
        <v>100</v>
      </c>
      <c r="M6493">
        <v>90</v>
      </c>
      <c r="N6493">
        <v>97</v>
      </c>
      <c r="O6493">
        <v>83</v>
      </c>
      <c r="P6493">
        <v>97</v>
      </c>
      <c r="Q6493">
        <v>100</v>
      </c>
      <c r="R6493">
        <v>87</v>
      </c>
      <c r="S6493">
        <v>64</v>
      </c>
      <c r="T6493" s="34">
        <f>_xlfn.XLOOKUP(B6493,Demog!$A$2:$A$219,Demog!$P$2:$P$219,,,2)</f>
        <v>41934</v>
      </c>
      <c r="U6493" s="34">
        <f t="shared" si="117"/>
        <v>53</v>
      </c>
      <c r="V6493" s="13">
        <f>IF(OR(Table1[[#This Row],[7d_positivity_public]]=0,ISBLANK(Table1[[#This Row],[7d_positivity_public]])),"",(Table1[[#This Row],[7d_positivity_public]]-Table1[[#This Row],[7d_positivity_all]])/Table1[[#This Row],[7d_positivity_public]])</f>
        <v>1</v>
      </c>
      <c r="W6493" s="13"/>
    </row>
    <row r="6494" spans="1:23" x14ac:dyDescent="0.25">
      <c r="A6494" s="10">
        <v>44547</v>
      </c>
      <c r="B6494">
        <v>3212</v>
      </c>
      <c r="C6494" t="s">
        <v>177</v>
      </c>
      <c r="D6494">
        <v>9</v>
      </c>
      <c r="E6494">
        <v>3</v>
      </c>
      <c r="F6494">
        <v>6</v>
      </c>
      <c r="G6494">
        <v>4</v>
      </c>
      <c r="H6494">
        <v>98</v>
      </c>
      <c r="I6494">
        <v>34</v>
      </c>
      <c r="J6494">
        <v>89</v>
      </c>
      <c r="K6494">
        <v>98</v>
      </c>
      <c r="L6494">
        <v>100</v>
      </c>
      <c r="M6494">
        <v>90</v>
      </c>
      <c r="N6494">
        <v>95</v>
      </c>
      <c r="O6494">
        <v>85</v>
      </c>
      <c r="P6494">
        <v>95</v>
      </c>
      <c r="Q6494">
        <v>100</v>
      </c>
      <c r="R6494">
        <v>88</v>
      </c>
      <c r="S6494">
        <v>59</v>
      </c>
      <c r="T6494" s="34">
        <f>_xlfn.XLOOKUP(B6494,Demog!$A$2:$A$219,Demog!$P$2:$P$219,,,2)</f>
        <v>47203</v>
      </c>
      <c r="U6494" s="34">
        <f t="shared" si="117"/>
        <v>30</v>
      </c>
      <c r="V6494" s="13">
        <f>IF(OR(Table1[[#This Row],[7d_positivity_public]]=0,ISBLANK(Table1[[#This Row],[7d_positivity_public]])),"",(Table1[[#This Row],[7d_positivity_public]]-Table1[[#This Row],[7d_positivity_all]])/Table1[[#This Row],[7d_positivity_public]])</f>
        <v>1</v>
      </c>
      <c r="W6494" s="13"/>
    </row>
    <row r="6495" spans="1:23" x14ac:dyDescent="0.25">
      <c r="A6495" s="10">
        <v>44547</v>
      </c>
      <c r="B6495">
        <v>3213</v>
      </c>
      <c r="C6495" t="s">
        <v>178</v>
      </c>
      <c r="D6495">
        <v>15</v>
      </c>
      <c r="E6495">
        <v>4</v>
      </c>
      <c r="F6495">
        <v>11</v>
      </c>
      <c r="G6495">
        <v>8</v>
      </c>
      <c r="H6495">
        <v>97</v>
      </c>
      <c r="I6495">
        <v>50</v>
      </c>
      <c r="J6495">
        <v>96</v>
      </c>
      <c r="K6495">
        <v>97</v>
      </c>
      <c r="L6495">
        <v>99</v>
      </c>
      <c r="M6495">
        <v>93</v>
      </c>
      <c r="N6495">
        <v>95</v>
      </c>
      <c r="O6495">
        <v>92</v>
      </c>
      <c r="P6495">
        <v>95</v>
      </c>
      <c r="Q6495">
        <v>97</v>
      </c>
      <c r="R6495">
        <v>92</v>
      </c>
      <c r="S6495">
        <v>70</v>
      </c>
      <c r="T6495" s="34">
        <f>_xlfn.XLOOKUP(B6495,Demog!$A$2:$A$219,Demog!$P$2:$P$219,,,2)</f>
        <v>32904</v>
      </c>
      <c r="U6495" s="34">
        <f t="shared" si="117"/>
        <v>35</v>
      </c>
      <c r="V6495" s="13">
        <f>IF(OR(Table1[[#This Row],[7d_positivity_public]]=0,ISBLANK(Table1[[#This Row],[7d_positivity_public]])),"",(Table1[[#This Row],[7d_positivity_public]]-Table1[[#This Row],[7d_positivity_all]])/Table1[[#This Row],[7d_positivity_public]])</f>
        <v>1</v>
      </c>
      <c r="W6495" s="13"/>
    </row>
    <row r="6496" spans="1:23" x14ac:dyDescent="0.25">
      <c r="A6496" s="10">
        <v>44547</v>
      </c>
      <c r="B6496">
        <v>3221</v>
      </c>
      <c r="C6496" t="s">
        <v>179</v>
      </c>
      <c r="D6496">
        <v>18</v>
      </c>
      <c r="E6496">
        <v>10</v>
      </c>
      <c r="F6496">
        <v>8</v>
      </c>
      <c r="G6496">
        <v>7</v>
      </c>
      <c r="H6496">
        <v>86</v>
      </c>
      <c r="I6496">
        <v>29</v>
      </c>
      <c r="J6496">
        <v>82</v>
      </c>
      <c r="K6496">
        <v>86</v>
      </c>
      <c r="L6496">
        <v>89</v>
      </c>
      <c r="M6496">
        <v>83</v>
      </c>
      <c r="N6496">
        <v>80</v>
      </c>
      <c r="O6496">
        <v>74</v>
      </c>
      <c r="P6496">
        <v>80</v>
      </c>
      <c r="Q6496">
        <v>82</v>
      </c>
      <c r="R6496">
        <v>77</v>
      </c>
      <c r="S6496">
        <v>46</v>
      </c>
      <c r="T6496" s="34">
        <f>_xlfn.XLOOKUP(B6496,Demog!$A$2:$A$219,Demog!$P$2:$P$219,,,2)</f>
        <v>19960</v>
      </c>
      <c r="U6496" s="34">
        <f t="shared" si="117"/>
        <v>25</v>
      </c>
      <c r="V6496" s="13">
        <f>IF(OR(Table1[[#This Row],[7d_positivity_public]]=0,ISBLANK(Table1[[#This Row],[7d_positivity_public]])),"",(Table1[[#This Row],[7d_positivity_public]]-Table1[[#This Row],[7d_positivity_all]])/Table1[[#This Row],[7d_positivity_public]])</f>
        <v>1</v>
      </c>
      <c r="W6496" s="13"/>
    </row>
    <row r="6497" spans="1:23" x14ac:dyDescent="0.25">
      <c r="A6497" s="10">
        <v>44547</v>
      </c>
      <c r="B6497">
        <v>3222</v>
      </c>
      <c r="C6497" t="s">
        <v>180</v>
      </c>
      <c r="D6497">
        <v>24</v>
      </c>
      <c r="E6497">
        <v>6</v>
      </c>
      <c r="F6497">
        <v>18</v>
      </c>
      <c r="G6497">
        <v>9</v>
      </c>
      <c r="H6497">
        <v>100</v>
      </c>
      <c r="I6497">
        <v>36</v>
      </c>
      <c r="J6497">
        <v>89</v>
      </c>
      <c r="K6497">
        <v>100</v>
      </c>
      <c r="L6497">
        <v>100</v>
      </c>
      <c r="M6497">
        <v>90</v>
      </c>
      <c r="N6497">
        <v>97</v>
      </c>
      <c r="O6497">
        <v>83</v>
      </c>
      <c r="P6497">
        <v>97</v>
      </c>
      <c r="Q6497">
        <v>100</v>
      </c>
      <c r="R6497">
        <v>88</v>
      </c>
      <c r="S6497">
        <v>61</v>
      </c>
      <c r="T6497" s="34">
        <f>_xlfn.XLOOKUP(B6497,Demog!$A$2:$A$219,Demog!$P$2:$P$219,,,2)</f>
        <v>12392</v>
      </c>
      <c r="U6497" s="34">
        <f t="shared" si="117"/>
        <v>21</v>
      </c>
      <c r="V6497" s="13">
        <f>IF(OR(Table1[[#This Row],[7d_positivity_public]]=0,ISBLANK(Table1[[#This Row],[7d_positivity_public]])),"",(Table1[[#This Row],[7d_positivity_public]]-Table1[[#This Row],[7d_positivity_all]])/Table1[[#This Row],[7d_positivity_public]])</f>
        <v>1</v>
      </c>
      <c r="W6497" s="13"/>
    </row>
    <row r="6498" spans="1:23" x14ac:dyDescent="0.25">
      <c r="A6498" s="10">
        <v>44547</v>
      </c>
      <c r="B6498">
        <v>3223</v>
      </c>
      <c r="C6498" t="s">
        <v>181</v>
      </c>
      <c r="D6498">
        <v>18</v>
      </c>
      <c r="E6498">
        <v>6</v>
      </c>
      <c r="F6498">
        <v>12</v>
      </c>
      <c r="G6498">
        <v>8</v>
      </c>
      <c r="H6498">
        <v>93</v>
      </c>
      <c r="I6498">
        <v>51</v>
      </c>
      <c r="J6498">
        <v>89</v>
      </c>
      <c r="K6498">
        <v>93</v>
      </c>
      <c r="L6498">
        <v>96</v>
      </c>
      <c r="M6498">
        <v>89</v>
      </c>
      <c r="N6498">
        <v>91</v>
      </c>
      <c r="O6498">
        <v>85</v>
      </c>
      <c r="P6498">
        <v>91</v>
      </c>
      <c r="Q6498">
        <v>93</v>
      </c>
      <c r="R6498">
        <v>87</v>
      </c>
      <c r="S6498">
        <v>48</v>
      </c>
      <c r="T6498" s="34">
        <f>_xlfn.XLOOKUP(B6498,Demog!$A$2:$A$219,Demog!$P$2:$P$219,,,2)</f>
        <v>29180</v>
      </c>
      <c r="U6498" s="34">
        <f t="shared" si="117"/>
        <v>37</v>
      </c>
      <c r="V6498" s="13">
        <f>IF(OR(Table1[[#This Row],[7d_positivity_public]]=0,ISBLANK(Table1[[#This Row],[7d_positivity_public]])),"",(Table1[[#This Row],[7d_positivity_public]]-Table1[[#This Row],[7d_positivity_all]])/Table1[[#This Row],[7d_positivity_public]])</f>
        <v>1</v>
      </c>
      <c r="W6498" s="13"/>
    </row>
    <row r="6499" spans="1:23" x14ac:dyDescent="0.25">
      <c r="A6499" s="10">
        <v>44547</v>
      </c>
      <c r="B6499">
        <v>3231</v>
      </c>
      <c r="C6499" t="s">
        <v>182</v>
      </c>
      <c r="D6499">
        <v>6</v>
      </c>
      <c r="E6499">
        <v>11</v>
      </c>
      <c r="F6499">
        <v>-5</v>
      </c>
      <c r="G6499">
        <v>3</v>
      </c>
      <c r="H6499">
        <v>98</v>
      </c>
      <c r="I6499">
        <v>52</v>
      </c>
      <c r="J6499">
        <v>94</v>
      </c>
      <c r="K6499">
        <v>98</v>
      </c>
      <c r="L6499">
        <v>100</v>
      </c>
      <c r="M6499">
        <v>92</v>
      </c>
      <c r="N6499">
        <v>95</v>
      </c>
      <c r="O6499">
        <v>90</v>
      </c>
      <c r="P6499">
        <v>96</v>
      </c>
      <c r="Q6499">
        <v>99</v>
      </c>
      <c r="R6499">
        <v>91</v>
      </c>
      <c r="S6499">
        <v>48</v>
      </c>
      <c r="T6499" s="34">
        <f>_xlfn.XLOOKUP(B6499,Demog!$A$2:$A$219,Demog!$P$2:$P$219,,,2)</f>
        <v>18027</v>
      </c>
      <c r="U6499" s="34">
        <f t="shared" si="117"/>
        <v>8</v>
      </c>
      <c r="V6499" s="13">
        <f>IF(OR(Table1[[#This Row],[7d_positivity_public]]=0,ISBLANK(Table1[[#This Row],[7d_positivity_public]])),"",(Table1[[#This Row],[7d_positivity_public]]-Table1[[#This Row],[7d_positivity_all]])/Table1[[#This Row],[7d_positivity_public]])</f>
        <v>1</v>
      </c>
      <c r="W6499" s="13"/>
    </row>
    <row r="6500" spans="1:23" x14ac:dyDescent="0.25">
      <c r="A6500" s="10">
        <v>44547</v>
      </c>
      <c r="B6500">
        <v>3232</v>
      </c>
      <c r="C6500" t="s">
        <v>183</v>
      </c>
      <c r="D6500">
        <v>9</v>
      </c>
      <c r="E6500">
        <v>5</v>
      </c>
      <c r="F6500">
        <v>4</v>
      </c>
      <c r="G6500">
        <v>6</v>
      </c>
      <c r="H6500">
        <v>96</v>
      </c>
      <c r="I6500">
        <v>42</v>
      </c>
      <c r="J6500">
        <v>95</v>
      </c>
      <c r="K6500">
        <v>96</v>
      </c>
      <c r="L6500">
        <v>99</v>
      </c>
      <c r="M6500">
        <v>93</v>
      </c>
      <c r="N6500">
        <v>94</v>
      </c>
      <c r="O6500">
        <v>92</v>
      </c>
      <c r="P6500">
        <v>95</v>
      </c>
      <c r="Q6500">
        <v>97</v>
      </c>
      <c r="R6500">
        <v>92</v>
      </c>
      <c r="S6500">
        <v>50</v>
      </c>
      <c r="T6500" s="34">
        <f>_xlfn.XLOOKUP(B6500,Demog!$A$2:$A$219,Demog!$P$2:$P$219,,,2)</f>
        <v>34575</v>
      </c>
      <c r="U6500" s="34">
        <f t="shared" si="117"/>
        <v>22</v>
      </c>
      <c r="V6500" s="13">
        <f>IF(OR(Table1[[#This Row],[7d_positivity_public]]=0,ISBLANK(Table1[[#This Row],[7d_positivity_public]])),"",(Table1[[#This Row],[7d_positivity_public]]-Table1[[#This Row],[7d_positivity_all]])/Table1[[#This Row],[7d_positivity_public]])</f>
        <v>1</v>
      </c>
      <c r="W6500" s="13"/>
    </row>
    <row r="6501" spans="1:23" x14ac:dyDescent="0.25">
      <c r="A6501" s="10">
        <v>44547</v>
      </c>
      <c r="B6501">
        <v>3233</v>
      </c>
      <c r="C6501" t="s">
        <v>184</v>
      </c>
      <c r="D6501">
        <v>6</v>
      </c>
      <c r="E6501">
        <v>2</v>
      </c>
      <c r="F6501">
        <v>4</v>
      </c>
      <c r="G6501">
        <v>5</v>
      </c>
      <c r="H6501">
        <v>100</v>
      </c>
      <c r="I6501">
        <v>28</v>
      </c>
      <c r="J6501">
        <v>97</v>
      </c>
      <c r="K6501">
        <v>100</v>
      </c>
      <c r="L6501">
        <v>100</v>
      </c>
      <c r="M6501">
        <v>93</v>
      </c>
      <c r="N6501">
        <v>98</v>
      </c>
      <c r="O6501">
        <v>94</v>
      </c>
      <c r="P6501">
        <v>98</v>
      </c>
      <c r="Q6501">
        <v>100</v>
      </c>
      <c r="R6501">
        <v>92</v>
      </c>
      <c r="S6501">
        <v>47</v>
      </c>
      <c r="T6501" s="34">
        <f>_xlfn.XLOOKUP(B6501,Demog!$A$2:$A$219,Demog!$P$2:$P$219,,,2)</f>
        <v>51292</v>
      </c>
      <c r="U6501" s="34">
        <f t="shared" si="117"/>
        <v>22</v>
      </c>
      <c r="V6501" s="13">
        <f>IF(OR(Table1[[#This Row],[7d_positivity_public]]=0,ISBLANK(Table1[[#This Row],[7d_positivity_public]])),"",(Table1[[#This Row],[7d_positivity_public]]-Table1[[#This Row],[7d_positivity_all]])/Table1[[#This Row],[7d_positivity_public]])</f>
        <v>1</v>
      </c>
      <c r="W6501" s="13"/>
    </row>
    <row r="6502" spans="1:23" x14ac:dyDescent="0.25">
      <c r="A6502" s="10">
        <v>44547</v>
      </c>
      <c r="B6502">
        <v>3241</v>
      </c>
      <c r="C6502" t="s">
        <v>185</v>
      </c>
      <c r="D6502">
        <v>12</v>
      </c>
      <c r="E6502">
        <v>2</v>
      </c>
      <c r="F6502">
        <v>10</v>
      </c>
      <c r="G6502">
        <v>9</v>
      </c>
      <c r="H6502">
        <v>92</v>
      </c>
      <c r="I6502">
        <v>38</v>
      </c>
      <c r="J6502">
        <v>93</v>
      </c>
      <c r="K6502">
        <v>92</v>
      </c>
      <c r="L6502">
        <v>95</v>
      </c>
      <c r="M6502">
        <v>89</v>
      </c>
      <c r="N6502">
        <v>90</v>
      </c>
      <c r="O6502">
        <v>91</v>
      </c>
      <c r="P6502">
        <v>90</v>
      </c>
      <c r="Q6502">
        <v>92</v>
      </c>
      <c r="R6502">
        <v>88</v>
      </c>
      <c r="S6502">
        <v>67</v>
      </c>
      <c r="T6502" s="34">
        <f>_xlfn.XLOOKUP(B6502,Demog!$A$2:$A$219,Demog!$P$2:$P$219,,,2)</f>
        <v>37993</v>
      </c>
      <c r="U6502" s="34">
        <f t="shared" si="117"/>
        <v>32</v>
      </c>
      <c r="V6502" s="13">
        <f>IF(OR(Table1[[#This Row],[7d_positivity_public]]=0,ISBLANK(Table1[[#This Row],[7d_positivity_public]])),"",(Table1[[#This Row],[7d_positivity_public]]-Table1[[#This Row],[7d_positivity_all]])/Table1[[#This Row],[7d_positivity_public]])</f>
        <v>1</v>
      </c>
      <c r="W6502" s="13"/>
    </row>
    <row r="6503" spans="1:23" x14ac:dyDescent="0.25">
      <c r="A6503" s="10">
        <v>44547</v>
      </c>
      <c r="B6503">
        <v>3242</v>
      </c>
      <c r="C6503" t="s">
        <v>186</v>
      </c>
      <c r="D6503">
        <v>11</v>
      </c>
      <c r="E6503">
        <v>3</v>
      </c>
      <c r="F6503">
        <v>8</v>
      </c>
      <c r="G6503">
        <v>7</v>
      </c>
      <c r="H6503">
        <v>96</v>
      </c>
      <c r="I6503">
        <v>47</v>
      </c>
      <c r="J6503">
        <v>96</v>
      </c>
      <c r="K6503">
        <v>96</v>
      </c>
      <c r="L6503">
        <v>99</v>
      </c>
      <c r="M6503">
        <v>93</v>
      </c>
      <c r="N6503">
        <v>94</v>
      </c>
      <c r="O6503">
        <v>94</v>
      </c>
      <c r="P6503">
        <v>94</v>
      </c>
      <c r="Q6503">
        <v>96</v>
      </c>
      <c r="R6503">
        <v>91</v>
      </c>
      <c r="S6503">
        <v>72</v>
      </c>
      <c r="T6503" s="34">
        <f>_xlfn.XLOOKUP(B6503,Demog!$A$2:$A$219,Demog!$P$2:$P$219,,,2)</f>
        <v>34483</v>
      </c>
      <c r="U6503" s="34">
        <f t="shared" si="117"/>
        <v>27</v>
      </c>
      <c r="V6503" s="13">
        <f>IF(OR(Table1[[#This Row],[7d_positivity_public]]=0,ISBLANK(Table1[[#This Row],[7d_positivity_public]])),"",(Table1[[#This Row],[7d_positivity_public]]-Table1[[#This Row],[7d_positivity_all]])/Table1[[#This Row],[7d_positivity_public]])</f>
        <v>1</v>
      </c>
      <c r="W6503" s="13"/>
    </row>
    <row r="6504" spans="1:23" x14ac:dyDescent="0.25">
      <c r="A6504" s="10">
        <v>44547</v>
      </c>
      <c r="B6504">
        <v>3243</v>
      </c>
      <c r="C6504" t="s">
        <v>187</v>
      </c>
      <c r="D6504">
        <v>15</v>
      </c>
      <c r="E6504">
        <v>7</v>
      </c>
      <c r="F6504">
        <v>8</v>
      </c>
      <c r="G6504">
        <v>10</v>
      </c>
      <c r="H6504">
        <v>98</v>
      </c>
      <c r="I6504">
        <v>34</v>
      </c>
      <c r="J6504">
        <v>99</v>
      </c>
      <c r="K6504">
        <v>98</v>
      </c>
      <c r="L6504">
        <v>100</v>
      </c>
      <c r="M6504">
        <v>90</v>
      </c>
      <c r="N6504">
        <v>97</v>
      </c>
      <c r="O6504">
        <v>95</v>
      </c>
      <c r="P6504">
        <v>97</v>
      </c>
      <c r="Q6504">
        <v>100</v>
      </c>
      <c r="R6504">
        <v>87</v>
      </c>
      <c r="S6504">
        <v>74</v>
      </c>
      <c r="T6504" s="34">
        <f>_xlfn.XLOOKUP(B6504,Demog!$A$2:$A$219,Demog!$P$2:$P$219,,,2)</f>
        <v>15890</v>
      </c>
      <c r="U6504" s="34">
        <f t="shared" si="117"/>
        <v>17</v>
      </c>
      <c r="V6504" s="13">
        <f>IF(OR(Table1[[#This Row],[7d_positivity_public]]=0,ISBLANK(Table1[[#This Row],[7d_positivity_public]])),"",(Table1[[#This Row],[7d_positivity_public]]-Table1[[#This Row],[7d_positivity_all]])/Table1[[#This Row],[7d_positivity_public]])</f>
        <v>1</v>
      </c>
      <c r="W6504" s="13"/>
    </row>
    <row r="6505" spans="1:23" x14ac:dyDescent="0.25">
      <c r="A6505" s="10">
        <v>44547</v>
      </c>
      <c r="B6505">
        <v>3244</v>
      </c>
      <c r="C6505" t="s">
        <v>188</v>
      </c>
      <c r="D6505">
        <v>16</v>
      </c>
      <c r="E6505">
        <v>3</v>
      </c>
      <c r="F6505">
        <v>13</v>
      </c>
      <c r="G6505">
        <v>8</v>
      </c>
      <c r="H6505">
        <v>98</v>
      </c>
      <c r="I6505">
        <v>55</v>
      </c>
      <c r="J6505">
        <v>96</v>
      </c>
      <c r="K6505">
        <v>98</v>
      </c>
      <c r="L6505">
        <v>100</v>
      </c>
      <c r="M6505">
        <v>93</v>
      </c>
      <c r="N6505">
        <v>96</v>
      </c>
      <c r="O6505">
        <v>93</v>
      </c>
      <c r="P6505">
        <v>96</v>
      </c>
      <c r="Q6505">
        <v>99</v>
      </c>
      <c r="R6505">
        <v>91</v>
      </c>
      <c r="S6505">
        <v>67</v>
      </c>
      <c r="T6505" s="34">
        <f>_xlfn.XLOOKUP(B6505,Demog!$A$2:$A$219,Demog!$P$2:$P$219,,,2)</f>
        <v>42812</v>
      </c>
      <c r="U6505" s="34">
        <f t="shared" si="117"/>
        <v>48</v>
      </c>
      <c r="V6505" s="13">
        <f>IF(OR(Table1[[#This Row],[7d_positivity_public]]=0,ISBLANK(Table1[[#This Row],[7d_positivity_public]])),"",(Table1[[#This Row],[7d_positivity_public]]-Table1[[#This Row],[7d_positivity_all]])/Table1[[#This Row],[7d_positivity_public]])</f>
        <v>1</v>
      </c>
      <c r="W6505" s="13"/>
    </row>
    <row r="6506" spans="1:23" x14ac:dyDescent="0.25">
      <c r="A6506" s="10">
        <v>44547</v>
      </c>
      <c r="B6506">
        <v>3251</v>
      </c>
      <c r="C6506" t="s">
        <v>189</v>
      </c>
      <c r="D6506">
        <v>8</v>
      </c>
      <c r="E6506">
        <v>6</v>
      </c>
      <c r="F6506">
        <v>2</v>
      </c>
      <c r="G6506">
        <v>5</v>
      </c>
      <c r="H6506">
        <v>97</v>
      </c>
      <c r="I6506">
        <v>43</v>
      </c>
      <c r="J6506">
        <v>96</v>
      </c>
      <c r="K6506">
        <v>97</v>
      </c>
      <c r="L6506">
        <v>100</v>
      </c>
      <c r="M6506">
        <v>93</v>
      </c>
      <c r="N6506">
        <v>95</v>
      </c>
      <c r="O6506">
        <v>94</v>
      </c>
      <c r="P6506">
        <v>95</v>
      </c>
      <c r="Q6506">
        <v>99</v>
      </c>
      <c r="R6506">
        <v>91</v>
      </c>
      <c r="S6506">
        <v>45</v>
      </c>
      <c r="T6506" s="34">
        <f>_xlfn.XLOOKUP(B6506,Demog!$A$2:$A$219,Demog!$P$2:$P$219,,,2)</f>
        <v>31755</v>
      </c>
      <c r="U6506" s="34">
        <f t="shared" si="117"/>
        <v>18</v>
      </c>
      <c r="V6506" s="13">
        <f>IF(OR(Table1[[#This Row],[7d_positivity_public]]=0,ISBLANK(Table1[[#This Row],[7d_positivity_public]])),"",(Table1[[#This Row],[7d_positivity_public]]-Table1[[#This Row],[7d_positivity_all]])/Table1[[#This Row],[7d_positivity_public]])</f>
        <v>1</v>
      </c>
      <c r="W6506" s="13"/>
    </row>
    <row r="6507" spans="1:23" x14ac:dyDescent="0.25">
      <c r="A6507" s="10">
        <v>44547</v>
      </c>
      <c r="B6507">
        <v>3252</v>
      </c>
      <c r="C6507" t="s">
        <v>190</v>
      </c>
      <c r="D6507">
        <v>20</v>
      </c>
      <c r="E6507">
        <v>4</v>
      </c>
      <c r="F6507">
        <v>16</v>
      </c>
      <c r="G6507">
        <v>8</v>
      </c>
      <c r="H6507">
        <v>97</v>
      </c>
      <c r="I6507">
        <v>54</v>
      </c>
      <c r="J6507">
        <v>92</v>
      </c>
      <c r="K6507">
        <v>97</v>
      </c>
      <c r="L6507">
        <v>99</v>
      </c>
      <c r="M6507">
        <v>91</v>
      </c>
      <c r="N6507">
        <v>95</v>
      </c>
      <c r="O6507">
        <v>89</v>
      </c>
      <c r="P6507">
        <v>95</v>
      </c>
      <c r="Q6507">
        <v>97</v>
      </c>
      <c r="R6507">
        <v>89</v>
      </c>
      <c r="S6507">
        <v>56</v>
      </c>
      <c r="T6507" s="34">
        <f>_xlfn.XLOOKUP(B6507,Demog!$A$2:$A$219,Demog!$P$2:$P$219,,,2)</f>
        <v>32807</v>
      </c>
      <c r="U6507" s="34">
        <f t="shared" si="117"/>
        <v>46</v>
      </c>
      <c r="V6507" s="13">
        <f>IF(OR(Table1[[#This Row],[7d_positivity_public]]=0,ISBLANK(Table1[[#This Row],[7d_positivity_public]])),"",(Table1[[#This Row],[7d_positivity_public]]-Table1[[#This Row],[7d_positivity_all]])/Table1[[#This Row],[7d_positivity_public]])</f>
        <v>1</v>
      </c>
      <c r="W6507" s="13"/>
    </row>
    <row r="6508" spans="1:23" x14ac:dyDescent="0.25">
      <c r="A6508" s="10">
        <v>44547</v>
      </c>
      <c r="B6508">
        <v>3253</v>
      </c>
      <c r="C6508" t="s">
        <v>191</v>
      </c>
      <c r="D6508">
        <v>17</v>
      </c>
      <c r="E6508">
        <v>5</v>
      </c>
      <c r="F6508">
        <v>12</v>
      </c>
      <c r="G6508">
        <v>7</v>
      </c>
      <c r="H6508">
        <v>97</v>
      </c>
      <c r="I6508">
        <v>60</v>
      </c>
      <c r="J6508">
        <v>95</v>
      </c>
      <c r="K6508">
        <v>97</v>
      </c>
      <c r="L6508">
        <v>100</v>
      </c>
      <c r="M6508">
        <v>92</v>
      </c>
      <c r="N6508">
        <v>95</v>
      </c>
      <c r="O6508">
        <v>94</v>
      </c>
      <c r="P6508">
        <v>96</v>
      </c>
      <c r="Q6508">
        <v>99</v>
      </c>
      <c r="R6508">
        <v>91</v>
      </c>
      <c r="S6508">
        <v>61</v>
      </c>
      <c r="T6508" s="34">
        <f>_xlfn.XLOOKUP(B6508,Demog!$A$2:$A$219,Demog!$P$2:$P$219,,,2)</f>
        <v>31246</v>
      </c>
      <c r="U6508" s="34">
        <f t="shared" si="117"/>
        <v>37</v>
      </c>
      <c r="V6508" s="13">
        <f>IF(OR(Table1[[#This Row],[7d_positivity_public]]=0,ISBLANK(Table1[[#This Row],[7d_positivity_public]])),"",(Table1[[#This Row],[7d_positivity_public]]-Table1[[#This Row],[7d_positivity_all]])/Table1[[#This Row],[7d_positivity_public]])</f>
        <v>1</v>
      </c>
      <c r="W6508" s="13"/>
    </row>
    <row r="6509" spans="1:23" x14ac:dyDescent="0.25">
      <c r="A6509" s="10">
        <v>44547</v>
      </c>
      <c r="B6509">
        <v>3261</v>
      </c>
      <c r="C6509" t="s">
        <v>192</v>
      </c>
      <c r="D6509">
        <v>5</v>
      </c>
      <c r="E6509">
        <v>2</v>
      </c>
      <c r="F6509">
        <v>3</v>
      </c>
      <c r="G6509">
        <v>4</v>
      </c>
      <c r="H6509">
        <v>95</v>
      </c>
      <c r="I6509">
        <v>33</v>
      </c>
      <c r="J6509">
        <v>94</v>
      </c>
      <c r="K6509">
        <v>96</v>
      </c>
      <c r="L6509">
        <v>99</v>
      </c>
      <c r="M6509">
        <v>92</v>
      </c>
      <c r="N6509">
        <v>94</v>
      </c>
      <c r="O6509">
        <v>91</v>
      </c>
      <c r="P6509">
        <v>94</v>
      </c>
      <c r="Q6509">
        <v>96</v>
      </c>
      <c r="R6509">
        <v>91</v>
      </c>
      <c r="S6509">
        <v>54</v>
      </c>
      <c r="T6509" s="34">
        <f>_xlfn.XLOOKUP(B6509,Demog!$A$2:$A$219,Demog!$P$2:$P$219,,,2)</f>
        <v>29561</v>
      </c>
      <c r="U6509" s="34">
        <f t="shared" si="117"/>
        <v>10</v>
      </c>
      <c r="V6509" s="13">
        <f>IF(OR(Table1[[#This Row],[7d_positivity_public]]=0,ISBLANK(Table1[[#This Row],[7d_positivity_public]])),"",(Table1[[#This Row],[7d_positivity_public]]-Table1[[#This Row],[7d_positivity_all]])/Table1[[#This Row],[7d_positivity_public]])</f>
        <v>1</v>
      </c>
      <c r="W6509" s="13"/>
    </row>
    <row r="6510" spans="1:23" x14ac:dyDescent="0.25">
      <c r="A6510" s="10">
        <v>44547</v>
      </c>
      <c r="B6510">
        <v>3262</v>
      </c>
      <c r="C6510" t="s">
        <v>193</v>
      </c>
      <c r="D6510">
        <v>6</v>
      </c>
      <c r="E6510">
        <v>3</v>
      </c>
      <c r="F6510">
        <v>3</v>
      </c>
      <c r="G6510">
        <v>4</v>
      </c>
      <c r="H6510">
        <v>94</v>
      </c>
      <c r="I6510">
        <v>32</v>
      </c>
      <c r="J6510">
        <v>95</v>
      </c>
      <c r="K6510">
        <v>94</v>
      </c>
      <c r="L6510">
        <v>100</v>
      </c>
      <c r="M6510">
        <v>87</v>
      </c>
      <c r="N6510">
        <v>92</v>
      </c>
      <c r="O6510">
        <v>92</v>
      </c>
      <c r="P6510">
        <v>92</v>
      </c>
      <c r="Q6510">
        <v>98</v>
      </c>
      <c r="R6510">
        <v>86</v>
      </c>
      <c r="S6510">
        <v>54</v>
      </c>
      <c r="T6510" s="34">
        <f>_xlfn.XLOOKUP(B6510,Demog!$A$2:$A$219,Demog!$P$2:$P$219,,,2)</f>
        <v>37453</v>
      </c>
      <c r="U6510" s="34">
        <f t="shared" si="117"/>
        <v>16</v>
      </c>
      <c r="V6510" s="13">
        <f>IF(OR(Table1[[#This Row],[7d_positivity_public]]=0,ISBLANK(Table1[[#This Row],[7d_positivity_public]])),"",(Table1[[#This Row],[7d_positivity_public]]-Table1[[#This Row],[7d_positivity_all]])/Table1[[#This Row],[7d_positivity_public]])</f>
        <v>1</v>
      </c>
      <c r="W6510" s="13"/>
    </row>
    <row r="6511" spans="1:23" x14ac:dyDescent="0.25">
      <c r="A6511" s="10">
        <v>44547</v>
      </c>
      <c r="B6511">
        <v>3263</v>
      </c>
      <c r="C6511" t="s">
        <v>194</v>
      </c>
      <c r="D6511">
        <v>8</v>
      </c>
      <c r="E6511">
        <v>3</v>
      </c>
      <c r="F6511">
        <v>5</v>
      </c>
      <c r="G6511">
        <v>8</v>
      </c>
      <c r="H6511">
        <v>100</v>
      </c>
      <c r="I6511">
        <v>28</v>
      </c>
      <c r="J6511">
        <v>94</v>
      </c>
      <c r="K6511">
        <v>100</v>
      </c>
      <c r="L6511">
        <v>100</v>
      </c>
      <c r="M6511">
        <v>94</v>
      </c>
      <c r="N6511">
        <v>97</v>
      </c>
      <c r="O6511">
        <v>90</v>
      </c>
      <c r="P6511">
        <v>98</v>
      </c>
      <c r="Q6511">
        <v>100</v>
      </c>
      <c r="R6511">
        <v>92</v>
      </c>
      <c r="S6511">
        <v>48</v>
      </c>
      <c r="T6511" s="34">
        <f>_xlfn.XLOOKUP(B6511,Demog!$A$2:$A$219,Demog!$P$2:$P$219,,,2)</f>
        <v>36496</v>
      </c>
      <c r="U6511" s="34">
        <f t="shared" si="117"/>
        <v>20</v>
      </c>
      <c r="V6511" s="13">
        <f>IF(OR(Table1[[#This Row],[7d_positivity_public]]=0,ISBLANK(Table1[[#This Row],[7d_positivity_public]])),"",(Table1[[#This Row],[7d_positivity_public]]-Table1[[#This Row],[7d_positivity_all]])/Table1[[#This Row],[7d_positivity_public]])</f>
        <v>1</v>
      </c>
      <c r="W6511" s="13"/>
    </row>
    <row r="6512" spans="1:23" x14ac:dyDescent="0.25">
      <c r="A6512" s="10">
        <v>44547</v>
      </c>
      <c r="B6512">
        <v>3264</v>
      </c>
      <c r="C6512" t="s">
        <v>195</v>
      </c>
      <c r="D6512">
        <v>4</v>
      </c>
      <c r="E6512">
        <v>2</v>
      </c>
      <c r="F6512">
        <v>2</v>
      </c>
      <c r="G6512">
        <v>6</v>
      </c>
      <c r="H6512">
        <v>96</v>
      </c>
      <c r="I6512">
        <v>26</v>
      </c>
      <c r="J6512">
        <v>96</v>
      </c>
      <c r="K6512">
        <v>96</v>
      </c>
      <c r="L6512">
        <v>100</v>
      </c>
      <c r="M6512">
        <v>93</v>
      </c>
      <c r="N6512">
        <v>94</v>
      </c>
      <c r="O6512">
        <v>92</v>
      </c>
      <c r="P6512">
        <v>95</v>
      </c>
      <c r="Q6512">
        <v>98</v>
      </c>
      <c r="R6512">
        <v>91</v>
      </c>
      <c r="S6512">
        <v>50</v>
      </c>
      <c r="T6512" s="34">
        <f>_xlfn.XLOOKUP(B6512,Demog!$A$2:$A$219,Demog!$P$2:$P$219,,,2)</f>
        <v>31065</v>
      </c>
      <c r="U6512" s="34">
        <f t="shared" si="117"/>
        <v>9</v>
      </c>
      <c r="V6512" s="13">
        <f>IF(OR(Table1[[#This Row],[7d_positivity_public]]=0,ISBLANK(Table1[[#This Row],[7d_positivity_public]])),"",(Table1[[#This Row],[7d_positivity_public]]-Table1[[#This Row],[7d_positivity_all]])/Table1[[#This Row],[7d_positivity_public]])</f>
        <v>1</v>
      </c>
      <c r="W6512" s="13"/>
    </row>
    <row r="6513" spans="1:23" x14ac:dyDescent="0.25">
      <c r="A6513" s="10">
        <v>44547</v>
      </c>
      <c r="B6513">
        <v>3311</v>
      </c>
      <c r="C6513" t="s">
        <v>196</v>
      </c>
      <c r="D6513">
        <v>22</v>
      </c>
      <c r="E6513">
        <v>5</v>
      </c>
      <c r="F6513">
        <v>17</v>
      </c>
      <c r="G6513">
        <v>9</v>
      </c>
      <c r="H6513">
        <v>95</v>
      </c>
      <c r="I6513">
        <v>51</v>
      </c>
      <c r="J6513">
        <v>95</v>
      </c>
      <c r="K6513">
        <v>95</v>
      </c>
      <c r="L6513">
        <v>97</v>
      </c>
      <c r="M6513">
        <v>93</v>
      </c>
      <c r="N6513">
        <v>93</v>
      </c>
      <c r="O6513">
        <v>92</v>
      </c>
      <c r="P6513">
        <v>93</v>
      </c>
      <c r="Q6513">
        <v>94</v>
      </c>
      <c r="R6513">
        <v>91</v>
      </c>
      <c r="S6513">
        <v>69</v>
      </c>
      <c r="T6513" s="34">
        <f>_xlfn.XLOOKUP(B6513,Demog!$A$2:$A$219,Demog!$P$2:$P$219,,,2)</f>
        <v>19230</v>
      </c>
      <c r="U6513" s="34">
        <f t="shared" si="117"/>
        <v>30</v>
      </c>
      <c r="V6513" s="13">
        <f>IF(OR(Table1[[#This Row],[7d_positivity_public]]=0,ISBLANK(Table1[[#This Row],[7d_positivity_public]])),"",(Table1[[#This Row],[7d_positivity_public]]-Table1[[#This Row],[7d_positivity_all]])/Table1[[#This Row],[7d_positivity_public]])</f>
        <v>1</v>
      </c>
      <c r="W6513" s="13"/>
    </row>
    <row r="6514" spans="1:23" x14ac:dyDescent="0.25">
      <c r="A6514" s="10">
        <v>44547</v>
      </c>
      <c r="B6514">
        <v>3312</v>
      </c>
      <c r="C6514" t="s">
        <v>197</v>
      </c>
      <c r="D6514">
        <v>16</v>
      </c>
      <c r="E6514">
        <v>6</v>
      </c>
      <c r="F6514">
        <v>10</v>
      </c>
      <c r="G6514">
        <v>8</v>
      </c>
      <c r="H6514">
        <v>95</v>
      </c>
      <c r="I6514">
        <v>42</v>
      </c>
      <c r="J6514">
        <v>100</v>
      </c>
      <c r="K6514">
        <v>95</v>
      </c>
      <c r="L6514">
        <v>97</v>
      </c>
      <c r="M6514">
        <v>92</v>
      </c>
      <c r="N6514">
        <v>93</v>
      </c>
      <c r="O6514">
        <v>97</v>
      </c>
      <c r="P6514">
        <v>93</v>
      </c>
      <c r="Q6514">
        <v>95</v>
      </c>
      <c r="R6514">
        <v>91</v>
      </c>
      <c r="S6514">
        <v>69</v>
      </c>
      <c r="T6514" s="34">
        <f>_xlfn.XLOOKUP(B6514,Demog!$A$2:$A$219,Demog!$P$2:$P$219,,,2)</f>
        <v>34244</v>
      </c>
      <c r="U6514" s="34">
        <f t="shared" si="117"/>
        <v>38</v>
      </c>
      <c r="V6514" s="13">
        <f>IF(OR(Table1[[#This Row],[7d_positivity_public]]=0,ISBLANK(Table1[[#This Row],[7d_positivity_public]])),"",(Table1[[#This Row],[7d_positivity_public]]-Table1[[#This Row],[7d_positivity_all]])/Table1[[#This Row],[7d_positivity_public]])</f>
        <v>1</v>
      </c>
      <c r="W6514" s="13"/>
    </row>
    <row r="6515" spans="1:23" x14ac:dyDescent="0.25">
      <c r="A6515" s="10">
        <v>44547</v>
      </c>
      <c r="B6515">
        <v>3313</v>
      </c>
      <c r="C6515" t="s">
        <v>198</v>
      </c>
      <c r="D6515">
        <v>25</v>
      </c>
      <c r="E6515">
        <v>10</v>
      </c>
      <c r="F6515">
        <v>15</v>
      </c>
      <c r="G6515">
        <v>10</v>
      </c>
      <c r="H6515">
        <v>96</v>
      </c>
      <c r="I6515">
        <v>62</v>
      </c>
      <c r="J6515">
        <v>97</v>
      </c>
      <c r="K6515">
        <v>96</v>
      </c>
      <c r="L6515">
        <v>96</v>
      </c>
      <c r="M6515">
        <v>95</v>
      </c>
      <c r="N6515">
        <v>94</v>
      </c>
      <c r="O6515">
        <v>95</v>
      </c>
      <c r="P6515">
        <v>94</v>
      </c>
      <c r="Q6515">
        <v>94</v>
      </c>
      <c r="R6515">
        <v>94</v>
      </c>
      <c r="S6515">
        <v>74</v>
      </c>
      <c r="T6515" s="34">
        <f>_xlfn.XLOOKUP(B6515,Demog!$A$2:$A$219,Demog!$P$2:$P$219,,,2)</f>
        <v>29808</v>
      </c>
      <c r="U6515" s="34">
        <f t="shared" si="117"/>
        <v>52</v>
      </c>
      <c r="V6515" s="13">
        <f>IF(OR(Table1[[#This Row],[7d_positivity_public]]=0,ISBLANK(Table1[[#This Row],[7d_positivity_public]])),"",(Table1[[#This Row],[7d_positivity_public]]-Table1[[#This Row],[7d_positivity_all]])/Table1[[#This Row],[7d_positivity_public]])</f>
        <v>1</v>
      </c>
      <c r="W6515" s="13"/>
    </row>
    <row r="6516" spans="1:23" x14ac:dyDescent="0.25">
      <c r="A6516" s="10">
        <v>44547</v>
      </c>
      <c r="B6516">
        <v>3314</v>
      </c>
      <c r="C6516" t="s">
        <v>199</v>
      </c>
      <c r="D6516">
        <v>15</v>
      </c>
      <c r="E6516">
        <v>3</v>
      </c>
      <c r="F6516">
        <v>12</v>
      </c>
      <c r="G6516">
        <v>7</v>
      </c>
      <c r="H6516">
        <v>95</v>
      </c>
      <c r="I6516">
        <v>56</v>
      </c>
      <c r="J6516">
        <v>94</v>
      </c>
      <c r="K6516">
        <v>95</v>
      </c>
      <c r="L6516">
        <v>94</v>
      </c>
      <c r="M6516">
        <v>95</v>
      </c>
      <c r="N6516">
        <v>93</v>
      </c>
      <c r="O6516">
        <v>92</v>
      </c>
      <c r="P6516">
        <v>93</v>
      </c>
      <c r="Q6516">
        <v>92</v>
      </c>
      <c r="R6516">
        <v>94</v>
      </c>
      <c r="S6516">
        <v>77</v>
      </c>
      <c r="T6516" s="34">
        <f>_xlfn.XLOOKUP(B6516,Demog!$A$2:$A$219,Demog!$P$2:$P$219,,,2)</f>
        <v>29271</v>
      </c>
      <c r="U6516" s="34">
        <f t="shared" ref="U6516:U6547" si="118">ROUND(T6516*D6516/100000*7,0)</f>
        <v>31</v>
      </c>
      <c r="V6516" s="13">
        <f>IF(OR(Table1[[#This Row],[7d_positivity_public]]=0,ISBLANK(Table1[[#This Row],[7d_positivity_public]])),"",(Table1[[#This Row],[7d_positivity_public]]-Table1[[#This Row],[7d_positivity_all]])/Table1[[#This Row],[7d_positivity_public]])</f>
        <v>1</v>
      </c>
      <c r="W6516" s="13"/>
    </row>
    <row r="6517" spans="1:23" x14ac:dyDescent="0.25">
      <c r="A6517" s="10">
        <v>44547</v>
      </c>
      <c r="B6517">
        <v>3315</v>
      </c>
      <c r="C6517" t="s">
        <v>200</v>
      </c>
      <c r="D6517">
        <v>20</v>
      </c>
      <c r="E6517">
        <v>3</v>
      </c>
      <c r="F6517">
        <v>17</v>
      </c>
      <c r="G6517">
        <v>10</v>
      </c>
      <c r="H6517">
        <v>97</v>
      </c>
      <c r="I6517">
        <v>57</v>
      </c>
      <c r="J6517">
        <v>97</v>
      </c>
      <c r="K6517">
        <v>97</v>
      </c>
      <c r="L6517">
        <v>99</v>
      </c>
      <c r="M6517">
        <v>95</v>
      </c>
      <c r="N6517">
        <v>95</v>
      </c>
      <c r="O6517">
        <v>95</v>
      </c>
      <c r="P6517">
        <v>95</v>
      </c>
      <c r="Q6517">
        <v>96</v>
      </c>
      <c r="R6517">
        <v>93</v>
      </c>
      <c r="S6517">
        <v>75</v>
      </c>
      <c r="T6517" s="34">
        <f>_xlfn.XLOOKUP(B6517,Demog!$A$2:$A$219,Demog!$P$2:$P$219,,,2)</f>
        <v>28839</v>
      </c>
      <c r="U6517" s="34">
        <f t="shared" si="118"/>
        <v>40</v>
      </c>
      <c r="V6517" s="13">
        <f>IF(OR(Table1[[#This Row],[7d_positivity_public]]=0,ISBLANK(Table1[[#This Row],[7d_positivity_public]])),"",(Table1[[#This Row],[7d_positivity_public]]-Table1[[#This Row],[7d_positivity_all]])/Table1[[#This Row],[7d_positivity_public]])</f>
        <v>1</v>
      </c>
      <c r="W6517" s="13"/>
    </row>
    <row r="6518" spans="1:23" x14ac:dyDescent="0.25">
      <c r="A6518" s="10">
        <v>44547</v>
      </c>
      <c r="B6518">
        <v>3321</v>
      </c>
      <c r="C6518" t="s">
        <v>201</v>
      </c>
      <c r="D6518">
        <v>15</v>
      </c>
      <c r="E6518">
        <v>2</v>
      </c>
      <c r="F6518">
        <v>13</v>
      </c>
      <c r="G6518">
        <v>10</v>
      </c>
      <c r="H6518">
        <v>93</v>
      </c>
      <c r="I6518">
        <v>43</v>
      </c>
      <c r="J6518">
        <v>96</v>
      </c>
      <c r="K6518">
        <v>93</v>
      </c>
      <c r="L6518">
        <v>93</v>
      </c>
      <c r="M6518">
        <v>93</v>
      </c>
      <c r="N6518">
        <v>91</v>
      </c>
      <c r="O6518">
        <v>93</v>
      </c>
      <c r="P6518">
        <v>91</v>
      </c>
      <c r="Q6518">
        <v>90</v>
      </c>
      <c r="R6518">
        <v>91</v>
      </c>
      <c r="S6518">
        <v>74</v>
      </c>
      <c r="T6518" s="34">
        <f>_xlfn.XLOOKUP(B6518,Demog!$A$2:$A$219,Demog!$P$2:$P$219,,,2)</f>
        <v>19412</v>
      </c>
      <c r="U6518" s="34">
        <f t="shared" si="118"/>
        <v>20</v>
      </c>
      <c r="V6518" s="13">
        <f>IF(OR(Table1[[#This Row],[7d_positivity_public]]=0,ISBLANK(Table1[[#This Row],[7d_positivity_public]])),"",(Table1[[#This Row],[7d_positivity_public]]-Table1[[#This Row],[7d_positivity_all]])/Table1[[#This Row],[7d_positivity_public]])</f>
        <v>1</v>
      </c>
      <c r="W6518" s="13"/>
    </row>
    <row r="6519" spans="1:23" x14ac:dyDescent="0.25">
      <c r="A6519" s="10">
        <v>44547</v>
      </c>
      <c r="B6519">
        <v>3322</v>
      </c>
      <c r="C6519" t="s">
        <v>202</v>
      </c>
      <c r="D6519">
        <v>15</v>
      </c>
      <c r="E6519">
        <v>1</v>
      </c>
      <c r="F6519">
        <v>14</v>
      </c>
      <c r="G6519">
        <v>10</v>
      </c>
      <c r="H6519">
        <v>91</v>
      </c>
      <c r="I6519">
        <v>43</v>
      </c>
      <c r="J6519">
        <v>93</v>
      </c>
      <c r="K6519">
        <v>91</v>
      </c>
      <c r="L6519">
        <v>89</v>
      </c>
      <c r="M6519">
        <v>92</v>
      </c>
      <c r="N6519">
        <v>89</v>
      </c>
      <c r="O6519">
        <v>91</v>
      </c>
      <c r="P6519">
        <v>89</v>
      </c>
      <c r="Q6519">
        <v>86</v>
      </c>
      <c r="R6519">
        <v>90</v>
      </c>
      <c r="S6519">
        <v>75</v>
      </c>
      <c r="T6519" s="34">
        <f>_xlfn.XLOOKUP(B6519,Demog!$A$2:$A$219,Demog!$P$2:$P$219,,,2)</f>
        <v>25992</v>
      </c>
      <c r="U6519" s="34">
        <f t="shared" si="118"/>
        <v>27</v>
      </c>
      <c r="V6519" s="13">
        <f>IF(OR(Table1[[#This Row],[7d_positivity_public]]=0,ISBLANK(Table1[[#This Row],[7d_positivity_public]])),"",(Table1[[#This Row],[7d_positivity_public]]-Table1[[#This Row],[7d_positivity_all]])/Table1[[#This Row],[7d_positivity_public]])</f>
        <v>1</v>
      </c>
      <c r="W6519" s="13"/>
    </row>
    <row r="6520" spans="1:23" x14ac:dyDescent="0.25">
      <c r="A6520" s="10">
        <v>44547</v>
      </c>
      <c r="B6520">
        <v>3323</v>
      </c>
      <c r="C6520" t="s">
        <v>203</v>
      </c>
      <c r="D6520">
        <v>11</v>
      </c>
      <c r="E6520">
        <v>0</v>
      </c>
      <c r="F6520">
        <v>11</v>
      </c>
      <c r="G6520">
        <v>7</v>
      </c>
      <c r="H6520">
        <v>91</v>
      </c>
      <c r="I6520">
        <v>43</v>
      </c>
      <c r="J6520">
        <v>86</v>
      </c>
      <c r="K6520">
        <v>91</v>
      </c>
      <c r="L6520">
        <v>90</v>
      </c>
      <c r="M6520">
        <v>92</v>
      </c>
      <c r="N6520">
        <v>89</v>
      </c>
      <c r="O6520">
        <v>84</v>
      </c>
      <c r="P6520">
        <v>90</v>
      </c>
      <c r="Q6520">
        <v>87</v>
      </c>
      <c r="R6520">
        <v>91</v>
      </c>
      <c r="S6520">
        <v>74</v>
      </c>
      <c r="T6520" s="34">
        <f>_xlfn.XLOOKUP(B6520,Demog!$A$2:$A$219,Demog!$P$2:$P$219,,,2)</f>
        <v>5086</v>
      </c>
      <c r="U6520" s="34">
        <f t="shared" si="118"/>
        <v>4</v>
      </c>
      <c r="V6520" s="13">
        <f>IF(OR(Table1[[#This Row],[7d_positivity_public]]=0,ISBLANK(Table1[[#This Row],[7d_positivity_public]])),"",(Table1[[#This Row],[7d_positivity_public]]-Table1[[#This Row],[7d_positivity_all]])/Table1[[#This Row],[7d_positivity_public]])</f>
        <v>1</v>
      </c>
      <c r="W6520" s="13"/>
    </row>
    <row r="6521" spans="1:23" x14ac:dyDescent="0.25">
      <c r="A6521" s="10">
        <v>44547</v>
      </c>
      <c r="B6521">
        <v>4111</v>
      </c>
      <c r="C6521" t="s">
        <v>204</v>
      </c>
      <c r="D6521">
        <v>14</v>
      </c>
      <c r="E6521">
        <v>6</v>
      </c>
      <c r="F6521">
        <v>8</v>
      </c>
      <c r="G6521">
        <v>8</v>
      </c>
      <c r="H6521">
        <v>96</v>
      </c>
      <c r="I6521">
        <v>21</v>
      </c>
      <c r="J6521">
        <v>94</v>
      </c>
      <c r="K6521">
        <v>96</v>
      </c>
      <c r="L6521">
        <v>99</v>
      </c>
      <c r="M6521">
        <v>94</v>
      </c>
      <c r="N6521">
        <v>93</v>
      </c>
      <c r="O6521">
        <v>88</v>
      </c>
      <c r="P6521">
        <v>93</v>
      </c>
      <c r="Q6521">
        <v>95</v>
      </c>
      <c r="R6521">
        <v>91</v>
      </c>
      <c r="S6521">
        <v>62</v>
      </c>
      <c r="T6521" s="34">
        <f>_xlfn.XLOOKUP(B6521,Demog!$A$2:$A$219,Demog!$P$2:$P$219,,,2)</f>
        <v>31290</v>
      </c>
      <c r="U6521" s="34">
        <f t="shared" si="118"/>
        <v>31</v>
      </c>
      <c r="V6521" s="13">
        <f>IF(OR(Table1[[#This Row],[7d_positivity_public]]=0,ISBLANK(Table1[[#This Row],[7d_positivity_public]])),"",(Table1[[#This Row],[7d_positivity_public]]-Table1[[#This Row],[7d_positivity_all]])/Table1[[#This Row],[7d_positivity_public]])</f>
        <v>1</v>
      </c>
      <c r="W6521" s="13"/>
    </row>
    <row r="6522" spans="1:23" x14ac:dyDescent="0.25">
      <c r="A6522" s="10">
        <v>44547</v>
      </c>
      <c r="B6522">
        <v>4112</v>
      </c>
      <c r="C6522" t="s">
        <v>205</v>
      </c>
      <c r="D6522">
        <v>12</v>
      </c>
      <c r="E6522">
        <v>6</v>
      </c>
      <c r="F6522">
        <v>6</v>
      </c>
      <c r="G6522">
        <v>8</v>
      </c>
      <c r="H6522">
        <v>96</v>
      </c>
      <c r="I6522">
        <v>32</v>
      </c>
      <c r="J6522">
        <v>94</v>
      </c>
      <c r="K6522">
        <v>96</v>
      </c>
      <c r="L6522">
        <v>98</v>
      </c>
      <c r="M6522">
        <v>95</v>
      </c>
      <c r="N6522">
        <v>94</v>
      </c>
      <c r="O6522">
        <v>90</v>
      </c>
      <c r="P6522">
        <v>94</v>
      </c>
      <c r="Q6522">
        <v>95</v>
      </c>
      <c r="R6522">
        <v>94</v>
      </c>
      <c r="S6522">
        <v>67</v>
      </c>
      <c r="T6522" s="34">
        <f>_xlfn.XLOOKUP(B6522,Demog!$A$2:$A$219,Demog!$P$2:$P$219,,,2)</f>
        <v>32057</v>
      </c>
      <c r="U6522" s="34">
        <f t="shared" si="118"/>
        <v>27</v>
      </c>
      <c r="V6522" s="13">
        <f>IF(OR(Table1[[#This Row],[7d_positivity_public]]=0,ISBLANK(Table1[[#This Row],[7d_positivity_public]])),"",(Table1[[#This Row],[7d_positivity_public]]-Table1[[#This Row],[7d_positivity_all]])/Table1[[#This Row],[7d_positivity_public]])</f>
        <v>1</v>
      </c>
      <c r="W6522" s="13"/>
    </row>
    <row r="6523" spans="1:23" x14ac:dyDescent="0.25">
      <c r="A6523" s="10">
        <v>44547</v>
      </c>
      <c r="B6523">
        <v>4113</v>
      </c>
      <c r="C6523" t="s">
        <v>206</v>
      </c>
      <c r="D6523">
        <v>19</v>
      </c>
      <c r="E6523">
        <v>6</v>
      </c>
      <c r="F6523">
        <v>13</v>
      </c>
      <c r="G6523">
        <v>10</v>
      </c>
      <c r="H6523">
        <v>96</v>
      </c>
      <c r="I6523">
        <v>28</v>
      </c>
      <c r="J6523">
        <v>93</v>
      </c>
      <c r="K6523">
        <v>97</v>
      </c>
      <c r="L6523">
        <v>99</v>
      </c>
      <c r="M6523">
        <v>94</v>
      </c>
      <c r="N6523">
        <v>94</v>
      </c>
      <c r="O6523">
        <v>88</v>
      </c>
      <c r="P6523">
        <v>94</v>
      </c>
      <c r="Q6523">
        <v>96</v>
      </c>
      <c r="R6523">
        <v>92</v>
      </c>
      <c r="S6523">
        <v>60</v>
      </c>
      <c r="T6523" s="34">
        <f>_xlfn.XLOOKUP(B6523,Demog!$A$2:$A$219,Demog!$P$2:$P$219,,,2)</f>
        <v>22445</v>
      </c>
      <c r="U6523" s="34">
        <f t="shared" si="118"/>
        <v>30</v>
      </c>
      <c r="V6523" s="13">
        <f>IF(OR(Table1[[#This Row],[7d_positivity_public]]=0,ISBLANK(Table1[[#This Row],[7d_positivity_public]])),"",(Table1[[#This Row],[7d_positivity_public]]-Table1[[#This Row],[7d_positivity_all]])/Table1[[#This Row],[7d_positivity_public]])</f>
        <v>1</v>
      </c>
      <c r="W6523" s="13"/>
    </row>
    <row r="6524" spans="1:23" x14ac:dyDescent="0.25">
      <c r="A6524" s="10">
        <v>44547</v>
      </c>
      <c r="B6524">
        <v>4114</v>
      </c>
      <c r="C6524" t="s">
        <v>207</v>
      </c>
      <c r="D6524">
        <v>8</v>
      </c>
      <c r="E6524">
        <v>3</v>
      </c>
      <c r="F6524">
        <v>5</v>
      </c>
      <c r="G6524">
        <v>5</v>
      </c>
      <c r="H6524">
        <v>98</v>
      </c>
      <c r="I6524">
        <v>48</v>
      </c>
      <c r="J6524">
        <v>100</v>
      </c>
      <c r="K6524">
        <v>98</v>
      </c>
      <c r="L6524">
        <v>98</v>
      </c>
      <c r="M6524">
        <v>97</v>
      </c>
      <c r="N6524">
        <v>96</v>
      </c>
      <c r="O6524">
        <v>100</v>
      </c>
      <c r="P6524">
        <v>96</v>
      </c>
      <c r="Q6524">
        <v>96</v>
      </c>
      <c r="R6524">
        <v>96</v>
      </c>
      <c r="S6524">
        <v>75</v>
      </c>
      <c r="T6524" s="34">
        <f>_xlfn.XLOOKUP(B6524,Demog!$A$2:$A$219,Demog!$P$2:$P$219,,,2)</f>
        <v>18094</v>
      </c>
      <c r="U6524" s="34">
        <f t="shared" si="118"/>
        <v>10</v>
      </c>
      <c r="V6524" s="13">
        <f>IF(OR(Table1[[#This Row],[7d_positivity_public]]=0,ISBLANK(Table1[[#This Row],[7d_positivity_public]])),"",(Table1[[#This Row],[7d_positivity_public]]-Table1[[#This Row],[7d_positivity_all]])/Table1[[#This Row],[7d_positivity_public]])</f>
        <v>1</v>
      </c>
      <c r="W6524" s="13"/>
    </row>
    <row r="6525" spans="1:23" x14ac:dyDescent="0.25">
      <c r="A6525" s="10">
        <v>44547</v>
      </c>
      <c r="B6525">
        <v>4115</v>
      </c>
      <c r="C6525" t="s">
        <v>208</v>
      </c>
      <c r="D6525">
        <v>26</v>
      </c>
      <c r="E6525">
        <v>12</v>
      </c>
      <c r="F6525">
        <v>14</v>
      </c>
      <c r="G6525">
        <v>12</v>
      </c>
      <c r="H6525">
        <v>100</v>
      </c>
      <c r="I6525">
        <v>31</v>
      </c>
      <c r="J6525">
        <v>100</v>
      </c>
      <c r="K6525">
        <v>100</v>
      </c>
      <c r="L6525">
        <v>100</v>
      </c>
      <c r="M6525">
        <v>96</v>
      </c>
      <c r="N6525">
        <v>98</v>
      </c>
      <c r="O6525">
        <v>99</v>
      </c>
      <c r="P6525">
        <v>98</v>
      </c>
      <c r="Q6525">
        <v>100</v>
      </c>
      <c r="R6525">
        <v>95</v>
      </c>
      <c r="S6525">
        <v>68</v>
      </c>
      <c r="T6525" s="34">
        <f>_xlfn.XLOOKUP(B6525,Demog!$A$2:$A$219,Demog!$P$2:$P$219,,,2)</f>
        <v>38257</v>
      </c>
      <c r="U6525" s="34">
        <f t="shared" si="118"/>
        <v>70</v>
      </c>
      <c r="V6525" s="13">
        <f>IF(OR(Table1[[#This Row],[7d_positivity_public]]=0,ISBLANK(Table1[[#This Row],[7d_positivity_public]])),"",(Table1[[#This Row],[7d_positivity_public]]-Table1[[#This Row],[7d_positivity_all]])/Table1[[#This Row],[7d_positivity_public]])</f>
        <v>1</v>
      </c>
      <c r="W6525" s="13"/>
    </row>
    <row r="6526" spans="1:23" x14ac:dyDescent="0.25">
      <c r="A6526" s="10">
        <v>44547</v>
      </c>
      <c r="B6526">
        <v>4116</v>
      </c>
      <c r="C6526" t="s">
        <v>209</v>
      </c>
      <c r="D6526">
        <v>13</v>
      </c>
      <c r="E6526">
        <v>4</v>
      </c>
      <c r="F6526">
        <v>9</v>
      </c>
      <c r="G6526">
        <v>9</v>
      </c>
      <c r="H6526">
        <v>97</v>
      </c>
      <c r="I6526">
        <v>24</v>
      </c>
      <c r="J6526">
        <v>99</v>
      </c>
      <c r="K6526">
        <v>96</v>
      </c>
      <c r="L6526">
        <v>98</v>
      </c>
      <c r="M6526">
        <v>95</v>
      </c>
      <c r="N6526">
        <v>94</v>
      </c>
      <c r="O6526">
        <v>95</v>
      </c>
      <c r="P6526">
        <v>94</v>
      </c>
      <c r="Q6526">
        <v>95</v>
      </c>
      <c r="R6526">
        <v>93</v>
      </c>
      <c r="S6526">
        <v>63</v>
      </c>
      <c r="T6526" s="34">
        <f>_xlfn.XLOOKUP(B6526,Demog!$A$2:$A$219,Demog!$P$2:$P$219,,,2)</f>
        <v>24167</v>
      </c>
      <c r="U6526" s="34">
        <f t="shared" si="118"/>
        <v>22</v>
      </c>
      <c r="V6526" s="13">
        <f>IF(OR(Table1[[#This Row],[7d_positivity_public]]=0,ISBLANK(Table1[[#This Row],[7d_positivity_public]])),"",(Table1[[#This Row],[7d_positivity_public]]-Table1[[#This Row],[7d_positivity_all]])/Table1[[#This Row],[7d_positivity_public]])</f>
        <v>1</v>
      </c>
      <c r="W6526" s="13"/>
    </row>
    <row r="6527" spans="1:23" x14ac:dyDescent="0.25">
      <c r="A6527" s="10">
        <v>44547</v>
      </c>
      <c r="B6527">
        <v>4117</v>
      </c>
      <c r="C6527" t="s">
        <v>210</v>
      </c>
      <c r="D6527">
        <v>12</v>
      </c>
      <c r="E6527">
        <v>4</v>
      </c>
      <c r="F6527">
        <v>8</v>
      </c>
      <c r="G6527">
        <v>8</v>
      </c>
      <c r="H6527">
        <v>95</v>
      </c>
      <c r="I6527">
        <v>24</v>
      </c>
      <c r="J6527">
        <v>93</v>
      </c>
      <c r="K6527">
        <v>96</v>
      </c>
      <c r="L6527">
        <v>96</v>
      </c>
      <c r="M6527">
        <v>95</v>
      </c>
      <c r="N6527">
        <v>93</v>
      </c>
      <c r="O6527">
        <v>90</v>
      </c>
      <c r="P6527">
        <v>93</v>
      </c>
      <c r="Q6527">
        <v>93</v>
      </c>
      <c r="R6527">
        <v>93</v>
      </c>
      <c r="S6527">
        <v>62</v>
      </c>
      <c r="T6527" s="34">
        <f>_xlfn.XLOOKUP(B6527,Demog!$A$2:$A$219,Demog!$P$2:$P$219,,,2)</f>
        <v>29704</v>
      </c>
      <c r="U6527" s="34">
        <f t="shared" si="118"/>
        <v>25</v>
      </c>
      <c r="V6527" s="13">
        <f>IF(OR(Table1[[#This Row],[7d_positivity_public]]=0,ISBLANK(Table1[[#This Row],[7d_positivity_public]])),"",(Table1[[#This Row],[7d_positivity_public]]-Table1[[#This Row],[7d_positivity_all]])/Table1[[#This Row],[7d_positivity_public]])</f>
        <v>1</v>
      </c>
      <c r="W6527" s="13"/>
    </row>
    <row r="6528" spans="1:23" x14ac:dyDescent="0.25">
      <c r="A6528" s="10">
        <v>44547</v>
      </c>
      <c r="B6528">
        <v>4118</v>
      </c>
      <c r="C6528" t="s">
        <v>211</v>
      </c>
      <c r="D6528">
        <v>11</v>
      </c>
      <c r="E6528">
        <v>5</v>
      </c>
      <c r="F6528">
        <v>6</v>
      </c>
      <c r="G6528">
        <v>8</v>
      </c>
      <c r="H6528">
        <v>95</v>
      </c>
      <c r="I6528">
        <v>25</v>
      </c>
      <c r="J6528">
        <v>93</v>
      </c>
      <c r="K6528">
        <v>95</v>
      </c>
      <c r="L6528">
        <v>95</v>
      </c>
      <c r="M6528">
        <v>95</v>
      </c>
      <c r="N6528">
        <v>93</v>
      </c>
      <c r="O6528">
        <v>89</v>
      </c>
      <c r="P6528">
        <v>93</v>
      </c>
      <c r="Q6528">
        <v>92</v>
      </c>
      <c r="R6528">
        <v>94</v>
      </c>
      <c r="S6528">
        <v>69</v>
      </c>
      <c r="T6528" s="34">
        <f>_xlfn.XLOOKUP(B6528,Demog!$A$2:$A$219,Demog!$P$2:$P$219,,,2)</f>
        <v>10408</v>
      </c>
      <c r="U6528" s="34">
        <f t="shared" si="118"/>
        <v>8</v>
      </c>
      <c r="V6528" s="13">
        <f>IF(OR(Table1[[#This Row],[7d_positivity_public]]=0,ISBLANK(Table1[[#This Row],[7d_positivity_public]])),"",(Table1[[#This Row],[7d_positivity_public]]-Table1[[#This Row],[7d_positivity_all]])/Table1[[#This Row],[7d_positivity_public]])</f>
        <v>1</v>
      </c>
      <c r="W6528" s="13"/>
    </row>
    <row r="6529" spans="1:23" x14ac:dyDescent="0.25">
      <c r="A6529" s="10">
        <v>44547</v>
      </c>
      <c r="B6529">
        <v>4119</v>
      </c>
      <c r="C6529" t="s">
        <v>212</v>
      </c>
      <c r="D6529">
        <v>7</v>
      </c>
      <c r="E6529">
        <v>3</v>
      </c>
      <c r="F6529">
        <v>4</v>
      </c>
      <c r="G6529">
        <v>6</v>
      </c>
      <c r="H6529">
        <v>93</v>
      </c>
      <c r="I6529">
        <v>23</v>
      </c>
      <c r="J6529">
        <v>90</v>
      </c>
      <c r="K6529">
        <v>93</v>
      </c>
      <c r="L6529">
        <v>93</v>
      </c>
      <c r="M6529">
        <v>94</v>
      </c>
      <c r="N6529">
        <v>90</v>
      </c>
      <c r="O6529">
        <v>86</v>
      </c>
      <c r="P6529">
        <v>91</v>
      </c>
      <c r="Q6529">
        <v>90</v>
      </c>
      <c r="R6529">
        <v>91</v>
      </c>
      <c r="S6529">
        <v>61</v>
      </c>
      <c r="T6529" s="34">
        <f>_xlfn.XLOOKUP(B6529,Demog!$A$2:$A$219,Demog!$P$2:$P$219,,,2)</f>
        <v>19497</v>
      </c>
      <c r="U6529" s="34">
        <f t="shared" si="118"/>
        <v>10</v>
      </c>
      <c r="V6529" s="13">
        <f>IF(OR(Table1[[#This Row],[7d_positivity_public]]=0,ISBLANK(Table1[[#This Row],[7d_positivity_public]])),"",(Table1[[#This Row],[7d_positivity_public]]-Table1[[#This Row],[7d_positivity_all]])/Table1[[#This Row],[7d_positivity_public]])</f>
        <v>1</v>
      </c>
      <c r="W6529" s="13"/>
    </row>
    <row r="6530" spans="1:23" x14ac:dyDescent="0.25">
      <c r="A6530" s="10">
        <v>44547</v>
      </c>
      <c r="B6530">
        <v>4121</v>
      </c>
      <c r="C6530" t="s">
        <v>213</v>
      </c>
      <c r="D6530">
        <v>6</v>
      </c>
      <c r="E6530">
        <v>4</v>
      </c>
      <c r="F6530">
        <v>2</v>
      </c>
      <c r="G6530">
        <v>5</v>
      </c>
      <c r="H6530">
        <v>94</v>
      </c>
      <c r="I6530">
        <v>19</v>
      </c>
      <c r="J6530">
        <v>92</v>
      </c>
      <c r="K6530">
        <v>94</v>
      </c>
      <c r="L6530">
        <v>92</v>
      </c>
      <c r="M6530">
        <v>95</v>
      </c>
      <c r="N6530">
        <v>91</v>
      </c>
      <c r="O6530">
        <v>89</v>
      </c>
      <c r="P6530">
        <v>91</v>
      </c>
      <c r="Q6530">
        <v>89</v>
      </c>
      <c r="R6530">
        <v>94</v>
      </c>
      <c r="S6530">
        <v>69</v>
      </c>
      <c r="T6530" s="34">
        <f>_xlfn.XLOOKUP(B6530,Demog!$A$2:$A$219,Demog!$P$2:$P$219,,,2)</f>
        <v>16859</v>
      </c>
      <c r="U6530" s="34">
        <f t="shared" si="118"/>
        <v>7</v>
      </c>
      <c r="V6530" s="13">
        <f>IF(OR(Table1[[#This Row],[7d_positivity_public]]=0,ISBLANK(Table1[[#This Row],[7d_positivity_public]])),"",(Table1[[#This Row],[7d_positivity_public]]-Table1[[#This Row],[7d_positivity_all]])/Table1[[#This Row],[7d_positivity_public]])</f>
        <v>1</v>
      </c>
      <c r="W6530" s="13"/>
    </row>
    <row r="6531" spans="1:23" x14ac:dyDescent="0.25">
      <c r="A6531" s="10">
        <v>44547</v>
      </c>
      <c r="B6531">
        <v>4122</v>
      </c>
      <c r="C6531" t="s">
        <v>214</v>
      </c>
      <c r="D6531">
        <v>8</v>
      </c>
      <c r="E6531">
        <v>8</v>
      </c>
      <c r="F6531">
        <v>0</v>
      </c>
      <c r="G6531">
        <v>8</v>
      </c>
      <c r="H6531">
        <v>94</v>
      </c>
      <c r="I6531">
        <v>17</v>
      </c>
      <c r="J6531">
        <v>100</v>
      </c>
      <c r="K6531">
        <v>93</v>
      </c>
      <c r="L6531">
        <v>90</v>
      </c>
      <c r="M6531">
        <v>95</v>
      </c>
      <c r="N6531">
        <v>91</v>
      </c>
      <c r="O6531">
        <v>100</v>
      </c>
      <c r="P6531">
        <v>90</v>
      </c>
      <c r="Q6531">
        <v>86</v>
      </c>
      <c r="R6531">
        <v>93</v>
      </c>
      <c r="S6531">
        <v>65</v>
      </c>
      <c r="T6531" s="34">
        <f>_xlfn.XLOOKUP(B6531,Demog!$A$2:$A$219,Demog!$P$2:$P$219,,,2)</f>
        <v>4837</v>
      </c>
      <c r="U6531" s="34">
        <f t="shared" si="118"/>
        <v>3</v>
      </c>
      <c r="V6531" s="13">
        <f>IF(OR(Table1[[#This Row],[7d_positivity_public]]=0,ISBLANK(Table1[[#This Row],[7d_positivity_public]])),"",(Table1[[#This Row],[7d_positivity_public]]-Table1[[#This Row],[7d_positivity_all]])/Table1[[#This Row],[7d_positivity_public]])</f>
        <v>1</v>
      </c>
      <c r="W6531" s="13"/>
    </row>
    <row r="6532" spans="1:23" x14ac:dyDescent="0.25">
      <c r="A6532" s="10">
        <v>44547</v>
      </c>
      <c r="B6532">
        <v>4123</v>
      </c>
      <c r="C6532" t="s">
        <v>215</v>
      </c>
      <c r="D6532">
        <v>7</v>
      </c>
      <c r="E6532">
        <v>3</v>
      </c>
      <c r="F6532">
        <v>4</v>
      </c>
      <c r="G6532">
        <v>3</v>
      </c>
      <c r="H6532">
        <v>95</v>
      </c>
      <c r="I6532">
        <v>22</v>
      </c>
      <c r="J6532">
        <v>95</v>
      </c>
      <c r="K6532">
        <v>95</v>
      </c>
      <c r="L6532">
        <v>96</v>
      </c>
      <c r="M6532">
        <v>95</v>
      </c>
      <c r="N6532">
        <v>93</v>
      </c>
      <c r="O6532">
        <v>90</v>
      </c>
      <c r="P6532">
        <v>93</v>
      </c>
      <c r="Q6532">
        <v>92</v>
      </c>
      <c r="R6532">
        <v>94</v>
      </c>
      <c r="S6532">
        <v>66</v>
      </c>
      <c r="T6532" s="34">
        <f>_xlfn.XLOOKUP(B6532,Demog!$A$2:$A$219,Demog!$P$2:$P$219,,,2)</f>
        <v>37985</v>
      </c>
      <c r="U6532" s="34">
        <f t="shared" si="118"/>
        <v>19</v>
      </c>
      <c r="V6532" s="13">
        <f>IF(OR(Table1[[#This Row],[7d_positivity_public]]=0,ISBLANK(Table1[[#This Row],[7d_positivity_public]])),"",(Table1[[#This Row],[7d_positivity_public]]-Table1[[#This Row],[7d_positivity_all]])/Table1[[#This Row],[7d_positivity_public]])</f>
        <v>1</v>
      </c>
      <c r="W6532" s="13"/>
    </row>
    <row r="6533" spans="1:23" x14ac:dyDescent="0.25">
      <c r="A6533" s="10">
        <v>44547</v>
      </c>
      <c r="B6533">
        <v>4124</v>
      </c>
      <c r="C6533" t="s">
        <v>216</v>
      </c>
      <c r="D6533">
        <v>2</v>
      </c>
      <c r="E6533">
        <v>6</v>
      </c>
      <c r="F6533">
        <v>-4</v>
      </c>
      <c r="G6533">
        <v>4</v>
      </c>
      <c r="H6533">
        <v>90</v>
      </c>
      <c r="I6533">
        <v>17</v>
      </c>
      <c r="J6533">
        <v>87</v>
      </c>
      <c r="K6533">
        <v>90</v>
      </c>
      <c r="L6533">
        <v>86</v>
      </c>
      <c r="M6533">
        <v>93</v>
      </c>
      <c r="N6533">
        <v>87</v>
      </c>
      <c r="O6533">
        <v>82</v>
      </c>
      <c r="P6533">
        <v>87</v>
      </c>
      <c r="Q6533">
        <v>83</v>
      </c>
      <c r="R6533">
        <v>91</v>
      </c>
      <c r="S6533">
        <v>58</v>
      </c>
      <c r="T6533" s="34">
        <f>_xlfn.XLOOKUP(B6533,Demog!$A$2:$A$219,Demog!$P$2:$P$219,,,2)</f>
        <v>14894</v>
      </c>
      <c r="U6533" s="34">
        <f t="shared" si="118"/>
        <v>2</v>
      </c>
      <c r="V6533" s="13">
        <f>IF(OR(Table1[[#This Row],[7d_positivity_public]]=0,ISBLANK(Table1[[#This Row],[7d_positivity_public]])),"",(Table1[[#This Row],[7d_positivity_public]]-Table1[[#This Row],[7d_positivity_all]])/Table1[[#This Row],[7d_positivity_public]])</f>
        <v>1</v>
      </c>
      <c r="W6533" s="13"/>
    </row>
    <row r="6534" spans="1:23" x14ac:dyDescent="0.25">
      <c r="A6534" s="10">
        <v>44547</v>
      </c>
      <c r="B6534">
        <v>4125</v>
      </c>
      <c r="C6534" t="s">
        <v>217</v>
      </c>
      <c r="D6534">
        <v>4</v>
      </c>
      <c r="E6534">
        <v>0</v>
      </c>
      <c r="F6534">
        <v>4</v>
      </c>
      <c r="G6534">
        <v>15</v>
      </c>
      <c r="H6534">
        <v>85</v>
      </c>
      <c r="I6534">
        <v>14</v>
      </c>
      <c r="J6534">
        <v>81</v>
      </c>
      <c r="K6534">
        <v>86</v>
      </c>
      <c r="L6534">
        <v>80</v>
      </c>
      <c r="M6534">
        <v>90</v>
      </c>
      <c r="N6534">
        <v>82</v>
      </c>
      <c r="O6534">
        <v>78</v>
      </c>
      <c r="P6534">
        <v>83</v>
      </c>
      <c r="Q6534">
        <v>75</v>
      </c>
      <c r="R6534">
        <v>88</v>
      </c>
      <c r="S6534">
        <v>50</v>
      </c>
      <c r="T6534" s="34">
        <f>_xlfn.XLOOKUP(B6534,Demog!$A$2:$A$219,Demog!$P$2:$P$219,,,2)</f>
        <v>2885</v>
      </c>
      <c r="U6534" s="34">
        <f t="shared" si="118"/>
        <v>1</v>
      </c>
      <c r="V6534" s="13">
        <f>IF(OR(Table1[[#This Row],[7d_positivity_public]]=0,ISBLANK(Table1[[#This Row],[7d_positivity_public]])),"",(Table1[[#This Row],[7d_positivity_public]]-Table1[[#This Row],[7d_positivity_all]])/Table1[[#This Row],[7d_positivity_public]])</f>
        <v>1</v>
      </c>
      <c r="W6534" s="13"/>
    </row>
    <row r="6535" spans="1:23" x14ac:dyDescent="0.25">
      <c r="A6535" s="10">
        <v>44547</v>
      </c>
      <c r="B6535">
        <v>4131</v>
      </c>
      <c r="C6535" t="s">
        <v>218</v>
      </c>
      <c r="D6535">
        <v>8</v>
      </c>
      <c r="E6535">
        <v>6</v>
      </c>
      <c r="F6535">
        <v>2</v>
      </c>
      <c r="G6535">
        <v>6</v>
      </c>
      <c r="H6535">
        <v>96</v>
      </c>
      <c r="I6535">
        <v>30</v>
      </c>
      <c r="J6535">
        <v>100</v>
      </c>
      <c r="K6535">
        <v>96</v>
      </c>
      <c r="L6535">
        <v>95</v>
      </c>
      <c r="M6535">
        <v>97</v>
      </c>
      <c r="N6535">
        <v>95</v>
      </c>
      <c r="O6535">
        <v>97</v>
      </c>
      <c r="P6535">
        <v>95</v>
      </c>
      <c r="Q6535">
        <v>93</v>
      </c>
      <c r="R6535">
        <v>95</v>
      </c>
      <c r="S6535">
        <v>72</v>
      </c>
      <c r="T6535" s="34">
        <f>_xlfn.XLOOKUP(B6535,Demog!$A$2:$A$219,Demog!$P$2:$P$219,,,2)</f>
        <v>22020</v>
      </c>
      <c r="U6535" s="34">
        <f t="shared" si="118"/>
        <v>12</v>
      </c>
      <c r="V6535" s="13">
        <f>IF(OR(Table1[[#This Row],[7d_positivity_public]]=0,ISBLANK(Table1[[#This Row],[7d_positivity_public]])),"",(Table1[[#This Row],[7d_positivity_public]]-Table1[[#This Row],[7d_positivity_all]])/Table1[[#This Row],[7d_positivity_public]])</f>
        <v>1</v>
      </c>
      <c r="W6535" s="13"/>
    </row>
    <row r="6536" spans="1:23" x14ac:dyDescent="0.25">
      <c r="A6536" s="10">
        <v>44547</v>
      </c>
      <c r="B6536">
        <v>4132</v>
      </c>
      <c r="C6536" t="s">
        <v>219</v>
      </c>
      <c r="D6536">
        <v>3</v>
      </c>
      <c r="E6536">
        <v>5</v>
      </c>
      <c r="F6536">
        <v>-2</v>
      </c>
      <c r="G6536">
        <v>3</v>
      </c>
      <c r="H6536">
        <v>95</v>
      </c>
      <c r="I6536">
        <v>23</v>
      </c>
      <c r="J6536">
        <v>96</v>
      </c>
      <c r="K6536">
        <v>95</v>
      </c>
      <c r="L6536">
        <v>93</v>
      </c>
      <c r="M6536">
        <v>95</v>
      </c>
      <c r="N6536">
        <v>93</v>
      </c>
      <c r="O6536">
        <v>93</v>
      </c>
      <c r="P6536">
        <v>93</v>
      </c>
      <c r="Q6536">
        <v>91</v>
      </c>
      <c r="R6536">
        <v>94</v>
      </c>
      <c r="S6536">
        <v>67</v>
      </c>
      <c r="T6536" s="34">
        <f>_xlfn.XLOOKUP(B6536,Demog!$A$2:$A$219,Demog!$P$2:$P$219,,,2)</f>
        <v>19325</v>
      </c>
      <c r="U6536" s="34">
        <f t="shared" si="118"/>
        <v>4</v>
      </c>
      <c r="V6536" s="13">
        <f>IF(OR(Table1[[#This Row],[7d_positivity_public]]=0,ISBLANK(Table1[[#This Row],[7d_positivity_public]])),"",(Table1[[#This Row],[7d_positivity_public]]-Table1[[#This Row],[7d_positivity_all]])/Table1[[#This Row],[7d_positivity_public]])</f>
        <v>1</v>
      </c>
      <c r="W6536" s="13"/>
    </row>
    <row r="6537" spans="1:23" x14ac:dyDescent="0.25">
      <c r="A6537" s="10">
        <v>44547</v>
      </c>
      <c r="B6537">
        <v>4133</v>
      </c>
      <c r="C6537" t="s">
        <v>220</v>
      </c>
      <c r="D6537">
        <v>5</v>
      </c>
      <c r="E6537">
        <v>2</v>
      </c>
      <c r="F6537">
        <v>3</v>
      </c>
      <c r="G6537">
        <v>4</v>
      </c>
      <c r="H6537">
        <v>95</v>
      </c>
      <c r="I6537">
        <v>16</v>
      </c>
      <c r="J6537">
        <v>95</v>
      </c>
      <c r="K6537">
        <v>95</v>
      </c>
      <c r="L6537">
        <v>93</v>
      </c>
      <c r="M6537">
        <v>97</v>
      </c>
      <c r="N6537">
        <v>93</v>
      </c>
      <c r="O6537">
        <v>91</v>
      </c>
      <c r="P6537">
        <v>94</v>
      </c>
      <c r="Q6537">
        <v>90</v>
      </c>
      <c r="R6537">
        <v>95</v>
      </c>
      <c r="S6537">
        <v>72</v>
      </c>
      <c r="T6537" s="34">
        <f>_xlfn.XLOOKUP(B6537,Demog!$A$2:$A$219,Demog!$P$2:$P$219,,,2)</f>
        <v>11675</v>
      </c>
      <c r="U6537" s="34">
        <f t="shared" si="118"/>
        <v>4</v>
      </c>
      <c r="V6537" s="13">
        <f>IF(OR(Table1[[#This Row],[7d_positivity_public]]=0,ISBLANK(Table1[[#This Row],[7d_positivity_public]])),"",(Table1[[#This Row],[7d_positivity_public]]-Table1[[#This Row],[7d_positivity_all]])/Table1[[#This Row],[7d_positivity_public]])</f>
        <v>1</v>
      </c>
      <c r="W6537" s="13"/>
    </row>
    <row r="6538" spans="1:23" x14ac:dyDescent="0.25">
      <c r="A6538" s="10">
        <v>44547</v>
      </c>
      <c r="B6538">
        <v>4134</v>
      </c>
      <c r="C6538" t="s">
        <v>221</v>
      </c>
      <c r="D6538">
        <v>1</v>
      </c>
      <c r="E6538">
        <v>1</v>
      </c>
      <c r="F6538">
        <v>0</v>
      </c>
      <c r="G6538">
        <v>1</v>
      </c>
      <c r="H6538">
        <v>96</v>
      </c>
      <c r="I6538">
        <v>20</v>
      </c>
      <c r="J6538">
        <v>96</v>
      </c>
      <c r="K6538">
        <v>96</v>
      </c>
      <c r="L6538">
        <v>95</v>
      </c>
      <c r="M6538">
        <v>97</v>
      </c>
      <c r="N6538">
        <v>94</v>
      </c>
      <c r="O6538">
        <v>92</v>
      </c>
      <c r="P6538">
        <v>94</v>
      </c>
      <c r="Q6538">
        <v>93</v>
      </c>
      <c r="R6538">
        <v>95</v>
      </c>
      <c r="S6538">
        <v>73</v>
      </c>
      <c r="T6538" s="34">
        <f>_xlfn.XLOOKUP(B6538,Demog!$A$2:$A$219,Demog!$P$2:$P$219,,,2)</f>
        <v>11672</v>
      </c>
      <c r="U6538" s="34">
        <f t="shared" si="118"/>
        <v>1</v>
      </c>
      <c r="V6538" s="13">
        <f>IF(OR(Table1[[#This Row],[7d_positivity_public]]=0,ISBLANK(Table1[[#This Row],[7d_positivity_public]])),"",(Table1[[#This Row],[7d_positivity_public]]-Table1[[#This Row],[7d_positivity_all]])/Table1[[#This Row],[7d_positivity_public]])</f>
        <v>1</v>
      </c>
      <c r="W6538" s="13"/>
    </row>
    <row r="6539" spans="1:23" x14ac:dyDescent="0.25">
      <c r="A6539" s="10">
        <v>44547</v>
      </c>
      <c r="B6539">
        <v>4141</v>
      </c>
      <c r="C6539" t="s">
        <v>222</v>
      </c>
      <c r="D6539">
        <v>6</v>
      </c>
      <c r="E6539">
        <v>3</v>
      </c>
      <c r="F6539">
        <v>3</v>
      </c>
      <c r="G6539">
        <v>10</v>
      </c>
      <c r="H6539">
        <v>84</v>
      </c>
      <c r="I6539">
        <v>16</v>
      </c>
      <c r="J6539">
        <v>81</v>
      </c>
      <c r="K6539">
        <v>84</v>
      </c>
      <c r="L6539">
        <v>76</v>
      </c>
      <c r="M6539">
        <v>89</v>
      </c>
      <c r="N6539">
        <v>81</v>
      </c>
      <c r="O6539">
        <v>74</v>
      </c>
      <c r="P6539">
        <v>82</v>
      </c>
      <c r="Q6539">
        <v>71</v>
      </c>
      <c r="R6539">
        <v>87</v>
      </c>
      <c r="S6539">
        <v>74</v>
      </c>
      <c r="T6539" s="34">
        <f>_xlfn.XLOOKUP(B6539,Demog!$A$2:$A$219,Demog!$P$2:$P$219,,,2)</f>
        <v>10557</v>
      </c>
      <c r="U6539" s="34">
        <f t="shared" si="118"/>
        <v>4</v>
      </c>
      <c r="V6539" s="13">
        <f>IF(OR(Table1[[#This Row],[7d_positivity_public]]=0,ISBLANK(Table1[[#This Row],[7d_positivity_public]])),"",(Table1[[#This Row],[7d_positivity_public]]-Table1[[#This Row],[7d_positivity_all]])/Table1[[#This Row],[7d_positivity_public]])</f>
        <v>1</v>
      </c>
      <c r="W6539" s="13"/>
    </row>
    <row r="6540" spans="1:23" x14ac:dyDescent="0.25">
      <c r="A6540" s="10">
        <v>44547</v>
      </c>
      <c r="B6540">
        <v>4142</v>
      </c>
      <c r="C6540" t="s">
        <v>223</v>
      </c>
      <c r="D6540">
        <v>6</v>
      </c>
      <c r="E6540">
        <v>6</v>
      </c>
      <c r="F6540">
        <v>0</v>
      </c>
      <c r="G6540">
        <v>3</v>
      </c>
      <c r="H6540">
        <v>95</v>
      </c>
      <c r="I6540">
        <v>10</v>
      </c>
      <c r="J6540">
        <v>89</v>
      </c>
      <c r="K6540">
        <v>95</v>
      </c>
      <c r="L6540">
        <v>94</v>
      </c>
      <c r="M6540">
        <v>96</v>
      </c>
      <c r="N6540">
        <v>93</v>
      </c>
      <c r="O6540">
        <v>86</v>
      </c>
      <c r="P6540">
        <v>93</v>
      </c>
      <c r="Q6540">
        <v>90</v>
      </c>
      <c r="R6540">
        <v>94</v>
      </c>
      <c r="S6540">
        <v>55</v>
      </c>
      <c r="T6540" s="34">
        <f>_xlfn.XLOOKUP(B6540,Demog!$A$2:$A$219,Demog!$P$2:$P$219,,,2)</f>
        <v>4732</v>
      </c>
      <c r="U6540" s="34">
        <f t="shared" si="118"/>
        <v>2</v>
      </c>
      <c r="V6540" s="13">
        <f>IF(OR(Table1[[#This Row],[7d_positivity_public]]=0,ISBLANK(Table1[[#This Row],[7d_positivity_public]])),"",(Table1[[#This Row],[7d_positivity_public]]-Table1[[#This Row],[7d_positivity_all]])/Table1[[#This Row],[7d_positivity_public]])</f>
        <v>1</v>
      </c>
      <c r="W6540" s="13"/>
    </row>
    <row r="6541" spans="1:23" x14ac:dyDescent="0.25">
      <c r="A6541" s="10">
        <v>44547</v>
      </c>
      <c r="B6541">
        <v>4211</v>
      </c>
      <c r="C6541" t="s">
        <v>224</v>
      </c>
      <c r="D6541">
        <v>7</v>
      </c>
      <c r="E6541">
        <v>9</v>
      </c>
      <c r="F6541">
        <v>-2</v>
      </c>
      <c r="G6541">
        <v>6</v>
      </c>
      <c r="H6541">
        <v>90</v>
      </c>
      <c r="I6541">
        <v>25</v>
      </c>
      <c r="J6541">
        <v>94</v>
      </c>
      <c r="K6541">
        <v>90</v>
      </c>
      <c r="L6541">
        <v>86</v>
      </c>
      <c r="M6541">
        <v>93</v>
      </c>
      <c r="N6541">
        <v>87</v>
      </c>
      <c r="O6541">
        <v>89</v>
      </c>
      <c r="P6541">
        <v>87</v>
      </c>
      <c r="Q6541">
        <v>82</v>
      </c>
      <c r="R6541">
        <v>91</v>
      </c>
      <c r="S6541">
        <v>66</v>
      </c>
      <c r="T6541" s="34">
        <f>_xlfn.XLOOKUP(B6541,Demog!$A$2:$A$219,Demog!$P$2:$P$219,,,2)</f>
        <v>17780</v>
      </c>
      <c r="U6541" s="34">
        <f t="shared" si="118"/>
        <v>9</v>
      </c>
      <c r="V6541" s="13">
        <f>IF(OR(Table1[[#This Row],[7d_positivity_public]]=0,ISBLANK(Table1[[#This Row],[7d_positivity_public]])),"",(Table1[[#This Row],[7d_positivity_public]]-Table1[[#This Row],[7d_positivity_all]])/Table1[[#This Row],[7d_positivity_public]])</f>
        <v>1</v>
      </c>
      <c r="W6541" s="13"/>
    </row>
    <row r="6542" spans="1:23" x14ac:dyDescent="0.25">
      <c r="A6542" s="10">
        <v>44547</v>
      </c>
      <c r="B6542">
        <v>4212</v>
      </c>
      <c r="C6542" t="s">
        <v>225</v>
      </c>
      <c r="D6542">
        <v>10</v>
      </c>
      <c r="E6542">
        <v>9</v>
      </c>
      <c r="F6542">
        <v>1</v>
      </c>
      <c r="G6542">
        <v>8</v>
      </c>
      <c r="H6542">
        <v>88</v>
      </c>
      <c r="I6542">
        <v>23</v>
      </c>
      <c r="J6542">
        <v>86</v>
      </c>
      <c r="K6542">
        <v>88</v>
      </c>
      <c r="L6542">
        <v>83</v>
      </c>
      <c r="M6542">
        <v>91</v>
      </c>
      <c r="N6542">
        <v>84</v>
      </c>
      <c r="O6542">
        <v>79</v>
      </c>
      <c r="P6542">
        <v>85</v>
      </c>
      <c r="Q6542">
        <v>78</v>
      </c>
      <c r="R6542">
        <v>90</v>
      </c>
      <c r="S6542">
        <v>64</v>
      </c>
      <c r="T6542" s="34">
        <f>_xlfn.XLOOKUP(B6542,Demog!$A$2:$A$219,Demog!$P$2:$P$219,,,2)</f>
        <v>40598</v>
      </c>
      <c r="U6542" s="34">
        <f t="shared" si="118"/>
        <v>28</v>
      </c>
      <c r="V6542" s="13">
        <f>IF(OR(Table1[[#This Row],[7d_positivity_public]]=0,ISBLANK(Table1[[#This Row],[7d_positivity_public]])),"",(Table1[[#This Row],[7d_positivity_public]]-Table1[[#This Row],[7d_positivity_all]])/Table1[[#This Row],[7d_positivity_public]])</f>
        <v>1</v>
      </c>
      <c r="W6542" s="13"/>
    </row>
    <row r="6543" spans="1:23" x14ac:dyDescent="0.25">
      <c r="A6543" s="10">
        <v>44547</v>
      </c>
      <c r="B6543">
        <v>4241</v>
      </c>
      <c r="C6543" t="s">
        <v>228</v>
      </c>
      <c r="D6543">
        <v>9</v>
      </c>
      <c r="E6543">
        <v>8</v>
      </c>
      <c r="F6543">
        <v>1</v>
      </c>
      <c r="G6543">
        <v>8</v>
      </c>
      <c r="H6543">
        <v>89</v>
      </c>
      <c r="I6543">
        <v>15</v>
      </c>
      <c r="J6543">
        <v>80</v>
      </c>
      <c r="K6543">
        <v>89</v>
      </c>
      <c r="L6543">
        <v>88</v>
      </c>
      <c r="M6543">
        <v>90</v>
      </c>
      <c r="N6543">
        <v>85</v>
      </c>
      <c r="O6543">
        <v>73</v>
      </c>
      <c r="P6543">
        <v>85</v>
      </c>
      <c r="Q6543">
        <v>83</v>
      </c>
      <c r="R6543">
        <v>88</v>
      </c>
      <c r="S6543">
        <v>60</v>
      </c>
      <c r="T6543" s="34">
        <f>_xlfn.XLOOKUP(B6543,Demog!$A$2:$A$219,Demog!$P$2:$P$219,,,2)</f>
        <v>20117</v>
      </c>
      <c r="U6543" s="34">
        <f t="shared" si="118"/>
        <v>13</v>
      </c>
      <c r="V6543" s="13">
        <f>IF(OR(Table1[[#This Row],[7d_positivity_public]]=0,ISBLANK(Table1[[#This Row],[7d_positivity_public]])),"",(Table1[[#This Row],[7d_positivity_public]]-Table1[[#This Row],[7d_positivity_all]])/Table1[[#This Row],[7d_positivity_public]])</f>
        <v>1</v>
      </c>
      <c r="W6543" s="13"/>
    </row>
    <row r="6544" spans="1:23" x14ac:dyDescent="0.25">
      <c r="A6544" s="10">
        <v>44547</v>
      </c>
      <c r="B6544">
        <v>4242</v>
      </c>
      <c r="C6544" t="s">
        <v>229</v>
      </c>
      <c r="D6544">
        <v>11</v>
      </c>
      <c r="E6544">
        <v>5</v>
      </c>
      <c r="F6544">
        <v>6</v>
      </c>
      <c r="G6544">
        <v>7</v>
      </c>
      <c r="H6544">
        <v>92</v>
      </c>
      <c r="I6544">
        <v>22</v>
      </c>
      <c r="J6544">
        <v>89</v>
      </c>
      <c r="K6544">
        <v>92</v>
      </c>
      <c r="L6544">
        <v>91</v>
      </c>
      <c r="M6544">
        <v>93</v>
      </c>
      <c r="N6544">
        <v>89</v>
      </c>
      <c r="O6544">
        <v>84</v>
      </c>
      <c r="P6544">
        <v>89</v>
      </c>
      <c r="Q6544">
        <v>87</v>
      </c>
      <c r="R6544">
        <v>91</v>
      </c>
      <c r="S6544">
        <v>64</v>
      </c>
      <c r="T6544" s="34">
        <f>_xlfn.XLOOKUP(B6544,Demog!$A$2:$A$219,Demog!$P$2:$P$219,,,2)</f>
        <v>25680</v>
      </c>
      <c r="U6544" s="34">
        <f t="shared" si="118"/>
        <v>20</v>
      </c>
      <c r="V6544" s="13">
        <f>IF(OR(Table1[[#This Row],[7d_positivity_public]]=0,ISBLANK(Table1[[#This Row],[7d_positivity_public]])),"",(Table1[[#This Row],[7d_positivity_public]]-Table1[[#This Row],[7d_positivity_all]])/Table1[[#This Row],[7d_positivity_public]])</f>
        <v>1</v>
      </c>
      <c r="W6544" s="13"/>
    </row>
    <row r="6545" spans="1:23" x14ac:dyDescent="0.25">
      <c r="A6545" s="10">
        <v>44547</v>
      </c>
      <c r="B6545">
        <v>4243</v>
      </c>
      <c r="C6545" t="s">
        <v>230</v>
      </c>
      <c r="D6545">
        <v>4</v>
      </c>
      <c r="E6545">
        <v>6</v>
      </c>
      <c r="F6545">
        <v>-2</v>
      </c>
      <c r="G6545">
        <v>3</v>
      </c>
      <c r="H6545">
        <v>94</v>
      </c>
      <c r="I6545">
        <v>27</v>
      </c>
      <c r="J6545">
        <v>94</v>
      </c>
      <c r="K6545">
        <v>94</v>
      </c>
      <c r="L6545">
        <v>92</v>
      </c>
      <c r="M6545">
        <v>94</v>
      </c>
      <c r="N6545">
        <v>91</v>
      </c>
      <c r="O6545">
        <v>91</v>
      </c>
      <c r="P6545">
        <v>91</v>
      </c>
      <c r="Q6545">
        <v>89</v>
      </c>
      <c r="R6545">
        <v>93</v>
      </c>
      <c r="S6545">
        <v>68</v>
      </c>
      <c r="T6545" s="34">
        <f>_xlfn.XLOOKUP(B6545,Demog!$A$2:$A$219,Demog!$P$2:$P$219,,,2)</f>
        <v>30045</v>
      </c>
      <c r="U6545" s="34">
        <f t="shared" si="118"/>
        <v>8</v>
      </c>
      <c r="V6545" s="13">
        <f>IF(OR(Table1[[#This Row],[7d_positivity_public]]=0,ISBLANK(Table1[[#This Row],[7d_positivity_public]])),"",(Table1[[#This Row],[7d_positivity_public]]-Table1[[#This Row],[7d_positivity_all]])/Table1[[#This Row],[7d_positivity_public]])</f>
        <v>1</v>
      </c>
      <c r="W6545" s="13"/>
    </row>
    <row r="6546" spans="1:23" x14ac:dyDescent="0.25">
      <c r="A6546" s="10">
        <v>44547</v>
      </c>
      <c r="B6546">
        <v>4244</v>
      </c>
      <c r="C6546" t="s">
        <v>231</v>
      </c>
      <c r="D6546">
        <v>9</v>
      </c>
      <c r="E6546">
        <v>12</v>
      </c>
      <c r="F6546">
        <v>-3</v>
      </c>
      <c r="G6546">
        <v>5</v>
      </c>
      <c r="H6546">
        <v>88</v>
      </c>
      <c r="I6546">
        <v>16</v>
      </c>
      <c r="J6546">
        <v>83</v>
      </c>
      <c r="K6546">
        <v>89</v>
      </c>
      <c r="L6546">
        <v>88</v>
      </c>
      <c r="M6546">
        <v>90</v>
      </c>
      <c r="N6546">
        <v>84</v>
      </c>
      <c r="O6546">
        <v>76</v>
      </c>
      <c r="P6546">
        <v>85</v>
      </c>
      <c r="Q6546">
        <v>82</v>
      </c>
      <c r="R6546">
        <v>88</v>
      </c>
      <c r="S6546">
        <v>55</v>
      </c>
      <c r="T6546" s="34">
        <f>_xlfn.XLOOKUP(B6546,Demog!$A$2:$A$219,Demog!$P$2:$P$219,,,2)</f>
        <v>14529</v>
      </c>
      <c r="U6546" s="34">
        <f t="shared" si="118"/>
        <v>9</v>
      </c>
      <c r="V6546" s="13">
        <f>IF(OR(Table1[[#This Row],[7d_positivity_public]]=0,ISBLANK(Table1[[#This Row],[7d_positivity_public]])),"",(Table1[[#This Row],[7d_positivity_public]]-Table1[[#This Row],[7d_positivity_all]])/Table1[[#This Row],[7d_positivity_public]])</f>
        <v>1</v>
      </c>
      <c r="W6546" s="13"/>
    </row>
    <row r="6547" spans="1:23" x14ac:dyDescent="0.25">
      <c r="A6547" s="10">
        <v>44547</v>
      </c>
      <c r="B6547">
        <v>4245</v>
      </c>
      <c r="C6547" t="s">
        <v>232</v>
      </c>
      <c r="D6547">
        <v>12</v>
      </c>
      <c r="E6547">
        <v>5</v>
      </c>
      <c r="F6547">
        <v>7</v>
      </c>
      <c r="G6547">
        <v>11</v>
      </c>
      <c r="H6547">
        <v>89</v>
      </c>
      <c r="I6547">
        <v>26</v>
      </c>
      <c r="J6547">
        <v>89</v>
      </c>
      <c r="K6547">
        <v>90</v>
      </c>
      <c r="L6547">
        <v>87</v>
      </c>
      <c r="M6547">
        <v>91</v>
      </c>
      <c r="N6547">
        <v>87</v>
      </c>
      <c r="O6547">
        <v>86</v>
      </c>
      <c r="P6547">
        <v>87</v>
      </c>
      <c r="Q6547">
        <v>84</v>
      </c>
      <c r="R6547">
        <v>89</v>
      </c>
      <c r="S6547">
        <v>59</v>
      </c>
      <c r="T6547" s="34">
        <f>_xlfn.XLOOKUP(B6547,Demog!$A$2:$A$219,Demog!$P$2:$P$219,,,2)</f>
        <v>7502</v>
      </c>
      <c r="U6547" s="34">
        <f t="shared" si="118"/>
        <v>6</v>
      </c>
      <c r="V6547" s="13">
        <f>IF(OR(Table1[[#This Row],[7d_positivity_public]]=0,ISBLANK(Table1[[#This Row],[7d_positivity_public]])),"",(Table1[[#This Row],[7d_positivity_public]]-Table1[[#This Row],[7d_positivity_all]])/Table1[[#This Row],[7d_positivity_public]])</f>
        <v>1</v>
      </c>
      <c r="W6547" s="13"/>
    </row>
    <row r="6548" spans="1:23" x14ac:dyDescent="0.25">
      <c r="A6548" s="10">
        <v>44547</v>
      </c>
      <c r="B6548">
        <v>4246</v>
      </c>
      <c r="C6548" t="s">
        <v>233</v>
      </c>
      <c r="D6548">
        <v>5</v>
      </c>
      <c r="E6548">
        <v>9</v>
      </c>
      <c r="F6548">
        <v>-4</v>
      </c>
      <c r="G6548">
        <v>5</v>
      </c>
      <c r="H6548">
        <v>87</v>
      </c>
      <c r="I6548">
        <v>19</v>
      </c>
      <c r="J6548">
        <v>84</v>
      </c>
      <c r="K6548">
        <v>87</v>
      </c>
      <c r="L6548">
        <v>81</v>
      </c>
      <c r="M6548">
        <v>91</v>
      </c>
      <c r="N6548">
        <v>84</v>
      </c>
      <c r="O6548">
        <v>79</v>
      </c>
      <c r="P6548">
        <v>84</v>
      </c>
      <c r="Q6548">
        <v>76</v>
      </c>
      <c r="R6548">
        <v>89</v>
      </c>
      <c r="S6548">
        <v>54</v>
      </c>
      <c r="T6548" s="34">
        <f>_xlfn.XLOOKUP(B6548,Demog!$A$2:$A$219,Demog!$P$2:$P$219,,,2)</f>
        <v>7058</v>
      </c>
      <c r="U6548" s="34">
        <f t="shared" ref="U6548:U6553" si="119">ROUND(T6548*D6548/100000*7,0)</f>
        <v>2</v>
      </c>
      <c r="V6548" s="13">
        <f>IF(OR(Table1[[#This Row],[7d_positivity_public]]=0,ISBLANK(Table1[[#This Row],[7d_positivity_public]])),"",(Table1[[#This Row],[7d_positivity_public]]-Table1[[#This Row],[7d_positivity_all]])/Table1[[#This Row],[7d_positivity_public]])</f>
        <v>1</v>
      </c>
      <c r="W6548" s="13"/>
    </row>
    <row r="6549" spans="1:23" x14ac:dyDescent="0.25">
      <c r="A6549" s="10">
        <v>44547</v>
      </c>
      <c r="B6549">
        <v>5241</v>
      </c>
      <c r="C6549" t="s">
        <v>234</v>
      </c>
      <c r="D6549">
        <v>10</v>
      </c>
      <c r="E6549">
        <v>6</v>
      </c>
      <c r="F6549">
        <v>4</v>
      </c>
      <c r="G6549">
        <v>11</v>
      </c>
      <c r="H6549">
        <v>86</v>
      </c>
      <c r="I6549">
        <v>26</v>
      </c>
      <c r="J6549">
        <v>80</v>
      </c>
      <c r="K6549">
        <v>87</v>
      </c>
      <c r="L6549">
        <v>83</v>
      </c>
      <c r="M6549">
        <v>90</v>
      </c>
      <c r="N6549">
        <v>83</v>
      </c>
      <c r="O6549">
        <v>75</v>
      </c>
      <c r="P6549">
        <v>83</v>
      </c>
      <c r="Q6549">
        <v>79</v>
      </c>
      <c r="R6549">
        <v>88</v>
      </c>
      <c r="S6549">
        <v>66</v>
      </c>
      <c r="T6549" s="34">
        <f>_xlfn.XLOOKUP(B6549,Demog!$A$2:$A$219,Demog!$P$2:$P$219,,,2)</f>
        <v>16947</v>
      </c>
      <c r="U6549" s="34">
        <f t="shared" si="119"/>
        <v>12</v>
      </c>
      <c r="V6549" s="13">
        <f>IF(OR(Table1[[#This Row],[7d_positivity_public]]=0,ISBLANK(Table1[[#This Row],[7d_positivity_public]])),"",(Table1[[#This Row],[7d_positivity_public]]-Table1[[#This Row],[7d_positivity_all]])/Table1[[#This Row],[7d_positivity_public]])</f>
        <v>1</v>
      </c>
      <c r="W6549" s="13"/>
    </row>
    <row r="6550" spans="1:23" x14ac:dyDescent="0.25">
      <c r="A6550" s="10">
        <v>44547</v>
      </c>
      <c r="B6550">
        <v>5242</v>
      </c>
      <c r="C6550" t="s">
        <v>235</v>
      </c>
      <c r="D6550">
        <v>7</v>
      </c>
      <c r="E6550">
        <v>6</v>
      </c>
      <c r="F6550">
        <v>1</v>
      </c>
      <c r="G6550">
        <v>9</v>
      </c>
      <c r="H6550">
        <v>90</v>
      </c>
      <c r="I6550">
        <v>16</v>
      </c>
      <c r="J6550">
        <v>76</v>
      </c>
      <c r="K6550">
        <v>92</v>
      </c>
      <c r="L6550">
        <v>91</v>
      </c>
      <c r="M6550">
        <v>93</v>
      </c>
      <c r="N6550">
        <v>84</v>
      </c>
      <c r="O6550">
        <v>69</v>
      </c>
      <c r="P6550">
        <v>85</v>
      </c>
      <c r="Q6550">
        <v>83</v>
      </c>
      <c r="R6550">
        <v>89</v>
      </c>
      <c r="S6550">
        <v>65</v>
      </c>
      <c r="T6550" s="34">
        <f>_xlfn.XLOOKUP(B6550,Demog!$A$2:$A$219,Demog!$P$2:$P$219,,,2)</f>
        <v>41431</v>
      </c>
      <c r="U6550" s="34">
        <f t="shared" si="119"/>
        <v>20</v>
      </c>
      <c r="V6550" s="13">
        <f>IF(OR(Table1[[#This Row],[7d_positivity_public]]=0,ISBLANK(Table1[[#This Row],[7d_positivity_public]])),"",(Table1[[#This Row],[7d_positivity_public]]-Table1[[#This Row],[7d_positivity_all]])/Table1[[#This Row],[7d_positivity_public]])</f>
        <v>1</v>
      </c>
      <c r="W6550" s="13"/>
    </row>
    <row r="6551" spans="1:23" x14ac:dyDescent="0.25">
      <c r="A6551" s="10">
        <v>44547</v>
      </c>
      <c r="B6551">
        <v>5243</v>
      </c>
      <c r="C6551" t="s">
        <v>236</v>
      </c>
      <c r="D6551">
        <v>14</v>
      </c>
      <c r="E6551">
        <v>6</v>
      </c>
      <c r="F6551">
        <v>8</v>
      </c>
      <c r="G6551">
        <v>16</v>
      </c>
      <c r="H6551">
        <v>91</v>
      </c>
      <c r="I6551">
        <v>26</v>
      </c>
      <c r="J6551">
        <v>87</v>
      </c>
      <c r="K6551">
        <v>92</v>
      </c>
      <c r="L6551">
        <v>90</v>
      </c>
      <c r="M6551">
        <v>93</v>
      </c>
      <c r="N6551">
        <v>88</v>
      </c>
      <c r="O6551">
        <v>84</v>
      </c>
      <c r="P6551">
        <v>89</v>
      </c>
      <c r="Q6551">
        <v>87</v>
      </c>
      <c r="R6551">
        <v>92</v>
      </c>
      <c r="S6551">
        <v>68</v>
      </c>
      <c r="T6551" s="34">
        <f>_xlfn.XLOOKUP(B6551,Demog!$A$2:$A$219,Demog!$P$2:$P$219,,,2)</f>
        <v>15730</v>
      </c>
      <c r="U6551" s="34">
        <f t="shared" si="119"/>
        <v>15</v>
      </c>
      <c r="V6551" s="13">
        <f>IF(OR(Table1[[#This Row],[7d_positivity_public]]=0,ISBLANK(Table1[[#This Row],[7d_positivity_public]])),"",(Table1[[#This Row],[7d_positivity_public]]-Table1[[#This Row],[7d_positivity_all]])/Table1[[#This Row],[7d_positivity_public]])</f>
        <v>1</v>
      </c>
      <c r="W6551" s="13"/>
    </row>
    <row r="6552" spans="1:23" x14ac:dyDescent="0.25">
      <c r="A6552" s="10">
        <v>44547</v>
      </c>
      <c r="B6552">
        <v>5244</v>
      </c>
      <c r="C6552" t="s">
        <v>237</v>
      </c>
      <c r="D6552">
        <v>2</v>
      </c>
      <c r="E6552">
        <v>3</v>
      </c>
      <c r="F6552">
        <v>-1</v>
      </c>
      <c r="G6552">
        <v>5</v>
      </c>
      <c r="H6552">
        <v>80</v>
      </c>
      <c r="I6552">
        <v>18</v>
      </c>
      <c r="J6552">
        <v>72</v>
      </c>
      <c r="K6552">
        <v>80</v>
      </c>
      <c r="L6552">
        <v>75</v>
      </c>
      <c r="M6552">
        <v>84</v>
      </c>
      <c r="N6552">
        <v>76</v>
      </c>
      <c r="O6552">
        <v>67</v>
      </c>
      <c r="P6552">
        <v>77</v>
      </c>
      <c r="Q6552">
        <v>70</v>
      </c>
      <c r="R6552">
        <v>83</v>
      </c>
      <c r="S6552">
        <v>61</v>
      </c>
      <c r="T6552" s="34">
        <f>_xlfn.XLOOKUP(B6552,Demog!$A$2:$A$219,Demog!$P$2:$P$219,,,2)</f>
        <v>7847</v>
      </c>
      <c r="U6552" s="34">
        <f t="shared" si="119"/>
        <v>1</v>
      </c>
      <c r="V6552" s="13">
        <f>IF(OR(Table1[[#This Row],[7d_positivity_public]]=0,ISBLANK(Table1[[#This Row],[7d_positivity_public]])),"",(Table1[[#This Row],[7d_positivity_public]]-Table1[[#This Row],[7d_positivity_all]])/Table1[[#This Row],[7d_positivity_public]])</f>
        <v>1</v>
      </c>
      <c r="W6552" s="13"/>
    </row>
    <row r="6553" spans="1:23" x14ac:dyDescent="0.25">
      <c r="A6553" s="10">
        <v>44547</v>
      </c>
      <c r="B6553">
        <v>5245</v>
      </c>
      <c r="C6553" t="s">
        <v>238</v>
      </c>
      <c r="D6553">
        <v>5</v>
      </c>
      <c r="E6553">
        <v>10</v>
      </c>
      <c r="F6553">
        <v>-5</v>
      </c>
      <c r="G6553">
        <v>8</v>
      </c>
      <c r="H6553">
        <v>78</v>
      </c>
      <c r="I6553">
        <v>17</v>
      </c>
      <c r="J6553">
        <v>65</v>
      </c>
      <c r="K6553">
        <v>79</v>
      </c>
      <c r="L6553">
        <v>72</v>
      </c>
      <c r="M6553">
        <v>85</v>
      </c>
      <c r="N6553">
        <v>75</v>
      </c>
      <c r="O6553">
        <v>60</v>
      </c>
      <c r="P6553">
        <v>76</v>
      </c>
      <c r="Q6553">
        <v>67</v>
      </c>
      <c r="R6553">
        <v>83</v>
      </c>
      <c r="S6553">
        <v>54</v>
      </c>
      <c r="T6553" s="34">
        <f>_xlfn.XLOOKUP(B6553,Demog!$A$2:$A$219,Demog!$P$2:$P$219,,,2)</f>
        <v>5486</v>
      </c>
      <c r="U6553" s="34">
        <f t="shared" si="119"/>
        <v>2</v>
      </c>
      <c r="V6553" s="13">
        <f>IF(OR(Table1[[#This Row],[7d_positivity_public]]=0,ISBLANK(Table1[[#This Row],[7d_positivity_public]])),"",(Table1[[#This Row],[7d_positivity_public]]-Table1[[#This Row],[7d_positivity_all]])/Table1[[#This Row],[7d_positivity_public]])</f>
        <v>1</v>
      </c>
      <c r="W6553" s="13"/>
    </row>
    <row r="6554" spans="1:23" x14ac:dyDescent="0.25">
      <c r="A6554" s="10">
        <v>44550</v>
      </c>
      <c r="B6554">
        <v>1260</v>
      </c>
      <c r="C6554" t="s">
        <v>83</v>
      </c>
      <c r="D6554">
        <v>0</v>
      </c>
      <c r="E6554">
        <v>2</v>
      </c>
      <c r="F6554">
        <v>-2</v>
      </c>
      <c r="G6554">
        <v>0</v>
      </c>
      <c r="H6554">
        <v>81</v>
      </c>
      <c r="I6554">
        <v>13</v>
      </c>
      <c r="J6554">
        <v>63</v>
      </c>
      <c r="K6554">
        <v>82</v>
      </c>
      <c r="L6554">
        <v>74</v>
      </c>
      <c r="M6554">
        <v>86</v>
      </c>
      <c r="N6554">
        <v>78</v>
      </c>
      <c r="O6554">
        <v>57</v>
      </c>
      <c r="P6554">
        <v>79</v>
      </c>
      <c r="Q6554">
        <v>69</v>
      </c>
      <c r="R6554">
        <v>84</v>
      </c>
      <c r="S6554">
        <v>54</v>
      </c>
      <c r="T6554" s="34">
        <f>_xlfn.XLOOKUP(B6554,Demog!$A$2:$A$219,Demog!$P$2:$P$219,,,2)</f>
        <v>8611</v>
      </c>
      <c r="U6554" s="34">
        <f t="shared" ref="U6554:U6584" si="120">ROUND(T6554*D6554/100000*7,0)</f>
        <v>0</v>
      </c>
      <c r="V6554" s="13" t="str">
        <f>IF(OR(Table1[[#This Row],[7d_positivity_public]]=0,ISBLANK(Table1[[#This Row],[7d_positivity_public]])),"",(Table1[[#This Row],[7d_positivity_public]]-Table1[[#This Row],[7d_positivity_all]])/Table1[[#This Row],[7d_positivity_public]])</f>
        <v/>
      </c>
      <c r="W6554" s="13"/>
    </row>
    <row r="6555" spans="1:23" x14ac:dyDescent="0.25">
      <c r="A6555" s="10">
        <v>44550</v>
      </c>
      <c r="B6555">
        <v>1270</v>
      </c>
      <c r="C6555" t="s">
        <v>84</v>
      </c>
      <c r="D6555">
        <v>8</v>
      </c>
      <c r="E6555">
        <v>12</v>
      </c>
      <c r="F6555">
        <v>-4</v>
      </c>
      <c r="G6555">
        <v>6</v>
      </c>
      <c r="H6555">
        <v>74</v>
      </c>
      <c r="I6555">
        <v>10</v>
      </c>
      <c r="J6555">
        <v>49</v>
      </c>
      <c r="K6555">
        <v>75</v>
      </c>
      <c r="L6555">
        <v>70</v>
      </c>
      <c r="M6555">
        <v>78</v>
      </c>
      <c r="N6555">
        <v>70</v>
      </c>
      <c r="O6555">
        <v>46</v>
      </c>
      <c r="P6555">
        <v>72</v>
      </c>
      <c r="Q6555">
        <v>62</v>
      </c>
      <c r="R6555">
        <v>76</v>
      </c>
      <c r="S6555">
        <v>54</v>
      </c>
      <c r="T6555" s="34">
        <f>_xlfn.XLOOKUP(B6555,Demog!$A$2:$A$219,Demog!$P$2:$P$219,,,2)</f>
        <v>3469</v>
      </c>
      <c r="U6555" s="34">
        <f t="shared" si="120"/>
        <v>2</v>
      </c>
      <c r="V6555" s="13">
        <f>IF(OR(Table1[[#This Row],[7d_positivity_public]]=0,ISBLANK(Table1[[#This Row],[7d_positivity_public]])),"",(Table1[[#This Row],[7d_positivity_public]]-Table1[[#This Row],[7d_positivity_all]])/Table1[[#This Row],[7d_positivity_public]])</f>
        <v>1</v>
      </c>
      <c r="W6555" s="13"/>
    </row>
    <row r="6556" spans="1:23" x14ac:dyDescent="0.25">
      <c r="A6556" s="10">
        <v>44550</v>
      </c>
      <c r="B6556">
        <v>1310</v>
      </c>
      <c r="C6556" t="s">
        <v>87</v>
      </c>
      <c r="D6556">
        <v>3</v>
      </c>
      <c r="E6556">
        <v>1</v>
      </c>
      <c r="F6556">
        <v>2</v>
      </c>
      <c r="G6556">
        <v>3</v>
      </c>
      <c r="H6556">
        <v>91</v>
      </c>
      <c r="I6556">
        <v>17</v>
      </c>
      <c r="J6556">
        <v>78</v>
      </c>
      <c r="K6556">
        <v>92</v>
      </c>
      <c r="L6556">
        <v>91</v>
      </c>
      <c r="M6556">
        <v>92</v>
      </c>
      <c r="N6556">
        <v>87</v>
      </c>
      <c r="O6556">
        <v>74</v>
      </c>
      <c r="P6556">
        <v>88</v>
      </c>
      <c r="Q6556">
        <v>86</v>
      </c>
      <c r="R6556">
        <v>89</v>
      </c>
      <c r="S6556">
        <v>64</v>
      </c>
      <c r="T6556" s="34">
        <f>_xlfn.XLOOKUP(B6556,Demog!$A$2:$A$219,Demog!$P$2:$P$219,,,2)</f>
        <v>19231</v>
      </c>
      <c r="U6556" s="34">
        <f t="shared" si="120"/>
        <v>4</v>
      </c>
      <c r="V6556" s="13">
        <f>IF(OR(Table1[[#This Row],[7d_positivity_public]]=0,ISBLANK(Table1[[#This Row],[7d_positivity_public]])),"",(Table1[[#This Row],[7d_positivity_public]]-Table1[[#This Row],[7d_positivity_all]])/Table1[[#This Row],[7d_positivity_public]])</f>
        <v>1</v>
      </c>
      <c r="W6556" s="13"/>
    </row>
    <row r="6557" spans="1:23" x14ac:dyDescent="0.25">
      <c r="A6557" s="10">
        <v>44550</v>
      </c>
      <c r="B6557">
        <v>1320</v>
      </c>
      <c r="C6557" t="s">
        <v>89</v>
      </c>
      <c r="D6557">
        <v>2</v>
      </c>
      <c r="E6557">
        <v>5</v>
      </c>
      <c r="F6557">
        <v>-3</v>
      </c>
      <c r="G6557">
        <v>2</v>
      </c>
      <c r="H6557">
        <v>89</v>
      </c>
      <c r="I6557">
        <v>25</v>
      </c>
      <c r="J6557">
        <v>86</v>
      </c>
      <c r="K6557">
        <v>89</v>
      </c>
      <c r="L6557">
        <v>85</v>
      </c>
      <c r="M6557">
        <v>91</v>
      </c>
      <c r="N6557">
        <v>86</v>
      </c>
      <c r="O6557">
        <v>80</v>
      </c>
      <c r="P6557">
        <v>86</v>
      </c>
      <c r="Q6557">
        <v>81</v>
      </c>
      <c r="R6557">
        <v>89</v>
      </c>
      <c r="S6557">
        <v>72</v>
      </c>
      <c r="T6557" s="34">
        <f>_xlfn.XLOOKUP(B6557,Demog!$A$2:$A$219,Demog!$P$2:$P$219,,,2)</f>
        <v>41799</v>
      </c>
      <c r="U6557" s="34">
        <f t="shared" si="120"/>
        <v>6</v>
      </c>
      <c r="V6557" s="13">
        <f>IF(OR(Table1[[#This Row],[7d_positivity_public]]=0,ISBLANK(Table1[[#This Row],[7d_positivity_public]])),"",(Table1[[#This Row],[7d_positivity_public]]-Table1[[#This Row],[7d_positivity_all]])/Table1[[#This Row],[7d_positivity_public]])</f>
        <v>1</v>
      </c>
      <c r="W6557" s="13"/>
    </row>
    <row r="6558" spans="1:23" x14ac:dyDescent="0.25">
      <c r="A6558" s="10">
        <v>44550</v>
      </c>
      <c r="B6558">
        <v>1330</v>
      </c>
      <c r="C6558" t="s">
        <v>91</v>
      </c>
      <c r="D6558">
        <v>3</v>
      </c>
      <c r="E6558">
        <v>8</v>
      </c>
      <c r="F6558">
        <v>-5</v>
      </c>
      <c r="G6558">
        <v>0</v>
      </c>
      <c r="H6558">
        <v>84</v>
      </c>
      <c r="I6558">
        <v>16</v>
      </c>
      <c r="J6558">
        <v>70</v>
      </c>
      <c r="K6558">
        <v>84</v>
      </c>
      <c r="L6558">
        <v>85</v>
      </c>
      <c r="M6558">
        <v>84</v>
      </c>
      <c r="N6558">
        <v>80</v>
      </c>
      <c r="O6558">
        <v>62</v>
      </c>
      <c r="P6558">
        <v>81</v>
      </c>
      <c r="Q6558">
        <v>79</v>
      </c>
      <c r="R6558">
        <v>81</v>
      </c>
      <c r="S6558">
        <v>58</v>
      </c>
      <c r="T6558" s="34">
        <f>_xlfn.XLOOKUP(B6558,Demog!$A$2:$A$219,Demog!$P$2:$P$219,,,2)</f>
        <v>5101</v>
      </c>
      <c r="U6558" s="34">
        <f t="shared" si="120"/>
        <v>1</v>
      </c>
      <c r="V6558" s="13" t="str">
        <f>IF(OR(Table1[[#This Row],[7d_positivity_public]]=0,ISBLANK(Table1[[#This Row],[7d_positivity_public]])),"",(Table1[[#This Row],[7d_positivity_public]]-Table1[[#This Row],[7d_positivity_all]])/Table1[[#This Row],[7d_positivity_public]])</f>
        <v/>
      </c>
      <c r="W6558" s="13"/>
    </row>
    <row r="6559" spans="1:23" x14ac:dyDescent="0.25">
      <c r="A6559" s="10">
        <v>44550</v>
      </c>
      <c r="B6559">
        <v>1340</v>
      </c>
      <c r="C6559" t="s">
        <v>93</v>
      </c>
      <c r="D6559">
        <v>0</v>
      </c>
      <c r="E6559">
        <v>3</v>
      </c>
      <c r="F6559">
        <v>-3</v>
      </c>
      <c r="G6559">
        <v>0</v>
      </c>
      <c r="H6559">
        <v>84</v>
      </c>
      <c r="I6559">
        <v>16</v>
      </c>
      <c r="J6559">
        <v>72</v>
      </c>
      <c r="K6559">
        <v>84</v>
      </c>
      <c r="L6559">
        <v>81</v>
      </c>
      <c r="M6559">
        <v>86</v>
      </c>
      <c r="N6559">
        <v>80</v>
      </c>
      <c r="O6559">
        <v>65</v>
      </c>
      <c r="P6559">
        <v>81</v>
      </c>
      <c r="Q6559">
        <v>76</v>
      </c>
      <c r="R6559">
        <v>84</v>
      </c>
      <c r="S6559">
        <v>53</v>
      </c>
      <c r="T6559" s="34">
        <f>_xlfn.XLOOKUP(B6559,Demog!$A$2:$A$219,Demog!$P$2:$P$219,,,2)</f>
        <v>4781</v>
      </c>
      <c r="U6559" s="34">
        <f t="shared" si="120"/>
        <v>0</v>
      </c>
      <c r="V6559" s="13" t="str">
        <f>IF(OR(Table1[[#This Row],[7d_positivity_public]]=0,ISBLANK(Table1[[#This Row],[7d_positivity_public]])),"",(Table1[[#This Row],[7d_positivity_public]]-Table1[[#This Row],[7d_positivity_all]])/Table1[[#This Row],[7d_positivity_public]])</f>
        <v/>
      </c>
      <c r="W6559" s="13"/>
    </row>
    <row r="6560" spans="1:23" x14ac:dyDescent="0.25">
      <c r="A6560" s="10">
        <v>44550</v>
      </c>
      <c r="B6560">
        <v>1350</v>
      </c>
      <c r="C6560" t="s">
        <v>95</v>
      </c>
      <c r="D6560">
        <v>9</v>
      </c>
      <c r="E6560">
        <v>12</v>
      </c>
      <c r="F6560">
        <v>-3</v>
      </c>
      <c r="G6560">
        <v>8</v>
      </c>
      <c r="H6560">
        <v>79</v>
      </c>
      <c r="I6560">
        <v>15</v>
      </c>
      <c r="J6560">
        <v>63</v>
      </c>
      <c r="K6560">
        <v>80</v>
      </c>
      <c r="L6560">
        <v>71</v>
      </c>
      <c r="M6560">
        <v>87</v>
      </c>
      <c r="N6560">
        <v>76</v>
      </c>
      <c r="O6560">
        <v>59</v>
      </c>
      <c r="P6560">
        <v>77</v>
      </c>
      <c r="Q6560">
        <v>67</v>
      </c>
      <c r="R6560">
        <v>85</v>
      </c>
      <c r="S6560">
        <v>64</v>
      </c>
      <c r="T6560" s="34">
        <f>_xlfn.XLOOKUP(B6560,Demog!$A$2:$A$219,Demog!$P$2:$P$219,,,2)</f>
        <v>10220</v>
      </c>
      <c r="U6560" s="34">
        <f t="shared" si="120"/>
        <v>6</v>
      </c>
      <c r="V6560" s="13">
        <f>IF(OR(Table1[[#This Row],[7d_positivity_public]]=0,ISBLANK(Table1[[#This Row],[7d_positivity_public]])),"",(Table1[[#This Row],[7d_positivity_public]]-Table1[[#This Row],[7d_positivity_all]])/Table1[[#This Row],[7d_positivity_public]])</f>
        <v>1</v>
      </c>
      <c r="W6560" s="13"/>
    </row>
    <row r="6561" spans="1:23" x14ac:dyDescent="0.25">
      <c r="A6561" s="10">
        <v>44550</v>
      </c>
      <c r="B6561">
        <v>1361</v>
      </c>
      <c r="C6561" t="s">
        <v>97</v>
      </c>
      <c r="D6561">
        <v>11</v>
      </c>
      <c r="E6561">
        <v>9</v>
      </c>
      <c r="F6561">
        <v>2</v>
      </c>
      <c r="G6561">
        <v>6</v>
      </c>
      <c r="H6561">
        <v>86</v>
      </c>
      <c r="I6561">
        <v>21</v>
      </c>
      <c r="J6561">
        <v>82</v>
      </c>
      <c r="K6561">
        <v>87</v>
      </c>
      <c r="L6561">
        <v>81</v>
      </c>
      <c r="M6561">
        <v>91</v>
      </c>
      <c r="N6561">
        <v>84</v>
      </c>
      <c r="O6561">
        <v>78</v>
      </c>
      <c r="P6561">
        <v>84</v>
      </c>
      <c r="Q6561">
        <v>77</v>
      </c>
      <c r="R6561">
        <v>89</v>
      </c>
      <c r="S6561">
        <v>73</v>
      </c>
      <c r="T6561" s="34">
        <f>_xlfn.XLOOKUP(B6561,Demog!$A$2:$A$219,Demog!$P$2:$P$219,,,2)</f>
        <v>53266</v>
      </c>
      <c r="U6561" s="34">
        <f t="shared" si="120"/>
        <v>41</v>
      </c>
      <c r="V6561" s="13">
        <f>IF(OR(Table1[[#This Row],[7d_positivity_public]]=0,ISBLANK(Table1[[#This Row],[7d_positivity_public]])),"",(Table1[[#This Row],[7d_positivity_public]]-Table1[[#This Row],[7d_positivity_all]])/Table1[[#This Row],[7d_positivity_public]])</f>
        <v>1</v>
      </c>
      <c r="W6561" s="13"/>
    </row>
    <row r="6562" spans="1:23" x14ac:dyDescent="0.25">
      <c r="A6562" s="10">
        <v>44550</v>
      </c>
      <c r="B6562">
        <v>1362</v>
      </c>
      <c r="C6562" t="s">
        <v>99</v>
      </c>
      <c r="D6562">
        <v>8</v>
      </c>
      <c r="E6562">
        <v>4</v>
      </c>
      <c r="F6562">
        <v>4</v>
      </c>
      <c r="G6562">
        <v>8</v>
      </c>
      <c r="H6562">
        <v>80</v>
      </c>
      <c r="I6562">
        <v>14</v>
      </c>
      <c r="J6562">
        <v>63</v>
      </c>
      <c r="K6562">
        <v>81</v>
      </c>
      <c r="L6562">
        <v>72</v>
      </c>
      <c r="M6562">
        <v>86</v>
      </c>
      <c r="N6562">
        <v>76</v>
      </c>
      <c r="O6562">
        <v>59</v>
      </c>
      <c r="P6562">
        <v>77</v>
      </c>
      <c r="Q6562">
        <v>67</v>
      </c>
      <c r="R6562">
        <v>84</v>
      </c>
      <c r="S6562">
        <v>65</v>
      </c>
      <c r="T6562" s="34">
        <f>_xlfn.XLOOKUP(B6562,Demog!$A$2:$A$219,Demog!$P$2:$P$219,,,2)</f>
        <v>13583</v>
      </c>
      <c r="U6562" s="34">
        <f t="shared" si="120"/>
        <v>8</v>
      </c>
      <c r="V6562" s="13">
        <f>IF(OR(Table1[[#This Row],[7d_positivity_public]]=0,ISBLANK(Table1[[#This Row],[7d_positivity_public]])),"",(Table1[[#This Row],[7d_positivity_public]]-Table1[[#This Row],[7d_positivity_all]])/Table1[[#This Row],[7d_positivity_public]])</f>
        <v>1</v>
      </c>
      <c r="W6562" s="13"/>
    </row>
    <row r="6563" spans="1:23" x14ac:dyDescent="0.25">
      <c r="A6563" s="10">
        <v>44550</v>
      </c>
      <c r="B6563">
        <v>1371</v>
      </c>
      <c r="C6563" t="s">
        <v>101</v>
      </c>
      <c r="D6563">
        <v>7</v>
      </c>
      <c r="E6563">
        <v>3</v>
      </c>
      <c r="F6563">
        <v>4</v>
      </c>
      <c r="G6563">
        <v>4</v>
      </c>
      <c r="H6563">
        <v>83</v>
      </c>
      <c r="I6563">
        <v>18</v>
      </c>
      <c r="J6563">
        <v>73</v>
      </c>
      <c r="K6563">
        <v>83</v>
      </c>
      <c r="L6563">
        <v>75</v>
      </c>
      <c r="M6563">
        <v>88</v>
      </c>
      <c r="N6563">
        <v>80</v>
      </c>
      <c r="O6563">
        <v>66</v>
      </c>
      <c r="P6563">
        <v>81</v>
      </c>
      <c r="Q6563">
        <v>71</v>
      </c>
      <c r="R6563">
        <v>86</v>
      </c>
      <c r="S6563">
        <v>60</v>
      </c>
      <c r="T6563" s="34">
        <f>_xlfn.XLOOKUP(B6563,Demog!$A$2:$A$219,Demog!$P$2:$P$219,,,2)</f>
        <v>8720</v>
      </c>
      <c r="U6563" s="34">
        <f t="shared" si="120"/>
        <v>4</v>
      </c>
      <c r="V6563" s="13">
        <f>IF(OR(Table1[[#This Row],[7d_positivity_public]]=0,ISBLANK(Table1[[#This Row],[7d_positivity_public]])),"",(Table1[[#This Row],[7d_positivity_public]]-Table1[[#This Row],[7d_positivity_all]])/Table1[[#This Row],[7d_positivity_public]])</f>
        <v>1</v>
      </c>
      <c r="W6563" s="13"/>
    </row>
    <row r="6564" spans="1:23" x14ac:dyDescent="0.25">
      <c r="A6564" s="10">
        <v>44550</v>
      </c>
      <c r="B6564">
        <v>1372</v>
      </c>
      <c r="C6564" t="s">
        <v>103</v>
      </c>
      <c r="D6564">
        <v>10</v>
      </c>
      <c r="E6564">
        <v>7</v>
      </c>
      <c r="F6564">
        <v>3</v>
      </c>
      <c r="G6564">
        <v>6</v>
      </c>
      <c r="H6564">
        <v>88</v>
      </c>
      <c r="I6564">
        <v>27</v>
      </c>
      <c r="J6564">
        <v>79</v>
      </c>
      <c r="K6564">
        <v>89</v>
      </c>
      <c r="L6564">
        <v>85</v>
      </c>
      <c r="M6564">
        <v>92</v>
      </c>
      <c r="N6564">
        <v>85</v>
      </c>
      <c r="O6564">
        <v>74</v>
      </c>
      <c r="P6564">
        <v>86</v>
      </c>
      <c r="Q6564">
        <v>81</v>
      </c>
      <c r="R6564">
        <v>90</v>
      </c>
      <c r="S6564">
        <v>55</v>
      </c>
      <c r="T6564" s="34">
        <f>_xlfn.XLOOKUP(B6564,Demog!$A$2:$A$219,Demog!$P$2:$P$219,,,2)</f>
        <v>41482</v>
      </c>
      <c r="U6564" s="34">
        <f t="shared" si="120"/>
        <v>29</v>
      </c>
      <c r="V6564" s="13">
        <f>IF(OR(Table1[[#This Row],[7d_positivity_public]]=0,ISBLANK(Table1[[#This Row],[7d_positivity_public]])),"",(Table1[[#This Row],[7d_positivity_public]]-Table1[[#This Row],[7d_positivity_all]])/Table1[[#This Row],[7d_positivity_public]])</f>
        <v>1</v>
      </c>
      <c r="W6564" s="13"/>
    </row>
    <row r="6565" spans="1:23" x14ac:dyDescent="0.25">
      <c r="A6565" s="10">
        <v>44550</v>
      </c>
      <c r="B6565">
        <v>1373</v>
      </c>
      <c r="C6565" t="s">
        <v>106</v>
      </c>
      <c r="D6565">
        <v>29</v>
      </c>
      <c r="E6565">
        <v>34</v>
      </c>
      <c r="F6565">
        <v>-5</v>
      </c>
      <c r="G6565">
        <v>14</v>
      </c>
      <c r="H6565">
        <v>85</v>
      </c>
      <c r="I6565">
        <v>21</v>
      </c>
      <c r="J6565">
        <v>73</v>
      </c>
      <c r="K6565">
        <v>86</v>
      </c>
      <c r="L6565">
        <v>83</v>
      </c>
      <c r="M6565">
        <v>88</v>
      </c>
      <c r="N6565">
        <v>82</v>
      </c>
      <c r="O6565">
        <v>69</v>
      </c>
      <c r="P6565">
        <v>83</v>
      </c>
      <c r="Q6565">
        <v>79</v>
      </c>
      <c r="R6565">
        <v>86</v>
      </c>
      <c r="S6565">
        <v>65</v>
      </c>
      <c r="T6565" s="34">
        <f>_xlfn.XLOOKUP(B6565,Demog!$A$2:$A$219,Demog!$P$2:$P$219,,,2)</f>
        <v>12922</v>
      </c>
      <c r="U6565" s="34">
        <f t="shared" si="120"/>
        <v>26</v>
      </c>
      <c r="V6565" s="13">
        <f>IF(OR(Table1[[#This Row],[7d_positivity_public]]=0,ISBLANK(Table1[[#This Row],[7d_positivity_public]])),"",(Table1[[#This Row],[7d_positivity_public]]-Table1[[#This Row],[7d_positivity_all]])/Table1[[#This Row],[7d_positivity_public]])</f>
        <v>1</v>
      </c>
      <c r="W6565" s="13"/>
    </row>
    <row r="6566" spans="1:23" x14ac:dyDescent="0.25">
      <c r="A6566" s="10">
        <v>44550</v>
      </c>
      <c r="B6566">
        <v>1374</v>
      </c>
      <c r="C6566" t="s">
        <v>108</v>
      </c>
      <c r="D6566">
        <v>13</v>
      </c>
      <c r="E6566">
        <v>7</v>
      </c>
      <c r="F6566">
        <v>6</v>
      </c>
      <c r="G6566">
        <v>7</v>
      </c>
      <c r="H6566">
        <v>94</v>
      </c>
      <c r="I6566">
        <v>33</v>
      </c>
      <c r="J6566">
        <v>85</v>
      </c>
      <c r="K6566">
        <v>94</v>
      </c>
      <c r="L6566">
        <v>96</v>
      </c>
      <c r="M6566">
        <v>92</v>
      </c>
      <c r="N6566">
        <v>91</v>
      </c>
      <c r="O6566">
        <v>81</v>
      </c>
      <c r="P6566">
        <v>92</v>
      </c>
      <c r="Q6566">
        <v>92</v>
      </c>
      <c r="R6566">
        <v>91</v>
      </c>
      <c r="S6566">
        <v>70</v>
      </c>
      <c r="T6566" s="34">
        <f>_xlfn.XLOOKUP(B6566,Demog!$A$2:$A$219,Demog!$P$2:$P$219,,,2)</f>
        <v>33401</v>
      </c>
      <c r="U6566" s="34">
        <f t="shared" si="120"/>
        <v>30</v>
      </c>
      <c r="V6566" s="13">
        <f>IF(OR(Table1[[#This Row],[7d_positivity_public]]=0,ISBLANK(Table1[[#This Row],[7d_positivity_public]])),"",(Table1[[#This Row],[7d_positivity_public]]-Table1[[#This Row],[7d_positivity_all]])/Table1[[#This Row],[7d_positivity_public]])</f>
        <v>1</v>
      </c>
      <c r="W6566" s="13"/>
    </row>
    <row r="6567" spans="1:23" x14ac:dyDescent="0.25">
      <c r="A6567" s="10">
        <v>44550</v>
      </c>
      <c r="B6567">
        <v>1375</v>
      </c>
      <c r="C6567" t="s">
        <v>110</v>
      </c>
      <c r="D6567">
        <v>13</v>
      </c>
      <c r="E6567">
        <v>5</v>
      </c>
      <c r="F6567">
        <v>8</v>
      </c>
      <c r="G6567">
        <v>7</v>
      </c>
      <c r="H6567">
        <v>91</v>
      </c>
      <c r="I6567">
        <v>24</v>
      </c>
      <c r="J6567">
        <v>79</v>
      </c>
      <c r="K6567">
        <v>91</v>
      </c>
      <c r="L6567">
        <v>92</v>
      </c>
      <c r="M6567">
        <v>91</v>
      </c>
      <c r="N6567">
        <v>87</v>
      </c>
      <c r="O6567">
        <v>73</v>
      </c>
      <c r="P6567">
        <v>88</v>
      </c>
      <c r="Q6567">
        <v>88</v>
      </c>
      <c r="R6567">
        <v>88</v>
      </c>
      <c r="S6567">
        <v>67</v>
      </c>
      <c r="T6567" s="34">
        <f>_xlfn.XLOOKUP(B6567,Demog!$A$2:$A$219,Demog!$P$2:$P$219,,,2)</f>
        <v>38661</v>
      </c>
      <c r="U6567" s="34">
        <f t="shared" si="120"/>
        <v>35</v>
      </c>
      <c r="V6567" s="13">
        <f>IF(OR(Table1[[#This Row],[7d_positivity_public]]=0,ISBLANK(Table1[[#This Row],[7d_positivity_public]])),"",(Table1[[#This Row],[7d_positivity_public]]-Table1[[#This Row],[7d_positivity_all]])/Table1[[#This Row],[7d_positivity_public]])</f>
        <v>1</v>
      </c>
      <c r="W6567" s="13"/>
    </row>
    <row r="6568" spans="1:23" x14ac:dyDescent="0.25">
      <c r="A6568" s="10">
        <v>44550</v>
      </c>
      <c r="B6568">
        <v>1376</v>
      </c>
      <c r="C6568" t="s">
        <v>112</v>
      </c>
      <c r="D6568">
        <v>4</v>
      </c>
      <c r="E6568">
        <v>8</v>
      </c>
      <c r="F6568">
        <v>-4</v>
      </c>
      <c r="G6568">
        <v>2</v>
      </c>
      <c r="H6568">
        <v>85</v>
      </c>
      <c r="I6568">
        <v>17</v>
      </c>
      <c r="J6568">
        <v>76</v>
      </c>
      <c r="K6568">
        <v>86</v>
      </c>
      <c r="L6568">
        <v>85</v>
      </c>
      <c r="M6568">
        <v>87</v>
      </c>
      <c r="N6568">
        <v>82</v>
      </c>
      <c r="O6568">
        <v>70</v>
      </c>
      <c r="P6568">
        <v>83</v>
      </c>
      <c r="Q6568">
        <v>81</v>
      </c>
      <c r="R6568">
        <v>85</v>
      </c>
      <c r="S6568">
        <v>55</v>
      </c>
      <c r="T6568" s="34">
        <f>_xlfn.XLOOKUP(B6568,Demog!$A$2:$A$219,Demog!$P$2:$P$219,,,2)</f>
        <v>34796</v>
      </c>
      <c r="U6568" s="34">
        <f t="shared" si="120"/>
        <v>10</v>
      </c>
      <c r="V6568" s="13">
        <f>IF(OR(Table1[[#This Row],[7d_positivity_public]]=0,ISBLANK(Table1[[#This Row],[7d_positivity_public]])),"",(Table1[[#This Row],[7d_positivity_public]]-Table1[[#This Row],[7d_positivity_all]])/Table1[[#This Row],[7d_positivity_public]])</f>
        <v>1</v>
      </c>
      <c r="W6568" s="13"/>
    </row>
    <row r="6569" spans="1:23" x14ac:dyDescent="0.25">
      <c r="A6569" s="10">
        <v>44550</v>
      </c>
      <c r="B6569">
        <v>1377</v>
      </c>
      <c r="C6569" t="s">
        <v>114</v>
      </c>
      <c r="D6569">
        <v>27</v>
      </c>
      <c r="E6569">
        <v>12</v>
      </c>
      <c r="F6569">
        <v>15</v>
      </c>
      <c r="G6569">
        <v>13</v>
      </c>
      <c r="H6569">
        <v>91</v>
      </c>
      <c r="I6569">
        <v>40</v>
      </c>
      <c r="J6569">
        <v>89</v>
      </c>
      <c r="K6569">
        <v>91</v>
      </c>
      <c r="L6569">
        <v>89</v>
      </c>
      <c r="M6569">
        <v>93</v>
      </c>
      <c r="N6569">
        <v>89</v>
      </c>
      <c r="O6569">
        <v>85</v>
      </c>
      <c r="P6569">
        <v>89</v>
      </c>
      <c r="Q6569">
        <v>87</v>
      </c>
      <c r="R6569">
        <v>92</v>
      </c>
      <c r="S6569">
        <v>73</v>
      </c>
      <c r="T6569" s="34">
        <f>_xlfn.XLOOKUP(B6569,Demog!$A$2:$A$219,Demog!$P$2:$P$219,,,2)</f>
        <v>24900</v>
      </c>
      <c r="U6569" s="34">
        <f t="shared" si="120"/>
        <v>47</v>
      </c>
      <c r="V6569" s="13">
        <f>IF(OR(Table1[[#This Row],[7d_positivity_public]]=0,ISBLANK(Table1[[#This Row],[7d_positivity_public]])),"",(Table1[[#This Row],[7d_positivity_public]]-Table1[[#This Row],[7d_positivity_all]])/Table1[[#This Row],[7d_positivity_public]])</f>
        <v>1</v>
      </c>
      <c r="W6569" s="13"/>
    </row>
    <row r="6570" spans="1:23" x14ac:dyDescent="0.25">
      <c r="A6570" s="10">
        <v>44550</v>
      </c>
      <c r="B6570">
        <v>1380</v>
      </c>
      <c r="C6570" t="s">
        <v>116</v>
      </c>
      <c r="D6570">
        <v>4</v>
      </c>
      <c r="E6570">
        <v>8</v>
      </c>
      <c r="F6570">
        <v>-4</v>
      </c>
      <c r="G6570">
        <v>4</v>
      </c>
      <c r="H6570">
        <v>88</v>
      </c>
      <c r="I6570">
        <v>23</v>
      </c>
      <c r="J6570">
        <v>82</v>
      </c>
      <c r="K6570">
        <v>88</v>
      </c>
      <c r="L6570">
        <v>83</v>
      </c>
      <c r="M6570">
        <v>91</v>
      </c>
      <c r="N6570">
        <v>85</v>
      </c>
      <c r="O6570">
        <v>77</v>
      </c>
      <c r="P6570">
        <v>86</v>
      </c>
      <c r="Q6570">
        <v>80</v>
      </c>
      <c r="R6570">
        <v>90</v>
      </c>
      <c r="S6570">
        <v>67</v>
      </c>
      <c r="T6570" s="34">
        <f>_xlfn.XLOOKUP(B6570,Demog!$A$2:$A$219,Demog!$P$2:$P$219,,,2)</f>
        <v>12110</v>
      </c>
      <c r="U6570" s="34">
        <f t="shared" si="120"/>
        <v>3</v>
      </c>
      <c r="V6570" s="13">
        <f>IF(OR(Table1[[#This Row],[7d_positivity_public]]=0,ISBLANK(Table1[[#This Row],[7d_positivity_public]])),"",(Table1[[#This Row],[7d_positivity_public]]-Table1[[#This Row],[7d_positivity_all]])/Table1[[#This Row],[7d_positivity_public]])</f>
        <v>1</v>
      </c>
      <c r="W6570" s="13"/>
    </row>
    <row r="6571" spans="1:23" x14ac:dyDescent="0.25">
      <c r="A6571" s="10">
        <v>44550</v>
      </c>
      <c r="B6571">
        <v>1390</v>
      </c>
      <c r="C6571" t="s">
        <v>118</v>
      </c>
      <c r="D6571">
        <v>18</v>
      </c>
      <c r="E6571">
        <v>9</v>
      </c>
      <c r="F6571">
        <v>9</v>
      </c>
      <c r="G6571">
        <v>12</v>
      </c>
      <c r="H6571">
        <v>74</v>
      </c>
      <c r="I6571">
        <v>14</v>
      </c>
      <c r="J6571">
        <v>46</v>
      </c>
      <c r="K6571">
        <v>76</v>
      </c>
      <c r="L6571">
        <v>64</v>
      </c>
      <c r="M6571">
        <v>83</v>
      </c>
      <c r="N6571">
        <v>70</v>
      </c>
      <c r="O6571">
        <v>42</v>
      </c>
      <c r="P6571">
        <v>72</v>
      </c>
      <c r="Q6571">
        <v>58</v>
      </c>
      <c r="R6571">
        <v>81</v>
      </c>
      <c r="S6571">
        <v>58</v>
      </c>
      <c r="T6571" s="34">
        <f>_xlfn.XLOOKUP(B6571,Demog!$A$2:$A$219,Demog!$P$2:$P$219,,,2)</f>
        <v>7285</v>
      </c>
      <c r="U6571" s="34">
        <f t="shared" si="120"/>
        <v>9</v>
      </c>
      <c r="V6571" s="13">
        <f>IF(OR(Table1[[#This Row],[7d_positivity_public]]=0,ISBLANK(Table1[[#This Row],[7d_positivity_public]])),"",(Table1[[#This Row],[7d_positivity_public]]-Table1[[#This Row],[7d_positivity_all]])/Table1[[#This Row],[7d_positivity_public]])</f>
        <v>1</v>
      </c>
      <c r="W6571" s="13"/>
    </row>
    <row r="6572" spans="1:23" x14ac:dyDescent="0.25">
      <c r="A6572" s="10">
        <v>44550</v>
      </c>
      <c r="B6572">
        <v>1420</v>
      </c>
      <c r="C6572" t="s">
        <v>120</v>
      </c>
      <c r="D6572">
        <v>14</v>
      </c>
      <c r="E6572">
        <v>8</v>
      </c>
      <c r="F6572">
        <v>6</v>
      </c>
      <c r="G6572">
        <v>11</v>
      </c>
      <c r="H6572">
        <v>82</v>
      </c>
      <c r="I6572">
        <v>15</v>
      </c>
      <c r="J6572">
        <v>68</v>
      </c>
      <c r="K6572">
        <v>83</v>
      </c>
      <c r="L6572">
        <v>75</v>
      </c>
      <c r="M6572">
        <v>88</v>
      </c>
      <c r="N6572">
        <v>79</v>
      </c>
      <c r="O6572">
        <v>64</v>
      </c>
      <c r="P6572">
        <v>80</v>
      </c>
      <c r="Q6572">
        <v>70</v>
      </c>
      <c r="R6572">
        <v>86</v>
      </c>
      <c r="S6572">
        <v>67</v>
      </c>
      <c r="T6572" s="34">
        <f>_xlfn.XLOOKUP(B6572,Demog!$A$2:$A$219,Demog!$P$2:$P$219,,,2)</f>
        <v>33648</v>
      </c>
      <c r="U6572" s="34">
        <f t="shared" si="120"/>
        <v>33</v>
      </c>
      <c r="V6572" s="13">
        <f>IF(OR(Table1[[#This Row],[7d_positivity_public]]=0,ISBLANK(Table1[[#This Row],[7d_positivity_public]])),"",(Table1[[#This Row],[7d_positivity_public]]-Table1[[#This Row],[7d_positivity_all]])/Table1[[#This Row],[7d_positivity_public]])</f>
        <v>1</v>
      </c>
      <c r="W6572" s="13"/>
    </row>
    <row r="6573" spans="1:23" x14ac:dyDescent="0.25">
      <c r="A6573" s="10">
        <v>44550</v>
      </c>
      <c r="B6573">
        <v>1431</v>
      </c>
      <c r="C6573" t="s">
        <v>226</v>
      </c>
      <c r="D6573">
        <v>22</v>
      </c>
      <c r="E6573">
        <v>16</v>
      </c>
      <c r="F6573">
        <v>6</v>
      </c>
      <c r="G6573">
        <v>10</v>
      </c>
      <c r="H6573">
        <v>88</v>
      </c>
      <c r="I6573">
        <v>14</v>
      </c>
      <c r="J6573">
        <v>81</v>
      </c>
      <c r="K6573">
        <v>88</v>
      </c>
      <c r="L6573">
        <v>85</v>
      </c>
      <c r="M6573">
        <v>92</v>
      </c>
      <c r="N6573">
        <v>84</v>
      </c>
      <c r="O6573">
        <v>75</v>
      </c>
      <c r="P6573">
        <v>85</v>
      </c>
      <c r="Q6573">
        <v>80</v>
      </c>
      <c r="R6573">
        <v>90</v>
      </c>
      <c r="S6573">
        <v>73</v>
      </c>
      <c r="T6573" s="34">
        <f>_xlfn.XLOOKUP(B6573,Demog!$A$2:$A$219,Demog!$P$2:$P$219,,,2)</f>
        <v>44714</v>
      </c>
      <c r="U6573" s="34">
        <f t="shared" si="120"/>
        <v>69</v>
      </c>
      <c r="V6573" s="13">
        <f>IF(OR(Table1[[#This Row],[7d_positivity_public]]=0,ISBLANK(Table1[[#This Row],[7d_positivity_public]])),"",(Table1[[#This Row],[7d_positivity_public]]-Table1[[#This Row],[7d_positivity_all]])/Table1[[#This Row],[7d_positivity_public]])</f>
        <v>1</v>
      </c>
      <c r="W6573" s="13"/>
    </row>
    <row r="6574" spans="1:23" x14ac:dyDescent="0.25">
      <c r="A6574" s="10">
        <v>44550</v>
      </c>
      <c r="B6574">
        <v>1432</v>
      </c>
      <c r="C6574" t="s">
        <v>227</v>
      </c>
      <c r="D6574">
        <v>14</v>
      </c>
      <c r="E6574">
        <v>6</v>
      </c>
      <c r="F6574">
        <v>8</v>
      </c>
      <c r="G6574">
        <v>7</v>
      </c>
      <c r="H6574">
        <v>95</v>
      </c>
      <c r="I6574">
        <v>24</v>
      </c>
      <c r="J6574">
        <v>90</v>
      </c>
      <c r="K6574">
        <v>95</v>
      </c>
      <c r="L6574">
        <v>97</v>
      </c>
      <c r="M6574">
        <v>94</v>
      </c>
      <c r="N6574">
        <v>92</v>
      </c>
      <c r="O6574">
        <v>87</v>
      </c>
      <c r="P6574">
        <v>93</v>
      </c>
      <c r="Q6574">
        <v>93</v>
      </c>
      <c r="R6574">
        <v>92</v>
      </c>
      <c r="S6574">
        <v>75</v>
      </c>
      <c r="T6574" s="34">
        <f>_xlfn.XLOOKUP(B6574,Demog!$A$2:$A$219,Demog!$P$2:$P$219,,,2)</f>
        <v>48587</v>
      </c>
      <c r="U6574" s="34">
        <f t="shared" si="120"/>
        <v>48</v>
      </c>
      <c r="V6574" s="13">
        <f>IF(OR(Table1[[#This Row],[7d_positivity_public]]=0,ISBLANK(Table1[[#This Row],[7d_positivity_public]])),"",(Table1[[#This Row],[7d_positivity_public]]-Table1[[#This Row],[7d_positivity_all]])/Table1[[#This Row],[7d_positivity_public]])</f>
        <v>1</v>
      </c>
      <c r="W6574" s="13"/>
    </row>
    <row r="6575" spans="1:23" x14ac:dyDescent="0.25">
      <c r="A6575" s="10">
        <v>44550</v>
      </c>
      <c r="B6575">
        <v>1433</v>
      </c>
      <c r="C6575" t="s">
        <v>122</v>
      </c>
      <c r="D6575">
        <v>11</v>
      </c>
      <c r="E6575">
        <v>40</v>
      </c>
      <c r="F6575">
        <v>-29</v>
      </c>
      <c r="G6575">
        <v>12</v>
      </c>
      <c r="H6575">
        <v>83</v>
      </c>
      <c r="I6575">
        <v>14</v>
      </c>
      <c r="J6575">
        <v>71</v>
      </c>
      <c r="K6575">
        <v>84</v>
      </c>
      <c r="L6575">
        <v>76</v>
      </c>
      <c r="M6575">
        <v>88</v>
      </c>
      <c r="N6575">
        <v>79</v>
      </c>
      <c r="O6575">
        <v>65</v>
      </c>
      <c r="P6575">
        <v>80</v>
      </c>
      <c r="Q6575">
        <v>71</v>
      </c>
      <c r="R6575">
        <v>86</v>
      </c>
      <c r="S6575">
        <v>60</v>
      </c>
      <c r="T6575" s="34">
        <f>_xlfn.XLOOKUP(B6575,Demog!$A$2:$A$219,Demog!$P$2:$P$219,,,2)</f>
        <v>19986</v>
      </c>
      <c r="U6575" s="34">
        <f t="shared" si="120"/>
        <v>15</v>
      </c>
      <c r="V6575" s="13">
        <f>IF(OR(Table1[[#This Row],[7d_positivity_public]]=0,ISBLANK(Table1[[#This Row],[7d_positivity_public]])),"",(Table1[[#This Row],[7d_positivity_public]]-Table1[[#This Row],[7d_positivity_all]])/Table1[[#This Row],[7d_positivity_public]])</f>
        <v>1</v>
      </c>
      <c r="W6575" s="13"/>
    </row>
    <row r="6576" spans="1:23" x14ac:dyDescent="0.25">
      <c r="A6576" s="10">
        <v>44550</v>
      </c>
      <c r="B6576">
        <v>1490</v>
      </c>
      <c r="C6576" t="s">
        <v>124</v>
      </c>
      <c r="D6576">
        <v>4</v>
      </c>
      <c r="E6576">
        <v>0</v>
      </c>
      <c r="F6576">
        <v>4</v>
      </c>
      <c r="G6576">
        <v>5</v>
      </c>
      <c r="H6576">
        <v>82</v>
      </c>
      <c r="I6576">
        <v>11</v>
      </c>
      <c r="J6576">
        <v>73</v>
      </c>
      <c r="K6576">
        <v>83</v>
      </c>
      <c r="L6576">
        <v>77</v>
      </c>
      <c r="M6576">
        <v>88</v>
      </c>
      <c r="N6576">
        <v>78</v>
      </c>
      <c r="O6576">
        <v>65</v>
      </c>
      <c r="P6576">
        <v>79</v>
      </c>
      <c r="Q6576">
        <v>70</v>
      </c>
      <c r="R6576">
        <v>85</v>
      </c>
      <c r="S6576">
        <v>57</v>
      </c>
      <c r="T6576" s="34">
        <f>_xlfn.XLOOKUP(B6576,Demog!$A$2:$A$219,Demog!$P$2:$P$219,,,2)</f>
        <v>10855</v>
      </c>
      <c r="U6576" s="34">
        <f t="shared" si="120"/>
        <v>3</v>
      </c>
      <c r="V6576" s="13">
        <f>IF(OR(Table1[[#This Row],[7d_positivity_public]]=0,ISBLANK(Table1[[#This Row],[7d_positivity_public]])),"",(Table1[[#This Row],[7d_positivity_public]]-Table1[[#This Row],[7d_positivity_all]])/Table1[[#This Row],[7d_positivity_public]])</f>
        <v>1</v>
      </c>
      <c r="W6576" s="13"/>
    </row>
    <row r="6577" spans="1:23" x14ac:dyDescent="0.25">
      <c r="A6577" s="10">
        <v>44550</v>
      </c>
      <c r="B6577">
        <v>2121</v>
      </c>
      <c r="C6577" t="s">
        <v>126</v>
      </c>
      <c r="D6577">
        <v>13</v>
      </c>
      <c r="E6577">
        <v>2</v>
      </c>
      <c r="F6577">
        <v>11</v>
      </c>
      <c r="G6577">
        <v>6</v>
      </c>
      <c r="H6577">
        <v>85</v>
      </c>
      <c r="I6577">
        <v>27</v>
      </c>
      <c r="J6577">
        <v>76</v>
      </c>
      <c r="K6577">
        <v>86</v>
      </c>
      <c r="L6577">
        <v>82</v>
      </c>
      <c r="M6577">
        <v>90</v>
      </c>
      <c r="N6577">
        <v>82</v>
      </c>
      <c r="O6577">
        <v>73</v>
      </c>
      <c r="P6577">
        <v>83</v>
      </c>
      <c r="Q6577">
        <v>78</v>
      </c>
      <c r="R6577">
        <v>88</v>
      </c>
      <c r="S6577">
        <v>72</v>
      </c>
      <c r="T6577" s="34">
        <f>_xlfn.XLOOKUP(B6577,Demog!$A$2:$A$219,Demog!$P$2:$P$219,,,2)</f>
        <v>51241</v>
      </c>
      <c r="U6577" s="34">
        <f t="shared" si="120"/>
        <v>47</v>
      </c>
      <c r="V6577" s="13">
        <f>IF(OR(Table1[[#This Row],[7d_positivity_public]]=0,ISBLANK(Table1[[#This Row],[7d_positivity_public]])),"",(Table1[[#This Row],[7d_positivity_public]]-Table1[[#This Row],[7d_positivity_all]])/Table1[[#This Row],[7d_positivity_public]])</f>
        <v>1</v>
      </c>
      <c r="W6577" s="13"/>
    </row>
    <row r="6578" spans="1:23" x14ac:dyDescent="0.25">
      <c r="A6578" s="10">
        <v>44550</v>
      </c>
      <c r="B6578">
        <v>2122</v>
      </c>
      <c r="C6578" t="s">
        <v>128</v>
      </c>
      <c r="D6578">
        <v>10</v>
      </c>
      <c r="E6578">
        <v>3</v>
      </c>
      <c r="F6578">
        <v>7</v>
      </c>
      <c r="G6578">
        <v>5</v>
      </c>
      <c r="H6578">
        <v>79</v>
      </c>
      <c r="I6578">
        <v>19</v>
      </c>
      <c r="J6578">
        <v>67</v>
      </c>
      <c r="K6578">
        <v>80</v>
      </c>
      <c r="L6578">
        <v>74</v>
      </c>
      <c r="M6578">
        <v>85</v>
      </c>
      <c r="N6578">
        <v>75</v>
      </c>
      <c r="O6578">
        <v>61</v>
      </c>
      <c r="P6578">
        <v>76</v>
      </c>
      <c r="Q6578">
        <v>69</v>
      </c>
      <c r="R6578">
        <v>83</v>
      </c>
      <c r="S6578">
        <v>64</v>
      </c>
      <c r="T6578" s="34">
        <f>_xlfn.XLOOKUP(B6578,Demog!$A$2:$A$219,Demog!$P$2:$P$219,,,2)</f>
        <v>41936</v>
      </c>
      <c r="U6578" s="34">
        <f t="shared" si="120"/>
        <v>29</v>
      </c>
      <c r="V6578" s="13">
        <f>IF(OR(Table1[[#This Row],[7d_positivity_public]]=0,ISBLANK(Table1[[#This Row],[7d_positivity_public]])),"",(Table1[[#This Row],[7d_positivity_public]]-Table1[[#This Row],[7d_positivity_all]])/Table1[[#This Row],[7d_positivity_public]])</f>
        <v>1</v>
      </c>
      <c r="W6578" s="13"/>
    </row>
    <row r="6579" spans="1:23" x14ac:dyDescent="0.25">
      <c r="A6579" s="10">
        <v>44550</v>
      </c>
      <c r="B6579">
        <v>2131</v>
      </c>
      <c r="C6579" t="s">
        <v>129</v>
      </c>
      <c r="D6579">
        <v>10</v>
      </c>
      <c r="E6579">
        <v>4</v>
      </c>
      <c r="F6579">
        <v>6</v>
      </c>
      <c r="G6579">
        <v>4</v>
      </c>
      <c r="H6579">
        <v>86</v>
      </c>
      <c r="I6579">
        <v>17</v>
      </c>
      <c r="J6579">
        <v>77</v>
      </c>
      <c r="K6579">
        <v>86</v>
      </c>
      <c r="L6579">
        <v>85</v>
      </c>
      <c r="M6579">
        <v>88</v>
      </c>
      <c r="N6579">
        <v>82</v>
      </c>
      <c r="O6579">
        <v>72</v>
      </c>
      <c r="P6579">
        <v>83</v>
      </c>
      <c r="Q6579">
        <v>80</v>
      </c>
      <c r="R6579">
        <v>85</v>
      </c>
      <c r="S6579">
        <v>65</v>
      </c>
      <c r="T6579" s="34">
        <f>_xlfn.XLOOKUP(B6579,Demog!$A$2:$A$219,Demog!$P$2:$P$219,,,2)</f>
        <v>22754</v>
      </c>
      <c r="U6579" s="34">
        <f t="shared" si="120"/>
        <v>16</v>
      </c>
      <c r="V6579" s="13">
        <f>IF(OR(Table1[[#This Row],[7d_positivity_public]]=0,ISBLANK(Table1[[#This Row],[7d_positivity_public]])),"",(Table1[[#This Row],[7d_positivity_public]]-Table1[[#This Row],[7d_positivity_all]])/Table1[[#This Row],[7d_positivity_public]])</f>
        <v>1</v>
      </c>
      <c r="W6579" s="13"/>
    </row>
    <row r="6580" spans="1:23" x14ac:dyDescent="0.25">
      <c r="A6580" s="10">
        <v>44550</v>
      </c>
      <c r="B6580">
        <v>2132</v>
      </c>
      <c r="C6580" t="s">
        <v>130</v>
      </c>
      <c r="D6580">
        <v>13</v>
      </c>
      <c r="E6580">
        <v>6</v>
      </c>
      <c r="F6580">
        <v>7</v>
      </c>
      <c r="G6580">
        <v>7</v>
      </c>
      <c r="H6580">
        <v>87</v>
      </c>
      <c r="I6580">
        <v>30</v>
      </c>
      <c r="J6580">
        <v>83</v>
      </c>
      <c r="K6580">
        <v>88</v>
      </c>
      <c r="L6580">
        <v>86</v>
      </c>
      <c r="M6580">
        <v>90</v>
      </c>
      <c r="N6580">
        <v>85</v>
      </c>
      <c r="O6580">
        <v>80</v>
      </c>
      <c r="P6580">
        <v>86</v>
      </c>
      <c r="Q6580">
        <v>83</v>
      </c>
      <c r="R6580">
        <v>89</v>
      </c>
      <c r="S6580">
        <v>71</v>
      </c>
      <c r="T6580" s="34">
        <f>_xlfn.XLOOKUP(B6580,Demog!$A$2:$A$219,Demog!$P$2:$P$219,,,2)</f>
        <v>35584</v>
      </c>
      <c r="U6580" s="34">
        <f t="shared" si="120"/>
        <v>32</v>
      </c>
      <c r="V6580" s="13">
        <f>IF(OR(Table1[[#This Row],[7d_positivity_public]]=0,ISBLANK(Table1[[#This Row],[7d_positivity_public]])),"",(Table1[[#This Row],[7d_positivity_public]]-Table1[[#This Row],[7d_positivity_all]])/Table1[[#This Row],[7d_positivity_public]])</f>
        <v>1</v>
      </c>
      <c r="W6580" s="13"/>
    </row>
    <row r="6581" spans="1:23" x14ac:dyDescent="0.25">
      <c r="A6581" s="10">
        <v>44550</v>
      </c>
      <c r="B6581">
        <v>2133</v>
      </c>
      <c r="C6581" t="s">
        <v>131</v>
      </c>
      <c r="D6581">
        <v>6</v>
      </c>
      <c r="E6581">
        <v>2</v>
      </c>
      <c r="F6581">
        <v>4</v>
      </c>
      <c r="G6581">
        <v>4</v>
      </c>
      <c r="H6581">
        <v>92</v>
      </c>
      <c r="I6581">
        <v>12</v>
      </c>
      <c r="J6581">
        <v>84</v>
      </c>
      <c r="K6581">
        <v>93</v>
      </c>
      <c r="L6581">
        <v>93</v>
      </c>
      <c r="M6581">
        <v>92</v>
      </c>
      <c r="N6581">
        <v>89</v>
      </c>
      <c r="O6581">
        <v>78</v>
      </c>
      <c r="P6581">
        <v>90</v>
      </c>
      <c r="Q6581">
        <v>89</v>
      </c>
      <c r="R6581">
        <v>90</v>
      </c>
      <c r="S6581">
        <v>55</v>
      </c>
      <c r="T6581" s="34">
        <f>_xlfn.XLOOKUP(B6581,Demog!$A$2:$A$219,Demog!$P$2:$P$219,,,2)</f>
        <v>58511</v>
      </c>
      <c r="U6581" s="34">
        <f t="shared" si="120"/>
        <v>25</v>
      </c>
      <c r="V6581" s="13">
        <f>IF(OR(Table1[[#This Row],[7d_positivity_public]]=0,ISBLANK(Table1[[#This Row],[7d_positivity_public]])),"",(Table1[[#This Row],[7d_positivity_public]]-Table1[[#This Row],[7d_positivity_all]])/Table1[[#This Row],[7d_positivity_public]])</f>
        <v>1</v>
      </c>
      <c r="W6581" s="13"/>
    </row>
    <row r="6582" spans="1:23" x14ac:dyDescent="0.25">
      <c r="A6582" s="10">
        <v>44550</v>
      </c>
      <c r="B6582">
        <v>2134</v>
      </c>
      <c r="C6582" t="s">
        <v>132</v>
      </c>
      <c r="D6582">
        <v>13</v>
      </c>
      <c r="E6582">
        <v>6</v>
      </c>
      <c r="F6582">
        <v>7</v>
      </c>
      <c r="G6582">
        <v>6</v>
      </c>
      <c r="H6582">
        <v>88</v>
      </c>
      <c r="I6582">
        <v>17</v>
      </c>
      <c r="J6582">
        <v>76</v>
      </c>
      <c r="K6582">
        <v>90</v>
      </c>
      <c r="L6582">
        <v>91</v>
      </c>
      <c r="M6582">
        <v>88</v>
      </c>
      <c r="N6582">
        <v>85</v>
      </c>
      <c r="O6582">
        <v>71</v>
      </c>
      <c r="P6582">
        <v>86</v>
      </c>
      <c r="Q6582">
        <v>86</v>
      </c>
      <c r="R6582">
        <v>86</v>
      </c>
      <c r="S6582">
        <v>54</v>
      </c>
      <c r="T6582" s="34">
        <f>_xlfn.XLOOKUP(B6582,Demog!$A$2:$A$219,Demog!$P$2:$P$219,,,2)</f>
        <v>24836</v>
      </c>
      <c r="U6582" s="34">
        <f t="shared" si="120"/>
        <v>23</v>
      </c>
      <c r="V6582" s="13">
        <f>IF(OR(Table1[[#This Row],[7d_positivity_public]]=0,ISBLANK(Table1[[#This Row],[7d_positivity_public]])),"",(Table1[[#This Row],[7d_positivity_public]]-Table1[[#This Row],[7d_positivity_all]])/Table1[[#This Row],[7d_positivity_public]])</f>
        <v>1</v>
      </c>
      <c r="W6582" s="13"/>
    </row>
    <row r="6583" spans="1:23" x14ac:dyDescent="0.25">
      <c r="A6583" s="10">
        <v>44550</v>
      </c>
      <c r="B6583">
        <v>2141</v>
      </c>
      <c r="C6583" t="s">
        <v>133</v>
      </c>
      <c r="D6583">
        <v>23</v>
      </c>
      <c r="E6583">
        <v>10</v>
      </c>
      <c r="F6583">
        <v>13</v>
      </c>
      <c r="G6583">
        <v>9</v>
      </c>
      <c r="H6583">
        <v>83</v>
      </c>
      <c r="I6583">
        <v>19</v>
      </c>
      <c r="J6583">
        <v>77</v>
      </c>
      <c r="K6583">
        <v>84</v>
      </c>
      <c r="L6583">
        <v>79</v>
      </c>
      <c r="M6583">
        <v>89</v>
      </c>
      <c r="N6583">
        <v>80</v>
      </c>
      <c r="O6583">
        <v>72</v>
      </c>
      <c r="P6583">
        <v>80</v>
      </c>
      <c r="Q6583">
        <v>75</v>
      </c>
      <c r="R6583">
        <v>87</v>
      </c>
      <c r="S6583">
        <v>64</v>
      </c>
      <c r="T6583" s="34">
        <f>_xlfn.XLOOKUP(B6583,Demog!$A$2:$A$219,Demog!$P$2:$P$219,,,2)</f>
        <v>26303</v>
      </c>
      <c r="U6583" s="34">
        <f t="shared" si="120"/>
        <v>42</v>
      </c>
      <c r="V6583" s="13">
        <f>IF(OR(Table1[[#This Row],[7d_positivity_public]]=0,ISBLANK(Table1[[#This Row],[7d_positivity_public]])),"",(Table1[[#This Row],[7d_positivity_public]]-Table1[[#This Row],[7d_positivity_all]])/Table1[[#This Row],[7d_positivity_public]])</f>
        <v>1</v>
      </c>
      <c r="W6583" s="13"/>
    </row>
    <row r="6584" spans="1:23" x14ac:dyDescent="0.25">
      <c r="A6584" s="10">
        <v>44550</v>
      </c>
      <c r="B6584">
        <v>2142</v>
      </c>
      <c r="C6584" t="s">
        <v>134</v>
      </c>
      <c r="D6584">
        <v>20</v>
      </c>
      <c r="E6584">
        <v>6</v>
      </c>
      <c r="F6584">
        <v>14</v>
      </c>
      <c r="G6584">
        <v>8</v>
      </c>
      <c r="H6584">
        <v>82</v>
      </c>
      <c r="I6584">
        <v>20</v>
      </c>
      <c r="J6584">
        <v>75</v>
      </c>
      <c r="K6584">
        <v>82</v>
      </c>
      <c r="L6584">
        <v>79</v>
      </c>
      <c r="M6584">
        <v>86</v>
      </c>
      <c r="N6584">
        <v>79</v>
      </c>
      <c r="O6584">
        <v>69</v>
      </c>
      <c r="P6584">
        <v>79</v>
      </c>
      <c r="Q6584">
        <v>74</v>
      </c>
      <c r="R6584">
        <v>84</v>
      </c>
      <c r="S6584">
        <v>58</v>
      </c>
      <c r="T6584" s="34">
        <f>_xlfn.XLOOKUP(B6584,Demog!$A$2:$A$219,Demog!$P$2:$P$219,,,2)</f>
        <v>16854</v>
      </c>
      <c r="U6584" s="34">
        <f t="shared" si="120"/>
        <v>24</v>
      </c>
      <c r="V6584" s="13">
        <f>IF(OR(Table1[[#This Row],[7d_positivity_public]]=0,ISBLANK(Table1[[#This Row],[7d_positivity_public]])),"",(Table1[[#This Row],[7d_positivity_public]]-Table1[[#This Row],[7d_positivity_all]])/Table1[[#This Row],[7d_positivity_public]])</f>
        <v>1</v>
      </c>
      <c r="W6584" s="13"/>
    </row>
    <row r="6585" spans="1:23" x14ac:dyDescent="0.25">
      <c r="A6585" s="10">
        <v>44550</v>
      </c>
      <c r="B6585">
        <v>2150</v>
      </c>
      <c r="C6585" t="s">
        <v>135</v>
      </c>
      <c r="D6585">
        <v>5</v>
      </c>
      <c r="E6585">
        <v>3</v>
      </c>
      <c r="F6585">
        <v>2</v>
      </c>
      <c r="G6585">
        <v>5</v>
      </c>
      <c r="H6585">
        <v>86</v>
      </c>
      <c r="I6585">
        <v>18</v>
      </c>
      <c r="J6585">
        <v>71</v>
      </c>
      <c r="K6585">
        <v>87</v>
      </c>
      <c r="L6585">
        <v>80</v>
      </c>
      <c r="M6585">
        <v>91</v>
      </c>
      <c r="N6585">
        <v>82</v>
      </c>
      <c r="O6585">
        <v>65</v>
      </c>
      <c r="P6585">
        <v>83</v>
      </c>
      <c r="Q6585">
        <v>74</v>
      </c>
      <c r="R6585">
        <v>89</v>
      </c>
      <c r="S6585">
        <v>70</v>
      </c>
      <c r="T6585" s="34">
        <f>_xlfn.XLOOKUP(B6585,Demog!$A$2:$A$219,Demog!$P$2:$P$219,,,2)</f>
        <v>9696</v>
      </c>
      <c r="U6585" s="34">
        <f t="shared" ref="U6585:U6616" si="121">ROUND(T6585*D6585/100000*7,0)</f>
        <v>3</v>
      </c>
      <c r="V6585" s="13">
        <f>IF(OR(Table1[[#This Row],[7d_positivity_public]]=0,ISBLANK(Table1[[#This Row],[7d_positivity_public]])),"",(Table1[[#This Row],[7d_positivity_public]]-Table1[[#This Row],[7d_positivity_all]])/Table1[[#This Row],[7d_positivity_public]])</f>
        <v>1</v>
      </c>
      <c r="W6585" s="13"/>
    </row>
    <row r="6586" spans="1:23" x14ac:dyDescent="0.25">
      <c r="A6586" s="10">
        <v>44550</v>
      </c>
      <c r="B6586">
        <v>2210</v>
      </c>
      <c r="C6586" t="s">
        <v>136</v>
      </c>
      <c r="D6586">
        <v>17</v>
      </c>
      <c r="E6586">
        <v>8</v>
      </c>
      <c r="F6586">
        <v>9</v>
      </c>
      <c r="G6586">
        <v>8</v>
      </c>
      <c r="H6586">
        <v>94</v>
      </c>
      <c r="I6586">
        <v>39</v>
      </c>
      <c r="J6586">
        <v>93</v>
      </c>
      <c r="K6586">
        <v>94</v>
      </c>
      <c r="L6586">
        <v>96</v>
      </c>
      <c r="M6586">
        <v>92</v>
      </c>
      <c r="N6586">
        <v>92</v>
      </c>
      <c r="O6586">
        <v>89</v>
      </c>
      <c r="P6586">
        <v>92</v>
      </c>
      <c r="Q6586">
        <v>94</v>
      </c>
      <c r="R6586">
        <v>90</v>
      </c>
      <c r="S6586">
        <v>66</v>
      </c>
      <c r="T6586" s="34">
        <f>_xlfn.XLOOKUP(B6586,Demog!$A$2:$A$219,Demog!$P$2:$P$219,,,2)</f>
        <v>70996</v>
      </c>
      <c r="U6586" s="34">
        <f t="shared" si="121"/>
        <v>84</v>
      </c>
      <c r="V6586" s="13">
        <f>IF(OR(Table1[[#This Row],[7d_positivity_public]]=0,ISBLANK(Table1[[#This Row],[7d_positivity_public]])),"",(Table1[[#This Row],[7d_positivity_public]]-Table1[[#This Row],[7d_positivity_all]])/Table1[[#This Row],[7d_positivity_public]])</f>
        <v>1</v>
      </c>
      <c r="W6586" s="13"/>
    </row>
    <row r="6587" spans="1:23" x14ac:dyDescent="0.25">
      <c r="A6587" s="10">
        <v>44550</v>
      </c>
      <c r="B6587">
        <v>2221</v>
      </c>
      <c r="C6587" t="s">
        <v>137</v>
      </c>
      <c r="D6587">
        <v>13</v>
      </c>
      <c r="E6587">
        <v>7</v>
      </c>
      <c r="F6587">
        <v>6</v>
      </c>
      <c r="G6587">
        <v>6</v>
      </c>
      <c r="H6587">
        <v>96</v>
      </c>
      <c r="I6587">
        <v>41</v>
      </c>
      <c r="J6587">
        <v>93</v>
      </c>
      <c r="K6587">
        <v>97</v>
      </c>
      <c r="L6587">
        <v>100</v>
      </c>
      <c r="M6587">
        <v>92</v>
      </c>
      <c r="N6587">
        <v>94</v>
      </c>
      <c r="O6587">
        <v>90</v>
      </c>
      <c r="P6587">
        <v>95</v>
      </c>
      <c r="Q6587">
        <v>98</v>
      </c>
      <c r="R6587">
        <v>90</v>
      </c>
      <c r="S6587">
        <v>66</v>
      </c>
      <c r="T6587" s="34">
        <f>_xlfn.XLOOKUP(B6587,Demog!$A$2:$A$219,Demog!$P$2:$P$219,,,2)</f>
        <v>47161</v>
      </c>
      <c r="U6587" s="34">
        <f t="shared" si="121"/>
        <v>43</v>
      </c>
      <c r="V6587" s="13">
        <f>IF(OR(Table1[[#This Row],[7d_positivity_public]]=0,ISBLANK(Table1[[#This Row],[7d_positivity_public]])),"",(Table1[[#This Row],[7d_positivity_public]]-Table1[[#This Row],[7d_positivity_all]])/Table1[[#This Row],[7d_positivity_public]])</f>
        <v>1</v>
      </c>
      <c r="W6587" s="13"/>
    </row>
    <row r="6588" spans="1:23" x14ac:dyDescent="0.25">
      <c r="A6588" s="10">
        <v>44550</v>
      </c>
      <c r="B6588">
        <v>2222</v>
      </c>
      <c r="C6588" t="s">
        <v>138</v>
      </c>
      <c r="D6588">
        <v>12</v>
      </c>
      <c r="E6588">
        <v>5</v>
      </c>
      <c r="F6588">
        <v>7</v>
      </c>
      <c r="G6588">
        <v>7</v>
      </c>
      <c r="H6588">
        <v>97</v>
      </c>
      <c r="I6588">
        <v>40</v>
      </c>
      <c r="J6588">
        <v>93</v>
      </c>
      <c r="K6588">
        <v>97</v>
      </c>
      <c r="L6588">
        <v>100</v>
      </c>
      <c r="M6588">
        <v>90</v>
      </c>
      <c r="N6588">
        <v>95</v>
      </c>
      <c r="O6588">
        <v>89</v>
      </c>
      <c r="P6588">
        <v>95</v>
      </c>
      <c r="Q6588">
        <v>100</v>
      </c>
      <c r="R6588">
        <v>89</v>
      </c>
      <c r="S6588">
        <v>65</v>
      </c>
      <c r="T6588" s="34">
        <f>_xlfn.XLOOKUP(B6588,Demog!$A$2:$A$219,Demog!$P$2:$P$219,,,2)</f>
        <v>45434</v>
      </c>
      <c r="U6588" s="34">
        <f t="shared" si="121"/>
        <v>38</v>
      </c>
      <c r="V6588" s="13">
        <f>IF(OR(Table1[[#This Row],[7d_positivity_public]]=0,ISBLANK(Table1[[#This Row],[7d_positivity_public]])),"",(Table1[[#This Row],[7d_positivity_public]]-Table1[[#This Row],[7d_positivity_all]])/Table1[[#This Row],[7d_positivity_public]])</f>
        <v>1</v>
      </c>
      <c r="W6588" s="13"/>
    </row>
    <row r="6589" spans="1:23" x14ac:dyDescent="0.25">
      <c r="A6589" s="10">
        <v>44550</v>
      </c>
      <c r="B6589">
        <v>2223</v>
      </c>
      <c r="C6589" t="s">
        <v>139</v>
      </c>
      <c r="D6589">
        <v>11</v>
      </c>
      <c r="E6589">
        <v>4</v>
      </c>
      <c r="F6589">
        <v>7</v>
      </c>
      <c r="G6589">
        <v>7</v>
      </c>
      <c r="H6589">
        <v>95</v>
      </c>
      <c r="I6589">
        <v>33</v>
      </c>
      <c r="J6589">
        <v>94</v>
      </c>
      <c r="K6589">
        <v>95</v>
      </c>
      <c r="L6589">
        <v>100</v>
      </c>
      <c r="M6589">
        <v>89</v>
      </c>
      <c r="N6589">
        <v>93</v>
      </c>
      <c r="O6589">
        <v>90</v>
      </c>
      <c r="P6589">
        <v>93</v>
      </c>
      <c r="Q6589">
        <v>97</v>
      </c>
      <c r="R6589">
        <v>87</v>
      </c>
      <c r="S6589">
        <v>59</v>
      </c>
      <c r="T6589" s="34">
        <f>_xlfn.XLOOKUP(B6589,Demog!$A$2:$A$219,Demog!$P$2:$P$219,,,2)</f>
        <v>81414</v>
      </c>
      <c r="U6589" s="34">
        <f t="shared" si="121"/>
        <v>63</v>
      </c>
      <c r="V6589" s="13">
        <f>IF(OR(Table1[[#This Row],[7d_positivity_public]]=0,ISBLANK(Table1[[#This Row],[7d_positivity_public]])),"",(Table1[[#This Row],[7d_positivity_public]]-Table1[[#This Row],[7d_positivity_all]])/Table1[[#This Row],[7d_positivity_public]])</f>
        <v>1</v>
      </c>
      <c r="W6589" s="13"/>
    </row>
    <row r="6590" spans="1:23" x14ac:dyDescent="0.25">
      <c r="A6590" s="10">
        <v>44550</v>
      </c>
      <c r="B6590">
        <v>2224</v>
      </c>
      <c r="C6590" t="s">
        <v>140</v>
      </c>
      <c r="D6590">
        <v>10</v>
      </c>
      <c r="E6590">
        <v>3</v>
      </c>
      <c r="F6590">
        <v>7</v>
      </c>
      <c r="G6590">
        <v>6</v>
      </c>
      <c r="H6590">
        <v>93</v>
      </c>
      <c r="I6590">
        <v>30</v>
      </c>
      <c r="J6590">
        <v>89</v>
      </c>
      <c r="K6590">
        <v>93</v>
      </c>
      <c r="L6590">
        <v>95</v>
      </c>
      <c r="M6590">
        <v>90</v>
      </c>
      <c r="N6590">
        <v>91</v>
      </c>
      <c r="O6590">
        <v>85</v>
      </c>
      <c r="P6590">
        <v>91</v>
      </c>
      <c r="Q6590">
        <v>93</v>
      </c>
      <c r="R6590">
        <v>89</v>
      </c>
      <c r="S6590">
        <v>61</v>
      </c>
      <c r="T6590" s="34">
        <f>_xlfn.XLOOKUP(B6590,Demog!$A$2:$A$219,Demog!$P$2:$P$219,,,2)</f>
        <v>58746</v>
      </c>
      <c r="U6590" s="34">
        <f t="shared" si="121"/>
        <v>41</v>
      </c>
      <c r="V6590" s="13">
        <f>IF(OR(Table1[[#This Row],[7d_positivity_public]]=0,ISBLANK(Table1[[#This Row],[7d_positivity_public]])),"",(Table1[[#This Row],[7d_positivity_public]]-Table1[[#This Row],[7d_positivity_all]])/Table1[[#This Row],[7d_positivity_public]])</f>
        <v>1</v>
      </c>
      <c r="W6590" s="13"/>
    </row>
    <row r="6591" spans="1:23" x14ac:dyDescent="0.25">
      <c r="A6591" s="10">
        <v>44550</v>
      </c>
      <c r="B6591">
        <v>2231</v>
      </c>
      <c r="C6591" t="s">
        <v>141</v>
      </c>
      <c r="D6591">
        <v>13</v>
      </c>
      <c r="E6591">
        <v>4</v>
      </c>
      <c r="F6591">
        <v>9</v>
      </c>
      <c r="G6591">
        <v>5</v>
      </c>
      <c r="H6591">
        <v>89</v>
      </c>
      <c r="I6591">
        <v>24</v>
      </c>
      <c r="J6591">
        <v>86</v>
      </c>
      <c r="K6591">
        <v>89</v>
      </c>
      <c r="L6591">
        <v>86</v>
      </c>
      <c r="M6591">
        <v>91</v>
      </c>
      <c r="N6591">
        <v>86</v>
      </c>
      <c r="O6591">
        <v>83</v>
      </c>
      <c r="P6591">
        <v>86</v>
      </c>
      <c r="Q6591">
        <v>83</v>
      </c>
      <c r="R6591">
        <v>89</v>
      </c>
      <c r="S6591">
        <v>68</v>
      </c>
      <c r="T6591" s="34">
        <f>_xlfn.XLOOKUP(B6591,Demog!$A$2:$A$219,Demog!$P$2:$P$219,,,2)</f>
        <v>30824</v>
      </c>
      <c r="U6591" s="34">
        <f t="shared" si="121"/>
        <v>28</v>
      </c>
      <c r="V6591" s="13">
        <f>IF(OR(Table1[[#This Row],[7d_positivity_public]]=0,ISBLANK(Table1[[#This Row],[7d_positivity_public]])),"",(Table1[[#This Row],[7d_positivity_public]]-Table1[[#This Row],[7d_positivity_all]])/Table1[[#This Row],[7d_positivity_public]])</f>
        <v>1</v>
      </c>
      <c r="W6591" s="13"/>
    </row>
    <row r="6592" spans="1:23" x14ac:dyDescent="0.25">
      <c r="A6592" s="10">
        <v>44550</v>
      </c>
      <c r="B6592">
        <v>2232</v>
      </c>
      <c r="C6592" t="s">
        <v>142</v>
      </c>
      <c r="D6592">
        <v>22</v>
      </c>
      <c r="E6592">
        <v>4</v>
      </c>
      <c r="F6592">
        <v>18</v>
      </c>
      <c r="G6592">
        <v>7</v>
      </c>
      <c r="H6592">
        <v>93</v>
      </c>
      <c r="I6592">
        <v>30</v>
      </c>
      <c r="J6592">
        <v>92</v>
      </c>
      <c r="K6592">
        <v>93</v>
      </c>
      <c r="L6592">
        <v>91</v>
      </c>
      <c r="M6592">
        <v>94</v>
      </c>
      <c r="N6592">
        <v>91</v>
      </c>
      <c r="O6592">
        <v>88</v>
      </c>
      <c r="P6592">
        <v>91</v>
      </c>
      <c r="Q6592">
        <v>89</v>
      </c>
      <c r="R6592">
        <v>93</v>
      </c>
      <c r="S6592">
        <v>71</v>
      </c>
      <c r="T6592" s="34">
        <f>_xlfn.XLOOKUP(B6592,Demog!$A$2:$A$219,Demog!$P$2:$P$219,,,2)</f>
        <v>18835</v>
      </c>
      <c r="U6592" s="34">
        <f t="shared" si="121"/>
        <v>29</v>
      </c>
      <c r="V6592" s="13">
        <f>IF(OR(Table1[[#This Row],[7d_positivity_public]]=0,ISBLANK(Table1[[#This Row],[7d_positivity_public]])),"",(Table1[[#This Row],[7d_positivity_public]]-Table1[[#This Row],[7d_positivity_all]])/Table1[[#This Row],[7d_positivity_public]])</f>
        <v>1</v>
      </c>
      <c r="W6592" s="13"/>
    </row>
    <row r="6593" spans="1:23" x14ac:dyDescent="0.25">
      <c r="A6593" s="10">
        <v>44550</v>
      </c>
      <c r="B6593">
        <v>2233</v>
      </c>
      <c r="C6593" t="s">
        <v>143</v>
      </c>
      <c r="D6593">
        <v>12</v>
      </c>
      <c r="E6593">
        <v>8</v>
      </c>
      <c r="F6593">
        <v>4</v>
      </c>
      <c r="G6593">
        <v>4</v>
      </c>
      <c r="H6593">
        <v>89</v>
      </c>
      <c r="I6593">
        <v>27</v>
      </c>
      <c r="J6593">
        <v>87</v>
      </c>
      <c r="K6593">
        <v>89</v>
      </c>
      <c r="L6593">
        <v>87</v>
      </c>
      <c r="M6593">
        <v>91</v>
      </c>
      <c r="N6593">
        <v>86</v>
      </c>
      <c r="O6593">
        <v>84</v>
      </c>
      <c r="P6593">
        <v>86</v>
      </c>
      <c r="Q6593">
        <v>84</v>
      </c>
      <c r="R6593">
        <v>90</v>
      </c>
      <c r="S6593">
        <v>64</v>
      </c>
      <c r="T6593" s="34">
        <f>_xlfn.XLOOKUP(B6593,Demog!$A$2:$A$219,Demog!$P$2:$P$219,,,2)</f>
        <v>51442</v>
      </c>
      <c r="U6593" s="34">
        <f t="shared" si="121"/>
        <v>43</v>
      </c>
      <c r="V6593" s="13">
        <f>IF(OR(Table1[[#This Row],[7d_positivity_public]]=0,ISBLANK(Table1[[#This Row],[7d_positivity_public]])),"",(Table1[[#This Row],[7d_positivity_public]]-Table1[[#This Row],[7d_positivity_all]])/Table1[[#This Row],[7d_positivity_public]])</f>
        <v>1</v>
      </c>
      <c r="W6593" s="13"/>
    </row>
    <row r="6594" spans="1:23" x14ac:dyDescent="0.25">
      <c r="A6594" s="10">
        <v>44550</v>
      </c>
      <c r="B6594">
        <v>2241</v>
      </c>
      <c r="C6594" t="s">
        <v>144</v>
      </c>
      <c r="D6594">
        <v>12</v>
      </c>
      <c r="E6594">
        <v>3</v>
      </c>
      <c r="F6594">
        <v>9</v>
      </c>
      <c r="G6594">
        <v>5</v>
      </c>
      <c r="H6594">
        <v>92</v>
      </c>
      <c r="I6594">
        <v>33</v>
      </c>
      <c r="J6594">
        <v>92</v>
      </c>
      <c r="K6594">
        <v>92</v>
      </c>
      <c r="L6594">
        <v>93</v>
      </c>
      <c r="M6594">
        <v>91</v>
      </c>
      <c r="N6594">
        <v>90</v>
      </c>
      <c r="O6594">
        <v>90</v>
      </c>
      <c r="P6594">
        <v>90</v>
      </c>
      <c r="Q6594">
        <v>91</v>
      </c>
      <c r="R6594">
        <v>90</v>
      </c>
      <c r="S6594">
        <v>61</v>
      </c>
      <c r="T6594" s="34">
        <f>_xlfn.XLOOKUP(B6594,Demog!$A$2:$A$219,Demog!$P$2:$P$219,,,2)</f>
        <v>40842</v>
      </c>
      <c r="U6594" s="34">
        <f t="shared" si="121"/>
        <v>34</v>
      </c>
      <c r="V6594" s="13">
        <f>IF(OR(Table1[[#This Row],[7d_positivity_public]]=0,ISBLANK(Table1[[#This Row],[7d_positivity_public]])),"",(Table1[[#This Row],[7d_positivity_public]]-Table1[[#This Row],[7d_positivity_all]])/Table1[[#This Row],[7d_positivity_public]])</f>
        <v>1</v>
      </c>
      <c r="W6594" s="13"/>
    </row>
    <row r="6595" spans="1:23" x14ac:dyDescent="0.25">
      <c r="A6595" s="10">
        <v>44550</v>
      </c>
      <c r="B6595">
        <v>2242</v>
      </c>
      <c r="C6595" t="s">
        <v>145</v>
      </c>
      <c r="D6595">
        <v>10</v>
      </c>
      <c r="E6595">
        <v>3</v>
      </c>
      <c r="F6595">
        <v>7</v>
      </c>
      <c r="G6595">
        <v>5</v>
      </c>
      <c r="H6595">
        <v>94</v>
      </c>
      <c r="I6595">
        <v>32</v>
      </c>
      <c r="J6595">
        <v>91</v>
      </c>
      <c r="K6595">
        <v>94</v>
      </c>
      <c r="L6595">
        <v>96</v>
      </c>
      <c r="M6595">
        <v>92</v>
      </c>
      <c r="N6595">
        <v>92</v>
      </c>
      <c r="O6595">
        <v>88</v>
      </c>
      <c r="P6595">
        <v>92</v>
      </c>
      <c r="Q6595">
        <v>93</v>
      </c>
      <c r="R6595">
        <v>91</v>
      </c>
      <c r="S6595">
        <v>68</v>
      </c>
      <c r="T6595" s="34">
        <f>_xlfn.XLOOKUP(B6595,Demog!$A$2:$A$219,Demog!$P$2:$P$219,,,2)</f>
        <v>70406</v>
      </c>
      <c r="U6595" s="34">
        <f t="shared" si="121"/>
        <v>49</v>
      </c>
      <c r="V6595" s="13">
        <f>IF(OR(Table1[[#This Row],[7d_positivity_public]]=0,ISBLANK(Table1[[#This Row],[7d_positivity_public]])),"",(Table1[[#This Row],[7d_positivity_public]]-Table1[[#This Row],[7d_positivity_all]])/Table1[[#This Row],[7d_positivity_public]])</f>
        <v>1</v>
      </c>
      <c r="W6595" s="13"/>
    </row>
    <row r="6596" spans="1:23" x14ac:dyDescent="0.25">
      <c r="A6596" s="10">
        <v>44550</v>
      </c>
      <c r="B6596">
        <v>2243</v>
      </c>
      <c r="C6596" t="s">
        <v>146</v>
      </c>
      <c r="D6596">
        <v>14</v>
      </c>
      <c r="E6596">
        <v>3</v>
      </c>
      <c r="F6596">
        <v>11</v>
      </c>
      <c r="G6596">
        <v>6</v>
      </c>
      <c r="H6596">
        <v>92</v>
      </c>
      <c r="I6596">
        <v>32</v>
      </c>
      <c r="J6596">
        <v>90</v>
      </c>
      <c r="K6596">
        <v>92</v>
      </c>
      <c r="L6596">
        <v>92</v>
      </c>
      <c r="M6596">
        <v>92</v>
      </c>
      <c r="N6596">
        <v>89</v>
      </c>
      <c r="O6596">
        <v>87</v>
      </c>
      <c r="P6596">
        <v>90</v>
      </c>
      <c r="Q6596">
        <v>89</v>
      </c>
      <c r="R6596">
        <v>90</v>
      </c>
      <c r="S6596">
        <v>68</v>
      </c>
      <c r="T6596" s="34">
        <f>_xlfn.XLOOKUP(B6596,Demog!$A$2:$A$219,Demog!$P$2:$P$219,,,2)</f>
        <v>28129</v>
      </c>
      <c r="U6596" s="34">
        <f t="shared" si="121"/>
        <v>28</v>
      </c>
      <c r="V6596" s="13">
        <f>IF(OR(Table1[[#This Row],[7d_positivity_public]]=0,ISBLANK(Table1[[#This Row],[7d_positivity_public]])),"",(Table1[[#This Row],[7d_positivity_public]]-Table1[[#This Row],[7d_positivity_all]])/Table1[[#This Row],[7d_positivity_public]])</f>
        <v>1</v>
      </c>
      <c r="W6596" s="13"/>
    </row>
    <row r="6597" spans="1:23" x14ac:dyDescent="0.25">
      <c r="A6597" s="10">
        <v>44550</v>
      </c>
      <c r="B6597">
        <v>2244</v>
      </c>
      <c r="C6597" t="s">
        <v>147</v>
      </c>
      <c r="D6597">
        <v>9</v>
      </c>
      <c r="E6597">
        <v>4</v>
      </c>
      <c r="F6597">
        <v>5</v>
      </c>
      <c r="G6597">
        <v>4</v>
      </c>
      <c r="H6597">
        <v>91</v>
      </c>
      <c r="I6597">
        <v>31</v>
      </c>
      <c r="J6597">
        <v>91</v>
      </c>
      <c r="K6597">
        <v>92</v>
      </c>
      <c r="L6597">
        <v>91</v>
      </c>
      <c r="M6597">
        <v>92</v>
      </c>
      <c r="N6597">
        <v>89</v>
      </c>
      <c r="O6597">
        <v>87</v>
      </c>
      <c r="P6597">
        <v>90</v>
      </c>
      <c r="Q6597">
        <v>88</v>
      </c>
      <c r="R6597">
        <v>91</v>
      </c>
      <c r="S6597">
        <v>67</v>
      </c>
      <c r="T6597" s="34">
        <f>_xlfn.XLOOKUP(B6597,Demog!$A$2:$A$219,Demog!$P$2:$P$219,,,2)</f>
        <v>58612</v>
      </c>
      <c r="U6597" s="34">
        <f t="shared" si="121"/>
        <v>37</v>
      </c>
      <c r="V6597" s="13">
        <f>IF(OR(Table1[[#This Row],[7d_positivity_public]]=0,ISBLANK(Table1[[#This Row],[7d_positivity_public]])),"",(Table1[[#This Row],[7d_positivity_public]]-Table1[[#This Row],[7d_positivity_all]])/Table1[[#This Row],[7d_positivity_public]])</f>
        <v>1</v>
      </c>
      <c r="W6597" s="13"/>
    </row>
    <row r="6598" spans="1:23" x14ac:dyDescent="0.25">
      <c r="A6598" s="10">
        <v>44550</v>
      </c>
      <c r="B6598">
        <v>2245</v>
      </c>
      <c r="C6598" t="s">
        <v>148</v>
      </c>
      <c r="D6598">
        <v>20</v>
      </c>
      <c r="E6598">
        <v>6</v>
      </c>
      <c r="F6598">
        <v>14</v>
      </c>
      <c r="G6598">
        <v>6</v>
      </c>
      <c r="H6598">
        <v>93</v>
      </c>
      <c r="I6598">
        <v>45</v>
      </c>
      <c r="J6598">
        <v>92</v>
      </c>
      <c r="K6598">
        <v>93</v>
      </c>
      <c r="L6598">
        <v>93</v>
      </c>
      <c r="M6598">
        <v>93</v>
      </c>
      <c r="N6598">
        <v>91</v>
      </c>
      <c r="O6598">
        <v>90</v>
      </c>
      <c r="P6598">
        <v>91</v>
      </c>
      <c r="Q6598">
        <v>91</v>
      </c>
      <c r="R6598">
        <v>91</v>
      </c>
      <c r="S6598">
        <v>72</v>
      </c>
      <c r="T6598" s="34">
        <f>_xlfn.XLOOKUP(B6598,Demog!$A$2:$A$219,Demog!$P$2:$P$219,,,2)</f>
        <v>36404</v>
      </c>
      <c r="U6598" s="34">
        <f t="shared" si="121"/>
        <v>51</v>
      </c>
      <c r="V6598" s="13">
        <f>IF(OR(Table1[[#This Row],[7d_positivity_public]]=0,ISBLANK(Table1[[#This Row],[7d_positivity_public]])),"",(Table1[[#This Row],[7d_positivity_public]]-Table1[[#This Row],[7d_positivity_all]])/Table1[[#This Row],[7d_positivity_public]])</f>
        <v>1</v>
      </c>
      <c r="W6598" s="13"/>
    </row>
    <row r="6599" spans="1:23" x14ac:dyDescent="0.25">
      <c r="A6599" s="10">
        <v>44550</v>
      </c>
      <c r="B6599">
        <v>2311</v>
      </c>
      <c r="C6599" t="s">
        <v>149</v>
      </c>
      <c r="D6599">
        <v>12</v>
      </c>
      <c r="E6599">
        <v>9</v>
      </c>
      <c r="F6599">
        <v>3</v>
      </c>
      <c r="G6599">
        <v>5</v>
      </c>
      <c r="H6599">
        <v>88</v>
      </c>
      <c r="I6599">
        <v>12</v>
      </c>
      <c r="J6599">
        <v>81</v>
      </c>
      <c r="K6599">
        <v>88</v>
      </c>
      <c r="L6599">
        <v>86</v>
      </c>
      <c r="M6599">
        <v>91</v>
      </c>
      <c r="N6599">
        <v>85</v>
      </c>
      <c r="O6599">
        <v>75</v>
      </c>
      <c r="P6599">
        <v>85</v>
      </c>
      <c r="Q6599">
        <v>83</v>
      </c>
      <c r="R6599">
        <v>88</v>
      </c>
      <c r="S6599">
        <v>62</v>
      </c>
      <c r="T6599" s="34">
        <f>_xlfn.XLOOKUP(B6599,Demog!$A$2:$A$219,Demog!$P$2:$P$219,,,2)</f>
        <v>25888</v>
      </c>
      <c r="U6599" s="34">
        <f t="shared" si="121"/>
        <v>22</v>
      </c>
      <c r="V6599" s="13">
        <f>IF(OR(Table1[[#This Row],[7d_positivity_public]]=0,ISBLANK(Table1[[#This Row],[7d_positivity_public]])),"",(Table1[[#This Row],[7d_positivity_public]]-Table1[[#This Row],[7d_positivity_all]])/Table1[[#This Row],[7d_positivity_public]])</f>
        <v>1</v>
      </c>
      <c r="W6599" s="13"/>
    </row>
    <row r="6600" spans="1:23" x14ac:dyDescent="0.25">
      <c r="A6600" s="10">
        <v>44550</v>
      </c>
      <c r="B6600">
        <v>2312</v>
      </c>
      <c r="C6600" t="s">
        <v>150</v>
      </c>
      <c r="D6600">
        <v>21</v>
      </c>
      <c r="E6600">
        <v>8</v>
      </c>
      <c r="F6600">
        <v>13</v>
      </c>
      <c r="G6600">
        <v>8</v>
      </c>
      <c r="H6600">
        <v>93</v>
      </c>
      <c r="I6600">
        <v>26</v>
      </c>
      <c r="J6600">
        <v>92</v>
      </c>
      <c r="K6600">
        <v>93</v>
      </c>
      <c r="L6600">
        <v>91</v>
      </c>
      <c r="M6600">
        <v>94</v>
      </c>
      <c r="N6600">
        <v>91</v>
      </c>
      <c r="O6600">
        <v>89</v>
      </c>
      <c r="P6600">
        <v>91</v>
      </c>
      <c r="Q6600">
        <v>90</v>
      </c>
      <c r="R6600">
        <v>93</v>
      </c>
      <c r="S6600">
        <v>72</v>
      </c>
      <c r="T6600" s="34">
        <f>_xlfn.XLOOKUP(B6600,Demog!$A$2:$A$219,Demog!$P$2:$P$219,,,2)</f>
        <v>29587</v>
      </c>
      <c r="U6600" s="34">
        <f t="shared" si="121"/>
        <v>43</v>
      </c>
      <c r="V6600" s="13">
        <f>IF(OR(Table1[[#This Row],[7d_positivity_public]]=0,ISBLANK(Table1[[#This Row],[7d_positivity_public]])),"",(Table1[[#This Row],[7d_positivity_public]]-Table1[[#This Row],[7d_positivity_all]])/Table1[[#This Row],[7d_positivity_public]])</f>
        <v>1</v>
      </c>
      <c r="W6600" s="13"/>
    </row>
    <row r="6601" spans="1:23" x14ac:dyDescent="0.25">
      <c r="A6601" s="10">
        <v>44550</v>
      </c>
      <c r="B6601">
        <v>2313</v>
      </c>
      <c r="C6601" t="s">
        <v>151</v>
      </c>
      <c r="D6601">
        <v>20</v>
      </c>
      <c r="E6601">
        <v>7</v>
      </c>
      <c r="F6601">
        <v>13</v>
      </c>
      <c r="G6601">
        <v>7</v>
      </c>
      <c r="H6601">
        <v>93</v>
      </c>
      <c r="I6601">
        <v>20</v>
      </c>
      <c r="J6601">
        <v>91</v>
      </c>
      <c r="K6601">
        <v>93</v>
      </c>
      <c r="L6601">
        <v>93</v>
      </c>
      <c r="M6601">
        <v>94</v>
      </c>
      <c r="N6601">
        <v>91</v>
      </c>
      <c r="O6601">
        <v>88</v>
      </c>
      <c r="P6601">
        <v>91</v>
      </c>
      <c r="Q6601">
        <v>90</v>
      </c>
      <c r="R6601">
        <v>92</v>
      </c>
      <c r="S6601">
        <v>66</v>
      </c>
      <c r="T6601" s="34">
        <f>_xlfn.XLOOKUP(B6601,Demog!$A$2:$A$219,Demog!$P$2:$P$219,,,2)</f>
        <v>31567</v>
      </c>
      <c r="U6601" s="34">
        <f t="shared" si="121"/>
        <v>44</v>
      </c>
      <c r="V6601" s="13">
        <f>IF(OR(Table1[[#This Row],[7d_positivity_public]]=0,ISBLANK(Table1[[#This Row],[7d_positivity_public]])),"",(Table1[[#This Row],[7d_positivity_public]]-Table1[[#This Row],[7d_positivity_all]])/Table1[[#This Row],[7d_positivity_public]])</f>
        <v>1</v>
      </c>
      <c r="W6601" s="13"/>
    </row>
    <row r="6602" spans="1:23" x14ac:dyDescent="0.25">
      <c r="A6602" s="10">
        <v>44550</v>
      </c>
      <c r="B6602">
        <v>2314</v>
      </c>
      <c r="C6602" t="s">
        <v>152</v>
      </c>
      <c r="D6602">
        <v>6</v>
      </c>
      <c r="E6602">
        <v>6</v>
      </c>
      <c r="F6602">
        <v>0</v>
      </c>
      <c r="G6602">
        <v>2</v>
      </c>
      <c r="H6602">
        <v>90</v>
      </c>
      <c r="I6602">
        <v>20</v>
      </c>
      <c r="J6602">
        <v>93</v>
      </c>
      <c r="K6602">
        <v>89</v>
      </c>
      <c r="L6602">
        <v>86</v>
      </c>
      <c r="M6602">
        <v>92</v>
      </c>
      <c r="N6602">
        <v>87</v>
      </c>
      <c r="O6602">
        <v>88</v>
      </c>
      <c r="P6602">
        <v>87</v>
      </c>
      <c r="Q6602">
        <v>83</v>
      </c>
      <c r="R6602">
        <v>90</v>
      </c>
      <c r="S6602">
        <v>68</v>
      </c>
      <c r="T6602" s="34">
        <f>_xlfn.XLOOKUP(B6602,Demog!$A$2:$A$219,Demog!$P$2:$P$219,,,2)</f>
        <v>22090</v>
      </c>
      <c r="U6602" s="34">
        <f t="shared" si="121"/>
        <v>9</v>
      </c>
      <c r="V6602" s="13">
        <f>IF(OR(Table1[[#This Row],[7d_positivity_public]]=0,ISBLANK(Table1[[#This Row],[7d_positivity_public]])),"",(Table1[[#This Row],[7d_positivity_public]]-Table1[[#This Row],[7d_positivity_all]])/Table1[[#This Row],[7d_positivity_public]])</f>
        <v>1</v>
      </c>
      <c r="W6602" s="13"/>
    </row>
    <row r="6603" spans="1:23" x14ac:dyDescent="0.25">
      <c r="A6603" s="10">
        <v>44550</v>
      </c>
      <c r="B6603">
        <v>2315</v>
      </c>
      <c r="C6603" t="s">
        <v>153</v>
      </c>
      <c r="D6603">
        <v>6</v>
      </c>
      <c r="E6603">
        <v>2</v>
      </c>
      <c r="F6603">
        <v>4</v>
      </c>
      <c r="G6603">
        <v>2</v>
      </c>
      <c r="H6603">
        <v>86</v>
      </c>
      <c r="I6603">
        <v>16</v>
      </c>
      <c r="J6603">
        <v>79</v>
      </c>
      <c r="K6603">
        <v>87</v>
      </c>
      <c r="L6603">
        <v>84</v>
      </c>
      <c r="M6603">
        <v>90</v>
      </c>
      <c r="N6603">
        <v>83</v>
      </c>
      <c r="O6603">
        <v>74</v>
      </c>
      <c r="P6603">
        <v>84</v>
      </c>
      <c r="Q6603">
        <v>80</v>
      </c>
      <c r="R6603">
        <v>88</v>
      </c>
      <c r="S6603">
        <v>58</v>
      </c>
      <c r="T6603" s="34">
        <f>_xlfn.XLOOKUP(B6603,Demog!$A$2:$A$219,Demog!$P$2:$P$219,,,2)</f>
        <v>13204</v>
      </c>
      <c r="U6603" s="34">
        <f t="shared" si="121"/>
        <v>6</v>
      </c>
      <c r="V6603" s="13">
        <f>IF(OR(Table1[[#This Row],[7d_positivity_public]]=0,ISBLANK(Table1[[#This Row],[7d_positivity_public]])),"",(Table1[[#This Row],[7d_positivity_public]]-Table1[[#This Row],[7d_positivity_all]])/Table1[[#This Row],[7d_positivity_public]])</f>
        <v>1</v>
      </c>
      <c r="W6603" s="13"/>
    </row>
    <row r="6604" spans="1:23" x14ac:dyDescent="0.25">
      <c r="A6604" s="10">
        <v>44550</v>
      </c>
      <c r="B6604">
        <v>2316</v>
      </c>
      <c r="C6604" t="s">
        <v>154</v>
      </c>
      <c r="D6604">
        <v>9</v>
      </c>
      <c r="E6604">
        <v>5</v>
      </c>
      <c r="F6604">
        <v>4</v>
      </c>
      <c r="G6604">
        <v>4</v>
      </c>
      <c r="H6604">
        <v>87</v>
      </c>
      <c r="I6604">
        <v>17</v>
      </c>
      <c r="J6604">
        <v>80</v>
      </c>
      <c r="K6604">
        <v>87</v>
      </c>
      <c r="L6604">
        <v>85</v>
      </c>
      <c r="M6604">
        <v>89</v>
      </c>
      <c r="N6604">
        <v>84</v>
      </c>
      <c r="O6604">
        <v>77</v>
      </c>
      <c r="P6604">
        <v>85</v>
      </c>
      <c r="Q6604">
        <v>82</v>
      </c>
      <c r="R6604">
        <v>87</v>
      </c>
      <c r="S6604">
        <v>65</v>
      </c>
      <c r="T6604" s="34">
        <f>_xlfn.XLOOKUP(B6604,Demog!$A$2:$A$219,Demog!$P$2:$P$219,,,2)</f>
        <v>12653</v>
      </c>
      <c r="U6604" s="34">
        <f t="shared" si="121"/>
        <v>8</v>
      </c>
      <c r="V6604" s="13">
        <f>IF(OR(Table1[[#This Row],[7d_positivity_public]]=0,ISBLANK(Table1[[#This Row],[7d_positivity_public]])),"",(Table1[[#This Row],[7d_positivity_public]]-Table1[[#This Row],[7d_positivity_all]])/Table1[[#This Row],[7d_positivity_public]])</f>
        <v>1</v>
      </c>
      <c r="W6604" s="13"/>
    </row>
    <row r="6605" spans="1:23" x14ac:dyDescent="0.25">
      <c r="A6605" s="10">
        <v>44550</v>
      </c>
      <c r="B6605">
        <v>2317</v>
      </c>
      <c r="C6605" t="s">
        <v>155</v>
      </c>
      <c r="D6605">
        <v>5</v>
      </c>
      <c r="E6605">
        <v>4</v>
      </c>
      <c r="F6605">
        <v>1</v>
      </c>
      <c r="G6605">
        <v>5</v>
      </c>
      <c r="H6605">
        <v>85</v>
      </c>
      <c r="I6605">
        <v>15</v>
      </c>
      <c r="J6605">
        <v>70</v>
      </c>
      <c r="K6605">
        <v>86</v>
      </c>
      <c r="L6605">
        <v>83</v>
      </c>
      <c r="M6605">
        <v>89</v>
      </c>
      <c r="N6605">
        <v>82</v>
      </c>
      <c r="O6605">
        <v>67</v>
      </c>
      <c r="P6605">
        <v>83</v>
      </c>
      <c r="Q6605">
        <v>79</v>
      </c>
      <c r="R6605">
        <v>87</v>
      </c>
      <c r="S6605">
        <v>63</v>
      </c>
      <c r="T6605" s="34">
        <f>_xlfn.XLOOKUP(B6605,Demog!$A$2:$A$219,Demog!$P$2:$P$219,,,2)</f>
        <v>8789</v>
      </c>
      <c r="U6605" s="34">
        <f t="shared" si="121"/>
        <v>3</v>
      </c>
      <c r="V6605" s="13">
        <f>IF(OR(Table1[[#This Row],[7d_positivity_public]]=0,ISBLANK(Table1[[#This Row],[7d_positivity_public]])),"",(Table1[[#This Row],[7d_positivity_public]]-Table1[[#This Row],[7d_positivity_all]])/Table1[[#This Row],[7d_positivity_public]])</f>
        <v>1</v>
      </c>
      <c r="W6605" s="13"/>
    </row>
    <row r="6606" spans="1:23" x14ac:dyDescent="0.25">
      <c r="A6606" s="10">
        <v>44550</v>
      </c>
      <c r="B6606">
        <v>2321</v>
      </c>
      <c r="C6606" t="s">
        <v>156</v>
      </c>
      <c r="D6606">
        <v>11</v>
      </c>
      <c r="E6606">
        <v>9</v>
      </c>
      <c r="F6606">
        <v>2</v>
      </c>
      <c r="G6606">
        <v>6</v>
      </c>
      <c r="H6606">
        <v>96</v>
      </c>
      <c r="I6606">
        <v>24</v>
      </c>
      <c r="J6606">
        <v>94</v>
      </c>
      <c r="K6606">
        <v>96</v>
      </c>
      <c r="L6606">
        <v>98</v>
      </c>
      <c r="M6606">
        <v>95</v>
      </c>
      <c r="N6606">
        <v>94</v>
      </c>
      <c r="O6606">
        <v>91</v>
      </c>
      <c r="P6606">
        <v>94</v>
      </c>
      <c r="Q6606">
        <v>95</v>
      </c>
      <c r="R6606">
        <v>93</v>
      </c>
      <c r="S6606">
        <v>60</v>
      </c>
      <c r="T6606" s="34">
        <f>_xlfn.XLOOKUP(B6606,Demog!$A$2:$A$219,Demog!$P$2:$P$219,,,2)</f>
        <v>56017</v>
      </c>
      <c r="U6606" s="34">
        <f t="shared" si="121"/>
        <v>43</v>
      </c>
      <c r="V6606" s="13">
        <f>IF(OR(Table1[[#This Row],[7d_positivity_public]]=0,ISBLANK(Table1[[#This Row],[7d_positivity_public]])),"",(Table1[[#This Row],[7d_positivity_public]]-Table1[[#This Row],[7d_positivity_all]])/Table1[[#This Row],[7d_positivity_public]])</f>
        <v>1</v>
      </c>
      <c r="W6606" s="13"/>
    </row>
    <row r="6607" spans="1:23" x14ac:dyDescent="0.25">
      <c r="A6607" s="10">
        <v>44550</v>
      </c>
      <c r="B6607">
        <v>2322</v>
      </c>
      <c r="C6607" t="s">
        <v>157</v>
      </c>
      <c r="D6607">
        <v>12</v>
      </c>
      <c r="E6607">
        <v>3</v>
      </c>
      <c r="F6607">
        <v>9</v>
      </c>
      <c r="G6607">
        <v>4</v>
      </c>
      <c r="H6607">
        <v>96</v>
      </c>
      <c r="I6607">
        <v>42</v>
      </c>
      <c r="J6607">
        <v>99</v>
      </c>
      <c r="K6607">
        <v>96</v>
      </c>
      <c r="L6607">
        <v>96</v>
      </c>
      <c r="M6607">
        <v>96</v>
      </c>
      <c r="N6607">
        <v>94</v>
      </c>
      <c r="O6607">
        <v>97</v>
      </c>
      <c r="P6607">
        <v>94</v>
      </c>
      <c r="Q6607">
        <v>94</v>
      </c>
      <c r="R6607">
        <v>95</v>
      </c>
      <c r="S6607">
        <v>71</v>
      </c>
      <c r="T6607" s="34">
        <f>_xlfn.XLOOKUP(B6607,Demog!$A$2:$A$219,Demog!$P$2:$P$219,,,2)</f>
        <v>24822</v>
      </c>
      <c r="U6607" s="34">
        <f t="shared" si="121"/>
        <v>21</v>
      </c>
      <c r="V6607" s="13">
        <f>IF(OR(Table1[[#This Row],[7d_positivity_public]]=0,ISBLANK(Table1[[#This Row],[7d_positivity_public]])),"",(Table1[[#This Row],[7d_positivity_public]]-Table1[[#This Row],[7d_positivity_all]])/Table1[[#This Row],[7d_positivity_public]])</f>
        <v>1</v>
      </c>
      <c r="W6607" s="13"/>
    </row>
    <row r="6608" spans="1:23" x14ac:dyDescent="0.25">
      <c r="A6608" s="10">
        <v>44550</v>
      </c>
      <c r="B6608">
        <v>2323</v>
      </c>
      <c r="C6608" t="s">
        <v>158</v>
      </c>
      <c r="D6608">
        <v>16</v>
      </c>
      <c r="E6608">
        <v>9</v>
      </c>
      <c r="F6608">
        <v>7</v>
      </c>
      <c r="G6608">
        <v>6</v>
      </c>
      <c r="H6608">
        <v>94</v>
      </c>
      <c r="I6608">
        <v>44</v>
      </c>
      <c r="J6608">
        <v>94</v>
      </c>
      <c r="K6608">
        <v>94</v>
      </c>
      <c r="L6608">
        <v>93</v>
      </c>
      <c r="M6608">
        <v>95</v>
      </c>
      <c r="N6608">
        <v>93</v>
      </c>
      <c r="O6608">
        <v>91</v>
      </c>
      <c r="P6608">
        <v>93</v>
      </c>
      <c r="Q6608">
        <v>91</v>
      </c>
      <c r="R6608">
        <v>94</v>
      </c>
      <c r="S6608">
        <v>74</v>
      </c>
      <c r="T6608" s="34">
        <f>_xlfn.XLOOKUP(B6608,Demog!$A$2:$A$219,Demog!$P$2:$P$219,,,2)</f>
        <v>22225</v>
      </c>
      <c r="U6608" s="34">
        <f t="shared" si="121"/>
        <v>25</v>
      </c>
      <c r="V6608" s="13">
        <f>IF(OR(Table1[[#This Row],[7d_positivity_public]]=0,ISBLANK(Table1[[#This Row],[7d_positivity_public]])),"",(Table1[[#This Row],[7d_positivity_public]]-Table1[[#This Row],[7d_positivity_all]])/Table1[[#This Row],[7d_positivity_public]])</f>
        <v>1</v>
      </c>
      <c r="W6608" s="13"/>
    </row>
    <row r="6609" spans="1:23" x14ac:dyDescent="0.25">
      <c r="A6609" s="10">
        <v>44550</v>
      </c>
      <c r="B6609">
        <v>2331</v>
      </c>
      <c r="C6609" t="s">
        <v>159</v>
      </c>
      <c r="D6609">
        <v>6</v>
      </c>
      <c r="E6609">
        <v>5</v>
      </c>
      <c r="F6609">
        <v>1</v>
      </c>
      <c r="G6609">
        <v>5</v>
      </c>
      <c r="H6609">
        <v>98</v>
      </c>
      <c r="I6609">
        <v>13</v>
      </c>
      <c r="J6609">
        <v>91</v>
      </c>
      <c r="K6609">
        <v>98</v>
      </c>
      <c r="L6609">
        <v>100</v>
      </c>
      <c r="M6609">
        <v>94</v>
      </c>
      <c r="N6609">
        <v>94</v>
      </c>
      <c r="O6609">
        <v>85</v>
      </c>
      <c r="P6609">
        <v>95</v>
      </c>
      <c r="Q6609">
        <v>97</v>
      </c>
      <c r="R6609">
        <v>92</v>
      </c>
      <c r="S6609">
        <v>45</v>
      </c>
      <c r="T6609" s="34">
        <f>_xlfn.XLOOKUP(B6609,Demog!$A$2:$A$219,Demog!$P$2:$P$219,,,2)</f>
        <v>53402</v>
      </c>
      <c r="U6609" s="34">
        <f t="shared" si="121"/>
        <v>22</v>
      </c>
      <c r="V6609" s="13">
        <f>IF(OR(Table1[[#This Row],[7d_positivity_public]]=0,ISBLANK(Table1[[#This Row],[7d_positivity_public]])),"",(Table1[[#This Row],[7d_positivity_public]]-Table1[[#This Row],[7d_positivity_all]])/Table1[[#This Row],[7d_positivity_public]])</f>
        <v>1</v>
      </c>
      <c r="W6609" s="13"/>
    </row>
    <row r="6610" spans="1:23" x14ac:dyDescent="0.25">
      <c r="A6610" s="10">
        <v>44550</v>
      </c>
      <c r="B6610">
        <v>2332</v>
      </c>
      <c r="C6610" t="s">
        <v>160</v>
      </c>
      <c r="D6610">
        <v>9</v>
      </c>
      <c r="E6610">
        <v>5</v>
      </c>
      <c r="F6610">
        <v>4</v>
      </c>
      <c r="G6610">
        <v>5</v>
      </c>
      <c r="H6610">
        <v>95</v>
      </c>
      <c r="I6610">
        <v>15</v>
      </c>
      <c r="J6610">
        <v>84</v>
      </c>
      <c r="K6610">
        <v>96</v>
      </c>
      <c r="L6610">
        <v>99</v>
      </c>
      <c r="M6610">
        <v>91</v>
      </c>
      <c r="N6610">
        <v>91</v>
      </c>
      <c r="O6610">
        <v>78</v>
      </c>
      <c r="P6610">
        <v>92</v>
      </c>
      <c r="Q6610">
        <v>95</v>
      </c>
      <c r="R6610">
        <v>88</v>
      </c>
      <c r="S6610">
        <v>48</v>
      </c>
      <c r="T6610" s="34">
        <f>_xlfn.XLOOKUP(B6610,Demog!$A$2:$A$219,Demog!$P$2:$P$219,,,2)</f>
        <v>51161</v>
      </c>
      <c r="U6610" s="34">
        <f t="shared" si="121"/>
        <v>32</v>
      </c>
      <c r="V6610" s="13">
        <f>IF(OR(Table1[[#This Row],[7d_positivity_public]]=0,ISBLANK(Table1[[#This Row],[7d_positivity_public]])),"",(Table1[[#This Row],[7d_positivity_public]]-Table1[[#This Row],[7d_positivity_all]])/Table1[[#This Row],[7d_positivity_public]])</f>
        <v>1</v>
      </c>
      <c r="W6610" s="13"/>
    </row>
    <row r="6611" spans="1:23" x14ac:dyDescent="0.25">
      <c r="A6611" s="10">
        <v>44550</v>
      </c>
      <c r="B6611">
        <v>2333</v>
      </c>
      <c r="C6611" t="s">
        <v>161</v>
      </c>
      <c r="D6611">
        <v>14</v>
      </c>
      <c r="E6611">
        <v>7</v>
      </c>
      <c r="F6611">
        <v>7</v>
      </c>
      <c r="G6611">
        <v>6</v>
      </c>
      <c r="H6611">
        <v>93</v>
      </c>
      <c r="I6611">
        <v>25</v>
      </c>
      <c r="J6611">
        <v>90</v>
      </c>
      <c r="K6611">
        <v>93</v>
      </c>
      <c r="L6611">
        <v>93</v>
      </c>
      <c r="M6611">
        <v>94</v>
      </c>
      <c r="N6611">
        <v>90</v>
      </c>
      <c r="O6611">
        <v>87</v>
      </c>
      <c r="P6611">
        <v>91</v>
      </c>
      <c r="Q6611">
        <v>90</v>
      </c>
      <c r="R6611">
        <v>92</v>
      </c>
      <c r="S6611">
        <v>66</v>
      </c>
      <c r="T6611" s="34">
        <f>_xlfn.XLOOKUP(B6611,Demog!$A$2:$A$219,Demog!$P$2:$P$219,,,2)</f>
        <v>69963</v>
      </c>
      <c r="U6611" s="34">
        <f t="shared" si="121"/>
        <v>69</v>
      </c>
      <c r="V6611" s="13">
        <f>IF(OR(Table1[[#This Row],[7d_positivity_public]]=0,ISBLANK(Table1[[#This Row],[7d_positivity_public]])),"",(Table1[[#This Row],[7d_positivity_public]]-Table1[[#This Row],[7d_positivity_all]])/Table1[[#This Row],[7d_positivity_public]])</f>
        <v>1</v>
      </c>
      <c r="W6611" s="13"/>
    </row>
    <row r="6612" spans="1:23" x14ac:dyDescent="0.25">
      <c r="A6612" s="10">
        <v>44550</v>
      </c>
      <c r="B6612">
        <v>2334</v>
      </c>
      <c r="C6612" t="s">
        <v>162</v>
      </c>
      <c r="D6612">
        <v>12</v>
      </c>
      <c r="E6612">
        <v>3</v>
      </c>
      <c r="F6612">
        <v>9</v>
      </c>
      <c r="G6612">
        <v>6</v>
      </c>
      <c r="H6612">
        <v>97</v>
      </c>
      <c r="I6612">
        <v>23</v>
      </c>
      <c r="J6612">
        <v>94</v>
      </c>
      <c r="K6612">
        <v>98</v>
      </c>
      <c r="L6612">
        <v>98</v>
      </c>
      <c r="M6612">
        <v>97</v>
      </c>
      <c r="N6612">
        <v>95</v>
      </c>
      <c r="O6612">
        <v>90</v>
      </c>
      <c r="P6612">
        <v>95</v>
      </c>
      <c r="Q6612">
        <v>95</v>
      </c>
      <c r="R6612">
        <v>95</v>
      </c>
      <c r="S6612">
        <v>56</v>
      </c>
      <c r="T6612" s="34">
        <f>_xlfn.XLOOKUP(B6612,Demog!$A$2:$A$219,Demog!$P$2:$P$219,,,2)</f>
        <v>45391</v>
      </c>
      <c r="U6612" s="34">
        <f t="shared" si="121"/>
        <v>38</v>
      </c>
      <c r="V6612" s="13">
        <f>IF(OR(Table1[[#This Row],[7d_positivity_public]]=0,ISBLANK(Table1[[#This Row],[7d_positivity_public]])),"",(Table1[[#This Row],[7d_positivity_public]]-Table1[[#This Row],[7d_positivity_all]])/Table1[[#This Row],[7d_positivity_public]])</f>
        <v>1</v>
      </c>
      <c r="W6612" s="13"/>
    </row>
    <row r="6613" spans="1:23" x14ac:dyDescent="0.25">
      <c r="A6613" s="10">
        <v>44550</v>
      </c>
      <c r="B6613">
        <v>2335</v>
      </c>
      <c r="C6613" t="s">
        <v>163</v>
      </c>
      <c r="D6613">
        <v>6</v>
      </c>
      <c r="E6613">
        <v>4</v>
      </c>
      <c r="F6613">
        <v>2</v>
      </c>
      <c r="G6613">
        <v>5</v>
      </c>
      <c r="H6613">
        <v>99</v>
      </c>
      <c r="I6613">
        <v>12</v>
      </c>
      <c r="J6613">
        <v>91</v>
      </c>
      <c r="K6613">
        <v>99</v>
      </c>
      <c r="L6613">
        <v>100</v>
      </c>
      <c r="M6613">
        <v>96</v>
      </c>
      <c r="N6613">
        <v>95</v>
      </c>
      <c r="O6613">
        <v>86</v>
      </c>
      <c r="P6613">
        <v>96</v>
      </c>
      <c r="Q6613">
        <v>97</v>
      </c>
      <c r="R6613">
        <v>94</v>
      </c>
      <c r="S6613">
        <v>49</v>
      </c>
      <c r="T6613" s="34">
        <f>_xlfn.XLOOKUP(B6613,Demog!$A$2:$A$219,Demog!$P$2:$P$219,,,2)</f>
        <v>62748</v>
      </c>
      <c r="U6613" s="34">
        <f t="shared" si="121"/>
        <v>26</v>
      </c>
      <c r="V6613" s="13">
        <f>IF(OR(Table1[[#This Row],[7d_positivity_public]]=0,ISBLANK(Table1[[#This Row],[7d_positivity_public]])),"",(Table1[[#This Row],[7d_positivity_public]]-Table1[[#This Row],[7d_positivity_all]])/Table1[[#This Row],[7d_positivity_public]])</f>
        <v>1</v>
      </c>
      <c r="W6613" s="13"/>
    </row>
    <row r="6614" spans="1:23" x14ac:dyDescent="0.25">
      <c r="A6614" s="10">
        <v>44550</v>
      </c>
      <c r="B6614">
        <v>2336</v>
      </c>
      <c r="C6614" t="s">
        <v>164</v>
      </c>
      <c r="D6614">
        <v>8</v>
      </c>
      <c r="E6614">
        <v>7</v>
      </c>
      <c r="F6614">
        <v>1</v>
      </c>
      <c r="G6614">
        <v>5</v>
      </c>
      <c r="H6614">
        <v>95</v>
      </c>
      <c r="I6614">
        <v>18</v>
      </c>
      <c r="J6614">
        <v>91</v>
      </c>
      <c r="K6614">
        <v>96</v>
      </c>
      <c r="L6614">
        <v>97</v>
      </c>
      <c r="M6614">
        <v>94</v>
      </c>
      <c r="N6614">
        <v>93</v>
      </c>
      <c r="O6614">
        <v>87</v>
      </c>
      <c r="P6614">
        <v>93</v>
      </c>
      <c r="Q6614">
        <v>94</v>
      </c>
      <c r="R6614">
        <v>93</v>
      </c>
      <c r="S6614">
        <v>58</v>
      </c>
      <c r="T6614" s="34">
        <f>_xlfn.XLOOKUP(B6614,Demog!$A$2:$A$219,Demog!$P$2:$P$219,,,2)</f>
        <v>58701</v>
      </c>
      <c r="U6614" s="34">
        <f t="shared" si="121"/>
        <v>33</v>
      </c>
      <c r="V6614" s="13">
        <f>IF(OR(Table1[[#This Row],[7d_positivity_public]]=0,ISBLANK(Table1[[#This Row],[7d_positivity_public]])),"",(Table1[[#This Row],[7d_positivity_public]]-Table1[[#This Row],[7d_positivity_all]])/Table1[[#This Row],[7d_positivity_public]])</f>
        <v>1</v>
      </c>
      <c r="W6614" s="13"/>
    </row>
    <row r="6615" spans="1:23" x14ac:dyDescent="0.25">
      <c r="A6615" s="10">
        <v>44550</v>
      </c>
      <c r="B6615">
        <v>2337</v>
      </c>
      <c r="C6615" t="s">
        <v>165</v>
      </c>
      <c r="D6615">
        <v>8</v>
      </c>
      <c r="E6615">
        <v>7</v>
      </c>
      <c r="F6615">
        <v>1</v>
      </c>
      <c r="G6615">
        <v>6</v>
      </c>
      <c r="H6615">
        <v>91</v>
      </c>
      <c r="I6615">
        <v>17</v>
      </c>
      <c r="J6615">
        <v>88</v>
      </c>
      <c r="K6615">
        <v>91</v>
      </c>
      <c r="L6615">
        <v>91</v>
      </c>
      <c r="M6615">
        <v>91</v>
      </c>
      <c r="N6615">
        <v>88</v>
      </c>
      <c r="O6615">
        <v>83</v>
      </c>
      <c r="P6615">
        <v>89</v>
      </c>
      <c r="Q6615">
        <v>88</v>
      </c>
      <c r="R6615">
        <v>89</v>
      </c>
      <c r="S6615">
        <v>55</v>
      </c>
      <c r="T6615" s="34">
        <f>_xlfn.XLOOKUP(B6615,Demog!$A$2:$A$219,Demog!$P$2:$P$219,,,2)</f>
        <v>60538</v>
      </c>
      <c r="U6615" s="34">
        <f t="shared" si="121"/>
        <v>34</v>
      </c>
      <c r="V6615" s="13">
        <f>IF(OR(Table1[[#This Row],[7d_positivity_public]]=0,ISBLANK(Table1[[#This Row],[7d_positivity_public]])),"",(Table1[[#This Row],[7d_positivity_public]]-Table1[[#This Row],[7d_positivity_all]])/Table1[[#This Row],[7d_positivity_public]])</f>
        <v>1</v>
      </c>
      <c r="W6615" s="13"/>
    </row>
    <row r="6616" spans="1:23" x14ac:dyDescent="0.25">
      <c r="A6616" s="10">
        <v>44550</v>
      </c>
      <c r="B6616">
        <v>2338</v>
      </c>
      <c r="C6616" t="s">
        <v>166</v>
      </c>
      <c r="D6616">
        <v>4</v>
      </c>
      <c r="E6616">
        <v>6</v>
      </c>
      <c r="F6616">
        <v>-2</v>
      </c>
      <c r="G6616">
        <v>4</v>
      </c>
      <c r="H6616">
        <v>99</v>
      </c>
      <c r="I6616">
        <v>11</v>
      </c>
      <c r="J6616">
        <v>90</v>
      </c>
      <c r="K6616">
        <v>100</v>
      </c>
      <c r="L6616">
        <v>100</v>
      </c>
      <c r="M6616">
        <v>97</v>
      </c>
      <c r="N6616">
        <v>96</v>
      </c>
      <c r="O6616">
        <v>83</v>
      </c>
      <c r="P6616">
        <v>97</v>
      </c>
      <c r="Q6616">
        <v>98</v>
      </c>
      <c r="R6616">
        <v>94</v>
      </c>
      <c r="S6616">
        <v>44</v>
      </c>
      <c r="T6616" s="34">
        <f>_xlfn.XLOOKUP(B6616,Demog!$A$2:$A$219,Demog!$P$2:$P$219,,,2)</f>
        <v>41463</v>
      </c>
      <c r="U6616" s="34">
        <f t="shared" si="121"/>
        <v>12</v>
      </c>
      <c r="V6616" s="13">
        <f>IF(OR(Table1[[#This Row],[7d_positivity_public]]=0,ISBLANK(Table1[[#This Row],[7d_positivity_public]])),"",(Table1[[#This Row],[7d_positivity_public]]-Table1[[#This Row],[7d_positivity_all]])/Table1[[#This Row],[7d_positivity_public]])</f>
        <v>1</v>
      </c>
      <c r="W6616" s="13"/>
    </row>
    <row r="6617" spans="1:23" x14ac:dyDescent="0.25">
      <c r="A6617" s="10">
        <v>44550</v>
      </c>
      <c r="B6617">
        <v>2341</v>
      </c>
      <c r="C6617" t="s">
        <v>167</v>
      </c>
      <c r="D6617">
        <v>12</v>
      </c>
      <c r="E6617">
        <v>5</v>
      </c>
      <c r="F6617">
        <v>7</v>
      </c>
      <c r="G6617">
        <v>5</v>
      </c>
      <c r="H6617">
        <v>92</v>
      </c>
      <c r="I6617">
        <v>32</v>
      </c>
      <c r="J6617">
        <v>91</v>
      </c>
      <c r="K6617">
        <v>92</v>
      </c>
      <c r="L6617">
        <v>91</v>
      </c>
      <c r="M6617">
        <v>93</v>
      </c>
      <c r="N6617">
        <v>90</v>
      </c>
      <c r="O6617">
        <v>88</v>
      </c>
      <c r="P6617">
        <v>90</v>
      </c>
      <c r="Q6617">
        <v>88</v>
      </c>
      <c r="R6617">
        <v>92</v>
      </c>
      <c r="S6617">
        <v>72</v>
      </c>
      <c r="T6617" s="34">
        <f>_xlfn.XLOOKUP(B6617,Demog!$A$2:$A$219,Demog!$P$2:$P$219,,,2)</f>
        <v>74816</v>
      </c>
      <c r="U6617" s="34">
        <f t="shared" ref="U6617:U6648" si="122">ROUND(T6617*D6617/100000*7,0)</f>
        <v>63</v>
      </c>
      <c r="V6617" s="13">
        <f>IF(OR(Table1[[#This Row],[7d_positivity_public]]=0,ISBLANK(Table1[[#This Row],[7d_positivity_public]])),"",(Table1[[#This Row],[7d_positivity_public]]-Table1[[#This Row],[7d_positivity_all]])/Table1[[#This Row],[7d_positivity_public]])</f>
        <v>1</v>
      </c>
      <c r="W6617" s="13"/>
    </row>
    <row r="6618" spans="1:23" x14ac:dyDescent="0.25">
      <c r="A6618" s="10">
        <v>44550</v>
      </c>
      <c r="B6618">
        <v>2342</v>
      </c>
      <c r="C6618" t="s">
        <v>168</v>
      </c>
      <c r="D6618">
        <v>11</v>
      </c>
      <c r="E6618">
        <v>2</v>
      </c>
      <c r="F6618">
        <v>9</v>
      </c>
      <c r="G6618">
        <v>4</v>
      </c>
      <c r="H6618">
        <v>89</v>
      </c>
      <c r="I6618">
        <v>30</v>
      </c>
      <c r="J6618">
        <v>85</v>
      </c>
      <c r="K6618">
        <v>90</v>
      </c>
      <c r="L6618">
        <v>86</v>
      </c>
      <c r="M6618">
        <v>91</v>
      </c>
      <c r="N6618">
        <v>87</v>
      </c>
      <c r="O6618">
        <v>82</v>
      </c>
      <c r="P6618">
        <v>88</v>
      </c>
      <c r="Q6618">
        <v>83</v>
      </c>
      <c r="R6618">
        <v>90</v>
      </c>
      <c r="S6618">
        <v>69</v>
      </c>
      <c r="T6618" s="34">
        <f>_xlfn.XLOOKUP(B6618,Demog!$A$2:$A$219,Demog!$P$2:$P$219,,,2)</f>
        <v>19952</v>
      </c>
      <c r="U6618" s="34">
        <f t="shared" si="122"/>
        <v>15</v>
      </c>
      <c r="V6618" s="13">
        <f>IF(OR(Table1[[#This Row],[7d_positivity_public]]=0,ISBLANK(Table1[[#This Row],[7d_positivity_public]])),"",(Table1[[#This Row],[7d_positivity_public]]-Table1[[#This Row],[7d_positivity_all]])/Table1[[#This Row],[7d_positivity_public]])</f>
        <v>1</v>
      </c>
      <c r="W6618" s="13"/>
    </row>
    <row r="6619" spans="1:23" x14ac:dyDescent="0.25">
      <c r="A6619" s="10">
        <v>44550</v>
      </c>
      <c r="B6619">
        <v>3111</v>
      </c>
      <c r="C6619" t="s">
        <v>169</v>
      </c>
      <c r="D6619">
        <v>5</v>
      </c>
      <c r="E6619">
        <v>5</v>
      </c>
      <c r="F6619">
        <v>0</v>
      </c>
      <c r="G6619">
        <v>5</v>
      </c>
      <c r="H6619">
        <v>97</v>
      </c>
      <c r="I6619">
        <v>29</v>
      </c>
      <c r="J6619">
        <v>94</v>
      </c>
      <c r="K6619">
        <v>98</v>
      </c>
      <c r="L6619">
        <v>100</v>
      </c>
      <c r="M6619">
        <v>88</v>
      </c>
      <c r="N6619">
        <v>94</v>
      </c>
      <c r="O6619">
        <v>91</v>
      </c>
      <c r="P6619">
        <v>95</v>
      </c>
      <c r="Q6619">
        <v>100</v>
      </c>
      <c r="R6619">
        <v>86</v>
      </c>
      <c r="S6619">
        <v>50</v>
      </c>
      <c r="T6619" s="34">
        <f>_xlfn.XLOOKUP(B6619,Demog!$A$2:$A$219,Demog!$P$2:$P$219,,,2)</f>
        <v>54587</v>
      </c>
      <c r="U6619" s="34">
        <f t="shared" si="122"/>
        <v>19</v>
      </c>
      <c r="V6619" s="13">
        <f>IF(OR(Table1[[#This Row],[7d_positivity_public]]=0,ISBLANK(Table1[[#This Row],[7d_positivity_public]])),"",(Table1[[#This Row],[7d_positivity_public]]-Table1[[#This Row],[7d_positivity_all]])/Table1[[#This Row],[7d_positivity_public]])</f>
        <v>1</v>
      </c>
      <c r="W6619" s="13"/>
    </row>
    <row r="6620" spans="1:23" x14ac:dyDescent="0.25">
      <c r="A6620" s="10">
        <v>44550</v>
      </c>
      <c r="B6620">
        <v>3112</v>
      </c>
      <c r="C6620" t="s">
        <v>170</v>
      </c>
      <c r="D6620">
        <v>14</v>
      </c>
      <c r="E6620">
        <v>3</v>
      </c>
      <c r="F6620">
        <v>11</v>
      </c>
      <c r="G6620">
        <v>11</v>
      </c>
      <c r="H6620">
        <v>89</v>
      </c>
      <c r="I6620">
        <v>28</v>
      </c>
      <c r="J6620">
        <v>94</v>
      </c>
      <c r="K6620">
        <v>89</v>
      </c>
      <c r="L6620">
        <v>90</v>
      </c>
      <c r="M6620">
        <v>88</v>
      </c>
      <c r="N6620">
        <v>87</v>
      </c>
      <c r="O6620">
        <v>91</v>
      </c>
      <c r="P6620">
        <v>87</v>
      </c>
      <c r="Q6620">
        <v>88</v>
      </c>
      <c r="R6620">
        <v>87</v>
      </c>
      <c r="S6620">
        <v>56</v>
      </c>
      <c r="T6620" s="34">
        <f>_xlfn.XLOOKUP(B6620,Demog!$A$2:$A$219,Demog!$P$2:$P$219,,,2)</f>
        <v>17729</v>
      </c>
      <c r="U6620" s="34">
        <f t="shared" si="122"/>
        <v>17</v>
      </c>
      <c r="V6620" s="13">
        <f>IF(OR(Table1[[#This Row],[7d_positivity_public]]=0,ISBLANK(Table1[[#This Row],[7d_positivity_public]])),"",(Table1[[#This Row],[7d_positivity_public]]-Table1[[#This Row],[7d_positivity_all]])/Table1[[#This Row],[7d_positivity_public]])</f>
        <v>1</v>
      </c>
      <c r="W6620" s="13"/>
    </row>
    <row r="6621" spans="1:23" x14ac:dyDescent="0.25">
      <c r="A6621" s="10">
        <v>44550</v>
      </c>
      <c r="B6621">
        <v>3113</v>
      </c>
      <c r="C6621" t="s">
        <v>171</v>
      </c>
      <c r="D6621">
        <v>3</v>
      </c>
      <c r="E6621">
        <v>7</v>
      </c>
      <c r="F6621">
        <v>-4</v>
      </c>
      <c r="G6621">
        <v>3</v>
      </c>
      <c r="H6621">
        <v>89</v>
      </c>
      <c r="I6621">
        <v>31</v>
      </c>
      <c r="J6621">
        <v>91</v>
      </c>
      <c r="K6621">
        <v>89</v>
      </c>
      <c r="L6621">
        <v>91</v>
      </c>
      <c r="M6621">
        <v>87</v>
      </c>
      <c r="N6621">
        <v>87</v>
      </c>
      <c r="O6621">
        <v>88</v>
      </c>
      <c r="P6621">
        <v>87</v>
      </c>
      <c r="Q6621">
        <v>89</v>
      </c>
      <c r="R6621">
        <v>86</v>
      </c>
      <c r="S6621">
        <v>58</v>
      </c>
      <c r="T6621" s="34">
        <f>_xlfn.XLOOKUP(B6621,Demog!$A$2:$A$219,Demog!$P$2:$P$219,,,2)</f>
        <v>23478</v>
      </c>
      <c r="U6621" s="34">
        <f t="shared" si="122"/>
        <v>5</v>
      </c>
      <c r="V6621" s="13">
        <f>IF(OR(Table1[[#This Row],[7d_positivity_public]]=0,ISBLANK(Table1[[#This Row],[7d_positivity_public]])),"",(Table1[[#This Row],[7d_positivity_public]]-Table1[[#This Row],[7d_positivity_all]])/Table1[[#This Row],[7d_positivity_public]])</f>
        <v>1</v>
      </c>
      <c r="W6621" s="13"/>
    </row>
    <row r="6622" spans="1:23" x14ac:dyDescent="0.25">
      <c r="A6622" s="10">
        <v>44550</v>
      </c>
      <c r="B6622">
        <v>3114</v>
      </c>
      <c r="C6622" t="s">
        <v>172</v>
      </c>
      <c r="D6622">
        <v>10</v>
      </c>
      <c r="E6622">
        <v>3</v>
      </c>
      <c r="F6622">
        <v>7</v>
      </c>
      <c r="G6622">
        <v>8</v>
      </c>
      <c r="H6622">
        <v>90</v>
      </c>
      <c r="I6622">
        <v>32</v>
      </c>
      <c r="J6622">
        <v>91</v>
      </c>
      <c r="K6622">
        <v>90</v>
      </c>
      <c r="L6622">
        <v>91</v>
      </c>
      <c r="M6622">
        <v>89</v>
      </c>
      <c r="N6622">
        <v>88</v>
      </c>
      <c r="O6622">
        <v>89</v>
      </c>
      <c r="P6622">
        <v>88</v>
      </c>
      <c r="Q6622">
        <v>89</v>
      </c>
      <c r="R6622">
        <v>88</v>
      </c>
      <c r="S6622">
        <v>62</v>
      </c>
      <c r="T6622" s="34">
        <f>_xlfn.XLOOKUP(B6622,Demog!$A$2:$A$219,Demog!$P$2:$P$219,,,2)</f>
        <v>32171</v>
      </c>
      <c r="U6622" s="34">
        <f t="shared" si="122"/>
        <v>23</v>
      </c>
      <c r="V6622" s="13">
        <f>IF(OR(Table1[[#This Row],[7d_positivity_public]]=0,ISBLANK(Table1[[#This Row],[7d_positivity_public]])),"",(Table1[[#This Row],[7d_positivity_public]]-Table1[[#This Row],[7d_positivity_all]])/Table1[[#This Row],[7d_positivity_public]])</f>
        <v>1</v>
      </c>
      <c r="W6622" s="13"/>
    </row>
    <row r="6623" spans="1:23" x14ac:dyDescent="0.25">
      <c r="A6623" s="10">
        <v>44550</v>
      </c>
      <c r="B6623">
        <v>3115</v>
      </c>
      <c r="C6623" t="s">
        <v>173</v>
      </c>
      <c r="D6623">
        <v>13</v>
      </c>
      <c r="E6623">
        <v>8</v>
      </c>
      <c r="F6623">
        <v>5</v>
      </c>
      <c r="G6623">
        <v>7</v>
      </c>
      <c r="H6623">
        <v>93</v>
      </c>
      <c r="I6623">
        <v>49</v>
      </c>
      <c r="J6623">
        <v>94</v>
      </c>
      <c r="K6623">
        <v>93</v>
      </c>
      <c r="L6623">
        <v>93</v>
      </c>
      <c r="M6623">
        <v>93</v>
      </c>
      <c r="N6623">
        <v>92</v>
      </c>
      <c r="O6623">
        <v>93</v>
      </c>
      <c r="P6623">
        <v>92</v>
      </c>
      <c r="Q6623">
        <v>91</v>
      </c>
      <c r="R6623">
        <v>92</v>
      </c>
      <c r="S6623">
        <v>71</v>
      </c>
      <c r="T6623" s="34">
        <f>_xlfn.XLOOKUP(B6623,Demog!$A$2:$A$219,Demog!$P$2:$P$219,,,2)</f>
        <v>24774</v>
      </c>
      <c r="U6623" s="34">
        <f t="shared" si="122"/>
        <v>23</v>
      </c>
      <c r="V6623" s="13">
        <f>IF(OR(Table1[[#This Row],[7d_positivity_public]]=0,ISBLANK(Table1[[#This Row],[7d_positivity_public]])),"",(Table1[[#This Row],[7d_positivity_public]]-Table1[[#This Row],[7d_positivity_all]])/Table1[[#This Row],[7d_positivity_public]])</f>
        <v>1</v>
      </c>
      <c r="W6623" s="13"/>
    </row>
    <row r="6624" spans="1:23" x14ac:dyDescent="0.25">
      <c r="A6624" s="10">
        <v>44550</v>
      </c>
      <c r="B6624">
        <v>3116</v>
      </c>
      <c r="C6624" t="s">
        <v>174</v>
      </c>
      <c r="D6624">
        <v>4</v>
      </c>
      <c r="E6624">
        <v>6</v>
      </c>
      <c r="F6624">
        <v>-2</v>
      </c>
      <c r="G6624">
        <v>3</v>
      </c>
      <c r="H6624">
        <v>95</v>
      </c>
      <c r="I6624">
        <v>31</v>
      </c>
      <c r="J6624">
        <v>94</v>
      </c>
      <c r="K6624">
        <v>95</v>
      </c>
      <c r="L6624">
        <v>99</v>
      </c>
      <c r="M6624">
        <v>91</v>
      </c>
      <c r="N6624">
        <v>93</v>
      </c>
      <c r="O6624">
        <v>90</v>
      </c>
      <c r="P6624">
        <v>93</v>
      </c>
      <c r="Q6624">
        <v>97</v>
      </c>
      <c r="R6624">
        <v>90</v>
      </c>
      <c r="S6624">
        <v>50</v>
      </c>
      <c r="T6624" s="34">
        <f>_xlfn.XLOOKUP(B6624,Demog!$A$2:$A$219,Demog!$P$2:$P$219,,,2)</f>
        <v>24621</v>
      </c>
      <c r="U6624" s="34">
        <f t="shared" si="122"/>
        <v>7</v>
      </c>
      <c r="V6624" s="13">
        <f>IF(OR(Table1[[#This Row],[7d_positivity_public]]=0,ISBLANK(Table1[[#This Row],[7d_positivity_public]])),"",(Table1[[#This Row],[7d_positivity_public]]-Table1[[#This Row],[7d_positivity_all]])/Table1[[#This Row],[7d_positivity_public]])</f>
        <v>1</v>
      </c>
      <c r="W6624" s="13"/>
    </row>
    <row r="6625" spans="1:23" x14ac:dyDescent="0.25">
      <c r="A6625" s="10">
        <v>44550</v>
      </c>
      <c r="B6625">
        <v>3117</v>
      </c>
      <c r="C6625" t="s">
        <v>175</v>
      </c>
      <c r="D6625">
        <v>11</v>
      </c>
      <c r="E6625">
        <v>8</v>
      </c>
      <c r="F6625">
        <v>3</v>
      </c>
      <c r="G6625">
        <v>10</v>
      </c>
      <c r="H6625">
        <v>94</v>
      </c>
      <c r="I6625">
        <v>31</v>
      </c>
      <c r="J6625">
        <v>91</v>
      </c>
      <c r="K6625">
        <v>94</v>
      </c>
      <c r="L6625">
        <v>95</v>
      </c>
      <c r="M6625">
        <v>92</v>
      </c>
      <c r="N6625">
        <v>92</v>
      </c>
      <c r="O6625">
        <v>87</v>
      </c>
      <c r="P6625">
        <v>92</v>
      </c>
      <c r="Q6625">
        <v>93</v>
      </c>
      <c r="R6625">
        <v>91</v>
      </c>
      <c r="S6625">
        <v>59</v>
      </c>
      <c r="T6625" s="34">
        <f>_xlfn.XLOOKUP(B6625,Demog!$A$2:$A$219,Demog!$P$2:$P$219,,,2)</f>
        <v>20949</v>
      </c>
      <c r="U6625" s="34">
        <f t="shared" si="122"/>
        <v>16</v>
      </c>
      <c r="V6625" s="13">
        <f>IF(OR(Table1[[#This Row],[7d_positivity_public]]=0,ISBLANK(Table1[[#This Row],[7d_positivity_public]])),"",(Table1[[#This Row],[7d_positivity_public]]-Table1[[#This Row],[7d_positivity_all]])/Table1[[#This Row],[7d_positivity_public]])</f>
        <v>1</v>
      </c>
      <c r="W6625" s="13"/>
    </row>
    <row r="6626" spans="1:23" x14ac:dyDescent="0.25">
      <c r="A6626" s="10">
        <v>44550</v>
      </c>
      <c r="B6626">
        <v>3211</v>
      </c>
      <c r="C6626" t="s">
        <v>176</v>
      </c>
      <c r="D6626">
        <v>33</v>
      </c>
      <c r="E6626">
        <v>6</v>
      </c>
      <c r="F6626">
        <v>27</v>
      </c>
      <c r="G6626">
        <v>13</v>
      </c>
      <c r="H6626">
        <v>100</v>
      </c>
      <c r="I6626">
        <v>38</v>
      </c>
      <c r="J6626">
        <v>92</v>
      </c>
      <c r="K6626">
        <v>100</v>
      </c>
      <c r="L6626">
        <v>100</v>
      </c>
      <c r="M6626">
        <v>90</v>
      </c>
      <c r="N6626">
        <v>97</v>
      </c>
      <c r="O6626">
        <v>83</v>
      </c>
      <c r="P6626">
        <v>97</v>
      </c>
      <c r="Q6626">
        <v>100</v>
      </c>
      <c r="R6626">
        <v>87</v>
      </c>
      <c r="S6626">
        <v>65</v>
      </c>
      <c r="T6626" s="34">
        <f>_xlfn.XLOOKUP(B6626,Demog!$A$2:$A$219,Demog!$P$2:$P$219,,,2)</f>
        <v>41934</v>
      </c>
      <c r="U6626" s="34">
        <f t="shared" si="122"/>
        <v>97</v>
      </c>
      <c r="V6626" s="13">
        <f>IF(OR(Table1[[#This Row],[7d_positivity_public]]=0,ISBLANK(Table1[[#This Row],[7d_positivity_public]])),"",(Table1[[#This Row],[7d_positivity_public]]-Table1[[#This Row],[7d_positivity_all]])/Table1[[#This Row],[7d_positivity_public]])</f>
        <v>1</v>
      </c>
      <c r="W6626" s="13"/>
    </row>
    <row r="6627" spans="1:23" x14ac:dyDescent="0.25">
      <c r="A6627" s="10">
        <v>44550</v>
      </c>
      <c r="B6627">
        <v>3212</v>
      </c>
      <c r="C6627" t="s">
        <v>177</v>
      </c>
      <c r="D6627">
        <v>22</v>
      </c>
      <c r="E6627">
        <v>4</v>
      </c>
      <c r="F6627">
        <v>18</v>
      </c>
      <c r="G6627">
        <v>10</v>
      </c>
      <c r="H6627">
        <v>98</v>
      </c>
      <c r="I6627">
        <v>39</v>
      </c>
      <c r="J6627">
        <v>89</v>
      </c>
      <c r="K6627">
        <v>98</v>
      </c>
      <c r="L6627">
        <v>100</v>
      </c>
      <c r="M6627">
        <v>90</v>
      </c>
      <c r="N6627">
        <v>95</v>
      </c>
      <c r="O6627">
        <v>85</v>
      </c>
      <c r="P6627">
        <v>95</v>
      </c>
      <c r="Q6627">
        <v>100</v>
      </c>
      <c r="R6627">
        <v>88</v>
      </c>
      <c r="S6627">
        <v>61</v>
      </c>
      <c r="T6627" s="34">
        <f>_xlfn.XLOOKUP(B6627,Demog!$A$2:$A$219,Demog!$P$2:$P$219,,,2)</f>
        <v>47203</v>
      </c>
      <c r="U6627" s="34">
        <f t="shared" si="122"/>
        <v>73</v>
      </c>
      <c r="V6627" s="13">
        <f>IF(OR(Table1[[#This Row],[7d_positivity_public]]=0,ISBLANK(Table1[[#This Row],[7d_positivity_public]])),"",(Table1[[#This Row],[7d_positivity_public]]-Table1[[#This Row],[7d_positivity_all]])/Table1[[#This Row],[7d_positivity_public]])</f>
        <v>1</v>
      </c>
      <c r="W6627" s="13"/>
    </row>
    <row r="6628" spans="1:23" x14ac:dyDescent="0.25">
      <c r="A6628" s="10">
        <v>44550</v>
      </c>
      <c r="B6628">
        <v>3213</v>
      </c>
      <c r="C6628" t="s">
        <v>178</v>
      </c>
      <c r="D6628">
        <v>30</v>
      </c>
      <c r="E6628">
        <v>7</v>
      </c>
      <c r="F6628">
        <v>23</v>
      </c>
      <c r="G6628">
        <v>12</v>
      </c>
      <c r="H6628">
        <v>97</v>
      </c>
      <c r="I6628">
        <v>55</v>
      </c>
      <c r="J6628">
        <v>96</v>
      </c>
      <c r="K6628">
        <v>97</v>
      </c>
      <c r="L6628">
        <v>99</v>
      </c>
      <c r="M6628">
        <v>94</v>
      </c>
      <c r="N6628">
        <v>95</v>
      </c>
      <c r="O6628">
        <v>93</v>
      </c>
      <c r="P6628">
        <v>95</v>
      </c>
      <c r="Q6628">
        <v>97</v>
      </c>
      <c r="R6628">
        <v>92</v>
      </c>
      <c r="S6628">
        <v>72</v>
      </c>
      <c r="T6628" s="34">
        <f>_xlfn.XLOOKUP(B6628,Demog!$A$2:$A$219,Demog!$P$2:$P$219,,,2)</f>
        <v>32904</v>
      </c>
      <c r="U6628" s="34">
        <f t="shared" si="122"/>
        <v>69</v>
      </c>
      <c r="V6628" s="13">
        <f>IF(OR(Table1[[#This Row],[7d_positivity_public]]=0,ISBLANK(Table1[[#This Row],[7d_positivity_public]])),"",(Table1[[#This Row],[7d_positivity_public]]-Table1[[#This Row],[7d_positivity_all]])/Table1[[#This Row],[7d_positivity_public]])</f>
        <v>1</v>
      </c>
      <c r="W6628" s="13"/>
    </row>
    <row r="6629" spans="1:23" x14ac:dyDescent="0.25">
      <c r="A6629" s="10">
        <v>44550</v>
      </c>
      <c r="B6629">
        <v>3221</v>
      </c>
      <c r="C6629" t="s">
        <v>179</v>
      </c>
      <c r="D6629">
        <v>24</v>
      </c>
      <c r="E6629">
        <v>6</v>
      </c>
      <c r="F6629">
        <v>18</v>
      </c>
      <c r="G6629">
        <v>9</v>
      </c>
      <c r="H6629">
        <v>86</v>
      </c>
      <c r="I6629">
        <v>32</v>
      </c>
      <c r="J6629">
        <v>82</v>
      </c>
      <c r="K6629">
        <v>86</v>
      </c>
      <c r="L6629">
        <v>89</v>
      </c>
      <c r="M6629">
        <v>83</v>
      </c>
      <c r="N6629">
        <v>80</v>
      </c>
      <c r="O6629">
        <v>75</v>
      </c>
      <c r="P6629">
        <v>80</v>
      </c>
      <c r="Q6629">
        <v>82</v>
      </c>
      <c r="R6629">
        <v>77</v>
      </c>
      <c r="S6629">
        <v>50</v>
      </c>
      <c r="T6629" s="34">
        <f>_xlfn.XLOOKUP(B6629,Demog!$A$2:$A$219,Demog!$P$2:$P$219,,,2)</f>
        <v>19960</v>
      </c>
      <c r="U6629" s="34">
        <f t="shared" si="122"/>
        <v>34</v>
      </c>
      <c r="V6629" s="13">
        <f>IF(OR(Table1[[#This Row],[7d_positivity_public]]=0,ISBLANK(Table1[[#This Row],[7d_positivity_public]])),"",(Table1[[#This Row],[7d_positivity_public]]-Table1[[#This Row],[7d_positivity_all]])/Table1[[#This Row],[7d_positivity_public]])</f>
        <v>1</v>
      </c>
      <c r="W6629" s="13"/>
    </row>
    <row r="6630" spans="1:23" x14ac:dyDescent="0.25">
      <c r="A6630" s="10">
        <v>44550</v>
      </c>
      <c r="B6630">
        <v>3222</v>
      </c>
      <c r="C6630" t="s">
        <v>180</v>
      </c>
      <c r="D6630">
        <v>37</v>
      </c>
      <c r="E6630">
        <v>4</v>
      </c>
      <c r="F6630">
        <v>33</v>
      </c>
      <c r="G6630">
        <v>12</v>
      </c>
      <c r="H6630">
        <v>100</v>
      </c>
      <c r="I6630">
        <v>41</v>
      </c>
      <c r="J6630">
        <v>89</v>
      </c>
      <c r="K6630">
        <v>100</v>
      </c>
      <c r="L6630">
        <v>100</v>
      </c>
      <c r="M6630">
        <v>90</v>
      </c>
      <c r="N6630">
        <v>97</v>
      </c>
      <c r="O6630">
        <v>83</v>
      </c>
      <c r="P6630">
        <v>97</v>
      </c>
      <c r="Q6630">
        <v>100</v>
      </c>
      <c r="R6630">
        <v>88</v>
      </c>
      <c r="S6630">
        <v>64</v>
      </c>
      <c r="T6630" s="34">
        <f>_xlfn.XLOOKUP(B6630,Demog!$A$2:$A$219,Demog!$P$2:$P$219,,,2)</f>
        <v>12392</v>
      </c>
      <c r="U6630" s="34">
        <f t="shared" si="122"/>
        <v>32</v>
      </c>
      <c r="V6630" s="13">
        <f>IF(OR(Table1[[#This Row],[7d_positivity_public]]=0,ISBLANK(Table1[[#This Row],[7d_positivity_public]])),"",(Table1[[#This Row],[7d_positivity_public]]-Table1[[#This Row],[7d_positivity_all]])/Table1[[#This Row],[7d_positivity_public]])</f>
        <v>1</v>
      </c>
      <c r="W6630" s="13"/>
    </row>
    <row r="6631" spans="1:23" x14ac:dyDescent="0.25">
      <c r="A6631" s="10">
        <v>44550</v>
      </c>
      <c r="B6631">
        <v>3223</v>
      </c>
      <c r="C6631" t="s">
        <v>181</v>
      </c>
      <c r="D6631">
        <v>22</v>
      </c>
      <c r="E6631">
        <v>9</v>
      </c>
      <c r="F6631">
        <v>13</v>
      </c>
      <c r="G6631">
        <v>9</v>
      </c>
      <c r="H6631">
        <v>93</v>
      </c>
      <c r="I6631">
        <v>55</v>
      </c>
      <c r="J6631">
        <v>89</v>
      </c>
      <c r="K6631">
        <v>93</v>
      </c>
      <c r="L6631">
        <v>96</v>
      </c>
      <c r="M6631">
        <v>89</v>
      </c>
      <c r="N6631">
        <v>91</v>
      </c>
      <c r="O6631">
        <v>85</v>
      </c>
      <c r="P6631">
        <v>91</v>
      </c>
      <c r="Q6631">
        <v>93</v>
      </c>
      <c r="R6631">
        <v>87</v>
      </c>
      <c r="S6631">
        <v>51</v>
      </c>
      <c r="T6631" s="34">
        <f>_xlfn.XLOOKUP(B6631,Demog!$A$2:$A$219,Demog!$P$2:$P$219,,,2)</f>
        <v>29180</v>
      </c>
      <c r="U6631" s="34">
        <f t="shared" si="122"/>
        <v>45</v>
      </c>
      <c r="V6631" s="13">
        <f>IF(OR(Table1[[#This Row],[7d_positivity_public]]=0,ISBLANK(Table1[[#This Row],[7d_positivity_public]])),"",(Table1[[#This Row],[7d_positivity_public]]-Table1[[#This Row],[7d_positivity_all]])/Table1[[#This Row],[7d_positivity_public]])</f>
        <v>1</v>
      </c>
      <c r="W6631" s="13"/>
    </row>
    <row r="6632" spans="1:23" x14ac:dyDescent="0.25">
      <c r="A6632" s="10">
        <v>44550</v>
      </c>
      <c r="B6632">
        <v>3231</v>
      </c>
      <c r="C6632" t="s">
        <v>182</v>
      </c>
      <c r="D6632">
        <v>15</v>
      </c>
      <c r="E6632">
        <v>6</v>
      </c>
      <c r="F6632">
        <v>9</v>
      </c>
      <c r="G6632">
        <v>7</v>
      </c>
      <c r="H6632">
        <v>98</v>
      </c>
      <c r="I6632">
        <v>56</v>
      </c>
      <c r="J6632">
        <v>94</v>
      </c>
      <c r="K6632">
        <v>98</v>
      </c>
      <c r="L6632">
        <v>100</v>
      </c>
      <c r="M6632">
        <v>92</v>
      </c>
      <c r="N6632">
        <v>96</v>
      </c>
      <c r="O6632">
        <v>90</v>
      </c>
      <c r="P6632">
        <v>96</v>
      </c>
      <c r="Q6632">
        <v>99</v>
      </c>
      <c r="R6632">
        <v>91</v>
      </c>
      <c r="S6632">
        <v>52</v>
      </c>
      <c r="T6632" s="34">
        <f>_xlfn.XLOOKUP(B6632,Demog!$A$2:$A$219,Demog!$P$2:$P$219,,,2)</f>
        <v>18027</v>
      </c>
      <c r="U6632" s="34">
        <f t="shared" si="122"/>
        <v>19</v>
      </c>
      <c r="V6632" s="13">
        <f>IF(OR(Table1[[#This Row],[7d_positivity_public]]=0,ISBLANK(Table1[[#This Row],[7d_positivity_public]])),"",(Table1[[#This Row],[7d_positivity_public]]-Table1[[#This Row],[7d_positivity_all]])/Table1[[#This Row],[7d_positivity_public]])</f>
        <v>1</v>
      </c>
      <c r="W6632" s="13"/>
    </row>
    <row r="6633" spans="1:23" x14ac:dyDescent="0.25">
      <c r="A6633" s="10">
        <v>44550</v>
      </c>
      <c r="B6633">
        <v>3232</v>
      </c>
      <c r="C6633" t="s">
        <v>183</v>
      </c>
      <c r="D6633">
        <v>13</v>
      </c>
      <c r="E6633">
        <v>4</v>
      </c>
      <c r="F6633">
        <v>9</v>
      </c>
      <c r="G6633">
        <v>7</v>
      </c>
      <c r="H6633">
        <v>96</v>
      </c>
      <c r="I6633">
        <v>47</v>
      </c>
      <c r="J6633">
        <v>95</v>
      </c>
      <c r="K6633">
        <v>96</v>
      </c>
      <c r="L6633">
        <v>99</v>
      </c>
      <c r="M6633">
        <v>93</v>
      </c>
      <c r="N6633">
        <v>94</v>
      </c>
      <c r="O6633">
        <v>92</v>
      </c>
      <c r="P6633">
        <v>95</v>
      </c>
      <c r="Q6633">
        <v>97</v>
      </c>
      <c r="R6633">
        <v>92</v>
      </c>
      <c r="S6633">
        <v>54</v>
      </c>
      <c r="T6633" s="34">
        <f>_xlfn.XLOOKUP(B6633,Demog!$A$2:$A$219,Demog!$P$2:$P$219,,,2)</f>
        <v>34575</v>
      </c>
      <c r="U6633" s="34">
        <f t="shared" si="122"/>
        <v>31</v>
      </c>
      <c r="V6633" s="13">
        <f>IF(OR(Table1[[#This Row],[7d_positivity_public]]=0,ISBLANK(Table1[[#This Row],[7d_positivity_public]])),"",(Table1[[#This Row],[7d_positivity_public]]-Table1[[#This Row],[7d_positivity_all]])/Table1[[#This Row],[7d_positivity_public]])</f>
        <v>1</v>
      </c>
      <c r="W6633" s="13"/>
    </row>
    <row r="6634" spans="1:23" x14ac:dyDescent="0.25">
      <c r="A6634" s="10">
        <v>44550</v>
      </c>
      <c r="B6634">
        <v>3233</v>
      </c>
      <c r="C6634" t="s">
        <v>184</v>
      </c>
      <c r="D6634">
        <v>10</v>
      </c>
      <c r="E6634">
        <v>3</v>
      </c>
      <c r="F6634">
        <v>7</v>
      </c>
      <c r="G6634">
        <v>7</v>
      </c>
      <c r="H6634">
        <v>100</v>
      </c>
      <c r="I6634">
        <v>35</v>
      </c>
      <c r="J6634">
        <v>97</v>
      </c>
      <c r="K6634">
        <v>100</v>
      </c>
      <c r="L6634">
        <v>100</v>
      </c>
      <c r="M6634">
        <v>93</v>
      </c>
      <c r="N6634">
        <v>98</v>
      </c>
      <c r="O6634">
        <v>94</v>
      </c>
      <c r="P6634">
        <v>98</v>
      </c>
      <c r="Q6634">
        <v>100</v>
      </c>
      <c r="R6634">
        <v>92</v>
      </c>
      <c r="S6634">
        <v>51</v>
      </c>
      <c r="T6634" s="34">
        <f>_xlfn.XLOOKUP(B6634,Demog!$A$2:$A$219,Demog!$P$2:$P$219,,,2)</f>
        <v>51292</v>
      </c>
      <c r="U6634" s="34">
        <f t="shared" si="122"/>
        <v>36</v>
      </c>
      <c r="V6634" s="13">
        <f>IF(OR(Table1[[#This Row],[7d_positivity_public]]=0,ISBLANK(Table1[[#This Row],[7d_positivity_public]])),"",(Table1[[#This Row],[7d_positivity_public]]-Table1[[#This Row],[7d_positivity_all]])/Table1[[#This Row],[7d_positivity_public]])</f>
        <v>1</v>
      </c>
      <c r="W6634" s="13"/>
    </row>
    <row r="6635" spans="1:23" x14ac:dyDescent="0.25">
      <c r="A6635" s="10">
        <v>44550</v>
      </c>
      <c r="B6635">
        <v>3241</v>
      </c>
      <c r="C6635" t="s">
        <v>185</v>
      </c>
      <c r="D6635">
        <v>24</v>
      </c>
      <c r="E6635">
        <v>3</v>
      </c>
      <c r="F6635">
        <v>21</v>
      </c>
      <c r="G6635">
        <v>14</v>
      </c>
      <c r="H6635">
        <v>92</v>
      </c>
      <c r="I6635">
        <v>42</v>
      </c>
      <c r="J6635">
        <v>93</v>
      </c>
      <c r="K6635">
        <v>92</v>
      </c>
      <c r="L6635">
        <v>95</v>
      </c>
      <c r="M6635">
        <v>89</v>
      </c>
      <c r="N6635">
        <v>90</v>
      </c>
      <c r="O6635">
        <v>91</v>
      </c>
      <c r="P6635">
        <v>90</v>
      </c>
      <c r="Q6635">
        <v>93</v>
      </c>
      <c r="R6635">
        <v>88</v>
      </c>
      <c r="S6635">
        <v>71</v>
      </c>
      <c r="T6635" s="34">
        <f>_xlfn.XLOOKUP(B6635,Demog!$A$2:$A$219,Demog!$P$2:$P$219,,,2)</f>
        <v>37993</v>
      </c>
      <c r="U6635" s="34">
        <f t="shared" si="122"/>
        <v>64</v>
      </c>
      <c r="V6635" s="13">
        <f>IF(OR(Table1[[#This Row],[7d_positivity_public]]=0,ISBLANK(Table1[[#This Row],[7d_positivity_public]])),"",(Table1[[#This Row],[7d_positivity_public]]-Table1[[#This Row],[7d_positivity_all]])/Table1[[#This Row],[7d_positivity_public]])</f>
        <v>1</v>
      </c>
      <c r="W6635" s="13"/>
    </row>
    <row r="6636" spans="1:23" x14ac:dyDescent="0.25">
      <c r="A6636" s="10">
        <v>44550</v>
      </c>
      <c r="B6636">
        <v>3242</v>
      </c>
      <c r="C6636" t="s">
        <v>186</v>
      </c>
      <c r="D6636">
        <v>22</v>
      </c>
      <c r="E6636">
        <v>4</v>
      </c>
      <c r="F6636">
        <v>18</v>
      </c>
      <c r="G6636">
        <v>11</v>
      </c>
      <c r="H6636">
        <v>96</v>
      </c>
      <c r="I6636">
        <v>51</v>
      </c>
      <c r="J6636">
        <v>96</v>
      </c>
      <c r="K6636">
        <v>96</v>
      </c>
      <c r="L6636">
        <v>99</v>
      </c>
      <c r="M6636">
        <v>93</v>
      </c>
      <c r="N6636">
        <v>94</v>
      </c>
      <c r="O6636">
        <v>94</v>
      </c>
      <c r="P6636">
        <v>94</v>
      </c>
      <c r="Q6636">
        <v>97</v>
      </c>
      <c r="R6636">
        <v>92</v>
      </c>
      <c r="S6636">
        <v>76</v>
      </c>
      <c r="T6636" s="34">
        <f>_xlfn.XLOOKUP(B6636,Demog!$A$2:$A$219,Demog!$P$2:$P$219,,,2)</f>
        <v>34483</v>
      </c>
      <c r="U6636" s="34">
        <f t="shared" si="122"/>
        <v>53</v>
      </c>
      <c r="V6636" s="13">
        <f>IF(OR(Table1[[#This Row],[7d_positivity_public]]=0,ISBLANK(Table1[[#This Row],[7d_positivity_public]])),"",(Table1[[#This Row],[7d_positivity_public]]-Table1[[#This Row],[7d_positivity_all]])/Table1[[#This Row],[7d_positivity_public]])</f>
        <v>1</v>
      </c>
      <c r="W6636" s="13"/>
    </row>
    <row r="6637" spans="1:23" x14ac:dyDescent="0.25">
      <c r="A6637" s="10">
        <v>44550</v>
      </c>
      <c r="B6637">
        <v>3243</v>
      </c>
      <c r="C6637" t="s">
        <v>187</v>
      </c>
      <c r="D6637">
        <v>20</v>
      </c>
      <c r="E6637">
        <v>6</v>
      </c>
      <c r="F6637">
        <v>14</v>
      </c>
      <c r="G6637">
        <v>11</v>
      </c>
      <c r="H6637">
        <v>98</v>
      </c>
      <c r="I6637">
        <v>42</v>
      </c>
      <c r="J6637">
        <v>99</v>
      </c>
      <c r="K6637">
        <v>98</v>
      </c>
      <c r="L6637">
        <v>100</v>
      </c>
      <c r="M6637">
        <v>90</v>
      </c>
      <c r="N6637">
        <v>97</v>
      </c>
      <c r="O6637">
        <v>95</v>
      </c>
      <c r="P6637">
        <v>97</v>
      </c>
      <c r="Q6637">
        <v>100</v>
      </c>
      <c r="R6637">
        <v>87</v>
      </c>
      <c r="S6637">
        <v>76</v>
      </c>
      <c r="T6637" s="34">
        <f>_xlfn.XLOOKUP(B6637,Demog!$A$2:$A$219,Demog!$P$2:$P$219,,,2)</f>
        <v>15890</v>
      </c>
      <c r="U6637" s="34">
        <f t="shared" si="122"/>
        <v>22</v>
      </c>
      <c r="V6637" s="13">
        <f>IF(OR(Table1[[#This Row],[7d_positivity_public]]=0,ISBLANK(Table1[[#This Row],[7d_positivity_public]])),"",(Table1[[#This Row],[7d_positivity_public]]-Table1[[#This Row],[7d_positivity_all]])/Table1[[#This Row],[7d_positivity_public]])</f>
        <v>1</v>
      </c>
      <c r="W6637" s="13"/>
    </row>
    <row r="6638" spans="1:23" x14ac:dyDescent="0.25">
      <c r="A6638" s="10">
        <v>44550</v>
      </c>
      <c r="B6638">
        <v>3244</v>
      </c>
      <c r="C6638" t="s">
        <v>188</v>
      </c>
      <c r="D6638">
        <v>26</v>
      </c>
      <c r="E6638">
        <v>5</v>
      </c>
      <c r="F6638">
        <v>21</v>
      </c>
      <c r="G6638">
        <v>10</v>
      </c>
      <c r="H6638">
        <v>98</v>
      </c>
      <c r="I6638">
        <v>59</v>
      </c>
      <c r="J6638">
        <v>96</v>
      </c>
      <c r="K6638">
        <v>98</v>
      </c>
      <c r="L6638">
        <v>100</v>
      </c>
      <c r="M6638">
        <v>93</v>
      </c>
      <c r="N6638">
        <v>96</v>
      </c>
      <c r="O6638">
        <v>93</v>
      </c>
      <c r="P6638">
        <v>96</v>
      </c>
      <c r="Q6638">
        <v>99</v>
      </c>
      <c r="R6638">
        <v>91</v>
      </c>
      <c r="S6638">
        <v>71</v>
      </c>
      <c r="T6638" s="34">
        <f>_xlfn.XLOOKUP(B6638,Demog!$A$2:$A$219,Demog!$P$2:$P$219,,,2)</f>
        <v>42812</v>
      </c>
      <c r="U6638" s="34">
        <f t="shared" si="122"/>
        <v>78</v>
      </c>
      <c r="V6638" s="13">
        <f>IF(OR(Table1[[#This Row],[7d_positivity_public]]=0,ISBLANK(Table1[[#This Row],[7d_positivity_public]])),"",(Table1[[#This Row],[7d_positivity_public]]-Table1[[#This Row],[7d_positivity_all]])/Table1[[#This Row],[7d_positivity_public]])</f>
        <v>1</v>
      </c>
      <c r="W6638" s="13"/>
    </row>
    <row r="6639" spans="1:23" x14ac:dyDescent="0.25">
      <c r="A6639" s="10">
        <v>44550</v>
      </c>
      <c r="B6639">
        <v>3251</v>
      </c>
      <c r="C6639" t="s">
        <v>189</v>
      </c>
      <c r="D6639">
        <v>11</v>
      </c>
      <c r="E6639">
        <v>8</v>
      </c>
      <c r="F6639">
        <v>3</v>
      </c>
      <c r="G6639">
        <v>6</v>
      </c>
      <c r="H6639">
        <v>97</v>
      </c>
      <c r="I6639">
        <v>47</v>
      </c>
      <c r="J6639">
        <v>96</v>
      </c>
      <c r="K6639">
        <v>97</v>
      </c>
      <c r="L6639">
        <v>100</v>
      </c>
      <c r="M6639">
        <v>93</v>
      </c>
      <c r="N6639">
        <v>95</v>
      </c>
      <c r="O6639">
        <v>94</v>
      </c>
      <c r="P6639">
        <v>95</v>
      </c>
      <c r="Q6639">
        <v>99</v>
      </c>
      <c r="R6639">
        <v>91</v>
      </c>
      <c r="S6639">
        <v>49</v>
      </c>
      <c r="T6639" s="34">
        <f>_xlfn.XLOOKUP(B6639,Demog!$A$2:$A$219,Demog!$P$2:$P$219,,,2)</f>
        <v>31755</v>
      </c>
      <c r="U6639" s="34">
        <f t="shared" si="122"/>
        <v>24</v>
      </c>
      <c r="V6639" s="13">
        <f>IF(OR(Table1[[#This Row],[7d_positivity_public]]=0,ISBLANK(Table1[[#This Row],[7d_positivity_public]])),"",(Table1[[#This Row],[7d_positivity_public]]-Table1[[#This Row],[7d_positivity_all]])/Table1[[#This Row],[7d_positivity_public]])</f>
        <v>1</v>
      </c>
      <c r="W6639" s="13"/>
    </row>
    <row r="6640" spans="1:23" x14ac:dyDescent="0.25">
      <c r="A6640" s="10">
        <v>44550</v>
      </c>
      <c r="B6640">
        <v>3252</v>
      </c>
      <c r="C6640" t="s">
        <v>190</v>
      </c>
      <c r="D6640">
        <v>35</v>
      </c>
      <c r="E6640">
        <v>7</v>
      </c>
      <c r="F6640">
        <v>28</v>
      </c>
      <c r="G6640">
        <v>11</v>
      </c>
      <c r="H6640">
        <v>97</v>
      </c>
      <c r="I6640">
        <v>58</v>
      </c>
      <c r="J6640">
        <v>92</v>
      </c>
      <c r="K6640">
        <v>97</v>
      </c>
      <c r="L6640">
        <v>99</v>
      </c>
      <c r="M6640">
        <v>91</v>
      </c>
      <c r="N6640">
        <v>95</v>
      </c>
      <c r="O6640">
        <v>89</v>
      </c>
      <c r="P6640">
        <v>95</v>
      </c>
      <c r="Q6640">
        <v>97</v>
      </c>
      <c r="R6640">
        <v>89</v>
      </c>
      <c r="S6640">
        <v>59</v>
      </c>
      <c r="T6640" s="34">
        <f>_xlfn.XLOOKUP(B6640,Demog!$A$2:$A$219,Demog!$P$2:$P$219,,,2)</f>
        <v>32807</v>
      </c>
      <c r="U6640" s="34">
        <f t="shared" si="122"/>
        <v>80</v>
      </c>
      <c r="V6640" s="13">
        <f>IF(OR(Table1[[#This Row],[7d_positivity_public]]=0,ISBLANK(Table1[[#This Row],[7d_positivity_public]])),"",(Table1[[#This Row],[7d_positivity_public]]-Table1[[#This Row],[7d_positivity_all]])/Table1[[#This Row],[7d_positivity_public]])</f>
        <v>1</v>
      </c>
      <c r="W6640" s="13"/>
    </row>
    <row r="6641" spans="1:23" x14ac:dyDescent="0.25">
      <c r="A6641" s="10">
        <v>44550</v>
      </c>
      <c r="B6641">
        <v>3253</v>
      </c>
      <c r="C6641" t="s">
        <v>191</v>
      </c>
      <c r="D6641">
        <v>25</v>
      </c>
      <c r="E6641">
        <v>8</v>
      </c>
      <c r="F6641">
        <v>17</v>
      </c>
      <c r="G6641">
        <v>9</v>
      </c>
      <c r="H6641">
        <v>97</v>
      </c>
      <c r="I6641">
        <v>64</v>
      </c>
      <c r="J6641">
        <v>96</v>
      </c>
      <c r="K6641">
        <v>97</v>
      </c>
      <c r="L6641">
        <v>100</v>
      </c>
      <c r="M6641">
        <v>92</v>
      </c>
      <c r="N6641">
        <v>95</v>
      </c>
      <c r="O6641">
        <v>94</v>
      </c>
      <c r="P6641">
        <v>96</v>
      </c>
      <c r="Q6641">
        <v>99</v>
      </c>
      <c r="R6641">
        <v>91</v>
      </c>
      <c r="S6641">
        <v>64</v>
      </c>
      <c r="T6641" s="34">
        <f>_xlfn.XLOOKUP(B6641,Demog!$A$2:$A$219,Demog!$P$2:$P$219,,,2)</f>
        <v>31246</v>
      </c>
      <c r="U6641" s="34">
        <f t="shared" si="122"/>
        <v>55</v>
      </c>
      <c r="V6641" s="13">
        <f>IF(OR(Table1[[#This Row],[7d_positivity_public]]=0,ISBLANK(Table1[[#This Row],[7d_positivity_public]])),"",(Table1[[#This Row],[7d_positivity_public]]-Table1[[#This Row],[7d_positivity_all]])/Table1[[#This Row],[7d_positivity_public]])</f>
        <v>1</v>
      </c>
      <c r="W6641" s="13"/>
    </row>
    <row r="6642" spans="1:23" x14ac:dyDescent="0.25">
      <c r="A6642" s="10">
        <v>44550</v>
      </c>
      <c r="B6642">
        <v>3261</v>
      </c>
      <c r="C6642" t="s">
        <v>192</v>
      </c>
      <c r="D6642">
        <v>13</v>
      </c>
      <c r="E6642">
        <v>2</v>
      </c>
      <c r="F6642">
        <v>11</v>
      </c>
      <c r="G6642">
        <v>8</v>
      </c>
      <c r="H6642">
        <v>96</v>
      </c>
      <c r="I6642">
        <v>39</v>
      </c>
      <c r="J6642">
        <v>94</v>
      </c>
      <c r="K6642">
        <v>96</v>
      </c>
      <c r="L6642">
        <v>99</v>
      </c>
      <c r="M6642">
        <v>92</v>
      </c>
      <c r="N6642">
        <v>94</v>
      </c>
      <c r="O6642">
        <v>91</v>
      </c>
      <c r="P6642">
        <v>94</v>
      </c>
      <c r="Q6642">
        <v>97</v>
      </c>
      <c r="R6642">
        <v>91</v>
      </c>
      <c r="S6642">
        <v>57</v>
      </c>
      <c r="T6642" s="34">
        <f>_xlfn.XLOOKUP(B6642,Demog!$A$2:$A$219,Demog!$P$2:$P$219,,,2)</f>
        <v>29561</v>
      </c>
      <c r="U6642" s="34">
        <f t="shared" si="122"/>
        <v>27</v>
      </c>
      <c r="V6642" s="13">
        <f>IF(OR(Table1[[#This Row],[7d_positivity_public]]=0,ISBLANK(Table1[[#This Row],[7d_positivity_public]])),"",(Table1[[#This Row],[7d_positivity_public]]-Table1[[#This Row],[7d_positivity_all]])/Table1[[#This Row],[7d_positivity_public]])</f>
        <v>1</v>
      </c>
      <c r="W6642" s="13"/>
    </row>
    <row r="6643" spans="1:23" x14ac:dyDescent="0.25">
      <c r="A6643" s="10">
        <v>44550</v>
      </c>
      <c r="B6643">
        <v>3262</v>
      </c>
      <c r="C6643" t="s">
        <v>193</v>
      </c>
      <c r="D6643">
        <v>11</v>
      </c>
      <c r="E6643">
        <v>4</v>
      </c>
      <c r="F6643">
        <v>7</v>
      </c>
      <c r="G6643">
        <v>7</v>
      </c>
      <c r="H6643">
        <v>94</v>
      </c>
      <c r="I6643">
        <v>38</v>
      </c>
      <c r="J6643">
        <v>95</v>
      </c>
      <c r="K6643">
        <v>94</v>
      </c>
      <c r="L6643">
        <v>100</v>
      </c>
      <c r="M6643">
        <v>87</v>
      </c>
      <c r="N6643">
        <v>92</v>
      </c>
      <c r="O6643">
        <v>92</v>
      </c>
      <c r="P6643">
        <v>92</v>
      </c>
      <c r="Q6643">
        <v>98</v>
      </c>
      <c r="R6643">
        <v>86</v>
      </c>
      <c r="S6643">
        <v>57</v>
      </c>
      <c r="T6643" s="34">
        <f>_xlfn.XLOOKUP(B6643,Demog!$A$2:$A$219,Demog!$P$2:$P$219,,,2)</f>
        <v>37453</v>
      </c>
      <c r="U6643" s="34">
        <f t="shared" si="122"/>
        <v>29</v>
      </c>
      <c r="V6643" s="13">
        <f>IF(OR(Table1[[#This Row],[7d_positivity_public]]=0,ISBLANK(Table1[[#This Row],[7d_positivity_public]])),"",(Table1[[#This Row],[7d_positivity_public]]-Table1[[#This Row],[7d_positivity_all]])/Table1[[#This Row],[7d_positivity_public]])</f>
        <v>1</v>
      </c>
      <c r="W6643" s="13"/>
    </row>
    <row r="6644" spans="1:23" x14ac:dyDescent="0.25">
      <c r="A6644" s="10">
        <v>44550</v>
      </c>
      <c r="B6644">
        <v>3263</v>
      </c>
      <c r="C6644" t="s">
        <v>194</v>
      </c>
      <c r="D6644">
        <v>12</v>
      </c>
      <c r="E6644">
        <v>3</v>
      </c>
      <c r="F6644">
        <v>9</v>
      </c>
      <c r="G6644">
        <v>9</v>
      </c>
      <c r="H6644">
        <v>100</v>
      </c>
      <c r="I6644">
        <v>34</v>
      </c>
      <c r="J6644">
        <v>94</v>
      </c>
      <c r="K6644">
        <v>100</v>
      </c>
      <c r="L6644">
        <v>100</v>
      </c>
      <c r="M6644">
        <v>94</v>
      </c>
      <c r="N6644">
        <v>97</v>
      </c>
      <c r="O6644">
        <v>90</v>
      </c>
      <c r="P6644">
        <v>98</v>
      </c>
      <c r="Q6644">
        <v>100</v>
      </c>
      <c r="R6644">
        <v>92</v>
      </c>
      <c r="S6644">
        <v>52</v>
      </c>
      <c r="T6644" s="34">
        <f>_xlfn.XLOOKUP(B6644,Demog!$A$2:$A$219,Demog!$P$2:$P$219,,,2)</f>
        <v>36496</v>
      </c>
      <c r="U6644" s="34">
        <f t="shared" si="122"/>
        <v>31</v>
      </c>
      <c r="V6644" s="13">
        <f>IF(OR(Table1[[#This Row],[7d_positivity_public]]=0,ISBLANK(Table1[[#This Row],[7d_positivity_public]])),"",(Table1[[#This Row],[7d_positivity_public]]-Table1[[#This Row],[7d_positivity_all]])/Table1[[#This Row],[7d_positivity_public]])</f>
        <v>1</v>
      </c>
      <c r="W6644" s="13"/>
    </row>
    <row r="6645" spans="1:23" x14ac:dyDescent="0.25">
      <c r="A6645" s="10">
        <v>44550</v>
      </c>
      <c r="B6645">
        <v>3264</v>
      </c>
      <c r="C6645" t="s">
        <v>195</v>
      </c>
      <c r="D6645">
        <v>5</v>
      </c>
      <c r="E6645">
        <v>2</v>
      </c>
      <c r="F6645">
        <v>3</v>
      </c>
      <c r="G6645">
        <v>6</v>
      </c>
      <c r="H6645">
        <v>96</v>
      </c>
      <c r="I6645">
        <v>32</v>
      </c>
      <c r="J6645">
        <v>96</v>
      </c>
      <c r="K6645">
        <v>96</v>
      </c>
      <c r="L6645">
        <v>100</v>
      </c>
      <c r="M6645">
        <v>93</v>
      </c>
      <c r="N6645">
        <v>95</v>
      </c>
      <c r="O6645">
        <v>92</v>
      </c>
      <c r="P6645">
        <v>95</v>
      </c>
      <c r="Q6645">
        <v>98</v>
      </c>
      <c r="R6645">
        <v>91</v>
      </c>
      <c r="S6645">
        <v>54</v>
      </c>
      <c r="T6645" s="34">
        <f>_xlfn.XLOOKUP(B6645,Demog!$A$2:$A$219,Demog!$P$2:$P$219,,,2)</f>
        <v>31065</v>
      </c>
      <c r="U6645" s="34">
        <f t="shared" si="122"/>
        <v>11</v>
      </c>
      <c r="V6645" s="13">
        <f>IF(OR(Table1[[#This Row],[7d_positivity_public]]=0,ISBLANK(Table1[[#This Row],[7d_positivity_public]])),"",(Table1[[#This Row],[7d_positivity_public]]-Table1[[#This Row],[7d_positivity_all]])/Table1[[#This Row],[7d_positivity_public]])</f>
        <v>1</v>
      </c>
      <c r="W6645" s="13"/>
    </row>
    <row r="6646" spans="1:23" x14ac:dyDescent="0.25">
      <c r="A6646" s="10">
        <v>44550</v>
      </c>
      <c r="B6646">
        <v>3311</v>
      </c>
      <c r="C6646" t="s">
        <v>196</v>
      </c>
      <c r="D6646">
        <v>26</v>
      </c>
      <c r="E6646">
        <v>9</v>
      </c>
      <c r="F6646">
        <v>17</v>
      </c>
      <c r="G6646">
        <v>10</v>
      </c>
      <c r="H6646">
        <v>95</v>
      </c>
      <c r="I6646">
        <v>55</v>
      </c>
      <c r="J6646">
        <v>95</v>
      </c>
      <c r="K6646">
        <v>95</v>
      </c>
      <c r="L6646">
        <v>97</v>
      </c>
      <c r="M6646">
        <v>93</v>
      </c>
      <c r="N6646">
        <v>93</v>
      </c>
      <c r="O6646">
        <v>92</v>
      </c>
      <c r="P6646">
        <v>93</v>
      </c>
      <c r="Q6646">
        <v>94</v>
      </c>
      <c r="R6646">
        <v>92</v>
      </c>
      <c r="S6646">
        <v>71</v>
      </c>
      <c r="T6646" s="34">
        <f>_xlfn.XLOOKUP(B6646,Demog!$A$2:$A$219,Demog!$P$2:$P$219,,,2)</f>
        <v>19230</v>
      </c>
      <c r="U6646" s="34">
        <f t="shared" si="122"/>
        <v>35</v>
      </c>
      <c r="V6646" s="13">
        <f>IF(OR(Table1[[#This Row],[7d_positivity_public]]=0,ISBLANK(Table1[[#This Row],[7d_positivity_public]])),"",(Table1[[#This Row],[7d_positivity_public]]-Table1[[#This Row],[7d_positivity_all]])/Table1[[#This Row],[7d_positivity_public]])</f>
        <v>1</v>
      </c>
      <c r="W6646" s="13"/>
    </row>
    <row r="6647" spans="1:23" x14ac:dyDescent="0.25">
      <c r="A6647" s="10">
        <v>44550</v>
      </c>
      <c r="B6647">
        <v>3312</v>
      </c>
      <c r="C6647" t="s">
        <v>197</v>
      </c>
      <c r="D6647">
        <v>17</v>
      </c>
      <c r="E6647">
        <v>7</v>
      </c>
      <c r="F6647">
        <v>10</v>
      </c>
      <c r="G6647">
        <v>9</v>
      </c>
      <c r="H6647">
        <v>95</v>
      </c>
      <c r="I6647">
        <v>46</v>
      </c>
      <c r="J6647">
        <v>100</v>
      </c>
      <c r="K6647">
        <v>95</v>
      </c>
      <c r="L6647">
        <v>97</v>
      </c>
      <c r="M6647">
        <v>92</v>
      </c>
      <c r="N6647">
        <v>93</v>
      </c>
      <c r="O6647">
        <v>97</v>
      </c>
      <c r="P6647">
        <v>93</v>
      </c>
      <c r="Q6647">
        <v>95</v>
      </c>
      <c r="R6647">
        <v>91</v>
      </c>
      <c r="S6647">
        <v>71</v>
      </c>
      <c r="T6647" s="34">
        <f>_xlfn.XLOOKUP(B6647,Demog!$A$2:$A$219,Demog!$P$2:$P$219,,,2)</f>
        <v>34244</v>
      </c>
      <c r="U6647" s="34">
        <f t="shared" si="122"/>
        <v>41</v>
      </c>
      <c r="V6647" s="13">
        <f>IF(OR(Table1[[#This Row],[7d_positivity_public]]=0,ISBLANK(Table1[[#This Row],[7d_positivity_public]])),"",(Table1[[#This Row],[7d_positivity_public]]-Table1[[#This Row],[7d_positivity_all]])/Table1[[#This Row],[7d_positivity_public]])</f>
        <v>1</v>
      </c>
      <c r="W6647" s="13"/>
    </row>
    <row r="6648" spans="1:23" x14ac:dyDescent="0.25">
      <c r="A6648" s="10">
        <v>44550</v>
      </c>
      <c r="B6648">
        <v>3313</v>
      </c>
      <c r="C6648" t="s">
        <v>198</v>
      </c>
      <c r="D6648">
        <v>34</v>
      </c>
      <c r="E6648">
        <v>15</v>
      </c>
      <c r="F6648">
        <v>19</v>
      </c>
      <c r="G6648">
        <v>12</v>
      </c>
      <c r="H6648">
        <v>96</v>
      </c>
      <c r="I6648">
        <v>66</v>
      </c>
      <c r="J6648">
        <v>97</v>
      </c>
      <c r="K6648">
        <v>96</v>
      </c>
      <c r="L6648">
        <v>96</v>
      </c>
      <c r="M6648">
        <v>95</v>
      </c>
      <c r="N6648">
        <v>94</v>
      </c>
      <c r="O6648">
        <v>95</v>
      </c>
      <c r="P6648">
        <v>94</v>
      </c>
      <c r="Q6648">
        <v>94</v>
      </c>
      <c r="R6648">
        <v>94</v>
      </c>
      <c r="S6648">
        <v>76</v>
      </c>
      <c r="T6648" s="34">
        <f>_xlfn.XLOOKUP(B6648,Demog!$A$2:$A$219,Demog!$P$2:$P$219,,,2)</f>
        <v>29808</v>
      </c>
      <c r="U6648" s="34">
        <f t="shared" si="122"/>
        <v>71</v>
      </c>
      <c r="V6648" s="13">
        <f>IF(OR(Table1[[#This Row],[7d_positivity_public]]=0,ISBLANK(Table1[[#This Row],[7d_positivity_public]])),"",(Table1[[#This Row],[7d_positivity_public]]-Table1[[#This Row],[7d_positivity_all]])/Table1[[#This Row],[7d_positivity_public]])</f>
        <v>1</v>
      </c>
      <c r="W6648" s="13"/>
    </row>
    <row r="6649" spans="1:23" x14ac:dyDescent="0.25">
      <c r="A6649" s="10">
        <v>44550</v>
      </c>
      <c r="B6649">
        <v>3314</v>
      </c>
      <c r="C6649" t="s">
        <v>199</v>
      </c>
      <c r="D6649">
        <v>27</v>
      </c>
      <c r="E6649">
        <v>5</v>
      </c>
      <c r="F6649">
        <v>22</v>
      </c>
      <c r="G6649">
        <v>10</v>
      </c>
      <c r="H6649">
        <v>95</v>
      </c>
      <c r="I6649">
        <v>61</v>
      </c>
      <c r="J6649">
        <v>94</v>
      </c>
      <c r="K6649">
        <v>95</v>
      </c>
      <c r="L6649">
        <v>94</v>
      </c>
      <c r="M6649">
        <v>95</v>
      </c>
      <c r="N6649">
        <v>93</v>
      </c>
      <c r="O6649">
        <v>92</v>
      </c>
      <c r="P6649">
        <v>93</v>
      </c>
      <c r="Q6649">
        <v>93</v>
      </c>
      <c r="R6649">
        <v>94</v>
      </c>
      <c r="S6649">
        <v>78</v>
      </c>
      <c r="T6649" s="34">
        <f>_xlfn.XLOOKUP(B6649,Demog!$A$2:$A$219,Demog!$P$2:$P$219,,,2)</f>
        <v>29271</v>
      </c>
      <c r="U6649" s="34">
        <f t="shared" ref="U6649:U6680" si="123">ROUND(T6649*D6649/100000*7,0)</f>
        <v>55</v>
      </c>
      <c r="V6649" s="13">
        <f>IF(OR(Table1[[#This Row],[7d_positivity_public]]=0,ISBLANK(Table1[[#This Row],[7d_positivity_public]])),"",(Table1[[#This Row],[7d_positivity_public]]-Table1[[#This Row],[7d_positivity_all]])/Table1[[#This Row],[7d_positivity_public]])</f>
        <v>1</v>
      </c>
      <c r="W6649" s="13"/>
    </row>
    <row r="6650" spans="1:23" x14ac:dyDescent="0.25">
      <c r="A6650" s="10">
        <v>44550</v>
      </c>
      <c r="B6650">
        <v>3315</v>
      </c>
      <c r="C6650" t="s">
        <v>200</v>
      </c>
      <c r="D6650">
        <v>33</v>
      </c>
      <c r="E6650">
        <v>3</v>
      </c>
      <c r="F6650">
        <v>30</v>
      </c>
      <c r="G6650">
        <v>13</v>
      </c>
      <c r="H6650">
        <v>97</v>
      </c>
      <c r="I6650">
        <v>61</v>
      </c>
      <c r="J6650">
        <v>98</v>
      </c>
      <c r="K6650">
        <v>97</v>
      </c>
      <c r="L6650">
        <v>99</v>
      </c>
      <c r="M6650">
        <v>95</v>
      </c>
      <c r="N6650">
        <v>95</v>
      </c>
      <c r="O6650">
        <v>96</v>
      </c>
      <c r="P6650">
        <v>95</v>
      </c>
      <c r="Q6650">
        <v>96</v>
      </c>
      <c r="R6650">
        <v>94</v>
      </c>
      <c r="S6650">
        <v>76</v>
      </c>
      <c r="T6650" s="34">
        <f>_xlfn.XLOOKUP(B6650,Demog!$A$2:$A$219,Demog!$P$2:$P$219,,,2)</f>
        <v>28839</v>
      </c>
      <c r="U6650" s="34">
        <f t="shared" si="123"/>
        <v>67</v>
      </c>
      <c r="V6650" s="13">
        <f>IF(OR(Table1[[#This Row],[7d_positivity_public]]=0,ISBLANK(Table1[[#This Row],[7d_positivity_public]])),"",(Table1[[#This Row],[7d_positivity_public]]-Table1[[#This Row],[7d_positivity_all]])/Table1[[#This Row],[7d_positivity_public]])</f>
        <v>1</v>
      </c>
      <c r="W6650" s="13"/>
    </row>
    <row r="6651" spans="1:23" x14ac:dyDescent="0.25">
      <c r="A6651" s="10">
        <v>44550</v>
      </c>
      <c r="B6651">
        <v>3321</v>
      </c>
      <c r="C6651" t="s">
        <v>201</v>
      </c>
      <c r="D6651">
        <v>24</v>
      </c>
      <c r="E6651">
        <v>6</v>
      </c>
      <c r="F6651">
        <v>18</v>
      </c>
      <c r="G6651">
        <v>13</v>
      </c>
      <c r="H6651">
        <v>93</v>
      </c>
      <c r="I6651">
        <v>45</v>
      </c>
      <c r="J6651">
        <v>96</v>
      </c>
      <c r="K6651">
        <v>93</v>
      </c>
      <c r="L6651">
        <v>94</v>
      </c>
      <c r="M6651">
        <v>93</v>
      </c>
      <c r="N6651">
        <v>91</v>
      </c>
      <c r="O6651">
        <v>93</v>
      </c>
      <c r="P6651">
        <v>91</v>
      </c>
      <c r="Q6651">
        <v>90</v>
      </c>
      <c r="R6651">
        <v>91</v>
      </c>
      <c r="S6651">
        <v>75</v>
      </c>
      <c r="T6651" s="34">
        <f>_xlfn.XLOOKUP(B6651,Demog!$A$2:$A$219,Demog!$P$2:$P$219,,,2)</f>
        <v>19412</v>
      </c>
      <c r="U6651" s="34">
        <f t="shared" si="123"/>
        <v>33</v>
      </c>
      <c r="V6651" s="13">
        <f>IF(OR(Table1[[#This Row],[7d_positivity_public]]=0,ISBLANK(Table1[[#This Row],[7d_positivity_public]])),"",(Table1[[#This Row],[7d_positivity_public]]-Table1[[#This Row],[7d_positivity_all]])/Table1[[#This Row],[7d_positivity_public]])</f>
        <v>1</v>
      </c>
      <c r="W6651" s="13"/>
    </row>
    <row r="6652" spans="1:23" x14ac:dyDescent="0.25">
      <c r="A6652" s="10">
        <v>44550</v>
      </c>
      <c r="B6652">
        <v>3322</v>
      </c>
      <c r="C6652" t="s">
        <v>202</v>
      </c>
      <c r="D6652">
        <v>25</v>
      </c>
      <c r="E6652">
        <v>3</v>
      </c>
      <c r="F6652">
        <v>22</v>
      </c>
      <c r="G6652">
        <v>14</v>
      </c>
      <c r="H6652">
        <v>91</v>
      </c>
      <c r="I6652">
        <v>47</v>
      </c>
      <c r="J6652">
        <v>93</v>
      </c>
      <c r="K6652">
        <v>91</v>
      </c>
      <c r="L6652">
        <v>89</v>
      </c>
      <c r="M6652">
        <v>92</v>
      </c>
      <c r="N6652">
        <v>89</v>
      </c>
      <c r="O6652">
        <v>91</v>
      </c>
      <c r="P6652">
        <v>89</v>
      </c>
      <c r="Q6652">
        <v>87</v>
      </c>
      <c r="R6652">
        <v>91</v>
      </c>
      <c r="S6652">
        <v>76</v>
      </c>
      <c r="T6652" s="34">
        <f>_xlfn.XLOOKUP(B6652,Demog!$A$2:$A$219,Demog!$P$2:$P$219,,,2)</f>
        <v>25992</v>
      </c>
      <c r="U6652" s="34">
        <f t="shared" si="123"/>
        <v>45</v>
      </c>
      <c r="V6652" s="13">
        <f>IF(OR(Table1[[#This Row],[7d_positivity_public]]=0,ISBLANK(Table1[[#This Row],[7d_positivity_public]])),"",(Table1[[#This Row],[7d_positivity_public]]-Table1[[#This Row],[7d_positivity_all]])/Table1[[#This Row],[7d_positivity_public]])</f>
        <v>1</v>
      </c>
      <c r="W6652" s="13"/>
    </row>
    <row r="6653" spans="1:23" x14ac:dyDescent="0.25">
      <c r="A6653" s="10">
        <v>44550</v>
      </c>
      <c r="B6653">
        <v>3323</v>
      </c>
      <c r="C6653" t="s">
        <v>203</v>
      </c>
      <c r="D6653">
        <v>16</v>
      </c>
      <c r="E6653">
        <v>3</v>
      </c>
      <c r="F6653">
        <v>13</v>
      </c>
      <c r="G6653">
        <v>9</v>
      </c>
      <c r="H6653">
        <v>91</v>
      </c>
      <c r="I6653">
        <v>57</v>
      </c>
      <c r="J6653">
        <v>87</v>
      </c>
      <c r="K6653">
        <v>91</v>
      </c>
      <c r="L6653">
        <v>90</v>
      </c>
      <c r="M6653">
        <v>93</v>
      </c>
      <c r="N6653">
        <v>89</v>
      </c>
      <c r="O6653">
        <v>85</v>
      </c>
      <c r="P6653">
        <v>90</v>
      </c>
      <c r="Q6653">
        <v>88</v>
      </c>
      <c r="R6653">
        <v>91</v>
      </c>
      <c r="S6653">
        <v>79</v>
      </c>
      <c r="T6653" s="34">
        <f>_xlfn.XLOOKUP(B6653,Demog!$A$2:$A$219,Demog!$P$2:$P$219,,,2)</f>
        <v>5086</v>
      </c>
      <c r="U6653" s="34">
        <f t="shared" si="123"/>
        <v>6</v>
      </c>
      <c r="V6653" s="13">
        <f>IF(OR(Table1[[#This Row],[7d_positivity_public]]=0,ISBLANK(Table1[[#This Row],[7d_positivity_public]])),"",(Table1[[#This Row],[7d_positivity_public]]-Table1[[#This Row],[7d_positivity_all]])/Table1[[#This Row],[7d_positivity_public]])</f>
        <v>1</v>
      </c>
      <c r="W6653" s="13"/>
    </row>
    <row r="6654" spans="1:23" x14ac:dyDescent="0.25">
      <c r="A6654" s="10">
        <v>44550</v>
      </c>
      <c r="B6654">
        <v>4111</v>
      </c>
      <c r="C6654" t="s">
        <v>204</v>
      </c>
      <c r="D6654">
        <v>18</v>
      </c>
      <c r="E6654">
        <v>8</v>
      </c>
      <c r="F6654">
        <v>10</v>
      </c>
      <c r="G6654">
        <v>9</v>
      </c>
      <c r="H6654">
        <v>96</v>
      </c>
      <c r="I6654">
        <v>32</v>
      </c>
      <c r="J6654">
        <v>94</v>
      </c>
      <c r="K6654">
        <v>97</v>
      </c>
      <c r="L6654">
        <v>99</v>
      </c>
      <c r="M6654">
        <v>94</v>
      </c>
      <c r="N6654">
        <v>93</v>
      </c>
      <c r="O6654">
        <v>88</v>
      </c>
      <c r="P6654">
        <v>93</v>
      </c>
      <c r="Q6654">
        <v>95</v>
      </c>
      <c r="R6654">
        <v>91</v>
      </c>
      <c r="S6654">
        <v>63</v>
      </c>
      <c r="T6654" s="34">
        <f>_xlfn.XLOOKUP(B6654,Demog!$A$2:$A$219,Demog!$P$2:$P$219,,,2)</f>
        <v>31290</v>
      </c>
      <c r="U6654" s="34">
        <f t="shared" si="123"/>
        <v>39</v>
      </c>
      <c r="V6654" s="13">
        <f>IF(OR(Table1[[#This Row],[7d_positivity_public]]=0,ISBLANK(Table1[[#This Row],[7d_positivity_public]])),"",(Table1[[#This Row],[7d_positivity_public]]-Table1[[#This Row],[7d_positivity_all]])/Table1[[#This Row],[7d_positivity_public]])</f>
        <v>1</v>
      </c>
      <c r="W6654" s="13"/>
    </row>
    <row r="6655" spans="1:23" x14ac:dyDescent="0.25">
      <c r="A6655" s="10">
        <v>44550</v>
      </c>
      <c r="B6655">
        <v>4112</v>
      </c>
      <c r="C6655" t="s">
        <v>205</v>
      </c>
      <c r="D6655">
        <v>15</v>
      </c>
      <c r="E6655">
        <v>7</v>
      </c>
      <c r="F6655">
        <v>8</v>
      </c>
      <c r="G6655">
        <v>10</v>
      </c>
      <c r="H6655">
        <v>96</v>
      </c>
      <c r="I6655">
        <v>49</v>
      </c>
      <c r="J6655">
        <v>94</v>
      </c>
      <c r="K6655">
        <v>96</v>
      </c>
      <c r="L6655">
        <v>98</v>
      </c>
      <c r="M6655">
        <v>96</v>
      </c>
      <c r="N6655">
        <v>94</v>
      </c>
      <c r="O6655">
        <v>90</v>
      </c>
      <c r="P6655">
        <v>94</v>
      </c>
      <c r="Q6655">
        <v>95</v>
      </c>
      <c r="R6655">
        <v>94</v>
      </c>
      <c r="S6655">
        <v>68</v>
      </c>
      <c r="T6655" s="34">
        <f>_xlfn.XLOOKUP(B6655,Demog!$A$2:$A$219,Demog!$P$2:$P$219,,,2)</f>
        <v>32057</v>
      </c>
      <c r="U6655" s="34">
        <f t="shared" si="123"/>
        <v>34</v>
      </c>
      <c r="V6655" s="13">
        <f>IF(OR(Table1[[#This Row],[7d_positivity_public]]=0,ISBLANK(Table1[[#This Row],[7d_positivity_public]])),"",(Table1[[#This Row],[7d_positivity_public]]-Table1[[#This Row],[7d_positivity_all]])/Table1[[#This Row],[7d_positivity_public]])</f>
        <v>1</v>
      </c>
      <c r="W6655" s="13"/>
    </row>
    <row r="6656" spans="1:23" x14ac:dyDescent="0.25">
      <c r="A6656" s="10">
        <v>44550</v>
      </c>
      <c r="B6656">
        <v>4113</v>
      </c>
      <c r="C6656" t="s">
        <v>206</v>
      </c>
      <c r="D6656">
        <v>22</v>
      </c>
      <c r="E6656">
        <v>12</v>
      </c>
      <c r="F6656">
        <v>10</v>
      </c>
      <c r="G6656">
        <v>11</v>
      </c>
      <c r="H6656">
        <v>97</v>
      </c>
      <c r="I6656">
        <v>44</v>
      </c>
      <c r="J6656">
        <v>93</v>
      </c>
      <c r="K6656">
        <v>97</v>
      </c>
      <c r="L6656">
        <v>99</v>
      </c>
      <c r="M6656">
        <v>94</v>
      </c>
      <c r="N6656">
        <v>94</v>
      </c>
      <c r="O6656">
        <v>89</v>
      </c>
      <c r="P6656">
        <v>94</v>
      </c>
      <c r="Q6656">
        <v>96</v>
      </c>
      <c r="R6656">
        <v>92</v>
      </c>
      <c r="S6656">
        <v>61</v>
      </c>
      <c r="T6656" s="34">
        <f>_xlfn.XLOOKUP(B6656,Demog!$A$2:$A$219,Demog!$P$2:$P$219,,,2)</f>
        <v>22445</v>
      </c>
      <c r="U6656" s="34">
        <f t="shared" si="123"/>
        <v>35</v>
      </c>
      <c r="V6656" s="13">
        <f>IF(OR(Table1[[#This Row],[7d_positivity_public]]=0,ISBLANK(Table1[[#This Row],[7d_positivity_public]])),"",(Table1[[#This Row],[7d_positivity_public]]-Table1[[#This Row],[7d_positivity_all]])/Table1[[#This Row],[7d_positivity_public]])</f>
        <v>1</v>
      </c>
      <c r="W6656" s="13"/>
    </row>
    <row r="6657" spans="1:23" x14ac:dyDescent="0.25">
      <c r="A6657" s="10">
        <v>44550</v>
      </c>
      <c r="B6657">
        <v>4114</v>
      </c>
      <c r="C6657" t="s">
        <v>207</v>
      </c>
      <c r="D6657">
        <v>14</v>
      </c>
      <c r="E6657">
        <v>6</v>
      </c>
      <c r="F6657">
        <v>8</v>
      </c>
      <c r="G6657">
        <v>9</v>
      </c>
      <c r="H6657">
        <v>98</v>
      </c>
      <c r="I6657">
        <v>63</v>
      </c>
      <c r="J6657">
        <v>100</v>
      </c>
      <c r="K6657">
        <v>98</v>
      </c>
      <c r="L6657">
        <v>99</v>
      </c>
      <c r="M6657">
        <v>97</v>
      </c>
      <c r="N6657">
        <v>97</v>
      </c>
      <c r="O6657">
        <v>100</v>
      </c>
      <c r="P6657">
        <v>96</v>
      </c>
      <c r="Q6657">
        <v>96</v>
      </c>
      <c r="R6657">
        <v>96</v>
      </c>
      <c r="S6657">
        <v>75</v>
      </c>
      <c r="T6657" s="34">
        <f>_xlfn.XLOOKUP(B6657,Demog!$A$2:$A$219,Demog!$P$2:$P$219,,,2)</f>
        <v>18094</v>
      </c>
      <c r="U6657" s="34">
        <f t="shared" si="123"/>
        <v>18</v>
      </c>
      <c r="V6657" s="13">
        <f>IF(OR(Table1[[#This Row],[7d_positivity_public]]=0,ISBLANK(Table1[[#This Row],[7d_positivity_public]])),"",(Table1[[#This Row],[7d_positivity_public]]-Table1[[#This Row],[7d_positivity_all]])/Table1[[#This Row],[7d_positivity_public]])</f>
        <v>1</v>
      </c>
      <c r="W6657" s="13"/>
    </row>
    <row r="6658" spans="1:23" x14ac:dyDescent="0.25">
      <c r="A6658" s="10">
        <v>44550</v>
      </c>
      <c r="B6658">
        <v>4115</v>
      </c>
      <c r="C6658" t="s">
        <v>208</v>
      </c>
      <c r="D6658">
        <v>21</v>
      </c>
      <c r="E6658">
        <v>25</v>
      </c>
      <c r="F6658">
        <v>-4</v>
      </c>
      <c r="G6658">
        <v>12</v>
      </c>
      <c r="H6658">
        <v>100</v>
      </c>
      <c r="I6658">
        <v>45</v>
      </c>
      <c r="J6658">
        <v>100</v>
      </c>
      <c r="K6658">
        <v>100</v>
      </c>
      <c r="L6658">
        <v>100</v>
      </c>
      <c r="M6658">
        <v>96</v>
      </c>
      <c r="N6658">
        <v>98</v>
      </c>
      <c r="O6658">
        <v>99</v>
      </c>
      <c r="P6658">
        <v>98</v>
      </c>
      <c r="Q6658">
        <v>100</v>
      </c>
      <c r="R6658">
        <v>95</v>
      </c>
      <c r="S6658">
        <v>69</v>
      </c>
      <c r="T6658" s="34">
        <f>_xlfn.XLOOKUP(B6658,Demog!$A$2:$A$219,Demog!$P$2:$P$219,,,2)</f>
        <v>38257</v>
      </c>
      <c r="U6658" s="34">
        <f t="shared" si="123"/>
        <v>56</v>
      </c>
      <c r="V6658" s="13">
        <f>IF(OR(Table1[[#This Row],[7d_positivity_public]]=0,ISBLANK(Table1[[#This Row],[7d_positivity_public]])),"",(Table1[[#This Row],[7d_positivity_public]]-Table1[[#This Row],[7d_positivity_all]])/Table1[[#This Row],[7d_positivity_public]])</f>
        <v>1</v>
      </c>
      <c r="W6658" s="13"/>
    </row>
    <row r="6659" spans="1:23" x14ac:dyDescent="0.25">
      <c r="A6659" s="10">
        <v>44550</v>
      </c>
      <c r="B6659">
        <v>4116</v>
      </c>
      <c r="C6659" t="s">
        <v>209</v>
      </c>
      <c r="D6659">
        <v>15</v>
      </c>
      <c r="E6659">
        <v>11</v>
      </c>
      <c r="F6659">
        <v>4</v>
      </c>
      <c r="G6659">
        <v>11</v>
      </c>
      <c r="H6659">
        <v>97</v>
      </c>
      <c r="I6659">
        <v>39</v>
      </c>
      <c r="J6659">
        <v>99</v>
      </c>
      <c r="K6659">
        <v>97</v>
      </c>
      <c r="L6659">
        <v>98</v>
      </c>
      <c r="M6659">
        <v>95</v>
      </c>
      <c r="N6659">
        <v>94</v>
      </c>
      <c r="O6659">
        <v>95</v>
      </c>
      <c r="P6659">
        <v>94</v>
      </c>
      <c r="Q6659">
        <v>95</v>
      </c>
      <c r="R6659">
        <v>93</v>
      </c>
      <c r="S6659">
        <v>64</v>
      </c>
      <c r="T6659" s="34">
        <f>_xlfn.XLOOKUP(B6659,Demog!$A$2:$A$219,Demog!$P$2:$P$219,,,2)</f>
        <v>24167</v>
      </c>
      <c r="U6659" s="34">
        <f t="shared" si="123"/>
        <v>25</v>
      </c>
      <c r="V6659" s="13">
        <f>IF(OR(Table1[[#This Row],[7d_positivity_public]]=0,ISBLANK(Table1[[#This Row],[7d_positivity_public]])),"",(Table1[[#This Row],[7d_positivity_public]]-Table1[[#This Row],[7d_positivity_all]])/Table1[[#This Row],[7d_positivity_public]])</f>
        <v>1</v>
      </c>
      <c r="W6659" s="13"/>
    </row>
    <row r="6660" spans="1:23" x14ac:dyDescent="0.25">
      <c r="A6660" s="10">
        <v>44550</v>
      </c>
      <c r="B6660">
        <v>4117</v>
      </c>
      <c r="C6660" t="s">
        <v>210</v>
      </c>
      <c r="D6660">
        <v>17</v>
      </c>
      <c r="E6660">
        <v>10</v>
      </c>
      <c r="F6660">
        <v>7</v>
      </c>
      <c r="G6660">
        <v>11</v>
      </c>
      <c r="H6660">
        <v>95</v>
      </c>
      <c r="I6660">
        <v>38</v>
      </c>
      <c r="J6660">
        <v>93</v>
      </c>
      <c r="K6660">
        <v>96</v>
      </c>
      <c r="L6660">
        <v>96</v>
      </c>
      <c r="M6660">
        <v>95</v>
      </c>
      <c r="N6660">
        <v>93</v>
      </c>
      <c r="O6660">
        <v>90</v>
      </c>
      <c r="P6660">
        <v>93</v>
      </c>
      <c r="Q6660">
        <v>93</v>
      </c>
      <c r="R6660">
        <v>93</v>
      </c>
      <c r="S6660">
        <v>63</v>
      </c>
      <c r="T6660" s="34">
        <f>_xlfn.XLOOKUP(B6660,Demog!$A$2:$A$219,Demog!$P$2:$P$219,,,2)</f>
        <v>29704</v>
      </c>
      <c r="U6660" s="34">
        <f t="shared" si="123"/>
        <v>35</v>
      </c>
      <c r="V6660" s="13">
        <f>IF(OR(Table1[[#This Row],[7d_positivity_public]]=0,ISBLANK(Table1[[#This Row],[7d_positivity_public]])),"",(Table1[[#This Row],[7d_positivity_public]]-Table1[[#This Row],[7d_positivity_all]])/Table1[[#This Row],[7d_positivity_public]])</f>
        <v>1</v>
      </c>
      <c r="W6660" s="13"/>
    </row>
    <row r="6661" spans="1:23" x14ac:dyDescent="0.25">
      <c r="A6661" s="10">
        <v>44550</v>
      </c>
      <c r="B6661">
        <v>4118</v>
      </c>
      <c r="C6661" t="s">
        <v>211</v>
      </c>
      <c r="D6661">
        <v>19</v>
      </c>
      <c r="E6661">
        <v>6</v>
      </c>
      <c r="F6661">
        <v>13</v>
      </c>
      <c r="G6661">
        <v>12</v>
      </c>
      <c r="H6661">
        <v>95</v>
      </c>
      <c r="I6661">
        <v>40</v>
      </c>
      <c r="J6661">
        <v>93</v>
      </c>
      <c r="K6661">
        <v>95</v>
      </c>
      <c r="L6661">
        <v>95</v>
      </c>
      <c r="M6661">
        <v>95</v>
      </c>
      <c r="N6661">
        <v>93</v>
      </c>
      <c r="O6661">
        <v>89</v>
      </c>
      <c r="P6661">
        <v>93</v>
      </c>
      <c r="Q6661">
        <v>92</v>
      </c>
      <c r="R6661">
        <v>94</v>
      </c>
      <c r="S6661">
        <v>70</v>
      </c>
      <c r="T6661" s="34">
        <f>_xlfn.XLOOKUP(B6661,Demog!$A$2:$A$219,Demog!$P$2:$P$219,,,2)</f>
        <v>10408</v>
      </c>
      <c r="U6661" s="34">
        <f t="shared" si="123"/>
        <v>14</v>
      </c>
      <c r="V6661" s="13">
        <f>IF(OR(Table1[[#This Row],[7d_positivity_public]]=0,ISBLANK(Table1[[#This Row],[7d_positivity_public]])),"",(Table1[[#This Row],[7d_positivity_public]]-Table1[[#This Row],[7d_positivity_all]])/Table1[[#This Row],[7d_positivity_public]])</f>
        <v>1</v>
      </c>
      <c r="W6661" s="13"/>
    </row>
    <row r="6662" spans="1:23" x14ac:dyDescent="0.25">
      <c r="A6662" s="10">
        <v>44550</v>
      </c>
      <c r="B6662">
        <v>4119</v>
      </c>
      <c r="C6662" t="s">
        <v>212</v>
      </c>
      <c r="D6662">
        <v>9</v>
      </c>
      <c r="E6662">
        <v>5</v>
      </c>
      <c r="F6662">
        <v>4</v>
      </c>
      <c r="G6662">
        <v>7</v>
      </c>
      <c r="H6662">
        <v>93</v>
      </c>
      <c r="I6662">
        <v>36</v>
      </c>
      <c r="J6662">
        <v>91</v>
      </c>
      <c r="K6662">
        <v>93</v>
      </c>
      <c r="L6662">
        <v>93</v>
      </c>
      <c r="M6662">
        <v>94</v>
      </c>
      <c r="N6662">
        <v>90</v>
      </c>
      <c r="O6662">
        <v>86</v>
      </c>
      <c r="P6662">
        <v>91</v>
      </c>
      <c r="Q6662">
        <v>90</v>
      </c>
      <c r="R6662">
        <v>92</v>
      </c>
      <c r="S6662">
        <v>62</v>
      </c>
      <c r="T6662" s="34">
        <f>_xlfn.XLOOKUP(B6662,Demog!$A$2:$A$219,Demog!$P$2:$P$219,,,2)</f>
        <v>19497</v>
      </c>
      <c r="U6662" s="34">
        <f t="shared" si="123"/>
        <v>12</v>
      </c>
      <c r="V6662" s="13">
        <f>IF(OR(Table1[[#This Row],[7d_positivity_public]]=0,ISBLANK(Table1[[#This Row],[7d_positivity_public]])),"",(Table1[[#This Row],[7d_positivity_public]]-Table1[[#This Row],[7d_positivity_all]])/Table1[[#This Row],[7d_positivity_public]])</f>
        <v>1</v>
      </c>
      <c r="W6662" s="13"/>
    </row>
    <row r="6663" spans="1:23" x14ac:dyDescent="0.25">
      <c r="A6663" s="10">
        <v>44550</v>
      </c>
      <c r="B6663">
        <v>4121</v>
      </c>
      <c r="C6663" t="s">
        <v>213</v>
      </c>
      <c r="D6663">
        <v>10</v>
      </c>
      <c r="E6663">
        <v>4</v>
      </c>
      <c r="F6663">
        <v>6</v>
      </c>
      <c r="G6663">
        <v>6</v>
      </c>
      <c r="H6663">
        <v>94</v>
      </c>
      <c r="I6663">
        <v>32</v>
      </c>
      <c r="J6663">
        <v>92</v>
      </c>
      <c r="K6663">
        <v>94</v>
      </c>
      <c r="L6663">
        <v>92</v>
      </c>
      <c r="M6663">
        <v>95</v>
      </c>
      <c r="N6663">
        <v>91</v>
      </c>
      <c r="O6663">
        <v>89</v>
      </c>
      <c r="P6663">
        <v>91</v>
      </c>
      <c r="Q6663">
        <v>89</v>
      </c>
      <c r="R6663">
        <v>94</v>
      </c>
      <c r="S6663">
        <v>69</v>
      </c>
      <c r="T6663" s="34">
        <f>_xlfn.XLOOKUP(B6663,Demog!$A$2:$A$219,Demog!$P$2:$P$219,,,2)</f>
        <v>16859</v>
      </c>
      <c r="U6663" s="34">
        <f t="shared" si="123"/>
        <v>12</v>
      </c>
      <c r="V6663" s="13">
        <f>IF(OR(Table1[[#This Row],[7d_positivity_public]]=0,ISBLANK(Table1[[#This Row],[7d_positivity_public]])),"",(Table1[[#This Row],[7d_positivity_public]]-Table1[[#This Row],[7d_positivity_all]])/Table1[[#This Row],[7d_positivity_public]])</f>
        <v>1</v>
      </c>
      <c r="W6663" s="13"/>
    </row>
    <row r="6664" spans="1:23" x14ac:dyDescent="0.25">
      <c r="A6664" s="10">
        <v>44550</v>
      </c>
      <c r="B6664">
        <v>4122</v>
      </c>
      <c r="C6664" t="s">
        <v>214</v>
      </c>
      <c r="D6664">
        <v>8</v>
      </c>
      <c r="E6664">
        <v>14</v>
      </c>
      <c r="F6664">
        <v>-6</v>
      </c>
      <c r="G6664">
        <v>6</v>
      </c>
      <c r="H6664">
        <v>94</v>
      </c>
      <c r="I6664">
        <v>29</v>
      </c>
      <c r="J6664">
        <v>100</v>
      </c>
      <c r="K6664">
        <v>93</v>
      </c>
      <c r="L6664">
        <v>90</v>
      </c>
      <c r="M6664">
        <v>95</v>
      </c>
      <c r="N6664">
        <v>91</v>
      </c>
      <c r="O6664">
        <v>100</v>
      </c>
      <c r="P6664">
        <v>90</v>
      </c>
      <c r="Q6664">
        <v>86</v>
      </c>
      <c r="R6664">
        <v>93</v>
      </c>
      <c r="S6664">
        <v>66</v>
      </c>
      <c r="T6664" s="34">
        <f>_xlfn.XLOOKUP(B6664,Demog!$A$2:$A$219,Demog!$P$2:$P$219,,,2)</f>
        <v>4837</v>
      </c>
      <c r="U6664" s="34">
        <f t="shared" si="123"/>
        <v>3</v>
      </c>
      <c r="V6664" s="13">
        <f>IF(OR(Table1[[#This Row],[7d_positivity_public]]=0,ISBLANK(Table1[[#This Row],[7d_positivity_public]])),"",(Table1[[#This Row],[7d_positivity_public]]-Table1[[#This Row],[7d_positivity_all]])/Table1[[#This Row],[7d_positivity_public]])</f>
        <v>1</v>
      </c>
      <c r="W6664" s="13"/>
    </row>
    <row r="6665" spans="1:23" x14ac:dyDescent="0.25">
      <c r="A6665" s="10">
        <v>44550</v>
      </c>
      <c r="B6665">
        <v>4123</v>
      </c>
      <c r="C6665" t="s">
        <v>215</v>
      </c>
      <c r="D6665">
        <v>10</v>
      </c>
      <c r="E6665">
        <v>4</v>
      </c>
      <c r="F6665">
        <v>6</v>
      </c>
      <c r="G6665">
        <v>6</v>
      </c>
      <c r="H6665">
        <v>95</v>
      </c>
      <c r="I6665">
        <v>34</v>
      </c>
      <c r="J6665">
        <v>95</v>
      </c>
      <c r="K6665">
        <v>96</v>
      </c>
      <c r="L6665">
        <v>96</v>
      </c>
      <c r="M6665">
        <v>96</v>
      </c>
      <c r="N6665">
        <v>93</v>
      </c>
      <c r="O6665">
        <v>90</v>
      </c>
      <c r="P6665">
        <v>93</v>
      </c>
      <c r="Q6665">
        <v>92</v>
      </c>
      <c r="R6665">
        <v>94</v>
      </c>
      <c r="S6665">
        <v>66</v>
      </c>
      <c r="T6665" s="34">
        <f>_xlfn.XLOOKUP(B6665,Demog!$A$2:$A$219,Demog!$P$2:$P$219,,,2)</f>
        <v>37985</v>
      </c>
      <c r="U6665" s="34">
        <f t="shared" si="123"/>
        <v>27</v>
      </c>
      <c r="V6665" s="13">
        <f>IF(OR(Table1[[#This Row],[7d_positivity_public]]=0,ISBLANK(Table1[[#This Row],[7d_positivity_public]])),"",(Table1[[#This Row],[7d_positivity_public]]-Table1[[#This Row],[7d_positivity_all]])/Table1[[#This Row],[7d_positivity_public]])</f>
        <v>1</v>
      </c>
      <c r="W6665" s="13"/>
    </row>
    <row r="6666" spans="1:23" x14ac:dyDescent="0.25">
      <c r="A6666" s="10">
        <v>44550</v>
      </c>
      <c r="B6666">
        <v>4124</v>
      </c>
      <c r="C6666" t="s">
        <v>216</v>
      </c>
      <c r="D6666">
        <v>5</v>
      </c>
      <c r="E6666">
        <v>5</v>
      </c>
      <c r="F6666">
        <v>0</v>
      </c>
      <c r="G6666">
        <v>6</v>
      </c>
      <c r="H6666">
        <v>90</v>
      </c>
      <c r="I6666">
        <v>27</v>
      </c>
      <c r="J6666">
        <v>87</v>
      </c>
      <c r="K6666">
        <v>90</v>
      </c>
      <c r="L6666">
        <v>86</v>
      </c>
      <c r="M6666">
        <v>93</v>
      </c>
      <c r="N6666">
        <v>87</v>
      </c>
      <c r="O6666">
        <v>82</v>
      </c>
      <c r="P6666">
        <v>87</v>
      </c>
      <c r="Q6666">
        <v>83</v>
      </c>
      <c r="R6666">
        <v>91</v>
      </c>
      <c r="S6666">
        <v>58</v>
      </c>
      <c r="T6666" s="34">
        <f>_xlfn.XLOOKUP(B6666,Demog!$A$2:$A$219,Demog!$P$2:$P$219,,,2)</f>
        <v>14894</v>
      </c>
      <c r="U6666" s="34">
        <f t="shared" si="123"/>
        <v>5</v>
      </c>
      <c r="V6666" s="13">
        <f>IF(OR(Table1[[#This Row],[7d_positivity_public]]=0,ISBLANK(Table1[[#This Row],[7d_positivity_public]])),"",(Table1[[#This Row],[7d_positivity_public]]-Table1[[#This Row],[7d_positivity_all]])/Table1[[#This Row],[7d_positivity_public]])</f>
        <v>1</v>
      </c>
      <c r="W6666" s="13"/>
    </row>
    <row r="6667" spans="1:23" x14ac:dyDescent="0.25">
      <c r="A6667" s="10">
        <v>44550</v>
      </c>
      <c r="B6667">
        <v>4125</v>
      </c>
      <c r="C6667" t="s">
        <v>217</v>
      </c>
      <c r="D6667">
        <v>9</v>
      </c>
      <c r="E6667">
        <v>0</v>
      </c>
      <c r="F6667">
        <v>9</v>
      </c>
      <c r="G6667">
        <v>23</v>
      </c>
      <c r="H6667">
        <v>85</v>
      </c>
      <c r="I6667">
        <v>21</v>
      </c>
      <c r="J6667">
        <v>81</v>
      </c>
      <c r="K6667">
        <v>86</v>
      </c>
      <c r="L6667">
        <v>80</v>
      </c>
      <c r="M6667">
        <v>90</v>
      </c>
      <c r="N6667">
        <v>82</v>
      </c>
      <c r="O6667">
        <v>78</v>
      </c>
      <c r="P6667">
        <v>83</v>
      </c>
      <c r="Q6667">
        <v>75</v>
      </c>
      <c r="R6667">
        <v>88</v>
      </c>
      <c r="S6667">
        <v>50</v>
      </c>
      <c r="T6667" s="34">
        <f>_xlfn.XLOOKUP(B6667,Demog!$A$2:$A$219,Demog!$P$2:$P$219,,,2)</f>
        <v>2885</v>
      </c>
      <c r="U6667" s="34">
        <f t="shared" si="123"/>
        <v>2</v>
      </c>
      <c r="V6667" s="13">
        <f>IF(OR(Table1[[#This Row],[7d_positivity_public]]=0,ISBLANK(Table1[[#This Row],[7d_positivity_public]])),"",(Table1[[#This Row],[7d_positivity_public]]-Table1[[#This Row],[7d_positivity_all]])/Table1[[#This Row],[7d_positivity_public]])</f>
        <v>1</v>
      </c>
      <c r="W6667" s="13"/>
    </row>
    <row r="6668" spans="1:23" x14ac:dyDescent="0.25">
      <c r="A6668" s="10">
        <v>44550</v>
      </c>
      <c r="B6668">
        <v>4131</v>
      </c>
      <c r="C6668" t="s">
        <v>218</v>
      </c>
      <c r="D6668">
        <v>7</v>
      </c>
      <c r="E6668">
        <v>9</v>
      </c>
      <c r="F6668">
        <v>-2</v>
      </c>
      <c r="G6668">
        <v>6</v>
      </c>
      <c r="H6668">
        <v>97</v>
      </c>
      <c r="I6668">
        <v>45</v>
      </c>
      <c r="J6668">
        <v>100</v>
      </c>
      <c r="K6668">
        <v>96</v>
      </c>
      <c r="L6668">
        <v>95</v>
      </c>
      <c r="M6668">
        <v>97</v>
      </c>
      <c r="N6668">
        <v>95</v>
      </c>
      <c r="O6668">
        <v>97</v>
      </c>
      <c r="P6668">
        <v>95</v>
      </c>
      <c r="Q6668">
        <v>93</v>
      </c>
      <c r="R6668">
        <v>95</v>
      </c>
      <c r="S6668">
        <v>73</v>
      </c>
      <c r="T6668" s="34">
        <f>_xlfn.XLOOKUP(B6668,Demog!$A$2:$A$219,Demog!$P$2:$P$219,,,2)</f>
        <v>22020</v>
      </c>
      <c r="U6668" s="34">
        <f t="shared" si="123"/>
        <v>11</v>
      </c>
      <c r="V6668" s="13">
        <f>IF(OR(Table1[[#This Row],[7d_positivity_public]]=0,ISBLANK(Table1[[#This Row],[7d_positivity_public]])),"",(Table1[[#This Row],[7d_positivity_public]]-Table1[[#This Row],[7d_positivity_all]])/Table1[[#This Row],[7d_positivity_public]])</f>
        <v>1</v>
      </c>
      <c r="W6668" s="13"/>
    </row>
    <row r="6669" spans="1:23" x14ac:dyDescent="0.25">
      <c r="A6669" s="10">
        <v>44550</v>
      </c>
      <c r="B6669">
        <v>4132</v>
      </c>
      <c r="C6669" t="s">
        <v>219</v>
      </c>
      <c r="D6669">
        <v>14</v>
      </c>
      <c r="E6669">
        <v>2</v>
      </c>
      <c r="F6669">
        <v>12</v>
      </c>
      <c r="G6669">
        <v>10</v>
      </c>
      <c r="H6669">
        <v>95</v>
      </c>
      <c r="I6669">
        <v>41</v>
      </c>
      <c r="J6669">
        <v>96</v>
      </c>
      <c r="K6669">
        <v>95</v>
      </c>
      <c r="L6669">
        <v>94</v>
      </c>
      <c r="M6669">
        <v>95</v>
      </c>
      <c r="N6669">
        <v>93</v>
      </c>
      <c r="O6669">
        <v>93</v>
      </c>
      <c r="P6669">
        <v>93</v>
      </c>
      <c r="Q6669">
        <v>91</v>
      </c>
      <c r="R6669">
        <v>94</v>
      </c>
      <c r="S6669">
        <v>67</v>
      </c>
      <c r="T6669" s="34">
        <f>_xlfn.XLOOKUP(B6669,Demog!$A$2:$A$219,Demog!$P$2:$P$219,,,2)</f>
        <v>19325</v>
      </c>
      <c r="U6669" s="34">
        <f t="shared" si="123"/>
        <v>19</v>
      </c>
      <c r="V6669" s="13">
        <f>IF(OR(Table1[[#This Row],[7d_positivity_public]]=0,ISBLANK(Table1[[#This Row],[7d_positivity_public]])),"",(Table1[[#This Row],[7d_positivity_public]]-Table1[[#This Row],[7d_positivity_all]])/Table1[[#This Row],[7d_positivity_public]])</f>
        <v>1</v>
      </c>
      <c r="W6669" s="13"/>
    </row>
    <row r="6670" spans="1:23" x14ac:dyDescent="0.25">
      <c r="A6670" s="10">
        <v>44550</v>
      </c>
      <c r="B6670">
        <v>4133</v>
      </c>
      <c r="C6670" t="s">
        <v>220</v>
      </c>
      <c r="D6670">
        <v>11</v>
      </c>
      <c r="E6670">
        <v>6</v>
      </c>
      <c r="F6670">
        <v>5</v>
      </c>
      <c r="G6670">
        <v>6</v>
      </c>
      <c r="H6670">
        <v>95</v>
      </c>
      <c r="I6670">
        <v>41</v>
      </c>
      <c r="J6670">
        <v>96</v>
      </c>
      <c r="K6670">
        <v>95</v>
      </c>
      <c r="L6670">
        <v>93</v>
      </c>
      <c r="M6670">
        <v>97</v>
      </c>
      <c r="N6670">
        <v>94</v>
      </c>
      <c r="O6670">
        <v>91</v>
      </c>
      <c r="P6670">
        <v>94</v>
      </c>
      <c r="Q6670">
        <v>90</v>
      </c>
      <c r="R6670">
        <v>95</v>
      </c>
      <c r="S6670">
        <v>73</v>
      </c>
      <c r="T6670" s="34">
        <f>_xlfn.XLOOKUP(B6670,Demog!$A$2:$A$219,Demog!$P$2:$P$219,,,2)</f>
        <v>11675</v>
      </c>
      <c r="U6670" s="34">
        <f t="shared" si="123"/>
        <v>9</v>
      </c>
      <c r="V6670" s="13">
        <f>IF(OR(Table1[[#This Row],[7d_positivity_public]]=0,ISBLANK(Table1[[#This Row],[7d_positivity_public]])),"",(Table1[[#This Row],[7d_positivity_public]]-Table1[[#This Row],[7d_positivity_all]])/Table1[[#This Row],[7d_positivity_public]])</f>
        <v>1</v>
      </c>
      <c r="W6670" s="13"/>
    </row>
    <row r="6671" spans="1:23" x14ac:dyDescent="0.25">
      <c r="A6671" s="10">
        <v>44550</v>
      </c>
      <c r="B6671">
        <v>4134</v>
      </c>
      <c r="C6671" t="s">
        <v>221</v>
      </c>
      <c r="D6671">
        <v>1</v>
      </c>
      <c r="E6671">
        <v>2</v>
      </c>
      <c r="F6671">
        <v>-1</v>
      </c>
      <c r="G6671">
        <v>1</v>
      </c>
      <c r="H6671">
        <v>96</v>
      </c>
      <c r="I6671">
        <v>42</v>
      </c>
      <c r="J6671">
        <v>96</v>
      </c>
      <c r="K6671">
        <v>96</v>
      </c>
      <c r="L6671">
        <v>96</v>
      </c>
      <c r="M6671">
        <v>97</v>
      </c>
      <c r="N6671">
        <v>94</v>
      </c>
      <c r="O6671">
        <v>92</v>
      </c>
      <c r="P6671">
        <v>95</v>
      </c>
      <c r="Q6671">
        <v>93</v>
      </c>
      <c r="R6671">
        <v>95</v>
      </c>
      <c r="S6671">
        <v>73</v>
      </c>
      <c r="T6671" s="34">
        <f>_xlfn.XLOOKUP(B6671,Demog!$A$2:$A$219,Demog!$P$2:$P$219,,,2)</f>
        <v>11672</v>
      </c>
      <c r="U6671" s="34">
        <f t="shared" si="123"/>
        <v>1</v>
      </c>
      <c r="V6671" s="13">
        <f>IF(OR(Table1[[#This Row],[7d_positivity_public]]=0,ISBLANK(Table1[[#This Row],[7d_positivity_public]])),"",(Table1[[#This Row],[7d_positivity_public]]-Table1[[#This Row],[7d_positivity_all]])/Table1[[#This Row],[7d_positivity_public]])</f>
        <v>1</v>
      </c>
      <c r="W6671" s="13"/>
    </row>
    <row r="6672" spans="1:23" x14ac:dyDescent="0.25">
      <c r="A6672" s="10">
        <v>44550</v>
      </c>
      <c r="B6672">
        <v>4141</v>
      </c>
      <c r="C6672" t="s">
        <v>222</v>
      </c>
      <c r="D6672">
        <v>11</v>
      </c>
      <c r="E6672">
        <v>1</v>
      </c>
      <c r="F6672">
        <v>10</v>
      </c>
      <c r="G6672">
        <v>12</v>
      </c>
      <c r="H6672">
        <v>84</v>
      </c>
      <c r="I6672">
        <v>24</v>
      </c>
      <c r="J6672">
        <v>81</v>
      </c>
      <c r="K6672">
        <v>84</v>
      </c>
      <c r="L6672">
        <v>76</v>
      </c>
      <c r="M6672">
        <v>89</v>
      </c>
      <c r="N6672">
        <v>81</v>
      </c>
      <c r="O6672">
        <v>74</v>
      </c>
      <c r="P6672">
        <v>82</v>
      </c>
      <c r="Q6672">
        <v>71</v>
      </c>
      <c r="R6672">
        <v>87</v>
      </c>
      <c r="S6672">
        <v>74</v>
      </c>
      <c r="T6672" s="34">
        <f>_xlfn.XLOOKUP(B6672,Demog!$A$2:$A$219,Demog!$P$2:$P$219,,,2)</f>
        <v>10557</v>
      </c>
      <c r="U6672" s="34">
        <f t="shared" si="123"/>
        <v>8</v>
      </c>
      <c r="V6672" s="13">
        <f>IF(OR(Table1[[#This Row],[7d_positivity_public]]=0,ISBLANK(Table1[[#This Row],[7d_positivity_public]])),"",(Table1[[#This Row],[7d_positivity_public]]-Table1[[#This Row],[7d_positivity_all]])/Table1[[#This Row],[7d_positivity_public]])</f>
        <v>1</v>
      </c>
      <c r="W6672" s="13"/>
    </row>
    <row r="6673" spans="1:23" x14ac:dyDescent="0.25">
      <c r="A6673" s="10">
        <v>44550</v>
      </c>
      <c r="B6673">
        <v>4142</v>
      </c>
      <c r="C6673" t="s">
        <v>223</v>
      </c>
      <c r="D6673">
        <v>3</v>
      </c>
      <c r="E6673">
        <v>9</v>
      </c>
      <c r="F6673">
        <v>-6</v>
      </c>
      <c r="G6673">
        <v>4</v>
      </c>
      <c r="H6673">
        <v>95</v>
      </c>
      <c r="I6673">
        <v>20</v>
      </c>
      <c r="J6673">
        <v>89</v>
      </c>
      <c r="K6673">
        <v>95</v>
      </c>
      <c r="L6673">
        <v>94</v>
      </c>
      <c r="M6673">
        <v>96</v>
      </c>
      <c r="N6673">
        <v>93</v>
      </c>
      <c r="O6673">
        <v>86</v>
      </c>
      <c r="P6673">
        <v>93</v>
      </c>
      <c r="Q6673">
        <v>90</v>
      </c>
      <c r="R6673">
        <v>94</v>
      </c>
      <c r="S6673">
        <v>55</v>
      </c>
      <c r="T6673" s="34">
        <f>_xlfn.XLOOKUP(B6673,Demog!$A$2:$A$219,Demog!$P$2:$P$219,,,2)</f>
        <v>4732</v>
      </c>
      <c r="U6673" s="34">
        <f t="shared" si="123"/>
        <v>1</v>
      </c>
      <c r="V6673" s="13">
        <f>IF(OR(Table1[[#This Row],[7d_positivity_public]]=0,ISBLANK(Table1[[#This Row],[7d_positivity_public]])),"",(Table1[[#This Row],[7d_positivity_public]]-Table1[[#This Row],[7d_positivity_all]])/Table1[[#This Row],[7d_positivity_public]])</f>
        <v>1</v>
      </c>
      <c r="W6673" s="13"/>
    </row>
    <row r="6674" spans="1:23" x14ac:dyDescent="0.25">
      <c r="A6674" s="10">
        <v>44550</v>
      </c>
      <c r="B6674">
        <v>4211</v>
      </c>
      <c r="C6674" t="s">
        <v>224</v>
      </c>
      <c r="D6674">
        <v>9</v>
      </c>
      <c r="E6674">
        <v>8</v>
      </c>
      <c r="F6674">
        <v>1</v>
      </c>
      <c r="G6674">
        <v>6</v>
      </c>
      <c r="H6674">
        <v>90</v>
      </c>
      <c r="I6674">
        <v>37</v>
      </c>
      <c r="J6674">
        <v>94</v>
      </c>
      <c r="K6674">
        <v>90</v>
      </c>
      <c r="L6674">
        <v>86</v>
      </c>
      <c r="M6674">
        <v>93</v>
      </c>
      <c r="N6674">
        <v>87</v>
      </c>
      <c r="O6674">
        <v>89</v>
      </c>
      <c r="P6674">
        <v>87</v>
      </c>
      <c r="Q6674">
        <v>82</v>
      </c>
      <c r="R6674">
        <v>91</v>
      </c>
      <c r="S6674">
        <v>66</v>
      </c>
      <c r="T6674" s="34">
        <f>_xlfn.XLOOKUP(B6674,Demog!$A$2:$A$219,Demog!$P$2:$P$219,,,2)</f>
        <v>17780</v>
      </c>
      <c r="U6674" s="34">
        <f t="shared" si="123"/>
        <v>11</v>
      </c>
      <c r="V6674" s="13">
        <f>IF(OR(Table1[[#This Row],[7d_positivity_public]]=0,ISBLANK(Table1[[#This Row],[7d_positivity_public]])),"",(Table1[[#This Row],[7d_positivity_public]]-Table1[[#This Row],[7d_positivity_all]])/Table1[[#This Row],[7d_positivity_public]])</f>
        <v>1</v>
      </c>
      <c r="W6674" s="13"/>
    </row>
    <row r="6675" spans="1:23" x14ac:dyDescent="0.25">
      <c r="A6675" s="10">
        <v>44550</v>
      </c>
      <c r="B6675">
        <v>4212</v>
      </c>
      <c r="C6675" t="s">
        <v>225</v>
      </c>
      <c r="D6675">
        <v>8</v>
      </c>
      <c r="E6675">
        <v>9</v>
      </c>
      <c r="F6675">
        <v>-1</v>
      </c>
      <c r="G6675">
        <v>6</v>
      </c>
      <c r="H6675">
        <v>88</v>
      </c>
      <c r="I6675">
        <v>31</v>
      </c>
      <c r="J6675">
        <v>86</v>
      </c>
      <c r="K6675">
        <v>88</v>
      </c>
      <c r="L6675">
        <v>83</v>
      </c>
      <c r="M6675">
        <v>91</v>
      </c>
      <c r="N6675">
        <v>84</v>
      </c>
      <c r="O6675">
        <v>80</v>
      </c>
      <c r="P6675">
        <v>85</v>
      </c>
      <c r="Q6675">
        <v>78</v>
      </c>
      <c r="R6675">
        <v>90</v>
      </c>
      <c r="S6675">
        <v>64</v>
      </c>
      <c r="T6675" s="34">
        <f>_xlfn.XLOOKUP(B6675,Demog!$A$2:$A$219,Demog!$P$2:$P$219,,,2)</f>
        <v>40598</v>
      </c>
      <c r="U6675" s="34">
        <f t="shared" si="123"/>
        <v>23</v>
      </c>
      <c r="V6675" s="13">
        <f>IF(OR(Table1[[#This Row],[7d_positivity_public]]=0,ISBLANK(Table1[[#This Row],[7d_positivity_public]])),"",(Table1[[#This Row],[7d_positivity_public]]-Table1[[#This Row],[7d_positivity_all]])/Table1[[#This Row],[7d_positivity_public]])</f>
        <v>1</v>
      </c>
      <c r="W6675" s="13"/>
    </row>
    <row r="6676" spans="1:23" x14ac:dyDescent="0.25">
      <c r="A6676" s="10">
        <v>44550</v>
      </c>
      <c r="B6676">
        <v>4241</v>
      </c>
      <c r="C6676" t="s">
        <v>228</v>
      </c>
      <c r="D6676">
        <v>4</v>
      </c>
      <c r="E6676">
        <v>13</v>
      </c>
      <c r="F6676">
        <v>-9</v>
      </c>
      <c r="G6676">
        <v>4</v>
      </c>
      <c r="H6676">
        <v>89</v>
      </c>
      <c r="I6676">
        <v>23</v>
      </c>
      <c r="J6676">
        <v>80</v>
      </c>
      <c r="K6676">
        <v>89</v>
      </c>
      <c r="L6676">
        <v>89</v>
      </c>
      <c r="M6676">
        <v>90</v>
      </c>
      <c r="N6676">
        <v>85</v>
      </c>
      <c r="O6676">
        <v>73</v>
      </c>
      <c r="P6676">
        <v>85</v>
      </c>
      <c r="Q6676">
        <v>83</v>
      </c>
      <c r="R6676">
        <v>88</v>
      </c>
      <c r="S6676">
        <v>61</v>
      </c>
      <c r="T6676" s="34">
        <f>_xlfn.XLOOKUP(B6676,Demog!$A$2:$A$219,Demog!$P$2:$P$219,,,2)</f>
        <v>20117</v>
      </c>
      <c r="U6676" s="34">
        <f t="shared" si="123"/>
        <v>6</v>
      </c>
      <c r="V6676" s="13">
        <f>IF(OR(Table1[[#This Row],[7d_positivity_public]]=0,ISBLANK(Table1[[#This Row],[7d_positivity_public]])),"",(Table1[[#This Row],[7d_positivity_public]]-Table1[[#This Row],[7d_positivity_all]])/Table1[[#This Row],[7d_positivity_public]])</f>
        <v>1</v>
      </c>
      <c r="W6676" s="13"/>
    </row>
    <row r="6677" spans="1:23" x14ac:dyDescent="0.25">
      <c r="A6677" s="10">
        <v>44550</v>
      </c>
      <c r="B6677">
        <v>4242</v>
      </c>
      <c r="C6677" t="s">
        <v>229</v>
      </c>
      <c r="D6677">
        <v>11</v>
      </c>
      <c r="E6677">
        <v>8</v>
      </c>
      <c r="F6677">
        <v>3</v>
      </c>
      <c r="G6677">
        <v>7</v>
      </c>
      <c r="H6677">
        <v>92</v>
      </c>
      <c r="I6677">
        <v>31</v>
      </c>
      <c r="J6677">
        <v>89</v>
      </c>
      <c r="K6677">
        <v>92</v>
      </c>
      <c r="L6677">
        <v>91</v>
      </c>
      <c r="M6677">
        <v>93</v>
      </c>
      <c r="N6677">
        <v>89</v>
      </c>
      <c r="O6677">
        <v>84</v>
      </c>
      <c r="P6677">
        <v>89</v>
      </c>
      <c r="Q6677">
        <v>87</v>
      </c>
      <c r="R6677">
        <v>91</v>
      </c>
      <c r="S6677">
        <v>65</v>
      </c>
      <c r="T6677" s="34">
        <f>_xlfn.XLOOKUP(B6677,Demog!$A$2:$A$219,Demog!$P$2:$P$219,,,2)</f>
        <v>25680</v>
      </c>
      <c r="U6677" s="34">
        <f t="shared" si="123"/>
        <v>20</v>
      </c>
      <c r="V6677" s="13">
        <f>IF(OR(Table1[[#This Row],[7d_positivity_public]]=0,ISBLANK(Table1[[#This Row],[7d_positivity_public]])),"",(Table1[[#This Row],[7d_positivity_public]]-Table1[[#This Row],[7d_positivity_all]])/Table1[[#This Row],[7d_positivity_public]])</f>
        <v>1</v>
      </c>
      <c r="W6677" s="13"/>
    </row>
    <row r="6678" spans="1:23" x14ac:dyDescent="0.25">
      <c r="A6678" s="10">
        <v>44550</v>
      </c>
      <c r="B6678">
        <v>4243</v>
      </c>
      <c r="C6678" t="s">
        <v>230</v>
      </c>
      <c r="D6678">
        <v>5</v>
      </c>
      <c r="E6678">
        <v>5</v>
      </c>
      <c r="F6678">
        <v>0</v>
      </c>
      <c r="G6678">
        <v>4</v>
      </c>
      <c r="H6678">
        <v>94</v>
      </c>
      <c r="I6678">
        <v>39</v>
      </c>
      <c r="J6678">
        <v>94</v>
      </c>
      <c r="K6678">
        <v>94</v>
      </c>
      <c r="L6678">
        <v>92</v>
      </c>
      <c r="M6678">
        <v>94</v>
      </c>
      <c r="N6678">
        <v>91</v>
      </c>
      <c r="O6678">
        <v>91</v>
      </c>
      <c r="P6678">
        <v>91</v>
      </c>
      <c r="Q6678">
        <v>89</v>
      </c>
      <c r="R6678">
        <v>93</v>
      </c>
      <c r="S6678">
        <v>69</v>
      </c>
      <c r="T6678" s="34">
        <f>_xlfn.XLOOKUP(B6678,Demog!$A$2:$A$219,Demog!$P$2:$P$219,,,2)</f>
        <v>30045</v>
      </c>
      <c r="U6678" s="34">
        <f t="shared" si="123"/>
        <v>11</v>
      </c>
      <c r="V6678" s="13">
        <f>IF(OR(Table1[[#This Row],[7d_positivity_public]]=0,ISBLANK(Table1[[#This Row],[7d_positivity_public]])),"",(Table1[[#This Row],[7d_positivity_public]]-Table1[[#This Row],[7d_positivity_all]])/Table1[[#This Row],[7d_positivity_public]])</f>
        <v>1</v>
      </c>
      <c r="W6678" s="13"/>
    </row>
    <row r="6679" spans="1:23" x14ac:dyDescent="0.25">
      <c r="A6679" s="10">
        <v>44550</v>
      </c>
      <c r="B6679">
        <v>4244</v>
      </c>
      <c r="C6679" t="s">
        <v>231</v>
      </c>
      <c r="D6679">
        <v>7</v>
      </c>
      <c r="E6679">
        <v>10</v>
      </c>
      <c r="F6679">
        <v>-3</v>
      </c>
      <c r="G6679">
        <v>3</v>
      </c>
      <c r="H6679">
        <v>88</v>
      </c>
      <c r="I6679">
        <v>24</v>
      </c>
      <c r="J6679">
        <v>83</v>
      </c>
      <c r="K6679">
        <v>89</v>
      </c>
      <c r="L6679">
        <v>88</v>
      </c>
      <c r="M6679">
        <v>90</v>
      </c>
      <c r="N6679">
        <v>84</v>
      </c>
      <c r="O6679">
        <v>76</v>
      </c>
      <c r="P6679">
        <v>85</v>
      </c>
      <c r="Q6679">
        <v>82</v>
      </c>
      <c r="R6679">
        <v>88</v>
      </c>
      <c r="S6679">
        <v>56</v>
      </c>
      <c r="T6679" s="34">
        <f>_xlfn.XLOOKUP(B6679,Demog!$A$2:$A$219,Demog!$P$2:$P$219,,,2)</f>
        <v>14529</v>
      </c>
      <c r="U6679" s="34">
        <f t="shared" si="123"/>
        <v>7</v>
      </c>
      <c r="V6679" s="13">
        <f>IF(OR(Table1[[#This Row],[7d_positivity_public]]=0,ISBLANK(Table1[[#This Row],[7d_positivity_public]])),"",(Table1[[#This Row],[7d_positivity_public]]-Table1[[#This Row],[7d_positivity_all]])/Table1[[#This Row],[7d_positivity_public]])</f>
        <v>1</v>
      </c>
      <c r="W6679" s="13"/>
    </row>
    <row r="6680" spans="1:23" x14ac:dyDescent="0.25">
      <c r="A6680" s="10">
        <v>44550</v>
      </c>
      <c r="B6680">
        <v>4245</v>
      </c>
      <c r="C6680" t="s">
        <v>232</v>
      </c>
      <c r="D6680">
        <v>12</v>
      </c>
      <c r="E6680">
        <v>5</v>
      </c>
      <c r="F6680">
        <v>7</v>
      </c>
      <c r="G6680">
        <v>8</v>
      </c>
      <c r="H6680">
        <v>89</v>
      </c>
      <c r="I6680">
        <v>38</v>
      </c>
      <c r="J6680">
        <v>89</v>
      </c>
      <c r="K6680">
        <v>90</v>
      </c>
      <c r="L6680">
        <v>87</v>
      </c>
      <c r="M6680">
        <v>91</v>
      </c>
      <c r="N6680">
        <v>87</v>
      </c>
      <c r="O6680">
        <v>86</v>
      </c>
      <c r="P6680">
        <v>87</v>
      </c>
      <c r="Q6680">
        <v>84</v>
      </c>
      <c r="R6680">
        <v>89</v>
      </c>
      <c r="S6680">
        <v>61</v>
      </c>
      <c r="T6680" s="34">
        <f>_xlfn.XLOOKUP(B6680,Demog!$A$2:$A$219,Demog!$P$2:$P$219,,,2)</f>
        <v>7502</v>
      </c>
      <c r="U6680" s="34">
        <f t="shared" si="123"/>
        <v>6</v>
      </c>
      <c r="V6680" s="13">
        <f>IF(OR(Table1[[#This Row],[7d_positivity_public]]=0,ISBLANK(Table1[[#This Row],[7d_positivity_public]])),"",(Table1[[#This Row],[7d_positivity_public]]-Table1[[#This Row],[7d_positivity_all]])/Table1[[#This Row],[7d_positivity_public]])</f>
        <v>1</v>
      </c>
      <c r="W6680" s="13"/>
    </row>
    <row r="6681" spans="1:23" x14ac:dyDescent="0.25">
      <c r="A6681" s="10">
        <v>44550</v>
      </c>
      <c r="B6681">
        <v>4246</v>
      </c>
      <c r="C6681" t="s">
        <v>233</v>
      </c>
      <c r="D6681">
        <v>5</v>
      </c>
      <c r="E6681">
        <v>9</v>
      </c>
      <c r="F6681">
        <v>-4</v>
      </c>
      <c r="G6681">
        <v>5</v>
      </c>
      <c r="H6681">
        <v>87</v>
      </c>
      <c r="I6681">
        <v>28</v>
      </c>
      <c r="J6681">
        <v>84</v>
      </c>
      <c r="K6681">
        <v>87</v>
      </c>
      <c r="L6681">
        <v>81</v>
      </c>
      <c r="M6681">
        <v>91</v>
      </c>
      <c r="N6681">
        <v>84</v>
      </c>
      <c r="O6681">
        <v>79</v>
      </c>
      <c r="P6681">
        <v>84</v>
      </c>
      <c r="Q6681">
        <v>76</v>
      </c>
      <c r="R6681">
        <v>89</v>
      </c>
      <c r="S6681">
        <v>55</v>
      </c>
      <c r="T6681" s="34">
        <f>_xlfn.XLOOKUP(B6681,Demog!$A$2:$A$219,Demog!$P$2:$P$219,,,2)</f>
        <v>7058</v>
      </c>
      <c r="U6681" s="34">
        <f t="shared" ref="U6681:U6686" si="124">ROUND(T6681*D6681/100000*7,0)</f>
        <v>2</v>
      </c>
      <c r="V6681" s="13">
        <f>IF(OR(Table1[[#This Row],[7d_positivity_public]]=0,ISBLANK(Table1[[#This Row],[7d_positivity_public]])),"",(Table1[[#This Row],[7d_positivity_public]]-Table1[[#This Row],[7d_positivity_all]])/Table1[[#This Row],[7d_positivity_public]])</f>
        <v>1</v>
      </c>
      <c r="W6681" s="13"/>
    </row>
    <row r="6682" spans="1:23" x14ac:dyDescent="0.25">
      <c r="A6682" s="10">
        <v>44550</v>
      </c>
      <c r="B6682">
        <v>5241</v>
      </c>
      <c r="C6682" t="s">
        <v>234</v>
      </c>
      <c r="D6682">
        <v>10</v>
      </c>
      <c r="E6682">
        <v>6</v>
      </c>
      <c r="F6682">
        <v>4</v>
      </c>
      <c r="G6682">
        <v>10</v>
      </c>
      <c r="H6682">
        <v>86</v>
      </c>
      <c r="I6682">
        <v>27</v>
      </c>
      <c r="J6682">
        <v>80</v>
      </c>
      <c r="K6682">
        <v>87</v>
      </c>
      <c r="L6682">
        <v>83</v>
      </c>
      <c r="M6682">
        <v>90</v>
      </c>
      <c r="N6682">
        <v>83</v>
      </c>
      <c r="O6682">
        <v>76</v>
      </c>
      <c r="P6682">
        <v>84</v>
      </c>
      <c r="Q6682">
        <v>79</v>
      </c>
      <c r="R6682">
        <v>88</v>
      </c>
      <c r="S6682">
        <v>68</v>
      </c>
      <c r="T6682" s="34">
        <f>_xlfn.XLOOKUP(B6682,Demog!$A$2:$A$219,Demog!$P$2:$P$219,,,2)</f>
        <v>16947</v>
      </c>
      <c r="U6682" s="34">
        <f t="shared" si="124"/>
        <v>12</v>
      </c>
      <c r="V6682" s="13">
        <f>IF(OR(Table1[[#This Row],[7d_positivity_public]]=0,ISBLANK(Table1[[#This Row],[7d_positivity_public]])),"",(Table1[[#This Row],[7d_positivity_public]]-Table1[[#This Row],[7d_positivity_all]])/Table1[[#This Row],[7d_positivity_public]])</f>
        <v>1</v>
      </c>
      <c r="W6682" s="13"/>
    </row>
    <row r="6683" spans="1:23" x14ac:dyDescent="0.25">
      <c r="A6683" s="10">
        <v>44550</v>
      </c>
      <c r="B6683">
        <v>5242</v>
      </c>
      <c r="C6683" t="s">
        <v>235</v>
      </c>
      <c r="D6683">
        <v>7</v>
      </c>
      <c r="E6683">
        <v>8</v>
      </c>
      <c r="F6683">
        <v>-1</v>
      </c>
      <c r="G6683">
        <v>8</v>
      </c>
      <c r="H6683">
        <v>91</v>
      </c>
      <c r="I6683">
        <v>18</v>
      </c>
      <c r="J6683">
        <v>76</v>
      </c>
      <c r="K6683">
        <v>92</v>
      </c>
      <c r="L6683">
        <v>91</v>
      </c>
      <c r="M6683">
        <v>93</v>
      </c>
      <c r="N6683">
        <v>84</v>
      </c>
      <c r="O6683">
        <v>70</v>
      </c>
      <c r="P6683">
        <v>86</v>
      </c>
      <c r="Q6683">
        <v>83</v>
      </c>
      <c r="R6683">
        <v>89</v>
      </c>
      <c r="S6683">
        <v>68</v>
      </c>
      <c r="T6683" s="34">
        <f>_xlfn.XLOOKUP(B6683,Demog!$A$2:$A$219,Demog!$P$2:$P$219,,,2)</f>
        <v>41431</v>
      </c>
      <c r="U6683" s="34">
        <f t="shared" si="124"/>
        <v>20</v>
      </c>
      <c r="V6683" s="13">
        <f>IF(OR(Table1[[#This Row],[7d_positivity_public]]=0,ISBLANK(Table1[[#This Row],[7d_positivity_public]])),"",(Table1[[#This Row],[7d_positivity_public]]-Table1[[#This Row],[7d_positivity_all]])/Table1[[#This Row],[7d_positivity_public]])</f>
        <v>1</v>
      </c>
      <c r="W6683" s="13"/>
    </row>
    <row r="6684" spans="1:23" x14ac:dyDescent="0.25">
      <c r="A6684" s="10">
        <v>44550</v>
      </c>
      <c r="B6684">
        <v>5243</v>
      </c>
      <c r="C6684" t="s">
        <v>236</v>
      </c>
      <c r="D6684">
        <v>10</v>
      </c>
      <c r="E6684">
        <v>10</v>
      </c>
      <c r="F6684">
        <v>0</v>
      </c>
      <c r="G6684">
        <v>11</v>
      </c>
      <c r="H6684">
        <v>91</v>
      </c>
      <c r="I6684">
        <v>29</v>
      </c>
      <c r="J6684">
        <v>87</v>
      </c>
      <c r="K6684">
        <v>92</v>
      </c>
      <c r="L6684">
        <v>90</v>
      </c>
      <c r="M6684">
        <v>93</v>
      </c>
      <c r="N6684">
        <v>89</v>
      </c>
      <c r="O6684">
        <v>84</v>
      </c>
      <c r="P6684">
        <v>89</v>
      </c>
      <c r="Q6684">
        <v>87</v>
      </c>
      <c r="R6684">
        <v>92</v>
      </c>
      <c r="S6684">
        <v>70</v>
      </c>
      <c r="T6684" s="34">
        <f>_xlfn.XLOOKUP(B6684,Demog!$A$2:$A$219,Demog!$P$2:$P$219,,,2)</f>
        <v>15730</v>
      </c>
      <c r="U6684" s="34">
        <f t="shared" si="124"/>
        <v>11</v>
      </c>
      <c r="V6684" s="13">
        <f>IF(OR(Table1[[#This Row],[7d_positivity_public]]=0,ISBLANK(Table1[[#This Row],[7d_positivity_public]])),"",(Table1[[#This Row],[7d_positivity_public]]-Table1[[#This Row],[7d_positivity_all]])/Table1[[#This Row],[7d_positivity_public]])</f>
        <v>1</v>
      </c>
      <c r="W6684" s="13"/>
    </row>
    <row r="6685" spans="1:23" x14ac:dyDescent="0.25">
      <c r="A6685" s="10">
        <v>44550</v>
      </c>
      <c r="B6685">
        <v>5244</v>
      </c>
      <c r="C6685" t="s">
        <v>237</v>
      </c>
      <c r="D6685">
        <v>2</v>
      </c>
      <c r="E6685">
        <v>3</v>
      </c>
      <c r="F6685">
        <v>-1</v>
      </c>
      <c r="G6685">
        <v>5</v>
      </c>
      <c r="H6685">
        <v>80</v>
      </c>
      <c r="I6685">
        <v>20</v>
      </c>
      <c r="J6685">
        <v>72</v>
      </c>
      <c r="K6685">
        <v>80</v>
      </c>
      <c r="L6685">
        <v>75</v>
      </c>
      <c r="M6685">
        <v>84</v>
      </c>
      <c r="N6685">
        <v>76</v>
      </c>
      <c r="O6685">
        <v>68</v>
      </c>
      <c r="P6685">
        <v>77</v>
      </c>
      <c r="Q6685">
        <v>70</v>
      </c>
      <c r="R6685">
        <v>83</v>
      </c>
      <c r="S6685">
        <v>63</v>
      </c>
      <c r="T6685" s="34">
        <f>_xlfn.XLOOKUP(B6685,Demog!$A$2:$A$219,Demog!$P$2:$P$219,,,2)</f>
        <v>7847</v>
      </c>
      <c r="U6685" s="34">
        <f t="shared" si="124"/>
        <v>1</v>
      </c>
      <c r="V6685" s="13">
        <f>IF(OR(Table1[[#This Row],[7d_positivity_public]]=0,ISBLANK(Table1[[#This Row],[7d_positivity_public]])),"",(Table1[[#This Row],[7d_positivity_public]]-Table1[[#This Row],[7d_positivity_all]])/Table1[[#This Row],[7d_positivity_public]])</f>
        <v>1</v>
      </c>
      <c r="W6685" s="13"/>
    </row>
    <row r="6686" spans="1:23" x14ac:dyDescent="0.25">
      <c r="A6686" s="10">
        <v>44550</v>
      </c>
      <c r="B6686">
        <v>5245</v>
      </c>
      <c r="C6686" t="s">
        <v>238</v>
      </c>
      <c r="D6686">
        <v>2</v>
      </c>
      <c r="E6686">
        <v>14</v>
      </c>
      <c r="F6686">
        <v>-12</v>
      </c>
      <c r="G6686">
        <v>4</v>
      </c>
      <c r="H6686">
        <v>78</v>
      </c>
      <c r="I6686">
        <v>18</v>
      </c>
      <c r="J6686">
        <v>66</v>
      </c>
      <c r="K6686">
        <v>79</v>
      </c>
      <c r="L6686">
        <v>72</v>
      </c>
      <c r="M6686">
        <v>85</v>
      </c>
      <c r="N6686">
        <v>75</v>
      </c>
      <c r="O6686">
        <v>60</v>
      </c>
      <c r="P6686">
        <v>76</v>
      </c>
      <c r="Q6686">
        <v>67</v>
      </c>
      <c r="R6686">
        <v>83</v>
      </c>
      <c r="S6686">
        <v>55</v>
      </c>
      <c r="T6686" s="34">
        <f>_xlfn.XLOOKUP(B6686,Demog!$A$2:$A$219,Demog!$P$2:$P$219,,,2)</f>
        <v>5486</v>
      </c>
      <c r="U6686" s="34">
        <f t="shared" si="124"/>
        <v>1</v>
      </c>
      <c r="V6686" s="13">
        <f>IF(OR(Table1[[#This Row],[7d_positivity_public]]=0,ISBLANK(Table1[[#This Row],[7d_positivity_public]])),"",(Table1[[#This Row],[7d_positivity_public]]-Table1[[#This Row],[7d_positivity_all]])/Table1[[#This Row],[7d_positivity_public]])</f>
        <v>1</v>
      </c>
      <c r="W6686" s="13"/>
    </row>
    <row r="6687" spans="1:23" x14ac:dyDescent="0.25">
      <c r="A6687" s="10">
        <v>44553</v>
      </c>
      <c r="B6687">
        <v>1260</v>
      </c>
      <c r="C6687" t="s">
        <v>83</v>
      </c>
      <c r="D6687">
        <v>13</v>
      </c>
      <c r="E6687">
        <v>0</v>
      </c>
      <c r="F6687">
        <v>13</v>
      </c>
      <c r="G6687">
        <v>11</v>
      </c>
      <c r="H6687">
        <v>81</v>
      </c>
      <c r="I6687">
        <v>16</v>
      </c>
      <c r="J6687">
        <v>63</v>
      </c>
      <c r="K6687">
        <v>82</v>
      </c>
      <c r="L6687">
        <v>74</v>
      </c>
      <c r="M6687">
        <v>86</v>
      </c>
      <c r="N6687">
        <v>78</v>
      </c>
      <c r="O6687">
        <v>58</v>
      </c>
      <c r="P6687">
        <v>79</v>
      </c>
      <c r="Q6687">
        <v>69</v>
      </c>
      <c r="R6687">
        <v>84</v>
      </c>
      <c r="S6687">
        <v>56</v>
      </c>
      <c r="T6687" s="34">
        <f>_xlfn.XLOOKUP(B6687,Demog!$A$2:$A$219,Demog!$P$2:$P$219,,,2)</f>
        <v>8611</v>
      </c>
      <c r="U6687" s="34">
        <f t="shared" ref="U6687:U6717" si="125">ROUND(T6687*D6687/100000*7,0)</f>
        <v>8</v>
      </c>
      <c r="V6687" s="13">
        <f>IF(OR(Table1[[#This Row],[7d_positivity_public]]=0,ISBLANK(Table1[[#This Row],[7d_positivity_public]])),"",(Table1[[#This Row],[7d_positivity_public]]-Table1[[#This Row],[7d_positivity_all]])/Table1[[#This Row],[7d_positivity_public]])</f>
        <v>1</v>
      </c>
      <c r="W6687" s="13"/>
    </row>
    <row r="6688" spans="1:23" x14ac:dyDescent="0.25">
      <c r="A6688" s="10">
        <v>44553</v>
      </c>
      <c r="B6688">
        <v>1270</v>
      </c>
      <c r="C6688" t="s">
        <v>84</v>
      </c>
      <c r="D6688">
        <v>4</v>
      </c>
      <c r="E6688">
        <v>12</v>
      </c>
      <c r="F6688">
        <v>-8</v>
      </c>
      <c r="G6688">
        <v>0</v>
      </c>
      <c r="H6688">
        <v>74</v>
      </c>
      <c r="I6688">
        <v>11</v>
      </c>
      <c r="J6688">
        <v>49</v>
      </c>
      <c r="K6688">
        <v>75</v>
      </c>
      <c r="L6688">
        <v>70</v>
      </c>
      <c r="M6688">
        <v>78</v>
      </c>
      <c r="N6688">
        <v>70</v>
      </c>
      <c r="O6688">
        <v>46</v>
      </c>
      <c r="P6688">
        <v>72</v>
      </c>
      <c r="Q6688">
        <v>62</v>
      </c>
      <c r="R6688">
        <v>76</v>
      </c>
      <c r="S6688">
        <v>55</v>
      </c>
      <c r="T6688" s="34">
        <f>_xlfn.XLOOKUP(B6688,Demog!$A$2:$A$219,Demog!$P$2:$P$219,,,2)</f>
        <v>3469</v>
      </c>
      <c r="U6688" s="34">
        <f t="shared" si="125"/>
        <v>1</v>
      </c>
      <c r="V6688" s="13" t="str">
        <f>IF(OR(Table1[[#This Row],[7d_positivity_public]]=0,ISBLANK(Table1[[#This Row],[7d_positivity_public]])),"",(Table1[[#This Row],[7d_positivity_public]]-Table1[[#This Row],[7d_positivity_all]])/Table1[[#This Row],[7d_positivity_public]])</f>
        <v/>
      </c>
      <c r="W6688" s="13"/>
    </row>
    <row r="6689" spans="1:23" x14ac:dyDescent="0.25">
      <c r="A6689" s="10">
        <v>44553</v>
      </c>
      <c r="B6689">
        <v>1310</v>
      </c>
      <c r="C6689" t="s">
        <v>87</v>
      </c>
      <c r="D6689">
        <v>4</v>
      </c>
      <c r="E6689">
        <v>1</v>
      </c>
      <c r="F6689">
        <v>3</v>
      </c>
      <c r="G6689">
        <v>4</v>
      </c>
      <c r="H6689">
        <v>92</v>
      </c>
      <c r="I6689">
        <v>22</v>
      </c>
      <c r="J6689">
        <v>78</v>
      </c>
      <c r="K6689">
        <v>92</v>
      </c>
      <c r="L6689">
        <v>91</v>
      </c>
      <c r="M6689">
        <v>93</v>
      </c>
      <c r="N6689">
        <v>88</v>
      </c>
      <c r="O6689">
        <v>74</v>
      </c>
      <c r="P6689">
        <v>88</v>
      </c>
      <c r="Q6689">
        <v>86</v>
      </c>
      <c r="R6689">
        <v>89</v>
      </c>
      <c r="S6689">
        <v>67</v>
      </c>
      <c r="T6689" s="34">
        <f>_xlfn.XLOOKUP(B6689,Demog!$A$2:$A$219,Demog!$P$2:$P$219,,,2)</f>
        <v>19231</v>
      </c>
      <c r="U6689" s="34">
        <f t="shared" si="125"/>
        <v>5</v>
      </c>
      <c r="V6689" s="13">
        <f>IF(OR(Table1[[#This Row],[7d_positivity_public]]=0,ISBLANK(Table1[[#This Row],[7d_positivity_public]])),"",(Table1[[#This Row],[7d_positivity_public]]-Table1[[#This Row],[7d_positivity_all]])/Table1[[#This Row],[7d_positivity_public]])</f>
        <v>1</v>
      </c>
      <c r="W6689" s="13"/>
    </row>
    <row r="6690" spans="1:23" x14ac:dyDescent="0.25">
      <c r="A6690" s="10">
        <v>44553</v>
      </c>
      <c r="B6690">
        <v>1320</v>
      </c>
      <c r="C6690" t="s">
        <v>89</v>
      </c>
      <c r="D6690">
        <v>4</v>
      </c>
      <c r="E6690">
        <v>4</v>
      </c>
      <c r="F6690">
        <v>0</v>
      </c>
      <c r="G6690">
        <v>3</v>
      </c>
      <c r="H6690">
        <v>89</v>
      </c>
      <c r="I6690">
        <v>31</v>
      </c>
      <c r="J6690">
        <v>86</v>
      </c>
      <c r="K6690">
        <v>89</v>
      </c>
      <c r="L6690">
        <v>85</v>
      </c>
      <c r="M6690">
        <v>91</v>
      </c>
      <c r="N6690">
        <v>86</v>
      </c>
      <c r="O6690">
        <v>80</v>
      </c>
      <c r="P6690">
        <v>86</v>
      </c>
      <c r="Q6690">
        <v>81</v>
      </c>
      <c r="R6690">
        <v>90</v>
      </c>
      <c r="S6690">
        <v>73</v>
      </c>
      <c r="T6690" s="34">
        <f>_xlfn.XLOOKUP(B6690,Demog!$A$2:$A$219,Demog!$P$2:$P$219,,,2)</f>
        <v>41799</v>
      </c>
      <c r="U6690" s="34">
        <f t="shared" si="125"/>
        <v>12</v>
      </c>
      <c r="V6690" s="13">
        <f>IF(OR(Table1[[#This Row],[7d_positivity_public]]=0,ISBLANK(Table1[[#This Row],[7d_positivity_public]])),"",(Table1[[#This Row],[7d_positivity_public]]-Table1[[#This Row],[7d_positivity_all]])/Table1[[#This Row],[7d_positivity_public]])</f>
        <v>1</v>
      </c>
      <c r="W6690" s="13"/>
    </row>
    <row r="6691" spans="1:23" x14ac:dyDescent="0.25">
      <c r="A6691" s="10">
        <v>44553</v>
      </c>
      <c r="B6691">
        <v>1330</v>
      </c>
      <c r="C6691" t="s">
        <v>91</v>
      </c>
      <c r="D6691">
        <v>3</v>
      </c>
      <c r="E6691">
        <v>5</v>
      </c>
      <c r="F6691">
        <v>-2</v>
      </c>
      <c r="G6691">
        <v>0</v>
      </c>
      <c r="H6691">
        <v>84</v>
      </c>
      <c r="I6691">
        <v>20</v>
      </c>
      <c r="J6691">
        <v>70</v>
      </c>
      <c r="K6691">
        <v>84</v>
      </c>
      <c r="L6691">
        <v>85</v>
      </c>
      <c r="M6691">
        <v>84</v>
      </c>
      <c r="N6691">
        <v>80</v>
      </c>
      <c r="O6691">
        <v>62</v>
      </c>
      <c r="P6691">
        <v>81</v>
      </c>
      <c r="Q6691">
        <v>79</v>
      </c>
      <c r="R6691">
        <v>81</v>
      </c>
      <c r="S6691">
        <v>60</v>
      </c>
      <c r="T6691" s="34">
        <f>_xlfn.XLOOKUP(B6691,Demog!$A$2:$A$219,Demog!$P$2:$P$219,,,2)</f>
        <v>5101</v>
      </c>
      <c r="U6691" s="34">
        <f t="shared" si="125"/>
        <v>1</v>
      </c>
      <c r="V6691" s="13" t="str">
        <f>IF(OR(Table1[[#This Row],[7d_positivity_public]]=0,ISBLANK(Table1[[#This Row],[7d_positivity_public]])),"",(Table1[[#This Row],[7d_positivity_public]]-Table1[[#This Row],[7d_positivity_all]])/Table1[[#This Row],[7d_positivity_public]])</f>
        <v/>
      </c>
      <c r="W6691" s="13"/>
    </row>
    <row r="6692" spans="1:23" x14ac:dyDescent="0.25">
      <c r="A6692" s="10">
        <v>44553</v>
      </c>
      <c r="B6692">
        <v>1340</v>
      </c>
      <c r="C6692" t="s">
        <v>93</v>
      </c>
      <c r="D6692">
        <v>3</v>
      </c>
      <c r="E6692">
        <v>0</v>
      </c>
      <c r="F6692">
        <v>3</v>
      </c>
      <c r="G6692">
        <v>3</v>
      </c>
      <c r="H6692">
        <v>84</v>
      </c>
      <c r="I6692">
        <v>20</v>
      </c>
      <c r="J6692">
        <v>73</v>
      </c>
      <c r="K6692">
        <v>85</v>
      </c>
      <c r="L6692">
        <v>82</v>
      </c>
      <c r="M6692">
        <v>86</v>
      </c>
      <c r="N6692">
        <v>80</v>
      </c>
      <c r="O6692">
        <v>65</v>
      </c>
      <c r="P6692">
        <v>81</v>
      </c>
      <c r="Q6692">
        <v>76</v>
      </c>
      <c r="R6692">
        <v>84</v>
      </c>
      <c r="S6692">
        <v>60</v>
      </c>
      <c r="T6692" s="34">
        <f>_xlfn.XLOOKUP(B6692,Demog!$A$2:$A$219,Demog!$P$2:$P$219,,,2)</f>
        <v>4781</v>
      </c>
      <c r="U6692" s="34">
        <f t="shared" si="125"/>
        <v>1</v>
      </c>
      <c r="V6692" s="13">
        <f>IF(OR(Table1[[#This Row],[7d_positivity_public]]=0,ISBLANK(Table1[[#This Row],[7d_positivity_public]])),"",(Table1[[#This Row],[7d_positivity_public]]-Table1[[#This Row],[7d_positivity_all]])/Table1[[#This Row],[7d_positivity_public]])</f>
        <v>1</v>
      </c>
      <c r="W6692" s="13"/>
    </row>
    <row r="6693" spans="1:23" x14ac:dyDescent="0.25">
      <c r="A6693" s="10">
        <v>44553</v>
      </c>
      <c r="B6693">
        <v>1350</v>
      </c>
      <c r="C6693" t="s">
        <v>95</v>
      </c>
      <c r="D6693">
        <v>15</v>
      </c>
      <c r="E6693">
        <v>10</v>
      </c>
      <c r="F6693">
        <v>5</v>
      </c>
      <c r="G6693">
        <v>11</v>
      </c>
      <c r="H6693">
        <v>79</v>
      </c>
      <c r="I6693">
        <v>17</v>
      </c>
      <c r="J6693">
        <v>63</v>
      </c>
      <c r="K6693">
        <v>80</v>
      </c>
      <c r="L6693">
        <v>71</v>
      </c>
      <c r="M6693">
        <v>87</v>
      </c>
      <c r="N6693">
        <v>76</v>
      </c>
      <c r="O6693">
        <v>59</v>
      </c>
      <c r="P6693">
        <v>77</v>
      </c>
      <c r="Q6693">
        <v>67</v>
      </c>
      <c r="R6693">
        <v>85</v>
      </c>
      <c r="S6693">
        <v>66</v>
      </c>
      <c r="T6693" s="34">
        <f>_xlfn.XLOOKUP(B6693,Demog!$A$2:$A$219,Demog!$P$2:$P$219,,,2)</f>
        <v>10220</v>
      </c>
      <c r="U6693" s="34">
        <f t="shared" si="125"/>
        <v>11</v>
      </c>
      <c r="V6693" s="13">
        <f>IF(OR(Table1[[#This Row],[7d_positivity_public]]=0,ISBLANK(Table1[[#This Row],[7d_positivity_public]])),"",(Table1[[#This Row],[7d_positivity_public]]-Table1[[#This Row],[7d_positivity_all]])/Table1[[#This Row],[7d_positivity_public]])</f>
        <v>1</v>
      </c>
      <c r="W6693" s="13"/>
    </row>
    <row r="6694" spans="1:23" x14ac:dyDescent="0.25">
      <c r="A6694" s="10">
        <v>44553</v>
      </c>
      <c r="B6694">
        <v>1361</v>
      </c>
      <c r="C6694" t="s">
        <v>97</v>
      </c>
      <c r="D6694">
        <v>13</v>
      </c>
      <c r="E6694">
        <v>11</v>
      </c>
      <c r="F6694">
        <v>2</v>
      </c>
      <c r="G6694">
        <v>6</v>
      </c>
      <c r="H6694">
        <v>87</v>
      </c>
      <c r="I6694">
        <v>27</v>
      </c>
      <c r="J6694">
        <v>82</v>
      </c>
      <c r="K6694">
        <v>87</v>
      </c>
      <c r="L6694">
        <v>81</v>
      </c>
      <c r="M6694">
        <v>91</v>
      </c>
      <c r="N6694">
        <v>84</v>
      </c>
      <c r="O6694">
        <v>78</v>
      </c>
      <c r="P6694">
        <v>84</v>
      </c>
      <c r="Q6694">
        <v>77</v>
      </c>
      <c r="R6694">
        <v>89</v>
      </c>
      <c r="S6694">
        <v>74</v>
      </c>
      <c r="T6694" s="34">
        <f>_xlfn.XLOOKUP(B6694,Demog!$A$2:$A$219,Demog!$P$2:$P$219,,,2)</f>
        <v>53266</v>
      </c>
      <c r="U6694" s="34">
        <f t="shared" si="125"/>
        <v>48</v>
      </c>
      <c r="V6694" s="13">
        <f>IF(OR(Table1[[#This Row],[7d_positivity_public]]=0,ISBLANK(Table1[[#This Row],[7d_positivity_public]])),"",(Table1[[#This Row],[7d_positivity_public]]-Table1[[#This Row],[7d_positivity_all]])/Table1[[#This Row],[7d_positivity_public]])</f>
        <v>1</v>
      </c>
      <c r="W6694" s="13"/>
    </row>
    <row r="6695" spans="1:23" x14ac:dyDescent="0.25">
      <c r="A6695" s="10">
        <v>44553</v>
      </c>
      <c r="B6695">
        <v>1362</v>
      </c>
      <c r="C6695" t="s">
        <v>99</v>
      </c>
      <c r="D6695">
        <v>7</v>
      </c>
      <c r="E6695">
        <v>5</v>
      </c>
      <c r="F6695">
        <v>2</v>
      </c>
      <c r="G6695">
        <v>7</v>
      </c>
      <c r="H6695">
        <v>80</v>
      </c>
      <c r="I6695">
        <v>18</v>
      </c>
      <c r="J6695">
        <v>64</v>
      </c>
      <c r="K6695">
        <v>81</v>
      </c>
      <c r="L6695">
        <v>72</v>
      </c>
      <c r="M6695">
        <v>86</v>
      </c>
      <c r="N6695">
        <v>76</v>
      </c>
      <c r="O6695">
        <v>59</v>
      </c>
      <c r="P6695">
        <v>77</v>
      </c>
      <c r="Q6695">
        <v>67</v>
      </c>
      <c r="R6695">
        <v>84</v>
      </c>
      <c r="S6695">
        <v>68</v>
      </c>
      <c r="T6695" s="34">
        <f>_xlfn.XLOOKUP(B6695,Demog!$A$2:$A$219,Demog!$P$2:$P$219,,,2)</f>
        <v>13583</v>
      </c>
      <c r="U6695" s="34">
        <f t="shared" si="125"/>
        <v>7</v>
      </c>
      <c r="V6695" s="13">
        <f>IF(OR(Table1[[#This Row],[7d_positivity_public]]=0,ISBLANK(Table1[[#This Row],[7d_positivity_public]])),"",(Table1[[#This Row],[7d_positivity_public]]-Table1[[#This Row],[7d_positivity_all]])/Table1[[#This Row],[7d_positivity_public]])</f>
        <v>1</v>
      </c>
      <c r="W6695" s="13"/>
    </row>
    <row r="6696" spans="1:23" x14ac:dyDescent="0.25">
      <c r="A6696" s="10">
        <v>44553</v>
      </c>
      <c r="B6696">
        <v>1371</v>
      </c>
      <c r="C6696" t="s">
        <v>101</v>
      </c>
      <c r="D6696">
        <v>9</v>
      </c>
      <c r="E6696">
        <v>3</v>
      </c>
      <c r="F6696">
        <v>6</v>
      </c>
      <c r="G6696">
        <v>5</v>
      </c>
      <c r="H6696">
        <v>83</v>
      </c>
      <c r="I6696">
        <v>19</v>
      </c>
      <c r="J6696">
        <v>73</v>
      </c>
      <c r="K6696">
        <v>84</v>
      </c>
      <c r="L6696">
        <v>75</v>
      </c>
      <c r="M6696">
        <v>88</v>
      </c>
      <c r="N6696">
        <v>80</v>
      </c>
      <c r="O6696">
        <v>67</v>
      </c>
      <c r="P6696">
        <v>81</v>
      </c>
      <c r="Q6696">
        <v>71</v>
      </c>
      <c r="R6696">
        <v>86</v>
      </c>
      <c r="S6696">
        <v>65</v>
      </c>
      <c r="T6696" s="34">
        <f>_xlfn.XLOOKUP(B6696,Demog!$A$2:$A$219,Demog!$P$2:$P$219,,,2)</f>
        <v>8720</v>
      </c>
      <c r="U6696" s="34">
        <f t="shared" si="125"/>
        <v>5</v>
      </c>
      <c r="V6696" s="13">
        <f>IF(OR(Table1[[#This Row],[7d_positivity_public]]=0,ISBLANK(Table1[[#This Row],[7d_positivity_public]])),"",(Table1[[#This Row],[7d_positivity_public]]-Table1[[#This Row],[7d_positivity_all]])/Table1[[#This Row],[7d_positivity_public]])</f>
        <v>1</v>
      </c>
      <c r="W6696" s="13"/>
    </row>
    <row r="6697" spans="1:23" x14ac:dyDescent="0.25">
      <c r="A6697" s="10">
        <v>44553</v>
      </c>
      <c r="B6697">
        <v>1372</v>
      </c>
      <c r="C6697" t="s">
        <v>103</v>
      </c>
      <c r="D6697">
        <v>12</v>
      </c>
      <c r="E6697">
        <v>8</v>
      </c>
      <c r="F6697">
        <v>4</v>
      </c>
      <c r="G6697">
        <v>7</v>
      </c>
      <c r="H6697">
        <v>88</v>
      </c>
      <c r="I6697">
        <v>28</v>
      </c>
      <c r="J6697">
        <v>79</v>
      </c>
      <c r="K6697">
        <v>89</v>
      </c>
      <c r="L6697">
        <v>85</v>
      </c>
      <c r="M6697">
        <v>92</v>
      </c>
      <c r="N6697">
        <v>85</v>
      </c>
      <c r="O6697">
        <v>74</v>
      </c>
      <c r="P6697">
        <v>86</v>
      </c>
      <c r="Q6697">
        <v>81</v>
      </c>
      <c r="R6697">
        <v>90</v>
      </c>
      <c r="S6697">
        <v>60</v>
      </c>
      <c r="T6697" s="34">
        <f>_xlfn.XLOOKUP(B6697,Demog!$A$2:$A$219,Demog!$P$2:$P$219,,,2)</f>
        <v>41482</v>
      </c>
      <c r="U6697" s="34">
        <f t="shared" si="125"/>
        <v>35</v>
      </c>
      <c r="V6697" s="13">
        <f>IF(OR(Table1[[#This Row],[7d_positivity_public]]=0,ISBLANK(Table1[[#This Row],[7d_positivity_public]])),"",(Table1[[#This Row],[7d_positivity_public]]-Table1[[#This Row],[7d_positivity_all]])/Table1[[#This Row],[7d_positivity_public]])</f>
        <v>1</v>
      </c>
      <c r="W6697" s="13"/>
    </row>
    <row r="6698" spans="1:23" x14ac:dyDescent="0.25">
      <c r="A6698" s="10">
        <v>44553</v>
      </c>
      <c r="B6698">
        <v>1373</v>
      </c>
      <c r="C6698" t="s">
        <v>106</v>
      </c>
      <c r="D6698">
        <v>22</v>
      </c>
      <c r="E6698">
        <v>33</v>
      </c>
      <c r="F6698">
        <v>-11</v>
      </c>
      <c r="G6698">
        <v>11</v>
      </c>
      <c r="H6698">
        <v>85</v>
      </c>
      <c r="I6698">
        <v>24</v>
      </c>
      <c r="J6698">
        <v>73</v>
      </c>
      <c r="K6698">
        <v>86</v>
      </c>
      <c r="L6698">
        <v>83</v>
      </c>
      <c r="M6698">
        <v>89</v>
      </c>
      <c r="N6698">
        <v>82</v>
      </c>
      <c r="O6698">
        <v>69</v>
      </c>
      <c r="P6698">
        <v>83</v>
      </c>
      <c r="Q6698">
        <v>80</v>
      </c>
      <c r="R6698">
        <v>87</v>
      </c>
      <c r="S6698">
        <v>67</v>
      </c>
      <c r="T6698" s="34">
        <f>_xlfn.XLOOKUP(B6698,Demog!$A$2:$A$219,Demog!$P$2:$P$219,,,2)</f>
        <v>12922</v>
      </c>
      <c r="U6698" s="34">
        <f t="shared" si="125"/>
        <v>20</v>
      </c>
      <c r="V6698" s="13">
        <f>IF(OR(Table1[[#This Row],[7d_positivity_public]]=0,ISBLANK(Table1[[#This Row],[7d_positivity_public]])),"",(Table1[[#This Row],[7d_positivity_public]]-Table1[[#This Row],[7d_positivity_all]])/Table1[[#This Row],[7d_positivity_public]])</f>
        <v>1</v>
      </c>
      <c r="W6698" s="13"/>
    </row>
    <row r="6699" spans="1:23" x14ac:dyDescent="0.25">
      <c r="A6699" s="10">
        <v>44553</v>
      </c>
      <c r="B6699">
        <v>1374</v>
      </c>
      <c r="C6699" t="s">
        <v>108</v>
      </c>
      <c r="D6699">
        <v>14</v>
      </c>
      <c r="E6699">
        <v>11</v>
      </c>
      <c r="F6699">
        <v>3</v>
      </c>
      <c r="G6699">
        <v>6</v>
      </c>
      <c r="H6699">
        <v>94</v>
      </c>
      <c r="I6699">
        <v>36</v>
      </c>
      <c r="J6699">
        <v>85</v>
      </c>
      <c r="K6699">
        <v>94</v>
      </c>
      <c r="L6699">
        <v>96</v>
      </c>
      <c r="M6699">
        <v>92</v>
      </c>
      <c r="N6699">
        <v>91</v>
      </c>
      <c r="O6699">
        <v>81</v>
      </c>
      <c r="P6699">
        <v>92</v>
      </c>
      <c r="Q6699">
        <v>93</v>
      </c>
      <c r="R6699">
        <v>91</v>
      </c>
      <c r="S6699">
        <v>73</v>
      </c>
      <c r="T6699" s="34">
        <f>_xlfn.XLOOKUP(B6699,Demog!$A$2:$A$219,Demog!$P$2:$P$219,,,2)</f>
        <v>33401</v>
      </c>
      <c r="U6699" s="34">
        <f t="shared" si="125"/>
        <v>33</v>
      </c>
      <c r="V6699" s="13">
        <f>IF(OR(Table1[[#This Row],[7d_positivity_public]]=0,ISBLANK(Table1[[#This Row],[7d_positivity_public]])),"",(Table1[[#This Row],[7d_positivity_public]]-Table1[[#This Row],[7d_positivity_all]])/Table1[[#This Row],[7d_positivity_public]])</f>
        <v>1</v>
      </c>
      <c r="W6699" s="13"/>
    </row>
    <row r="6700" spans="1:23" x14ac:dyDescent="0.25">
      <c r="A6700" s="10">
        <v>44553</v>
      </c>
      <c r="B6700">
        <v>1375</v>
      </c>
      <c r="C6700" t="s">
        <v>110</v>
      </c>
      <c r="D6700">
        <v>13</v>
      </c>
      <c r="E6700">
        <v>6</v>
      </c>
      <c r="F6700">
        <v>7</v>
      </c>
      <c r="G6700">
        <v>7</v>
      </c>
      <c r="H6700">
        <v>91</v>
      </c>
      <c r="I6700">
        <v>26</v>
      </c>
      <c r="J6700">
        <v>79</v>
      </c>
      <c r="K6700">
        <v>91</v>
      </c>
      <c r="L6700">
        <v>92</v>
      </c>
      <c r="M6700">
        <v>91</v>
      </c>
      <c r="N6700">
        <v>88</v>
      </c>
      <c r="O6700">
        <v>74</v>
      </c>
      <c r="P6700">
        <v>88</v>
      </c>
      <c r="Q6700">
        <v>88</v>
      </c>
      <c r="R6700">
        <v>89</v>
      </c>
      <c r="S6700">
        <v>70</v>
      </c>
      <c r="T6700" s="34">
        <f>_xlfn.XLOOKUP(B6700,Demog!$A$2:$A$219,Demog!$P$2:$P$219,,,2)</f>
        <v>38661</v>
      </c>
      <c r="U6700" s="34">
        <f t="shared" si="125"/>
        <v>35</v>
      </c>
      <c r="V6700" s="13">
        <f>IF(OR(Table1[[#This Row],[7d_positivity_public]]=0,ISBLANK(Table1[[#This Row],[7d_positivity_public]])),"",(Table1[[#This Row],[7d_positivity_public]]-Table1[[#This Row],[7d_positivity_all]])/Table1[[#This Row],[7d_positivity_public]])</f>
        <v>1</v>
      </c>
      <c r="W6700" s="13"/>
    </row>
    <row r="6701" spans="1:23" x14ac:dyDescent="0.25">
      <c r="A6701" s="10">
        <v>44553</v>
      </c>
      <c r="B6701">
        <v>1376</v>
      </c>
      <c r="C6701" t="s">
        <v>112</v>
      </c>
      <c r="D6701">
        <v>7</v>
      </c>
      <c r="E6701">
        <v>6</v>
      </c>
      <c r="F6701">
        <v>1</v>
      </c>
      <c r="G6701">
        <v>4</v>
      </c>
      <c r="H6701">
        <v>86</v>
      </c>
      <c r="I6701">
        <v>20</v>
      </c>
      <c r="J6701">
        <v>76</v>
      </c>
      <c r="K6701">
        <v>86</v>
      </c>
      <c r="L6701">
        <v>85</v>
      </c>
      <c r="M6701">
        <v>87</v>
      </c>
      <c r="N6701">
        <v>82</v>
      </c>
      <c r="O6701">
        <v>70</v>
      </c>
      <c r="P6701">
        <v>83</v>
      </c>
      <c r="Q6701">
        <v>81</v>
      </c>
      <c r="R6701">
        <v>85</v>
      </c>
      <c r="S6701">
        <v>58</v>
      </c>
      <c r="T6701" s="34">
        <f>_xlfn.XLOOKUP(B6701,Demog!$A$2:$A$219,Demog!$P$2:$P$219,,,2)</f>
        <v>34796</v>
      </c>
      <c r="U6701" s="34">
        <f t="shared" si="125"/>
        <v>17</v>
      </c>
      <c r="V6701" s="13">
        <f>IF(OR(Table1[[#This Row],[7d_positivity_public]]=0,ISBLANK(Table1[[#This Row],[7d_positivity_public]])),"",(Table1[[#This Row],[7d_positivity_public]]-Table1[[#This Row],[7d_positivity_all]])/Table1[[#This Row],[7d_positivity_public]])</f>
        <v>1</v>
      </c>
      <c r="W6701" s="13"/>
    </row>
    <row r="6702" spans="1:23" x14ac:dyDescent="0.25">
      <c r="A6702" s="10">
        <v>44553</v>
      </c>
      <c r="B6702">
        <v>1377</v>
      </c>
      <c r="C6702" t="s">
        <v>114</v>
      </c>
      <c r="D6702">
        <v>29</v>
      </c>
      <c r="E6702">
        <v>19</v>
      </c>
      <c r="F6702">
        <v>10</v>
      </c>
      <c r="G6702">
        <v>12</v>
      </c>
      <c r="H6702">
        <v>91</v>
      </c>
      <c r="I6702">
        <v>44</v>
      </c>
      <c r="J6702">
        <v>89</v>
      </c>
      <c r="K6702">
        <v>91</v>
      </c>
      <c r="L6702">
        <v>89</v>
      </c>
      <c r="M6702">
        <v>93</v>
      </c>
      <c r="N6702">
        <v>89</v>
      </c>
      <c r="O6702">
        <v>86</v>
      </c>
      <c r="P6702">
        <v>90</v>
      </c>
      <c r="Q6702">
        <v>87</v>
      </c>
      <c r="R6702">
        <v>92</v>
      </c>
      <c r="S6702">
        <v>76</v>
      </c>
      <c r="T6702" s="34">
        <f>_xlfn.XLOOKUP(B6702,Demog!$A$2:$A$219,Demog!$P$2:$P$219,,,2)</f>
        <v>24900</v>
      </c>
      <c r="U6702" s="34">
        <f t="shared" si="125"/>
        <v>51</v>
      </c>
      <c r="V6702" s="13">
        <f>IF(OR(Table1[[#This Row],[7d_positivity_public]]=0,ISBLANK(Table1[[#This Row],[7d_positivity_public]])),"",(Table1[[#This Row],[7d_positivity_public]]-Table1[[#This Row],[7d_positivity_all]])/Table1[[#This Row],[7d_positivity_public]])</f>
        <v>1</v>
      </c>
      <c r="W6702" s="13"/>
    </row>
    <row r="6703" spans="1:23" x14ac:dyDescent="0.25">
      <c r="A6703" s="10">
        <v>44553</v>
      </c>
      <c r="B6703">
        <v>1380</v>
      </c>
      <c r="C6703" t="s">
        <v>116</v>
      </c>
      <c r="D6703">
        <v>2</v>
      </c>
      <c r="E6703">
        <v>10</v>
      </c>
      <c r="F6703">
        <v>-8</v>
      </c>
      <c r="G6703">
        <v>2</v>
      </c>
      <c r="H6703">
        <v>88</v>
      </c>
      <c r="I6703">
        <v>28</v>
      </c>
      <c r="J6703">
        <v>82</v>
      </c>
      <c r="K6703">
        <v>88</v>
      </c>
      <c r="L6703">
        <v>83</v>
      </c>
      <c r="M6703">
        <v>92</v>
      </c>
      <c r="N6703">
        <v>86</v>
      </c>
      <c r="O6703">
        <v>77</v>
      </c>
      <c r="P6703">
        <v>86</v>
      </c>
      <c r="Q6703">
        <v>80</v>
      </c>
      <c r="R6703">
        <v>90</v>
      </c>
      <c r="S6703">
        <v>70</v>
      </c>
      <c r="T6703" s="34">
        <f>_xlfn.XLOOKUP(B6703,Demog!$A$2:$A$219,Demog!$P$2:$P$219,,,2)</f>
        <v>12110</v>
      </c>
      <c r="U6703" s="34">
        <f t="shared" si="125"/>
        <v>2</v>
      </c>
      <c r="V6703" s="13">
        <f>IF(OR(Table1[[#This Row],[7d_positivity_public]]=0,ISBLANK(Table1[[#This Row],[7d_positivity_public]])),"",(Table1[[#This Row],[7d_positivity_public]]-Table1[[#This Row],[7d_positivity_all]])/Table1[[#This Row],[7d_positivity_public]])</f>
        <v>1</v>
      </c>
      <c r="W6703" s="13"/>
    </row>
    <row r="6704" spans="1:23" x14ac:dyDescent="0.25">
      <c r="A6704" s="10">
        <v>44553</v>
      </c>
      <c r="B6704">
        <v>1390</v>
      </c>
      <c r="C6704" t="s">
        <v>118</v>
      </c>
      <c r="D6704">
        <v>13</v>
      </c>
      <c r="E6704">
        <v>22</v>
      </c>
      <c r="F6704">
        <v>-9</v>
      </c>
      <c r="G6704">
        <v>7</v>
      </c>
      <c r="H6704">
        <v>74</v>
      </c>
      <c r="I6704">
        <v>16</v>
      </c>
      <c r="J6704">
        <v>47</v>
      </c>
      <c r="K6704">
        <v>76</v>
      </c>
      <c r="L6704">
        <v>64</v>
      </c>
      <c r="M6704">
        <v>83</v>
      </c>
      <c r="N6704">
        <v>70</v>
      </c>
      <c r="O6704">
        <v>42</v>
      </c>
      <c r="P6704">
        <v>72</v>
      </c>
      <c r="Q6704">
        <v>58</v>
      </c>
      <c r="R6704">
        <v>81</v>
      </c>
      <c r="S6704">
        <v>61</v>
      </c>
      <c r="T6704" s="34">
        <f>_xlfn.XLOOKUP(B6704,Demog!$A$2:$A$219,Demog!$P$2:$P$219,,,2)</f>
        <v>7285</v>
      </c>
      <c r="U6704" s="34">
        <f t="shared" si="125"/>
        <v>7</v>
      </c>
      <c r="V6704" s="13">
        <f>IF(OR(Table1[[#This Row],[7d_positivity_public]]=0,ISBLANK(Table1[[#This Row],[7d_positivity_public]])),"",(Table1[[#This Row],[7d_positivity_public]]-Table1[[#This Row],[7d_positivity_all]])/Table1[[#This Row],[7d_positivity_public]])</f>
        <v>1</v>
      </c>
      <c r="W6704" s="13"/>
    </row>
    <row r="6705" spans="1:23" x14ac:dyDescent="0.25">
      <c r="A6705" s="10">
        <v>44553</v>
      </c>
      <c r="B6705">
        <v>1420</v>
      </c>
      <c r="C6705" t="s">
        <v>120</v>
      </c>
      <c r="D6705">
        <v>20</v>
      </c>
      <c r="E6705">
        <v>7</v>
      </c>
      <c r="F6705">
        <v>13</v>
      </c>
      <c r="G6705">
        <v>15</v>
      </c>
      <c r="H6705">
        <v>82</v>
      </c>
      <c r="I6705">
        <v>19</v>
      </c>
      <c r="J6705">
        <v>69</v>
      </c>
      <c r="K6705">
        <v>83</v>
      </c>
      <c r="L6705">
        <v>75</v>
      </c>
      <c r="M6705">
        <v>88</v>
      </c>
      <c r="N6705">
        <v>79</v>
      </c>
      <c r="O6705">
        <v>64</v>
      </c>
      <c r="P6705">
        <v>80</v>
      </c>
      <c r="Q6705">
        <v>70</v>
      </c>
      <c r="R6705">
        <v>86</v>
      </c>
      <c r="S6705">
        <v>69</v>
      </c>
      <c r="T6705" s="34">
        <f>_xlfn.XLOOKUP(B6705,Demog!$A$2:$A$219,Demog!$P$2:$P$219,,,2)</f>
        <v>33648</v>
      </c>
      <c r="U6705" s="34">
        <f t="shared" si="125"/>
        <v>47</v>
      </c>
      <c r="V6705" s="13">
        <f>IF(OR(Table1[[#This Row],[7d_positivity_public]]=0,ISBLANK(Table1[[#This Row],[7d_positivity_public]])),"",(Table1[[#This Row],[7d_positivity_public]]-Table1[[#This Row],[7d_positivity_all]])/Table1[[#This Row],[7d_positivity_public]])</f>
        <v>1</v>
      </c>
      <c r="W6705" s="13"/>
    </row>
    <row r="6706" spans="1:23" x14ac:dyDescent="0.25">
      <c r="A6706" s="10">
        <v>44553</v>
      </c>
      <c r="B6706">
        <v>1431</v>
      </c>
      <c r="C6706" t="s">
        <v>226</v>
      </c>
      <c r="D6706">
        <v>19</v>
      </c>
      <c r="E6706">
        <v>20</v>
      </c>
      <c r="F6706">
        <v>-1</v>
      </c>
      <c r="G6706">
        <v>9</v>
      </c>
      <c r="H6706">
        <v>88</v>
      </c>
      <c r="I6706">
        <v>18</v>
      </c>
      <c r="J6706">
        <v>81</v>
      </c>
      <c r="K6706">
        <v>88</v>
      </c>
      <c r="L6706">
        <v>85</v>
      </c>
      <c r="M6706">
        <v>92</v>
      </c>
      <c r="N6706">
        <v>84</v>
      </c>
      <c r="O6706">
        <v>76</v>
      </c>
      <c r="P6706">
        <v>85</v>
      </c>
      <c r="Q6706">
        <v>80</v>
      </c>
      <c r="R6706">
        <v>90</v>
      </c>
      <c r="S6706">
        <v>74</v>
      </c>
      <c r="T6706" s="34">
        <f>_xlfn.XLOOKUP(B6706,Demog!$A$2:$A$219,Demog!$P$2:$P$219,,,2)</f>
        <v>44714</v>
      </c>
      <c r="U6706" s="34">
        <f t="shared" si="125"/>
        <v>59</v>
      </c>
      <c r="V6706" s="13">
        <f>IF(OR(Table1[[#This Row],[7d_positivity_public]]=0,ISBLANK(Table1[[#This Row],[7d_positivity_public]])),"",(Table1[[#This Row],[7d_positivity_public]]-Table1[[#This Row],[7d_positivity_all]])/Table1[[#This Row],[7d_positivity_public]])</f>
        <v>1</v>
      </c>
      <c r="W6706" s="13"/>
    </row>
    <row r="6707" spans="1:23" x14ac:dyDescent="0.25">
      <c r="A6707" s="10">
        <v>44553</v>
      </c>
      <c r="B6707">
        <v>1432</v>
      </c>
      <c r="C6707" t="s">
        <v>227</v>
      </c>
      <c r="D6707">
        <v>10</v>
      </c>
      <c r="E6707">
        <v>12</v>
      </c>
      <c r="F6707">
        <v>-2</v>
      </c>
      <c r="G6707">
        <v>5</v>
      </c>
      <c r="H6707">
        <v>95</v>
      </c>
      <c r="I6707">
        <v>28</v>
      </c>
      <c r="J6707">
        <v>90</v>
      </c>
      <c r="K6707">
        <v>96</v>
      </c>
      <c r="L6707">
        <v>97</v>
      </c>
      <c r="M6707">
        <v>94</v>
      </c>
      <c r="N6707">
        <v>93</v>
      </c>
      <c r="O6707">
        <v>87</v>
      </c>
      <c r="P6707">
        <v>93</v>
      </c>
      <c r="Q6707">
        <v>93</v>
      </c>
      <c r="R6707">
        <v>92</v>
      </c>
      <c r="S6707">
        <v>76</v>
      </c>
      <c r="T6707" s="34">
        <f>_xlfn.XLOOKUP(B6707,Demog!$A$2:$A$219,Demog!$P$2:$P$219,,,2)</f>
        <v>48587</v>
      </c>
      <c r="U6707" s="34">
        <f t="shared" si="125"/>
        <v>34</v>
      </c>
      <c r="V6707" s="13">
        <f>IF(OR(Table1[[#This Row],[7d_positivity_public]]=0,ISBLANK(Table1[[#This Row],[7d_positivity_public]])),"",(Table1[[#This Row],[7d_positivity_public]]-Table1[[#This Row],[7d_positivity_all]])/Table1[[#This Row],[7d_positivity_public]])</f>
        <v>1</v>
      </c>
      <c r="W6707" s="13"/>
    </row>
    <row r="6708" spans="1:23" x14ac:dyDescent="0.25">
      <c r="A6708" s="10">
        <v>44553</v>
      </c>
      <c r="B6708">
        <v>1433</v>
      </c>
      <c r="C6708" t="s">
        <v>122</v>
      </c>
      <c r="D6708">
        <v>16</v>
      </c>
      <c r="E6708">
        <v>28</v>
      </c>
      <c r="F6708">
        <v>-12</v>
      </c>
      <c r="G6708">
        <v>12</v>
      </c>
      <c r="H6708">
        <v>83</v>
      </c>
      <c r="I6708">
        <v>15</v>
      </c>
      <c r="J6708">
        <v>71</v>
      </c>
      <c r="K6708">
        <v>84</v>
      </c>
      <c r="L6708">
        <v>76</v>
      </c>
      <c r="M6708">
        <v>88</v>
      </c>
      <c r="N6708">
        <v>80</v>
      </c>
      <c r="O6708">
        <v>65</v>
      </c>
      <c r="P6708">
        <v>81</v>
      </c>
      <c r="Q6708">
        <v>71</v>
      </c>
      <c r="R6708">
        <v>86</v>
      </c>
      <c r="S6708">
        <v>61</v>
      </c>
      <c r="T6708" s="34">
        <f>_xlfn.XLOOKUP(B6708,Demog!$A$2:$A$219,Demog!$P$2:$P$219,,,2)</f>
        <v>19986</v>
      </c>
      <c r="U6708" s="34">
        <f t="shared" si="125"/>
        <v>22</v>
      </c>
      <c r="V6708" s="13">
        <f>IF(OR(Table1[[#This Row],[7d_positivity_public]]=0,ISBLANK(Table1[[#This Row],[7d_positivity_public]])),"",(Table1[[#This Row],[7d_positivity_public]]-Table1[[#This Row],[7d_positivity_all]])/Table1[[#This Row],[7d_positivity_public]])</f>
        <v>1</v>
      </c>
      <c r="W6708" s="13"/>
    </row>
    <row r="6709" spans="1:23" x14ac:dyDescent="0.25">
      <c r="A6709" s="10">
        <v>44553</v>
      </c>
      <c r="B6709">
        <v>1490</v>
      </c>
      <c r="C6709" t="s">
        <v>124</v>
      </c>
      <c r="D6709">
        <v>5</v>
      </c>
      <c r="E6709">
        <v>0</v>
      </c>
      <c r="F6709">
        <v>5</v>
      </c>
      <c r="G6709">
        <v>6</v>
      </c>
      <c r="H6709">
        <v>82</v>
      </c>
      <c r="I6709">
        <v>11</v>
      </c>
      <c r="J6709">
        <v>73</v>
      </c>
      <c r="K6709">
        <v>83</v>
      </c>
      <c r="L6709">
        <v>77</v>
      </c>
      <c r="M6709">
        <v>88</v>
      </c>
      <c r="N6709">
        <v>78</v>
      </c>
      <c r="O6709">
        <v>66</v>
      </c>
      <c r="P6709">
        <v>79</v>
      </c>
      <c r="Q6709">
        <v>70</v>
      </c>
      <c r="R6709">
        <v>85</v>
      </c>
      <c r="S6709">
        <v>58</v>
      </c>
      <c r="T6709" s="34">
        <f>_xlfn.XLOOKUP(B6709,Demog!$A$2:$A$219,Demog!$P$2:$P$219,,,2)</f>
        <v>10855</v>
      </c>
      <c r="U6709" s="34">
        <f t="shared" si="125"/>
        <v>4</v>
      </c>
      <c r="V6709" s="13">
        <f>IF(OR(Table1[[#This Row],[7d_positivity_public]]=0,ISBLANK(Table1[[#This Row],[7d_positivity_public]])),"",(Table1[[#This Row],[7d_positivity_public]]-Table1[[#This Row],[7d_positivity_all]])/Table1[[#This Row],[7d_positivity_public]])</f>
        <v>1</v>
      </c>
      <c r="W6709" s="13"/>
    </row>
    <row r="6710" spans="1:23" x14ac:dyDescent="0.25">
      <c r="A6710" s="10">
        <v>44553</v>
      </c>
      <c r="B6710">
        <v>2121</v>
      </c>
      <c r="C6710" t="s">
        <v>126</v>
      </c>
      <c r="D6710">
        <v>21</v>
      </c>
      <c r="E6710">
        <v>5</v>
      </c>
      <c r="F6710">
        <v>16</v>
      </c>
      <c r="G6710">
        <v>8</v>
      </c>
      <c r="H6710">
        <v>85</v>
      </c>
      <c r="I6710">
        <v>29</v>
      </c>
      <c r="J6710">
        <v>76</v>
      </c>
      <c r="K6710">
        <v>86</v>
      </c>
      <c r="L6710">
        <v>82</v>
      </c>
      <c r="M6710">
        <v>90</v>
      </c>
      <c r="N6710">
        <v>82</v>
      </c>
      <c r="O6710">
        <v>73</v>
      </c>
      <c r="P6710">
        <v>83</v>
      </c>
      <c r="Q6710">
        <v>78</v>
      </c>
      <c r="R6710">
        <v>88</v>
      </c>
      <c r="S6710">
        <v>74</v>
      </c>
      <c r="T6710" s="34">
        <f>_xlfn.XLOOKUP(B6710,Demog!$A$2:$A$219,Demog!$P$2:$P$219,,,2)</f>
        <v>51241</v>
      </c>
      <c r="U6710" s="34">
        <f t="shared" si="125"/>
        <v>75</v>
      </c>
      <c r="V6710" s="13">
        <f>IF(OR(Table1[[#This Row],[7d_positivity_public]]=0,ISBLANK(Table1[[#This Row],[7d_positivity_public]])),"",(Table1[[#This Row],[7d_positivity_public]]-Table1[[#This Row],[7d_positivity_all]])/Table1[[#This Row],[7d_positivity_public]])</f>
        <v>1</v>
      </c>
      <c r="W6710" s="13"/>
    </row>
    <row r="6711" spans="1:23" x14ac:dyDescent="0.25">
      <c r="A6711" s="10">
        <v>44553</v>
      </c>
      <c r="B6711">
        <v>2122</v>
      </c>
      <c r="C6711" t="s">
        <v>128</v>
      </c>
      <c r="D6711">
        <v>14</v>
      </c>
      <c r="E6711">
        <v>5</v>
      </c>
      <c r="F6711">
        <v>9</v>
      </c>
      <c r="G6711">
        <v>6</v>
      </c>
      <c r="H6711">
        <v>79</v>
      </c>
      <c r="I6711">
        <v>20</v>
      </c>
      <c r="J6711">
        <v>67</v>
      </c>
      <c r="K6711">
        <v>80</v>
      </c>
      <c r="L6711">
        <v>74</v>
      </c>
      <c r="M6711">
        <v>85</v>
      </c>
      <c r="N6711">
        <v>75</v>
      </c>
      <c r="O6711">
        <v>61</v>
      </c>
      <c r="P6711">
        <v>76</v>
      </c>
      <c r="Q6711">
        <v>70</v>
      </c>
      <c r="R6711">
        <v>83</v>
      </c>
      <c r="S6711">
        <v>66</v>
      </c>
      <c r="T6711" s="34">
        <f>_xlfn.XLOOKUP(B6711,Demog!$A$2:$A$219,Demog!$P$2:$P$219,,,2)</f>
        <v>41936</v>
      </c>
      <c r="U6711" s="34">
        <f t="shared" si="125"/>
        <v>41</v>
      </c>
      <c r="V6711" s="13">
        <f>IF(OR(Table1[[#This Row],[7d_positivity_public]]=0,ISBLANK(Table1[[#This Row],[7d_positivity_public]])),"",(Table1[[#This Row],[7d_positivity_public]]-Table1[[#This Row],[7d_positivity_all]])/Table1[[#This Row],[7d_positivity_public]])</f>
        <v>1</v>
      </c>
      <c r="W6711" s="13"/>
    </row>
    <row r="6712" spans="1:23" x14ac:dyDescent="0.25">
      <c r="A6712" s="10">
        <v>44553</v>
      </c>
      <c r="B6712">
        <v>2131</v>
      </c>
      <c r="C6712" t="s">
        <v>129</v>
      </c>
      <c r="D6712">
        <v>15</v>
      </c>
      <c r="E6712">
        <v>5</v>
      </c>
      <c r="F6712">
        <v>10</v>
      </c>
      <c r="G6712">
        <v>6</v>
      </c>
      <c r="H6712">
        <v>86</v>
      </c>
      <c r="I6712">
        <v>18</v>
      </c>
      <c r="J6712">
        <v>78</v>
      </c>
      <c r="K6712">
        <v>86</v>
      </c>
      <c r="L6712">
        <v>85</v>
      </c>
      <c r="M6712">
        <v>88</v>
      </c>
      <c r="N6712">
        <v>82</v>
      </c>
      <c r="O6712">
        <v>72</v>
      </c>
      <c r="P6712">
        <v>83</v>
      </c>
      <c r="Q6712">
        <v>80</v>
      </c>
      <c r="R6712">
        <v>86</v>
      </c>
      <c r="S6712">
        <v>67</v>
      </c>
      <c r="T6712" s="34">
        <f>_xlfn.XLOOKUP(B6712,Demog!$A$2:$A$219,Demog!$P$2:$P$219,,,2)</f>
        <v>22754</v>
      </c>
      <c r="U6712" s="34">
        <f t="shared" si="125"/>
        <v>24</v>
      </c>
      <c r="V6712" s="13">
        <f>IF(OR(Table1[[#This Row],[7d_positivity_public]]=0,ISBLANK(Table1[[#This Row],[7d_positivity_public]])),"",(Table1[[#This Row],[7d_positivity_public]]-Table1[[#This Row],[7d_positivity_all]])/Table1[[#This Row],[7d_positivity_public]])</f>
        <v>1</v>
      </c>
      <c r="W6712" s="13"/>
    </row>
    <row r="6713" spans="1:23" x14ac:dyDescent="0.25">
      <c r="A6713" s="10">
        <v>44553</v>
      </c>
      <c r="B6713">
        <v>2132</v>
      </c>
      <c r="C6713" t="s">
        <v>130</v>
      </c>
      <c r="D6713">
        <v>19</v>
      </c>
      <c r="E6713">
        <v>7</v>
      </c>
      <c r="F6713">
        <v>12</v>
      </c>
      <c r="G6713">
        <v>7</v>
      </c>
      <c r="H6713">
        <v>87</v>
      </c>
      <c r="I6713">
        <v>32</v>
      </c>
      <c r="J6713">
        <v>83</v>
      </c>
      <c r="K6713">
        <v>88</v>
      </c>
      <c r="L6713">
        <v>86</v>
      </c>
      <c r="M6713">
        <v>90</v>
      </c>
      <c r="N6713">
        <v>85</v>
      </c>
      <c r="O6713">
        <v>80</v>
      </c>
      <c r="P6713">
        <v>86</v>
      </c>
      <c r="Q6713">
        <v>83</v>
      </c>
      <c r="R6713">
        <v>89</v>
      </c>
      <c r="S6713">
        <v>73</v>
      </c>
      <c r="T6713" s="34">
        <f>_xlfn.XLOOKUP(B6713,Demog!$A$2:$A$219,Demog!$P$2:$P$219,,,2)</f>
        <v>35584</v>
      </c>
      <c r="U6713" s="34">
        <f t="shared" si="125"/>
        <v>47</v>
      </c>
      <c r="V6713" s="13">
        <f>IF(OR(Table1[[#This Row],[7d_positivity_public]]=0,ISBLANK(Table1[[#This Row],[7d_positivity_public]])),"",(Table1[[#This Row],[7d_positivity_public]]-Table1[[#This Row],[7d_positivity_all]])/Table1[[#This Row],[7d_positivity_public]])</f>
        <v>1</v>
      </c>
      <c r="W6713" s="13"/>
    </row>
    <row r="6714" spans="1:23" x14ac:dyDescent="0.25">
      <c r="A6714" s="10">
        <v>44553</v>
      </c>
      <c r="B6714">
        <v>2133</v>
      </c>
      <c r="C6714" t="s">
        <v>131</v>
      </c>
      <c r="D6714">
        <v>8</v>
      </c>
      <c r="E6714">
        <v>3</v>
      </c>
      <c r="F6714">
        <v>5</v>
      </c>
      <c r="G6714">
        <v>6</v>
      </c>
      <c r="H6714">
        <v>92</v>
      </c>
      <c r="I6714">
        <v>14</v>
      </c>
      <c r="J6714">
        <v>84</v>
      </c>
      <c r="K6714">
        <v>93</v>
      </c>
      <c r="L6714">
        <v>93</v>
      </c>
      <c r="M6714">
        <v>93</v>
      </c>
      <c r="N6714">
        <v>89</v>
      </c>
      <c r="O6714">
        <v>79</v>
      </c>
      <c r="P6714">
        <v>90</v>
      </c>
      <c r="Q6714">
        <v>89</v>
      </c>
      <c r="R6714">
        <v>90</v>
      </c>
      <c r="S6714">
        <v>57</v>
      </c>
      <c r="T6714" s="34">
        <f>_xlfn.XLOOKUP(B6714,Demog!$A$2:$A$219,Demog!$P$2:$P$219,,,2)</f>
        <v>58511</v>
      </c>
      <c r="U6714" s="34">
        <f t="shared" si="125"/>
        <v>33</v>
      </c>
      <c r="V6714" s="13">
        <f>IF(OR(Table1[[#This Row],[7d_positivity_public]]=0,ISBLANK(Table1[[#This Row],[7d_positivity_public]])),"",(Table1[[#This Row],[7d_positivity_public]]-Table1[[#This Row],[7d_positivity_all]])/Table1[[#This Row],[7d_positivity_public]])</f>
        <v>1</v>
      </c>
      <c r="W6714" s="13"/>
    </row>
    <row r="6715" spans="1:23" x14ac:dyDescent="0.25">
      <c r="A6715" s="10">
        <v>44553</v>
      </c>
      <c r="B6715">
        <v>2134</v>
      </c>
      <c r="C6715" t="s">
        <v>132</v>
      </c>
      <c r="D6715">
        <v>16</v>
      </c>
      <c r="E6715">
        <v>6</v>
      </c>
      <c r="F6715">
        <v>10</v>
      </c>
      <c r="G6715">
        <v>8</v>
      </c>
      <c r="H6715">
        <v>89</v>
      </c>
      <c r="I6715">
        <v>20</v>
      </c>
      <c r="J6715">
        <v>76</v>
      </c>
      <c r="K6715">
        <v>90</v>
      </c>
      <c r="L6715">
        <v>91</v>
      </c>
      <c r="M6715">
        <v>88</v>
      </c>
      <c r="N6715">
        <v>85</v>
      </c>
      <c r="O6715">
        <v>71</v>
      </c>
      <c r="P6715">
        <v>86</v>
      </c>
      <c r="Q6715">
        <v>86</v>
      </c>
      <c r="R6715">
        <v>86</v>
      </c>
      <c r="S6715">
        <v>57</v>
      </c>
      <c r="T6715" s="34">
        <f>_xlfn.XLOOKUP(B6715,Demog!$A$2:$A$219,Demog!$P$2:$P$219,,,2)</f>
        <v>24836</v>
      </c>
      <c r="U6715" s="34">
        <f t="shared" si="125"/>
        <v>28</v>
      </c>
      <c r="V6715" s="13">
        <f>IF(OR(Table1[[#This Row],[7d_positivity_public]]=0,ISBLANK(Table1[[#This Row],[7d_positivity_public]])),"",(Table1[[#This Row],[7d_positivity_public]]-Table1[[#This Row],[7d_positivity_all]])/Table1[[#This Row],[7d_positivity_public]])</f>
        <v>1</v>
      </c>
      <c r="W6715" s="13"/>
    </row>
    <row r="6716" spans="1:23" x14ac:dyDescent="0.25">
      <c r="A6716" s="10">
        <v>44553</v>
      </c>
      <c r="B6716">
        <v>2141</v>
      </c>
      <c r="C6716" t="s">
        <v>133</v>
      </c>
      <c r="D6716">
        <v>27</v>
      </c>
      <c r="E6716">
        <v>16</v>
      </c>
      <c r="F6716">
        <v>11</v>
      </c>
      <c r="G6716">
        <v>10</v>
      </c>
      <c r="H6716">
        <v>83</v>
      </c>
      <c r="I6716">
        <v>21</v>
      </c>
      <c r="J6716">
        <v>77</v>
      </c>
      <c r="K6716">
        <v>84</v>
      </c>
      <c r="L6716">
        <v>79</v>
      </c>
      <c r="M6716">
        <v>89</v>
      </c>
      <c r="N6716">
        <v>80</v>
      </c>
      <c r="O6716">
        <v>72</v>
      </c>
      <c r="P6716">
        <v>81</v>
      </c>
      <c r="Q6716">
        <v>75</v>
      </c>
      <c r="R6716">
        <v>87</v>
      </c>
      <c r="S6716">
        <v>66</v>
      </c>
      <c r="T6716" s="34">
        <f>_xlfn.XLOOKUP(B6716,Demog!$A$2:$A$219,Demog!$P$2:$P$219,,,2)</f>
        <v>26303</v>
      </c>
      <c r="U6716" s="34">
        <f t="shared" si="125"/>
        <v>50</v>
      </c>
      <c r="V6716" s="13">
        <f>IF(OR(Table1[[#This Row],[7d_positivity_public]]=0,ISBLANK(Table1[[#This Row],[7d_positivity_public]])),"",(Table1[[#This Row],[7d_positivity_public]]-Table1[[#This Row],[7d_positivity_all]])/Table1[[#This Row],[7d_positivity_public]])</f>
        <v>1</v>
      </c>
      <c r="W6716" s="13"/>
    </row>
    <row r="6717" spans="1:23" x14ac:dyDescent="0.25">
      <c r="A6717" s="10">
        <v>44553</v>
      </c>
      <c r="B6717">
        <v>2142</v>
      </c>
      <c r="C6717" t="s">
        <v>134</v>
      </c>
      <c r="D6717">
        <v>28</v>
      </c>
      <c r="E6717">
        <v>8</v>
      </c>
      <c r="F6717">
        <v>20</v>
      </c>
      <c r="G6717">
        <v>10</v>
      </c>
      <c r="H6717">
        <v>82</v>
      </c>
      <c r="I6717">
        <v>21</v>
      </c>
      <c r="J6717">
        <v>75</v>
      </c>
      <c r="K6717">
        <v>83</v>
      </c>
      <c r="L6717">
        <v>79</v>
      </c>
      <c r="M6717">
        <v>86</v>
      </c>
      <c r="N6717">
        <v>79</v>
      </c>
      <c r="O6717">
        <v>70</v>
      </c>
      <c r="P6717">
        <v>80</v>
      </c>
      <c r="Q6717">
        <v>75</v>
      </c>
      <c r="R6717">
        <v>84</v>
      </c>
      <c r="S6717">
        <v>61</v>
      </c>
      <c r="T6717" s="34">
        <f>_xlfn.XLOOKUP(B6717,Demog!$A$2:$A$219,Demog!$P$2:$P$219,,,2)</f>
        <v>16854</v>
      </c>
      <c r="U6717" s="34">
        <f t="shared" si="125"/>
        <v>33</v>
      </c>
      <c r="V6717" s="13">
        <f>IF(OR(Table1[[#This Row],[7d_positivity_public]]=0,ISBLANK(Table1[[#This Row],[7d_positivity_public]])),"",(Table1[[#This Row],[7d_positivity_public]]-Table1[[#This Row],[7d_positivity_all]])/Table1[[#This Row],[7d_positivity_public]])</f>
        <v>1</v>
      </c>
      <c r="W6717" s="13"/>
    </row>
    <row r="6718" spans="1:23" x14ac:dyDescent="0.25">
      <c r="A6718" s="10">
        <v>44553</v>
      </c>
      <c r="B6718">
        <v>2150</v>
      </c>
      <c r="C6718" t="s">
        <v>135</v>
      </c>
      <c r="D6718">
        <v>11</v>
      </c>
      <c r="E6718">
        <v>1</v>
      </c>
      <c r="F6718">
        <v>10</v>
      </c>
      <c r="G6718">
        <v>8</v>
      </c>
      <c r="H6718">
        <v>86</v>
      </c>
      <c r="I6718">
        <v>22</v>
      </c>
      <c r="J6718">
        <v>71</v>
      </c>
      <c r="K6718">
        <v>87</v>
      </c>
      <c r="L6718">
        <v>80</v>
      </c>
      <c r="M6718">
        <v>91</v>
      </c>
      <c r="N6718">
        <v>82</v>
      </c>
      <c r="O6718">
        <v>65</v>
      </c>
      <c r="P6718">
        <v>83</v>
      </c>
      <c r="Q6718">
        <v>74</v>
      </c>
      <c r="R6718">
        <v>89</v>
      </c>
      <c r="S6718">
        <v>73</v>
      </c>
      <c r="T6718" s="34">
        <f>_xlfn.XLOOKUP(B6718,Demog!$A$2:$A$219,Demog!$P$2:$P$219,,,2)</f>
        <v>9696</v>
      </c>
      <c r="U6718" s="34">
        <f t="shared" ref="U6718:U6749" si="126">ROUND(T6718*D6718/100000*7,0)</f>
        <v>7</v>
      </c>
      <c r="V6718" s="13">
        <f>IF(OR(Table1[[#This Row],[7d_positivity_public]]=0,ISBLANK(Table1[[#This Row],[7d_positivity_public]])),"",(Table1[[#This Row],[7d_positivity_public]]-Table1[[#This Row],[7d_positivity_all]])/Table1[[#This Row],[7d_positivity_public]])</f>
        <v>1</v>
      </c>
      <c r="W6718" s="13"/>
    </row>
    <row r="6719" spans="1:23" x14ac:dyDescent="0.25">
      <c r="A6719" s="10">
        <v>44553</v>
      </c>
      <c r="B6719">
        <v>2210</v>
      </c>
      <c r="C6719" t="s">
        <v>136</v>
      </c>
      <c r="D6719">
        <v>33</v>
      </c>
      <c r="E6719">
        <v>11</v>
      </c>
      <c r="F6719">
        <v>22</v>
      </c>
      <c r="G6719">
        <v>12</v>
      </c>
      <c r="H6719">
        <v>94</v>
      </c>
      <c r="I6719">
        <v>43</v>
      </c>
      <c r="J6719">
        <v>93</v>
      </c>
      <c r="K6719">
        <v>95</v>
      </c>
      <c r="L6719">
        <v>96</v>
      </c>
      <c r="M6719">
        <v>92</v>
      </c>
      <c r="N6719">
        <v>92</v>
      </c>
      <c r="O6719">
        <v>89</v>
      </c>
      <c r="P6719">
        <v>92</v>
      </c>
      <c r="Q6719">
        <v>94</v>
      </c>
      <c r="R6719">
        <v>91</v>
      </c>
      <c r="S6719">
        <v>67</v>
      </c>
      <c r="T6719" s="34">
        <f>_xlfn.XLOOKUP(B6719,Demog!$A$2:$A$219,Demog!$P$2:$P$219,,,2)</f>
        <v>70996</v>
      </c>
      <c r="U6719" s="34">
        <f t="shared" si="126"/>
        <v>164</v>
      </c>
      <c r="V6719" s="13">
        <f>IF(OR(Table1[[#This Row],[7d_positivity_public]]=0,ISBLANK(Table1[[#This Row],[7d_positivity_public]])),"",(Table1[[#This Row],[7d_positivity_public]]-Table1[[#This Row],[7d_positivity_all]])/Table1[[#This Row],[7d_positivity_public]])</f>
        <v>1</v>
      </c>
      <c r="W6719" s="13"/>
    </row>
    <row r="6720" spans="1:23" x14ac:dyDescent="0.25">
      <c r="A6720" s="10">
        <v>44553</v>
      </c>
      <c r="B6720">
        <v>2221</v>
      </c>
      <c r="C6720" t="s">
        <v>137</v>
      </c>
      <c r="D6720">
        <v>34</v>
      </c>
      <c r="E6720">
        <v>7</v>
      </c>
      <c r="F6720">
        <v>27</v>
      </c>
      <c r="G6720">
        <v>12</v>
      </c>
      <c r="H6720">
        <v>97</v>
      </c>
      <c r="I6720">
        <v>46</v>
      </c>
      <c r="J6720">
        <v>93</v>
      </c>
      <c r="K6720">
        <v>97</v>
      </c>
      <c r="L6720">
        <v>100</v>
      </c>
      <c r="M6720">
        <v>92</v>
      </c>
      <c r="N6720">
        <v>95</v>
      </c>
      <c r="O6720">
        <v>90</v>
      </c>
      <c r="P6720">
        <v>95</v>
      </c>
      <c r="Q6720">
        <v>98</v>
      </c>
      <c r="R6720">
        <v>90</v>
      </c>
      <c r="S6720">
        <v>68</v>
      </c>
      <c r="T6720" s="34">
        <f>_xlfn.XLOOKUP(B6720,Demog!$A$2:$A$219,Demog!$P$2:$P$219,,,2)</f>
        <v>47161</v>
      </c>
      <c r="U6720" s="34">
        <f t="shared" si="126"/>
        <v>112</v>
      </c>
      <c r="V6720" s="13">
        <f>IF(OR(Table1[[#This Row],[7d_positivity_public]]=0,ISBLANK(Table1[[#This Row],[7d_positivity_public]])),"",(Table1[[#This Row],[7d_positivity_public]]-Table1[[#This Row],[7d_positivity_all]])/Table1[[#This Row],[7d_positivity_public]])</f>
        <v>1</v>
      </c>
      <c r="W6720" s="13"/>
    </row>
    <row r="6721" spans="1:23" x14ac:dyDescent="0.25">
      <c r="A6721" s="10">
        <v>44553</v>
      </c>
      <c r="B6721">
        <v>2222</v>
      </c>
      <c r="C6721" t="s">
        <v>138</v>
      </c>
      <c r="D6721">
        <v>27</v>
      </c>
      <c r="E6721">
        <v>6</v>
      </c>
      <c r="F6721">
        <v>21</v>
      </c>
      <c r="G6721">
        <v>12</v>
      </c>
      <c r="H6721">
        <v>97</v>
      </c>
      <c r="I6721">
        <v>45</v>
      </c>
      <c r="J6721">
        <v>93</v>
      </c>
      <c r="K6721">
        <v>97</v>
      </c>
      <c r="L6721">
        <v>100</v>
      </c>
      <c r="M6721">
        <v>90</v>
      </c>
      <c r="N6721">
        <v>95</v>
      </c>
      <c r="O6721">
        <v>89</v>
      </c>
      <c r="P6721">
        <v>95</v>
      </c>
      <c r="Q6721">
        <v>100</v>
      </c>
      <c r="R6721">
        <v>89</v>
      </c>
      <c r="S6721">
        <v>67</v>
      </c>
      <c r="T6721" s="34">
        <f>_xlfn.XLOOKUP(B6721,Demog!$A$2:$A$219,Demog!$P$2:$P$219,,,2)</f>
        <v>45434</v>
      </c>
      <c r="U6721" s="34">
        <f t="shared" si="126"/>
        <v>86</v>
      </c>
      <c r="V6721" s="13">
        <f>IF(OR(Table1[[#This Row],[7d_positivity_public]]=0,ISBLANK(Table1[[#This Row],[7d_positivity_public]])),"",(Table1[[#This Row],[7d_positivity_public]]-Table1[[#This Row],[7d_positivity_all]])/Table1[[#This Row],[7d_positivity_public]])</f>
        <v>1</v>
      </c>
      <c r="W6721" s="13"/>
    </row>
    <row r="6722" spans="1:23" x14ac:dyDescent="0.25">
      <c r="A6722" s="10">
        <v>44553</v>
      </c>
      <c r="B6722">
        <v>2223</v>
      </c>
      <c r="C6722" t="s">
        <v>139</v>
      </c>
      <c r="D6722">
        <v>20</v>
      </c>
      <c r="E6722">
        <v>6</v>
      </c>
      <c r="F6722">
        <v>14</v>
      </c>
      <c r="G6722">
        <v>11</v>
      </c>
      <c r="H6722">
        <v>95</v>
      </c>
      <c r="I6722">
        <v>37</v>
      </c>
      <c r="J6722">
        <v>94</v>
      </c>
      <c r="K6722">
        <v>95</v>
      </c>
      <c r="L6722">
        <v>100</v>
      </c>
      <c r="M6722">
        <v>89</v>
      </c>
      <c r="N6722">
        <v>93</v>
      </c>
      <c r="O6722">
        <v>90</v>
      </c>
      <c r="P6722">
        <v>93</v>
      </c>
      <c r="Q6722">
        <v>98</v>
      </c>
      <c r="R6722">
        <v>88</v>
      </c>
      <c r="S6722">
        <v>61</v>
      </c>
      <c r="T6722" s="34">
        <f>_xlfn.XLOOKUP(B6722,Demog!$A$2:$A$219,Demog!$P$2:$P$219,,,2)</f>
        <v>81414</v>
      </c>
      <c r="U6722" s="34">
        <f t="shared" si="126"/>
        <v>114</v>
      </c>
      <c r="V6722" s="13">
        <f>IF(OR(Table1[[#This Row],[7d_positivity_public]]=0,ISBLANK(Table1[[#This Row],[7d_positivity_public]])),"",(Table1[[#This Row],[7d_positivity_public]]-Table1[[#This Row],[7d_positivity_all]])/Table1[[#This Row],[7d_positivity_public]])</f>
        <v>1</v>
      </c>
      <c r="W6722" s="13"/>
    </row>
    <row r="6723" spans="1:23" x14ac:dyDescent="0.25">
      <c r="A6723" s="10">
        <v>44553</v>
      </c>
      <c r="B6723">
        <v>2224</v>
      </c>
      <c r="C6723" t="s">
        <v>140</v>
      </c>
      <c r="D6723">
        <v>21</v>
      </c>
      <c r="E6723">
        <v>6</v>
      </c>
      <c r="F6723">
        <v>15</v>
      </c>
      <c r="G6723">
        <v>11</v>
      </c>
      <c r="H6723">
        <v>93</v>
      </c>
      <c r="I6723">
        <v>33</v>
      </c>
      <c r="J6723">
        <v>90</v>
      </c>
      <c r="K6723">
        <v>93</v>
      </c>
      <c r="L6723">
        <v>96</v>
      </c>
      <c r="M6723">
        <v>90</v>
      </c>
      <c r="N6723">
        <v>91</v>
      </c>
      <c r="O6723">
        <v>86</v>
      </c>
      <c r="P6723">
        <v>91</v>
      </c>
      <c r="Q6723">
        <v>93</v>
      </c>
      <c r="R6723">
        <v>89</v>
      </c>
      <c r="S6723">
        <v>63</v>
      </c>
      <c r="T6723" s="34">
        <f>_xlfn.XLOOKUP(B6723,Demog!$A$2:$A$219,Demog!$P$2:$P$219,,,2)</f>
        <v>58746</v>
      </c>
      <c r="U6723" s="34">
        <f t="shared" si="126"/>
        <v>86</v>
      </c>
      <c r="V6723" s="13">
        <f>IF(OR(Table1[[#This Row],[7d_positivity_public]]=0,ISBLANK(Table1[[#This Row],[7d_positivity_public]])),"",(Table1[[#This Row],[7d_positivity_public]]-Table1[[#This Row],[7d_positivity_all]])/Table1[[#This Row],[7d_positivity_public]])</f>
        <v>1</v>
      </c>
      <c r="W6723" s="13"/>
    </row>
    <row r="6724" spans="1:23" x14ac:dyDescent="0.25">
      <c r="A6724" s="10">
        <v>44553</v>
      </c>
      <c r="B6724">
        <v>2231</v>
      </c>
      <c r="C6724" t="s">
        <v>141</v>
      </c>
      <c r="D6724">
        <v>17</v>
      </c>
      <c r="E6724">
        <v>6</v>
      </c>
      <c r="F6724">
        <v>11</v>
      </c>
      <c r="G6724">
        <v>6</v>
      </c>
      <c r="H6724">
        <v>89</v>
      </c>
      <c r="I6724">
        <v>26</v>
      </c>
      <c r="J6724">
        <v>86</v>
      </c>
      <c r="K6724">
        <v>89</v>
      </c>
      <c r="L6724">
        <v>86</v>
      </c>
      <c r="M6724">
        <v>91</v>
      </c>
      <c r="N6724">
        <v>86</v>
      </c>
      <c r="O6724">
        <v>83</v>
      </c>
      <c r="P6724">
        <v>86</v>
      </c>
      <c r="Q6724">
        <v>83</v>
      </c>
      <c r="R6724">
        <v>89</v>
      </c>
      <c r="S6724">
        <v>71</v>
      </c>
      <c r="T6724" s="34">
        <f>_xlfn.XLOOKUP(B6724,Demog!$A$2:$A$219,Demog!$P$2:$P$219,,,2)</f>
        <v>30824</v>
      </c>
      <c r="U6724" s="34">
        <f t="shared" si="126"/>
        <v>37</v>
      </c>
      <c r="V6724" s="13">
        <f>IF(OR(Table1[[#This Row],[7d_positivity_public]]=0,ISBLANK(Table1[[#This Row],[7d_positivity_public]])),"",(Table1[[#This Row],[7d_positivity_public]]-Table1[[#This Row],[7d_positivity_all]])/Table1[[#This Row],[7d_positivity_public]])</f>
        <v>1</v>
      </c>
      <c r="W6724" s="13"/>
    </row>
    <row r="6725" spans="1:23" x14ac:dyDescent="0.25">
      <c r="A6725" s="10">
        <v>44553</v>
      </c>
      <c r="B6725">
        <v>2232</v>
      </c>
      <c r="C6725" t="s">
        <v>142</v>
      </c>
      <c r="D6725">
        <v>24</v>
      </c>
      <c r="E6725">
        <v>12</v>
      </c>
      <c r="F6725">
        <v>12</v>
      </c>
      <c r="G6725">
        <v>8</v>
      </c>
      <c r="H6725">
        <v>93</v>
      </c>
      <c r="I6725">
        <v>34</v>
      </c>
      <c r="J6725">
        <v>92</v>
      </c>
      <c r="K6725">
        <v>93</v>
      </c>
      <c r="L6725">
        <v>91</v>
      </c>
      <c r="M6725">
        <v>94</v>
      </c>
      <c r="N6725">
        <v>91</v>
      </c>
      <c r="O6725">
        <v>89</v>
      </c>
      <c r="P6725">
        <v>91</v>
      </c>
      <c r="Q6725">
        <v>89</v>
      </c>
      <c r="R6725">
        <v>93</v>
      </c>
      <c r="S6725">
        <v>73</v>
      </c>
      <c r="T6725" s="34">
        <f>_xlfn.XLOOKUP(B6725,Demog!$A$2:$A$219,Demog!$P$2:$P$219,,,2)</f>
        <v>18835</v>
      </c>
      <c r="U6725" s="34">
        <f t="shared" si="126"/>
        <v>32</v>
      </c>
      <c r="V6725" s="13">
        <f>IF(OR(Table1[[#This Row],[7d_positivity_public]]=0,ISBLANK(Table1[[#This Row],[7d_positivity_public]])),"",(Table1[[#This Row],[7d_positivity_public]]-Table1[[#This Row],[7d_positivity_all]])/Table1[[#This Row],[7d_positivity_public]])</f>
        <v>1</v>
      </c>
      <c r="W6725" s="13"/>
    </row>
    <row r="6726" spans="1:23" x14ac:dyDescent="0.25">
      <c r="A6726" s="10">
        <v>44553</v>
      </c>
      <c r="B6726">
        <v>2233</v>
      </c>
      <c r="C6726" t="s">
        <v>143</v>
      </c>
      <c r="D6726">
        <v>20</v>
      </c>
      <c r="E6726">
        <v>9</v>
      </c>
      <c r="F6726">
        <v>11</v>
      </c>
      <c r="G6726">
        <v>7</v>
      </c>
      <c r="H6726">
        <v>89</v>
      </c>
      <c r="I6726">
        <v>30</v>
      </c>
      <c r="J6726">
        <v>88</v>
      </c>
      <c r="K6726">
        <v>89</v>
      </c>
      <c r="L6726">
        <v>87</v>
      </c>
      <c r="M6726">
        <v>91</v>
      </c>
      <c r="N6726">
        <v>86</v>
      </c>
      <c r="O6726">
        <v>84</v>
      </c>
      <c r="P6726">
        <v>87</v>
      </c>
      <c r="Q6726">
        <v>84</v>
      </c>
      <c r="R6726">
        <v>90</v>
      </c>
      <c r="S6726">
        <v>68</v>
      </c>
      <c r="T6726" s="34">
        <f>_xlfn.XLOOKUP(B6726,Demog!$A$2:$A$219,Demog!$P$2:$P$219,,,2)</f>
        <v>51442</v>
      </c>
      <c r="U6726" s="34">
        <f t="shared" si="126"/>
        <v>72</v>
      </c>
      <c r="V6726" s="13">
        <f>IF(OR(Table1[[#This Row],[7d_positivity_public]]=0,ISBLANK(Table1[[#This Row],[7d_positivity_public]])),"",(Table1[[#This Row],[7d_positivity_public]]-Table1[[#This Row],[7d_positivity_all]])/Table1[[#This Row],[7d_positivity_public]])</f>
        <v>1</v>
      </c>
      <c r="W6726" s="13"/>
    </row>
    <row r="6727" spans="1:23" x14ac:dyDescent="0.25">
      <c r="A6727" s="10">
        <v>44553</v>
      </c>
      <c r="B6727">
        <v>2241</v>
      </c>
      <c r="C6727" t="s">
        <v>144</v>
      </c>
      <c r="D6727">
        <v>26</v>
      </c>
      <c r="E6727">
        <v>4</v>
      </c>
      <c r="F6727">
        <v>22</v>
      </c>
      <c r="G6727">
        <v>9</v>
      </c>
      <c r="H6727">
        <v>92</v>
      </c>
      <c r="I6727">
        <v>38</v>
      </c>
      <c r="J6727">
        <v>92</v>
      </c>
      <c r="K6727">
        <v>92</v>
      </c>
      <c r="L6727">
        <v>93</v>
      </c>
      <c r="M6727">
        <v>91</v>
      </c>
      <c r="N6727">
        <v>91</v>
      </c>
      <c r="O6727">
        <v>90</v>
      </c>
      <c r="P6727">
        <v>91</v>
      </c>
      <c r="Q6727">
        <v>91</v>
      </c>
      <c r="R6727">
        <v>90</v>
      </c>
      <c r="S6727">
        <v>64</v>
      </c>
      <c r="T6727" s="34">
        <f>_xlfn.XLOOKUP(B6727,Demog!$A$2:$A$219,Demog!$P$2:$P$219,,,2)</f>
        <v>40842</v>
      </c>
      <c r="U6727" s="34">
        <f t="shared" si="126"/>
        <v>74</v>
      </c>
      <c r="V6727" s="13">
        <f>IF(OR(Table1[[#This Row],[7d_positivity_public]]=0,ISBLANK(Table1[[#This Row],[7d_positivity_public]])),"",(Table1[[#This Row],[7d_positivity_public]]-Table1[[#This Row],[7d_positivity_all]])/Table1[[#This Row],[7d_positivity_public]])</f>
        <v>1</v>
      </c>
      <c r="W6727" s="13"/>
    </row>
    <row r="6728" spans="1:23" x14ac:dyDescent="0.25">
      <c r="A6728" s="10">
        <v>44553</v>
      </c>
      <c r="B6728">
        <v>2242</v>
      </c>
      <c r="C6728" t="s">
        <v>145</v>
      </c>
      <c r="D6728">
        <v>21</v>
      </c>
      <c r="E6728">
        <v>6</v>
      </c>
      <c r="F6728">
        <v>15</v>
      </c>
      <c r="G6728">
        <v>8</v>
      </c>
      <c r="H6728">
        <v>94</v>
      </c>
      <c r="I6728">
        <v>35</v>
      </c>
      <c r="J6728">
        <v>91</v>
      </c>
      <c r="K6728">
        <v>94</v>
      </c>
      <c r="L6728">
        <v>96</v>
      </c>
      <c r="M6728">
        <v>92</v>
      </c>
      <c r="N6728">
        <v>92</v>
      </c>
      <c r="O6728">
        <v>88</v>
      </c>
      <c r="P6728">
        <v>92</v>
      </c>
      <c r="Q6728">
        <v>94</v>
      </c>
      <c r="R6728">
        <v>91</v>
      </c>
      <c r="S6728">
        <v>70</v>
      </c>
      <c r="T6728" s="34">
        <f>_xlfn.XLOOKUP(B6728,Demog!$A$2:$A$219,Demog!$P$2:$P$219,,,2)</f>
        <v>70406</v>
      </c>
      <c r="U6728" s="34">
        <f t="shared" si="126"/>
        <v>103</v>
      </c>
      <c r="V6728" s="13">
        <f>IF(OR(Table1[[#This Row],[7d_positivity_public]]=0,ISBLANK(Table1[[#This Row],[7d_positivity_public]])),"",(Table1[[#This Row],[7d_positivity_public]]-Table1[[#This Row],[7d_positivity_all]])/Table1[[#This Row],[7d_positivity_public]])</f>
        <v>1</v>
      </c>
      <c r="W6728" s="13"/>
    </row>
    <row r="6729" spans="1:23" x14ac:dyDescent="0.25">
      <c r="A6729" s="10">
        <v>44553</v>
      </c>
      <c r="B6729">
        <v>2243</v>
      </c>
      <c r="C6729" t="s">
        <v>146</v>
      </c>
      <c r="D6729">
        <v>18</v>
      </c>
      <c r="E6729">
        <v>10</v>
      </c>
      <c r="F6729">
        <v>8</v>
      </c>
      <c r="G6729">
        <v>8</v>
      </c>
      <c r="H6729">
        <v>92</v>
      </c>
      <c r="I6729">
        <v>36</v>
      </c>
      <c r="J6729">
        <v>90</v>
      </c>
      <c r="K6729">
        <v>92</v>
      </c>
      <c r="L6729">
        <v>92</v>
      </c>
      <c r="M6729">
        <v>92</v>
      </c>
      <c r="N6729">
        <v>89</v>
      </c>
      <c r="O6729">
        <v>87</v>
      </c>
      <c r="P6729">
        <v>90</v>
      </c>
      <c r="Q6729">
        <v>89</v>
      </c>
      <c r="R6729">
        <v>90</v>
      </c>
      <c r="S6729">
        <v>69</v>
      </c>
      <c r="T6729" s="34">
        <f>_xlfn.XLOOKUP(B6729,Demog!$A$2:$A$219,Demog!$P$2:$P$219,,,2)</f>
        <v>28129</v>
      </c>
      <c r="U6729" s="34">
        <f t="shared" si="126"/>
        <v>35</v>
      </c>
      <c r="V6729" s="13">
        <f>IF(OR(Table1[[#This Row],[7d_positivity_public]]=0,ISBLANK(Table1[[#This Row],[7d_positivity_public]])),"",(Table1[[#This Row],[7d_positivity_public]]-Table1[[#This Row],[7d_positivity_all]])/Table1[[#This Row],[7d_positivity_public]])</f>
        <v>1</v>
      </c>
      <c r="W6729" s="13"/>
    </row>
    <row r="6730" spans="1:23" x14ac:dyDescent="0.25">
      <c r="A6730" s="10">
        <v>44553</v>
      </c>
      <c r="B6730">
        <v>2244</v>
      </c>
      <c r="C6730" t="s">
        <v>147</v>
      </c>
      <c r="D6730">
        <v>19</v>
      </c>
      <c r="E6730">
        <v>8</v>
      </c>
      <c r="F6730">
        <v>11</v>
      </c>
      <c r="G6730">
        <v>8</v>
      </c>
      <c r="H6730">
        <v>92</v>
      </c>
      <c r="I6730">
        <v>35</v>
      </c>
      <c r="J6730">
        <v>91</v>
      </c>
      <c r="K6730">
        <v>92</v>
      </c>
      <c r="L6730">
        <v>91</v>
      </c>
      <c r="M6730">
        <v>93</v>
      </c>
      <c r="N6730">
        <v>90</v>
      </c>
      <c r="O6730">
        <v>87</v>
      </c>
      <c r="P6730">
        <v>90</v>
      </c>
      <c r="Q6730">
        <v>88</v>
      </c>
      <c r="R6730">
        <v>91</v>
      </c>
      <c r="S6730">
        <v>69</v>
      </c>
      <c r="T6730" s="34">
        <f>_xlfn.XLOOKUP(B6730,Demog!$A$2:$A$219,Demog!$P$2:$P$219,,,2)</f>
        <v>58612</v>
      </c>
      <c r="U6730" s="34">
        <f t="shared" si="126"/>
        <v>78</v>
      </c>
      <c r="V6730" s="13">
        <f>IF(OR(Table1[[#This Row],[7d_positivity_public]]=0,ISBLANK(Table1[[#This Row],[7d_positivity_public]])),"",(Table1[[#This Row],[7d_positivity_public]]-Table1[[#This Row],[7d_positivity_all]])/Table1[[#This Row],[7d_positivity_public]])</f>
        <v>1</v>
      </c>
      <c r="W6730" s="13"/>
    </row>
    <row r="6731" spans="1:23" x14ac:dyDescent="0.25">
      <c r="A6731" s="10">
        <v>44553</v>
      </c>
      <c r="B6731">
        <v>2245</v>
      </c>
      <c r="C6731" t="s">
        <v>148</v>
      </c>
      <c r="D6731">
        <v>34</v>
      </c>
      <c r="E6731">
        <v>12</v>
      </c>
      <c r="F6731">
        <v>22</v>
      </c>
      <c r="G6731">
        <v>9</v>
      </c>
      <c r="H6731">
        <v>93</v>
      </c>
      <c r="I6731">
        <v>50</v>
      </c>
      <c r="J6731">
        <v>92</v>
      </c>
      <c r="K6731">
        <v>93</v>
      </c>
      <c r="L6731">
        <v>93</v>
      </c>
      <c r="M6731">
        <v>93</v>
      </c>
      <c r="N6731">
        <v>91</v>
      </c>
      <c r="O6731">
        <v>90</v>
      </c>
      <c r="P6731">
        <v>91</v>
      </c>
      <c r="Q6731">
        <v>91</v>
      </c>
      <c r="R6731">
        <v>91</v>
      </c>
      <c r="S6731">
        <v>74</v>
      </c>
      <c r="T6731" s="34">
        <f>_xlfn.XLOOKUP(B6731,Demog!$A$2:$A$219,Demog!$P$2:$P$219,,,2)</f>
        <v>36404</v>
      </c>
      <c r="U6731" s="34">
        <f t="shared" si="126"/>
        <v>87</v>
      </c>
      <c r="V6731" s="13">
        <f>IF(OR(Table1[[#This Row],[7d_positivity_public]]=0,ISBLANK(Table1[[#This Row],[7d_positivity_public]])),"",(Table1[[#This Row],[7d_positivity_public]]-Table1[[#This Row],[7d_positivity_all]])/Table1[[#This Row],[7d_positivity_public]])</f>
        <v>1</v>
      </c>
      <c r="W6731" s="13"/>
    </row>
    <row r="6732" spans="1:23" x14ac:dyDescent="0.25">
      <c r="A6732" s="10">
        <v>44553</v>
      </c>
      <c r="B6732">
        <v>2311</v>
      </c>
      <c r="C6732" t="s">
        <v>149</v>
      </c>
      <c r="D6732">
        <v>15</v>
      </c>
      <c r="E6732">
        <v>10</v>
      </c>
      <c r="F6732">
        <v>5</v>
      </c>
      <c r="G6732">
        <v>7</v>
      </c>
      <c r="H6732">
        <v>88</v>
      </c>
      <c r="I6732">
        <v>19</v>
      </c>
      <c r="J6732">
        <v>81</v>
      </c>
      <c r="K6732">
        <v>88</v>
      </c>
      <c r="L6732">
        <v>86</v>
      </c>
      <c r="M6732">
        <v>91</v>
      </c>
      <c r="N6732">
        <v>85</v>
      </c>
      <c r="O6732">
        <v>75</v>
      </c>
      <c r="P6732">
        <v>86</v>
      </c>
      <c r="Q6732">
        <v>83</v>
      </c>
      <c r="R6732">
        <v>88</v>
      </c>
      <c r="S6732">
        <v>64</v>
      </c>
      <c r="T6732" s="34">
        <f>_xlfn.XLOOKUP(B6732,Demog!$A$2:$A$219,Demog!$P$2:$P$219,,,2)</f>
        <v>25888</v>
      </c>
      <c r="U6732" s="34">
        <f t="shared" si="126"/>
        <v>27</v>
      </c>
      <c r="V6732" s="13">
        <f>IF(OR(Table1[[#This Row],[7d_positivity_public]]=0,ISBLANK(Table1[[#This Row],[7d_positivity_public]])),"",(Table1[[#This Row],[7d_positivity_public]]-Table1[[#This Row],[7d_positivity_all]])/Table1[[#This Row],[7d_positivity_public]])</f>
        <v>1</v>
      </c>
      <c r="W6732" s="13"/>
    </row>
    <row r="6733" spans="1:23" x14ac:dyDescent="0.25">
      <c r="A6733" s="10">
        <v>44553</v>
      </c>
      <c r="B6733">
        <v>2312</v>
      </c>
      <c r="C6733" t="s">
        <v>150</v>
      </c>
      <c r="D6733">
        <v>25</v>
      </c>
      <c r="E6733">
        <v>13</v>
      </c>
      <c r="F6733">
        <v>12</v>
      </c>
      <c r="G6733">
        <v>8</v>
      </c>
      <c r="H6733">
        <v>93</v>
      </c>
      <c r="I6733">
        <v>34</v>
      </c>
      <c r="J6733">
        <v>92</v>
      </c>
      <c r="K6733">
        <v>93</v>
      </c>
      <c r="L6733">
        <v>91</v>
      </c>
      <c r="M6733">
        <v>94</v>
      </c>
      <c r="N6733">
        <v>91</v>
      </c>
      <c r="O6733">
        <v>89</v>
      </c>
      <c r="P6733">
        <v>91</v>
      </c>
      <c r="Q6733">
        <v>90</v>
      </c>
      <c r="R6733">
        <v>93</v>
      </c>
      <c r="S6733">
        <v>74</v>
      </c>
      <c r="T6733" s="34">
        <f>_xlfn.XLOOKUP(B6733,Demog!$A$2:$A$219,Demog!$P$2:$P$219,,,2)</f>
        <v>29587</v>
      </c>
      <c r="U6733" s="34">
        <f t="shared" si="126"/>
        <v>52</v>
      </c>
      <c r="V6733" s="13">
        <f>IF(OR(Table1[[#This Row],[7d_positivity_public]]=0,ISBLANK(Table1[[#This Row],[7d_positivity_public]])),"",(Table1[[#This Row],[7d_positivity_public]]-Table1[[#This Row],[7d_positivity_all]])/Table1[[#This Row],[7d_positivity_public]])</f>
        <v>1</v>
      </c>
      <c r="W6733" s="13"/>
    </row>
    <row r="6734" spans="1:23" x14ac:dyDescent="0.25">
      <c r="A6734" s="10">
        <v>44553</v>
      </c>
      <c r="B6734">
        <v>2313</v>
      </c>
      <c r="C6734" t="s">
        <v>151</v>
      </c>
      <c r="D6734">
        <v>35</v>
      </c>
      <c r="E6734">
        <v>10</v>
      </c>
      <c r="F6734">
        <v>25</v>
      </c>
      <c r="G6734">
        <v>9</v>
      </c>
      <c r="H6734">
        <v>93</v>
      </c>
      <c r="I6734">
        <v>27</v>
      </c>
      <c r="J6734">
        <v>91</v>
      </c>
      <c r="K6734">
        <v>93</v>
      </c>
      <c r="L6734">
        <v>93</v>
      </c>
      <c r="M6734">
        <v>94</v>
      </c>
      <c r="N6734">
        <v>91</v>
      </c>
      <c r="O6734">
        <v>88</v>
      </c>
      <c r="P6734">
        <v>91</v>
      </c>
      <c r="Q6734">
        <v>91</v>
      </c>
      <c r="R6734">
        <v>92</v>
      </c>
      <c r="S6734">
        <v>68</v>
      </c>
      <c r="T6734" s="34">
        <f>_xlfn.XLOOKUP(B6734,Demog!$A$2:$A$219,Demog!$P$2:$P$219,,,2)</f>
        <v>31567</v>
      </c>
      <c r="U6734" s="34">
        <f t="shared" si="126"/>
        <v>77</v>
      </c>
      <c r="V6734" s="13">
        <f>IF(OR(Table1[[#This Row],[7d_positivity_public]]=0,ISBLANK(Table1[[#This Row],[7d_positivity_public]])),"",(Table1[[#This Row],[7d_positivity_public]]-Table1[[#This Row],[7d_positivity_all]])/Table1[[#This Row],[7d_positivity_public]])</f>
        <v>1</v>
      </c>
      <c r="W6734" s="13"/>
    </row>
    <row r="6735" spans="1:23" x14ac:dyDescent="0.25">
      <c r="A6735" s="10">
        <v>44553</v>
      </c>
      <c r="B6735">
        <v>2314</v>
      </c>
      <c r="C6735" t="s">
        <v>152</v>
      </c>
      <c r="D6735">
        <v>12</v>
      </c>
      <c r="E6735">
        <v>5</v>
      </c>
      <c r="F6735">
        <v>7</v>
      </c>
      <c r="G6735">
        <v>6</v>
      </c>
      <c r="H6735">
        <v>90</v>
      </c>
      <c r="I6735">
        <v>27</v>
      </c>
      <c r="J6735">
        <v>93</v>
      </c>
      <c r="K6735">
        <v>89</v>
      </c>
      <c r="L6735">
        <v>86</v>
      </c>
      <c r="M6735">
        <v>92</v>
      </c>
      <c r="N6735">
        <v>87</v>
      </c>
      <c r="O6735">
        <v>89</v>
      </c>
      <c r="P6735">
        <v>87</v>
      </c>
      <c r="Q6735">
        <v>83</v>
      </c>
      <c r="R6735">
        <v>90</v>
      </c>
      <c r="S6735">
        <v>71</v>
      </c>
      <c r="T6735" s="34">
        <f>_xlfn.XLOOKUP(B6735,Demog!$A$2:$A$219,Demog!$P$2:$P$219,,,2)</f>
        <v>22090</v>
      </c>
      <c r="U6735" s="34">
        <f t="shared" si="126"/>
        <v>19</v>
      </c>
      <c r="V6735" s="13">
        <f>IF(OR(Table1[[#This Row],[7d_positivity_public]]=0,ISBLANK(Table1[[#This Row],[7d_positivity_public]])),"",(Table1[[#This Row],[7d_positivity_public]]-Table1[[#This Row],[7d_positivity_all]])/Table1[[#This Row],[7d_positivity_public]])</f>
        <v>1</v>
      </c>
      <c r="W6735" s="13"/>
    </row>
    <row r="6736" spans="1:23" x14ac:dyDescent="0.25">
      <c r="A6736" s="10">
        <v>44553</v>
      </c>
      <c r="B6736">
        <v>2315</v>
      </c>
      <c r="C6736" t="s">
        <v>153</v>
      </c>
      <c r="D6736">
        <v>7</v>
      </c>
      <c r="E6736">
        <v>4</v>
      </c>
      <c r="F6736">
        <v>3</v>
      </c>
      <c r="G6736">
        <v>3</v>
      </c>
      <c r="H6736">
        <v>86</v>
      </c>
      <c r="I6736">
        <v>20</v>
      </c>
      <c r="J6736">
        <v>80</v>
      </c>
      <c r="K6736">
        <v>87</v>
      </c>
      <c r="L6736">
        <v>84</v>
      </c>
      <c r="M6736">
        <v>90</v>
      </c>
      <c r="N6736">
        <v>83</v>
      </c>
      <c r="O6736">
        <v>74</v>
      </c>
      <c r="P6736">
        <v>84</v>
      </c>
      <c r="Q6736">
        <v>80</v>
      </c>
      <c r="R6736">
        <v>88</v>
      </c>
      <c r="S6736">
        <v>60</v>
      </c>
      <c r="T6736" s="34">
        <f>_xlfn.XLOOKUP(B6736,Demog!$A$2:$A$219,Demog!$P$2:$P$219,,,2)</f>
        <v>13204</v>
      </c>
      <c r="U6736" s="34">
        <f t="shared" si="126"/>
        <v>6</v>
      </c>
      <c r="V6736" s="13">
        <f>IF(OR(Table1[[#This Row],[7d_positivity_public]]=0,ISBLANK(Table1[[#This Row],[7d_positivity_public]])),"",(Table1[[#This Row],[7d_positivity_public]]-Table1[[#This Row],[7d_positivity_all]])/Table1[[#This Row],[7d_positivity_public]])</f>
        <v>1</v>
      </c>
      <c r="W6736" s="13"/>
    </row>
    <row r="6737" spans="1:23" x14ac:dyDescent="0.25">
      <c r="A6737" s="10">
        <v>44553</v>
      </c>
      <c r="B6737">
        <v>2316</v>
      </c>
      <c r="C6737" t="s">
        <v>154</v>
      </c>
      <c r="D6737">
        <v>15</v>
      </c>
      <c r="E6737">
        <v>6</v>
      </c>
      <c r="F6737">
        <v>9</v>
      </c>
      <c r="G6737">
        <v>6</v>
      </c>
      <c r="H6737">
        <v>87</v>
      </c>
      <c r="I6737">
        <v>21</v>
      </c>
      <c r="J6737">
        <v>80</v>
      </c>
      <c r="K6737">
        <v>87</v>
      </c>
      <c r="L6737">
        <v>85</v>
      </c>
      <c r="M6737">
        <v>89</v>
      </c>
      <c r="N6737">
        <v>84</v>
      </c>
      <c r="O6737">
        <v>77</v>
      </c>
      <c r="P6737">
        <v>85</v>
      </c>
      <c r="Q6737">
        <v>82</v>
      </c>
      <c r="R6737">
        <v>87</v>
      </c>
      <c r="S6737">
        <v>67</v>
      </c>
      <c r="T6737" s="34">
        <f>_xlfn.XLOOKUP(B6737,Demog!$A$2:$A$219,Demog!$P$2:$P$219,,,2)</f>
        <v>12653</v>
      </c>
      <c r="U6737" s="34">
        <f t="shared" si="126"/>
        <v>13</v>
      </c>
      <c r="V6737" s="13">
        <f>IF(OR(Table1[[#This Row],[7d_positivity_public]]=0,ISBLANK(Table1[[#This Row],[7d_positivity_public]])),"",(Table1[[#This Row],[7d_positivity_public]]-Table1[[#This Row],[7d_positivity_all]])/Table1[[#This Row],[7d_positivity_public]])</f>
        <v>1</v>
      </c>
      <c r="W6737" s="13"/>
    </row>
    <row r="6738" spans="1:23" x14ac:dyDescent="0.25">
      <c r="A6738" s="10">
        <v>44553</v>
      </c>
      <c r="B6738">
        <v>2317</v>
      </c>
      <c r="C6738" t="s">
        <v>155</v>
      </c>
      <c r="D6738">
        <v>10</v>
      </c>
      <c r="E6738">
        <v>5</v>
      </c>
      <c r="F6738">
        <v>5</v>
      </c>
      <c r="G6738">
        <v>6</v>
      </c>
      <c r="H6738">
        <v>85</v>
      </c>
      <c r="I6738">
        <v>18</v>
      </c>
      <c r="J6738">
        <v>70</v>
      </c>
      <c r="K6738">
        <v>86</v>
      </c>
      <c r="L6738">
        <v>83</v>
      </c>
      <c r="M6738">
        <v>89</v>
      </c>
      <c r="N6738">
        <v>83</v>
      </c>
      <c r="O6738">
        <v>67</v>
      </c>
      <c r="P6738">
        <v>84</v>
      </c>
      <c r="Q6738">
        <v>79</v>
      </c>
      <c r="R6738">
        <v>87</v>
      </c>
      <c r="S6738">
        <v>66</v>
      </c>
      <c r="T6738" s="34">
        <f>_xlfn.XLOOKUP(B6738,Demog!$A$2:$A$219,Demog!$P$2:$P$219,,,2)</f>
        <v>8789</v>
      </c>
      <c r="U6738" s="34">
        <f t="shared" si="126"/>
        <v>6</v>
      </c>
      <c r="V6738" s="13">
        <f>IF(OR(Table1[[#This Row],[7d_positivity_public]]=0,ISBLANK(Table1[[#This Row],[7d_positivity_public]])),"",(Table1[[#This Row],[7d_positivity_public]]-Table1[[#This Row],[7d_positivity_all]])/Table1[[#This Row],[7d_positivity_public]])</f>
        <v>1</v>
      </c>
      <c r="W6738" s="13"/>
    </row>
    <row r="6739" spans="1:23" x14ac:dyDescent="0.25">
      <c r="A6739" s="10">
        <v>44553</v>
      </c>
      <c r="B6739">
        <v>2321</v>
      </c>
      <c r="C6739" t="s">
        <v>156</v>
      </c>
      <c r="D6739">
        <v>22</v>
      </c>
      <c r="E6739">
        <v>9</v>
      </c>
      <c r="F6739">
        <v>13</v>
      </c>
      <c r="G6739">
        <v>9</v>
      </c>
      <c r="H6739">
        <v>96</v>
      </c>
      <c r="I6739">
        <v>28</v>
      </c>
      <c r="J6739">
        <v>94</v>
      </c>
      <c r="K6739">
        <v>96</v>
      </c>
      <c r="L6739">
        <v>98</v>
      </c>
      <c r="M6739">
        <v>95</v>
      </c>
      <c r="N6739">
        <v>94</v>
      </c>
      <c r="O6739">
        <v>91</v>
      </c>
      <c r="P6739">
        <v>94</v>
      </c>
      <c r="Q6739">
        <v>95</v>
      </c>
      <c r="R6739">
        <v>93</v>
      </c>
      <c r="S6739">
        <v>62</v>
      </c>
      <c r="T6739" s="34">
        <f>_xlfn.XLOOKUP(B6739,Demog!$A$2:$A$219,Demog!$P$2:$P$219,,,2)</f>
        <v>56017</v>
      </c>
      <c r="U6739" s="34">
        <f t="shared" si="126"/>
        <v>86</v>
      </c>
      <c r="V6739" s="13">
        <f>IF(OR(Table1[[#This Row],[7d_positivity_public]]=0,ISBLANK(Table1[[#This Row],[7d_positivity_public]])),"",(Table1[[#This Row],[7d_positivity_public]]-Table1[[#This Row],[7d_positivity_all]])/Table1[[#This Row],[7d_positivity_public]])</f>
        <v>1</v>
      </c>
      <c r="W6739" s="13"/>
    </row>
    <row r="6740" spans="1:23" x14ac:dyDescent="0.25">
      <c r="A6740" s="10">
        <v>44553</v>
      </c>
      <c r="B6740">
        <v>2322</v>
      </c>
      <c r="C6740" t="s">
        <v>157</v>
      </c>
      <c r="D6740">
        <v>24</v>
      </c>
      <c r="E6740">
        <v>5</v>
      </c>
      <c r="F6740">
        <v>19</v>
      </c>
      <c r="G6740">
        <v>8</v>
      </c>
      <c r="H6740">
        <v>96</v>
      </c>
      <c r="I6740">
        <v>47</v>
      </c>
      <c r="J6740">
        <v>99</v>
      </c>
      <c r="K6740">
        <v>96</v>
      </c>
      <c r="L6740">
        <v>96</v>
      </c>
      <c r="M6740">
        <v>96</v>
      </c>
      <c r="N6740">
        <v>95</v>
      </c>
      <c r="O6740">
        <v>97</v>
      </c>
      <c r="P6740">
        <v>94</v>
      </c>
      <c r="Q6740">
        <v>94</v>
      </c>
      <c r="R6740">
        <v>95</v>
      </c>
      <c r="S6740">
        <v>74</v>
      </c>
      <c r="T6740" s="34">
        <f>_xlfn.XLOOKUP(B6740,Demog!$A$2:$A$219,Demog!$P$2:$P$219,,,2)</f>
        <v>24822</v>
      </c>
      <c r="U6740" s="34">
        <f t="shared" si="126"/>
        <v>42</v>
      </c>
      <c r="V6740" s="13">
        <f>IF(OR(Table1[[#This Row],[7d_positivity_public]]=0,ISBLANK(Table1[[#This Row],[7d_positivity_public]])),"",(Table1[[#This Row],[7d_positivity_public]]-Table1[[#This Row],[7d_positivity_all]])/Table1[[#This Row],[7d_positivity_public]])</f>
        <v>1</v>
      </c>
      <c r="W6740" s="13"/>
    </row>
    <row r="6741" spans="1:23" x14ac:dyDescent="0.25">
      <c r="A6741" s="10">
        <v>44553</v>
      </c>
      <c r="B6741">
        <v>2323</v>
      </c>
      <c r="C6741" t="s">
        <v>158</v>
      </c>
      <c r="D6741">
        <v>38</v>
      </c>
      <c r="E6741">
        <v>12</v>
      </c>
      <c r="F6741">
        <v>26</v>
      </c>
      <c r="G6741">
        <v>11</v>
      </c>
      <c r="H6741">
        <v>94</v>
      </c>
      <c r="I6741">
        <v>49</v>
      </c>
      <c r="J6741">
        <v>94</v>
      </c>
      <c r="K6741">
        <v>94</v>
      </c>
      <c r="L6741">
        <v>93</v>
      </c>
      <c r="M6741">
        <v>95</v>
      </c>
      <c r="N6741">
        <v>93</v>
      </c>
      <c r="O6741">
        <v>91</v>
      </c>
      <c r="P6741">
        <v>93</v>
      </c>
      <c r="Q6741">
        <v>91</v>
      </c>
      <c r="R6741">
        <v>94</v>
      </c>
      <c r="S6741">
        <v>76</v>
      </c>
      <c r="T6741" s="34">
        <f>_xlfn.XLOOKUP(B6741,Demog!$A$2:$A$219,Demog!$P$2:$P$219,,,2)</f>
        <v>22225</v>
      </c>
      <c r="U6741" s="34">
        <f t="shared" si="126"/>
        <v>59</v>
      </c>
      <c r="V6741" s="13">
        <f>IF(OR(Table1[[#This Row],[7d_positivity_public]]=0,ISBLANK(Table1[[#This Row],[7d_positivity_public]])),"",(Table1[[#This Row],[7d_positivity_public]]-Table1[[#This Row],[7d_positivity_all]])/Table1[[#This Row],[7d_positivity_public]])</f>
        <v>1</v>
      </c>
      <c r="W6741" s="13"/>
    </row>
    <row r="6742" spans="1:23" x14ac:dyDescent="0.25">
      <c r="A6742" s="10">
        <v>44553</v>
      </c>
      <c r="B6742">
        <v>2331</v>
      </c>
      <c r="C6742" t="s">
        <v>159</v>
      </c>
      <c r="D6742">
        <v>10</v>
      </c>
      <c r="E6742">
        <v>5</v>
      </c>
      <c r="F6742">
        <v>5</v>
      </c>
      <c r="G6742">
        <v>7</v>
      </c>
      <c r="H6742">
        <v>98</v>
      </c>
      <c r="I6742">
        <v>16</v>
      </c>
      <c r="J6742">
        <v>92</v>
      </c>
      <c r="K6742">
        <v>99</v>
      </c>
      <c r="L6742">
        <v>100</v>
      </c>
      <c r="M6742">
        <v>94</v>
      </c>
      <c r="N6742">
        <v>94</v>
      </c>
      <c r="O6742">
        <v>85</v>
      </c>
      <c r="P6742">
        <v>95</v>
      </c>
      <c r="Q6742">
        <v>97</v>
      </c>
      <c r="R6742">
        <v>92</v>
      </c>
      <c r="S6742">
        <v>47</v>
      </c>
      <c r="T6742" s="34">
        <f>_xlfn.XLOOKUP(B6742,Demog!$A$2:$A$219,Demog!$P$2:$P$219,,,2)</f>
        <v>53402</v>
      </c>
      <c r="U6742" s="34">
        <f t="shared" si="126"/>
        <v>37</v>
      </c>
      <c r="V6742" s="13">
        <f>IF(OR(Table1[[#This Row],[7d_positivity_public]]=0,ISBLANK(Table1[[#This Row],[7d_positivity_public]])),"",(Table1[[#This Row],[7d_positivity_public]]-Table1[[#This Row],[7d_positivity_all]])/Table1[[#This Row],[7d_positivity_public]])</f>
        <v>1</v>
      </c>
      <c r="W6742" s="13"/>
    </row>
    <row r="6743" spans="1:23" x14ac:dyDescent="0.25">
      <c r="A6743" s="10">
        <v>44553</v>
      </c>
      <c r="B6743">
        <v>2332</v>
      </c>
      <c r="C6743" t="s">
        <v>160</v>
      </c>
      <c r="D6743">
        <v>16</v>
      </c>
      <c r="E6743">
        <v>6</v>
      </c>
      <c r="F6743">
        <v>10</v>
      </c>
      <c r="G6743">
        <v>8</v>
      </c>
      <c r="H6743">
        <v>96</v>
      </c>
      <c r="I6743">
        <v>18</v>
      </c>
      <c r="J6743">
        <v>85</v>
      </c>
      <c r="K6743">
        <v>96</v>
      </c>
      <c r="L6743">
        <v>99</v>
      </c>
      <c r="M6743">
        <v>91</v>
      </c>
      <c r="N6743">
        <v>91</v>
      </c>
      <c r="O6743">
        <v>78</v>
      </c>
      <c r="P6743">
        <v>92</v>
      </c>
      <c r="Q6743">
        <v>95</v>
      </c>
      <c r="R6743">
        <v>88</v>
      </c>
      <c r="S6743">
        <v>51</v>
      </c>
      <c r="T6743" s="34">
        <f>_xlfn.XLOOKUP(B6743,Demog!$A$2:$A$219,Demog!$P$2:$P$219,,,2)</f>
        <v>51161</v>
      </c>
      <c r="U6743" s="34">
        <f t="shared" si="126"/>
        <v>57</v>
      </c>
      <c r="V6743" s="13">
        <f>IF(OR(Table1[[#This Row],[7d_positivity_public]]=0,ISBLANK(Table1[[#This Row],[7d_positivity_public]])),"",(Table1[[#This Row],[7d_positivity_public]]-Table1[[#This Row],[7d_positivity_all]])/Table1[[#This Row],[7d_positivity_public]])</f>
        <v>1</v>
      </c>
      <c r="W6743" s="13"/>
    </row>
    <row r="6744" spans="1:23" x14ac:dyDescent="0.25">
      <c r="A6744" s="10">
        <v>44553</v>
      </c>
      <c r="B6744">
        <v>2333</v>
      </c>
      <c r="C6744" t="s">
        <v>161</v>
      </c>
      <c r="D6744">
        <v>21</v>
      </c>
      <c r="E6744">
        <v>10</v>
      </c>
      <c r="F6744">
        <v>11</v>
      </c>
      <c r="G6744">
        <v>7</v>
      </c>
      <c r="H6744">
        <v>93</v>
      </c>
      <c r="I6744">
        <v>30</v>
      </c>
      <c r="J6744">
        <v>90</v>
      </c>
      <c r="K6744">
        <v>93</v>
      </c>
      <c r="L6744">
        <v>93</v>
      </c>
      <c r="M6744">
        <v>94</v>
      </c>
      <c r="N6744">
        <v>91</v>
      </c>
      <c r="O6744">
        <v>87</v>
      </c>
      <c r="P6744">
        <v>91</v>
      </c>
      <c r="Q6744">
        <v>90</v>
      </c>
      <c r="R6744">
        <v>92</v>
      </c>
      <c r="S6744">
        <v>68</v>
      </c>
      <c r="T6744" s="34">
        <f>_xlfn.XLOOKUP(B6744,Demog!$A$2:$A$219,Demog!$P$2:$P$219,,,2)</f>
        <v>69963</v>
      </c>
      <c r="U6744" s="34">
        <f t="shared" si="126"/>
        <v>103</v>
      </c>
      <c r="V6744" s="13">
        <f>IF(OR(Table1[[#This Row],[7d_positivity_public]]=0,ISBLANK(Table1[[#This Row],[7d_positivity_public]])),"",(Table1[[#This Row],[7d_positivity_public]]-Table1[[#This Row],[7d_positivity_all]])/Table1[[#This Row],[7d_positivity_public]])</f>
        <v>1</v>
      </c>
      <c r="W6744" s="13"/>
    </row>
    <row r="6745" spans="1:23" x14ac:dyDescent="0.25">
      <c r="A6745" s="10">
        <v>44553</v>
      </c>
      <c r="B6745">
        <v>2334</v>
      </c>
      <c r="C6745" t="s">
        <v>162</v>
      </c>
      <c r="D6745">
        <v>16</v>
      </c>
      <c r="E6745">
        <v>6</v>
      </c>
      <c r="F6745">
        <v>10</v>
      </c>
      <c r="G6745">
        <v>8</v>
      </c>
      <c r="H6745">
        <v>97</v>
      </c>
      <c r="I6745">
        <v>26</v>
      </c>
      <c r="J6745">
        <v>94</v>
      </c>
      <c r="K6745">
        <v>98</v>
      </c>
      <c r="L6745">
        <v>98</v>
      </c>
      <c r="M6745">
        <v>97</v>
      </c>
      <c r="N6745">
        <v>95</v>
      </c>
      <c r="O6745">
        <v>90</v>
      </c>
      <c r="P6745">
        <v>95</v>
      </c>
      <c r="Q6745">
        <v>95</v>
      </c>
      <c r="R6745">
        <v>95</v>
      </c>
      <c r="S6745">
        <v>59</v>
      </c>
      <c r="T6745" s="34">
        <f>_xlfn.XLOOKUP(B6745,Demog!$A$2:$A$219,Demog!$P$2:$P$219,,,2)</f>
        <v>45391</v>
      </c>
      <c r="U6745" s="34">
        <f t="shared" si="126"/>
        <v>51</v>
      </c>
      <c r="V6745" s="13">
        <f>IF(OR(Table1[[#This Row],[7d_positivity_public]]=0,ISBLANK(Table1[[#This Row],[7d_positivity_public]])),"",(Table1[[#This Row],[7d_positivity_public]]-Table1[[#This Row],[7d_positivity_all]])/Table1[[#This Row],[7d_positivity_public]])</f>
        <v>1</v>
      </c>
      <c r="W6745" s="13"/>
    </row>
    <row r="6746" spans="1:23" x14ac:dyDescent="0.25">
      <c r="A6746" s="10">
        <v>44553</v>
      </c>
      <c r="B6746">
        <v>2335</v>
      </c>
      <c r="C6746" t="s">
        <v>163</v>
      </c>
      <c r="D6746">
        <v>7</v>
      </c>
      <c r="E6746">
        <v>5</v>
      </c>
      <c r="F6746">
        <v>2</v>
      </c>
      <c r="G6746">
        <v>6</v>
      </c>
      <c r="H6746">
        <v>99</v>
      </c>
      <c r="I6746">
        <v>15</v>
      </c>
      <c r="J6746">
        <v>91</v>
      </c>
      <c r="K6746">
        <v>99</v>
      </c>
      <c r="L6746">
        <v>100</v>
      </c>
      <c r="M6746">
        <v>96</v>
      </c>
      <c r="N6746">
        <v>95</v>
      </c>
      <c r="O6746">
        <v>86</v>
      </c>
      <c r="P6746">
        <v>96</v>
      </c>
      <c r="Q6746">
        <v>97</v>
      </c>
      <c r="R6746">
        <v>94</v>
      </c>
      <c r="S6746">
        <v>52</v>
      </c>
      <c r="T6746" s="34">
        <f>_xlfn.XLOOKUP(B6746,Demog!$A$2:$A$219,Demog!$P$2:$P$219,,,2)</f>
        <v>62748</v>
      </c>
      <c r="U6746" s="34">
        <f t="shared" si="126"/>
        <v>31</v>
      </c>
      <c r="V6746" s="13">
        <f>IF(OR(Table1[[#This Row],[7d_positivity_public]]=0,ISBLANK(Table1[[#This Row],[7d_positivity_public]])),"",(Table1[[#This Row],[7d_positivity_public]]-Table1[[#This Row],[7d_positivity_all]])/Table1[[#This Row],[7d_positivity_public]])</f>
        <v>1</v>
      </c>
      <c r="W6746" s="13"/>
    </row>
    <row r="6747" spans="1:23" x14ac:dyDescent="0.25">
      <c r="A6747" s="10">
        <v>44553</v>
      </c>
      <c r="B6747">
        <v>2336</v>
      </c>
      <c r="C6747" t="s">
        <v>164</v>
      </c>
      <c r="D6747">
        <v>11</v>
      </c>
      <c r="E6747">
        <v>5</v>
      </c>
      <c r="F6747">
        <v>6</v>
      </c>
      <c r="G6747">
        <v>7</v>
      </c>
      <c r="H6747">
        <v>95</v>
      </c>
      <c r="I6747">
        <v>23</v>
      </c>
      <c r="J6747">
        <v>91</v>
      </c>
      <c r="K6747">
        <v>96</v>
      </c>
      <c r="L6747">
        <v>97</v>
      </c>
      <c r="M6747">
        <v>95</v>
      </c>
      <c r="N6747">
        <v>93</v>
      </c>
      <c r="O6747">
        <v>88</v>
      </c>
      <c r="P6747">
        <v>93</v>
      </c>
      <c r="Q6747">
        <v>94</v>
      </c>
      <c r="R6747">
        <v>93</v>
      </c>
      <c r="S6747">
        <v>61</v>
      </c>
      <c r="T6747" s="34">
        <f>_xlfn.XLOOKUP(B6747,Demog!$A$2:$A$219,Demog!$P$2:$P$219,,,2)</f>
        <v>58701</v>
      </c>
      <c r="U6747" s="34">
        <f t="shared" si="126"/>
        <v>45</v>
      </c>
      <c r="V6747" s="13">
        <f>IF(OR(Table1[[#This Row],[7d_positivity_public]]=0,ISBLANK(Table1[[#This Row],[7d_positivity_public]])),"",(Table1[[#This Row],[7d_positivity_public]]-Table1[[#This Row],[7d_positivity_all]])/Table1[[#This Row],[7d_positivity_public]])</f>
        <v>1</v>
      </c>
      <c r="W6747" s="13"/>
    </row>
    <row r="6748" spans="1:23" x14ac:dyDescent="0.25">
      <c r="A6748" s="10">
        <v>44553</v>
      </c>
      <c r="B6748">
        <v>2337</v>
      </c>
      <c r="C6748" t="s">
        <v>165</v>
      </c>
      <c r="D6748">
        <v>14</v>
      </c>
      <c r="E6748">
        <v>7</v>
      </c>
      <c r="F6748">
        <v>7</v>
      </c>
      <c r="G6748">
        <v>9</v>
      </c>
      <c r="H6748">
        <v>91</v>
      </c>
      <c r="I6748">
        <v>21</v>
      </c>
      <c r="J6748">
        <v>88</v>
      </c>
      <c r="K6748">
        <v>91</v>
      </c>
      <c r="L6748">
        <v>91</v>
      </c>
      <c r="M6748">
        <v>91</v>
      </c>
      <c r="N6748">
        <v>88</v>
      </c>
      <c r="O6748">
        <v>83</v>
      </c>
      <c r="P6748">
        <v>89</v>
      </c>
      <c r="Q6748">
        <v>88</v>
      </c>
      <c r="R6748">
        <v>89</v>
      </c>
      <c r="S6748">
        <v>57</v>
      </c>
      <c r="T6748" s="34">
        <f>_xlfn.XLOOKUP(B6748,Demog!$A$2:$A$219,Demog!$P$2:$P$219,,,2)</f>
        <v>60538</v>
      </c>
      <c r="U6748" s="34">
        <f t="shared" si="126"/>
        <v>59</v>
      </c>
      <c r="V6748" s="13">
        <f>IF(OR(Table1[[#This Row],[7d_positivity_public]]=0,ISBLANK(Table1[[#This Row],[7d_positivity_public]])),"",(Table1[[#This Row],[7d_positivity_public]]-Table1[[#This Row],[7d_positivity_all]])/Table1[[#This Row],[7d_positivity_public]])</f>
        <v>1</v>
      </c>
      <c r="W6748" s="13"/>
    </row>
    <row r="6749" spans="1:23" x14ac:dyDescent="0.25">
      <c r="A6749" s="10">
        <v>44553</v>
      </c>
      <c r="B6749">
        <v>2338</v>
      </c>
      <c r="C6749" t="s">
        <v>166</v>
      </c>
      <c r="D6749">
        <v>8</v>
      </c>
      <c r="E6749">
        <v>7</v>
      </c>
      <c r="F6749">
        <v>1</v>
      </c>
      <c r="G6749">
        <v>5</v>
      </c>
      <c r="H6749">
        <v>100</v>
      </c>
      <c r="I6749">
        <v>14</v>
      </c>
      <c r="J6749">
        <v>90</v>
      </c>
      <c r="K6749">
        <v>100</v>
      </c>
      <c r="L6749">
        <v>100</v>
      </c>
      <c r="M6749">
        <v>97</v>
      </c>
      <c r="N6749">
        <v>96</v>
      </c>
      <c r="O6749">
        <v>84</v>
      </c>
      <c r="P6749">
        <v>97</v>
      </c>
      <c r="Q6749">
        <v>99</v>
      </c>
      <c r="R6749">
        <v>94</v>
      </c>
      <c r="S6749">
        <v>46</v>
      </c>
      <c r="T6749" s="34">
        <f>_xlfn.XLOOKUP(B6749,Demog!$A$2:$A$219,Demog!$P$2:$P$219,,,2)</f>
        <v>41463</v>
      </c>
      <c r="U6749" s="34">
        <f t="shared" si="126"/>
        <v>23</v>
      </c>
      <c r="V6749" s="13">
        <f>IF(OR(Table1[[#This Row],[7d_positivity_public]]=0,ISBLANK(Table1[[#This Row],[7d_positivity_public]])),"",(Table1[[#This Row],[7d_positivity_public]]-Table1[[#This Row],[7d_positivity_all]])/Table1[[#This Row],[7d_positivity_public]])</f>
        <v>1</v>
      </c>
      <c r="W6749" s="13"/>
    </row>
    <row r="6750" spans="1:23" x14ac:dyDescent="0.25">
      <c r="A6750" s="10">
        <v>44553</v>
      </c>
      <c r="B6750">
        <v>2341</v>
      </c>
      <c r="C6750" t="s">
        <v>167</v>
      </c>
      <c r="D6750">
        <v>23</v>
      </c>
      <c r="E6750">
        <v>6</v>
      </c>
      <c r="F6750">
        <v>17</v>
      </c>
      <c r="G6750">
        <v>8</v>
      </c>
      <c r="H6750">
        <v>92</v>
      </c>
      <c r="I6750">
        <v>37</v>
      </c>
      <c r="J6750">
        <v>91</v>
      </c>
      <c r="K6750">
        <v>92</v>
      </c>
      <c r="L6750">
        <v>91</v>
      </c>
      <c r="M6750">
        <v>93</v>
      </c>
      <c r="N6750">
        <v>90</v>
      </c>
      <c r="O6750">
        <v>88</v>
      </c>
      <c r="P6750">
        <v>90</v>
      </c>
      <c r="Q6750">
        <v>88</v>
      </c>
      <c r="R6750">
        <v>92</v>
      </c>
      <c r="S6750">
        <v>74</v>
      </c>
      <c r="T6750" s="34">
        <f>_xlfn.XLOOKUP(B6750,Demog!$A$2:$A$219,Demog!$P$2:$P$219,,,2)</f>
        <v>74816</v>
      </c>
      <c r="U6750" s="34">
        <f t="shared" ref="U6750:U6781" si="127">ROUND(T6750*D6750/100000*7,0)</f>
        <v>120</v>
      </c>
      <c r="V6750" s="13">
        <f>IF(OR(Table1[[#This Row],[7d_positivity_public]]=0,ISBLANK(Table1[[#This Row],[7d_positivity_public]])),"",(Table1[[#This Row],[7d_positivity_public]]-Table1[[#This Row],[7d_positivity_all]])/Table1[[#This Row],[7d_positivity_public]])</f>
        <v>1</v>
      </c>
      <c r="W6750" s="13"/>
    </row>
    <row r="6751" spans="1:23" x14ac:dyDescent="0.25">
      <c r="A6751" s="10">
        <v>44553</v>
      </c>
      <c r="B6751">
        <v>2342</v>
      </c>
      <c r="C6751" t="s">
        <v>168</v>
      </c>
      <c r="D6751">
        <v>22</v>
      </c>
      <c r="E6751">
        <v>5</v>
      </c>
      <c r="F6751">
        <v>17</v>
      </c>
      <c r="G6751">
        <v>7</v>
      </c>
      <c r="H6751">
        <v>89</v>
      </c>
      <c r="I6751">
        <v>37</v>
      </c>
      <c r="J6751">
        <v>85</v>
      </c>
      <c r="K6751">
        <v>90</v>
      </c>
      <c r="L6751">
        <v>86</v>
      </c>
      <c r="M6751">
        <v>91</v>
      </c>
      <c r="N6751">
        <v>87</v>
      </c>
      <c r="O6751">
        <v>82</v>
      </c>
      <c r="P6751">
        <v>88</v>
      </c>
      <c r="Q6751">
        <v>83</v>
      </c>
      <c r="R6751">
        <v>90</v>
      </c>
      <c r="S6751">
        <v>71</v>
      </c>
      <c r="T6751" s="34">
        <f>_xlfn.XLOOKUP(B6751,Demog!$A$2:$A$219,Demog!$P$2:$P$219,,,2)</f>
        <v>19952</v>
      </c>
      <c r="U6751" s="34">
        <f t="shared" si="127"/>
        <v>31</v>
      </c>
      <c r="V6751" s="13">
        <f>IF(OR(Table1[[#This Row],[7d_positivity_public]]=0,ISBLANK(Table1[[#This Row],[7d_positivity_public]])),"",(Table1[[#This Row],[7d_positivity_public]]-Table1[[#This Row],[7d_positivity_all]])/Table1[[#This Row],[7d_positivity_public]])</f>
        <v>1</v>
      </c>
      <c r="W6751" s="13"/>
    </row>
    <row r="6752" spans="1:23" x14ac:dyDescent="0.25">
      <c r="A6752" s="10">
        <v>44553</v>
      </c>
      <c r="B6752">
        <v>3111</v>
      </c>
      <c r="C6752" t="s">
        <v>169</v>
      </c>
      <c r="D6752">
        <v>14</v>
      </c>
      <c r="E6752">
        <v>4</v>
      </c>
      <c r="F6752">
        <v>10</v>
      </c>
      <c r="G6752">
        <v>11</v>
      </c>
      <c r="H6752">
        <v>98</v>
      </c>
      <c r="I6752">
        <v>34</v>
      </c>
      <c r="J6752">
        <v>95</v>
      </c>
      <c r="K6752">
        <v>98</v>
      </c>
      <c r="L6752">
        <v>100</v>
      </c>
      <c r="M6752">
        <v>88</v>
      </c>
      <c r="N6752">
        <v>95</v>
      </c>
      <c r="O6752">
        <v>91</v>
      </c>
      <c r="P6752">
        <v>95</v>
      </c>
      <c r="Q6752">
        <v>100</v>
      </c>
      <c r="R6752">
        <v>86</v>
      </c>
      <c r="S6752">
        <v>54</v>
      </c>
      <c r="T6752" s="34">
        <f>_xlfn.XLOOKUP(B6752,Demog!$A$2:$A$219,Demog!$P$2:$P$219,,,2)</f>
        <v>54587</v>
      </c>
      <c r="U6752" s="34">
        <f t="shared" si="127"/>
        <v>53</v>
      </c>
      <c r="V6752" s="13">
        <f>IF(OR(Table1[[#This Row],[7d_positivity_public]]=0,ISBLANK(Table1[[#This Row],[7d_positivity_public]])),"",(Table1[[#This Row],[7d_positivity_public]]-Table1[[#This Row],[7d_positivity_all]])/Table1[[#This Row],[7d_positivity_public]])</f>
        <v>1</v>
      </c>
      <c r="W6752" s="13"/>
    </row>
    <row r="6753" spans="1:23" x14ac:dyDescent="0.25">
      <c r="A6753" s="10">
        <v>44553</v>
      </c>
      <c r="B6753">
        <v>3112</v>
      </c>
      <c r="C6753" t="s">
        <v>170</v>
      </c>
      <c r="D6753">
        <v>20</v>
      </c>
      <c r="E6753">
        <v>5</v>
      </c>
      <c r="F6753">
        <v>15</v>
      </c>
      <c r="G6753">
        <v>17</v>
      </c>
      <c r="H6753">
        <v>89</v>
      </c>
      <c r="I6753">
        <v>34</v>
      </c>
      <c r="J6753">
        <v>94</v>
      </c>
      <c r="K6753">
        <v>89</v>
      </c>
      <c r="L6753">
        <v>90</v>
      </c>
      <c r="M6753">
        <v>88</v>
      </c>
      <c r="N6753">
        <v>87</v>
      </c>
      <c r="O6753">
        <v>91</v>
      </c>
      <c r="P6753">
        <v>87</v>
      </c>
      <c r="Q6753">
        <v>88</v>
      </c>
      <c r="R6753">
        <v>87</v>
      </c>
      <c r="S6753">
        <v>59</v>
      </c>
      <c r="T6753" s="34">
        <f>_xlfn.XLOOKUP(B6753,Demog!$A$2:$A$219,Demog!$P$2:$P$219,,,2)</f>
        <v>17729</v>
      </c>
      <c r="U6753" s="34">
        <f t="shared" si="127"/>
        <v>25</v>
      </c>
      <c r="V6753" s="13">
        <f>IF(OR(Table1[[#This Row],[7d_positivity_public]]=0,ISBLANK(Table1[[#This Row],[7d_positivity_public]])),"",(Table1[[#This Row],[7d_positivity_public]]-Table1[[#This Row],[7d_positivity_all]])/Table1[[#This Row],[7d_positivity_public]])</f>
        <v>1</v>
      </c>
      <c r="W6753" s="13"/>
    </row>
    <row r="6754" spans="1:23" x14ac:dyDescent="0.25">
      <c r="A6754" s="10">
        <v>44553</v>
      </c>
      <c r="B6754">
        <v>3113</v>
      </c>
      <c r="C6754" t="s">
        <v>171</v>
      </c>
      <c r="D6754">
        <v>12</v>
      </c>
      <c r="E6754">
        <v>5</v>
      </c>
      <c r="F6754">
        <v>7</v>
      </c>
      <c r="G6754">
        <v>10</v>
      </c>
      <c r="H6754">
        <v>89</v>
      </c>
      <c r="I6754">
        <v>37</v>
      </c>
      <c r="J6754">
        <v>91</v>
      </c>
      <c r="K6754">
        <v>89</v>
      </c>
      <c r="L6754">
        <v>91</v>
      </c>
      <c r="M6754">
        <v>88</v>
      </c>
      <c r="N6754">
        <v>87</v>
      </c>
      <c r="O6754">
        <v>88</v>
      </c>
      <c r="P6754">
        <v>87</v>
      </c>
      <c r="Q6754">
        <v>89</v>
      </c>
      <c r="R6754">
        <v>86</v>
      </c>
      <c r="S6754">
        <v>62</v>
      </c>
      <c r="T6754" s="34">
        <f>_xlfn.XLOOKUP(B6754,Demog!$A$2:$A$219,Demog!$P$2:$P$219,,,2)</f>
        <v>23478</v>
      </c>
      <c r="U6754" s="34">
        <f t="shared" si="127"/>
        <v>20</v>
      </c>
      <c r="V6754" s="13">
        <f>IF(OR(Table1[[#This Row],[7d_positivity_public]]=0,ISBLANK(Table1[[#This Row],[7d_positivity_public]])),"",(Table1[[#This Row],[7d_positivity_public]]-Table1[[#This Row],[7d_positivity_all]])/Table1[[#This Row],[7d_positivity_public]])</f>
        <v>1</v>
      </c>
      <c r="W6754" s="13"/>
    </row>
    <row r="6755" spans="1:23" x14ac:dyDescent="0.25">
      <c r="A6755" s="10">
        <v>44553</v>
      </c>
      <c r="B6755">
        <v>3114</v>
      </c>
      <c r="C6755" t="s">
        <v>172</v>
      </c>
      <c r="D6755">
        <v>18</v>
      </c>
      <c r="E6755">
        <v>5</v>
      </c>
      <c r="F6755">
        <v>13</v>
      </c>
      <c r="G6755">
        <v>13</v>
      </c>
      <c r="H6755">
        <v>90</v>
      </c>
      <c r="I6755">
        <v>37</v>
      </c>
      <c r="J6755">
        <v>91</v>
      </c>
      <c r="K6755">
        <v>90</v>
      </c>
      <c r="L6755">
        <v>91</v>
      </c>
      <c r="M6755">
        <v>89</v>
      </c>
      <c r="N6755">
        <v>88</v>
      </c>
      <c r="O6755">
        <v>89</v>
      </c>
      <c r="P6755">
        <v>88</v>
      </c>
      <c r="Q6755">
        <v>89</v>
      </c>
      <c r="R6755">
        <v>88</v>
      </c>
      <c r="S6755">
        <v>65</v>
      </c>
      <c r="T6755" s="34">
        <f>_xlfn.XLOOKUP(B6755,Demog!$A$2:$A$219,Demog!$P$2:$P$219,,,2)</f>
        <v>32171</v>
      </c>
      <c r="U6755" s="34">
        <f t="shared" si="127"/>
        <v>41</v>
      </c>
      <c r="V6755" s="13">
        <f>IF(OR(Table1[[#This Row],[7d_positivity_public]]=0,ISBLANK(Table1[[#This Row],[7d_positivity_public]])),"",(Table1[[#This Row],[7d_positivity_public]]-Table1[[#This Row],[7d_positivity_all]])/Table1[[#This Row],[7d_positivity_public]])</f>
        <v>1</v>
      </c>
      <c r="W6755" s="13"/>
    </row>
    <row r="6756" spans="1:23" x14ac:dyDescent="0.25">
      <c r="A6756" s="10">
        <v>44553</v>
      </c>
      <c r="B6756">
        <v>3115</v>
      </c>
      <c r="C6756" t="s">
        <v>173</v>
      </c>
      <c r="D6756">
        <v>24</v>
      </c>
      <c r="E6756">
        <v>8</v>
      </c>
      <c r="F6756">
        <v>16</v>
      </c>
      <c r="G6756">
        <v>13</v>
      </c>
      <c r="H6756">
        <v>93</v>
      </c>
      <c r="I6756">
        <v>56</v>
      </c>
      <c r="J6756">
        <v>94</v>
      </c>
      <c r="K6756">
        <v>93</v>
      </c>
      <c r="L6756">
        <v>93</v>
      </c>
      <c r="M6756">
        <v>93</v>
      </c>
      <c r="N6756">
        <v>92</v>
      </c>
      <c r="O6756">
        <v>93</v>
      </c>
      <c r="P6756">
        <v>92</v>
      </c>
      <c r="Q6756">
        <v>91</v>
      </c>
      <c r="R6756">
        <v>92</v>
      </c>
      <c r="S6756">
        <v>74</v>
      </c>
      <c r="T6756" s="34">
        <f>_xlfn.XLOOKUP(B6756,Demog!$A$2:$A$219,Demog!$P$2:$P$219,,,2)</f>
        <v>24774</v>
      </c>
      <c r="U6756" s="34">
        <f t="shared" si="127"/>
        <v>42</v>
      </c>
      <c r="V6756" s="13">
        <f>IF(OR(Table1[[#This Row],[7d_positivity_public]]=0,ISBLANK(Table1[[#This Row],[7d_positivity_public]])),"",(Table1[[#This Row],[7d_positivity_public]]-Table1[[#This Row],[7d_positivity_all]])/Table1[[#This Row],[7d_positivity_public]])</f>
        <v>1</v>
      </c>
      <c r="W6756" s="13"/>
    </row>
    <row r="6757" spans="1:23" x14ac:dyDescent="0.25">
      <c r="A6757" s="10">
        <v>44553</v>
      </c>
      <c r="B6757">
        <v>3116</v>
      </c>
      <c r="C6757" t="s">
        <v>174</v>
      </c>
      <c r="D6757">
        <v>14</v>
      </c>
      <c r="E6757">
        <v>4</v>
      </c>
      <c r="F6757">
        <v>10</v>
      </c>
      <c r="G6757">
        <v>10</v>
      </c>
      <c r="H6757">
        <v>95</v>
      </c>
      <c r="I6757">
        <v>37</v>
      </c>
      <c r="J6757">
        <v>94</v>
      </c>
      <c r="K6757">
        <v>96</v>
      </c>
      <c r="L6757">
        <v>99</v>
      </c>
      <c r="M6757">
        <v>91</v>
      </c>
      <c r="N6757">
        <v>93</v>
      </c>
      <c r="O6757">
        <v>90</v>
      </c>
      <c r="P6757">
        <v>94</v>
      </c>
      <c r="Q6757">
        <v>97</v>
      </c>
      <c r="R6757">
        <v>90</v>
      </c>
      <c r="S6757">
        <v>54</v>
      </c>
      <c r="T6757" s="34">
        <f>_xlfn.XLOOKUP(B6757,Demog!$A$2:$A$219,Demog!$P$2:$P$219,,,2)</f>
        <v>24621</v>
      </c>
      <c r="U6757" s="34">
        <f t="shared" si="127"/>
        <v>24</v>
      </c>
      <c r="V6757" s="13">
        <f>IF(OR(Table1[[#This Row],[7d_positivity_public]]=0,ISBLANK(Table1[[#This Row],[7d_positivity_public]])),"",(Table1[[#This Row],[7d_positivity_public]]-Table1[[#This Row],[7d_positivity_all]])/Table1[[#This Row],[7d_positivity_public]])</f>
        <v>1</v>
      </c>
      <c r="W6757" s="13"/>
    </row>
    <row r="6758" spans="1:23" x14ac:dyDescent="0.25">
      <c r="A6758" s="10">
        <v>44553</v>
      </c>
      <c r="B6758">
        <v>3117</v>
      </c>
      <c r="C6758" t="s">
        <v>175</v>
      </c>
      <c r="D6758">
        <v>16</v>
      </c>
      <c r="E6758">
        <v>8</v>
      </c>
      <c r="F6758">
        <v>8</v>
      </c>
      <c r="G6758">
        <v>11</v>
      </c>
      <c r="H6758">
        <v>94</v>
      </c>
      <c r="I6758">
        <v>37</v>
      </c>
      <c r="J6758">
        <v>91</v>
      </c>
      <c r="K6758">
        <v>94</v>
      </c>
      <c r="L6758">
        <v>95</v>
      </c>
      <c r="M6758">
        <v>92</v>
      </c>
      <c r="N6758">
        <v>92</v>
      </c>
      <c r="O6758">
        <v>87</v>
      </c>
      <c r="P6758">
        <v>92</v>
      </c>
      <c r="Q6758">
        <v>93</v>
      </c>
      <c r="R6758">
        <v>91</v>
      </c>
      <c r="S6758">
        <v>63</v>
      </c>
      <c r="T6758" s="34">
        <f>_xlfn.XLOOKUP(B6758,Demog!$A$2:$A$219,Demog!$P$2:$P$219,,,2)</f>
        <v>20949</v>
      </c>
      <c r="U6758" s="34">
        <f t="shared" si="127"/>
        <v>23</v>
      </c>
      <c r="V6758" s="13">
        <f>IF(OR(Table1[[#This Row],[7d_positivity_public]]=0,ISBLANK(Table1[[#This Row],[7d_positivity_public]])),"",(Table1[[#This Row],[7d_positivity_public]]-Table1[[#This Row],[7d_positivity_all]])/Table1[[#This Row],[7d_positivity_public]])</f>
        <v>1</v>
      </c>
      <c r="W6758" s="13"/>
    </row>
    <row r="6759" spans="1:23" x14ac:dyDescent="0.25">
      <c r="A6759" s="10">
        <v>44553</v>
      </c>
      <c r="B6759">
        <v>3211</v>
      </c>
      <c r="C6759" t="s">
        <v>176</v>
      </c>
      <c r="D6759">
        <v>60</v>
      </c>
      <c r="E6759">
        <v>16</v>
      </c>
      <c r="F6759">
        <v>44</v>
      </c>
      <c r="G6759">
        <v>20</v>
      </c>
      <c r="H6759">
        <v>100</v>
      </c>
      <c r="I6759">
        <v>44</v>
      </c>
      <c r="J6759">
        <v>92</v>
      </c>
      <c r="K6759">
        <v>100</v>
      </c>
      <c r="L6759">
        <v>100</v>
      </c>
      <c r="M6759">
        <v>90</v>
      </c>
      <c r="N6759">
        <v>97</v>
      </c>
      <c r="O6759">
        <v>84</v>
      </c>
      <c r="P6759">
        <v>97</v>
      </c>
      <c r="Q6759">
        <v>100</v>
      </c>
      <c r="R6759">
        <v>87</v>
      </c>
      <c r="S6759">
        <v>68</v>
      </c>
      <c r="T6759" s="34">
        <f>_xlfn.XLOOKUP(B6759,Demog!$A$2:$A$219,Demog!$P$2:$P$219,,,2)</f>
        <v>41934</v>
      </c>
      <c r="U6759" s="34">
        <f t="shared" si="127"/>
        <v>176</v>
      </c>
      <c r="V6759" s="13">
        <f>IF(OR(Table1[[#This Row],[7d_positivity_public]]=0,ISBLANK(Table1[[#This Row],[7d_positivity_public]])),"",(Table1[[#This Row],[7d_positivity_public]]-Table1[[#This Row],[7d_positivity_all]])/Table1[[#This Row],[7d_positivity_public]])</f>
        <v>1</v>
      </c>
      <c r="W6759" s="13"/>
    </row>
    <row r="6760" spans="1:23" x14ac:dyDescent="0.25">
      <c r="A6760" s="10">
        <v>44553</v>
      </c>
      <c r="B6760">
        <v>3212</v>
      </c>
      <c r="C6760" t="s">
        <v>177</v>
      </c>
      <c r="D6760">
        <v>51</v>
      </c>
      <c r="E6760">
        <v>9</v>
      </c>
      <c r="F6760">
        <v>42</v>
      </c>
      <c r="G6760">
        <v>18</v>
      </c>
      <c r="H6760">
        <v>98</v>
      </c>
      <c r="I6760">
        <v>46</v>
      </c>
      <c r="J6760">
        <v>89</v>
      </c>
      <c r="K6760">
        <v>98</v>
      </c>
      <c r="L6760">
        <v>100</v>
      </c>
      <c r="M6760">
        <v>90</v>
      </c>
      <c r="N6760">
        <v>95</v>
      </c>
      <c r="O6760">
        <v>85</v>
      </c>
      <c r="P6760">
        <v>96</v>
      </c>
      <c r="Q6760">
        <v>100</v>
      </c>
      <c r="R6760">
        <v>88</v>
      </c>
      <c r="S6760">
        <v>64</v>
      </c>
      <c r="T6760" s="34">
        <f>_xlfn.XLOOKUP(B6760,Demog!$A$2:$A$219,Demog!$P$2:$P$219,,,2)</f>
        <v>47203</v>
      </c>
      <c r="U6760" s="34">
        <f t="shared" si="127"/>
        <v>169</v>
      </c>
      <c r="V6760" s="13">
        <f>IF(OR(Table1[[#This Row],[7d_positivity_public]]=0,ISBLANK(Table1[[#This Row],[7d_positivity_public]])),"",(Table1[[#This Row],[7d_positivity_public]]-Table1[[#This Row],[7d_positivity_all]])/Table1[[#This Row],[7d_positivity_public]])</f>
        <v>1</v>
      </c>
      <c r="W6760" s="13"/>
    </row>
    <row r="6761" spans="1:23" x14ac:dyDescent="0.25">
      <c r="A6761" s="10">
        <v>44553</v>
      </c>
      <c r="B6761">
        <v>3213</v>
      </c>
      <c r="C6761" t="s">
        <v>178</v>
      </c>
      <c r="D6761">
        <v>66</v>
      </c>
      <c r="E6761">
        <v>11</v>
      </c>
      <c r="F6761">
        <v>55</v>
      </c>
      <c r="G6761">
        <v>20</v>
      </c>
      <c r="H6761">
        <v>97</v>
      </c>
      <c r="I6761">
        <v>60</v>
      </c>
      <c r="J6761">
        <v>96</v>
      </c>
      <c r="K6761">
        <v>97</v>
      </c>
      <c r="L6761">
        <v>99</v>
      </c>
      <c r="M6761">
        <v>94</v>
      </c>
      <c r="N6761">
        <v>95</v>
      </c>
      <c r="O6761">
        <v>93</v>
      </c>
      <c r="P6761">
        <v>95</v>
      </c>
      <c r="Q6761">
        <v>97</v>
      </c>
      <c r="R6761">
        <v>92</v>
      </c>
      <c r="S6761">
        <v>75</v>
      </c>
      <c r="T6761" s="34">
        <f>_xlfn.XLOOKUP(B6761,Demog!$A$2:$A$219,Demog!$P$2:$P$219,,,2)</f>
        <v>32904</v>
      </c>
      <c r="U6761" s="34">
        <f t="shared" si="127"/>
        <v>152</v>
      </c>
      <c r="V6761" s="13">
        <f>IF(OR(Table1[[#This Row],[7d_positivity_public]]=0,ISBLANK(Table1[[#This Row],[7d_positivity_public]])),"",(Table1[[#This Row],[7d_positivity_public]]-Table1[[#This Row],[7d_positivity_all]])/Table1[[#This Row],[7d_positivity_public]])</f>
        <v>1</v>
      </c>
      <c r="W6761" s="13"/>
    </row>
    <row r="6762" spans="1:23" x14ac:dyDescent="0.25">
      <c r="A6762" s="10">
        <v>44553</v>
      </c>
      <c r="B6762">
        <v>3221</v>
      </c>
      <c r="C6762" t="s">
        <v>179</v>
      </c>
      <c r="D6762">
        <v>37</v>
      </c>
      <c r="E6762">
        <v>15</v>
      </c>
      <c r="F6762">
        <v>22</v>
      </c>
      <c r="G6762">
        <v>13</v>
      </c>
      <c r="H6762">
        <v>86</v>
      </c>
      <c r="I6762">
        <v>34</v>
      </c>
      <c r="J6762">
        <v>83</v>
      </c>
      <c r="K6762">
        <v>86</v>
      </c>
      <c r="L6762">
        <v>89</v>
      </c>
      <c r="M6762">
        <v>83</v>
      </c>
      <c r="N6762">
        <v>80</v>
      </c>
      <c r="O6762">
        <v>75</v>
      </c>
      <c r="P6762">
        <v>80</v>
      </c>
      <c r="Q6762">
        <v>82</v>
      </c>
      <c r="R6762">
        <v>78</v>
      </c>
      <c r="S6762">
        <v>53</v>
      </c>
      <c r="T6762" s="34">
        <f>_xlfn.XLOOKUP(B6762,Demog!$A$2:$A$219,Demog!$P$2:$P$219,,,2)</f>
        <v>19960</v>
      </c>
      <c r="U6762" s="34">
        <f t="shared" si="127"/>
        <v>52</v>
      </c>
      <c r="V6762" s="13">
        <f>IF(OR(Table1[[#This Row],[7d_positivity_public]]=0,ISBLANK(Table1[[#This Row],[7d_positivity_public]])),"",(Table1[[#This Row],[7d_positivity_public]]-Table1[[#This Row],[7d_positivity_all]])/Table1[[#This Row],[7d_positivity_public]])</f>
        <v>1</v>
      </c>
      <c r="W6762" s="13"/>
    </row>
    <row r="6763" spans="1:23" x14ac:dyDescent="0.25">
      <c r="A6763" s="10">
        <v>44553</v>
      </c>
      <c r="B6763">
        <v>3222</v>
      </c>
      <c r="C6763" t="s">
        <v>180</v>
      </c>
      <c r="D6763">
        <v>63</v>
      </c>
      <c r="E6763">
        <v>17</v>
      </c>
      <c r="F6763">
        <v>46</v>
      </c>
      <c r="G6763">
        <v>20</v>
      </c>
      <c r="H6763">
        <v>100</v>
      </c>
      <c r="I6763">
        <v>49</v>
      </c>
      <c r="J6763">
        <v>90</v>
      </c>
      <c r="K6763">
        <v>100</v>
      </c>
      <c r="L6763">
        <v>100</v>
      </c>
      <c r="M6763">
        <v>90</v>
      </c>
      <c r="N6763">
        <v>97</v>
      </c>
      <c r="O6763">
        <v>84</v>
      </c>
      <c r="P6763">
        <v>97</v>
      </c>
      <c r="Q6763">
        <v>100</v>
      </c>
      <c r="R6763">
        <v>88</v>
      </c>
      <c r="S6763">
        <v>67</v>
      </c>
      <c r="T6763" s="34">
        <f>_xlfn.XLOOKUP(B6763,Demog!$A$2:$A$219,Demog!$P$2:$P$219,,,2)</f>
        <v>12392</v>
      </c>
      <c r="U6763" s="34">
        <f t="shared" si="127"/>
        <v>55</v>
      </c>
      <c r="V6763" s="13">
        <f>IF(OR(Table1[[#This Row],[7d_positivity_public]]=0,ISBLANK(Table1[[#This Row],[7d_positivity_public]])),"",(Table1[[#This Row],[7d_positivity_public]]-Table1[[#This Row],[7d_positivity_all]])/Table1[[#This Row],[7d_positivity_public]])</f>
        <v>1</v>
      </c>
      <c r="W6763" s="13"/>
    </row>
    <row r="6764" spans="1:23" x14ac:dyDescent="0.25">
      <c r="A6764" s="10">
        <v>44553</v>
      </c>
      <c r="B6764">
        <v>3223</v>
      </c>
      <c r="C6764" t="s">
        <v>181</v>
      </c>
      <c r="D6764">
        <v>48</v>
      </c>
      <c r="E6764">
        <v>14</v>
      </c>
      <c r="F6764">
        <v>34</v>
      </c>
      <c r="G6764">
        <v>16</v>
      </c>
      <c r="H6764">
        <v>93</v>
      </c>
      <c r="I6764">
        <v>58</v>
      </c>
      <c r="J6764">
        <v>89</v>
      </c>
      <c r="K6764">
        <v>93</v>
      </c>
      <c r="L6764">
        <v>96</v>
      </c>
      <c r="M6764">
        <v>89</v>
      </c>
      <c r="N6764">
        <v>91</v>
      </c>
      <c r="O6764">
        <v>85</v>
      </c>
      <c r="P6764">
        <v>91</v>
      </c>
      <c r="Q6764">
        <v>93</v>
      </c>
      <c r="R6764">
        <v>87</v>
      </c>
      <c r="S6764">
        <v>56</v>
      </c>
      <c r="T6764" s="34">
        <f>_xlfn.XLOOKUP(B6764,Demog!$A$2:$A$219,Demog!$P$2:$P$219,,,2)</f>
        <v>29180</v>
      </c>
      <c r="U6764" s="34">
        <f t="shared" si="127"/>
        <v>98</v>
      </c>
      <c r="V6764" s="13">
        <f>IF(OR(Table1[[#This Row],[7d_positivity_public]]=0,ISBLANK(Table1[[#This Row],[7d_positivity_public]])),"",(Table1[[#This Row],[7d_positivity_public]]-Table1[[#This Row],[7d_positivity_all]])/Table1[[#This Row],[7d_positivity_public]])</f>
        <v>1</v>
      </c>
      <c r="W6764" s="13"/>
    </row>
    <row r="6765" spans="1:23" x14ac:dyDescent="0.25">
      <c r="A6765" s="10">
        <v>44553</v>
      </c>
      <c r="B6765">
        <v>3231</v>
      </c>
      <c r="C6765" t="s">
        <v>182</v>
      </c>
      <c r="D6765">
        <v>38</v>
      </c>
      <c r="E6765">
        <v>5</v>
      </c>
      <c r="F6765">
        <v>33</v>
      </c>
      <c r="G6765">
        <v>16</v>
      </c>
      <c r="H6765">
        <v>98</v>
      </c>
      <c r="I6765">
        <v>60</v>
      </c>
      <c r="J6765">
        <v>94</v>
      </c>
      <c r="K6765">
        <v>98</v>
      </c>
      <c r="L6765">
        <v>100</v>
      </c>
      <c r="M6765">
        <v>93</v>
      </c>
      <c r="N6765">
        <v>96</v>
      </c>
      <c r="O6765">
        <v>90</v>
      </c>
      <c r="P6765">
        <v>96</v>
      </c>
      <c r="Q6765">
        <v>99</v>
      </c>
      <c r="R6765">
        <v>91</v>
      </c>
      <c r="S6765">
        <v>56</v>
      </c>
      <c r="T6765" s="34">
        <f>_xlfn.XLOOKUP(B6765,Demog!$A$2:$A$219,Demog!$P$2:$P$219,,,2)</f>
        <v>18027</v>
      </c>
      <c r="U6765" s="34">
        <f t="shared" si="127"/>
        <v>48</v>
      </c>
      <c r="V6765" s="13">
        <f>IF(OR(Table1[[#This Row],[7d_positivity_public]]=0,ISBLANK(Table1[[#This Row],[7d_positivity_public]])),"",(Table1[[#This Row],[7d_positivity_public]]-Table1[[#This Row],[7d_positivity_all]])/Table1[[#This Row],[7d_positivity_public]])</f>
        <v>1</v>
      </c>
      <c r="W6765" s="13"/>
    </row>
    <row r="6766" spans="1:23" x14ac:dyDescent="0.25">
      <c r="A6766" s="10">
        <v>44553</v>
      </c>
      <c r="B6766">
        <v>3232</v>
      </c>
      <c r="C6766" t="s">
        <v>183</v>
      </c>
      <c r="D6766">
        <v>24</v>
      </c>
      <c r="E6766">
        <v>8</v>
      </c>
      <c r="F6766">
        <v>16</v>
      </c>
      <c r="G6766">
        <v>11</v>
      </c>
      <c r="H6766">
        <v>96</v>
      </c>
      <c r="I6766">
        <v>52</v>
      </c>
      <c r="J6766">
        <v>95</v>
      </c>
      <c r="K6766">
        <v>97</v>
      </c>
      <c r="L6766">
        <v>99</v>
      </c>
      <c r="M6766">
        <v>93</v>
      </c>
      <c r="N6766">
        <v>95</v>
      </c>
      <c r="O6766">
        <v>92</v>
      </c>
      <c r="P6766">
        <v>95</v>
      </c>
      <c r="Q6766">
        <v>97</v>
      </c>
      <c r="R6766">
        <v>92</v>
      </c>
      <c r="S6766">
        <v>58</v>
      </c>
      <c r="T6766" s="34">
        <f>_xlfn.XLOOKUP(B6766,Demog!$A$2:$A$219,Demog!$P$2:$P$219,,,2)</f>
        <v>34575</v>
      </c>
      <c r="U6766" s="34">
        <f t="shared" si="127"/>
        <v>58</v>
      </c>
      <c r="V6766" s="13">
        <f>IF(OR(Table1[[#This Row],[7d_positivity_public]]=0,ISBLANK(Table1[[#This Row],[7d_positivity_public]])),"",(Table1[[#This Row],[7d_positivity_public]]-Table1[[#This Row],[7d_positivity_all]])/Table1[[#This Row],[7d_positivity_public]])</f>
        <v>1</v>
      </c>
      <c r="W6766" s="13"/>
    </row>
    <row r="6767" spans="1:23" x14ac:dyDescent="0.25">
      <c r="A6767" s="10">
        <v>44553</v>
      </c>
      <c r="B6767">
        <v>3233</v>
      </c>
      <c r="C6767" t="s">
        <v>184</v>
      </c>
      <c r="D6767">
        <v>25</v>
      </c>
      <c r="E6767">
        <v>5</v>
      </c>
      <c r="F6767">
        <v>20</v>
      </c>
      <c r="G6767">
        <v>15</v>
      </c>
      <c r="H6767">
        <v>100</v>
      </c>
      <c r="I6767">
        <v>40</v>
      </c>
      <c r="J6767">
        <v>97</v>
      </c>
      <c r="K6767">
        <v>100</v>
      </c>
      <c r="L6767">
        <v>100</v>
      </c>
      <c r="M6767">
        <v>93</v>
      </c>
      <c r="N6767">
        <v>98</v>
      </c>
      <c r="O6767">
        <v>94</v>
      </c>
      <c r="P6767">
        <v>98</v>
      </c>
      <c r="Q6767">
        <v>100</v>
      </c>
      <c r="R6767">
        <v>92</v>
      </c>
      <c r="S6767">
        <v>55</v>
      </c>
      <c r="T6767" s="34">
        <f>_xlfn.XLOOKUP(B6767,Demog!$A$2:$A$219,Demog!$P$2:$P$219,,,2)</f>
        <v>51292</v>
      </c>
      <c r="U6767" s="34">
        <f t="shared" si="127"/>
        <v>90</v>
      </c>
      <c r="V6767" s="13">
        <f>IF(OR(Table1[[#This Row],[7d_positivity_public]]=0,ISBLANK(Table1[[#This Row],[7d_positivity_public]])),"",(Table1[[#This Row],[7d_positivity_public]]-Table1[[#This Row],[7d_positivity_all]])/Table1[[#This Row],[7d_positivity_public]])</f>
        <v>1</v>
      </c>
      <c r="W6767" s="13"/>
    </row>
    <row r="6768" spans="1:23" x14ac:dyDescent="0.25">
      <c r="A6768" s="10">
        <v>44553</v>
      </c>
      <c r="B6768">
        <v>3241</v>
      </c>
      <c r="C6768" t="s">
        <v>185</v>
      </c>
      <c r="D6768">
        <v>43</v>
      </c>
      <c r="E6768">
        <v>10</v>
      </c>
      <c r="F6768">
        <v>33</v>
      </c>
      <c r="G6768">
        <v>20</v>
      </c>
      <c r="H6768">
        <v>92</v>
      </c>
      <c r="I6768">
        <v>47</v>
      </c>
      <c r="J6768">
        <v>93</v>
      </c>
      <c r="K6768">
        <v>92</v>
      </c>
      <c r="L6768">
        <v>95</v>
      </c>
      <c r="M6768">
        <v>90</v>
      </c>
      <c r="N6768">
        <v>90</v>
      </c>
      <c r="O6768">
        <v>91</v>
      </c>
      <c r="P6768">
        <v>90</v>
      </c>
      <c r="Q6768">
        <v>93</v>
      </c>
      <c r="R6768">
        <v>88</v>
      </c>
      <c r="S6768">
        <v>74</v>
      </c>
      <c r="T6768" s="34">
        <f>_xlfn.XLOOKUP(B6768,Demog!$A$2:$A$219,Demog!$P$2:$P$219,,,2)</f>
        <v>37993</v>
      </c>
      <c r="U6768" s="34">
        <f t="shared" si="127"/>
        <v>114</v>
      </c>
      <c r="V6768" s="13">
        <f>IF(OR(Table1[[#This Row],[7d_positivity_public]]=0,ISBLANK(Table1[[#This Row],[7d_positivity_public]])),"",(Table1[[#This Row],[7d_positivity_public]]-Table1[[#This Row],[7d_positivity_all]])/Table1[[#This Row],[7d_positivity_public]])</f>
        <v>1</v>
      </c>
      <c r="W6768" s="13"/>
    </row>
    <row r="6769" spans="1:23" x14ac:dyDescent="0.25">
      <c r="A6769" s="10">
        <v>44553</v>
      </c>
      <c r="B6769">
        <v>3242</v>
      </c>
      <c r="C6769" t="s">
        <v>186</v>
      </c>
      <c r="D6769">
        <v>50</v>
      </c>
      <c r="E6769">
        <v>8</v>
      </c>
      <c r="F6769">
        <v>42</v>
      </c>
      <c r="G6769">
        <v>21</v>
      </c>
      <c r="H6769">
        <v>96</v>
      </c>
      <c r="I6769">
        <v>57</v>
      </c>
      <c r="J6769">
        <v>96</v>
      </c>
      <c r="K6769">
        <v>96</v>
      </c>
      <c r="L6769">
        <v>99</v>
      </c>
      <c r="M6769">
        <v>93</v>
      </c>
      <c r="N6769">
        <v>94</v>
      </c>
      <c r="O6769">
        <v>94</v>
      </c>
      <c r="P6769">
        <v>94</v>
      </c>
      <c r="Q6769">
        <v>97</v>
      </c>
      <c r="R6769">
        <v>92</v>
      </c>
      <c r="S6769">
        <v>79</v>
      </c>
      <c r="T6769" s="34">
        <f>_xlfn.XLOOKUP(B6769,Demog!$A$2:$A$219,Demog!$P$2:$P$219,,,2)</f>
        <v>34483</v>
      </c>
      <c r="U6769" s="34">
        <f t="shared" si="127"/>
        <v>121</v>
      </c>
      <c r="V6769" s="13">
        <f>IF(OR(Table1[[#This Row],[7d_positivity_public]]=0,ISBLANK(Table1[[#This Row],[7d_positivity_public]])),"",(Table1[[#This Row],[7d_positivity_public]]-Table1[[#This Row],[7d_positivity_all]])/Table1[[#This Row],[7d_positivity_public]])</f>
        <v>1</v>
      </c>
      <c r="W6769" s="13"/>
    </row>
    <row r="6770" spans="1:23" x14ac:dyDescent="0.25">
      <c r="A6770" s="10">
        <v>44553</v>
      </c>
      <c r="B6770">
        <v>3243</v>
      </c>
      <c r="C6770" t="s">
        <v>187</v>
      </c>
      <c r="D6770">
        <v>37</v>
      </c>
      <c r="E6770">
        <v>10</v>
      </c>
      <c r="F6770">
        <v>27</v>
      </c>
      <c r="G6770">
        <v>18</v>
      </c>
      <c r="H6770">
        <v>98</v>
      </c>
      <c r="I6770">
        <v>48</v>
      </c>
      <c r="J6770">
        <v>99</v>
      </c>
      <c r="K6770">
        <v>98</v>
      </c>
      <c r="L6770">
        <v>100</v>
      </c>
      <c r="M6770">
        <v>90</v>
      </c>
      <c r="N6770">
        <v>97</v>
      </c>
      <c r="O6770">
        <v>96</v>
      </c>
      <c r="P6770">
        <v>97</v>
      </c>
      <c r="Q6770">
        <v>100</v>
      </c>
      <c r="R6770">
        <v>88</v>
      </c>
      <c r="S6770">
        <v>78</v>
      </c>
      <c r="T6770" s="34">
        <f>_xlfn.XLOOKUP(B6770,Demog!$A$2:$A$219,Demog!$P$2:$P$219,,,2)</f>
        <v>15890</v>
      </c>
      <c r="U6770" s="34">
        <f t="shared" si="127"/>
        <v>41</v>
      </c>
      <c r="V6770" s="13">
        <f>IF(OR(Table1[[#This Row],[7d_positivity_public]]=0,ISBLANK(Table1[[#This Row],[7d_positivity_public]])),"",(Table1[[#This Row],[7d_positivity_public]]-Table1[[#This Row],[7d_positivity_all]])/Table1[[#This Row],[7d_positivity_public]])</f>
        <v>1</v>
      </c>
      <c r="W6770" s="13"/>
    </row>
    <row r="6771" spans="1:23" x14ac:dyDescent="0.25">
      <c r="A6771" s="10">
        <v>44553</v>
      </c>
      <c r="B6771">
        <v>3244</v>
      </c>
      <c r="C6771" t="s">
        <v>188</v>
      </c>
      <c r="D6771">
        <v>60</v>
      </c>
      <c r="E6771">
        <v>11</v>
      </c>
      <c r="F6771">
        <v>49</v>
      </c>
      <c r="G6771">
        <v>17</v>
      </c>
      <c r="H6771">
        <v>98</v>
      </c>
      <c r="I6771">
        <v>64</v>
      </c>
      <c r="J6771">
        <v>96</v>
      </c>
      <c r="K6771">
        <v>98</v>
      </c>
      <c r="L6771">
        <v>100</v>
      </c>
      <c r="M6771">
        <v>93</v>
      </c>
      <c r="N6771">
        <v>96</v>
      </c>
      <c r="O6771">
        <v>93</v>
      </c>
      <c r="P6771">
        <v>96</v>
      </c>
      <c r="Q6771">
        <v>99</v>
      </c>
      <c r="R6771">
        <v>92</v>
      </c>
      <c r="S6771">
        <v>74</v>
      </c>
      <c r="T6771" s="34">
        <f>_xlfn.XLOOKUP(B6771,Demog!$A$2:$A$219,Demog!$P$2:$P$219,,,2)</f>
        <v>42812</v>
      </c>
      <c r="U6771" s="34">
        <f t="shared" si="127"/>
        <v>180</v>
      </c>
      <c r="V6771" s="13">
        <f>IF(OR(Table1[[#This Row],[7d_positivity_public]]=0,ISBLANK(Table1[[#This Row],[7d_positivity_public]])),"",(Table1[[#This Row],[7d_positivity_public]]-Table1[[#This Row],[7d_positivity_all]])/Table1[[#This Row],[7d_positivity_public]])</f>
        <v>1</v>
      </c>
      <c r="W6771" s="13"/>
    </row>
    <row r="6772" spans="1:23" x14ac:dyDescent="0.25">
      <c r="A6772" s="10">
        <v>44553</v>
      </c>
      <c r="B6772">
        <v>3251</v>
      </c>
      <c r="C6772" t="s">
        <v>189</v>
      </c>
      <c r="D6772">
        <v>24</v>
      </c>
      <c r="E6772">
        <v>7</v>
      </c>
      <c r="F6772">
        <v>17</v>
      </c>
      <c r="G6772">
        <v>11</v>
      </c>
      <c r="H6772">
        <v>97</v>
      </c>
      <c r="I6772">
        <v>52</v>
      </c>
      <c r="J6772">
        <v>97</v>
      </c>
      <c r="K6772">
        <v>97</v>
      </c>
      <c r="L6772">
        <v>100</v>
      </c>
      <c r="M6772">
        <v>93</v>
      </c>
      <c r="N6772">
        <v>95</v>
      </c>
      <c r="O6772">
        <v>95</v>
      </c>
      <c r="P6772">
        <v>96</v>
      </c>
      <c r="Q6772">
        <v>99</v>
      </c>
      <c r="R6772">
        <v>91</v>
      </c>
      <c r="S6772">
        <v>54</v>
      </c>
      <c r="T6772" s="34">
        <f>_xlfn.XLOOKUP(B6772,Demog!$A$2:$A$219,Demog!$P$2:$P$219,,,2)</f>
        <v>31755</v>
      </c>
      <c r="U6772" s="34">
        <f t="shared" si="127"/>
        <v>53</v>
      </c>
      <c r="V6772" s="13">
        <f>IF(OR(Table1[[#This Row],[7d_positivity_public]]=0,ISBLANK(Table1[[#This Row],[7d_positivity_public]])),"",(Table1[[#This Row],[7d_positivity_public]]-Table1[[#This Row],[7d_positivity_all]])/Table1[[#This Row],[7d_positivity_public]])</f>
        <v>1</v>
      </c>
      <c r="W6772" s="13"/>
    </row>
    <row r="6773" spans="1:23" x14ac:dyDescent="0.25">
      <c r="A6773" s="10">
        <v>44553</v>
      </c>
      <c r="B6773">
        <v>3252</v>
      </c>
      <c r="C6773" t="s">
        <v>190</v>
      </c>
      <c r="D6773">
        <v>77</v>
      </c>
      <c r="E6773">
        <v>18</v>
      </c>
      <c r="F6773">
        <v>59</v>
      </c>
      <c r="G6773">
        <v>19</v>
      </c>
      <c r="H6773">
        <v>97</v>
      </c>
      <c r="I6773">
        <v>62</v>
      </c>
      <c r="J6773">
        <v>92</v>
      </c>
      <c r="K6773">
        <v>97</v>
      </c>
      <c r="L6773">
        <v>99</v>
      </c>
      <c r="M6773">
        <v>91</v>
      </c>
      <c r="N6773">
        <v>95</v>
      </c>
      <c r="O6773">
        <v>89</v>
      </c>
      <c r="P6773">
        <v>95</v>
      </c>
      <c r="Q6773">
        <v>98</v>
      </c>
      <c r="R6773">
        <v>89</v>
      </c>
      <c r="S6773">
        <v>62</v>
      </c>
      <c r="T6773" s="34">
        <f>_xlfn.XLOOKUP(B6773,Demog!$A$2:$A$219,Demog!$P$2:$P$219,,,2)</f>
        <v>32807</v>
      </c>
      <c r="U6773" s="34">
        <f t="shared" si="127"/>
        <v>177</v>
      </c>
      <c r="V6773" s="13">
        <f>IF(OR(Table1[[#This Row],[7d_positivity_public]]=0,ISBLANK(Table1[[#This Row],[7d_positivity_public]])),"",(Table1[[#This Row],[7d_positivity_public]]-Table1[[#This Row],[7d_positivity_all]])/Table1[[#This Row],[7d_positivity_public]])</f>
        <v>1</v>
      </c>
      <c r="W6773" s="13"/>
    </row>
    <row r="6774" spans="1:23" x14ac:dyDescent="0.25">
      <c r="A6774" s="10">
        <v>44553</v>
      </c>
      <c r="B6774">
        <v>3253</v>
      </c>
      <c r="C6774" t="s">
        <v>191</v>
      </c>
      <c r="D6774">
        <v>57</v>
      </c>
      <c r="E6774">
        <v>17</v>
      </c>
      <c r="F6774">
        <v>40</v>
      </c>
      <c r="G6774">
        <v>16</v>
      </c>
      <c r="H6774">
        <v>97</v>
      </c>
      <c r="I6774">
        <v>69</v>
      </c>
      <c r="J6774">
        <v>96</v>
      </c>
      <c r="K6774">
        <v>97</v>
      </c>
      <c r="L6774">
        <v>100</v>
      </c>
      <c r="M6774">
        <v>92</v>
      </c>
      <c r="N6774">
        <v>96</v>
      </c>
      <c r="O6774">
        <v>94</v>
      </c>
      <c r="P6774">
        <v>96</v>
      </c>
      <c r="Q6774">
        <v>99</v>
      </c>
      <c r="R6774">
        <v>91</v>
      </c>
      <c r="S6774">
        <v>68</v>
      </c>
      <c r="T6774" s="34">
        <f>_xlfn.XLOOKUP(B6774,Demog!$A$2:$A$219,Demog!$P$2:$P$219,,,2)</f>
        <v>31246</v>
      </c>
      <c r="U6774" s="34">
        <f t="shared" si="127"/>
        <v>125</v>
      </c>
      <c r="V6774" s="13">
        <f>IF(OR(Table1[[#This Row],[7d_positivity_public]]=0,ISBLANK(Table1[[#This Row],[7d_positivity_public]])),"",(Table1[[#This Row],[7d_positivity_public]]-Table1[[#This Row],[7d_positivity_all]])/Table1[[#This Row],[7d_positivity_public]])</f>
        <v>1</v>
      </c>
      <c r="W6774" s="13"/>
    </row>
    <row r="6775" spans="1:23" x14ac:dyDescent="0.25">
      <c r="A6775" s="10">
        <v>44553</v>
      </c>
      <c r="B6775">
        <v>3261</v>
      </c>
      <c r="C6775" t="s">
        <v>192</v>
      </c>
      <c r="D6775">
        <v>23</v>
      </c>
      <c r="E6775">
        <v>5</v>
      </c>
      <c r="F6775">
        <v>18</v>
      </c>
      <c r="G6775">
        <v>13</v>
      </c>
      <c r="H6775">
        <v>96</v>
      </c>
      <c r="I6775">
        <v>43</v>
      </c>
      <c r="J6775">
        <v>94</v>
      </c>
      <c r="K6775">
        <v>96</v>
      </c>
      <c r="L6775">
        <v>99</v>
      </c>
      <c r="M6775">
        <v>92</v>
      </c>
      <c r="N6775">
        <v>94</v>
      </c>
      <c r="O6775">
        <v>91</v>
      </c>
      <c r="P6775">
        <v>94</v>
      </c>
      <c r="Q6775">
        <v>97</v>
      </c>
      <c r="R6775">
        <v>91</v>
      </c>
      <c r="S6775">
        <v>61</v>
      </c>
      <c r="T6775" s="34">
        <f>_xlfn.XLOOKUP(B6775,Demog!$A$2:$A$219,Demog!$P$2:$P$219,,,2)</f>
        <v>29561</v>
      </c>
      <c r="U6775" s="34">
        <f t="shared" si="127"/>
        <v>48</v>
      </c>
      <c r="V6775" s="13">
        <f>IF(OR(Table1[[#This Row],[7d_positivity_public]]=0,ISBLANK(Table1[[#This Row],[7d_positivity_public]])),"",(Table1[[#This Row],[7d_positivity_public]]-Table1[[#This Row],[7d_positivity_all]])/Table1[[#This Row],[7d_positivity_public]])</f>
        <v>1</v>
      </c>
      <c r="W6775" s="13"/>
    </row>
    <row r="6776" spans="1:23" x14ac:dyDescent="0.25">
      <c r="A6776" s="10">
        <v>44553</v>
      </c>
      <c r="B6776">
        <v>3262</v>
      </c>
      <c r="C6776" t="s">
        <v>193</v>
      </c>
      <c r="D6776">
        <v>23</v>
      </c>
      <c r="E6776">
        <v>6</v>
      </c>
      <c r="F6776">
        <v>17</v>
      </c>
      <c r="G6776">
        <v>15</v>
      </c>
      <c r="H6776">
        <v>95</v>
      </c>
      <c r="I6776">
        <v>46</v>
      </c>
      <c r="J6776">
        <v>95</v>
      </c>
      <c r="K6776">
        <v>95</v>
      </c>
      <c r="L6776">
        <v>100</v>
      </c>
      <c r="M6776">
        <v>88</v>
      </c>
      <c r="N6776">
        <v>92</v>
      </c>
      <c r="O6776">
        <v>92</v>
      </c>
      <c r="P6776">
        <v>92</v>
      </c>
      <c r="Q6776">
        <v>98</v>
      </c>
      <c r="R6776">
        <v>86</v>
      </c>
      <c r="S6776">
        <v>61</v>
      </c>
      <c r="T6776" s="34">
        <f>_xlfn.XLOOKUP(B6776,Demog!$A$2:$A$219,Demog!$P$2:$P$219,,,2)</f>
        <v>37453</v>
      </c>
      <c r="U6776" s="34">
        <f t="shared" si="127"/>
        <v>60</v>
      </c>
      <c r="V6776" s="13">
        <f>IF(OR(Table1[[#This Row],[7d_positivity_public]]=0,ISBLANK(Table1[[#This Row],[7d_positivity_public]])),"",(Table1[[#This Row],[7d_positivity_public]]-Table1[[#This Row],[7d_positivity_all]])/Table1[[#This Row],[7d_positivity_public]])</f>
        <v>1</v>
      </c>
      <c r="W6776" s="13"/>
    </row>
    <row r="6777" spans="1:23" x14ac:dyDescent="0.25">
      <c r="A6777" s="10">
        <v>44553</v>
      </c>
      <c r="B6777">
        <v>3263</v>
      </c>
      <c r="C6777" t="s">
        <v>194</v>
      </c>
      <c r="D6777">
        <v>23</v>
      </c>
      <c r="E6777">
        <v>6</v>
      </c>
      <c r="F6777">
        <v>17</v>
      </c>
      <c r="G6777">
        <v>14</v>
      </c>
      <c r="H6777">
        <v>100</v>
      </c>
      <c r="I6777">
        <v>39</v>
      </c>
      <c r="J6777">
        <v>94</v>
      </c>
      <c r="K6777">
        <v>100</v>
      </c>
      <c r="L6777">
        <v>100</v>
      </c>
      <c r="M6777">
        <v>94</v>
      </c>
      <c r="N6777">
        <v>97</v>
      </c>
      <c r="O6777">
        <v>90</v>
      </c>
      <c r="P6777">
        <v>98</v>
      </c>
      <c r="Q6777">
        <v>100</v>
      </c>
      <c r="R6777">
        <v>92</v>
      </c>
      <c r="S6777">
        <v>56</v>
      </c>
      <c r="T6777" s="34">
        <f>_xlfn.XLOOKUP(B6777,Demog!$A$2:$A$219,Demog!$P$2:$P$219,,,2)</f>
        <v>36496</v>
      </c>
      <c r="U6777" s="34">
        <f t="shared" si="127"/>
        <v>59</v>
      </c>
      <c r="V6777" s="13">
        <f>IF(OR(Table1[[#This Row],[7d_positivity_public]]=0,ISBLANK(Table1[[#This Row],[7d_positivity_public]])),"",(Table1[[#This Row],[7d_positivity_public]]-Table1[[#This Row],[7d_positivity_all]])/Table1[[#This Row],[7d_positivity_public]])</f>
        <v>1</v>
      </c>
      <c r="W6777" s="13"/>
    </row>
    <row r="6778" spans="1:23" x14ac:dyDescent="0.25">
      <c r="A6778" s="10">
        <v>44553</v>
      </c>
      <c r="B6778">
        <v>3264</v>
      </c>
      <c r="C6778" t="s">
        <v>195</v>
      </c>
      <c r="D6778">
        <v>16</v>
      </c>
      <c r="E6778">
        <v>4</v>
      </c>
      <c r="F6778">
        <v>12</v>
      </c>
      <c r="G6778">
        <v>12</v>
      </c>
      <c r="H6778">
        <v>96</v>
      </c>
      <c r="I6778">
        <v>38</v>
      </c>
      <c r="J6778">
        <v>96</v>
      </c>
      <c r="K6778">
        <v>96</v>
      </c>
      <c r="L6778">
        <v>100</v>
      </c>
      <c r="M6778">
        <v>93</v>
      </c>
      <c r="N6778">
        <v>95</v>
      </c>
      <c r="O6778">
        <v>93</v>
      </c>
      <c r="P6778">
        <v>95</v>
      </c>
      <c r="Q6778">
        <v>98</v>
      </c>
      <c r="R6778">
        <v>91</v>
      </c>
      <c r="S6778">
        <v>58</v>
      </c>
      <c r="T6778" s="34">
        <f>_xlfn.XLOOKUP(B6778,Demog!$A$2:$A$219,Demog!$P$2:$P$219,,,2)</f>
        <v>31065</v>
      </c>
      <c r="U6778" s="34">
        <f t="shared" si="127"/>
        <v>35</v>
      </c>
      <c r="V6778" s="13">
        <f>IF(OR(Table1[[#This Row],[7d_positivity_public]]=0,ISBLANK(Table1[[#This Row],[7d_positivity_public]])),"",(Table1[[#This Row],[7d_positivity_public]]-Table1[[#This Row],[7d_positivity_all]])/Table1[[#This Row],[7d_positivity_public]])</f>
        <v>1</v>
      </c>
      <c r="W6778" s="13"/>
    </row>
    <row r="6779" spans="1:23" x14ac:dyDescent="0.25">
      <c r="A6779" s="10">
        <v>44553</v>
      </c>
      <c r="B6779">
        <v>3311</v>
      </c>
      <c r="C6779" t="s">
        <v>196</v>
      </c>
      <c r="D6779">
        <v>37</v>
      </c>
      <c r="E6779">
        <v>18</v>
      </c>
      <c r="F6779">
        <v>19</v>
      </c>
      <c r="G6779">
        <v>12</v>
      </c>
      <c r="H6779">
        <v>95</v>
      </c>
      <c r="I6779">
        <v>58</v>
      </c>
      <c r="J6779">
        <v>95</v>
      </c>
      <c r="K6779">
        <v>95</v>
      </c>
      <c r="L6779">
        <v>97</v>
      </c>
      <c r="M6779">
        <v>93</v>
      </c>
      <c r="N6779">
        <v>93</v>
      </c>
      <c r="O6779">
        <v>92</v>
      </c>
      <c r="P6779">
        <v>93</v>
      </c>
      <c r="Q6779">
        <v>95</v>
      </c>
      <c r="R6779">
        <v>92</v>
      </c>
      <c r="S6779">
        <v>73</v>
      </c>
      <c r="T6779" s="34">
        <f>_xlfn.XLOOKUP(B6779,Demog!$A$2:$A$219,Demog!$P$2:$P$219,,,2)</f>
        <v>19230</v>
      </c>
      <c r="U6779" s="34">
        <f t="shared" si="127"/>
        <v>50</v>
      </c>
      <c r="V6779" s="13">
        <f>IF(OR(Table1[[#This Row],[7d_positivity_public]]=0,ISBLANK(Table1[[#This Row],[7d_positivity_public]])),"",(Table1[[#This Row],[7d_positivity_public]]-Table1[[#This Row],[7d_positivity_all]])/Table1[[#This Row],[7d_positivity_public]])</f>
        <v>1</v>
      </c>
      <c r="W6779" s="13"/>
    </row>
    <row r="6780" spans="1:23" x14ac:dyDescent="0.25">
      <c r="A6780" s="10">
        <v>44553</v>
      </c>
      <c r="B6780">
        <v>3312</v>
      </c>
      <c r="C6780" t="s">
        <v>197</v>
      </c>
      <c r="D6780">
        <v>30</v>
      </c>
      <c r="E6780">
        <v>13</v>
      </c>
      <c r="F6780">
        <v>17</v>
      </c>
      <c r="G6780">
        <v>14</v>
      </c>
      <c r="H6780">
        <v>95</v>
      </c>
      <c r="I6780">
        <v>49</v>
      </c>
      <c r="J6780">
        <v>100</v>
      </c>
      <c r="K6780">
        <v>95</v>
      </c>
      <c r="L6780">
        <v>97</v>
      </c>
      <c r="M6780">
        <v>92</v>
      </c>
      <c r="N6780">
        <v>93</v>
      </c>
      <c r="O6780">
        <v>98</v>
      </c>
      <c r="P6780">
        <v>93</v>
      </c>
      <c r="Q6780">
        <v>95</v>
      </c>
      <c r="R6780">
        <v>91</v>
      </c>
      <c r="S6780">
        <v>73</v>
      </c>
      <c r="T6780" s="34">
        <f>_xlfn.XLOOKUP(B6780,Demog!$A$2:$A$219,Demog!$P$2:$P$219,,,2)</f>
        <v>34244</v>
      </c>
      <c r="U6780" s="34">
        <f t="shared" si="127"/>
        <v>72</v>
      </c>
      <c r="V6780" s="13">
        <f>IF(OR(Table1[[#This Row],[7d_positivity_public]]=0,ISBLANK(Table1[[#This Row],[7d_positivity_public]])),"",(Table1[[#This Row],[7d_positivity_public]]-Table1[[#This Row],[7d_positivity_all]])/Table1[[#This Row],[7d_positivity_public]])</f>
        <v>1</v>
      </c>
      <c r="W6780" s="13"/>
    </row>
    <row r="6781" spans="1:23" x14ac:dyDescent="0.25">
      <c r="A6781" s="10">
        <v>44553</v>
      </c>
      <c r="B6781">
        <v>3313</v>
      </c>
      <c r="C6781" t="s">
        <v>198</v>
      </c>
      <c r="D6781">
        <v>40</v>
      </c>
      <c r="E6781">
        <v>21</v>
      </c>
      <c r="F6781">
        <v>19</v>
      </c>
      <c r="G6781">
        <v>13</v>
      </c>
      <c r="H6781">
        <v>96</v>
      </c>
      <c r="I6781">
        <v>69</v>
      </c>
      <c r="J6781">
        <v>97</v>
      </c>
      <c r="K6781">
        <v>96</v>
      </c>
      <c r="L6781">
        <v>96</v>
      </c>
      <c r="M6781">
        <v>95</v>
      </c>
      <c r="N6781">
        <v>94</v>
      </c>
      <c r="O6781">
        <v>95</v>
      </c>
      <c r="P6781">
        <v>94</v>
      </c>
      <c r="Q6781">
        <v>95</v>
      </c>
      <c r="R6781">
        <v>94</v>
      </c>
      <c r="S6781">
        <v>78</v>
      </c>
      <c r="T6781" s="34">
        <f>_xlfn.XLOOKUP(B6781,Demog!$A$2:$A$219,Demog!$P$2:$P$219,,,2)</f>
        <v>29808</v>
      </c>
      <c r="U6781" s="34">
        <f t="shared" si="127"/>
        <v>83</v>
      </c>
      <c r="V6781" s="13">
        <f>IF(OR(Table1[[#This Row],[7d_positivity_public]]=0,ISBLANK(Table1[[#This Row],[7d_positivity_public]])),"",(Table1[[#This Row],[7d_positivity_public]]-Table1[[#This Row],[7d_positivity_all]])/Table1[[#This Row],[7d_positivity_public]])</f>
        <v>1</v>
      </c>
      <c r="W6781" s="13"/>
    </row>
    <row r="6782" spans="1:23" x14ac:dyDescent="0.25">
      <c r="A6782" s="10">
        <v>44553</v>
      </c>
      <c r="B6782">
        <v>3314</v>
      </c>
      <c r="C6782" t="s">
        <v>199</v>
      </c>
      <c r="D6782">
        <v>37</v>
      </c>
      <c r="E6782">
        <v>11</v>
      </c>
      <c r="F6782">
        <v>26</v>
      </c>
      <c r="G6782">
        <v>12</v>
      </c>
      <c r="H6782">
        <v>95</v>
      </c>
      <c r="I6782">
        <v>64</v>
      </c>
      <c r="J6782">
        <v>95</v>
      </c>
      <c r="K6782">
        <v>95</v>
      </c>
      <c r="L6782">
        <v>95</v>
      </c>
      <c r="M6782">
        <v>95</v>
      </c>
      <c r="N6782">
        <v>93</v>
      </c>
      <c r="O6782">
        <v>92</v>
      </c>
      <c r="P6782">
        <v>94</v>
      </c>
      <c r="Q6782">
        <v>93</v>
      </c>
      <c r="R6782">
        <v>94</v>
      </c>
      <c r="S6782">
        <v>80</v>
      </c>
      <c r="T6782" s="34">
        <f>_xlfn.XLOOKUP(B6782,Demog!$A$2:$A$219,Demog!$P$2:$P$219,,,2)</f>
        <v>29271</v>
      </c>
      <c r="U6782" s="34">
        <f t="shared" ref="U6782:U6813" si="128">ROUND(T6782*D6782/100000*7,0)</f>
        <v>76</v>
      </c>
      <c r="V6782" s="13">
        <f>IF(OR(Table1[[#This Row],[7d_positivity_public]]=0,ISBLANK(Table1[[#This Row],[7d_positivity_public]])),"",(Table1[[#This Row],[7d_positivity_public]]-Table1[[#This Row],[7d_positivity_all]])/Table1[[#This Row],[7d_positivity_public]])</f>
        <v>1</v>
      </c>
      <c r="W6782" s="13"/>
    </row>
    <row r="6783" spans="1:23" x14ac:dyDescent="0.25">
      <c r="A6783" s="10">
        <v>44553</v>
      </c>
      <c r="B6783">
        <v>3315</v>
      </c>
      <c r="C6783" t="s">
        <v>200</v>
      </c>
      <c r="D6783">
        <v>42</v>
      </c>
      <c r="E6783">
        <v>12</v>
      </c>
      <c r="F6783">
        <v>30</v>
      </c>
      <c r="G6783">
        <v>15</v>
      </c>
      <c r="H6783">
        <v>97</v>
      </c>
      <c r="I6783">
        <v>64</v>
      </c>
      <c r="J6783">
        <v>98</v>
      </c>
      <c r="K6783">
        <v>97</v>
      </c>
      <c r="L6783">
        <v>99</v>
      </c>
      <c r="M6783">
        <v>96</v>
      </c>
      <c r="N6783">
        <v>95</v>
      </c>
      <c r="O6783">
        <v>96</v>
      </c>
      <c r="P6783">
        <v>95</v>
      </c>
      <c r="Q6783">
        <v>96</v>
      </c>
      <c r="R6783">
        <v>94</v>
      </c>
      <c r="S6783">
        <v>79</v>
      </c>
      <c r="T6783" s="34">
        <f>_xlfn.XLOOKUP(B6783,Demog!$A$2:$A$219,Demog!$P$2:$P$219,,,2)</f>
        <v>28839</v>
      </c>
      <c r="U6783" s="34">
        <f t="shared" si="128"/>
        <v>85</v>
      </c>
      <c r="V6783" s="13">
        <f>IF(OR(Table1[[#This Row],[7d_positivity_public]]=0,ISBLANK(Table1[[#This Row],[7d_positivity_public]])),"",(Table1[[#This Row],[7d_positivity_public]]-Table1[[#This Row],[7d_positivity_all]])/Table1[[#This Row],[7d_positivity_public]])</f>
        <v>1</v>
      </c>
      <c r="W6783" s="13"/>
    </row>
    <row r="6784" spans="1:23" x14ac:dyDescent="0.25">
      <c r="A6784" s="10">
        <v>44553</v>
      </c>
      <c r="B6784">
        <v>3321</v>
      </c>
      <c r="C6784" t="s">
        <v>201</v>
      </c>
      <c r="D6784">
        <v>37</v>
      </c>
      <c r="E6784">
        <v>12</v>
      </c>
      <c r="F6784">
        <v>25</v>
      </c>
      <c r="G6784">
        <v>18</v>
      </c>
      <c r="H6784">
        <v>94</v>
      </c>
      <c r="I6784">
        <v>48</v>
      </c>
      <c r="J6784">
        <v>96</v>
      </c>
      <c r="K6784">
        <v>93</v>
      </c>
      <c r="L6784">
        <v>94</v>
      </c>
      <c r="M6784">
        <v>93</v>
      </c>
      <c r="N6784">
        <v>91</v>
      </c>
      <c r="O6784">
        <v>93</v>
      </c>
      <c r="P6784">
        <v>91</v>
      </c>
      <c r="Q6784">
        <v>91</v>
      </c>
      <c r="R6784">
        <v>91</v>
      </c>
      <c r="S6784">
        <v>77</v>
      </c>
      <c r="T6784" s="34">
        <f>_xlfn.XLOOKUP(B6784,Demog!$A$2:$A$219,Demog!$P$2:$P$219,,,2)</f>
        <v>19412</v>
      </c>
      <c r="U6784" s="34">
        <f t="shared" si="128"/>
        <v>50</v>
      </c>
      <c r="V6784" s="13">
        <f>IF(OR(Table1[[#This Row],[7d_positivity_public]]=0,ISBLANK(Table1[[#This Row],[7d_positivity_public]])),"",(Table1[[#This Row],[7d_positivity_public]]-Table1[[#This Row],[7d_positivity_all]])/Table1[[#This Row],[7d_positivity_public]])</f>
        <v>1</v>
      </c>
      <c r="W6784" s="13"/>
    </row>
    <row r="6785" spans="1:23" x14ac:dyDescent="0.25">
      <c r="A6785" s="10">
        <v>44553</v>
      </c>
      <c r="B6785">
        <v>3322</v>
      </c>
      <c r="C6785" t="s">
        <v>202</v>
      </c>
      <c r="D6785">
        <v>41</v>
      </c>
      <c r="E6785">
        <v>12</v>
      </c>
      <c r="F6785">
        <v>29</v>
      </c>
      <c r="G6785">
        <v>18</v>
      </c>
      <c r="H6785">
        <v>91</v>
      </c>
      <c r="I6785">
        <v>50</v>
      </c>
      <c r="J6785">
        <v>93</v>
      </c>
      <c r="K6785">
        <v>91</v>
      </c>
      <c r="L6785">
        <v>89</v>
      </c>
      <c r="M6785">
        <v>92</v>
      </c>
      <c r="N6785">
        <v>89</v>
      </c>
      <c r="O6785">
        <v>91</v>
      </c>
      <c r="P6785">
        <v>89</v>
      </c>
      <c r="Q6785">
        <v>87</v>
      </c>
      <c r="R6785">
        <v>91</v>
      </c>
      <c r="S6785">
        <v>78</v>
      </c>
      <c r="T6785" s="34">
        <f>_xlfn.XLOOKUP(B6785,Demog!$A$2:$A$219,Demog!$P$2:$P$219,,,2)</f>
        <v>25992</v>
      </c>
      <c r="U6785" s="34">
        <f t="shared" si="128"/>
        <v>75</v>
      </c>
      <c r="V6785" s="13">
        <f>IF(OR(Table1[[#This Row],[7d_positivity_public]]=0,ISBLANK(Table1[[#This Row],[7d_positivity_public]])),"",(Table1[[#This Row],[7d_positivity_public]]-Table1[[#This Row],[7d_positivity_all]])/Table1[[#This Row],[7d_positivity_public]])</f>
        <v>1</v>
      </c>
      <c r="W6785" s="13"/>
    </row>
    <row r="6786" spans="1:23" x14ac:dyDescent="0.25">
      <c r="A6786" s="10">
        <v>44553</v>
      </c>
      <c r="B6786">
        <v>3323</v>
      </c>
      <c r="C6786" t="s">
        <v>203</v>
      </c>
      <c r="D6786">
        <v>16</v>
      </c>
      <c r="E6786">
        <v>8</v>
      </c>
      <c r="F6786">
        <v>8</v>
      </c>
      <c r="G6786">
        <v>11</v>
      </c>
      <c r="H6786">
        <v>91</v>
      </c>
      <c r="I6786">
        <v>60</v>
      </c>
      <c r="J6786">
        <v>87</v>
      </c>
      <c r="K6786">
        <v>92</v>
      </c>
      <c r="L6786">
        <v>90</v>
      </c>
      <c r="M6786">
        <v>93</v>
      </c>
      <c r="N6786">
        <v>90</v>
      </c>
      <c r="O6786">
        <v>85</v>
      </c>
      <c r="P6786">
        <v>90</v>
      </c>
      <c r="Q6786">
        <v>88</v>
      </c>
      <c r="R6786">
        <v>91</v>
      </c>
      <c r="S6786">
        <v>81</v>
      </c>
      <c r="T6786" s="34">
        <f>_xlfn.XLOOKUP(B6786,Demog!$A$2:$A$219,Demog!$P$2:$P$219,,,2)</f>
        <v>5086</v>
      </c>
      <c r="U6786" s="34">
        <f t="shared" si="128"/>
        <v>6</v>
      </c>
      <c r="V6786" s="13">
        <f>IF(OR(Table1[[#This Row],[7d_positivity_public]]=0,ISBLANK(Table1[[#This Row],[7d_positivity_public]])),"",(Table1[[#This Row],[7d_positivity_public]]-Table1[[#This Row],[7d_positivity_all]])/Table1[[#This Row],[7d_positivity_public]])</f>
        <v>1</v>
      </c>
      <c r="W6786" s="13"/>
    </row>
    <row r="6787" spans="1:23" x14ac:dyDescent="0.25">
      <c r="A6787" s="10">
        <v>44553</v>
      </c>
      <c r="B6787">
        <v>4111</v>
      </c>
      <c r="C6787" t="s">
        <v>204</v>
      </c>
      <c r="D6787">
        <v>27</v>
      </c>
      <c r="E6787">
        <v>10</v>
      </c>
      <c r="F6787">
        <v>17</v>
      </c>
      <c r="G6787">
        <v>13</v>
      </c>
      <c r="H6787">
        <v>97</v>
      </c>
      <c r="I6787">
        <v>43</v>
      </c>
      <c r="J6787">
        <v>94</v>
      </c>
      <c r="K6787">
        <v>97</v>
      </c>
      <c r="L6787">
        <v>99</v>
      </c>
      <c r="M6787">
        <v>94</v>
      </c>
      <c r="N6787">
        <v>93</v>
      </c>
      <c r="O6787">
        <v>88</v>
      </c>
      <c r="P6787">
        <v>93</v>
      </c>
      <c r="Q6787">
        <v>95</v>
      </c>
      <c r="R6787">
        <v>91</v>
      </c>
      <c r="S6787">
        <v>64</v>
      </c>
      <c r="T6787" s="34">
        <f>_xlfn.XLOOKUP(B6787,Demog!$A$2:$A$219,Demog!$P$2:$P$219,,,2)</f>
        <v>31290</v>
      </c>
      <c r="U6787" s="34">
        <f t="shared" si="128"/>
        <v>59</v>
      </c>
      <c r="V6787" s="13">
        <f>IF(OR(Table1[[#This Row],[7d_positivity_public]]=0,ISBLANK(Table1[[#This Row],[7d_positivity_public]])),"",(Table1[[#This Row],[7d_positivity_public]]-Table1[[#This Row],[7d_positivity_all]])/Table1[[#This Row],[7d_positivity_public]])</f>
        <v>1</v>
      </c>
      <c r="W6787" s="13"/>
    </row>
    <row r="6788" spans="1:23" x14ac:dyDescent="0.25">
      <c r="A6788" s="10">
        <v>44553</v>
      </c>
      <c r="B6788">
        <v>4112</v>
      </c>
      <c r="C6788" t="s">
        <v>205</v>
      </c>
      <c r="D6788">
        <v>23</v>
      </c>
      <c r="E6788">
        <v>10</v>
      </c>
      <c r="F6788">
        <v>13</v>
      </c>
      <c r="G6788">
        <v>13</v>
      </c>
      <c r="H6788">
        <v>96</v>
      </c>
      <c r="I6788">
        <v>63</v>
      </c>
      <c r="J6788">
        <v>94</v>
      </c>
      <c r="K6788">
        <v>97</v>
      </c>
      <c r="L6788">
        <v>98</v>
      </c>
      <c r="M6788">
        <v>96</v>
      </c>
      <c r="N6788">
        <v>94</v>
      </c>
      <c r="O6788">
        <v>90</v>
      </c>
      <c r="P6788">
        <v>94</v>
      </c>
      <c r="Q6788">
        <v>95</v>
      </c>
      <c r="R6788">
        <v>94</v>
      </c>
      <c r="S6788">
        <v>70</v>
      </c>
      <c r="T6788" s="34">
        <f>_xlfn.XLOOKUP(B6788,Demog!$A$2:$A$219,Demog!$P$2:$P$219,,,2)</f>
        <v>32057</v>
      </c>
      <c r="U6788" s="34">
        <f t="shared" si="128"/>
        <v>52</v>
      </c>
      <c r="V6788" s="13">
        <f>IF(OR(Table1[[#This Row],[7d_positivity_public]]=0,ISBLANK(Table1[[#This Row],[7d_positivity_public]])),"",(Table1[[#This Row],[7d_positivity_public]]-Table1[[#This Row],[7d_positivity_all]])/Table1[[#This Row],[7d_positivity_public]])</f>
        <v>1</v>
      </c>
      <c r="W6788" s="13"/>
    </row>
    <row r="6789" spans="1:23" x14ac:dyDescent="0.25">
      <c r="A6789" s="10">
        <v>44553</v>
      </c>
      <c r="B6789">
        <v>4113</v>
      </c>
      <c r="C6789" t="s">
        <v>206</v>
      </c>
      <c r="D6789">
        <v>27</v>
      </c>
      <c r="E6789">
        <v>16</v>
      </c>
      <c r="F6789">
        <v>11</v>
      </c>
      <c r="G6789">
        <v>11</v>
      </c>
      <c r="H6789">
        <v>97</v>
      </c>
      <c r="I6789">
        <v>57</v>
      </c>
      <c r="J6789">
        <v>93</v>
      </c>
      <c r="K6789">
        <v>97</v>
      </c>
      <c r="L6789">
        <v>99</v>
      </c>
      <c r="M6789">
        <v>94</v>
      </c>
      <c r="N6789">
        <v>94</v>
      </c>
      <c r="O6789">
        <v>89</v>
      </c>
      <c r="P6789">
        <v>95</v>
      </c>
      <c r="Q6789">
        <v>96</v>
      </c>
      <c r="R6789">
        <v>92</v>
      </c>
      <c r="S6789">
        <v>63</v>
      </c>
      <c r="T6789" s="34">
        <f>_xlfn.XLOOKUP(B6789,Demog!$A$2:$A$219,Demog!$P$2:$P$219,,,2)</f>
        <v>22445</v>
      </c>
      <c r="U6789" s="34">
        <f t="shared" si="128"/>
        <v>42</v>
      </c>
      <c r="V6789" s="13">
        <f>IF(OR(Table1[[#This Row],[7d_positivity_public]]=0,ISBLANK(Table1[[#This Row],[7d_positivity_public]])),"",(Table1[[#This Row],[7d_positivity_public]]-Table1[[#This Row],[7d_positivity_all]])/Table1[[#This Row],[7d_positivity_public]])</f>
        <v>1</v>
      </c>
      <c r="W6789" s="13"/>
    </row>
    <row r="6790" spans="1:23" x14ac:dyDescent="0.25">
      <c r="A6790" s="10">
        <v>44553</v>
      </c>
      <c r="B6790">
        <v>4114</v>
      </c>
      <c r="C6790" t="s">
        <v>207</v>
      </c>
      <c r="D6790">
        <v>22</v>
      </c>
      <c r="E6790">
        <v>7</v>
      </c>
      <c r="F6790">
        <v>15</v>
      </c>
      <c r="G6790">
        <v>13</v>
      </c>
      <c r="H6790">
        <v>99</v>
      </c>
      <c r="I6790">
        <v>74</v>
      </c>
      <c r="J6790">
        <v>100</v>
      </c>
      <c r="K6790">
        <v>98</v>
      </c>
      <c r="L6790">
        <v>99</v>
      </c>
      <c r="M6790">
        <v>97</v>
      </c>
      <c r="N6790">
        <v>97</v>
      </c>
      <c r="O6790">
        <v>100</v>
      </c>
      <c r="P6790">
        <v>96</v>
      </c>
      <c r="Q6790">
        <v>96</v>
      </c>
      <c r="R6790">
        <v>96</v>
      </c>
      <c r="S6790">
        <v>76</v>
      </c>
      <c r="T6790" s="34">
        <f>_xlfn.XLOOKUP(B6790,Demog!$A$2:$A$219,Demog!$P$2:$P$219,,,2)</f>
        <v>18094</v>
      </c>
      <c r="U6790" s="34">
        <f t="shared" si="128"/>
        <v>28</v>
      </c>
      <c r="V6790" s="13">
        <f>IF(OR(Table1[[#This Row],[7d_positivity_public]]=0,ISBLANK(Table1[[#This Row],[7d_positivity_public]])),"",(Table1[[#This Row],[7d_positivity_public]]-Table1[[#This Row],[7d_positivity_all]])/Table1[[#This Row],[7d_positivity_public]])</f>
        <v>1</v>
      </c>
      <c r="W6790" s="13"/>
    </row>
    <row r="6791" spans="1:23" x14ac:dyDescent="0.25">
      <c r="A6791" s="10">
        <v>44553</v>
      </c>
      <c r="B6791">
        <v>4115</v>
      </c>
      <c r="C6791" t="s">
        <v>208</v>
      </c>
      <c r="D6791">
        <v>28</v>
      </c>
      <c r="E6791">
        <v>30</v>
      </c>
      <c r="F6791">
        <v>-2</v>
      </c>
      <c r="G6791">
        <v>14</v>
      </c>
      <c r="H6791">
        <v>100</v>
      </c>
      <c r="I6791">
        <v>58</v>
      </c>
      <c r="J6791">
        <v>100</v>
      </c>
      <c r="K6791">
        <v>100</v>
      </c>
      <c r="L6791">
        <v>100</v>
      </c>
      <c r="M6791">
        <v>96</v>
      </c>
      <c r="N6791">
        <v>98</v>
      </c>
      <c r="O6791">
        <v>99</v>
      </c>
      <c r="P6791">
        <v>98</v>
      </c>
      <c r="Q6791">
        <v>100</v>
      </c>
      <c r="R6791">
        <v>95</v>
      </c>
      <c r="S6791">
        <v>70</v>
      </c>
      <c r="T6791" s="34">
        <f>_xlfn.XLOOKUP(B6791,Demog!$A$2:$A$219,Demog!$P$2:$P$219,,,2)</f>
        <v>38257</v>
      </c>
      <c r="U6791" s="34">
        <f t="shared" si="128"/>
        <v>75</v>
      </c>
      <c r="V6791" s="13">
        <f>IF(OR(Table1[[#This Row],[7d_positivity_public]]=0,ISBLANK(Table1[[#This Row],[7d_positivity_public]])),"",(Table1[[#This Row],[7d_positivity_public]]-Table1[[#This Row],[7d_positivity_all]])/Table1[[#This Row],[7d_positivity_public]])</f>
        <v>1</v>
      </c>
      <c r="W6791" s="13"/>
    </row>
    <row r="6792" spans="1:23" x14ac:dyDescent="0.25">
      <c r="A6792" s="10">
        <v>44553</v>
      </c>
      <c r="B6792">
        <v>4116</v>
      </c>
      <c r="C6792" t="s">
        <v>209</v>
      </c>
      <c r="D6792">
        <v>27</v>
      </c>
      <c r="E6792">
        <v>12</v>
      </c>
      <c r="F6792">
        <v>15</v>
      </c>
      <c r="G6792">
        <v>15</v>
      </c>
      <c r="H6792">
        <v>97</v>
      </c>
      <c r="I6792">
        <v>52</v>
      </c>
      <c r="J6792">
        <v>99</v>
      </c>
      <c r="K6792">
        <v>97</v>
      </c>
      <c r="L6792">
        <v>98</v>
      </c>
      <c r="M6792">
        <v>95</v>
      </c>
      <c r="N6792">
        <v>95</v>
      </c>
      <c r="O6792">
        <v>96</v>
      </c>
      <c r="P6792">
        <v>95</v>
      </c>
      <c r="Q6792">
        <v>96</v>
      </c>
      <c r="R6792">
        <v>93</v>
      </c>
      <c r="S6792">
        <v>65</v>
      </c>
      <c r="T6792" s="34">
        <f>_xlfn.XLOOKUP(B6792,Demog!$A$2:$A$219,Demog!$P$2:$P$219,,,2)</f>
        <v>24167</v>
      </c>
      <c r="U6792" s="34">
        <f t="shared" si="128"/>
        <v>46</v>
      </c>
      <c r="V6792" s="13">
        <f>IF(OR(Table1[[#This Row],[7d_positivity_public]]=0,ISBLANK(Table1[[#This Row],[7d_positivity_public]])),"",(Table1[[#This Row],[7d_positivity_public]]-Table1[[#This Row],[7d_positivity_all]])/Table1[[#This Row],[7d_positivity_public]])</f>
        <v>1</v>
      </c>
      <c r="W6792" s="13"/>
    </row>
    <row r="6793" spans="1:23" x14ac:dyDescent="0.25">
      <c r="A6793" s="10">
        <v>44553</v>
      </c>
      <c r="B6793">
        <v>4117</v>
      </c>
      <c r="C6793" t="s">
        <v>210</v>
      </c>
      <c r="D6793">
        <v>27</v>
      </c>
      <c r="E6793">
        <v>12</v>
      </c>
      <c r="F6793">
        <v>15</v>
      </c>
      <c r="G6793">
        <v>16</v>
      </c>
      <c r="H6793">
        <v>96</v>
      </c>
      <c r="I6793">
        <v>52</v>
      </c>
      <c r="J6793">
        <v>93</v>
      </c>
      <c r="K6793">
        <v>96</v>
      </c>
      <c r="L6793">
        <v>97</v>
      </c>
      <c r="M6793">
        <v>95</v>
      </c>
      <c r="N6793">
        <v>93</v>
      </c>
      <c r="O6793">
        <v>90</v>
      </c>
      <c r="P6793">
        <v>93</v>
      </c>
      <c r="Q6793">
        <v>93</v>
      </c>
      <c r="R6793">
        <v>93</v>
      </c>
      <c r="S6793">
        <v>64</v>
      </c>
      <c r="T6793" s="34">
        <f>_xlfn.XLOOKUP(B6793,Demog!$A$2:$A$219,Demog!$P$2:$P$219,,,2)</f>
        <v>29704</v>
      </c>
      <c r="U6793" s="34">
        <f t="shared" si="128"/>
        <v>56</v>
      </c>
      <c r="V6793" s="13">
        <f>IF(OR(Table1[[#This Row],[7d_positivity_public]]=0,ISBLANK(Table1[[#This Row],[7d_positivity_public]])),"",(Table1[[#This Row],[7d_positivity_public]]-Table1[[#This Row],[7d_positivity_all]])/Table1[[#This Row],[7d_positivity_public]])</f>
        <v>1</v>
      </c>
      <c r="W6793" s="13"/>
    </row>
    <row r="6794" spans="1:23" x14ac:dyDescent="0.25">
      <c r="A6794" s="10">
        <v>44553</v>
      </c>
      <c r="B6794">
        <v>4118</v>
      </c>
      <c r="C6794" t="s">
        <v>211</v>
      </c>
      <c r="D6794">
        <v>27</v>
      </c>
      <c r="E6794">
        <v>8</v>
      </c>
      <c r="F6794">
        <v>19</v>
      </c>
      <c r="G6794">
        <v>16</v>
      </c>
      <c r="H6794">
        <v>95</v>
      </c>
      <c r="I6794">
        <v>54</v>
      </c>
      <c r="J6794">
        <v>93</v>
      </c>
      <c r="K6794">
        <v>95</v>
      </c>
      <c r="L6794">
        <v>95</v>
      </c>
      <c r="M6794">
        <v>95</v>
      </c>
      <c r="N6794">
        <v>93</v>
      </c>
      <c r="O6794">
        <v>90</v>
      </c>
      <c r="P6794">
        <v>93</v>
      </c>
      <c r="Q6794">
        <v>92</v>
      </c>
      <c r="R6794">
        <v>94</v>
      </c>
      <c r="S6794">
        <v>70</v>
      </c>
      <c r="T6794" s="34">
        <f>_xlfn.XLOOKUP(B6794,Demog!$A$2:$A$219,Demog!$P$2:$P$219,,,2)</f>
        <v>10408</v>
      </c>
      <c r="U6794" s="34">
        <f t="shared" si="128"/>
        <v>20</v>
      </c>
      <c r="V6794" s="13">
        <f>IF(OR(Table1[[#This Row],[7d_positivity_public]]=0,ISBLANK(Table1[[#This Row],[7d_positivity_public]])),"",(Table1[[#This Row],[7d_positivity_public]]-Table1[[#This Row],[7d_positivity_all]])/Table1[[#This Row],[7d_positivity_public]])</f>
        <v>1</v>
      </c>
      <c r="W6794" s="13"/>
    </row>
    <row r="6795" spans="1:23" x14ac:dyDescent="0.25">
      <c r="A6795" s="10">
        <v>44553</v>
      </c>
      <c r="B6795">
        <v>4119</v>
      </c>
      <c r="C6795" t="s">
        <v>212</v>
      </c>
      <c r="D6795">
        <v>12</v>
      </c>
      <c r="E6795">
        <v>6</v>
      </c>
      <c r="F6795">
        <v>6</v>
      </c>
      <c r="G6795">
        <v>8</v>
      </c>
      <c r="H6795">
        <v>93</v>
      </c>
      <c r="I6795">
        <v>48</v>
      </c>
      <c r="J6795">
        <v>91</v>
      </c>
      <c r="K6795">
        <v>93</v>
      </c>
      <c r="L6795">
        <v>93</v>
      </c>
      <c r="M6795">
        <v>94</v>
      </c>
      <c r="N6795">
        <v>91</v>
      </c>
      <c r="O6795">
        <v>87</v>
      </c>
      <c r="P6795">
        <v>91</v>
      </c>
      <c r="Q6795">
        <v>90</v>
      </c>
      <c r="R6795">
        <v>92</v>
      </c>
      <c r="S6795">
        <v>63</v>
      </c>
      <c r="T6795" s="34">
        <f>_xlfn.XLOOKUP(B6795,Demog!$A$2:$A$219,Demog!$P$2:$P$219,,,2)</f>
        <v>19497</v>
      </c>
      <c r="U6795" s="34">
        <f t="shared" si="128"/>
        <v>16</v>
      </c>
      <c r="V6795" s="13">
        <f>IF(OR(Table1[[#This Row],[7d_positivity_public]]=0,ISBLANK(Table1[[#This Row],[7d_positivity_public]])),"",(Table1[[#This Row],[7d_positivity_public]]-Table1[[#This Row],[7d_positivity_all]])/Table1[[#This Row],[7d_positivity_public]])</f>
        <v>1</v>
      </c>
      <c r="W6795" s="13"/>
    </row>
    <row r="6796" spans="1:23" x14ac:dyDescent="0.25">
      <c r="A6796" s="10">
        <v>44553</v>
      </c>
      <c r="B6796">
        <v>4121</v>
      </c>
      <c r="C6796" t="s">
        <v>213</v>
      </c>
      <c r="D6796">
        <v>21</v>
      </c>
      <c r="E6796">
        <v>5</v>
      </c>
      <c r="F6796">
        <v>16</v>
      </c>
      <c r="G6796">
        <v>10</v>
      </c>
      <c r="H6796">
        <v>94</v>
      </c>
      <c r="I6796">
        <v>45</v>
      </c>
      <c r="J6796">
        <v>93</v>
      </c>
      <c r="K6796">
        <v>94</v>
      </c>
      <c r="L6796">
        <v>92</v>
      </c>
      <c r="M6796">
        <v>95</v>
      </c>
      <c r="N6796">
        <v>91</v>
      </c>
      <c r="O6796">
        <v>89</v>
      </c>
      <c r="P6796">
        <v>92</v>
      </c>
      <c r="Q6796">
        <v>89</v>
      </c>
      <c r="R6796">
        <v>94</v>
      </c>
      <c r="S6796">
        <v>70</v>
      </c>
      <c r="T6796" s="34">
        <f>_xlfn.XLOOKUP(B6796,Demog!$A$2:$A$219,Demog!$P$2:$P$219,,,2)</f>
        <v>16859</v>
      </c>
      <c r="U6796" s="34">
        <f t="shared" si="128"/>
        <v>25</v>
      </c>
      <c r="V6796" s="13">
        <f>IF(OR(Table1[[#This Row],[7d_positivity_public]]=0,ISBLANK(Table1[[#This Row],[7d_positivity_public]])),"",(Table1[[#This Row],[7d_positivity_public]]-Table1[[#This Row],[7d_positivity_all]])/Table1[[#This Row],[7d_positivity_public]])</f>
        <v>1</v>
      </c>
      <c r="W6796" s="13"/>
    </row>
    <row r="6797" spans="1:23" x14ac:dyDescent="0.25">
      <c r="A6797" s="10">
        <v>44553</v>
      </c>
      <c r="B6797">
        <v>4122</v>
      </c>
      <c r="C6797" t="s">
        <v>214</v>
      </c>
      <c r="D6797">
        <v>16</v>
      </c>
      <c r="E6797">
        <v>11</v>
      </c>
      <c r="F6797">
        <v>5</v>
      </c>
      <c r="G6797">
        <v>11</v>
      </c>
      <c r="H6797">
        <v>94</v>
      </c>
      <c r="I6797">
        <v>41</v>
      </c>
      <c r="J6797">
        <v>100</v>
      </c>
      <c r="K6797">
        <v>93</v>
      </c>
      <c r="L6797">
        <v>91</v>
      </c>
      <c r="M6797">
        <v>95</v>
      </c>
      <c r="N6797">
        <v>91</v>
      </c>
      <c r="O6797">
        <v>100</v>
      </c>
      <c r="P6797">
        <v>90</v>
      </c>
      <c r="Q6797">
        <v>86</v>
      </c>
      <c r="R6797">
        <v>93</v>
      </c>
      <c r="S6797">
        <v>67</v>
      </c>
      <c r="T6797" s="34">
        <f>_xlfn.XLOOKUP(B6797,Demog!$A$2:$A$219,Demog!$P$2:$P$219,,,2)</f>
        <v>4837</v>
      </c>
      <c r="U6797" s="34">
        <f t="shared" si="128"/>
        <v>5</v>
      </c>
      <c r="V6797" s="13">
        <f>IF(OR(Table1[[#This Row],[7d_positivity_public]]=0,ISBLANK(Table1[[#This Row],[7d_positivity_public]])),"",(Table1[[#This Row],[7d_positivity_public]]-Table1[[#This Row],[7d_positivity_all]])/Table1[[#This Row],[7d_positivity_public]])</f>
        <v>1</v>
      </c>
      <c r="W6797" s="13"/>
    </row>
    <row r="6798" spans="1:23" x14ac:dyDescent="0.25">
      <c r="A6798" s="10">
        <v>44553</v>
      </c>
      <c r="B6798">
        <v>4123</v>
      </c>
      <c r="C6798" t="s">
        <v>215</v>
      </c>
      <c r="D6798">
        <v>15</v>
      </c>
      <c r="E6798">
        <v>8</v>
      </c>
      <c r="F6798">
        <v>7</v>
      </c>
      <c r="G6798">
        <v>9</v>
      </c>
      <c r="H6798">
        <v>96</v>
      </c>
      <c r="I6798">
        <v>45</v>
      </c>
      <c r="J6798">
        <v>95</v>
      </c>
      <c r="K6798">
        <v>96</v>
      </c>
      <c r="L6798">
        <v>96</v>
      </c>
      <c r="M6798">
        <v>96</v>
      </c>
      <c r="N6798">
        <v>93</v>
      </c>
      <c r="O6798">
        <v>90</v>
      </c>
      <c r="P6798">
        <v>93</v>
      </c>
      <c r="Q6798">
        <v>93</v>
      </c>
      <c r="R6798">
        <v>94</v>
      </c>
      <c r="S6798">
        <v>67</v>
      </c>
      <c r="T6798" s="34">
        <f>_xlfn.XLOOKUP(B6798,Demog!$A$2:$A$219,Demog!$P$2:$P$219,,,2)</f>
        <v>37985</v>
      </c>
      <c r="U6798" s="34">
        <f t="shared" si="128"/>
        <v>40</v>
      </c>
      <c r="V6798" s="13">
        <f>IF(OR(Table1[[#This Row],[7d_positivity_public]]=0,ISBLANK(Table1[[#This Row],[7d_positivity_public]])),"",(Table1[[#This Row],[7d_positivity_public]]-Table1[[#This Row],[7d_positivity_all]])/Table1[[#This Row],[7d_positivity_public]])</f>
        <v>1</v>
      </c>
      <c r="W6798" s="13"/>
    </row>
    <row r="6799" spans="1:23" x14ac:dyDescent="0.25">
      <c r="A6799" s="10">
        <v>44553</v>
      </c>
      <c r="B6799">
        <v>4124</v>
      </c>
      <c r="C6799" t="s">
        <v>216</v>
      </c>
      <c r="D6799">
        <v>10</v>
      </c>
      <c r="E6799">
        <v>4</v>
      </c>
      <c r="F6799">
        <v>6</v>
      </c>
      <c r="G6799">
        <v>8</v>
      </c>
      <c r="H6799">
        <v>90</v>
      </c>
      <c r="I6799">
        <v>37</v>
      </c>
      <c r="J6799">
        <v>87</v>
      </c>
      <c r="K6799">
        <v>90</v>
      </c>
      <c r="L6799">
        <v>87</v>
      </c>
      <c r="M6799">
        <v>93</v>
      </c>
      <c r="N6799">
        <v>87</v>
      </c>
      <c r="O6799">
        <v>82</v>
      </c>
      <c r="P6799">
        <v>87</v>
      </c>
      <c r="Q6799">
        <v>83</v>
      </c>
      <c r="R6799">
        <v>91</v>
      </c>
      <c r="S6799">
        <v>59</v>
      </c>
      <c r="T6799" s="34">
        <f>_xlfn.XLOOKUP(B6799,Demog!$A$2:$A$219,Demog!$P$2:$P$219,,,2)</f>
        <v>14894</v>
      </c>
      <c r="U6799" s="34">
        <f t="shared" si="128"/>
        <v>10</v>
      </c>
      <c r="V6799" s="13">
        <f>IF(OR(Table1[[#This Row],[7d_positivity_public]]=0,ISBLANK(Table1[[#This Row],[7d_positivity_public]])),"",(Table1[[#This Row],[7d_positivity_public]]-Table1[[#This Row],[7d_positivity_all]])/Table1[[#This Row],[7d_positivity_public]])</f>
        <v>1</v>
      </c>
      <c r="W6799" s="13"/>
    </row>
    <row r="6800" spans="1:23" x14ac:dyDescent="0.25">
      <c r="A6800" s="10">
        <v>44553</v>
      </c>
      <c r="B6800">
        <v>4125</v>
      </c>
      <c r="C6800" t="s">
        <v>217</v>
      </c>
      <c r="D6800">
        <v>13</v>
      </c>
      <c r="E6800">
        <v>0</v>
      </c>
      <c r="F6800">
        <v>13</v>
      </c>
      <c r="G6800">
        <v>28</v>
      </c>
      <c r="H6800">
        <v>85</v>
      </c>
      <c r="I6800">
        <v>33</v>
      </c>
      <c r="J6800">
        <v>82</v>
      </c>
      <c r="K6800">
        <v>86</v>
      </c>
      <c r="L6800">
        <v>80</v>
      </c>
      <c r="M6800">
        <v>90</v>
      </c>
      <c r="N6800">
        <v>83</v>
      </c>
      <c r="O6800">
        <v>78</v>
      </c>
      <c r="P6800">
        <v>83</v>
      </c>
      <c r="Q6800">
        <v>76</v>
      </c>
      <c r="R6800">
        <v>88</v>
      </c>
      <c r="S6800">
        <v>50</v>
      </c>
      <c r="T6800" s="34">
        <f>_xlfn.XLOOKUP(B6800,Demog!$A$2:$A$219,Demog!$P$2:$P$219,,,2)</f>
        <v>2885</v>
      </c>
      <c r="U6800" s="34">
        <f t="shared" si="128"/>
        <v>3</v>
      </c>
      <c r="V6800" s="13">
        <f>IF(OR(Table1[[#This Row],[7d_positivity_public]]=0,ISBLANK(Table1[[#This Row],[7d_positivity_public]])),"",(Table1[[#This Row],[7d_positivity_public]]-Table1[[#This Row],[7d_positivity_all]])/Table1[[#This Row],[7d_positivity_public]])</f>
        <v>1</v>
      </c>
      <c r="W6800" s="13"/>
    </row>
    <row r="6801" spans="1:23" x14ac:dyDescent="0.25">
      <c r="A6801" s="10">
        <v>44553</v>
      </c>
      <c r="B6801">
        <v>4131</v>
      </c>
      <c r="C6801" t="s">
        <v>218</v>
      </c>
      <c r="D6801">
        <v>13</v>
      </c>
      <c r="E6801">
        <v>8</v>
      </c>
      <c r="F6801">
        <v>5</v>
      </c>
      <c r="G6801">
        <v>9</v>
      </c>
      <c r="H6801">
        <v>97</v>
      </c>
      <c r="I6801">
        <v>58</v>
      </c>
      <c r="J6801">
        <v>100</v>
      </c>
      <c r="K6801">
        <v>96</v>
      </c>
      <c r="L6801">
        <v>95</v>
      </c>
      <c r="M6801">
        <v>97</v>
      </c>
      <c r="N6801">
        <v>95</v>
      </c>
      <c r="O6801">
        <v>98</v>
      </c>
      <c r="P6801">
        <v>95</v>
      </c>
      <c r="Q6801">
        <v>93</v>
      </c>
      <c r="R6801">
        <v>96</v>
      </c>
      <c r="S6801">
        <v>73</v>
      </c>
      <c r="T6801" s="34">
        <f>_xlfn.XLOOKUP(B6801,Demog!$A$2:$A$219,Demog!$P$2:$P$219,,,2)</f>
        <v>22020</v>
      </c>
      <c r="U6801" s="34">
        <f t="shared" si="128"/>
        <v>20</v>
      </c>
      <c r="V6801" s="13">
        <f>IF(OR(Table1[[#This Row],[7d_positivity_public]]=0,ISBLANK(Table1[[#This Row],[7d_positivity_public]])),"",(Table1[[#This Row],[7d_positivity_public]]-Table1[[#This Row],[7d_positivity_all]])/Table1[[#This Row],[7d_positivity_public]])</f>
        <v>1</v>
      </c>
      <c r="W6801" s="13"/>
    </row>
    <row r="6802" spans="1:23" x14ac:dyDescent="0.25">
      <c r="A6802" s="10">
        <v>44553</v>
      </c>
      <c r="B6802">
        <v>4132</v>
      </c>
      <c r="C6802" t="s">
        <v>219</v>
      </c>
      <c r="D6802">
        <v>21</v>
      </c>
      <c r="E6802">
        <v>2</v>
      </c>
      <c r="F6802">
        <v>19</v>
      </c>
      <c r="G6802">
        <v>13</v>
      </c>
      <c r="H6802">
        <v>95</v>
      </c>
      <c r="I6802">
        <v>53</v>
      </c>
      <c r="J6802">
        <v>96</v>
      </c>
      <c r="K6802">
        <v>95</v>
      </c>
      <c r="L6802">
        <v>94</v>
      </c>
      <c r="M6802">
        <v>95</v>
      </c>
      <c r="N6802">
        <v>93</v>
      </c>
      <c r="O6802">
        <v>93</v>
      </c>
      <c r="P6802">
        <v>93</v>
      </c>
      <c r="Q6802">
        <v>91</v>
      </c>
      <c r="R6802">
        <v>94</v>
      </c>
      <c r="S6802">
        <v>68</v>
      </c>
      <c r="T6802" s="34">
        <f>_xlfn.XLOOKUP(B6802,Demog!$A$2:$A$219,Demog!$P$2:$P$219,,,2)</f>
        <v>19325</v>
      </c>
      <c r="U6802" s="34">
        <f t="shared" si="128"/>
        <v>28</v>
      </c>
      <c r="V6802" s="13">
        <f>IF(OR(Table1[[#This Row],[7d_positivity_public]]=0,ISBLANK(Table1[[#This Row],[7d_positivity_public]])),"",(Table1[[#This Row],[7d_positivity_public]]-Table1[[#This Row],[7d_positivity_all]])/Table1[[#This Row],[7d_positivity_public]])</f>
        <v>1</v>
      </c>
      <c r="W6802" s="13"/>
    </row>
    <row r="6803" spans="1:23" x14ac:dyDescent="0.25">
      <c r="A6803" s="10">
        <v>44553</v>
      </c>
      <c r="B6803">
        <v>4133</v>
      </c>
      <c r="C6803" t="s">
        <v>220</v>
      </c>
      <c r="D6803">
        <v>19</v>
      </c>
      <c r="E6803">
        <v>7</v>
      </c>
      <c r="F6803">
        <v>12</v>
      </c>
      <c r="G6803">
        <v>12</v>
      </c>
      <c r="H6803">
        <v>95</v>
      </c>
      <c r="I6803">
        <v>55</v>
      </c>
      <c r="J6803">
        <v>96</v>
      </c>
      <c r="K6803">
        <v>95</v>
      </c>
      <c r="L6803">
        <v>93</v>
      </c>
      <c r="M6803">
        <v>97</v>
      </c>
      <c r="N6803">
        <v>94</v>
      </c>
      <c r="O6803">
        <v>91</v>
      </c>
      <c r="P6803">
        <v>94</v>
      </c>
      <c r="Q6803">
        <v>90</v>
      </c>
      <c r="R6803">
        <v>95</v>
      </c>
      <c r="S6803">
        <v>73</v>
      </c>
      <c r="T6803" s="34">
        <f>_xlfn.XLOOKUP(B6803,Demog!$A$2:$A$219,Demog!$P$2:$P$219,,,2)</f>
        <v>11675</v>
      </c>
      <c r="U6803" s="34">
        <f t="shared" si="128"/>
        <v>16</v>
      </c>
      <c r="V6803" s="13">
        <f>IF(OR(Table1[[#This Row],[7d_positivity_public]]=0,ISBLANK(Table1[[#This Row],[7d_positivity_public]])),"",(Table1[[#This Row],[7d_positivity_public]]-Table1[[#This Row],[7d_positivity_all]])/Table1[[#This Row],[7d_positivity_public]])</f>
        <v>1</v>
      </c>
      <c r="W6803" s="13"/>
    </row>
    <row r="6804" spans="1:23" x14ac:dyDescent="0.25">
      <c r="A6804" s="10">
        <v>44553</v>
      </c>
      <c r="B6804">
        <v>4134</v>
      </c>
      <c r="C6804" t="s">
        <v>221</v>
      </c>
      <c r="D6804">
        <v>8</v>
      </c>
      <c r="E6804">
        <v>1</v>
      </c>
      <c r="F6804">
        <v>7</v>
      </c>
      <c r="G6804">
        <v>8</v>
      </c>
      <c r="H6804">
        <v>97</v>
      </c>
      <c r="I6804">
        <v>58</v>
      </c>
      <c r="J6804">
        <v>96</v>
      </c>
      <c r="K6804">
        <v>97</v>
      </c>
      <c r="L6804">
        <v>96</v>
      </c>
      <c r="M6804">
        <v>97</v>
      </c>
      <c r="N6804">
        <v>95</v>
      </c>
      <c r="O6804">
        <v>92</v>
      </c>
      <c r="P6804">
        <v>95</v>
      </c>
      <c r="Q6804">
        <v>93</v>
      </c>
      <c r="R6804">
        <v>95</v>
      </c>
      <c r="S6804">
        <v>74</v>
      </c>
      <c r="T6804" s="34">
        <f>_xlfn.XLOOKUP(B6804,Demog!$A$2:$A$219,Demog!$P$2:$P$219,,,2)</f>
        <v>11672</v>
      </c>
      <c r="U6804" s="34">
        <f t="shared" si="128"/>
        <v>7</v>
      </c>
      <c r="V6804" s="13">
        <f>IF(OR(Table1[[#This Row],[7d_positivity_public]]=0,ISBLANK(Table1[[#This Row],[7d_positivity_public]])),"",(Table1[[#This Row],[7d_positivity_public]]-Table1[[#This Row],[7d_positivity_all]])/Table1[[#This Row],[7d_positivity_public]])</f>
        <v>1</v>
      </c>
      <c r="W6804" s="13"/>
    </row>
    <row r="6805" spans="1:23" x14ac:dyDescent="0.25">
      <c r="A6805" s="10">
        <v>44553</v>
      </c>
      <c r="B6805">
        <v>4141</v>
      </c>
      <c r="C6805" t="s">
        <v>222</v>
      </c>
      <c r="D6805">
        <v>9</v>
      </c>
      <c r="E6805">
        <v>5</v>
      </c>
      <c r="F6805">
        <v>4</v>
      </c>
      <c r="G6805">
        <v>8</v>
      </c>
      <c r="H6805">
        <v>84</v>
      </c>
      <c r="I6805">
        <v>31</v>
      </c>
      <c r="J6805">
        <v>81</v>
      </c>
      <c r="K6805">
        <v>85</v>
      </c>
      <c r="L6805">
        <v>76</v>
      </c>
      <c r="M6805">
        <v>89</v>
      </c>
      <c r="N6805">
        <v>81</v>
      </c>
      <c r="O6805">
        <v>75</v>
      </c>
      <c r="P6805">
        <v>82</v>
      </c>
      <c r="Q6805">
        <v>71</v>
      </c>
      <c r="R6805">
        <v>88</v>
      </c>
      <c r="S6805">
        <v>75</v>
      </c>
      <c r="T6805" s="34">
        <f>_xlfn.XLOOKUP(B6805,Demog!$A$2:$A$219,Demog!$P$2:$P$219,,,2)</f>
        <v>10557</v>
      </c>
      <c r="U6805" s="34">
        <f t="shared" si="128"/>
        <v>7</v>
      </c>
      <c r="V6805" s="13">
        <f>IF(OR(Table1[[#This Row],[7d_positivity_public]]=0,ISBLANK(Table1[[#This Row],[7d_positivity_public]])),"",(Table1[[#This Row],[7d_positivity_public]]-Table1[[#This Row],[7d_positivity_all]])/Table1[[#This Row],[7d_positivity_public]])</f>
        <v>1</v>
      </c>
      <c r="W6805" s="13"/>
    </row>
    <row r="6806" spans="1:23" x14ac:dyDescent="0.25">
      <c r="A6806" s="10">
        <v>44553</v>
      </c>
      <c r="B6806">
        <v>4142</v>
      </c>
      <c r="C6806" t="s">
        <v>223</v>
      </c>
      <c r="D6806">
        <v>6</v>
      </c>
      <c r="E6806">
        <v>9</v>
      </c>
      <c r="F6806">
        <v>-3</v>
      </c>
      <c r="G6806">
        <v>6</v>
      </c>
      <c r="H6806">
        <v>95</v>
      </c>
      <c r="I6806">
        <v>32</v>
      </c>
      <c r="J6806">
        <v>89</v>
      </c>
      <c r="K6806">
        <v>95</v>
      </c>
      <c r="L6806">
        <v>94</v>
      </c>
      <c r="M6806">
        <v>96</v>
      </c>
      <c r="N6806">
        <v>93</v>
      </c>
      <c r="O6806">
        <v>86</v>
      </c>
      <c r="P6806">
        <v>93</v>
      </c>
      <c r="Q6806">
        <v>90</v>
      </c>
      <c r="R6806">
        <v>94</v>
      </c>
      <c r="S6806">
        <v>62</v>
      </c>
      <c r="T6806" s="34">
        <f>_xlfn.XLOOKUP(B6806,Demog!$A$2:$A$219,Demog!$P$2:$P$219,,,2)</f>
        <v>4732</v>
      </c>
      <c r="U6806" s="34">
        <f t="shared" si="128"/>
        <v>2</v>
      </c>
      <c r="V6806" s="13">
        <f>IF(OR(Table1[[#This Row],[7d_positivity_public]]=0,ISBLANK(Table1[[#This Row],[7d_positivity_public]])),"",(Table1[[#This Row],[7d_positivity_public]]-Table1[[#This Row],[7d_positivity_all]])/Table1[[#This Row],[7d_positivity_public]])</f>
        <v>1</v>
      </c>
      <c r="W6806" s="13"/>
    </row>
    <row r="6807" spans="1:23" x14ac:dyDescent="0.25">
      <c r="A6807" s="10">
        <v>44553</v>
      </c>
      <c r="B6807">
        <v>4211</v>
      </c>
      <c r="C6807" t="s">
        <v>224</v>
      </c>
      <c r="D6807">
        <v>15</v>
      </c>
      <c r="E6807">
        <v>9</v>
      </c>
      <c r="F6807">
        <v>6</v>
      </c>
      <c r="G6807">
        <v>10</v>
      </c>
      <c r="H6807">
        <v>90</v>
      </c>
      <c r="I6807">
        <v>43</v>
      </c>
      <c r="J6807">
        <v>94</v>
      </c>
      <c r="K6807">
        <v>90</v>
      </c>
      <c r="L6807">
        <v>86</v>
      </c>
      <c r="M6807">
        <v>93</v>
      </c>
      <c r="N6807">
        <v>87</v>
      </c>
      <c r="O6807">
        <v>89</v>
      </c>
      <c r="P6807">
        <v>87</v>
      </c>
      <c r="Q6807">
        <v>82</v>
      </c>
      <c r="R6807">
        <v>91</v>
      </c>
      <c r="S6807">
        <v>68</v>
      </c>
      <c r="T6807" s="34">
        <f>_xlfn.XLOOKUP(B6807,Demog!$A$2:$A$219,Demog!$P$2:$P$219,,,2)</f>
        <v>17780</v>
      </c>
      <c r="U6807" s="34">
        <f t="shared" si="128"/>
        <v>19</v>
      </c>
      <c r="V6807" s="13">
        <f>IF(OR(Table1[[#This Row],[7d_positivity_public]]=0,ISBLANK(Table1[[#This Row],[7d_positivity_public]])),"",(Table1[[#This Row],[7d_positivity_public]]-Table1[[#This Row],[7d_positivity_all]])/Table1[[#This Row],[7d_positivity_public]])</f>
        <v>1</v>
      </c>
      <c r="W6807" s="13"/>
    </row>
    <row r="6808" spans="1:23" x14ac:dyDescent="0.25">
      <c r="A6808" s="10">
        <v>44553</v>
      </c>
      <c r="B6808">
        <v>4212</v>
      </c>
      <c r="C6808" t="s">
        <v>225</v>
      </c>
      <c r="D6808">
        <v>8</v>
      </c>
      <c r="E6808">
        <v>9</v>
      </c>
      <c r="F6808">
        <v>-1</v>
      </c>
      <c r="G6808">
        <v>6</v>
      </c>
      <c r="H6808">
        <v>88</v>
      </c>
      <c r="I6808">
        <v>35</v>
      </c>
      <c r="J6808">
        <v>86</v>
      </c>
      <c r="K6808">
        <v>88</v>
      </c>
      <c r="L6808">
        <v>83</v>
      </c>
      <c r="M6808">
        <v>91</v>
      </c>
      <c r="N6808">
        <v>84</v>
      </c>
      <c r="O6808">
        <v>80</v>
      </c>
      <c r="P6808">
        <v>85</v>
      </c>
      <c r="Q6808">
        <v>78</v>
      </c>
      <c r="R6808">
        <v>90</v>
      </c>
      <c r="S6808">
        <v>65</v>
      </c>
      <c r="T6808" s="34">
        <f>_xlfn.XLOOKUP(B6808,Demog!$A$2:$A$219,Demog!$P$2:$P$219,,,2)</f>
        <v>40598</v>
      </c>
      <c r="U6808" s="34">
        <f t="shared" si="128"/>
        <v>23</v>
      </c>
      <c r="V6808" s="13">
        <f>IF(OR(Table1[[#This Row],[7d_positivity_public]]=0,ISBLANK(Table1[[#This Row],[7d_positivity_public]])),"",(Table1[[#This Row],[7d_positivity_public]]-Table1[[#This Row],[7d_positivity_all]])/Table1[[#This Row],[7d_positivity_public]])</f>
        <v>1</v>
      </c>
      <c r="W6808" s="13"/>
    </row>
    <row r="6809" spans="1:23" x14ac:dyDescent="0.25">
      <c r="A6809" s="10">
        <v>44553</v>
      </c>
      <c r="B6809">
        <v>4241</v>
      </c>
      <c r="C6809" t="s">
        <v>228</v>
      </c>
      <c r="D6809">
        <v>11</v>
      </c>
      <c r="E6809">
        <v>13</v>
      </c>
      <c r="F6809">
        <v>-2</v>
      </c>
      <c r="G6809">
        <v>7</v>
      </c>
      <c r="H6809">
        <v>89</v>
      </c>
      <c r="I6809">
        <v>28</v>
      </c>
      <c r="J6809">
        <v>80</v>
      </c>
      <c r="K6809">
        <v>89</v>
      </c>
      <c r="L6809">
        <v>89</v>
      </c>
      <c r="M6809">
        <v>90</v>
      </c>
      <c r="N6809">
        <v>85</v>
      </c>
      <c r="O6809">
        <v>74</v>
      </c>
      <c r="P6809">
        <v>86</v>
      </c>
      <c r="Q6809">
        <v>83</v>
      </c>
      <c r="R6809">
        <v>88</v>
      </c>
      <c r="S6809">
        <v>62</v>
      </c>
      <c r="T6809" s="34">
        <f>_xlfn.XLOOKUP(B6809,Demog!$A$2:$A$219,Demog!$P$2:$P$219,,,2)</f>
        <v>20117</v>
      </c>
      <c r="U6809" s="34">
        <f t="shared" si="128"/>
        <v>15</v>
      </c>
      <c r="V6809" s="13">
        <f>IF(OR(Table1[[#This Row],[7d_positivity_public]]=0,ISBLANK(Table1[[#This Row],[7d_positivity_public]])),"",(Table1[[#This Row],[7d_positivity_public]]-Table1[[#This Row],[7d_positivity_all]])/Table1[[#This Row],[7d_positivity_public]])</f>
        <v>1</v>
      </c>
      <c r="W6809" s="13"/>
    </row>
    <row r="6810" spans="1:23" x14ac:dyDescent="0.25">
      <c r="A6810" s="10">
        <v>44553</v>
      </c>
      <c r="B6810">
        <v>4242</v>
      </c>
      <c r="C6810" t="s">
        <v>229</v>
      </c>
      <c r="D6810">
        <v>14</v>
      </c>
      <c r="E6810">
        <v>12</v>
      </c>
      <c r="F6810">
        <v>2</v>
      </c>
      <c r="G6810">
        <v>7</v>
      </c>
      <c r="H6810">
        <v>92</v>
      </c>
      <c r="I6810">
        <v>39</v>
      </c>
      <c r="J6810">
        <v>89</v>
      </c>
      <c r="K6810">
        <v>92</v>
      </c>
      <c r="L6810">
        <v>91</v>
      </c>
      <c r="M6810">
        <v>93</v>
      </c>
      <c r="N6810">
        <v>89</v>
      </c>
      <c r="O6810">
        <v>84</v>
      </c>
      <c r="P6810">
        <v>89</v>
      </c>
      <c r="Q6810">
        <v>87</v>
      </c>
      <c r="R6810">
        <v>91</v>
      </c>
      <c r="S6810">
        <v>66</v>
      </c>
      <c r="T6810" s="34">
        <f>_xlfn.XLOOKUP(B6810,Demog!$A$2:$A$219,Demog!$P$2:$P$219,,,2)</f>
        <v>25680</v>
      </c>
      <c r="U6810" s="34">
        <f t="shared" si="128"/>
        <v>25</v>
      </c>
      <c r="V6810" s="13">
        <f>IF(OR(Table1[[#This Row],[7d_positivity_public]]=0,ISBLANK(Table1[[#This Row],[7d_positivity_public]])),"",(Table1[[#This Row],[7d_positivity_public]]-Table1[[#This Row],[7d_positivity_all]])/Table1[[#This Row],[7d_positivity_public]])</f>
        <v>1</v>
      </c>
      <c r="W6810" s="13"/>
    </row>
    <row r="6811" spans="1:23" x14ac:dyDescent="0.25">
      <c r="A6811" s="10">
        <v>44553</v>
      </c>
      <c r="B6811">
        <v>4243</v>
      </c>
      <c r="C6811" t="s">
        <v>230</v>
      </c>
      <c r="D6811">
        <v>11</v>
      </c>
      <c r="E6811">
        <v>5</v>
      </c>
      <c r="F6811">
        <v>6</v>
      </c>
      <c r="G6811">
        <v>7</v>
      </c>
      <c r="H6811">
        <v>94</v>
      </c>
      <c r="I6811">
        <v>47</v>
      </c>
      <c r="J6811">
        <v>95</v>
      </c>
      <c r="K6811">
        <v>94</v>
      </c>
      <c r="L6811">
        <v>92</v>
      </c>
      <c r="M6811">
        <v>94</v>
      </c>
      <c r="N6811">
        <v>91</v>
      </c>
      <c r="O6811">
        <v>91</v>
      </c>
      <c r="P6811">
        <v>92</v>
      </c>
      <c r="Q6811">
        <v>89</v>
      </c>
      <c r="R6811">
        <v>93</v>
      </c>
      <c r="S6811">
        <v>69</v>
      </c>
      <c r="T6811" s="34">
        <f>_xlfn.XLOOKUP(B6811,Demog!$A$2:$A$219,Demog!$P$2:$P$219,,,2)</f>
        <v>30045</v>
      </c>
      <c r="U6811" s="34">
        <f t="shared" si="128"/>
        <v>23</v>
      </c>
      <c r="V6811" s="13">
        <f>IF(OR(Table1[[#This Row],[7d_positivity_public]]=0,ISBLANK(Table1[[#This Row],[7d_positivity_public]])),"",(Table1[[#This Row],[7d_positivity_public]]-Table1[[#This Row],[7d_positivity_all]])/Table1[[#This Row],[7d_positivity_public]])</f>
        <v>1</v>
      </c>
      <c r="W6811" s="13"/>
    </row>
    <row r="6812" spans="1:23" x14ac:dyDescent="0.25">
      <c r="A6812" s="10">
        <v>44553</v>
      </c>
      <c r="B6812">
        <v>4244</v>
      </c>
      <c r="C6812" t="s">
        <v>231</v>
      </c>
      <c r="D6812">
        <v>18</v>
      </c>
      <c r="E6812">
        <v>10</v>
      </c>
      <c r="F6812">
        <v>8</v>
      </c>
      <c r="G6812">
        <v>8</v>
      </c>
      <c r="H6812">
        <v>88</v>
      </c>
      <c r="I6812">
        <v>31</v>
      </c>
      <c r="J6812">
        <v>83</v>
      </c>
      <c r="K6812">
        <v>89</v>
      </c>
      <c r="L6812">
        <v>88</v>
      </c>
      <c r="M6812">
        <v>90</v>
      </c>
      <c r="N6812">
        <v>84</v>
      </c>
      <c r="O6812">
        <v>77</v>
      </c>
      <c r="P6812">
        <v>85</v>
      </c>
      <c r="Q6812">
        <v>82</v>
      </c>
      <c r="R6812">
        <v>88</v>
      </c>
      <c r="S6812">
        <v>57</v>
      </c>
      <c r="T6812" s="34">
        <f>_xlfn.XLOOKUP(B6812,Demog!$A$2:$A$219,Demog!$P$2:$P$219,,,2)</f>
        <v>14529</v>
      </c>
      <c r="U6812" s="34">
        <f t="shared" si="128"/>
        <v>18</v>
      </c>
      <c r="V6812" s="13">
        <f>IF(OR(Table1[[#This Row],[7d_positivity_public]]=0,ISBLANK(Table1[[#This Row],[7d_positivity_public]])),"",(Table1[[#This Row],[7d_positivity_public]]-Table1[[#This Row],[7d_positivity_all]])/Table1[[#This Row],[7d_positivity_public]])</f>
        <v>1</v>
      </c>
      <c r="W6812" s="13"/>
    </row>
    <row r="6813" spans="1:23" x14ac:dyDescent="0.25">
      <c r="A6813" s="10">
        <v>44553</v>
      </c>
      <c r="B6813">
        <v>4245</v>
      </c>
      <c r="C6813" t="s">
        <v>232</v>
      </c>
      <c r="D6813">
        <v>24</v>
      </c>
      <c r="E6813">
        <v>12</v>
      </c>
      <c r="F6813">
        <v>12</v>
      </c>
      <c r="G6813">
        <v>15</v>
      </c>
      <c r="H6813">
        <v>90</v>
      </c>
      <c r="I6813">
        <v>47</v>
      </c>
      <c r="J6813">
        <v>89</v>
      </c>
      <c r="K6813">
        <v>90</v>
      </c>
      <c r="L6813">
        <v>87</v>
      </c>
      <c r="M6813">
        <v>91</v>
      </c>
      <c r="N6813">
        <v>87</v>
      </c>
      <c r="O6813">
        <v>86</v>
      </c>
      <c r="P6813">
        <v>87</v>
      </c>
      <c r="Q6813">
        <v>84</v>
      </c>
      <c r="R6813">
        <v>89</v>
      </c>
      <c r="S6813">
        <v>62</v>
      </c>
      <c r="T6813" s="34">
        <f>_xlfn.XLOOKUP(B6813,Demog!$A$2:$A$219,Demog!$P$2:$P$219,,,2)</f>
        <v>7502</v>
      </c>
      <c r="U6813" s="34">
        <f t="shared" si="128"/>
        <v>13</v>
      </c>
      <c r="V6813" s="13">
        <f>IF(OR(Table1[[#This Row],[7d_positivity_public]]=0,ISBLANK(Table1[[#This Row],[7d_positivity_public]])),"",(Table1[[#This Row],[7d_positivity_public]]-Table1[[#This Row],[7d_positivity_all]])/Table1[[#This Row],[7d_positivity_public]])</f>
        <v>1</v>
      </c>
      <c r="W6813" s="13"/>
    </row>
    <row r="6814" spans="1:23" x14ac:dyDescent="0.25">
      <c r="A6814" s="10">
        <v>44553</v>
      </c>
      <c r="B6814">
        <v>4246</v>
      </c>
      <c r="C6814" t="s">
        <v>233</v>
      </c>
      <c r="D6814">
        <v>27</v>
      </c>
      <c r="E6814">
        <v>4</v>
      </c>
      <c r="F6814">
        <v>23</v>
      </c>
      <c r="G6814">
        <v>23</v>
      </c>
      <c r="H6814">
        <v>87</v>
      </c>
      <c r="I6814">
        <v>32</v>
      </c>
      <c r="J6814">
        <v>84</v>
      </c>
      <c r="K6814">
        <v>87</v>
      </c>
      <c r="L6814">
        <v>81</v>
      </c>
      <c r="M6814">
        <v>91</v>
      </c>
      <c r="N6814">
        <v>84</v>
      </c>
      <c r="O6814">
        <v>79</v>
      </c>
      <c r="P6814">
        <v>84</v>
      </c>
      <c r="Q6814">
        <v>77</v>
      </c>
      <c r="R6814">
        <v>89</v>
      </c>
      <c r="S6814">
        <v>57</v>
      </c>
      <c r="T6814" s="34">
        <f>_xlfn.XLOOKUP(B6814,Demog!$A$2:$A$219,Demog!$P$2:$P$219,,,2)</f>
        <v>7058</v>
      </c>
      <c r="U6814" s="34">
        <f t="shared" ref="U6814:U6819" si="129">ROUND(T6814*D6814/100000*7,0)</f>
        <v>13</v>
      </c>
      <c r="V6814" s="13">
        <f>IF(OR(Table1[[#This Row],[7d_positivity_public]]=0,ISBLANK(Table1[[#This Row],[7d_positivity_public]])),"",(Table1[[#This Row],[7d_positivity_public]]-Table1[[#This Row],[7d_positivity_all]])/Table1[[#This Row],[7d_positivity_public]])</f>
        <v>1</v>
      </c>
      <c r="W6814" s="13"/>
    </row>
    <row r="6815" spans="1:23" x14ac:dyDescent="0.25">
      <c r="A6815" s="10">
        <v>44553</v>
      </c>
      <c r="B6815">
        <v>5241</v>
      </c>
      <c r="C6815" t="s">
        <v>234</v>
      </c>
      <c r="D6815">
        <v>10</v>
      </c>
      <c r="E6815">
        <v>10</v>
      </c>
      <c r="F6815">
        <v>0</v>
      </c>
      <c r="G6815">
        <v>10</v>
      </c>
      <c r="H6815">
        <v>86</v>
      </c>
      <c r="I6815">
        <v>27</v>
      </c>
      <c r="J6815">
        <v>80</v>
      </c>
      <c r="K6815">
        <v>87</v>
      </c>
      <c r="L6815">
        <v>83</v>
      </c>
      <c r="M6815">
        <v>90</v>
      </c>
      <c r="N6815">
        <v>83</v>
      </c>
      <c r="O6815">
        <v>76</v>
      </c>
      <c r="P6815">
        <v>84</v>
      </c>
      <c r="Q6815">
        <v>79</v>
      </c>
      <c r="R6815">
        <v>88</v>
      </c>
      <c r="S6815">
        <v>70</v>
      </c>
      <c r="T6815" s="34">
        <f>_xlfn.XLOOKUP(B6815,Demog!$A$2:$A$219,Demog!$P$2:$P$219,,,2)</f>
        <v>16947</v>
      </c>
      <c r="U6815" s="34">
        <f t="shared" si="129"/>
        <v>12</v>
      </c>
      <c r="V6815" s="13">
        <f>IF(OR(Table1[[#This Row],[7d_positivity_public]]=0,ISBLANK(Table1[[#This Row],[7d_positivity_public]])),"",(Table1[[#This Row],[7d_positivity_public]]-Table1[[#This Row],[7d_positivity_all]])/Table1[[#This Row],[7d_positivity_public]])</f>
        <v>1</v>
      </c>
      <c r="W6815" s="13"/>
    </row>
    <row r="6816" spans="1:23" x14ac:dyDescent="0.25">
      <c r="A6816" s="10">
        <v>44553</v>
      </c>
      <c r="B6816">
        <v>5242</v>
      </c>
      <c r="C6816" t="s">
        <v>235</v>
      </c>
      <c r="D6816">
        <v>7</v>
      </c>
      <c r="E6816">
        <v>7</v>
      </c>
      <c r="F6816">
        <v>0</v>
      </c>
      <c r="G6816">
        <v>7</v>
      </c>
      <c r="H6816">
        <v>91</v>
      </c>
      <c r="I6816">
        <v>18</v>
      </c>
      <c r="J6816">
        <v>76</v>
      </c>
      <c r="K6816">
        <v>92</v>
      </c>
      <c r="L6816">
        <v>91</v>
      </c>
      <c r="M6816">
        <v>93</v>
      </c>
      <c r="N6816">
        <v>85</v>
      </c>
      <c r="O6816">
        <v>70</v>
      </c>
      <c r="P6816">
        <v>86</v>
      </c>
      <c r="Q6816">
        <v>83</v>
      </c>
      <c r="R6816">
        <v>89</v>
      </c>
      <c r="S6816">
        <v>69</v>
      </c>
      <c r="T6816" s="34">
        <f>_xlfn.XLOOKUP(B6816,Demog!$A$2:$A$219,Demog!$P$2:$P$219,,,2)</f>
        <v>41431</v>
      </c>
      <c r="U6816" s="34">
        <f t="shared" si="129"/>
        <v>20</v>
      </c>
      <c r="V6816" s="13">
        <f>IF(OR(Table1[[#This Row],[7d_positivity_public]]=0,ISBLANK(Table1[[#This Row],[7d_positivity_public]])),"",(Table1[[#This Row],[7d_positivity_public]]-Table1[[#This Row],[7d_positivity_all]])/Table1[[#This Row],[7d_positivity_public]])</f>
        <v>1</v>
      </c>
      <c r="W6816" s="13"/>
    </row>
    <row r="6817" spans="1:23" x14ac:dyDescent="0.25">
      <c r="A6817" s="10">
        <v>44553</v>
      </c>
      <c r="B6817">
        <v>5243</v>
      </c>
      <c r="C6817" t="s">
        <v>236</v>
      </c>
      <c r="D6817">
        <v>10</v>
      </c>
      <c r="E6817">
        <v>15</v>
      </c>
      <c r="F6817">
        <v>-5</v>
      </c>
      <c r="G6817">
        <v>11</v>
      </c>
      <c r="H6817">
        <v>91</v>
      </c>
      <c r="I6817">
        <v>30</v>
      </c>
      <c r="J6817">
        <v>88</v>
      </c>
      <c r="K6817">
        <v>92</v>
      </c>
      <c r="L6817">
        <v>90</v>
      </c>
      <c r="M6817">
        <v>94</v>
      </c>
      <c r="N6817">
        <v>89</v>
      </c>
      <c r="O6817">
        <v>84</v>
      </c>
      <c r="P6817">
        <v>89</v>
      </c>
      <c r="Q6817">
        <v>87</v>
      </c>
      <c r="R6817">
        <v>92</v>
      </c>
      <c r="S6817">
        <v>71</v>
      </c>
      <c r="T6817" s="34">
        <f>_xlfn.XLOOKUP(B6817,Demog!$A$2:$A$219,Demog!$P$2:$P$219,,,2)</f>
        <v>15730</v>
      </c>
      <c r="U6817" s="34">
        <f t="shared" si="129"/>
        <v>11</v>
      </c>
      <c r="V6817" s="13">
        <f>IF(OR(Table1[[#This Row],[7d_positivity_public]]=0,ISBLANK(Table1[[#This Row],[7d_positivity_public]])),"",(Table1[[#This Row],[7d_positivity_public]]-Table1[[#This Row],[7d_positivity_all]])/Table1[[#This Row],[7d_positivity_public]])</f>
        <v>1</v>
      </c>
      <c r="W6817" s="13"/>
    </row>
    <row r="6818" spans="1:23" x14ac:dyDescent="0.25">
      <c r="A6818" s="10">
        <v>44553</v>
      </c>
      <c r="B6818">
        <v>5244</v>
      </c>
      <c r="C6818" t="s">
        <v>237</v>
      </c>
      <c r="D6818">
        <v>5</v>
      </c>
      <c r="E6818">
        <v>3</v>
      </c>
      <c r="F6818">
        <v>2</v>
      </c>
      <c r="G6818">
        <v>5</v>
      </c>
      <c r="H6818">
        <v>80</v>
      </c>
      <c r="I6818">
        <v>20</v>
      </c>
      <c r="J6818">
        <v>72</v>
      </c>
      <c r="K6818">
        <v>80</v>
      </c>
      <c r="L6818">
        <v>76</v>
      </c>
      <c r="M6818">
        <v>84</v>
      </c>
      <c r="N6818">
        <v>76</v>
      </c>
      <c r="O6818">
        <v>68</v>
      </c>
      <c r="P6818">
        <v>77</v>
      </c>
      <c r="Q6818">
        <v>71</v>
      </c>
      <c r="R6818">
        <v>83</v>
      </c>
      <c r="S6818">
        <v>64</v>
      </c>
      <c r="T6818" s="34">
        <f>_xlfn.XLOOKUP(B6818,Demog!$A$2:$A$219,Demog!$P$2:$P$219,,,2)</f>
        <v>7847</v>
      </c>
      <c r="U6818" s="34">
        <f t="shared" si="129"/>
        <v>3</v>
      </c>
      <c r="V6818" s="13">
        <f>IF(OR(Table1[[#This Row],[7d_positivity_public]]=0,ISBLANK(Table1[[#This Row],[7d_positivity_public]])),"",(Table1[[#This Row],[7d_positivity_public]]-Table1[[#This Row],[7d_positivity_all]])/Table1[[#This Row],[7d_positivity_public]])</f>
        <v>1</v>
      </c>
      <c r="W6818" s="13"/>
    </row>
    <row r="6819" spans="1:23" x14ac:dyDescent="0.25">
      <c r="A6819" s="10">
        <v>44553</v>
      </c>
      <c r="B6819">
        <v>5245</v>
      </c>
      <c r="C6819" t="s">
        <v>238</v>
      </c>
      <c r="D6819">
        <v>7</v>
      </c>
      <c r="E6819">
        <v>5</v>
      </c>
      <c r="F6819">
        <v>2</v>
      </c>
      <c r="G6819">
        <v>9</v>
      </c>
      <c r="H6819">
        <v>78</v>
      </c>
      <c r="I6819">
        <v>18</v>
      </c>
      <c r="J6819">
        <v>66</v>
      </c>
      <c r="K6819">
        <v>79</v>
      </c>
      <c r="L6819">
        <v>72</v>
      </c>
      <c r="M6819">
        <v>85</v>
      </c>
      <c r="N6819">
        <v>75</v>
      </c>
      <c r="O6819">
        <v>60</v>
      </c>
      <c r="P6819">
        <v>76</v>
      </c>
      <c r="Q6819">
        <v>67</v>
      </c>
      <c r="R6819">
        <v>83</v>
      </c>
      <c r="S6819">
        <v>56</v>
      </c>
      <c r="T6819" s="34">
        <f>_xlfn.XLOOKUP(B6819,Demog!$A$2:$A$219,Demog!$P$2:$P$219,,,2)</f>
        <v>5486</v>
      </c>
      <c r="U6819" s="34">
        <f t="shared" si="129"/>
        <v>3</v>
      </c>
      <c r="V6819" s="13">
        <f>IF(OR(Table1[[#This Row],[7d_positivity_public]]=0,ISBLANK(Table1[[#This Row],[7d_positivity_public]])),"",(Table1[[#This Row],[7d_positivity_public]]-Table1[[#This Row],[7d_positivity_all]])/Table1[[#This Row],[7d_positivity_public]])</f>
        <v>1</v>
      </c>
      <c r="W6819" s="13"/>
    </row>
  </sheetData>
  <conditionalFormatting sqref="AC7:AC23">
    <cfRule type="colorScale" priority="1">
      <colorScale>
        <cfvo type="min"/>
        <cfvo type="percentile" val="50"/>
        <cfvo type="max"/>
        <color rgb="FFF8696B"/>
        <color rgb="FFFCFCFF"/>
        <color rgb="FF5A8AC6"/>
      </colorScale>
    </cfRule>
  </conditionalFormatting>
  <pageMargins left="0.7" right="0.7" top="0.75" bottom="0.75" header="0.3" footer="0.3"/>
  <pageSetup orientation="portrait" horizontalDpi="90" verticalDpi="9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4786"/>
  <sheetViews>
    <sheetView workbookViewId="0">
      <pane xSplit="3" ySplit="1" topLeftCell="D4785" activePane="bottomRight" state="frozenSplit"/>
      <selection pane="topRight" activeCell="G1" sqref="G1"/>
      <selection pane="bottomLeft" activeCell="A18" sqref="A18"/>
      <selection pane="bottomRight" activeCell="B4786" sqref="B4786"/>
    </sheetView>
  </sheetViews>
  <sheetFormatPr defaultRowHeight="15" x14ac:dyDescent="0.25"/>
  <cols>
    <col min="1" max="1" width="10.140625" style="10" bestFit="1" customWidth="1"/>
    <col min="2" max="2" width="13.42578125" customWidth="1"/>
    <col min="3" max="3" width="26.85546875" customWidth="1"/>
    <col min="4" max="4" width="13.42578125" customWidth="1"/>
    <col min="5" max="5" width="16.42578125" customWidth="1"/>
    <col min="6" max="6" width="20.42578125" customWidth="1"/>
    <col min="8" max="9" width="19.5703125" customWidth="1"/>
    <col min="10" max="12" width="16.5703125" customWidth="1"/>
    <col min="13" max="13" width="19.5703125" customWidth="1"/>
    <col min="14" max="17" width="16.5703125" customWidth="1"/>
    <col min="18" max="18" width="19.5703125" customWidth="1"/>
    <col min="19" max="20" width="16.5703125" customWidth="1"/>
    <col min="21" max="21" width="11.140625" bestFit="1" customWidth="1"/>
    <col min="24" max="24" width="16.42578125" customWidth="1"/>
  </cols>
  <sheetData>
    <row r="1" spans="1:23" s="8" customFormat="1" x14ac:dyDescent="0.25">
      <c r="A1" s="11" t="s">
        <v>60</v>
      </c>
      <c r="B1" s="9" t="s">
        <v>239</v>
      </c>
      <c r="C1" s="9" t="s">
        <v>240</v>
      </c>
      <c r="D1" s="9" t="s">
        <v>63</v>
      </c>
      <c r="E1" s="9" t="s">
        <v>64</v>
      </c>
      <c r="F1" s="9" t="s">
        <v>65</v>
      </c>
      <c r="G1" s="9" t="s">
        <v>66</v>
      </c>
      <c r="H1" s="9" t="s">
        <v>67</v>
      </c>
      <c r="I1" s="6" t="s">
        <v>68</v>
      </c>
      <c r="J1" s="9" t="s">
        <v>69</v>
      </c>
      <c r="K1" s="9" t="s">
        <v>70</v>
      </c>
      <c r="L1" s="9" t="s">
        <v>71</v>
      </c>
      <c r="M1" s="9" t="s">
        <v>72</v>
      </c>
      <c r="N1" s="9" t="s">
        <v>73</v>
      </c>
      <c r="O1" s="9" t="s">
        <v>74</v>
      </c>
      <c r="P1" s="9" t="s">
        <v>75</v>
      </c>
      <c r="Q1" s="9" t="s">
        <v>76</v>
      </c>
      <c r="R1" s="9" t="s">
        <v>77</v>
      </c>
      <c r="S1" s="9" t="s">
        <v>78</v>
      </c>
      <c r="T1" s="9" t="s">
        <v>241</v>
      </c>
      <c r="U1" s="9" t="s">
        <v>80</v>
      </c>
      <c r="V1" s="9" t="s">
        <v>81</v>
      </c>
      <c r="W1" s="9" t="s">
        <v>82</v>
      </c>
    </row>
    <row r="2" spans="1:23" x14ac:dyDescent="0.25">
      <c r="A2" s="10">
        <v>44326</v>
      </c>
      <c r="B2">
        <v>111</v>
      </c>
      <c r="C2" t="s">
        <v>242</v>
      </c>
      <c r="D2" s="12">
        <v>9.3000000000000007</v>
      </c>
      <c r="E2" s="12">
        <v>3.1000000000000005</v>
      </c>
      <c r="F2">
        <v>6.2</v>
      </c>
      <c r="G2" s="15"/>
      <c r="H2" s="13"/>
      <c r="I2" s="13"/>
      <c r="J2" s="13"/>
      <c r="K2" s="14">
        <v>39</v>
      </c>
      <c r="M2" s="14">
        <v>76</v>
      </c>
      <c r="T2" s="34">
        <f>_xlfn.XLOOKUP(B2,'LHA Demog pivot'!$B$4:$B$93,'LHA Demog pivot'!$C$4:$C$93,,,1)</f>
        <v>15531</v>
      </c>
      <c r="U2" s="36">
        <f>ROUND(Table2[[#This Row],[LHA_Pop_2016]]*Table2[[#This Row],[C_ADR_7day]]/100000*7,0)</f>
        <v>10</v>
      </c>
      <c r="V2" s="13" t="str">
        <f>IF(OR(Table2[[#This Row],[7d_positivity_public]]=0,ISBLANK(Table2[[#This Row],[7d_positivity_public]])),"",(Table2[[#This Row],[7d_positivity_public]]-Table2[[#This Row],[7d_positivity_all]])/Table2[[#This Row],[7d_positivity_public]])</f>
        <v/>
      </c>
      <c r="W2" s="15">
        <v>7.1999999999999993</v>
      </c>
    </row>
    <row r="3" spans="1:23" x14ac:dyDescent="0.25">
      <c r="A3" s="10">
        <v>44326</v>
      </c>
      <c r="B3">
        <v>112</v>
      </c>
      <c r="C3" t="s">
        <v>243</v>
      </c>
      <c r="D3" s="12">
        <v>3.1</v>
      </c>
      <c r="E3" s="12">
        <v>5.6</v>
      </c>
      <c r="F3">
        <v>-2.5</v>
      </c>
      <c r="G3" s="15"/>
      <c r="H3" s="13"/>
      <c r="I3" s="13"/>
      <c r="J3" s="13"/>
      <c r="K3" s="14">
        <v>44</v>
      </c>
      <c r="M3" s="14">
        <v>69</v>
      </c>
      <c r="T3" s="34">
        <f>_xlfn.XLOOKUP(B3,'LHA Demog pivot'!$B$4:$B$93,'LHA Demog pivot'!$C$4:$C$93,,,1)</f>
        <v>26248</v>
      </c>
      <c r="U3" s="36">
        <f>ROUND(Table2[[#This Row],[LHA_Pop_2016]]*Table2[[#This Row],[C_ADR_7day]]/100000*7,0)</f>
        <v>6</v>
      </c>
      <c r="V3" s="13" t="str">
        <f>IF(OR(Table2[[#This Row],[7d_positivity_public]]=0,ISBLANK(Table2[[#This Row],[7d_positivity_public]])),"",(Table2[[#This Row],[7d_positivity_public]]-Table2[[#This Row],[7d_positivity_all]])/Table2[[#This Row],[7d_positivity_public]])</f>
        <v/>
      </c>
      <c r="W3" s="15">
        <v>2.6</v>
      </c>
    </row>
    <row r="4" spans="1:23" x14ac:dyDescent="0.25">
      <c r="A4" s="10">
        <v>44326</v>
      </c>
      <c r="B4">
        <v>113</v>
      </c>
      <c r="C4" t="s">
        <v>244</v>
      </c>
      <c r="D4" s="12">
        <v>0</v>
      </c>
      <c r="E4" s="12">
        <v>1.3</v>
      </c>
      <c r="F4">
        <v>-1.3</v>
      </c>
      <c r="G4" s="15"/>
      <c r="H4" s="13"/>
      <c r="I4" s="13"/>
      <c r="J4" s="13"/>
      <c r="K4" s="14">
        <v>46</v>
      </c>
      <c r="M4" s="14">
        <v>72</v>
      </c>
      <c r="T4" s="34">
        <f>_xlfn.XLOOKUP(B4,'LHA Demog pivot'!$B$4:$B$93,'LHA Demog pivot'!$C$4:$C$93,,,1)</f>
        <v>9178</v>
      </c>
      <c r="U4" s="36">
        <f>ROUND(Table2[[#This Row],[LHA_Pop_2016]]*Table2[[#This Row],[C_ADR_7day]]/100000*7,0)</f>
        <v>0</v>
      </c>
      <c r="V4" s="13" t="str">
        <f>IF(OR(Table2[[#This Row],[7d_positivity_public]]=0,ISBLANK(Table2[[#This Row],[7d_positivity_public]])),"",(Table2[[#This Row],[7d_positivity_public]]-Table2[[#This Row],[7d_positivity_all]])/Table2[[#This Row],[7d_positivity_public]])</f>
        <v/>
      </c>
      <c r="W4" s="15">
        <v>0</v>
      </c>
    </row>
    <row r="5" spans="1:23" x14ac:dyDescent="0.25">
      <c r="A5" s="10">
        <v>44326</v>
      </c>
      <c r="B5">
        <v>114</v>
      </c>
      <c r="C5" t="s">
        <v>245</v>
      </c>
      <c r="D5" s="12">
        <v>7.7</v>
      </c>
      <c r="E5" s="12">
        <v>8.9</v>
      </c>
      <c r="F5">
        <v>-1.2</v>
      </c>
      <c r="G5" s="15"/>
      <c r="H5" s="13"/>
      <c r="I5" s="13"/>
      <c r="J5" s="13"/>
      <c r="K5" s="14">
        <v>72</v>
      </c>
      <c r="M5" s="14">
        <v>81</v>
      </c>
      <c r="T5" s="34">
        <f>_xlfn.XLOOKUP(B5,'LHA Demog pivot'!$B$4:$B$93,'LHA Demog pivot'!$C$4:$C$93,,,1)</f>
        <v>9487</v>
      </c>
      <c r="U5" s="36">
        <f>ROUND(Table2[[#This Row],[LHA_Pop_2016]]*Table2[[#This Row],[C_ADR_7day]]/100000*7,0)</f>
        <v>5</v>
      </c>
      <c r="V5" s="13" t="str">
        <f>IF(OR(Table2[[#This Row],[7d_positivity_public]]=0,ISBLANK(Table2[[#This Row],[7d_positivity_public]])),"",(Table2[[#This Row],[7d_positivity_public]]-Table2[[#This Row],[7d_positivity_all]])/Table2[[#This Row],[7d_positivity_public]])</f>
        <v/>
      </c>
      <c r="W5" s="15">
        <v>4</v>
      </c>
    </row>
    <row r="6" spans="1:23" x14ac:dyDescent="0.25">
      <c r="A6" s="10">
        <v>44326</v>
      </c>
      <c r="B6">
        <v>115</v>
      </c>
      <c r="C6" t="s">
        <v>246</v>
      </c>
      <c r="D6" s="12">
        <v>5.3</v>
      </c>
      <c r="E6" s="12">
        <v>1.0999999999999996</v>
      </c>
      <c r="F6">
        <v>4.2</v>
      </c>
      <c r="G6" s="15"/>
      <c r="H6" s="13"/>
      <c r="I6" s="13"/>
      <c r="J6" s="13"/>
      <c r="K6" s="14">
        <v>44</v>
      </c>
      <c r="M6" s="14">
        <v>67</v>
      </c>
      <c r="T6" s="34">
        <f>_xlfn.XLOOKUP(B6,'LHA Demog pivot'!$B$4:$B$93,'LHA Demog pivot'!$C$4:$C$93,,,1)</f>
        <v>12634</v>
      </c>
      <c r="U6" s="36">
        <f>ROUND(Table2[[#This Row],[LHA_Pop_2016]]*Table2[[#This Row],[C_ADR_7day]]/100000*7,0)</f>
        <v>5</v>
      </c>
      <c r="V6" s="13" t="str">
        <f>IF(OR(Table2[[#This Row],[7d_positivity_public]]=0,ISBLANK(Table2[[#This Row],[7d_positivity_public]])),"",(Table2[[#This Row],[7d_positivity_public]]-Table2[[#This Row],[7d_positivity_all]])/Table2[[#This Row],[7d_positivity_public]])</f>
        <v/>
      </c>
      <c r="W6" s="15">
        <v>5.5</v>
      </c>
    </row>
    <row r="7" spans="1:23" x14ac:dyDescent="0.25">
      <c r="A7" s="10">
        <v>44326</v>
      </c>
      <c r="B7">
        <v>116</v>
      </c>
      <c r="C7" t="s">
        <v>247</v>
      </c>
      <c r="D7" s="12">
        <v>14.1</v>
      </c>
      <c r="E7" s="12">
        <v>36.9</v>
      </c>
      <c r="F7">
        <v>-22.8</v>
      </c>
      <c r="G7" s="15"/>
      <c r="H7" s="13"/>
      <c r="I7" s="13"/>
      <c r="J7" s="13"/>
      <c r="K7" s="14">
        <v>53</v>
      </c>
      <c r="M7" s="14">
        <v>72</v>
      </c>
      <c r="T7" s="34">
        <f>_xlfn.XLOOKUP(B7,'LHA Demog pivot'!$B$4:$B$93,'LHA Demog pivot'!$C$4:$C$93,,,1)</f>
        <v>6851</v>
      </c>
      <c r="U7" s="36">
        <f>ROUND(Table2[[#This Row],[LHA_Pop_2016]]*Table2[[#This Row],[C_ADR_7day]]/100000*7,0)</f>
        <v>7</v>
      </c>
      <c r="V7" s="13" t="str">
        <f>IF(OR(Table2[[#This Row],[7d_positivity_public]]=0,ISBLANK(Table2[[#This Row],[7d_positivity_public]])),"",(Table2[[#This Row],[7d_positivity_public]]-Table2[[#This Row],[7d_positivity_all]])/Table2[[#This Row],[7d_positivity_public]])</f>
        <v/>
      </c>
      <c r="W7" s="15">
        <v>9.7000000000000011</v>
      </c>
    </row>
    <row r="8" spans="1:23" x14ac:dyDescent="0.25">
      <c r="A8" s="10">
        <v>44326</v>
      </c>
      <c r="B8">
        <v>121</v>
      </c>
      <c r="C8" t="s">
        <v>248</v>
      </c>
      <c r="D8" s="12">
        <v>7.6</v>
      </c>
      <c r="E8" s="12">
        <v>0</v>
      </c>
      <c r="F8">
        <v>7.6</v>
      </c>
      <c r="G8" s="15"/>
      <c r="H8" s="13"/>
      <c r="I8" s="13"/>
      <c r="J8" s="13"/>
      <c r="K8" s="14">
        <v>59</v>
      </c>
      <c r="M8" s="14">
        <v>73</v>
      </c>
      <c r="T8" s="34">
        <f>_xlfn.XLOOKUP(B8,'LHA Demog pivot'!$B$4:$B$93,'LHA Demog pivot'!$C$4:$C$93,,,1)</f>
        <v>3209</v>
      </c>
      <c r="U8" s="36">
        <f>ROUND(Table2[[#This Row],[LHA_Pop_2016]]*Table2[[#This Row],[C_ADR_7day]]/100000*7,0)</f>
        <v>2</v>
      </c>
      <c r="V8" s="13" t="str">
        <f>IF(OR(Table2[[#This Row],[7d_positivity_public]]=0,ISBLANK(Table2[[#This Row],[7d_positivity_public]])),"",(Table2[[#This Row],[7d_positivity_public]]-Table2[[#This Row],[7d_positivity_all]])/Table2[[#This Row],[7d_positivity_public]])</f>
        <v/>
      </c>
      <c r="W8" s="15">
        <v>12.5</v>
      </c>
    </row>
    <row r="9" spans="1:23" x14ac:dyDescent="0.25">
      <c r="A9" s="10">
        <v>44326</v>
      </c>
      <c r="B9">
        <v>122</v>
      </c>
      <c r="C9" t="s">
        <v>249</v>
      </c>
      <c r="D9" s="12">
        <v>3</v>
      </c>
      <c r="E9" s="12">
        <v>5.5</v>
      </c>
      <c r="F9">
        <v>-2.5</v>
      </c>
      <c r="G9" s="15"/>
      <c r="H9" s="13"/>
      <c r="I9" s="13"/>
      <c r="J9" s="13"/>
      <c r="K9" s="14">
        <v>45</v>
      </c>
      <c r="M9" s="14">
        <v>73</v>
      </c>
      <c r="T9" s="34">
        <f>_xlfn.XLOOKUP(B9,'LHA Demog pivot'!$B$4:$B$93,'LHA Demog pivot'!$C$4:$C$93,,,1)</f>
        <v>25523</v>
      </c>
      <c r="U9" s="36">
        <f>ROUND(Table2[[#This Row],[LHA_Pop_2016]]*Table2[[#This Row],[C_ADR_7day]]/100000*7,0)</f>
        <v>5</v>
      </c>
      <c r="V9" s="13" t="str">
        <f>IF(OR(Table2[[#This Row],[7d_positivity_public]]=0,ISBLANK(Table2[[#This Row],[7d_positivity_public]])),"",(Table2[[#This Row],[7d_positivity_public]]-Table2[[#This Row],[7d_positivity_all]])/Table2[[#This Row],[7d_positivity_public]])</f>
        <v/>
      </c>
      <c r="W9" s="15">
        <v>2.1999999999999997</v>
      </c>
    </row>
    <row r="10" spans="1:23" x14ac:dyDescent="0.25">
      <c r="A10" s="10">
        <v>44326</v>
      </c>
      <c r="B10">
        <v>123</v>
      </c>
      <c r="C10" t="s">
        <v>250</v>
      </c>
      <c r="D10" s="12">
        <v>3.8</v>
      </c>
      <c r="E10" s="12">
        <v>1</v>
      </c>
      <c r="F10">
        <v>2.8</v>
      </c>
      <c r="G10" s="15"/>
      <c r="H10" s="13"/>
      <c r="I10" s="13"/>
      <c r="J10" s="13"/>
      <c r="K10" s="14">
        <v>45</v>
      </c>
      <c r="M10" s="14">
        <v>73</v>
      </c>
      <c r="T10" s="34">
        <f>_xlfn.XLOOKUP(B10,'LHA Demog pivot'!$B$4:$B$93,'LHA Demog pivot'!$C$4:$C$93,,,1)</f>
        <v>13710</v>
      </c>
      <c r="U10" s="36">
        <f>ROUND(Table2[[#This Row],[LHA_Pop_2016]]*Table2[[#This Row],[C_ADR_7day]]/100000*7,0)</f>
        <v>4</v>
      </c>
      <c r="V10" s="13" t="str">
        <f>IF(OR(Table2[[#This Row],[7d_positivity_public]]=0,ISBLANK(Table2[[#This Row],[7d_positivity_public]])),"",(Table2[[#This Row],[7d_positivity_public]]-Table2[[#This Row],[7d_positivity_all]])/Table2[[#This Row],[7d_positivity_public]])</f>
        <v/>
      </c>
      <c r="W10" s="15">
        <v>5.6000000000000005</v>
      </c>
    </row>
    <row r="11" spans="1:23" x14ac:dyDescent="0.25">
      <c r="A11" s="10">
        <v>44326</v>
      </c>
      <c r="B11">
        <v>124</v>
      </c>
      <c r="C11" t="s">
        <v>251</v>
      </c>
      <c r="D11" s="12">
        <v>8.4</v>
      </c>
      <c r="E11" s="12">
        <v>19.600000000000001</v>
      </c>
      <c r="F11">
        <v>-11.2</v>
      </c>
      <c r="G11" s="15"/>
      <c r="H11" s="13"/>
      <c r="I11" s="13"/>
      <c r="J11" s="13"/>
      <c r="K11" s="14">
        <v>65</v>
      </c>
      <c r="M11" s="14">
        <v>76</v>
      </c>
      <c r="T11" s="34">
        <f>_xlfn.XLOOKUP(B11,'LHA Demog pivot'!$B$4:$B$93,'LHA Demog pivot'!$C$4:$C$93,,,1)</f>
        <v>4501</v>
      </c>
      <c r="U11" s="36">
        <f>ROUND(Table2[[#This Row],[LHA_Pop_2016]]*Table2[[#This Row],[C_ADR_7day]]/100000*7,0)</f>
        <v>3</v>
      </c>
      <c r="V11" s="13" t="str">
        <f>IF(OR(Table2[[#This Row],[7d_positivity_public]]=0,ISBLANK(Table2[[#This Row],[7d_positivity_public]])),"",(Table2[[#This Row],[7d_positivity_public]]-Table2[[#This Row],[7d_positivity_all]])/Table2[[#This Row],[7d_positivity_public]])</f>
        <v/>
      </c>
      <c r="W11" s="15">
        <v>4.9000000000000004</v>
      </c>
    </row>
    <row r="12" spans="1:23" x14ac:dyDescent="0.25">
      <c r="A12" s="10">
        <v>44326</v>
      </c>
      <c r="B12">
        <v>125</v>
      </c>
      <c r="C12" t="s">
        <v>252</v>
      </c>
      <c r="D12" s="12">
        <v>4.5</v>
      </c>
      <c r="E12" s="12">
        <v>0</v>
      </c>
      <c r="F12">
        <v>4.5</v>
      </c>
      <c r="G12" s="15"/>
      <c r="H12" s="13"/>
      <c r="I12" s="13"/>
      <c r="J12" s="13"/>
      <c r="K12" s="14">
        <v>51</v>
      </c>
      <c r="M12" s="14">
        <v>80</v>
      </c>
      <c r="T12" s="34">
        <f>_xlfn.XLOOKUP(B12,'LHA Demog pivot'!$B$4:$B$93,'LHA Demog pivot'!$C$4:$C$93,,,1)</f>
        <v>19367</v>
      </c>
      <c r="U12" s="36">
        <f>ROUND(Table2[[#This Row],[LHA_Pop_2016]]*Table2[[#This Row],[C_ADR_7day]]/100000*7,0)</f>
        <v>6</v>
      </c>
      <c r="V12" s="13" t="str">
        <f>IF(OR(Table2[[#This Row],[7d_positivity_public]]=0,ISBLANK(Table2[[#This Row],[7d_positivity_public]])),"",(Table2[[#This Row],[7d_positivity_public]]-Table2[[#This Row],[7d_positivity_all]])/Table2[[#This Row],[7d_positivity_public]])</f>
        <v/>
      </c>
      <c r="W12" s="15">
        <v>2.9000000000000004</v>
      </c>
    </row>
    <row r="13" spans="1:23" x14ac:dyDescent="0.25">
      <c r="A13" s="10">
        <v>44326</v>
      </c>
      <c r="B13">
        <v>126</v>
      </c>
      <c r="C13" t="s">
        <v>83</v>
      </c>
      <c r="D13" s="12">
        <v>0</v>
      </c>
      <c r="E13" s="12">
        <v>0</v>
      </c>
      <c r="F13">
        <v>0</v>
      </c>
      <c r="G13" s="15"/>
      <c r="H13" s="13"/>
      <c r="I13" s="13"/>
      <c r="J13" s="13"/>
      <c r="K13" s="14">
        <v>47</v>
      </c>
      <c r="M13" s="14">
        <v>69</v>
      </c>
      <c r="T13" s="34">
        <f>_xlfn.XLOOKUP(B13,'LHA Demog pivot'!$B$4:$B$93,'LHA Demog pivot'!$C$4:$C$93,,,1)</f>
        <v>8611</v>
      </c>
      <c r="U13" s="36">
        <f>ROUND(Table2[[#This Row],[LHA_Pop_2016]]*Table2[[#This Row],[C_ADR_7day]]/100000*7,0)</f>
        <v>0</v>
      </c>
      <c r="V13" s="13" t="str">
        <f>IF(OR(Table2[[#This Row],[7d_positivity_public]]=0,ISBLANK(Table2[[#This Row],[7d_positivity_public]])),"",(Table2[[#This Row],[7d_positivity_public]]-Table2[[#This Row],[7d_positivity_all]])/Table2[[#This Row],[7d_positivity_public]])</f>
        <v/>
      </c>
      <c r="W13" s="15">
        <v>0</v>
      </c>
    </row>
    <row r="14" spans="1:23" x14ac:dyDescent="0.25">
      <c r="A14" s="10">
        <v>44326</v>
      </c>
      <c r="B14">
        <v>127</v>
      </c>
      <c r="C14" t="s">
        <v>84</v>
      </c>
      <c r="D14" s="12">
        <v>0</v>
      </c>
      <c r="E14" s="12">
        <v>11.2</v>
      </c>
      <c r="F14">
        <v>-11.2</v>
      </c>
      <c r="G14" s="15"/>
      <c r="H14" s="13"/>
      <c r="I14" s="13"/>
      <c r="J14" s="13"/>
      <c r="K14" s="14">
        <v>56.999999999999993</v>
      </c>
      <c r="M14" s="14">
        <v>68</v>
      </c>
      <c r="T14" s="34">
        <f>_xlfn.XLOOKUP(B14,'LHA Demog pivot'!$B$4:$B$93,'LHA Demog pivot'!$C$4:$C$93,,,1)</f>
        <v>3469</v>
      </c>
      <c r="U14" s="36">
        <f>ROUND(Table2[[#This Row],[LHA_Pop_2016]]*Table2[[#This Row],[C_ADR_7day]]/100000*7,0)</f>
        <v>0</v>
      </c>
      <c r="V14" s="13" t="str">
        <f>IF(OR(Table2[[#This Row],[7d_positivity_public]]=0,ISBLANK(Table2[[#This Row],[7d_positivity_public]])),"",(Table2[[#This Row],[7d_positivity_public]]-Table2[[#This Row],[7d_positivity_all]])/Table2[[#This Row],[7d_positivity_public]])</f>
        <v/>
      </c>
      <c r="W14" s="15">
        <v>0</v>
      </c>
    </row>
    <row r="15" spans="1:23" x14ac:dyDescent="0.25">
      <c r="A15" s="10">
        <v>44326</v>
      </c>
      <c r="B15">
        <v>131</v>
      </c>
      <c r="C15" t="s">
        <v>87</v>
      </c>
      <c r="D15" s="12">
        <v>3.3</v>
      </c>
      <c r="E15" s="12">
        <v>5.1999999999999993</v>
      </c>
      <c r="F15">
        <v>-1.9</v>
      </c>
      <c r="G15" s="15"/>
      <c r="H15" s="13"/>
      <c r="I15" s="13"/>
      <c r="J15" s="13"/>
      <c r="K15" s="14">
        <v>53</v>
      </c>
      <c r="M15" s="14">
        <v>72</v>
      </c>
      <c r="T15" s="34">
        <f>_xlfn.XLOOKUP(B15,'LHA Demog pivot'!$B$4:$B$93,'LHA Demog pivot'!$C$4:$C$93,,,1)</f>
        <v>19231</v>
      </c>
      <c r="U15" s="36">
        <f>ROUND(Table2[[#This Row],[LHA_Pop_2016]]*Table2[[#This Row],[C_ADR_7day]]/100000*7,0)</f>
        <v>4</v>
      </c>
      <c r="V15" s="13" t="str">
        <f>IF(OR(Table2[[#This Row],[7d_positivity_public]]=0,ISBLANK(Table2[[#This Row],[7d_positivity_public]])),"",(Table2[[#This Row],[7d_positivity_public]]-Table2[[#This Row],[7d_positivity_all]])/Table2[[#This Row],[7d_positivity_public]])</f>
        <v/>
      </c>
      <c r="W15" s="15">
        <v>4</v>
      </c>
    </row>
    <row r="16" spans="1:23" x14ac:dyDescent="0.25">
      <c r="A16" s="10">
        <v>44326</v>
      </c>
      <c r="B16">
        <v>132</v>
      </c>
      <c r="C16" t="s">
        <v>89</v>
      </c>
      <c r="D16" s="12">
        <v>4.9000000000000004</v>
      </c>
      <c r="E16" s="12">
        <v>8.8000000000000007</v>
      </c>
      <c r="F16">
        <v>-3.9</v>
      </c>
      <c r="G16" s="15"/>
      <c r="H16" s="13"/>
      <c r="I16" s="13"/>
      <c r="J16" s="13"/>
      <c r="K16" s="14">
        <v>51</v>
      </c>
      <c r="M16" s="14">
        <v>72</v>
      </c>
      <c r="T16" s="34">
        <f>_xlfn.XLOOKUP(B16,'LHA Demog pivot'!$B$4:$B$93,'LHA Demog pivot'!$C$4:$C$93,,,1)</f>
        <v>41799</v>
      </c>
      <c r="U16" s="36">
        <f>ROUND(Table2[[#This Row],[LHA_Pop_2016]]*Table2[[#This Row],[C_ADR_7day]]/100000*7,0)</f>
        <v>14</v>
      </c>
      <c r="V16" s="13" t="str">
        <f>IF(OR(Table2[[#This Row],[7d_positivity_public]]=0,ISBLANK(Table2[[#This Row],[7d_positivity_public]])),"",(Table2[[#This Row],[7d_positivity_public]]-Table2[[#This Row],[7d_positivity_all]])/Table2[[#This Row],[7d_positivity_public]])</f>
        <v/>
      </c>
      <c r="W16" s="15">
        <v>3.3000000000000003</v>
      </c>
    </row>
    <row r="17" spans="1:23" x14ac:dyDescent="0.25">
      <c r="A17" s="10">
        <v>44326</v>
      </c>
      <c r="B17">
        <v>133</v>
      </c>
      <c r="C17" t="s">
        <v>91</v>
      </c>
      <c r="D17" s="12">
        <v>7.4</v>
      </c>
      <c r="E17" s="12">
        <v>14.7</v>
      </c>
      <c r="F17">
        <v>-7.3</v>
      </c>
      <c r="G17" s="15"/>
      <c r="H17" s="13"/>
      <c r="I17" s="13"/>
      <c r="J17" s="13"/>
      <c r="K17" s="14">
        <v>48</v>
      </c>
      <c r="M17" s="14">
        <v>65</v>
      </c>
      <c r="T17" s="34">
        <f>_xlfn.XLOOKUP(B17,'LHA Demog pivot'!$B$4:$B$93,'LHA Demog pivot'!$C$4:$C$93,,,1)</f>
        <v>5101</v>
      </c>
      <c r="U17" s="36">
        <f>ROUND(Table2[[#This Row],[LHA_Pop_2016]]*Table2[[#This Row],[C_ADR_7day]]/100000*7,0)</f>
        <v>3</v>
      </c>
      <c r="V17" s="13" t="str">
        <f>IF(OR(Table2[[#This Row],[7d_positivity_public]]=0,ISBLANK(Table2[[#This Row],[7d_positivity_public]])),"",(Table2[[#This Row],[7d_positivity_public]]-Table2[[#This Row],[7d_positivity_all]])/Table2[[#This Row],[7d_positivity_public]])</f>
        <v/>
      </c>
      <c r="W17" s="15">
        <v>2.6</v>
      </c>
    </row>
    <row r="18" spans="1:23" x14ac:dyDescent="0.25">
      <c r="A18" s="10">
        <v>44326</v>
      </c>
      <c r="B18">
        <v>134</v>
      </c>
      <c r="C18" t="s">
        <v>93</v>
      </c>
      <c r="D18" s="12">
        <v>0</v>
      </c>
      <c r="E18" s="12">
        <v>2.2999999999999998</v>
      </c>
      <c r="F18">
        <v>-2.2999999999999998</v>
      </c>
      <c r="G18" s="15"/>
      <c r="H18" s="13"/>
      <c r="I18" s="13"/>
      <c r="J18" s="13"/>
      <c r="K18" s="14">
        <v>45</v>
      </c>
      <c r="M18" s="14">
        <v>64</v>
      </c>
      <c r="T18" s="34">
        <f>_xlfn.XLOOKUP(B18,'LHA Demog pivot'!$B$4:$B$93,'LHA Demog pivot'!$C$4:$C$93,,,1)</f>
        <v>4781</v>
      </c>
      <c r="U18" s="36">
        <f>ROUND(Table2[[#This Row],[LHA_Pop_2016]]*Table2[[#This Row],[C_ADR_7day]]/100000*7,0)</f>
        <v>0</v>
      </c>
      <c r="V18" s="13" t="str">
        <f>IF(OR(Table2[[#This Row],[7d_positivity_public]]=0,ISBLANK(Table2[[#This Row],[7d_positivity_public]])),"",(Table2[[#This Row],[7d_positivity_public]]-Table2[[#This Row],[7d_positivity_all]])/Table2[[#This Row],[7d_positivity_public]])</f>
        <v/>
      </c>
      <c r="W18" s="15">
        <v>0</v>
      </c>
    </row>
    <row r="19" spans="1:23" x14ac:dyDescent="0.25">
      <c r="A19" s="10">
        <v>44326</v>
      </c>
      <c r="B19">
        <v>135</v>
      </c>
      <c r="C19" t="s">
        <v>95</v>
      </c>
      <c r="D19" s="12">
        <v>3.8</v>
      </c>
      <c r="E19" s="12">
        <v>6.3</v>
      </c>
      <c r="F19">
        <v>-2.5</v>
      </c>
      <c r="G19" s="15"/>
      <c r="H19" s="13"/>
      <c r="I19" s="13"/>
      <c r="J19" s="13"/>
      <c r="K19" s="14">
        <v>41</v>
      </c>
      <c r="M19" s="14">
        <v>65</v>
      </c>
      <c r="T19" s="34">
        <f>_xlfn.XLOOKUP(B19,'LHA Demog pivot'!$B$4:$B$93,'LHA Demog pivot'!$C$4:$C$93,,,1)</f>
        <v>10220</v>
      </c>
      <c r="U19" s="36">
        <f>ROUND(Table2[[#This Row],[LHA_Pop_2016]]*Table2[[#This Row],[C_ADR_7day]]/100000*7,0)</f>
        <v>3</v>
      </c>
      <c r="V19" s="13" t="str">
        <f>IF(OR(Table2[[#This Row],[7d_positivity_public]]=0,ISBLANK(Table2[[#This Row],[7d_positivity_public]])),"",(Table2[[#This Row],[7d_positivity_public]]-Table2[[#This Row],[7d_positivity_all]])/Table2[[#This Row],[7d_positivity_public]])</f>
        <v/>
      </c>
      <c r="W19" s="15">
        <v>7.5</v>
      </c>
    </row>
    <row r="20" spans="1:23" x14ac:dyDescent="0.25">
      <c r="A20" s="10">
        <v>44326</v>
      </c>
      <c r="B20">
        <v>136</v>
      </c>
      <c r="C20" t="s">
        <v>253</v>
      </c>
      <c r="D20" s="12">
        <v>5.2</v>
      </c>
      <c r="E20" s="12">
        <v>3.9000000000000004</v>
      </c>
      <c r="F20">
        <v>1.3</v>
      </c>
      <c r="G20" s="15"/>
      <c r="H20" s="13"/>
      <c r="I20" s="13"/>
      <c r="J20" s="13"/>
      <c r="K20" s="14">
        <v>46</v>
      </c>
      <c r="M20" s="14">
        <v>72</v>
      </c>
      <c r="T20" s="34">
        <f>_xlfn.XLOOKUP(B20,'LHA Demog pivot'!$B$4:$B$93,'LHA Demog pivot'!$C$4:$C$93,,,1)</f>
        <v>66849</v>
      </c>
      <c r="U20" s="36">
        <f>ROUND(Table2[[#This Row],[LHA_Pop_2016]]*Table2[[#This Row],[C_ADR_7day]]/100000*7,0)</f>
        <v>24</v>
      </c>
      <c r="V20" s="13" t="str">
        <f>IF(OR(Table2[[#This Row],[7d_positivity_public]]=0,ISBLANK(Table2[[#This Row],[7d_positivity_public]])),"",(Table2[[#This Row],[7d_positivity_public]]-Table2[[#This Row],[7d_positivity_all]])/Table2[[#This Row],[7d_positivity_public]])</f>
        <v/>
      </c>
      <c r="W20" s="15">
        <v>4.1000000000000005</v>
      </c>
    </row>
    <row r="21" spans="1:23" x14ac:dyDescent="0.25">
      <c r="A21" s="10">
        <v>44326</v>
      </c>
      <c r="B21">
        <v>137</v>
      </c>
      <c r="C21" t="s">
        <v>254</v>
      </c>
      <c r="D21" s="12">
        <v>11.7</v>
      </c>
      <c r="E21" s="12">
        <v>9.2999999999999989</v>
      </c>
      <c r="F21">
        <v>2.4</v>
      </c>
      <c r="G21" s="15"/>
      <c r="H21" s="13"/>
      <c r="I21" s="13"/>
      <c r="J21" s="13"/>
      <c r="K21" s="14">
        <v>43</v>
      </c>
      <c r="M21" s="14">
        <v>71</v>
      </c>
      <c r="T21" s="34">
        <f>_xlfn.XLOOKUP(B21,'LHA Demog pivot'!$B$4:$B$93,'LHA Demog pivot'!$C$4:$C$93,,,1)</f>
        <v>194882</v>
      </c>
      <c r="U21" s="36">
        <f>ROUND(Table2[[#This Row],[LHA_Pop_2016]]*Table2[[#This Row],[C_ADR_7day]]/100000*7,0)</f>
        <v>160</v>
      </c>
      <c r="V21" s="13" t="str">
        <f>IF(OR(Table2[[#This Row],[7d_positivity_public]]=0,ISBLANK(Table2[[#This Row],[7d_positivity_public]])),"",(Table2[[#This Row],[7d_positivity_public]]-Table2[[#This Row],[7d_positivity_all]])/Table2[[#This Row],[7d_positivity_public]])</f>
        <v/>
      </c>
      <c r="W21" s="15">
        <v>7.9</v>
      </c>
    </row>
    <row r="22" spans="1:23" x14ac:dyDescent="0.25">
      <c r="A22" s="10">
        <v>44326</v>
      </c>
      <c r="B22">
        <v>138</v>
      </c>
      <c r="C22" t="s">
        <v>116</v>
      </c>
      <c r="D22" s="12">
        <v>1.1000000000000001</v>
      </c>
      <c r="E22" s="12">
        <v>28.8</v>
      </c>
      <c r="F22">
        <v>-27.7</v>
      </c>
      <c r="G22" s="15"/>
      <c r="H22" s="13"/>
      <c r="I22" s="13"/>
      <c r="J22" s="13"/>
      <c r="K22" s="14">
        <v>51</v>
      </c>
      <c r="M22" s="14">
        <v>73</v>
      </c>
      <c r="T22" s="34">
        <f>_xlfn.XLOOKUP(B22,'LHA Demog pivot'!$B$4:$B$93,'LHA Demog pivot'!$C$4:$C$93,,,1)</f>
        <v>12110</v>
      </c>
      <c r="U22" s="36">
        <f>ROUND(Table2[[#This Row],[LHA_Pop_2016]]*Table2[[#This Row],[C_ADR_7day]]/100000*7,0)</f>
        <v>1</v>
      </c>
      <c r="V22" s="13" t="str">
        <f>IF(OR(Table2[[#This Row],[7d_positivity_public]]=0,ISBLANK(Table2[[#This Row],[7d_positivity_public]])),"",(Table2[[#This Row],[7d_positivity_public]]-Table2[[#This Row],[7d_positivity_all]])/Table2[[#This Row],[7d_positivity_public]])</f>
        <v/>
      </c>
      <c r="W22" s="15">
        <v>0</v>
      </c>
    </row>
    <row r="23" spans="1:23" x14ac:dyDescent="0.25">
      <c r="A23" s="10">
        <v>44326</v>
      </c>
      <c r="B23">
        <v>139</v>
      </c>
      <c r="C23" t="s">
        <v>118</v>
      </c>
      <c r="D23" s="12">
        <v>0</v>
      </c>
      <c r="E23" s="12">
        <v>5.2</v>
      </c>
      <c r="F23">
        <v>-5.2</v>
      </c>
      <c r="G23" s="15"/>
      <c r="H23" s="13"/>
      <c r="I23" s="13"/>
      <c r="J23" s="13"/>
      <c r="K23" s="14">
        <v>45</v>
      </c>
      <c r="M23" s="14">
        <v>65</v>
      </c>
      <c r="T23" s="34">
        <f>_xlfn.XLOOKUP(B23,'LHA Demog pivot'!$B$4:$B$93,'LHA Demog pivot'!$C$4:$C$93,,,1)</f>
        <v>7285</v>
      </c>
      <c r="U23" s="36">
        <f>ROUND(Table2[[#This Row],[LHA_Pop_2016]]*Table2[[#This Row],[C_ADR_7day]]/100000*7,0)</f>
        <v>0</v>
      </c>
      <c r="V23" s="13" t="str">
        <f>IF(OR(Table2[[#This Row],[7d_positivity_public]]=0,ISBLANK(Table2[[#This Row],[7d_positivity_public]])),"",(Table2[[#This Row],[7d_positivity_public]]-Table2[[#This Row],[7d_positivity_all]])/Table2[[#This Row],[7d_positivity_public]])</f>
        <v/>
      </c>
      <c r="W23" s="15">
        <v>0</v>
      </c>
    </row>
    <row r="24" spans="1:23" x14ac:dyDescent="0.25">
      <c r="A24" s="10">
        <v>44326</v>
      </c>
      <c r="B24">
        <v>141</v>
      </c>
      <c r="C24" t="s">
        <v>255</v>
      </c>
      <c r="D24" s="12">
        <v>1.3</v>
      </c>
      <c r="E24" s="12">
        <v>7.8999999999999995</v>
      </c>
      <c r="F24">
        <v>-6.6</v>
      </c>
      <c r="G24" s="15"/>
      <c r="H24" s="13"/>
      <c r="I24" s="13"/>
      <c r="J24" s="13"/>
      <c r="K24" s="14">
        <v>75</v>
      </c>
      <c r="M24" s="14">
        <v>85</v>
      </c>
      <c r="T24" s="34">
        <f>_xlfn.XLOOKUP(B24,'LHA Demog pivot'!$B$4:$B$93,'LHA Demog pivot'!$C$4:$C$93,,,1)</f>
        <v>8085</v>
      </c>
      <c r="U24" s="36">
        <f>ROUND(Table2[[#This Row],[LHA_Pop_2016]]*Table2[[#This Row],[C_ADR_7day]]/100000*7,0)</f>
        <v>1</v>
      </c>
      <c r="V24" s="13" t="str">
        <f>IF(OR(Table2[[#This Row],[7d_positivity_public]]=0,ISBLANK(Table2[[#This Row],[7d_positivity_public]])),"",(Table2[[#This Row],[7d_positivity_public]]-Table2[[#This Row],[7d_positivity_all]])/Table2[[#This Row],[7d_positivity_public]])</f>
        <v/>
      </c>
      <c r="W24" s="15">
        <v>1.3</v>
      </c>
    </row>
    <row r="25" spans="1:23" x14ac:dyDescent="0.25">
      <c r="A25" s="10">
        <v>44326</v>
      </c>
      <c r="B25">
        <v>142</v>
      </c>
      <c r="C25" t="s">
        <v>120</v>
      </c>
      <c r="D25" s="12">
        <v>3.8</v>
      </c>
      <c r="E25" s="12">
        <v>1.5999999999999996</v>
      </c>
      <c r="F25">
        <v>2.2000000000000002</v>
      </c>
      <c r="G25" s="15"/>
      <c r="H25" s="13"/>
      <c r="I25" s="13"/>
      <c r="J25" s="13"/>
      <c r="K25" s="14">
        <v>50</v>
      </c>
      <c r="M25" s="14">
        <v>72</v>
      </c>
      <c r="T25" s="34">
        <f>_xlfn.XLOOKUP(B25,'LHA Demog pivot'!$B$4:$B$93,'LHA Demog pivot'!$C$4:$C$93,,,1)</f>
        <v>33648</v>
      </c>
      <c r="U25" s="36">
        <f>ROUND(Table2[[#This Row],[LHA_Pop_2016]]*Table2[[#This Row],[C_ADR_7day]]/100000*7,0)</f>
        <v>9</v>
      </c>
      <c r="V25" s="13" t="str">
        <f>IF(OR(Table2[[#This Row],[7d_positivity_public]]=0,ISBLANK(Table2[[#This Row],[7d_positivity_public]])),"",(Table2[[#This Row],[7d_positivity_public]]-Table2[[#This Row],[7d_positivity_all]])/Table2[[#This Row],[7d_positivity_public]])</f>
        <v/>
      </c>
      <c r="W25" s="15">
        <v>3.1</v>
      </c>
    </row>
    <row r="26" spans="1:23" x14ac:dyDescent="0.25">
      <c r="A26" s="10">
        <v>44326</v>
      </c>
      <c r="B26">
        <v>143</v>
      </c>
      <c r="C26" t="s">
        <v>256</v>
      </c>
      <c r="D26" s="12">
        <v>3.6</v>
      </c>
      <c r="E26" s="12">
        <v>3.5</v>
      </c>
      <c r="F26">
        <v>0.1</v>
      </c>
      <c r="G26" s="15"/>
      <c r="H26" s="13"/>
      <c r="I26" s="13"/>
      <c r="J26" s="13"/>
      <c r="K26" s="14">
        <v>50</v>
      </c>
      <c r="M26" s="14">
        <v>79</v>
      </c>
      <c r="T26" s="34">
        <f>_xlfn.XLOOKUP(B26,'LHA Demog pivot'!$B$4:$B$93,'LHA Demog pivot'!$C$4:$C$93,,,1)</f>
        <v>113287</v>
      </c>
      <c r="U26" s="36">
        <f>ROUND(Table2[[#This Row],[LHA_Pop_2016]]*Table2[[#This Row],[C_ADR_7day]]/100000*7,0)</f>
        <v>29</v>
      </c>
      <c r="V26" s="13" t="str">
        <f>IF(OR(Table2[[#This Row],[7d_positivity_public]]=0,ISBLANK(Table2[[#This Row],[7d_positivity_public]])),"",(Table2[[#This Row],[7d_positivity_public]]-Table2[[#This Row],[7d_positivity_all]])/Table2[[#This Row],[7d_positivity_public]])</f>
        <v/>
      </c>
      <c r="W26" s="15">
        <v>3</v>
      </c>
    </row>
    <row r="27" spans="1:23" x14ac:dyDescent="0.25">
      <c r="A27" s="10">
        <v>44326</v>
      </c>
      <c r="B27">
        <v>144</v>
      </c>
      <c r="C27" t="s">
        <v>257</v>
      </c>
      <c r="D27" s="12">
        <v>2.6</v>
      </c>
      <c r="E27" s="12">
        <v>1.8</v>
      </c>
      <c r="F27">
        <v>0.8</v>
      </c>
      <c r="G27" s="15"/>
      <c r="H27" s="13"/>
      <c r="I27" s="13"/>
      <c r="J27" s="13"/>
      <c r="K27" s="14">
        <v>52</v>
      </c>
      <c r="M27" s="14">
        <v>73</v>
      </c>
      <c r="T27" s="34">
        <f>_xlfn.XLOOKUP(B27,'LHA Demog pivot'!$B$4:$B$93,'LHA Demog pivot'!$C$4:$C$93,,,1)</f>
        <v>14112</v>
      </c>
      <c r="U27" s="36">
        <f>ROUND(Table2[[#This Row],[LHA_Pop_2016]]*Table2[[#This Row],[C_ADR_7day]]/100000*7,0)</f>
        <v>3</v>
      </c>
      <c r="V27" s="13" t="str">
        <f>IF(OR(Table2[[#This Row],[7d_positivity_public]]=0,ISBLANK(Table2[[#This Row],[7d_positivity_public]])),"",(Table2[[#This Row],[7d_positivity_public]]-Table2[[#This Row],[7d_positivity_all]])/Table2[[#This Row],[7d_positivity_public]])</f>
        <v/>
      </c>
      <c r="W27" s="15">
        <v>5.6000000000000005</v>
      </c>
    </row>
    <row r="28" spans="1:23" x14ac:dyDescent="0.25">
      <c r="A28" s="10">
        <v>44326</v>
      </c>
      <c r="B28">
        <v>145</v>
      </c>
      <c r="C28" t="s">
        <v>258</v>
      </c>
      <c r="D28" s="12">
        <v>0</v>
      </c>
      <c r="E28" s="12">
        <v>0</v>
      </c>
      <c r="F28">
        <v>0</v>
      </c>
      <c r="G28" s="15"/>
      <c r="H28" s="13"/>
      <c r="I28" s="13"/>
      <c r="J28" s="13"/>
      <c r="K28" s="14">
        <v>61</v>
      </c>
      <c r="M28" s="14">
        <v>74</v>
      </c>
      <c r="T28" s="34">
        <f>_xlfn.XLOOKUP(B28,'LHA Demog pivot'!$B$4:$B$93,'LHA Demog pivot'!$C$4:$C$93,,,1)</f>
        <v>4050</v>
      </c>
      <c r="U28" s="36">
        <f>ROUND(Table2[[#This Row],[LHA_Pop_2016]]*Table2[[#This Row],[C_ADR_7day]]/100000*7,0)</f>
        <v>0</v>
      </c>
      <c r="V28" s="13" t="str">
        <f>IF(OR(Table2[[#This Row],[7d_positivity_public]]=0,ISBLANK(Table2[[#This Row],[7d_positivity_public]])),"",(Table2[[#This Row],[7d_positivity_public]]-Table2[[#This Row],[7d_positivity_all]])/Table2[[#This Row],[7d_positivity_public]])</f>
        <v/>
      </c>
      <c r="W28" s="15">
        <v>0</v>
      </c>
    </row>
    <row r="29" spans="1:23" x14ac:dyDescent="0.25">
      <c r="A29" s="10">
        <v>44326</v>
      </c>
      <c r="B29">
        <v>146</v>
      </c>
      <c r="C29" t="s">
        <v>259</v>
      </c>
      <c r="D29" s="12">
        <v>0.5</v>
      </c>
      <c r="E29" s="12">
        <v>2.1</v>
      </c>
      <c r="F29">
        <v>-1.6</v>
      </c>
      <c r="G29" s="15"/>
      <c r="H29" s="13"/>
      <c r="I29" s="13"/>
      <c r="J29" s="13"/>
      <c r="K29" s="14">
        <v>46</v>
      </c>
      <c r="M29" s="14">
        <v>71</v>
      </c>
      <c r="T29" s="34">
        <f>_xlfn.XLOOKUP(B29,'LHA Demog pivot'!$B$4:$B$93,'LHA Demog pivot'!$C$4:$C$93,,,1)</f>
        <v>24815</v>
      </c>
      <c r="U29" s="36">
        <f>ROUND(Table2[[#This Row],[LHA_Pop_2016]]*Table2[[#This Row],[C_ADR_7day]]/100000*7,0)</f>
        <v>1</v>
      </c>
      <c r="V29" s="13" t="str">
        <f>IF(OR(Table2[[#This Row],[7d_positivity_public]]=0,ISBLANK(Table2[[#This Row],[7d_positivity_public]])),"",(Table2[[#This Row],[7d_positivity_public]]-Table2[[#This Row],[7d_positivity_all]])/Table2[[#This Row],[7d_positivity_public]])</f>
        <v/>
      </c>
      <c r="W29" s="15">
        <v>0.6</v>
      </c>
    </row>
    <row r="30" spans="1:23" x14ac:dyDescent="0.25">
      <c r="A30" s="10">
        <v>44326</v>
      </c>
      <c r="B30">
        <v>147</v>
      </c>
      <c r="C30" t="s">
        <v>260</v>
      </c>
      <c r="D30" s="12">
        <v>5.4</v>
      </c>
      <c r="E30" s="12">
        <v>0.10000000000000053</v>
      </c>
      <c r="F30">
        <v>5.3</v>
      </c>
      <c r="G30" s="15"/>
      <c r="H30" s="13"/>
      <c r="I30" s="13"/>
      <c r="J30" s="13"/>
      <c r="K30" s="14">
        <v>65</v>
      </c>
      <c r="M30" s="14">
        <v>76</v>
      </c>
      <c r="T30" s="34">
        <f>_xlfn.XLOOKUP(B30,'LHA Demog pivot'!$B$4:$B$93,'LHA Demog pivot'!$C$4:$C$93,,,1)</f>
        <v>4012</v>
      </c>
      <c r="U30" s="36">
        <f>ROUND(Table2[[#This Row],[LHA_Pop_2016]]*Table2[[#This Row],[C_ADR_7day]]/100000*7,0)</f>
        <v>2</v>
      </c>
      <c r="V30" s="13" t="str">
        <f>IF(OR(Table2[[#This Row],[7d_positivity_public]]=0,ISBLANK(Table2[[#This Row],[7d_positivity_public]])),"",(Table2[[#This Row],[7d_positivity_public]]-Table2[[#This Row],[7d_positivity_all]])/Table2[[#This Row],[7d_positivity_public]])</f>
        <v/>
      </c>
      <c r="W30" s="15">
        <v>7.3999999999999995</v>
      </c>
    </row>
    <row r="31" spans="1:23" x14ac:dyDescent="0.25">
      <c r="A31" s="10">
        <v>44326</v>
      </c>
      <c r="B31">
        <v>148</v>
      </c>
      <c r="C31" t="s">
        <v>261</v>
      </c>
      <c r="D31" s="12">
        <v>0</v>
      </c>
      <c r="E31" s="12">
        <v>0</v>
      </c>
      <c r="F31">
        <v>0</v>
      </c>
      <c r="G31" s="15"/>
      <c r="H31" s="13"/>
      <c r="I31" s="13"/>
      <c r="J31" s="13"/>
      <c r="K31" s="14">
        <v>63</v>
      </c>
      <c r="M31" s="14">
        <v>75</v>
      </c>
      <c r="T31" s="34">
        <f>_xlfn.XLOOKUP(B31,'LHA Demog pivot'!$B$4:$B$93,'LHA Demog pivot'!$C$4:$C$93,,,1)</f>
        <v>6548</v>
      </c>
      <c r="U31" s="36">
        <f>ROUND(Table2[[#This Row],[LHA_Pop_2016]]*Table2[[#This Row],[C_ADR_7day]]/100000*7,0)</f>
        <v>0</v>
      </c>
      <c r="V31" s="13" t="str">
        <f>IF(OR(Table2[[#This Row],[7d_positivity_public]]=0,ISBLANK(Table2[[#This Row],[7d_positivity_public]])),"",(Table2[[#This Row],[7d_positivity_public]]-Table2[[#This Row],[7d_positivity_all]])/Table2[[#This Row],[7d_positivity_public]])</f>
        <v/>
      </c>
      <c r="W31" s="15">
        <v>0</v>
      </c>
    </row>
    <row r="32" spans="1:23" x14ac:dyDescent="0.25">
      <c r="A32" s="10">
        <v>44326</v>
      </c>
      <c r="B32">
        <v>149</v>
      </c>
      <c r="C32" t="s">
        <v>124</v>
      </c>
      <c r="D32" s="12">
        <v>1.1000000000000001</v>
      </c>
      <c r="E32" s="12">
        <v>1.1000000000000001</v>
      </c>
      <c r="F32">
        <v>0</v>
      </c>
      <c r="G32" s="15"/>
      <c r="H32" s="13"/>
      <c r="I32" s="13"/>
      <c r="J32" s="13"/>
      <c r="K32" s="14">
        <v>56.000000000000007</v>
      </c>
      <c r="M32" s="14">
        <v>77</v>
      </c>
      <c r="T32" s="34">
        <f>_xlfn.XLOOKUP(B32,'LHA Demog pivot'!$B$4:$B$93,'LHA Demog pivot'!$C$4:$C$93,,,1)</f>
        <v>10855</v>
      </c>
      <c r="U32" s="36">
        <f>ROUND(Table2[[#This Row],[LHA_Pop_2016]]*Table2[[#This Row],[C_ADR_7day]]/100000*7,0)</f>
        <v>1</v>
      </c>
      <c r="V32" s="13" t="str">
        <f>IF(OR(Table2[[#This Row],[7d_positivity_public]]=0,ISBLANK(Table2[[#This Row],[7d_positivity_public]])),"",(Table2[[#This Row],[7d_positivity_public]]-Table2[[#This Row],[7d_positivity_all]])/Table2[[#This Row],[7d_positivity_public]])</f>
        <v/>
      </c>
      <c r="W32" s="15">
        <v>0</v>
      </c>
    </row>
    <row r="33" spans="1:23" x14ac:dyDescent="0.25">
      <c r="A33" s="10">
        <v>44326</v>
      </c>
      <c r="B33">
        <v>211</v>
      </c>
      <c r="C33" t="s">
        <v>262</v>
      </c>
      <c r="D33" s="12">
        <v>12.7</v>
      </c>
      <c r="E33" s="12">
        <v>4.7999999999999989</v>
      </c>
      <c r="F33">
        <v>7.9</v>
      </c>
      <c r="G33" s="15"/>
      <c r="H33" s="13"/>
      <c r="I33" s="13"/>
      <c r="J33" s="13"/>
      <c r="K33" s="14">
        <v>53</v>
      </c>
      <c r="M33" s="14">
        <v>73</v>
      </c>
      <c r="T33" s="34">
        <f>_xlfn.XLOOKUP(B33,'LHA Demog pivot'!$B$4:$B$93,'LHA Demog pivot'!$C$4:$C$93,,,1)</f>
        <v>8129</v>
      </c>
      <c r="U33" s="36">
        <f>ROUND(Table2[[#This Row],[LHA_Pop_2016]]*Table2[[#This Row],[C_ADR_7day]]/100000*7,0)</f>
        <v>7</v>
      </c>
      <c r="V33" s="13" t="str">
        <f>IF(OR(Table2[[#This Row],[7d_positivity_public]]=0,ISBLANK(Table2[[#This Row],[7d_positivity_public]])),"",(Table2[[#This Row],[7d_positivity_public]]-Table2[[#This Row],[7d_positivity_all]])/Table2[[#This Row],[7d_positivity_public]])</f>
        <v/>
      </c>
      <c r="W33" s="15">
        <v>5.7</v>
      </c>
    </row>
    <row r="34" spans="1:23" x14ac:dyDescent="0.25">
      <c r="A34" s="10">
        <v>44326</v>
      </c>
      <c r="B34">
        <v>212</v>
      </c>
      <c r="C34" t="s">
        <v>263</v>
      </c>
      <c r="D34" s="12">
        <v>10.8</v>
      </c>
      <c r="E34" s="12">
        <v>11.8</v>
      </c>
      <c r="F34">
        <v>-1</v>
      </c>
      <c r="G34" s="15"/>
      <c r="H34" s="13"/>
      <c r="I34" s="13"/>
      <c r="J34" s="13"/>
      <c r="K34" s="14">
        <v>51</v>
      </c>
      <c r="M34" s="14">
        <v>78</v>
      </c>
      <c r="T34" s="34">
        <f>_xlfn.XLOOKUP(B34,'LHA Demog pivot'!$B$4:$B$93,'LHA Demog pivot'!$C$4:$C$93,,,1)</f>
        <v>93177</v>
      </c>
      <c r="U34" s="36">
        <f>ROUND(Table2[[#This Row],[LHA_Pop_2016]]*Table2[[#This Row],[C_ADR_7day]]/100000*7,0)</f>
        <v>70</v>
      </c>
      <c r="V34" s="13" t="str">
        <f>IF(OR(Table2[[#This Row],[7d_positivity_public]]=0,ISBLANK(Table2[[#This Row],[7d_positivity_public]])),"",(Table2[[#This Row],[7d_positivity_public]]-Table2[[#This Row],[7d_positivity_all]])/Table2[[#This Row],[7d_positivity_public]])</f>
        <v/>
      </c>
      <c r="W34" s="15">
        <v>5.7</v>
      </c>
    </row>
    <row r="35" spans="1:23" x14ac:dyDescent="0.25">
      <c r="A35" s="10">
        <v>44326</v>
      </c>
      <c r="B35">
        <v>213</v>
      </c>
      <c r="C35" t="s">
        <v>264</v>
      </c>
      <c r="D35" s="12">
        <v>32.4</v>
      </c>
      <c r="E35" s="12">
        <v>43</v>
      </c>
      <c r="F35">
        <v>-10.6</v>
      </c>
      <c r="G35" s="15"/>
      <c r="H35" s="13"/>
      <c r="I35" s="13"/>
      <c r="J35" s="13"/>
      <c r="K35" s="14">
        <v>49</v>
      </c>
      <c r="M35" s="14">
        <v>76</v>
      </c>
      <c r="T35" s="34">
        <f>_xlfn.XLOOKUP(B35,'LHA Demog pivot'!$B$4:$B$93,'LHA Demog pivot'!$C$4:$C$93,,,1)</f>
        <v>141685</v>
      </c>
      <c r="U35" s="36">
        <f>ROUND(Table2[[#This Row],[LHA_Pop_2016]]*Table2[[#This Row],[C_ADR_7day]]/100000*7,0)</f>
        <v>321</v>
      </c>
      <c r="V35" s="13" t="str">
        <f>IF(OR(Table2[[#This Row],[7d_positivity_public]]=0,ISBLANK(Table2[[#This Row],[7d_positivity_public]])),"",(Table2[[#This Row],[7d_positivity_public]]-Table2[[#This Row],[7d_positivity_all]])/Table2[[#This Row],[7d_positivity_public]])</f>
        <v/>
      </c>
      <c r="W35" s="15">
        <v>12</v>
      </c>
    </row>
    <row r="36" spans="1:23" x14ac:dyDescent="0.25">
      <c r="A36" s="10">
        <v>44326</v>
      </c>
      <c r="B36">
        <v>214</v>
      </c>
      <c r="C36" t="s">
        <v>265</v>
      </c>
      <c r="D36" s="12">
        <v>25.4</v>
      </c>
      <c r="E36" s="12">
        <v>21.9</v>
      </c>
      <c r="F36">
        <v>3.5</v>
      </c>
      <c r="G36" s="15"/>
      <c r="H36" s="13"/>
      <c r="I36" s="13"/>
      <c r="J36" s="13"/>
      <c r="K36" s="14">
        <v>45</v>
      </c>
      <c r="M36" s="14">
        <v>73</v>
      </c>
      <c r="T36" s="34">
        <f>_xlfn.XLOOKUP(B36,'LHA Demog pivot'!$B$4:$B$93,'LHA Demog pivot'!$C$4:$C$93,,,1)</f>
        <v>43157</v>
      </c>
      <c r="U36" s="36">
        <f>ROUND(Table2[[#This Row],[LHA_Pop_2016]]*Table2[[#This Row],[C_ADR_7day]]/100000*7,0)</f>
        <v>77</v>
      </c>
      <c r="V36" s="13" t="str">
        <f>IF(OR(Table2[[#This Row],[7d_positivity_public]]=0,ISBLANK(Table2[[#This Row],[7d_positivity_public]])),"",(Table2[[#This Row],[7d_positivity_public]]-Table2[[#This Row],[7d_positivity_all]])/Table2[[#This Row],[7d_positivity_public]])</f>
        <v/>
      </c>
      <c r="W36" s="15">
        <v>10.6</v>
      </c>
    </row>
    <row r="37" spans="1:23" x14ac:dyDescent="0.25">
      <c r="A37" s="10">
        <v>44326</v>
      </c>
      <c r="B37">
        <v>215</v>
      </c>
      <c r="C37" t="s">
        <v>135</v>
      </c>
      <c r="D37" s="12">
        <v>3.9</v>
      </c>
      <c r="E37" s="12">
        <v>11.6</v>
      </c>
      <c r="F37">
        <v>-7.7</v>
      </c>
      <c r="G37" s="15"/>
      <c r="H37" s="13"/>
      <c r="I37" s="13"/>
      <c r="J37" s="13"/>
      <c r="K37" s="14">
        <v>60</v>
      </c>
      <c r="M37" s="14">
        <v>80</v>
      </c>
      <c r="T37" s="34">
        <f>_xlfn.XLOOKUP(B37,'LHA Demog pivot'!$B$4:$B$93,'LHA Demog pivot'!$C$4:$C$93,,,1)</f>
        <v>9696</v>
      </c>
      <c r="U37" s="36">
        <f>ROUND(Table2[[#This Row],[LHA_Pop_2016]]*Table2[[#This Row],[C_ADR_7day]]/100000*7,0)</f>
        <v>3</v>
      </c>
      <c r="V37" s="13" t="str">
        <f>IF(OR(Table2[[#This Row],[7d_positivity_public]]=0,ISBLANK(Table2[[#This Row],[7d_positivity_public]])),"",(Table2[[#This Row],[7d_positivity_public]]-Table2[[#This Row],[7d_positivity_all]])/Table2[[#This Row],[7d_positivity_public]])</f>
        <v/>
      </c>
      <c r="W37" s="15">
        <v>1</v>
      </c>
    </row>
    <row r="38" spans="1:23" x14ac:dyDescent="0.25">
      <c r="A38" s="10">
        <v>44326</v>
      </c>
      <c r="B38">
        <v>221</v>
      </c>
      <c r="C38" t="s">
        <v>136</v>
      </c>
      <c r="D38" s="12">
        <v>13.4</v>
      </c>
      <c r="E38" s="12">
        <v>18.100000000000001</v>
      </c>
      <c r="F38">
        <v>-4.7</v>
      </c>
      <c r="G38" s="15"/>
      <c r="H38" s="13"/>
      <c r="I38" s="13"/>
      <c r="J38" s="13"/>
      <c r="K38" s="14">
        <v>48</v>
      </c>
      <c r="M38" s="14">
        <v>80</v>
      </c>
      <c r="T38" s="34">
        <f>_xlfn.XLOOKUP(B38,'LHA Demog pivot'!$B$4:$B$93,'LHA Demog pivot'!$C$4:$C$93,,,1)</f>
        <v>70996</v>
      </c>
      <c r="U38" s="36">
        <f>ROUND(Table2[[#This Row],[LHA_Pop_2016]]*Table2[[#This Row],[C_ADR_7day]]/100000*7,0)</f>
        <v>67</v>
      </c>
      <c r="V38" s="13" t="str">
        <f>IF(OR(Table2[[#This Row],[7d_positivity_public]]=0,ISBLANK(Table2[[#This Row],[7d_positivity_public]])),"",(Table2[[#This Row],[7d_positivity_public]]-Table2[[#This Row],[7d_positivity_all]])/Table2[[#This Row],[7d_positivity_public]])</f>
        <v/>
      </c>
      <c r="W38" s="15">
        <v>6.9</v>
      </c>
    </row>
    <row r="39" spans="1:23" x14ac:dyDescent="0.25">
      <c r="A39" s="10">
        <v>44326</v>
      </c>
      <c r="B39">
        <v>222</v>
      </c>
      <c r="C39" t="s">
        <v>266</v>
      </c>
      <c r="D39" s="12">
        <v>15</v>
      </c>
      <c r="E39" s="12">
        <v>15.7</v>
      </c>
      <c r="F39">
        <v>-0.7</v>
      </c>
      <c r="G39" s="15"/>
      <c r="H39" s="13"/>
      <c r="I39" s="13"/>
      <c r="J39" s="13"/>
      <c r="K39" s="14">
        <v>44</v>
      </c>
      <c r="M39" s="14">
        <v>75</v>
      </c>
      <c r="T39" s="34">
        <f>_xlfn.XLOOKUP(B39,'LHA Demog pivot'!$B$4:$B$93,'LHA Demog pivot'!$C$4:$C$93,,,1)</f>
        <v>232755</v>
      </c>
      <c r="U39" s="36">
        <f>ROUND(Table2[[#This Row],[LHA_Pop_2016]]*Table2[[#This Row],[C_ADR_7day]]/100000*7,0)</f>
        <v>244</v>
      </c>
      <c r="V39" s="13" t="str">
        <f>IF(OR(Table2[[#This Row],[7d_positivity_public]]=0,ISBLANK(Table2[[#This Row],[7d_positivity_public]])),"",(Table2[[#This Row],[7d_positivity_public]]-Table2[[#This Row],[7d_positivity_all]])/Table2[[#This Row],[7d_positivity_public]])</f>
        <v/>
      </c>
      <c r="W39" s="15">
        <v>7.3999999999999995</v>
      </c>
    </row>
    <row r="40" spans="1:23" x14ac:dyDescent="0.25">
      <c r="A40" s="10">
        <v>44326</v>
      </c>
      <c r="B40">
        <v>223</v>
      </c>
      <c r="C40" t="s">
        <v>267</v>
      </c>
      <c r="D40" s="12">
        <v>10.4</v>
      </c>
      <c r="E40" s="12">
        <v>12.8</v>
      </c>
      <c r="F40">
        <v>-2.4</v>
      </c>
      <c r="G40" s="15"/>
      <c r="H40" s="13"/>
      <c r="I40" s="13"/>
      <c r="J40" s="13"/>
      <c r="K40" s="14">
        <v>50</v>
      </c>
      <c r="M40" s="14">
        <v>81</v>
      </c>
      <c r="T40" s="34">
        <f>_xlfn.XLOOKUP(B40,'LHA Demog pivot'!$B$4:$B$93,'LHA Demog pivot'!$C$4:$C$93,,,1)</f>
        <v>101101</v>
      </c>
      <c r="U40" s="36">
        <f>ROUND(Table2[[#This Row],[LHA_Pop_2016]]*Table2[[#This Row],[C_ADR_7day]]/100000*7,0)</f>
        <v>74</v>
      </c>
      <c r="V40" s="13" t="str">
        <f>IF(OR(Table2[[#This Row],[7d_positivity_public]]=0,ISBLANK(Table2[[#This Row],[7d_positivity_public]])),"",(Table2[[#This Row],[7d_positivity_public]]-Table2[[#This Row],[7d_positivity_all]])/Table2[[#This Row],[7d_positivity_public]])</f>
        <v/>
      </c>
      <c r="W40" s="15">
        <v>5.2</v>
      </c>
    </row>
    <row r="41" spans="1:23" x14ac:dyDescent="0.25">
      <c r="A41" s="10">
        <v>44326</v>
      </c>
      <c r="B41">
        <v>224</v>
      </c>
      <c r="C41" t="s">
        <v>268</v>
      </c>
      <c r="D41" s="12">
        <v>8.6999999999999993</v>
      </c>
      <c r="E41" s="12">
        <v>13.299999999999999</v>
      </c>
      <c r="F41">
        <v>-4.5999999999999996</v>
      </c>
      <c r="G41" s="15"/>
      <c r="H41" s="13"/>
      <c r="I41" s="13"/>
      <c r="J41" s="13"/>
      <c r="K41" s="14">
        <v>51</v>
      </c>
      <c r="M41" s="14">
        <v>80</v>
      </c>
      <c r="T41" s="34">
        <f>_xlfn.XLOOKUP(B41,'LHA Demog pivot'!$B$4:$B$93,'LHA Demog pivot'!$C$4:$C$93,,,1)</f>
        <v>234393</v>
      </c>
      <c r="U41" s="36">
        <f>ROUND(Table2[[#This Row],[LHA_Pop_2016]]*Table2[[#This Row],[C_ADR_7day]]/100000*7,0)</f>
        <v>143</v>
      </c>
      <c r="V41" s="13" t="str">
        <f>IF(OR(Table2[[#This Row],[7d_positivity_public]]=0,ISBLANK(Table2[[#This Row],[7d_positivity_public]])),"",(Table2[[#This Row],[7d_positivity_public]]-Table2[[#This Row],[7d_positivity_all]])/Table2[[#This Row],[7d_positivity_public]])</f>
        <v/>
      </c>
      <c r="W41" s="15">
        <v>4.5999999999999996</v>
      </c>
    </row>
    <row r="42" spans="1:23" x14ac:dyDescent="0.25">
      <c r="A42" s="10">
        <v>44326</v>
      </c>
      <c r="B42">
        <v>231</v>
      </c>
      <c r="C42" t="s">
        <v>269</v>
      </c>
      <c r="D42" s="12">
        <v>12.8</v>
      </c>
      <c r="E42" s="12">
        <v>14.9</v>
      </c>
      <c r="F42">
        <v>-2.1</v>
      </c>
      <c r="G42" s="15"/>
      <c r="H42" s="13"/>
      <c r="I42" s="13"/>
      <c r="J42" s="13"/>
      <c r="K42" s="14">
        <v>52</v>
      </c>
      <c r="M42" s="14">
        <v>81</v>
      </c>
      <c r="T42" s="34">
        <f>_xlfn.XLOOKUP(B42,'LHA Demog pivot'!$B$4:$B$93,'LHA Demog pivot'!$C$4:$C$93,,,1)</f>
        <v>143778</v>
      </c>
      <c r="U42" s="36">
        <f>ROUND(Table2[[#This Row],[LHA_Pop_2016]]*Table2[[#This Row],[C_ADR_7day]]/100000*7,0)</f>
        <v>129</v>
      </c>
      <c r="V42" s="13" t="str">
        <f>IF(OR(Table2[[#This Row],[7d_positivity_public]]=0,ISBLANK(Table2[[#This Row],[7d_positivity_public]])),"",(Table2[[#This Row],[7d_positivity_public]]-Table2[[#This Row],[7d_positivity_all]])/Table2[[#This Row],[7d_positivity_public]])</f>
        <v/>
      </c>
      <c r="W42" s="15">
        <v>6.4</v>
      </c>
    </row>
    <row r="43" spans="1:23" x14ac:dyDescent="0.25">
      <c r="A43" s="10">
        <v>44326</v>
      </c>
      <c r="B43">
        <v>232</v>
      </c>
      <c r="C43" t="s">
        <v>270</v>
      </c>
      <c r="D43" s="12">
        <v>19.5</v>
      </c>
      <c r="E43" s="12">
        <v>25</v>
      </c>
      <c r="F43">
        <v>-5.5</v>
      </c>
      <c r="G43" s="15"/>
      <c r="H43" s="13"/>
      <c r="I43" s="13"/>
      <c r="J43" s="13"/>
      <c r="K43" s="14">
        <v>57.999999999999993</v>
      </c>
      <c r="M43" s="14">
        <v>84</v>
      </c>
      <c r="T43" s="34">
        <f>_xlfn.XLOOKUP(B43,'LHA Demog pivot'!$B$4:$B$93,'LHA Demog pivot'!$C$4:$C$93,,,1)</f>
        <v>103064</v>
      </c>
      <c r="U43" s="36">
        <f>ROUND(Table2[[#This Row],[LHA_Pop_2016]]*Table2[[#This Row],[C_ADR_7day]]/100000*7,0)</f>
        <v>141</v>
      </c>
      <c r="V43" s="13" t="str">
        <f>IF(OR(Table2[[#This Row],[7d_positivity_public]]=0,ISBLANK(Table2[[#This Row],[7d_positivity_public]])),"",(Table2[[#This Row],[7d_positivity_public]]-Table2[[#This Row],[7d_positivity_all]])/Table2[[#This Row],[7d_positivity_public]])</f>
        <v/>
      </c>
      <c r="W43" s="15">
        <v>9.5</v>
      </c>
    </row>
    <row r="44" spans="1:23" x14ac:dyDescent="0.25">
      <c r="A44" s="10">
        <v>44326</v>
      </c>
      <c r="B44">
        <v>233</v>
      </c>
      <c r="C44" t="s">
        <v>271</v>
      </c>
      <c r="D44" s="12">
        <v>37.299999999999997</v>
      </c>
      <c r="E44" s="12">
        <v>44.3</v>
      </c>
      <c r="F44">
        <v>-7</v>
      </c>
      <c r="G44" s="15"/>
      <c r="H44" s="13"/>
      <c r="I44" s="13"/>
      <c r="J44" s="13"/>
      <c r="K44" s="14">
        <v>51</v>
      </c>
      <c r="M44" s="14">
        <v>79</v>
      </c>
      <c r="T44" s="34">
        <f>_xlfn.XLOOKUP(B44,'LHA Demog pivot'!$B$4:$B$93,'LHA Demog pivot'!$C$4:$C$93,,,1)</f>
        <v>443367</v>
      </c>
      <c r="U44" s="36">
        <f>ROUND(Table2[[#This Row],[LHA_Pop_2016]]*Table2[[#This Row],[C_ADR_7day]]/100000*7,0)</f>
        <v>1158</v>
      </c>
      <c r="V44" s="13" t="str">
        <f>IF(OR(Table2[[#This Row],[7d_positivity_public]]=0,ISBLANK(Table2[[#This Row],[7d_positivity_public]])),"",(Table2[[#This Row],[7d_positivity_public]]-Table2[[#This Row],[7d_positivity_all]])/Table2[[#This Row],[7d_positivity_public]])</f>
        <v/>
      </c>
      <c r="W44" s="15">
        <v>16.100000000000001</v>
      </c>
    </row>
    <row r="45" spans="1:23" x14ac:dyDescent="0.25">
      <c r="A45" s="10">
        <v>44326</v>
      </c>
      <c r="B45">
        <v>234</v>
      </c>
      <c r="C45" t="s">
        <v>272</v>
      </c>
      <c r="D45" s="12">
        <v>8.5</v>
      </c>
      <c r="E45" s="12">
        <v>10.1</v>
      </c>
      <c r="F45">
        <v>-1.6</v>
      </c>
      <c r="G45" s="15"/>
      <c r="H45" s="13"/>
      <c r="I45" s="13"/>
      <c r="J45" s="13"/>
      <c r="K45" s="14">
        <v>57.999999999999993</v>
      </c>
      <c r="M45" s="14">
        <v>83</v>
      </c>
      <c r="T45" s="34">
        <f>_xlfn.XLOOKUP(B45,'LHA Demog pivot'!$B$4:$B$93,'LHA Demog pivot'!$C$4:$C$93,,,1)</f>
        <v>94768</v>
      </c>
      <c r="U45" s="36">
        <f>ROUND(Table2[[#This Row],[LHA_Pop_2016]]*Table2[[#This Row],[C_ADR_7day]]/100000*7,0)</f>
        <v>56</v>
      </c>
      <c r="V45" s="13" t="str">
        <f>IF(OR(Table2[[#This Row],[7d_positivity_public]]=0,ISBLANK(Table2[[#This Row],[7d_positivity_public]])),"",(Table2[[#This Row],[7d_positivity_public]]-Table2[[#This Row],[7d_positivity_all]])/Table2[[#This Row],[7d_positivity_public]])</f>
        <v/>
      </c>
      <c r="W45" s="15">
        <v>5.3</v>
      </c>
    </row>
    <row r="46" spans="1:23" x14ac:dyDescent="0.25">
      <c r="A46" s="10">
        <v>44326</v>
      </c>
      <c r="B46">
        <v>311</v>
      </c>
      <c r="C46" t="s">
        <v>273</v>
      </c>
      <c r="D46" s="12">
        <v>7.5</v>
      </c>
      <c r="E46" s="12">
        <v>10.3</v>
      </c>
      <c r="F46">
        <v>-2.8</v>
      </c>
      <c r="G46" s="15"/>
      <c r="H46" s="13"/>
      <c r="I46" s="13"/>
      <c r="J46" s="13"/>
      <c r="K46" s="14">
        <v>40</v>
      </c>
      <c r="M46" s="14">
        <v>69</v>
      </c>
      <c r="T46" s="34">
        <f>_xlfn.XLOOKUP(B46,'LHA Demog pivot'!$B$4:$B$93,'LHA Demog pivot'!$C$4:$C$93,,,1)</f>
        <v>198309</v>
      </c>
      <c r="U46" s="36">
        <f>ROUND(Table2[[#This Row],[LHA_Pop_2016]]*Table2[[#This Row],[C_ADR_7day]]/100000*7,0)</f>
        <v>104</v>
      </c>
      <c r="V46" s="13" t="str">
        <f>IF(OR(Table2[[#This Row],[7d_positivity_public]]=0,ISBLANK(Table2[[#This Row],[7d_positivity_public]])),"",(Table2[[#This Row],[7d_positivity_public]]-Table2[[#This Row],[7d_positivity_all]])/Table2[[#This Row],[7d_positivity_public]])</f>
        <v/>
      </c>
      <c r="W46" s="15">
        <v>5.0999999999999996</v>
      </c>
    </row>
    <row r="47" spans="1:23" x14ac:dyDescent="0.25">
      <c r="A47" s="10">
        <v>44326</v>
      </c>
      <c r="B47">
        <v>321</v>
      </c>
      <c r="C47" t="s">
        <v>274</v>
      </c>
      <c r="D47" s="12">
        <v>8.9</v>
      </c>
      <c r="E47" s="12">
        <v>12.3</v>
      </c>
      <c r="F47">
        <v>-3.4</v>
      </c>
      <c r="G47" s="15"/>
      <c r="H47" s="13"/>
      <c r="I47" s="13"/>
      <c r="J47" s="13"/>
      <c r="K47" s="14">
        <v>41</v>
      </c>
      <c r="M47" s="14">
        <v>76</v>
      </c>
      <c r="T47" s="34">
        <f>_xlfn.XLOOKUP(B47,'LHA Demog pivot'!$B$4:$B$93,'LHA Demog pivot'!$C$4:$C$93,,,1)</f>
        <v>122041</v>
      </c>
      <c r="U47" s="36">
        <f>ROUND(Table2[[#This Row],[LHA_Pop_2016]]*Table2[[#This Row],[C_ADR_7day]]/100000*7,0)</f>
        <v>76</v>
      </c>
      <c r="V47" s="13" t="str">
        <f>IF(OR(Table2[[#This Row],[7d_positivity_public]]=0,ISBLANK(Table2[[#This Row],[7d_positivity_public]])),"",(Table2[[#This Row],[7d_positivity_public]]-Table2[[#This Row],[7d_positivity_all]])/Table2[[#This Row],[7d_positivity_public]])</f>
        <v/>
      </c>
      <c r="W47" s="15">
        <v>3.5999999999999996</v>
      </c>
    </row>
    <row r="48" spans="1:23" x14ac:dyDescent="0.25">
      <c r="A48" s="10">
        <v>44326</v>
      </c>
      <c r="B48">
        <v>322</v>
      </c>
      <c r="C48" t="s">
        <v>275</v>
      </c>
      <c r="D48" s="12">
        <v>11.1</v>
      </c>
      <c r="E48" s="12">
        <v>18.5</v>
      </c>
      <c r="F48">
        <v>-7.4</v>
      </c>
      <c r="G48" s="15"/>
      <c r="H48" s="13"/>
      <c r="I48" s="13"/>
      <c r="J48" s="13"/>
      <c r="K48" s="14">
        <v>43</v>
      </c>
      <c r="M48" s="14">
        <v>69</v>
      </c>
      <c r="T48" s="34">
        <f>_xlfn.XLOOKUP(B48,'LHA Demog pivot'!$B$4:$B$93,'LHA Demog pivot'!$C$4:$C$93,,,1)</f>
        <v>61532</v>
      </c>
      <c r="U48" s="36">
        <f>ROUND(Table2[[#This Row],[LHA_Pop_2016]]*Table2[[#This Row],[C_ADR_7day]]/100000*7,0)</f>
        <v>48</v>
      </c>
      <c r="V48" s="13" t="str">
        <f>IF(OR(Table2[[#This Row],[7d_positivity_public]]=0,ISBLANK(Table2[[#This Row],[7d_positivity_public]])),"",(Table2[[#This Row],[7d_positivity_public]]-Table2[[#This Row],[7d_positivity_all]])/Table2[[#This Row],[7d_positivity_public]])</f>
        <v/>
      </c>
      <c r="W48" s="15">
        <v>4.8</v>
      </c>
    </row>
    <row r="49" spans="1:23" x14ac:dyDescent="0.25">
      <c r="A49" s="10">
        <v>44326</v>
      </c>
      <c r="B49">
        <v>323</v>
      </c>
      <c r="C49" t="s">
        <v>276</v>
      </c>
      <c r="D49" s="12">
        <v>17.2</v>
      </c>
      <c r="E49" s="12">
        <v>23.299999999999997</v>
      </c>
      <c r="F49">
        <v>-6.1</v>
      </c>
      <c r="G49" s="15"/>
      <c r="H49" s="13"/>
      <c r="I49" s="13"/>
      <c r="J49" s="13"/>
      <c r="K49" s="14">
        <v>46</v>
      </c>
      <c r="M49" s="14">
        <v>74</v>
      </c>
      <c r="T49" s="34">
        <f>_xlfn.XLOOKUP(B49,'LHA Demog pivot'!$B$4:$B$93,'LHA Demog pivot'!$C$4:$C$93,,,1)</f>
        <v>103894</v>
      </c>
      <c r="U49" s="36">
        <f>ROUND(Table2[[#This Row],[LHA_Pop_2016]]*Table2[[#This Row],[C_ADR_7day]]/100000*7,0)</f>
        <v>125</v>
      </c>
      <c r="V49" s="13" t="str">
        <f>IF(OR(Table2[[#This Row],[7d_positivity_public]]=0,ISBLANK(Table2[[#This Row],[7d_positivity_public]])),"",(Table2[[#This Row],[7d_positivity_public]]-Table2[[#This Row],[7d_positivity_all]])/Table2[[#This Row],[7d_positivity_public]])</f>
        <v/>
      </c>
      <c r="W49" s="15">
        <v>11</v>
      </c>
    </row>
    <row r="50" spans="1:23" x14ac:dyDescent="0.25">
      <c r="A50" s="10">
        <v>44326</v>
      </c>
      <c r="B50">
        <v>324</v>
      </c>
      <c r="C50" t="s">
        <v>277</v>
      </c>
      <c r="D50" s="12">
        <v>7.4</v>
      </c>
      <c r="E50" s="12">
        <v>4.5</v>
      </c>
      <c r="F50">
        <v>2.9</v>
      </c>
      <c r="G50" s="15"/>
      <c r="H50" s="13"/>
      <c r="I50" s="13"/>
      <c r="J50" s="13"/>
      <c r="K50" s="14">
        <v>43</v>
      </c>
      <c r="M50" s="14">
        <v>79</v>
      </c>
      <c r="T50" s="34">
        <f>_xlfn.XLOOKUP(B50,'LHA Demog pivot'!$B$4:$B$93,'LHA Demog pivot'!$C$4:$C$93,,,1)</f>
        <v>131178</v>
      </c>
      <c r="U50" s="36">
        <f>ROUND(Table2[[#This Row],[LHA_Pop_2016]]*Table2[[#This Row],[C_ADR_7day]]/100000*7,0)</f>
        <v>68</v>
      </c>
      <c r="V50" s="13" t="str">
        <f>IF(OR(Table2[[#This Row],[7d_positivity_public]]=0,ISBLANK(Table2[[#This Row],[7d_positivity_public]])),"",(Table2[[#This Row],[7d_positivity_public]]-Table2[[#This Row],[7d_positivity_all]])/Table2[[#This Row],[7d_positivity_public]])</f>
        <v/>
      </c>
      <c r="W50" s="15">
        <v>4.2</v>
      </c>
    </row>
    <row r="51" spans="1:23" x14ac:dyDescent="0.25">
      <c r="A51" s="10">
        <v>44326</v>
      </c>
      <c r="B51">
        <v>325</v>
      </c>
      <c r="C51" t="s">
        <v>278</v>
      </c>
      <c r="D51" s="12">
        <v>13.5</v>
      </c>
      <c r="E51" s="12">
        <v>15.1</v>
      </c>
      <c r="F51">
        <v>-1.6</v>
      </c>
      <c r="G51" s="15"/>
      <c r="H51" s="13"/>
      <c r="I51" s="13"/>
      <c r="J51" s="13"/>
      <c r="K51" s="14">
        <v>47</v>
      </c>
      <c r="M51" s="14">
        <v>76</v>
      </c>
      <c r="T51" s="34">
        <f>_xlfn.XLOOKUP(B51,'LHA Demog pivot'!$B$4:$B$93,'LHA Demog pivot'!$C$4:$C$93,,,1)</f>
        <v>95808</v>
      </c>
      <c r="U51" s="36">
        <f>ROUND(Table2[[#This Row],[LHA_Pop_2016]]*Table2[[#This Row],[C_ADR_7day]]/100000*7,0)</f>
        <v>91</v>
      </c>
      <c r="V51" s="13" t="str">
        <f>IF(OR(Table2[[#This Row],[7d_positivity_public]]=0,ISBLANK(Table2[[#This Row],[7d_positivity_public]])),"",(Table2[[#This Row],[7d_positivity_public]]-Table2[[#This Row],[7d_positivity_all]])/Table2[[#This Row],[7d_positivity_public]])</f>
        <v/>
      </c>
      <c r="W51" s="15">
        <v>6.5</v>
      </c>
    </row>
    <row r="52" spans="1:23" x14ac:dyDescent="0.25">
      <c r="A52" s="10">
        <v>44326</v>
      </c>
      <c r="B52">
        <v>326</v>
      </c>
      <c r="C52" t="s">
        <v>279</v>
      </c>
      <c r="D52" s="12">
        <v>15</v>
      </c>
      <c r="E52" s="12">
        <v>17.2</v>
      </c>
      <c r="F52">
        <v>-2.2000000000000002</v>
      </c>
      <c r="G52" s="15"/>
      <c r="H52" s="13"/>
      <c r="I52" s="13"/>
      <c r="J52" s="13"/>
      <c r="K52" s="14">
        <v>44</v>
      </c>
      <c r="M52" s="14">
        <v>73</v>
      </c>
      <c r="T52" s="34">
        <f>_xlfn.XLOOKUP(B52,'LHA Demog pivot'!$B$4:$B$93,'LHA Demog pivot'!$C$4:$C$93,,,1)</f>
        <v>134575</v>
      </c>
      <c r="U52" s="36">
        <f>ROUND(Table2[[#This Row],[LHA_Pop_2016]]*Table2[[#This Row],[C_ADR_7day]]/100000*7,0)</f>
        <v>141</v>
      </c>
      <c r="V52" s="13" t="str">
        <f>IF(OR(Table2[[#This Row],[7d_positivity_public]]=0,ISBLANK(Table2[[#This Row],[7d_positivity_public]])),"",(Table2[[#This Row],[7d_positivity_public]]-Table2[[#This Row],[7d_positivity_all]])/Table2[[#This Row],[7d_positivity_public]])</f>
        <v/>
      </c>
      <c r="W52" s="15">
        <v>9.1</v>
      </c>
    </row>
    <row r="53" spans="1:23" x14ac:dyDescent="0.25">
      <c r="A53" s="10">
        <v>44326</v>
      </c>
      <c r="B53">
        <v>331</v>
      </c>
      <c r="C53" t="s">
        <v>280</v>
      </c>
      <c r="D53" s="12">
        <v>5.7</v>
      </c>
      <c r="E53" s="12">
        <v>12</v>
      </c>
      <c r="F53">
        <v>-6.3</v>
      </c>
      <c r="G53" s="15"/>
      <c r="H53" s="13"/>
      <c r="I53" s="13"/>
      <c r="J53" s="13"/>
      <c r="K53" s="14">
        <v>54</v>
      </c>
      <c r="M53" s="14">
        <v>84</v>
      </c>
      <c r="T53" s="34">
        <f>_xlfn.XLOOKUP(B53,'LHA Demog pivot'!$B$4:$B$93,'LHA Demog pivot'!$C$4:$C$93,,,1)</f>
        <v>141392</v>
      </c>
      <c r="U53" s="36">
        <f>ROUND(Table2[[#This Row],[LHA_Pop_2016]]*Table2[[#This Row],[C_ADR_7day]]/100000*7,0)</f>
        <v>56</v>
      </c>
      <c r="V53" s="13" t="str">
        <f>IF(OR(Table2[[#This Row],[7d_positivity_public]]=0,ISBLANK(Table2[[#This Row],[7d_positivity_public]])),"",(Table2[[#This Row],[7d_positivity_public]]-Table2[[#This Row],[7d_positivity_all]])/Table2[[#This Row],[7d_positivity_public]])</f>
        <v/>
      </c>
      <c r="W53" s="15">
        <v>3.9</v>
      </c>
    </row>
    <row r="54" spans="1:23" x14ac:dyDescent="0.25">
      <c r="A54" s="10">
        <v>44326</v>
      </c>
      <c r="B54">
        <v>332</v>
      </c>
      <c r="C54" t="s">
        <v>281</v>
      </c>
      <c r="D54" s="12">
        <v>8.6999999999999993</v>
      </c>
      <c r="E54" s="12">
        <v>6.1</v>
      </c>
      <c r="F54">
        <v>2.6</v>
      </c>
      <c r="G54" s="15"/>
      <c r="H54" s="13"/>
      <c r="I54" s="13"/>
      <c r="J54" s="13"/>
      <c r="K54" s="14">
        <v>57.999999999999993</v>
      </c>
      <c r="M54" s="14">
        <v>82</v>
      </c>
      <c r="T54" s="34">
        <f>_xlfn.XLOOKUP(B54,'LHA Demog pivot'!$B$4:$B$93,'LHA Demog pivot'!$C$4:$C$93,,,1)</f>
        <v>50490</v>
      </c>
      <c r="U54" s="36">
        <f>ROUND(Table2[[#This Row],[LHA_Pop_2016]]*Table2[[#This Row],[C_ADR_7day]]/100000*7,0)</f>
        <v>31</v>
      </c>
      <c r="V54" s="13" t="str">
        <f>IF(OR(Table2[[#This Row],[7d_positivity_public]]=0,ISBLANK(Table2[[#This Row],[7d_positivity_public]])),"",(Table2[[#This Row],[7d_positivity_public]]-Table2[[#This Row],[7d_positivity_all]])/Table2[[#This Row],[7d_positivity_public]])</f>
        <v/>
      </c>
      <c r="W54" s="15">
        <v>5.5</v>
      </c>
    </row>
    <row r="55" spans="1:23" x14ac:dyDescent="0.25">
      <c r="A55" s="10">
        <v>44326</v>
      </c>
      <c r="B55">
        <v>333</v>
      </c>
      <c r="C55" t="s">
        <v>282</v>
      </c>
      <c r="D55" s="12">
        <v>3.5</v>
      </c>
      <c r="E55" s="12">
        <v>6.1</v>
      </c>
      <c r="F55">
        <v>-2.6</v>
      </c>
      <c r="G55" s="15"/>
      <c r="H55" s="13"/>
      <c r="I55" s="13"/>
      <c r="J55" s="13"/>
      <c r="K55" s="14">
        <v>56.999999999999993</v>
      </c>
      <c r="M55" s="14">
        <v>81</v>
      </c>
      <c r="T55" s="34">
        <f>_xlfn.XLOOKUP(B55,'LHA Demog pivot'!$B$4:$B$93,'LHA Demog pivot'!$C$4:$C$93,,,1)</f>
        <v>29970</v>
      </c>
      <c r="U55" s="36">
        <f>ROUND(Table2[[#This Row],[LHA_Pop_2016]]*Table2[[#This Row],[C_ADR_7day]]/100000*7,0)</f>
        <v>7</v>
      </c>
      <c r="V55" s="13" t="str">
        <f>IF(OR(Table2[[#This Row],[7d_positivity_public]]=0,ISBLANK(Table2[[#This Row],[7d_positivity_public]])),"",(Table2[[#This Row],[7d_positivity_public]]-Table2[[#This Row],[7d_positivity_all]])/Table2[[#This Row],[7d_positivity_public]])</f>
        <v/>
      </c>
      <c r="W55" s="15">
        <v>3</v>
      </c>
    </row>
    <row r="56" spans="1:23" x14ac:dyDescent="0.25">
      <c r="A56" s="10">
        <v>44326</v>
      </c>
      <c r="B56">
        <v>334</v>
      </c>
      <c r="C56" t="s">
        <v>283</v>
      </c>
      <c r="D56" s="12">
        <v>1.3</v>
      </c>
      <c r="E56" s="12">
        <v>1.3</v>
      </c>
      <c r="F56">
        <v>0</v>
      </c>
      <c r="G56" s="15"/>
      <c r="H56" s="13"/>
      <c r="I56" s="13"/>
      <c r="J56" s="13"/>
      <c r="K56" s="14">
        <v>56.999999999999993</v>
      </c>
      <c r="M56" s="14">
        <v>80</v>
      </c>
      <c r="T56" s="34">
        <f>_xlfn.XLOOKUP(B56,'LHA Demog pivot'!$B$4:$B$93,'LHA Demog pivot'!$C$4:$C$93,,,1)</f>
        <v>19671</v>
      </c>
      <c r="U56" s="36">
        <f>ROUND(Table2[[#This Row],[LHA_Pop_2016]]*Table2[[#This Row],[C_ADR_7day]]/100000*7,0)</f>
        <v>2</v>
      </c>
      <c r="V56" s="13" t="str">
        <f>IF(OR(Table2[[#This Row],[7d_positivity_public]]=0,ISBLANK(Table2[[#This Row],[7d_positivity_public]])),"",(Table2[[#This Row],[7d_positivity_public]]-Table2[[#This Row],[7d_positivity_all]])/Table2[[#This Row],[7d_positivity_public]])</f>
        <v/>
      </c>
      <c r="W56" s="15">
        <v>2.8000000000000003</v>
      </c>
    </row>
    <row r="57" spans="1:23" x14ac:dyDescent="0.25">
      <c r="A57" s="10">
        <v>44326</v>
      </c>
      <c r="B57">
        <v>335</v>
      </c>
      <c r="C57" t="s">
        <v>284</v>
      </c>
      <c r="D57" s="12">
        <v>3.7</v>
      </c>
      <c r="E57" s="12">
        <v>9.3000000000000007</v>
      </c>
      <c r="F57">
        <v>-5.6</v>
      </c>
      <c r="G57" s="15"/>
      <c r="H57" s="13"/>
      <c r="I57" s="13"/>
      <c r="J57" s="13"/>
      <c r="K57" s="14">
        <v>68</v>
      </c>
      <c r="M57" s="14">
        <v>85</v>
      </c>
      <c r="T57" s="34">
        <f>_xlfn.XLOOKUP(B57,'LHA Demog pivot'!$B$4:$B$93,'LHA Demog pivot'!$C$4:$C$93,,,1)</f>
        <v>38653</v>
      </c>
      <c r="U57" s="36">
        <f>ROUND(Table2[[#This Row],[LHA_Pop_2016]]*Table2[[#This Row],[C_ADR_7day]]/100000*7,0)</f>
        <v>10</v>
      </c>
      <c r="V57" s="13" t="str">
        <f>IF(OR(Table2[[#This Row],[7d_positivity_public]]=0,ISBLANK(Table2[[#This Row],[7d_positivity_public]])),"",(Table2[[#This Row],[7d_positivity_public]]-Table2[[#This Row],[7d_positivity_all]])/Table2[[#This Row],[7d_positivity_public]])</f>
        <v/>
      </c>
      <c r="W57" s="15">
        <v>2</v>
      </c>
    </row>
    <row r="58" spans="1:23" x14ac:dyDescent="0.25">
      <c r="A58" s="10">
        <v>44326</v>
      </c>
      <c r="B58">
        <v>336</v>
      </c>
      <c r="C58" t="s">
        <v>285</v>
      </c>
      <c r="D58" s="12">
        <v>0</v>
      </c>
      <c r="E58" s="12">
        <v>0</v>
      </c>
      <c r="F58">
        <v>0</v>
      </c>
      <c r="G58" s="15"/>
      <c r="H58" s="13"/>
      <c r="I58" s="13"/>
      <c r="J58" s="13"/>
      <c r="K58" s="14">
        <v>63</v>
      </c>
      <c r="M58" s="14">
        <v>75</v>
      </c>
      <c r="T58" s="34">
        <f>_xlfn.XLOOKUP(B58,'LHA Demog pivot'!$B$4:$B$93,'LHA Demog pivot'!$C$4:$C$93,,,1)</f>
        <v>2678</v>
      </c>
      <c r="U58" s="36">
        <f>ROUND(Table2[[#This Row],[LHA_Pop_2016]]*Table2[[#This Row],[C_ADR_7day]]/100000*7,0)</f>
        <v>0</v>
      </c>
      <c r="V58" s="13" t="str">
        <f>IF(OR(Table2[[#This Row],[7d_positivity_public]]=0,ISBLANK(Table2[[#This Row],[7d_positivity_public]])),"",(Table2[[#This Row],[7d_positivity_public]]-Table2[[#This Row],[7d_positivity_all]])/Table2[[#This Row],[7d_positivity_public]])</f>
        <v/>
      </c>
      <c r="W58" s="15">
        <v>3</v>
      </c>
    </row>
    <row r="59" spans="1:23" x14ac:dyDescent="0.25">
      <c r="A59" s="10">
        <v>44326</v>
      </c>
      <c r="B59">
        <v>337</v>
      </c>
      <c r="C59" t="s">
        <v>286</v>
      </c>
      <c r="D59" s="12">
        <v>0</v>
      </c>
      <c r="E59" s="12">
        <v>0</v>
      </c>
      <c r="F59">
        <v>0</v>
      </c>
      <c r="G59" s="15"/>
      <c r="H59" s="13"/>
      <c r="I59" s="13"/>
      <c r="J59" s="13"/>
      <c r="K59" s="14">
        <v>90</v>
      </c>
      <c r="M59" s="14">
        <v>92</v>
      </c>
      <c r="T59" s="34">
        <f>_xlfn.XLOOKUP(B59,'LHA Demog pivot'!$B$4:$B$93,'LHA Demog pivot'!$C$4:$C$93,,,1)</f>
        <v>1514</v>
      </c>
      <c r="U59" s="36">
        <f>ROUND(Table2[[#This Row],[LHA_Pop_2016]]*Table2[[#This Row],[C_ADR_7day]]/100000*7,0)</f>
        <v>0</v>
      </c>
      <c r="V59" s="13" t="str">
        <f>IF(OR(Table2[[#This Row],[7d_positivity_public]]=0,ISBLANK(Table2[[#This Row],[7d_positivity_public]])),"",(Table2[[#This Row],[7d_positivity_public]]-Table2[[#This Row],[7d_positivity_all]])/Table2[[#This Row],[7d_positivity_public]])</f>
        <v/>
      </c>
      <c r="W59" s="15">
        <v>0</v>
      </c>
    </row>
    <row r="60" spans="1:23" x14ac:dyDescent="0.25">
      <c r="A60" s="10">
        <v>44326</v>
      </c>
      <c r="B60">
        <v>411</v>
      </c>
      <c r="C60" t="s">
        <v>287</v>
      </c>
      <c r="D60" s="12">
        <v>2.4</v>
      </c>
      <c r="E60" s="12">
        <v>3.5</v>
      </c>
      <c r="F60">
        <v>-1.1000000000000001</v>
      </c>
      <c r="G60" s="15"/>
      <c r="H60" s="13"/>
      <c r="I60" s="13"/>
      <c r="J60" s="13"/>
      <c r="K60" s="14">
        <v>47</v>
      </c>
      <c r="M60" s="14">
        <v>81</v>
      </c>
      <c r="T60" s="34">
        <f>_xlfn.XLOOKUP(B60,'LHA Demog pivot'!$B$4:$B$93,'LHA Demog pivot'!$C$4:$C$93,,,1)</f>
        <v>225919</v>
      </c>
      <c r="U60" s="36">
        <f>ROUND(Table2[[#This Row],[LHA_Pop_2016]]*Table2[[#This Row],[C_ADR_7day]]/100000*7,0)</f>
        <v>38</v>
      </c>
      <c r="V60" s="13" t="str">
        <f>IF(OR(Table2[[#This Row],[7d_positivity_public]]=0,ISBLANK(Table2[[#This Row],[7d_positivity_public]])),"",(Table2[[#This Row],[7d_positivity_public]]-Table2[[#This Row],[7d_positivity_all]])/Table2[[#This Row],[7d_positivity_public]])</f>
        <v/>
      </c>
      <c r="W60" s="15">
        <v>2.4</v>
      </c>
    </row>
    <row r="61" spans="1:23" x14ac:dyDescent="0.25">
      <c r="A61" s="10">
        <v>44326</v>
      </c>
      <c r="B61">
        <v>412</v>
      </c>
      <c r="C61" t="s">
        <v>288</v>
      </c>
      <c r="D61" s="12">
        <v>1.3</v>
      </c>
      <c r="E61" s="12">
        <v>2.2999999999999998</v>
      </c>
      <c r="F61">
        <v>-1</v>
      </c>
      <c r="G61" s="15"/>
      <c r="H61" s="13"/>
      <c r="I61" s="13"/>
      <c r="J61" s="13"/>
      <c r="K61" s="14">
        <v>44</v>
      </c>
      <c r="M61" s="14">
        <v>79</v>
      </c>
      <c r="T61" s="34">
        <f>_xlfn.XLOOKUP(B61,'LHA Demog pivot'!$B$4:$B$93,'LHA Demog pivot'!$C$4:$C$93,,,1)</f>
        <v>77460</v>
      </c>
      <c r="U61" s="36">
        <f>ROUND(Table2[[#This Row],[LHA_Pop_2016]]*Table2[[#This Row],[C_ADR_7day]]/100000*7,0)</f>
        <v>7</v>
      </c>
      <c r="V61" s="13" t="str">
        <f>IF(OR(Table2[[#This Row],[7d_positivity_public]]=0,ISBLANK(Table2[[#This Row],[7d_positivity_public]])),"",(Table2[[#This Row],[7d_positivity_public]]-Table2[[#This Row],[7d_positivity_all]])/Table2[[#This Row],[7d_positivity_public]])</f>
        <v/>
      </c>
      <c r="W61" s="15">
        <v>2</v>
      </c>
    </row>
    <row r="62" spans="1:23" x14ac:dyDescent="0.25">
      <c r="A62" s="10">
        <v>44326</v>
      </c>
      <c r="B62">
        <v>413</v>
      </c>
      <c r="C62" t="s">
        <v>289</v>
      </c>
      <c r="D62" s="12">
        <v>1</v>
      </c>
      <c r="E62" s="12">
        <v>0.6</v>
      </c>
      <c r="F62">
        <v>0.4</v>
      </c>
      <c r="G62" s="15"/>
      <c r="H62" s="13"/>
      <c r="I62" s="13"/>
      <c r="J62" s="13"/>
      <c r="K62" s="14">
        <v>59</v>
      </c>
      <c r="M62" s="14">
        <v>85</v>
      </c>
      <c r="T62" s="34">
        <f>_xlfn.XLOOKUP(B62,'LHA Demog pivot'!$B$4:$B$93,'LHA Demog pivot'!$C$4:$C$93,,,1)</f>
        <v>64692</v>
      </c>
      <c r="U62" s="36">
        <f>ROUND(Table2[[#This Row],[LHA_Pop_2016]]*Table2[[#This Row],[C_ADR_7day]]/100000*7,0)</f>
        <v>5</v>
      </c>
      <c r="V62" s="13" t="str">
        <f>IF(OR(Table2[[#This Row],[7d_positivity_public]]=0,ISBLANK(Table2[[#This Row],[7d_positivity_public]])),"",(Table2[[#This Row],[7d_positivity_public]]-Table2[[#This Row],[7d_positivity_all]])/Table2[[#This Row],[7d_positivity_public]])</f>
        <v/>
      </c>
      <c r="W62" s="15">
        <v>1.0999999999999999</v>
      </c>
    </row>
    <row r="63" spans="1:23" x14ac:dyDescent="0.25">
      <c r="A63" s="10">
        <v>44326</v>
      </c>
      <c r="B63">
        <v>414</v>
      </c>
      <c r="C63" t="s">
        <v>290</v>
      </c>
      <c r="D63" s="12">
        <v>0.8</v>
      </c>
      <c r="E63" s="12">
        <v>3.2</v>
      </c>
      <c r="F63">
        <v>-2.4</v>
      </c>
      <c r="G63" s="15"/>
      <c r="H63" s="13"/>
      <c r="I63" s="13"/>
      <c r="J63" s="13"/>
      <c r="K63" s="14">
        <v>60</v>
      </c>
      <c r="M63" s="14">
        <v>78</v>
      </c>
      <c r="T63" s="34">
        <f>_xlfn.XLOOKUP(B63,'LHA Demog pivot'!$B$4:$B$93,'LHA Demog pivot'!$C$4:$C$93,,,1)</f>
        <v>15289</v>
      </c>
      <c r="U63" s="36">
        <f>ROUND(Table2[[#This Row],[LHA_Pop_2016]]*Table2[[#This Row],[C_ADR_7day]]/100000*7,0)</f>
        <v>1</v>
      </c>
      <c r="V63" s="13" t="str">
        <f>IF(OR(Table2[[#This Row],[7d_positivity_public]]=0,ISBLANK(Table2[[#This Row],[7d_positivity_public]])),"",(Table2[[#This Row],[7d_positivity_public]]-Table2[[#This Row],[7d_positivity_all]])/Table2[[#This Row],[7d_positivity_public]])</f>
        <v/>
      </c>
      <c r="W63" s="15">
        <v>1.0999999999999999</v>
      </c>
    </row>
    <row r="64" spans="1:23" x14ac:dyDescent="0.25">
      <c r="A64" s="10">
        <v>44326</v>
      </c>
      <c r="B64">
        <v>421</v>
      </c>
      <c r="C64" t="s">
        <v>291</v>
      </c>
      <c r="D64" s="12">
        <v>1.1000000000000001</v>
      </c>
      <c r="E64" s="12">
        <v>1.3</v>
      </c>
      <c r="F64">
        <v>-0.2</v>
      </c>
      <c r="G64" s="15"/>
      <c r="H64" s="13"/>
      <c r="I64" s="13"/>
      <c r="J64" s="13"/>
      <c r="K64" s="14">
        <v>47</v>
      </c>
      <c r="M64" s="14">
        <v>72</v>
      </c>
      <c r="T64" s="34">
        <f>_xlfn.XLOOKUP(B64,'LHA Demog pivot'!$B$4:$B$93,'LHA Demog pivot'!$C$4:$C$93,,,1)</f>
        <v>58378</v>
      </c>
      <c r="U64" s="36">
        <f>ROUND(Table2[[#This Row],[LHA_Pop_2016]]*Table2[[#This Row],[C_ADR_7day]]/100000*7,0)</f>
        <v>4</v>
      </c>
      <c r="V64" s="13" t="str">
        <f>IF(OR(Table2[[#This Row],[7d_positivity_public]]=0,ISBLANK(Table2[[#This Row],[7d_positivity_public]])),"",(Table2[[#This Row],[7d_positivity_public]]-Table2[[#This Row],[7d_positivity_all]])/Table2[[#This Row],[7d_positivity_public]])</f>
        <v/>
      </c>
      <c r="W64" s="15">
        <v>0.6</v>
      </c>
    </row>
    <row r="65" spans="1:23" x14ac:dyDescent="0.25">
      <c r="A65" s="10">
        <v>44326</v>
      </c>
      <c r="B65">
        <v>422</v>
      </c>
      <c r="C65" t="s">
        <v>292</v>
      </c>
      <c r="D65" s="12">
        <v>0</v>
      </c>
      <c r="E65" s="12">
        <v>2</v>
      </c>
      <c r="F65">
        <v>-2</v>
      </c>
      <c r="G65" s="15"/>
      <c r="H65" s="13"/>
      <c r="I65" s="13"/>
      <c r="J65" s="13"/>
      <c r="K65" s="14">
        <v>41</v>
      </c>
      <c r="M65" s="14">
        <v>63</v>
      </c>
      <c r="T65" s="34">
        <f>_xlfn.XLOOKUP(B65,'LHA Demog pivot'!$B$4:$B$93,'LHA Demog pivot'!$C$4:$C$93,,,1)</f>
        <v>6240</v>
      </c>
      <c r="U65" s="36">
        <f>ROUND(Table2[[#This Row],[LHA_Pop_2016]]*Table2[[#This Row],[C_ADR_7day]]/100000*7,0)</f>
        <v>0</v>
      </c>
      <c r="V65" s="13" t="str">
        <f>IF(OR(Table2[[#This Row],[7d_positivity_public]]=0,ISBLANK(Table2[[#This Row],[7d_positivity_public]])),"",(Table2[[#This Row],[7d_positivity_public]]-Table2[[#This Row],[7d_positivity_all]])/Table2[[#This Row],[7d_positivity_public]])</f>
        <v/>
      </c>
      <c r="W65" s="15">
        <v>0</v>
      </c>
    </row>
    <row r="66" spans="1:23" x14ac:dyDescent="0.25">
      <c r="A66" s="10">
        <v>44326</v>
      </c>
      <c r="B66">
        <v>423</v>
      </c>
      <c r="C66" t="s">
        <v>293</v>
      </c>
      <c r="D66" s="12">
        <v>0.7</v>
      </c>
      <c r="E66" s="12">
        <v>4</v>
      </c>
      <c r="F66">
        <v>-3.3</v>
      </c>
      <c r="G66" s="15"/>
      <c r="H66" s="13"/>
      <c r="I66" s="13"/>
      <c r="J66" s="13"/>
      <c r="K66" s="14">
        <v>53</v>
      </c>
      <c r="M66" s="14">
        <v>72</v>
      </c>
      <c r="T66" s="34">
        <f>_xlfn.XLOOKUP(B66,'LHA Demog pivot'!$B$4:$B$93,'LHA Demog pivot'!$C$4:$C$93,,,1)</f>
        <v>19121</v>
      </c>
      <c r="U66" s="36">
        <f>ROUND(Table2[[#This Row],[LHA_Pop_2016]]*Table2[[#This Row],[C_ADR_7day]]/100000*7,0)</f>
        <v>1</v>
      </c>
      <c r="V66" s="13" t="str">
        <f>IF(OR(Table2[[#This Row],[7d_positivity_public]]=0,ISBLANK(Table2[[#This Row],[7d_positivity_public]])),"",(Table2[[#This Row],[7d_positivity_public]]-Table2[[#This Row],[7d_positivity_all]])/Table2[[#This Row],[7d_positivity_public]])</f>
        <v/>
      </c>
      <c r="W66" s="15">
        <v>0.8</v>
      </c>
    </row>
    <row r="67" spans="1:23" x14ac:dyDescent="0.25">
      <c r="A67" s="10">
        <v>44326</v>
      </c>
      <c r="B67">
        <v>424</v>
      </c>
      <c r="C67" t="s">
        <v>294</v>
      </c>
      <c r="D67" s="12">
        <v>2.7</v>
      </c>
      <c r="E67" s="12">
        <v>4.0999999999999996</v>
      </c>
      <c r="F67">
        <v>-1.4</v>
      </c>
      <c r="G67" s="15"/>
      <c r="H67" s="13"/>
      <c r="I67" s="13"/>
      <c r="J67" s="13"/>
      <c r="K67" s="14">
        <v>45</v>
      </c>
      <c r="M67" s="14">
        <v>72</v>
      </c>
      <c r="T67" s="34">
        <f>_xlfn.XLOOKUP(B67,'LHA Demog pivot'!$B$4:$B$93,'LHA Demog pivot'!$C$4:$C$93,,,1)</f>
        <v>108964</v>
      </c>
      <c r="U67" s="36">
        <f>ROUND(Table2[[#This Row],[LHA_Pop_2016]]*Table2[[#This Row],[C_ADR_7day]]/100000*7,0)</f>
        <v>21</v>
      </c>
      <c r="V67" s="13" t="str">
        <f>IF(OR(Table2[[#This Row],[7d_positivity_public]]=0,ISBLANK(Table2[[#This Row],[7d_positivity_public]])),"",(Table2[[#This Row],[7d_positivity_public]]-Table2[[#This Row],[7d_positivity_all]])/Table2[[#This Row],[7d_positivity_public]])</f>
        <v/>
      </c>
      <c r="W67" s="15">
        <v>3.6999999999999997</v>
      </c>
    </row>
    <row r="68" spans="1:23" x14ac:dyDescent="0.25">
      <c r="A68" s="10">
        <v>44326</v>
      </c>
      <c r="B68">
        <v>425</v>
      </c>
      <c r="C68" t="s">
        <v>295</v>
      </c>
      <c r="D68" s="12">
        <v>1.9</v>
      </c>
      <c r="E68" s="12">
        <v>3.2</v>
      </c>
      <c r="F68">
        <v>-1.3</v>
      </c>
      <c r="G68" s="15"/>
      <c r="H68" s="13"/>
      <c r="I68" s="13"/>
      <c r="J68" s="13"/>
      <c r="K68" s="14">
        <v>57.999999999999993</v>
      </c>
      <c r="M68" s="14">
        <v>78</v>
      </c>
      <c r="T68" s="34">
        <f>_xlfn.XLOOKUP(B68,'LHA Demog pivot'!$B$4:$B$93,'LHA Demog pivot'!$C$4:$C$93,,,1)</f>
        <v>47133</v>
      </c>
      <c r="U68" s="36">
        <f>ROUND(Table2[[#This Row],[LHA_Pop_2016]]*Table2[[#This Row],[C_ADR_7day]]/100000*7,0)</f>
        <v>6</v>
      </c>
      <c r="V68" s="13" t="str">
        <f>IF(OR(Table2[[#This Row],[7d_positivity_public]]=0,ISBLANK(Table2[[#This Row],[7d_positivity_public]])),"",(Table2[[#This Row],[7d_positivity_public]]-Table2[[#This Row],[7d_positivity_all]])/Table2[[#This Row],[7d_positivity_public]])</f>
        <v/>
      </c>
      <c r="W68" s="15">
        <v>2.5</v>
      </c>
    </row>
    <row r="69" spans="1:23" x14ac:dyDescent="0.25">
      <c r="A69" s="10">
        <v>44326</v>
      </c>
      <c r="B69">
        <v>426</v>
      </c>
      <c r="C69" t="s">
        <v>296</v>
      </c>
      <c r="D69" s="12">
        <v>1.3</v>
      </c>
      <c r="E69" s="12">
        <v>1.7000000000000002</v>
      </c>
      <c r="F69">
        <v>-0.4</v>
      </c>
      <c r="G69" s="15"/>
      <c r="H69" s="13"/>
      <c r="I69" s="13"/>
      <c r="J69" s="13"/>
      <c r="K69" s="14">
        <v>56.999999999999993</v>
      </c>
      <c r="M69" s="14">
        <v>78</v>
      </c>
      <c r="T69" s="34">
        <f>_xlfn.XLOOKUP(B69,'LHA Demog pivot'!$B$4:$B$93,'LHA Demog pivot'!$C$4:$C$93,,,1)</f>
        <v>30981</v>
      </c>
      <c r="U69" s="36">
        <f>ROUND(Table2[[#This Row],[LHA_Pop_2016]]*Table2[[#This Row],[C_ADR_7day]]/100000*7,0)</f>
        <v>3</v>
      </c>
      <c r="V69" s="13" t="str">
        <f>IF(OR(Table2[[#This Row],[7d_positivity_public]]=0,ISBLANK(Table2[[#This Row],[7d_positivity_public]])),"",(Table2[[#This Row],[7d_positivity_public]]-Table2[[#This Row],[7d_positivity_all]])/Table2[[#This Row],[7d_positivity_public]])</f>
        <v/>
      </c>
      <c r="W69" s="15">
        <v>2.1999999999999997</v>
      </c>
    </row>
    <row r="70" spans="1:23" x14ac:dyDescent="0.25">
      <c r="A70" s="10">
        <v>44326</v>
      </c>
      <c r="B70">
        <v>431</v>
      </c>
      <c r="C70" t="s">
        <v>297</v>
      </c>
      <c r="D70" s="12">
        <v>3.1</v>
      </c>
      <c r="E70" s="12">
        <v>1.8</v>
      </c>
      <c r="F70">
        <v>1.3</v>
      </c>
      <c r="G70" s="15"/>
      <c r="H70" s="13"/>
      <c r="I70" s="13"/>
      <c r="J70" s="13"/>
      <c r="K70" s="14">
        <v>48</v>
      </c>
      <c r="M70" s="14">
        <v>72</v>
      </c>
      <c r="T70" s="34">
        <f>_xlfn.XLOOKUP(B70,'LHA Demog pivot'!$B$4:$B$93,'LHA Demog pivot'!$C$4:$C$93,,,1)</f>
        <v>66527</v>
      </c>
      <c r="U70" s="36">
        <f>ROUND(Table2[[#This Row],[LHA_Pop_2016]]*Table2[[#This Row],[C_ADR_7day]]/100000*7,0)</f>
        <v>14</v>
      </c>
      <c r="V70" s="13" t="str">
        <f>IF(OR(Table2[[#This Row],[7d_positivity_public]]=0,ISBLANK(Table2[[#This Row],[7d_positivity_public]])),"",(Table2[[#This Row],[7d_positivity_public]]-Table2[[#This Row],[7d_positivity_all]])/Table2[[#This Row],[7d_positivity_public]])</f>
        <v/>
      </c>
      <c r="W70" s="15">
        <v>4.1000000000000005</v>
      </c>
    </row>
    <row r="71" spans="1:23" x14ac:dyDescent="0.25">
      <c r="A71" s="10">
        <v>44326</v>
      </c>
      <c r="B71">
        <v>432</v>
      </c>
      <c r="C71" t="s">
        <v>298</v>
      </c>
      <c r="D71" s="12">
        <v>1.2</v>
      </c>
      <c r="E71" s="12">
        <v>3.5</v>
      </c>
      <c r="F71">
        <v>-2.2999999999999998</v>
      </c>
      <c r="G71" s="15"/>
      <c r="H71" s="13"/>
      <c r="I71" s="13"/>
      <c r="J71" s="13"/>
      <c r="K71" s="14">
        <v>47</v>
      </c>
      <c r="M71" s="14">
        <v>68</v>
      </c>
      <c r="T71" s="34">
        <f>_xlfn.XLOOKUP(B71,'LHA Demog pivot'!$B$4:$B$93,'LHA Demog pivot'!$C$4:$C$93,,,1)</f>
        <v>42570</v>
      </c>
      <c r="U71" s="36">
        <f>ROUND(Table2[[#This Row],[LHA_Pop_2016]]*Table2[[#This Row],[C_ADR_7day]]/100000*7,0)</f>
        <v>4</v>
      </c>
      <c r="V71" s="13" t="str">
        <f>IF(OR(Table2[[#This Row],[7d_positivity_public]]=0,ISBLANK(Table2[[#This Row],[7d_positivity_public]])),"",(Table2[[#This Row],[7d_positivity_public]]-Table2[[#This Row],[7d_positivity_all]])/Table2[[#This Row],[7d_positivity_public]])</f>
        <v/>
      </c>
      <c r="W71" s="15">
        <v>1.3</v>
      </c>
    </row>
    <row r="72" spans="1:23" x14ac:dyDescent="0.25">
      <c r="A72" s="10">
        <v>44326</v>
      </c>
      <c r="B72">
        <v>433</v>
      </c>
      <c r="C72" t="s">
        <v>299</v>
      </c>
      <c r="D72" s="12">
        <v>0</v>
      </c>
      <c r="E72" s="12">
        <v>0</v>
      </c>
      <c r="F72">
        <v>0</v>
      </c>
      <c r="G72" s="15"/>
      <c r="H72" s="13"/>
      <c r="I72" s="13"/>
      <c r="J72" s="13"/>
      <c r="K72" s="14">
        <v>70</v>
      </c>
      <c r="M72" s="14">
        <v>79</v>
      </c>
      <c r="T72" s="34">
        <f>_xlfn.XLOOKUP(B72,'LHA Demog pivot'!$B$4:$B$93,'LHA Demog pivot'!$C$4:$C$93,,,1)</f>
        <v>1901</v>
      </c>
      <c r="U72" s="36">
        <f>ROUND(Table2[[#This Row],[LHA_Pop_2016]]*Table2[[#This Row],[C_ADR_7day]]/100000*7,0)</f>
        <v>0</v>
      </c>
      <c r="V72" s="13" t="str">
        <f>IF(OR(Table2[[#This Row],[7d_positivity_public]]=0,ISBLANK(Table2[[#This Row],[7d_positivity_public]])),"",(Table2[[#This Row],[7d_positivity_public]]-Table2[[#This Row],[7d_positivity_all]])/Table2[[#This Row],[7d_positivity_public]])</f>
        <v/>
      </c>
      <c r="W72" s="15">
        <v>0</v>
      </c>
    </row>
    <row r="73" spans="1:23" x14ac:dyDescent="0.25">
      <c r="A73" s="10">
        <v>44326</v>
      </c>
      <c r="B73">
        <v>434</v>
      </c>
      <c r="C73" t="s">
        <v>300</v>
      </c>
      <c r="D73" s="12">
        <v>0</v>
      </c>
      <c r="E73" s="12">
        <v>0</v>
      </c>
      <c r="F73">
        <v>0</v>
      </c>
      <c r="G73" s="15"/>
      <c r="H73" s="13"/>
      <c r="I73" s="13"/>
      <c r="J73" s="13"/>
      <c r="K73" s="14">
        <v>67</v>
      </c>
      <c r="M73" s="14">
        <v>78</v>
      </c>
      <c r="T73" s="34">
        <f>_xlfn.XLOOKUP(B73,'LHA Demog pivot'!$B$4:$B$93,'LHA Demog pivot'!$C$4:$C$93,,,1)</f>
        <v>11235</v>
      </c>
      <c r="U73" s="36">
        <f>ROUND(Table2[[#This Row],[LHA_Pop_2016]]*Table2[[#This Row],[C_ADR_7day]]/100000*7,0)</f>
        <v>0</v>
      </c>
      <c r="V73" s="13" t="str">
        <f>IF(OR(Table2[[#This Row],[7d_positivity_public]]=0,ISBLANK(Table2[[#This Row],[7d_positivity_public]])),"",(Table2[[#This Row],[7d_positivity_public]]-Table2[[#This Row],[7d_positivity_all]])/Table2[[#This Row],[7d_positivity_public]])</f>
        <v/>
      </c>
      <c r="W73" s="15">
        <v>0</v>
      </c>
    </row>
    <row r="74" spans="1:23" x14ac:dyDescent="0.25">
      <c r="A74" s="10">
        <v>44326</v>
      </c>
      <c r="B74">
        <v>510</v>
      </c>
      <c r="C74" t="s">
        <v>301</v>
      </c>
      <c r="D74" s="12">
        <v>0</v>
      </c>
      <c r="E74" s="12">
        <v>0</v>
      </c>
      <c r="F74">
        <v>0</v>
      </c>
      <c r="G74" s="15"/>
      <c r="H74" s="13"/>
      <c r="I74" s="13"/>
      <c r="J74" s="13"/>
      <c r="K74" s="14">
        <v>78</v>
      </c>
      <c r="M74" s="14">
        <v>87</v>
      </c>
      <c r="T74" s="34">
        <f>_xlfn.XLOOKUP(B74,'LHA Demog pivot'!$B$4:$B$93,'LHA Demog pivot'!$C$4:$C$93,,,1)</f>
        <v>4198</v>
      </c>
      <c r="U74" s="36">
        <f>ROUND(Table2[[#This Row],[LHA_Pop_2016]]*Table2[[#This Row],[C_ADR_7day]]/100000*7,0)</f>
        <v>0</v>
      </c>
      <c r="V74" s="13" t="str">
        <f>IF(OR(Table2[[#This Row],[7d_positivity_public]]=0,ISBLANK(Table2[[#This Row],[7d_positivity_public]])),"",(Table2[[#This Row],[7d_positivity_public]]-Table2[[#This Row],[7d_positivity_all]])/Table2[[#This Row],[7d_positivity_public]])</f>
        <v/>
      </c>
      <c r="W74" s="15">
        <v>0</v>
      </c>
    </row>
    <row r="75" spans="1:23" x14ac:dyDescent="0.25">
      <c r="A75" s="10">
        <v>44326</v>
      </c>
      <c r="B75" t="s">
        <v>302</v>
      </c>
      <c r="C75" t="s">
        <v>303</v>
      </c>
      <c r="D75" s="12">
        <v>0</v>
      </c>
      <c r="E75" s="12">
        <v>0</v>
      </c>
      <c r="F75">
        <v>0</v>
      </c>
      <c r="G75" s="15"/>
      <c r="H75" s="13"/>
      <c r="I75" s="13"/>
      <c r="J75" s="13"/>
      <c r="K75" s="14">
        <v>70</v>
      </c>
      <c r="M75" s="14">
        <v>79</v>
      </c>
      <c r="T75" s="34" t="e">
        <f>_xlfn.XLOOKUP(B75,'LHA Demog pivot'!$B$4:$B$93,'LHA Demog pivot'!$C$4:$C$93,,,1)</f>
        <v>#N/A</v>
      </c>
      <c r="U75" s="36" t="e">
        <f>ROUND(Table2[[#This Row],[LHA_Pop_2016]]*Table2[[#This Row],[C_ADR_7day]]/100000*7,0)</f>
        <v>#N/A</v>
      </c>
      <c r="V75" s="13" t="str">
        <f>IF(OR(Table2[[#This Row],[7d_positivity_public]]=0,ISBLANK(Table2[[#This Row],[7d_positivity_public]])),"",(Table2[[#This Row],[7d_positivity_public]]-Table2[[#This Row],[7d_positivity_all]])/Table2[[#This Row],[7d_positivity_public]])</f>
        <v/>
      </c>
      <c r="W75" s="15">
        <v>0</v>
      </c>
    </row>
    <row r="76" spans="1:23" x14ac:dyDescent="0.25">
      <c r="A76" s="10">
        <v>44326</v>
      </c>
      <c r="B76">
        <v>512</v>
      </c>
      <c r="C76" t="s">
        <v>304</v>
      </c>
      <c r="D76" s="12">
        <v>2</v>
      </c>
      <c r="E76" s="12">
        <v>0</v>
      </c>
      <c r="F76">
        <v>2</v>
      </c>
      <c r="G76" s="15"/>
      <c r="H76" s="13"/>
      <c r="I76" s="13"/>
      <c r="J76" s="13"/>
      <c r="K76" s="14">
        <v>75</v>
      </c>
      <c r="M76" s="14">
        <v>84</v>
      </c>
      <c r="T76" s="34">
        <f>_xlfn.XLOOKUP(B76,'LHA Demog pivot'!$B$4:$B$93,'LHA Demog pivot'!$C$4:$C$93,,,1)</f>
        <v>13501</v>
      </c>
      <c r="U76" s="36">
        <f>ROUND(Table2[[#This Row],[LHA_Pop_2016]]*Table2[[#This Row],[C_ADR_7day]]/100000*7,0)</f>
        <v>2</v>
      </c>
      <c r="V76" s="13" t="str">
        <f>IF(OR(Table2[[#This Row],[7d_positivity_public]]=0,ISBLANK(Table2[[#This Row],[7d_positivity_public]])),"",(Table2[[#This Row],[7d_positivity_public]]-Table2[[#This Row],[7d_positivity_all]])/Table2[[#This Row],[7d_positivity_public]])</f>
        <v/>
      </c>
      <c r="W76" s="15">
        <v>4.1000000000000005</v>
      </c>
    </row>
    <row r="77" spans="1:23" x14ac:dyDescent="0.25">
      <c r="A77" s="10">
        <v>44326</v>
      </c>
      <c r="B77">
        <v>513</v>
      </c>
      <c r="C77" t="s">
        <v>305</v>
      </c>
      <c r="D77" s="12">
        <v>6.6</v>
      </c>
      <c r="E77" s="12">
        <v>3.3</v>
      </c>
      <c r="F77">
        <v>3.3</v>
      </c>
      <c r="G77" s="15"/>
      <c r="H77" s="13"/>
      <c r="I77" s="13"/>
      <c r="J77" s="13"/>
      <c r="K77" s="14">
        <v>73</v>
      </c>
      <c r="M77" s="14">
        <v>81</v>
      </c>
      <c r="T77" s="34">
        <f>_xlfn.XLOOKUP(B77,'LHA Demog pivot'!$B$4:$B$93,'LHA Demog pivot'!$C$4:$C$93,,,1)</f>
        <v>4223</v>
      </c>
      <c r="U77" s="36">
        <f>ROUND(Table2[[#This Row],[LHA_Pop_2016]]*Table2[[#This Row],[C_ADR_7day]]/100000*7,0)</f>
        <v>2</v>
      </c>
      <c r="V77" s="13" t="str">
        <f>IF(OR(Table2[[#This Row],[7d_positivity_public]]=0,ISBLANK(Table2[[#This Row],[7d_positivity_public]])),"",(Table2[[#This Row],[7d_positivity_public]]-Table2[[#This Row],[7d_positivity_all]])/Table2[[#This Row],[7d_positivity_public]])</f>
        <v/>
      </c>
      <c r="W77" s="15">
        <v>3.5999999999999996</v>
      </c>
    </row>
    <row r="78" spans="1:23" x14ac:dyDescent="0.25">
      <c r="A78" s="10">
        <v>44326</v>
      </c>
      <c r="B78">
        <v>514</v>
      </c>
      <c r="C78" t="s">
        <v>306</v>
      </c>
      <c r="D78" s="12">
        <v>1.5</v>
      </c>
      <c r="E78" s="12">
        <v>3</v>
      </c>
      <c r="F78">
        <v>-1.5</v>
      </c>
      <c r="G78" s="15"/>
      <c r="H78" s="13"/>
      <c r="I78" s="13"/>
      <c r="J78" s="13"/>
      <c r="K78" s="14">
        <v>47</v>
      </c>
      <c r="M78" s="14">
        <v>73</v>
      </c>
      <c r="T78" s="34">
        <f>_xlfn.XLOOKUP(B78,'LHA Demog pivot'!$B$4:$B$93,'LHA Demog pivot'!$C$4:$C$93,,,1)</f>
        <v>16414</v>
      </c>
      <c r="U78" s="36">
        <f>ROUND(Table2[[#This Row],[LHA_Pop_2016]]*Table2[[#This Row],[C_ADR_7day]]/100000*7,0)</f>
        <v>2</v>
      </c>
      <c r="V78" s="13" t="str">
        <f>IF(OR(Table2[[#This Row],[7d_positivity_public]]=0,ISBLANK(Table2[[#This Row],[7d_positivity_public]])),"",(Table2[[#This Row],[7d_positivity_public]]-Table2[[#This Row],[7d_positivity_all]])/Table2[[#This Row],[7d_positivity_public]])</f>
        <v/>
      </c>
      <c r="W78" s="15">
        <v>1.0999999999999999</v>
      </c>
    </row>
    <row r="79" spans="1:23" x14ac:dyDescent="0.25">
      <c r="A79" s="10">
        <v>44326</v>
      </c>
      <c r="B79">
        <v>515</v>
      </c>
      <c r="C79" t="s">
        <v>307</v>
      </c>
      <c r="D79" s="12">
        <v>4.5999999999999996</v>
      </c>
      <c r="E79" s="12">
        <v>4.5999999999999996</v>
      </c>
      <c r="F79">
        <v>0</v>
      </c>
      <c r="G79" s="15"/>
      <c r="H79" s="13"/>
      <c r="I79" s="13"/>
      <c r="J79" s="13"/>
      <c r="K79" s="14">
        <v>68</v>
      </c>
      <c r="M79" s="14">
        <v>83</v>
      </c>
      <c r="T79" s="34">
        <f>_xlfn.XLOOKUP(B79,'LHA Demog pivot'!$B$4:$B$93,'LHA Demog pivot'!$C$4:$C$93,,,1)</f>
        <v>9090</v>
      </c>
      <c r="U79" s="36">
        <f>ROUND(Table2[[#This Row],[LHA_Pop_2016]]*Table2[[#This Row],[C_ADR_7day]]/100000*7,0)</f>
        <v>3</v>
      </c>
      <c r="V79" s="13" t="str">
        <f>IF(OR(Table2[[#This Row],[7d_positivity_public]]=0,ISBLANK(Table2[[#This Row],[7d_positivity_public]])),"",(Table2[[#This Row],[7d_positivity_public]]-Table2[[#This Row],[7d_positivity_all]])/Table2[[#This Row],[7d_positivity_public]])</f>
        <v/>
      </c>
      <c r="W79" s="15">
        <v>3.8</v>
      </c>
    </row>
    <row r="80" spans="1:23" x14ac:dyDescent="0.25">
      <c r="A80" s="10">
        <v>44326</v>
      </c>
      <c r="B80">
        <v>517</v>
      </c>
      <c r="C80" t="s">
        <v>308</v>
      </c>
      <c r="D80" s="12">
        <v>1.3</v>
      </c>
      <c r="E80" s="12">
        <v>2.6</v>
      </c>
      <c r="F80">
        <v>-1.3</v>
      </c>
      <c r="G80" s="15"/>
      <c r="H80" s="13"/>
      <c r="I80" s="13"/>
      <c r="J80" s="13"/>
      <c r="K80" s="14">
        <v>61</v>
      </c>
      <c r="M80" s="14">
        <v>81</v>
      </c>
      <c r="T80" s="34">
        <f>_xlfn.XLOOKUP(B80,'LHA Demog pivot'!$B$4:$B$93,'LHA Demog pivot'!$C$4:$C$93,,,1)</f>
        <v>20250</v>
      </c>
      <c r="U80" s="36">
        <f>ROUND(Table2[[#This Row],[LHA_Pop_2016]]*Table2[[#This Row],[C_ADR_7day]]/100000*7,0)</f>
        <v>2</v>
      </c>
      <c r="V80" s="13" t="str">
        <f>IF(OR(Table2[[#This Row],[7d_positivity_public]]=0,ISBLANK(Table2[[#This Row],[7d_positivity_public]])),"",(Table2[[#This Row],[7d_positivity_public]]-Table2[[#This Row],[7d_positivity_all]])/Table2[[#This Row],[7d_positivity_public]])</f>
        <v/>
      </c>
      <c r="W80" s="15">
        <v>0.89999999999999991</v>
      </c>
    </row>
    <row r="81" spans="1:23" x14ac:dyDescent="0.25">
      <c r="A81" s="10">
        <v>44326</v>
      </c>
      <c r="B81">
        <v>518</v>
      </c>
      <c r="C81" t="s">
        <v>309</v>
      </c>
      <c r="D81" s="12">
        <v>0</v>
      </c>
      <c r="E81" s="12">
        <v>0</v>
      </c>
      <c r="F81">
        <v>0</v>
      </c>
      <c r="G81" s="15"/>
      <c r="H81" s="13"/>
      <c r="I81" s="13"/>
      <c r="J81" s="13"/>
      <c r="K81" s="14">
        <v>65</v>
      </c>
      <c r="M81" s="14">
        <v>72</v>
      </c>
      <c r="T81" s="34">
        <f>_xlfn.XLOOKUP(B81,'LHA Demog pivot'!$B$4:$B$93,'LHA Demog pivot'!$C$4:$C$93,,,1)</f>
        <v>1880</v>
      </c>
      <c r="U81" s="36">
        <f>ROUND(Table2[[#This Row],[LHA_Pop_2016]]*Table2[[#This Row],[C_ADR_7day]]/100000*7,0)</f>
        <v>0</v>
      </c>
      <c r="V81" s="13" t="str">
        <f>IF(OR(Table2[[#This Row],[7d_positivity_public]]=0,ISBLANK(Table2[[#This Row],[7d_positivity_public]])),"",(Table2[[#This Row],[7d_positivity_public]]-Table2[[#This Row],[7d_positivity_all]])/Table2[[#This Row],[7d_positivity_public]])</f>
        <v/>
      </c>
      <c r="W81" s="15">
        <v>12.5</v>
      </c>
    </row>
    <row r="82" spans="1:23" x14ac:dyDescent="0.25">
      <c r="A82" s="10">
        <v>44326</v>
      </c>
      <c r="B82">
        <v>521</v>
      </c>
      <c r="C82" t="s">
        <v>310</v>
      </c>
      <c r="D82" s="12">
        <v>5.3</v>
      </c>
      <c r="E82" s="12">
        <v>4.1999999999999993</v>
      </c>
      <c r="F82">
        <v>1.1000000000000001</v>
      </c>
      <c r="G82" s="15"/>
      <c r="H82" s="13"/>
      <c r="I82" s="13"/>
      <c r="J82" s="13"/>
      <c r="K82" s="14">
        <v>43</v>
      </c>
      <c r="M82" s="14">
        <v>70</v>
      </c>
      <c r="T82" s="34">
        <f>_xlfn.XLOOKUP(B82,'LHA Demog pivot'!$B$4:$B$93,'LHA Demog pivot'!$C$4:$C$93,,,1)</f>
        <v>23205</v>
      </c>
      <c r="U82" s="36">
        <f>ROUND(Table2[[#This Row],[LHA_Pop_2016]]*Table2[[#This Row],[C_ADR_7day]]/100000*7,0)</f>
        <v>9</v>
      </c>
      <c r="V82" s="13" t="str">
        <f>IF(OR(Table2[[#This Row],[7d_positivity_public]]=0,ISBLANK(Table2[[#This Row],[7d_positivity_public]])),"",(Table2[[#This Row],[7d_positivity_public]]-Table2[[#This Row],[7d_positivity_all]])/Table2[[#This Row],[7d_positivity_public]])</f>
        <v/>
      </c>
      <c r="W82" s="15">
        <v>7.3999999999999995</v>
      </c>
    </row>
    <row r="83" spans="1:23" x14ac:dyDescent="0.25">
      <c r="A83" s="10">
        <v>44326</v>
      </c>
      <c r="B83">
        <v>522</v>
      </c>
      <c r="C83" t="s">
        <v>311</v>
      </c>
      <c r="D83" s="12">
        <v>2.2999999999999998</v>
      </c>
      <c r="E83" s="12">
        <v>6.8</v>
      </c>
      <c r="F83">
        <v>-4.5</v>
      </c>
      <c r="G83" s="15"/>
      <c r="H83" s="13"/>
      <c r="I83" s="13"/>
      <c r="J83" s="13"/>
      <c r="K83" s="14">
        <v>60</v>
      </c>
      <c r="M83" s="14">
        <v>74</v>
      </c>
      <c r="T83" s="34">
        <f>_xlfn.XLOOKUP(B83,'LHA Demog pivot'!$B$4:$B$93,'LHA Demog pivot'!$C$4:$C$93,,,1)</f>
        <v>6256</v>
      </c>
      <c r="U83" s="36">
        <f>ROUND(Table2[[#This Row],[LHA_Pop_2016]]*Table2[[#This Row],[C_ADR_7day]]/100000*7,0)</f>
        <v>1</v>
      </c>
      <c r="V83" s="13" t="str">
        <f>IF(OR(Table2[[#This Row],[7d_positivity_public]]=0,ISBLANK(Table2[[#This Row],[7d_positivity_public]])),"",(Table2[[#This Row],[7d_positivity_public]]-Table2[[#This Row],[7d_positivity_all]])/Table2[[#This Row],[7d_positivity_public]])</f>
        <v/>
      </c>
      <c r="W83" s="15">
        <v>0</v>
      </c>
    </row>
    <row r="84" spans="1:23" x14ac:dyDescent="0.25">
      <c r="A84" s="10">
        <v>44326</v>
      </c>
      <c r="B84">
        <v>523</v>
      </c>
      <c r="C84" t="s">
        <v>312</v>
      </c>
      <c r="D84" s="12">
        <v>3</v>
      </c>
      <c r="E84" s="12">
        <v>11</v>
      </c>
      <c r="F84">
        <v>-8</v>
      </c>
      <c r="G84" s="15"/>
      <c r="H84" s="13"/>
      <c r="I84" s="13"/>
      <c r="J84" s="13"/>
      <c r="K84" s="14">
        <v>54</v>
      </c>
      <c r="M84" s="14">
        <v>71</v>
      </c>
      <c r="T84" s="34">
        <f>_xlfn.XLOOKUP(B84,'LHA Demog pivot'!$B$4:$B$93,'LHA Demog pivot'!$C$4:$C$93,,,1)</f>
        <v>15857</v>
      </c>
      <c r="U84" s="36">
        <f>ROUND(Table2[[#This Row],[LHA_Pop_2016]]*Table2[[#This Row],[C_ADR_7day]]/100000*7,0)</f>
        <v>3</v>
      </c>
      <c r="V84" s="13" t="str">
        <f>IF(OR(Table2[[#This Row],[7d_positivity_public]]=0,ISBLANK(Table2[[#This Row],[7d_positivity_public]])),"",(Table2[[#This Row],[7d_positivity_public]]-Table2[[#This Row],[7d_positivity_all]])/Table2[[#This Row],[7d_positivity_public]])</f>
        <v/>
      </c>
      <c r="W84" s="15">
        <v>1.0999999999999999</v>
      </c>
    </row>
    <row r="85" spans="1:23" x14ac:dyDescent="0.25">
      <c r="A85" s="10">
        <v>44326</v>
      </c>
      <c r="B85">
        <v>524</v>
      </c>
      <c r="C85" t="s">
        <v>313</v>
      </c>
      <c r="D85" s="12">
        <v>2.9</v>
      </c>
      <c r="E85" s="12">
        <v>4.0999999999999996</v>
      </c>
      <c r="F85">
        <v>-1.2</v>
      </c>
      <c r="G85" s="15"/>
      <c r="H85" s="13"/>
      <c r="I85" s="13"/>
      <c r="J85" s="13"/>
      <c r="K85" s="14">
        <v>42</v>
      </c>
      <c r="M85" s="14">
        <v>72</v>
      </c>
      <c r="T85" s="34">
        <f>_xlfn.XLOOKUP(B85,'LHA Demog pivot'!$B$4:$B$93,'LHA Demog pivot'!$C$4:$C$93,,,1)</f>
        <v>95077</v>
      </c>
      <c r="U85" s="36">
        <f>ROUND(Table2[[#This Row],[LHA_Pop_2016]]*Table2[[#This Row],[C_ADR_7day]]/100000*7,0)</f>
        <v>19</v>
      </c>
      <c r="V85" s="13" t="str">
        <f>IF(OR(Table2[[#This Row],[7d_positivity_public]]=0,ISBLANK(Table2[[#This Row],[7d_positivity_public]])),"",(Table2[[#This Row],[7d_positivity_public]]-Table2[[#This Row],[7d_positivity_all]])/Table2[[#This Row],[7d_positivity_public]])</f>
        <v/>
      </c>
      <c r="W85" s="15">
        <v>4.3</v>
      </c>
    </row>
    <row r="86" spans="1:23" x14ac:dyDescent="0.25">
      <c r="A86" s="10">
        <v>44326</v>
      </c>
      <c r="B86">
        <v>531</v>
      </c>
      <c r="C86" t="s">
        <v>314</v>
      </c>
      <c r="D86" s="12">
        <v>17.399999999999999</v>
      </c>
      <c r="E86" s="12">
        <v>15.2</v>
      </c>
      <c r="F86">
        <v>2.2000000000000002</v>
      </c>
      <c r="G86" s="15"/>
      <c r="H86" s="13"/>
      <c r="I86" s="13"/>
      <c r="J86" s="13"/>
      <c r="K86" s="14">
        <v>42</v>
      </c>
      <c r="M86" s="14">
        <v>63</v>
      </c>
      <c r="T86" s="34">
        <f>_xlfn.XLOOKUP(B86,'LHA Demog pivot'!$B$4:$B$93,'LHA Demog pivot'!$C$4:$C$93,,,1)</f>
        <v>26850</v>
      </c>
      <c r="U86" s="36">
        <f>ROUND(Table2[[#This Row],[LHA_Pop_2016]]*Table2[[#This Row],[C_ADR_7day]]/100000*7,0)</f>
        <v>33</v>
      </c>
      <c r="V86" s="13" t="str">
        <f>IF(OR(Table2[[#This Row],[7d_positivity_public]]=0,ISBLANK(Table2[[#This Row],[7d_positivity_public]])),"",(Table2[[#This Row],[7d_positivity_public]]-Table2[[#This Row],[7d_positivity_all]])/Table2[[#This Row],[7d_positivity_public]])</f>
        <v/>
      </c>
      <c r="W86" s="15">
        <v>17.899999999999999</v>
      </c>
    </row>
    <row r="87" spans="1:23" x14ac:dyDescent="0.25">
      <c r="A87" s="10">
        <v>44326</v>
      </c>
      <c r="B87">
        <v>532</v>
      </c>
      <c r="C87" t="s">
        <v>315</v>
      </c>
      <c r="D87" s="12">
        <v>18.100000000000001</v>
      </c>
      <c r="E87" s="12">
        <v>18.8</v>
      </c>
      <c r="F87">
        <v>-0.7</v>
      </c>
      <c r="G87" s="15"/>
      <c r="H87" s="13"/>
      <c r="I87" s="13"/>
      <c r="J87" s="13"/>
      <c r="K87" s="14">
        <v>27</v>
      </c>
      <c r="M87" s="14">
        <v>59</v>
      </c>
      <c r="T87" s="34">
        <f>_xlfn.XLOOKUP(B87,'LHA Demog pivot'!$B$4:$B$93,'LHA Demog pivot'!$C$4:$C$93,,,1)</f>
        <v>35521</v>
      </c>
      <c r="U87" s="36">
        <f>ROUND(Table2[[#This Row],[LHA_Pop_2016]]*Table2[[#This Row],[C_ADR_7day]]/100000*7,0)</f>
        <v>45</v>
      </c>
      <c r="V87" s="13" t="str">
        <f>IF(OR(Table2[[#This Row],[7d_positivity_public]]=0,ISBLANK(Table2[[#This Row],[7d_positivity_public]])),"",(Table2[[#This Row],[7d_positivity_public]]-Table2[[#This Row],[7d_positivity_all]])/Table2[[#This Row],[7d_positivity_public]])</f>
        <v/>
      </c>
      <c r="W87" s="15">
        <v>19.8</v>
      </c>
    </row>
    <row r="88" spans="1:23" x14ac:dyDescent="0.25">
      <c r="A88" s="10">
        <v>44326</v>
      </c>
      <c r="B88">
        <v>533</v>
      </c>
      <c r="C88" t="s">
        <v>316</v>
      </c>
      <c r="D88" s="12">
        <v>14.1</v>
      </c>
      <c r="E88" s="12">
        <v>17.600000000000001</v>
      </c>
      <c r="F88">
        <v>-3.5</v>
      </c>
      <c r="G88" s="15"/>
      <c r="H88" s="13"/>
      <c r="I88" s="13"/>
      <c r="J88" s="13"/>
      <c r="K88" s="14">
        <v>37</v>
      </c>
      <c r="M88" s="14">
        <v>56.999999999999993</v>
      </c>
      <c r="T88" s="34">
        <f>_xlfn.XLOOKUP(B88,'LHA Demog pivot'!$B$4:$B$93,'LHA Demog pivot'!$C$4:$C$93,,,1)</f>
        <v>5514</v>
      </c>
      <c r="U88" s="36">
        <f>ROUND(Table2[[#This Row],[LHA_Pop_2016]]*Table2[[#This Row],[C_ADR_7day]]/100000*7,0)</f>
        <v>5</v>
      </c>
      <c r="V88" s="13" t="str">
        <f>IF(OR(Table2[[#This Row],[7d_positivity_public]]=0,ISBLANK(Table2[[#This Row],[7d_positivity_public]])),"",(Table2[[#This Row],[7d_positivity_public]]-Table2[[#This Row],[7d_positivity_all]])/Table2[[#This Row],[7d_positivity_public]])</f>
        <v/>
      </c>
      <c r="W88" s="15">
        <v>13.8</v>
      </c>
    </row>
    <row r="89" spans="1:23" x14ac:dyDescent="0.25">
      <c r="A89" s="10">
        <v>44341</v>
      </c>
      <c r="B89">
        <v>111</v>
      </c>
      <c r="C89" t="s">
        <v>242</v>
      </c>
      <c r="D89">
        <v>3.9</v>
      </c>
      <c r="E89">
        <v>2.2999999999999998</v>
      </c>
      <c r="F89">
        <v>1.6</v>
      </c>
      <c r="G89">
        <v>4.5</v>
      </c>
      <c r="K89">
        <v>55</v>
      </c>
      <c r="M89">
        <v>77</v>
      </c>
      <c r="T89" s="34">
        <f>_xlfn.XLOOKUP(B89,'LHA Demog pivot'!$B$4:$B$93,'LHA Demog pivot'!$C$4:$C$93,,,1)</f>
        <v>15531</v>
      </c>
      <c r="U89" s="36">
        <f>ROUND(Table2[[#This Row],[LHA_Pop_2016]]*Table2[[#This Row],[C_ADR_7day]]/100000*7,0)</f>
        <v>4</v>
      </c>
      <c r="V89" s="13">
        <f>IF(OR(Table2[[#This Row],[7d_positivity_public]]=0,ISBLANK(Table2[[#This Row],[7d_positivity_public]])),"",(Table2[[#This Row],[7d_positivity_public]]-Table2[[#This Row],[7d_positivity_all]])/Table2[[#This Row],[7d_positivity_public]])</f>
        <v>0</v>
      </c>
      <c r="W89">
        <v>4.5</v>
      </c>
    </row>
    <row r="90" spans="1:23" x14ac:dyDescent="0.25">
      <c r="A90" s="10">
        <v>44341</v>
      </c>
      <c r="B90">
        <v>112</v>
      </c>
      <c r="C90" t="s">
        <v>243</v>
      </c>
      <c r="D90">
        <v>0</v>
      </c>
      <c r="E90">
        <v>2.5</v>
      </c>
      <c r="F90">
        <v>-2.5</v>
      </c>
      <c r="G90">
        <v>1.4</v>
      </c>
      <c r="K90">
        <v>59</v>
      </c>
      <c r="M90">
        <v>77</v>
      </c>
      <c r="T90" s="34">
        <f>_xlfn.XLOOKUP(B90,'LHA Demog pivot'!$B$4:$B$93,'LHA Demog pivot'!$C$4:$C$93,,,1)</f>
        <v>26248</v>
      </c>
      <c r="U90" s="36">
        <f>ROUND(Table2[[#This Row],[LHA_Pop_2016]]*Table2[[#This Row],[C_ADR_7day]]/100000*7,0)</f>
        <v>0</v>
      </c>
      <c r="V90" s="13">
        <f>IF(OR(Table2[[#This Row],[7d_positivity_public]]=0,ISBLANK(Table2[[#This Row],[7d_positivity_public]])),"",(Table2[[#This Row],[7d_positivity_public]]-Table2[[#This Row],[7d_positivity_all]])/Table2[[#This Row],[7d_positivity_public]])</f>
        <v>0</v>
      </c>
      <c r="W90">
        <v>1.4</v>
      </c>
    </row>
    <row r="91" spans="1:23" x14ac:dyDescent="0.25">
      <c r="A91" s="10">
        <v>44341</v>
      </c>
      <c r="B91">
        <v>113</v>
      </c>
      <c r="C91" t="s">
        <v>244</v>
      </c>
      <c r="D91">
        <v>1.4</v>
      </c>
      <c r="E91">
        <v>0</v>
      </c>
      <c r="F91">
        <v>1.4</v>
      </c>
      <c r="G91">
        <v>2.2999999999999998</v>
      </c>
      <c r="K91">
        <v>63</v>
      </c>
      <c r="M91">
        <v>80</v>
      </c>
      <c r="T91" s="34">
        <f>_xlfn.XLOOKUP(B91,'LHA Demog pivot'!$B$4:$B$93,'LHA Demog pivot'!$C$4:$C$93,,,1)</f>
        <v>9178</v>
      </c>
      <c r="U91" s="36">
        <f>ROUND(Table2[[#This Row],[LHA_Pop_2016]]*Table2[[#This Row],[C_ADR_7day]]/100000*7,0)</f>
        <v>1</v>
      </c>
      <c r="V91" s="13">
        <f>IF(OR(Table2[[#This Row],[7d_positivity_public]]=0,ISBLANK(Table2[[#This Row],[7d_positivity_public]])),"",(Table2[[#This Row],[7d_positivity_public]]-Table2[[#This Row],[7d_positivity_all]])/Table2[[#This Row],[7d_positivity_public]])</f>
        <v>8.6956521739130321E-2</v>
      </c>
      <c r="W91">
        <v>2.1</v>
      </c>
    </row>
    <row r="92" spans="1:23" x14ac:dyDescent="0.25">
      <c r="A92" s="10">
        <v>44341</v>
      </c>
      <c r="B92">
        <v>114</v>
      </c>
      <c r="C92" t="s">
        <v>245</v>
      </c>
      <c r="D92">
        <v>0</v>
      </c>
      <c r="E92">
        <v>2.6</v>
      </c>
      <c r="F92">
        <v>-2.6</v>
      </c>
      <c r="G92">
        <v>0</v>
      </c>
      <c r="K92">
        <v>75</v>
      </c>
      <c r="M92">
        <v>82</v>
      </c>
      <c r="T92" s="34">
        <f>_xlfn.XLOOKUP(B92,'LHA Demog pivot'!$B$4:$B$93,'LHA Demog pivot'!$C$4:$C$93,,,1)</f>
        <v>9487</v>
      </c>
      <c r="U92" s="36">
        <f>ROUND(Table2[[#This Row],[LHA_Pop_2016]]*Table2[[#This Row],[C_ADR_7day]]/100000*7,0)</f>
        <v>0</v>
      </c>
      <c r="V92" s="13" t="str">
        <f>IF(OR(Table2[[#This Row],[7d_positivity_public]]=0,ISBLANK(Table2[[#This Row],[7d_positivity_public]])),"",(Table2[[#This Row],[7d_positivity_public]]-Table2[[#This Row],[7d_positivity_all]])/Table2[[#This Row],[7d_positivity_public]])</f>
        <v/>
      </c>
      <c r="W92">
        <v>0</v>
      </c>
    </row>
    <row r="93" spans="1:23" x14ac:dyDescent="0.25">
      <c r="A93" s="10">
        <v>44341</v>
      </c>
      <c r="B93">
        <v>115</v>
      </c>
      <c r="C93" t="s">
        <v>246</v>
      </c>
      <c r="D93">
        <v>2.1</v>
      </c>
      <c r="E93">
        <v>0</v>
      </c>
      <c r="F93">
        <v>2.1</v>
      </c>
      <c r="G93">
        <v>2.5</v>
      </c>
      <c r="K93">
        <v>55</v>
      </c>
      <c r="M93">
        <v>69</v>
      </c>
      <c r="T93" s="34">
        <f>_xlfn.XLOOKUP(B93,'LHA Demog pivot'!$B$4:$B$93,'LHA Demog pivot'!$C$4:$C$93,,,1)</f>
        <v>12634</v>
      </c>
      <c r="U93" s="36">
        <f>ROUND(Table2[[#This Row],[LHA_Pop_2016]]*Table2[[#This Row],[C_ADR_7day]]/100000*7,0)</f>
        <v>2</v>
      </c>
      <c r="V93" s="13">
        <f>IF(OR(Table2[[#This Row],[7d_positivity_public]]=0,ISBLANK(Table2[[#This Row],[7d_positivity_public]])),"",(Table2[[#This Row],[7d_positivity_public]]-Table2[[#This Row],[7d_positivity_all]])/Table2[[#This Row],[7d_positivity_public]])</f>
        <v>4.0000000000000036E-2</v>
      </c>
      <c r="W93">
        <v>2.4</v>
      </c>
    </row>
    <row r="94" spans="1:23" x14ac:dyDescent="0.25">
      <c r="A94" s="10">
        <v>44341</v>
      </c>
      <c r="B94">
        <v>116</v>
      </c>
      <c r="C94" t="s">
        <v>247</v>
      </c>
      <c r="D94">
        <v>1.8</v>
      </c>
      <c r="E94">
        <v>5.3</v>
      </c>
      <c r="F94">
        <v>-3.5</v>
      </c>
      <c r="G94">
        <v>3.1</v>
      </c>
      <c r="K94">
        <v>75</v>
      </c>
      <c r="M94">
        <v>81</v>
      </c>
      <c r="T94" s="34">
        <f>_xlfn.XLOOKUP(B94,'LHA Demog pivot'!$B$4:$B$93,'LHA Demog pivot'!$C$4:$C$93,,,1)</f>
        <v>6851</v>
      </c>
      <c r="U94" s="36">
        <f>ROUND(Table2[[#This Row],[LHA_Pop_2016]]*Table2[[#This Row],[C_ADR_7day]]/100000*7,0)</f>
        <v>1</v>
      </c>
      <c r="V94" s="13">
        <f>IF(OR(Table2[[#This Row],[7d_positivity_public]]=0,ISBLANK(Table2[[#This Row],[7d_positivity_public]])),"",(Table2[[#This Row],[7d_positivity_public]]-Table2[[#This Row],[7d_positivity_all]])/Table2[[#This Row],[7d_positivity_public]])</f>
        <v>0.1290322580645161</v>
      </c>
      <c r="W94">
        <v>2.7</v>
      </c>
    </row>
    <row r="95" spans="1:23" x14ac:dyDescent="0.25">
      <c r="A95" s="10">
        <v>44341</v>
      </c>
      <c r="B95">
        <v>121</v>
      </c>
      <c r="C95" t="s">
        <v>248</v>
      </c>
      <c r="D95">
        <v>0</v>
      </c>
      <c r="E95">
        <v>3.8</v>
      </c>
      <c r="F95">
        <v>-3.8</v>
      </c>
      <c r="G95">
        <v>0</v>
      </c>
      <c r="K95">
        <v>61</v>
      </c>
      <c r="M95">
        <v>72</v>
      </c>
      <c r="T95" s="34">
        <f>_xlfn.XLOOKUP(B95,'LHA Demog pivot'!$B$4:$B$93,'LHA Demog pivot'!$C$4:$C$93,,,1)</f>
        <v>3209</v>
      </c>
      <c r="U95" s="36">
        <f>ROUND(Table2[[#This Row],[LHA_Pop_2016]]*Table2[[#This Row],[C_ADR_7day]]/100000*7,0)</f>
        <v>0</v>
      </c>
      <c r="V95" s="13" t="str">
        <f>IF(OR(Table2[[#This Row],[7d_positivity_public]]=0,ISBLANK(Table2[[#This Row],[7d_positivity_public]])),"",(Table2[[#This Row],[7d_positivity_public]]-Table2[[#This Row],[7d_positivity_all]])/Table2[[#This Row],[7d_positivity_public]])</f>
        <v/>
      </c>
      <c r="W95">
        <v>0</v>
      </c>
    </row>
    <row r="96" spans="1:23" x14ac:dyDescent="0.25">
      <c r="A96" s="10">
        <v>44341</v>
      </c>
      <c r="B96">
        <v>122</v>
      </c>
      <c r="C96" t="s">
        <v>249</v>
      </c>
      <c r="D96">
        <v>0.5</v>
      </c>
      <c r="E96">
        <v>2.5</v>
      </c>
      <c r="F96">
        <v>-2</v>
      </c>
      <c r="G96">
        <v>1.7</v>
      </c>
      <c r="K96">
        <v>58</v>
      </c>
      <c r="M96">
        <v>73</v>
      </c>
      <c r="T96" s="34">
        <f>_xlfn.XLOOKUP(B96,'LHA Demog pivot'!$B$4:$B$93,'LHA Demog pivot'!$C$4:$C$93,,,1)</f>
        <v>25523</v>
      </c>
      <c r="U96" s="36">
        <f>ROUND(Table2[[#This Row],[LHA_Pop_2016]]*Table2[[#This Row],[C_ADR_7day]]/100000*7,0)</f>
        <v>1</v>
      </c>
      <c r="V96" s="13">
        <f>IF(OR(Table2[[#This Row],[7d_positivity_public]]=0,ISBLANK(Table2[[#This Row],[7d_positivity_public]])),"",(Table2[[#This Row],[7d_positivity_public]]-Table2[[#This Row],[7d_positivity_all]])/Table2[[#This Row],[7d_positivity_public]])</f>
        <v>5.8823529411764629E-2</v>
      </c>
      <c r="W96">
        <v>1.6</v>
      </c>
    </row>
    <row r="97" spans="1:23" x14ac:dyDescent="0.25">
      <c r="A97" s="10">
        <v>44341</v>
      </c>
      <c r="B97">
        <v>123</v>
      </c>
      <c r="C97" t="s">
        <v>250</v>
      </c>
      <c r="D97">
        <v>0</v>
      </c>
      <c r="E97">
        <v>5.6</v>
      </c>
      <c r="F97">
        <v>-5.6</v>
      </c>
      <c r="G97">
        <v>0</v>
      </c>
      <c r="K97">
        <v>60</v>
      </c>
      <c r="M97">
        <v>77</v>
      </c>
      <c r="T97" s="34">
        <f>_xlfn.XLOOKUP(B97,'LHA Demog pivot'!$B$4:$B$93,'LHA Demog pivot'!$C$4:$C$93,,,1)</f>
        <v>13710</v>
      </c>
      <c r="U97" s="36">
        <f>ROUND(Table2[[#This Row],[LHA_Pop_2016]]*Table2[[#This Row],[C_ADR_7day]]/100000*7,0)</f>
        <v>0</v>
      </c>
      <c r="V97" s="13" t="str">
        <f>IF(OR(Table2[[#This Row],[7d_positivity_public]]=0,ISBLANK(Table2[[#This Row],[7d_positivity_public]])),"",(Table2[[#This Row],[7d_positivity_public]]-Table2[[#This Row],[7d_positivity_all]])/Table2[[#This Row],[7d_positivity_public]])</f>
        <v/>
      </c>
      <c r="W97">
        <v>0</v>
      </c>
    </row>
    <row r="98" spans="1:23" x14ac:dyDescent="0.25">
      <c r="A98" s="10">
        <v>44341</v>
      </c>
      <c r="B98">
        <v>124</v>
      </c>
      <c r="C98" t="s">
        <v>251</v>
      </c>
      <c r="D98">
        <v>0</v>
      </c>
      <c r="E98">
        <v>5.6</v>
      </c>
      <c r="F98">
        <v>-5.6</v>
      </c>
      <c r="G98">
        <v>0</v>
      </c>
      <c r="K98">
        <v>67</v>
      </c>
      <c r="M98">
        <v>75</v>
      </c>
      <c r="T98" s="34">
        <f>_xlfn.XLOOKUP(B98,'LHA Demog pivot'!$B$4:$B$93,'LHA Demog pivot'!$C$4:$C$93,,,1)</f>
        <v>4501</v>
      </c>
      <c r="U98" s="36">
        <f>ROUND(Table2[[#This Row],[LHA_Pop_2016]]*Table2[[#This Row],[C_ADR_7day]]/100000*7,0)</f>
        <v>0</v>
      </c>
      <c r="V98" s="13" t="str">
        <f>IF(OR(Table2[[#This Row],[7d_positivity_public]]=0,ISBLANK(Table2[[#This Row],[7d_positivity_public]])),"",(Table2[[#This Row],[7d_positivity_public]]-Table2[[#This Row],[7d_positivity_all]])/Table2[[#This Row],[7d_positivity_public]])</f>
        <v/>
      </c>
      <c r="W98">
        <v>0</v>
      </c>
    </row>
    <row r="99" spans="1:23" x14ac:dyDescent="0.25">
      <c r="A99" s="10">
        <v>44341</v>
      </c>
      <c r="B99">
        <v>125</v>
      </c>
      <c r="C99" t="s">
        <v>252</v>
      </c>
      <c r="D99">
        <v>0.6</v>
      </c>
      <c r="E99">
        <v>0.6</v>
      </c>
      <c r="F99">
        <v>0</v>
      </c>
      <c r="G99">
        <v>0</v>
      </c>
      <c r="K99">
        <v>69</v>
      </c>
      <c r="M99">
        <v>83</v>
      </c>
      <c r="T99" s="34">
        <f>_xlfn.XLOOKUP(B99,'LHA Demog pivot'!$B$4:$B$93,'LHA Demog pivot'!$C$4:$C$93,,,1)</f>
        <v>19367</v>
      </c>
      <c r="U99" s="36">
        <f>ROUND(Table2[[#This Row],[LHA_Pop_2016]]*Table2[[#This Row],[C_ADR_7day]]/100000*7,0)</f>
        <v>1</v>
      </c>
      <c r="V99" s="13" t="str">
        <f>IF(OR(Table2[[#This Row],[7d_positivity_public]]=0,ISBLANK(Table2[[#This Row],[7d_positivity_public]])),"",(Table2[[#This Row],[7d_positivity_public]]-Table2[[#This Row],[7d_positivity_all]])/Table2[[#This Row],[7d_positivity_public]])</f>
        <v/>
      </c>
      <c r="W99">
        <v>0</v>
      </c>
    </row>
    <row r="100" spans="1:23" x14ac:dyDescent="0.25">
      <c r="A100" s="10">
        <v>44341</v>
      </c>
      <c r="B100">
        <v>126</v>
      </c>
      <c r="C100" t="s">
        <v>83</v>
      </c>
      <c r="D100">
        <v>1.4</v>
      </c>
      <c r="E100">
        <v>1.4</v>
      </c>
      <c r="F100">
        <v>0</v>
      </c>
      <c r="G100">
        <v>3.1</v>
      </c>
      <c r="K100">
        <v>62</v>
      </c>
      <c r="M100">
        <v>74</v>
      </c>
      <c r="T100" s="34">
        <f>_xlfn.XLOOKUP(B100,'LHA Demog pivot'!$B$4:$B$93,'LHA Demog pivot'!$C$4:$C$93,,,1)</f>
        <v>8611</v>
      </c>
      <c r="U100" s="36">
        <f>ROUND(Table2[[#This Row],[LHA_Pop_2016]]*Table2[[#This Row],[C_ADR_7day]]/100000*7,0)</f>
        <v>1</v>
      </c>
      <c r="V100" s="13">
        <f>IF(OR(Table2[[#This Row],[7d_positivity_public]]=0,ISBLANK(Table2[[#This Row],[7d_positivity_public]])),"",(Table2[[#This Row],[7d_positivity_public]]-Table2[[#This Row],[7d_positivity_all]])/Table2[[#This Row],[7d_positivity_public]])</f>
        <v>6.4516129032258118E-2</v>
      </c>
      <c r="W100">
        <v>2.9</v>
      </c>
    </row>
    <row r="101" spans="1:23" x14ac:dyDescent="0.25">
      <c r="A101" s="10">
        <v>44341</v>
      </c>
      <c r="B101">
        <v>127</v>
      </c>
      <c r="C101" t="s">
        <v>84</v>
      </c>
      <c r="D101">
        <v>0</v>
      </c>
      <c r="E101">
        <v>3.8</v>
      </c>
      <c r="F101">
        <v>-3.8</v>
      </c>
      <c r="G101">
        <v>0</v>
      </c>
      <c r="K101">
        <v>59</v>
      </c>
      <c r="M101">
        <v>67</v>
      </c>
      <c r="T101" s="34">
        <f>_xlfn.XLOOKUP(B101,'LHA Demog pivot'!$B$4:$B$93,'LHA Demog pivot'!$C$4:$C$93,,,1)</f>
        <v>3469</v>
      </c>
      <c r="U101" s="36">
        <f>ROUND(Table2[[#This Row],[LHA_Pop_2016]]*Table2[[#This Row],[C_ADR_7day]]/100000*7,0)</f>
        <v>0</v>
      </c>
      <c r="V101" s="13" t="str">
        <f>IF(OR(Table2[[#This Row],[7d_positivity_public]]=0,ISBLANK(Table2[[#This Row],[7d_positivity_public]])),"",(Table2[[#This Row],[7d_positivity_public]]-Table2[[#This Row],[7d_positivity_all]])/Table2[[#This Row],[7d_positivity_public]])</f>
        <v/>
      </c>
      <c r="W101">
        <v>0</v>
      </c>
    </row>
    <row r="102" spans="1:23" x14ac:dyDescent="0.25">
      <c r="A102" s="10">
        <v>44341</v>
      </c>
      <c r="B102">
        <v>131</v>
      </c>
      <c r="C102" t="s">
        <v>87</v>
      </c>
      <c r="D102">
        <v>9.1</v>
      </c>
      <c r="E102">
        <v>2</v>
      </c>
      <c r="F102">
        <v>7.1</v>
      </c>
      <c r="G102">
        <v>7.2</v>
      </c>
      <c r="K102">
        <v>65</v>
      </c>
      <c r="M102">
        <v>78</v>
      </c>
      <c r="T102" s="34">
        <f>_xlfn.XLOOKUP(B102,'LHA Demog pivot'!$B$4:$B$93,'LHA Demog pivot'!$C$4:$C$93,,,1)</f>
        <v>19231</v>
      </c>
      <c r="U102" s="36">
        <f>ROUND(Table2[[#This Row],[LHA_Pop_2016]]*Table2[[#This Row],[C_ADR_7day]]/100000*7,0)</f>
        <v>12</v>
      </c>
      <c r="V102" s="13">
        <f>IF(OR(Table2[[#This Row],[7d_positivity_public]]=0,ISBLANK(Table2[[#This Row],[7d_positivity_public]])),"",(Table2[[#This Row],[7d_positivity_public]]-Table2[[#This Row],[7d_positivity_all]])/Table2[[#This Row],[7d_positivity_public]])</f>
        <v>5.5555555555555601E-2</v>
      </c>
      <c r="W102">
        <v>6.8</v>
      </c>
    </row>
    <row r="103" spans="1:23" x14ac:dyDescent="0.25">
      <c r="A103" s="10">
        <v>44341</v>
      </c>
      <c r="B103">
        <v>132</v>
      </c>
      <c r="C103" t="s">
        <v>89</v>
      </c>
      <c r="D103">
        <v>3.1</v>
      </c>
      <c r="E103">
        <v>4.3</v>
      </c>
      <c r="F103">
        <v>-1.2</v>
      </c>
      <c r="G103">
        <v>3.1</v>
      </c>
      <c r="K103">
        <v>67</v>
      </c>
      <c r="M103">
        <v>80</v>
      </c>
      <c r="T103" s="34">
        <f>_xlfn.XLOOKUP(B103,'LHA Demog pivot'!$B$4:$B$93,'LHA Demog pivot'!$C$4:$C$93,,,1)</f>
        <v>41799</v>
      </c>
      <c r="U103" s="36">
        <f>ROUND(Table2[[#This Row],[LHA_Pop_2016]]*Table2[[#This Row],[C_ADR_7day]]/100000*7,0)</f>
        <v>9</v>
      </c>
      <c r="V103" s="13">
        <f>IF(OR(Table2[[#This Row],[7d_positivity_public]]=0,ISBLANK(Table2[[#This Row],[7d_positivity_public]])),"",(Table2[[#This Row],[7d_positivity_public]]-Table2[[#This Row],[7d_positivity_all]])/Table2[[#This Row],[7d_positivity_public]])</f>
        <v>3.2258064516129059E-2</v>
      </c>
      <c r="W103">
        <v>3</v>
      </c>
    </row>
    <row r="104" spans="1:23" x14ac:dyDescent="0.25">
      <c r="A104" s="10">
        <v>44341</v>
      </c>
      <c r="B104">
        <v>133</v>
      </c>
      <c r="C104" t="s">
        <v>91</v>
      </c>
      <c r="D104">
        <v>2.5</v>
      </c>
      <c r="E104">
        <v>12.3</v>
      </c>
      <c r="F104">
        <v>-9.8000000000000007</v>
      </c>
      <c r="G104">
        <v>0</v>
      </c>
      <c r="K104">
        <v>61</v>
      </c>
      <c r="M104">
        <v>72</v>
      </c>
      <c r="T104" s="34">
        <f>_xlfn.XLOOKUP(B104,'LHA Demog pivot'!$B$4:$B$93,'LHA Demog pivot'!$C$4:$C$93,,,1)</f>
        <v>5101</v>
      </c>
      <c r="U104" s="36">
        <f>ROUND(Table2[[#This Row],[LHA_Pop_2016]]*Table2[[#This Row],[C_ADR_7day]]/100000*7,0)</f>
        <v>1</v>
      </c>
      <c r="V104" s="13" t="str">
        <f>IF(OR(Table2[[#This Row],[7d_positivity_public]]=0,ISBLANK(Table2[[#This Row],[7d_positivity_public]])),"",(Table2[[#This Row],[7d_positivity_public]]-Table2[[#This Row],[7d_positivity_all]])/Table2[[#This Row],[7d_positivity_public]])</f>
        <v/>
      </c>
      <c r="W104">
        <v>0</v>
      </c>
    </row>
    <row r="105" spans="1:23" x14ac:dyDescent="0.25">
      <c r="A105" s="10">
        <v>44341</v>
      </c>
      <c r="B105">
        <v>134</v>
      </c>
      <c r="C105" t="s">
        <v>93</v>
      </c>
      <c r="D105">
        <v>2.2999999999999998</v>
      </c>
      <c r="E105">
        <v>0</v>
      </c>
      <c r="F105">
        <v>2.2999999999999998</v>
      </c>
      <c r="G105">
        <v>6.5</v>
      </c>
      <c r="K105">
        <v>57</v>
      </c>
      <c r="M105">
        <v>71</v>
      </c>
      <c r="T105" s="34">
        <f>_xlfn.XLOOKUP(B105,'LHA Demog pivot'!$B$4:$B$93,'LHA Demog pivot'!$C$4:$C$93,,,1)</f>
        <v>4781</v>
      </c>
      <c r="U105" s="36">
        <f>ROUND(Table2[[#This Row],[LHA_Pop_2016]]*Table2[[#This Row],[C_ADR_7day]]/100000*7,0)</f>
        <v>1</v>
      </c>
      <c r="V105" s="13">
        <f>IF(OR(Table2[[#This Row],[7d_positivity_public]]=0,ISBLANK(Table2[[#This Row],[7d_positivity_public]])),"",(Table2[[#This Row],[7d_positivity_public]]-Table2[[#This Row],[7d_positivity_all]])/Table2[[#This Row],[7d_positivity_public]])</f>
        <v>6.153846153846159E-2</v>
      </c>
      <c r="W105">
        <v>6.1</v>
      </c>
    </row>
    <row r="106" spans="1:23" x14ac:dyDescent="0.25">
      <c r="A106" s="10">
        <v>44341</v>
      </c>
      <c r="B106">
        <v>135</v>
      </c>
      <c r="C106" t="s">
        <v>95</v>
      </c>
      <c r="D106">
        <v>5</v>
      </c>
      <c r="E106">
        <v>2.5</v>
      </c>
      <c r="F106">
        <v>2.5</v>
      </c>
      <c r="G106">
        <v>6.8</v>
      </c>
      <c r="K106">
        <v>54</v>
      </c>
      <c r="M106">
        <v>72</v>
      </c>
      <c r="T106" s="34">
        <f>_xlfn.XLOOKUP(B106,'LHA Demog pivot'!$B$4:$B$93,'LHA Demog pivot'!$C$4:$C$93,,,1)</f>
        <v>10220</v>
      </c>
      <c r="U106" s="36">
        <f>ROUND(Table2[[#This Row],[LHA_Pop_2016]]*Table2[[#This Row],[C_ADR_7day]]/100000*7,0)</f>
        <v>4</v>
      </c>
      <c r="V106" s="13">
        <f>IF(OR(Table2[[#This Row],[7d_positivity_public]]=0,ISBLANK(Table2[[#This Row],[7d_positivity_public]])),"",(Table2[[#This Row],[7d_positivity_public]]-Table2[[#This Row],[7d_positivity_all]])/Table2[[#This Row],[7d_positivity_public]])</f>
        <v>4.4117647058823505E-2</v>
      </c>
      <c r="W106">
        <v>6.5</v>
      </c>
    </row>
    <row r="107" spans="1:23" x14ac:dyDescent="0.25">
      <c r="A107" s="10">
        <v>44341</v>
      </c>
      <c r="B107">
        <v>136</v>
      </c>
      <c r="C107" t="s">
        <v>253</v>
      </c>
      <c r="D107">
        <v>3.2</v>
      </c>
      <c r="E107">
        <v>2.9</v>
      </c>
      <c r="F107">
        <v>0.3</v>
      </c>
      <c r="G107">
        <v>3.6</v>
      </c>
      <c r="K107">
        <v>59</v>
      </c>
      <c r="M107">
        <v>77</v>
      </c>
      <c r="T107" s="34">
        <f>_xlfn.XLOOKUP(B107,'LHA Demog pivot'!$B$4:$B$93,'LHA Demog pivot'!$C$4:$C$93,,,1)</f>
        <v>66849</v>
      </c>
      <c r="U107" s="36">
        <f>ROUND(Table2[[#This Row],[LHA_Pop_2016]]*Table2[[#This Row],[C_ADR_7day]]/100000*7,0)</f>
        <v>15</v>
      </c>
      <c r="V107" s="13">
        <f>IF(OR(Table2[[#This Row],[7d_positivity_public]]=0,ISBLANK(Table2[[#This Row],[7d_positivity_public]])),"",(Table2[[#This Row],[7d_positivity_public]]-Table2[[#This Row],[7d_positivity_all]])/Table2[[#This Row],[7d_positivity_public]])</f>
        <v>8.3333333333333412E-2</v>
      </c>
      <c r="W107">
        <v>3.3</v>
      </c>
    </row>
    <row r="108" spans="1:23" x14ac:dyDescent="0.25">
      <c r="A108" s="10">
        <v>44341</v>
      </c>
      <c r="B108">
        <v>137</v>
      </c>
      <c r="C108" t="s">
        <v>254</v>
      </c>
      <c r="D108">
        <v>13.2</v>
      </c>
      <c r="E108">
        <v>13.1</v>
      </c>
      <c r="F108">
        <v>0.1</v>
      </c>
      <c r="G108">
        <v>11.2</v>
      </c>
      <c r="K108">
        <v>57</v>
      </c>
      <c r="M108">
        <v>77</v>
      </c>
      <c r="T108" s="34">
        <f>_xlfn.XLOOKUP(B108,'LHA Demog pivot'!$B$4:$B$93,'LHA Demog pivot'!$C$4:$C$93,,,1)</f>
        <v>194882</v>
      </c>
      <c r="U108" s="36">
        <f>ROUND(Table2[[#This Row],[LHA_Pop_2016]]*Table2[[#This Row],[C_ADR_7day]]/100000*7,0)</f>
        <v>180</v>
      </c>
      <c r="V108" s="13">
        <f>IF(OR(Table2[[#This Row],[7d_positivity_public]]=0,ISBLANK(Table2[[#This Row],[7d_positivity_public]])),"",(Table2[[#This Row],[7d_positivity_public]]-Table2[[#This Row],[7d_positivity_all]])/Table2[[#This Row],[7d_positivity_public]])</f>
        <v>4.4642857142857144E-2</v>
      </c>
      <c r="W108">
        <v>10.7</v>
      </c>
    </row>
    <row r="109" spans="1:23" x14ac:dyDescent="0.25">
      <c r="A109" s="10">
        <v>44341</v>
      </c>
      <c r="B109">
        <v>138</v>
      </c>
      <c r="C109" t="s">
        <v>116</v>
      </c>
      <c r="D109">
        <v>6.4</v>
      </c>
      <c r="E109">
        <v>1.1000000000000001</v>
      </c>
      <c r="F109">
        <v>5.3</v>
      </c>
      <c r="G109">
        <v>6.2</v>
      </c>
      <c r="K109">
        <v>70</v>
      </c>
      <c r="M109">
        <v>81</v>
      </c>
      <c r="T109" s="34">
        <f>_xlfn.XLOOKUP(B109,'LHA Demog pivot'!$B$4:$B$93,'LHA Demog pivot'!$C$4:$C$93,,,1)</f>
        <v>12110</v>
      </c>
      <c r="U109" s="36">
        <f>ROUND(Table2[[#This Row],[LHA_Pop_2016]]*Table2[[#This Row],[C_ADR_7day]]/100000*7,0)</f>
        <v>5</v>
      </c>
      <c r="V109" s="13">
        <f>IF(OR(Table2[[#This Row],[7d_positivity_public]]=0,ISBLANK(Table2[[#This Row],[7d_positivity_public]])),"",(Table2[[#This Row],[7d_positivity_public]]-Table2[[#This Row],[7d_positivity_all]])/Table2[[#This Row],[7d_positivity_public]])</f>
        <v>6.4516129032258118E-2</v>
      </c>
      <c r="W109">
        <v>5.8</v>
      </c>
    </row>
    <row r="110" spans="1:23" x14ac:dyDescent="0.25">
      <c r="A110" s="10">
        <v>44341</v>
      </c>
      <c r="B110">
        <v>139</v>
      </c>
      <c r="C110" t="s">
        <v>118</v>
      </c>
      <c r="D110">
        <v>1.7</v>
      </c>
      <c r="E110">
        <v>0</v>
      </c>
      <c r="F110">
        <v>1.7</v>
      </c>
      <c r="G110">
        <v>5</v>
      </c>
      <c r="K110">
        <v>54</v>
      </c>
      <c r="M110">
        <v>69</v>
      </c>
      <c r="T110" s="34">
        <f>_xlfn.XLOOKUP(B110,'LHA Demog pivot'!$B$4:$B$93,'LHA Demog pivot'!$C$4:$C$93,,,1)</f>
        <v>7285</v>
      </c>
      <c r="U110" s="36">
        <f>ROUND(Table2[[#This Row],[LHA_Pop_2016]]*Table2[[#This Row],[C_ADR_7day]]/100000*7,0)</f>
        <v>1</v>
      </c>
      <c r="V110" s="13">
        <f>IF(OR(Table2[[#This Row],[7d_positivity_public]]=0,ISBLANK(Table2[[#This Row],[7d_positivity_public]])),"",(Table2[[#This Row],[7d_positivity_public]]-Table2[[#This Row],[7d_positivity_all]])/Table2[[#This Row],[7d_positivity_public]])</f>
        <v>0.1</v>
      </c>
      <c r="W110">
        <v>4.5</v>
      </c>
    </row>
    <row r="111" spans="1:23" x14ac:dyDescent="0.25">
      <c r="A111" s="10">
        <v>44341</v>
      </c>
      <c r="B111">
        <v>141</v>
      </c>
      <c r="C111" t="s">
        <v>255</v>
      </c>
      <c r="D111">
        <v>0</v>
      </c>
      <c r="E111">
        <v>0</v>
      </c>
      <c r="F111">
        <v>0</v>
      </c>
      <c r="G111">
        <v>0</v>
      </c>
      <c r="K111">
        <v>78</v>
      </c>
      <c r="M111">
        <v>85</v>
      </c>
      <c r="T111" s="34">
        <f>_xlfn.XLOOKUP(B111,'LHA Demog pivot'!$B$4:$B$93,'LHA Demog pivot'!$C$4:$C$93,,,1)</f>
        <v>8085</v>
      </c>
      <c r="U111" s="36">
        <f>ROUND(Table2[[#This Row],[LHA_Pop_2016]]*Table2[[#This Row],[C_ADR_7day]]/100000*7,0)</f>
        <v>0</v>
      </c>
      <c r="V111" s="13" t="str">
        <f>IF(OR(Table2[[#This Row],[7d_positivity_public]]=0,ISBLANK(Table2[[#This Row],[7d_positivity_public]])),"",(Table2[[#This Row],[7d_positivity_public]]-Table2[[#This Row],[7d_positivity_all]])/Table2[[#This Row],[7d_positivity_public]])</f>
        <v/>
      </c>
      <c r="W111">
        <v>0</v>
      </c>
    </row>
    <row r="112" spans="1:23" x14ac:dyDescent="0.25">
      <c r="A112" s="10">
        <v>44341</v>
      </c>
      <c r="B112">
        <v>142</v>
      </c>
      <c r="C112" t="s">
        <v>120</v>
      </c>
      <c r="D112">
        <v>2.2999999999999998</v>
      </c>
      <c r="E112">
        <v>1.5</v>
      </c>
      <c r="F112">
        <v>0.8</v>
      </c>
      <c r="G112">
        <v>3.4</v>
      </c>
      <c r="K112">
        <v>62</v>
      </c>
      <c r="M112">
        <v>75</v>
      </c>
      <c r="T112" s="34">
        <f>_xlfn.XLOOKUP(B112,'LHA Demog pivot'!$B$4:$B$93,'LHA Demog pivot'!$C$4:$C$93,,,1)</f>
        <v>33648</v>
      </c>
      <c r="U112" s="36">
        <f>ROUND(Table2[[#This Row],[LHA_Pop_2016]]*Table2[[#This Row],[C_ADR_7day]]/100000*7,0)</f>
        <v>5</v>
      </c>
      <c r="V112" s="13">
        <f>IF(OR(Table2[[#This Row],[7d_positivity_public]]=0,ISBLANK(Table2[[#This Row],[7d_positivity_public]])),"",(Table2[[#This Row],[7d_positivity_public]]-Table2[[#This Row],[7d_positivity_all]])/Table2[[#This Row],[7d_positivity_public]])</f>
        <v>5.8823529411764629E-2</v>
      </c>
      <c r="W112">
        <v>3.2</v>
      </c>
    </row>
    <row r="113" spans="1:23" x14ac:dyDescent="0.25">
      <c r="A113" s="10">
        <v>44341</v>
      </c>
      <c r="B113">
        <v>143</v>
      </c>
      <c r="C113" t="s">
        <v>256</v>
      </c>
      <c r="D113">
        <v>1.9</v>
      </c>
      <c r="E113">
        <v>3</v>
      </c>
      <c r="F113">
        <v>-1.1000000000000001</v>
      </c>
      <c r="G113">
        <v>2.7</v>
      </c>
      <c r="K113">
        <v>63</v>
      </c>
      <c r="M113">
        <v>81</v>
      </c>
      <c r="T113" s="34">
        <f>_xlfn.XLOOKUP(B113,'LHA Demog pivot'!$B$4:$B$93,'LHA Demog pivot'!$C$4:$C$93,,,1)</f>
        <v>113287</v>
      </c>
      <c r="U113" s="36">
        <f>ROUND(Table2[[#This Row],[LHA_Pop_2016]]*Table2[[#This Row],[C_ADR_7day]]/100000*7,0)</f>
        <v>15</v>
      </c>
      <c r="V113" s="13">
        <f>IF(OR(Table2[[#This Row],[7d_positivity_public]]=0,ISBLANK(Table2[[#This Row],[7d_positivity_public]])),"",(Table2[[#This Row],[7d_positivity_public]]-Table2[[#This Row],[7d_positivity_all]])/Table2[[#This Row],[7d_positivity_public]])</f>
        <v>7.4074074074074139E-2</v>
      </c>
      <c r="W113">
        <v>2.5</v>
      </c>
    </row>
    <row r="114" spans="1:23" x14ac:dyDescent="0.25">
      <c r="A114" s="10">
        <v>44341</v>
      </c>
      <c r="B114">
        <v>144</v>
      </c>
      <c r="C114" t="s">
        <v>257</v>
      </c>
      <c r="D114">
        <v>0</v>
      </c>
      <c r="E114">
        <v>1.8</v>
      </c>
      <c r="F114">
        <v>-1.8</v>
      </c>
      <c r="G114">
        <v>0</v>
      </c>
      <c r="K114">
        <v>62</v>
      </c>
      <c r="M114">
        <v>74</v>
      </c>
      <c r="T114" s="34">
        <f>_xlfn.XLOOKUP(B114,'LHA Demog pivot'!$B$4:$B$93,'LHA Demog pivot'!$C$4:$C$93,,,1)</f>
        <v>14112</v>
      </c>
      <c r="U114" s="36">
        <f>ROUND(Table2[[#This Row],[LHA_Pop_2016]]*Table2[[#This Row],[C_ADR_7day]]/100000*7,0)</f>
        <v>0</v>
      </c>
      <c r="V114" s="13" t="str">
        <f>IF(OR(Table2[[#This Row],[7d_positivity_public]]=0,ISBLANK(Table2[[#This Row],[7d_positivity_public]])),"",(Table2[[#This Row],[7d_positivity_public]]-Table2[[#This Row],[7d_positivity_all]])/Table2[[#This Row],[7d_positivity_public]])</f>
        <v/>
      </c>
      <c r="W114">
        <v>0</v>
      </c>
    </row>
    <row r="115" spans="1:23" x14ac:dyDescent="0.25">
      <c r="A115" s="10">
        <v>44341</v>
      </c>
      <c r="B115">
        <v>145</v>
      </c>
      <c r="C115" t="s">
        <v>258</v>
      </c>
      <c r="D115">
        <v>3.3</v>
      </c>
      <c r="E115">
        <v>0</v>
      </c>
      <c r="F115">
        <v>3.3</v>
      </c>
      <c r="G115">
        <v>0</v>
      </c>
      <c r="K115">
        <v>63</v>
      </c>
      <c r="M115">
        <v>74</v>
      </c>
      <c r="T115" s="34">
        <f>_xlfn.XLOOKUP(B115,'LHA Demog pivot'!$B$4:$B$93,'LHA Demog pivot'!$C$4:$C$93,,,1)</f>
        <v>4050</v>
      </c>
      <c r="U115" s="36">
        <f>ROUND(Table2[[#This Row],[LHA_Pop_2016]]*Table2[[#This Row],[C_ADR_7day]]/100000*7,0)</f>
        <v>1</v>
      </c>
      <c r="V115" s="13" t="str">
        <f>IF(OR(Table2[[#This Row],[7d_positivity_public]]=0,ISBLANK(Table2[[#This Row],[7d_positivity_public]])),"",(Table2[[#This Row],[7d_positivity_public]]-Table2[[#This Row],[7d_positivity_all]])/Table2[[#This Row],[7d_positivity_public]])</f>
        <v/>
      </c>
      <c r="W115">
        <v>0</v>
      </c>
    </row>
    <row r="116" spans="1:23" x14ac:dyDescent="0.25">
      <c r="A116" s="10">
        <v>44341</v>
      </c>
      <c r="B116">
        <v>146</v>
      </c>
      <c r="C116" t="s">
        <v>259</v>
      </c>
      <c r="D116">
        <v>2.7</v>
      </c>
      <c r="E116">
        <v>4.3</v>
      </c>
      <c r="F116">
        <v>-1.6</v>
      </c>
      <c r="G116">
        <v>5</v>
      </c>
      <c r="K116">
        <v>56</v>
      </c>
      <c r="M116">
        <v>72</v>
      </c>
      <c r="T116" s="34">
        <f>_xlfn.XLOOKUP(B116,'LHA Demog pivot'!$B$4:$B$93,'LHA Demog pivot'!$C$4:$C$93,,,1)</f>
        <v>24815</v>
      </c>
      <c r="U116" s="36">
        <f>ROUND(Table2[[#This Row],[LHA_Pop_2016]]*Table2[[#This Row],[C_ADR_7day]]/100000*7,0)</f>
        <v>5</v>
      </c>
      <c r="V116" s="13">
        <f>IF(OR(Table2[[#This Row],[7d_positivity_public]]=0,ISBLANK(Table2[[#This Row],[7d_positivity_public]])),"",(Table2[[#This Row],[7d_positivity_public]]-Table2[[#This Row],[7d_positivity_all]])/Table2[[#This Row],[7d_positivity_public]])</f>
        <v>5.9999999999999963E-2</v>
      </c>
      <c r="W116">
        <v>4.7</v>
      </c>
    </row>
    <row r="117" spans="1:23" x14ac:dyDescent="0.25">
      <c r="A117" s="10">
        <v>44341</v>
      </c>
      <c r="B117">
        <v>147</v>
      </c>
      <c r="C117" t="s">
        <v>260</v>
      </c>
      <c r="D117">
        <v>0</v>
      </c>
      <c r="E117">
        <v>5.4</v>
      </c>
      <c r="F117">
        <v>-5.4</v>
      </c>
      <c r="G117">
        <v>12.5</v>
      </c>
      <c r="K117">
        <v>67</v>
      </c>
      <c r="M117">
        <v>77</v>
      </c>
      <c r="T117" s="34">
        <f>_xlfn.XLOOKUP(B117,'LHA Demog pivot'!$B$4:$B$93,'LHA Demog pivot'!$C$4:$C$93,,,1)</f>
        <v>4012</v>
      </c>
      <c r="U117" s="36">
        <f>ROUND(Table2[[#This Row],[LHA_Pop_2016]]*Table2[[#This Row],[C_ADR_7day]]/100000*7,0)</f>
        <v>0</v>
      </c>
      <c r="V117" s="13">
        <f>IF(OR(Table2[[#This Row],[7d_positivity_public]]=0,ISBLANK(Table2[[#This Row],[7d_positivity_public]])),"",(Table2[[#This Row],[7d_positivity_public]]-Table2[[#This Row],[7d_positivity_all]])/Table2[[#This Row],[7d_positivity_public]])</f>
        <v>0.27200000000000002</v>
      </c>
      <c r="W117">
        <v>9.1</v>
      </c>
    </row>
    <row r="118" spans="1:23" x14ac:dyDescent="0.25">
      <c r="A118" s="10">
        <v>44341</v>
      </c>
      <c r="B118">
        <v>148</v>
      </c>
      <c r="C118" t="s">
        <v>261</v>
      </c>
      <c r="D118">
        <v>0</v>
      </c>
      <c r="E118">
        <v>0</v>
      </c>
      <c r="F118">
        <v>0</v>
      </c>
      <c r="G118">
        <v>0</v>
      </c>
      <c r="K118">
        <v>65</v>
      </c>
      <c r="M118">
        <v>76</v>
      </c>
      <c r="T118" s="34">
        <f>_xlfn.XLOOKUP(B118,'LHA Demog pivot'!$B$4:$B$93,'LHA Demog pivot'!$C$4:$C$93,,,1)</f>
        <v>6548</v>
      </c>
      <c r="U118" s="36">
        <f>ROUND(Table2[[#This Row],[LHA_Pop_2016]]*Table2[[#This Row],[C_ADR_7day]]/100000*7,0)</f>
        <v>0</v>
      </c>
      <c r="V118" s="13" t="str">
        <f>IF(OR(Table2[[#This Row],[7d_positivity_public]]=0,ISBLANK(Table2[[#This Row],[7d_positivity_public]])),"",(Table2[[#This Row],[7d_positivity_public]]-Table2[[#This Row],[7d_positivity_all]])/Table2[[#This Row],[7d_positivity_public]])</f>
        <v/>
      </c>
      <c r="W118">
        <v>0</v>
      </c>
    </row>
    <row r="119" spans="1:23" x14ac:dyDescent="0.25">
      <c r="A119" s="10">
        <v>44341</v>
      </c>
      <c r="B119">
        <v>149</v>
      </c>
      <c r="C119" t="s">
        <v>124</v>
      </c>
      <c r="D119">
        <v>2.1</v>
      </c>
      <c r="E119">
        <v>3.2</v>
      </c>
      <c r="F119">
        <v>-1.1000000000000001</v>
      </c>
      <c r="G119">
        <v>4.0999999999999996</v>
      </c>
      <c r="K119">
        <v>64</v>
      </c>
      <c r="M119">
        <v>76</v>
      </c>
      <c r="T119" s="34">
        <f>_xlfn.XLOOKUP(B119,'LHA Demog pivot'!$B$4:$B$93,'LHA Demog pivot'!$C$4:$C$93,,,1)</f>
        <v>10855</v>
      </c>
      <c r="U119" s="36">
        <f>ROUND(Table2[[#This Row],[LHA_Pop_2016]]*Table2[[#This Row],[C_ADR_7day]]/100000*7,0)</f>
        <v>2</v>
      </c>
      <c r="V119" s="13">
        <f>IF(OR(Table2[[#This Row],[7d_positivity_public]]=0,ISBLANK(Table2[[#This Row],[7d_positivity_public]])),"",(Table2[[#This Row],[7d_positivity_public]]-Table2[[#This Row],[7d_positivity_all]])/Table2[[#This Row],[7d_positivity_public]])</f>
        <v>4.8780487804877988E-2</v>
      </c>
      <c r="W119">
        <v>3.9</v>
      </c>
    </row>
    <row r="120" spans="1:23" x14ac:dyDescent="0.25">
      <c r="A120" s="10">
        <v>44341</v>
      </c>
      <c r="B120">
        <v>211</v>
      </c>
      <c r="C120" t="s">
        <v>262</v>
      </c>
      <c r="D120">
        <v>9.5</v>
      </c>
      <c r="E120">
        <v>12.7</v>
      </c>
      <c r="F120">
        <v>-3.2</v>
      </c>
      <c r="G120">
        <v>6.7</v>
      </c>
      <c r="K120">
        <v>62</v>
      </c>
      <c r="M120">
        <v>73</v>
      </c>
      <c r="T120" s="34">
        <f>_xlfn.XLOOKUP(B120,'LHA Demog pivot'!$B$4:$B$93,'LHA Demog pivot'!$C$4:$C$93,,,1)</f>
        <v>8129</v>
      </c>
      <c r="U120" s="36">
        <f>ROUND(Table2[[#This Row],[LHA_Pop_2016]]*Table2[[#This Row],[C_ADR_7day]]/100000*7,0)</f>
        <v>5</v>
      </c>
      <c r="V120" s="13">
        <f>IF(OR(Table2[[#This Row],[7d_positivity_public]]=0,ISBLANK(Table2[[#This Row],[7d_positivity_public]])),"",(Table2[[#This Row],[7d_positivity_public]]-Table2[[#This Row],[7d_positivity_all]])/Table2[[#This Row],[7d_positivity_public]])</f>
        <v>0</v>
      </c>
      <c r="W120">
        <v>6.7</v>
      </c>
    </row>
    <row r="121" spans="1:23" x14ac:dyDescent="0.25">
      <c r="A121" s="10">
        <v>44341</v>
      </c>
      <c r="B121">
        <v>212</v>
      </c>
      <c r="C121" t="s">
        <v>263</v>
      </c>
      <c r="D121">
        <v>9.6</v>
      </c>
      <c r="E121">
        <v>10.8</v>
      </c>
      <c r="F121">
        <v>-1.2</v>
      </c>
      <c r="G121">
        <v>5.9</v>
      </c>
      <c r="K121">
        <v>63</v>
      </c>
      <c r="M121">
        <v>78</v>
      </c>
      <c r="T121" s="34">
        <f>_xlfn.XLOOKUP(B121,'LHA Demog pivot'!$B$4:$B$93,'LHA Demog pivot'!$C$4:$C$93,,,1)</f>
        <v>93177</v>
      </c>
      <c r="U121" s="36">
        <f>ROUND(Table2[[#This Row],[LHA_Pop_2016]]*Table2[[#This Row],[C_ADR_7day]]/100000*7,0)</f>
        <v>63</v>
      </c>
      <c r="V121" s="13">
        <f>IF(OR(Table2[[#This Row],[7d_positivity_public]]=0,ISBLANK(Table2[[#This Row],[7d_positivity_public]])),"",(Table2[[#This Row],[7d_positivity_public]]-Table2[[#This Row],[7d_positivity_all]])/Table2[[#This Row],[7d_positivity_public]])</f>
        <v>3.389830508474579E-2</v>
      </c>
      <c r="W121">
        <v>5.7</v>
      </c>
    </row>
    <row r="122" spans="1:23" x14ac:dyDescent="0.25">
      <c r="A122" s="10">
        <v>44341</v>
      </c>
      <c r="B122">
        <v>213</v>
      </c>
      <c r="C122" t="s">
        <v>264</v>
      </c>
      <c r="D122">
        <v>19.3</v>
      </c>
      <c r="E122">
        <v>27.3</v>
      </c>
      <c r="F122">
        <v>-8</v>
      </c>
      <c r="G122">
        <v>10.6</v>
      </c>
      <c r="K122">
        <v>64</v>
      </c>
      <c r="M122">
        <v>78</v>
      </c>
      <c r="T122" s="34">
        <f>_xlfn.XLOOKUP(B122,'LHA Demog pivot'!$B$4:$B$93,'LHA Demog pivot'!$C$4:$C$93,,,1)</f>
        <v>141685</v>
      </c>
      <c r="U122" s="36">
        <f>ROUND(Table2[[#This Row],[LHA_Pop_2016]]*Table2[[#This Row],[C_ADR_7day]]/100000*7,0)</f>
        <v>191</v>
      </c>
      <c r="V122" s="13">
        <f>IF(OR(Table2[[#This Row],[7d_positivity_public]]=0,ISBLANK(Table2[[#This Row],[7d_positivity_public]])),"",(Table2[[#This Row],[7d_positivity_public]]-Table2[[#This Row],[7d_positivity_all]])/Table2[[#This Row],[7d_positivity_public]])</f>
        <v>4.716981132075472E-2</v>
      </c>
      <c r="W122">
        <v>10.1</v>
      </c>
    </row>
    <row r="123" spans="1:23" x14ac:dyDescent="0.25">
      <c r="A123" s="10">
        <v>44341</v>
      </c>
      <c r="B123">
        <v>214</v>
      </c>
      <c r="C123" t="s">
        <v>265</v>
      </c>
      <c r="D123">
        <v>9.6999999999999993</v>
      </c>
      <c r="E123">
        <v>17.7</v>
      </c>
      <c r="F123">
        <v>-8</v>
      </c>
      <c r="G123">
        <v>7.3</v>
      </c>
      <c r="K123">
        <v>59</v>
      </c>
      <c r="M123">
        <v>75</v>
      </c>
      <c r="T123" s="34">
        <f>_xlfn.XLOOKUP(B123,'LHA Demog pivot'!$B$4:$B$93,'LHA Demog pivot'!$C$4:$C$93,,,1)</f>
        <v>43157</v>
      </c>
      <c r="U123" s="36">
        <f>ROUND(Table2[[#This Row],[LHA_Pop_2016]]*Table2[[#This Row],[C_ADR_7day]]/100000*7,0)</f>
        <v>29</v>
      </c>
      <c r="V123" s="13">
        <f>IF(OR(Table2[[#This Row],[7d_positivity_public]]=0,ISBLANK(Table2[[#This Row],[7d_positivity_public]])),"",(Table2[[#This Row],[7d_positivity_public]]-Table2[[#This Row],[7d_positivity_all]])/Table2[[#This Row],[7d_positivity_public]])</f>
        <v>5.4794520547945133E-2</v>
      </c>
      <c r="W123">
        <v>6.9</v>
      </c>
    </row>
    <row r="124" spans="1:23" x14ac:dyDescent="0.25">
      <c r="A124" s="10">
        <v>44341</v>
      </c>
      <c r="B124">
        <v>215</v>
      </c>
      <c r="C124" t="s">
        <v>135</v>
      </c>
      <c r="D124">
        <v>3.9</v>
      </c>
      <c r="E124">
        <v>2.6</v>
      </c>
      <c r="F124">
        <v>1.3</v>
      </c>
      <c r="G124">
        <v>3.4</v>
      </c>
      <c r="K124">
        <v>67</v>
      </c>
      <c r="M124">
        <v>80</v>
      </c>
      <c r="T124" s="34">
        <f>_xlfn.XLOOKUP(B124,'LHA Demog pivot'!$B$4:$B$93,'LHA Demog pivot'!$C$4:$C$93,,,1)</f>
        <v>9696</v>
      </c>
      <c r="U124" s="36">
        <f>ROUND(Table2[[#This Row],[LHA_Pop_2016]]*Table2[[#This Row],[C_ADR_7day]]/100000*7,0)</f>
        <v>3</v>
      </c>
      <c r="V124" s="13">
        <f>IF(OR(Table2[[#This Row],[7d_positivity_public]]=0,ISBLANK(Table2[[#This Row],[7d_positivity_public]])),"",(Table2[[#This Row],[7d_positivity_public]]-Table2[[#This Row],[7d_positivity_all]])/Table2[[#This Row],[7d_positivity_public]])</f>
        <v>5.8823529411764629E-2</v>
      </c>
      <c r="W124">
        <v>3.2</v>
      </c>
    </row>
    <row r="125" spans="1:23" x14ac:dyDescent="0.25">
      <c r="A125" s="10">
        <v>44341</v>
      </c>
      <c r="B125">
        <v>221</v>
      </c>
      <c r="C125" t="s">
        <v>136</v>
      </c>
      <c r="D125">
        <v>7</v>
      </c>
      <c r="E125">
        <v>16</v>
      </c>
      <c r="F125">
        <v>-9</v>
      </c>
      <c r="G125">
        <v>6.4</v>
      </c>
      <c r="K125">
        <v>65</v>
      </c>
      <c r="M125">
        <v>81</v>
      </c>
      <c r="T125" s="34">
        <f>_xlfn.XLOOKUP(B125,'LHA Demog pivot'!$B$4:$B$93,'LHA Demog pivot'!$C$4:$C$93,,,1)</f>
        <v>70996</v>
      </c>
      <c r="U125" s="36">
        <f>ROUND(Table2[[#This Row],[LHA_Pop_2016]]*Table2[[#This Row],[C_ADR_7day]]/100000*7,0)</f>
        <v>35</v>
      </c>
      <c r="V125" s="13">
        <f>IF(OR(Table2[[#This Row],[7d_positivity_public]]=0,ISBLANK(Table2[[#This Row],[7d_positivity_public]])),"",(Table2[[#This Row],[7d_positivity_public]]-Table2[[#This Row],[7d_positivity_all]])/Table2[[#This Row],[7d_positivity_public]])</f>
        <v>0.15625</v>
      </c>
      <c r="W125">
        <v>5.4</v>
      </c>
    </row>
    <row r="126" spans="1:23" x14ac:dyDescent="0.25">
      <c r="A126" s="10">
        <v>44341</v>
      </c>
      <c r="B126">
        <v>222</v>
      </c>
      <c r="C126" t="s">
        <v>266</v>
      </c>
      <c r="D126">
        <v>8.8000000000000007</v>
      </c>
      <c r="E126">
        <v>12.7</v>
      </c>
      <c r="F126">
        <v>-3.9</v>
      </c>
      <c r="G126">
        <v>6.6</v>
      </c>
      <c r="K126">
        <v>64</v>
      </c>
      <c r="M126">
        <v>77</v>
      </c>
      <c r="T126" s="34">
        <f>_xlfn.XLOOKUP(B126,'LHA Demog pivot'!$B$4:$B$93,'LHA Demog pivot'!$C$4:$C$93,,,1)</f>
        <v>232755</v>
      </c>
      <c r="U126" s="36">
        <f>ROUND(Table2[[#This Row],[LHA_Pop_2016]]*Table2[[#This Row],[C_ADR_7day]]/100000*7,0)</f>
        <v>143</v>
      </c>
      <c r="V126" s="13">
        <f>IF(OR(Table2[[#This Row],[7d_positivity_public]]=0,ISBLANK(Table2[[#This Row],[7d_positivity_public]])),"",(Table2[[#This Row],[7d_positivity_public]]-Table2[[#This Row],[7d_positivity_all]])/Table2[[#This Row],[7d_positivity_public]])</f>
        <v>0.24242424242424238</v>
      </c>
      <c r="W126">
        <v>5</v>
      </c>
    </row>
    <row r="127" spans="1:23" x14ac:dyDescent="0.25">
      <c r="A127" s="10">
        <v>44341</v>
      </c>
      <c r="B127">
        <v>223</v>
      </c>
      <c r="C127" t="s">
        <v>267</v>
      </c>
      <c r="D127">
        <v>6.4</v>
      </c>
      <c r="E127">
        <v>7.9</v>
      </c>
      <c r="F127">
        <v>-1.5</v>
      </c>
      <c r="G127">
        <v>5.4</v>
      </c>
      <c r="K127">
        <v>65</v>
      </c>
      <c r="M127">
        <v>82</v>
      </c>
      <c r="T127" s="34">
        <f>_xlfn.XLOOKUP(B127,'LHA Demog pivot'!$B$4:$B$93,'LHA Demog pivot'!$C$4:$C$93,,,1)</f>
        <v>101101</v>
      </c>
      <c r="U127" s="36">
        <f>ROUND(Table2[[#This Row],[LHA_Pop_2016]]*Table2[[#This Row],[C_ADR_7day]]/100000*7,0)</f>
        <v>45</v>
      </c>
      <c r="V127" s="13">
        <f>IF(OR(Table2[[#This Row],[7d_positivity_public]]=0,ISBLANK(Table2[[#This Row],[7d_positivity_public]])),"",(Table2[[#This Row],[7d_positivity_public]]-Table2[[#This Row],[7d_positivity_all]])/Table2[[#This Row],[7d_positivity_public]])</f>
        <v>0.1111111111111112</v>
      </c>
      <c r="W127">
        <v>4.8</v>
      </c>
    </row>
    <row r="128" spans="1:23" x14ac:dyDescent="0.25">
      <c r="A128" s="10">
        <v>44341</v>
      </c>
      <c r="B128">
        <v>224</v>
      </c>
      <c r="C128" t="s">
        <v>268</v>
      </c>
      <c r="D128">
        <v>7.9</v>
      </c>
      <c r="E128">
        <v>7.4</v>
      </c>
      <c r="F128">
        <v>0.5</v>
      </c>
      <c r="G128">
        <v>6.2</v>
      </c>
      <c r="K128">
        <v>68</v>
      </c>
      <c r="M128">
        <v>81</v>
      </c>
      <c r="T128" s="34">
        <f>_xlfn.XLOOKUP(B128,'LHA Demog pivot'!$B$4:$B$93,'LHA Demog pivot'!$C$4:$C$93,,,1)</f>
        <v>234393</v>
      </c>
      <c r="U128" s="36">
        <f>ROUND(Table2[[#This Row],[LHA_Pop_2016]]*Table2[[#This Row],[C_ADR_7day]]/100000*7,0)</f>
        <v>130</v>
      </c>
      <c r="V128" s="13">
        <f>IF(OR(Table2[[#This Row],[7d_positivity_public]]=0,ISBLANK(Table2[[#This Row],[7d_positivity_public]])),"",(Table2[[#This Row],[7d_positivity_public]]-Table2[[#This Row],[7d_positivity_all]])/Table2[[#This Row],[7d_positivity_public]])</f>
        <v>0.17741935483870977</v>
      </c>
      <c r="W128">
        <v>5.0999999999999996</v>
      </c>
    </row>
    <row r="129" spans="1:23" x14ac:dyDescent="0.25">
      <c r="A129" s="10">
        <v>44341</v>
      </c>
      <c r="B129">
        <v>231</v>
      </c>
      <c r="C129" t="s">
        <v>269</v>
      </c>
      <c r="D129">
        <v>7.9</v>
      </c>
      <c r="E129">
        <v>9.1</v>
      </c>
      <c r="F129">
        <v>-1.2</v>
      </c>
      <c r="G129">
        <v>6.1</v>
      </c>
      <c r="K129">
        <v>68</v>
      </c>
      <c r="M129">
        <v>82</v>
      </c>
      <c r="T129" s="34">
        <f>_xlfn.XLOOKUP(B129,'LHA Demog pivot'!$B$4:$B$93,'LHA Demog pivot'!$C$4:$C$93,,,1)</f>
        <v>143778</v>
      </c>
      <c r="U129" s="36">
        <f>ROUND(Table2[[#This Row],[LHA_Pop_2016]]*Table2[[#This Row],[C_ADR_7day]]/100000*7,0)</f>
        <v>80</v>
      </c>
      <c r="V129" s="13">
        <f>IF(OR(Table2[[#This Row],[7d_positivity_public]]=0,ISBLANK(Table2[[#This Row],[7d_positivity_public]])),"",(Table2[[#This Row],[7d_positivity_public]]-Table2[[#This Row],[7d_positivity_all]])/Table2[[#This Row],[7d_positivity_public]])</f>
        <v>8.1967213114754106E-2</v>
      </c>
      <c r="W129">
        <v>5.6</v>
      </c>
    </row>
    <row r="130" spans="1:23" x14ac:dyDescent="0.25">
      <c r="A130" s="10">
        <v>44341</v>
      </c>
      <c r="B130">
        <v>232</v>
      </c>
      <c r="C130" t="s">
        <v>270</v>
      </c>
      <c r="D130">
        <v>12.1</v>
      </c>
      <c r="E130">
        <v>11.6</v>
      </c>
      <c r="F130">
        <v>0.5</v>
      </c>
      <c r="G130">
        <v>9.3000000000000007</v>
      </c>
      <c r="K130">
        <v>73</v>
      </c>
      <c r="M130">
        <v>86</v>
      </c>
      <c r="T130" s="34">
        <f>_xlfn.XLOOKUP(B130,'LHA Demog pivot'!$B$4:$B$93,'LHA Demog pivot'!$C$4:$C$93,,,1)</f>
        <v>103064</v>
      </c>
      <c r="U130" s="36">
        <f>ROUND(Table2[[#This Row],[LHA_Pop_2016]]*Table2[[#This Row],[C_ADR_7day]]/100000*7,0)</f>
        <v>87</v>
      </c>
      <c r="V130" s="13">
        <f>IF(OR(Table2[[#This Row],[7d_positivity_public]]=0,ISBLANK(Table2[[#This Row],[7d_positivity_public]])),"",(Table2[[#This Row],[7d_positivity_public]]-Table2[[#This Row],[7d_positivity_all]])/Table2[[#This Row],[7d_positivity_public]])</f>
        <v>9.6774193548387122E-2</v>
      </c>
      <c r="W130">
        <v>8.4</v>
      </c>
    </row>
    <row r="131" spans="1:23" x14ac:dyDescent="0.25">
      <c r="A131" s="10">
        <v>44341</v>
      </c>
      <c r="B131">
        <v>233</v>
      </c>
      <c r="C131" t="s">
        <v>271</v>
      </c>
      <c r="D131">
        <v>17.3</v>
      </c>
      <c r="E131">
        <v>27.3</v>
      </c>
      <c r="F131">
        <v>-10</v>
      </c>
      <c r="G131">
        <v>12.5</v>
      </c>
      <c r="K131">
        <v>69</v>
      </c>
      <c r="M131">
        <v>82</v>
      </c>
      <c r="T131" s="34">
        <f>_xlfn.XLOOKUP(B131,'LHA Demog pivot'!$B$4:$B$93,'LHA Demog pivot'!$C$4:$C$93,,,1)</f>
        <v>443367</v>
      </c>
      <c r="U131" s="36">
        <f>ROUND(Table2[[#This Row],[LHA_Pop_2016]]*Table2[[#This Row],[C_ADR_7day]]/100000*7,0)</f>
        <v>537</v>
      </c>
      <c r="V131" s="13">
        <f>IF(OR(Table2[[#This Row],[7d_positivity_public]]=0,ISBLANK(Table2[[#This Row],[7d_positivity_public]])),"",(Table2[[#This Row],[7d_positivity_public]]-Table2[[#This Row],[7d_positivity_all]])/Table2[[#This Row],[7d_positivity_public]])</f>
        <v>5.5999999999999946E-2</v>
      </c>
      <c r="W131">
        <v>11.8</v>
      </c>
    </row>
    <row r="132" spans="1:23" x14ac:dyDescent="0.25">
      <c r="A132" s="10">
        <v>44341</v>
      </c>
      <c r="B132">
        <v>234</v>
      </c>
      <c r="C132" t="s">
        <v>272</v>
      </c>
      <c r="D132">
        <v>3.6</v>
      </c>
      <c r="E132">
        <v>3.9</v>
      </c>
      <c r="F132">
        <v>-0.3</v>
      </c>
      <c r="G132">
        <v>2.5</v>
      </c>
      <c r="K132">
        <v>74</v>
      </c>
      <c r="M132">
        <v>84</v>
      </c>
      <c r="T132" s="34">
        <f>_xlfn.XLOOKUP(B132,'LHA Demog pivot'!$B$4:$B$93,'LHA Demog pivot'!$C$4:$C$93,,,1)</f>
        <v>94768</v>
      </c>
      <c r="U132" s="36">
        <f>ROUND(Table2[[#This Row],[LHA_Pop_2016]]*Table2[[#This Row],[C_ADR_7day]]/100000*7,0)</f>
        <v>24</v>
      </c>
      <c r="V132" s="13">
        <f>IF(OR(Table2[[#This Row],[7d_positivity_public]]=0,ISBLANK(Table2[[#This Row],[7d_positivity_public]])),"",(Table2[[#This Row],[7d_positivity_public]]-Table2[[#This Row],[7d_positivity_all]])/Table2[[#This Row],[7d_positivity_public]])</f>
        <v>0.15999999999999998</v>
      </c>
      <c r="W132">
        <v>2.1</v>
      </c>
    </row>
    <row r="133" spans="1:23" x14ac:dyDescent="0.25">
      <c r="A133" s="10">
        <v>44341</v>
      </c>
      <c r="B133">
        <v>311</v>
      </c>
      <c r="C133" t="s">
        <v>273</v>
      </c>
      <c r="D133">
        <v>3</v>
      </c>
      <c r="E133">
        <v>6.5</v>
      </c>
      <c r="F133">
        <v>-3.5</v>
      </c>
      <c r="G133">
        <v>3.6</v>
      </c>
      <c r="K133">
        <v>54</v>
      </c>
      <c r="M133">
        <v>74</v>
      </c>
      <c r="T133" s="34">
        <f>_xlfn.XLOOKUP(B133,'LHA Demog pivot'!$B$4:$B$93,'LHA Demog pivot'!$C$4:$C$93,,,1)</f>
        <v>198309</v>
      </c>
      <c r="U133" s="36">
        <f>ROUND(Table2[[#This Row],[LHA_Pop_2016]]*Table2[[#This Row],[C_ADR_7day]]/100000*7,0)</f>
        <v>42</v>
      </c>
      <c r="V133" s="13">
        <f>IF(OR(Table2[[#This Row],[7d_positivity_public]]=0,ISBLANK(Table2[[#This Row],[7d_positivity_public]])),"",(Table2[[#This Row],[7d_positivity_public]]-Table2[[#This Row],[7d_positivity_all]])/Table2[[#This Row],[7d_positivity_public]])</f>
        <v>0.33333333333333337</v>
      </c>
      <c r="W133">
        <v>2.4</v>
      </c>
    </row>
    <row r="134" spans="1:23" x14ac:dyDescent="0.25">
      <c r="A134" s="10">
        <v>44341</v>
      </c>
      <c r="B134">
        <v>321</v>
      </c>
      <c r="C134" t="s">
        <v>274</v>
      </c>
      <c r="D134">
        <v>7.1</v>
      </c>
      <c r="E134">
        <v>11.4</v>
      </c>
      <c r="F134">
        <v>-4.3</v>
      </c>
      <c r="G134">
        <v>5</v>
      </c>
      <c r="K134">
        <v>56</v>
      </c>
      <c r="M134">
        <v>77</v>
      </c>
      <c r="T134" s="34">
        <f>_xlfn.XLOOKUP(B134,'LHA Demog pivot'!$B$4:$B$93,'LHA Demog pivot'!$C$4:$C$93,,,1)</f>
        <v>122041</v>
      </c>
      <c r="U134" s="36">
        <f>ROUND(Table2[[#This Row],[LHA_Pop_2016]]*Table2[[#This Row],[C_ADR_7day]]/100000*7,0)</f>
        <v>61</v>
      </c>
      <c r="V134" s="13">
        <f>IF(OR(Table2[[#This Row],[7d_positivity_public]]=0,ISBLANK(Table2[[#This Row],[7d_positivity_public]])),"",(Table2[[#This Row],[7d_positivity_public]]-Table2[[#This Row],[7d_positivity_all]])/Table2[[#This Row],[7d_positivity_public]])</f>
        <v>0.36</v>
      </c>
      <c r="W134">
        <v>3.2</v>
      </c>
    </row>
    <row r="135" spans="1:23" x14ac:dyDescent="0.25">
      <c r="A135" s="10">
        <v>44341</v>
      </c>
      <c r="B135">
        <v>322</v>
      </c>
      <c r="C135" t="s">
        <v>275</v>
      </c>
      <c r="D135">
        <v>9.6</v>
      </c>
      <c r="E135">
        <v>12.6</v>
      </c>
      <c r="F135">
        <v>-3</v>
      </c>
      <c r="G135">
        <v>8.1</v>
      </c>
      <c r="K135">
        <v>59</v>
      </c>
      <c r="M135">
        <v>71</v>
      </c>
      <c r="T135" s="34">
        <f>_xlfn.XLOOKUP(B135,'LHA Demog pivot'!$B$4:$B$93,'LHA Demog pivot'!$C$4:$C$93,,,1)</f>
        <v>61532</v>
      </c>
      <c r="U135" s="36">
        <f>ROUND(Table2[[#This Row],[LHA_Pop_2016]]*Table2[[#This Row],[C_ADR_7day]]/100000*7,0)</f>
        <v>41</v>
      </c>
      <c r="V135" s="13">
        <f>IF(OR(Table2[[#This Row],[7d_positivity_public]]=0,ISBLANK(Table2[[#This Row],[7d_positivity_public]])),"",(Table2[[#This Row],[7d_positivity_public]]-Table2[[#This Row],[7d_positivity_all]])/Table2[[#This Row],[7d_positivity_public]])</f>
        <v>0.30864197530864201</v>
      </c>
      <c r="W135">
        <v>5.6</v>
      </c>
    </row>
    <row r="136" spans="1:23" x14ac:dyDescent="0.25">
      <c r="A136" s="10">
        <v>44341</v>
      </c>
      <c r="B136">
        <v>323</v>
      </c>
      <c r="C136" t="s">
        <v>276</v>
      </c>
      <c r="D136">
        <v>9.8000000000000007</v>
      </c>
      <c r="E136">
        <v>12.2</v>
      </c>
      <c r="F136">
        <v>-2.4</v>
      </c>
      <c r="G136">
        <v>10.199999999999999</v>
      </c>
      <c r="K136">
        <v>67</v>
      </c>
      <c r="M136">
        <v>79</v>
      </c>
      <c r="T136" s="34">
        <f>_xlfn.XLOOKUP(B136,'LHA Demog pivot'!$B$4:$B$93,'LHA Demog pivot'!$C$4:$C$93,,,1)</f>
        <v>103894</v>
      </c>
      <c r="U136" s="36">
        <f>ROUND(Table2[[#This Row],[LHA_Pop_2016]]*Table2[[#This Row],[C_ADR_7day]]/100000*7,0)</f>
        <v>71</v>
      </c>
      <c r="V136" s="13">
        <f>IF(OR(Table2[[#This Row],[7d_positivity_public]]=0,ISBLANK(Table2[[#This Row],[7d_positivity_public]])),"",(Table2[[#This Row],[7d_positivity_public]]-Table2[[#This Row],[7d_positivity_all]])/Table2[[#This Row],[7d_positivity_public]])</f>
        <v>0.17647058823529402</v>
      </c>
      <c r="W136">
        <v>8.4</v>
      </c>
    </row>
    <row r="137" spans="1:23" x14ac:dyDescent="0.25">
      <c r="A137" s="10">
        <v>44341</v>
      </c>
      <c r="B137">
        <v>324</v>
      </c>
      <c r="C137" t="s">
        <v>277</v>
      </c>
      <c r="D137">
        <v>1.6</v>
      </c>
      <c r="E137">
        <v>5.8</v>
      </c>
      <c r="F137">
        <v>-4.2</v>
      </c>
      <c r="G137">
        <v>2.2999999999999998</v>
      </c>
      <c r="K137">
        <v>57</v>
      </c>
      <c r="M137">
        <v>80</v>
      </c>
      <c r="T137" s="34">
        <f>_xlfn.XLOOKUP(B137,'LHA Demog pivot'!$B$4:$B$93,'LHA Demog pivot'!$C$4:$C$93,,,1)</f>
        <v>131178</v>
      </c>
      <c r="U137" s="36">
        <f>ROUND(Table2[[#This Row],[LHA_Pop_2016]]*Table2[[#This Row],[C_ADR_7day]]/100000*7,0)</f>
        <v>15</v>
      </c>
      <c r="V137" s="13">
        <f>IF(OR(Table2[[#This Row],[7d_positivity_public]]=0,ISBLANK(Table2[[#This Row],[7d_positivity_public]])),"",(Table2[[#This Row],[7d_positivity_public]]-Table2[[#This Row],[7d_positivity_all]])/Table2[[#This Row],[7d_positivity_public]])</f>
        <v>0.39130434782608697</v>
      </c>
      <c r="W137">
        <v>1.4</v>
      </c>
    </row>
    <row r="138" spans="1:23" x14ac:dyDescent="0.25">
      <c r="A138" s="10">
        <v>44341</v>
      </c>
      <c r="B138">
        <v>325</v>
      </c>
      <c r="C138" t="s">
        <v>278</v>
      </c>
      <c r="D138">
        <v>8.1999999999999993</v>
      </c>
      <c r="E138">
        <v>11.2</v>
      </c>
      <c r="F138">
        <v>-3</v>
      </c>
      <c r="G138">
        <v>7.7</v>
      </c>
      <c r="K138">
        <v>63</v>
      </c>
      <c r="M138">
        <v>80</v>
      </c>
      <c r="T138" s="34">
        <f>_xlfn.XLOOKUP(B138,'LHA Demog pivot'!$B$4:$B$93,'LHA Demog pivot'!$C$4:$C$93,,,1)</f>
        <v>95808</v>
      </c>
      <c r="U138" s="36">
        <f>ROUND(Table2[[#This Row],[LHA_Pop_2016]]*Table2[[#This Row],[C_ADR_7day]]/100000*7,0)</f>
        <v>55</v>
      </c>
      <c r="V138" s="13">
        <f>IF(OR(Table2[[#This Row],[7d_positivity_public]]=0,ISBLANK(Table2[[#This Row],[7d_positivity_public]])),"",(Table2[[#This Row],[7d_positivity_public]]-Table2[[#This Row],[7d_positivity_all]])/Table2[[#This Row],[7d_positivity_public]])</f>
        <v>0.24675324675324678</v>
      </c>
      <c r="W138">
        <v>5.8</v>
      </c>
    </row>
    <row r="139" spans="1:23" x14ac:dyDescent="0.25">
      <c r="A139" s="10">
        <v>44341</v>
      </c>
      <c r="B139">
        <v>326</v>
      </c>
      <c r="C139" t="s">
        <v>279</v>
      </c>
      <c r="D139">
        <v>10.5</v>
      </c>
      <c r="E139">
        <v>11.7</v>
      </c>
      <c r="F139">
        <v>-1.2</v>
      </c>
      <c r="G139">
        <v>10.9</v>
      </c>
      <c r="K139">
        <v>62</v>
      </c>
      <c r="M139">
        <v>78</v>
      </c>
      <c r="T139" s="34">
        <f>_xlfn.XLOOKUP(B139,'LHA Demog pivot'!$B$4:$B$93,'LHA Demog pivot'!$C$4:$C$93,,,1)</f>
        <v>134575</v>
      </c>
      <c r="U139" s="36">
        <f>ROUND(Table2[[#This Row],[LHA_Pop_2016]]*Table2[[#This Row],[C_ADR_7day]]/100000*7,0)</f>
        <v>99</v>
      </c>
      <c r="V139" s="13">
        <f>IF(OR(Table2[[#This Row],[7d_positivity_public]]=0,ISBLANK(Table2[[#This Row],[7d_positivity_public]])),"",(Table2[[#This Row],[7d_positivity_public]]-Table2[[#This Row],[7d_positivity_all]])/Table2[[#This Row],[7d_positivity_public]])</f>
        <v>0.2018348623853212</v>
      </c>
      <c r="W139">
        <v>8.6999999999999993</v>
      </c>
    </row>
    <row r="140" spans="1:23" x14ac:dyDescent="0.25">
      <c r="A140" s="10">
        <v>44341</v>
      </c>
      <c r="B140">
        <v>331</v>
      </c>
      <c r="C140" t="s">
        <v>280</v>
      </c>
      <c r="D140">
        <v>4.0999999999999996</v>
      </c>
      <c r="E140">
        <v>5.3</v>
      </c>
      <c r="F140">
        <v>-1.2</v>
      </c>
      <c r="G140">
        <v>4.9000000000000004</v>
      </c>
      <c r="K140">
        <v>69</v>
      </c>
      <c r="M140">
        <v>85</v>
      </c>
      <c r="T140" s="34">
        <f>_xlfn.XLOOKUP(B140,'LHA Demog pivot'!$B$4:$B$93,'LHA Demog pivot'!$C$4:$C$93,,,1)</f>
        <v>141392</v>
      </c>
      <c r="U140" s="36">
        <f>ROUND(Table2[[#This Row],[LHA_Pop_2016]]*Table2[[#This Row],[C_ADR_7day]]/100000*7,0)</f>
        <v>41</v>
      </c>
      <c r="V140" s="13">
        <f>IF(OR(Table2[[#This Row],[7d_positivity_public]]=0,ISBLANK(Table2[[#This Row],[7d_positivity_public]])),"",(Table2[[#This Row],[7d_positivity_public]]-Table2[[#This Row],[7d_positivity_all]])/Table2[[#This Row],[7d_positivity_public]])</f>
        <v>0.24489795918367349</v>
      </c>
      <c r="W140">
        <v>3.7</v>
      </c>
    </row>
    <row r="141" spans="1:23" x14ac:dyDescent="0.25">
      <c r="A141" s="10">
        <v>44341</v>
      </c>
      <c r="B141">
        <v>332</v>
      </c>
      <c r="C141" t="s">
        <v>281</v>
      </c>
      <c r="D141">
        <v>0.5</v>
      </c>
      <c r="E141">
        <v>2.6</v>
      </c>
      <c r="F141">
        <v>-2.1</v>
      </c>
      <c r="G141">
        <v>1.2</v>
      </c>
      <c r="K141">
        <v>68</v>
      </c>
      <c r="M141">
        <v>82</v>
      </c>
      <c r="T141" s="34">
        <f>_xlfn.XLOOKUP(B141,'LHA Demog pivot'!$B$4:$B$93,'LHA Demog pivot'!$C$4:$C$93,,,1)</f>
        <v>50490</v>
      </c>
      <c r="U141" s="36">
        <f>ROUND(Table2[[#This Row],[LHA_Pop_2016]]*Table2[[#This Row],[C_ADR_7day]]/100000*7,0)</f>
        <v>2</v>
      </c>
      <c r="V141" s="13">
        <f>IF(OR(Table2[[#This Row],[7d_positivity_public]]=0,ISBLANK(Table2[[#This Row],[7d_positivity_public]])),"",(Table2[[#This Row],[7d_positivity_public]]-Table2[[#This Row],[7d_positivity_all]])/Table2[[#This Row],[7d_positivity_public]])</f>
        <v>0.24999999999999994</v>
      </c>
      <c r="W141">
        <v>0.9</v>
      </c>
    </row>
    <row r="142" spans="1:23" x14ac:dyDescent="0.25">
      <c r="A142" s="10">
        <v>44341</v>
      </c>
      <c r="B142">
        <v>333</v>
      </c>
      <c r="C142" t="s">
        <v>282</v>
      </c>
      <c r="D142">
        <v>3.9</v>
      </c>
      <c r="E142">
        <v>7.9</v>
      </c>
      <c r="F142">
        <v>-4</v>
      </c>
      <c r="G142">
        <v>4.0999999999999996</v>
      </c>
      <c r="K142">
        <v>70</v>
      </c>
      <c r="M142">
        <v>83</v>
      </c>
      <c r="T142" s="34">
        <f>_xlfn.XLOOKUP(B142,'LHA Demog pivot'!$B$4:$B$93,'LHA Demog pivot'!$C$4:$C$93,,,1)</f>
        <v>29970</v>
      </c>
      <c r="U142" s="36">
        <f>ROUND(Table2[[#This Row],[LHA_Pop_2016]]*Table2[[#This Row],[C_ADR_7day]]/100000*7,0)</f>
        <v>8</v>
      </c>
      <c r="V142" s="13">
        <f>IF(OR(Table2[[#This Row],[7d_positivity_public]]=0,ISBLANK(Table2[[#This Row],[7d_positivity_public]])),"",(Table2[[#This Row],[7d_positivity_public]]-Table2[[#This Row],[7d_positivity_all]])/Table2[[#This Row],[7d_positivity_public]])</f>
        <v>9.7560975609755976E-2</v>
      </c>
      <c r="W142">
        <v>3.7</v>
      </c>
    </row>
    <row r="143" spans="1:23" x14ac:dyDescent="0.25">
      <c r="A143" s="10">
        <v>44341</v>
      </c>
      <c r="B143">
        <v>334</v>
      </c>
      <c r="C143" t="s">
        <v>283</v>
      </c>
      <c r="D143">
        <v>0.7</v>
      </c>
      <c r="E143">
        <v>0.7</v>
      </c>
      <c r="F143">
        <v>0</v>
      </c>
      <c r="G143">
        <v>1.6</v>
      </c>
      <c r="K143">
        <v>68</v>
      </c>
      <c r="M143">
        <v>81</v>
      </c>
      <c r="T143" s="34">
        <f>_xlfn.XLOOKUP(B143,'LHA Demog pivot'!$B$4:$B$93,'LHA Demog pivot'!$C$4:$C$93,,,1)</f>
        <v>19671</v>
      </c>
      <c r="U143" s="36">
        <f>ROUND(Table2[[#This Row],[LHA_Pop_2016]]*Table2[[#This Row],[C_ADR_7day]]/100000*7,0)</f>
        <v>1</v>
      </c>
      <c r="V143" s="13">
        <f>IF(OR(Table2[[#This Row],[7d_positivity_public]]=0,ISBLANK(Table2[[#This Row],[7d_positivity_public]])),"",(Table2[[#This Row],[7d_positivity_public]]-Table2[[#This Row],[7d_positivity_all]])/Table2[[#This Row],[7d_positivity_public]])</f>
        <v>0.12500000000000011</v>
      </c>
      <c r="W143">
        <v>1.4</v>
      </c>
    </row>
    <row r="144" spans="1:23" x14ac:dyDescent="0.25">
      <c r="A144" s="10">
        <v>44341</v>
      </c>
      <c r="B144">
        <v>335</v>
      </c>
      <c r="C144" t="s">
        <v>284</v>
      </c>
      <c r="D144">
        <v>1</v>
      </c>
      <c r="E144">
        <v>4.3</v>
      </c>
      <c r="F144">
        <v>-3.3</v>
      </c>
      <c r="G144">
        <v>1.9</v>
      </c>
      <c r="K144">
        <v>76</v>
      </c>
      <c r="M144">
        <v>85</v>
      </c>
      <c r="T144" s="34">
        <f>_xlfn.XLOOKUP(B144,'LHA Demog pivot'!$B$4:$B$93,'LHA Demog pivot'!$C$4:$C$93,,,1)</f>
        <v>38653</v>
      </c>
      <c r="U144" s="36">
        <f>ROUND(Table2[[#This Row],[LHA_Pop_2016]]*Table2[[#This Row],[C_ADR_7day]]/100000*7,0)</f>
        <v>3</v>
      </c>
      <c r="V144" s="13">
        <f>IF(OR(Table2[[#This Row],[7d_positivity_public]]=0,ISBLANK(Table2[[#This Row],[7d_positivity_public]])),"",(Table2[[#This Row],[7d_positivity_public]]-Table2[[#This Row],[7d_positivity_all]])/Table2[[#This Row],[7d_positivity_public]])</f>
        <v>0.31578947368421045</v>
      </c>
      <c r="W144">
        <v>1.3</v>
      </c>
    </row>
    <row r="145" spans="1:23" x14ac:dyDescent="0.25">
      <c r="A145" s="10">
        <v>44341</v>
      </c>
      <c r="B145">
        <v>336</v>
      </c>
      <c r="C145" t="s">
        <v>285</v>
      </c>
      <c r="D145">
        <v>4.4000000000000004</v>
      </c>
      <c r="E145">
        <v>4.4000000000000004</v>
      </c>
      <c r="F145">
        <v>0</v>
      </c>
      <c r="G145">
        <v>11.1</v>
      </c>
      <c r="K145">
        <v>66</v>
      </c>
      <c r="M145">
        <v>75</v>
      </c>
      <c r="T145" s="34">
        <f>_xlfn.XLOOKUP(B145,'LHA Demog pivot'!$B$4:$B$93,'LHA Demog pivot'!$C$4:$C$93,,,1)</f>
        <v>2678</v>
      </c>
      <c r="U145" s="36">
        <f>ROUND(Table2[[#This Row],[LHA_Pop_2016]]*Table2[[#This Row],[C_ADR_7day]]/100000*7,0)</f>
        <v>1</v>
      </c>
      <c r="V145" s="13">
        <f>IF(OR(Table2[[#This Row],[7d_positivity_public]]=0,ISBLANK(Table2[[#This Row],[7d_positivity_public]])),"",(Table2[[#This Row],[7d_positivity_public]]-Table2[[#This Row],[7d_positivity_all]])/Table2[[#This Row],[7d_positivity_public]])</f>
        <v>0.3603603603603604</v>
      </c>
      <c r="W145">
        <v>7.1</v>
      </c>
    </row>
    <row r="146" spans="1:23" x14ac:dyDescent="0.25">
      <c r="A146" s="10">
        <v>44341</v>
      </c>
      <c r="B146">
        <v>337</v>
      </c>
      <c r="C146" t="s">
        <v>286</v>
      </c>
      <c r="D146">
        <v>0</v>
      </c>
      <c r="E146">
        <v>0</v>
      </c>
      <c r="F146">
        <v>0</v>
      </c>
      <c r="G146">
        <v>0</v>
      </c>
      <c r="K146">
        <v>92</v>
      </c>
      <c r="M146">
        <v>94</v>
      </c>
      <c r="T146" s="34">
        <f>_xlfn.XLOOKUP(B146,'LHA Demog pivot'!$B$4:$B$93,'LHA Demog pivot'!$C$4:$C$93,,,1)</f>
        <v>1514</v>
      </c>
      <c r="U146" s="36">
        <f>ROUND(Table2[[#This Row],[LHA_Pop_2016]]*Table2[[#This Row],[C_ADR_7day]]/100000*7,0)</f>
        <v>0</v>
      </c>
      <c r="V146" s="13" t="str">
        <f>IF(OR(Table2[[#This Row],[7d_positivity_public]]=0,ISBLANK(Table2[[#This Row],[7d_positivity_public]])),"",(Table2[[#This Row],[7d_positivity_public]]-Table2[[#This Row],[7d_positivity_all]])/Table2[[#This Row],[7d_positivity_public]])</f>
        <v/>
      </c>
      <c r="W146">
        <v>0</v>
      </c>
    </row>
    <row r="147" spans="1:23" x14ac:dyDescent="0.25">
      <c r="A147" s="10">
        <v>44341</v>
      </c>
      <c r="B147">
        <v>411</v>
      </c>
      <c r="C147" t="s">
        <v>287</v>
      </c>
      <c r="D147">
        <v>0.6</v>
      </c>
      <c r="E147">
        <v>0.9</v>
      </c>
      <c r="F147">
        <v>-0.3</v>
      </c>
      <c r="G147">
        <v>1.1000000000000001</v>
      </c>
      <c r="K147">
        <v>64</v>
      </c>
      <c r="M147">
        <v>86</v>
      </c>
      <c r="T147" s="34">
        <f>_xlfn.XLOOKUP(B147,'LHA Demog pivot'!$B$4:$B$93,'LHA Demog pivot'!$C$4:$C$93,,,1)</f>
        <v>225919</v>
      </c>
      <c r="U147" s="36">
        <f>ROUND(Table2[[#This Row],[LHA_Pop_2016]]*Table2[[#This Row],[C_ADR_7day]]/100000*7,0)</f>
        <v>9</v>
      </c>
      <c r="V147" s="13">
        <f>IF(OR(Table2[[#This Row],[7d_positivity_public]]=0,ISBLANK(Table2[[#This Row],[7d_positivity_public]])),"",(Table2[[#This Row],[7d_positivity_public]]-Table2[[#This Row],[7d_positivity_all]])/Table2[[#This Row],[7d_positivity_public]])</f>
        <v>9.0909090909090981E-2</v>
      </c>
      <c r="W147">
        <v>1</v>
      </c>
    </row>
    <row r="148" spans="1:23" x14ac:dyDescent="0.25">
      <c r="A148" s="10">
        <v>44341</v>
      </c>
      <c r="B148">
        <v>412</v>
      </c>
      <c r="C148" t="s">
        <v>288</v>
      </c>
      <c r="D148">
        <v>0.9</v>
      </c>
      <c r="E148">
        <v>1</v>
      </c>
      <c r="F148">
        <v>-0.1</v>
      </c>
      <c r="G148">
        <v>1.5</v>
      </c>
      <c r="K148">
        <v>61</v>
      </c>
      <c r="M148">
        <v>84</v>
      </c>
      <c r="T148" s="34">
        <f>_xlfn.XLOOKUP(B148,'LHA Demog pivot'!$B$4:$B$93,'LHA Demog pivot'!$C$4:$C$93,,,1)</f>
        <v>77460</v>
      </c>
      <c r="U148" s="36">
        <f>ROUND(Table2[[#This Row],[LHA_Pop_2016]]*Table2[[#This Row],[C_ADR_7day]]/100000*7,0)</f>
        <v>5</v>
      </c>
      <c r="V148" s="13">
        <f>IF(OR(Table2[[#This Row],[7d_positivity_public]]=0,ISBLANK(Table2[[#This Row],[7d_positivity_public]])),"",(Table2[[#This Row],[7d_positivity_public]]-Table2[[#This Row],[7d_positivity_all]])/Table2[[#This Row],[7d_positivity_public]])</f>
        <v>6.6666666666666721E-2</v>
      </c>
      <c r="W148">
        <v>1.4</v>
      </c>
    </row>
    <row r="149" spans="1:23" x14ac:dyDescent="0.25">
      <c r="A149" s="10">
        <v>44341</v>
      </c>
      <c r="B149">
        <v>413</v>
      </c>
      <c r="C149" t="s">
        <v>289</v>
      </c>
      <c r="D149">
        <v>0.2</v>
      </c>
      <c r="E149">
        <v>0</v>
      </c>
      <c r="F149">
        <v>0.2</v>
      </c>
      <c r="G149">
        <v>0.4</v>
      </c>
      <c r="K149">
        <v>75</v>
      </c>
      <c r="M149">
        <v>90</v>
      </c>
      <c r="T149" s="34">
        <f>_xlfn.XLOOKUP(B149,'LHA Demog pivot'!$B$4:$B$93,'LHA Demog pivot'!$C$4:$C$93,,,1)</f>
        <v>64692</v>
      </c>
      <c r="U149" s="36">
        <f>ROUND(Table2[[#This Row],[LHA_Pop_2016]]*Table2[[#This Row],[C_ADR_7day]]/100000*7,0)</f>
        <v>1</v>
      </c>
      <c r="V149" s="13">
        <f>IF(OR(Table2[[#This Row],[7d_positivity_public]]=0,ISBLANK(Table2[[#This Row],[7d_positivity_public]])),"",(Table2[[#This Row],[7d_positivity_public]]-Table2[[#This Row],[7d_positivity_all]])/Table2[[#This Row],[7d_positivity_public]])</f>
        <v>0</v>
      </c>
      <c r="W149">
        <v>0.4</v>
      </c>
    </row>
    <row r="150" spans="1:23" x14ac:dyDescent="0.25">
      <c r="A150" s="10">
        <v>44341</v>
      </c>
      <c r="B150">
        <v>414</v>
      </c>
      <c r="C150" t="s">
        <v>290</v>
      </c>
      <c r="D150">
        <v>0</v>
      </c>
      <c r="E150">
        <v>0</v>
      </c>
      <c r="F150">
        <v>0</v>
      </c>
      <c r="G150">
        <v>0</v>
      </c>
      <c r="K150">
        <v>73</v>
      </c>
      <c r="M150">
        <v>84</v>
      </c>
      <c r="T150" s="34">
        <f>_xlfn.XLOOKUP(B150,'LHA Demog pivot'!$B$4:$B$93,'LHA Demog pivot'!$C$4:$C$93,,,1)</f>
        <v>15289</v>
      </c>
      <c r="U150" s="36">
        <f>ROUND(Table2[[#This Row],[LHA_Pop_2016]]*Table2[[#This Row],[C_ADR_7day]]/100000*7,0)</f>
        <v>0</v>
      </c>
      <c r="V150" s="13" t="str">
        <f>IF(OR(Table2[[#This Row],[7d_positivity_public]]=0,ISBLANK(Table2[[#This Row],[7d_positivity_public]])),"",(Table2[[#This Row],[7d_positivity_public]]-Table2[[#This Row],[7d_positivity_all]])/Table2[[#This Row],[7d_positivity_public]])</f>
        <v/>
      </c>
      <c r="W150">
        <v>0</v>
      </c>
    </row>
    <row r="151" spans="1:23" x14ac:dyDescent="0.25">
      <c r="A151" s="10">
        <v>44341</v>
      </c>
      <c r="B151">
        <v>421</v>
      </c>
      <c r="C151" t="s">
        <v>291</v>
      </c>
      <c r="D151">
        <v>0.6</v>
      </c>
      <c r="E151">
        <v>0.9</v>
      </c>
      <c r="F151">
        <v>-0.3</v>
      </c>
      <c r="G151">
        <v>0.9</v>
      </c>
      <c r="K151">
        <v>63</v>
      </c>
      <c r="M151">
        <v>81</v>
      </c>
      <c r="T151" s="34">
        <f>_xlfn.XLOOKUP(B151,'LHA Demog pivot'!$B$4:$B$93,'LHA Demog pivot'!$C$4:$C$93,,,1)</f>
        <v>58378</v>
      </c>
      <c r="U151" s="36">
        <f>ROUND(Table2[[#This Row],[LHA_Pop_2016]]*Table2[[#This Row],[C_ADR_7day]]/100000*7,0)</f>
        <v>2</v>
      </c>
      <c r="V151" s="13">
        <f>IF(OR(Table2[[#This Row],[7d_positivity_public]]=0,ISBLANK(Table2[[#This Row],[7d_positivity_public]])),"",(Table2[[#This Row],[7d_positivity_public]]-Table2[[#This Row],[7d_positivity_all]])/Table2[[#This Row],[7d_positivity_public]])</f>
        <v>0.11111111111111108</v>
      </c>
      <c r="W151">
        <v>0.8</v>
      </c>
    </row>
    <row r="152" spans="1:23" x14ac:dyDescent="0.25">
      <c r="A152" s="10">
        <v>44341</v>
      </c>
      <c r="B152">
        <v>422</v>
      </c>
      <c r="C152" t="s">
        <v>292</v>
      </c>
      <c r="D152">
        <v>0</v>
      </c>
      <c r="E152">
        <v>0</v>
      </c>
      <c r="F152">
        <v>0</v>
      </c>
      <c r="G152">
        <v>0</v>
      </c>
      <c r="K152">
        <v>57</v>
      </c>
      <c r="M152">
        <v>75</v>
      </c>
      <c r="T152" s="34">
        <f>_xlfn.XLOOKUP(B152,'LHA Demog pivot'!$B$4:$B$93,'LHA Demog pivot'!$C$4:$C$93,,,1)</f>
        <v>6240</v>
      </c>
      <c r="U152" s="36">
        <f>ROUND(Table2[[#This Row],[LHA_Pop_2016]]*Table2[[#This Row],[C_ADR_7day]]/100000*7,0)</f>
        <v>0</v>
      </c>
      <c r="V152" s="13" t="str">
        <f>IF(OR(Table2[[#This Row],[7d_positivity_public]]=0,ISBLANK(Table2[[#This Row],[7d_positivity_public]])),"",(Table2[[#This Row],[7d_positivity_public]]-Table2[[#This Row],[7d_positivity_all]])/Table2[[#This Row],[7d_positivity_public]])</f>
        <v/>
      </c>
      <c r="W152">
        <v>0</v>
      </c>
    </row>
    <row r="153" spans="1:23" x14ac:dyDescent="0.25">
      <c r="A153" s="10">
        <v>44341</v>
      </c>
      <c r="B153">
        <v>423</v>
      </c>
      <c r="C153" t="s">
        <v>293</v>
      </c>
      <c r="D153">
        <v>0</v>
      </c>
      <c r="E153">
        <v>0.7</v>
      </c>
      <c r="F153">
        <v>-0.7</v>
      </c>
      <c r="G153">
        <v>0</v>
      </c>
      <c r="K153">
        <v>67</v>
      </c>
      <c r="M153">
        <v>84</v>
      </c>
      <c r="T153" s="34">
        <f>_xlfn.XLOOKUP(B153,'LHA Demog pivot'!$B$4:$B$93,'LHA Demog pivot'!$C$4:$C$93,,,1)</f>
        <v>19121</v>
      </c>
      <c r="U153" s="36">
        <f>ROUND(Table2[[#This Row],[LHA_Pop_2016]]*Table2[[#This Row],[C_ADR_7day]]/100000*7,0)</f>
        <v>0</v>
      </c>
      <c r="V153" s="13" t="str">
        <f>IF(OR(Table2[[#This Row],[7d_positivity_public]]=0,ISBLANK(Table2[[#This Row],[7d_positivity_public]])),"",(Table2[[#This Row],[7d_positivity_public]]-Table2[[#This Row],[7d_positivity_all]])/Table2[[#This Row],[7d_positivity_public]])</f>
        <v/>
      </c>
      <c r="W153">
        <v>0</v>
      </c>
    </row>
    <row r="154" spans="1:23" x14ac:dyDescent="0.25">
      <c r="A154" s="10">
        <v>44341</v>
      </c>
      <c r="B154">
        <v>424</v>
      </c>
      <c r="C154" t="s">
        <v>294</v>
      </c>
      <c r="D154">
        <v>3</v>
      </c>
      <c r="E154">
        <v>2.2999999999999998</v>
      </c>
      <c r="F154">
        <v>0.7</v>
      </c>
      <c r="G154">
        <v>4.0999999999999996</v>
      </c>
      <c r="K154">
        <v>61</v>
      </c>
      <c r="M154">
        <v>82</v>
      </c>
      <c r="T154" s="34">
        <f>_xlfn.XLOOKUP(B154,'LHA Demog pivot'!$B$4:$B$93,'LHA Demog pivot'!$C$4:$C$93,,,1)</f>
        <v>108964</v>
      </c>
      <c r="U154" s="36">
        <f>ROUND(Table2[[#This Row],[LHA_Pop_2016]]*Table2[[#This Row],[C_ADR_7day]]/100000*7,0)</f>
        <v>23</v>
      </c>
      <c r="V154" s="13">
        <f>IF(OR(Table2[[#This Row],[7d_positivity_public]]=0,ISBLANK(Table2[[#This Row],[7d_positivity_public]])),"",(Table2[[#This Row],[7d_positivity_public]]-Table2[[#This Row],[7d_positivity_all]])/Table2[[#This Row],[7d_positivity_public]])</f>
        <v>4.8780487804877988E-2</v>
      </c>
      <c r="W154">
        <v>3.9</v>
      </c>
    </row>
    <row r="155" spans="1:23" x14ac:dyDescent="0.25">
      <c r="A155" s="10">
        <v>44341</v>
      </c>
      <c r="B155">
        <v>425</v>
      </c>
      <c r="C155" t="s">
        <v>295</v>
      </c>
      <c r="D155">
        <v>1.4</v>
      </c>
      <c r="E155">
        <v>2.7</v>
      </c>
      <c r="F155">
        <v>-1.3</v>
      </c>
      <c r="G155">
        <v>1.5</v>
      </c>
      <c r="K155">
        <v>72</v>
      </c>
      <c r="M155">
        <v>84</v>
      </c>
      <c r="T155" s="34">
        <f>_xlfn.XLOOKUP(B155,'LHA Demog pivot'!$B$4:$B$93,'LHA Demog pivot'!$C$4:$C$93,,,1)</f>
        <v>47133</v>
      </c>
      <c r="U155" s="36">
        <f>ROUND(Table2[[#This Row],[LHA_Pop_2016]]*Table2[[#This Row],[C_ADR_7day]]/100000*7,0)</f>
        <v>5</v>
      </c>
      <c r="V155" s="13">
        <f>IF(OR(Table2[[#This Row],[7d_positivity_public]]=0,ISBLANK(Table2[[#This Row],[7d_positivity_public]])),"",(Table2[[#This Row],[7d_positivity_public]]-Table2[[#This Row],[7d_positivity_all]])/Table2[[#This Row],[7d_positivity_public]])</f>
        <v>6.6666666666666721E-2</v>
      </c>
      <c r="W155">
        <v>1.4</v>
      </c>
    </row>
    <row r="156" spans="1:23" x14ac:dyDescent="0.25">
      <c r="A156" s="10">
        <v>44341</v>
      </c>
      <c r="B156">
        <v>426</v>
      </c>
      <c r="C156" t="s">
        <v>296</v>
      </c>
      <c r="D156">
        <v>0</v>
      </c>
      <c r="E156">
        <v>2.1</v>
      </c>
      <c r="F156">
        <v>-2.1</v>
      </c>
      <c r="G156">
        <v>0</v>
      </c>
      <c r="K156">
        <v>68</v>
      </c>
      <c r="M156">
        <v>81</v>
      </c>
      <c r="T156" s="34">
        <f>_xlfn.XLOOKUP(B156,'LHA Demog pivot'!$B$4:$B$93,'LHA Demog pivot'!$C$4:$C$93,,,1)</f>
        <v>30981</v>
      </c>
      <c r="U156" s="36">
        <f>ROUND(Table2[[#This Row],[LHA_Pop_2016]]*Table2[[#This Row],[C_ADR_7day]]/100000*7,0)</f>
        <v>0</v>
      </c>
      <c r="V156" s="13" t="str">
        <f>IF(OR(Table2[[#This Row],[7d_positivity_public]]=0,ISBLANK(Table2[[#This Row],[7d_positivity_public]])),"",(Table2[[#This Row],[7d_positivity_public]]-Table2[[#This Row],[7d_positivity_all]])/Table2[[#This Row],[7d_positivity_public]])</f>
        <v/>
      </c>
      <c r="W156">
        <v>0</v>
      </c>
    </row>
    <row r="157" spans="1:23" x14ac:dyDescent="0.25">
      <c r="A157" s="10">
        <v>44341</v>
      </c>
      <c r="B157">
        <v>431</v>
      </c>
      <c r="C157" t="s">
        <v>297</v>
      </c>
      <c r="D157">
        <v>2.9</v>
      </c>
      <c r="E157">
        <v>3.4</v>
      </c>
      <c r="F157">
        <v>-0.5</v>
      </c>
      <c r="G157">
        <v>3.2</v>
      </c>
      <c r="K157">
        <v>64</v>
      </c>
      <c r="M157">
        <v>83</v>
      </c>
      <c r="T157" s="34">
        <f>_xlfn.XLOOKUP(B157,'LHA Demog pivot'!$B$4:$B$93,'LHA Demog pivot'!$C$4:$C$93,,,1)</f>
        <v>66527</v>
      </c>
      <c r="U157" s="36">
        <f>ROUND(Table2[[#This Row],[LHA_Pop_2016]]*Table2[[#This Row],[C_ADR_7day]]/100000*7,0)</f>
        <v>14</v>
      </c>
      <c r="V157" s="13">
        <f>IF(OR(Table2[[#This Row],[7d_positivity_public]]=0,ISBLANK(Table2[[#This Row],[7d_positivity_public]])),"",(Table2[[#This Row],[7d_positivity_public]]-Table2[[#This Row],[7d_positivity_all]])/Table2[[#This Row],[7d_positivity_public]])</f>
        <v>3.1250000000000028E-2</v>
      </c>
      <c r="W157">
        <v>3.1</v>
      </c>
    </row>
    <row r="158" spans="1:23" x14ac:dyDescent="0.25">
      <c r="A158" s="10">
        <v>44341</v>
      </c>
      <c r="B158">
        <v>432</v>
      </c>
      <c r="C158" t="s">
        <v>298</v>
      </c>
      <c r="D158">
        <v>0.6</v>
      </c>
      <c r="E158">
        <v>1.2</v>
      </c>
      <c r="F158">
        <v>-0.6</v>
      </c>
      <c r="G158">
        <v>1.3</v>
      </c>
      <c r="K158">
        <v>62</v>
      </c>
      <c r="M158">
        <v>81</v>
      </c>
      <c r="T158" s="34">
        <f>_xlfn.XLOOKUP(B158,'LHA Demog pivot'!$B$4:$B$93,'LHA Demog pivot'!$C$4:$C$93,,,1)</f>
        <v>42570</v>
      </c>
      <c r="U158" s="36">
        <f>ROUND(Table2[[#This Row],[LHA_Pop_2016]]*Table2[[#This Row],[C_ADR_7day]]/100000*7,0)</f>
        <v>2</v>
      </c>
      <c r="V158" s="13">
        <f>IF(OR(Table2[[#This Row],[7d_positivity_public]]=0,ISBLANK(Table2[[#This Row],[7d_positivity_public]])),"",(Table2[[#This Row],[7d_positivity_public]]-Table2[[#This Row],[7d_positivity_all]])/Table2[[#This Row],[7d_positivity_public]])</f>
        <v>7.6923076923076983E-2</v>
      </c>
      <c r="W158">
        <v>1.2</v>
      </c>
    </row>
    <row r="159" spans="1:23" x14ac:dyDescent="0.25">
      <c r="A159" s="10">
        <v>44341</v>
      </c>
      <c r="B159">
        <v>433</v>
      </c>
      <c r="C159" t="s">
        <v>299</v>
      </c>
      <c r="D159">
        <v>0</v>
      </c>
      <c r="E159">
        <v>0</v>
      </c>
      <c r="F159">
        <v>0</v>
      </c>
      <c r="G159">
        <v>0</v>
      </c>
      <c r="K159">
        <v>71</v>
      </c>
      <c r="M159">
        <v>79</v>
      </c>
      <c r="T159" s="34">
        <f>_xlfn.XLOOKUP(B159,'LHA Demog pivot'!$B$4:$B$93,'LHA Demog pivot'!$C$4:$C$93,,,1)</f>
        <v>1901</v>
      </c>
      <c r="U159" s="36">
        <f>ROUND(Table2[[#This Row],[LHA_Pop_2016]]*Table2[[#This Row],[C_ADR_7day]]/100000*7,0)</f>
        <v>0</v>
      </c>
      <c r="V159" s="13" t="str">
        <f>IF(OR(Table2[[#This Row],[7d_positivity_public]]=0,ISBLANK(Table2[[#This Row],[7d_positivity_public]])),"",(Table2[[#This Row],[7d_positivity_public]]-Table2[[#This Row],[7d_positivity_all]])/Table2[[#This Row],[7d_positivity_public]])</f>
        <v/>
      </c>
      <c r="W159">
        <v>0</v>
      </c>
    </row>
    <row r="160" spans="1:23" x14ac:dyDescent="0.25">
      <c r="A160" s="10">
        <v>44341</v>
      </c>
      <c r="B160">
        <v>434</v>
      </c>
      <c r="C160" t="s">
        <v>300</v>
      </c>
      <c r="D160">
        <v>0</v>
      </c>
      <c r="E160">
        <v>0</v>
      </c>
      <c r="F160">
        <v>0</v>
      </c>
      <c r="G160">
        <v>0</v>
      </c>
      <c r="K160">
        <v>73</v>
      </c>
      <c r="M160">
        <v>82</v>
      </c>
      <c r="T160" s="34">
        <f>_xlfn.XLOOKUP(B160,'LHA Demog pivot'!$B$4:$B$93,'LHA Demog pivot'!$C$4:$C$93,,,1)</f>
        <v>11235</v>
      </c>
      <c r="U160" s="36">
        <f>ROUND(Table2[[#This Row],[LHA_Pop_2016]]*Table2[[#This Row],[C_ADR_7day]]/100000*7,0)</f>
        <v>0</v>
      </c>
      <c r="V160" s="13" t="str">
        <f>IF(OR(Table2[[#This Row],[7d_positivity_public]]=0,ISBLANK(Table2[[#This Row],[7d_positivity_public]])),"",(Table2[[#This Row],[7d_positivity_public]]-Table2[[#This Row],[7d_positivity_all]])/Table2[[#This Row],[7d_positivity_public]])</f>
        <v/>
      </c>
      <c r="W160">
        <v>0</v>
      </c>
    </row>
    <row r="161" spans="1:23" x14ac:dyDescent="0.25">
      <c r="A161" s="10">
        <v>44341</v>
      </c>
      <c r="B161">
        <v>510</v>
      </c>
      <c r="C161" t="s">
        <v>301</v>
      </c>
      <c r="D161">
        <v>0</v>
      </c>
      <c r="E161">
        <v>0</v>
      </c>
      <c r="F161">
        <v>0</v>
      </c>
      <c r="G161">
        <v>0</v>
      </c>
      <c r="K161">
        <v>80</v>
      </c>
      <c r="M161">
        <v>86</v>
      </c>
      <c r="T161" s="34">
        <f>_xlfn.XLOOKUP(B161,'LHA Demog pivot'!$B$4:$B$93,'LHA Demog pivot'!$C$4:$C$93,,,1)</f>
        <v>4198</v>
      </c>
      <c r="U161" s="36">
        <f>ROUND(Table2[[#This Row],[LHA_Pop_2016]]*Table2[[#This Row],[C_ADR_7day]]/100000*7,0)</f>
        <v>0</v>
      </c>
      <c r="V161" s="13" t="str">
        <f>IF(OR(Table2[[#This Row],[7d_positivity_public]]=0,ISBLANK(Table2[[#This Row],[7d_positivity_public]])),"",(Table2[[#This Row],[7d_positivity_public]]-Table2[[#This Row],[7d_positivity_all]])/Table2[[#This Row],[7d_positivity_public]])</f>
        <v/>
      </c>
      <c r="W161">
        <v>0</v>
      </c>
    </row>
    <row r="162" spans="1:23" x14ac:dyDescent="0.25">
      <c r="A162" s="10">
        <v>44341</v>
      </c>
      <c r="B162">
        <v>512</v>
      </c>
      <c r="C162" t="s">
        <v>304</v>
      </c>
      <c r="D162">
        <v>0</v>
      </c>
      <c r="E162">
        <v>1</v>
      </c>
      <c r="F162">
        <v>-1</v>
      </c>
      <c r="G162">
        <v>0</v>
      </c>
      <c r="K162">
        <v>78</v>
      </c>
      <c r="M162">
        <v>85</v>
      </c>
      <c r="T162" s="34">
        <f>_xlfn.XLOOKUP(B162,'LHA Demog pivot'!$B$4:$B$93,'LHA Demog pivot'!$C$4:$C$93,,,1)</f>
        <v>13501</v>
      </c>
      <c r="U162" s="36">
        <f>ROUND(Table2[[#This Row],[LHA_Pop_2016]]*Table2[[#This Row],[C_ADR_7day]]/100000*7,0)</f>
        <v>0</v>
      </c>
      <c r="V162" s="13" t="str">
        <f>IF(OR(Table2[[#This Row],[7d_positivity_public]]=0,ISBLANK(Table2[[#This Row],[7d_positivity_public]])),"",(Table2[[#This Row],[7d_positivity_public]]-Table2[[#This Row],[7d_positivity_all]])/Table2[[#This Row],[7d_positivity_public]])</f>
        <v/>
      </c>
      <c r="W162">
        <v>0</v>
      </c>
    </row>
    <row r="163" spans="1:23" x14ac:dyDescent="0.25">
      <c r="A163" s="10">
        <v>44341</v>
      </c>
      <c r="B163">
        <v>513</v>
      </c>
      <c r="C163" t="s">
        <v>305</v>
      </c>
      <c r="D163">
        <v>6.6</v>
      </c>
      <c r="E163">
        <v>0</v>
      </c>
      <c r="F163">
        <v>6.6</v>
      </c>
      <c r="G163">
        <v>14.3</v>
      </c>
      <c r="K163">
        <v>74</v>
      </c>
      <c r="M163">
        <v>80</v>
      </c>
      <c r="T163" s="34">
        <f>_xlfn.XLOOKUP(B163,'LHA Demog pivot'!$B$4:$B$93,'LHA Demog pivot'!$C$4:$C$93,,,1)</f>
        <v>4223</v>
      </c>
      <c r="U163" s="36">
        <f>ROUND(Table2[[#This Row],[LHA_Pop_2016]]*Table2[[#This Row],[C_ADR_7day]]/100000*7,0)</f>
        <v>2</v>
      </c>
      <c r="V163" s="13">
        <f>IF(OR(Table2[[#This Row],[7d_positivity_public]]=0,ISBLANK(Table2[[#This Row],[7d_positivity_public]])),"",(Table2[[#This Row],[7d_positivity_public]]-Table2[[#This Row],[7d_positivity_all]])/Table2[[#This Row],[7d_positivity_public]])</f>
        <v>6.9930069930069921E-2</v>
      </c>
      <c r="W163">
        <v>13.3</v>
      </c>
    </row>
    <row r="164" spans="1:23" x14ac:dyDescent="0.25">
      <c r="A164" s="10">
        <v>44341</v>
      </c>
      <c r="B164">
        <v>514</v>
      </c>
      <c r="C164" t="s">
        <v>306</v>
      </c>
      <c r="D164">
        <v>6.9</v>
      </c>
      <c r="E164">
        <v>3.1</v>
      </c>
      <c r="F164">
        <v>3.8</v>
      </c>
      <c r="G164">
        <v>13.8</v>
      </c>
      <c r="K164">
        <v>58</v>
      </c>
      <c r="M164">
        <v>73</v>
      </c>
      <c r="T164" s="34">
        <f>_xlfn.XLOOKUP(B164,'LHA Demog pivot'!$B$4:$B$93,'LHA Demog pivot'!$C$4:$C$93,,,1)</f>
        <v>16414</v>
      </c>
      <c r="U164" s="36">
        <f>ROUND(Table2[[#This Row],[LHA_Pop_2016]]*Table2[[#This Row],[C_ADR_7day]]/100000*7,0)</f>
        <v>8</v>
      </c>
      <c r="V164" s="13">
        <f>IF(OR(Table2[[#This Row],[7d_positivity_public]]=0,ISBLANK(Table2[[#This Row],[7d_positivity_public]])),"",(Table2[[#This Row],[7d_positivity_public]]-Table2[[#This Row],[7d_positivity_all]])/Table2[[#This Row],[7d_positivity_public]])</f>
        <v>0.55797101449275366</v>
      </c>
      <c r="W164">
        <v>6.1</v>
      </c>
    </row>
    <row r="165" spans="1:23" x14ac:dyDescent="0.25">
      <c r="A165" s="10">
        <v>44341</v>
      </c>
      <c r="B165">
        <v>515</v>
      </c>
      <c r="C165" t="s">
        <v>307</v>
      </c>
      <c r="D165">
        <v>0</v>
      </c>
      <c r="E165">
        <v>1.5</v>
      </c>
      <c r="F165">
        <v>-1.5</v>
      </c>
      <c r="G165">
        <v>0</v>
      </c>
      <c r="K165">
        <v>78</v>
      </c>
      <c r="M165">
        <v>87</v>
      </c>
      <c r="T165" s="34">
        <f>_xlfn.XLOOKUP(B165,'LHA Demog pivot'!$B$4:$B$93,'LHA Demog pivot'!$C$4:$C$93,,,1)</f>
        <v>9090</v>
      </c>
      <c r="U165" s="36">
        <f>ROUND(Table2[[#This Row],[LHA_Pop_2016]]*Table2[[#This Row],[C_ADR_7day]]/100000*7,0)</f>
        <v>0</v>
      </c>
      <c r="V165" s="13" t="str">
        <f>IF(OR(Table2[[#This Row],[7d_positivity_public]]=0,ISBLANK(Table2[[#This Row],[7d_positivity_public]])),"",(Table2[[#This Row],[7d_positivity_public]]-Table2[[#This Row],[7d_positivity_all]])/Table2[[#This Row],[7d_positivity_public]])</f>
        <v/>
      </c>
      <c r="W165">
        <v>0</v>
      </c>
    </row>
    <row r="166" spans="1:23" x14ac:dyDescent="0.25">
      <c r="A166" s="10">
        <v>44341</v>
      </c>
      <c r="B166">
        <v>517</v>
      </c>
      <c r="C166" t="s">
        <v>308</v>
      </c>
      <c r="D166">
        <v>2</v>
      </c>
      <c r="E166">
        <v>0</v>
      </c>
      <c r="F166">
        <v>2</v>
      </c>
      <c r="G166">
        <v>1.9</v>
      </c>
      <c r="K166">
        <v>69</v>
      </c>
      <c r="M166">
        <v>81</v>
      </c>
      <c r="T166" s="34">
        <f>_xlfn.XLOOKUP(B166,'LHA Demog pivot'!$B$4:$B$93,'LHA Demog pivot'!$C$4:$C$93,,,1)</f>
        <v>20250</v>
      </c>
      <c r="U166" s="36">
        <f>ROUND(Table2[[#This Row],[LHA_Pop_2016]]*Table2[[#This Row],[C_ADR_7day]]/100000*7,0)</f>
        <v>3</v>
      </c>
      <c r="V166" s="13">
        <f>IF(OR(Table2[[#This Row],[7d_positivity_public]]=0,ISBLANK(Table2[[#This Row],[7d_positivity_public]])),"",(Table2[[#This Row],[7d_positivity_public]]-Table2[[#This Row],[7d_positivity_all]])/Table2[[#This Row],[7d_positivity_public]])</f>
        <v>0.15789473684210517</v>
      </c>
      <c r="W166">
        <v>1.6</v>
      </c>
    </row>
    <row r="167" spans="1:23" x14ac:dyDescent="0.25">
      <c r="A167" s="10">
        <v>44341</v>
      </c>
      <c r="B167">
        <v>518</v>
      </c>
      <c r="C167" t="s">
        <v>309</v>
      </c>
      <c r="D167">
        <v>0</v>
      </c>
      <c r="E167">
        <v>0</v>
      </c>
      <c r="F167">
        <v>0</v>
      </c>
      <c r="G167">
        <v>0</v>
      </c>
      <c r="K167">
        <v>77</v>
      </c>
      <c r="M167">
        <v>83</v>
      </c>
      <c r="T167" s="34">
        <f>_xlfn.XLOOKUP(B167,'LHA Demog pivot'!$B$4:$B$93,'LHA Demog pivot'!$C$4:$C$93,,,1)</f>
        <v>1880</v>
      </c>
      <c r="U167" s="36">
        <f>ROUND(Table2[[#This Row],[LHA_Pop_2016]]*Table2[[#This Row],[C_ADR_7day]]/100000*7,0)</f>
        <v>0</v>
      </c>
      <c r="V167" s="13" t="str">
        <f>IF(OR(Table2[[#This Row],[7d_positivity_public]]=0,ISBLANK(Table2[[#This Row],[7d_positivity_public]])),"",(Table2[[#This Row],[7d_positivity_public]]-Table2[[#This Row],[7d_positivity_all]])/Table2[[#This Row],[7d_positivity_public]])</f>
        <v/>
      </c>
      <c r="W167">
        <v>0</v>
      </c>
    </row>
    <row r="168" spans="1:23" x14ac:dyDescent="0.25">
      <c r="A168" s="10">
        <v>44341</v>
      </c>
      <c r="B168">
        <v>521</v>
      </c>
      <c r="C168" t="s">
        <v>310</v>
      </c>
      <c r="D168">
        <v>3.5</v>
      </c>
      <c r="E168">
        <v>5.3</v>
      </c>
      <c r="F168">
        <v>-1.8</v>
      </c>
      <c r="G168">
        <v>5</v>
      </c>
      <c r="K168">
        <v>56</v>
      </c>
      <c r="M168">
        <v>71</v>
      </c>
      <c r="T168" s="34">
        <f>_xlfn.XLOOKUP(B168,'LHA Demog pivot'!$B$4:$B$93,'LHA Demog pivot'!$C$4:$C$93,,,1)</f>
        <v>23205</v>
      </c>
      <c r="U168" s="36">
        <f>ROUND(Table2[[#This Row],[LHA_Pop_2016]]*Table2[[#This Row],[C_ADR_7day]]/100000*7,0)</f>
        <v>6</v>
      </c>
      <c r="V168" s="13">
        <f>IF(OR(Table2[[#This Row],[7d_positivity_public]]=0,ISBLANK(Table2[[#This Row],[7d_positivity_public]])),"",(Table2[[#This Row],[7d_positivity_public]]-Table2[[#This Row],[7d_positivity_all]])/Table2[[#This Row],[7d_positivity_public]])</f>
        <v>0.11999999999999993</v>
      </c>
      <c r="W168">
        <v>4.4000000000000004</v>
      </c>
    </row>
    <row r="169" spans="1:23" x14ac:dyDescent="0.25">
      <c r="A169" s="10">
        <v>44341</v>
      </c>
      <c r="B169">
        <v>522</v>
      </c>
      <c r="C169" t="s">
        <v>311</v>
      </c>
      <c r="D169">
        <v>0</v>
      </c>
      <c r="E169">
        <v>0</v>
      </c>
      <c r="F169">
        <v>0</v>
      </c>
      <c r="G169">
        <v>0</v>
      </c>
      <c r="K169">
        <v>61</v>
      </c>
      <c r="M169">
        <v>72</v>
      </c>
      <c r="T169" s="34">
        <f>_xlfn.XLOOKUP(B169,'LHA Demog pivot'!$B$4:$B$93,'LHA Demog pivot'!$C$4:$C$93,,,1)</f>
        <v>6256</v>
      </c>
      <c r="U169" s="36">
        <f>ROUND(Table2[[#This Row],[LHA_Pop_2016]]*Table2[[#This Row],[C_ADR_7day]]/100000*7,0)</f>
        <v>0</v>
      </c>
      <c r="V169" s="13" t="str">
        <f>IF(OR(Table2[[#This Row],[7d_positivity_public]]=0,ISBLANK(Table2[[#This Row],[7d_positivity_public]])),"",(Table2[[#This Row],[7d_positivity_public]]-Table2[[#This Row],[7d_positivity_all]])/Table2[[#This Row],[7d_positivity_public]])</f>
        <v/>
      </c>
      <c r="W169">
        <v>0</v>
      </c>
    </row>
    <row r="170" spans="1:23" x14ac:dyDescent="0.25">
      <c r="A170" s="10">
        <v>44341</v>
      </c>
      <c r="B170">
        <v>523</v>
      </c>
      <c r="C170" t="s">
        <v>312</v>
      </c>
      <c r="D170">
        <v>5</v>
      </c>
      <c r="E170">
        <v>4</v>
      </c>
      <c r="F170">
        <v>1</v>
      </c>
      <c r="G170">
        <v>6.7</v>
      </c>
      <c r="K170">
        <v>58</v>
      </c>
      <c r="M170">
        <v>71</v>
      </c>
      <c r="T170" s="34">
        <f>_xlfn.XLOOKUP(B170,'LHA Demog pivot'!$B$4:$B$93,'LHA Demog pivot'!$C$4:$C$93,,,1)</f>
        <v>15857</v>
      </c>
      <c r="U170" s="36">
        <f>ROUND(Table2[[#This Row],[LHA_Pop_2016]]*Table2[[#This Row],[C_ADR_7day]]/100000*7,0)</f>
        <v>6</v>
      </c>
      <c r="V170" s="13">
        <f>IF(OR(Table2[[#This Row],[7d_positivity_public]]=0,ISBLANK(Table2[[#This Row],[7d_positivity_public]])),"",(Table2[[#This Row],[7d_positivity_public]]-Table2[[#This Row],[7d_positivity_all]])/Table2[[#This Row],[7d_positivity_public]])</f>
        <v>0.26865671641791039</v>
      </c>
      <c r="W170">
        <v>4.9000000000000004</v>
      </c>
    </row>
    <row r="171" spans="1:23" x14ac:dyDescent="0.25">
      <c r="A171" s="10">
        <v>44341</v>
      </c>
      <c r="B171">
        <v>524</v>
      </c>
      <c r="C171" t="s">
        <v>313</v>
      </c>
      <c r="D171">
        <v>4.7</v>
      </c>
      <c r="E171">
        <v>4.4000000000000004</v>
      </c>
      <c r="F171">
        <v>0.3</v>
      </c>
      <c r="G171">
        <v>7.7</v>
      </c>
      <c r="K171">
        <v>57</v>
      </c>
      <c r="M171">
        <v>76</v>
      </c>
      <c r="T171" s="34">
        <f>_xlfn.XLOOKUP(B171,'LHA Demog pivot'!$B$4:$B$93,'LHA Demog pivot'!$C$4:$C$93,,,1)</f>
        <v>95077</v>
      </c>
      <c r="U171" s="36">
        <f>ROUND(Table2[[#This Row],[LHA_Pop_2016]]*Table2[[#This Row],[C_ADR_7day]]/100000*7,0)</f>
        <v>31</v>
      </c>
      <c r="V171" s="13">
        <f>IF(OR(Table2[[#This Row],[7d_positivity_public]]=0,ISBLANK(Table2[[#This Row],[7d_positivity_public]])),"",(Table2[[#This Row],[7d_positivity_public]]-Table2[[#This Row],[7d_positivity_all]])/Table2[[#This Row],[7d_positivity_public]])</f>
        <v>7.792207792207799E-2</v>
      </c>
      <c r="W171">
        <v>7.1</v>
      </c>
    </row>
    <row r="172" spans="1:23" x14ac:dyDescent="0.25">
      <c r="A172" s="10">
        <v>44341</v>
      </c>
      <c r="B172">
        <v>531</v>
      </c>
      <c r="C172" t="s">
        <v>314</v>
      </c>
      <c r="D172">
        <v>6.8</v>
      </c>
      <c r="E172">
        <v>7.9</v>
      </c>
      <c r="F172">
        <v>-1.1000000000000001</v>
      </c>
      <c r="G172">
        <v>12.7</v>
      </c>
      <c r="K172">
        <v>46</v>
      </c>
      <c r="M172">
        <v>64</v>
      </c>
      <c r="T172" s="34">
        <f>_xlfn.XLOOKUP(B172,'LHA Demog pivot'!$B$4:$B$93,'LHA Demog pivot'!$C$4:$C$93,,,1)</f>
        <v>26850</v>
      </c>
      <c r="U172" s="36">
        <f>ROUND(Table2[[#This Row],[LHA_Pop_2016]]*Table2[[#This Row],[C_ADR_7day]]/100000*7,0)</f>
        <v>13</v>
      </c>
      <c r="V172" s="13">
        <f>IF(OR(Table2[[#This Row],[7d_positivity_public]]=0,ISBLANK(Table2[[#This Row],[7d_positivity_public]])),"",(Table2[[#This Row],[7d_positivity_public]]-Table2[[#This Row],[7d_positivity_all]])/Table2[[#This Row],[7d_positivity_public]])</f>
        <v>0.27559055118110237</v>
      </c>
      <c r="W172">
        <v>9.1999999999999993</v>
      </c>
    </row>
    <row r="173" spans="1:23" x14ac:dyDescent="0.25">
      <c r="A173" s="10">
        <v>44341</v>
      </c>
      <c r="B173">
        <v>532</v>
      </c>
      <c r="C173" t="s">
        <v>315</v>
      </c>
      <c r="D173">
        <v>21.7</v>
      </c>
      <c r="E173">
        <v>13</v>
      </c>
      <c r="F173">
        <v>8.6999999999999993</v>
      </c>
      <c r="G173">
        <v>26.9</v>
      </c>
      <c r="K173">
        <v>39</v>
      </c>
      <c r="M173">
        <v>59</v>
      </c>
      <c r="T173" s="34">
        <f>_xlfn.XLOOKUP(B173,'LHA Demog pivot'!$B$4:$B$93,'LHA Demog pivot'!$C$4:$C$93,,,1)</f>
        <v>35521</v>
      </c>
      <c r="U173" s="36">
        <f>ROUND(Table2[[#This Row],[LHA_Pop_2016]]*Table2[[#This Row],[C_ADR_7day]]/100000*7,0)</f>
        <v>54</v>
      </c>
      <c r="V173" s="13">
        <f>IF(OR(Table2[[#This Row],[7d_positivity_public]]=0,ISBLANK(Table2[[#This Row],[7d_positivity_public]])),"",(Table2[[#This Row],[7d_positivity_public]]-Table2[[#This Row],[7d_positivity_all]])/Table2[[#This Row],[7d_positivity_public]])</f>
        <v>7.434944237918216E-2</v>
      </c>
      <c r="W173">
        <v>24.9</v>
      </c>
    </row>
    <row r="174" spans="1:23" x14ac:dyDescent="0.25">
      <c r="A174" s="10">
        <v>44341</v>
      </c>
      <c r="B174">
        <v>533</v>
      </c>
      <c r="C174" t="s">
        <v>316</v>
      </c>
      <c r="D174">
        <v>35.1</v>
      </c>
      <c r="E174">
        <v>7</v>
      </c>
      <c r="F174">
        <v>28.1</v>
      </c>
      <c r="G174">
        <v>27.3</v>
      </c>
      <c r="K174">
        <v>49</v>
      </c>
      <c r="M174">
        <v>63</v>
      </c>
      <c r="T174" s="34">
        <f>_xlfn.XLOOKUP(B174,'LHA Demog pivot'!$B$4:$B$93,'LHA Demog pivot'!$C$4:$C$93,,,1)</f>
        <v>5514</v>
      </c>
      <c r="U174" s="36">
        <f>ROUND(Table2[[#This Row],[LHA_Pop_2016]]*Table2[[#This Row],[C_ADR_7day]]/100000*7,0)</f>
        <v>14</v>
      </c>
      <c r="V174" s="13">
        <f>IF(OR(Table2[[#This Row],[7d_positivity_public]]=0,ISBLANK(Table2[[#This Row],[7d_positivity_public]])),"",(Table2[[#This Row],[7d_positivity_public]]-Table2[[#This Row],[7d_positivity_all]])/Table2[[#This Row],[7d_positivity_public]])</f>
        <v>2.9304029304029328E-2</v>
      </c>
      <c r="W174">
        <v>26.5</v>
      </c>
    </row>
    <row r="175" spans="1:23" x14ac:dyDescent="0.25">
      <c r="A175" s="10">
        <v>44341</v>
      </c>
      <c r="B175">
        <v>555</v>
      </c>
      <c r="C175" t="s">
        <v>317</v>
      </c>
      <c r="D175">
        <v>0</v>
      </c>
      <c r="E175">
        <v>0</v>
      </c>
      <c r="F175">
        <v>0</v>
      </c>
      <c r="G175">
        <v>0</v>
      </c>
      <c r="K175">
        <v>71</v>
      </c>
      <c r="M175">
        <v>79</v>
      </c>
      <c r="T175" s="34">
        <f>_xlfn.XLOOKUP(B175,'LHA Demog pivot'!$B$4:$B$93,'LHA Demog pivot'!$C$4:$C$93,,,1)</f>
        <v>2049</v>
      </c>
      <c r="U175" s="36">
        <f>ROUND(Table2[[#This Row],[LHA_Pop_2016]]*Table2[[#This Row],[C_ADR_7day]]/100000*7,0)</f>
        <v>0</v>
      </c>
      <c r="V175" s="13" t="str">
        <f>IF(OR(Table2[[#This Row],[7d_positivity_public]]=0,ISBLANK(Table2[[#This Row],[7d_positivity_public]])),"",(Table2[[#This Row],[7d_positivity_public]]-Table2[[#This Row],[7d_positivity_all]])/Table2[[#This Row],[7d_positivity_public]])</f>
        <v/>
      </c>
      <c r="W175">
        <v>0</v>
      </c>
    </row>
    <row r="176" spans="1:23" x14ac:dyDescent="0.25">
      <c r="A176" s="10">
        <v>44344</v>
      </c>
      <c r="B176">
        <v>111</v>
      </c>
      <c r="C176" t="s">
        <v>242</v>
      </c>
      <c r="D176">
        <v>3</v>
      </c>
      <c r="E176">
        <v>4</v>
      </c>
      <c r="F176">
        <v>-1</v>
      </c>
      <c r="G176">
        <v>3</v>
      </c>
      <c r="K176">
        <v>61</v>
      </c>
      <c r="M176">
        <v>78</v>
      </c>
      <c r="T176" s="34">
        <f>_xlfn.XLOOKUP(B176,'LHA Demog pivot'!$B$4:$B$93,'LHA Demog pivot'!$C$4:$C$93,,,1)</f>
        <v>15531</v>
      </c>
      <c r="U176" s="36">
        <f>ROUND(Table2[[#This Row],[LHA_Pop_2016]]*Table2[[#This Row],[C_ADR_7day]]/100000*7,0)</f>
        <v>3</v>
      </c>
      <c r="V176" s="13">
        <f>IF(OR(Table2[[#This Row],[7d_positivity_public]]=0,ISBLANK(Table2[[#This Row],[7d_positivity_public]])),"",(Table2[[#This Row],[7d_positivity_public]]-Table2[[#This Row],[7d_positivity_all]])/Table2[[#This Row],[7d_positivity_public]])</f>
        <v>0</v>
      </c>
      <c r="W176">
        <v>3</v>
      </c>
    </row>
    <row r="177" spans="1:23" x14ac:dyDescent="0.25">
      <c r="A177" s="10">
        <v>44344</v>
      </c>
      <c r="B177">
        <v>112</v>
      </c>
      <c r="C177" t="s">
        <v>243</v>
      </c>
      <c r="D177">
        <v>3</v>
      </c>
      <c r="E177">
        <v>2</v>
      </c>
      <c r="F177">
        <v>1</v>
      </c>
      <c r="G177">
        <v>5</v>
      </c>
      <c r="K177">
        <v>62</v>
      </c>
      <c r="M177">
        <v>79</v>
      </c>
      <c r="T177" s="34">
        <f>_xlfn.XLOOKUP(B177,'LHA Demog pivot'!$B$4:$B$93,'LHA Demog pivot'!$C$4:$C$93,,,1)</f>
        <v>26248</v>
      </c>
      <c r="U177" s="36">
        <f>ROUND(Table2[[#This Row],[LHA_Pop_2016]]*Table2[[#This Row],[C_ADR_7day]]/100000*7,0)</f>
        <v>6</v>
      </c>
      <c r="V177" s="13">
        <f>IF(OR(Table2[[#This Row],[7d_positivity_public]]=0,ISBLANK(Table2[[#This Row],[7d_positivity_public]])),"",(Table2[[#This Row],[7d_positivity_public]]-Table2[[#This Row],[7d_positivity_all]])/Table2[[#This Row],[7d_positivity_public]])</f>
        <v>0</v>
      </c>
      <c r="W177">
        <v>5</v>
      </c>
    </row>
    <row r="178" spans="1:23" x14ac:dyDescent="0.25">
      <c r="A178" s="10">
        <v>44344</v>
      </c>
      <c r="B178">
        <v>113</v>
      </c>
      <c r="C178" t="s">
        <v>244</v>
      </c>
      <c r="D178">
        <v>1</v>
      </c>
      <c r="E178">
        <v>0</v>
      </c>
      <c r="F178">
        <v>1</v>
      </c>
      <c r="G178">
        <v>3</v>
      </c>
      <c r="K178">
        <v>68</v>
      </c>
      <c r="M178">
        <v>82</v>
      </c>
      <c r="T178" s="34">
        <f>_xlfn.XLOOKUP(B178,'LHA Demog pivot'!$B$4:$B$93,'LHA Demog pivot'!$C$4:$C$93,,,1)</f>
        <v>9178</v>
      </c>
      <c r="U178" s="36">
        <f>ROUND(Table2[[#This Row],[LHA_Pop_2016]]*Table2[[#This Row],[C_ADR_7day]]/100000*7,0)</f>
        <v>1</v>
      </c>
      <c r="V178" s="13">
        <f>IF(OR(Table2[[#This Row],[7d_positivity_public]]=0,ISBLANK(Table2[[#This Row],[7d_positivity_public]])),"",(Table2[[#This Row],[7d_positivity_public]]-Table2[[#This Row],[7d_positivity_all]])/Table2[[#This Row],[7d_positivity_public]])</f>
        <v>0</v>
      </c>
      <c r="W178">
        <v>3</v>
      </c>
    </row>
    <row r="179" spans="1:23" x14ac:dyDescent="0.25">
      <c r="A179" s="10">
        <v>44344</v>
      </c>
      <c r="B179">
        <v>114</v>
      </c>
      <c r="C179" t="s">
        <v>245</v>
      </c>
      <c r="D179">
        <v>1</v>
      </c>
      <c r="E179">
        <v>3</v>
      </c>
      <c r="F179">
        <v>-2</v>
      </c>
      <c r="G179">
        <v>3</v>
      </c>
      <c r="K179">
        <v>76</v>
      </c>
      <c r="M179">
        <v>82</v>
      </c>
      <c r="T179" s="34">
        <f>_xlfn.XLOOKUP(B179,'LHA Demog pivot'!$B$4:$B$93,'LHA Demog pivot'!$C$4:$C$93,,,1)</f>
        <v>9487</v>
      </c>
      <c r="U179" s="36">
        <f>ROUND(Table2[[#This Row],[LHA_Pop_2016]]*Table2[[#This Row],[C_ADR_7day]]/100000*7,0)</f>
        <v>1</v>
      </c>
      <c r="V179" s="13">
        <f>IF(OR(Table2[[#This Row],[7d_positivity_public]]=0,ISBLANK(Table2[[#This Row],[7d_positivity_public]])),"",(Table2[[#This Row],[7d_positivity_public]]-Table2[[#This Row],[7d_positivity_all]])/Table2[[#This Row],[7d_positivity_public]])</f>
        <v>0.33333333333333331</v>
      </c>
      <c r="W179">
        <v>2</v>
      </c>
    </row>
    <row r="180" spans="1:23" x14ac:dyDescent="0.25">
      <c r="A180" s="10">
        <v>44344</v>
      </c>
      <c r="B180">
        <v>115</v>
      </c>
      <c r="C180" t="s">
        <v>246</v>
      </c>
      <c r="D180">
        <v>1</v>
      </c>
      <c r="E180">
        <v>2</v>
      </c>
      <c r="F180">
        <v>-1</v>
      </c>
      <c r="G180">
        <v>2</v>
      </c>
      <c r="K180">
        <v>57</v>
      </c>
      <c r="M180">
        <v>70</v>
      </c>
      <c r="T180" s="34">
        <f>_xlfn.XLOOKUP(B180,'LHA Demog pivot'!$B$4:$B$93,'LHA Demog pivot'!$C$4:$C$93,,,1)</f>
        <v>12634</v>
      </c>
      <c r="U180" s="36">
        <f>ROUND(Table2[[#This Row],[LHA_Pop_2016]]*Table2[[#This Row],[C_ADR_7day]]/100000*7,0)</f>
        <v>1</v>
      </c>
      <c r="V180" s="13">
        <f>IF(OR(Table2[[#This Row],[7d_positivity_public]]=0,ISBLANK(Table2[[#This Row],[7d_positivity_public]])),"",(Table2[[#This Row],[7d_positivity_public]]-Table2[[#This Row],[7d_positivity_all]])/Table2[[#This Row],[7d_positivity_public]])</f>
        <v>0</v>
      </c>
      <c r="W180">
        <v>2</v>
      </c>
    </row>
    <row r="181" spans="1:23" x14ac:dyDescent="0.25">
      <c r="A181" s="10">
        <v>44344</v>
      </c>
      <c r="B181">
        <v>116</v>
      </c>
      <c r="C181" t="s">
        <v>247</v>
      </c>
      <c r="D181">
        <v>5</v>
      </c>
      <c r="E181">
        <v>5</v>
      </c>
      <c r="F181">
        <v>0</v>
      </c>
      <c r="G181">
        <v>9</v>
      </c>
      <c r="K181">
        <v>77</v>
      </c>
      <c r="M181">
        <v>82</v>
      </c>
      <c r="T181" s="34">
        <f>_xlfn.XLOOKUP(B181,'LHA Demog pivot'!$B$4:$B$93,'LHA Demog pivot'!$C$4:$C$93,,,1)</f>
        <v>6851</v>
      </c>
      <c r="U181" s="36">
        <f>ROUND(Table2[[#This Row],[LHA_Pop_2016]]*Table2[[#This Row],[C_ADR_7day]]/100000*7,0)</f>
        <v>2</v>
      </c>
      <c r="V181" s="13">
        <f>IF(OR(Table2[[#This Row],[7d_positivity_public]]=0,ISBLANK(Table2[[#This Row],[7d_positivity_public]])),"",(Table2[[#This Row],[7d_positivity_public]]-Table2[[#This Row],[7d_positivity_all]])/Table2[[#This Row],[7d_positivity_public]])</f>
        <v>0.1111111111111111</v>
      </c>
      <c r="W181">
        <v>8</v>
      </c>
    </row>
    <row r="182" spans="1:23" x14ac:dyDescent="0.25">
      <c r="A182" s="10">
        <v>44344</v>
      </c>
      <c r="B182">
        <v>121</v>
      </c>
      <c r="C182" t="s">
        <v>248</v>
      </c>
      <c r="D182">
        <v>0</v>
      </c>
      <c r="E182">
        <v>0</v>
      </c>
      <c r="F182">
        <v>0</v>
      </c>
      <c r="G182">
        <v>0</v>
      </c>
      <c r="K182">
        <v>62</v>
      </c>
      <c r="M182">
        <v>73</v>
      </c>
      <c r="T182" s="34">
        <f>_xlfn.XLOOKUP(B182,'LHA Demog pivot'!$B$4:$B$93,'LHA Demog pivot'!$C$4:$C$93,,,1)</f>
        <v>3209</v>
      </c>
      <c r="U182" s="36">
        <f>ROUND(Table2[[#This Row],[LHA_Pop_2016]]*Table2[[#This Row],[C_ADR_7day]]/100000*7,0)</f>
        <v>0</v>
      </c>
      <c r="V182" s="13" t="str">
        <f>IF(OR(Table2[[#This Row],[7d_positivity_public]]=0,ISBLANK(Table2[[#This Row],[7d_positivity_public]])),"",(Table2[[#This Row],[7d_positivity_public]]-Table2[[#This Row],[7d_positivity_all]])/Table2[[#This Row],[7d_positivity_public]])</f>
        <v/>
      </c>
      <c r="W182">
        <v>0</v>
      </c>
    </row>
    <row r="183" spans="1:23" x14ac:dyDescent="0.25">
      <c r="A183" s="10">
        <v>44344</v>
      </c>
      <c r="B183">
        <v>122</v>
      </c>
      <c r="C183" t="s">
        <v>249</v>
      </c>
      <c r="D183">
        <v>1</v>
      </c>
      <c r="E183">
        <v>1</v>
      </c>
      <c r="F183">
        <v>0</v>
      </c>
      <c r="G183">
        <v>2</v>
      </c>
      <c r="K183">
        <v>61</v>
      </c>
      <c r="M183">
        <v>74</v>
      </c>
      <c r="T183" s="34">
        <f>_xlfn.XLOOKUP(B183,'LHA Demog pivot'!$B$4:$B$93,'LHA Demog pivot'!$C$4:$C$93,,,1)</f>
        <v>25523</v>
      </c>
      <c r="U183" s="36">
        <f>ROUND(Table2[[#This Row],[LHA_Pop_2016]]*Table2[[#This Row],[C_ADR_7day]]/100000*7,0)</f>
        <v>2</v>
      </c>
      <c r="V183" s="13">
        <f>IF(OR(Table2[[#This Row],[7d_positivity_public]]=0,ISBLANK(Table2[[#This Row],[7d_positivity_public]])),"",(Table2[[#This Row],[7d_positivity_public]]-Table2[[#This Row],[7d_positivity_all]])/Table2[[#This Row],[7d_positivity_public]])</f>
        <v>0</v>
      </c>
      <c r="W183">
        <v>2</v>
      </c>
    </row>
    <row r="184" spans="1:23" x14ac:dyDescent="0.25">
      <c r="A184" s="10">
        <v>44344</v>
      </c>
      <c r="B184">
        <v>123</v>
      </c>
      <c r="C184" t="s">
        <v>250</v>
      </c>
      <c r="D184">
        <v>0</v>
      </c>
      <c r="E184">
        <v>3</v>
      </c>
      <c r="F184">
        <v>-3</v>
      </c>
      <c r="G184">
        <v>2</v>
      </c>
      <c r="K184">
        <v>64</v>
      </c>
      <c r="M184">
        <v>78</v>
      </c>
      <c r="T184" s="34">
        <f>_xlfn.XLOOKUP(B184,'LHA Demog pivot'!$B$4:$B$93,'LHA Demog pivot'!$C$4:$C$93,,,1)</f>
        <v>13710</v>
      </c>
      <c r="U184" s="36">
        <f>ROUND(Table2[[#This Row],[LHA_Pop_2016]]*Table2[[#This Row],[C_ADR_7day]]/100000*7,0)</f>
        <v>0</v>
      </c>
      <c r="V184" s="13">
        <f>IF(OR(Table2[[#This Row],[7d_positivity_public]]=0,ISBLANK(Table2[[#This Row],[7d_positivity_public]])),"",(Table2[[#This Row],[7d_positivity_public]]-Table2[[#This Row],[7d_positivity_all]])/Table2[[#This Row],[7d_positivity_public]])</f>
        <v>0</v>
      </c>
      <c r="W184">
        <v>2</v>
      </c>
    </row>
    <row r="185" spans="1:23" x14ac:dyDescent="0.25">
      <c r="A185" s="10">
        <v>44344</v>
      </c>
      <c r="B185">
        <v>124</v>
      </c>
      <c r="C185" t="s">
        <v>251</v>
      </c>
      <c r="D185">
        <v>0</v>
      </c>
      <c r="E185">
        <v>0</v>
      </c>
      <c r="F185">
        <v>0</v>
      </c>
      <c r="G185">
        <v>0</v>
      </c>
      <c r="K185">
        <v>67</v>
      </c>
      <c r="M185">
        <v>76</v>
      </c>
      <c r="T185" s="34">
        <f>_xlfn.XLOOKUP(B185,'LHA Demog pivot'!$B$4:$B$93,'LHA Demog pivot'!$C$4:$C$93,,,1)</f>
        <v>4501</v>
      </c>
      <c r="U185" s="36">
        <f>ROUND(Table2[[#This Row],[LHA_Pop_2016]]*Table2[[#This Row],[C_ADR_7day]]/100000*7,0)</f>
        <v>0</v>
      </c>
      <c r="V185" s="13" t="str">
        <f>IF(OR(Table2[[#This Row],[7d_positivity_public]]=0,ISBLANK(Table2[[#This Row],[7d_positivity_public]])),"",(Table2[[#This Row],[7d_positivity_public]]-Table2[[#This Row],[7d_positivity_all]])/Table2[[#This Row],[7d_positivity_public]])</f>
        <v/>
      </c>
      <c r="W185">
        <v>0</v>
      </c>
    </row>
    <row r="186" spans="1:23" x14ac:dyDescent="0.25">
      <c r="A186" s="10">
        <v>44344</v>
      </c>
      <c r="B186">
        <v>125</v>
      </c>
      <c r="C186" t="s">
        <v>252</v>
      </c>
      <c r="D186">
        <v>0</v>
      </c>
      <c r="E186">
        <v>1</v>
      </c>
      <c r="F186">
        <v>-1</v>
      </c>
      <c r="G186">
        <v>0</v>
      </c>
      <c r="K186">
        <v>72</v>
      </c>
      <c r="M186">
        <v>84</v>
      </c>
      <c r="T186" s="34">
        <f>_xlfn.XLOOKUP(B186,'LHA Demog pivot'!$B$4:$B$93,'LHA Demog pivot'!$C$4:$C$93,,,1)</f>
        <v>19367</v>
      </c>
      <c r="U186" s="36">
        <f>ROUND(Table2[[#This Row],[LHA_Pop_2016]]*Table2[[#This Row],[C_ADR_7day]]/100000*7,0)</f>
        <v>0</v>
      </c>
      <c r="V186" s="13" t="str">
        <f>IF(OR(Table2[[#This Row],[7d_positivity_public]]=0,ISBLANK(Table2[[#This Row],[7d_positivity_public]])),"",(Table2[[#This Row],[7d_positivity_public]]-Table2[[#This Row],[7d_positivity_all]])/Table2[[#This Row],[7d_positivity_public]])</f>
        <v/>
      </c>
      <c r="W186">
        <v>0</v>
      </c>
    </row>
    <row r="187" spans="1:23" x14ac:dyDescent="0.25">
      <c r="A187" s="10">
        <v>44344</v>
      </c>
      <c r="B187">
        <v>126</v>
      </c>
      <c r="C187" t="s">
        <v>83</v>
      </c>
      <c r="D187">
        <v>0</v>
      </c>
      <c r="E187">
        <v>3</v>
      </c>
      <c r="F187">
        <v>-3</v>
      </c>
      <c r="G187">
        <v>0</v>
      </c>
      <c r="K187">
        <v>63</v>
      </c>
      <c r="M187">
        <v>75</v>
      </c>
      <c r="T187" s="34">
        <f>_xlfn.XLOOKUP(B187,'LHA Demog pivot'!$B$4:$B$93,'LHA Demog pivot'!$C$4:$C$93,,,1)</f>
        <v>8611</v>
      </c>
      <c r="U187" s="36">
        <f>ROUND(Table2[[#This Row],[LHA_Pop_2016]]*Table2[[#This Row],[C_ADR_7day]]/100000*7,0)</f>
        <v>0</v>
      </c>
      <c r="V187" s="13" t="str">
        <f>IF(OR(Table2[[#This Row],[7d_positivity_public]]=0,ISBLANK(Table2[[#This Row],[7d_positivity_public]])),"",(Table2[[#This Row],[7d_positivity_public]]-Table2[[#This Row],[7d_positivity_all]])/Table2[[#This Row],[7d_positivity_public]])</f>
        <v/>
      </c>
      <c r="W187">
        <v>0</v>
      </c>
    </row>
    <row r="188" spans="1:23" x14ac:dyDescent="0.25">
      <c r="A188" s="10">
        <v>44344</v>
      </c>
      <c r="B188">
        <v>127</v>
      </c>
      <c r="C188" t="s">
        <v>84</v>
      </c>
      <c r="D188">
        <v>0</v>
      </c>
      <c r="E188">
        <v>4</v>
      </c>
      <c r="F188">
        <v>-4</v>
      </c>
      <c r="G188">
        <v>0</v>
      </c>
      <c r="K188">
        <v>60</v>
      </c>
      <c r="M188">
        <v>67</v>
      </c>
      <c r="T188" s="34">
        <f>_xlfn.XLOOKUP(B188,'LHA Demog pivot'!$B$4:$B$93,'LHA Demog pivot'!$C$4:$C$93,,,1)</f>
        <v>3469</v>
      </c>
      <c r="U188" s="36">
        <f>ROUND(Table2[[#This Row],[LHA_Pop_2016]]*Table2[[#This Row],[C_ADR_7day]]/100000*7,0)</f>
        <v>0</v>
      </c>
      <c r="V188" s="13" t="str">
        <f>IF(OR(Table2[[#This Row],[7d_positivity_public]]=0,ISBLANK(Table2[[#This Row],[7d_positivity_public]])),"",(Table2[[#This Row],[7d_positivity_public]]-Table2[[#This Row],[7d_positivity_all]])/Table2[[#This Row],[7d_positivity_public]])</f>
        <v/>
      </c>
      <c r="W188">
        <v>0</v>
      </c>
    </row>
    <row r="189" spans="1:23" x14ac:dyDescent="0.25">
      <c r="A189" s="10">
        <v>44344</v>
      </c>
      <c r="B189">
        <v>131</v>
      </c>
      <c r="C189" t="s">
        <v>87</v>
      </c>
      <c r="D189">
        <v>5</v>
      </c>
      <c r="E189">
        <v>6</v>
      </c>
      <c r="F189">
        <v>-1</v>
      </c>
      <c r="G189">
        <v>4</v>
      </c>
      <c r="K189">
        <v>69</v>
      </c>
      <c r="M189">
        <v>80</v>
      </c>
      <c r="T189" s="34">
        <f>_xlfn.XLOOKUP(B189,'LHA Demog pivot'!$B$4:$B$93,'LHA Demog pivot'!$C$4:$C$93,,,1)</f>
        <v>19231</v>
      </c>
      <c r="U189" s="36">
        <f>ROUND(Table2[[#This Row],[LHA_Pop_2016]]*Table2[[#This Row],[C_ADR_7day]]/100000*7,0)</f>
        <v>7</v>
      </c>
      <c r="V189" s="13">
        <f>IF(OR(Table2[[#This Row],[7d_positivity_public]]=0,ISBLANK(Table2[[#This Row],[7d_positivity_public]])),"",(Table2[[#This Row],[7d_positivity_public]]-Table2[[#This Row],[7d_positivity_all]])/Table2[[#This Row],[7d_positivity_public]])</f>
        <v>0</v>
      </c>
      <c r="W189">
        <v>4</v>
      </c>
    </row>
    <row r="190" spans="1:23" x14ac:dyDescent="0.25">
      <c r="A190" s="10">
        <v>44344</v>
      </c>
      <c r="B190">
        <v>132</v>
      </c>
      <c r="C190" t="s">
        <v>89</v>
      </c>
      <c r="D190">
        <v>3</v>
      </c>
      <c r="E190">
        <v>4</v>
      </c>
      <c r="F190">
        <v>-1</v>
      </c>
      <c r="G190">
        <v>2</v>
      </c>
      <c r="K190">
        <v>70</v>
      </c>
      <c r="M190">
        <v>81</v>
      </c>
      <c r="T190" s="34">
        <f>_xlfn.XLOOKUP(B190,'LHA Demog pivot'!$B$4:$B$93,'LHA Demog pivot'!$C$4:$C$93,,,1)</f>
        <v>41799</v>
      </c>
      <c r="U190" s="36">
        <f>ROUND(Table2[[#This Row],[LHA_Pop_2016]]*Table2[[#This Row],[C_ADR_7day]]/100000*7,0)</f>
        <v>9</v>
      </c>
      <c r="V190" s="13">
        <f>IF(OR(Table2[[#This Row],[7d_positivity_public]]=0,ISBLANK(Table2[[#This Row],[7d_positivity_public]])),"",(Table2[[#This Row],[7d_positivity_public]]-Table2[[#This Row],[7d_positivity_all]])/Table2[[#This Row],[7d_positivity_public]])</f>
        <v>0</v>
      </c>
      <c r="W190">
        <v>2</v>
      </c>
    </row>
    <row r="191" spans="1:23" x14ac:dyDescent="0.25">
      <c r="A191" s="10">
        <v>44344</v>
      </c>
      <c r="B191">
        <v>133</v>
      </c>
      <c r="C191" t="s">
        <v>91</v>
      </c>
      <c r="D191">
        <v>2</v>
      </c>
      <c r="E191">
        <v>2</v>
      </c>
      <c r="F191">
        <v>0</v>
      </c>
      <c r="G191">
        <v>0</v>
      </c>
      <c r="K191">
        <v>64</v>
      </c>
      <c r="M191">
        <v>73</v>
      </c>
      <c r="T191" s="34">
        <f>_xlfn.XLOOKUP(B191,'LHA Demog pivot'!$B$4:$B$93,'LHA Demog pivot'!$C$4:$C$93,,,1)</f>
        <v>5101</v>
      </c>
      <c r="U191" s="36">
        <f>ROUND(Table2[[#This Row],[LHA_Pop_2016]]*Table2[[#This Row],[C_ADR_7day]]/100000*7,0)</f>
        <v>1</v>
      </c>
      <c r="V191" s="13" t="str">
        <f>IF(OR(Table2[[#This Row],[7d_positivity_public]]=0,ISBLANK(Table2[[#This Row],[7d_positivity_public]])),"",(Table2[[#This Row],[7d_positivity_public]]-Table2[[#This Row],[7d_positivity_all]])/Table2[[#This Row],[7d_positivity_public]])</f>
        <v/>
      </c>
      <c r="W191">
        <v>0</v>
      </c>
    </row>
    <row r="192" spans="1:23" x14ac:dyDescent="0.25">
      <c r="A192" s="10">
        <v>44344</v>
      </c>
      <c r="B192">
        <v>134</v>
      </c>
      <c r="C192" t="s">
        <v>93</v>
      </c>
      <c r="D192">
        <v>0</v>
      </c>
      <c r="E192">
        <v>0</v>
      </c>
      <c r="F192">
        <v>0</v>
      </c>
      <c r="G192">
        <v>10</v>
      </c>
      <c r="K192">
        <v>61</v>
      </c>
      <c r="M192">
        <v>74</v>
      </c>
      <c r="T192" s="34">
        <f>_xlfn.XLOOKUP(B192,'LHA Demog pivot'!$B$4:$B$93,'LHA Demog pivot'!$C$4:$C$93,,,1)</f>
        <v>4781</v>
      </c>
      <c r="U192" s="36">
        <f>ROUND(Table2[[#This Row],[LHA_Pop_2016]]*Table2[[#This Row],[C_ADR_7day]]/100000*7,0)</f>
        <v>0</v>
      </c>
      <c r="V192" s="13">
        <f>IF(OR(Table2[[#This Row],[7d_positivity_public]]=0,ISBLANK(Table2[[#This Row],[7d_positivity_public]])),"",(Table2[[#This Row],[7d_positivity_public]]-Table2[[#This Row],[7d_positivity_all]])/Table2[[#This Row],[7d_positivity_public]])</f>
        <v>0.2</v>
      </c>
      <c r="W192">
        <v>8</v>
      </c>
    </row>
    <row r="193" spans="1:23" x14ac:dyDescent="0.25">
      <c r="A193" s="10">
        <v>44344</v>
      </c>
      <c r="B193">
        <v>135</v>
      </c>
      <c r="C193" t="s">
        <v>95</v>
      </c>
      <c r="D193">
        <v>6</v>
      </c>
      <c r="E193">
        <v>1</v>
      </c>
      <c r="F193">
        <v>5</v>
      </c>
      <c r="G193">
        <v>10</v>
      </c>
      <c r="K193">
        <v>58</v>
      </c>
      <c r="M193">
        <v>74</v>
      </c>
      <c r="T193" s="34">
        <f>_xlfn.XLOOKUP(B193,'LHA Demog pivot'!$B$4:$B$93,'LHA Demog pivot'!$C$4:$C$93,,,1)</f>
        <v>10220</v>
      </c>
      <c r="U193" s="36">
        <f>ROUND(Table2[[#This Row],[LHA_Pop_2016]]*Table2[[#This Row],[C_ADR_7day]]/100000*7,0)</f>
        <v>4</v>
      </c>
      <c r="V193" s="13">
        <f>IF(OR(Table2[[#This Row],[7d_positivity_public]]=0,ISBLANK(Table2[[#This Row],[7d_positivity_public]])),"",(Table2[[#This Row],[7d_positivity_public]]-Table2[[#This Row],[7d_positivity_all]])/Table2[[#This Row],[7d_positivity_public]])</f>
        <v>0</v>
      </c>
      <c r="W193">
        <v>10</v>
      </c>
    </row>
    <row r="194" spans="1:23" x14ac:dyDescent="0.25">
      <c r="A194" s="10">
        <v>44344</v>
      </c>
      <c r="B194">
        <v>136</v>
      </c>
      <c r="C194" t="s">
        <v>253</v>
      </c>
      <c r="D194">
        <v>7</v>
      </c>
      <c r="E194">
        <v>3</v>
      </c>
      <c r="F194">
        <v>4</v>
      </c>
      <c r="G194">
        <v>8</v>
      </c>
      <c r="K194">
        <v>62</v>
      </c>
      <c r="M194">
        <v>78</v>
      </c>
      <c r="T194" s="34">
        <f>_xlfn.XLOOKUP(B194,'LHA Demog pivot'!$B$4:$B$93,'LHA Demog pivot'!$C$4:$C$93,,,1)</f>
        <v>66849</v>
      </c>
      <c r="U194" s="36">
        <f>ROUND(Table2[[#This Row],[LHA_Pop_2016]]*Table2[[#This Row],[C_ADR_7day]]/100000*7,0)</f>
        <v>33</v>
      </c>
      <c r="V194" s="13">
        <f>IF(OR(Table2[[#This Row],[7d_positivity_public]]=0,ISBLANK(Table2[[#This Row],[7d_positivity_public]])),"",(Table2[[#This Row],[7d_positivity_public]]-Table2[[#This Row],[7d_positivity_all]])/Table2[[#This Row],[7d_positivity_public]])</f>
        <v>0.125</v>
      </c>
      <c r="W194">
        <v>7</v>
      </c>
    </row>
    <row r="195" spans="1:23" x14ac:dyDescent="0.25">
      <c r="A195" s="10">
        <v>44344</v>
      </c>
      <c r="B195">
        <v>137</v>
      </c>
      <c r="C195" t="s">
        <v>254</v>
      </c>
      <c r="D195">
        <v>12</v>
      </c>
      <c r="E195">
        <v>15</v>
      </c>
      <c r="F195">
        <v>-3</v>
      </c>
      <c r="G195">
        <v>11</v>
      </c>
      <c r="K195">
        <v>61</v>
      </c>
      <c r="M195">
        <v>78</v>
      </c>
      <c r="T195" s="34">
        <f>_xlfn.XLOOKUP(B195,'LHA Demog pivot'!$B$4:$B$93,'LHA Demog pivot'!$C$4:$C$93,,,1)</f>
        <v>194882</v>
      </c>
      <c r="U195" s="36">
        <f>ROUND(Table2[[#This Row],[LHA_Pop_2016]]*Table2[[#This Row],[C_ADR_7day]]/100000*7,0)</f>
        <v>164</v>
      </c>
      <c r="V195" s="13">
        <f>IF(OR(Table2[[#This Row],[7d_positivity_public]]=0,ISBLANK(Table2[[#This Row],[7d_positivity_public]])),"",(Table2[[#This Row],[7d_positivity_public]]-Table2[[#This Row],[7d_positivity_all]])/Table2[[#This Row],[7d_positivity_public]])</f>
        <v>9.0909090909090912E-2</v>
      </c>
      <c r="W195">
        <v>10</v>
      </c>
    </row>
    <row r="196" spans="1:23" x14ac:dyDescent="0.25">
      <c r="A196" s="10">
        <v>44344</v>
      </c>
      <c r="B196">
        <v>138</v>
      </c>
      <c r="C196" t="s">
        <v>116</v>
      </c>
      <c r="D196">
        <v>6</v>
      </c>
      <c r="E196">
        <v>4</v>
      </c>
      <c r="F196">
        <v>2</v>
      </c>
      <c r="G196">
        <v>7</v>
      </c>
      <c r="K196">
        <v>72</v>
      </c>
      <c r="M196">
        <v>82</v>
      </c>
      <c r="T196" s="34">
        <f>_xlfn.XLOOKUP(B196,'LHA Demog pivot'!$B$4:$B$93,'LHA Demog pivot'!$C$4:$C$93,,,1)</f>
        <v>12110</v>
      </c>
      <c r="U196" s="36">
        <f>ROUND(Table2[[#This Row],[LHA_Pop_2016]]*Table2[[#This Row],[C_ADR_7day]]/100000*7,0)</f>
        <v>5</v>
      </c>
      <c r="V196" s="13">
        <f>IF(OR(Table2[[#This Row],[7d_positivity_public]]=0,ISBLANK(Table2[[#This Row],[7d_positivity_public]])),"",(Table2[[#This Row],[7d_positivity_public]]-Table2[[#This Row],[7d_positivity_all]])/Table2[[#This Row],[7d_positivity_public]])</f>
        <v>0</v>
      </c>
      <c r="W196">
        <v>7</v>
      </c>
    </row>
    <row r="197" spans="1:23" x14ac:dyDescent="0.25">
      <c r="A197" s="10">
        <v>44344</v>
      </c>
      <c r="B197">
        <v>139</v>
      </c>
      <c r="C197" t="s">
        <v>118</v>
      </c>
      <c r="D197">
        <v>3</v>
      </c>
      <c r="E197">
        <v>0</v>
      </c>
      <c r="F197">
        <v>3</v>
      </c>
      <c r="G197">
        <v>6</v>
      </c>
      <c r="K197">
        <v>55</v>
      </c>
      <c r="M197">
        <v>69</v>
      </c>
      <c r="T197" s="34">
        <f>_xlfn.XLOOKUP(B197,'LHA Demog pivot'!$B$4:$B$93,'LHA Demog pivot'!$C$4:$C$93,,,1)</f>
        <v>7285</v>
      </c>
      <c r="U197" s="36">
        <f>ROUND(Table2[[#This Row],[LHA_Pop_2016]]*Table2[[#This Row],[C_ADR_7day]]/100000*7,0)</f>
        <v>2</v>
      </c>
      <c r="V197" s="13">
        <f>IF(OR(Table2[[#This Row],[7d_positivity_public]]=0,ISBLANK(Table2[[#This Row],[7d_positivity_public]])),"",(Table2[[#This Row],[7d_positivity_public]]-Table2[[#This Row],[7d_positivity_all]])/Table2[[#This Row],[7d_positivity_public]])</f>
        <v>0</v>
      </c>
      <c r="W197">
        <v>6</v>
      </c>
    </row>
    <row r="198" spans="1:23" x14ac:dyDescent="0.25">
      <c r="A198" s="10">
        <v>44344</v>
      </c>
      <c r="B198">
        <v>141</v>
      </c>
      <c r="C198" t="s">
        <v>255</v>
      </c>
      <c r="D198">
        <v>1</v>
      </c>
      <c r="E198">
        <v>0</v>
      </c>
      <c r="F198">
        <v>1</v>
      </c>
      <c r="G198">
        <v>2</v>
      </c>
      <c r="K198">
        <v>78</v>
      </c>
      <c r="M198">
        <v>85</v>
      </c>
      <c r="T198" s="34">
        <f>_xlfn.XLOOKUP(B198,'LHA Demog pivot'!$B$4:$B$93,'LHA Demog pivot'!$C$4:$C$93,,,1)</f>
        <v>8085</v>
      </c>
      <c r="U198" s="36">
        <f>ROUND(Table2[[#This Row],[LHA_Pop_2016]]*Table2[[#This Row],[C_ADR_7day]]/100000*7,0)</f>
        <v>1</v>
      </c>
      <c r="V198" s="13">
        <f>IF(OR(Table2[[#This Row],[7d_positivity_public]]=0,ISBLANK(Table2[[#This Row],[7d_positivity_public]])),"",(Table2[[#This Row],[7d_positivity_public]]-Table2[[#This Row],[7d_positivity_all]])/Table2[[#This Row],[7d_positivity_public]])</f>
        <v>0</v>
      </c>
      <c r="W198">
        <v>2</v>
      </c>
    </row>
    <row r="199" spans="1:23" x14ac:dyDescent="0.25">
      <c r="A199" s="10">
        <v>44344</v>
      </c>
      <c r="B199">
        <v>142</v>
      </c>
      <c r="C199" t="s">
        <v>120</v>
      </c>
      <c r="D199">
        <v>2</v>
      </c>
      <c r="E199">
        <v>1</v>
      </c>
      <c r="F199">
        <v>1</v>
      </c>
      <c r="G199">
        <v>2</v>
      </c>
      <c r="K199">
        <v>63</v>
      </c>
      <c r="M199">
        <v>76</v>
      </c>
      <c r="T199" s="34">
        <f>_xlfn.XLOOKUP(B199,'LHA Demog pivot'!$B$4:$B$93,'LHA Demog pivot'!$C$4:$C$93,,,1)</f>
        <v>33648</v>
      </c>
      <c r="U199" s="36">
        <f>ROUND(Table2[[#This Row],[LHA_Pop_2016]]*Table2[[#This Row],[C_ADR_7day]]/100000*7,0)</f>
        <v>5</v>
      </c>
      <c r="V199" s="13">
        <f>IF(OR(Table2[[#This Row],[7d_positivity_public]]=0,ISBLANK(Table2[[#This Row],[7d_positivity_public]])),"",(Table2[[#This Row],[7d_positivity_public]]-Table2[[#This Row],[7d_positivity_all]])/Table2[[#This Row],[7d_positivity_public]])</f>
        <v>0</v>
      </c>
      <c r="W199">
        <v>2</v>
      </c>
    </row>
    <row r="200" spans="1:23" x14ac:dyDescent="0.25">
      <c r="A200" s="10">
        <v>44344</v>
      </c>
      <c r="B200">
        <v>143</v>
      </c>
      <c r="C200" t="s">
        <v>256</v>
      </c>
      <c r="D200">
        <v>2</v>
      </c>
      <c r="E200">
        <v>3</v>
      </c>
      <c r="F200">
        <v>-1</v>
      </c>
      <c r="G200">
        <v>2</v>
      </c>
      <c r="K200">
        <v>67</v>
      </c>
      <c r="M200">
        <v>81</v>
      </c>
      <c r="T200" s="34">
        <f>_xlfn.XLOOKUP(B200,'LHA Demog pivot'!$B$4:$B$93,'LHA Demog pivot'!$C$4:$C$93,,,1)</f>
        <v>113287</v>
      </c>
      <c r="U200" s="36">
        <f>ROUND(Table2[[#This Row],[LHA_Pop_2016]]*Table2[[#This Row],[C_ADR_7day]]/100000*7,0)</f>
        <v>16</v>
      </c>
      <c r="V200" s="13">
        <f>IF(OR(Table2[[#This Row],[7d_positivity_public]]=0,ISBLANK(Table2[[#This Row],[7d_positivity_public]])),"",(Table2[[#This Row],[7d_positivity_public]]-Table2[[#This Row],[7d_positivity_all]])/Table2[[#This Row],[7d_positivity_public]])</f>
        <v>0</v>
      </c>
      <c r="W200">
        <v>2</v>
      </c>
    </row>
    <row r="201" spans="1:23" x14ac:dyDescent="0.25">
      <c r="A201" s="10">
        <v>44344</v>
      </c>
      <c r="B201">
        <v>144</v>
      </c>
      <c r="C201" t="s">
        <v>257</v>
      </c>
      <c r="D201">
        <v>0</v>
      </c>
      <c r="E201">
        <v>0</v>
      </c>
      <c r="F201">
        <v>0</v>
      </c>
      <c r="G201">
        <v>0</v>
      </c>
      <c r="K201">
        <v>63</v>
      </c>
      <c r="M201">
        <v>75</v>
      </c>
      <c r="T201" s="34">
        <f>_xlfn.XLOOKUP(B201,'LHA Demog pivot'!$B$4:$B$93,'LHA Demog pivot'!$C$4:$C$93,,,1)</f>
        <v>14112</v>
      </c>
      <c r="U201" s="36">
        <f>ROUND(Table2[[#This Row],[LHA_Pop_2016]]*Table2[[#This Row],[C_ADR_7day]]/100000*7,0)</f>
        <v>0</v>
      </c>
      <c r="V201" s="13" t="str">
        <f>IF(OR(Table2[[#This Row],[7d_positivity_public]]=0,ISBLANK(Table2[[#This Row],[7d_positivity_public]])),"",(Table2[[#This Row],[7d_positivity_public]]-Table2[[#This Row],[7d_positivity_all]])/Table2[[#This Row],[7d_positivity_public]])</f>
        <v/>
      </c>
      <c r="W201">
        <v>0</v>
      </c>
    </row>
    <row r="202" spans="1:23" x14ac:dyDescent="0.25">
      <c r="A202" s="10">
        <v>44344</v>
      </c>
      <c r="B202">
        <v>145</v>
      </c>
      <c r="C202" t="s">
        <v>258</v>
      </c>
      <c r="D202">
        <v>3</v>
      </c>
      <c r="E202">
        <v>3</v>
      </c>
      <c r="F202">
        <v>0</v>
      </c>
      <c r="G202">
        <v>0</v>
      </c>
      <c r="K202">
        <v>64</v>
      </c>
      <c r="M202">
        <v>74</v>
      </c>
      <c r="T202" s="34">
        <f>_xlfn.XLOOKUP(B202,'LHA Demog pivot'!$B$4:$B$93,'LHA Demog pivot'!$C$4:$C$93,,,1)</f>
        <v>4050</v>
      </c>
      <c r="U202" s="36">
        <f>ROUND(Table2[[#This Row],[LHA_Pop_2016]]*Table2[[#This Row],[C_ADR_7day]]/100000*7,0)</f>
        <v>1</v>
      </c>
      <c r="V202" s="13" t="str">
        <f>IF(OR(Table2[[#This Row],[7d_positivity_public]]=0,ISBLANK(Table2[[#This Row],[7d_positivity_public]])),"",(Table2[[#This Row],[7d_positivity_public]]-Table2[[#This Row],[7d_positivity_all]])/Table2[[#This Row],[7d_positivity_public]])</f>
        <v/>
      </c>
      <c r="W202">
        <v>0</v>
      </c>
    </row>
    <row r="203" spans="1:23" x14ac:dyDescent="0.25">
      <c r="A203" s="10">
        <v>44344</v>
      </c>
      <c r="B203">
        <v>146</v>
      </c>
      <c r="C203" t="s">
        <v>259</v>
      </c>
      <c r="D203">
        <v>2</v>
      </c>
      <c r="E203">
        <v>6</v>
      </c>
      <c r="F203">
        <v>-4</v>
      </c>
      <c r="G203">
        <v>4</v>
      </c>
      <c r="K203">
        <v>59</v>
      </c>
      <c r="M203">
        <v>72</v>
      </c>
      <c r="T203" s="34">
        <f>_xlfn.XLOOKUP(B203,'LHA Demog pivot'!$B$4:$B$93,'LHA Demog pivot'!$C$4:$C$93,,,1)</f>
        <v>24815</v>
      </c>
      <c r="U203" s="36">
        <f>ROUND(Table2[[#This Row],[LHA_Pop_2016]]*Table2[[#This Row],[C_ADR_7day]]/100000*7,0)</f>
        <v>3</v>
      </c>
      <c r="V203" s="13">
        <f>IF(OR(Table2[[#This Row],[7d_positivity_public]]=0,ISBLANK(Table2[[#This Row],[7d_positivity_public]])),"",(Table2[[#This Row],[7d_positivity_public]]-Table2[[#This Row],[7d_positivity_all]])/Table2[[#This Row],[7d_positivity_public]])</f>
        <v>0</v>
      </c>
      <c r="W203">
        <v>4</v>
      </c>
    </row>
    <row r="204" spans="1:23" x14ac:dyDescent="0.25">
      <c r="A204" s="10">
        <v>44344</v>
      </c>
      <c r="B204">
        <v>147</v>
      </c>
      <c r="C204" t="s">
        <v>260</v>
      </c>
      <c r="D204">
        <v>0</v>
      </c>
      <c r="E204">
        <v>5</v>
      </c>
      <c r="F204">
        <v>-5</v>
      </c>
      <c r="G204">
        <v>0</v>
      </c>
      <c r="K204">
        <v>67</v>
      </c>
      <c r="M204">
        <v>77</v>
      </c>
      <c r="T204" s="34">
        <f>_xlfn.XLOOKUP(B204,'LHA Demog pivot'!$B$4:$B$93,'LHA Demog pivot'!$C$4:$C$93,,,1)</f>
        <v>4012</v>
      </c>
      <c r="U204" s="36">
        <f>ROUND(Table2[[#This Row],[LHA_Pop_2016]]*Table2[[#This Row],[C_ADR_7day]]/100000*7,0)</f>
        <v>0</v>
      </c>
      <c r="V204" s="13" t="str">
        <f>IF(OR(Table2[[#This Row],[7d_positivity_public]]=0,ISBLANK(Table2[[#This Row],[7d_positivity_public]])),"",(Table2[[#This Row],[7d_positivity_public]]-Table2[[#This Row],[7d_positivity_all]])/Table2[[#This Row],[7d_positivity_public]])</f>
        <v/>
      </c>
      <c r="W204">
        <v>0</v>
      </c>
    </row>
    <row r="205" spans="1:23" x14ac:dyDescent="0.25">
      <c r="A205" s="10">
        <v>44344</v>
      </c>
      <c r="B205">
        <v>148</v>
      </c>
      <c r="C205" t="s">
        <v>261</v>
      </c>
      <c r="D205">
        <v>0</v>
      </c>
      <c r="E205">
        <v>0</v>
      </c>
      <c r="F205">
        <v>0</v>
      </c>
      <c r="G205">
        <v>0</v>
      </c>
      <c r="K205">
        <v>66</v>
      </c>
      <c r="M205">
        <v>76</v>
      </c>
      <c r="T205" s="34">
        <f>_xlfn.XLOOKUP(B205,'LHA Demog pivot'!$B$4:$B$93,'LHA Demog pivot'!$C$4:$C$93,,,1)</f>
        <v>6548</v>
      </c>
      <c r="U205" s="36">
        <f>ROUND(Table2[[#This Row],[LHA_Pop_2016]]*Table2[[#This Row],[C_ADR_7day]]/100000*7,0)</f>
        <v>0</v>
      </c>
      <c r="V205" s="13" t="str">
        <f>IF(OR(Table2[[#This Row],[7d_positivity_public]]=0,ISBLANK(Table2[[#This Row],[7d_positivity_public]])),"",(Table2[[#This Row],[7d_positivity_public]]-Table2[[#This Row],[7d_positivity_all]])/Table2[[#This Row],[7d_positivity_public]])</f>
        <v/>
      </c>
      <c r="W205">
        <v>0</v>
      </c>
    </row>
    <row r="206" spans="1:23" x14ac:dyDescent="0.25">
      <c r="A206" s="10">
        <v>44344</v>
      </c>
      <c r="B206">
        <v>149</v>
      </c>
      <c r="C206" t="s">
        <v>124</v>
      </c>
      <c r="D206">
        <v>5</v>
      </c>
      <c r="E206">
        <v>2</v>
      </c>
      <c r="F206">
        <v>3</v>
      </c>
      <c r="G206">
        <v>11</v>
      </c>
      <c r="K206">
        <v>64</v>
      </c>
      <c r="M206">
        <v>77</v>
      </c>
      <c r="T206" s="34">
        <f>_xlfn.XLOOKUP(B206,'LHA Demog pivot'!$B$4:$B$93,'LHA Demog pivot'!$C$4:$C$93,,,1)</f>
        <v>10855</v>
      </c>
      <c r="U206" s="36">
        <f>ROUND(Table2[[#This Row],[LHA_Pop_2016]]*Table2[[#This Row],[C_ADR_7day]]/100000*7,0)</f>
        <v>4</v>
      </c>
      <c r="V206" s="13">
        <f>IF(OR(Table2[[#This Row],[7d_positivity_public]]=0,ISBLANK(Table2[[#This Row],[7d_positivity_public]])),"",(Table2[[#This Row],[7d_positivity_public]]-Table2[[#This Row],[7d_positivity_all]])/Table2[[#This Row],[7d_positivity_public]])</f>
        <v>9.0909090909090912E-2</v>
      </c>
      <c r="W206">
        <v>10</v>
      </c>
    </row>
    <row r="207" spans="1:23" x14ac:dyDescent="0.25">
      <c r="A207" s="10">
        <v>44344</v>
      </c>
      <c r="B207">
        <v>211</v>
      </c>
      <c r="C207" t="s">
        <v>262</v>
      </c>
      <c r="D207">
        <v>5</v>
      </c>
      <c r="E207">
        <v>11</v>
      </c>
      <c r="F207">
        <v>-6</v>
      </c>
      <c r="G207">
        <v>4</v>
      </c>
      <c r="K207">
        <v>63</v>
      </c>
      <c r="M207">
        <v>73</v>
      </c>
      <c r="T207" s="34">
        <f>_xlfn.XLOOKUP(B207,'LHA Demog pivot'!$B$4:$B$93,'LHA Demog pivot'!$C$4:$C$93,,,1)</f>
        <v>8129</v>
      </c>
      <c r="U207" s="36">
        <f>ROUND(Table2[[#This Row],[LHA_Pop_2016]]*Table2[[#This Row],[C_ADR_7day]]/100000*7,0)</f>
        <v>3</v>
      </c>
      <c r="V207" s="13">
        <f>IF(OR(Table2[[#This Row],[7d_positivity_public]]=0,ISBLANK(Table2[[#This Row],[7d_positivity_public]])),"",(Table2[[#This Row],[7d_positivity_public]]-Table2[[#This Row],[7d_positivity_all]])/Table2[[#This Row],[7d_positivity_public]])</f>
        <v>0</v>
      </c>
      <c r="W207">
        <v>4</v>
      </c>
    </row>
    <row r="208" spans="1:23" x14ac:dyDescent="0.25">
      <c r="A208" s="10">
        <v>44344</v>
      </c>
      <c r="B208">
        <v>212</v>
      </c>
      <c r="C208" t="s">
        <v>263</v>
      </c>
      <c r="D208">
        <v>7</v>
      </c>
      <c r="E208">
        <v>11</v>
      </c>
      <c r="F208">
        <v>-4</v>
      </c>
      <c r="G208">
        <v>5</v>
      </c>
      <c r="K208">
        <v>64</v>
      </c>
      <c r="M208">
        <v>78</v>
      </c>
      <c r="T208" s="34">
        <f>_xlfn.XLOOKUP(B208,'LHA Demog pivot'!$B$4:$B$93,'LHA Demog pivot'!$C$4:$C$93,,,1)</f>
        <v>93177</v>
      </c>
      <c r="U208" s="36">
        <f>ROUND(Table2[[#This Row],[LHA_Pop_2016]]*Table2[[#This Row],[C_ADR_7day]]/100000*7,0)</f>
        <v>46</v>
      </c>
      <c r="V208" s="13">
        <f>IF(OR(Table2[[#This Row],[7d_positivity_public]]=0,ISBLANK(Table2[[#This Row],[7d_positivity_public]])),"",(Table2[[#This Row],[7d_positivity_public]]-Table2[[#This Row],[7d_positivity_all]])/Table2[[#This Row],[7d_positivity_public]])</f>
        <v>0</v>
      </c>
      <c r="W208">
        <v>5</v>
      </c>
    </row>
    <row r="209" spans="1:23" x14ac:dyDescent="0.25">
      <c r="A209" s="10">
        <v>44344</v>
      </c>
      <c r="B209">
        <v>213</v>
      </c>
      <c r="C209" t="s">
        <v>264</v>
      </c>
      <c r="D209">
        <v>13</v>
      </c>
      <c r="E209">
        <v>24</v>
      </c>
      <c r="F209">
        <v>-11</v>
      </c>
      <c r="G209">
        <v>9</v>
      </c>
      <c r="K209">
        <v>66</v>
      </c>
      <c r="M209">
        <v>79</v>
      </c>
      <c r="T209" s="34">
        <f>_xlfn.XLOOKUP(B209,'LHA Demog pivot'!$B$4:$B$93,'LHA Demog pivot'!$C$4:$C$93,,,1)</f>
        <v>141685</v>
      </c>
      <c r="U209" s="36">
        <f>ROUND(Table2[[#This Row],[LHA_Pop_2016]]*Table2[[#This Row],[C_ADR_7day]]/100000*7,0)</f>
        <v>129</v>
      </c>
      <c r="V209" s="13">
        <f>IF(OR(Table2[[#This Row],[7d_positivity_public]]=0,ISBLANK(Table2[[#This Row],[7d_positivity_public]])),"",(Table2[[#This Row],[7d_positivity_public]]-Table2[[#This Row],[7d_positivity_all]])/Table2[[#This Row],[7d_positivity_public]])</f>
        <v>0</v>
      </c>
      <c r="W209">
        <v>9</v>
      </c>
    </row>
    <row r="210" spans="1:23" x14ac:dyDescent="0.25">
      <c r="A210" s="10">
        <v>44344</v>
      </c>
      <c r="B210">
        <v>214</v>
      </c>
      <c r="C210" t="s">
        <v>265</v>
      </c>
      <c r="D210">
        <v>9</v>
      </c>
      <c r="E210">
        <v>13</v>
      </c>
      <c r="F210">
        <v>-4</v>
      </c>
      <c r="G210">
        <v>8</v>
      </c>
      <c r="K210">
        <v>61</v>
      </c>
      <c r="M210">
        <v>76</v>
      </c>
      <c r="T210" s="34">
        <f>_xlfn.XLOOKUP(B210,'LHA Demog pivot'!$B$4:$B$93,'LHA Demog pivot'!$C$4:$C$93,,,1)</f>
        <v>43157</v>
      </c>
      <c r="U210" s="36">
        <f>ROUND(Table2[[#This Row],[LHA_Pop_2016]]*Table2[[#This Row],[C_ADR_7day]]/100000*7,0)</f>
        <v>27</v>
      </c>
      <c r="V210" s="13">
        <f>IF(OR(Table2[[#This Row],[7d_positivity_public]]=0,ISBLANK(Table2[[#This Row],[7d_positivity_public]])),"",(Table2[[#This Row],[7d_positivity_public]]-Table2[[#This Row],[7d_positivity_all]])/Table2[[#This Row],[7d_positivity_public]])</f>
        <v>0.125</v>
      </c>
      <c r="W210">
        <v>7</v>
      </c>
    </row>
    <row r="211" spans="1:23" x14ac:dyDescent="0.25">
      <c r="A211" s="10">
        <v>44344</v>
      </c>
      <c r="B211">
        <v>215</v>
      </c>
      <c r="C211" t="s">
        <v>135</v>
      </c>
      <c r="D211">
        <v>0</v>
      </c>
      <c r="E211">
        <v>5</v>
      </c>
      <c r="F211">
        <v>-5</v>
      </c>
      <c r="G211">
        <v>0</v>
      </c>
      <c r="K211">
        <v>68</v>
      </c>
      <c r="M211">
        <v>81</v>
      </c>
      <c r="T211" s="34">
        <f>_xlfn.XLOOKUP(B211,'LHA Demog pivot'!$B$4:$B$93,'LHA Demog pivot'!$C$4:$C$93,,,1)</f>
        <v>9696</v>
      </c>
      <c r="U211" s="36">
        <f>ROUND(Table2[[#This Row],[LHA_Pop_2016]]*Table2[[#This Row],[C_ADR_7day]]/100000*7,0)</f>
        <v>0</v>
      </c>
      <c r="V211" s="13" t="str">
        <f>IF(OR(Table2[[#This Row],[7d_positivity_public]]=0,ISBLANK(Table2[[#This Row],[7d_positivity_public]])),"",(Table2[[#This Row],[7d_positivity_public]]-Table2[[#This Row],[7d_positivity_all]])/Table2[[#This Row],[7d_positivity_public]])</f>
        <v/>
      </c>
      <c r="W211">
        <v>0</v>
      </c>
    </row>
    <row r="212" spans="1:23" x14ac:dyDescent="0.25">
      <c r="A212" s="10">
        <v>44344</v>
      </c>
      <c r="B212">
        <v>221</v>
      </c>
      <c r="C212" t="s">
        <v>136</v>
      </c>
      <c r="D212">
        <v>6</v>
      </c>
      <c r="E212">
        <v>13</v>
      </c>
      <c r="F212">
        <v>-7</v>
      </c>
      <c r="G212">
        <v>6</v>
      </c>
      <c r="K212">
        <v>70</v>
      </c>
      <c r="M212">
        <v>82</v>
      </c>
      <c r="T212" s="34">
        <f>_xlfn.XLOOKUP(B212,'LHA Demog pivot'!$B$4:$B$93,'LHA Demog pivot'!$C$4:$C$93,,,1)</f>
        <v>70996</v>
      </c>
      <c r="U212" s="36">
        <f>ROUND(Table2[[#This Row],[LHA_Pop_2016]]*Table2[[#This Row],[C_ADR_7day]]/100000*7,0)</f>
        <v>30</v>
      </c>
      <c r="V212" s="13">
        <f>IF(OR(Table2[[#This Row],[7d_positivity_public]]=0,ISBLANK(Table2[[#This Row],[7d_positivity_public]])),"",(Table2[[#This Row],[7d_positivity_public]]-Table2[[#This Row],[7d_positivity_all]])/Table2[[#This Row],[7d_positivity_public]])</f>
        <v>0.16666666666666666</v>
      </c>
      <c r="W212">
        <v>5</v>
      </c>
    </row>
    <row r="213" spans="1:23" x14ac:dyDescent="0.25">
      <c r="A213" s="10">
        <v>44344</v>
      </c>
      <c r="B213">
        <v>222</v>
      </c>
      <c r="C213" t="s">
        <v>266</v>
      </c>
      <c r="D213">
        <v>7</v>
      </c>
      <c r="E213">
        <v>12</v>
      </c>
      <c r="F213">
        <v>-5</v>
      </c>
      <c r="G213">
        <v>6</v>
      </c>
      <c r="K213">
        <v>68</v>
      </c>
      <c r="M213">
        <v>78</v>
      </c>
      <c r="T213" s="34">
        <f>_xlfn.XLOOKUP(B213,'LHA Demog pivot'!$B$4:$B$93,'LHA Demog pivot'!$C$4:$C$93,,,1)</f>
        <v>232755</v>
      </c>
      <c r="U213" s="36">
        <f>ROUND(Table2[[#This Row],[LHA_Pop_2016]]*Table2[[#This Row],[C_ADR_7day]]/100000*7,0)</f>
        <v>114</v>
      </c>
      <c r="V213" s="13">
        <f>IF(OR(Table2[[#This Row],[7d_positivity_public]]=0,ISBLANK(Table2[[#This Row],[7d_positivity_public]])),"",(Table2[[#This Row],[7d_positivity_public]]-Table2[[#This Row],[7d_positivity_all]])/Table2[[#This Row],[7d_positivity_public]])</f>
        <v>0.16666666666666666</v>
      </c>
      <c r="W213">
        <v>5</v>
      </c>
    </row>
    <row r="214" spans="1:23" x14ac:dyDescent="0.25">
      <c r="A214" s="10">
        <v>44344</v>
      </c>
      <c r="B214">
        <v>223</v>
      </c>
      <c r="C214" t="s">
        <v>267</v>
      </c>
      <c r="D214">
        <v>6</v>
      </c>
      <c r="E214">
        <v>7</v>
      </c>
      <c r="F214">
        <v>-1</v>
      </c>
      <c r="G214">
        <v>5</v>
      </c>
      <c r="K214">
        <v>69</v>
      </c>
      <c r="M214">
        <v>82</v>
      </c>
      <c r="T214" s="34">
        <f>_xlfn.XLOOKUP(B214,'LHA Demog pivot'!$B$4:$B$93,'LHA Demog pivot'!$C$4:$C$93,,,1)</f>
        <v>101101</v>
      </c>
      <c r="U214" s="36">
        <f>ROUND(Table2[[#This Row],[LHA_Pop_2016]]*Table2[[#This Row],[C_ADR_7day]]/100000*7,0)</f>
        <v>42</v>
      </c>
      <c r="V214" s="13">
        <f>IF(OR(Table2[[#This Row],[7d_positivity_public]]=0,ISBLANK(Table2[[#This Row],[7d_positivity_public]])),"",(Table2[[#This Row],[7d_positivity_public]]-Table2[[#This Row],[7d_positivity_all]])/Table2[[#This Row],[7d_positivity_public]])</f>
        <v>0</v>
      </c>
      <c r="W214">
        <v>5</v>
      </c>
    </row>
    <row r="215" spans="1:23" x14ac:dyDescent="0.25">
      <c r="A215" s="10">
        <v>44344</v>
      </c>
      <c r="B215">
        <v>224</v>
      </c>
      <c r="C215" t="s">
        <v>268</v>
      </c>
      <c r="D215">
        <v>6</v>
      </c>
      <c r="E215">
        <v>8</v>
      </c>
      <c r="F215">
        <v>-2</v>
      </c>
      <c r="G215">
        <v>5</v>
      </c>
      <c r="K215">
        <v>72</v>
      </c>
      <c r="M215">
        <v>82</v>
      </c>
      <c r="T215" s="34">
        <f>_xlfn.XLOOKUP(B215,'LHA Demog pivot'!$B$4:$B$93,'LHA Demog pivot'!$C$4:$C$93,,,1)</f>
        <v>234393</v>
      </c>
      <c r="U215" s="36">
        <f>ROUND(Table2[[#This Row],[LHA_Pop_2016]]*Table2[[#This Row],[C_ADR_7day]]/100000*7,0)</f>
        <v>98</v>
      </c>
      <c r="V215" s="13">
        <f>IF(OR(Table2[[#This Row],[7d_positivity_public]]=0,ISBLANK(Table2[[#This Row],[7d_positivity_public]])),"",(Table2[[#This Row],[7d_positivity_public]]-Table2[[#This Row],[7d_positivity_all]])/Table2[[#This Row],[7d_positivity_public]])</f>
        <v>0.2</v>
      </c>
      <c r="W215">
        <v>4</v>
      </c>
    </row>
    <row r="216" spans="1:23" x14ac:dyDescent="0.25">
      <c r="A216" s="10">
        <v>44344</v>
      </c>
      <c r="B216">
        <v>231</v>
      </c>
      <c r="C216" t="s">
        <v>269</v>
      </c>
      <c r="D216">
        <v>6</v>
      </c>
      <c r="E216">
        <v>9</v>
      </c>
      <c r="F216">
        <v>-3</v>
      </c>
      <c r="G216">
        <v>5</v>
      </c>
      <c r="K216">
        <v>71</v>
      </c>
      <c r="M216">
        <v>82</v>
      </c>
      <c r="T216" s="34">
        <f>_xlfn.XLOOKUP(B216,'LHA Demog pivot'!$B$4:$B$93,'LHA Demog pivot'!$C$4:$C$93,,,1)</f>
        <v>143778</v>
      </c>
      <c r="U216" s="36">
        <f>ROUND(Table2[[#This Row],[LHA_Pop_2016]]*Table2[[#This Row],[C_ADR_7day]]/100000*7,0)</f>
        <v>60</v>
      </c>
      <c r="V216" s="13">
        <f>IF(OR(Table2[[#This Row],[7d_positivity_public]]=0,ISBLANK(Table2[[#This Row],[7d_positivity_public]])),"",(Table2[[#This Row],[7d_positivity_public]]-Table2[[#This Row],[7d_positivity_all]])/Table2[[#This Row],[7d_positivity_public]])</f>
        <v>0</v>
      </c>
      <c r="W216">
        <v>5</v>
      </c>
    </row>
    <row r="217" spans="1:23" x14ac:dyDescent="0.25">
      <c r="A217" s="10">
        <v>44344</v>
      </c>
      <c r="B217">
        <v>232</v>
      </c>
      <c r="C217" t="s">
        <v>270</v>
      </c>
      <c r="D217">
        <v>9</v>
      </c>
      <c r="E217">
        <v>13</v>
      </c>
      <c r="F217">
        <v>-4</v>
      </c>
      <c r="G217">
        <v>7</v>
      </c>
      <c r="K217">
        <v>75</v>
      </c>
      <c r="M217">
        <v>86</v>
      </c>
      <c r="T217" s="34">
        <f>_xlfn.XLOOKUP(B217,'LHA Demog pivot'!$B$4:$B$93,'LHA Demog pivot'!$C$4:$C$93,,,1)</f>
        <v>103064</v>
      </c>
      <c r="U217" s="36">
        <f>ROUND(Table2[[#This Row],[LHA_Pop_2016]]*Table2[[#This Row],[C_ADR_7day]]/100000*7,0)</f>
        <v>65</v>
      </c>
      <c r="V217" s="13">
        <f>IF(OR(Table2[[#This Row],[7d_positivity_public]]=0,ISBLANK(Table2[[#This Row],[7d_positivity_public]])),"",(Table2[[#This Row],[7d_positivity_public]]-Table2[[#This Row],[7d_positivity_all]])/Table2[[#This Row],[7d_positivity_public]])</f>
        <v>0</v>
      </c>
      <c r="W217">
        <v>7</v>
      </c>
    </row>
    <row r="218" spans="1:23" x14ac:dyDescent="0.25">
      <c r="A218" s="10">
        <v>44344</v>
      </c>
      <c r="B218">
        <v>233</v>
      </c>
      <c r="C218" t="s">
        <v>271</v>
      </c>
      <c r="D218">
        <v>14</v>
      </c>
      <c r="E218">
        <v>23</v>
      </c>
      <c r="F218">
        <v>-9</v>
      </c>
      <c r="G218">
        <v>12</v>
      </c>
      <c r="K218">
        <v>71</v>
      </c>
      <c r="M218">
        <v>83</v>
      </c>
      <c r="T218" s="34">
        <f>_xlfn.XLOOKUP(B218,'LHA Demog pivot'!$B$4:$B$93,'LHA Demog pivot'!$C$4:$C$93,,,1)</f>
        <v>443367</v>
      </c>
      <c r="U218" s="36">
        <f>ROUND(Table2[[#This Row],[LHA_Pop_2016]]*Table2[[#This Row],[C_ADR_7day]]/100000*7,0)</f>
        <v>434</v>
      </c>
      <c r="V218" s="13">
        <f>IF(OR(Table2[[#This Row],[7d_positivity_public]]=0,ISBLANK(Table2[[#This Row],[7d_positivity_public]])),"",(Table2[[#This Row],[7d_positivity_public]]-Table2[[#This Row],[7d_positivity_all]])/Table2[[#This Row],[7d_positivity_public]])</f>
        <v>8.3333333333333329E-2</v>
      </c>
      <c r="W218">
        <v>11</v>
      </c>
    </row>
    <row r="219" spans="1:23" x14ac:dyDescent="0.25">
      <c r="A219" s="10">
        <v>44344</v>
      </c>
      <c r="B219">
        <v>234</v>
      </c>
      <c r="C219" t="s">
        <v>272</v>
      </c>
      <c r="D219">
        <v>2</v>
      </c>
      <c r="E219">
        <v>4</v>
      </c>
      <c r="F219">
        <v>-2</v>
      </c>
      <c r="G219">
        <v>2</v>
      </c>
      <c r="K219">
        <v>76</v>
      </c>
      <c r="M219">
        <v>84</v>
      </c>
      <c r="T219" s="34">
        <f>_xlfn.XLOOKUP(B219,'LHA Demog pivot'!$B$4:$B$93,'LHA Demog pivot'!$C$4:$C$93,,,1)</f>
        <v>94768</v>
      </c>
      <c r="U219" s="36">
        <f>ROUND(Table2[[#This Row],[LHA_Pop_2016]]*Table2[[#This Row],[C_ADR_7day]]/100000*7,0)</f>
        <v>13</v>
      </c>
      <c r="V219" s="13">
        <f>IF(OR(Table2[[#This Row],[7d_positivity_public]]=0,ISBLANK(Table2[[#This Row],[7d_positivity_public]])),"",(Table2[[#This Row],[7d_positivity_public]]-Table2[[#This Row],[7d_positivity_all]])/Table2[[#This Row],[7d_positivity_public]])</f>
        <v>0</v>
      </c>
      <c r="W219">
        <v>2</v>
      </c>
    </row>
    <row r="220" spans="1:23" x14ac:dyDescent="0.25">
      <c r="A220" s="10">
        <v>44344</v>
      </c>
      <c r="B220">
        <v>311</v>
      </c>
      <c r="C220" t="s">
        <v>273</v>
      </c>
      <c r="D220">
        <v>3</v>
      </c>
      <c r="E220">
        <v>5</v>
      </c>
      <c r="F220">
        <v>-2</v>
      </c>
      <c r="G220">
        <v>5</v>
      </c>
      <c r="K220">
        <v>59</v>
      </c>
      <c r="M220">
        <v>75</v>
      </c>
      <c r="T220" s="34">
        <f>_xlfn.XLOOKUP(B220,'LHA Demog pivot'!$B$4:$B$93,'LHA Demog pivot'!$C$4:$C$93,,,1)</f>
        <v>198309</v>
      </c>
      <c r="U220" s="36">
        <f>ROUND(Table2[[#This Row],[LHA_Pop_2016]]*Table2[[#This Row],[C_ADR_7day]]/100000*7,0)</f>
        <v>42</v>
      </c>
      <c r="V220" s="13">
        <f>IF(OR(Table2[[#This Row],[7d_positivity_public]]=0,ISBLANK(Table2[[#This Row],[7d_positivity_public]])),"",(Table2[[#This Row],[7d_positivity_public]]-Table2[[#This Row],[7d_positivity_all]])/Table2[[#This Row],[7d_positivity_public]])</f>
        <v>0.4</v>
      </c>
      <c r="W220">
        <v>3</v>
      </c>
    </row>
    <row r="221" spans="1:23" x14ac:dyDescent="0.25">
      <c r="A221" s="10">
        <v>44344</v>
      </c>
      <c r="B221">
        <v>321</v>
      </c>
      <c r="C221" t="s">
        <v>274</v>
      </c>
      <c r="D221">
        <v>7</v>
      </c>
      <c r="E221">
        <v>9</v>
      </c>
      <c r="F221">
        <v>-2</v>
      </c>
      <c r="G221">
        <v>5</v>
      </c>
      <c r="K221">
        <v>62</v>
      </c>
      <c r="M221">
        <v>78</v>
      </c>
      <c r="T221" s="34">
        <f>_xlfn.XLOOKUP(B221,'LHA Demog pivot'!$B$4:$B$93,'LHA Demog pivot'!$C$4:$C$93,,,1)</f>
        <v>122041</v>
      </c>
      <c r="U221" s="36">
        <f>ROUND(Table2[[#This Row],[LHA_Pop_2016]]*Table2[[#This Row],[C_ADR_7day]]/100000*7,0)</f>
        <v>60</v>
      </c>
      <c r="V221" s="13">
        <f>IF(OR(Table2[[#This Row],[7d_positivity_public]]=0,ISBLANK(Table2[[#This Row],[7d_positivity_public]])),"",(Table2[[#This Row],[7d_positivity_public]]-Table2[[#This Row],[7d_positivity_all]])/Table2[[#This Row],[7d_positivity_public]])</f>
        <v>0.2</v>
      </c>
      <c r="W221">
        <v>4</v>
      </c>
    </row>
    <row r="222" spans="1:23" x14ac:dyDescent="0.25">
      <c r="A222" s="10">
        <v>44344</v>
      </c>
      <c r="B222">
        <v>322</v>
      </c>
      <c r="C222" t="s">
        <v>275</v>
      </c>
      <c r="D222">
        <v>11</v>
      </c>
      <c r="E222">
        <v>10</v>
      </c>
      <c r="F222">
        <v>1</v>
      </c>
      <c r="G222">
        <v>8</v>
      </c>
      <c r="K222">
        <v>64</v>
      </c>
      <c r="M222">
        <v>72</v>
      </c>
      <c r="T222" s="34">
        <f>_xlfn.XLOOKUP(B222,'LHA Demog pivot'!$B$4:$B$93,'LHA Demog pivot'!$C$4:$C$93,,,1)</f>
        <v>61532</v>
      </c>
      <c r="U222" s="36">
        <f>ROUND(Table2[[#This Row],[LHA_Pop_2016]]*Table2[[#This Row],[C_ADR_7day]]/100000*7,0)</f>
        <v>47</v>
      </c>
      <c r="V222" s="13">
        <f>IF(OR(Table2[[#This Row],[7d_positivity_public]]=0,ISBLANK(Table2[[#This Row],[7d_positivity_public]])),"",(Table2[[#This Row],[7d_positivity_public]]-Table2[[#This Row],[7d_positivity_all]])/Table2[[#This Row],[7d_positivity_public]])</f>
        <v>0.25</v>
      </c>
      <c r="W222">
        <v>6</v>
      </c>
    </row>
    <row r="223" spans="1:23" x14ac:dyDescent="0.25">
      <c r="A223" s="10">
        <v>44344</v>
      </c>
      <c r="B223">
        <v>323</v>
      </c>
      <c r="C223" t="s">
        <v>276</v>
      </c>
      <c r="D223">
        <v>9</v>
      </c>
      <c r="E223">
        <v>12</v>
      </c>
      <c r="F223">
        <v>-3</v>
      </c>
      <c r="G223">
        <v>10</v>
      </c>
      <c r="K223">
        <v>71</v>
      </c>
      <c r="M223">
        <v>81</v>
      </c>
      <c r="T223" s="34">
        <f>_xlfn.XLOOKUP(B223,'LHA Demog pivot'!$B$4:$B$93,'LHA Demog pivot'!$C$4:$C$93,,,1)</f>
        <v>103894</v>
      </c>
      <c r="U223" s="36">
        <f>ROUND(Table2[[#This Row],[LHA_Pop_2016]]*Table2[[#This Row],[C_ADR_7day]]/100000*7,0)</f>
        <v>65</v>
      </c>
      <c r="V223" s="13">
        <f>IF(OR(Table2[[#This Row],[7d_positivity_public]]=0,ISBLANK(Table2[[#This Row],[7d_positivity_public]])),"",(Table2[[#This Row],[7d_positivity_public]]-Table2[[#This Row],[7d_positivity_all]])/Table2[[#This Row],[7d_positivity_public]])</f>
        <v>0.2</v>
      </c>
      <c r="W223">
        <v>8</v>
      </c>
    </row>
    <row r="224" spans="1:23" x14ac:dyDescent="0.25">
      <c r="A224" s="10">
        <v>44344</v>
      </c>
      <c r="B224">
        <v>324</v>
      </c>
      <c r="C224" t="s">
        <v>277</v>
      </c>
      <c r="D224">
        <v>1</v>
      </c>
      <c r="E224">
        <v>4</v>
      </c>
      <c r="F224">
        <v>-3</v>
      </c>
      <c r="G224">
        <v>2</v>
      </c>
      <c r="K224">
        <v>61</v>
      </c>
      <c r="M224">
        <v>81</v>
      </c>
      <c r="T224" s="34">
        <f>_xlfn.XLOOKUP(B224,'LHA Demog pivot'!$B$4:$B$93,'LHA Demog pivot'!$C$4:$C$93,,,1)</f>
        <v>131178</v>
      </c>
      <c r="U224" s="36">
        <f>ROUND(Table2[[#This Row],[LHA_Pop_2016]]*Table2[[#This Row],[C_ADR_7day]]/100000*7,0)</f>
        <v>9</v>
      </c>
      <c r="V224" s="13">
        <f>IF(OR(Table2[[#This Row],[7d_positivity_public]]=0,ISBLANK(Table2[[#This Row],[7d_positivity_public]])),"",(Table2[[#This Row],[7d_positivity_public]]-Table2[[#This Row],[7d_positivity_all]])/Table2[[#This Row],[7d_positivity_public]])</f>
        <v>0.5</v>
      </c>
      <c r="W224">
        <v>1</v>
      </c>
    </row>
    <row r="225" spans="1:23" x14ac:dyDescent="0.25">
      <c r="A225" s="10">
        <v>44344</v>
      </c>
      <c r="B225">
        <v>325</v>
      </c>
      <c r="C225" t="s">
        <v>278</v>
      </c>
      <c r="D225">
        <v>8</v>
      </c>
      <c r="E225">
        <v>8</v>
      </c>
      <c r="F225">
        <v>0</v>
      </c>
      <c r="G225">
        <v>8</v>
      </c>
      <c r="K225">
        <v>69</v>
      </c>
      <c r="M225">
        <v>81</v>
      </c>
      <c r="T225" s="34">
        <f>_xlfn.XLOOKUP(B225,'LHA Demog pivot'!$B$4:$B$93,'LHA Demog pivot'!$C$4:$C$93,,,1)</f>
        <v>95808</v>
      </c>
      <c r="U225" s="36">
        <f>ROUND(Table2[[#This Row],[LHA_Pop_2016]]*Table2[[#This Row],[C_ADR_7day]]/100000*7,0)</f>
        <v>54</v>
      </c>
      <c r="V225" s="13">
        <f>IF(OR(Table2[[#This Row],[7d_positivity_public]]=0,ISBLANK(Table2[[#This Row],[7d_positivity_public]])),"",(Table2[[#This Row],[7d_positivity_public]]-Table2[[#This Row],[7d_positivity_all]])/Table2[[#This Row],[7d_positivity_public]])</f>
        <v>0.25</v>
      </c>
      <c r="W225">
        <v>6</v>
      </c>
    </row>
    <row r="226" spans="1:23" x14ac:dyDescent="0.25">
      <c r="A226" s="10">
        <v>44344</v>
      </c>
      <c r="B226">
        <v>326</v>
      </c>
      <c r="C226" t="s">
        <v>279</v>
      </c>
      <c r="D226">
        <v>8</v>
      </c>
      <c r="E226">
        <v>12</v>
      </c>
      <c r="F226">
        <v>-4</v>
      </c>
      <c r="G226">
        <v>9</v>
      </c>
      <c r="K226">
        <v>66</v>
      </c>
      <c r="M226">
        <v>79</v>
      </c>
      <c r="T226" s="34">
        <f>_xlfn.XLOOKUP(B226,'LHA Demog pivot'!$B$4:$B$93,'LHA Demog pivot'!$C$4:$C$93,,,1)</f>
        <v>134575</v>
      </c>
      <c r="U226" s="36">
        <f>ROUND(Table2[[#This Row],[LHA_Pop_2016]]*Table2[[#This Row],[C_ADR_7day]]/100000*7,0)</f>
        <v>75</v>
      </c>
      <c r="V226" s="13">
        <f>IF(OR(Table2[[#This Row],[7d_positivity_public]]=0,ISBLANK(Table2[[#This Row],[7d_positivity_public]])),"",(Table2[[#This Row],[7d_positivity_public]]-Table2[[#This Row],[7d_positivity_all]])/Table2[[#This Row],[7d_positivity_public]])</f>
        <v>0.1111111111111111</v>
      </c>
      <c r="W226">
        <v>8</v>
      </c>
    </row>
    <row r="227" spans="1:23" x14ac:dyDescent="0.25">
      <c r="A227" s="10">
        <v>44344</v>
      </c>
      <c r="B227">
        <v>331</v>
      </c>
      <c r="C227" t="s">
        <v>280</v>
      </c>
      <c r="D227">
        <v>6</v>
      </c>
      <c r="E227">
        <v>4</v>
      </c>
      <c r="F227">
        <v>2</v>
      </c>
      <c r="G227">
        <v>6</v>
      </c>
      <c r="K227">
        <v>72</v>
      </c>
      <c r="M227">
        <v>86</v>
      </c>
      <c r="T227" s="34">
        <f>_xlfn.XLOOKUP(B227,'LHA Demog pivot'!$B$4:$B$93,'LHA Demog pivot'!$C$4:$C$93,,,1)</f>
        <v>141392</v>
      </c>
      <c r="U227" s="36">
        <f>ROUND(Table2[[#This Row],[LHA_Pop_2016]]*Table2[[#This Row],[C_ADR_7day]]/100000*7,0)</f>
        <v>59</v>
      </c>
      <c r="V227" s="13">
        <f>IF(OR(Table2[[#This Row],[7d_positivity_public]]=0,ISBLANK(Table2[[#This Row],[7d_positivity_public]])),"",(Table2[[#This Row],[7d_positivity_public]]-Table2[[#This Row],[7d_positivity_all]])/Table2[[#This Row],[7d_positivity_public]])</f>
        <v>0.16666666666666666</v>
      </c>
      <c r="W227">
        <v>5</v>
      </c>
    </row>
    <row r="228" spans="1:23" x14ac:dyDescent="0.25">
      <c r="A228" s="10">
        <v>44344</v>
      </c>
      <c r="B228">
        <v>332</v>
      </c>
      <c r="C228" t="s">
        <v>281</v>
      </c>
      <c r="D228">
        <v>2</v>
      </c>
      <c r="E228">
        <v>1</v>
      </c>
      <c r="F228">
        <v>1</v>
      </c>
      <c r="G228">
        <v>4</v>
      </c>
      <c r="K228">
        <v>71</v>
      </c>
      <c r="M228">
        <v>82</v>
      </c>
      <c r="T228" s="34">
        <f>_xlfn.XLOOKUP(B228,'LHA Demog pivot'!$B$4:$B$93,'LHA Demog pivot'!$C$4:$C$93,,,1)</f>
        <v>50490</v>
      </c>
      <c r="U228" s="36">
        <f>ROUND(Table2[[#This Row],[LHA_Pop_2016]]*Table2[[#This Row],[C_ADR_7day]]/100000*7,0)</f>
        <v>7</v>
      </c>
      <c r="V228" s="13">
        <f>IF(OR(Table2[[#This Row],[7d_positivity_public]]=0,ISBLANK(Table2[[#This Row],[7d_positivity_public]])),"",(Table2[[#This Row],[7d_positivity_public]]-Table2[[#This Row],[7d_positivity_all]])/Table2[[#This Row],[7d_positivity_public]])</f>
        <v>0.25</v>
      </c>
      <c r="W228">
        <v>3</v>
      </c>
    </row>
    <row r="229" spans="1:23" x14ac:dyDescent="0.25">
      <c r="A229" s="10">
        <v>44344</v>
      </c>
      <c r="B229">
        <v>333</v>
      </c>
      <c r="C229" t="s">
        <v>282</v>
      </c>
      <c r="D229">
        <v>3</v>
      </c>
      <c r="E229">
        <v>5</v>
      </c>
      <c r="F229">
        <v>-2</v>
      </c>
      <c r="G229">
        <v>2</v>
      </c>
      <c r="K229">
        <v>73</v>
      </c>
      <c r="M229">
        <v>84</v>
      </c>
      <c r="T229" s="34">
        <f>_xlfn.XLOOKUP(B229,'LHA Demog pivot'!$B$4:$B$93,'LHA Demog pivot'!$C$4:$C$93,,,1)</f>
        <v>29970</v>
      </c>
      <c r="U229" s="36">
        <f>ROUND(Table2[[#This Row],[LHA_Pop_2016]]*Table2[[#This Row],[C_ADR_7day]]/100000*7,0)</f>
        <v>6</v>
      </c>
      <c r="V229" s="13">
        <f>IF(OR(Table2[[#This Row],[7d_positivity_public]]=0,ISBLANK(Table2[[#This Row],[7d_positivity_public]])),"",(Table2[[#This Row],[7d_positivity_public]]-Table2[[#This Row],[7d_positivity_all]])/Table2[[#This Row],[7d_positivity_public]])</f>
        <v>0</v>
      </c>
      <c r="W229">
        <v>2</v>
      </c>
    </row>
    <row r="230" spans="1:23" x14ac:dyDescent="0.25">
      <c r="A230" s="10">
        <v>44344</v>
      </c>
      <c r="B230">
        <v>334</v>
      </c>
      <c r="C230" t="s">
        <v>283</v>
      </c>
      <c r="D230">
        <v>0</v>
      </c>
      <c r="E230">
        <v>1</v>
      </c>
      <c r="F230">
        <v>-1</v>
      </c>
      <c r="G230">
        <v>0</v>
      </c>
      <c r="K230">
        <v>71</v>
      </c>
      <c r="M230">
        <v>82</v>
      </c>
      <c r="T230" s="34">
        <f>_xlfn.XLOOKUP(B230,'LHA Demog pivot'!$B$4:$B$93,'LHA Demog pivot'!$C$4:$C$93,,,1)</f>
        <v>19671</v>
      </c>
      <c r="U230" s="36">
        <f>ROUND(Table2[[#This Row],[LHA_Pop_2016]]*Table2[[#This Row],[C_ADR_7day]]/100000*7,0)</f>
        <v>0</v>
      </c>
      <c r="V230" s="13" t="str">
        <f>IF(OR(Table2[[#This Row],[7d_positivity_public]]=0,ISBLANK(Table2[[#This Row],[7d_positivity_public]])),"",(Table2[[#This Row],[7d_positivity_public]]-Table2[[#This Row],[7d_positivity_all]])/Table2[[#This Row],[7d_positivity_public]])</f>
        <v/>
      </c>
      <c r="W230">
        <v>0</v>
      </c>
    </row>
    <row r="231" spans="1:23" x14ac:dyDescent="0.25">
      <c r="A231" s="10">
        <v>44344</v>
      </c>
      <c r="B231">
        <v>335</v>
      </c>
      <c r="C231" t="s">
        <v>284</v>
      </c>
      <c r="D231">
        <v>1</v>
      </c>
      <c r="E231">
        <v>2</v>
      </c>
      <c r="F231">
        <v>-1</v>
      </c>
      <c r="G231">
        <v>1</v>
      </c>
      <c r="K231">
        <v>79</v>
      </c>
      <c r="M231">
        <v>86</v>
      </c>
      <c r="T231" s="34">
        <f>_xlfn.XLOOKUP(B231,'LHA Demog pivot'!$B$4:$B$93,'LHA Demog pivot'!$C$4:$C$93,,,1)</f>
        <v>38653</v>
      </c>
      <c r="U231" s="36">
        <f>ROUND(Table2[[#This Row],[LHA_Pop_2016]]*Table2[[#This Row],[C_ADR_7day]]/100000*7,0)</f>
        <v>3</v>
      </c>
      <c r="V231" s="13">
        <f>IF(OR(Table2[[#This Row],[7d_positivity_public]]=0,ISBLANK(Table2[[#This Row],[7d_positivity_public]])),"",(Table2[[#This Row],[7d_positivity_public]]-Table2[[#This Row],[7d_positivity_all]])/Table2[[#This Row],[7d_positivity_public]])</f>
        <v>0</v>
      </c>
      <c r="W231">
        <v>1</v>
      </c>
    </row>
    <row r="232" spans="1:23" x14ac:dyDescent="0.25">
      <c r="A232" s="10">
        <v>44344</v>
      </c>
      <c r="B232">
        <v>336</v>
      </c>
      <c r="C232" t="s">
        <v>285</v>
      </c>
      <c r="D232">
        <v>4</v>
      </c>
      <c r="E232">
        <v>0</v>
      </c>
      <c r="F232">
        <v>4</v>
      </c>
      <c r="G232">
        <v>11</v>
      </c>
      <c r="K232">
        <v>66</v>
      </c>
      <c r="M232">
        <v>75</v>
      </c>
      <c r="T232" s="34">
        <f>_xlfn.XLOOKUP(B232,'LHA Demog pivot'!$B$4:$B$93,'LHA Demog pivot'!$C$4:$C$93,,,1)</f>
        <v>2678</v>
      </c>
      <c r="U232" s="36">
        <f>ROUND(Table2[[#This Row],[LHA_Pop_2016]]*Table2[[#This Row],[C_ADR_7day]]/100000*7,0)</f>
        <v>1</v>
      </c>
      <c r="V232" s="13">
        <f>IF(OR(Table2[[#This Row],[7d_positivity_public]]=0,ISBLANK(Table2[[#This Row],[7d_positivity_public]])),"",(Table2[[#This Row],[7d_positivity_public]]-Table2[[#This Row],[7d_positivity_all]])/Table2[[#This Row],[7d_positivity_public]])</f>
        <v>0.36363636363636365</v>
      </c>
      <c r="W232">
        <v>7</v>
      </c>
    </row>
    <row r="233" spans="1:23" x14ac:dyDescent="0.25">
      <c r="A233" s="10">
        <v>44344</v>
      </c>
      <c r="B233">
        <v>337</v>
      </c>
      <c r="C233" t="s">
        <v>286</v>
      </c>
      <c r="D233">
        <v>0</v>
      </c>
      <c r="E233">
        <v>0</v>
      </c>
      <c r="F233">
        <v>0</v>
      </c>
      <c r="G233">
        <v>0</v>
      </c>
      <c r="K233">
        <v>93</v>
      </c>
      <c r="M233">
        <v>94</v>
      </c>
      <c r="T233" s="34">
        <f>_xlfn.XLOOKUP(B233,'LHA Demog pivot'!$B$4:$B$93,'LHA Demog pivot'!$C$4:$C$93,,,1)</f>
        <v>1514</v>
      </c>
      <c r="U233" s="36">
        <f>ROUND(Table2[[#This Row],[LHA_Pop_2016]]*Table2[[#This Row],[C_ADR_7day]]/100000*7,0)</f>
        <v>0</v>
      </c>
      <c r="V233" s="13" t="str">
        <f>IF(OR(Table2[[#This Row],[7d_positivity_public]]=0,ISBLANK(Table2[[#This Row],[7d_positivity_public]])),"",(Table2[[#This Row],[7d_positivity_public]]-Table2[[#This Row],[7d_positivity_all]])/Table2[[#This Row],[7d_positivity_public]])</f>
        <v/>
      </c>
      <c r="W233">
        <v>0</v>
      </c>
    </row>
    <row r="234" spans="1:23" x14ac:dyDescent="0.25">
      <c r="A234" s="10">
        <v>44344</v>
      </c>
      <c r="B234">
        <v>411</v>
      </c>
      <c r="C234" t="s">
        <v>287</v>
      </c>
      <c r="D234">
        <v>1</v>
      </c>
      <c r="E234">
        <v>1</v>
      </c>
      <c r="F234">
        <v>0</v>
      </c>
      <c r="G234">
        <v>1</v>
      </c>
      <c r="K234">
        <v>68</v>
      </c>
      <c r="M234">
        <v>86</v>
      </c>
      <c r="T234" s="34">
        <f>_xlfn.XLOOKUP(B234,'LHA Demog pivot'!$B$4:$B$93,'LHA Demog pivot'!$C$4:$C$93,,,1)</f>
        <v>225919</v>
      </c>
      <c r="U234" s="36">
        <f>ROUND(Table2[[#This Row],[LHA_Pop_2016]]*Table2[[#This Row],[C_ADR_7day]]/100000*7,0)</f>
        <v>16</v>
      </c>
      <c r="V234" s="13">
        <f>IF(OR(Table2[[#This Row],[7d_positivity_public]]=0,ISBLANK(Table2[[#This Row],[7d_positivity_public]])),"",(Table2[[#This Row],[7d_positivity_public]]-Table2[[#This Row],[7d_positivity_all]])/Table2[[#This Row],[7d_positivity_public]])</f>
        <v>0</v>
      </c>
      <c r="W234">
        <v>1</v>
      </c>
    </row>
    <row r="235" spans="1:23" x14ac:dyDescent="0.25">
      <c r="A235" s="10">
        <v>44344</v>
      </c>
      <c r="B235">
        <v>412</v>
      </c>
      <c r="C235" t="s">
        <v>288</v>
      </c>
      <c r="D235">
        <v>1</v>
      </c>
      <c r="E235">
        <v>1</v>
      </c>
      <c r="F235">
        <v>0</v>
      </c>
      <c r="G235">
        <v>2</v>
      </c>
      <c r="K235">
        <v>65</v>
      </c>
      <c r="M235">
        <v>84</v>
      </c>
      <c r="T235" s="34">
        <f>_xlfn.XLOOKUP(B235,'LHA Demog pivot'!$B$4:$B$93,'LHA Demog pivot'!$C$4:$C$93,,,1)</f>
        <v>77460</v>
      </c>
      <c r="U235" s="36">
        <f>ROUND(Table2[[#This Row],[LHA_Pop_2016]]*Table2[[#This Row],[C_ADR_7day]]/100000*7,0)</f>
        <v>5</v>
      </c>
      <c r="V235" s="13">
        <f>IF(OR(Table2[[#This Row],[7d_positivity_public]]=0,ISBLANK(Table2[[#This Row],[7d_positivity_public]])),"",(Table2[[#This Row],[7d_positivity_public]]-Table2[[#This Row],[7d_positivity_all]])/Table2[[#This Row],[7d_positivity_public]])</f>
        <v>0</v>
      </c>
      <c r="W235">
        <v>2</v>
      </c>
    </row>
    <row r="236" spans="1:23" x14ac:dyDescent="0.25">
      <c r="A236" s="10">
        <v>44344</v>
      </c>
      <c r="B236">
        <v>413</v>
      </c>
      <c r="C236" t="s">
        <v>289</v>
      </c>
      <c r="D236">
        <v>0</v>
      </c>
      <c r="E236">
        <v>0</v>
      </c>
      <c r="F236">
        <v>0</v>
      </c>
      <c r="G236">
        <v>0</v>
      </c>
      <c r="K236">
        <v>79</v>
      </c>
      <c r="M236">
        <v>90</v>
      </c>
      <c r="T236" s="34">
        <f>_xlfn.XLOOKUP(B236,'LHA Demog pivot'!$B$4:$B$93,'LHA Demog pivot'!$C$4:$C$93,,,1)</f>
        <v>64692</v>
      </c>
      <c r="U236" s="36">
        <f>ROUND(Table2[[#This Row],[LHA_Pop_2016]]*Table2[[#This Row],[C_ADR_7day]]/100000*7,0)</f>
        <v>0</v>
      </c>
      <c r="V236" s="13" t="str">
        <f>IF(OR(Table2[[#This Row],[7d_positivity_public]]=0,ISBLANK(Table2[[#This Row],[7d_positivity_public]])),"",(Table2[[#This Row],[7d_positivity_public]]-Table2[[#This Row],[7d_positivity_all]])/Table2[[#This Row],[7d_positivity_public]])</f>
        <v/>
      </c>
      <c r="W236">
        <v>0</v>
      </c>
    </row>
    <row r="237" spans="1:23" x14ac:dyDescent="0.25">
      <c r="A237" s="10">
        <v>44344</v>
      </c>
      <c r="B237">
        <v>414</v>
      </c>
      <c r="C237" t="s">
        <v>290</v>
      </c>
      <c r="D237">
        <v>1</v>
      </c>
      <c r="E237">
        <v>0</v>
      </c>
      <c r="F237">
        <v>1</v>
      </c>
      <c r="G237">
        <v>3</v>
      </c>
      <c r="K237">
        <v>75</v>
      </c>
      <c r="M237">
        <v>85</v>
      </c>
      <c r="T237" s="34">
        <f>_xlfn.XLOOKUP(B237,'LHA Demog pivot'!$B$4:$B$93,'LHA Demog pivot'!$C$4:$C$93,,,1)</f>
        <v>15289</v>
      </c>
      <c r="U237" s="36">
        <f>ROUND(Table2[[#This Row],[LHA_Pop_2016]]*Table2[[#This Row],[C_ADR_7day]]/100000*7,0)</f>
        <v>1</v>
      </c>
      <c r="V237" s="13">
        <f>IF(OR(Table2[[#This Row],[7d_positivity_public]]=0,ISBLANK(Table2[[#This Row],[7d_positivity_public]])),"",(Table2[[#This Row],[7d_positivity_public]]-Table2[[#This Row],[7d_positivity_all]])/Table2[[#This Row],[7d_positivity_public]])</f>
        <v>0.33333333333333331</v>
      </c>
      <c r="W237">
        <v>2</v>
      </c>
    </row>
    <row r="238" spans="1:23" x14ac:dyDescent="0.25">
      <c r="A238" s="10">
        <v>44344</v>
      </c>
      <c r="B238">
        <v>421</v>
      </c>
      <c r="C238" t="s">
        <v>291</v>
      </c>
      <c r="D238">
        <v>0</v>
      </c>
      <c r="E238">
        <v>1</v>
      </c>
      <c r="F238">
        <v>-1</v>
      </c>
      <c r="G238">
        <v>1</v>
      </c>
      <c r="K238">
        <v>66</v>
      </c>
      <c r="M238">
        <v>82</v>
      </c>
      <c r="T238" s="34">
        <f>_xlfn.XLOOKUP(B238,'LHA Demog pivot'!$B$4:$B$93,'LHA Demog pivot'!$C$4:$C$93,,,1)</f>
        <v>58378</v>
      </c>
      <c r="U238" s="36">
        <f>ROUND(Table2[[#This Row],[LHA_Pop_2016]]*Table2[[#This Row],[C_ADR_7day]]/100000*7,0)</f>
        <v>0</v>
      </c>
      <c r="V238" s="13">
        <f>IF(OR(Table2[[#This Row],[7d_positivity_public]]=0,ISBLANK(Table2[[#This Row],[7d_positivity_public]])),"",(Table2[[#This Row],[7d_positivity_public]]-Table2[[#This Row],[7d_positivity_all]])/Table2[[#This Row],[7d_positivity_public]])</f>
        <v>0</v>
      </c>
      <c r="W238">
        <v>1</v>
      </c>
    </row>
    <row r="239" spans="1:23" x14ac:dyDescent="0.25">
      <c r="A239" s="10">
        <v>44344</v>
      </c>
      <c r="B239">
        <v>422</v>
      </c>
      <c r="C239" t="s">
        <v>292</v>
      </c>
      <c r="D239">
        <v>0</v>
      </c>
      <c r="E239">
        <v>0</v>
      </c>
      <c r="F239">
        <v>0</v>
      </c>
      <c r="G239">
        <v>0</v>
      </c>
      <c r="K239">
        <v>60</v>
      </c>
      <c r="M239">
        <v>76</v>
      </c>
      <c r="T239" s="34">
        <f>_xlfn.XLOOKUP(B239,'LHA Demog pivot'!$B$4:$B$93,'LHA Demog pivot'!$C$4:$C$93,,,1)</f>
        <v>6240</v>
      </c>
      <c r="U239" s="36">
        <f>ROUND(Table2[[#This Row],[LHA_Pop_2016]]*Table2[[#This Row],[C_ADR_7day]]/100000*7,0)</f>
        <v>0</v>
      </c>
      <c r="V239" s="13" t="str">
        <f>IF(OR(Table2[[#This Row],[7d_positivity_public]]=0,ISBLANK(Table2[[#This Row],[7d_positivity_public]])),"",(Table2[[#This Row],[7d_positivity_public]]-Table2[[#This Row],[7d_positivity_all]])/Table2[[#This Row],[7d_positivity_public]])</f>
        <v/>
      </c>
      <c r="W239">
        <v>0</v>
      </c>
    </row>
    <row r="240" spans="1:23" x14ac:dyDescent="0.25">
      <c r="A240" s="10">
        <v>44344</v>
      </c>
      <c r="B240">
        <v>423</v>
      </c>
      <c r="C240" t="s">
        <v>293</v>
      </c>
      <c r="D240">
        <v>0</v>
      </c>
      <c r="E240">
        <v>0</v>
      </c>
      <c r="F240">
        <v>0</v>
      </c>
      <c r="G240">
        <v>0</v>
      </c>
      <c r="K240">
        <v>70</v>
      </c>
      <c r="M240">
        <v>84</v>
      </c>
      <c r="T240" s="34">
        <f>_xlfn.XLOOKUP(B240,'LHA Demog pivot'!$B$4:$B$93,'LHA Demog pivot'!$C$4:$C$93,,,1)</f>
        <v>19121</v>
      </c>
      <c r="U240" s="36">
        <f>ROUND(Table2[[#This Row],[LHA_Pop_2016]]*Table2[[#This Row],[C_ADR_7day]]/100000*7,0)</f>
        <v>0</v>
      </c>
      <c r="V240" s="13" t="str">
        <f>IF(OR(Table2[[#This Row],[7d_positivity_public]]=0,ISBLANK(Table2[[#This Row],[7d_positivity_public]])),"",(Table2[[#This Row],[7d_positivity_public]]-Table2[[#This Row],[7d_positivity_all]])/Table2[[#This Row],[7d_positivity_public]])</f>
        <v/>
      </c>
      <c r="W240">
        <v>0</v>
      </c>
    </row>
    <row r="241" spans="1:23" x14ac:dyDescent="0.25">
      <c r="A241" s="10">
        <v>44344</v>
      </c>
      <c r="B241">
        <v>424</v>
      </c>
      <c r="C241" t="s">
        <v>294</v>
      </c>
      <c r="D241">
        <v>2</v>
      </c>
      <c r="E241">
        <v>3</v>
      </c>
      <c r="F241">
        <v>-1</v>
      </c>
      <c r="G241">
        <v>3</v>
      </c>
      <c r="K241">
        <v>64</v>
      </c>
      <c r="M241">
        <v>82</v>
      </c>
      <c r="T241" s="34">
        <f>_xlfn.XLOOKUP(B241,'LHA Demog pivot'!$B$4:$B$93,'LHA Demog pivot'!$C$4:$C$93,,,1)</f>
        <v>108964</v>
      </c>
      <c r="U241" s="36">
        <f>ROUND(Table2[[#This Row],[LHA_Pop_2016]]*Table2[[#This Row],[C_ADR_7day]]/100000*7,0)</f>
        <v>15</v>
      </c>
      <c r="V241" s="13">
        <f>IF(OR(Table2[[#This Row],[7d_positivity_public]]=0,ISBLANK(Table2[[#This Row],[7d_positivity_public]])),"",(Table2[[#This Row],[7d_positivity_public]]-Table2[[#This Row],[7d_positivity_all]])/Table2[[#This Row],[7d_positivity_public]])</f>
        <v>0</v>
      </c>
      <c r="W241">
        <v>3</v>
      </c>
    </row>
    <row r="242" spans="1:23" x14ac:dyDescent="0.25">
      <c r="A242" s="10">
        <v>44344</v>
      </c>
      <c r="B242">
        <v>425</v>
      </c>
      <c r="C242" t="s">
        <v>295</v>
      </c>
      <c r="D242">
        <v>1</v>
      </c>
      <c r="E242">
        <v>2</v>
      </c>
      <c r="F242">
        <v>-1</v>
      </c>
      <c r="G242">
        <v>1</v>
      </c>
      <c r="K242">
        <v>74</v>
      </c>
      <c r="M242">
        <v>85</v>
      </c>
      <c r="T242" s="34">
        <f>_xlfn.XLOOKUP(B242,'LHA Demog pivot'!$B$4:$B$93,'LHA Demog pivot'!$C$4:$C$93,,,1)</f>
        <v>47133</v>
      </c>
      <c r="U242" s="36">
        <f>ROUND(Table2[[#This Row],[LHA_Pop_2016]]*Table2[[#This Row],[C_ADR_7day]]/100000*7,0)</f>
        <v>3</v>
      </c>
      <c r="V242" s="13">
        <f>IF(OR(Table2[[#This Row],[7d_positivity_public]]=0,ISBLANK(Table2[[#This Row],[7d_positivity_public]])),"",(Table2[[#This Row],[7d_positivity_public]]-Table2[[#This Row],[7d_positivity_all]])/Table2[[#This Row],[7d_positivity_public]])</f>
        <v>0</v>
      </c>
      <c r="W242">
        <v>1</v>
      </c>
    </row>
    <row r="243" spans="1:23" x14ac:dyDescent="0.25">
      <c r="A243" s="10">
        <v>44344</v>
      </c>
      <c r="B243">
        <v>426</v>
      </c>
      <c r="C243" t="s">
        <v>296</v>
      </c>
      <c r="D243">
        <v>0</v>
      </c>
      <c r="E243">
        <v>0</v>
      </c>
      <c r="F243">
        <v>0</v>
      </c>
      <c r="G243">
        <v>0</v>
      </c>
      <c r="K243">
        <v>70</v>
      </c>
      <c r="M243">
        <v>82</v>
      </c>
      <c r="T243" s="34">
        <f>_xlfn.XLOOKUP(B243,'LHA Demog pivot'!$B$4:$B$93,'LHA Demog pivot'!$C$4:$C$93,,,1)</f>
        <v>30981</v>
      </c>
      <c r="U243" s="36">
        <f>ROUND(Table2[[#This Row],[LHA_Pop_2016]]*Table2[[#This Row],[C_ADR_7day]]/100000*7,0)</f>
        <v>0</v>
      </c>
      <c r="V243" s="13" t="str">
        <f>IF(OR(Table2[[#This Row],[7d_positivity_public]]=0,ISBLANK(Table2[[#This Row],[7d_positivity_public]])),"",(Table2[[#This Row],[7d_positivity_public]]-Table2[[#This Row],[7d_positivity_all]])/Table2[[#This Row],[7d_positivity_public]])</f>
        <v/>
      </c>
      <c r="W243">
        <v>0</v>
      </c>
    </row>
    <row r="244" spans="1:23" x14ac:dyDescent="0.25">
      <c r="A244" s="10">
        <v>44344</v>
      </c>
      <c r="B244">
        <v>431</v>
      </c>
      <c r="C244" t="s">
        <v>297</v>
      </c>
      <c r="D244">
        <v>2</v>
      </c>
      <c r="E244">
        <v>4</v>
      </c>
      <c r="F244">
        <v>-2</v>
      </c>
      <c r="G244">
        <v>1</v>
      </c>
      <c r="K244">
        <v>68</v>
      </c>
      <c r="M244">
        <v>83</v>
      </c>
      <c r="T244" s="34">
        <f>_xlfn.XLOOKUP(B244,'LHA Demog pivot'!$B$4:$B$93,'LHA Demog pivot'!$C$4:$C$93,,,1)</f>
        <v>66527</v>
      </c>
      <c r="U244" s="36">
        <f>ROUND(Table2[[#This Row],[LHA_Pop_2016]]*Table2[[#This Row],[C_ADR_7day]]/100000*7,0)</f>
        <v>9</v>
      </c>
      <c r="V244" s="13">
        <f>IF(OR(Table2[[#This Row],[7d_positivity_public]]=0,ISBLANK(Table2[[#This Row],[7d_positivity_public]])),"",(Table2[[#This Row],[7d_positivity_public]]-Table2[[#This Row],[7d_positivity_all]])/Table2[[#This Row],[7d_positivity_public]])</f>
        <v>0</v>
      </c>
      <c r="W244">
        <v>1</v>
      </c>
    </row>
    <row r="245" spans="1:23" x14ac:dyDescent="0.25">
      <c r="A245" s="10">
        <v>44344</v>
      </c>
      <c r="B245">
        <v>432</v>
      </c>
      <c r="C245" t="s">
        <v>298</v>
      </c>
      <c r="D245">
        <v>0</v>
      </c>
      <c r="E245">
        <v>1</v>
      </c>
      <c r="F245">
        <v>-1</v>
      </c>
      <c r="G245">
        <v>1</v>
      </c>
      <c r="K245">
        <v>66</v>
      </c>
      <c r="M245">
        <v>82</v>
      </c>
      <c r="T245" s="34">
        <f>_xlfn.XLOOKUP(B245,'LHA Demog pivot'!$B$4:$B$93,'LHA Demog pivot'!$C$4:$C$93,,,1)</f>
        <v>42570</v>
      </c>
      <c r="U245" s="36">
        <f>ROUND(Table2[[#This Row],[LHA_Pop_2016]]*Table2[[#This Row],[C_ADR_7day]]/100000*7,0)</f>
        <v>0</v>
      </c>
      <c r="V245" s="13">
        <f>IF(OR(Table2[[#This Row],[7d_positivity_public]]=0,ISBLANK(Table2[[#This Row],[7d_positivity_public]])),"",(Table2[[#This Row],[7d_positivity_public]]-Table2[[#This Row],[7d_positivity_all]])/Table2[[#This Row],[7d_positivity_public]])</f>
        <v>0</v>
      </c>
      <c r="W245">
        <v>1</v>
      </c>
    </row>
    <row r="246" spans="1:23" x14ac:dyDescent="0.25">
      <c r="A246" s="10">
        <v>44344</v>
      </c>
      <c r="B246">
        <v>433</v>
      </c>
      <c r="C246" t="s">
        <v>299</v>
      </c>
      <c r="D246">
        <v>0</v>
      </c>
      <c r="E246">
        <v>0</v>
      </c>
      <c r="F246">
        <v>0</v>
      </c>
      <c r="G246">
        <v>0</v>
      </c>
      <c r="K246">
        <v>72</v>
      </c>
      <c r="M246">
        <v>79</v>
      </c>
      <c r="T246" s="34">
        <f>_xlfn.XLOOKUP(B246,'LHA Demog pivot'!$B$4:$B$93,'LHA Demog pivot'!$C$4:$C$93,,,1)</f>
        <v>1901</v>
      </c>
      <c r="U246" s="36">
        <f>ROUND(Table2[[#This Row],[LHA_Pop_2016]]*Table2[[#This Row],[C_ADR_7day]]/100000*7,0)</f>
        <v>0</v>
      </c>
      <c r="V246" s="13" t="str">
        <f>IF(OR(Table2[[#This Row],[7d_positivity_public]]=0,ISBLANK(Table2[[#This Row],[7d_positivity_public]])),"",(Table2[[#This Row],[7d_positivity_public]]-Table2[[#This Row],[7d_positivity_all]])/Table2[[#This Row],[7d_positivity_public]])</f>
        <v/>
      </c>
      <c r="W246">
        <v>0</v>
      </c>
    </row>
    <row r="247" spans="1:23" x14ac:dyDescent="0.25">
      <c r="A247" s="10">
        <v>44344</v>
      </c>
      <c r="B247">
        <v>434</v>
      </c>
      <c r="C247" t="s">
        <v>300</v>
      </c>
      <c r="D247">
        <v>0</v>
      </c>
      <c r="E247">
        <v>0</v>
      </c>
      <c r="F247">
        <v>0</v>
      </c>
      <c r="G247">
        <v>4</v>
      </c>
      <c r="K247">
        <v>73</v>
      </c>
      <c r="M247">
        <v>82</v>
      </c>
      <c r="T247" s="34">
        <f>_xlfn.XLOOKUP(B247,'LHA Demog pivot'!$B$4:$B$93,'LHA Demog pivot'!$C$4:$C$93,,,1)</f>
        <v>11235</v>
      </c>
      <c r="U247" s="36">
        <f>ROUND(Table2[[#This Row],[LHA_Pop_2016]]*Table2[[#This Row],[C_ADR_7day]]/100000*7,0)</f>
        <v>0</v>
      </c>
      <c r="V247" s="13">
        <f>IF(OR(Table2[[#This Row],[7d_positivity_public]]=0,ISBLANK(Table2[[#This Row],[7d_positivity_public]])),"",(Table2[[#This Row],[7d_positivity_public]]-Table2[[#This Row],[7d_positivity_all]])/Table2[[#This Row],[7d_positivity_public]])</f>
        <v>0.25</v>
      </c>
      <c r="W247">
        <v>3</v>
      </c>
    </row>
    <row r="248" spans="1:23" x14ac:dyDescent="0.25">
      <c r="A248" s="10">
        <v>44344</v>
      </c>
      <c r="B248">
        <v>510</v>
      </c>
      <c r="C248" t="s">
        <v>301</v>
      </c>
      <c r="D248">
        <v>0</v>
      </c>
      <c r="E248">
        <v>0</v>
      </c>
      <c r="F248">
        <v>0</v>
      </c>
      <c r="G248">
        <v>0</v>
      </c>
      <c r="K248">
        <v>80</v>
      </c>
      <c r="M248">
        <v>86</v>
      </c>
      <c r="T248" s="34">
        <f>_xlfn.XLOOKUP(B248,'LHA Demog pivot'!$B$4:$B$93,'LHA Demog pivot'!$C$4:$C$93,,,1)</f>
        <v>4198</v>
      </c>
      <c r="U248" s="36">
        <f>ROUND(Table2[[#This Row],[LHA_Pop_2016]]*Table2[[#This Row],[C_ADR_7day]]/100000*7,0)</f>
        <v>0</v>
      </c>
      <c r="V248" s="13" t="str">
        <f>IF(OR(Table2[[#This Row],[7d_positivity_public]]=0,ISBLANK(Table2[[#This Row],[7d_positivity_public]])),"",(Table2[[#This Row],[7d_positivity_public]]-Table2[[#This Row],[7d_positivity_all]])/Table2[[#This Row],[7d_positivity_public]])</f>
        <v/>
      </c>
      <c r="W248">
        <v>0</v>
      </c>
    </row>
    <row r="249" spans="1:23" x14ac:dyDescent="0.25">
      <c r="A249" s="10">
        <v>44344</v>
      </c>
      <c r="B249">
        <v>512</v>
      </c>
      <c r="C249" t="s">
        <v>304</v>
      </c>
      <c r="D249">
        <v>0</v>
      </c>
      <c r="E249">
        <v>1</v>
      </c>
      <c r="F249">
        <v>-1</v>
      </c>
      <c r="G249">
        <v>0</v>
      </c>
      <c r="K249">
        <v>78</v>
      </c>
      <c r="M249">
        <v>86</v>
      </c>
      <c r="T249" s="34">
        <f>_xlfn.XLOOKUP(B249,'LHA Demog pivot'!$B$4:$B$93,'LHA Demog pivot'!$C$4:$C$93,,,1)</f>
        <v>13501</v>
      </c>
      <c r="U249" s="36">
        <f>ROUND(Table2[[#This Row],[LHA_Pop_2016]]*Table2[[#This Row],[C_ADR_7day]]/100000*7,0)</f>
        <v>0</v>
      </c>
      <c r="V249" s="13" t="str">
        <f>IF(OR(Table2[[#This Row],[7d_positivity_public]]=0,ISBLANK(Table2[[#This Row],[7d_positivity_public]])),"",(Table2[[#This Row],[7d_positivity_public]]-Table2[[#This Row],[7d_positivity_all]])/Table2[[#This Row],[7d_positivity_public]])</f>
        <v/>
      </c>
      <c r="W249">
        <v>0</v>
      </c>
    </row>
    <row r="250" spans="1:23" x14ac:dyDescent="0.25">
      <c r="A250" s="10">
        <v>44344</v>
      </c>
      <c r="B250">
        <v>513</v>
      </c>
      <c r="C250" t="s">
        <v>305</v>
      </c>
      <c r="D250">
        <v>7</v>
      </c>
      <c r="E250">
        <v>0</v>
      </c>
      <c r="F250">
        <v>7</v>
      </c>
      <c r="G250">
        <v>9</v>
      </c>
      <c r="K250">
        <v>75</v>
      </c>
      <c r="M250">
        <v>81</v>
      </c>
      <c r="T250" s="34">
        <f>_xlfn.XLOOKUP(B250,'LHA Demog pivot'!$B$4:$B$93,'LHA Demog pivot'!$C$4:$C$93,,,1)</f>
        <v>4223</v>
      </c>
      <c r="U250" s="36">
        <f>ROUND(Table2[[#This Row],[LHA_Pop_2016]]*Table2[[#This Row],[C_ADR_7day]]/100000*7,0)</f>
        <v>2</v>
      </c>
      <c r="V250" s="13">
        <f>IF(OR(Table2[[#This Row],[7d_positivity_public]]=0,ISBLANK(Table2[[#This Row],[7d_positivity_public]])),"",(Table2[[#This Row],[7d_positivity_public]]-Table2[[#This Row],[7d_positivity_all]])/Table2[[#This Row],[7d_positivity_public]])</f>
        <v>0.1111111111111111</v>
      </c>
      <c r="W250">
        <v>8</v>
      </c>
    </row>
    <row r="251" spans="1:23" x14ac:dyDescent="0.25">
      <c r="A251" s="10">
        <v>44344</v>
      </c>
      <c r="B251">
        <v>514</v>
      </c>
      <c r="C251" t="s">
        <v>306</v>
      </c>
      <c r="D251">
        <v>2</v>
      </c>
      <c r="E251">
        <v>6</v>
      </c>
      <c r="F251">
        <v>-4</v>
      </c>
      <c r="G251">
        <v>6</v>
      </c>
      <c r="K251">
        <v>60</v>
      </c>
      <c r="M251">
        <v>74</v>
      </c>
      <c r="T251" s="34">
        <f>_xlfn.XLOOKUP(B251,'LHA Demog pivot'!$B$4:$B$93,'LHA Demog pivot'!$C$4:$C$93,,,1)</f>
        <v>16414</v>
      </c>
      <c r="U251" s="36">
        <f>ROUND(Table2[[#This Row],[LHA_Pop_2016]]*Table2[[#This Row],[C_ADR_7day]]/100000*7,0)</f>
        <v>2</v>
      </c>
      <c r="V251" s="13">
        <f>IF(OR(Table2[[#This Row],[7d_positivity_public]]=0,ISBLANK(Table2[[#This Row],[7d_positivity_public]])),"",(Table2[[#This Row],[7d_positivity_public]]-Table2[[#This Row],[7d_positivity_all]])/Table2[[#This Row],[7d_positivity_public]])</f>
        <v>0.66666666666666663</v>
      </c>
      <c r="W251">
        <v>2</v>
      </c>
    </row>
    <row r="252" spans="1:23" x14ac:dyDescent="0.25">
      <c r="A252" s="10">
        <v>44344</v>
      </c>
      <c r="B252">
        <v>515</v>
      </c>
      <c r="C252" t="s">
        <v>307</v>
      </c>
      <c r="D252">
        <v>0</v>
      </c>
      <c r="E252">
        <v>0</v>
      </c>
      <c r="F252">
        <v>0</v>
      </c>
      <c r="G252">
        <v>0</v>
      </c>
      <c r="K252">
        <v>80</v>
      </c>
      <c r="M252">
        <v>88</v>
      </c>
      <c r="T252" s="34">
        <f>_xlfn.XLOOKUP(B252,'LHA Demog pivot'!$B$4:$B$93,'LHA Demog pivot'!$C$4:$C$93,,,1)</f>
        <v>9090</v>
      </c>
      <c r="U252" s="36">
        <f>ROUND(Table2[[#This Row],[LHA_Pop_2016]]*Table2[[#This Row],[C_ADR_7day]]/100000*7,0)</f>
        <v>0</v>
      </c>
      <c r="V252" s="13" t="str">
        <f>IF(OR(Table2[[#This Row],[7d_positivity_public]]=0,ISBLANK(Table2[[#This Row],[7d_positivity_public]])),"",(Table2[[#This Row],[7d_positivity_public]]-Table2[[#This Row],[7d_positivity_all]])/Table2[[#This Row],[7d_positivity_public]])</f>
        <v/>
      </c>
      <c r="W252">
        <v>0</v>
      </c>
    </row>
    <row r="253" spans="1:23" x14ac:dyDescent="0.25">
      <c r="A253" s="10">
        <v>44344</v>
      </c>
      <c r="B253">
        <v>517</v>
      </c>
      <c r="C253" t="s">
        <v>308</v>
      </c>
      <c r="D253">
        <v>1</v>
      </c>
      <c r="E253">
        <v>1</v>
      </c>
      <c r="F253">
        <v>0</v>
      </c>
      <c r="G253">
        <v>1</v>
      </c>
      <c r="K253">
        <v>70</v>
      </c>
      <c r="M253">
        <v>81</v>
      </c>
      <c r="T253" s="34">
        <f>_xlfn.XLOOKUP(B253,'LHA Demog pivot'!$B$4:$B$93,'LHA Demog pivot'!$C$4:$C$93,,,1)</f>
        <v>20250</v>
      </c>
      <c r="U253" s="36">
        <f>ROUND(Table2[[#This Row],[LHA_Pop_2016]]*Table2[[#This Row],[C_ADR_7day]]/100000*7,0)</f>
        <v>1</v>
      </c>
      <c r="V253" s="13">
        <f>IF(OR(Table2[[#This Row],[7d_positivity_public]]=0,ISBLANK(Table2[[#This Row],[7d_positivity_public]])),"",(Table2[[#This Row],[7d_positivity_public]]-Table2[[#This Row],[7d_positivity_all]])/Table2[[#This Row],[7d_positivity_public]])</f>
        <v>0</v>
      </c>
      <c r="W253">
        <v>1</v>
      </c>
    </row>
    <row r="254" spans="1:23" x14ac:dyDescent="0.25">
      <c r="A254" s="10">
        <v>44344</v>
      </c>
      <c r="B254">
        <v>518</v>
      </c>
      <c r="C254" t="s">
        <v>309</v>
      </c>
      <c r="D254">
        <v>0</v>
      </c>
      <c r="E254">
        <v>0</v>
      </c>
      <c r="F254">
        <v>0</v>
      </c>
      <c r="G254">
        <v>0</v>
      </c>
      <c r="K254">
        <v>77</v>
      </c>
      <c r="M254">
        <v>84</v>
      </c>
      <c r="T254" s="34">
        <f>_xlfn.XLOOKUP(B254,'LHA Demog pivot'!$B$4:$B$93,'LHA Demog pivot'!$C$4:$C$93,,,1)</f>
        <v>1880</v>
      </c>
      <c r="U254" s="36">
        <f>ROUND(Table2[[#This Row],[LHA_Pop_2016]]*Table2[[#This Row],[C_ADR_7day]]/100000*7,0)</f>
        <v>0</v>
      </c>
      <c r="V254" s="13" t="str">
        <f>IF(OR(Table2[[#This Row],[7d_positivity_public]]=0,ISBLANK(Table2[[#This Row],[7d_positivity_public]])),"",(Table2[[#This Row],[7d_positivity_public]]-Table2[[#This Row],[7d_positivity_all]])/Table2[[#This Row],[7d_positivity_public]])</f>
        <v/>
      </c>
      <c r="W254">
        <v>0</v>
      </c>
    </row>
    <row r="255" spans="1:23" x14ac:dyDescent="0.25">
      <c r="A255" s="10">
        <v>44344</v>
      </c>
      <c r="B255">
        <v>521</v>
      </c>
      <c r="C255" t="s">
        <v>310</v>
      </c>
      <c r="D255">
        <v>2</v>
      </c>
      <c r="E255">
        <v>5</v>
      </c>
      <c r="F255">
        <v>-3</v>
      </c>
      <c r="G255">
        <v>4</v>
      </c>
      <c r="K255">
        <v>57</v>
      </c>
      <c r="M255">
        <v>72</v>
      </c>
      <c r="T255" s="34">
        <f>_xlfn.XLOOKUP(B255,'LHA Demog pivot'!$B$4:$B$93,'LHA Demog pivot'!$C$4:$C$93,,,1)</f>
        <v>23205</v>
      </c>
      <c r="U255" s="36">
        <f>ROUND(Table2[[#This Row],[LHA_Pop_2016]]*Table2[[#This Row],[C_ADR_7day]]/100000*7,0)</f>
        <v>3</v>
      </c>
      <c r="V255" s="13">
        <f>IF(OR(Table2[[#This Row],[7d_positivity_public]]=0,ISBLANK(Table2[[#This Row],[7d_positivity_public]])),"",(Table2[[#This Row],[7d_positivity_public]]-Table2[[#This Row],[7d_positivity_all]])/Table2[[#This Row],[7d_positivity_public]])</f>
        <v>0.25</v>
      </c>
      <c r="W255">
        <v>3</v>
      </c>
    </row>
    <row r="256" spans="1:23" x14ac:dyDescent="0.25">
      <c r="A256" s="10">
        <v>44344</v>
      </c>
      <c r="B256">
        <v>522</v>
      </c>
      <c r="C256" t="s">
        <v>311</v>
      </c>
      <c r="D256">
        <v>0</v>
      </c>
      <c r="E256">
        <v>0</v>
      </c>
      <c r="F256">
        <v>0</v>
      </c>
      <c r="G256">
        <v>0</v>
      </c>
      <c r="K256">
        <v>62</v>
      </c>
      <c r="M256">
        <v>73</v>
      </c>
      <c r="T256" s="34">
        <f>_xlfn.XLOOKUP(B256,'LHA Demog pivot'!$B$4:$B$93,'LHA Demog pivot'!$C$4:$C$93,,,1)</f>
        <v>6256</v>
      </c>
      <c r="U256" s="36">
        <f>ROUND(Table2[[#This Row],[LHA_Pop_2016]]*Table2[[#This Row],[C_ADR_7day]]/100000*7,0)</f>
        <v>0</v>
      </c>
      <c r="V256" s="13" t="str">
        <f>IF(OR(Table2[[#This Row],[7d_positivity_public]]=0,ISBLANK(Table2[[#This Row],[7d_positivity_public]])),"",(Table2[[#This Row],[7d_positivity_public]]-Table2[[#This Row],[7d_positivity_all]])/Table2[[#This Row],[7d_positivity_public]])</f>
        <v/>
      </c>
      <c r="W256">
        <v>0</v>
      </c>
    </row>
    <row r="257" spans="1:23" x14ac:dyDescent="0.25">
      <c r="A257" s="10">
        <v>44344</v>
      </c>
      <c r="B257">
        <v>523</v>
      </c>
      <c r="C257" t="s">
        <v>312</v>
      </c>
      <c r="D257">
        <v>5</v>
      </c>
      <c r="E257">
        <v>8</v>
      </c>
      <c r="F257">
        <v>-3</v>
      </c>
      <c r="G257">
        <v>10</v>
      </c>
      <c r="K257">
        <v>59</v>
      </c>
      <c r="M257">
        <v>71</v>
      </c>
      <c r="T257" s="34">
        <f>_xlfn.XLOOKUP(B257,'LHA Demog pivot'!$B$4:$B$93,'LHA Demog pivot'!$C$4:$C$93,,,1)</f>
        <v>15857</v>
      </c>
      <c r="U257" s="36">
        <f>ROUND(Table2[[#This Row],[LHA_Pop_2016]]*Table2[[#This Row],[C_ADR_7day]]/100000*7,0)</f>
        <v>6</v>
      </c>
      <c r="V257" s="13">
        <f>IF(OR(Table2[[#This Row],[7d_positivity_public]]=0,ISBLANK(Table2[[#This Row],[7d_positivity_public]])),"",(Table2[[#This Row],[7d_positivity_public]]-Table2[[#This Row],[7d_positivity_all]])/Table2[[#This Row],[7d_positivity_public]])</f>
        <v>0.3</v>
      </c>
      <c r="W257">
        <v>7</v>
      </c>
    </row>
    <row r="258" spans="1:23" x14ac:dyDescent="0.25">
      <c r="A258" s="10">
        <v>44344</v>
      </c>
      <c r="B258">
        <v>524</v>
      </c>
      <c r="C258" t="s">
        <v>313</v>
      </c>
      <c r="D258">
        <v>2</v>
      </c>
      <c r="E258">
        <v>6</v>
      </c>
      <c r="F258">
        <v>-4</v>
      </c>
      <c r="G258">
        <v>5</v>
      </c>
      <c r="K258">
        <v>60</v>
      </c>
      <c r="M258">
        <v>77</v>
      </c>
      <c r="T258" s="34">
        <f>_xlfn.XLOOKUP(B258,'LHA Demog pivot'!$B$4:$B$93,'LHA Demog pivot'!$C$4:$C$93,,,1)</f>
        <v>95077</v>
      </c>
      <c r="U258" s="36">
        <f>ROUND(Table2[[#This Row],[LHA_Pop_2016]]*Table2[[#This Row],[C_ADR_7day]]/100000*7,0)</f>
        <v>13</v>
      </c>
      <c r="V258" s="13">
        <f>IF(OR(Table2[[#This Row],[7d_positivity_public]]=0,ISBLANK(Table2[[#This Row],[7d_positivity_public]])),"",(Table2[[#This Row],[7d_positivity_public]]-Table2[[#This Row],[7d_positivity_all]])/Table2[[#This Row],[7d_positivity_public]])</f>
        <v>0.2</v>
      </c>
      <c r="W258">
        <v>4</v>
      </c>
    </row>
    <row r="259" spans="1:23" x14ac:dyDescent="0.25">
      <c r="A259" s="10">
        <v>44344</v>
      </c>
      <c r="B259">
        <v>531</v>
      </c>
      <c r="C259" t="s">
        <v>314</v>
      </c>
      <c r="D259">
        <v>6</v>
      </c>
      <c r="E259">
        <v>6</v>
      </c>
      <c r="F259">
        <v>0</v>
      </c>
      <c r="G259">
        <v>9</v>
      </c>
      <c r="K259">
        <v>47</v>
      </c>
      <c r="M259">
        <v>64</v>
      </c>
      <c r="T259" s="34">
        <f>_xlfn.XLOOKUP(B259,'LHA Demog pivot'!$B$4:$B$93,'LHA Demog pivot'!$C$4:$C$93,,,1)</f>
        <v>26850</v>
      </c>
      <c r="U259" s="36">
        <f>ROUND(Table2[[#This Row],[LHA_Pop_2016]]*Table2[[#This Row],[C_ADR_7day]]/100000*7,0)</f>
        <v>11</v>
      </c>
      <c r="V259" s="13">
        <f>IF(OR(Table2[[#This Row],[7d_positivity_public]]=0,ISBLANK(Table2[[#This Row],[7d_positivity_public]])),"",(Table2[[#This Row],[7d_positivity_public]]-Table2[[#This Row],[7d_positivity_all]])/Table2[[#This Row],[7d_positivity_public]])</f>
        <v>0.33333333333333331</v>
      </c>
      <c r="W259">
        <v>6</v>
      </c>
    </row>
    <row r="260" spans="1:23" x14ac:dyDescent="0.25">
      <c r="A260" s="10">
        <v>44344</v>
      </c>
      <c r="B260">
        <v>532</v>
      </c>
      <c r="C260" t="s">
        <v>315</v>
      </c>
      <c r="D260">
        <v>15</v>
      </c>
      <c r="E260">
        <v>20</v>
      </c>
      <c r="F260">
        <v>-5</v>
      </c>
      <c r="G260">
        <v>22</v>
      </c>
      <c r="K260">
        <v>43</v>
      </c>
      <c r="M260">
        <v>62</v>
      </c>
      <c r="T260" s="34">
        <f>_xlfn.XLOOKUP(B260,'LHA Demog pivot'!$B$4:$B$93,'LHA Demog pivot'!$C$4:$C$93,,,1)</f>
        <v>35521</v>
      </c>
      <c r="U260" s="36">
        <f>ROUND(Table2[[#This Row],[LHA_Pop_2016]]*Table2[[#This Row],[C_ADR_7day]]/100000*7,0)</f>
        <v>37</v>
      </c>
      <c r="V260" s="13">
        <f>IF(OR(Table2[[#This Row],[7d_positivity_public]]=0,ISBLANK(Table2[[#This Row],[7d_positivity_public]])),"",(Table2[[#This Row],[7d_positivity_public]]-Table2[[#This Row],[7d_positivity_all]])/Table2[[#This Row],[7d_positivity_public]])</f>
        <v>0.13636363636363635</v>
      </c>
      <c r="W260">
        <v>19</v>
      </c>
    </row>
    <row r="261" spans="1:23" x14ac:dyDescent="0.25">
      <c r="A261" s="10">
        <v>44344</v>
      </c>
      <c r="B261">
        <v>533</v>
      </c>
      <c r="C261" t="s">
        <v>316</v>
      </c>
      <c r="D261">
        <v>32</v>
      </c>
      <c r="E261">
        <v>11</v>
      </c>
      <c r="F261">
        <v>21</v>
      </c>
      <c r="G261">
        <v>34</v>
      </c>
      <c r="K261">
        <v>49</v>
      </c>
      <c r="M261">
        <v>63</v>
      </c>
      <c r="T261" s="34">
        <f>_xlfn.XLOOKUP(B261,'LHA Demog pivot'!$B$4:$B$93,'LHA Demog pivot'!$C$4:$C$93,,,1)</f>
        <v>5514</v>
      </c>
      <c r="U261" s="36">
        <f>ROUND(Table2[[#This Row],[LHA_Pop_2016]]*Table2[[#This Row],[C_ADR_7day]]/100000*7,0)</f>
        <v>12</v>
      </c>
      <c r="V261" s="13">
        <f>IF(OR(Table2[[#This Row],[7d_positivity_public]]=0,ISBLANK(Table2[[#This Row],[7d_positivity_public]])),"",(Table2[[#This Row],[7d_positivity_public]]-Table2[[#This Row],[7d_positivity_all]])/Table2[[#This Row],[7d_positivity_public]])</f>
        <v>2.9411764705882353E-2</v>
      </c>
      <c r="W261">
        <v>33</v>
      </c>
    </row>
    <row r="262" spans="1:23" x14ac:dyDescent="0.25">
      <c r="A262" s="10">
        <v>44344</v>
      </c>
      <c r="B262">
        <v>555</v>
      </c>
      <c r="C262" t="s">
        <v>317</v>
      </c>
      <c r="D262">
        <v>0</v>
      </c>
      <c r="E262">
        <v>0</v>
      </c>
      <c r="F262">
        <v>0</v>
      </c>
      <c r="G262">
        <v>0</v>
      </c>
      <c r="K262">
        <v>71</v>
      </c>
      <c r="M262">
        <v>79</v>
      </c>
      <c r="T262" s="34">
        <f>_xlfn.XLOOKUP(B262,'LHA Demog pivot'!$B$4:$B$93,'LHA Demog pivot'!$C$4:$C$93,,,1)</f>
        <v>2049</v>
      </c>
      <c r="U262" s="36">
        <f>ROUND(Table2[[#This Row],[LHA_Pop_2016]]*Table2[[#This Row],[C_ADR_7day]]/100000*7,0)</f>
        <v>0</v>
      </c>
      <c r="V262" s="13" t="str">
        <f>IF(OR(Table2[[#This Row],[7d_positivity_public]]=0,ISBLANK(Table2[[#This Row],[7d_positivity_public]])),"",(Table2[[#This Row],[7d_positivity_public]]-Table2[[#This Row],[7d_positivity_all]])/Table2[[#This Row],[7d_positivity_public]])</f>
        <v/>
      </c>
      <c r="W262">
        <v>0</v>
      </c>
    </row>
    <row r="263" spans="1:23" x14ac:dyDescent="0.25">
      <c r="A263" s="10">
        <v>44359</v>
      </c>
      <c r="B263">
        <v>111</v>
      </c>
      <c r="C263" t="s">
        <v>242</v>
      </c>
      <c r="D263">
        <v>3</v>
      </c>
      <c r="E263">
        <v>2</v>
      </c>
      <c r="F263">
        <v>1</v>
      </c>
      <c r="G263">
        <v>3</v>
      </c>
      <c r="H263">
        <v>68</v>
      </c>
      <c r="K263">
        <v>70</v>
      </c>
      <c r="M263">
        <v>80</v>
      </c>
      <c r="T263" s="34">
        <f>_xlfn.XLOOKUP(B263,'LHA Demog pivot'!$B$4:$B$93,'LHA Demog pivot'!$C$4:$C$93,,,1)</f>
        <v>15531</v>
      </c>
      <c r="U263" s="36">
        <f>ROUND(Table2[[#This Row],[LHA_Pop_2016]]*Table2[[#This Row],[C_ADR_7day]]/100000*7,0)</f>
        <v>3</v>
      </c>
      <c r="V263" s="13">
        <f>IF(OR(Table2[[#This Row],[7d_positivity_public]]=0,ISBLANK(Table2[[#This Row],[7d_positivity_public]])),"",(Table2[[#This Row],[7d_positivity_public]]-Table2[[#This Row],[7d_positivity_all]])/Table2[[#This Row],[7d_positivity_public]])</f>
        <v>0</v>
      </c>
      <c r="W263">
        <v>3</v>
      </c>
    </row>
    <row r="264" spans="1:23" x14ac:dyDescent="0.25">
      <c r="A264" s="10">
        <v>44359</v>
      </c>
      <c r="B264">
        <v>112</v>
      </c>
      <c r="C264" t="s">
        <v>243</v>
      </c>
      <c r="D264">
        <v>12</v>
      </c>
      <c r="E264">
        <v>3</v>
      </c>
      <c r="F264">
        <v>9</v>
      </c>
      <c r="G264">
        <v>9</v>
      </c>
      <c r="H264">
        <v>66</v>
      </c>
      <c r="K264">
        <v>68</v>
      </c>
      <c r="M264">
        <v>81</v>
      </c>
      <c r="T264" s="34">
        <f>_xlfn.XLOOKUP(B264,'LHA Demog pivot'!$B$4:$B$93,'LHA Demog pivot'!$C$4:$C$93,,,1)</f>
        <v>26248</v>
      </c>
      <c r="U264" s="36">
        <f>ROUND(Table2[[#This Row],[LHA_Pop_2016]]*Table2[[#This Row],[C_ADR_7day]]/100000*7,0)</f>
        <v>22</v>
      </c>
      <c r="V264" s="13">
        <f>IF(OR(Table2[[#This Row],[7d_positivity_public]]=0,ISBLANK(Table2[[#This Row],[7d_positivity_public]])),"",(Table2[[#This Row],[7d_positivity_public]]-Table2[[#This Row],[7d_positivity_all]])/Table2[[#This Row],[7d_positivity_public]])</f>
        <v>0</v>
      </c>
      <c r="W264">
        <v>9</v>
      </c>
    </row>
    <row r="265" spans="1:23" x14ac:dyDescent="0.25">
      <c r="A265" s="10">
        <v>44359</v>
      </c>
      <c r="B265">
        <v>113</v>
      </c>
      <c r="C265" t="s">
        <v>244</v>
      </c>
      <c r="D265">
        <v>1</v>
      </c>
      <c r="E265">
        <v>1</v>
      </c>
      <c r="F265">
        <v>0</v>
      </c>
      <c r="G265">
        <v>0</v>
      </c>
      <c r="H265">
        <v>72</v>
      </c>
      <c r="K265">
        <v>74</v>
      </c>
      <c r="M265">
        <v>84</v>
      </c>
      <c r="T265" s="34">
        <f>_xlfn.XLOOKUP(B265,'LHA Demog pivot'!$B$4:$B$93,'LHA Demog pivot'!$C$4:$C$93,,,1)</f>
        <v>9178</v>
      </c>
      <c r="U265" s="36">
        <f>ROUND(Table2[[#This Row],[LHA_Pop_2016]]*Table2[[#This Row],[C_ADR_7day]]/100000*7,0)</f>
        <v>1</v>
      </c>
      <c r="V265" s="13" t="str">
        <f>IF(OR(Table2[[#This Row],[7d_positivity_public]]=0,ISBLANK(Table2[[#This Row],[7d_positivity_public]])),"",(Table2[[#This Row],[7d_positivity_public]]-Table2[[#This Row],[7d_positivity_all]])/Table2[[#This Row],[7d_positivity_public]])</f>
        <v/>
      </c>
      <c r="W265">
        <v>0</v>
      </c>
    </row>
    <row r="266" spans="1:23" x14ac:dyDescent="0.25">
      <c r="A266" s="10">
        <v>44359</v>
      </c>
      <c r="B266">
        <v>114</v>
      </c>
      <c r="C266" t="s">
        <v>245</v>
      </c>
      <c r="D266">
        <v>8</v>
      </c>
      <c r="E266">
        <v>4</v>
      </c>
      <c r="F266">
        <v>4</v>
      </c>
      <c r="G266">
        <v>8</v>
      </c>
      <c r="H266">
        <v>76</v>
      </c>
      <c r="K266">
        <v>78</v>
      </c>
      <c r="M266">
        <v>84</v>
      </c>
      <c r="T266" s="34">
        <f>_xlfn.XLOOKUP(B266,'LHA Demog pivot'!$B$4:$B$93,'LHA Demog pivot'!$C$4:$C$93,,,1)</f>
        <v>9487</v>
      </c>
      <c r="U266" s="36">
        <f>ROUND(Table2[[#This Row],[LHA_Pop_2016]]*Table2[[#This Row],[C_ADR_7day]]/100000*7,0)</f>
        <v>5</v>
      </c>
      <c r="V266" s="13">
        <f>IF(OR(Table2[[#This Row],[7d_positivity_public]]=0,ISBLANK(Table2[[#This Row],[7d_positivity_public]])),"",(Table2[[#This Row],[7d_positivity_public]]-Table2[[#This Row],[7d_positivity_all]])/Table2[[#This Row],[7d_positivity_public]])</f>
        <v>0</v>
      </c>
      <c r="W266">
        <v>8</v>
      </c>
    </row>
    <row r="267" spans="1:23" x14ac:dyDescent="0.25">
      <c r="A267" s="10">
        <v>44359</v>
      </c>
      <c r="B267">
        <v>115</v>
      </c>
      <c r="C267" t="s">
        <v>246</v>
      </c>
      <c r="D267">
        <v>7</v>
      </c>
      <c r="E267">
        <v>4</v>
      </c>
      <c r="F267">
        <v>3</v>
      </c>
      <c r="G267">
        <v>12</v>
      </c>
      <c r="H267">
        <v>56</v>
      </c>
      <c r="K267">
        <v>59</v>
      </c>
      <c r="M267">
        <v>71</v>
      </c>
      <c r="T267" s="34">
        <f>_xlfn.XLOOKUP(B267,'LHA Demog pivot'!$B$4:$B$93,'LHA Demog pivot'!$C$4:$C$93,,,1)</f>
        <v>12634</v>
      </c>
      <c r="U267" s="36">
        <f>ROUND(Table2[[#This Row],[LHA_Pop_2016]]*Table2[[#This Row],[C_ADR_7day]]/100000*7,0)</f>
        <v>6</v>
      </c>
      <c r="V267" s="13">
        <f>IF(OR(Table2[[#This Row],[7d_positivity_public]]=0,ISBLANK(Table2[[#This Row],[7d_positivity_public]])),"",(Table2[[#This Row],[7d_positivity_public]]-Table2[[#This Row],[7d_positivity_all]])/Table2[[#This Row],[7d_positivity_public]])</f>
        <v>8.3333333333333329E-2</v>
      </c>
      <c r="W267">
        <v>11</v>
      </c>
    </row>
    <row r="268" spans="1:23" x14ac:dyDescent="0.25">
      <c r="A268" s="10">
        <v>44359</v>
      </c>
      <c r="B268">
        <v>116</v>
      </c>
      <c r="C268" t="s">
        <v>247</v>
      </c>
      <c r="D268">
        <v>0</v>
      </c>
      <c r="E268">
        <v>0</v>
      </c>
      <c r="F268">
        <v>0</v>
      </c>
      <c r="G268">
        <v>3</v>
      </c>
      <c r="H268">
        <v>77</v>
      </c>
      <c r="K268">
        <v>78</v>
      </c>
      <c r="M268">
        <v>82</v>
      </c>
      <c r="T268" s="34">
        <f>_xlfn.XLOOKUP(B268,'LHA Demog pivot'!$B$4:$B$93,'LHA Demog pivot'!$C$4:$C$93,,,1)</f>
        <v>6851</v>
      </c>
      <c r="U268" s="36">
        <f>ROUND(Table2[[#This Row],[LHA_Pop_2016]]*Table2[[#This Row],[C_ADR_7day]]/100000*7,0)</f>
        <v>0</v>
      </c>
      <c r="V268" s="13">
        <f>IF(OR(Table2[[#This Row],[7d_positivity_public]]=0,ISBLANK(Table2[[#This Row],[7d_positivity_public]])),"",(Table2[[#This Row],[7d_positivity_public]]-Table2[[#This Row],[7d_positivity_all]])/Table2[[#This Row],[7d_positivity_public]])</f>
        <v>0</v>
      </c>
      <c r="W268">
        <v>3</v>
      </c>
    </row>
    <row r="269" spans="1:23" x14ac:dyDescent="0.25">
      <c r="A269" s="10">
        <v>44359</v>
      </c>
      <c r="B269">
        <v>121</v>
      </c>
      <c r="C269" t="s">
        <v>248</v>
      </c>
      <c r="D269">
        <v>4</v>
      </c>
      <c r="E269">
        <v>0</v>
      </c>
      <c r="F269">
        <v>4</v>
      </c>
      <c r="G269">
        <v>10</v>
      </c>
      <c r="H269">
        <v>63</v>
      </c>
      <c r="K269">
        <v>65</v>
      </c>
      <c r="M269">
        <v>75</v>
      </c>
      <c r="T269" s="34">
        <f>_xlfn.XLOOKUP(B269,'LHA Demog pivot'!$B$4:$B$93,'LHA Demog pivot'!$C$4:$C$93,,,1)</f>
        <v>3209</v>
      </c>
      <c r="U269" s="36">
        <f>ROUND(Table2[[#This Row],[LHA_Pop_2016]]*Table2[[#This Row],[C_ADR_7day]]/100000*7,0)</f>
        <v>1</v>
      </c>
      <c r="V269" s="13">
        <f>IF(OR(Table2[[#This Row],[7d_positivity_public]]=0,ISBLANK(Table2[[#This Row],[7d_positivity_public]])),"",(Table2[[#This Row],[7d_positivity_public]]-Table2[[#This Row],[7d_positivity_all]])/Table2[[#This Row],[7d_positivity_public]])</f>
        <v>0.1</v>
      </c>
      <c r="W269">
        <v>9</v>
      </c>
    </row>
    <row r="270" spans="1:23" x14ac:dyDescent="0.25">
      <c r="A270" s="10">
        <v>44359</v>
      </c>
      <c r="B270">
        <v>122</v>
      </c>
      <c r="C270" t="s">
        <v>249</v>
      </c>
      <c r="D270">
        <v>1</v>
      </c>
      <c r="E270">
        <v>1</v>
      </c>
      <c r="F270">
        <v>0</v>
      </c>
      <c r="G270">
        <v>1</v>
      </c>
      <c r="H270">
        <v>62</v>
      </c>
      <c r="K270">
        <v>65</v>
      </c>
      <c r="M270">
        <v>75</v>
      </c>
      <c r="T270" s="34">
        <f>_xlfn.XLOOKUP(B270,'LHA Demog pivot'!$B$4:$B$93,'LHA Demog pivot'!$C$4:$C$93,,,1)</f>
        <v>25523</v>
      </c>
      <c r="U270" s="36">
        <f>ROUND(Table2[[#This Row],[LHA_Pop_2016]]*Table2[[#This Row],[C_ADR_7day]]/100000*7,0)</f>
        <v>2</v>
      </c>
      <c r="V270" s="13">
        <f>IF(OR(Table2[[#This Row],[7d_positivity_public]]=0,ISBLANK(Table2[[#This Row],[7d_positivity_public]])),"",(Table2[[#This Row],[7d_positivity_public]]-Table2[[#This Row],[7d_positivity_all]])/Table2[[#This Row],[7d_positivity_public]])</f>
        <v>0</v>
      </c>
      <c r="W270">
        <v>1</v>
      </c>
    </row>
    <row r="271" spans="1:23" x14ac:dyDescent="0.25">
      <c r="A271" s="10">
        <v>44359</v>
      </c>
      <c r="B271">
        <v>123</v>
      </c>
      <c r="C271" t="s">
        <v>250</v>
      </c>
      <c r="D271">
        <v>0</v>
      </c>
      <c r="E271">
        <v>0</v>
      </c>
      <c r="F271">
        <v>0</v>
      </c>
      <c r="G271">
        <v>0</v>
      </c>
      <c r="H271">
        <v>66</v>
      </c>
      <c r="K271">
        <v>68</v>
      </c>
      <c r="M271">
        <v>80</v>
      </c>
      <c r="T271" s="34">
        <f>_xlfn.XLOOKUP(B271,'LHA Demog pivot'!$B$4:$B$93,'LHA Demog pivot'!$C$4:$C$93,,,1)</f>
        <v>13710</v>
      </c>
      <c r="U271" s="36">
        <f>ROUND(Table2[[#This Row],[LHA_Pop_2016]]*Table2[[#This Row],[C_ADR_7day]]/100000*7,0)</f>
        <v>0</v>
      </c>
      <c r="V271" s="13" t="str">
        <f>IF(OR(Table2[[#This Row],[7d_positivity_public]]=0,ISBLANK(Table2[[#This Row],[7d_positivity_public]])),"",(Table2[[#This Row],[7d_positivity_public]]-Table2[[#This Row],[7d_positivity_all]])/Table2[[#This Row],[7d_positivity_public]])</f>
        <v/>
      </c>
      <c r="W271">
        <v>0</v>
      </c>
    </row>
    <row r="272" spans="1:23" x14ac:dyDescent="0.25">
      <c r="A272" s="10">
        <v>44359</v>
      </c>
      <c r="B272">
        <v>124</v>
      </c>
      <c r="C272" t="s">
        <v>251</v>
      </c>
      <c r="D272">
        <v>0</v>
      </c>
      <c r="E272">
        <v>0</v>
      </c>
      <c r="F272">
        <v>0</v>
      </c>
      <c r="G272">
        <v>0</v>
      </c>
      <c r="H272">
        <v>65</v>
      </c>
      <c r="K272">
        <v>68</v>
      </c>
      <c r="M272">
        <v>76</v>
      </c>
      <c r="T272" s="34">
        <f>_xlfn.XLOOKUP(B272,'LHA Demog pivot'!$B$4:$B$93,'LHA Demog pivot'!$C$4:$C$93,,,1)</f>
        <v>4501</v>
      </c>
      <c r="U272" s="36">
        <f>ROUND(Table2[[#This Row],[LHA_Pop_2016]]*Table2[[#This Row],[C_ADR_7day]]/100000*7,0)</f>
        <v>0</v>
      </c>
      <c r="V272" s="13" t="str">
        <f>IF(OR(Table2[[#This Row],[7d_positivity_public]]=0,ISBLANK(Table2[[#This Row],[7d_positivity_public]])),"",(Table2[[#This Row],[7d_positivity_public]]-Table2[[#This Row],[7d_positivity_all]])/Table2[[#This Row],[7d_positivity_public]])</f>
        <v/>
      </c>
      <c r="W272">
        <v>0</v>
      </c>
    </row>
    <row r="273" spans="1:23" x14ac:dyDescent="0.25">
      <c r="A273" s="10">
        <v>44359</v>
      </c>
      <c r="B273">
        <v>125</v>
      </c>
      <c r="C273" t="s">
        <v>252</v>
      </c>
      <c r="D273">
        <v>0</v>
      </c>
      <c r="E273">
        <v>0</v>
      </c>
      <c r="F273">
        <v>0</v>
      </c>
      <c r="G273">
        <v>0</v>
      </c>
      <c r="H273">
        <v>74</v>
      </c>
      <c r="K273">
        <v>76</v>
      </c>
      <c r="M273">
        <v>85</v>
      </c>
      <c r="T273" s="34">
        <f>_xlfn.XLOOKUP(B273,'LHA Demog pivot'!$B$4:$B$93,'LHA Demog pivot'!$C$4:$C$93,,,1)</f>
        <v>19367</v>
      </c>
      <c r="U273" s="36">
        <f>ROUND(Table2[[#This Row],[LHA_Pop_2016]]*Table2[[#This Row],[C_ADR_7day]]/100000*7,0)</f>
        <v>0</v>
      </c>
      <c r="V273" s="13" t="str">
        <f>IF(OR(Table2[[#This Row],[7d_positivity_public]]=0,ISBLANK(Table2[[#This Row],[7d_positivity_public]])),"",(Table2[[#This Row],[7d_positivity_public]]-Table2[[#This Row],[7d_positivity_all]])/Table2[[#This Row],[7d_positivity_public]])</f>
        <v/>
      </c>
      <c r="W273">
        <v>0</v>
      </c>
    </row>
    <row r="274" spans="1:23" x14ac:dyDescent="0.25">
      <c r="A274" s="10">
        <v>44359</v>
      </c>
      <c r="B274">
        <v>126</v>
      </c>
      <c r="C274" t="s">
        <v>83</v>
      </c>
      <c r="D274">
        <v>13</v>
      </c>
      <c r="E274">
        <v>9</v>
      </c>
      <c r="F274">
        <v>4</v>
      </c>
      <c r="G274">
        <v>8</v>
      </c>
      <c r="H274">
        <v>64</v>
      </c>
      <c r="K274">
        <v>66</v>
      </c>
      <c r="M274">
        <v>76</v>
      </c>
      <c r="T274" s="34">
        <f>_xlfn.XLOOKUP(B274,'LHA Demog pivot'!$B$4:$B$93,'LHA Demog pivot'!$C$4:$C$93,,,1)</f>
        <v>8611</v>
      </c>
      <c r="U274" s="36">
        <f>ROUND(Table2[[#This Row],[LHA_Pop_2016]]*Table2[[#This Row],[C_ADR_7day]]/100000*7,0)</f>
        <v>8</v>
      </c>
      <c r="V274" s="13">
        <f>IF(OR(Table2[[#This Row],[7d_positivity_public]]=0,ISBLANK(Table2[[#This Row],[7d_positivity_public]])),"",(Table2[[#This Row],[7d_positivity_public]]-Table2[[#This Row],[7d_positivity_all]])/Table2[[#This Row],[7d_positivity_public]])</f>
        <v>0</v>
      </c>
      <c r="W274">
        <v>8</v>
      </c>
    </row>
    <row r="275" spans="1:23" x14ac:dyDescent="0.25">
      <c r="A275" s="10">
        <v>44359</v>
      </c>
      <c r="B275">
        <v>127</v>
      </c>
      <c r="C275" t="s">
        <v>84</v>
      </c>
      <c r="D275">
        <v>0</v>
      </c>
      <c r="E275">
        <v>4</v>
      </c>
      <c r="F275">
        <v>-4</v>
      </c>
      <c r="G275">
        <v>10</v>
      </c>
      <c r="H275">
        <v>58</v>
      </c>
      <c r="K275">
        <v>61</v>
      </c>
      <c r="M275">
        <v>68</v>
      </c>
      <c r="T275" s="34">
        <f>_xlfn.XLOOKUP(B275,'LHA Demog pivot'!$B$4:$B$93,'LHA Demog pivot'!$C$4:$C$93,,,1)</f>
        <v>3469</v>
      </c>
      <c r="U275" s="36">
        <f>ROUND(Table2[[#This Row],[LHA_Pop_2016]]*Table2[[#This Row],[C_ADR_7day]]/100000*7,0)</f>
        <v>0</v>
      </c>
      <c r="V275" s="13">
        <f>IF(OR(Table2[[#This Row],[7d_positivity_public]]=0,ISBLANK(Table2[[#This Row],[7d_positivity_public]])),"",(Table2[[#This Row],[7d_positivity_public]]-Table2[[#This Row],[7d_positivity_all]])/Table2[[#This Row],[7d_positivity_public]])</f>
        <v>0.3</v>
      </c>
      <c r="W275">
        <v>7</v>
      </c>
    </row>
    <row r="276" spans="1:23" x14ac:dyDescent="0.25">
      <c r="A276" s="10">
        <v>44359</v>
      </c>
      <c r="B276">
        <v>131</v>
      </c>
      <c r="C276" t="s">
        <v>87</v>
      </c>
      <c r="D276">
        <v>5</v>
      </c>
      <c r="E276">
        <v>1</v>
      </c>
      <c r="F276">
        <v>4</v>
      </c>
      <c r="G276">
        <v>6</v>
      </c>
      <c r="H276">
        <v>72</v>
      </c>
      <c r="K276">
        <v>74</v>
      </c>
      <c r="M276">
        <v>82</v>
      </c>
      <c r="T276" s="34">
        <f>_xlfn.XLOOKUP(B276,'LHA Demog pivot'!$B$4:$B$93,'LHA Demog pivot'!$C$4:$C$93,,,1)</f>
        <v>19231</v>
      </c>
      <c r="U276" s="36">
        <f>ROUND(Table2[[#This Row],[LHA_Pop_2016]]*Table2[[#This Row],[C_ADR_7day]]/100000*7,0)</f>
        <v>7</v>
      </c>
      <c r="V276" s="13">
        <f>IF(OR(Table2[[#This Row],[7d_positivity_public]]=0,ISBLANK(Table2[[#This Row],[7d_positivity_public]])),"",(Table2[[#This Row],[7d_positivity_public]]-Table2[[#This Row],[7d_positivity_all]])/Table2[[#This Row],[7d_positivity_public]])</f>
        <v>0</v>
      </c>
      <c r="W276">
        <v>6</v>
      </c>
    </row>
    <row r="277" spans="1:23" x14ac:dyDescent="0.25">
      <c r="A277" s="10">
        <v>44359</v>
      </c>
      <c r="B277">
        <v>132</v>
      </c>
      <c r="C277" t="s">
        <v>89</v>
      </c>
      <c r="D277">
        <v>1</v>
      </c>
      <c r="E277">
        <v>3</v>
      </c>
      <c r="F277">
        <v>-2</v>
      </c>
      <c r="G277">
        <v>2</v>
      </c>
      <c r="H277">
        <v>72</v>
      </c>
      <c r="K277">
        <v>74</v>
      </c>
      <c r="M277">
        <v>82</v>
      </c>
      <c r="T277" s="34">
        <f>_xlfn.XLOOKUP(B277,'LHA Demog pivot'!$B$4:$B$93,'LHA Demog pivot'!$C$4:$C$93,,,1)</f>
        <v>41799</v>
      </c>
      <c r="U277" s="36">
        <f>ROUND(Table2[[#This Row],[LHA_Pop_2016]]*Table2[[#This Row],[C_ADR_7day]]/100000*7,0)</f>
        <v>3</v>
      </c>
      <c r="V277" s="13">
        <f>IF(OR(Table2[[#This Row],[7d_positivity_public]]=0,ISBLANK(Table2[[#This Row],[7d_positivity_public]])),"",(Table2[[#This Row],[7d_positivity_public]]-Table2[[#This Row],[7d_positivity_all]])/Table2[[#This Row],[7d_positivity_public]])</f>
        <v>0</v>
      </c>
      <c r="W277">
        <v>2</v>
      </c>
    </row>
    <row r="278" spans="1:23" x14ac:dyDescent="0.25">
      <c r="A278" s="10">
        <v>44359</v>
      </c>
      <c r="B278">
        <v>133</v>
      </c>
      <c r="C278" t="s">
        <v>91</v>
      </c>
      <c r="D278">
        <v>0</v>
      </c>
      <c r="E278">
        <v>0</v>
      </c>
      <c r="F278">
        <v>0</v>
      </c>
      <c r="G278">
        <v>0</v>
      </c>
      <c r="H278">
        <v>65</v>
      </c>
      <c r="K278">
        <v>67</v>
      </c>
      <c r="M278">
        <v>74</v>
      </c>
      <c r="T278" s="34">
        <f>_xlfn.XLOOKUP(B278,'LHA Demog pivot'!$B$4:$B$93,'LHA Demog pivot'!$C$4:$C$93,,,1)</f>
        <v>5101</v>
      </c>
      <c r="U278" s="36">
        <f>ROUND(Table2[[#This Row],[LHA_Pop_2016]]*Table2[[#This Row],[C_ADR_7day]]/100000*7,0)</f>
        <v>0</v>
      </c>
      <c r="V278" s="13" t="str">
        <f>IF(OR(Table2[[#This Row],[7d_positivity_public]]=0,ISBLANK(Table2[[#This Row],[7d_positivity_public]])),"",(Table2[[#This Row],[7d_positivity_public]]-Table2[[#This Row],[7d_positivity_all]])/Table2[[#This Row],[7d_positivity_public]])</f>
        <v/>
      </c>
      <c r="W278">
        <v>0</v>
      </c>
    </row>
    <row r="279" spans="1:23" x14ac:dyDescent="0.25">
      <c r="A279" s="10">
        <v>44359</v>
      </c>
      <c r="B279">
        <v>134</v>
      </c>
      <c r="C279" t="s">
        <v>93</v>
      </c>
      <c r="D279">
        <v>0</v>
      </c>
      <c r="E279">
        <v>0</v>
      </c>
      <c r="F279">
        <v>0</v>
      </c>
      <c r="G279">
        <v>0</v>
      </c>
      <c r="H279">
        <v>65</v>
      </c>
      <c r="K279">
        <v>68</v>
      </c>
      <c r="M279">
        <v>76</v>
      </c>
      <c r="T279" s="34">
        <f>_xlfn.XLOOKUP(B279,'LHA Demog pivot'!$B$4:$B$93,'LHA Demog pivot'!$C$4:$C$93,,,1)</f>
        <v>4781</v>
      </c>
      <c r="U279" s="36">
        <f>ROUND(Table2[[#This Row],[LHA_Pop_2016]]*Table2[[#This Row],[C_ADR_7day]]/100000*7,0)</f>
        <v>0</v>
      </c>
      <c r="V279" s="13" t="str">
        <f>IF(OR(Table2[[#This Row],[7d_positivity_public]]=0,ISBLANK(Table2[[#This Row],[7d_positivity_public]])),"",(Table2[[#This Row],[7d_positivity_public]]-Table2[[#This Row],[7d_positivity_all]])/Table2[[#This Row],[7d_positivity_public]])</f>
        <v/>
      </c>
      <c r="W279">
        <v>0</v>
      </c>
    </row>
    <row r="280" spans="1:23" x14ac:dyDescent="0.25">
      <c r="A280" s="10">
        <v>44359</v>
      </c>
      <c r="B280">
        <v>135</v>
      </c>
      <c r="C280" t="s">
        <v>95</v>
      </c>
      <c r="D280">
        <v>3</v>
      </c>
      <c r="E280">
        <v>8</v>
      </c>
      <c r="F280">
        <v>-5</v>
      </c>
      <c r="G280">
        <v>2</v>
      </c>
      <c r="H280">
        <v>60</v>
      </c>
      <c r="K280">
        <v>63</v>
      </c>
      <c r="M280">
        <v>77</v>
      </c>
      <c r="T280" s="34">
        <f>_xlfn.XLOOKUP(B280,'LHA Demog pivot'!$B$4:$B$93,'LHA Demog pivot'!$C$4:$C$93,,,1)</f>
        <v>10220</v>
      </c>
      <c r="U280" s="36">
        <f>ROUND(Table2[[#This Row],[LHA_Pop_2016]]*Table2[[#This Row],[C_ADR_7day]]/100000*7,0)</f>
        <v>2</v>
      </c>
      <c r="V280" s="13">
        <f>IF(OR(Table2[[#This Row],[7d_positivity_public]]=0,ISBLANK(Table2[[#This Row],[7d_positivity_public]])),"",(Table2[[#This Row],[7d_positivity_public]]-Table2[[#This Row],[7d_positivity_all]])/Table2[[#This Row],[7d_positivity_public]])</f>
        <v>0</v>
      </c>
      <c r="W280">
        <v>2</v>
      </c>
    </row>
    <row r="281" spans="1:23" x14ac:dyDescent="0.25">
      <c r="A281" s="10">
        <v>44359</v>
      </c>
      <c r="B281">
        <v>136</v>
      </c>
      <c r="C281" t="s">
        <v>253</v>
      </c>
      <c r="D281">
        <v>8</v>
      </c>
      <c r="E281">
        <v>8</v>
      </c>
      <c r="F281">
        <v>0</v>
      </c>
      <c r="G281">
        <v>7</v>
      </c>
      <c r="H281">
        <v>66</v>
      </c>
      <c r="K281">
        <v>68</v>
      </c>
      <c r="M281">
        <v>80</v>
      </c>
      <c r="T281" s="34">
        <f>_xlfn.XLOOKUP(B281,'LHA Demog pivot'!$B$4:$B$93,'LHA Demog pivot'!$C$4:$C$93,,,1)</f>
        <v>66849</v>
      </c>
      <c r="U281" s="36">
        <f>ROUND(Table2[[#This Row],[LHA_Pop_2016]]*Table2[[#This Row],[C_ADR_7day]]/100000*7,0)</f>
        <v>37</v>
      </c>
      <c r="V281" s="13">
        <f>IF(OR(Table2[[#This Row],[7d_positivity_public]]=0,ISBLANK(Table2[[#This Row],[7d_positivity_public]])),"",(Table2[[#This Row],[7d_positivity_public]]-Table2[[#This Row],[7d_positivity_all]])/Table2[[#This Row],[7d_positivity_public]])</f>
        <v>0</v>
      </c>
      <c r="W281">
        <v>7</v>
      </c>
    </row>
    <row r="282" spans="1:23" x14ac:dyDescent="0.25">
      <c r="A282" s="10">
        <v>44359</v>
      </c>
      <c r="B282">
        <v>137</v>
      </c>
      <c r="C282" t="s">
        <v>254</v>
      </c>
      <c r="D282">
        <v>8</v>
      </c>
      <c r="E282">
        <v>7</v>
      </c>
      <c r="F282">
        <v>1</v>
      </c>
      <c r="G282">
        <v>8</v>
      </c>
      <c r="H282">
        <v>68</v>
      </c>
      <c r="K282">
        <v>69</v>
      </c>
      <c r="M282">
        <v>80</v>
      </c>
      <c r="T282" s="34">
        <f>_xlfn.XLOOKUP(B282,'LHA Demog pivot'!$B$4:$B$93,'LHA Demog pivot'!$C$4:$C$93,,,1)</f>
        <v>194882</v>
      </c>
      <c r="U282" s="36">
        <f>ROUND(Table2[[#This Row],[LHA_Pop_2016]]*Table2[[#This Row],[C_ADR_7day]]/100000*7,0)</f>
        <v>109</v>
      </c>
      <c r="V282" s="13">
        <f>IF(OR(Table2[[#This Row],[7d_positivity_public]]=0,ISBLANK(Table2[[#This Row],[7d_positivity_public]])),"",(Table2[[#This Row],[7d_positivity_public]]-Table2[[#This Row],[7d_positivity_all]])/Table2[[#This Row],[7d_positivity_public]])</f>
        <v>0</v>
      </c>
      <c r="W282">
        <v>8</v>
      </c>
    </row>
    <row r="283" spans="1:23" x14ac:dyDescent="0.25">
      <c r="A283" s="10">
        <v>44359</v>
      </c>
      <c r="B283">
        <v>138</v>
      </c>
      <c r="C283" t="s">
        <v>116</v>
      </c>
      <c r="D283">
        <v>1</v>
      </c>
      <c r="E283">
        <v>0</v>
      </c>
      <c r="F283">
        <v>1</v>
      </c>
      <c r="G283">
        <v>3</v>
      </c>
      <c r="H283">
        <v>73</v>
      </c>
      <c r="K283">
        <v>75</v>
      </c>
      <c r="M283">
        <v>83</v>
      </c>
      <c r="T283" s="34">
        <f>_xlfn.XLOOKUP(B283,'LHA Demog pivot'!$B$4:$B$93,'LHA Demog pivot'!$C$4:$C$93,,,1)</f>
        <v>12110</v>
      </c>
      <c r="U283" s="36">
        <f>ROUND(Table2[[#This Row],[LHA_Pop_2016]]*Table2[[#This Row],[C_ADR_7day]]/100000*7,0)</f>
        <v>1</v>
      </c>
      <c r="V283" s="13">
        <f>IF(OR(Table2[[#This Row],[7d_positivity_public]]=0,ISBLANK(Table2[[#This Row],[7d_positivity_public]])),"",(Table2[[#This Row],[7d_positivity_public]]-Table2[[#This Row],[7d_positivity_all]])/Table2[[#This Row],[7d_positivity_public]])</f>
        <v>0</v>
      </c>
      <c r="W283">
        <v>3</v>
      </c>
    </row>
    <row r="284" spans="1:23" x14ac:dyDescent="0.25">
      <c r="A284" s="10">
        <v>44359</v>
      </c>
      <c r="B284">
        <v>139</v>
      </c>
      <c r="C284" t="s">
        <v>118</v>
      </c>
      <c r="D284">
        <v>0</v>
      </c>
      <c r="E284">
        <v>0</v>
      </c>
      <c r="F284">
        <v>0</v>
      </c>
      <c r="G284">
        <v>0</v>
      </c>
      <c r="H284">
        <v>54</v>
      </c>
      <c r="K284">
        <v>57</v>
      </c>
      <c r="M284">
        <v>71</v>
      </c>
      <c r="T284" s="34">
        <f>_xlfn.XLOOKUP(B284,'LHA Demog pivot'!$B$4:$B$93,'LHA Demog pivot'!$C$4:$C$93,,,1)</f>
        <v>7285</v>
      </c>
      <c r="U284" s="36">
        <f>ROUND(Table2[[#This Row],[LHA_Pop_2016]]*Table2[[#This Row],[C_ADR_7day]]/100000*7,0)</f>
        <v>0</v>
      </c>
      <c r="V284" s="13" t="str">
        <f>IF(OR(Table2[[#This Row],[7d_positivity_public]]=0,ISBLANK(Table2[[#This Row],[7d_positivity_public]])),"",(Table2[[#This Row],[7d_positivity_public]]-Table2[[#This Row],[7d_positivity_all]])/Table2[[#This Row],[7d_positivity_public]])</f>
        <v/>
      </c>
      <c r="W284">
        <v>0</v>
      </c>
    </row>
    <row r="285" spans="1:23" x14ac:dyDescent="0.25">
      <c r="A285" s="10">
        <v>44359</v>
      </c>
      <c r="B285">
        <v>141</v>
      </c>
      <c r="C285" t="s">
        <v>255</v>
      </c>
      <c r="D285">
        <v>1</v>
      </c>
      <c r="E285">
        <v>0</v>
      </c>
      <c r="F285">
        <v>1</v>
      </c>
      <c r="G285">
        <v>3</v>
      </c>
      <c r="H285">
        <v>78</v>
      </c>
      <c r="K285">
        <v>80</v>
      </c>
      <c r="M285">
        <v>87</v>
      </c>
      <c r="T285" s="34">
        <f>_xlfn.XLOOKUP(B285,'LHA Demog pivot'!$B$4:$B$93,'LHA Demog pivot'!$C$4:$C$93,,,1)</f>
        <v>8085</v>
      </c>
      <c r="U285" s="36">
        <f>ROUND(Table2[[#This Row],[LHA_Pop_2016]]*Table2[[#This Row],[C_ADR_7day]]/100000*7,0)</f>
        <v>1</v>
      </c>
      <c r="V285" s="13">
        <f>IF(OR(Table2[[#This Row],[7d_positivity_public]]=0,ISBLANK(Table2[[#This Row],[7d_positivity_public]])),"",(Table2[[#This Row],[7d_positivity_public]]-Table2[[#This Row],[7d_positivity_all]])/Table2[[#This Row],[7d_positivity_public]])</f>
        <v>0.33333333333333331</v>
      </c>
      <c r="W285">
        <v>2</v>
      </c>
    </row>
    <row r="286" spans="1:23" x14ac:dyDescent="0.25">
      <c r="A286" s="10">
        <v>44359</v>
      </c>
      <c r="B286">
        <v>142</v>
      </c>
      <c r="C286" t="s">
        <v>120</v>
      </c>
      <c r="D286">
        <v>0</v>
      </c>
      <c r="E286">
        <v>1</v>
      </c>
      <c r="F286">
        <v>-1</v>
      </c>
      <c r="G286">
        <v>0</v>
      </c>
      <c r="H286">
        <v>64</v>
      </c>
      <c r="K286">
        <v>66</v>
      </c>
      <c r="M286">
        <v>77</v>
      </c>
      <c r="T286" s="34">
        <f>_xlfn.XLOOKUP(B286,'LHA Demog pivot'!$B$4:$B$93,'LHA Demog pivot'!$C$4:$C$93,,,1)</f>
        <v>33648</v>
      </c>
      <c r="U286" s="36">
        <f>ROUND(Table2[[#This Row],[LHA_Pop_2016]]*Table2[[#This Row],[C_ADR_7day]]/100000*7,0)</f>
        <v>0</v>
      </c>
      <c r="V286" s="13" t="str">
        <f>IF(OR(Table2[[#This Row],[7d_positivity_public]]=0,ISBLANK(Table2[[#This Row],[7d_positivity_public]])),"",(Table2[[#This Row],[7d_positivity_public]]-Table2[[#This Row],[7d_positivity_all]])/Table2[[#This Row],[7d_positivity_public]])</f>
        <v/>
      </c>
      <c r="W286">
        <v>0</v>
      </c>
    </row>
    <row r="287" spans="1:23" x14ac:dyDescent="0.25">
      <c r="A287" s="10">
        <v>44359</v>
      </c>
      <c r="B287">
        <v>143</v>
      </c>
      <c r="C287" t="s">
        <v>256</v>
      </c>
      <c r="D287">
        <v>1</v>
      </c>
      <c r="E287">
        <v>2</v>
      </c>
      <c r="F287">
        <v>-1</v>
      </c>
      <c r="G287">
        <v>2</v>
      </c>
      <c r="H287">
        <v>71</v>
      </c>
      <c r="K287">
        <v>73</v>
      </c>
      <c r="M287">
        <v>83</v>
      </c>
      <c r="T287" s="34">
        <f>_xlfn.XLOOKUP(B287,'LHA Demog pivot'!$B$4:$B$93,'LHA Demog pivot'!$C$4:$C$93,,,1)</f>
        <v>113287</v>
      </c>
      <c r="U287" s="36">
        <f>ROUND(Table2[[#This Row],[LHA_Pop_2016]]*Table2[[#This Row],[C_ADR_7day]]/100000*7,0)</f>
        <v>8</v>
      </c>
      <c r="V287" s="13">
        <f>IF(OR(Table2[[#This Row],[7d_positivity_public]]=0,ISBLANK(Table2[[#This Row],[7d_positivity_public]])),"",(Table2[[#This Row],[7d_positivity_public]]-Table2[[#This Row],[7d_positivity_all]])/Table2[[#This Row],[7d_positivity_public]])</f>
        <v>0.5</v>
      </c>
      <c r="W287">
        <v>1</v>
      </c>
    </row>
    <row r="288" spans="1:23" x14ac:dyDescent="0.25">
      <c r="A288" s="10">
        <v>44359</v>
      </c>
      <c r="B288">
        <v>144</v>
      </c>
      <c r="C288" t="s">
        <v>257</v>
      </c>
      <c r="D288">
        <v>0</v>
      </c>
      <c r="E288">
        <v>0</v>
      </c>
      <c r="F288">
        <v>0</v>
      </c>
      <c r="G288">
        <v>0</v>
      </c>
      <c r="H288">
        <v>64</v>
      </c>
      <c r="K288">
        <v>66</v>
      </c>
      <c r="M288">
        <v>76</v>
      </c>
      <c r="T288" s="34">
        <f>_xlfn.XLOOKUP(B288,'LHA Demog pivot'!$B$4:$B$93,'LHA Demog pivot'!$C$4:$C$93,,,1)</f>
        <v>14112</v>
      </c>
      <c r="U288" s="36">
        <f>ROUND(Table2[[#This Row],[LHA_Pop_2016]]*Table2[[#This Row],[C_ADR_7day]]/100000*7,0)</f>
        <v>0</v>
      </c>
      <c r="V288" s="13" t="str">
        <f>IF(OR(Table2[[#This Row],[7d_positivity_public]]=0,ISBLANK(Table2[[#This Row],[7d_positivity_public]])),"",(Table2[[#This Row],[7d_positivity_public]]-Table2[[#This Row],[7d_positivity_all]])/Table2[[#This Row],[7d_positivity_public]])</f>
        <v/>
      </c>
      <c r="W288">
        <v>0</v>
      </c>
    </row>
    <row r="289" spans="1:23" x14ac:dyDescent="0.25">
      <c r="A289" s="10">
        <v>44359</v>
      </c>
      <c r="B289">
        <v>145</v>
      </c>
      <c r="C289" t="s">
        <v>258</v>
      </c>
      <c r="D289">
        <v>0</v>
      </c>
      <c r="E289">
        <v>0</v>
      </c>
      <c r="F289">
        <v>0</v>
      </c>
      <c r="G289">
        <v>0</v>
      </c>
      <c r="H289">
        <v>65</v>
      </c>
      <c r="K289">
        <v>67</v>
      </c>
      <c r="M289">
        <v>76</v>
      </c>
      <c r="T289" s="34">
        <f>_xlfn.XLOOKUP(B289,'LHA Demog pivot'!$B$4:$B$93,'LHA Demog pivot'!$C$4:$C$93,,,1)</f>
        <v>4050</v>
      </c>
      <c r="U289" s="36">
        <f>ROUND(Table2[[#This Row],[LHA_Pop_2016]]*Table2[[#This Row],[C_ADR_7day]]/100000*7,0)</f>
        <v>0</v>
      </c>
      <c r="V289" s="13" t="str">
        <f>IF(OR(Table2[[#This Row],[7d_positivity_public]]=0,ISBLANK(Table2[[#This Row],[7d_positivity_public]])),"",(Table2[[#This Row],[7d_positivity_public]]-Table2[[#This Row],[7d_positivity_all]])/Table2[[#This Row],[7d_positivity_public]])</f>
        <v/>
      </c>
      <c r="W289">
        <v>0</v>
      </c>
    </row>
    <row r="290" spans="1:23" x14ac:dyDescent="0.25">
      <c r="A290" s="10">
        <v>44359</v>
      </c>
      <c r="B290">
        <v>146</v>
      </c>
      <c r="C290" t="s">
        <v>259</v>
      </c>
      <c r="D290">
        <v>0</v>
      </c>
      <c r="E290">
        <v>2</v>
      </c>
      <c r="F290">
        <v>-2</v>
      </c>
      <c r="G290">
        <v>3</v>
      </c>
      <c r="H290">
        <v>59</v>
      </c>
      <c r="K290">
        <v>62</v>
      </c>
      <c r="M290">
        <v>74</v>
      </c>
      <c r="T290" s="34">
        <f>_xlfn.XLOOKUP(B290,'LHA Demog pivot'!$B$4:$B$93,'LHA Demog pivot'!$C$4:$C$93,,,1)</f>
        <v>24815</v>
      </c>
      <c r="U290" s="36">
        <f>ROUND(Table2[[#This Row],[LHA_Pop_2016]]*Table2[[#This Row],[C_ADR_7day]]/100000*7,0)</f>
        <v>0</v>
      </c>
      <c r="V290" s="13">
        <f>IF(OR(Table2[[#This Row],[7d_positivity_public]]=0,ISBLANK(Table2[[#This Row],[7d_positivity_public]])),"",(Table2[[#This Row],[7d_positivity_public]]-Table2[[#This Row],[7d_positivity_all]])/Table2[[#This Row],[7d_positivity_public]])</f>
        <v>0</v>
      </c>
      <c r="W290">
        <v>3</v>
      </c>
    </row>
    <row r="291" spans="1:23" x14ac:dyDescent="0.25">
      <c r="A291" s="10">
        <v>44359</v>
      </c>
      <c r="B291">
        <v>147</v>
      </c>
      <c r="C291" t="s">
        <v>260</v>
      </c>
      <c r="D291">
        <v>0</v>
      </c>
      <c r="E291">
        <v>0</v>
      </c>
      <c r="F291">
        <v>0</v>
      </c>
      <c r="G291">
        <v>0</v>
      </c>
      <c r="H291">
        <v>65</v>
      </c>
      <c r="K291">
        <v>69</v>
      </c>
      <c r="M291">
        <v>78</v>
      </c>
      <c r="T291" s="34">
        <f>_xlfn.XLOOKUP(B291,'LHA Demog pivot'!$B$4:$B$93,'LHA Demog pivot'!$C$4:$C$93,,,1)</f>
        <v>4012</v>
      </c>
      <c r="U291" s="36">
        <f>ROUND(Table2[[#This Row],[LHA_Pop_2016]]*Table2[[#This Row],[C_ADR_7day]]/100000*7,0)</f>
        <v>0</v>
      </c>
      <c r="V291" s="13" t="str">
        <f>IF(OR(Table2[[#This Row],[7d_positivity_public]]=0,ISBLANK(Table2[[#This Row],[7d_positivity_public]])),"",(Table2[[#This Row],[7d_positivity_public]]-Table2[[#This Row],[7d_positivity_all]])/Table2[[#This Row],[7d_positivity_public]])</f>
        <v/>
      </c>
      <c r="W291">
        <v>0</v>
      </c>
    </row>
    <row r="292" spans="1:23" x14ac:dyDescent="0.25">
      <c r="A292" s="10">
        <v>44359</v>
      </c>
      <c r="B292">
        <v>148</v>
      </c>
      <c r="C292" t="s">
        <v>261</v>
      </c>
      <c r="D292">
        <v>0</v>
      </c>
      <c r="E292">
        <v>0</v>
      </c>
      <c r="F292">
        <v>0</v>
      </c>
      <c r="G292">
        <v>0</v>
      </c>
      <c r="H292">
        <v>64</v>
      </c>
      <c r="K292">
        <v>68</v>
      </c>
      <c r="M292">
        <v>77</v>
      </c>
      <c r="T292" s="34">
        <f>_xlfn.XLOOKUP(B292,'LHA Demog pivot'!$B$4:$B$93,'LHA Demog pivot'!$C$4:$C$93,,,1)</f>
        <v>6548</v>
      </c>
      <c r="U292" s="36">
        <f>ROUND(Table2[[#This Row],[LHA_Pop_2016]]*Table2[[#This Row],[C_ADR_7day]]/100000*7,0)</f>
        <v>0</v>
      </c>
      <c r="V292" s="13" t="str">
        <f>IF(OR(Table2[[#This Row],[7d_positivity_public]]=0,ISBLANK(Table2[[#This Row],[7d_positivity_public]])),"",(Table2[[#This Row],[7d_positivity_public]]-Table2[[#This Row],[7d_positivity_all]])/Table2[[#This Row],[7d_positivity_public]])</f>
        <v/>
      </c>
      <c r="W292">
        <v>0</v>
      </c>
    </row>
    <row r="293" spans="1:23" x14ac:dyDescent="0.25">
      <c r="A293" s="10">
        <v>44359</v>
      </c>
      <c r="B293">
        <v>149</v>
      </c>
      <c r="C293" t="s">
        <v>124</v>
      </c>
      <c r="D293">
        <v>3</v>
      </c>
      <c r="E293">
        <v>1</v>
      </c>
      <c r="F293">
        <v>2</v>
      </c>
      <c r="G293">
        <v>5</v>
      </c>
      <c r="H293">
        <v>65</v>
      </c>
      <c r="K293">
        <v>68</v>
      </c>
      <c r="M293">
        <v>79</v>
      </c>
      <c r="T293" s="34">
        <f>_xlfn.XLOOKUP(B293,'LHA Demog pivot'!$B$4:$B$93,'LHA Demog pivot'!$C$4:$C$93,,,1)</f>
        <v>10855</v>
      </c>
      <c r="U293" s="36">
        <f>ROUND(Table2[[#This Row],[LHA_Pop_2016]]*Table2[[#This Row],[C_ADR_7day]]/100000*7,0)</f>
        <v>2</v>
      </c>
      <c r="V293" s="13">
        <f>IF(OR(Table2[[#This Row],[7d_positivity_public]]=0,ISBLANK(Table2[[#This Row],[7d_positivity_public]])),"",(Table2[[#This Row],[7d_positivity_public]]-Table2[[#This Row],[7d_positivity_all]])/Table2[[#This Row],[7d_positivity_public]])</f>
        <v>0</v>
      </c>
      <c r="W293">
        <v>5</v>
      </c>
    </row>
    <row r="294" spans="1:23" x14ac:dyDescent="0.25">
      <c r="A294" s="10">
        <v>44359</v>
      </c>
      <c r="B294">
        <v>211</v>
      </c>
      <c r="C294" t="s">
        <v>262</v>
      </c>
      <c r="D294">
        <v>0</v>
      </c>
      <c r="E294">
        <v>5</v>
      </c>
      <c r="F294">
        <v>-5</v>
      </c>
      <c r="G294">
        <v>0</v>
      </c>
      <c r="H294">
        <v>63</v>
      </c>
      <c r="K294">
        <v>65</v>
      </c>
      <c r="M294">
        <v>75</v>
      </c>
      <c r="T294" s="34">
        <f>_xlfn.XLOOKUP(B294,'LHA Demog pivot'!$B$4:$B$93,'LHA Demog pivot'!$C$4:$C$93,,,1)</f>
        <v>8129</v>
      </c>
      <c r="U294" s="36">
        <f>ROUND(Table2[[#This Row],[LHA_Pop_2016]]*Table2[[#This Row],[C_ADR_7day]]/100000*7,0)</f>
        <v>0</v>
      </c>
      <c r="V294" s="13" t="str">
        <f>IF(OR(Table2[[#This Row],[7d_positivity_public]]=0,ISBLANK(Table2[[#This Row],[7d_positivity_public]])),"",(Table2[[#This Row],[7d_positivity_public]]-Table2[[#This Row],[7d_positivity_all]])/Table2[[#This Row],[7d_positivity_public]])</f>
        <v/>
      </c>
      <c r="W294">
        <v>0</v>
      </c>
    </row>
    <row r="295" spans="1:23" x14ac:dyDescent="0.25">
      <c r="A295" s="10">
        <v>44359</v>
      </c>
      <c r="B295">
        <v>212</v>
      </c>
      <c r="C295" t="s">
        <v>263</v>
      </c>
      <c r="D295">
        <v>3</v>
      </c>
      <c r="E295">
        <v>5</v>
      </c>
      <c r="F295">
        <v>-2</v>
      </c>
      <c r="G295">
        <v>3</v>
      </c>
      <c r="H295">
        <v>65</v>
      </c>
      <c r="K295">
        <v>67</v>
      </c>
      <c r="M295">
        <v>80</v>
      </c>
      <c r="T295" s="34">
        <f>_xlfn.XLOOKUP(B295,'LHA Demog pivot'!$B$4:$B$93,'LHA Demog pivot'!$C$4:$C$93,,,1)</f>
        <v>93177</v>
      </c>
      <c r="U295" s="36">
        <f>ROUND(Table2[[#This Row],[LHA_Pop_2016]]*Table2[[#This Row],[C_ADR_7day]]/100000*7,0)</f>
        <v>20</v>
      </c>
      <c r="V295" s="13">
        <f>IF(OR(Table2[[#This Row],[7d_positivity_public]]=0,ISBLANK(Table2[[#This Row],[7d_positivity_public]])),"",(Table2[[#This Row],[7d_positivity_public]]-Table2[[#This Row],[7d_positivity_all]])/Table2[[#This Row],[7d_positivity_public]])</f>
        <v>0</v>
      </c>
      <c r="W295">
        <v>3</v>
      </c>
    </row>
    <row r="296" spans="1:23" x14ac:dyDescent="0.25">
      <c r="A296" s="10">
        <v>44359</v>
      </c>
      <c r="B296">
        <v>213</v>
      </c>
      <c r="C296" t="s">
        <v>264</v>
      </c>
      <c r="D296">
        <v>7</v>
      </c>
      <c r="E296">
        <v>12</v>
      </c>
      <c r="F296">
        <v>-5</v>
      </c>
      <c r="G296">
        <v>6</v>
      </c>
      <c r="H296">
        <v>69</v>
      </c>
      <c r="K296">
        <v>72</v>
      </c>
      <c r="M296">
        <v>81</v>
      </c>
      <c r="T296" s="34">
        <f>_xlfn.XLOOKUP(B296,'LHA Demog pivot'!$B$4:$B$93,'LHA Demog pivot'!$C$4:$C$93,,,1)</f>
        <v>141685</v>
      </c>
      <c r="U296" s="36">
        <f>ROUND(Table2[[#This Row],[LHA_Pop_2016]]*Table2[[#This Row],[C_ADR_7day]]/100000*7,0)</f>
        <v>69</v>
      </c>
      <c r="V296" s="13">
        <f>IF(OR(Table2[[#This Row],[7d_positivity_public]]=0,ISBLANK(Table2[[#This Row],[7d_positivity_public]])),"",(Table2[[#This Row],[7d_positivity_public]]-Table2[[#This Row],[7d_positivity_all]])/Table2[[#This Row],[7d_positivity_public]])</f>
        <v>0</v>
      </c>
      <c r="W296">
        <v>6</v>
      </c>
    </row>
    <row r="297" spans="1:23" x14ac:dyDescent="0.25">
      <c r="A297" s="10">
        <v>44359</v>
      </c>
      <c r="B297">
        <v>214</v>
      </c>
      <c r="C297" t="s">
        <v>265</v>
      </c>
      <c r="D297">
        <v>1</v>
      </c>
      <c r="E297">
        <v>3</v>
      </c>
      <c r="F297">
        <v>-2</v>
      </c>
      <c r="G297">
        <v>3</v>
      </c>
      <c r="H297">
        <v>63</v>
      </c>
      <c r="K297">
        <v>66</v>
      </c>
      <c r="M297">
        <v>78</v>
      </c>
      <c r="T297" s="34">
        <f>_xlfn.XLOOKUP(B297,'LHA Demog pivot'!$B$4:$B$93,'LHA Demog pivot'!$C$4:$C$93,,,1)</f>
        <v>43157</v>
      </c>
      <c r="U297" s="36">
        <f>ROUND(Table2[[#This Row],[LHA_Pop_2016]]*Table2[[#This Row],[C_ADR_7day]]/100000*7,0)</f>
        <v>3</v>
      </c>
      <c r="V297" s="13">
        <f>IF(OR(Table2[[#This Row],[7d_positivity_public]]=0,ISBLANK(Table2[[#This Row],[7d_positivity_public]])),"",(Table2[[#This Row],[7d_positivity_public]]-Table2[[#This Row],[7d_positivity_all]])/Table2[[#This Row],[7d_positivity_public]])</f>
        <v>0.33333333333333331</v>
      </c>
      <c r="W297">
        <v>2</v>
      </c>
    </row>
    <row r="298" spans="1:23" x14ac:dyDescent="0.25">
      <c r="A298" s="10">
        <v>44359</v>
      </c>
      <c r="B298">
        <v>215</v>
      </c>
      <c r="C298" t="s">
        <v>135</v>
      </c>
      <c r="D298">
        <v>8</v>
      </c>
      <c r="E298">
        <v>0</v>
      </c>
      <c r="F298">
        <v>8</v>
      </c>
      <c r="G298">
        <v>5</v>
      </c>
      <c r="H298">
        <v>70</v>
      </c>
      <c r="K298">
        <v>71</v>
      </c>
      <c r="M298">
        <v>82</v>
      </c>
      <c r="T298" s="34">
        <f>_xlfn.XLOOKUP(B298,'LHA Demog pivot'!$B$4:$B$93,'LHA Demog pivot'!$C$4:$C$93,,,1)</f>
        <v>9696</v>
      </c>
      <c r="U298" s="36">
        <f>ROUND(Table2[[#This Row],[LHA_Pop_2016]]*Table2[[#This Row],[C_ADR_7day]]/100000*7,0)</f>
        <v>5</v>
      </c>
      <c r="V298" s="13">
        <f>IF(OR(Table2[[#This Row],[7d_positivity_public]]=0,ISBLANK(Table2[[#This Row],[7d_positivity_public]])),"",(Table2[[#This Row],[7d_positivity_public]]-Table2[[#This Row],[7d_positivity_all]])/Table2[[#This Row],[7d_positivity_public]])</f>
        <v>0</v>
      </c>
      <c r="W298">
        <v>5</v>
      </c>
    </row>
    <row r="299" spans="1:23" x14ac:dyDescent="0.25">
      <c r="A299" s="10">
        <v>44359</v>
      </c>
      <c r="B299">
        <v>221</v>
      </c>
      <c r="C299" t="s">
        <v>136</v>
      </c>
      <c r="D299">
        <v>4</v>
      </c>
      <c r="E299">
        <v>4</v>
      </c>
      <c r="F299">
        <v>0</v>
      </c>
      <c r="G299">
        <v>5</v>
      </c>
      <c r="H299">
        <v>78</v>
      </c>
      <c r="K299">
        <v>79</v>
      </c>
      <c r="M299">
        <v>84</v>
      </c>
      <c r="T299" s="34">
        <f>_xlfn.XLOOKUP(B299,'LHA Demog pivot'!$B$4:$B$93,'LHA Demog pivot'!$C$4:$C$93,,,1)</f>
        <v>70996</v>
      </c>
      <c r="U299" s="36">
        <f>ROUND(Table2[[#This Row],[LHA_Pop_2016]]*Table2[[#This Row],[C_ADR_7day]]/100000*7,0)</f>
        <v>20</v>
      </c>
      <c r="V299" s="13">
        <f>IF(OR(Table2[[#This Row],[7d_positivity_public]]=0,ISBLANK(Table2[[#This Row],[7d_positivity_public]])),"",(Table2[[#This Row],[7d_positivity_public]]-Table2[[#This Row],[7d_positivity_all]])/Table2[[#This Row],[7d_positivity_public]])</f>
        <v>0.4</v>
      </c>
      <c r="W299">
        <v>3</v>
      </c>
    </row>
    <row r="300" spans="1:23" x14ac:dyDescent="0.25">
      <c r="A300" s="10">
        <v>44359</v>
      </c>
      <c r="B300">
        <v>222</v>
      </c>
      <c r="C300" t="s">
        <v>266</v>
      </c>
      <c r="D300">
        <v>3</v>
      </c>
      <c r="E300">
        <v>5</v>
      </c>
      <c r="F300">
        <v>-2</v>
      </c>
      <c r="G300">
        <v>4</v>
      </c>
      <c r="H300">
        <v>75</v>
      </c>
      <c r="K300">
        <v>77</v>
      </c>
      <c r="M300">
        <v>81</v>
      </c>
      <c r="T300" s="34">
        <f>_xlfn.XLOOKUP(B300,'LHA Demog pivot'!$B$4:$B$93,'LHA Demog pivot'!$C$4:$C$93,,,1)</f>
        <v>232755</v>
      </c>
      <c r="U300" s="36">
        <f>ROUND(Table2[[#This Row],[LHA_Pop_2016]]*Table2[[#This Row],[C_ADR_7day]]/100000*7,0)</f>
        <v>49</v>
      </c>
      <c r="V300" s="13">
        <f>IF(OR(Table2[[#This Row],[7d_positivity_public]]=0,ISBLANK(Table2[[#This Row],[7d_positivity_public]])),"",(Table2[[#This Row],[7d_positivity_public]]-Table2[[#This Row],[7d_positivity_all]])/Table2[[#This Row],[7d_positivity_public]])</f>
        <v>0.25</v>
      </c>
      <c r="W300">
        <v>3</v>
      </c>
    </row>
    <row r="301" spans="1:23" x14ac:dyDescent="0.25">
      <c r="A301" s="10">
        <v>44359</v>
      </c>
      <c r="B301">
        <v>223</v>
      </c>
      <c r="C301" t="s">
        <v>267</v>
      </c>
      <c r="D301">
        <v>6</v>
      </c>
      <c r="E301">
        <v>6</v>
      </c>
      <c r="F301">
        <v>0</v>
      </c>
      <c r="G301">
        <v>5</v>
      </c>
      <c r="H301">
        <v>73</v>
      </c>
      <c r="K301">
        <v>75</v>
      </c>
      <c r="M301">
        <v>84</v>
      </c>
      <c r="T301" s="34">
        <f>_xlfn.XLOOKUP(B301,'LHA Demog pivot'!$B$4:$B$93,'LHA Demog pivot'!$C$4:$C$93,,,1)</f>
        <v>101101</v>
      </c>
      <c r="U301" s="36">
        <f>ROUND(Table2[[#This Row],[LHA_Pop_2016]]*Table2[[#This Row],[C_ADR_7day]]/100000*7,0)</f>
        <v>42</v>
      </c>
      <c r="V301" s="13">
        <f>IF(OR(Table2[[#This Row],[7d_positivity_public]]=0,ISBLANK(Table2[[#This Row],[7d_positivity_public]])),"",(Table2[[#This Row],[7d_positivity_public]]-Table2[[#This Row],[7d_positivity_all]])/Table2[[#This Row],[7d_positivity_public]])</f>
        <v>0</v>
      </c>
      <c r="W301">
        <v>5</v>
      </c>
    </row>
    <row r="302" spans="1:23" x14ac:dyDescent="0.25">
      <c r="A302" s="10">
        <v>44359</v>
      </c>
      <c r="B302">
        <v>224</v>
      </c>
      <c r="C302" t="s">
        <v>268</v>
      </c>
      <c r="D302">
        <v>4</v>
      </c>
      <c r="E302">
        <v>4</v>
      </c>
      <c r="F302">
        <v>0</v>
      </c>
      <c r="G302">
        <v>5</v>
      </c>
      <c r="H302">
        <v>77</v>
      </c>
      <c r="K302">
        <v>79</v>
      </c>
      <c r="M302">
        <v>84</v>
      </c>
      <c r="T302" s="34">
        <f>_xlfn.XLOOKUP(B302,'LHA Demog pivot'!$B$4:$B$93,'LHA Demog pivot'!$C$4:$C$93,,,1)</f>
        <v>234393</v>
      </c>
      <c r="U302" s="36">
        <f>ROUND(Table2[[#This Row],[LHA_Pop_2016]]*Table2[[#This Row],[C_ADR_7day]]/100000*7,0)</f>
        <v>66</v>
      </c>
      <c r="V302" s="13">
        <f>IF(OR(Table2[[#This Row],[7d_positivity_public]]=0,ISBLANK(Table2[[#This Row],[7d_positivity_public]])),"",(Table2[[#This Row],[7d_positivity_public]]-Table2[[#This Row],[7d_positivity_all]])/Table2[[#This Row],[7d_positivity_public]])</f>
        <v>0.2</v>
      </c>
      <c r="W302">
        <v>4</v>
      </c>
    </row>
    <row r="303" spans="1:23" x14ac:dyDescent="0.25">
      <c r="A303" s="10">
        <v>44359</v>
      </c>
      <c r="B303">
        <v>231</v>
      </c>
      <c r="C303" t="s">
        <v>269</v>
      </c>
      <c r="D303">
        <v>3</v>
      </c>
      <c r="E303">
        <v>4</v>
      </c>
      <c r="F303">
        <v>-1</v>
      </c>
      <c r="G303">
        <v>3</v>
      </c>
      <c r="H303">
        <v>73</v>
      </c>
      <c r="K303">
        <v>75</v>
      </c>
      <c r="M303">
        <v>84</v>
      </c>
      <c r="T303" s="34">
        <f>_xlfn.XLOOKUP(B303,'LHA Demog pivot'!$B$4:$B$93,'LHA Demog pivot'!$C$4:$C$93,,,1)</f>
        <v>143778</v>
      </c>
      <c r="U303" s="36">
        <f>ROUND(Table2[[#This Row],[LHA_Pop_2016]]*Table2[[#This Row],[C_ADR_7day]]/100000*7,0)</f>
        <v>30</v>
      </c>
      <c r="V303" s="13">
        <f>IF(OR(Table2[[#This Row],[7d_positivity_public]]=0,ISBLANK(Table2[[#This Row],[7d_positivity_public]])),"",(Table2[[#This Row],[7d_positivity_public]]-Table2[[#This Row],[7d_positivity_all]])/Table2[[#This Row],[7d_positivity_public]])</f>
        <v>0.33333333333333331</v>
      </c>
      <c r="W303">
        <v>2</v>
      </c>
    </row>
    <row r="304" spans="1:23" x14ac:dyDescent="0.25">
      <c r="A304" s="10">
        <v>44359</v>
      </c>
      <c r="B304">
        <v>232</v>
      </c>
      <c r="C304" t="s">
        <v>270</v>
      </c>
      <c r="D304">
        <v>4</v>
      </c>
      <c r="E304">
        <v>7</v>
      </c>
      <c r="F304">
        <v>-3</v>
      </c>
      <c r="G304">
        <v>4</v>
      </c>
      <c r="H304">
        <v>80</v>
      </c>
      <c r="K304">
        <v>82</v>
      </c>
      <c r="M304">
        <v>88</v>
      </c>
      <c r="T304" s="34">
        <f>_xlfn.XLOOKUP(B304,'LHA Demog pivot'!$B$4:$B$93,'LHA Demog pivot'!$C$4:$C$93,,,1)</f>
        <v>103064</v>
      </c>
      <c r="U304" s="36">
        <f>ROUND(Table2[[#This Row],[LHA_Pop_2016]]*Table2[[#This Row],[C_ADR_7day]]/100000*7,0)</f>
        <v>29</v>
      </c>
      <c r="V304" s="13">
        <f>IF(OR(Table2[[#This Row],[7d_positivity_public]]=0,ISBLANK(Table2[[#This Row],[7d_positivity_public]])),"",(Table2[[#This Row],[7d_positivity_public]]-Table2[[#This Row],[7d_positivity_all]])/Table2[[#This Row],[7d_positivity_public]])</f>
        <v>0.25</v>
      </c>
      <c r="W304">
        <v>3</v>
      </c>
    </row>
    <row r="305" spans="1:23" x14ac:dyDescent="0.25">
      <c r="A305" s="10">
        <v>44359</v>
      </c>
      <c r="B305">
        <v>233</v>
      </c>
      <c r="C305" t="s">
        <v>271</v>
      </c>
      <c r="D305">
        <v>6</v>
      </c>
      <c r="E305">
        <v>8</v>
      </c>
      <c r="F305">
        <v>-2</v>
      </c>
      <c r="G305">
        <v>6</v>
      </c>
      <c r="H305">
        <v>75</v>
      </c>
      <c r="K305">
        <v>77</v>
      </c>
      <c r="M305">
        <v>85</v>
      </c>
      <c r="T305" s="34">
        <f>_xlfn.XLOOKUP(B305,'LHA Demog pivot'!$B$4:$B$93,'LHA Demog pivot'!$C$4:$C$93,,,1)</f>
        <v>443367</v>
      </c>
      <c r="U305" s="36">
        <f>ROUND(Table2[[#This Row],[LHA_Pop_2016]]*Table2[[#This Row],[C_ADR_7day]]/100000*7,0)</f>
        <v>186</v>
      </c>
      <c r="V305" s="13">
        <f>IF(OR(Table2[[#This Row],[7d_positivity_public]]=0,ISBLANK(Table2[[#This Row],[7d_positivity_public]])),"",(Table2[[#This Row],[7d_positivity_public]]-Table2[[#This Row],[7d_positivity_all]])/Table2[[#This Row],[7d_positivity_public]])</f>
        <v>0.16666666666666666</v>
      </c>
      <c r="W305">
        <v>5</v>
      </c>
    </row>
    <row r="306" spans="1:23" x14ac:dyDescent="0.25">
      <c r="A306" s="10">
        <v>44359</v>
      </c>
      <c r="B306">
        <v>234</v>
      </c>
      <c r="C306" t="s">
        <v>272</v>
      </c>
      <c r="D306">
        <v>1</v>
      </c>
      <c r="E306">
        <v>1</v>
      </c>
      <c r="F306">
        <v>0</v>
      </c>
      <c r="G306">
        <v>1</v>
      </c>
      <c r="H306">
        <v>78</v>
      </c>
      <c r="K306">
        <v>79</v>
      </c>
      <c r="M306">
        <v>85</v>
      </c>
      <c r="T306" s="34">
        <f>_xlfn.XLOOKUP(B306,'LHA Demog pivot'!$B$4:$B$93,'LHA Demog pivot'!$C$4:$C$93,,,1)</f>
        <v>94768</v>
      </c>
      <c r="U306" s="36">
        <f>ROUND(Table2[[#This Row],[LHA_Pop_2016]]*Table2[[#This Row],[C_ADR_7day]]/100000*7,0)</f>
        <v>7</v>
      </c>
      <c r="V306" s="13">
        <f>IF(OR(Table2[[#This Row],[7d_positivity_public]]=0,ISBLANK(Table2[[#This Row],[7d_positivity_public]])),"",(Table2[[#This Row],[7d_positivity_public]]-Table2[[#This Row],[7d_positivity_all]])/Table2[[#This Row],[7d_positivity_public]])</f>
        <v>0</v>
      </c>
      <c r="W306">
        <v>1</v>
      </c>
    </row>
    <row r="307" spans="1:23" x14ac:dyDescent="0.25">
      <c r="A307" s="10">
        <v>44359</v>
      </c>
      <c r="B307">
        <v>311</v>
      </c>
      <c r="C307" t="s">
        <v>273</v>
      </c>
      <c r="D307">
        <v>2</v>
      </c>
      <c r="E307">
        <v>3</v>
      </c>
      <c r="F307">
        <v>-1</v>
      </c>
      <c r="G307">
        <v>4</v>
      </c>
      <c r="H307">
        <v>71</v>
      </c>
      <c r="K307">
        <v>73</v>
      </c>
      <c r="M307">
        <v>78</v>
      </c>
      <c r="T307" s="34">
        <f>_xlfn.XLOOKUP(B307,'LHA Demog pivot'!$B$4:$B$93,'LHA Demog pivot'!$C$4:$C$93,,,1)</f>
        <v>198309</v>
      </c>
      <c r="U307" s="36">
        <f>ROUND(Table2[[#This Row],[LHA_Pop_2016]]*Table2[[#This Row],[C_ADR_7day]]/100000*7,0)</f>
        <v>28</v>
      </c>
      <c r="V307" s="13">
        <f>IF(OR(Table2[[#This Row],[7d_positivity_public]]=0,ISBLANK(Table2[[#This Row],[7d_positivity_public]])),"",(Table2[[#This Row],[7d_positivity_public]]-Table2[[#This Row],[7d_positivity_all]])/Table2[[#This Row],[7d_positivity_public]])</f>
        <v>0.75</v>
      </c>
      <c r="W307">
        <v>1</v>
      </c>
    </row>
    <row r="308" spans="1:23" x14ac:dyDescent="0.25">
      <c r="A308" s="10">
        <v>44359</v>
      </c>
      <c r="B308">
        <v>321</v>
      </c>
      <c r="C308" t="s">
        <v>274</v>
      </c>
      <c r="D308">
        <v>3</v>
      </c>
      <c r="E308">
        <v>4</v>
      </c>
      <c r="F308">
        <v>-1</v>
      </c>
      <c r="G308">
        <v>3</v>
      </c>
      <c r="H308">
        <v>78</v>
      </c>
      <c r="K308">
        <v>79</v>
      </c>
      <c r="M308">
        <v>80</v>
      </c>
      <c r="T308" s="34">
        <f>_xlfn.XLOOKUP(B308,'LHA Demog pivot'!$B$4:$B$93,'LHA Demog pivot'!$C$4:$C$93,,,1)</f>
        <v>122041</v>
      </c>
      <c r="U308" s="36">
        <f>ROUND(Table2[[#This Row],[LHA_Pop_2016]]*Table2[[#This Row],[C_ADR_7day]]/100000*7,0)</f>
        <v>26</v>
      </c>
      <c r="V308" s="13">
        <f>IF(OR(Table2[[#This Row],[7d_positivity_public]]=0,ISBLANK(Table2[[#This Row],[7d_positivity_public]])),"",(Table2[[#This Row],[7d_positivity_public]]-Table2[[#This Row],[7d_positivity_all]])/Table2[[#This Row],[7d_positivity_public]])</f>
        <v>0.66666666666666663</v>
      </c>
      <c r="W308">
        <v>1</v>
      </c>
    </row>
    <row r="309" spans="1:23" x14ac:dyDescent="0.25">
      <c r="A309" s="10">
        <v>44359</v>
      </c>
      <c r="B309">
        <v>322</v>
      </c>
      <c r="C309" t="s">
        <v>275</v>
      </c>
      <c r="D309">
        <v>3</v>
      </c>
      <c r="E309">
        <v>7</v>
      </c>
      <c r="F309">
        <v>-4</v>
      </c>
      <c r="G309">
        <v>4</v>
      </c>
      <c r="H309">
        <v>73</v>
      </c>
      <c r="K309">
        <v>74</v>
      </c>
      <c r="M309">
        <v>75</v>
      </c>
      <c r="T309" s="34">
        <f>_xlfn.XLOOKUP(B309,'LHA Demog pivot'!$B$4:$B$93,'LHA Demog pivot'!$C$4:$C$93,,,1)</f>
        <v>61532</v>
      </c>
      <c r="U309" s="36">
        <f>ROUND(Table2[[#This Row],[LHA_Pop_2016]]*Table2[[#This Row],[C_ADR_7day]]/100000*7,0)</f>
        <v>13</v>
      </c>
      <c r="V309" s="13">
        <f>IF(OR(Table2[[#This Row],[7d_positivity_public]]=0,ISBLANK(Table2[[#This Row],[7d_positivity_public]])),"",(Table2[[#This Row],[7d_positivity_public]]-Table2[[#This Row],[7d_positivity_all]])/Table2[[#This Row],[7d_positivity_public]])</f>
        <v>0.25</v>
      </c>
      <c r="W309">
        <v>3</v>
      </c>
    </row>
    <row r="310" spans="1:23" x14ac:dyDescent="0.25">
      <c r="A310" s="10">
        <v>44359</v>
      </c>
      <c r="B310">
        <v>323</v>
      </c>
      <c r="C310" t="s">
        <v>276</v>
      </c>
      <c r="D310">
        <v>4</v>
      </c>
      <c r="E310">
        <v>6</v>
      </c>
      <c r="F310">
        <v>-2</v>
      </c>
      <c r="G310">
        <v>6</v>
      </c>
      <c r="H310">
        <v>79</v>
      </c>
      <c r="K310">
        <v>81</v>
      </c>
      <c r="M310">
        <v>84</v>
      </c>
      <c r="T310" s="34">
        <f>_xlfn.XLOOKUP(B310,'LHA Demog pivot'!$B$4:$B$93,'LHA Demog pivot'!$C$4:$C$93,,,1)</f>
        <v>103894</v>
      </c>
      <c r="U310" s="36">
        <f>ROUND(Table2[[#This Row],[LHA_Pop_2016]]*Table2[[#This Row],[C_ADR_7day]]/100000*7,0)</f>
        <v>29</v>
      </c>
      <c r="V310" s="13">
        <f>IF(OR(Table2[[#This Row],[7d_positivity_public]]=0,ISBLANK(Table2[[#This Row],[7d_positivity_public]])),"",(Table2[[#This Row],[7d_positivity_public]]-Table2[[#This Row],[7d_positivity_all]])/Table2[[#This Row],[7d_positivity_public]])</f>
        <v>0.33333333333333331</v>
      </c>
      <c r="W310">
        <v>4</v>
      </c>
    </row>
    <row r="311" spans="1:23" x14ac:dyDescent="0.25">
      <c r="A311" s="10">
        <v>44359</v>
      </c>
      <c r="B311">
        <v>324</v>
      </c>
      <c r="C311" t="s">
        <v>277</v>
      </c>
      <c r="D311">
        <v>1</v>
      </c>
      <c r="E311">
        <v>2</v>
      </c>
      <c r="F311">
        <v>-1</v>
      </c>
      <c r="G311">
        <v>1</v>
      </c>
      <c r="H311">
        <v>75</v>
      </c>
      <c r="K311">
        <v>77</v>
      </c>
      <c r="M311">
        <v>83</v>
      </c>
      <c r="T311" s="34">
        <f>_xlfn.XLOOKUP(B311,'LHA Demog pivot'!$B$4:$B$93,'LHA Demog pivot'!$C$4:$C$93,,,1)</f>
        <v>131178</v>
      </c>
      <c r="U311" s="36">
        <f>ROUND(Table2[[#This Row],[LHA_Pop_2016]]*Table2[[#This Row],[C_ADR_7day]]/100000*7,0)</f>
        <v>9</v>
      </c>
      <c r="V311" s="13">
        <f>IF(OR(Table2[[#This Row],[7d_positivity_public]]=0,ISBLANK(Table2[[#This Row],[7d_positivity_public]])),"",(Table2[[#This Row],[7d_positivity_public]]-Table2[[#This Row],[7d_positivity_all]])/Table2[[#This Row],[7d_positivity_public]])</f>
        <v>0</v>
      </c>
      <c r="W311">
        <v>1</v>
      </c>
    </row>
    <row r="312" spans="1:23" x14ac:dyDescent="0.25">
      <c r="A312" s="10">
        <v>44359</v>
      </c>
      <c r="B312">
        <v>325</v>
      </c>
      <c r="C312" t="s">
        <v>278</v>
      </c>
      <c r="D312">
        <v>3</v>
      </c>
      <c r="E312">
        <v>4</v>
      </c>
      <c r="F312">
        <v>-1</v>
      </c>
      <c r="G312">
        <v>4</v>
      </c>
      <c r="H312">
        <v>80</v>
      </c>
      <c r="K312">
        <v>82</v>
      </c>
      <c r="M312">
        <v>83</v>
      </c>
      <c r="T312" s="34">
        <f>_xlfn.XLOOKUP(B312,'LHA Demog pivot'!$B$4:$B$93,'LHA Demog pivot'!$C$4:$C$93,,,1)</f>
        <v>95808</v>
      </c>
      <c r="U312" s="36">
        <f>ROUND(Table2[[#This Row],[LHA_Pop_2016]]*Table2[[#This Row],[C_ADR_7day]]/100000*7,0)</f>
        <v>20</v>
      </c>
      <c r="V312" s="13">
        <f>IF(OR(Table2[[#This Row],[7d_positivity_public]]=0,ISBLANK(Table2[[#This Row],[7d_positivity_public]])),"",(Table2[[#This Row],[7d_positivity_public]]-Table2[[#This Row],[7d_positivity_all]])/Table2[[#This Row],[7d_positivity_public]])</f>
        <v>0.25</v>
      </c>
      <c r="W312">
        <v>3</v>
      </c>
    </row>
    <row r="313" spans="1:23" x14ac:dyDescent="0.25">
      <c r="A313" s="10">
        <v>44359</v>
      </c>
      <c r="B313">
        <v>326</v>
      </c>
      <c r="C313" t="s">
        <v>279</v>
      </c>
      <c r="D313">
        <v>2</v>
      </c>
      <c r="E313">
        <v>5</v>
      </c>
      <c r="F313">
        <v>-3</v>
      </c>
      <c r="G313">
        <v>3</v>
      </c>
      <c r="H313">
        <v>75</v>
      </c>
      <c r="K313">
        <v>77</v>
      </c>
      <c r="M313">
        <v>82</v>
      </c>
      <c r="T313" s="34">
        <f>_xlfn.XLOOKUP(B313,'LHA Demog pivot'!$B$4:$B$93,'LHA Demog pivot'!$C$4:$C$93,,,1)</f>
        <v>134575</v>
      </c>
      <c r="U313" s="36">
        <f>ROUND(Table2[[#This Row],[LHA_Pop_2016]]*Table2[[#This Row],[C_ADR_7day]]/100000*7,0)</f>
        <v>19</v>
      </c>
      <c r="V313" s="13">
        <f>IF(OR(Table2[[#This Row],[7d_positivity_public]]=0,ISBLANK(Table2[[#This Row],[7d_positivity_public]])),"",(Table2[[#This Row],[7d_positivity_public]]-Table2[[#This Row],[7d_positivity_all]])/Table2[[#This Row],[7d_positivity_public]])</f>
        <v>0.33333333333333331</v>
      </c>
      <c r="W313">
        <v>2</v>
      </c>
    </row>
    <row r="314" spans="1:23" x14ac:dyDescent="0.25">
      <c r="A314" s="10">
        <v>44359</v>
      </c>
      <c r="B314">
        <v>331</v>
      </c>
      <c r="C314" t="s">
        <v>280</v>
      </c>
      <c r="D314">
        <v>2</v>
      </c>
      <c r="E314">
        <v>5</v>
      </c>
      <c r="F314">
        <v>-3</v>
      </c>
      <c r="G314">
        <v>4</v>
      </c>
      <c r="H314">
        <v>81</v>
      </c>
      <c r="K314">
        <v>83</v>
      </c>
      <c r="M314">
        <v>87</v>
      </c>
      <c r="T314" s="34">
        <f>_xlfn.XLOOKUP(B314,'LHA Demog pivot'!$B$4:$B$93,'LHA Demog pivot'!$C$4:$C$93,,,1)</f>
        <v>141392</v>
      </c>
      <c r="U314" s="36">
        <f>ROUND(Table2[[#This Row],[LHA_Pop_2016]]*Table2[[#This Row],[C_ADR_7day]]/100000*7,0)</f>
        <v>20</v>
      </c>
      <c r="V314" s="13">
        <f>IF(OR(Table2[[#This Row],[7d_positivity_public]]=0,ISBLANK(Table2[[#This Row],[7d_positivity_public]])),"",(Table2[[#This Row],[7d_positivity_public]]-Table2[[#This Row],[7d_positivity_all]])/Table2[[#This Row],[7d_positivity_public]])</f>
        <v>0.25</v>
      </c>
      <c r="W314">
        <v>3</v>
      </c>
    </row>
    <row r="315" spans="1:23" x14ac:dyDescent="0.25">
      <c r="A315" s="10">
        <v>44359</v>
      </c>
      <c r="B315">
        <v>332</v>
      </c>
      <c r="C315" t="s">
        <v>281</v>
      </c>
      <c r="D315">
        <v>1</v>
      </c>
      <c r="E315">
        <v>2</v>
      </c>
      <c r="F315">
        <v>-1</v>
      </c>
      <c r="G315">
        <v>2</v>
      </c>
      <c r="H315">
        <v>77</v>
      </c>
      <c r="K315">
        <v>79</v>
      </c>
      <c r="M315">
        <v>84</v>
      </c>
      <c r="T315" s="34">
        <f>_xlfn.XLOOKUP(B315,'LHA Demog pivot'!$B$4:$B$93,'LHA Demog pivot'!$C$4:$C$93,,,1)</f>
        <v>50490</v>
      </c>
      <c r="U315" s="36">
        <f>ROUND(Table2[[#This Row],[LHA_Pop_2016]]*Table2[[#This Row],[C_ADR_7day]]/100000*7,0)</f>
        <v>4</v>
      </c>
      <c r="V315" s="13">
        <f>IF(OR(Table2[[#This Row],[7d_positivity_public]]=0,ISBLANK(Table2[[#This Row],[7d_positivity_public]])),"",(Table2[[#This Row],[7d_positivity_public]]-Table2[[#This Row],[7d_positivity_all]])/Table2[[#This Row],[7d_positivity_public]])</f>
        <v>0.5</v>
      </c>
      <c r="W315">
        <v>1</v>
      </c>
    </row>
    <row r="316" spans="1:23" x14ac:dyDescent="0.25">
      <c r="A316" s="10">
        <v>44359</v>
      </c>
      <c r="B316">
        <v>333</v>
      </c>
      <c r="C316" t="s">
        <v>282</v>
      </c>
      <c r="D316">
        <v>0</v>
      </c>
      <c r="E316">
        <v>0</v>
      </c>
      <c r="F316">
        <v>0</v>
      </c>
      <c r="G316">
        <v>0</v>
      </c>
      <c r="H316">
        <v>75</v>
      </c>
      <c r="K316">
        <v>77</v>
      </c>
      <c r="M316">
        <v>85</v>
      </c>
      <c r="T316" s="34">
        <f>_xlfn.XLOOKUP(B316,'LHA Demog pivot'!$B$4:$B$93,'LHA Demog pivot'!$C$4:$C$93,,,1)</f>
        <v>29970</v>
      </c>
      <c r="U316" s="36">
        <f>ROUND(Table2[[#This Row],[LHA_Pop_2016]]*Table2[[#This Row],[C_ADR_7day]]/100000*7,0)</f>
        <v>0</v>
      </c>
      <c r="V316" s="13" t="str">
        <f>IF(OR(Table2[[#This Row],[7d_positivity_public]]=0,ISBLANK(Table2[[#This Row],[7d_positivity_public]])),"",(Table2[[#This Row],[7d_positivity_public]]-Table2[[#This Row],[7d_positivity_all]])/Table2[[#This Row],[7d_positivity_public]])</f>
        <v/>
      </c>
      <c r="W316">
        <v>0</v>
      </c>
    </row>
    <row r="317" spans="1:23" x14ac:dyDescent="0.25">
      <c r="A317" s="10">
        <v>44359</v>
      </c>
      <c r="B317">
        <v>334</v>
      </c>
      <c r="C317" t="s">
        <v>283</v>
      </c>
      <c r="D317">
        <v>0</v>
      </c>
      <c r="E317">
        <v>0</v>
      </c>
      <c r="F317">
        <v>0</v>
      </c>
      <c r="G317">
        <v>0</v>
      </c>
      <c r="H317">
        <v>71</v>
      </c>
      <c r="K317">
        <v>73</v>
      </c>
      <c r="M317">
        <v>83</v>
      </c>
      <c r="T317" s="34">
        <f>_xlfn.XLOOKUP(B317,'LHA Demog pivot'!$B$4:$B$93,'LHA Demog pivot'!$C$4:$C$93,,,1)</f>
        <v>19671</v>
      </c>
      <c r="U317" s="36">
        <f>ROUND(Table2[[#This Row],[LHA_Pop_2016]]*Table2[[#This Row],[C_ADR_7day]]/100000*7,0)</f>
        <v>0</v>
      </c>
      <c r="V317" s="13" t="str">
        <f>IF(OR(Table2[[#This Row],[7d_positivity_public]]=0,ISBLANK(Table2[[#This Row],[7d_positivity_public]])),"",(Table2[[#This Row],[7d_positivity_public]]-Table2[[#This Row],[7d_positivity_all]])/Table2[[#This Row],[7d_positivity_public]])</f>
        <v/>
      </c>
      <c r="W317">
        <v>0</v>
      </c>
    </row>
    <row r="318" spans="1:23" x14ac:dyDescent="0.25">
      <c r="A318" s="10">
        <v>44359</v>
      </c>
      <c r="B318">
        <v>335</v>
      </c>
      <c r="C318" t="s">
        <v>284</v>
      </c>
      <c r="D318">
        <v>1</v>
      </c>
      <c r="E318">
        <v>1</v>
      </c>
      <c r="F318">
        <v>0</v>
      </c>
      <c r="G318">
        <v>1</v>
      </c>
      <c r="H318">
        <v>80</v>
      </c>
      <c r="K318">
        <v>82</v>
      </c>
      <c r="M318">
        <v>87</v>
      </c>
      <c r="T318" s="34">
        <f>_xlfn.XLOOKUP(B318,'LHA Demog pivot'!$B$4:$B$93,'LHA Demog pivot'!$C$4:$C$93,,,1)</f>
        <v>38653</v>
      </c>
      <c r="U318" s="36">
        <f>ROUND(Table2[[#This Row],[LHA_Pop_2016]]*Table2[[#This Row],[C_ADR_7day]]/100000*7,0)</f>
        <v>3</v>
      </c>
      <c r="V318" s="13">
        <f>IF(OR(Table2[[#This Row],[7d_positivity_public]]=0,ISBLANK(Table2[[#This Row],[7d_positivity_public]])),"",(Table2[[#This Row],[7d_positivity_public]]-Table2[[#This Row],[7d_positivity_all]])/Table2[[#This Row],[7d_positivity_public]])</f>
        <v>0</v>
      </c>
      <c r="W318">
        <v>1</v>
      </c>
    </row>
    <row r="319" spans="1:23" x14ac:dyDescent="0.25">
      <c r="A319" s="10">
        <v>44359</v>
      </c>
      <c r="B319">
        <v>336</v>
      </c>
      <c r="C319" t="s">
        <v>285</v>
      </c>
      <c r="D319">
        <v>5</v>
      </c>
      <c r="E319">
        <v>0</v>
      </c>
      <c r="F319">
        <v>5</v>
      </c>
      <c r="G319">
        <v>0</v>
      </c>
      <c r="H319">
        <v>61</v>
      </c>
      <c r="K319">
        <v>67</v>
      </c>
      <c r="M319">
        <v>76</v>
      </c>
      <c r="T319" s="34">
        <f>_xlfn.XLOOKUP(B319,'LHA Demog pivot'!$B$4:$B$93,'LHA Demog pivot'!$C$4:$C$93,,,1)</f>
        <v>2678</v>
      </c>
      <c r="U319" s="36">
        <f>ROUND(Table2[[#This Row],[LHA_Pop_2016]]*Table2[[#This Row],[C_ADR_7day]]/100000*7,0)</f>
        <v>1</v>
      </c>
      <c r="V319" s="13" t="str">
        <f>IF(OR(Table2[[#This Row],[7d_positivity_public]]=0,ISBLANK(Table2[[#This Row],[7d_positivity_public]])),"",(Table2[[#This Row],[7d_positivity_public]]-Table2[[#This Row],[7d_positivity_all]])/Table2[[#This Row],[7d_positivity_public]])</f>
        <v/>
      </c>
      <c r="W319">
        <v>0</v>
      </c>
    </row>
    <row r="320" spans="1:23" x14ac:dyDescent="0.25">
      <c r="A320" s="10">
        <v>44359</v>
      </c>
      <c r="B320">
        <v>337</v>
      </c>
      <c r="C320" t="s">
        <v>286</v>
      </c>
      <c r="D320">
        <v>0</v>
      </c>
      <c r="E320">
        <v>0</v>
      </c>
      <c r="F320">
        <v>0</v>
      </c>
      <c r="G320">
        <v>0</v>
      </c>
      <c r="H320">
        <v>85</v>
      </c>
      <c r="K320">
        <v>93</v>
      </c>
      <c r="M320">
        <v>94</v>
      </c>
      <c r="T320" s="34">
        <f>_xlfn.XLOOKUP(B320,'LHA Demog pivot'!$B$4:$B$93,'LHA Demog pivot'!$C$4:$C$93,,,1)</f>
        <v>1514</v>
      </c>
      <c r="U320" s="36">
        <f>ROUND(Table2[[#This Row],[LHA_Pop_2016]]*Table2[[#This Row],[C_ADR_7day]]/100000*7,0)</f>
        <v>0</v>
      </c>
      <c r="V320" s="13" t="str">
        <f>IF(OR(Table2[[#This Row],[7d_positivity_public]]=0,ISBLANK(Table2[[#This Row],[7d_positivity_public]])),"",(Table2[[#This Row],[7d_positivity_public]]-Table2[[#This Row],[7d_positivity_all]])/Table2[[#This Row],[7d_positivity_public]])</f>
        <v/>
      </c>
      <c r="W320">
        <v>0</v>
      </c>
    </row>
    <row r="321" spans="1:23" x14ac:dyDescent="0.25">
      <c r="A321" s="10">
        <v>44359</v>
      </c>
      <c r="B321">
        <v>411</v>
      </c>
      <c r="C321" t="s">
        <v>287</v>
      </c>
      <c r="D321">
        <v>1</v>
      </c>
      <c r="E321">
        <v>1</v>
      </c>
      <c r="F321">
        <v>0</v>
      </c>
      <c r="G321">
        <v>2</v>
      </c>
      <c r="H321">
        <v>80</v>
      </c>
      <c r="K321">
        <v>82</v>
      </c>
      <c r="M321">
        <v>88</v>
      </c>
      <c r="T321" s="34">
        <f>_xlfn.XLOOKUP(B321,'LHA Demog pivot'!$B$4:$B$93,'LHA Demog pivot'!$C$4:$C$93,,,1)</f>
        <v>225919</v>
      </c>
      <c r="U321" s="36">
        <f>ROUND(Table2[[#This Row],[LHA_Pop_2016]]*Table2[[#This Row],[C_ADR_7day]]/100000*7,0)</f>
        <v>16</v>
      </c>
      <c r="V321" s="13">
        <f>IF(OR(Table2[[#This Row],[7d_positivity_public]]=0,ISBLANK(Table2[[#This Row],[7d_positivity_public]])),"",(Table2[[#This Row],[7d_positivity_public]]-Table2[[#This Row],[7d_positivity_all]])/Table2[[#This Row],[7d_positivity_public]])</f>
        <v>0.5</v>
      </c>
      <c r="W321">
        <v>1</v>
      </c>
    </row>
    <row r="322" spans="1:23" x14ac:dyDescent="0.25">
      <c r="A322" s="10">
        <v>44359</v>
      </c>
      <c r="B322">
        <v>412</v>
      </c>
      <c r="C322" t="s">
        <v>288</v>
      </c>
      <c r="D322">
        <v>0</v>
      </c>
      <c r="E322">
        <v>0</v>
      </c>
      <c r="F322">
        <v>0</v>
      </c>
      <c r="G322">
        <v>1</v>
      </c>
      <c r="H322">
        <v>74</v>
      </c>
      <c r="K322">
        <v>77</v>
      </c>
      <c r="M322">
        <v>87</v>
      </c>
      <c r="T322" s="34">
        <f>_xlfn.XLOOKUP(B322,'LHA Demog pivot'!$B$4:$B$93,'LHA Demog pivot'!$C$4:$C$93,,,1)</f>
        <v>77460</v>
      </c>
      <c r="U322" s="36">
        <f>ROUND(Table2[[#This Row],[LHA_Pop_2016]]*Table2[[#This Row],[C_ADR_7day]]/100000*7,0)</f>
        <v>0</v>
      </c>
      <c r="V322" s="13">
        <f>IF(OR(Table2[[#This Row],[7d_positivity_public]]=0,ISBLANK(Table2[[#This Row],[7d_positivity_public]])),"",(Table2[[#This Row],[7d_positivity_public]]-Table2[[#This Row],[7d_positivity_all]])/Table2[[#This Row],[7d_positivity_public]])</f>
        <v>0</v>
      </c>
      <c r="W322">
        <v>1</v>
      </c>
    </row>
    <row r="323" spans="1:23" x14ac:dyDescent="0.25">
      <c r="A323" s="10">
        <v>44359</v>
      </c>
      <c r="B323">
        <v>413</v>
      </c>
      <c r="C323" t="s">
        <v>289</v>
      </c>
      <c r="D323">
        <v>2</v>
      </c>
      <c r="E323">
        <v>0</v>
      </c>
      <c r="F323">
        <v>2</v>
      </c>
      <c r="G323">
        <v>4</v>
      </c>
      <c r="H323">
        <v>84</v>
      </c>
      <c r="K323">
        <v>86</v>
      </c>
      <c r="M323">
        <v>91</v>
      </c>
      <c r="T323" s="34">
        <f>_xlfn.XLOOKUP(B323,'LHA Demog pivot'!$B$4:$B$93,'LHA Demog pivot'!$C$4:$C$93,,,1)</f>
        <v>64692</v>
      </c>
      <c r="U323" s="36">
        <f>ROUND(Table2[[#This Row],[LHA_Pop_2016]]*Table2[[#This Row],[C_ADR_7day]]/100000*7,0)</f>
        <v>9</v>
      </c>
      <c r="V323" s="13">
        <f>IF(OR(Table2[[#This Row],[7d_positivity_public]]=0,ISBLANK(Table2[[#This Row],[7d_positivity_public]])),"",(Table2[[#This Row],[7d_positivity_public]]-Table2[[#This Row],[7d_positivity_all]])/Table2[[#This Row],[7d_positivity_public]])</f>
        <v>0.25</v>
      </c>
      <c r="W323">
        <v>3</v>
      </c>
    </row>
    <row r="324" spans="1:23" x14ac:dyDescent="0.25">
      <c r="A324" s="10">
        <v>44359</v>
      </c>
      <c r="B324">
        <v>414</v>
      </c>
      <c r="C324" t="s">
        <v>290</v>
      </c>
      <c r="D324">
        <v>0</v>
      </c>
      <c r="E324">
        <v>0</v>
      </c>
      <c r="F324">
        <v>0</v>
      </c>
      <c r="G324">
        <v>0</v>
      </c>
      <c r="H324">
        <v>76</v>
      </c>
      <c r="K324">
        <v>78</v>
      </c>
      <c r="M324">
        <v>86</v>
      </c>
      <c r="T324" s="34">
        <f>_xlfn.XLOOKUP(B324,'LHA Demog pivot'!$B$4:$B$93,'LHA Demog pivot'!$C$4:$C$93,,,1)</f>
        <v>15289</v>
      </c>
      <c r="U324" s="36">
        <f>ROUND(Table2[[#This Row],[LHA_Pop_2016]]*Table2[[#This Row],[C_ADR_7day]]/100000*7,0)</f>
        <v>0</v>
      </c>
      <c r="V324" s="13" t="str">
        <f>IF(OR(Table2[[#This Row],[7d_positivity_public]]=0,ISBLANK(Table2[[#This Row],[7d_positivity_public]])),"",(Table2[[#This Row],[7d_positivity_public]]-Table2[[#This Row],[7d_positivity_all]])/Table2[[#This Row],[7d_positivity_public]])</f>
        <v/>
      </c>
      <c r="W324">
        <v>0</v>
      </c>
    </row>
    <row r="325" spans="1:23" x14ac:dyDescent="0.25">
      <c r="A325" s="10">
        <v>44359</v>
      </c>
      <c r="B325">
        <v>421</v>
      </c>
      <c r="C325" t="s">
        <v>291</v>
      </c>
      <c r="D325">
        <v>0</v>
      </c>
      <c r="E325">
        <v>0</v>
      </c>
      <c r="F325">
        <v>0</v>
      </c>
      <c r="G325">
        <v>1</v>
      </c>
      <c r="H325">
        <v>71</v>
      </c>
      <c r="K325">
        <v>73</v>
      </c>
      <c r="M325">
        <v>84</v>
      </c>
      <c r="T325" s="34">
        <f>_xlfn.XLOOKUP(B325,'LHA Demog pivot'!$B$4:$B$93,'LHA Demog pivot'!$C$4:$C$93,,,1)</f>
        <v>58378</v>
      </c>
      <c r="U325" s="36">
        <f>ROUND(Table2[[#This Row],[LHA_Pop_2016]]*Table2[[#This Row],[C_ADR_7day]]/100000*7,0)</f>
        <v>0</v>
      </c>
      <c r="V325" s="13">
        <f>IF(OR(Table2[[#This Row],[7d_positivity_public]]=0,ISBLANK(Table2[[#This Row],[7d_positivity_public]])),"",(Table2[[#This Row],[7d_positivity_public]]-Table2[[#This Row],[7d_positivity_all]])/Table2[[#This Row],[7d_positivity_public]])</f>
        <v>0</v>
      </c>
      <c r="W325">
        <v>1</v>
      </c>
    </row>
    <row r="326" spans="1:23" x14ac:dyDescent="0.25">
      <c r="A326" s="10">
        <v>44359</v>
      </c>
      <c r="B326">
        <v>422</v>
      </c>
      <c r="C326" t="s">
        <v>292</v>
      </c>
      <c r="D326">
        <v>2</v>
      </c>
      <c r="E326">
        <v>0</v>
      </c>
      <c r="F326">
        <v>2</v>
      </c>
      <c r="G326">
        <v>7</v>
      </c>
      <c r="H326">
        <v>64</v>
      </c>
      <c r="K326">
        <v>66</v>
      </c>
      <c r="M326">
        <v>78</v>
      </c>
      <c r="T326" s="34">
        <f>_xlfn.XLOOKUP(B326,'LHA Demog pivot'!$B$4:$B$93,'LHA Demog pivot'!$C$4:$C$93,,,1)</f>
        <v>6240</v>
      </c>
      <c r="U326" s="36">
        <f>ROUND(Table2[[#This Row],[LHA_Pop_2016]]*Table2[[#This Row],[C_ADR_7day]]/100000*7,0)</f>
        <v>1</v>
      </c>
      <c r="V326" s="13">
        <f>IF(OR(Table2[[#This Row],[7d_positivity_public]]=0,ISBLANK(Table2[[#This Row],[7d_positivity_public]])),"",(Table2[[#This Row],[7d_positivity_public]]-Table2[[#This Row],[7d_positivity_all]])/Table2[[#This Row],[7d_positivity_public]])</f>
        <v>0</v>
      </c>
      <c r="W326">
        <v>7</v>
      </c>
    </row>
    <row r="327" spans="1:23" x14ac:dyDescent="0.25">
      <c r="A327" s="10">
        <v>44359</v>
      </c>
      <c r="B327">
        <v>423</v>
      </c>
      <c r="C327" t="s">
        <v>293</v>
      </c>
      <c r="D327">
        <v>0</v>
      </c>
      <c r="E327">
        <v>0</v>
      </c>
      <c r="F327">
        <v>0</v>
      </c>
      <c r="G327">
        <v>0</v>
      </c>
      <c r="H327">
        <v>75</v>
      </c>
      <c r="K327">
        <v>77</v>
      </c>
      <c r="M327">
        <v>86</v>
      </c>
      <c r="T327" s="34">
        <f>_xlfn.XLOOKUP(B327,'LHA Demog pivot'!$B$4:$B$93,'LHA Demog pivot'!$C$4:$C$93,,,1)</f>
        <v>19121</v>
      </c>
      <c r="U327" s="36">
        <f>ROUND(Table2[[#This Row],[LHA_Pop_2016]]*Table2[[#This Row],[C_ADR_7day]]/100000*7,0)</f>
        <v>0</v>
      </c>
      <c r="V327" s="13" t="str">
        <f>IF(OR(Table2[[#This Row],[7d_positivity_public]]=0,ISBLANK(Table2[[#This Row],[7d_positivity_public]])),"",(Table2[[#This Row],[7d_positivity_public]]-Table2[[#This Row],[7d_positivity_all]])/Table2[[#This Row],[7d_positivity_public]])</f>
        <v/>
      </c>
      <c r="W327">
        <v>0</v>
      </c>
    </row>
    <row r="328" spans="1:23" x14ac:dyDescent="0.25">
      <c r="A328" s="10">
        <v>44359</v>
      </c>
      <c r="B328">
        <v>424</v>
      </c>
      <c r="C328" t="s">
        <v>294</v>
      </c>
      <c r="D328">
        <v>1</v>
      </c>
      <c r="E328">
        <v>1</v>
      </c>
      <c r="F328">
        <v>0</v>
      </c>
      <c r="G328">
        <v>0</v>
      </c>
      <c r="H328">
        <v>73</v>
      </c>
      <c r="K328">
        <v>75</v>
      </c>
      <c r="M328">
        <v>84</v>
      </c>
      <c r="T328" s="34">
        <f>_xlfn.XLOOKUP(B328,'LHA Demog pivot'!$B$4:$B$93,'LHA Demog pivot'!$C$4:$C$93,,,1)</f>
        <v>108964</v>
      </c>
      <c r="U328" s="36">
        <f>ROUND(Table2[[#This Row],[LHA_Pop_2016]]*Table2[[#This Row],[C_ADR_7day]]/100000*7,0)</f>
        <v>8</v>
      </c>
      <c r="V328" s="13" t="str">
        <f>IF(OR(Table2[[#This Row],[7d_positivity_public]]=0,ISBLANK(Table2[[#This Row],[7d_positivity_public]])),"",(Table2[[#This Row],[7d_positivity_public]]-Table2[[#This Row],[7d_positivity_all]])/Table2[[#This Row],[7d_positivity_public]])</f>
        <v/>
      </c>
      <c r="W328">
        <v>0</v>
      </c>
    </row>
    <row r="329" spans="1:23" x14ac:dyDescent="0.25">
      <c r="A329" s="10">
        <v>44359</v>
      </c>
      <c r="B329">
        <v>425</v>
      </c>
      <c r="C329" t="s">
        <v>295</v>
      </c>
      <c r="D329">
        <v>1</v>
      </c>
      <c r="E329">
        <v>0</v>
      </c>
      <c r="F329">
        <v>1</v>
      </c>
      <c r="G329">
        <v>1</v>
      </c>
      <c r="H329">
        <v>76</v>
      </c>
      <c r="K329">
        <v>78</v>
      </c>
      <c r="M329">
        <v>86</v>
      </c>
      <c r="T329" s="34">
        <f>_xlfn.XLOOKUP(B329,'LHA Demog pivot'!$B$4:$B$93,'LHA Demog pivot'!$C$4:$C$93,,,1)</f>
        <v>47133</v>
      </c>
      <c r="U329" s="36">
        <f>ROUND(Table2[[#This Row],[LHA_Pop_2016]]*Table2[[#This Row],[C_ADR_7day]]/100000*7,0)</f>
        <v>3</v>
      </c>
      <c r="V329" s="13">
        <f>IF(OR(Table2[[#This Row],[7d_positivity_public]]=0,ISBLANK(Table2[[#This Row],[7d_positivity_public]])),"",(Table2[[#This Row],[7d_positivity_public]]-Table2[[#This Row],[7d_positivity_all]])/Table2[[#This Row],[7d_positivity_public]])</f>
        <v>0</v>
      </c>
      <c r="W329">
        <v>1</v>
      </c>
    </row>
    <row r="330" spans="1:23" x14ac:dyDescent="0.25">
      <c r="A330" s="10">
        <v>44359</v>
      </c>
      <c r="B330">
        <v>426</v>
      </c>
      <c r="C330" t="s">
        <v>296</v>
      </c>
      <c r="D330">
        <v>0</v>
      </c>
      <c r="E330">
        <v>0</v>
      </c>
      <c r="F330">
        <v>0</v>
      </c>
      <c r="G330">
        <v>0</v>
      </c>
      <c r="H330">
        <v>70</v>
      </c>
      <c r="K330">
        <v>73</v>
      </c>
      <c r="M330">
        <v>83</v>
      </c>
      <c r="T330" s="34">
        <f>_xlfn.XLOOKUP(B330,'LHA Demog pivot'!$B$4:$B$93,'LHA Demog pivot'!$C$4:$C$93,,,1)</f>
        <v>30981</v>
      </c>
      <c r="U330" s="36">
        <f>ROUND(Table2[[#This Row],[LHA_Pop_2016]]*Table2[[#This Row],[C_ADR_7day]]/100000*7,0)</f>
        <v>0</v>
      </c>
      <c r="V330" s="13" t="str">
        <f>IF(OR(Table2[[#This Row],[7d_positivity_public]]=0,ISBLANK(Table2[[#This Row],[7d_positivity_public]])),"",(Table2[[#This Row],[7d_positivity_public]]-Table2[[#This Row],[7d_positivity_all]])/Table2[[#This Row],[7d_positivity_public]])</f>
        <v/>
      </c>
      <c r="W330">
        <v>0</v>
      </c>
    </row>
    <row r="331" spans="1:23" x14ac:dyDescent="0.25">
      <c r="A331" s="10">
        <v>44359</v>
      </c>
      <c r="B331">
        <v>431</v>
      </c>
      <c r="C331" t="s">
        <v>297</v>
      </c>
      <c r="D331">
        <v>1</v>
      </c>
      <c r="E331">
        <v>1</v>
      </c>
      <c r="F331">
        <v>0</v>
      </c>
      <c r="G331">
        <v>2</v>
      </c>
      <c r="H331">
        <v>73</v>
      </c>
      <c r="K331">
        <v>75</v>
      </c>
      <c r="M331">
        <v>85</v>
      </c>
      <c r="T331" s="34">
        <f>_xlfn.XLOOKUP(B331,'LHA Demog pivot'!$B$4:$B$93,'LHA Demog pivot'!$C$4:$C$93,,,1)</f>
        <v>66527</v>
      </c>
      <c r="U331" s="36">
        <f>ROUND(Table2[[#This Row],[LHA_Pop_2016]]*Table2[[#This Row],[C_ADR_7day]]/100000*7,0)</f>
        <v>5</v>
      </c>
      <c r="V331" s="13">
        <f>IF(OR(Table2[[#This Row],[7d_positivity_public]]=0,ISBLANK(Table2[[#This Row],[7d_positivity_public]])),"",(Table2[[#This Row],[7d_positivity_public]]-Table2[[#This Row],[7d_positivity_all]])/Table2[[#This Row],[7d_positivity_public]])</f>
        <v>0</v>
      </c>
      <c r="W331">
        <v>2</v>
      </c>
    </row>
    <row r="332" spans="1:23" x14ac:dyDescent="0.25">
      <c r="A332" s="10">
        <v>44359</v>
      </c>
      <c r="B332">
        <v>432</v>
      </c>
      <c r="C332" t="s">
        <v>298</v>
      </c>
      <c r="D332">
        <v>1</v>
      </c>
      <c r="E332">
        <v>0</v>
      </c>
      <c r="F332">
        <v>1</v>
      </c>
      <c r="G332">
        <v>0</v>
      </c>
      <c r="H332">
        <v>71</v>
      </c>
      <c r="K332">
        <v>73</v>
      </c>
      <c r="M332">
        <v>84</v>
      </c>
      <c r="T332" s="34">
        <f>_xlfn.XLOOKUP(B332,'LHA Demog pivot'!$B$4:$B$93,'LHA Demog pivot'!$C$4:$C$93,,,1)</f>
        <v>42570</v>
      </c>
      <c r="U332" s="36">
        <f>ROUND(Table2[[#This Row],[LHA_Pop_2016]]*Table2[[#This Row],[C_ADR_7day]]/100000*7,0)</f>
        <v>3</v>
      </c>
      <c r="V332" s="13" t="str">
        <f>IF(OR(Table2[[#This Row],[7d_positivity_public]]=0,ISBLANK(Table2[[#This Row],[7d_positivity_public]])),"",(Table2[[#This Row],[7d_positivity_public]]-Table2[[#This Row],[7d_positivity_all]])/Table2[[#This Row],[7d_positivity_public]])</f>
        <v/>
      </c>
      <c r="W332">
        <v>0</v>
      </c>
    </row>
    <row r="333" spans="1:23" x14ac:dyDescent="0.25">
      <c r="A333" s="10">
        <v>44359</v>
      </c>
      <c r="B333">
        <v>433</v>
      </c>
      <c r="C333" t="s">
        <v>299</v>
      </c>
      <c r="D333">
        <v>0</v>
      </c>
      <c r="E333">
        <v>0</v>
      </c>
      <c r="F333">
        <v>0</v>
      </c>
      <c r="G333">
        <v>0</v>
      </c>
      <c r="H333">
        <v>68</v>
      </c>
      <c r="K333">
        <v>73</v>
      </c>
      <c r="M333">
        <v>80</v>
      </c>
      <c r="T333" s="34">
        <f>_xlfn.XLOOKUP(B333,'LHA Demog pivot'!$B$4:$B$93,'LHA Demog pivot'!$C$4:$C$93,,,1)</f>
        <v>1901</v>
      </c>
      <c r="U333" s="36">
        <f>ROUND(Table2[[#This Row],[LHA_Pop_2016]]*Table2[[#This Row],[C_ADR_7day]]/100000*7,0)</f>
        <v>0</v>
      </c>
      <c r="V333" s="13" t="str">
        <f>IF(OR(Table2[[#This Row],[7d_positivity_public]]=0,ISBLANK(Table2[[#This Row],[7d_positivity_public]])),"",(Table2[[#This Row],[7d_positivity_public]]-Table2[[#This Row],[7d_positivity_all]])/Table2[[#This Row],[7d_positivity_public]])</f>
        <v/>
      </c>
      <c r="W333">
        <v>0</v>
      </c>
    </row>
    <row r="334" spans="1:23" x14ac:dyDescent="0.25">
      <c r="A334" s="10">
        <v>44359</v>
      </c>
      <c r="B334">
        <v>434</v>
      </c>
      <c r="C334" t="s">
        <v>300</v>
      </c>
      <c r="D334">
        <v>0</v>
      </c>
      <c r="E334">
        <v>0</v>
      </c>
      <c r="F334">
        <v>0</v>
      </c>
      <c r="G334">
        <v>0</v>
      </c>
      <c r="H334">
        <v>70</v>
      </c>
      <c r="K334">
        <v>74</v>
      </c>
      <c r="M334">
        <v>82</v>
      </c>
      <c r="T334" s="34">
        <f>_xlfn.XLOOKUP(B334,'LHA Demog pivot'!$B$4:$B$93,'LHA Demog pivot'!$C$4:$C$93,,,1)</f>
        <v>11235</v>
      </c>
      <c r="U334" s="36">
        <f>ROUND(Table2[[#This Row],[LHA_Pop_2016]]*Table2[[#This Row],[C_ADR_7day]]/100000*7,0)</f>
        <v>0</v>
      </c>
      <c r="V334" s="13" t="str">
        <f>IF(OR(Table2[[#This Row],[7d_positivity_public]]=0,ISBLANK(Table2[[#This Row],[7d_positivity_public]])),"",(Table2[[#This Row],[7d_positivity_public]]-Table2[[#This Row],[7d_positivity_all]])/Table2[[#This Row],[7d_positivity_public]])</f>
        <v/>
      </c>
      <c r="W334">
        <v>0</v>
      </c>
    </row>
    <row r="335" spans="1:23" x14ac:dyDescent="0.25">
      <c r="A335" s="10">
        <v>44359</v>
      </c>
      <c r="B335">
        <v>510</v>
      </c>
      <c r="C335" t="s">
        <v>301</v>
      </c>
      <c r="D335">
        <v>0</v>
      </c>
      <c r="E335">
        <v>0</v>
      </c>
      <c r="F335">
        <v>0</v>
      </c>
      <c r="G335">
        <v>0</v>
      </c>
      <c r="H335">
        <v>78</v>
      </c>
      <c r="K335">
        <v>81</v>
      </c>
      <c r="M335">
        <v>87</v>
      </c>
      <c r="T335" s="34">
        <f>_xlfn.XLOOKUP(B335,'LHA Demog pivot'!$B$4:$B$93,'LHA Demog pivot'!$C$4:$C$93,,,1)</f>
        <v>4198</v>
      </c>
      <c r="U335" s="36">
        <f>ROUND(Table2[[#This Row],[LHA_Pop_2016]]*Table2[[#This Row],[C_ADR_7day]]/100000*7,0)</f>
        <v>0</v>
      </c>
      <c r="V335" s="13" t="str">
        <f>IF(OR(Table2[[#This Row],[7d_positivity_public]]=0,ISBLANK(Table2[[#This Row],[7d_positivity_public]])),"",(Table2[[#This Row],[7d_positivity_public]]-Table2[[#This Row],[7d_positivity_all]])/Table2[[#This Row],[7d_positivity_public]])</f>
        <v/>
      </c>
      <c r="W335">
        <v>0</v>
      </c>
    </row>
    <row r="336" spans="1:23" x14ac:dyDescent="0.25">
      <c r="A336" s="10">
        <v>44359</v>
      </c>
      <c r="B336">
        <v>512</v>
      </c>
      <c r="C336" t="s">
        <v>304</v>
      </c>
      <c r="D336">
        <v>2</v>
      </c>
      <c r="E336">
        <v>0</v>
      </c>
      <c r="F336">
        <v>2</v>
      </c>
      <c r="G336">
        <v>8</v>
      </c>
      <c r="H336">
        <v>76</v>
      </c>
      <c r="K336">
        <v>79</v>
      </c>
      <c r="M336">
        <v>86</v>
      </c>
      <c r="T336" s="34">
        <f>_xlfn.XLOOKUP(B336,'LHA Demog pivot'!$B$4:$B$93,'LHA Demog pivot'!$C$4:$C$93,,,1)</f>
        <v>13501</v>
      </c>
      <c r="U336" s="36">
        <f>ROUND(Table2[[#This Row],[LHA_Pop_2016]]*Table2[[#This Row],[C_ADR_7day]]/100000*7,0)</f>
        <v>2</v>
      </c>
      <c r="V336" s="13">
        <f>IF(OR(Table2[[#This Row],[7d_positivity_public]]=0,ISBLANK(Table2[[#This Row],[7d_positivity_public]])),"",(Table2[[#This Row],[7d_positivity_public]]-Table2[[#This Row],[7d_positivity_all]])/Table2[[#This Row],[7d_positivity_public]])</f>
        <v>0.125</v>
      </c>
      <c r="W336">
        <v>7</v>
      </c>
    </row>
    <row r="337" spans="1:23" x14ac:dyDescent="0.25">
      <c r="A337" s="10">
        <v>44359</v>
      </c>
      <c r="B337">
        <v>513</v>
      </c>
      <c r="C337" t="s">
        <v>305</v>
      </c>
      <c r="D337">
        <v>7</v>
      </c>
      <c r="E337">
        <v>3</v>
      </c>
      <c r="F337">
        <v>4</v>
      </c>
      <c r="G337">
        <v>22</v>
      </c>
      <c r="H337">
        <v>72</v>
      </c>
      <c r="K337">
        <v>77</v>
      </c>
      <c r="M337">
        <v>82</v>
      </c>
      <c r="T337" s="34">
        <f>_xlfn.XLOOKUP(B337,'LHA Demog pivot'!$B$4:$B$93,'LHA Demog pivot'!$C$4:$C$93,,,1)</f>
        <v>4223</v>
      </c>
      <c r="U337" s="36">
        <f>ROUND(Table2[[#This Row],[LHA_Pop_2016]]*Table2[[#This Row],[C_ADR_7day]]/100000*7,0)</f>
        <v>2</v>
      </c>
      <c r="V337" s="13">
        <f>IF(OR(Table2[[#This Row],[7d_positivity_public]]=0,ISBLANK(Table2[[#This Row],[7d_positivity_public]])),"",(Table2[[#This Row],[7d_positivity_public]]-Table2[[#This Row],[7d_positivity_all]])/Table2[[#This Row],[7d_positivity_public]])</f>
        <v>0</v>
      </c>
      <c r="W337">
        <v>22</v>
      </c>
    </row>
    <row r="338" spans="1:23" x14ac:dyDescent="0.25">
      <c r="A338" s="10">
        <v>44359</v>
      </c>
      <c r="B338">
        <v>514</v>
      </c>
      <c r="C338" t="s">
        <v>306</v>
      </c>
      <c r="D338">
        <v>0</v>
      </c>
      <c r="E338">
        <v>1</v>
      </c>
      <c r="F338">
        <v>-1</v>
      </c>
      <c r="G338">
        <v>0</v>
      </c>
      <c r="H338">
        <v>60</v>
      </c>
      <c r="K338">
        <v>63</v>
      </c>
      <c r="M338">
        <v>75</v>
      </c>
      <c r="T338" s="34">
        <f>_xlfn.XLOOKUP(B338,'LHA Demog pivot'!$B$4:$B$93,'LHA Demog pivot'!$C$4:$C$93,,,1)</f>
        <v>16414</v>
      </c>
      <c r="U338" s="36">
        <f>ROUND(Table2[[#This Row],[LHA_Pop_2016]]*Table2[[#This Row],[C_ADR_7day]]/100000*7,0)</f>
        <v>0</v>
      </c>
      <c r="V338" s="13" t="str">
        <f>IF(OR(Table2[[#This Row],[7d_positivity_public]]=0,ISBLANK(Table2[[#This Row],[7d_positivity_public]])),"",(Table2[[#This Row],[7d_positivity_public]]-Table2[[#This Row],[7d_positivity_all]])/Table2[[#This Row],[7d_positivity_public]])</f>
        <v/>
      </c>
      <c r="W338">
        <v>0</v>
      </c>
    </row>
    <row r="339" spans="1:23" x14ac:dyDescent="0.25">
      <c r="A339" s="10">
        <v>44359</v>
      </c>
      <c r="B339">
        <v>515</v>
      </c>
      <c r="C339" t="s">
        <v>307</v>
      </c>
      <c r="D339">
        <v>0</v>
      </c>
      <c r="E339">
        <v>0</v>
      </c>
      <c r="F339">
        <v>0</v>
      </c>
      <c r="G339">
        <v>0</v>
      </c>
      <c r="H339">
        <v>80</v>
      </c>
      <c r="K339">
        <v>84</v>
      </c>
      <c r="M339">
        <v>90</v>
      </c>
      <c r="T339" s="34">
        <f>_xlfn.XLOOKUP(B339,'LHA Demog pivot'!$B$4:$B$93,'LHA Demog pivot'!$C$4:$C$93,,,1)</f>
        <v>9090</v>
      </c>
      <c r="U339" s="36">
        <f>ROUND(Table2[[#This Row],[LHA_Pop_2016]]*Table2[[#This Row],[C_ADR_7day]]/100000*7,0)</f>
        <v>0</v>
      </c>
      <c r="V339" s="13" t="str">
        <f>IF(OR(Table2[[#This Row],[7d_positivity_public]]=0,ISBLANK(Table2[[#This Row],[7d_positivity_public]])),"",(Table2[[#This Row],[7d_positivity_public]]-Table2[[#This Row],[7d_positivity_all]])/Table2[[#This Row],[7d_positivity_public]])</f>
        <v/>
      </c>
      <c r="W339">
        <v>0</v>
      </c>
    </row>
    <row r="340" spans="1:23" x14ac:dyDescent="0.25">
      <c r="A340" s="10">
        <v>44359</v>
      </c>
      <c r="B340">
        <v>517</v>
      </c>
      <c r="C340" t="s">
        <v>308</v>
      </c>
      <c r="D340">
        <v>0</v>
      </c>
      <c r="E340">
        <v>1</v>
      </c>
      <c r="F340">
        <v>-1</v>
      </c>
      <c r="G340">
        <v>0</v>
      </c>
      <c r="H340">
        <v>68</v>
      </c>
      <c r="K340">
        <v>71</v>
      </c>
      <c r="M340">
        <v>82</v>
      </c>
      <c r="T340" s="34">
        <f>_xlfn.XLOOKUP(B340,'LHA Demog pivot'!$B$4:$B$93,'LHA Demog pivot'!$C$4:$C$93,,,1)</f>
        <v>20250</v>
      </c>
      <c r="U340" s="36">
        <f>ROUND(Table2[[#This Row],[LHA_Pop_2016]]*Table2[[#This Row],[C_ADR_7day]]/100000*7,0)</f>
        <v>0</v>
      </c>
      <c r="V340" s="13" t="str">
        <f>IF(OR(Table2[[#This Row],[7d_positivity_public]]=0,ISBLANK(Table2[[#This Row],[7d_positivity_public]])),"",(Table2[[#This Row],[7d_positivity_public]]-Table2[[#This Row],[7d_positivity_all]])/Table2[[#This Row],[7d_positivity_public]])</f>
        <v/>
      </c>
      <c r="W340">
        <v>0</v>
      </c>
    </row>
    <row r="341" spans="1:23" x14ac:dyDescent="0.25">
      <c r="A341" s="10">
        <v>44359</v>
      </c>
      <c r="B341">
        <v>518</v>
      </c>
      <c r="C341" t="s">
        <v>309</v>
      </c>
      <c r="D341">
        <v>0</v>
      </c>
      <c r="E341">
        <v>0</v>
      </c>
      <c r="F341">
        <v>0</v>
      </c>
      <c r="G341">
        <v>0</v>
      </c>
      <c r="H341">
        <v>71</v>
      </c>
      <c r="K341">
        <v>78</v>
      </c>
      <c r="M341">
        <v>84</v>
      </c>
      <c r="T341" s="34">
        <f>_xlfn.XLOOKUP(B341,'LHA Demog pivot'!$B$4:$B$93,'LHA Demog pivot'!$C$4:$C$93,,,1)</f>
        <v>1880</v>
      </c>
      <c r="U341" s="36">
        <f>ROUND(Table2[[#This Row],[LHA_Pop_2016]]*Table2[[#This Row],[C_ADR_7day]]/100000*7,0)</f>
        <v>0</v>
      </c>
      <c r="V341" s="13" t="str">
        <f>IF(OR(Table2[[#This Row],[7d_positivity_public]]=0,ISBLANK(Table2[[#This Row],[7d_positivity_public]])),"",(Table2[[#This Row],[7d_positivity_public]]-Table2[[#This Row],[7d_positivity_all]])/Table2[[#This Row],[7d_positivity_public]])</f>
        <v/>
      </c>
      <c r="W341">
        <v>0</v>
      </c>
    </row>
    <row r="342" spans="1:23" x14ac:dyDescent="0.25">
      <c r="A342" s="10">
        <v>44359</v>
      </c>
      <c r="B342">
        <v>521</v>
      </c>
      <c r="C342" t="s">
        <v>310</v>
      </c>
      <c r="D342">
        <v>1</v>
      </c>
      <c r="E342">
        <v>1</v>
      </c>
      <c r="F342">
        <v>0</v>
      </c>
      <c r="G342">
        <v>7</v>
      </c>
      <c r="H342">
        <v>59</v>
      </c>
      <c r="K342">
        <v>61</v>
      </c>
      <c r="M342">
        <v>74</v>
      </c>
      <c r="T342" s="34">
        <f>_xlfn.XLOOKUP(B342,'LHA Demog pivot'!$B$4:$B$93,'LHA Demog pivot'!$C$4:$C$93,,,1)</f>
        <v>23205</v>
      </c>
      <c r="U342" s="36">
        <f>ROUND(Table2[[#This Row],[LHA_Pop_2016]]*Table2[[#This Row],[C_ADR_7day]]/100000*7,0)</f>
        <v>2</v>
      </c>
      <c r="V342" s="13">
        <f>IF(OR(Table2[[#This Row],[7d_positivity_public]]=0,ISBLANK(Table2[[#This Row],[7d_positivity_public]])),"",(Table2[[#This Row],[7d_positivity_public]]-Table2[[#This Row],[7d_positivity_all]])/Table2[[#This Row],[7d_positivity_public]])</f>
        <v>0</v>
      </c>
      <c r="W342">
        <v>7</v>
      </c>
    </row>
    <row r="343" spans="1:23" x14ac:dyDescent="0.25">
      <c r="A343" s="10">
        <v>44359</v>
      </c>
      <c r="B343">
        <v>522</v>
      </c>
      <c r="C343" t="s">
        <v>311</v>
      </c>
      <c r="D343">
        <v>2</v>
      </c>
      <c r="E343">
        <v>0</v>
      </c>
      <c r="F343">
        <v>2</v>
      </c>
      <c r="G343">
        <v>5</v>
      </c>
      <c r="H343">
        <v>60</v>
      </c>
      <c r="K343">
        <v>63</v>
      </c>
      <c r="M343">
        <v>73</v>
      </c>
      <c r="T343" s="34">
        <f>_xlfn.XLOOKUP(B343,'LHA Demog pivot'!$B$4:$B$93,'LHA Demog pivot'!$C$4:$C$93,,,1)</f>
        <v>6256</v>
      </c>
      <c r="U343" s="36">
        <f>ROUND(Table2[[#This Row],[LHA_Pop_2016]]*Table2[[#This Row],[C_ADR_7day]]/100000*7,0)</f>
        <v>1</v>
      </c>
      <c r="V343" s="13">
        <f>IF(OR(Table2[[#This Row],[7d_positivity_public]]=0,ISBLANK(Table2[[#This Row],[7d_positivity_public]])),"",(Table2[[#This Row],[7d_positivity_public]]-Table2[[#This Row],[7d_positivity_all]])/Table2[[#This Row],[7d_positivity_public]])</f>
        <v>0</v>
      </c>
      <c r="W343">
        <v>5</v>
      </c>
    </row>
    <row r="344" spans="1:23" x14ac:dyDescent="0.25">
      <c r="A344" s="10">
        <v>44359</v>
      </c>
      <c r="B344">
        <v>523</v>
      </c>
      <c r="C344" t="s">
        <v>312</v>
      </c>
      <c r="D344">
        <v>3</v>
      </c>
      <c r="E344">
        <v>1</v>
      </c>
      <c r="F344">
        <v>2</v>
      </c>
      <c r="G344">
        <v>5</v>
      </c>
      <c r="H344">
        <v>55</v>
      </c>
      <c r="K344">
        <v>60</v>
      </c>
      <c r="M344">
        <v>72</v>
      </c>
      <c r="T344" s="34">
        <f>_xlfn.XLOOKUP(B344,'LHA Demog pivot'!$B$4:$B$93,'LHA Demog pivot'!$C$4:$C$93,,,1)</f>
        <v>15857</v>
      </c>
      <c r="U344" s="36">
        <f>ROUND(Table2[[#This Row],[LHA_Pop_2016]]*Table2[[#This Row],[C_ADR_7day]]/100000*7,0)</f>
        <v>3</v>
      </c>
      <c r="V344" s="13">
        <f>IF(OR(Table2[[#This Row],[7d_positivity_public]]=0,ISBLANK(Table2[[#This Row],[7d_positivity_public]])),"",(Table2[[#This Row],[7d_positivity_public]]-Table2[[#This Row],[7d_positivity_all]])/Table2[[#This Row],[7d_positivity_public]])</f>
        <v>0</v>
      </c>
      <c r="W344">
        <v>5</v>
      </c>
    </row>
    <row r="345" spans="1:23" x14ac:dyDescent="0.25">
      <c r="A345" s="10">
        <v>44359</v>
      </c>
      <c r="B345">
        <v>524</v>
      </c>
      <c r="C345" t="s">
        <v>313</v>
      </c>
      <c r="D345">
        <v>2</v>
      </c>
      <c r="E345">
        <v>2</v>
      </c>
      <c r="F345">
        <v>0</v>
      </c>
      <c r="G345">
        <v>5</v>
      </c>
      <c r="H345">
        <v>65</v>
      </c>
      <c r="K345">
        <v>67</v>
      </c>
      <c r="M345">
        <v>79</v>
      </c>
      <c r="T345" s="34">
        <f>_xlfn.XLOOKUP(B345,'LHA Demog pivot'!$B$4:$B$93,'LHA Demog pivot'!$C$4:$C$93,,,1)</f>
        <v>95077</v>
      </c>
      <c r="U345" s="36">
        <f>ROUND(Table2[[#This Row],[LHA_Pop_2016]]*Table2[[#This Row],[C_ADR_7day]]/100000*7,0)</f>
        <v>13</v>
      </c>
      <c r="V345" s="13">
        <f>IF(OR(Table2[[#This Row],[7d_positivity_public]]=0,ISBLANK(Table2[[#This Row],[7d_positivity_public]])),"",(Table2[[#This Row],[7d_positivity_public]]-Table2[[#This Row],[7d_positivity_all]])/Table2[[#This Row],[7d_positivity_public]])</f>
        <v>0</v>
      </c>
      <c r="W345">
        <v>5</v>
      </c>
    </row>
    <row r="346" spans="1:23" x14ac:dyDescent="0.25">
      <c r="A346" s="10">
        <v>44359</v>
      </c>
      <c r="B346">
        <v>531</v>
      </c>
      <c r="C346" t="s">
        <v>314</v>
      </c>
      <c r="D346">
        <v>3</v>
      </c>
      <c r="E346">
        <v>1</v>
      </c>
      <c r="F346">
        <v>2</v>
      </c>
      <c r="G346">
        <v>11</v>
      </c>
      <c r="H346">
        <v>47</v>
      </c>
      <c r="K346">
        <v>50</v>
      </c>
      <c r="M346">
        <v>66</v>
      </c>
      <c r="T346" s="34">
        <f>_xlfn.XLOOKUP(B346,'LHA Demog pivot'!$B$4:$B$93,'LHA Demog pivot'!$C$4:$C$93,,,1)</f>
        <v>26850</v>
      </c>
      <c r="U346" s="36">
        <f>ROUND(Table2[[#This Row],[LHA_Pop_2016]]*Table2[[#This Row],[C_ADR_7day]]/100000*7,0)</f>
        <v>6</v>
      </c>
      <c r="V346" s="13">
        <f>IF(OR(Table2[[#This Row],[7d_positivity_public]]=0,ISBLANK(Table2[[#This Row],[7d_positivity_public]])),"",(Table2[[#This Row],[7d_positivity_public]]-Table2[[#This Row],[7d_positivity_all]])/Table2[[#This Row],[7d_positivity_public]])</f>
        <v>0</v>
      </c>
      <c r="W346">
        <v>11</v>
      </c>
    </row>
    <row r="347" spans="1:23" x14ac:dyDescent="0.25">
      <c r="A347" s="10">
        <v>44359</v>
      </c>
      <c r="B347">
        <v>532</v>
      </c>
      <c r="C347" t="s">
        <v>315</v>
      </c>
      <c r="D347">
        <v>6</v>
      </c>
      <c r="E347">
        <v>13</v>
      </c>
      <c r="F347">
        <v>-7</v>
      </c>
      <c r="G347">
        <v>21</v>
      </c>
      <c r="H347">
        <v>46</v>
      </c>
      <c r="K347">
        <v>49</v>
      </c>
      <c r="M347">
        <v>65</v>
      </c>
      <c r="T347" s="34">
        <f>_xlfn.XLOOKUP(B347,'LHA Demog pivot'!$B$4:$B$93,'LHA Demog pivot'!$C$4:$C$93,,,1)</f>
        <v>35521</v>
      </c>
      <c r="U347" s="36">
        <f>ROUND(Table2[[#This Row],[LHA_Pop_2016]]*Table2[[#This Row],[C_ADR_7day]]/100000*7,0)</f>
        <v>15</v>
      </c>
      <c r="V347" s="13">
        <f>IF(OR(Table2[[#This Row],[7d_positivity_public]]=0,ISBLANK(Table2[[#This Row],[7d_positivity_public]])),"",(Table2[[#This Row],[7d_positivity_public]]-Table2[[#This Row],[7d_positivity_all]])/Table2[[#This Row],[7d_positivity_public]])</f>
        <v>0.23809523809523808</v>
      </c>
      <c r="W347">
        <v>16</v>
      </c>
    </row>
    <row r="348" spans="1:23" x14ac:dyDescent="0.25">
      <c r="A348" s="10">
        <v>44359</v>
      </c>
      <c r="B348">
        <v>533</v>
      </c>
      <c r="C348" t="s">
        <v>316</v>
      </c>
      <c r="D348">
        <v>4</v>
      </c>
      <c r="E348">
        <v>21</v>
      </c>
      <c r="F348">
        <v>-17</v>
      </c>
      <c r="G348">
        <v>7</v>
      </c>
      <c r="H348">
        <v>50</v>
      </c>
      <c r="K348">
        <v>54</v>
      </c>
      <c r="M348">
        <v>67</v>
      </c>
      <c r="T348" s="34">
        <f>_xlfn.XLOOKUP(B348,'LHA Demog pivot'!$B$4:$B$93,'LHA Demog pivot'!$C$4:$C$93,,,1)</f>
        <v>5514</v>
      </c>
      <c r="U348" s="36">
        <f>ROUND(Table2[[#This Row],[LHA_Pop_2016]]*Table2[[#This Row],[C_ADR_7day]]/100000*7,0)</f>
        <v>2</v>
      </c>
      <c r="V348" s="13">
        <f>IF(OR(Table2[[#This Row],[7d_positivity_public]]=0,ISBLANK(Table2[[#This Row],[7d_positivity_public]])),"",(Table2[[#This Row],[7d_positivity_public]]-Table2[[#This Row],[7d_positivity_all]])/Table2[[#This Row],[7d_positivity_public]])</f>
        <v>0</v>
      </c>
      <c r="W348">
        <v>7</v>
      </c>
    </row>
    <row r="349" spans="1:23" x14ac:dyDescent="0.25">
      <c r="A349" s="10">
        <v>44359</v>
      </c>
      <c r="B349">
        <v>555</v>
      </c>
      <c r="C349" t="s">
        <v>317</v>
      </c>
      <c r="D349">
        <v>0</v>
      </c>
      <c r="E349">
        <v>0</v>
      </c>
      <c r="F349">
        <v>0</v>
      </c>
      <c r="G349">
        <v>0</v>
      </c>
      <c r="H349">
        <v>68</v>
      </c>
      <c r="K349">
        <v>72</v>
      </c>
      <c r="M349">
        <v>79</v>
      </c>
      <c r="T349" s="34">
        <f>_xlfn.XLOOKUP(B349,'LHA Demog pivot'!$B$4:$B$93,'LHA Demog pivot'!$C$4:$C$93,,,1)</f>
        <v>2049</v>
      </c>
      <c r="U349" s="36">
        <f>ROUND(Table2[[#This Row],[LHA_Pop_2016]]*Table2[[#This Row],[C_ADR_7day]]/100000*7,0)</f>
        <v>0</v>
      </c>
      <c r="V349" s="13" t="str">
        <f>IF(OR(Table2[[#This Row],[7d_positivity_public]]=0,ISBLANK(Table2[[#This Row],[7d_positivity_public]])),"",(Table2[[#This Row],[7d_positivity_public]]-Table2[[#This Row],[7d_positivity_all]])/Table2[[#This Row],[7d_positivity_public]])</f>
        <v/>
      </c>
      <c r="W349">
        <v>0</v>
      </c>
    </row>
    <row r="350" spans="1:23" x14ac:dyDescent="0.25">
      <c r="A350" s="10">
        <v>44369</v>
      </c>
      <c r="B350">
        <v>111</v>
      </c>
      <c r="C350" t="s">
        <v>242</v>
      </c>
      <c r="D350">
        <v>5</v>
      </c>
      <c r="E350">
        <v>3</v>
      </c>
      <c r="F350">
        <v>2</v>
      </c>
      <c r="G350">
        <v>7</v>
      </c>
      <c r="H350">
        <v>70</v>
      </c>
      <c r="K350">
        <v>71</v>
      </c>
      <c r="M350">
        <v>81</v>
      </c>
      <c r="T350" s="34">
        <f>_xlfn.XLOOKUP(B350,'LHA Demog pivot'!$B$4:$B$93,'LHA Demog pivot'!$C$4:$C$93,,,1)</f>
        <v>15531</v>
      </c>
      <c r="U350" s="36">
        <f>ROUND(Table2[[#This Row],[LHA_Pop_2016]]*Table2[[#This Row],[C_ADR_7day]]/100000*7,0)</f>
        <v>5</v>
      </c>
      <c r="V350" s="13">
        <f>IF(OR(Table2[[#This Row],[7d_positivity_public]]=0,ISBLANK(Table2[[#This Row],[7d_positivity_public]])),"",(Table2[[#This Row],[7d_positivity_public]]-Table2[[#This Row],[7d_positivity_all]])/Table2[[#This Row],[7d_positivity_public]])</f>
        <v>0</v>
      </c>
      <c r="W350">
        <v>7</v>
      </c>
    </row>
    <row r="351" spans="1:23" x14ac:dyDescent="0.25">
      <c r="A351" s="10">
        <v>44369</v>
      </c>
      <c r="B351">
        <v>112</v>
      </c>
      <c r="C351" t="s">
        <v>243</v>
      </c>
      <c r="D351">
        <v>7</v>
      </c>
      <c r="E351">
        <v>12</v>
      </c>
      <c r="F351">
        <v>-5</v>
      </c>
      <c r="G351">
        <v>8</v>
      </c>
      <c r="H351">
        <v>68</v>
      </c>
      <c r="K351">
        <v>69</v>
      </c>
      <c r="M351">
        <v>82</v>
      </c>
      <c r="T351" s="34">
        <f>_xlfn.XLOOKUP(B351,'LHA Demog pivot'!$B$4:$B$93,'LHA Demog pivot'!$C$4:$C$93,,,1)</f>
        <v>26248</v>
      </c>
      <c r="U351" s="36">
        <f>ROUND(Table2[[#This Row],[LHA_Pop_2016]]*Table2[[#This Row],[C_ADR_7day]]/100000*7,0)</f>
        <v>13</v>
      </c>
      <c r="V351" s="13">
        <f>IF(OR(Table2[[#This Row],[7d_positivity_public]]=0,ISBLANK(Table2[[#This Row],[7d_positivity_public]])),"",(Table2[[#This Row],[7d_positivity_public]]-Table2[[#This Row],[7d_positivity_all]])/Table2[[#This Row],[7d_positivity_public]])</f>
        <v>0</v>
      </c>
      <c r="W351">
        <v>8</v>
      </c>
    </row>
    <row r="352" spans="1:23" x14ac:dyDescent="0.25">
      <c r="A352" s="10">
        <v>44369</v>
      </c>
      <c r="B352">
        <v>113</v>
      </c>
      <c r="C352" t="s">
        <v>244</v>
      </c>
      <c r="D352">
        <v>8</v>
      </c>
      <c r="E352">
        <v>1</v>
      </c>
      <c r="F352">
        <v>7</v>
      </c>
      <c r="G352">
        <v>9</v>
      </c>
      <c r="H352">
        <v>74</v>
      </c>
      <c r="K352">
        <v>75</v>
      </c>
      <c r="M352">
        <v>85</v>
      </c>
      <c r="T352" s="34">
        <f>_xlfn.XLOOKUP(B352,'LHA Demog pivot'!$B$4:$B$93,'LHA Demog pivot'!$C$4:$C$93,,,1)</f>
        <v>9178</v>
      </c>
      <c r="U352" s="36">
        <f>ROUND(Table2[[#This Row],[LHA_Pop_2016]]*Table2[[#This Row],[C_ADR_7day]]/100000*7,0)</f>
        <v>5</v>
      </c>
      <c r="V352" s="13">
        <f>IF(OR(Table2[[#This Row],[7d_positivity_public]]=0,ISBLANK(Table2[[#This Row],[7d_positivity_public]])),"",(Table2[[#This Row],[7d_positivity_public]]-Table2[[#This Row],[7d_positivity_all]])/Table2[[#This Row],[7d_positivity_public]])</f>
        <v>0</v>
      </c>
      <c r="W352">
        <v>9</v>
      </c>
    </row>
    <row r="353" spans="1:23" x14ac:dyDescent="0.25">
      <c r="A353" s="10">
        <v>44369</v>
      </c>
      <c r="B353">
        <v>114</v>
      </c>
      <c r="C353" t="s">
        <v>245</v>
      </c>
      <c r="D353">
        <v>26</v>
      </c>
      <c r="E353">
        <v>8</v>
      </c>
      <c r="F353">
        <v>18</v>
      </c>
      <c r="G353">
        <v>19</v>
      </c>
      <c r="H353">
        <v>78</v>
      </c>
      <c r="K353">
        <v>80</v>
      </c>
      <c r="M353">
        <v>85</v>
      </c>
      <c r="T353" s="34">
        <f>_xlfn.XLOOKUP(B353,'LHA Demog pivot'!$B$4:$B$93,'LHA Demog pivot'!$C$4:$C$93,,,1)</f>
        <v>9487</v>
      </c>
      <c r="U353" s="36">
        <f>ROUND(Table2[[#This Row],[LHA_Pop_2016]]*Table2[[#This Row],[C_ADR_7day]]/100000*7,0)</f>
        <v>17</v>
      </c>
      <c r="V353" s="13">
        <f>IF(OR(Table2[[#This Row],[7d_positivity_public]]=0,ISBLANK(Table2[[#This Row],[7d_positivity_public]])),"",(Table2[[#This Row],[7d_positivity_public]]-Table2[[#This Row],[7d_positivity_all]])/Table2[[#This Row],[7d_positivity_public]])</f>
        <v>0</v>
      </c>
      <c r="W353">
        <v>19</v>
      </c>
    </row>
    <row r="354" spans="1:23" x14ac:dyDescent="0.25">
      <c r="A354" s="10">
        <v>44369</v>
      </c>
      <c r="B354">
        <v>115</v>
      </c>
      <c r="C354" t="s">
        <v>246</v>
      </c>
      <c r="D354">
        <v>0</v>
      </c>
      <c r="E354">
        <v>7</v>
      </c>
      <c r="F354">
        <v>-7</v>
      </c>
      <c r="G354">
        <v>0</v>
      </c>
      <c r="H354">
        <v>57</v>
      </c>
      <c r="K354">
        <v>60</v>
      </c>
      <c r="M354">
        <v>72</v>
      </c>
      <c r="T354" s="34">
        <f>_xlfn.XLOOKUP(B354,'LHA Demog pivot'!$B$4:$B$93,'LHA Demog pivot'!$C$4:$C$93,,,1)</f>
        <v>12634</v>
      </c>
      <c r="U354" s="36">
        <f>ROUND(Table2[[#This Row],[LHA_Pop_2016]]*Table2[[#This Row],[C_ADR_7day]]/100000*7,0)</f>
        <v>0</v>
      </c>
      <c r="V354" s="13" t="str">
        <f>IF(OR(Table2[[#This Row],[7d_positivity_public]]=0,ISBLANK(Table2[[#This Row],[7d_positivity_public]])),"",(Table2[[#This Row],[7d_positivity_public]]-Table2[[#This Row],[7d_positivity_all]])/Table2[[#This Row],[7d_positivity_public]])</f>
        <v/>
      </c>
      <c r="W354">
        <v>0</v>
      </c>
    </row>
    <row r="355" spans="1:23" x14ac:dyDescent="0.25">
      <c r="A355" s="10">
        <v>44369</v>
      </c>
      <c r="B355">
        <v>116</v>
      </c>
      <c r="C355" t="s">
        <v>247</v>
      </c>
      <c r="D355">
        <v>0</v>
      </c>
      <c r="E355">
        <v>0</v>
      </c>
      <c r="F355">
        <v>0</v>
      </c>
      <c r="G355">
        <v>0</v>
      </c>
      <c r="H355">
        <v>78</v>
      </c>
      <c r="K355">
        <v>79</v>
      </c>
      <c r="M355">
        <v>83</v>
      </c>
      <c r="T355" s="34">
        <f>_xlfn.XLOOKUP(B355,'LHA Demog pivot'!$B$4:$B$93,'LHA Demog pivot'!$C$4:$C$93,,,1)</f>
        <v>6851</v>
      </c>
      <c r="U355" s="36">
        <f>ROUND(Table2[[#This Row],[LHA_Pop_2016]]*Table2[[#This Row],[C_ADR_7day]]/100000*7,0)</f>
        <v>0</v>
      </c>
      <c r="V355" s="13" t="str">
        <f>IF(OR(Table2[[#This Row],[7d_positivity_public]]=0,ISBLANK(Table2[[#This Row],[7d_positivity_public]])),"",(Table2[[#This Row],[7d_positivity_public]]-Table2[[#This Row],[7d_positivity_all]])/Table2[[#This Row],[7d_positivity_public]])</f>
        <v/>
      </c>
      <c r="W355">
        <v>0</v>
      </c>
    </row>
    <row r="356" spans="1:23" x14ac:dyDescent="0.25">
      <c r="A356" s="10">
        <v>44369</v>
      </c>
      <c r="B356">
        <v>121</v>
      </c>
      <c r="C356" t="s">
        <v>248</v>
      </c>
      <c r="D356">
        <v>15</v>
      </c>
      <c r="E356">
        <v>4</v>
      </c>
      <c r="F356">
        <v>11</v>
      </c>
      <c r="G356">
        <v>36</v>
      </c>
      <c r="H356">
        <v>63</v>
      </c>
      <c r="K356">
        <v>65</v>
      </c>
      <c r="M356">
        <v>75</v>
      </c>
      <c r="T356" s="34">
        <f>_xlfn.XLOOKUP(B356,'LHA Demog pivot'!$B$4:$B$93,'LHA Demog pivot'!$C$4:$C$93,,,1)</f>
        <v>3209</v>
      </c>
      <c r="U356" s="36">
        <f>ROUND(Table2[[#This Row],[LHA_Pop_2016]]*Table2[[#This Row],[C_ADR_7day]]/100000*7,0)</f>
        <v>3</v>
      </c>
      <c r="V356" s="13">
        <f>IF(OR(Table2[[#This Row],[7d_positivity_public]]=0,ISBLANK(Table2[[#This Row],[7d_positivity_public]])),"",(Table2[[#This Row],[7d_positivity_public]]-Table2[[#This Row],[7d_positivity_all]])/Table2[[#This Row],[7d_positivity_public]])</f>
        <v>8.3333333333333329E-2</v>
      </c>
      <c r="W356">
        <v>33</v>
      </c>
    </row>
    <row r="357" spans="1:23" x14ac:dyDescent="0.25">
      <c r="A357" s="10">
        <v>44369</v>
      </c>
      <c r="B357">
        <v>122</v>
      </c>
      <c r="C357" t="s">
        <v>249</v>
      </c>
      <c r="D357">
        <v>1</v>
      </c>
      <c r="E357">
        <v>1</v>
      </c>
      <c r="F357">
        <v>0</v>
      </c>
      <c r="G357">
        <v>1</v>
      </c>
      <c r="H357">
        <v>63</v>
      </c>
      <c r="K357">
        <v>66</v>
      </c>
      <c r="M357">
        <v>76</v>
      </c>
      <c r="T357" s="34">
        <f>_xlfn.XLOOKUP(B357,'LHA Demog pivot'!$B$4:$B$93,'LHA Demog pivot'!$C$4:$C$93,,,1)</f>
        <v>25523</v>
      </c>
      <c r="U357" s="36">
        <f>ROUND(Table2[[#This Row],[LHA_Pop_2016]]*Table2[[#This Row],[C_ADR_7day]]/100000*7,0)</f>
        <v>2</v>
      </c>
      <c r="V357" s="13">
        <f>IF(OR(Table2[[#This Row],[7d_positivity_public]]=0,ISBLANK(Table2[[#This Row],[7d_positivity_public]])),"",(Table2[[#This Row],[7d_positivity_public]]-Table2[[#This Row],[7d_positivity_all]])/Table2[[#This Row],[7d_positivity_public]])</f>
        <v>0</v>
      </c>
      <c r="W357">
        <v>1</v>
      </c>
    </row>
    <row r="358" spans="1:23" x14ac:dyDescent="0.25">
      <c r="A358" s="10">
        <v>44369</v>
      </c>
      <c r="B358">
        <v>123</v>
      </c>
      <c r="C358" t="s">
        <v>250</v>
      </c>
      <c r="D358">
        <v>0</v>
      </c>
      <c r="E358">
        <v>0</v>
      </c>
      <c r="F358">
        <v>0</v>
      </c>
      <c r="G358">
        <v>0</v>
      </c>
      <c r="H358">
        <v>67</v>
      </c>
      <c r="K358">
        <v>69</v>
      </c>
      <c r="M358">
        <v>81</v>
      </c>
      <c r="T358" s="34">
        <f>_xlfn.XLOOKUP(B358,'LHA Demog pivot'!$B$4:$B$93,'LHA Demog pivot'!$C$4:$C$93,,,1)</f>
        <v>13710</v>
      </c>
      <c r="U358" s="36">
        <f>ROUND(Table2[[#This Row],[LHA_Pop_2016]]*Table2[[#This Row],[C_ADR_7day]]/100000*7,0)</f>
        <v>0</v>
      </c>
      <c r="V358" s="13" t="str">
        <f>IF(OR(Table2[[#This Row],[7d_positivity_public]]=0,ISBLANK(Table2[[#This Row],[7d_positivity_public]])),"",(Table2[[#This Row],[7d_positivity_public]]-Table2[[#This Row],[7d_positivity_all]])/Table2[[#This Row],[7d_positivity_public]])</f>
        <v/>
      </c>
      <c r="W358">
        <v>0</v>
      </c>
    </row>
    <row r="359" spans="1:23" x14ac:dyDescent="0.25">
      <c r="A359" s="10">
        <v>44369</v>
      </c>
      <c r="B359">
        <v>124</v>
      </c>
      <c r="C359" t="s">
        <v>251</v>
      </c>
      <c r="D359">
        <v>0</v>
      </c>
      <c r="E359">
        <v>0</v>
      </c>
      <c r="F359">
        <v>0</v>
      </c>
      <c r="G359">
        <v>0</v>
      </c>
      <c r="H359">
        <v>67</v>
      </c>
      <c r="K359">
        <v>69</v>
      </c>
      <c r="M359">
        <v>77</v>
      </c>
      <c r="T359" s="34">
        <f>_xlfn.XLOOKUP(B359,'LHA Demog pivot'!$B$4:$B$93,'LHA Demog pivot'!$C$4:$C$93,,,1)</f>
        <v>4501</v>
      </c>
      <c r="U359" s="36">
        <f>ROUND(Table2[[#This Row],[LHA_Pop_2016]]*Table2[[#This Row],[C_ADR_7day]]/100000*7,0)</f>
        <v>0</v>
      </c>
      <c r="V359" s="13" t="str">
        <f>IF(OR(Table2[[#This Row],[7d_positivity_public]]=0,ISBLANK(Table2[[#This Row],[7d_positivity_public]])),"",(Table2[[#This Row],[7d_positivity_public]]-Table2[[#This Row],[7d_positivity_all]])/Table2[[#This Row],[7d_positivity_public]])</f>
        <v/>
      </c>
      <c r="W359">
        <v>0</v>
      </c>
    </row>
    <row r="360" spans="1:23" x14ac:dyDescent="0.25">
      <c r="A360" s="10">
        <v>44369</v>
      </c>
      <c r="B360">
        <v>125</v>
      </c>
      <c r="C360" t="s">
        <v>252</v>
      </c>
      <c r="D360">
        <v>0</v>
      </c>
      <c r="E360">
        <v>0</v>
      </c>
      <c r="F360">
        <v>0</v>
      </c>
      <c r="G360">
        <v>0</v>
      </c>
      <c r="H360">
        <v>75</v>
      </c>
      <c r="K360">
        <v>77</v>
      </c>
      <c r="M360">
        <v>86</v>
      </c>
      <c r="T360" s="34">
        <f>_xlfn.XLOOKUP(B360,'LHA Demog pivot'!$B$4:$B$93,'LHA Demog pivot'!$C$4:$C$93,,,1)</f>
        <v>19367</v>
      </c>
      <c r="U360" s="36">
        <f>ROUND(Table2[[#This Row],[LHA_Pop_2016]]*Table2[[#This Row],[C_ADR_7day]]/100000*7,0)</f>
        <v>0</v>
      </c>
      <c r="V360" s="13" t="str">
        <f>IF(OR(Table2[[#This Row],[7d_positivity_public]]=0,ISBLANK(Table2[[#This Row],[7d_positivity_public]])),"",(Table2[[#This Row],[7d_positivity_public]]-Table2[[#This Row],[7d_positivity_all]])/Table2[[#This Row],[7d_positivity_public]])</f>
        <v/>
      </c>
      <c r="W360">
        <v>0</v>
      </c>
    </row>
    <row r="361" spans="1:23" x14ac:dyDescent="0.25">
      <c r="A361" s="10">
        <v>44369</v>
      </c>
      <c r="B361">
        <v>126</v>
      </c>
      <c r="C361" t="s">
        <v>83</v>
      </c>
      <c r="D361">
        <v>1</v>
      </c>
      <c r="E361">
        <v>13</v>
      </c>
      <c r="F361">
        <v>-12</v>
      </c>
      <c r="G361">
        <v>3</v>
      </c>
      <c r="H361">
        <v>65</v>
      </c>
      <c r="K361">
        <v>67</v>
      </c>
      <c r="M361">
        <v>77</v>
      </c>
      <c r="T361" s="34">
        <f>_xlfn.XLOOKUP(B361,'LHA Demog pivot'!$B$4:$B$93,'LHA Demog pivot'!$C$4:$C$93,,,1)</f>
        <v>8611</v>
      </c>
      <c r="U361" s="36">
        <f>ROUND(Table2[[#This Row],[LHA_Pop_2016]]*Table2[[#This Row],[C_ADR_7day]]/100000*7,0)</f>
        <v>1</v>
      </c>
      <c r="V361" s="13">
        <f>IF(OR(Table2[[#This Row],[7d_positivity_public]]=0,ISBLANK(Table2[[#This Row],[7d_positivity_public]])),"",(Table2[[#This Row],[7d_positivity_public]]-Table2[[#This Row],[7d_positivity_all]])/Table2[[#This Row],[7d_positivity_public]])</f>
        <v>0</v>
      </c>
      <c r="W361">
        <v>3</v>
      </c>
    </row>
    <row r="362" spans="1:23" x14ac:dyDescent="0.25">
      <c r="A362" s="10">
        <v>44369</v>
      </c>
      <c r="B362">
        <v>127</v>
      </c>
      <c r="C362" t="s">
        <v>84</v>
      </c>
      <c r="D362">
        <v>0</v>
      </c>
      <c r="E362">
        <v>0</v>
      </c>
      <c r="F362">
        <v>0</v>
      </c>
      <c r="G362">
        <v>0</v>
      </c>
      <c r="H362">
        <v>58</v>
      </c>
      <c r="K362">
        <v>61</v>
      </c>
      <c r="M362">
        <v>68</v>
      </c>
      <c r="T362" s="34">
        <f>_xlfn.XLOOKUP(B362,'LHA Demog pivot'!$B$4:$B$93,'LHA Demog pivot'!$C$4:$C$93,,,1)</f>
        <v>3469</v>
      </c>
      <c r="U362" s="36">
        <f>ROUND(Table2[[#This Row],[LHA_Pop_2016]]*Table2[[#This Row],[C_ADR_7day]]/100000*7,0)</f>
        <v>0</v>
      </c>
      <c r="V362" s="13" t="str">
        <f>IF(OR(Table2[[#This Row],[7d_positivity_public]]=0,ISBLANK(Table2[[#This Row],[7d_positivity_public]])),"",(Table2[[#This Row],[7d_positivity_public]]-Table2[[#This Row],[7d_positivity_all]])/Table2[[#This Row],[7d_positivity_public]])</f>
        <v/>
      </c>
      <c r="W362">
        <v>0</v>
      </c>
    </row>
    <row r="363" spans="1:23" x14ac:dyDescent="0.25">
      <c r="A363" s="10">
        <v>44369</v>
      </c>
      <c r="B363">
        <v>131</v>
      </c>
      <c r="C363" t="s">
        <v>87</v>
      </c>
      <c r="D363">
        <v>0</v>
      </c>
      <c r="E363">
        <v>5</v>
      </c>
      <c r="F363">
        <v>-5</v>
      </c>
      <c r="G363">
        <v>2</v>
      </c>
      <c r="H363">
        <v>75</v>
      </c>
      <c r="K363">
        <v>76</v>
      </c>
      <c r="M363">
        <v>83</v>
      </c>
      <c r="T363" s="34">
        <f>_xlfn.XLOOKUP(B363,'LHA Demog pivot'!$B$4:$B$93,'LHA Demog pivot'!$C$4:$C$93,,,1)</f>
        <v>19231</v>
      </c>
      <c r="U363" s="36">
        <f>ROUND(Table2[[#This Row],[LHA_Pop_2016]]*Table2[[#This Row],[C_ADR_7day]]/100000*7,0)</f>
        <v>0</v>
      </c>
      <c r="V363" s="13">
        <f>IF(OR(Table2[[#This Row],[7d_positivity_public]]=0,ISBLANK(Table2[[#This Row],[7d_positivity_public]])),"",(Table2[[#This Row],[7d_positivity_public]]-Table2[[#This Row],[7d_positivity_all]])/Table2[[#This Row],[7d_positivity_public]])</f>
        <v>0</v>
      </c>
      <c r="W363">
        <v>2</v>
      </c>
    </row>
    <row r="364" spans="1:23" x14ac:dyDescent="0.25">
      <c r="A364" s="10">
        <v>44369</v>
      </c>
      <c r="B364">
        <v>132</v>
      </c>
      <c r="C364" t="s">
        <v>89</v>
      </c>
      <c r="D364">
        <v>0</v>
      </c>
      <c r="E364">
        <v>1</v>
      </c>
      <c r="F364">
        <v>-1</v>
      </c>
      <c r="G364">
        <v>1</v>
      </c>
      <c r="H364">
        <v>74</v>
      </c>
      <c r="K364">
        <v>75</v>
      </c>
      <c r="M364">
        <v>83</v>
      </c>
      <c r="T364" s="34">
        <f>_xlfn.XLOOKUP(B364,'LHA Demog pivot'!$B$4:$B$93,'LHA Demog pivot'!$C$4:$C$93,,,1)</f>
        <v>41799</v>
      </c>
      <c r="U364" s="36">
        <f>ROUND(Table2[[#This Row],[LHA_Pop_2016]]*Table2[[#This Row],[C_ADR_7day]]/100000*7,0)</f>
        <v>0</v>
      </c>
      <c r="V364" s="13">
        <f>IF(OR(Table2[[#This Row],[7d_positivity_public]]=0,ISBLANK(Table2[[#This Row],[7d_positivity_public]])),"",(Table2[[#This Row],[7d_positivity_public]]-Table2[[#This Row],[7d_positivity_all]])/Table2[[#This Row],[7d_positivity_public]])</f>
        <v>0</v>
      </c>
      <c r="W364">
        <v>1</v>
      </c>
    </row>
    <row r="365" spans="1:23" x14ac:dyDescent="0.25">
      <c r="A365" s="10">
        <v>44369</v>
      </c>
      <c r="B365">
        <v>133</v>
      </c>
      <c r="C365" t="s">
        <v>91</v>
      </c>
      <c r="D365">
        <v>0</v>
      </c>
      <c r="E365">
        <v>0</v>
      </c>
      <c r="F365">
        <v>0</v>
      </c>
      <c r="G365">
        <v>0</v>
      </c>
      <c r="H365">
        <v>68</v>
      </c>
      <c r="K365">
        <v>69</v>
      </c>
      <c r="M365">
        <v>76</v>
      </c>
      <c r="T365" s="34">
        <f>_xlfn.XLOOKUP(B365,'LHA Demog pivot'!$B$4:$B$93,'LHA Demog pivot'!$C$4:$C$93,,,1)</f>
        <v>5101</v>
      </c>
      <c r="U365" s="36">
        <f>ROUND(Table2[[#This Row],[LHA_Pop_2016]]*Table2[[#This Row],[C_ADR_7day]]/100000*7,0)</f>
        <v>0</v>
      </c>
      <c r="V365" s="13" t="str">
        <f>IF(OR(Table2[[#This Row],[7d_positivity_public]]=0,ISBLANK(Table2[[#This Row],[7d_positivity_public]])),"",(Table2[[#This Row],[7d_positivity_public]]-Table2[[#This Row],[7d_positivity_all]])/Table2[[#This Row],[7d_positivity_public]])</f>
        <v/>
      </c>
      <c r="W365">
        <v>0</v>
      </c>
    </row>
    <row r="366" spans="1:23" x14ac:dyDescent="0.25">
      <c r="A366" s="10">
        <v>44369</v>
      </c>
      <c r="B366">
        <v>134</v>
      </c>
      <c r="C366" t="s">
        <v>93</v>
      </c>
      <c r="D366">
        <v>0</v>
      </c>
      <c r="E366">
        <v>0</v>
      </c>
      <c r="F366">
        <v>0</v>
      </c>
      <c r="G366">
        <v>0</v>
      </c>
      <c r="H366">
        <v>69</v>
      </c>
      <c r="K366">
        <v>70</v>
      </c>
      <c r="M366">
        <v>78</v>
      </c>
      <c r="T366" s="34">
        <f>_xlfn.XLOOKUP(B366,'LHA Demog pivot'!$B$4:$B$93,'LHA Demog pivot'!$C$4:$C$93,,,1)</f>
        <v>4781</v>
      </c>
      <c r="U366" s="36">
        <f>ROUND(Table2[[#This Row],[LHA_Pop_2016]]*Table2[[#This Row],[C_ADR_7day]]/100000*7,0)</f>
        <v>0</v>
      </c>
      <c r="V366" s="13" t="str">
        <f>IF(OR(Table2[[#This Row],[7d_positivity_public]]=0,ISBLANK(Table2[[#This Row],[7d_positivity_public]])),"",(Table2[[#This Row],[7d_positivity_public]]-Table2[[#This Row],[7d_positivity_all]])/Table2[[#This Row],[7d_positivity_public]])</f>
        <v/>
      </c>
      <c r="W366">
        <v>0</v>
      </c>
    </row>
    <row r="367" spans="1:23" x14ac:dyDescent="0.25">
      <c r="A367" s="10">
        <v>44369</v>
      </c>
      <c r="B367">
        <v>135</v>
      </c>
      <c r="C367" t="s">
        <v>95</v>
      </c>
      <c r="D367">
        <v>0</v>
      </c>
      <c r="E367">
        <v>3</v>
      </c>
      <c r="F367">
        <v>-3</v>
      </c>
      <c r="G367">
        <v>0</v>
      </c>
      <c r="H367">
        <v>62</v>
      </c>
      <c r="K367">
        <v>65</v>
      </c>
      <c r="M367">
        <v>78</v>
      </c>
      <c r="T367" s="34">
        <f>_xlfn.XLOOKUP(B367,'LHA Demog pivot'!$B$4:$B$93,'LHA Demog pivot'!$C$4:$C$93,,,1)</f>
        <v>10220</v>
      </c>
      <c r="U367" s="36">
        <f>ROUND(Table2[[#This Row],[LHA_Pop_2016]]*Table2[[#This Row],[C_ADR_7day]]/100000*7,0)</f>
        <v>0</v>
      </c>
      <c r="V367" s="13" t="str">
        <f>IF(OR(Table2[[#This Row],[7d_positivity_public]]=0,ISBLANK(Table2[[#This Row],[7d_positivity_public]])),"",(Table2[[#This Row],[7d_positivity_public]]-Table2[[#This Row],[7d_positivity_all]])/Table2[[#This Row],[7d_positivity_public]])</f>
        <v/>
      </c>
      <c r="W367">
        <v>0</v>
      </c>
    </row>
    <row r="368" spans="1:23" x14ac:dyDescent="0.25">
      <c r="A368" s="10">
        <v>44369</v>
      </c>
      <c r="B368">
        <v>136</v>
      </c>
      <c r="C368" t="s">
        <v>253</v>
      </c>
      <c r="D368">
        <v>8</v>
      </c>
      <c r="E368">
        <v>8</v>
      </c>
      <c r="F368">
        <v>0</v>
      </c>
      <c r="G368">
        <v>7</v>
      </c>
      <c r="H368">
        <v>68</v>
      </c>
      <c r="K368">
        <v>69</v>
      </c>
      <c r="M368">
        <v>81</v>
      </c>
      <c r="T368" s="34">
        <f>_xlfn.XLOOKUP(B368,'LHA Demog pivot'!$B$4:$B$93,'LHA Demog pivot'!$C$4:$C$93,,,1)</f>
        <v>66849</v>
      </c>
      <c r="U368" s="36">
        <f>ROUND(Table2[[#This Row],[LHA_Pop_2016]]*Table2[[#This Row],[C_ADR_7day]]/100000*7,0)</f>
        <v>37</v>
      </c>
      <c r="V368" s="13">
        <f>IF(OR(Table2[[#This Row],[7d_positivity_public]]=0,ISBLANK(Table2[[#This Row],[7d_positivity_public]])),"",(Table2[[#This Row],[7d_positivity_public]]-Table2[[#This Row],[7d_positivity_all]])/Table2[[#This Row],[7d_positivity_public]])</f>
        <v>0</v>
      </c>
      <c r="W368">
        <v>7</v>
      </c>
    </row>
    <row r="369" spans="1:23" x14ac:dyDescent="0.25">
      <c r="A369" s="10">
        <v>44369</v>
      </c>
      <c r="B369">
        <v>137</v>
      </c>
      <c r="C369" t="s">
        <v>254</v>
      </c>
      <c r="D369">
        <v>4</v>
      </c>
      <c r="E369">
        <v>8</v>
      </c>
      <c r="F369">
        <v>-4</v>
      </c>
      <c r="G369">
        <v>6</v>
      </c>
      <c r="H369">
        <v>69</v>
      </c>
      <c r="K369">
        <v>71</v>
      </c>
      <c r="M369">
        <v>81</v>
      </c>
      <c r="T369" s="34">
        <f>_xlfn.XLOOKUP(B369,'LHA Demog pivot'!$B$4:$B$93,'LHA Demog pivot'!$C$4:$C$93,,,1)</f>
        <v>194882</v>
      </c>
      <c r="U369" s="36">
        <f>ROUND(Table2[[#This Row],[LHA_Pop_2016]]*Table2[[#This Row],[C_ADR_7day]]/100000*7,0)</f>
        <v>55</v>
      </c>
      <c r="V369" s="13">
        <f>IF(OR(Table2[[#This Row],[7d_positivity_public]]=0,ISBLANK(Table2[[#This Row],[7d_positivity_public]])),"",(Table2[[#This Row],[7d_positivity_public]]-Table2[[#This Row],[7d_positivity_all]])/Table2[[#This Row],[7d_positivity_public]])</f>
        <v>0.16666666666666666</v>
      </c>
      <c r="W369">
        <v>5</v>
      </c>
    </row>
    <row r="370" spans="1:23" x14ac:dyDescent="0.25">
      <c r="A370" s="10">
        <v>44369</v>
      </c>
      <c r="B370">
        <v>138</v>
      </c>
      <c r="C370" t="s">
        <v>116</v>
      </c>
      <c r="D370">
        <v>0</v>
      </c>
      <c r="E370">
        <v>1</v>
      </c>
      <c r="F370">
        <v>-1</v>
      </c>
      <c r="G370">
        <v>0</v>
      </c>
      <c r="H370">
        <v>74</v>
      </c>
      <c r="K370">
        <v>76</v>
      </c>
      <c r="M370">
        <v>84</v>
      </c>
      <c r="T370" s="34">
        <f>_xlfn.XLOOKUP(B370,'LHA Demog pivot'!$B$4:$B$93,'LHA Demog pivot'!$C$4:$C$93,,,1)</f>
        <v>12110</v>
      </c>
      <c r="U370" s="36">
        <f>ROUND(Table2[[#This Row],[LHA_Pop_2016]]*Table2[[#This Row],[C_ADR_7day]]/100000*7,0)</f>
        <v>0</v>
      </c>
      <c r="V370" s="13" t="str">
        <f>IF(OR(Table2[[#This Row],[7d_positivity_public]]=0,ISBLANK(Table2[[#This Row],[7d_positivity_public]])),"",(Table2[[#This Row],[7d_positivity_public]]-Table2[[#This Row],[7d_positivity_all]])/Table2[[#This Row],[7d_positivity_public]])</f>
        <v/>
      </c>
      <c r="W370">
        <v>0</v>
      </c>
    </row>
    <row r="371" spans="1:23" x14ac:dyDescent="0.25">
      <c r="A371" s="10">
        <v>44369</v>
      </c>
      <c r="B371">
        <v>139</v>
      </c>
      <c r="C371" t="s">
        <v>118</v>
      </c>
      <c r="D371">
        <v>0</v>
      </c>
      <c r="E371">
        <v>0</v>
      </c>
      <c r="F371">
        <v>0</v>
      </c>
      <c r="G371">
        <v>0</v>
      </c>
      <c r="H371">
        <v>56</v>
      </c>
      <c r="K371">
        <v>58</v>
      </c>
      <c r="M371">
        <v>72</v>
      </c>
      <c r="T371" s="34">
        <f>_xlfn.XLOOKUP(B371,'LHA Demog pivot'!$B$4:$B$93,'LHA Demog pivot'!$C$4:$C$93,,,1)</f>
        <v>7285</v>
      </c>
      <c r="U371" s="36">
        <f>ROUND(Table2[[#This Row],[LHA_Pop_2016]]*Table2[[#This Row],[C_ADR_7day]]/100000*7,0)</f>
        <v>0</v>
      </c>
      <c r="V371" s="13" t="str">
        <f>IF(OR(Table2[[#This Row],[7d_positivity_public]]=0,ISBLANK(Table2[[#This Row],[7d_positivity_public]])),"",(Table2[[#This Row],[7d_positivity_public]]-Table2[[#This Row],[7d_positivity_all]])/Table2[[#This Row],[7d_positivity_public]])</f>
        <v/>
      </c>
      <c r="W371">
        <v>0</v>
      </c>
    </row>
    <row r="372" spans="1:23" x14ac:dyDescent="0.25">
      <c r="A372" s="10">
        <v>44369</v>
      </c>
      <c r="B372">
        <v>141</v>
      </c>
      <c r="C372" t="s">
        <v>255</v>
      </c>
      <c r="D372">
        <v>0</v>
      </c>
      <c r="E372">
        <v>1</v>
      </c>
      <c r="F372">
        <v>-1</v>
      </c>
      <c r="G372">
        <v>0</v>
      </c>
      <c r="H372">
        <v>80</v>
      </c>
      <c r="K372">
        <v>81</v>
      </c>
      <c r="M372">
        <v>88</v>
      </c>
      <c r="T372" s="34">
        <f>_xlfn.XLOOKUP(B372,'LHA Demog pivot'!$B$4:$B$93,'LHA Demog pivot'!$C$4:$C$93,,,1)</f>
        <v>8085</v>
      </c>
      <c r="U372" s="36">
        <f>ROUND(Table2[[#This Row],[LHA_Pop_2016]]*Table2[[#This Row],[C_ADR_7day]]/100000*7,0)</f>
        <v>0</v>
      </c>
      <c r="V372" s="13" t="str">
        <f>IF(OR(Table2[[#This Row],[7d_positivity_public]]=0,ISBLANK(Table2[[#This Row],[7d_positivity_public]])),"",(Table2[[#This Row],[7d_positivity_public]]-Table2[[#This Row],[7d_positivity_all]])/Table2[[#This Row],[7d_positivity_public]])</f>
        <v/>
      </c>
      <c r="W372">
        <v>0</v>
      </c>
    </row>
    <row r="373" spans="1:23" x14ac:dyDescent="0.25">
      <c r="A373" s="10">
        <v>44369</v>
      </c>
      <c r="B373">
        <v>142</v>
      </c>
      <c r="C373" t="s">
        <v>120</v>
      </c>
      <c r="D373">
        <v>0</v>
      </c>
      <c r="E373">
        <v>0</v>
      </c>
      <c r="F373">
        <v>0</v>
      </c>
      <c r="G373">
        <v>0</v>
      </c>
      <c r="H373">
        <v>65</v>
      </c>
      <c r="K373">
        <v>67</v>
      </c>
      <c r="M373">
        <v>79</v>
      </c>
      <c r="T373" s="34">
        <f>_xlfn.XLOOKUP(B373,'LHA Demog pivot'!$B$4:$B$93,'LHA Demog pivot'!$C$4:$C$93,,,1)</f>
        <v>33648</v>
      </c>
      <c r="U373" s="36">
        <f>ROUND(Table2[[#This Row],[LHA_Pop_2016]]*Table2[[#This Row],[C_ADR_7day]]/100000*7,0)</f>
        <v>0</v>
      </c>
      <c r="V373" s="13" t="str">
        <f>IF(OR(Table2[[#This Row],[7d_positivity_public]]=0,ISBLANK(Table2[[#This Row],[7d_positivity_public]])),"",(Table2[[#This Row],[7d_positivity_public]]-Table2[[#This Row],[7d_positivity_all]])/Table2[[#This Row],[7d_positivity_public]])</f>
        <v/>
      </c>
      <c r="W373">
        <v>0</v>
      </c>
    </row>
    <row r="374" spans="1:23" x14ac:dyDescent="0.25">
      <c r="A374" s="10">
        <v>44369</v>
      </c>
      <c r="B374">
        <v>143</v>
      </c>
      <c r="C374" t="s">
        <v>256</v>
      </c>
      <c r="D374">
        <v>2</v>
      </c>
      <c r="E374">
        <v>1</v>
      </c>
      <c r="F374">
        <v>1</v>
      </c>
      <c r="G374">
        <v>3</v>
      </c>
      <c r="H374">
        <v>72</v>
      </c>
      <c r="K374">
        <v>74</v>
      </c>
      <c r="M374">
        <v>84</v>
      </c>
      <c r="T374" s="34">
        <f>_xlfn.XLOOKUP(B374,'LHA Demog pivot'!$B$4:$B$93,'LHA Demog pivot'!$C$4:$C$93,,,1)</f>
        <v>113287</v>
      </c>
      <c r="U374" s="36">
        <f>ROUND(Table2[[#This Row],[LHA_Pop_2016]]*Table2[[#This Row],[C_ADR_7day]]/100000*7,0)</f>
        <v>16</v>
      </c>
      <c r="V374" s="13">
        <f>IF(OR(Table2[[#This Row],[7d_positivity_public]]=0,ISBLANK(Table2[[#This Row],[7d_positivity_public]])),"",(Table2[[#This Row],[7d_positivity_public]]-Table2[[#This Row],[7d_positivity_all]])/Table2[[#This Row],[7d_positivity_public]])</f>
        <v>0</v>
      </c>
      <c r="W374">
        <v>3</v>
      </c>
    </row>
    <row r="375" spans="1:23" x14ac:dyDescent="0.25">
      <c r="A375" s="10">
        <v>44369</v>
      </c>
      <c r="B375">
        <v>144</v>
      </c>
      <c r="C375" t="s">
        <v>257</v>
      </c>
      <c r="D375">
        <v>0</v>
      </c>
      <c r="E375">
        <v>0</v>
      </c>
      <c r="F375">
        <v>0</v>
      </c>
      <c r="G375">
        <v>0</v>
      </c>
      <c r="H375">
        <v>65</v>
      </c>
      <c r="K375">
        <v>67</v>
      </c>
      <c r="M375">
        <v>77</v>
      </c>
      <c r="T375" s="34">
        <f>_xlfn.XLOOKUP(B375,'LHA Demog pivot'!$B$4:$B$93,'LHA Demog pivot'!$C$4:$C$93,,,1)</f>
        <v>14112</v>
      </c>
      <c r="U375" s="36">
        <f>ROUND(Table2[[#This Row],[LHA_Pop_2016]]*Table2[[#This Row],[C_ADR_7day]]/100000*7,0)</f>
        <v>0</v>
      </c>
      <c r="V375" s="13" t="str">
        <f>IF(OR(Table2[[#This Row],[7d_positivity_public]]=0,ISBLANK(Table2[[#This Row],[7d_positivity_public]])),"",(Table2[[#This Row],[7d_positivity_public]]-Table2[[#This Row],[7d_positivity_all]])/Table2[[#This Row],[7d_positivity_public]])</f>
        <v/>
      </c>
      <c r="W375">
        <v>0</v>
      </c>
    </row>
    <row r="376" spans="1:23" x14ac:dyDescent="0.25">
      <c r="A376" s="10">
        <v>44369</v>
      </c>
      <c r="B376">
        <v>145</v>
      </c>
      <c r="C376" t="s">
        <v>258</v>
      </c>
      <c r="D376">
        <v>0</v>
      </c>
      <c r="E376">
        <v>0</v>
      </c>
      <c r="F376">
        <v>0</v>
      </c>
      <c r="G376">
        <v>0</v>
      </c>
      <c r="H376">
        <v>68</v>
      </c>
      <c r="K376">
        <v>69</v>
      </c>
      <c r="M376">
        <v>77</v>
      </c>
      <c r="T376" s="34">
        <f>_xlfn.XLOOKUP(B376,'LHA Demog pivot'!$B$4:$B$93,'LHA Demog pivot'!$C$4:$C$93,,,1)</f>
        <v>4050</v>
      </c>
      <c r="U376" s="36">
        <f>ROUND(Table2[[#This Row],[LHA_Pop_2016]]*Table2[[#This Row],[C_ADR_7day]]/100000*7,0)</f>
        <v>0</v>
      </c>
      <c r="V376" s="13" t="str">
        <f>IF(OR(Table2[[#This Row],[7d_positivity_public]]=0,ISBLANK(Table2[[#This Row],[7d_positivity_public]])),"",(Table2[[#This Row],[7d_positivity_public]]-Table2[[#This Row],[7d_positivity_all]])/Table2[[#This Row],[7d_positivity_public]])</f>
        <v/>
      </c>
      <c r="W376">
        <v>0</v>
      </c>
    </row>
    <row r="377" spans="1:23" x14ac:dyDescent="0.25">
      <c r="A377" s="10">
        <v>44369</v>
      </c>
      <c r="B377">
        <v>146</v>
      </c>
      <c r="C377" t="s">
        <v>259</v>
      </c>
      <c r="D377">
        <v>0</v>
      </c>
      <c r="E377">
        <v>0</v>
      </c>
      <c r="F377">
        <v>0</v>
      </c>
      <c r="G377">
        <v>0</v>
      </c>
      <c r="H377">
        <v>60</v>
      </c>
      <c r="K377">
        <v>63</v>
      </c>
      <c r="M377">
        <v>74</v>
      </c>
      <c r="T377" s="34">
        <f>_xlfn.XLOOKUP(B377,'LHA Demog pivot'!$B$4:$B$93,'LHA Demog pivot'!$C$4:$C$93,,,1)</f>
        <v>24815</v>
      </c>
      <c r="U377" s="36">
        <f>ROUND(Table2[[#This Row],[LHA_Pop_2016]]*Table2[[#This Row],[C_ADR_7day]]/100000*7,0)</f>
        <v>0</v>
      </c>
      <c r="V377" s="13" t="str">
        <f>IF(OR(Table2[[#This Row],[7d_positivity_public]]=0,ISBLANK(Table2[[#This Row],[7d_positivity_public]])),"",(Table2[[#This Row],[7d_positivity_public]]-Table2[[#This Row],[7d_positivity_all]])/Table2[[#This Row],[7d_positivity_public]])</f>
        <v/>
      </c>
      <c r="W377">
        <v>0</v>
      </c>
    </row>
    <row r="378" spans="1:23" x14ac:dyDescent="0.25">
      <c r="A378" s="10">
        <v>44369</v>
      </c>
      <c r="B378">
        <v>147</v>
      </c>
      <c r="C378" t="s">
        <v>260</v>
      </c>
      <c r="D378">
        <v>0</v>
      </c>
      <c r="E378">
        <v>0</v>
      </c>
      <c r="F378">
        <v>0</v>
      </c>
      <c r="G378">
        <v>0</v>
      </c>
      <c r="H378">
        <v>65</v>
      </c>
      <c r="K378">
        <v>69</v>
      </c>
      <c r="M378">
        <v>78</v>
      </c>
      <c r="T378" s="34">
        <f>_xlfn.XLOOKUP(B378,'LHA Demog pivot'!$B$4:$B$93,'LHA Demog pivot'!$C$4:$C$93,,,1)</f>
        <v>4012</v>
      </c>
      <c r="U378" s="36">
        <f>ROUND(Table2[[#This Row],[LHA_Pop_2016]]*Table2[[#This Row],[C_ADR_7day]]/100000*7,0)</f>
        <v>0</v>
      </c>
      <c r="V378" s="13" t="str">
        <f>IF(OR(Table2[[#This Row],[7d_positivity_public]]=0,ISBLANK(Table2[[#This Row],[7d_positivity_public]])),"",(Table2[[#This Row],[7d_positivity_public]]-Table2[[#This Row],[7d_positivity_all]])/Table2[[#This Row],[7d_positivity_public]])</f>
        <v/>
      </c>
      <c r="W378">
        <v>0</v>
      </c>
    </row>
    <row r="379" spans="1:23" x14ac:dyDescent="0.25">
      <c r="A379" s="10">
        <v>44369</v>
      </c>
      <c r="B379">
        <v>148</v>
      </c>
      <c r="C379" t="s">
        <v>261</v>
      </c>
      <c r="D379">
        <v>20</v>
      </c>
      <c r="E379">
        <v>0</v>
      </c>
      <c r="F379">
        <v>20</v>
      </c>
      <c r="G379">
        <v>38</v>
      </c>
      <c r="H379">
        <v>64</v>
      </c>
      <c r="K379">
        <v>68</v>
      </c>
      <c r="M379">
        <v>77</v>
      </c>
      <c r="T379" s="34">
        <f>_xlfn.XLOOKUP(B379,'LHA Demog pivot'!$B$4:$B$93,'LHA Demog pivot'!$C$4:$C$93,,,1)</f>
        <v>6548</v>
      </c>
      <c r="U379" s="36">
        <f>ROUND(Table2[[#This Row],[LHA_Pop_2016]]*Table2[[#This Row],[C_ADR_7day]]/100000*7,0)</f>
        <v>9</v>
      </c>
      <c r="V379" s="13">
        <f>IF(OR(Table2[[#This Row],[7d_positivity_public]]=0,ISBLANK(Table2[[#This Row],[7d_positivity_public]])),"",(Table2[[#This Row],[7d_positivity_public]]-Table2[[#This Row],[7d_positivity_all]])/Table2[[#This Row],[7d_positivity_public]])</f>
        <v>0</v>
      </c>
      <c r="W379">
        <v>38</v>
      </c>
    </row>
    <row r="380" spans="1:23" x14ac:dyDescent="0.25">
      <c r="A380" s="10">
        <v>44369</v>
      </c>
      <c r="B380">
        <v>149</v>
      </c>
      <c r="C380" t="s">
        <v>124</v>
      </c>
      <c r="D380">
        <v>5</v>
      </c>
      <c r="E380">
        <v>3</v>
      </c>
      <c r="F380">
        <v>2</v>
      </c>
      <c r="G380">
        <v>9</v>
      </c>
      <c r="H380">
        <v>66</v>
      </c>
      <c r="K380">
        <v>69</v>
      </c>
      <c r="M380">
        <v>80</v>
      </c>
      <c r="T380" s="34">
        <f>_xlfn.XLOOKUP(B380,'LHA Demog pivot'!$B$4:$B$93,'LHA Demog pivot'!$C$4:$C$93,,,1)</f>
        <v>10855</v>
      </c>
      <c r="U380" s="36">
        <f>ROUND(Table2[[#This Row],[LHA_Pop_2016]]*Table2[[#This Row],[C_ADR_7day]]/100000*7,0)</f>
        <v>4</v>
      </c>
      <c r="V380" s="13">
        <f>IF(OR(Table2[[#This Row],[7d_positivity_public]]=0,ISBLANK(Table2[[#This Row],[7d_positivity_public]])),"",(Table2[[#This Row],[7d_positivity_public]]-Table2[[#This Row],[7d_positivity_all]])/Table2[[#This Row],[7d_positivity_public]])</f>
        <v>0.1111111111111111</v>
      </c>
      <c r="W380">
        <v>8</v>
      </c>
    </row>
    <row r="381" spans="1:23" x14ac:dyDescent="0.25">
      <c r="A381" s="10">
        <v>44369</v>
      </c>
      <c r="B381">
        <v>211</v>
      </c>
      <c r="C381" t="s">
        <v>262</v>
      </c>
      <c r="D381">
        <v>0</v>
      </c>
      <c r="E381">
        <v>0</v>
      </c>
      <c r="F381">
        <v>0</v>
      </c>
      <c r="G381">
        <v>0</v>
      </c>
      <c r="H381">
        <v>64</v>
      </c>
      <c r="K381">
        <v>67</v>
      </c>
      <c r="M381">
        <v>76</v>
      </c>
      <c r="T381" s="34">
        <f>_xlfn.XLOOKUP(B381,'LHA Demog pivot'!$B$4:$B$93,'LHA Demog pivot'!$C$4:$C$93,,,1)</f>
        <v>8129</v>
      </c>
      <c r="U381" s="36">
        <f>ROUND(Table2[[#This Row],[LHA_Pop_2016]]*Table2[[#This Row],[C_ADR_7day]]/100000*7,0)</f>
        <v>0</v>
      </c>
      <c r="V381" s="13" t="str">
        <f>IF(OR(Table2[[#This Row],[7d_positivity_public]]=0,ISBLANK(Table2[[#This Row],[7d_positivity_public]])),"",(Table2[[#This Row],[7d_positivity_public]]-Table2[[#This Row],[7d_positivity_all]])/Table2[[#This Row],[7d_positivity_public]])</f>
        <v/>
      </c>
      <c r="W381">
        <v>0</v>
      </c>
    </row>
    <row r="382" spans="1:23" x14ac:dyDescent="0.25">
      <c r="A382" s="10">
        <v>44369</v>
      </c>
      <c r="B382">
        <v>212</v>
      </c>
      <c r="C382" t="s">
        <v>263</v>
      </c>
      <c r="D382">
        <v>4</v>
      </c>
      <c r="E382">
        <v>3</v>
      </c>
      <c r="F382">
        <v>1</v>
      </c>
      <c r="G382">
        <v>4</v>
      </c>
      <c r="H382">
        <v>66</v>
      </c>
      <c r="K382">
        <v>69</v>
      </c>
      <c r="M382">
        <v>81</v>
      </c>
      <c r="T382" s="34">
        <f>_xlfn.XLOOKUP(B382,'LHA Demog pivot'!$B$4:$B$93,'LHA Demog pivot'!$C$4:$C$93,,,1)</f>
        <v>93177</v>
      </c>
      <c r="U382" s="36">
        <f>ROUND(Table2[[#This Row],[LHA_Pop_2016]]*Table2[[#This Row],[C_ADR_7day]]/100000*7,0)</f>
        <v>26</v>
      </c>
      <c r="V382" s="13">
        <f>IF(OR(Table2[[#This Row],[7d_positivity_public]]=0,ISBLANK(Table2[[#This Row],[7d_positivity_public]])),"",(Table2[[#This Row],[7d_positivity_public]]-Table2[[#This Row],[7d_positivity_all]])/Table2[[#This Row],[7d_positivity_public]])</f>
        <v>0.25</v>
      </c>
      <c r="W382">
        <v>3</v>
      </c>
    </row>
    <row r="383" spans="1:23" x14ac:dyDescent="0.25">
      <c r="A383" s="10">
        <v>44369</v>
      </c>
      <c r="B383">
        <v>213</v>
      </c>
      <c r="C383" t="s">
        <v>264</v>
      </c>
      <c r="D383">
        <v>5</v>
      </c>
      <c r="E383">
        <v>7</v>
      </c>
      <c r="F383">
        <v>-2</v>
      </c>
      <c r="G383">
        <v>4</v>
      </c>
      <c r="H383">
        <v>71</v>
      </c>
      <c r="K383">
        <v>73</v>
      </c>
      <c r="M383">
        <v>82</v>
      </c>
      <c r="T383" s="34">
        <f>_xlfn.XLOOKUP(B383,'LHA Demog pivot'!$B$4:$B$93,'LHA Demog pivot'!$C$4:$C$93,,,1)</f>
        <v>141685</v>
      </c>
      <c r="U383" s="36">
        <f>ROUND(Table2[[#This Row],[LHA_Pop_2016]]*Table2[[#This Row],[C_ADR_7day]]/100000*7,0)</f>
        <v>50</v>
      </c>
      <c r="V383" s="13">
        <f>IF(OR(Table2[[#This Row],[7d_positivity_public]]=0,ISBLANK(Table2[[#This Row],[7d_positivity_public]])),"",(Table2[[#This Row],[7d_positivity_public]]-Table2[[#This Row],[7d_positivity_all]])/Table2[[#This Row],[7d_positivity_public]])</f>
        <v>0</v>
      </c>
      <c r="W383">
        <v>4</v>
      </c>
    </row>
    <row r="384" spans="1:23" x14ac:dyDescent="0.25">
      <c r="A384" s="10">
        <v>44369</v>
      </c>
      <c r="B384">
        <v>214</v>
      </c>
      <c r="C384" t="s">
        <v>265</v>
      </c>
      <c r="D384">
        <v>1</v>
      </c>
      <c r="E384">
        <v>1</v>
      </c>
      <c r="F384">
        <v>0</v>
      </c>
      <c r="G384">
        <v>1</v>
      </c>
      <c r="H384">
        <v>65</v>
      </c>
      <c r="K384">
        <v>67</v>
      </c>
      <c r="M384">
        <v>80</v>
      </c>
      <c r="T384" s="34">
        <f>_xlfn.XLOOKUP(B384,'LHA Demog pivot'!$B$4:$B$93,'LHA Demog pivot'!$C$4:$C$93,,,1)</f>
        <v>43157</v>
      </c>
      <c r="U384" s="36">
        <f>ROUND(Table2[[#This Row],[LHA_Pop_2016]]*Table2[[#This Row],[C_ADR_7day]]/100000*7,0)</f>
        <v>3</v>
      </c>
      <c r="V384" s="13">
        <f>IF(OR(Table2[[#This Row],[7d_positivity_public]]=0,ISBLANK(Table2[[#This Row],[7d_positivity_public]])),"",(Table2[[#This Row],[7d_positivity_public]]-Table2[[#This Row],[7d_positivity_all]])/Table2[[#This Row],[7d_positivity_public]])</f>
        <v>0</v>
      </c>
      <c r="W384">
        <v>1</v>
      </c>
    </row>
    <row r="385" spans="1:23" x14ac:dyDescent="0.25">
      <c r="A385" s="10">
        <v>44369</v>
      </c>
      <c r="B385">
        <v>215</v>
      </c>
      <c r="C385" t="s">
        <v>135</v>
      </c>
      <c r="D385">
        <v>5</v>
      </c>
      <c r="E385">
        <v>9</v>
      </c>
      <c r="F385">
        <v>-4</v>
      </c>
      <c r="G385">
        <v>4</v>
      </c>
      <c r="H385">
        <v>72</v>
      </c>
      <c r="K385">
        <v>74</v>
      </c>
      <c r="M385">
        <v>84</v>
      </c>
      <c r="T385" s="34">
        <f>_xlfn.XLOOKUP(B385,'LHA Demog pivot'!$B$4:$B$93,'LHA Demog pivot'!$C$4:$C$93,,,1)</f>
        <v>9696</v>
      </c>
      <c r="U385" s="36">
        <f>ROUND(Table2[[#This Row],[LHA_Pop_2016]]*Table2[[#This Row],[C_ADR_7day]]/100000*7,0)</f>
        <v>3</v>
      </c>
      <c r="V385" s="13">
        <f>IF(OR(Table2[[#This Row],[7d_positivity_public]]=0,ISBLANK(Table2[[#This Row],[7d_positivity_public]])),"",(Table2[[#This Row],[7d_positivity_public]]-Table2[[#This Row],[7d_positivity_all]])/Table2[[#This Row],[7d_positivity_public]])</f>
        <v>0</v>
      </c>
      <c r="W385">
        <v>4</v>
      </c>
    </row>
    <row r="386" spans="1:23" x14ac:dyDescent="0.25">
      <c r="A386" s="10">
        <v>44369</v>
      </c>
      <c r="B386">
        <v>221</v>
      </c>
      <c r="C386" t="s">
        <v>136</v>
      </c>
      <c r="D386">
        <v>3</v>
      </c>
      <c r="E386">
        <v>4</v>
      </c>
      <c r="F386">
        <v>-1</v>
      </c>
      <c r="G386">
        <v>3</v>
      </c>
      <c r="H386">
        <v>80</v>
      </c>
      <c r="K386">
        <v>81</v>
      </c>
      <c r="M386">
        <v>85</v>
      </c>
      <c r="T386" s="34">
        <f>_xlfn.XLOOKUP(B386,'LHA Demog pivot'!$B$4:$B$93,'LHA Demog pivot'!$C$4:$C$93,,,1)</f>
        <v>70996</v>
      </c>
      <c r="U386" s="36">
        <f>ROUND(Table2[[#This Row],[LHA_Pop_2016]]*Table2[[#This Row],[C_ADR_7day]]/100000*7,0)</f>
        <v>15</v>
      </c>
      <c r="V386" s="13">
        <f>IF(OR(Table2[[#This Row],[7d_positivity_public]]=0,ISBLANK(Table2[[#This Row],[7d_positivity_public]])),"",(Table2[[#This Row],[7d_positivity_public]]-Table2[[#This Row],[7d_positivity_all]])/Table2[[#This Row],[7d_positivity_public]])</f>
        <v>0.33333333333333331</v>
      </c>
      <c r="W386">
        <v>2</v>
      </c>
    </row>
    <row r="387" spans="1:23" x14ac:dyDescent="0.25">
      <c r="A387" s="10">
        <v>44369</v>
      </c>
      <c r="B387">
        <v>222</v>
      </c>
      <c r="C387" t="s">
        <v>266</v>
      </c>
      <c r="D387">
        <v>2</v>
      </c>
      <c r="E387">
        <v>3</v>
      </c>
      <c r="F387">
        <v>-1</v>
      </c>
      <c r="G387">
        <v>3</v>
      </c>
      <c r="H387">
        <v>77</v>
      </c>
      <c r="K387">
        <v>79</v>
      </c>
      <c r="M387">
        <v>82</v>
      </c>
      <c r="T387" s="34">
        <f>_xlfn.XLOOKUP(B387,'LHA Demog pivot'!$B$4:$B$93,'LHA Demog pivot'!$C$4:$C$93,,,1)</f>
        <v>232755</v>
      </c>
      <c r="U387" s="36">
        <f>ROUND(Table2[[#This Row],[LHA_Pop_2016]]*Table2[[#This Row],[C_ADR_7day]]/100000*7,0)</f>
        <v>33</v>
      </c>
      <c r="V387" s="13">
        <f>IF(OR(Table2[[#This Row],[7d_positivity_public]]=0,ISBLANK(Table2[[#This Row],[7d_positivity_public]])),"",(Table2[[#This Row],[7d_positivity_public]]-Table2[[#This Row],[7d_positivity_all]])/Table2[[#This Row],[7d_positivity_public]])</f>
        <v>0.33333333333333331</v>
      </c>
      <c r="W387">
        <v>2</v>
      </c>
    </row>
    <row r="388" spans="1:23" x14ac:dyDescent="0.25">
      <c r="A388" s="10">
        <v>44369</v>
      </c>
      <c r="B388">
        <v>223</v>
      </c>
      <c r="C388" t="s">
        <v>267</v>
      </c>
      <c r="D388">
        <v>5</v>
      </c>
      <c r="E388">
        <v>6</v>
      </c>
      <c r="F388">
        <v>-1</v>
      </c>
      <c r="G388">
        <v>4</v>
      </c>
      <c r="H388">
        <v>74</v>
      </c>
      <c r="K388">
        <v>76</v>
      </c>
      <c r="M388">
        <v>85</v>
      </c>
      <c r="T388" s="34">
        <f>_xlfn.XLOOKUP(B388,'LHA Demog pivot'!$B$4:$B$93,'LHA Demog pivot'!$C$4:$C$93,,,1)</f>
        <v>101101</v>
      </c>
      <c r="U388" s="36">
        <f>ROUND(Table2[[#This Row],[LHA_Pop_2016]]*Table2[[#This Row],[C_ADR_7day]]/100000*7,0)</f>
        <v>35</v>
      </c>
      <c r="V388" s="13">
        <f>IF(OR(Table2[[#This Row],[7d_positivity_public]]=0,ISBLANK(Table2[[#This Row],[7d_positivity_public]])),"",(Table2[[#This Row],[7d_positivity_public]]-Table2[[#This Row],[7d_positivity_all]])/Table2[[#This Row],[7d_positivity_public]])</f>
        <v>0.25</v>
      </c>
      <c r="W388">
        <v>3</v>
      </c>
    </row>
    <row r="389" spans="1:23" x14ac:dyDescent="0.25">
      <c r="A389" s="10">
        <v>44369</v>
      </c>
      <c r="B389">
        <v>224</v>
      </c>
      <c r="C389" t="s">
        <v>268</v>
      </c>
      <c r="D389">
        <v>1</v>
      </c>
      <c r="E389">
        <v>4</v>
      </c>
      <c r="F389">
        <v>-3</v>
      </c>
      <c r="G389">
        <v>2</v>
      </c>
      <c r="H389">
        <v>78</v>
      </c>
      <c r="K389">
        <v>80</v>
      </c>
      <c r="M389">
        <v>85</v>
      </c>
      <c r="T389" s="34">
        <f>_xlfn.XLOOKUP(B389,'LHA Demog pivot'!$B$4:$B$93,'LHA Demog pivot'!$C$4:$C$93,,,1)</f>
        <v>234393</v>
      </c>
      <c r="U389" s="36">
        <f>ROUND(Table2[[#This Row],[LHA_Pop_2016]]*Table2[[#This Row],[C_ADR_7day]]/100000*7,0)</f>
        <v>16</v>
      </c>
      <c r="V389" s="13">
        <f>IF(OR(Table2[[#This Row],[7d_positivity_public]]=0,ISBLANK(Table2[[#This Row],[7d_positivity_public]])),"",(Table2[[#This Row],[7d_positivity_public]]-Table2[[#This Row],[7d_positivity_all]])/Table2[[#This Row],[7d_positivity_public]])</f>
        <v>0</v>
      </c>
      <c r="W389">
        <v>2</v>
      </c>
    </row>
    <row r="390" spans="1:23" x14ac:dyDescent="0.25">
      <c r="A390" s="10">
        <v>44369</v>
      </c>
      <c r="B390">
        <v>231</v>
      </c>
      <c r="C390" t="s">
        <v>269</v>
      </c>
      <c r="D390">
        <v>2</v>
      </c>
      <c r="E390">
        <v>3</v>
      </c>
      <c r="F390">
        <v>-1</v>
      </c>
      <c r="G390">
        <v>2</v>
      </c>
      <c r="H390">
        <v>75</v>
      </c>
      <c r="K390">
        <v>77</v>
      </c>
      <c r="M390">
        <v>85</v>
      </c>
      <c r="T390" s="34">
        <f>_xlfn.XLOOKUP(B390,'LHA Demog pivot'!$B$4:$B$93,'LHA Demog pivot'!$C$4:$C$93,,,1)</f>
        <v>143778</v>
      </c>
      <c r="U390" s="36">
        <f>ROUND(Table2[[#This Row],[LHA_Pop_2016]]*Table2[[#This Row],[C_ADR_7day]]/100000*7,0)</f>
        <v>20</v>
      </c>
      <c r="V390" s="13">
        <f>IF(OR(Table2[[#This Row],[7d_positivity_public]]=0,ISBLANK(Table2[[#This Row],[7d_positivity_public]])),"",(Table2[[#This Row],[7d_positivity_public]]-Table2[[#This Row],[7d_positivity_all]])/Table2[[#This Row],[7d_positivity_public]])</f>
        <v>0</v>
      </c>
      <c r="W390">
        <v>2</v>
      </c>
    </row>
    <row r="391" spans="1:23" x14ac:dyDescent="0.25">
      <c r="A391" s="10">
        <v>44369</v>
      </c>
      <c r="B391">
        <v>232</v>
      </c>
      <c r="C391" t="s">
        <v>270</v>
      </c>
      <c r="D391">
        <v>3</v>
      </c>
      <c r="E391">
        <v>4</v>
      </c>
      <c r="F391">
        <v>-1</v>
      </c>
      <c r="G391">
        <v>3</v>
      </c>
      <c r="H391">
        <v>82</v>
      </c>
      <c r="K391">
        <v>83</v>
      </c>
      <c r="M391">
        <v>89</v>
      </c>
      <c r="T391" s="34">
        <f>_xlfn.XLOOKUP(B391,'LHA Demog pivot'!$B$4:$B$93,'LHA Demog pivot'!$C$4:$C$93,,,1)</f>
        <v>103064</v>
      </c>
      <c r="U391" s="36">
        <f>ROUND(Table2[[#This Row],[LHA_Pop_2016]]*Table2[[#This Row],[C_ADR_7day]]/100000*7,0)</f>
        <v>22</v>
      </c>
      <c r="V391" s="13">
        <f>IF(OR(Table2[[#This Row],[7d_positivity_public]]=0,ISBLANK(Table2[[#This Row],[7d_positivity_public]])),"",(Table2[[#This Row],[7d_positivity_public]]-Table2[[#This Row],[7d_positivity_all]])/Table2[[#This Row],[7d_positivity_public]])</f>
        <v>0</v>
      </c>
      <c r="W391">
        <v>3</v>
      </c>
    </row>
    <row r="392" spans="1:23" x14ac:dyDescent="0.25">
      <c r="A392" s="10">
        <v>44369</v>
      </c>
      <c r="B392">
        <v>233</v>
      </c>
      <c r="C392" t="s">
        <v>271</v>
      </c>
      <c r="D392">
        <v>4</v>
      </c>
      <c r="E392">
        <v>6</v>
      </c>
      <c r="F392">
        <v>-2</v>
      </c>
      <c r="G392">
        <v>4</v>
      </c>
      <c r="H392">
        <v>77</v>
      </c>
      <c r="K392">
        <v>79</v>
      </c>
      <c r="M392">
        <v>86</v>
      </c>
      <c r="T392" s="34">
        <f>_xlfn.XLOOKUP(B392,'LHA Demog pivot'!$B$4:$B$93,'LHA Demog pivot'!$C$4:$C$93,,,1)</f>
        <v>443367</v>
      </c>
      <c r="U392" s="36">
        <f>ROUND(Table2[[#This Row],[LHA_Pop_2016]]*Table2[[#This Row],[C_ADR_7day]]/100000*7,0)</f>
        <v>124</v>
      </c>
      <c r="V392" s="13">
        <f>IF(OR(Table2[[#This Row],[7d_positivity_public]]=0,ISBLANK(Table2[[#This Row],[7d_positivity_public]])),"",(Table2[[#This Row],[7d_positivity_public]]-Table2[[#This Row],[7d_positivity_all]])/Table2[[#This Row],[7d_positivity_public]])</f>
        <v>0</v>
      </c>
      <c r="W392">
        <v>4</v>
      </c>
    </row>
    <row r="393" spans="1:23" x14ac:dyDescent="0.25">
      <c r="A393" s="10">
        <v>44369</v>
      </c>
      <c r="B393">
        <v>234</v>
      </c>
      <c r="C393" t="s">
        <v>272</v>
      </c>
      <c r="D393">
        <v>0</v>
      </c>
      <c r="E393">
        <v>1</v>
      </c>
      <c r="F393">
        <v>-1</v>
      </c>
      <c r="G393">
        <v>0</v>
      </c>
      <c r="H393">
        <v>79</v>
      </c>
      <c r="K393">
        <v>80</v>
      </c>
      <c r="M393">
        <v>86</v>
      </c>
      <c r="T393" s="34">
        <f>_xlfn.XLOOKUP(B393,'LHA Demog pivot'!$B$4:$B$93,'LHA Demog pivot'!$C$4:$C$93,,,1)</f>
        <v>94768</v>
      </c>
      <c r="U393" s="36">
        <f>ROUND(Table2[[#This Row],[LHA_Pop_2016]]*Table2[[#This Row],[C_ADR_7day]]/100000*7,0)</f>
        <v>0</v>
      </c>
      <c r="V393" s="13" t="str">
        <f>IF(OR(Table2[[#This Row],[7d_positivity_public]]=0,ISBLANK(Table2[[#This Row],[7d_positivity_public]])),"",(Table2[[#This Row],[7d_positivity_public]]-Table2[[#This Row],[7d_positivity_all]])/Table2[[#This Row],[7d_positivity_public]])</f>
        <v/>
      </c>
      <c r="W393">
        <v>0</v>
      </c>
    </row>
    <row r="394" spans="1:23" x14ac:dyDescent="0.25">
      <c r="A394" s="10">
        <v>44369</v>
      </c>
      <c r="B394">
        <v>311</v>
      </c>
      <c r="C394" t="s">
        <v>273</v>
      </c>
      <c r="D394">
        <v>2</v>
      </c>
      <c r="E394">
        <v>2</v>
      </c>
      <c r="F394">
        <v>0</v>
      </c>
      <c r="G394">
        <v>3</v>
      </c>
      <c r="H394">
        <v>76</v>
      </c>
      <c r="K394">
        <v>77</v>
      </c>
      <c r="M394">
        <v>80</v>
      </c>
      <c r="T394" s="34">
        <f>_xlfn.XLOOKUP(B394,'LHA Demog pivot'!$B$4:$B$93,'LHA Demog pivot'!$C$4:$C$93,,,1)</f>
        <v>198309</v>
      </c>
      <c r="U394" s="36">
        <f>ROUND(Table2[[#This Row],[LHA_Pop_2016]]*Table2[[#This Row],[C_ADR_7day]]/100000*7,0)</f>
        <v>28</v>
      </c>
      <c r="V394" s="13">
        <f>IF(OR(Table2[[#This Row],[7d_positivity_public]]=0,ISBLANK(Table2[[#This Row],[7d_positivity_public]])),"",(Table2[[#This Row],[7d_positivity_public]]-Table2[[#This Row],[7d_positivity_all]])/Table2[[#This Row],[7d_positivity_public]])</f>
        <v>0.66666666666666663</v>
      </c>
      <c r="W394">
        <v>1</v>
      </c>
    </row>
    <row r="395" spans="1:23" x14ac:dyDescent="0.25">
      <c r="A395" s="10">
        <v>44369</v>
      </c>
      <c r="B395">
        <v>321</v>
      </c>
      <c r="C395" t="s">
        <v>274</v>
      </c>
      <c r="D395">
        <v>1</v>
      </c>
      <c r="E395">
        <v>3</v>
      </c>
      <c r="F395">
        <v>-2</v>
      </c>
      <c r="G395">
        <v>1</v>
      </c>
      <c r="H395">
        <v>80</v>
      </c>
      <c r="K395">
        <v>81</v>
      </c>
      <c r="M395">
        <v>81</v>
      </c>
      <c r="T395" s="34">
        <f>_xlfn.XLOOKUP(B395,'LHA Demog pivot'!$B$4:$B$93,'LHA Demog pivot'!$C$4:$C$93,,,1)</f>
        <v>122041</v>
      </c>
      <c r="U395" s="36">
        <f>ROUND(Table2[[#This Row],[LHA_Pop_2016]]*Table2[[#This Row],[C_ADR_7day]]/100000*7,0)</f>
        <v>9</v>
      </c>
      <c r="V395" s="13">
        <f>IF(OR(Table2[[#This Row],[7d_positivity_public]]=0,ISBLANK(Table2[[#This Row],[7d_positivity_public]])),"",(Table2[[#This Row],[7d_positivity_public]]-Table2[[#This Row],[7d_positivity_all]])/Table2[[#This Row],[7d_positivity_public]])</f>
        <v>0</v>
      </c>
      <c r="W395">
        <v>1</v>
      </c>
    </row>
    <row r="396" spans="1:23" x14ac:dyDescent="0.25">
      <c r="A396" s="10">
        <v>44369</v>
      </c>
      <c r="B396">
        <v>322</v>
      </c>
      <c r="C396" t="s">
        <v>275</v>
      </c>
      <c r="D396">
        <v>5</v>
      </c>
      <c r="E396">
        <v>3</v>
      </c>
      <c r="F396">
        <v>2</v>
      </c>
      <c r="G396">
        <v>6</v>
      </c>
      <c r="H396">
        <v>75</v>
      </c>
      <c r="K396">
        <v>76</v>
      </c>
      <c r="M396">
        <v>76</v>
      </c>
      <c r="T396" s="34">
        <f>_xlfn.XLOOKUP(B396,'LHA Demog pivot'!$B$4:$B$93,'LHA Demog pivot'!$C$4:$C$93,,,1)</f>
        <v>61532</v>
      </c>
      <c r="U396" s="36">
        <f>ROUND(Table2[[#This Row],[LHA_Pop_2016]]*Table2[[#This Row],[C_ADR_7day]]/100000*7,0)</f>
        <v>22</v>
      </c>
      <c r="V396" s="13">
        <f>IF(OR(Table2[[#This Row],[7d_positivity_public]]=0,ISBLANK(Table2[[#This Row],[7d_positivity_public]])),"",(Table2[[#This Row],[7d_positivity_public]]-Table2[[#This Row],[7d_positivity_all]])/Table2[[#This Row],[7d_positivity_public]])</f>
        <v>0.33333333333333331</v>
      </c>
      <c r="W396">
        <v>4</v>
      </c>
    </row>
    <row r="397" spans="1:23" x14ac:dyDescent="0.25">
      <c r="A397" s="10">
        <v>44369</v>
      </c>
      <c r="B397">
        <v>323</v>
      </c>
      <c r="C397" t="s">
        <v>276</v>
      </c>
      <c r="D397">
        <v>3</v>
      </c>
      <c r="E397">
        <v>4</v>
      </c>
      <c r="F397">
        <v>-1</v>
      </c>
      <c r="G397">
        <v>5</v>
      </c>
      <c r="H397">
        <v>82</v>
      </c>
      <c r="K397">
        <v>83</v>
      </c>
      <c r="M397">
        <v>85</v>
      </c>
      <c r="T397" s="34">
        <f>_xlfn.XLOOKUP(B397,'LHA Demog pivot'!$B$4:$B$93,'LHA Demog pivot'!$C$4:$C$93,,,1)</f>
        <v>103894</v>
      </c>
      <c r="U397" s="36">
        <f>ROUND(Table2[[#This Row],[LHA_Pop_2016]]*Table2[[#This Row],[C_ADR_7day]]/100000*7,0)</f>
        <v>22</v>
      </c>
      <c r="V397" s="13">
        <f>IF(OR(Table2[[#This Row],[7d_positivity_public]]=0,ISBLANK(Table2[[#This Row],[7d_positivity_public]])),"",(Table2[[#This Row],[7d_positivity_public]]-Table2[[#This Row],[7d_positivity_all]])/Table2[[#This Row],[7d_positivity_public]])</f>
        <v>0.2</v>
      </c>
      <c r="W397">
        <v>4</v>
      </c>
    </row>
    <row r="398" spans="1:23" x14ac:dyDescent="0.25">
      <c r="A398" s="10">
        <v>44369</v>
      </c>
      <c r="B398">
        <v>324</v>
      </c>
      <c r="C398" t="s">
        <v>277</v>
      </c>
      <c r="D398">
        <v>1</v>
      </c>
      <c r="E398">
        <v>1</v>
      </c>
      <c r="F398">
        <v>0</v>
      </c>
      <c r="G398">
        <v>2</v>
      </c>
      <c r="H398">
        <v>79</v>
      </c>
      <c r="K398">
        <v>80</v>
      </c>
      <c r="M398">
        <v>84</v>
      </c>
      <c r="T398" s="34">
        <f>_xlfn.XLOOKUP(B398,'LHA Demog pivot'!$B$4:$B$93,'LHA Demog pivot'!$C$4:$C$93,,,1)</f>
        <v>131178</v>
      </c>
      <c r="U398" s="36">
        <f>ROUND(Table2[[#This Row],[LHA_Pop_2016]]*Table2[[#This Row],[C_ADR_7day]]/100000*7,0)</f>
        <v>9</v>
      </c>
      <c r="V398" s="13">
        <f>IF(OR(Table2[[#This Row],[7d_positivity_public]]=0,ISBLANK(Table2[[#This Row],[7d_positivity_public]])),"",(Table2[[#This Row],[7d_positivity_public]]-Table2[[#This Row],[7d_positivity_all]])/Table2[[#This Row],[7d_positivity_public]])</f>
        <v>0.5</v>
      </c>
      <c r="W398">
        <v>1</v>
      </c>
    </row>
    <row r="399" spans="1:23" x14ac:dyDescent="0.25">
      <c r="A399" s="10">
        <v>44369</v>
      </c>
      <c r="B399">
        <v>325</v>
      </c>
      <c r="C399" t="s">
        <v>278</v>
      </c>
      <c r="D399">
        <v>2</v>
      </c>
      <c r="E399">
        <v>2</v>
      </c>
      <c r="F399">
        <v>0</v>
      </c>
      <c r="G399">
        <v>2</v>
      </c>
      <c r="H399">
        <v>83</v>
      </c>
      <c r="K399">
        <v>84</v>
      </c>
      <c r="M399">
        <v>84</v>
      </c>
      <c r="T399" s="34">
        <f>_xlfn.XLOOKUP(B399,'LHA Demog pivot'!$B$4:$B$93,'LHA Demog pivot'!$C$4:$C$93,,,1)</f>
        <v>95808</v>
      </c>
      <c r="U399" s="36">
        <f>ROUND(Table2[[#This Row],[LHA_Pop_2016]]*Table2[[#This Row],[C_ADR_7day]]/100000*7,0)</f>
        <v>13</v>
      </c>
      <c r="V399" s="13">
        <f>IF(OR(Table2[[#This Row],[7d_positivity_public]]=0,ISBLANK(Table2[[#This Row],[7d_positivity_public]])),"",(Table2[[#This Row],[7d_positivity_public]]-Table2[[#This Row],[7d_positivity_all]])/Table2[[#This Row],[7d_positivity_public]])</f>
        <v>0.5</v>
      </c>
      <c r="W399">
        <v>1</v>
      </c>
    </row>
    <row r="400" spans="1:23" x14ac:dyDescent="0.25">
      <c r="A400" s="10">
        <v>44369</v>
      </c>
      <c r="B400">
        <v>326</v>
      </c>
      <c r="C400" t="s">
        <v>279</v>
      </c>
      <c r="D400">
        <v>1</v>
      </c>
      <c r="E400">
        <v>2</v>
      </c>
      <c r="F400">
        <v>-1</v>
      </c>
      <c r="G400">
        <v>3</v>
      </c>
      <c r="H400">
        <v>78</v>
      </c>
      <c r="K400">
        <v>80</v>
      </c>
      <c r="M400">
        <v>83</v>
      </c>
      <c r="T400" s="34">
        <f>_xlfn.XLOOKUP(B400,'LHA Demog pivot'!$B$4:$B$93,'LHA Demog pivot'!$C$4:$C$93,,,1)</f>
        <v>134575</v>
      </c>
      <c r="U400" s="36">
        <f>ROUND(Table2[[#This Row],[LHA_Pop_2016]]*Table2[[#This Row],[C_ADR_7day]]/100000*7,0)</f>
        <v>9</v>
      </c>
      <c r="V400" s="13">
        <f>IF(OR(Table2[[#This Row],[7d_positivity_public]]=0,ISBLANK(Table2[[#This Row],[7d_positivity_public]])),"",(Table2[[#This Row],[7d_positivity_public]]-Table2[[#This Row],[7d_positivity_all]])/Table2[[#This Row],[7d_positivity_public]])</f>
        <v>0.33333333333333331</v>
      </c>
      <c r="W400">
        <v>2</v>
      </c>
    </row>
    <row r="401" spans="1:23" x14ac:dyDescent="0.25">
      <c r="A401" s="10">
        <v>44369</v>
      </c>
      <c r="B401">
        <v>331</v>
      </c>
      <c r="C401" t="s">
        <v>280</v>
      </c>
      <c r="D401">
        <v>1</v>
      </c>
      <c r="E401">
        <v>2</v>
      </c>
      <c r="F401">
        <v>-1</v>
      </c>
      <c r="G401">
        <v>1</v>
      </c>
      <c r="H401">
        <v>83</v>
      </c>
      <c r="K401">
        <v>84</v>
      </c>
      <c r="M401">
        <v>88</v>
      </c>
      <c r="T401" s="34">
        <f>_xlfn.XLOOKUP(B401,'LHA Demog pivot'!$B$4:$B$93,'LHA Demog pivot'!$C$4:$C$93,,,1)</f>
        <v>141392</v>
      </c>
      <c r="U401" s="36">
        <f>ROUND(Table2[[#This Row],[LHA_Pop_2016]]*Table2[[#This Row],[C_ADR_7day]]/100000*7,0)</f>
        <v>10</v>
      </c>
      <c r="V401" s="13">
        <f>IF(OR(Table2[[#This Row],[7d_positivity_public]]=0,ISBLANK(Table2[[#This Row],[7d_positivity_public]])),"",(Table2[[#This Row],[7d_positivity_public]]-Table2[[#This Row],[7d_positivity_all]])/Table2[[#This Row],[7d_positivity_public]])</f>
        <v>0</v>
      </c>
      <c r="W401">
        <v>1</v>
      </c>
    </row>
    <row r="402" spans="1:23" x14ac:dyDescent="0.25">
      <c r="A402" s="10">
        <v>44369</v>
      </c>
      <c r="B402">
        <v>332</v>
      </c>
      <c r="C402" t="s">
        <v>281</v>
      </c>
      <c r="D402">
        <v>2</v>
      </c>
      <c r="E402">
        <v>1</v>
      </c>
      <c r="F402">
        <v>1</v>
      </c>
      <c r="G402">
        <v>2</v>
      </c>
      <c r="H402">
        <v>78</v>
      </c>
      <c r="K402">
        <v>80</v>
      </c>
      <c r="M402">
        <v>85</v>
      </c>
      <c r="T402" s="34">
        <f>_xlfn.XLOOKUP(B402,'LHA Demog pivot'!$B$4:$B$93,'LHA Demog pivot'!$C$4:$C$93,,,1)</f>
        <v>50490</v>
      </c>
      <c r="U402" s="36">
        <f>ROUND(Table2[[#This Row],[LHA_Pop_2016]]*Table2[[#This Row],[C_ADR_7day]]/100000*7,0)</f>
        <v>7</v>
      </c>
      <c r="V402" s="13">
        <f>IF(OR(Table2[[#This Row],[7d_positivity_public]]=0,ISBLANK(Table2[[#This Row],[7d_positivity_public]])),"",(Table2[[#This Row],[7d_positivity_public]]-Table2[[#This Row],[7d_positivity_all]])/Table2[[#This Row],[7d_positivity_public]])</f>
        <v>0.5</v>
      </c>
      <c r="W402">
        <v>1</v>
      </c>
    </row>
    <row r="403" spans="1:23" x14ac:dyDescent="0.25">
      <c r="A403" s="10">
        <v>44369</v>
      </c>
      <c r="B403">
        <v>333</v>
      </c>
      <c r="C403" t="s">
        <v>282</v>
      </c>
      <c r="D403">
        <v>0</v>
      </c>
      <c r="E403">
        <v>0</v>
      </c>
      <c r="F403">
        <v>0</v>
      </c>
      <c r="G403">
        <v>0</v>
      </c>
      <c r="H403">
        <v>76</v>
      </c>
      <c r="K403">
        <v>77</v>
      </c>
      <c r="M403">
        <v>85</v>
      </c>
      <c r="T403" s="34">
        <f>_xlfn.XLOOKUP(B403,'LHA Demog pivot'!$B$4:$B$93,'LHA Demog pivot'!$C$4:$C$93,,,1)</f>
        <v>29970</v>
      </c>
      <c r="U403" s="36">
        <f>ROUND(Table2[[#This Row],[LHA_Pop_2016]]*Table2[[#This Row],[C_ADR_7day]]/100000*7,0)</f>
        <v>0</v>
      </c>
      <c r="V403" s="13" t="str">
        <f>IF(OR(Table2[[#This Row],[7d_positivity_public]]=0,ISBLANK(Table2[[#This Row],[7d_positivity_public]])),"",(Table2[[#This Row],[7d_positivity_public]]-Table2[[#This Row],[7d_positivity_all]])/Table2[[#This Row],[7d_positivity_public]])</f>
        <v/>
      </c>
      <c r="W403">
        <v>0</v>
      </c>
    </row>
    <row r="404" spans="1:23" x14ac:dyDescent="0.25">
      <c r="A404" s="10">
        <v>44369</v>
      </c>
      <c r="B404">
        <v>334</v>
      </c>
      <c r="C404" t="s">
        <v>283</v>
      </c>
      <c r="D404">
        <v>1</v>
      </c>
      <c r="E404">
        <v>0</v>
      </c>
      <c r="F404">
        <v>1</v>
      </c>
      <c r="G404">
        <v>0</v>
      </c>
      <c r="H404">
        <v>72</v>
      </c>
      <c r="K404">
        <v>74</v>
      </c>
      <c r="M404">
        <v>84</v>
      </c>
      <c r="T404" s="34">
        <f>_xlfn.XLOOKUP(B404,'LHA Demog pivot'!$B$4:$B$93,'LHA Demog pivot'!$C$4:$C$93,,,1)</f>
        <v>19671</v>
      </c>
      <c r="U404" s="36">
        <f>ROUND(Table2[[#This Row],[LHA_Pop_2016]]*Table2[[#This Row],[C_ADR_7day]]/100000*7,0)</f>
        <v>1</v>
      </c>
      <c r="V404" s="13" t="str">
        <f>IF(OR(Table2[[#This Row],[7d_positivity_public]]=0,ISBLANK(Table2[[#This Row],[7d_positivity_public]])),"",(Table2[[#This Row],[7d_positivity_public]]-Table2[[#This Row],[7d_positivity_all]])/Table2[[#This Row],[7d_positivity_public]])</f>
        <v/>
      </c>
      <c r="W404">
        <v>0</v>
      </c>
    </row>
    <row r="405" spans="1:23" x14ac:dyDescent="0.25">
      <c r="A405" s="10">
        <v>44369</v>
      </c>
      <c r="B405">
        <v>335</v>
      </c>
      <c r="C405" t="s">
        <v>284</v>
      </c>
      <c r="D405">
        <v>0</v>
      </c>
      <c r="E405">
        <v>1</v>
      </c>
      <c r="F405">
        <v>-1</v>
      </c>
      <c r="G405">
        <v>1</v>
      </c>
      <c r="H405">
        <v>82</v>
      </c>
      <c r="K405">
        <v>84</v>
      </c>
      <c r="M405">
        <v>88</v>
      </c>
      <c r="T405" s="34">
        <f>_xlfn.XLOOKUP(B405,'LHA Demog pivot'!$B$4:$B$93,'LHA Demog pivot'!$C$4:$C$93,,,1)</f>
        <v>38653</v>
      </c>
      <c r="U405" s="36">
        <f>ROUND(Table2[[#This Row],[LHA_Pop_2016]]*Table2[[#This Row],[C_ADR_7day]]/100000*7,0)</f>
        <v>0</v>
      </c>
      <c r="V405" s="13">
        <f>IF(OR(Table2[[#This Row],[7d_positivity_public]]=0,ISBLANK(Table2[[#This Row],[7d_positivity_public]])),"",(Table2[[#This Row],[7d_positivity_public]]-Table2[[#This Row],[7d_positivity_all]])/Table2[[#This Row],[7d_positivity_public]])</f>
        <v>1</v>
      </c>
      <c r="W405">
        <v>0</v>
      </c>
    </row>
    <row r="406" spans="1:23" x14ac:dyDescent="0.25">
      <c r="A406" s="10">
        <v>44369</v>
      </c>
      <c r="B406">
        <v>336</v>
      </c>
      <c r="C406" t="s">
        <v>285</v>
      </c>
      <c r="D406">
        <v>0</v>
      </c>
      <c r="E406">
        <v>5</v>
      </c>
      <c r="F406">
        <v>-5</v>
      </c>
      <c r="G406">
        <v>0</v>
      </c>
      <c r="H406">
        <v>64</v>
      </c>
      <c r="K406">
        <v>69</v>
      </c>
      <c r="M406">
        <v>77</v>
      </c>
      <c r="T406" s="34">
        <f>_xlfn.XLOOKUP(B406,'LHA Demog pivot'!$B$4:$B$93,'LHA Demog pivot'!$C$4:$C$93,,,1)</f>
        <v>2678</v>
      </c>
      <c r="U406" s="36">
        <f>ROUND(Table2[[#This Row],[LHA_Pop_2016]]*Table2[[#This Row],[C_ADR_7day]]/100000*7,0)</f>
        <v>0</v>
      </c>
      <c r="V406" s="13" t="str">
        <f>IF(OR(Table2[[#This Row],[7d_positivity_public]]=0,ISBLANK(Table2[[#This Row],[7d_positivity_public]])),"",(Table2[[#This Row],[7d_positivity_public]]-Table2[[#This Row],[7d_positivity_all]])/Table2[[#This Row],[7d_positivity_public]])</f>
        <v/>
      </c>
      <c r="W406">
        <v>0</v>
      </c>
    </row>
    <row r="407" spans="1:23" x14ac:dyDescent="0.25">
      <c r="A407" s="10">
        <v>44369</v>
      </c>
      <c r="B407">
        <v>337</v>
      </c>
      <c r="C407" t="s">
        <v>286</v>
      </c>
      <c r="D407">
        <v>0</v>
      </c>
      <c r="E407">
        <v>0</v>
      </c>
      <c r="F407">
        <v>0</v>
      </c>
      <c r="G407">
        <v>0</v>
      </c>
      <c r="H407">
        <v>91</v>
      </c>
      <c r="K407">
        <v>95</v>
      </c>
      <c r="M407">
        <v>95</v>
      </c>
      <c r="T407" s="34">
        <f>_xlfn.XLOOKUP(B407,'LHA Demog pivot'!$B$4:$B$93,'LHA Demog pivot'!$C$4:$C$93,,,1)</f>
        <v>1514</v>
      </c>
      <c r="U407" s="36">
        <f>ROUND(Table2[[#This Row],[LHA_Pop_2016]]*Table2[[#This Row],[C_ADR_7day]]/100000*7,0)</f>
        <v>0</v>
      </c>
      <c r="V407" s="13" t="str">
        <f>IF(OR(Table2[[#This Row],[7d_positivity_public]]=0,ISBLANK(Table2[[#This Row],[7d_positivity_public]])),"",(Table2[[#This Row],[7d_positivity_public]]-Table2[[#This Row],[7d_positivity_all]])/Table2[[#This Row],[7d_positivity_public]])</f>
        <v/>
      </c>
      <c r="W407">
        <v>0</v>
      </c>
    </row>
    <row r="408" spans="1:23" x14ac:dyDescent="0.25">
      <c r="A408" s="10">
        <v>44369</v>
      </c>
      <c r="B408">
        <v>411</v>
      </c>
      <c r="C408" t="s">
        <v>287</v>
      </c>
      <c r="D408">
        <v>1</v>
      </c>
      <c r="E408">
        <v>1</v>
      </c>
      <c r="F408">
        <v>0</v>
      </c>
      <c r="G408">
        <v>1</v>
      </c>
      <c r="H408">
        <v>82</v>
      </c>
      <c r="K408">
        <v>83</v>
      </c>
      <c r="M408">
        <v>88</v>
      </c>
      <c r="T408" s="34">
        <f>_xlfn.XLOOKUP(B408,'LHA Demog pivot'!$B$4:$B$93,'LHA Demog pivot'!$C$4:$C$93,,,1)</f>
        <v>225919</v>
      </c>
      <c r="U408" s="36">
        <f>ROUND(Table2[[#This Row],[LHA_Pop_2016]]*Table2[[#This Row],[C_ADR_7day]]/100000*7,0)</f>
        <v>16</v>
      </c>
      <c r="V408" s="13">
        <f>IF(OR(Table2[[#This Row],[7d_positivity_public]]=0,ISBLANK(Table2[[#This Row],[7d_positivity_public]])),"",(Table2[[#This Row],[7d_positivity_public]]-Table2[[#This Row],[7d_positivity_all]])/Table2[[#This Row],[7d_positivity_public]])</f>
        <v>0</v>
      </c>
      <c r="W408">
        <v>1</v>
      </c>
    </row>
    <row r="409" spans="1:23" x14ac:dyDescent="0.25">
      <c r="A409" s="10">
        <v>44369</v>
      </c>
      <c r="B409">
        <v>412</v>
      </c>
      <c r="C409" t="s">
        <v>288</v>
      </c>
      <c r="D409">
        <v>0</v>
      </c>
      <c r="E409">
        <v>0</v>
      </c>
      <c r="F409">
        <v>0</v>
      </c>
      <c r="G409">
        <v>0</v>
      </c>
      <c r="H409">
        <v>76</v>
      </c>
      <c r="K409">
        <v>78</v>
      </c>
      <c r="M409">
        <v>87</v>
      </c>
      <c r="T409" s="34">
        <f>_xlfn.XLOOKUP(B409,'LHA Demog pivot'!$B$4:$B$93,'LHA Demog pivot'!$C$4:$C$93,,,1)</f>
        <v>77460</v>
      </c>
      <c r="U409" s="36">
        <f>ROUND(Table2[[#This Row],[LHA_Pop_2016]]*Table2[[#This Row],[C_ADR_7day]]/100000*7,0)</f>
        <v>0</v>
      </c>
      <c r="V409" s="13" t="str">
        <f>IF(OR(Table2[[#This Row],[7d_positivity_public]]=0,ISBLANK(Table2[[#This Row],[7d_positivity_public]])),"",(Table2[[#This Row],[7d_positivity_public]]-Table2[[#This Row],[7d_positivity_all]])/Table2[[#This Row],[7d_positivity_public]])</f>
        <v/>
      </c>
      <c r="W409">
        <v>0</v>
      </c>
    </row>
    <row r="410" spans="1:23" x14ac:dyDescent="0.25">
      <c r="A410" s="10">
        <v>44369</v>
      </c>
      <c r="B410">
        <v>413</v>
      </c>
      <c r="C410" t="s">
        <v>289</v>
      </c>
      <c r="D410">
        <v>1</v>
      </c>
      <c r="E410">
        <v>2</v>
      </c>
      <c r="F410">
        <v>-1</v>
      </c>
      <c r="G410">
        <v>1</v>
      </c>
      <c r="H410">
        <v>85</v>
      </c>
      <c r="K410">
        <v>87</v>
      </c>
      <c r="M410">
        <v>91</v>
      </c>
      <c r="T410" s="34">
        <f>_xlfn.XLOOKUP(B410,'LHA Demog pivot'!$B$4:$B$93,'LHA Demog pivot'!$C$4:$C$93,,,1)</f>
        <v>64692</v>
      </c>
      <c r="U410" s="36">
        <f>ROUND(Table2[[#This Row],[LHA_Pop_2016]]*Table2[[#This Row],[C_ADR_7day]]/100000*7,0)</f>
        <v>5</v>
      </c>
      <c r="V410" s="13">
        <f>IF(OR(Table2[[#This Row],[7d_positivity_public]]=0,ISBLANK(Table2[[#This Row],[7d_positivity_public]])),"",(Table2[[#This Row],[7d_positivity_public]]-Table2[[#This Row],[7d_positivity_all]])/Table2[[#This Row],[7d_positivity_public]])</f>
        <v>0</v>
      </c>
      <c r="W410">
        <v>1</v>
      </c>
    </row>
    <row r="411" spans="1:23" x14ac:dyDescent="0.25">
      <c r="A411" s="10">
        <v>44369</v>
      </c>
      <c r="B411">
        <v>414</v>
      </c>
      <c r="C411" t="s">
        <v>290</v>
      </c>
      <c r="D411">
        <v>0</v>
      </c>
      <c r="E411">
        <v>0</v>
      </c>
      <c r="F411">
        <v>0</v>
      </c>
      <c r="G411">
        <v>0</v>
      </c>
      <c r="H411">
        <v>77</v>
      </c>
      <c r="K411">
        <v>78</v>
      </c>
      <c r="M411">
        <v>86</v>
      </c>
      <c r="T411" s="34">
        <f>_xlfn.XLOOKUP(B411,'LHA Demog pivot'!$B$4:$B$93,'LHA Demog pivot'!$C$4:$C$93,,,1)</f>
        <v>15289</v>
      </c>
      <c r="U411" s="36">
        <f>ROUND(Table2[[#This Row],[LHA_Pop_2016]]*Table2[[#This Row],[C_ADR_7day]]/100000*7,0)</f>
        <v>0</v>
      </c>
      <c r="V411" s="13" t="str">
        <f>IF(OR(Table2[[#This Row],[7d_positivity_public]]=0,ISBLANK(Table2[[#This Row],[7d_positivity_public]])),"",(Table2[[#This Row],[7d_positivity_public]]-Table2[[#This Row],[7d_positivity_all]])/Table2[[#This Row],[7d_positivity_public]])</f>
        <v/>
      </c>
      <c r="W411">
        <v>0</v>
      </c>
    </row>
    <row r="412" spans="1:23" x14ac:dyDescent="0.25">
      <c r="A412" s="10">
        <v>44369</v>
      </c>
      <c r="B412">
        <v>421</v>
      </c>
      <c r="C412" t="s">
        <v>291</v>
      </c>
      <c r="D412">
        <v>0</v>
      </c>
      <c r="E412">
        <v>0</v>
      </c>
      <c r="F412">
        <v>0</v>
      </c>
      <c r="G412">
        <v>1</v>
      </c>
      <c r="H412">
        <v>72</v>
      </c>
      <c r="K412">
        <v>74</v>
      </c>
      <c r="M412">
        <v>84</v>
      </c>
      <c r="T412" s="34">
        <f>_xlfn.XLOOKUP(B412,'LHA Demog pivot'!$B$4:$B$93,'LHA Demog pivot'!$C$4:$C$93,,,1)</f>
        <v>58378</v>
      </c>
      <c r="U412" s="36">
        <f>ROUND(Table2[[#This Row],[LHA_Pop_2016]]*Table2[[#This Row],[C_ADR_7day]]/100000*7,0)</f>
        <v>0</v>
      </c>
      <c r="V412" s="13">
        <f>IF(OR(Table2[[#This Row],[7d_positivity_public]]=0,ISBLANK(Table2[[#This Row],[7d_positivity_public]])),"",(Table2[[#This Row],[7d_positivity_public]]-Table2[[#This Row],[7d_positivity_all]])/Table2[[#This Row],[7d_positivity_public]])</f>
        <v>1</v>
      </c>
      <c r="W412">
        <v>0</v>
      </c>
    </row>
    <row r="413" spans="1:23" x14ac:dyDescent="0.25">
      <c r="A413" s="10">
        <v>44369</v>
      </c>
      <c r="B413">
        <v>422</v>
      </c>
      <c r="C413" t="s">
        <v>292</v>
      </c>
      <c r="D413">
        <v>0</v>
      </c>
      <c r="E413">
        <v>2</v>
      </c>
      <c r="F413">
        <v>-2</v>
      </c>
      <c r="G413">
        <v>0</v>
      </c>
      <c r="H413">
        <v>65</v>
      </c>
      <c r="K413">
        <v>67</v>
      </c>
      <c r="M413">
        <v>79</v>
      </c>
      <c r="T413" s="34">
        <f>_xlfn.XLOOKUP(B413,'LHA Demog pivot'!$B$4:$B$93,'LHA Demog pivot'!$C$4:$C$93,,,1)</f>
        <v>6240</v>
      </c>
      <c r="U413" s="36">
        <f>ROUND(Table2[[#This Row],[LHA_Pop_2016]]*Table2[[#This Row],[C_ADR_7day]]/100000*7,0)</f>
        <v>0</v>
      </c>
      <c r="V413" s="13" t="str">
        <f>IF(OR(Table2[[#This Row],[7d_positivity_public]]=0,ISBLANK(Table2[[#This Row],[7d_positivity_public]])),"",(Table2[[#This Row],[7d_positivity_public]]-Table2[[#This Row],[7d_positivity_all]])/Table2[[#This Row],[7d_positivity_public]])</f>
        <v/>
      </c>
      <c r="W413">
        <v>0</v>
      </c>
    </row>
    <row r="414" spans="1:23" x14ac:dyDescent="0.25">
      <c r="A414" s="10">
        <v>44369</v>
      </c>
      <c r="B414">
        <v>423</v>
      </c>
      <c r="C414" t="s">
        <v>293</v>
      </c>
      <c r="D414">
        <v>0</v>
      </c>
      <c r="E414">
        <v>0</v>
      </c>
      <c r="F414">
        <v>0</v>
      </c>
      <c r="G414">
        <v>0</v>
      </c>
      <c r="H414">
        <v>76</v>
      </c>
      <c r="K414">
        <v>78</v>
      </c>
      <c r="M414">
        <v>86</v>
      </c>
      <c r="T414" s="34">
        <f>_xlfn.XLOOKUP(B414,'LHA Demog pivot'!$B$4:$B$93,'LHA Demog pivot'!$C$4:$C$93,,,1)</f>
        <v>19121</v>
      </c>
      <c r="U414" s="36">
        <f>ROUND(Table2[[#This Row],[LHA_Pop_2016]]*Table2[[#This Row],[C_ADR_7day]]/100000*7,0)</f>
        <v>0</v>
      </c>
      <c r="V414" s="13" t="str">
        <f>IF(OR(Table2[[#This Row],[7d_positivity_public]]=0,ISBLANK(Table2[[#This Row],[7d_positivity_public]])),"",(Table2[[#This Row],[7d_positivity_public]]-Table2[[#This Row],[7d_positivity_all]])/Table2[[#This Row],[7d_positivity_public]])</f>
        <v/>
      </c>
      <c r="W414">
        <v>0</v>
      </c>
    </row>
    <row r="415" spans="1:23" x14ac:dyDescent="0.25">
      <c r="A415" s="10">
        <v>44369</v>
      </c>
      <c r="B415">
        <v>424</v>
      </c>
      <c r="C415" t="s">
        <v>294</v>
      </c>
      <c r="D415">
        <v>0</v>
      </c>
      <c r="E415">
        <v>1</v>
      </c>
      <c r="F415">
        <v>-1</v>
      </c>
      <c r="G415">
        <v>1</v>
      </c>
      <c r="H415">
        <v>74</v>
      </c>
      <c r="K415">
        <v>76</v>
      </c>
      <c r="M415">
        <v>85</v>
      </c>
      <c r="T415" s="34">
        <f>_xlfn.XLOOKUP(B415,'LHA Demog pivot'!$B$4:$B$93,'LHA Demog pivot'!$C$4:$C$93,,,1)</f>
        <v>108964</v>
      </c>
      <c r="U415" s="36">
        <f>ROUND(Table2[[#This Row],[LHA_Pop_2016]]*Table2[[#This Row],[C_ADR_7day]]/100000*7,0)</f>
        <v>0</v>
      </c>
      <c r="V415" s="13">
        <f>IF(OR(Table2[[#This Row],[7d_positivity_public]]=0,ISBLANK(Table2[[#This Row],[7d_positivity_public]])),"",(Table2[[#This Row],[7d_positivity_public]]-Table2[[#This Row],[7d_positivity_all]])/Table2[[#This Row],[7d_positivity_public]])</f>
        <v>0</v>
      </c>
      <c r="W415">
        <v>1</v>
      </c>
    </row>
    <row r="416" spans="1:23" x14ac:dyDescent="0.25">
      <c r="A416" s="10">
        <v>44369</v>
      </c>
      <c r="B416">
        <v>425</v>
      </c>
      <c r="C416" t="s">
        <v>295</v>
      </c>
      <c r="D416">
        <v>0</v>
      </c>
      <c r="E416">
        <v>1</v>
      </c>
      <c r="F416">
        <v>-1</v>
      </c>
      <c r="G416">
        <v>2</v>
      </c>
      <c r="H416">
        <v>77</v>
      </c>
      <c r="K416">
        <v>78</v>
      </c>
      <c r="M416">
        <v>87</v>
      </c>
      <c r="T416" s="34">
        <f>_xlfn.XLOOKUP(B416,'LHA Demog pivot'!$B$4:$B$93,'LHA Demog pivot'!$C$4:$C$93,,,1)</f>
        <v>47133</v>
      </c>
      <c r="U416" s="36">
        <f>ROUND(Table2[[#This Row],[LHA_Pop_2016]]*Table2[[#This Row],[C_ADR_7day]]/100000*7,0)</f>
        <v>0</v>
      </c>
      <c r="V416" s="13">
        <f>IF(OR(Table2[[#This Row],[7d_positivity_public]]=0,ISBLANK(Table2[[#This Row],[7d_positivity_public]])),"",(Table2[[#This Row],[7d_positivity_public]]-Table2[[#This Row],[7d_positivity_all]])/Table2[[#This Row],[7d_positivity_public]])</f>
        <v>0</v>
      </c>
      <c r="W416">
        <v>2</v>
      </c>
    </row>
    <row r="417" spans="1:23" x14ac:dyDescent="0.25">
      <c r="A417" s="10">
        <v>44369</v>
      </c>
      <c r="B417">
        <v>426</v>
      </c>
      <c r="C417" t="s">
        <v>296</v>
      </c>
      <c r="D417">
        <v>0</v>
      </c>
      <c r="E417">
        <v>0</v>
      </c>
      <c r="F417">
        <v>0</v>
      </c>
      <c r="G417">
        <v>0</v>
      </c>
      <c r="H417">
        <v>71</v>
      </c>
      <c r="K417">
        <v>74</v>
      </c>
      <c r="M417">
        <v>83</v>
      </c>
      <c r="T417" s="34">
        <f>_xlfn.XLOOKUP(B417,'LHA Demog pivot'!$B$4:$B$93,'LHA Demog pivot'!$C$4:$C$93,,,1)</f>
        <v>30981</v>
      </c>
      <c r="U417" s="36">
        <f>ROUND(Table2[[#This Row],[LHA_Pop_2016]]*Table2[[#This Row],[C_ADR_7day]]/100000*7,0)</f>
        <v>0</v>
      </c>
      <c r="V417" s="13" t="str">
        <f>IF(OR(Table2[[#This Row],[7d_positivity_public]]=0,ISBLANK(Table2[[#This Row],[7d_positivity_public]])),"",(Table2[[#This Row],[7d_positivity_public]]-Table2[[#This Row],[7d_positivity_all]])/Table2[[#This Row],[7d_positivity_public]])</f>
        <v/>
      </c>
      <c r="W417">
        <v>0</v>
      </c>
    </row>
    <row r="418" spans="1:23" x14ac:dyDescent="0.25">
      <c r="A418" s="10">
        <v>44369</v>
      </c>
      <c r="B418">
        <v>431</v>
      </c>
      <c r="C418" t="s">
        <v>297</v>
      </c>
      <c r="D418">
        <v>1</v>
      </c>
      <c r="E418">
        <v>1</v>
      </c>
      <c r="F418">
        <v>0</v>
      </c>
      <c r="G418">
        <v>0</v>
      </c>
      <c r="H418">
        <v>74</v>
      </c>
      <c r="K418">
        <v>76</v>
      </c>
      <c r="M418">
        <v>85</v>
      </c>
      <c r="T418" s="34">
        <f>_xlfn.XLOOKUP(B418,'LHA Demog pivot'!$B$4:$B$93,'LHA Demog pivot'!$C$4:$C$93,,,1)</f>
        <v>66527</v>
      </c>
      <c r="U418" s="36">
        <f>ROUND(Table2[[#This Row],[LHA_Pop_2016]]*Table2[[#This Row],[C_ADR_7day]]/100000*7,0)</f>
        <v>5</v>
      </c>
      <c r="V418" s="13" t="str">
        <f>IF(OR(Table2[[#This Row],[7d_positivity_public]]=0,ISBLANK(Table2[[#This Row],[7d_positivity_public]])),"",(Table2[[#This Row],[7d_positivity_public]]-Table2[[#This Row],[7d_positivity_all]])/Table2[[#This Row],[7d_positivity_public]])</f>
        <v/>
      </c>
      <c r="W418">
        <v>0</v>
      </c>
    </row>
    <row r="419" spans="1:23" x14ac:dyDescent="0.25">
      <c r="A419" s="10">
        <v>44369</v>
      </c>
      <c r="B419">
        <v>432</v>
      </c>
      <c r="C419" t="s">
        <v>298</v>
      </c>
      <c r="D419">
        <v>0</v>
      </c>
      <c r="E419">
        <v>1</v>
      </c>
      <c r="F419">
        <v>-1</v>
      </c>
      <c r="G419">
        <v>0</v>
      </c>
      <c r="H419">
        <v>72</v>
      </c>
      <c r="K419">
        <v>74</v>
      </c>
      <c r="M419">
        <v>84</v>
      </c>
      <c r="T419" s="34">
        <f>_xlfn.XLOOKUP(B419,'LHA Demog pivot'!$B$4:$B$93,'LHA Demog pivot'!$C$4:$C$93,,,1)</f>
        <v>42570</v>
      </c>
      <c r="U419" s="36">
        <f>ROUND(Table2[[#This Row],[LHA_Pop_2016]]*Table2[[#This Row],[C_ADR_7day]]/100000*7,0)</f>
        <v>0</v>
      </c>
      <c r="V419" s="13" t="str">
        <f>IF(OR(Table2[[#This Row],[7d_positivity_public]]=0,ISBLANK(Table2[[#This Row],[7d_positivity_public]])),"",(Table2[[#This Row],[7d_positivity_public]]-Table2[[#This Row],[7d_positivity_all]])/Table2[[#This Row],[7d_positivity_public]])</f>
        <v/>
      </c>
      <c r="W419">
        <v>0</v>
      </c>
    </row>
    <row r="420" spans="1:23" x14ac:dyDescent="0.25">
      <c r="A420" s="10">
        <v>44369</v>
      </c>
      <c r="B420">
        <v>433</v>
      </c>
      <c r="C420" t="s">
        <v>299</v>
      </c>
      <c r="D420">
        <v>0</v>
      </c>
      <c r="E420">
        <v>0</v>
      </c>
      <c r="F420">
        <v>0</v>
      </c>
      <c r="G420">
        <v>0</v>
      </c>
      <c r="H420">
        <v>73</v>
      </c>
      <c r="K420">
        <v>75</v>
      </c>
      <c r="M420">
        <v>81</v>
      </c>
      <c r="T420" s="34">
        <f>_xlfn.XLOOKUP(B420,'LHA Demog pivot'!$B$4:$B$93,'LHA Demog pivot'!$C$4:$C$93,,,1)</f>
        <v>1901</v>
      </c>
      <c r="U420" s="36">
        <f>ROUND(Table2[[#This Row],[LHA_Pop_2016]]*Table2[[#This Row],[C_ADR_7day]]/100000*7,0)</f>
        <v>0</v>
      </c>
      <c r="V420" s="13" t="str">
        <f>IF(OR(Table2[[#This Row],[7d_positivity_public]]=0,ISBLANK(Table2[[#This Row],[7d_positivity_public]])),"",(Table2[[#This Row],[7d_positivity_public]]-Table2[[#This Row],[7d_positivity_all]])/Table2[[#This Row],[7d_positivity_public]])</f>
        <v/>
      </c>
      <c r="W420">
        <v>0</v>
      </c>
    </row>
    <row r="421" spans="1:23" x14ac:dyDescent="0.25">
      <c r="A421" s="10">
        <v>44369</v>
      </c>
      <c r="B421">
        <v>434</v>
      </c>
      <c r="C421" t="s">
        <v>300</v>
      </c>
      <c r="D421">
        <v>0</v>
      </c>
      <c r="E421">
        <v>0</v>
      </c>
      <c r="F421">
        <v>0</v>
      </c>
      <c r="G421">
        <v>0</v>
      </c>
      <c r="H421">
        <v>71</v>
      </c>
      <c r="K421">
        <v>75</v>
      </c>
      <c r="M421">
        <v>83</v>
      </c>
      <c r="T421" s="34">
        <f>_xlfn.XLOOKUP(B421,'LHA Demog pivot'!$B$4:$B$93,'LHA Demog pivot'!$C$4:$C$93,,,1)</f>
        <v>11235</v>
      </c>
      <c r="U421" s="36">
        <f>ROUND(Table2[[#This Row],[LHA_Pop_2016]]*Table2[[#This Row],[C_ADR_7day]]/100000*7,0)</f>
        <v>0</v>
      </c>
      <c r="V421" s="13" t="str">
        <f>IF(OR(Table2[[#This Row],[7d_positivity_public]]=0,ISBLANK(Table2[[#This Row],[7d_positivity_public]])),"",(Table2[[#This Row],[7d_positivity_public]]-Table2[[#This Row],[7d_positivity_all]])/Table2[[#This Row],[7d_positivity_public]])</f>
        <v/>
      </c>
      <c r="W421">
        <v>0</v>
      </c>
    </row>
    <row r="422" spans="1:23" x14ac:dyDescent="0.25">
      <c r="A422" s="10">
        <v>44369</v>
      </c>
      <c r="B422">
        <v>510</v>
      </c>
      <c r="C422" t="s">
        <v>301</v>
      </c>
      <c r="D422">
        <v>0</v>
      </c>
      <c r="E422">
        <v>0</v>
      </c>
      <c r="F422">
        <v>0</v>
      </c>
      <c r="G422">
        <v>0</v>
      </c>
      <c r="H422">
        <v>80</v>
      </c>
      <c r="K422">
        <v>82</v>
      </c>
      <c r="M422">
        <v>88</v>
      </c>
      <c r="T422" s="34">
        <f>_xlfn.XLOOKUP(B422,'LHA Demog pivot'!$B$4:$B$93,'LHA Demog pivot'!$C$4:$C$93,,,1)</f>
        <v>4198</v>
      </c>
      <c r="U422" s="36">
        <f>ROUND(Table2[[#This Row],[LHA_Pop_2016]]*Table2[[#This Row],[C_ADR_7day]]/100000*7,0)</f>
        <v>0</v>
      </c>
      <c r="V422" s="13" t="str">
        <f>IF(OR(Table2[[#This Row],[7d_positivity_public]]=0,ISBLANK(Table2[[#This Row],[7d_positivity_public]])),"",(Table2[[#This Row],[7d_positivity_public]]-Table2[[#This Row],[7d_positivity_all]])/Table2[[#This Row],[7d_positivity_public]])</f>
        <v/>
      </c>
      <c r="W422">
        <v>0</v>
      </c>
    </row>
    <row r="423" spans="1:23" x14ac:dyDescent="0.25">
      <c r="A423" s="10">
        <v>44369</v>
      </c>
      <c r="B423">
        <v>512</v>
      </c>
      <c r="C423" t="s">
        <v>304</v>
      </c>
      <c r="D423">
        <v>0</v>
      </c>
      <c r="E423">
        <v>2</v>
      </c>
      <c r="F423">
        <v>-2</v>
      </c>
      <c r="G423">
        <v>0</v>
      </c>
      <c r="H423">
        <v>76</v>
      </c>
      <c r="K423">
        <v>79</v>
      </c>
      <c r="M423">
        <v>86</v>
      </c>
      <c r="T423" s="34">
        <f>_xlfn.XLOOKUP(B423,'LHA Demog pivot'!$B$4:$B$93,'LHA Demog pivot'!$C$4:$C$93,,,1)</f>
        <v>13501</v>
      </c>
      <c r="U423" s="36">
        <f>ROUND(Table2[[#This Row],[LHA_Pop_2016]]*Table2[[#This Row],[C_ADR_7day]]/100000*7,0)</f>
        <v>0</v>
      </c>
      <c r="V423" s="13" t="str">
        <f>IF(OR(Table2[[#This Row],[7d_positivity_public]]=0,ISBLANK(Table2[[#This Row],[7d_positivity_public]])),"",(Table2[[#This Row],[7d_positivity_public]]-Table2[[#This Row],[7d_positivity_all]])/Table2[[#This Row],[7d_positivity_public]])</f>
        <v/>
      </c>
      <c r="W423">
        <v>0</v>
      </c>
    </row>
    <row r="424" spans="1:23" x14ac:dyDescent="0.25">
      <c r="A424" s="10">
        <v>44369</v>
      </c>
      <c r="B424">
        <v>513</v>
      </c>
      <c r="C424" t="s">
        <v>305</v>
      </c>
      <c r="D424">
        <v>0</v>
      </c>
      <c r="E424">
        <v>7</v>
      </c>
      <c r="F424">
        <v>-7</v>
      </c>
      <c r="G424">
        <v>0</v>
      </c>
      <c r="H424">
        <v>75</v>
      </c>
      <c r="K424">
        <v>79</v>
      </c>
      <c r="M424">
        <v>83</v>
      </c>
      <c r="T424" s="34">
        <f>_xlfn.XLOOKUP(B424,'LHA Demog pivot'!$B$4:$B$93,'LHA Demog pivot'!$C$4:$C$93,,,1)</f>
        <v>4223</v>
      </c>
      <c r="U424" s="36">
        <f>ROUND(Table2[[#This Row],[LHA_Pop_2016]]*Table2[[#This Row],[C_ADR_7day]]/100000*7,0)</f>
        <v>0</v>
      </c>
      <c r="V424" s="13" t="str">
        <f>IF(OR(Table2[[#This Row],[7d_positivity_public]]=0,ISBLANK(Table2[[#This Row],[7d_positivity_public]])),"",(Table2[[#This Row],[7d_positivity_public]]-Table2[[#This Row],[7d_positivity_all]])/Table2[[#This Row],[7d_positivity_public]])</f>
        <v/>
      </c>
      <c r="W424">
        <v>0</v>
      </c>
    </row>
    <row r="425" spans="1:23" x14ac:dyDescent="0.25">
      <c r="A425" s="10">
        <v>44369</v>
      </c>
      <c r="B425">
        <v>514</v>
      </c>
      <c r="C425" t="s">
        <v>306</v>
      </c>
      <c r="D425">
        <v>0</v>
      </c>
      <c r="E425">
        <v>0</v>
      </c>
      <c r="F425">
        <v>0</v>
      </c>
      <c r="G425">
        <v>0</v>
      </c>
      <c r="H425">
        <v>62</v>
      </c>
      <c r="K425">
        <v>65</v>
      </c>
      <c r="M425">
        <v>76</v>
      </c>
      <c r="T425" s="34">
        <f>_xlfn.XLOOKUP(B425,'LHA Demog pivot'!$B$4:$B$93,'LHA Demog pivot'!$C$4:$C$93,,,1)</f>
        <v>16414</v>
      </c>
      <c r="U425" s="36">
        <f>ROUND(Table2[[#This Row],[LHA_Pop_2016]]*Table2[[#This Row],[C_ADR_7day]]/100000*7,0)</f>
        <v>0</v>
      </c>
      <c r="V425" s="13" t="str">
        <f>IF(OR(Table2[[#This Row],[7d_positivity_public]]=0,ISBLANK(Table2[[#This Row],[7d_positivity_public]])),"",(Table2[[#This Row],[7d_positivity_public]]-Table2[[#This Row],[7d_positivity_all]])/Table2[[#This Row],[7d_positivity_public]])</f>
        <v/>
      </c>
      <c r="W425">
        <v>0</v>
      </c>
    </row>
    <row r="426" spans="1:23" x14ac:dyDescent="0.25">
      <c r="A426" s="10">
        <v>44369</v>
      </c>
      <c r="B426">
        <v>515</v>
      </c>
      <c r="C426" t="s">
        <v>307</v>
      </c>
      <c r="D426">
        <v>0</v>
      </c>
      <c r="E426">
        <v>0</v>
      </c>
      <c r="F426">
        <v>0</v>
      </c>
      <c r="G426">
        <v>0</v>
      </c>
      <c r="H426">
        <v>82</v>
      </c>
      <c r="K426">
        <v>86</v>
      </c>
      <c r="M426">
        <v>92</v>
      </c>
      <c r="T426" s="34">
        <f>_xlfn.XLOOKUP(B426,'LHA Demog pivot'!$B$4:$B$93,'LHA Demog pivot'!$C$4:$C$93,,,1)</f>
        <v>9090</v>
      </c>
      <c r="U426" s="36">
        <f>ROUND(Table2[[#This Row],[LHA_Pop_2016]]*Table2[[#This Row],[C_ADR_7day]]/100000*7,0)</f>
        <v>0</v>
      </c>
      <c r="V426" s="13" t="str">
        <f>IF(OR(Table2[[#This Row],[7d_positivity_public]]=0,ISBLANK(Table2[[#This Row],[7d_positivity_public]])),"",(Table2[[#This Row],[7d_positivity_public]]-Table2[[#This Row],[7d_positivity_all]])/Table2[[#This Row],[7d_positivity_public]])</f>
        <v/>
      </c>
      <c r="W426">
        <v>0</v>
      </c>
    </row>
    <row r="427" spans="1:23" x14ac:dyDescent="0.25">
      <c r="A427" s="10">
        <v>44369</v>
      </c>
      <c r="B427">
        <v>517</v>
      </c>
      <c r="C427" t="s">
        <v>308</v>
      </c>
      <c r="D427">
        <v>0</v>
      </c>
      <c r="E427">
        <v>0</v>
      </c>
      <c r="F427">
        <v>0</v>
      </c>
      <c r="G427">
        <v>0</v>
      </c>
      <c r="H427">
        <v>69</v>
      </c>
      <c r="K427">
        <v>72</v>
      </c>
      <c r="M427">
        <v>82</v>
      </c>
      <c r="T427" s="34">
        <f>_xlfn.XLOOKUP(B427,'LHA Demog pivot'!$B$4:$B$93,'LHA Demog pivot'!$C$4:$C$93,,,1)</f>
        <v>20250</v>
      </c>
      <c r="U427" s="36">
        <f>ROUND(Table2[[#This Row],[LHA_Pop_2016]]*Table2[[#This Row],[C_ADR_7day]]/100000*7,0)</f>
        <v>0</v>
      </c>
      <c r="V427" s="13" t="str">
        <f>IF(OR(Table2[[#This Row],[7d_positivity_public]]=0,ISBLANK(Table2[[#This Row],[7d_positivity_public]])),"",(Table2[[#This Row],[7d_positivity_public]]-Table2[[#This Row],[7d_positivity_all]])/Table2[[#This Row],[7d_positivity_public]])</f>
        <v/>
      </c>
      <c r="W427">
        <v>0</v>
      </c>
    </row>
    <row r="428" spans="1:23" x14ac:dyDescent="0.25">
      <c r="A428" s="10">
        <v>44369</v>
      </c>
      <c r="B428">
        <v>518</v>
      </c>
      <c r="C428" t="s">
        <v>309</v>
      </c>
      <c r="D428">
        <v>0</v>
      </c>
      <c r="E428">
        <v>0</v>
      </c>
      <c r="F428">
        <v>0</v>
      </c>
      <c r="G428">
        <v>25</v>
      </c>
      <c r="H428">
        <v>72</v>
      </c>
      <c r="K428">
        <v>78</v>
      </c>
      <c r="M428">
        <v>85</v>
      </c>
      <c r="T428" s="34">
        <f>_xlfn.XLOOKUP(B428,'LHA Demog pivot'!$B$4:$B$93,'LHA Demog pivot'!$C$4:$C$93,,,1)</f>
        <v>1880</v>
      </c>
      <c r="U428" s="36">
        <f>ROUND(Table2[[#This Row],[LHA_Pop_2016]]*Table2[[#This Row],[C_ADR_7day]]/100000*7,0)</f>
        <v>0</v>
      </c>
      <c r="V428" s="13">
        <f>IF(OR(Table2[[#This Row],[7d_positivity_public]]=0,ISBLANK(Table2[[#This Row],[7d_positivity_public]])),"",(Table2[[#This Row],[7d_positivity_public]]-Table2[[#This Row],[7d_positivity_all]])/Table2[[#This Row],[7d_positivity_public]])</f>
        <v>0</v>
      </c>
      <c r="W428">
        <v>25</v>
      </c>
    </row>
    <row r="429" spans="1:23" x14ac:dyDescent="0.25">
      <c r="A429" s="10">
        <v>44369</v>
      </c>
      <c r="B429">
        <v>521</v>
      </c>
      <c r="C429" t="s">
        <v>310</v>
      </c>
      <c r="D429">
        <v>0</v>
      </c>
      <c r="E429">
        <v>1</v>
      </c>
      <c r="F429">
        <v>-1</v>
      </c>
      <c r="G429">
        <v>0</v>
      </c>
      <c r="H429">
        <v>62</v>
      </c>
      <c r="K429">
        <v>64</v>
      </c>
      <c r="M429">
        <v>76</v>
      </c>
      <c r="T429" s="34">
        <f>_xlfn.XLOOKUP(B429,'LHA Demog pivot'!$B$4:$B$93,'LHA Demog pivot'!$C$4:$C$93,,,1)</f>
        <v>23205</v>
      </c>
      <c r="U429" s="36">
        <f>ROUND(Table2[[#This Row],[LHA_Pop_2016]]*Table2[[#This Row],[C_ADR_7day]]/100000*7,0)</f>
        <v>0</v>
      </c>
      <c r="V429" s="13" t="str">
        <f>IF(OR(Table2[[#This Row],[7d_positivity_public]]=0,ISBLANK(Table2[[#This Row],[7d_positivity_public]])),"",(Table2[[#This Row],[7d_positivity_public]]-Table2[[#This Row],[7d_positivity_all]])/Table2[[#This Row],[7d_positivity_public]])</f>
        <v/>
      </c>
      <c r="W429">
        <v>0</v>
      </c>
    </row>
    <row r="430" spans="1:23" x14ac:dyDescent="0.25">
      <c r="A430" s="10">
        <v>44369</v>
      </c>
      <c r="B430">
        <v>522</v>
      </c>
      <c r="C430" t="s">
        <v>311</v>
      </c>
      <c r="D430">
        <v>0</v>
      </c>
      <c r="E430">
        <v>2</v>
      </c>
      <c r="F430">
        <v>-2</v>
      </c>
      <c r="G430">
        <v>0</v>
      </c>
      <c r="H430">
        <v>62</v>
      </c>
      <c r="K430">
        <v>65</v>
      </c>
      <c r="M430">
        <v>74</v>
      </c>
      <c r="T430" s="34">
        <f>_xlfn.XLOOKUP(B430,'LHA Demog pivot'!$B$4:$B$93,'LHA Demog pivot'!$C$4:$C$93,,,1)</f>
        <v>6256</v>
      </c>
      <c r="U430" s="36">
        <f>ROUND(Table2[[#This Row],[LHA_Pop_2016]]*Table2[[#This Row],[C_ADR_7day]]/100000*7,0)</f>
        <v>0</v>
      </c>
      <c r="V430" s="13" t="str">
        <f>IF(OR(Table2[[#This Row],[7d_positivity_public]]=0,ISBLANK(Table2[[#This Row],[7d_positivity_public]])),"",(Table2[[#This Row],[7d_positivity_public]]-Table2[[#This Row],[7d_positivity_all]])/Table2[[#This Row],[7d_positivity_public]])</f>
        <v/>
      </c>
      <c r="W430">
        <v>0</v>
      </c>
    </row>
    <row r="431" spans="1:23" x14ac:dyDescent="0.25">
      <c r="A431" s="10">
        <v>44369</v>
      </c>
      <c r="B431">
        <v>523</v>
      </c>
      <c r="C431" t="s">
        <v>312</v>
      </c>
      <c r="D431">
        <v>0</v>
      </c>
      <c r="E431">
        <v>3</v>
      </c>
      <c r="F431">
        <v>-3</v>
      </c>
      <c r="G431">
        <v>0</v>
      </c>
      <c r="H431">
        <v>57</v>
      </c>
      <c r="K431">
        <v>61</v>
      </c>
      <c r="M431">
        <v>73</v>
      </c>
      <c r="T431" s="34">
        <f>_xlfn.XLOOKUP(B431,'LHA Demog pivot'!$B$4:$B$93,'LHA Demog pivot'!$C$4:$C$93,,,1)</f>
        <v>15857</v>
      </c>
      <c r="U431" s="36">
        <f>ROUND(Table2[[#This Row],[LHA_Pop_2016]]*Table2[[#This Row],[C_ADR_7day]]/100000*7,0)</f>
        <v>0</v>
      </c>
      <c r="V431" s="13" t="str">
        <f>IF(OR(Table2[[#This Row],[7d_positivity_public]]=0,ISBLANK(Table2[[#This Row],[7d_positivity_public]])),"",(Table2[[#This Row],[7d_positivity_public]]-Table2[[#This Row],[7d_positivity_all]])/Table2[[#This Row],[7d_positivity_public]])</f>
        <v/>
      </c>
      <c r="W431">
        <v>0</v>
      </c>
    </row>
    <row r="432" spans="1:23" x14ac:dyDescent="0.25">
      <c r="A432" s="10">
        <v>44369</v>
      </c>
      <c r="B432">
        <v>524</v>
      </c>
      <c r="C432" t="s">
        <v>313</v>
      </c>
      <c r="D432">
        <v>2</v>
      </c>
      <c r="E432">
        <v>2</v>
      </c>
      <c r="F432">
        <v>0</v>
      </c>
      <c r="G432">
        <v>4</v>
      </c>
      <c r="H432">
        <v>66</v>
      </c>
      <c r="K432">
        <v>69</v>
      </c>
      <c r="M432">
        <v>80</v>
      </c>
      <c r="T432" s="34">
        <f>_xlfn.XLOOKUP(B432,'LHA Demog pivot'!$B$4:$B$93,'LHA Demog pivot'!$C$4:$C$93,,,1)</f>
        <v>95077</v>
      </c>
      <c r="U432" s="36">
        <f>ROUND(Table2[[#This Row],[LHA_Pop_2016]]*Table2[[#This Row],[C_ADR_7day]]/100000*7,0)</f>
        <v>13</v>
      </c>
      <c r="V432" s="13">
        <f>IF(OR(Table2[[#This Row],[7d_positivity_public]]=0,ISBLANK(Table2[[#This Row],[7d_positivity_public]])),"",(Table2[[#This Row],[7d_positivity_public]]-Table2[[#This Row],[7d_positivity_all]])/Table2[[#This Row],[7d_positivity_public]])</f>
        <v>0.25</v>
      </c>
      <c r="W432">
        <v>3</v>
      </c>
    </row>
    <row r="433" spans="1:23" x14ac:dyDescent="0.25">
      <c r="A433" s="10">
        <v>44369</v>
      </c>
      <c r="B433">
        <v>531</v>
      </c>
      <c r="C433" t="s">
        <v>314</v>
      </c>
      <c r="D433">
        <v>5</v>
      </c>
      <c r="E433">
        <v>3</v>
      </c>
      <c r="F433">
        <v>2</v>
      </c>
      <c r="G433">
        <v>9</v>
      </c>
      <c r="H433">
        <v>49</v>
      </c>
      <c r="K433">
        <v>52</v>
      </c>
      <c r="M433">
        <v>67</v>
      </c>
      <c r="T433" s="34">
        <f>_xlfn.XLOOKUP(B433,'LHA Demog pivot'!$B$4:$B$93,'LHA Demog pivot'!$C$4:$C$93,,,1)</f>
        <v>26850</v>
      </c>
      <c r="U433" s="36">
        <f>ROUND(Table2[[#This Row],[LHA_Pop_2016]]*Table2[[#This Row],[C_ADR_7day]]/100000*7,0)</f>
        <v>9</v>
      </c>
      <c r="V433" s="13">
        <f>IF(OR(Table2[[#This Row],[7d_positivity_public]]=0,ISBLANK(Table2[[#This Row],[7d_positivity_public]])),"",(Table2[[#This Row],[7d_positivity_public]]-Table2[[#This Row],[7d_positivity_all]])/Table2[[#This Row],[7d_positivity_public]])</f>
        <v>0.1111111111111111</v>
      </c>
      <c r="W433">
        <v>8</v>
      </c>
    </row>
    <row r="434" spans="1:23" x14ac:dyDescent="0.25">
      <c r="A434" s="10">
        <v>44369</v>
      </c>
      <c r="B434">
        <v>532</v>
      </c>
      <c r="C434" t="s">
        <v>315</v>
      </c>
      <c r="D434">
        <v>4</v>
      </c>
      <c r="E434">
        <v>6</v>
      </c>
      <c r="F434">
        <v>-2</v>
      </c>
      <c r="G434">
        <v>11</v>
      </c>
      <c r="H434">
        <v>49</v>
      </c>
      <c r="K434">
        <v>51</v>
      </c>
      <c r="M434">
        <v>67</v>
      </c>
      <c r="T434" s="34">
        <f>_xlfn.XLOOKUP(B434,'LHA Demog pivot'!$B$4:$B$93,'LHA Demog pivot'!$C$4:$C$93,,,1)</f>
        <v>35521</v>
      </c>
      <c r="U434" s="36">
        <f>ROUND(Table2[[#This Row],[LHA_Pop_2016]]*Table2[[#This Row],[C_ADR_7day]]/100000*7,0)</f>
        <v>10</v>
      </c>
      <c r="V434" s="13">
        <f>IF(OR(Table2[[#This Row],[7d_positivity_public]]=0,ISBLANK(Table2[[#This Row],[7d_positivity_public]])),"",(Table2[[#This Row],[7d_positivity_public]]-Table2[[#This Row],[7d_positivity_all]])/Table2[[#This Row],[7d_positivity_public]])</f>
        <v>9.0909090909090912E-2</v>
      </c>
      <c r="W434">
        <v>10</v>
      </c>
    </row>
    <row r="435" spans="1:23" x14ac:dyDescent="0.25">
      <c r="A435" s="10">
        <v>44369</v>
      </c>
      <c r="B435">
        <v>533</v>
      </c>
      <c r="C435" t="s">
        <v>316</v>
      </c>
      <c r="D435">
        <v>0</v>
      </c>
      <c r="E435">
        <v>4</v>
      </c>
      <c r="F435">
        <v>-4</v>
      </c>
      <c r="G435">
        <v>0</v>
      </c>
      <c r="H435">
        <v>52</v>
      </c>
      <c r="K435">
        <v>55</v>
      </c>
      <c r="M435">
        <v>68</v>
      </c>
      <c r="T435" s="34">
        <f>_xlfn.XLOOKUP(B435,'LHA Demog pivot'!$B$4:$B$93,'LHA Demog pivot'!$C$4:$C$93,,,1)</f>
        <v>5514</v>
      </c>
      <c r="U435" s="36">
        <f>ROUND(Table2[[#This Row],[LHA_Pop_2016]]*Table2[[#This Row],[C_ADR_7day]]/100000*7,0)</f>
        <v>0</v>
      </c>
      <c r="V435" s="13" t="str">
        <f>IF(OR(Table2[[#This Row],[7d_positivity_public]]=0,ISBLANK(Table2[[#This Row],[7d_positivity_public]])),"",(Table2[[#This Row],[7d_positivity_public]]-Table2[[#This Row],[7d_positivity_all]])/Table2[[#This Row],[7d_positivity_public]])</f>
        <v/>
      </c>
      <c r="W435">
        <v>0</v>
      </c>
    </row>
    <row r="436" spans="1:23" x14ac:dyDescent="0.25">
      <c r="A436" s="10">
        <v>44369</v>
      </c>
      <c r="B436">
        <v>555</v>
      </c>
      <c r="C436" t="s">
        <v>317</v>
      </c>
      <c r="D436">
        <v>0</v>
      </c>
      <c r="E436">
        <v>0</v>
      </c>
      <c r="F436">
        <v>0</v>
      </c>
      <c r="G436">
        <v>0</v>
      </c>
      <c r="H436">
        <v>69</v>
      </c>
      <c r="K436">
        <v>73</v>
      </c>
      <c r="M436">
        <v>80</v>
      </c>
      <c r="T436" s="34">
        <f>_xlfn.XLOOKUP(B436,'LHA Demog pivot'!$B$4:$B$93,'LHA Demog pivot'!$C$4:$C$93,,,1)</f>
        <v>2049</v>
      </c>
      <c r="U436" s="36">
        <f>ROUND(Table2[[#This Row],[LHA_Pop_2016]]*Table2[[#This Row],[C_ADR_7day]]/100000*7,0)</f>
        <v>0</v>
      </c>
      <c r="V436" s="13" t="str">
        <f>IF(OR(Table2[[#This Row],[7d_positivity_public]]=0,ISBLANK(Table2[[#This Row],[7d_positivity_public]])),"",(Table2[[#This Row],[7d_positivity_public]]-Table2[[#This Row],[7d_positivity_all]])/Table2[[#This Row],[7d_positivity_public]])</f>
        <v/>
      </c>
      <c r="W436">
        <v>0</v>
      </c>
    </row>
    <row r="437" spans="1:23" x14ac:dyDescent="0.25">
      <c r="A437" s="10">
        <v>44382</v>
      </c>
      <c r="B437">
        <v>111</v>
      </c>
      <c r="C437" t="s">
        <v>242</v>
      </c>
      <c r="D437">
        <v>4</v>
      </c>
      <c r="E437">
        <v>13</v>
      </c>
      <c r="F437">
        <v>-9</v>
      </c>
      <c r="G437">
        <v>6</v>
      </c>
      <c r="H437">
        <v>72</v>
      </c>
      <c r="K437">
        <v>73</v>
      </c>
      <c r="L437">
        <v>66</v>
      </c>
      <c r="M437">
        <v>83</v>
      </c>
      <c r="T437" s="34">
        <f>_xlfn.XLOOKUP(B437,'LHA Demog pivot'!$B$4:$B$93,'LHA Demog pivot'!$C$4:$C$93,,,1)</f>
        <v>15531</v>
      </c>
      <c r="U437" s="36">
        <f>ROUND(Table2[[#This Row],[LHA_Pop_2016]]*Table2[[#This Row],[C_ADR_7day]]/100000*7,0)</f>
        <v>4</v>
      </c>
      <c r="V437" s="13">
        <f>IF(OR(Table2[[#This Row],[7d_positivity_public]]=0,ISBLANK(Table2[[#This Row],[7d_positivity_public]])),"",(Table2[[#This Row],[7d_positivity_public]]-Table2[[#This Row],[7d_positivity_all]])/Table2[[#This Row],[7d_positivity_public]])</f>
        <v>0</v>
      </c>
      <c r="W437">
        <v>6</v>
      </c>
    </row>
    <row r="438" spans="1:23" x14ac:dyDescent="0.25">
      <c r="A438" s="10">
        <v>44382</v>
      </c>
      <c r="B438">
        <v>112</v>
      </c>
      <c r="C438" t="s">
        <v>243</v>
      </c>
      <c r="D438">
        <v>1</v>
      </c>
      <c r="E438">
        <v>1</v>
      </c>
      <c r="F438">
        <v>0</v>
      </c>
      <c r="G438">
        <v>3</v>
      </c>
      <c r="H438">
        <v>70</v>
      </c>
      <c r="K438">
        <v>71</v>
      </c>
      <c r="L438">
        <v>57</v>
      </c>
      <c r="M438">
        <v>83</v>
      </c>
      <c r="T438" s="34">
        <f>_xlfn.XLOOKUP(B438,'LHA Demog pivot'!$B$4:$B$93,'LHA Demog pivot'!$C$4:$C$93,,,1)</f>
        <v>26248</v>
      </c>
      <c r="U438" s="36">
        <f>ROUND(Table2[[#This Row],[LHA_Pop_2016]]*Table2[[#This Row],[C_ADR_7day]]/100000*7,0)</f>
        <v>2</v>
      </c>
      <c r="V438" s="13">
        <f>IF(OR(Table2[[#This Row],[7d_positivity_public]]=0,ISBLANK(Table2[[#This Row],[7d_positivity_public]])),"",(Table2[[#This Row],[7d_positivity_public]]-Table2[[#This Row],[7d_positivity_all]])/Table2[[#This Row],[7d_positivity_public]])</f>
        <v>0</v>
      </c>
      <c r="W438">
        <v>3</v>
      </c>
    </row>
    <row r="439" spans="1:23" x14ac:dyDescent="0.25">
      <c r="A439" s="10">
        <v>44382</v>
      </c>
      <c r="B439">
        <v>113</v>
      </c>
      <c r="C439" t="s">
        <v>244</v>
      </c>
      <c r="D439">
        <v>0</v>
      </c>
      <c r="E439">
        <v>1</v>
      </c>
      <c r="F439">
        <v>-1</v>
      </c>
      <c r="G439">
        <v>0</v>
      </c>
      <c r="H439">
        <v>75</v>
      </c>
      <c r="K439">
        <v>77</v>
      </c>
      <c r="L439">
        <v>65</v>
      </c>
      <c r="M439">
        <v>86</v>
      </c>
      <c r="T439" s="34">
        <f>_xlfn.XLOOKUP(B439,'LHA Demog pivot'!$B$4:$B$93,'LHA Demog pivot'!$C$4:$C$93,,,1)</f>
        <v>9178</v>
      </c>
      <c r="U439" s="36">
        <f>ROUND(Table2[[#This Row],[LHA_Pop_2016]]*Table2[[#This Row],[C_ADR_7day]]/100000*7,0)</f>
        <v>0</v>
      </c>
      <c r="V439" s="13" t="str">
        <f>IF(OR(Table2[[#This Row],[7d_positivity_public]]=0,ISBLANK(Table2[[#This Row],[7d_positivity_public]])),"",(Table2[[#This Row],[7d_positivity_public]]-Table2[[#This Row],[7d_positivity_all]])/Table2[[#This Row],[7d_positivity_public]])</f>
        <v/>
      </c>
      <c r="W439">
        <v>0</v>
      </c>
    </row>
    <row r="440" spans="1:23" x14ac:dyDescent="0.25">
      <c r="A440" s="10">
        <v>44382</v>
      </c>
      <c r="B440">
        <v>114</v>
      </c>
      <c r="C440" t="s">
        <v>245</v>
      </c>
      <c r="D440">
        <v>5</v>
      </c>
      <c r="E440">
        <v>18</v>
      </c>
      <c r="F440">
        <v>-13</v>
      </c>
      <c r="G440">
        <v>6</v>
      </c>
      <c r="H440">
        <v>79</v>
      </c>
      <c r="K440">
        <v>81</v>
      </c>
      <c r="L440">
        <v>74</v>
      </c>
      <c r="M440">
        <v>86</v>
      </c>
      <c r="T440" s="34">
        <f>_xlfn.XLOOKUP(B440,'LHA Demog pivot'!$B$4:$B$93,'LHA Demog pivot'!$C$4:$C$93,,,1)</f>
        <v>9487</v>
      </c>
      <c r="U440" s="36">
        <f>ROUND(Table2[[#This Row],[LHA_Pop_2016]]*Table2[[#This Row],[C_ADR_7day]]/100000*7,0)</f>
        <v>3</v>
      </c>
      <c r="V440" s="13">
        <f>IF(OR(Table2[[#This Row],[7d_positivity_public]]=0,ISBLANK(Table2[[#This Row],[7d_positivity_public]])),"",(Table2[[#This Row],[7d_positivity_public]]-Table2[[#This Row],[7d_positivity_all]])/Table2[[#This Row],[7d_positivity_public]])</f>
        <v>0</v>
      </c>
      <c r="W440">
        <v>6</v>
      </c>
    </row>
    <row r="441" spans="1:23" x14ac:dyDescent="0.25">
      <c r="A441" s="10">
        <v>44382</v>
      </c>
      <c r="B441">
        <v>115</v>
      </c>
      <c r="C441" t="s">
        <v>246</v>
      </c>
      <c r="D441">
        <v>0</v>
      </c>
      <c r="E441">
        <v>0</v>
      </c>
      <c r="F441">
        <v>0</v>
      </c>
      <c r="G441">
        <v>0</v>
      </c>
      <c r="H441">
        <v>59</v>
      </c>
      <c r="K441">
        <v>62</v>
      </c>
      <c r="L441">
        <v>42</v>
      </c>
      <c r="M441">
        <v>73</v>
      </c>
      <c r="T441" s="34">
        <f>_xlfn.XLOOKUP(B441,'LHA Demog pivot'!$B$4:$B$93,'LHA Demog pivot'!$C$4:$C$93,,,1)</f>
        <v>12634</v>
      </c>
      <c r="U441" s="36">
        <f>ROUND(Table2[[#This Row],[LHA_Pop_2016]]*Table2[[#This Row],[C_ADR_7day]]/100000*7,0)</f>
        <v>0</v>
      </c>
      <c r="V441" s="13" t="str">
        <f>IF(OR(Table2[[#This Row],[7d_positivity_public]]=0,ISBLANK(Table2[[#This Row],[7d_positivity_public]])),"",(Table2[[#This Row],[7d_positivity_public]]-Table2[[#This Row],[7d_positivity_all]])/Table2[[#This Row],[7d_positivity_public]])</f>
        <v/>
      </c>
      <c r="W441">
        <v>0</v>
      </c>
    </row>
    <row r="442" spans="1:23" x14ac:dyDescent="0.25">
      <c r="A442" s="10">
        <v>44382</v>
      </c>
      <c r="B442">
        <v>116</v>
      </c>
      <c r="C442" t="s">
        <v>247</v>
      </c>
      <c r="D442">
        <v>0</v>
      </c>
      <c r="E442">
        <v>0</v>
      </c>
      <c r="F442">
        <v>0</v>
      </c>
      <c r="G442">
        <v>0</v>
      </c>
      <c r="H442">
        <v>79</v>
      </c>
      <c r="K442">
        <v>81</v>
      </c>
      <c r="L442">
        <v>78</v>
      </c>
      <c r="M442">
        <v>84</v>
      </c>
      <c r="T442" s="34">
        <f>_xlfn.XLOOKUP(B442,'LHA Demog pivot'!$B$4:$B$93,'LHA Demog pivot'!$C$4:$C$93,,,1)</f>
        <v>6851</v>
      </c>
      <c r="U442" s="36">
        <f>ROUND(Table2[[#This Row],[LHA_Pop_2016]]*Table2[[#This Row],[C_ADR_7day]]/100000*7,0)</f>
        <v>0</v>
      </c>
      <c r="V442" s="13" t="str">
        <f>IF(OR(Table2[[#This Row],[7d_positivity_public]]=0,ISBLANK(Table2[[#This Row],[7d_positivity_public]])),"",(Table2[[#This Row],[7d_positivity_public]]-Table2[[#This Row],[7d_positivity_all]])/Table2[[#This Row],[7d_positivity_public]])</f>
        <v/>
      </c>
      <c r="W442">
        <v>0</v>
      </c>
    </row>
    <row r="443" spans="1:23" x14ac:dyDescent="0.25">
      <c r="A443" s="10">
        <v>44382</v>
      </c>
      <c r="B443">
        <v>121</v>
      </c>
      <c r="C443" t="s">
        <v>248</v>
      </c>
      <c r="D443">
        <v>0</v>
      </c>
      <c r="E443">
        <v>0</v>
      </c>
      <c r="F443">
        <v>0</v>
      </c>
      <c r="G443">
        <v>14</v>
      </c>
      <c r="H443">
        <v>66</v>
      </c>
      <c r="K443">
        <v>68</v>
      </c>
      <c r="L443">
        <v>47</v>
      </c>
      <c r="M443">
        <v>78</v>
      </c>
      <c r="T443" s="34">
        <f>_xlfn.XLOOKUP(B443,'LHA Demog pivot'!$B$4:$B$93,'LHA Demog pivot'!$C$4:$C$93,,,1)</f>
        <v>3209</v>
      </c>
      <c r="U443" s="36">
        <f>ROUND(Table2[[#This Row],[LHA_Pop_2016]]*Table2[[#This Row],[C_ADR_7day]]/100000*7,0)</f>
        <v>0</v>
      </c>
      <c r="V443" s="13">
        <f>IF(OR(Table2[[#This Row],[7d_positivity_public]]=0,ISBLANK(Table2[[#This Row],[7d_positivity_public]])),"",(Table2[[#This Row],[7d_positivity_public]]-Table2[[#This Row],[7d_positivity_all]])/Table2[[#This Row],[7d_positivity_public]])</f>
        <v>0</v>
      </c>
      <c r="W443">
        <v>14</v>
      </c>
    </row>
    <row r="444" spans="1:23" x14ac:dyDescent="0.25">
      <c r="A444" s="10">
        <v>44382</v>
      </c>
      <c r="B444">
        <v>122</v>
      </c>
      <c r="C444" t="s">
        <v>249</v>
      </c>
      <c r="D444">
        <v>0</v>
      </c>
      <c r="E444">
        <v>0</v>
      </c>
      <c r="F444">
        <v>0</v>
      </c>
      <c r="G444">
        <v>0</v>
      </c>
      <c r="H444">
        <v>66</v>
      </c>
      <c r="K444">
        <v>68</v>
      </c>
      <c r="L444">
        <v>58</v>
      </c>
      <c r="M444">
        <v>77</v>
      </c>
      <c r="T444" s="34">
        <f>_xlfn.XLOOKUP(B444,'LHA Demog pivot'!$B$4:$B$93,'LHA Demog pivot'!$C$4:$C$93,,,1)</f>
        <v>25523</v>
      </c>
      <c r="U444" s="36">
        <f>ROUND(Table2[[#This Row],[LHA_Pop_2016]]*Table2[[#This Row],[C_ADR_7day]]/100000*7,0)</f>
        <v>0</v>
      </c>
      <c r="V444" s="13" t="str">
        <f>IF(OR(Table2[[#This Row],[7d_positivity_public]]=0,ISBLANK(Table2[[#This Row],[7d_positivity_public]])),"",(Table2[[#This Row],[7d_positivity_public]]-Table2[[#This Row],[7d_positivity_all]])/Table2[[#This Row],[7d_positivity_public]])</f>
        <v/>
      </c>
      <c r="W444">
        <v>0</v>
      </c>
    </row>
    <row r="445" spans="1:23" x14ac:dyDescent="0.25">
      <c r="A445" s="10">
        <v>44382</v>
      </c>
      <c r="B445">
        <v>123</v>
      </c>
      <c r="C445" t="s">
        <v>250</v>
      </c>
      <c r="D445">
        <v>0</v>
      </c>
      <c r="E445">
        <v>0</v>
      </c>
      <c r="F445">
        <v>0</v>
      </c>
      <c r="G445">
        <v>0</v>
      </c>
      <c r="H445">
        <v>69</v>
      </c>
      <c r="K445">
        <v>71</v>
      </c>
      <c r="L445">
        <v>59</v>
      </c>
      <c r="M445">
        <v>81</v>
      </c>
      <c r="T445" s="34">
        <f>_xlfn.XLOOKUP(B445,'LHA Demog pivot'!$B$4:$B$93,'LHA Demog pivot'!$C$4:$C$93,,,1)</f>
        <v>13710</v>
      </c>
      <c r="U445" s="36">
        <f>ROUND(Table2[[#This Row],[LHA_Pop_2016]]*Table2[[#This Row],[C_ADR_7day]]/100000*7,0)</f>
        <v>0</v>
      </c>
      <c r="V445" s="13" t="str">
        <f>IF(OR(Table2[[#This Row],[7d_positivity_public]]=0,ISBLANK(Table2[[#This Row],[7d_positivity_public]])),"",(Table2[[#This Row],[7d_positivity_public]]-Table2[[#This Row],[7d_positivity_all]])/Table2[[#This Row],[7d_positivity_public]])</f>
        <v/>
      </c>
      <c r="W445">
        <v>0</v>
      </c>
    </row>
    <row r="446" spans="1:23" x14ac:dyDescent="0.25">
      <c r="A446" s="10">
        <v>44382</v>
      </c>
      <c r="B446">
        <v>124</v>
      </c>
      <c r="C446" t="s">
        <v>251</v>
      </c>
      <c r="D446">
        <v>0</v>
      </c>
      <c r="E446">
        <v>0</v>
      </c>
      <c r="F446">
        <v>0</v>
      </c>
      <c r="G446">
        <v>0</v>
      </c>
      <c r="H446">
        <v>68</v>
      </c>
      <c r="K446">
        <v>70</v>
      </c>
      <c r="L446">
        <v>53</v>
      </c>
      <c r="M446">
        <v>78</v>
      </c>
      <c r="T446" s="34">
        <f>_xlfn.XLOOKUP(B446,'LHA Demog pivot'!$B$4:$B$93,'LHA Demog pivot'!$C$4:$C$93,,,1)</f>
        <v>4501</v>
      </c>
      <c r="U446" s="36">
        <f>ROUND(Table2[[#This Row],[LHA_Pop_2016]]*Table2[[#This Row],[C_ADR_7day]]/100000*7,0)</f>
        <v>0</v>
      </c>
      <c r="V446" s="13" t="str">
        <f>IF(OR(Table2[[#This Row],[7d_positivity_public]]=0,ISBLANK(Table2[[#This Row],[7d_positivity_public]])),"",(Table2[[#This Row],[7d_positivity_public]]-Table2[[#This Row],[7d_positivity_all]])/Table2[[#This Row],[7d_positivity_public]])</f>
        <v/>
      </c>
      <c r="W446">
        <v>0</v>
      </c>
    </row>
    <row r="447" spans="1:23" x14ac:dyDescent="0.25">
      <c r="A447" s="10">
        <v>44382</v>
      </c>
      <c r="B447">
        <v>125</v>
      </c>
      <c r="C447" t="s">
        <v>252</v>
      </c>
      <c r="D447">
        <v>0</v>
      </c>
      <c r="E447">
        <v>0</v>
      </c>
      <c r="F447">
        <v>0</v>
      </c>
      <c r="G447">
        <v>0</v>
      </c>
      <c r="H447">
        <v>77</v>
      </c>
      <c r="K447">
        <v>78</v>
      </c>
      <c r="L447">
        <v>67</v>
      </c>
      <c r="M447">
        <v>87</v>
      </c>
      <c r="T447" s="34">
        <f>_xlfn.XLOOKUP(B447,'LHA Demog pivot'!$B$4:$B$93,'LHA Demog pivot'!$C$4:$C$93,,,1)</f>
        <v>19367</v>
      </c>
      <c r="U447" s="36">
        <f>ROUND(Table2[[#This Row],[LHA_Pop_2016]]*Table2[[#This Row],[C_ADR_7day]]/100000*7,0)</f>
        <v>0</v>
      </c>
      <c r="V447" s="13" t="str">
        <f>IF(OR(Table2[[#This Row],[7d_positivity_public]]=0,ISBLANK(Table2[[#This Row],[7d_positivity_public]])),"",(Table2[[#This Row],[7d_positivity_public]]-Table2[[#This Row],[7d_positivity_all]])/Table2[[#This Row],[7d_positivity_public]])</f>
        <v/>
      </c>
      <c r="W447">
        <v>0</v>
      </c>
    </row>
    <row r="448" spans="1:23" x14ac:dyDescent="0.25">
      <c r="A448" s="10">
        <v>44382</v>
      </c>
      <c r="B448">
        <v>126</v>
      </c>
      <c r="C448" t="s">
        <v>83</v>
      </c>
      <c r="D448">
        <v>14</v>
      </c>
      <c r="E448">
        <v>0</v>
      </c>
      <c r="F448">
        <v>14</v>
      </c>
      <c r="G448">
        <v>16</v>
      </c>
      <c r="H448">
        <v>68</v>
      </c>
      <c r="K448">
        <v>70</v>
      </c>
      <c r="L448">
        <v>51</v>
      </c>
      <c r="M448">
        <v>79</v>
      </c>
      <c r="T448" s="34">
        <f>_xlfn.XLOOKUP(B448,'LHA Demog pivot'!$B$4:$B$93,'LHA Demog pivot'!$C$4:$C$93,,,1)</f>
        <v>8611</v>
      </c>
      <c r="U448" s="36">
        <f>ROUND(Table2[[#This Row],[LHA_Pop_2016]]*Table2[[#This Row],[C_ADR_7day]]/100000*7,0)</f>
        <v>8</v>
      </c>
      <c r="V448" s="13">
        <f>IF(OR(Table2[[#This Row],[7d_positivity_public]]=0,ISBLANK(Table2[[#This Row],[7d_positivity_public]])),"",(Table2[[#This Row],[7d_positivity_public]]-Table2[[#This Row],[7d_positivity_all]])/Table2[[#This Row],[7d_positivity_public]])</f>
        <v>0</v>
      </c>
      <c r="W448">
        <v>16</v>
      </c>
    </row>
    <row r="449" spans="1:23" x14ac:dyDescent="0.25">
      <c r="A449" s="10">
        <v>44382</v>
      </c>
      <c r="B449">
        <v>127</v>
      </c>
      <c r="C449" t="s">
        <v>84</v>
      </c>
      <c r="D449">
        <v>0</v>
      </c>
      <c r="E449">
        <v>0</v>
      </c>
      <c r="F449">
        <v>0</v>
      </c>
      <c r="G449">
        <v>0</v>
      </c>
      <c r="H449">
        <v>61</v>
      </c>
      <c r="K449">
        <v>64</v>
      </c>
      <c r="L449">
        <v>49</v>
      </c>
      <c r="M449">
        <v>70</v>
      </c>
      <c r="T449" s="34">
        <f>_xlfn.XLOOKUP(B449,'LHA Demog pivot'!$B$4:$B$93,'LHA Demog pivot'!$C$4:$C$93,,,1)</f>
        <v>3469</v>
      </c>
      <c r="U449" s="36">
        <f>ROUND(Table2[[#This Row],[LHA_Pop_2016]]*Table2[[#This Row],[C_ADR_7day]]/100000*7,0)</f>
        <v>0</v>
      </c>
      <c r="V449" s="13" t="str">
        <f>IF(OR(Table2[[#This Row],[7d_positivity_public]]=0,ISBLANK(Table2[[#This Row],[7d_positivity_public]])),"",(Table2[[#This Row],[7d_positivity_public]]-Table2[[#This Row],[7d_positivity_all]])/Table2[[#This Row],[7d_positivity_public]])</f>
        <v/>
      </c>
      <c r="W449">
        <v>0</v>
      </c>
    </row>
    <row r="450" spans="1:23" x14ac:dyDescent="0.25">
      <c r="A450" s="10">
        <v>44382</v>
      </c>
      <c r="B450">
        <v>131</v>
      </c>
      <c r="C450" t="s">
        <v>87</v>
      </c>
      <c r="D450">
        <v>0</v>
      </c>
      <c r="E450">
        <v>1</v>
      </c>
      <c r="F450">
        <v>-1</v>
      </c>
      <c r="G450">
        <v>1</v>
      </c>
      <c r="H450">
        <v>76</v>
      </c>
      <c r="K450">
        <v>78</v>
      </c>
      <c r="L450">
        <v>62</v>
      </c>
      <c r="M450">
        <v>84</v>
      </c>
      <c r="T450" s="34">
        <f>_xlfn.XLOOKUP(B450,'LHA Demog pivot'!$B$4:$B$93,'LHA Demog pivot'!$C$4:$C$93,,,1)</f>
        <v>19231</v>
      </c>
      <c r="U450" s="36">
        <f>ROUND(Table2[[#This Row],[LHA_Pop_2016]]*Table2[[#This Row],[C_ADR_7day]]/100000*7,0)</f>
        <v>0</v>
      </c>
      <c r="V450" s="13">
        <f>IF(OR(Table2[[#This Row],[7d_positivity_public]]=0,ISBLANK(Table2[[#This Row],[7d_positivity_public]])),"",(Table2[[#This Row],[7d_positivity_public]]-Table2[[#This Row],[7d_positivity_all]])/Table2[[#This Row],[7d_positivity_public]])</f>
        <v>0</v>
      </c>
      <c r="W450">
        <v>1</v>
      </c>
    </row>
    <row r="451" spans="1:23" x14ac:dyDescent="0.25">
      <c r="A451" s="10">
        <v>44382</v>
      </c>
      <c r="B451">
        <v>132</v>
      </c>
      <c r="C451" t="s">
        <v>89</v>
      </c>
      <c r="D451">
        <v>2</v>
      </c>
      <c r="E451">
        <v>1</v>
      </c>
      <c r="F451">
        <v>1</v>
      </c>
      <c r="G451">
        <v>3</v>
      </c>
      <c r="H451">
        <v>75</v>
      </c>
      <c r="K451">
        <v>76</v>
      </c>
      <c r="L451">
        <v>64</v>
      </c>
      <c r="M451">
        <v>84</v>
      </c>
      <c r="T451" s="34">
        <f>_xlfn.XLOOKUP(B451,'LHA Demog pivot'!$B$4:$B$93,'LHA Demog pivot'!$C$4:$C$93,,,1)</f>
        <v>41799</v>
      </c>
      <c r="U451" s="36">
        <f>ROUND(Table2[[#This Row],[LHA_Pop_2016]]*Table2[[#This Row],[C_ADR_7day]]/100000*7,0)</f>
        <v>6</v>
      </c>
      <c r="V451" s="13">
        <f>IF(OR(Table2[[#This Row],[7d_positivity_public]]=0,ISBLANK(Table2[[#This Row],[7d_positivity_public]])),"",(Table2[[#This Row],[7d_positivity_public]]-Table2[[#This Row],[7d_positivity_all]])/Table2[[#This Row],[7d_positivity_public]])</f>
        <v>0</v>
      </c>
      <c r="W451">
        <v>3</v>
      </c>
    </row>
    <row r="452" spans="1:23" x14ac:dyDescent="0.25">
      <c r="A452" s="10">
        <v>44382</v>
      </c>
      <c r="B452">
        <v>133</v>
      </c>
      <c r="C452" t="s">
        <v>91</v>
      </c>
      <c r="D452">
        <v>0</v>
      </c>
      <c r="E452">
        <v>0</v>
      </c>
      <c r="F452">
        <v>0</v>
      </c>
      <c r="G452">
        <v>0</v>
      </c>
      <c r="H452">
        <v>69</v>
      </c>
      <c r="K452">
        <v>71</v>
      </c>
      <c r="L452">
        <v>57</v>
      </c>
      <c r="M452">
        <v>77</v>
      </c>
      <c r="T452" s="34">
        <f>_xlfn.XLOOKUP(B452,'LHA Demog pivot'!$B$4:$B$93,'LHA Demog pivot'!$C$4:$C$93,,,1)</f>
        <v>5101</v>
      </c>
      <c r="U452" s="36">
        <f>ROUND(Table2[[#This Row],[LHA_Pop_2016]]*Table2[[#This Row],[C_ADR_7day]]/100000*7,0)</f>
        <v>0</v>
      </c>
      <c r="V452" s="13" t="str">
        <f>IF(OR(Table2[[#This Row],[7d_positivity_public]]=0,ISBLANK(Table2[[#This Row],[7d_positivity_public]])),"",(Table2[[#This Row],[7d_positivity_public]]-Table2[[#This Row],[7d_positivity_all]])/Table2[[#This Row],[7d_positivity_public]])</f>
        <v/>
      </c>
      <c r="W452">
        <v>0</v>
      </c>
    </row>
    <row r="453" spans="1:23" x14ac:dyDescent="0.25">
      <c r="A453" s="10">
        <v>44382</v>
      </c>
      <c r="B453">
        <v>134</v>
      </c>
      <c r="C453" t="s">
        <v>93</v>
      </c>
      <c r="D453">
        <v>0</v>
      </c>
      <c r="E453">
        <v>0</v>
      </c>
      <c r="F453">
        <v>0</v>
      </c>
      <c r="G453">
        <v>0</v>
      </c>
      <c r="H453">
        <v>70</v>
      </c>
      <c r="K453">
        <v>72</v>
      </c>
      <c r="L453">
        <v>59</v>
      </c>
      <c r="M453">
        <v>79</v>
      </c>
      <c r="T453" s="34">
        <f>_xlfn.XLOOKUP(B453,'LHA Demog pivot'!$B$4:$B$93,'LHA Demog pivot'!$C$4:$C$93,,,1)</f>
        <v>4781</v>
      </c>
      <c r="U453" s="36">
        <f>ROUND(Table2[[#This Row],[LHA_Pop_2016]]*Table2[[#This Row],[C_ADR_7day]]/100000*7,0)</f>
        <v>0</v>
      </c>
      <c r="V453" s="13" t="str">
        <f>IF(OR(Table2[[#This Row],[7d_positivity_public]]=0,ISBLANK(Table2[[#This Row],[7d_positivity_public]])),"",(Table2[[#This Row],[7d_positivity_public]]-Table2[[#This Row],[7d_positivity_all]])/Table2[[#This Row],[7d_positivity_public]])</f>
        <v/>
      </c>
      <c r="W453">
        <v>0</v>
      </c>
    </row>
    <row r="454" spans="1:23" x14ac:dyDescent="0.25">
      <c r="A454" s="10">
        <v>44382</v>
      </c>
      <c r="B454">
        <v>135</v>
      </c>
      <c r="C454" t="s">
        <v>95</v>
      </c>
      <c r="D454">
        <v>1</v>
      </c>
      <c r="E454">
        <v>1</v>
      </c>
      <c r="F454">
        <v>0</v>
      </c>
      <c r="G454">
        <v>3</v>
      </c>
      <c r="H454">
        <v>64</v>
      </c>
      <c r="K454">
        <v>66</v>
      </c>
      <c r="L454">
        <v>48</v>
      </c>
      <c r="M454">
        <v>79</v>
      </c>
      <c r="T454" s="34">
        <f>_xlfn.XLOOKUP(B454,'LHA Demog pivot'!$B$4:$B$93,'LHA Demog pivot'!$C$4:$C$93,,,1)</f>
        <v>10220</v>
      </c>
      <c r="U454" s="36">
        <f>ROUND(Table2[[#This Row],[LHA_Pop_2016]]*Table2[[#This Row],[C_ADR_7day]]/100000*7,0)</f>
        <v>1</v>
      </c>
      <c r="V454" s="13">
        <f>IF(OR(Table2[[#This Row],[7d_positivity_public]]=0,ISBLANK(Table2[[#This Row],[7d_positivity_public]])),"",(Table2[[#This Row],[7d_positivity_public]]-Table2[[#This Row],[7d_positivity_all]])/Table2[[#This Row],[7d_positivity_public]])</f>
        <v>0</v>
      </c>
      <c r="W454">
        <v>3</v>
      </c>
    </row>
    <row r="455" spans="1:23" x14ac:dyDescent="0.25">
      <c r="A455" s="10">
        <v>44382</v>
      </c>
      <c r="B455">
        <v>136</v>
      </c>
      <c r="C455" t="s">
        <v>253</v>
      </c>
      <c r="D455">
        <v>2</v>
      </c>
      <c r="E455">
        <v>4</v>
      </c>
      <c r="F455">
        <v>-2</v>
      </c>
      <c r="G455">
        <v>5</v>
      </c>
      <c r="H455">
        <v>70</v>
      </c>
      <c r="K455">
        <v>71</v>
      </c>
      <c r="L455">
        <v>56</v>
      </c>
      <c r="M455">
        <v>82</v>
      </c>
      <c r="T455" s="34">
        <f>_xlfn.XLOOKUP(B455,'LHA Demog pivot'!$B$4:$B$93,'LHA Demog pivot'!$C$4:$C$93,,,1)</f>
        <v>66849</v>
      </c>
      <c r="U455" s="36">
        <f>ROUND(Table2[[#This Row],[LHA_Pop_2016]]*Table2[[#This Row],[C_ADR_7day]]/100000*7,0)</f>
        <v>9</v>
      </c>
      <c r="V455" s="13">
        <f>IF(OR(Table2[[#This Row],[7d_positivity_public]]=0,ISBLANK(Table2[[#This Row],[7d_positivity_public]])),"",(Table2[[#This Row],[7d_positivity_public]]-Table2[[#This Row],[7d_positivity_all]])/Table2[[#This Row],[7d_positivity_public]])</f>
        <v>0</v>
      </c>
      <c r="W455">
        <v>5</v>
      </c>
    </row>
    <row r="456" spans="1:23" x14ac:dyDescent="0.25">
      <c r="A456" s="10">
        <v>44382</v>
      </c>
      <c r="B456">
        <v>137</v>
      </c>
      <c r="C456" t="s">
        <v>254</v>
      </c>
      <c r="D456">
        <v>2</v>
      </c>
      <c r="E456">
        <v>3</v>
      </c>
      <c r="F456">
        <v>-1</v>
      </c>
      <c r="G456">
        <v>3</v>
      </c>
      <c r="H456">
        <v>72</v>
      </c>
      <c r="K456">
        <v>73</v>
      </c>
      <c r="L456">
        <v>63</v>
      </c>
      <c r="M456">
        <v>82</v>
      </c>
      <c r="T456" s="34">
        <f>_xlfn.XLOOKUP(B456,'LHA Demog pivot'!$B$4:$B$93,'LHA Demog pivot'!$C$4:$C$93,,,1)</f>
        <v>194882</v>
      </c>
      <c r="U456" s="36">
        <f>ROUND(Table2[[#This Row],[LHA_Pop_2016]]*Table2[[#This Row],[C_ADR_7day]]/100000*7,0)</f>
        <v>27</v>
      </c>
      <c r="V456" s="13">
        <f>IF(OR(Table2[[#This Row],[7d_positivity_public]]=0,ISBLANK(Table2[[#This Row],[7d_positivity_public]])),"",(Table2[[#This Row],[7d_positivity_public]]-Table2[[#This Row],[7d_positivity_all]])/Table2[[#This Row],[7d_positivity_public]])</f>
        <v>0</v>
      </c>
      <c r="W456">
        <v>3</v>
      </c>
    </row>
    <row r="457" spans="1:23" x14ac:dyDescent="0.25">
      <c r="A457" s="10">
        <v>44382</v>
      </c>
      <c r="B457">
        <v>138</v>
      </c>
      <c r="C457" t="s">
        <v>116</v>
      </c>
      <c r="D457">
        <v>0</v>
      </c>
      <c r="E457">
        <v>0</v>
      </c>
      <c r="F457">
        <v>0</v>
      </c>
      <c r="G457">
        <v>0</v>
      </c>
      <c r="H457">
        <v>76</v>
      </c>
      <c r="K457">
        <v>78</v>
      </c>
      <c r="L457">
        <v>64</v>
      </c>
      <c r="M457">
        <v>85</v>
      </c>
      <c r="T457" s="34">
        <f>_xlfn.XLOOKUP(B457,'LHA Demog pivot'!$B$4:$B$93,'LHA Demog pivot'!$C$4:$C$93,,,1)</f>
        <v>12110</v>
      </c>
      <c r="U457" s="36">
        <f>ROUND(Table2[[#This Row],[LHA_Pop_2016]]*Table2[[#This Row],[C_ADR_7day]]/100000*7,0)</f>
        <v>0</v>
      </c>
      <c r="V457" s="13" t="str">
        <f>IF(OR(Table2[[#This Row],[7d_positivity_public]]=0,ISBLANK(Table2[[#This Row],[7d_positivity_public]])),"",(Table2[[#This Row],[7d_positivity_public]]-Table2[[#This Row],[7d_positivity_all]])/Table2[[#This Row],[7d_positivity_public]])</f>
        <v/>
      </c>
      <c r="W457">
        <v>0</v>
      </c>
    </row>
    <row r="458" spans="1:23" x14ac:dyDescent="0.25">
      <c r="A458" s="10">
        <v>44382</v>
      </c>
      <c r="B458">
        <v>139</v>
      </c>
      <c r="C458" t="s">
        <v>118</v>
      </c>
      <c r="D458">
        <v>3</v>
      </c>
      <c r="E458">
        <v>0</v>
      </c>
      <c r="F458">
        <v>3</v>
      </c>
      <c r="G458">
        <v>3</v>
      </c>
      <c r="H458">
        <v>57</v>
      </c>
      <c r="K458">
        <v>60</v>
      </c>
      <c r="L458">
        <v>40</v>
      </c>
      <c r="M458">
        <v>73</v>
      </c>
      <c r="T458" s="34">
        <f>_xlfn.XLOOKUP(B458,'LHA Demog pivot'!$B$4:$B$93,'LHA Demog pivot'!$C$4:$C$93,,,1)</f>
        <v>7285</v>
      </c>
      <c r="U458" s="36">
        <f>ROUND(Table2[[#This Row],[LHA_Pop_2016]]*Table2[[#This Row],[C_ADR_7day]]/100000*7,0)</f>
        <v>2</v>
      </c>
      <c r="V458" s="13">
        <f>IF(OR(Table2[[#This Row],[7d_positivity_public]]=0,ISBLANK(Table2[[#This Row],[7d_positivity_public]])),"",(Table2[[#This Row],[7d_positivity_public]]-Table2[[#This Row],[7d_positivity_all]])/Table2[[#This Row],[7d_positivity_public]])</f>
        <v>0</v>
      </c>
      <c r="W458">
        <v>3</v>
      </c>
    </row>
    <row r="459" spans="1:23" x14ac:dyDescent="0.25">
      <c r="A459" s="10">
        <v>44382</v>
      </c>
      <c r="B459">
        <v>141</v>
      </c>
      <c r="C459" t="s">
        <v>255</v>
      </c>
      <c r="D459">
        <v>0</v>
      </c>
      <c r="E459">
        <v>0</v>
      </c>
      <c r="F459">
        <v>0</v>
      </c>
      <c r="G459">
        <v>0</v>
      </c>
      <c r="H459">
        <v>83</v>
      </c>
      <c r="K459">
        <v>84</v>
      </c>
      <c r="L459">
        <v>81</v>
      </c>
      <c r="M459">
        <v>89</v>
      </c>
      <c r="T459" s="34">
        <f>_xlfn.XLOOKUP(B459,'LHA Demog pivot'!$B$4:$B$93,'LHA Demog pivot'!$C$4:$C$93,,,1)</f>
        <v>8085</v>
      </c>
      <c r="U459" s="36">
        <f>ROUND(Table2[[#This Row],[LHA_Pop_2016]]*Table2[[#This Row],[C_ADR_7day]]/100000*7,0)</f>
        <v>0</v>
      </c>
      <c r="V459" s="13" t="str">
        <f>IF(OR(Table2[[#This Row],[7d_positivity_public]]=0,ISBLANK(Table2[[#This Row],[7d_positivity_public]])),"",(Table2[[#This Row],[7d_positivity_public]]-Table2[[#This Row],[7d_positivity_all]])/Table2[[#This Row],[7d_positivity_public]])</f>
        <v/>
      </c>
      <c r="W459">
        <v>0</v>
      </c>
    </row>
    <row r="460" spans="1:23" x14ac:dyDescent="0.25">
      <c r="A460" s="10">
        <v>44382</v>
      </c>
      <c r="B460">
        <v>142</v>
      </c>
      <c r="C460" t="s">
        <v>120</v>
      </c>
      <c r="D460">
        <v>0</v>
      </c>
      <c r="E460">
        <v>1</v>
      </c>
      <c r="F460">
        <v>-1</v>
      </c>
      <c r="G460">
        <v>0</v>
      </c>
      <c r="H460">
        <v>67</v>
      </c>
      <c r="K460">
        <v>69</v>
      </c>
      <c r="L460">
        <v>51</v>
      </c>
      <c r="M460">
        <v>80</v>
      </c>
      <c r="T460" s="34">
        <f>_xlfn.XLOOKUP(B460,'LHA Demog pivot'!$B$4:$B$93,'LHA Demog pivot'!$C$4:$C$93,,,1)</f>
        <v>33648</v>
      </c>
      <c r="U460" s="36">
        <f>ROUND(Table2[[#This Row],[LHA_Pop_2016]]*Table2[[#This Row],[C_ADR_7day]]/100000*7,0)</f>
        <v>0</v>
      </c>
      <c r="V460" s="13" t="str">
        <f>IF(OR(Table2[[#This Row],[7d_positivity_public]]=0,ISBLANK(Table2[[#This Row],[7d_positivity_public]])),"",(Table2[[#This Row],[7d_positivity_public]]-Table2[[#This Row],[7d_positivity_all]])/Table2[[#This Row],[7d_positivity_public]])</f>
        <v/>
      </c>
      <c r="W460">
        <v>0</v>
      </c>
    </row>
    <row r="461" spans="1:23" x14ac:dyDescent="0.25">
      <c r="A461" s="10">
        <v>44382</v>
      </c>
      <c r="B461">
        <v>143</v>
      </c>
      <c r="C461" t="s">
        <v>256</v>
      </c>
      <c r="D461">
        <v>1</v>
      </c>
      <c r="E461">
        <v>1</v>
      </c>
      <c r="F461">
        <v>0</v>
      </c>
      <c r="G461">
        <v>1</v>
      </c>
      <c r="H461">
        <v>74</v>
      </c>
      <c r="K461">
        <v>76</v>
      </c>
      <c r="L461">
        <v>66</v>
      </c>
      <c r="M461">
        <v>85</v>
      </c>
      <c r="T461" s="34">
        <f>_xlfn.XLOOKUP(B461,'LHA Demog pivot'!$B$4:$B$93,'LHA Demog pivot'!$C$4:$C$93,,,1)</f>
        <v>113287</v>
      </c>
      <c r="U461" s="36">
        <f>ROUND(Table2[[#This Row],[LHA_Pop_2016]]*Table2[[#This Row],[C_ADR_7day]]/100000*7,0)</f>
        <v>8</v>
      </c>
      <c r="V461" s="13">
        <f>IF(OR(Table2[[#This Row],[7d_positivity_public]]=0,ISBLANK(Table2[[#This Row],[7d_positivity_public]])),"",(Table2[[#This Row],[7d_positivity_public]]-Table2[[#This Row],[7d_positivity_all]])/Table2[[#This Row],[7d_positivity_public]])</f>
        <v>0</v>
      </c>
      <c r="W461">
        <v>1</v>
      </c>
    </row>
    <row r="462" spans="1:23" x14ac:dyDescent="0.25">
      <c r="A462" s="10">
        <v>44382</v>
      </c>
      <c r="B462">
        <v>144</v>
      </c>
      <c r="C462" t="s">
        <v>257</v>
      </c>
      <c r="D462">
        <v>1</v>
      </c>
      <c r="E462">
        <v>0</v>
      </c>
      <c r="F462">
        <v>1</v>
      </c>
      <c r="G462">
        <v>6</v>
      </c>
      <c r="H462">
        <v>66</v>
      </c>
      <c r="K462">
        <v>68</v>
      </c>
      <c r="L462">
        <v>47</v>
      </c>
      <c r="M462">
        <v>78</v>
      </c>
      <c r="T462" s="34">
        <f>_xlfn.XLOOKUP(B462,'LHA Demog pivot'!$B$4:$B$93,'LHA Demog pivot'!$C$4:$C$93,,,1)</f>
        <v>14112</v>
      </c>
      <c r="U462" s="36">
        <f>ROUND(Table2[[#This Row],[LHA_Pop_2016]]*Table2[[#This Row],[C_ADR_7day]]/100000*7,0)</f>
        <v>1</v>
      </c>
      <c r="V462" s="13">
        <f>IF(OR(Table2[[#This Row],[7d_positivity_public]]=0,ISBLANK(Table2[[#This Row],[7d_positivity_public]])),"",(Table2[[#This Row],[7d_positivity_public]]-Table2[[#This Row],[7d_positivity_all]])/Table2[[#This Row],[7d_positivity_public]])</f>
        <v>0</v>
      </c>
      <c r="W462">
        <v>6</v>
      </c>
    </row>
    <row r="463" spans="1:23" x14ac:dyDescent="0.25">
      <c r="A463" s="10">
        <v>44382</v>
      </c>
      <c r="B463">
        <v>145</v>
      </c>
      <c r="C463" t="s">
        <v>258</v>
      </c>
      <c r="D463">
        <v>0</v>
      </c>
      <c r="E463">
        <v>0</v>
      </c>
      <c r="F463">
        <v>0</v>
      </c>
      <c r="G463">
        <v>0</v>
      </c>
      <c r="H463">
        <v>67</v>
      </c>
      <c r="K463">
        <v>68</v>
      </c>
      <c r="L463">
        <v>54</v>
      </c>
      <c r="M463">
        <v>76</v>
      </c>
      <c r="T463" s="34">
        <f>_xlfn.XLOOKUP(B463,'LHA Demog pivot'!$B$4:$B$93,'LHA Demog pivot'!$C$4:$C$93,,,1)</f>
        <v>4050</v>
      </c>
      <c r="U463" s="36">
        <f>ROUND(Table2[[#This Row],[LHA_Pop_2016]]*Table2[[#This Row],[C_ADR_7day]]/100000*7,0)</f>
        <v>0</v>
      </c>
      <c r="V463" s="13" t="str">
        <f>IF(OR(Table2[[#This Row],[7d_positivity_public]]=0,ISBLANK(Table2[[#This Row],[7d_positivity_public]])),"",(Table2[[#This Row],[7d_positivity_public]]-Table2[[#This Row],[7d_positivity_all]])/Table2[[#This Row],[7d_positivity_public]])</f>
        <v/>
      </c>
      <c r="W463">
        <v>0</v>
      </c>
    </row>
    <row r="464" spans="1:23" x14ac:dyDescent="0.25">
      <c r="A464" s="10">
        <v>44382</v>
      </c>
      <c r="B464">
        <v>146</v>
      </c>
      <c r="C464" t="s">
        <v>259</v>
      </c>
      <c r="D464">
        <v>2</v>
      </c>
      <c r="E464">
        <v>1</v>
      </c>
      <c r="F464">
        <v>1</v>
      </c>
      <c r="G464">
        <v>3</v>
      </c>
      <c r="H464">
        <v>62</v>
      </c>
      <c r="K464">
        <v>64</v>
      </c>
      <c r="L464">
        <v>52</v>
      </c>
      <c r="M464">
        <v>76</v>
      </c>
      <c r="T464" s="34">
        <f>_xlfn.XLOOKUP(B464,'LHA Demog pivot'!$B$4:$B$93,'LHA Demog pivot'!$C$4:$C$93,,,1)</f>
        <v>24815</v>
      </c>
      <c r="U464" s="36">
        <f>ROUND(Table2[[#This Row],[LHA_Pop_2016]]*Table2[[#This Row],[C_ADR_7day]]/100000*7,0)</f>
        <v>3</v>
      </c>
      <c r="V464" s="13">
        <f>IF(OR(Table2[[#This Row],[7d_positivity_public]]=0,ISBLANK(Table2[[#This Row],[7d_positivity_public]])),"",(Table2[[#This Row],[7d_positivity_public]]-Table2[[#This Row],[7d_positivity_all]])/Table2[[#This Row],[7d_positivity_public]])</f>
        <v>0</v>
      </c>
      <c r="W464">
        <v>3</v>
      </c>
    </row>
    <row r="465" spans="1:23" x14ac:dyDescent="0.25">
      <c r="A465" s="10">
        <v>44382</v>
      </c>
      <c r="B465">
        <v>147</v>
      </c>
      <c r="C465" t="s">
        <v>260</v>
      </c>
      <c r="D465">
        <v>0</v>
      </c>
      <c r="E465">
        <v>0</v>
      </c>
      <c r="F465">
        <v>0</v>
      </c>
      <c r="G465">
        <v>0</v>
      </c>
      <c r="H465">
        <v>68</v>
      </c>
      <c r="K465">
        <v>71</v>
      </c>
      <c r="L465">
        <v>59</v>
      </c>
      <c r="M465">
        <v>80</v>
      </c>
      <c r="T465" s="34">
        <f>_xlfn.XLOOKUP(B465,'LHA Demog pivot'!$B$4:$B$93,'LHA Demog pivot'!$C$4:$C$93,,,1)</f>
        <v>4012</v>
      </c>
      <c r="U465" s="36">
        <f>ROUND(Table2[[#This Row],[LHA_Pop_2016]]*Table2[[#This Row],[C_ADR_7day]]/100000*7,0)</f>
        <v>0</v>
      </c>
      <c r="V465" s="13" t="str">
        <f>IF(OR(Table2[[#This Row],[7d_positivity_public]]=0,ISBLANK(Table2[[#This Row],[7d_positivity_public]])),"",(Table2[[#This Row],[7d_positivity_public]]-Table2[[#This Row],[7d_positivity_all]])/Table2[[#This Row],[7d_positivity_public]])</f>
        <v/>
      </c>
      <c r="W465">
        <v>0</v>
      </c>
    </row>
    <row r="466" spans="1:23" x14ac:dyDescent="0.25">
      <c r="A466" s="10">
        <v>44382</v>
      </c>
      <c r="B466">
        <v>148</v>
      </c>
      <c r="C466" t="s">
        <v>261</v>
      </c>
      <c r="D466">
        <v>6</v>
      </c>
      <c r="E466">
        <v>2</v>
      </c>
      <c r="F466">
        <v>4</v>
      </c>
      <c r="G466">
        <v>8</v>
      </c>
      <c r="H466">
        <v>67</v>
      </c>
      <c r="K466">
        <v>70</v>
      </c>
      <c r="L466">
        <v>54</v>
      </c>
      <c r="M466">
        <v>79</v>
      </c>
      <c r="T466" s="34">
        <f>_xlfn.XLOOKUP(B466,'LHA Demog pivot'!$B$4:$B$93,'LHA Demog pivot'!$C$4:$C$93,,,1)</f>
        <v>6548</v>
      </c>
      <c r="U466" s="36">
        <f>ROUND(Table2[[#This Row],[LHA_Pop_2016]]*Table2[[#This Row],[C_ADR_7day]]/100000*7,0)</f>
        <v>3</v>
      </c>
      <c r="V466" s="13">
        <f>IF(OR(Table2[[#This Row],[7d_positivity_public]]=0,ISBLANK(Table2[[#This Row],[7d_positivity_public]])),"",(Table2[[#This Row],[7d_positivity_public]]-Table2[[#This Row],[7d_positivity_all]])/Table2[[#This Row],[7d_positivity_public]])</f>
        <v>0</v>
      </c>
      <c r="W466">
        <v>8</v>
      </c>
    </row>
    <row r="467" spans="1:23" x14ac:dyDescent="0.25">
      <c r="A467" s="10">
        <v>44382</v>
      </c>
      <c r="B467">
        <v>149</v>
      </c>
      <c r="C467" t="s">
        <v>124</v>
      </c>
      <c r="D467">
        <v>1</v>
      </c>
      <c r="E467">
        <v>0</v>
      </c>
      <c r="F467">
        <v>1</v>
      </c>
      <c r="G467">
        <v>5</v>
      </c>
      <c r="H467">
        <v>68</v>
      </c>
      <c r="K467">
        <v>70</v>
      </c>
      <c r="L467">
        <v>55</v>
      </c>
      <c r="M467">
        <v>80</v>
      </c>
      <c r="T467" s="34">
        <f>_xlfn.XLOOKUP(B467,'LHA Demog pivot'!$B$4:$B$93,'LHA Demog pivot'!$C$4:$C$93,,,1)</f>
        <v>10855</v>
      </c>
      <c r="U467" s="36">
        <f>ROUND(Table2[[#This Row],[LHA_Pop_2016]]*Table2[[#This Row],[C_ADR_7day]]/100000*7,0)</f>
        <v>1</v>
      </c>
      <c r="V467" s="13">
        <f>IF(OR(Table2[[#This Row],[7d_positivity_public]]=0,ISBLANK(Table2[[#This Row],[7d_positivity_public]])),"",(Table2[[#This Row],[7d_positivity_public]]-Table2[[#This Row],[7d_positivity_all]])/Table2[[#This Row],[7d_positivity_public]])</f>
        <v>0</v>
      </c>
      <c r="W467">
        <v>5</v>
      </c>
    </row>
    <row r="468" spans="1:23" x14ac:dyDescent="0.25">
      <c r="A468" s="10">
        <v>44382</v>
      </c>
      <c r="B468">
        <v>211</v>
      </c>
      <c r="C468" t="s">
        <v>262</v>
      </c>
      <c r="D468">
        <v>5</v>
      </c>
      <c r="E468">
        <v>0</v>
      </c>
      <c r="F468">
        <v>5</v>
      </c>
      <c r="G468">
        <v>5</v>
      </c>
      <c r="H468">
        <v>65</v>
      </c>
      <c r="K468">
        <v>67</v>
      </c>
      <c r="L468">
        <v>52</v>
      </c>
      <c r="M468">
        <v>76</v>
      </c>
      <c r="T468" s="34">
        <f>_xlfn.XLOOKUP(B468,'LHA Demog pivot'!$B$4:$B$93,'LHA Demog pivot'!$C$4:$C$93,,,1)</f>
        <v>8129</v>
      </c>
      <c r="U468" s="36">
        <f>ROUND(Table2[[#This Row],[LHA_Pop_2016]]*Table2[[#This Row],[C_ADR_7day]]/100000*7,0)</f>
        <v>3</v>
      </c>
      <c r="V468" s="13">
        <f>IF(OR(Table2[[#This Row],[7d_positivity_public]]=0,ISBLANK(Table2[[#This Row],[7d_positivity_public]])),"",(Table2[[#This Row],[7d_positivity_public]]-Table2[[#This Row],[7d_positivity_all]])/Table2[[#This Row],[7d_positivity_public]])</f>
        <v>0</v>
      </c>
      <c r="W468">
        <v>5</v>
      </c>
    </row>
    <row r="469" spans="1:23" x14ac:dyDescent="0.25">
      <c r="A469" s="10">
        <v>44382</v>
      </c>
      <c r="B469">
        <v>212</v>
      </c>
      <c r="C469" t="s">
        <v>263</v>
      </c>
      <c r="D469">
        <v>1</v>
      </c>
      <c r="E469">
        <v>4</v>
      </c>
      <c r="F469">
        <v>-3</v>
      </c>
      <c r="G469">
        <v>2</v>
      </c>
      <c r="H469">
        <v>68</v>
      </c>
      <c r="K469">
        <v>70</v>
      </c>
      <c r="L469">
        <v>58</v>
      </c>
      <c r="M469">
        <v>81</v>
      </c>
      <c r="T469" s="34">
        <f>_xlfn.XLOOKUP(B469,'LHA Demog pivot'!$B$4:$B$93,'LHA Demog pivot'!$C$4:$C$93,,,1)</f>
        <v>93177</v>
      </c>
      <c r="U469" s="36">
        <f>ROUND(Table2[[#This Row],[LHA_Pop_2016]]*Table2[[#This Row],[C_ADR_7day]]/100000*7,0)</f>
        <v>7</v>
      </c>
      <c r="V469" s="13">
        <f>IF(OR(Table2[[#This Row],[7d_positivity_public]]=0,ISBLANK(Table2[[#This Row],[7d_positivity_public]])),"",(Table2[[#This Row],[7d_positivity_public]]-Table2[[#This Row],[7d_positivity_all]])/Table2[[#This Row],[7d_positivity_public]])</f>
        <v>0</v>
      </c>
      <c r="W469">
        <v>2</v>
      </c>
    </row>
    <row r="470" spans="1:23" x14ac:dyDescent="0.25">
      <c r="A470" s="10">
        <v>44382</v>
      </c>
      <c r="B470">
        <v>213</v>
      </c>
      <c r="C470" t="s">
        <v>264</v>
      </c>
      <c r="D470">
        <v>1</v>
      </c>
      <c r="E470">
        <v>4</v>
      </c>
      <c r="F470">
        <v>-3</v>
      </c>
      <c r="G470">
        <v>2</v>
      </c>
      <c r="H470">
        <v>74</v>
      </c>
      <c r="K470">
        <v>76</v>
      </c>
      <c r="L470">
        <v>69</v>
      </c>
      <c r="M470">
        <v>83</v>
      </c>
      <c r="T470" s="34">
        <f>_xlfn.XLOOKUP(B470,'LHA Demog pivot'!$B$4:$B$93,'LHA Demog pivot'!$C$4:$C$93,,,1)</f>
        <v>141685</v>
      </c>
      <c r="U470" s="36">
        <f>ROUND(Table2[[#This Row],[LHA_Pop_2016]]*Table2[[#This Row],[C_ADR_7day]]/100000*7,0)</f>
        <v>10</v>
      </c>
      <c r="V470" s="13">
        <f>IF(OR(Table2[[#This Row],[7d_positivity_public]]=0,ISBLANK(Table2[[#This Row],[7d_positivity_public]])),"",(Table2[[#This Row],[7d_positivity_public]]-Table2[[#This Row],[7d_positivity_all]])/Table2[[#This Row],[7d_positivity_public]])</f>
        <v>0</v>
      </c>
      <c r="W470">
        <v>2</v>
      </c>
    </row>
    <row r="471" spans="1:23" x14ac:dyDescent="0.25">
      <c r="A471" s="10">
        <v>44382</v>
      </c>
      <c r="B471">
        <v>214</v>
      </c>
      <c r="C471" t="s">
        <v>265</v>
      </c>
      <c r="D471">
        <v>0</v>
      </c>
      <c r="E471">
        <v>4</v>
      </c>
      <c r="F471">
        <v>-4</v>
      </c>
      <c r="G471">
        <v>0</v>
      </c>
      <c r="H471">
        <v>67</v>
      </c>
      <c r="K471">
        <v>69</v>
      </c>
      <c r="L471">
        <v>58</v>
      </c>
      <c r="M471">
        <v>80</v>
      </c>
      <c r="T471" s="34">
        <f>_xlfn.XLOOKUP(B471,'LHA Demog pivot'!$B$4:$B$93,'LHA Demog pivot'!$C$4:$C$93,,,1)</f>
        <v>43157</v>
      </c>
      <c r="U471" s="36">
        <f>ROUND(Table2[[#This Row],[LHA_Pop_2016]]*Table2[[#This Row],[C_ADR_7day]]/100000*7,0)</f>
        <v>0</v>
      </c>
      <c r="V471" s="13" t="str">
        <f>IF(OR(Table2[[#This Row],[7d_positivity_public]]=0,ISBLANK(Table2[[#This Row],[7d_positivity_public]])),"",(Table2[[#This Row],[7d_positivity_public]]-Table2[[#This Row],[7d_positivity_all]])/Table2[[#This Row],[7d_positivity_public]])</f>
        <v/>
      </c>
      <c r="W471">
        <v>0</v>
      </c>
    </row>
    <row r="472" spans="1:23" x14ac:dyDescent="0.25">
      <c r="A472" s="10">
        <v>44382</v>
      </c>
      <c r="B472">
        <v>215</v>
      </c>
      <c r="C472" t="s">
        <v>135</v>
      </c>
      <c r="D472">
        <v>1</v>
      </c>
      <c r="E472">
        <v>1</v>
      </c>
      <c r="F472">
        <v>0</v>
      </c>
      <c r="G472">
        <v>1</v>
      </c>
      <c r="H472">
        <v>73</v>
      </c>
      <c r="K472">
        <v>75</v>
      </c>
      <c r="L472">
        <v>60</v>
      </c>
      <c r="M472">
        <v>84</v>
      </c>
      <c r="T472" s="34">
        <f>_xlfn.XLOOKUP(B472,'LHA Demog pivot'!$B$4:$B$93,'LHA Demog pivot'!$C$4:$C$93,,,1)</f>
        <v>9696</v>
      </c>
      <c r="U472" s="36">
        <f>ROUND(Table2[[#This Row],[LHA_Pop_2016]]*Table2[[#This Row],[C_ADR_7day]]/100000*7,0)</f>
        <v>1</v>
      </c>
      <c r="V472" s="13">
        <f>IF(OR(Table2[[#This Row],[7d_positivity_public]]=0,ISBLANK(Table2[[#This Row],[7d_positivity_public]])),"",(Table2[[#This Row],[7d_positivity_public]]-Table2[[#This Row],[7d_positivity_all]])/Table2[[#This Row],[7d_positivity_public]])</f>
        <v>0</v>
      </c>
      <c r="W472">
        <v>1</v>
      </c>
    </row>
    <row r="473" spans="1:23" x14ac:dyDescent="0.25">
      <c r="A473" s="10">
        <v>44382</v>
      </c>
      <c r="B473">
        <v>221</v>
      </c>
      <c r="C473" t="s">
        <v>136</v>
      </c>
      <c r="D473">
        <v>2</v>
      </c>
      <c r="E473">
        <v>1</v>
      </c>
      <c r="F473">
        <v>1</v>
      </c>
      <c r="G473">
        <v>2</v>
      </c>
      <c r="H473">
        <v>82</v>
      </c>
      <c r="K473">
        <v>83</v>
      </c>
      <c r="L473">
        <v>80</v>
      </c>
      <c r="M473">
        <v>86</v>
      </c>
      <c r="T473" s="34">
        <f>_xlfn.XLOOKUP(B473,'LHA Demog pivot'!$B$4:$B$93,'LHA Demog pivot'!$C$4:$C$93,,,1)</f>
        <v>70996</v>
      </c>
      <c r="U473" s="36">
        <f>ROUND(Table2[[#This Row],[LHA_Pop_2016]]*Table2[[#This Row],[C_ADR_7day]]/100000*7,0)</f>
        <v>10</v>
      </c>
      <c r="V473" s="13">
        <f>IF(OR(Table2[[#This Row],[7d_positivity_public]]=0,ISBLANK(Table2[[#This Row],[7d_positivity_public]])),"",(Table2[[#This Row],[7d_positivity_public]]-Table2[[#This Row],[7d_positivity_all]])/Table2[[#This Row],[7d_positivity_public]])</f>
        <v>0</v>
      </c>
      <c r="W473">
        <v>2</v>
      </c>
    </row>
    <row r="474" spans="1:23" x14ac:dyDescent="0.25">
      <c r="A474" s="10">
        <v>44382</v>
      </c>
      <c r="B474">
        <v>222</v>
      </c>
      <c r="C474" t="s">
        <v>266</v>
      </c>
      <c r="D474">
        <v>1</v>
      </c>
      <c r="E474">
        <v>1</v>
      </c>
      <c r="F474">
        <v>0</v>
      </c>
      <c r="G474">
        <v>1</v>
      </c>
      <c r="H474">
        <v>80</v>
      </c>
      <c r="K474">
        <v>81</v>
      </c>
      <c r="L474">
        <v>80</v>
      </c>
      <c r="M474">
        <v>83</v>
      </c>
      <c r="T474" s="34">
        <f>_xlfn.XLOOKUP(B474,'LHA Demog pivot'!$B$4:$B$93,'LHA Demog pivot'!$C$4:$C$93,,,1)</f>
        <v>232755</v>
      </c>
      <c r="U474" s="36">
        <f>ROUND(Table2[[#This Row],[LHA_Pop_2016]]*Table2[[#This Row],[C_ADR_7day]]/100000*7,0)</f>
        <v>16</v>
      </c>
      <c r="V474" s="13">
        <f>IF(OR(Table2[[#This Row],[7d_positivity_public]]=0,ISBLANK(Table2[[#This Row],[7d_positivity_public]])),"",(Table2[[#This Row],[7d_positivity_public]]-Table2[[#This Row],[7d_positivity_all]])/Table2[[#This Row],[7d_positivity_public]])</f>
        <v>0</v>
      </c>
      <c r="W474">
        <v>1</v>
      </c>
    </row>
    <row r="475" spans="1:23" x14ac:dyDescent="0.25">
      <c r="A475" s="10">
        <v>44382</v>
      </c>
      <c r="B475">
        <v>223</v>
      </c>
      <c r="C475" t="s">
        <v>267</v>
      </c>
      <c r="D475">
        <v>2</v>
      </c>
      <c r="E475">
        <v>2</v>
      </c>
      <c r="F475">
        <v>0</v>
      </c>
      <c r="G475">
        <v>2</v>
      </c>
      <c r="H475">
        <v>76</v>
      </c>
      <c r="K475">
        <v>78</v>
      </c>
      <c r="L475">
        <v>70</v>
      </c>
      <c r="M475">
        <v>86</v>
      </c>
      <c r="T475" s="34">
        <f>_xlfn.XLOOKUP(B475,'LHA Demog pivot'!$B$4:$B$93,'LHA Demog pivot'!$C$4:$C$93,,,1)</f>
        <v>101101</v>
      </c>
      <c r="U475" s="36">
        <f>ROUND(Table2[[#This Row],[LHA_Pop_2016]]*Table2[[#This Row],[C_ADR_7day]]/100000*7,0)</f>
        <v>14</v>
      </c>
      <c r="V475" s="13">
        <f>IF(OR(Table2[[#This Row],[7d_positivity_public]]=0,ISBLANK(Table2[[#This Row],[7d_positivity_public]])),"",(Table2[[#This Row],[7d_positivity_public]]-Table2[[#This Row],[7d_positivity_all]])/Table2[[#This Row],[7d_positivity_public]])</f>
        <v>0</v>
      </c>
      <c r="W475">
        <v>2</v>
      </c>
    </row>
    <row r="476" spans="1:23" x14ac:dyDescent="0.25">
      <c r="A476" s="10">
        <v>44382</v>
      </c>
      <c r="B476">
        <v>224</v>
      </c>
      <c r="C476" t="s">
        <v>268</v>
      </c>
      <c r="D476">
        <v>1</v>
      </c>
      <c r="E476">
        <v>2</v>
      </c>
      <c r="F476">
        <v>-1</v>
      </c>
      <c r="G476">
        <v>1</v>
      </c>
      <c r="H476">
        <v>80</v>
      </c>
      <c r="K476">
        <v>81</v>
      </c>
      <c r="L476">
        <v>78</v>
      </c>
      <c r="M476">
        <v>85</v>
      </c>
      <c r="T476" s="34">
        <f>_xlfn.XLOOKUP(B476,'LHA Demog pivot'!$B$4:$B$93,'LHA Demog pivot'!$C$4:$C$93,,,1)</f>
        <v>234393</v>
      </c>
      <c r="U476" s="36">
        <f>ROUND(Table2[[#This Row],[LHA_Pop_2016]]*Table2[[#This Row],[C_ADR_7day]]/100000*7,0)</f>
        <v>16</v>
      </c>
      <c r="V476" s="13">
        <f>IF(OR(Table2[[#This Row],[7d_positivity_public]]=0,ISBLANK(Table2[[#This Row],[7d_positivity_public]])),"",(Table2[[#This Row],[7d_positivity_public]]-Table2[[#This Row],[7d_positivity_all]])/Table2[[#This Row],[7d_positivity_public]])</f>
        <v>0</v>
      </c>
      <c r="W476">
        <v>1</v>
      </c>
    </row>
    <row r="477" spans="1:23" x14ac:dyDescent="0.25">
      <c r="A477" s="10">
        <v>44382</v>
      </c>
      <c r="B477">
        <v>231</v>
      </c>
      <c r="C477" t="s">
        <v>269</v>
      </c>
      <c r="D477">
        <v>0</v>
      </c>
      <c r="E477">
        <v>2</v>
      </c>
      <c r="F477">
        <v>-2</v>
      </c>
      <c r="G477">
        <v>0</v>
      </c>
      <c r="H477">
        <v>77</v>
      </c>
      <c r="K477">
        <v>78</v>
      </c>
      <c r="L477">
        <v>71</v>
      </c>
      <c r="M477">
        <v>86</v>
      </c>
      <c r="T477" s="34">
        <f>_xlfn.XLOOKUP(B477,'LHA Demog pivot'!$B$4:$B$93,'LHA Demog pivot'!$C$4:$C$93,,,1)</f>
        <v>143778</v>
      </c>
      <c r="U477" s="36">
        <f>ROUND(Table2[[#This Row],[LHA_Pop_2016]]*Table2[[#This Row],[C_ADR_7day]]/100000*7,0)</f>
        <v>0</v>
      </c>
      <c r="V477" s="13" t="str">
        <f>IF(OR(Table2[[#This Row],[7d_positivity_public]]=0,ISBLANK(Table2[[#This Row],[7d_positivity_public]])),"",(Table2[[#This Row],[7d_positivity_public]]-Table2[[#This Row],[7d_positivity_all]])/Table2[[#This Row],[7d_positivity_public]])</f>
        <v/>
      </c>
      <c r="W477">
        <v>0</v>
      </c>
    </row>
    <row r="478" spans="1:23" x14ac:dyDescent="0.25">
      <c r="A478" s="10">
        <v>44382</v>
      </c>
      <c r="B478">
        <v>232</v>
      </c>
      <c r="C478" t="s">
        <v>270</v>
      </c>
      <c r="D478">
        <v>1</v>
      </c>
      <c r="E478">
        <v>1</v>
      </c>
      <c r="F478">
        <v>0</v>
      </c>
      <c r="G478">
        <v>1</v>
      </c>
      <c r="H478">
        <v>84</v>
      </c>
      <c r="K478">
        <v>85</v>
      </c>
      <c r="L478">
        <v>80</v>
      </c>
      <c r="M478">
        <v>90</v>
      </c>
      <c r="T478" s="34">
        <f>_xlfn.XLOOKUP(B478,'LHA Demog pivot'!$B$4:$B$93,'LHA Demog pivot'!$C$4:$C$93,,,1)</f>
        <v>103064</v>
      </c>
      <c r="U478" s="36">
        <f>ROUND(Table2[[#This Row],[LHA_Pop_2016]]*Table2[[#This Row],[C_ADR_7day]]/100000*7,0)</f>
        <v>7</v>
      </c>
      <c r="V478" s="13">
        <f>IF(OR(Table2[[#This Row],[7d_positivity_public]]=0,ISBLANK(Table2[[#This Row],[7d_positivity_public]])),"",(Table2[[#This Row],[7d_positivity_public]]-Table2[[#This Row],[7d_positivity_all]])/Table2[[#This Row],[7d_positivity_public]])</f>
        <v>0</v>
      </c>
      <c r="W478">
        <v>1</v>
      </c>
    </row>
    <row r="479" spans="1:23" x14ac:dyDescent="0.25">
      <c r="A479" s="10">
        <v>44382</v>
      </c>
      <c r="B479">
        <v>233</v>
      </c>
      <c r="C479" t="s">
        <v>271</v>
      </c>
      <c r="D479">
        <v>1</v>
      </c>
      <c r="E479">
        <v>2</v>
      </c>
      <c r="F479">
        <v>-1</v>
      </c>
      <c r="G479">
        <v>2</v>
      </c>
      <c r="H479">
        <v>80</v>
      </c>
      <c r="K479">
        <v>82</v>
      </c>
      <c r="L479">
        <v>78</v>
      </c>
      <c r="M479">
        <v>87</v>
      </c>
      <c r="T479" s="34">
        <f>_xlfn.XLOOKUP(B479,'LHA Demog pivot'!$B$4:$B$93,'LHA Demog pivot'!$C$4:$C$93,,,1)</f>
        <v>443367</v>
      </c>
      <c r="U479" s="36">
        <f>ROUND(Table2[[#This Row],[LHA_Pop_2016]]*Table2[[#This Row],[C_ADR_7day]]/100000*7,0)</f>
        <v>31</v>
      </c>
      <c r="V479" s="13">
        <f>IF(OR(Table2[[#This Row],[7d_positivity_public]]=0,ISBLANK(Table2[[#This Row],[7d_positivity_public]])),"",(Table2[[#This Row],[7d_positivity_public]]-Table2[[#This Row],[7d_positivity_all]])/Table2[[#This Row],[7d_positivity_public]])</f>
        <v>0</v>
      </c>
      <c r="W479">
        <v>2</v>
      </c>
    </row>
    <row r="480" spans="1:23" x14ac:dyDescent="0.25">
      <c r="A480" s="10">
        <v>44382</v>
      </c>
      <c r="B480">
        <v>234</v>
      </c>
      <c r="C480" t="s">
        <v>272</v>
      </c>
      <c r="D480">
        <v>0</v>
      </c>
      <c r="E480">
        <v>0</v>
      </c>
      <c r="F480">
        <v>0</v>
      </c>
      <c r="G480">
        <v>0</v>
      </c>
      <c r="H480">
        <v>81</v>
      </c>
      <c r="K480">
        <v>82</v>
      </c>
      <c r="L480">
        <v>75</v>
      </c>
      <c r="M480">
        <v>87</v>
      </c>
      <c r="T480" s="34">
        <f>_xlfn.XLOOKUP(B480,'LHA Demog pivot'!$B$4:$B$93,'LHA Demog pivot'!$C$4:$C$93,,,1)</f>
        <v>94768</v>
      </c>
      <c r="U480" s="36">
        <f>ROUND(Table2[[#This Row],[LHA_Pop_2016]]*Table2[[#This Row],[C_ADR_7day]]/100000*7,0)</f>
        <v>0</v>
      </c>
      <c r="V480" s="13" t="str">
        <f>IF(OR(Table2[[#This Row],[7d_positivity_public]]=0,ISBLANK(Table2[[#This Row],[7d_positivity_public]])),"",(Table2[[#This Row],[7d_positivity_public]]-Table2[[#This Row],[7d_positivity_all]])/Table2[[#This Row],[7d_positivity_public]])</f>
        <v/>
      </c>
      <c r="W480">
        <v>0</v>
      </c>
    </row>
    <row r="481" spans="1:23" x14ac:dyDescent="0.25">
      <c r="A481" s="10">
        <v>44382</v>
      </c>
      <c r="B481">
        <v>311</v>
      </c>
      <c r="C481" t="s">
        <v>273</v>
      </c>
      <c r="D481">
        <v>1</v>
      </c>
      <c r="E481">
        <v>1</v>
      </c>
      <c r="F481">
        <v>0</v>
      </c>
      <c r="G481">
        <v>0</v>
      </c>
      <c r="H481">
        <v>79</v>
      </c>
      <c r="K481">
        <v>80</v>
      </c>
      <c r="L481">
        <v>78</v>
      </c>
      <c r="M481">
        <v>81</v>
      </c>
      <c r="T481" s="34">
        <f>_xlfn.XLOOKUP(B481,'LHA Demog pivot'!$B$4:$B$93,'LHA Demog pivot'!$C$4:$C$93,,,1)</f>
        <v>198309</v>
      </c>
      <c r="U481" s="36">
        <f>ROUND(Table2[[#This Row],[LHA_Pop_2016]]*Table2[[#This Row],[C_ADR_7day]]/100000*7,0)</f>
        <v>14</v>
      </c>
      <c r="V481" s="13" t="str">
        <f>IF(OR(Table2[[#This Row],[7d_positivity_public]]=0,ISBLANK(Table2[[#This Row],[7d_positivity_public]])),"",(Table2[[#This Row],[7d_positivity_public]]-Table2[[#This Row],[7d_positivity_all]])/Table2[[#This Row],[7d_positivity_public]])</f>
        <v/>
      </c>
      <c r="W481">
        <v>0</v>
      </c>
    </row>
    <row r="482" spans="1:23" x14ac:dyDescent="0.25">
      <c r="A482" s="10">
        <v>44382</v>
      </c>
      <c r="B482">
        <v>321</v>
      </c>
      <c r="C482" t="s">
        <v>274</v>
      </c>
      <c r="D482">
        <v>1</v>
      </c>
      <c r="E482">
        <v>1</v>
      </c>
      <c r="F482">
        <v>0</v>
      </c>
      <c r="G482">
        <v>1</v>
      </c>
      <c r="H482">
        <v>83</v>
      </c>
      <c r="K482">
        <v>84</v>
      </c>
      <c r="L482">
        <v>85</v>
      </c>
      <c r="M482">
        <v>82</v>
      </c>
      <c r="T482" s="34">
        <f>_xlfn.XLOOKUP(B482,'LHA Demog pivot'!$B$4:$B$93,'LHA Demog pivot'!$C$4:$C$93,,,1)</f>
        <v>122041</v>
      </c>
      <c r="U482" s="36">
        <f>ROUND(Table2[[#This Row],[LHA_Pop_2016]]*Table2[[#This Row],[C_ADR_7day]]/100000*7,0)</f>
        <v>9</v>
      </c>
      <c r="V482" s="13">
        <f>IF(OR(Table2[[#This Row],[7d_positivity_public]]=0,ISBLANK(Table2[[#This Row],[7d_positivity_public]])),"",(Table2[[#This Row],[7d_positivity_public]]-Table2[[#This Row],[7d_positivity_all]])/Table2[[#This Row],[7d_positivity_public]])</f>
        <v>0</v>
      </c>
      <c r="W482">
        <v>1</v>
      </c>
    </row>
    <row r="483" spans="1:23" x14ac:dyDescent="0.25">
      <c r="A483" s="10">
        <v>44382</v>
      </c>
      <c r="B483">
        <v>322</v>
      </c>
      <c r="C483" t="s">
        <v>275</v>
      </c>
      <c r="D483">
        <v>1</v>
      </c>
      <c r="E483">
        <v>3</v>
      </c>
      <c r="F483">
        <v>-2</v>
      </c>
      <c r="G483">
        <v>2</v>
      </c>
      <c r="H483">
        <v>78</v>
      </c>
      <c r="K483">
        <v>78</v>
      </c>
      <c r="L483">
        <v>78</v>
      </c>
      <c r="M483">
        <v>77</v>
      </c>
      <c r="T483" s="34">
        <f>_xlfn.XLOOKUP(B483,'LHA Demog pivot'!$B$4:$B$93,'LHA Demog pivot'!$C$4:$C$93,,,1)</f>
        <v>61532</v>
      </c>
      <c r="U483" s="36">
        <f>ROUND(Table2[[#This Row],[LHA_Pop_2016]]*Table2[[#This Row],[C_ADR_7day]]/100000*7,0)</f>
        <v>4</v>
      </c>
      <c r="V483" s="13">
        <f>IF(OR(Table2[[#This Row],[7d_positivity_public]]=0,ISBLANK(Table2[[#This Row],[7d_positivity_public]])),"",(Table2[[#This Row],[7d_positivity_public]]-Table2[[#This Row],[7d_positivity_all]])/Table2[[#This Row],[7d_positivity_public]])</f>
        <v>0</v>
      </c>
      <c r="W483">
        <v>2</v>
      </c>
    </row>
    <row r="484" spans="1:23" x14ac:dyDescent="0.25">
      <c r="A484" s="10">
        <v>44382</v>
      </c>
      <c r="B484">
        <v>323</v>
      </c>
      <c r="C484" t="s">
        <v>276</v>
      </c>
      <c r="D484">
        <v>0</v>
      </c>
      <c r="E484">
        <v>1</v>
      </c>
      <c r="F484">
        <v>-1</v>
      </c>
      <c r="G484">
        <v>1</v>
      </c>
      <c r="H484">
        <v>85</v>
      </c>
      <c r="K484">
        <v>85</v>
      </c>
      <c r="L484">
        <v>85</v>
      </c>
      <c r="M484">
        <v>86</v>
      </c>
      <c r="T484" s="34">
        <f>_xlfn.XLOOKUP(B484,'LHA Demog pivot'!$B$4:$B$93,'LHA Demog pivot'!$C$4:$C$93,,,1)</f>
        <v>103894</v>
      </c>
      <c r="U484" s="36">
        <f>ROUND(Table2[[#This Row],[LHA_Pop_2016]]*Table2[[#This Row],[C_ADR_7day]]/100000*7,0)</f>
        <v>0</v>
      </c>
      <c r="V484" s="13">
        <f>IF(OR(Table2[[#This Row],[7d_positivity_public]]=0,ISBLANK(Table2[[#This Row],[7d_positivity_public]])),"",(Table2[[#This Row],[7d_positivity_public]]-Table2[[#This Row],[7d_positivity_all]])/Table2[[#This Row],[7d_positivity_public]])</f>
        <v>0</v>
      </c>
      <c r="W484">
        <v>1</v>
      </c>
    </row>
    <row r="485" spans="1:23" x14ac:dyDescent="0.25">
      <c r="A485" s="10">
        <v>44382</v>
      </c>
      <c r="B485">
        <v>324</v>
      </c>
      <c r="C485" t="s">
        <v>277</v>
      </c>
      <c r="D485">
        <v>1</v>
      </c>
      <c r="E485">
        <v>1</v>
      </c>
      <c r="F485">
        <v>0</v>
      </c>
      <c r="G485">
        <v>1</v>
      </c>
      <c r="H485">
        <v>82</v>
      </c>
      <c r="K485">
        <v>82</v>
      </c>
      <c r="L485">
        <v>80</v>
      </c>
      <c r="M485">
        <v>84</v>
      </c>
      <c r="T485" s="34">
        <f>_xlfn.XLOOKUP(B485,'LHA Demog pivot'!$B$4:$B$93,'LHA Demog pivot'!$C$4:$C$93,,,1)</f>
        <v>131178</v>
      </c>
      <c r="U485" s="36">
        <f>ROUND(Table2[[#This Row],[LHA_Pop_2016]]*Table2[[#This Row],[C_ADR_7day]]/100000*7,0)</f>
        <v>9</v>
      </c>
      <c r="V485" s="13">
        <f>IF(OR(Table2[[#This Row],[7d_positivity_public]]=0,ISBLANK(Table2[[#This Row],[7d_positivity_public]])),"",(Table2[[#This Row],[7d_positivity_public]]-Table2[[#This Row],[7d_positivity_all]])/Table2[[#This Row],[7d_positivity_public]])</f>
        <v>0</v>
      </c>
      <c r="W485">
        <v>1</v>
      </c>
    </row>
    <row r="486" spans="1:23" x14ac:dyDescent="0.25">
      <c r="A486" s="10">
        <v>44382</v>
      </c>
      <c r="B486">
        <v>325</v>
      </c>
      <c r="C486" t="s">
        <v>278</v>
      </c>
      <c r="D486">
        <v>1</v>
      </c>
      <c r="E486">
        <v>1</v>
      </c>
      <c r="F486">
        <v>0</v>
      </c>
      <c r="G486">
        <v>1</v>
      </c>
      <c r="H486">
        <v>86</v>
      </c>
      <c r="K486">
        <v>86</v>
      </c>
      <c r="L486">
        <v>87</v>
      </c>
      <c r="M486">
        <v>85</v>
      </c>
      <c r="T486" s="34">
        <f>_xlfn.XLOOKUP(B486,'LHA Demog pivot'!$B$4:$B$93,'LHA Demog pivot'!$C$4:$C$93,,,1)</f>
        <v>95808</v>
      </c>
      <c r="U486" s="36">
        <f>ROUND(Table2[[#This Row],[LHA_Pop_2016]]*Table2[[#This Row],[C_ADR_7day]]/100000*7,0)</f>
        <v>7</v>
      </c>
      <c r="V486" s="13">
        <f>IF(OR(Table2[[#This Row],[7d_positivity_public]]=0,ISBLANK(Table2[[#This Row],[7d_positivity_public]])),"",(Table2[[#This Row],[7d_positivity_public]]-Table2[[#This Row],[7d_positivity_all]])/Table2[[#This Row],[7d_positivity_public]])</f>
        <v>0</v>
      </c>
      <c r="W486">
        <v>1</v>
      </c>
    </row>
    <row r="487" spans="1:23" x14ac:dyDescent="0.25">
      <c r="A487" s="10">
        <v>44382</v>
      </c>
      <c r="B487">
        <v>326</v>
      </c>
      <c r="C487" t="s">
        <v>279</v>
      </c>
      <c r="D487">
        <v>1</v>
      </c>
      <c r="E487">
        <v>2</v>
      </c>
      <c r="F487">
        <v>-1</v>
      </c>
      <c r="G487">
        <v>1</v>
      </c>
      <c r="H487">
        <v>82</v>
      </c>
      <c r="K487">
        <v>83</v>
      </c>
      <c r="L487">
        <v>82</v>
      </c>
      <c r="M487">
        <v>84</v>
      </c>
      <c r="T487" s="34">
        <f>_xlfn.XLOOKUP(B487,'LHA Demog pivot'!$B$4:$B$93,'LHA Demog pivot'!$C$4:$C$93,,,1)</f>
        <v>134575</v>
      </c>
      <c r="U487" s="36">
        <f>ROUND(Table2[[#This Row],[LHA_Pop_2016]]*Table2[[#This Row],[C_ADR_7day]]/100000*7,0)</f>
        <v>9</v>
      </c>
      <c r="V487" s="13">
        <f>IF(OR(Table2[[#This Row],[7d_positivity_public]]=0,ISBLANK(Table2[[#This Row],[7d_positivity_public]])),"",(Table2[[#This Row],[7d_positivity_public]]-Table2[[#This Row],[7d_positivity_all]])/Table2[[#This Row],[7d_positivity_public]])</f>
        <v>0</v>
      </c>
      <c r="W487">
        <v>1</v>
      </c>
    </row>
    <row r="488" spans="1:23" x14ac:dyDescent="0.25">
      <c r="A488" s="10">
        <v>44382</v>
      </c>
      <c r="B488">
        <v>331</v>
      </c>
      <c r="C488" t="s">
        <v>280</v>
      </c>
      <c r="D488">
        <v>1</v>
      </c>
      <c r="E488">
        <v>1</v>
      </c>
      <c r="F488">
        <v>0</v>
      </c>
      <c r="G488">
        <v>1</v>
      </c>
      <c r="H488">
        <v>85</v>
      </c>
      <c r="K488">
        <v>86</v>
      </c>
      <c r="L488">
        <v>83</v>
      </c>
      <c r="M488">
        <v>89</v>
      </c>
      <c r="T488" s="34">
        <f>_xlfn.XLOOKUP(B488,'LHA Demog pivot'!$B$4:$B$93,'LHA Demog pivot'!$C$4:$C$93,,,1)</f>
        <v>141392</v>
      </c>
      <c r="U488" s="36">
        <f>ROUND(Table2[[#This Row],[LHA_Pop_2016]]*Table2[[#This Row],[C_ADR_7day]]/100000*7,0)</f>
        <v>10</v>
      </c>
      <c r="V488" s="13">
        <f>IF(OR(Table2[[#This Row],[7d_positivity_public]]=0,ISBLANK(Table2[[#This Row],[7d_positivity_public]])),"",(Table2[[#This Row],[7d_positivity_public]]-Table2[[#This Row],[7d_positivity_all]])/Table2[[#This Row],[7d_positivity_public]])</f>
        <v>0</v>
      </c>
      <c r="W488">
        <v>1</v>
      </c>
    </row>
    <row r="489" spans="1:23" x14ac:dyDescent="0.25">
      <c r="A489" s="10">
        <v>44382</v>
      </c>
      <c r="B489">
        <v>332</v>
      </c>
      <c r="C489" t="s">
        <v>281</v>
      </c>
      <c r="D489">
        <v>1</v>
      </c>
      <c r="E489">
        <v>1</v>
      </c>
      <c r="F489">
        <v>0</v>
      </c>
      <c r="G489">
        <v>1</v>
      </c>
      <c r="H489">
        <v>80</v>
      </c>
      <c r="K489">
        <v>81</v>
      </c>
      <c r="L489">
        <v>75</v>
      </c>
      <c r="M489">
        <v>85</v>
      </c>
      <c r="T489" s="34">
        <f>_xlfn.XLOOKUP(B489,'LHA Demog pivot'!$B$4:$B$93,'LHA Demog pivot'!$C$4:$C$93,,,1)</f>
        <v>50490</v>
      </c>
      <c r="U489" s="36">
        <f>ROUND(Table2[[#This Row],[LHA_Pop_2016]]*Table2[[#This Row],[C_ADR_7day]]/100000*7,0)</f>
        <v>4</v>
      </c>
      <c r="V489" s="13">
        <f>IF(OR(Table2[[#This Row],[7d_positivity_public]]=0,ISBLANK(Table2[[#This Row],[7d_positivity_public]])),"",(Table2[[#This Row],[7d_positivity_public]]-Table2[[#This Row],[7d_positivity_all]])/Table2[[#This Row],[7d_positivity_public]])</f>
        <v>0</v>
      </c>
      <c r="W489">
        <v>1</v>
      </c>
    </row>
    <row r="490" spans="1:23" x14ac:dyDescent="0.25">
      <c r="A490" s="10">
        <v>44382</v>
      </c>
      <c r="B490">
        <v>333</v>
      </c>
      <c r="C490" t="s">
        <v>282</v>
      </c>
      <c r="D490">
        <v>0</v>
      </c>
      <c r="E490">
        <v>1</v>
      </c>
      <c r="F490">
        <v>-1</v>
      </c>
      <c r="G490">
        <v>0</v>
      </c>
      <c r="H490">
        <v>78</v>
      </c>
      <c r="K490">
        <v>79</v>
      </c>
      <c r="L490">
        <v>66</v>
      </c>
      <c r="M490">
        <v>86</v>
      </c>
      <c r="T490" s="34">
        <f>_xlfn.XLOOKUP(B490,'LHA Demog pivot'!$B$4:$B$93,'LHA Demog pivot'!$C$4:$C$93,,,1)</f>
        <v>29970</v>
      </c>
      <c r="U490" s="36">
        <f>ROUND(Table2[[#This Row],[LHA_Pop_2016]]*Table2[[#This Row],[C_ADR_7day]]/100000*7,0)</f>
        <v>0</v>
      </c>
      <c r="V490" s="13" t="str">
        <f>IF(OR(Table2[[#This Row],[7d_positivity_public]]=0,ISBLANK(Table2[[#This Row],[7d_positivity_public]])),"",(Table2[[#This Row],[7d_positivity_public]]-Table2[[#This Row],[7d_positivity_all]])/Table2[[#This Row],[7d_positivity_public]])</f>
        <v/>
      </c>
      <c r="W490">
        <v>0</v>
      </c>
    </row>
    <row r="491" spans="1:23" x14ac:dyDescent="0.25">
      <c r="A491" s="10">
        <v>44382</v>
      </c>
      <c r="B491">
        <v>334</v>
      </c>
      <c r="C491" t="s">
        <v>283</v>
      </c>
      <c r="D491">
        <v>0</v>
      </c>
      <c r="E491">
        <v>0</v>
      </c>
      <c r="F491">
        <v>0</v>
      </c>
      <c r="G491">
        <v>0</v>
      </c>
      <c r="H491">
        <v>74</v>
      </c>
      <c r="K491">
        <v>75</v>
      </c>
      <c r="L491">
        <v>59</v>
      </c>
      <c r="M491">
        <v>84</v>
      </c>
      <c r="T491" s="34">
        <f>_xlfn.XLOOKUP(B491,'LHA Demog pivot'!$B$4:$B$93,'LHA Demog pivot'!$C$4:$C$93,,,1)</f>
        <v>19671</v>
      </c>
      <c r="U491" s="36">
        <f>ROUND(Table2[[#This Row],[LHA_Pop_2016]]*Table2[[#This Row],[C_ADR_7day]]/100000*7,0)</f>
        <v>0</v>
      </c>
      <c r="V491" s="13" t="str">
        <f>IF(OR(Table2[[#This Row],[7d_positivity_public]]=0,ISBLANK(Table2[[#This Row],[7d_positivity_public]])),"",(Table2[[#This Row],[7d_positivity_public]]-Table2[[#This Row],[7d_positivity_all]])/Table2[[#This Row],[7d_positivity_public]])</f>
        <v/>
      </c>
      <c r="W491">
        <v>0</v>
      </c>
    </row>
    <row r="492" spans="1:23" x14ac:dyDescent="0.25">
      <c r="A492" s="10">
        <v>44382</v>
      </c>
      <c r="B492">
        <v>335</v>
      </c>
      <c r="C492" t="s">
        <v>284</v>
      </c>
      <c r="D492">
        <v>0</v>
      </c>
      <c r="E492">
        <v>0</v>
      </c>
      <c r="F492">
        <v>0</v>
      </c>
      <c r="G492">
        <v>0</v>
      </c>
      <c r="H492">
        <v>84</v>
      </c>
      <c r="K492">
        <v>85</v>
      </c>
      <c r="L492">
        <v>84</v>
      </c>
      <c r="M492">
        <v>88</v>
      </c>
      <c r="T492" s="34">
        <f>_xlfn.XLOOKUP(B492,'LHA Demog pivot'!$B$4:$B$93,'LHA Demog pivot'!$C$4:$C$93,,,1)</f>
        <v>38653</v>
      </c>
      <c r="U492" s="36">
        <f>ROUND(Table2[[#This Row],[LHA_Pop_2016]]*Table2[[#This Row],[C_ADR_7day]]/100000*7,0)</f>
        <v>0</v>
      </c>
      <c r="V492" s="13" t="str">
        <f>IF(OR(Table2[[#This Row],[7d_positivity_public]]=0,ISBLANK(Table2[[#This Row],[7d_positivity_public]])),"",(Table2[[#This Row],[7d_positivity_public]]-Table2[[#This Row],[7d_positivity_all]])/Table2[[#This Row],[7d_positivity_public]])</f>
        <v/>
      </c>
      <c r="W492">
        <v>0</v>
      </c>
    </row>
    <row r="493" spans="1:23" x14ac:dyDescent="0.25">
      <c r="A493" s="10">
        <v>44382</v>
      </c>
      <c r="B493">
        <v>336</v>
      </c>
      <c r="C493" t="s">
        <v>285</v>
      </c>
      <c r="D493">
        <v>0</v>
      </c>
      <c r="E493">
        <v>0</v>
      </c>
      <c r="F493">
        <v>0</v>
      </c>
      <c r="G493">
        <v>0</v>
      </c>
      <c r="H493">
        <v>68</v>
      </c>
      <c r="K493">
        <v>70</v>
      </c>
      <c r="L493">
        <v>61</v>
      </c>
      <c r="M493">
        <v>77</v>
      </c>
      <c r="T493" s="34">
        <f>_xlfn.XLOOKUP(B493,'LHA Demog pivot'!$B$4:$B$93,'LHA Demog pivot'!$C$4:$C$93,,,1)</f>
        <v>2678</v>
      </c>
      <c r="U493" s="36">
        <f>ROUND(Table2[[#This Row],[LHA_Pop_2016]]*Table2[[#This Row],[C_ADR_7day]]/100000*7,0)</f>
        <v>0</v>
      </c>
      <c r="V493" s="13" t="str">
        <f>IF(OR(Table2[[#This Row],[7d_positivity_public]]=0,ISBLANK(Table2[[#This Row],[7d_positivity_public]])),"",(Table2[[#This Row],[7d_positivity_public]]-Table2[[#This Row],[7d_positivity_all]])/Table2[[#This Row],[7d_positivity_public]])</f>
        <v/>
      </c>
      <c r="W493">
        <v>0</v>
      </c>
    </row>
    <row r="494" spans="1:23" x14ac:dyDescent="0.25">
      <c r="A494" s="10">
        <v>44382</v>
      </c>
      <c r="B494">
        <v>337</v>
      </c>
      <c r="C494" t="s">
        <v>286</v>
      </c>
      <c r="D494">
        <v>0</v>
      </c>
      <c r="E494">
        <v>0</v>
      </c>
      <c r="F494">
        <v>0</v>
      </c>
      <c r="G494">
        <v>0</v>
      </c>
      <c r="H494">
        <v>94</v>
      </c>
      <c r="K494">
        <v>96</v>
      </c>
      <c r="L494">
        <v>97</v>
      </c>
      <c r="M494">
        <v>95</v>
      </c>
      <c r="T494" s="34">
        <f>_xlfn.XLOOKUP(B494,'LHA Demog pivot'!$B$4:$B$93,'LHA Demog pivot'!$C$4:$C$93,,,1)</f>
        <v>1514</v>
      </c>
      <c r="U494" s="36">
        <f>ROUND(Table2[[#This Row],[LHA_Pop_2016]]*Table2[[#This Row],[C_ADR_7day]]/100000*7,0)</f>
        <v>0</v>
      </c>
      <c r="V494" s="13" t="str">
        <f>IF(OR(Table2[[#This Row],[7d_positivity_public]]=0,ISBLANK(Table2[[#This Row],[7d_positivity_public]])),"",(Table2[[#This Row],[7d_positivity_public]]-Table2[[#This Row],[7d_positivity_all]])/Table2[[#This Row],[7d_positivity_public]])</f>
        <v/>
      </c>
      <c r="W494">
        <v>0</v>
      </c>
    </row>
    <row r="495" spans="1:23" x14ac:dyDescent="0.25">
      <c r="A495" s="10">
        <v>44382</v>
      </c>
      <c r="B495">
        <v>411</v>
      </c>
      <c r="C495" t="s">
        <v>287</v>
      </c>
      <c r="D495">
        <v>0</v>
      </c>
      <c r="E495">
        <v>0</v>
      </c>
      <c r="F495">
        <v>0</v>
      </c>
      <c r="G495">
        <v>0</v>
      </c>
      <c r="H495">
        <v>84</v>
      </c>
      <c r="K495">
        <v>85</v>
      </c>
      <c r="L495">
        <v>81</v>
      </c>
      <c r="M495">
        <v>89</v>
      </c>
      <c r="T495" s="34">
        <f>_xlfn.XLOOKUP(B495,'LHA Demog pivot'!$B$4:$B$93,'LHA Demog pivot'!$C$4:$C$93,,,1)</f>
        <v>225919</v>
      </c>
      <c r="U495" s="36">
        <f>ROUND(Table2[[#This Row],[LHA_Pop_2016]]*Table2[[#This Row],[C_ADR_7day]]/100000*7,0)</f>
        <v>0</v>
      </c>
      <c r="V495" s="13" t="str">
        <f>IF(OR(Table2[[#This Row],[7d_positivity_public]]=0,ISBLANK(Table2[[#This Row],[7d_positivity_public]])),"",(Table2[[#This Row],[7d_positivity_public]]-Table2[[#This Row],[7d_positivity_all]])/Table2[[#This Row],[7d_positivity_public]])</f>
        <v/>
      </c>
      <c r="W495">
        <v>0</v>
      </c>
    </row>
    <row r="496" spans="1:23" x14ac:dyDescent="0.25">
      <c r="A496" s="10">
        <v>44382</v>
      </c>
      <c r="B496">
        <v>412</v>
      </c>
      <c r="C496" t="s">
        <v>288</v>
      </c>
      <c r="D496">
        <v>0</v>
      </c>
      <c r="E496">
        <v>0</v>
      </c>
      <c r="F496">
        <v>0</v>
      </c>
      <c r="G496">
        <v>0</v>
      </c>
      <c r="H496">
        <v>79</v>
      </c>
      <c r="K496">
        <v>80</v>
      </c>
      <c r="L496">
        <v>73</v>
      </c>
      <c r="M496">
        <v>88</v>
      </c>
      <c r="T496" s="34">
        <f>_xlfn.XLOOKUP(B496,'LHA Demog pivot'!$B$4:$B$93,'LHA Demog pivot'!$C$4:$C$93,,,1)</f>
        <v>77460</v>
      </c>
      <c r="U496" s="36">
        <f>ROUND(Table2[[#This Row],[LHA_Pop_2016]]*Table2[[#This Row],[C_ADR_7day]]/100000*7,0)</f>
        <v>0</v>
      </c>
      <c r="V496" s="13" t="str">
        <f>IF(OR(Table2[[#This Row],[7d_positivity_public]]=0,ISBLANK(Table2[[#This Row],[7d_positivity_public]])),"",(Table2[[#This Row],[7d_positivity_public]]-Table2[[#This Row],[7d_positivity_all]])/Table2[[#This Row],[7d_positivity_public]])</f>
        <v/>
      </c>
      <c r="W496">
        <v>0</v>
      </c>
    </row>
    <row r="497" spans="1:23" x14ac:dyDescent="0.25">
      <c r="A497" s="10">
        <v>44382</v>
      </c>
      <c r="B497">
        <v>413</v>
      </c>
      <c r="C497" t="s">
        <v>289</v>
      </c>
      <c r="D497">
        <v>0</v>
      </c>
      <c r="E497">
        <v>0</v>
      </c>
      <c r="F497">
        <v>0</v>
      </c>
      <c r="G497">
        <v>0</v>
      </c>
      <c r="H497">
        <v>87</v>
      </c>
      <c r="K497">
        <v>88</v>
      </c>
      <c r="L497">
        <v>80</v>
      </c>
      <c r="M497">
        <v>92</v>
      </c>
      <c r="T497" s="34">
        <f>_xlfn.XLOOKUP(B497,'LHA Demog pivot'!$B$4:$B$93,'LHA Demog pivot'!$C$4:$C$93,,,1)</f>
        <v>64692</v>
      </c>
      <c r="U497" s="36">
        <f>ROUND(Table2[[#This Row],[LHA_Pop_2016]]*Table2[[#This Row],[C_ADR_7day]]/100000*7,0)</f>
        <v>0</v>
      </c>
      <c r="V497" s="13" t="str">
        <f>IF(OR(Table2[[#This Row],[7d_positivity_public]]=0,ISBLANK(Table2[[#This Row],[7d_positivity_public]])),"",(Table2[[#This Row],[7d_positivity_public]]-Table2[[#This Row],[7d_positivity_all]])/Table2[[#This Row],[7d_positivity_public]])</f>
        <v/>
      </c>
      <c r="W497">
        <v>0</v>
      </c>
    </row>
    <row r="498" spans="1:23" x14ac:dyDescent="0.25">
      <c r="A498" s="10">
        <v>44382</v>
      </c>
      <c r="B498">
        <v>414</v>
      </c>
      <c r="C498" t="s">
        <v>290</v>
      </c>
      <c r="D498">
        <v>0</v>
      </c>
      <c r="E498">
        <v>0</v>
      </c>
      <c r="F498">
        <v>0</v>
      </c>
      <c r="G498">
        <v>0</v>
      </c>
      <c r="H498">
        <v>79</v>
      </c>
      <c r="K498">
        <v>80</v>
      </c>
      <c r="L498">
        <v>65</v>
      </c>
      <c r="M498">
        <v>87</v>
      </c>
      <c r="T498" s="34">
        <f>_xlfn.XLOOKUP(B498,'LHA Demog pivot'!$B$4:$B$93,'LHA Demog pivot'!$C$4:$C$93,,,1)</f>
        <v>15289</v>
      </c>
      <c r="U498" s="36">
        <f>ROUND(Table2[[#This Row],[LHA_Pop_2016]]*Table2[[#This Row],[C_ADR_7day]]/100000*7,0)</f>
        <v>0</v>
      </c>
      <c r="V498" s="13" t="str">
        <f>IF(OR(Table2[[#This Row],[7d_positivity_public]]=0,ISBLANK(Table2[[#This Row],[7d_positivity_public]])),"",(Table2[[#This Row],[7d_positivity_public]]-Table2[[#This Row],[7d_positivity_all]])/Table2[[#This Row],[7d_positivity_public]])</f>
        <v/>
      </c>
      <c r="W498">
        <v>0</v>
      </c>
    </row>
    <row r="499" spans="1:23" x14ac:dyDescent="0.25">
      <c r="A499" s="10">
        <v>44382</v>
      </c>
      <c r="B499">
        <v>421</v>
      </c>
      <c r="C499" t="s">
        <v>291</v>
      </c>
      <c r="D499">
        <v>0</v>
      </c>
      <c r="E499">
        <v>1</v>
      </c>
      <c r="F499">
        <v>-1</v>
      </c>
      <c r="G499">
        <v>0</v>
      </c>
      <c r="H499">
        <v>74</v>
      </c>
      <c r="K499">
        <v>76</v>
      </c>
      <c r="L499">
        <v>63</v>
      </c>
      <c r="M499">
        <v>85</v>
      </c>
      <c r="T499" s="34">
        <f>_xlfn.XLOOKUP(B499,'LHA Demog pivot'!$B$4:$B$93,'LHA Demog pivot'!$C$4:$C$93,,,1)</f>
        <v>58378</v>
      </c>
      <c r="U499" s="36">
        <f>ROUND(Table2[[#This Row],[LHA_Pop_2016]]*Table2[[#This Row],[C_ADR_7day]]/100000*7,0)</f>
        <v>0</v>
      </c>
      <c r="V499" s="13" t="str">
        <f>IF(OR(Table2[[#This Row],[7d_positivity_public]]=0,ISBLANK(Table2[[#This Row],[7d_positivity_public]])),"",(Table2[[#This Row],[7d_positivity_public]]-Table2[[#This Row],[7d_positivity_all]])/Table2[[#This Row],[7d_positivity_public]])</f>
        <v/>
      </c>
      <c r="W499">
        <v>0</v>
      </c>
    </row>
    <row r="500" spans="1:23" x14ac:dyDescent="0.25">
      <c r="A500" s="10">
        <v>44382</v>
      </c>
      <c r="B500">
        <v>422</v>
      </c>
      <c r="C500" t="s">
        <v>292</v>
      </c>
      <c r="D500">
        <v>0</v>
      </c>
      <c r="E500">
        <v>0</v>
      </c>
      <c r="F500">
        <v>0</v>
      </c>
      <c r="G500">
        <v>0</v>
      </c>
      <c r="H500">
        <v>68</v>
      </c>
      <c r="K500">
        <v>70</v>
      </c>
      <c r="L500">
        <v>51</v>
      </c>
      <c r="M500">
        <v>81</v>
      </c>
      <c r="T500" s="34">
        <f>_xlfn.XLOOKUP(B500,'LHA Demog pivot'!$B$4:$B$93,'LHA Demog pivot'!$C$4:$C$93,,,1)</f>
        <v>6240</v>
      </c>
      <c r="U500" s="36">
        <f>ROUND(Table2[[#This Row],[LHA_Pop_2016]]*Table2[[#This Row],[C_ADR_7day]]/100000*7,0)</f>
        <v>0</v>
      </c>
      <c r="V500" s="13" t="str">
        <f>IF(OR(Table2[[#This Row],[7d_positivity_public]]=0,ISBLANK(Table2[[#This Row],[7d_positivity_public]])),"",(Table2[[#This Row],[7d_positivity_public]]-Table2[[#This Row],[7d_positivity_all]])/Table2[[#This Row],[7d_positivity_public]])</f>
        <v/>
      </c>
      <c r="W500">
        <v>0</v>
      </c>
    </row>
    <row r="501" spans="1:23" x14ac:dyDescent="0.25">
      <c r="A501" s="10">
        <v>44382</v>
      </c>
      <c r="B501">
        <v>423</v>
      </c>
      <c r="C501" t="s">
        <v>293</v>
      </c>
      <c r="D501">
        <v>1</v>
      </c>
      <c r="E501">
        <v>1</v>
      </c>
      <c r="F501">
        <v>0</v>
      </c>
      <c r="G501">
        <v>2</v>
      </c>
      <c r="H501">
        <v>78</v>
      </c>
      <c r="K501">
        <v>80</v>
      </c>
      <c r="L501">
        <v>65</v>
      </c>
      <c r="M501">
        <v>87</v>
      </c>
      <c r="T501" s="34">
        <f>_xlfn.XLOOKUP(B501,'LHA Demog pivot'!$B$4:$B$93,'LHA Demog pivot'!$C$4:$C$93,,,1)</f>
        <v>19121</v>
      </c>
      <c r="U501" s="36">
        <f>ROUND(Table2[[#This Row],[LHA_Pop_2016]]*Table2[[#This Row],[C_ADR_7day]]/100000*7,0)</f>
        <v>1</v>
      </c>
      <c r="V501" s="13">
        <f>IF(OR(Table2[[#This Row],[7d_positivity_public]]=0,ISBLANK(Table2[[#This Row],[7d_positivity_public]])),"",(Table2[[#This Row],[7d_positivity_public]]-Table2[[#This Row],[7d_positivity_all]])/Table2[[#This Row],[7d_positivity_public]])</f>
        <v>0</v>
      </c>
      <c r="W501">
        <v>2</v>
      </c>
    </row>
    <row r="502" spans="1:23" x14ac:dyDescent="0.25">
      <c r="A502" s="10">
        <v>44382</v>
      </c>
      <c r="B502">
        <v>424</v>
      </c>
      <c r="C502" t="s">
        <v>294</v>
      </c>
      <c r="D502">
        <v>0</v>
      </c>
      <c r="E502">
        <v>1</v>
      </c>
      <c r="F502">
        <v>-1</v>
      </c>
      <c r="G502">
        <v>1</v>
      </c>
      <c r="H502">
        <v>77</v>
      </c>
      <c r="K502">
        <v>78</v>
      </c>
      <c r="L502">
        <v>68</v>
      </c>
      <c r="M502">
        <v>86</v>
      </c>
      <c r="T502" s="34">
        <f>_xlfn.XLOOKUP(B502,'LHA Demog pivot'!$B$4:$B$93,'LHA Demog pivot'!$C$4:$C$93,,,1)</f>
        <v>108964</v>
      </c>
      <c r="U502" s="36">
        <f>ROUND(Table2[[#This Row],[LHA_Pop_2016]]*Table2[[#This Row],[C_ADR_7day]]/100000*7,0)</f>
        <v>0</v>
      </c>
      <c r="V502" s="13">
        <f>IF(OR(Table2[[#This Row],[7d_positivity_public]]=0,ISBLANK(Table2[[#This Row],[7d_positivity_public]])),"",(Table2[[#This Row],[7d_positivity_public]]-Table2[[#This Row],[7d_positivity_all]])/Table2[[#This Row],[7d_positivity_public]])</f>
        <v>0</v>
      </c>
      <c r="W502">
        <v>1</v>
      </c>
    </row>
    <row r="503" spans="1:23" x14ac:dyDescent="0.25">
      <c r="A503" s="10">
        <v>44382</v>
      </c>
      <c r="B503">
        <v>425</v>
      </c>
      <c r="C503" t="s">
        <v>295</v>
      </c>
      <c r="D503">
        <v>0</v>
      </c>
      <c r="E503">
        <v>0</v>
      </c>
      <c r="F503">
        <v>0</v>
      </c>
      <c r="G503">
        <v>3</v>
      </c>
      <c r="H503">
        <v>78</v>
      </c>
      <c r="K503">
        <v>80</v>
      </c>
      <c r="L503">
        <v>59</v>
      </c>
      <c r="M503">
        <v>87</v>
      </c>
      <c r="T503" s="34">
        <f>_xlfn.XLOOKUP(B503,'LHA Demog pivot'!$B$4:$B$93,'LHA Demog pivot'!$C$4:$C$93,,,1)</f>
        <v>47133</v>
      </c>
      <c r="U503" s="36">
        <f>ROUND(Table2[[#This Row],[LHA_Pop_2016]]*Table2[[#This Row],[C_ADR_7day]]/100000*7,0)</f>
        <v>0</v>
      </c>
      <c r="V503" s="13">
        <f>IF(OR(Table2[[#This Row],[7d_positivity_public]]=0,ISBLANK(Table2[[#This Row],[7d_positivity_public]])),"",(Table2[[#This Row],[7d_positivity_public]]-Table2[[#This Row],[7d_positivity_all]])/Table2[[#This Row],[7d_positivity_public]])</f>
        <v>0</v>
      </c>
      <c r="W503">
        <v>3</v>
      </c>
    </row>
    <row r="504" spans="1:23" x14ac:dyDescent="0.25">
      <c r="A504" s="10">
        <v>44382</v>
      </c>
      <c r="B504">
        <v>426</v>
      </c>
      <c r="C504" t="s">
        <v>296</v>
      </c>
      <c r="D504">
        <v>0</v>
      </c>
      <c r="E504">
        <v>0</v>
      </c>
      <c r="F504">
        <v>0</v>
      </c>
      <c r="G504">
        <v>0</v>
      </c>
      <c r="H504">
        <v>74</v>
      </c>
      <c r="K504">
        <v>76</v>
      </c>
      <c r="L504">
        <v>66</v>
      </c>
      <c r="M504">
        <v>84</v>
      </c>
      <c r="T504" s="34">
        <f>_xlfn.XLOOKUP(B504,'LHA Demog pivot'!$B$4:$B$93,'LHA Demog pivot'!$C$4:$C$93,,,1)</f>
        <v>30981</v>
      </c>
      <c r="U504" s="36">
        <f>ROUND(Table2[[#This Row],[LHA_Pop_2016]]*Table2[[#This Row],[C_ADR_7day]]/100000*7,0)</f>
        <v>0</v>
      </c>
      <c r="V504" s="13" t="str">
        <f>IF(OR(Table2[[#This Row],[7d_positivity_public]]=0,ISBLANK(Table2[[#This Row],[7d_positivity_public]])),"",(Table2[[#This Row],[7d_positivity_public]]-Table2[[#This Row],[7d_positivity_all]])/Table2[[#This Row],[7d_positivity_public]])</f>
        <v/>
      </c>
      <c r="W504">
        <v>0</v>
      </c>
    </row>
    <row r="505" spans="1:23" x14ac:dyDescent="0.25">
      <c r="A505" s="10">
        <v>44382</v>
      </c>
      <c r="B505">
        <v>431</v>
      </c>
      <c r="C505" t="s">
        <v>297</v>
      </c>
      <c r="D505">
        <v>0</v>
      </c>
      <c r="E505">
        <v>0</v>
      </c>
      <c r="F505">
        <v>0</v>
      </c>
      <c r="G505">
        <v>0</v>
      </c>
      <c r="H505">
        <v>75</v>
      </c>
      <c r="K505">
        <v>77</v>
      </c>
      <c r="L505">
        <v>63</v>
      </c>
      <c r="M505">
        <v>86</v>
      </c>
      <c r="T505" s="34">
        <f>_xlfn.XLOOKUP(B505,'LHA Demog pivot'!$B$4:$B$93,'LHA Demog pivot'!$C$4:$C$93,,,1)</f>
        <v>66527</v>
      </c>
      <c r="U505" s="36">
        <f>ROUND(Table2[[#This Row],[LHA_Pop_2016]]*Table2[[#This Row],[C_ADR_7day]]/100000*7,0)</f>
        <v>0</v>
      </c>
      <c r="V505" s="13" t="str">
        <f>IF(OR(Table2[[#This Row],[7d_positivity_public]]=0,ISBLANK(Table2[[#This Row],[7d_positivity_public]])),"",(Table2[[#This Row],[7d_positivity_public]]-Table2[[#This Row],[7d_positivity_all]])/Table2[[#This Row],[7d_positivity_public]])</f>
        <v/>
      </c>
      <c r="W505">
        <v>0</v>
      </c>
    </row>
    <row r="506" spans="1:23" x14ac:dyDescent="0.25">
      <c r="A506" s="10">
        <v>44382</v>
      </c>
      <c r="B506">
        <v>432</v>
      </c>
      <c r="C506" t="s">
        <v>298</v>
      </c>
      <c r="D506">
        <v>0</v>
      </c>
      <c r="E506">
        <v>0</v>
      </c>
      <c r="F506">
        <v>0</v>
      </c>
      <c r="G506">
        <v>0</v>
      </c>
      <c r="H506">
        <v>75</v>
      </c>
      <c r="K506">
        <v>76</v>
      </c>
      <c r="L506">
        <v>63</v>
      </c>
      <c r="M506">
        <v>86</v>
      </c>
      <c r="T506" s="34">
        <f>_xlfn.XLOOKUP(B506,'LHA Demog pivot'!$B$4:$B$93,'LHA Demog pivot'!$C$4:$C$93,,,1)</f>
        <v>42570</v>
      </c>
      <c r="U506" s="36">
        <f>ROUND(Table2[[#This Row],[LHA_Pop_2016]]*Table2[[#This Row],[C_ADR_7day]]/100000*7,0)</f>
        <v>0</v>
      </c>
      <c r="V506" s="13" t="str">
        <f>IF(OR(Table2[[#This Row],[7d_positivity_public]]=0,ISBLANK(Table2[[#This Row],[7d_positivity_public]])),"",(Table2[[#This Row],[7d_positivity_public]]-Table2[[#This Row],[7d_positivity_all]])/Table2[[#This Row],[7d_positivity_public]])</f>
        <v/>
      </c>
      <c r="W506">
        <v>0</v>
      </c>
    </row>
    <row r="507" spans="1:23" x14ac:dyDescent="0.25">
      <c r="A507" s="10">
        <v>44382</v>
      </c>
      <c r="B507">
        <v>433</v>
      </c>
      <c r="C507" t="s">
        <v>299</v>
      </c>
      <c r="D507">
        <v>0</v>
      </c>
      <c r="E507">
        <v>0</v>
      </c>
      <c r="F507">
        <v>0</v>
      </c>
      <c r="G507">
        <v>0</v>
      </c>
      <c r="H507">
        <v>75</v>
      </c>
      <c r="K507">
        <v>77</v>
      </c>
      <c r="L507">
        <v>66</v>
      </c>
      <c r="M507">
        <v>82</v>
      </c>
      <c r="T507" s="34">
        <f>_xlfn.XLOOKUP(B507,'LHA Demog pivot'!$B$4:$B$93,'LHA Demog pivot'!$C$4:$C$93,,,1)</f>
        <v>1901</v>
      </c>
      <c r="U507" s="36">
        <f>ROUND(Table2[[#This Row],[LHA_Pop_2016]]*Table2[[#This Row],[C_ADR_7day]]/100000*7,0)</f>
        <v>0</v>
      </c>
      <c r="V507" s="13" t="str">
        <f>IF(OR(Table2[[#This Row],[7d_positivity_public]]=0,ISBLANK(Table2[[#This Row],[7d_positivity_public]])),"",(Table2[[#This Row],[7d_positivity_public]]-Table2[[#This Row],[7d_positivity_all]])/Table2[[#This Row],[7d_positivity_public]])</f>
        <v/>
      </c>
      <c r="W507">
        <v>0</v>
      </c>
    </row>
    <row r="508" spans="1:23" x14ac:dyDescent="0.25">
      <c r="A508" s="10">
        <v>44382</v>
      </c>
      <c r="B508">
        <v>434</v>
      </c>
      <c r="C508" t="s">
        <v>300</v>
      </c>
      <c r="D508">
        <v>0</v>
      </c>
      <c r="E508">
        <v>0</v>
      </c>
      <c r="F508">
        <v>0</v>
      </c>
      <c r="G508">
        <v>0</v>
      </c>
      <c r="H508">
        <v>74</v>
      </c>
      <c r="K508">
        <v>76</v>
      </c>
      <c r="L508">
        <v>67</v>
      </c>
      <c r="M508">
        <v>84</v>
      </c>
      <c r="T508" s="34">
        <f>_xlfn.XLOOKUP(B508,'LHA Demog pivot'!$B$4:$B$93,'LHA Demog pivot'!$C$4:$C$93,,,1)</f>
        <v>11235</v>
      </c>
      <c r="U508" s="36">
        <f>ROUND(Table2[[#This Row],[LHA_Pop_2016]]*Table2[[#This Row],[C_ADR_7day]]/100000*7,0)</f>
        <v>0</v>
      </c>
      <c r="V508" s="13" t="str">
        <f>IF(OR(Table2[[#This Row],[7d_positivity_public]]=0,ISBLANK(Table2[[#This Row],[7d_positivity_public]])),"",(Table2[[#This Row],[7d_positivity_public]]-Table2[[#This Row],[7d_positivity_all]])/Table2[[#This Row],[7d_positivity_public]])</f>
        <v/>
      </c>
      <c r="W508">
        <v>0</v>
      </c>
    </row>
    <row r="509" spans="1:23" x14ac:dyDescent="0.25">
      <c r="A509" s="10">
        <v>44382</v>
      </c>
      <c r="B509">
        <v>510</v>
      </c>
      <c r="C509" t="s">
        <v>301</v>
      </c>
      <c r="D509">
        <v>0</v>
      </c>
      <c r="E509">
        <v>0</v>
      </c>
      <c r="F509">
        <v>0</v>
      </c>
      <c r="G509">
        <v>0</v>
      </c>
      <c r="H509">
        <v>83</v>
      </c>
      <c r="K509">
        <v>84</v>
      </c>
      <c r="L509">
        <v>78</v>
      </c>
      <c r="M509">
        <v>89</v>
      </c>
      <c r="T509" s="34">
        <f>_xlfn.XLOOKUP(B509,'LHA Demog pivot'!$B$4:$B$93,'LHA Demog pivot'!$C$4:$C$93,,,1)</f>
        <v>4198</v>
      </c>
      <c r="U509" s="36">
        <f>ROUND(Table2[[#This Row],[LHA_Pop_2016]]*Table2[[#This Row],[C_ADR_7day]]/100000*7,0)</f>
        <v>0</v>
      </c>
      <c r="V509" s="13" t="str">
        <f>IF(OR(Table2[[#This Row],[7d_positivity_public]]=0,ISBLANK(Table2[[#This Row],[7d_positivity_public]])),"",(Table2[[#This Row],[7d_positivity_public]]-Table2[[#This Row],[7d_positivity_all]])/Table2[[#This Row],[7d_positivity_public]])</f>
        <v/>
      </c>
      <c r="W509">
        <v>0</v>
      </c>
    </row>
    <row r="510" spans="1:23" x14ac:dyDescent="0.25">
      <c r="A510" s="10">
        <v>44382</v>
      </c>
      <c r="B510">
        <v>512</v>
      </c>
      <c r="C510" t="s">
        <v>304</v>
      </c>
      <c r="D510">
        <v>0</v>
      </c>
      <c r="E510">
        <v>0</v>
      </c>
      <c r="F510">
        <v>0</v>
      </c>
      <c r="G510">
        <v>0</v>
      </c>
      <c r="H510">
        <v>80</v>
      </c>
      <c r="K510">
        <v>82</v>
      </c>
      <c r="L510">
        <v>76</v>
      </c>
      <c r="M510">
        <v>88</v>
      </c>
      <c r="T510" s="34">
        <f>_xlfn.XLOOKUP(B510,'LHA Demog pivot'!$B$4:$B$93,'LHA Demog pivot'!$C$4:$C$93,,,1)</f>
        <v>13501</v>
      </c>
      <c r="U510" s="36">
        <f>ROUND(Table2[[#This Row],[LHA_Pop_2016]]*Table2[[#This Row],[C_ADR_7day]]/100000*7,0)</f>
        <v>0</v>
      </c>
      <c r="V510" s="13" t="str">
        <f>IF(OR(Table2[[#This Row],[7d_positivity_public]]=0,ISBLANK(Table2[[#This Row],[7d_positivity_public]])),"",(Table2[[#This Row],[7d_positivity_public]]-Table2[[#This Row],[7d_positivity_all]])/Table2[[#This Row],[7d_positivity_public]])</f>
        <v/>
      </c>
      <c r="W510">
        <v>0</v>
      </c>
    </row>
    <row r="511" spans="1:23" x14ac:dyDescent="0.25">
      <c r="A511" s="10">
        <v>44382</v>
      </c>
      <c r="B511">
        <v>513</v>
      </c>
      <c r="C511" t="s">
        <v>305</v>
      </c>
      <c r="D511">
        <v>0</v>
      </c>
      <c r="E511">
        <v>0</v>
      </c>
      <c r="F511">
        <v>0</v>
      </c>
      <c r="G511">
        <v>0</v>
      </c>
      <c r="H511">
        <v>76</v>
      </c>
      <c r="K511">
        <v>79</v>
      </c>
      <c r="L511">
        <v>74</v>
      </c>
      <c r="M511">
        <v>84</v>
      </c>
      <c r="T511" s="34">
        <f>_xlfn.XLOOKUP(B511,'LHA Demog pivot'!$B$4:$B$93,'LHA Demog pivot'!$C$4:$C$93,,,1)</f>
        <v>4223</v>
      </c>
      <c r="U511" s="36">
        <f>ROUND(Table2[[#This Row],[LHA_Pop_2016]]*Table2[[#This Row],[C_ADR_7day]]/100000*7,0)</f>
        <v>0</v>
      </c>
      <c r="V511" s="13" t="str">
        <f>IF(OR(Table2[[#This Row],[7d_positivity_public]]=0,ISBLANK(Table2[[#This Row],[7d_positivity_public]])),"",(Table2[[#This Row],[7d_positivity_public]]-Table2[[#This Row],[7d_positivity_all]])/Table2[[#This Row],[7d_positivity_public]])</f>
        <v/>
      </c>
      <c r="W511">
        <v>0</v>
      </c>
    </row>
    <row r="512" spans="1:23" x14ac:dyDescent="0.25">
      <c r="A512" s="10">
        <v>44382</v>
      </c>
      <c r="B512">
        <v>514</v>
      </c>
      <c r="C512" t="s">
        <v>306</v>
      </c>
      <c r="D512">
        <v>0</v>
      </c>
      <c r="E512">
        <v>0</v>
      </c>
      <c r="F512">
        <v>0</v>
      </c>
      <c r="G512">
        <v>0</v>
      </c>
      <c r="H512">
        <v>64</v>
      </c>
      <c r="K512">
        <v>66</v>
      </c>
      <c r="L512">
        <v>56</v>
      </c>
      <c r="M512">
        <v>77</v>
      </c>
      <c r="T512" s="34">
        <f>_xlfn.XLOOKUP(B512,'LHA Demog pivot'!$B$4:$B$93,'LHA Demog pivot'!$C$4:$C$93,,,1)</f>
        <v>16414</v>
      </c>
      <c r="U512" s="36">
        <f>ROUND(Table2[[#This Row],[LHA_Pop_2016]]*Table2[[#This Row],[C_ADR_7day]]/100000*7,0)</f>
        <v>0</v>
      </c>
      <c r="V512" s="13" t="str">
        <f>IF(OR(Table2[[#This Row],[7d_positivity_public]]=0,ISBLANK(Table2[[#This Row],[7d_positivity_public]])),"",(Table2[[#This Row],[7d_positivity_public]]-Table2[[#This Row],[7d_positivity_all]])/Table2[[#This Row],[7d_positivity_public]])</f>
        <v/>
      </c>
      <c r="W512">
        <v>0</v>
      </c>
    </row>
    <row r="513" spans="1:23" x14ac:dyDescent="0.25">
      <c r="A513" s="10">
        <v>44382</v>
      </c>
      <c r="B513">
        <v>515</v>
      </c>
      <c r="C513" t="s">
        <v>307</v>
      </c>
      <c r="D513">
        <v>0</v>
      </c>
      <c r="E513">
        <v>0</v>
      </c>
      <c r="F513">
        <v>0</v>
      </c>
      <c r="G513">
        <v>0</v>
      </c>
      <c r="H513">
        <v>84</v>
      </c>
      <c r="K513">
        <v>88</v>
      </c>
      <c r="L513">
        <v>82</v>
      </c>
      <c r="M513">
        <v>93</v>
      </c>
      <c r="T513" s="34">
        <f>_xlfn.XLOOKUP(B513,'LHA Demog pivot'!$B$4:$B$93,'LHA Demog pivot'!$C$4:$C$93,,,1)</f>
        <v>9090</v>
      </c>
      <c r="U513" s="36">
        <f>ROUND(Table2[[#This Row],[LHA_Pop_2016]]*Table2[[#This Row],[C_ADR_7day]]/100000*7,0)</f>
        <v>0</v>
      </c>
      <c r="V513" s="13" t="str">
        <f>IF(OR(Table2[[#This Row],[7d_positivity_public]]=0,ISBLANK(Table2[[#This Row],[7d_positivity_public]])),"",(Table2[[#This Row],[7d_positivity_public]]-Table2[[#This Row],[7d_positivity_all]])/Table2[[#This Row],[7d_positivity_public]])</f>
        <v/>
      </c>
      <c r="W513">
        <v>0</v>
      </c>
    </row>
    <row r="514" spans="1:23" x14ac:dyDescent="0.25">
      <c r="A514" s="10">
        <v>44382</v>
      </c>
      <c r="B514">
        <v>517</v>
      </c>
      <c r="C514" t="s">
        <v>308</v>
      </c>
      <c r="D514">
        <v>0</v>
      </c>
      <c r="E514">
        <v>1</v>
      </c>
      <c r="F514">
        <v>-1</v>
      </c>
      <c r="G514">
        <v>0</v>
      </c>
      <c r="H514">
        <v>71</v>
      </c>
      <c r="K514">
        <v>74</v>
      </c>
      <c r="L514">
        <v>65</v>
      </c>
      <c r="M514">
        <v>83</v>
      </c>
      <c r="T514" s="34">
        <f>_xlfn.XLOOKUP(B514,'LHA Demog pivot'!$B$4:$B$93,'LHA Demog pivot'!$C$4:$C$93,,,1)</f>
        <v>20250</v>
      </c>
      <c r="U514" s="36">
        <f>ROUND(Table2[[#This Row],[LHA_Pop_2016]]*Table2[[#This Row],[C_ADR_7day]]/100000*7,0)</f>
        <v>0</v>
      </c>
      <c r="V514" s="13" t="str">
        <f>IF(OR(Table2[[#This Row],[7d_positivity_public]]=0,ISBLANK(Table2[[#This Row],[7d_positivity_public]])),"",(Table2[[#This Row],[7d_positivity_public]]-Table2[[#This Row],[7d_positivity_all]])/Table2[[#This Row],[7d_positivity_public]])</f>
        <v/>
      </c>
      <c r="W514">
        <v>0</v>
      </c>
    </row>
    <row r="515" spans="1:23" x14ac:dyDescent="0.25">
      <c r="A515" s="10">
        <v>44382</v>
      </c>
      <c r="B515">
        <v>518</v>
      </c>
      <c r="C515" t="s">
        <v>309</v>
      </c>
      <c r="D515">
        <v>0</v>
      </c>
      <c r="E515">
        <v>0</v>
      </c>
      <c r="F515">
        <v>0</v>
      </c>
      <c r="G515">
        <v>0</v>
      </c>
      <c r="H515">
        <v>74</v>
      </c>
      <c r="K515">
        <v>81</v>
      </c>
      <c r="L515">
        <v>75</v>
      </c>
      <c r="M515">
        <v>86</v>
      </c>
      <c r="T515" s="34">
        <f>_xlfn.XLOOKUP(B515,'LHA Demog pivot'!$B$4:$B$93,'LHA Demog pivot'!$C$4:$C$93,,,1)</f>
        <v>1880</v>
      </c>
      <c r="U515" s="36">
        <f>ROUND(Table2[[#This Row],[LHA_Pop_2016]]*Table2[[#This Row],[C_ADR_7day]]/100000*7,0)</f>
        <v>0</v>
      </c>
      <c r="V515" s="13" t="str">
        <f>IF(OR(Table2[[#This Row],[7d_positivity_public]]=0,ISBLANK(Table2[[#This Row],[7d_positivity_public]])),"",(Table2[[#This Row],[7d_positivity_public]]-Table2[[#This Row],[7d_positivity_all]])/Table2[[#This Row],[7d_positivity_public]])</f>
        <v/>
      </c>
      <c r="W515">
        <v>0</v>
      </c>
    </row>
    <row r="516" spans="1:23" x14ac:dyDescent="0.25">
      <c r="A516" s="10">
        <v>44382</v>
      </c>
      <c r="B516">
        <v>521</v>
      </c>
      <c r="C516" t="s">
        <v>310</v>
      </c>
      <c r="D516">
        <v>0</v>
      </c>
      <c r="E516">
        <v>0</v>
      </c>
      <c r="F516">
        <v>0</v>
      </c>
      <c r="G516">
        <v>0</v>
      </c>
      <c r="H516">
        <v>63</v>
      </c>
      <c r="K516">
        <v>64</v>
      </c>
      <c r="L516">
        <v>50</v>
      </c>
      <c r="M516">
        <v>76</v>
      </c>
      <c r="T516" s="34">
        <f>_xlfn.XLOOKUP(B516,'LHA Demog pivot'!$B$4:$B$93,'LHA Demog pivot'!$C$4:$C$93,,,1)</f>
        <v>23205</v>
      </c>
      <c r="U516" s="36">
        <f>ROUND(Table2[[#This Row],[LHA_Pop_2016]]*Table2[[#This Row],[C_ADR_7day]]/100000*7,0)</f>
        <v>0</v>
      </c>
      <c r="V516" s="13" t="str">
        <f>IF(OR(Table2[[#This Row],[7d_positivity_public]]=0,ISBLANK(Table2[[#This Row],[7d_positivity_public]])),"",(Table2[[#This Row],[7d_positivity_public]]-Table2[[#This Row],[7d_positivity_all]])/Table2[[#This Row],[7d_positivity_public]])</f>
        <v/>
      </c>
      <c r="W516">
        <v>0</v>
      </c>
    </row>
    <row r="517" spans="1:23" x14ac:dyDescent="0.25">
      <c r="A517" s="10">
        <v>44382</v>
      </c>
      <c r="B517">
        <v>522</v>
      </c>
      <c r="C517" t="s">
        <v>311</v>
      </c>
      <c r="D517">
        <v>0</v>
      </c>
      <c r="E517">
        <v>0</v>
      </c>
      <c r="F517">
        <v>0</v>
      </c>
      <c r="G517">
        <v>0</v>
      </c>
      <c r="H517">
        <v>64</v>
      </c>
      <c r="K517">
        <v>67</v>
      </c>
      <c r="L517">
        <v>57</v>
      </c>
      <c r="M517">
        <v>76</v>
      </c>
      <c r="T517" s="34">
        <f>_xlfn.XLOOKUP(B517,'LHA Demog pivot'!$B$4:$B$93,'LHA Demog pivot'!$C$4:$C$93,,,1)</f>
        <v>6256</v>
      </c>
      <c r="U517" s="36">
        <f>ROUND(Table2[[#This Row],[LHA_Pop_2016]]*Table2[[#This Row],[C_ADR_7day]]/100000*7,0)</f>
        <v>0</v>
      </c>
      <c r="V517" s="13" t="str">
        <f>IF(OR(Table2[[#This Row],[7d_positivity_public]]=0,ISBLANK(Table2[[#This Row],[7d_positivity_public]])),"",(Table2[[#This Row],[7d_positivity_public]]-Table2[[#This Row],[7d_positivity_all]])/Table2[[#This Row],[7d_positivity_public]])</f>
        <v/>
      </c>
      <c r="W517">
        <v>0</v>
      </c>
    </row>
    <row r="518" spans="1:23" x14ac:dyDescent="0.25">
      <c r="A518" s="10">
        <v>44382</v>
      </c>
      <c r="B518">
        <v>523</v>
      </c>
      <c r="C518" t="s">
        <v>312</v>
      </c>
      <c r="D518">
        <v>1</v>
      </c>
      <c r="E518">
        <v>0</v>
      </c>
      <c r="F518">
        <v>1</v>
      </c>
      <c r="G518">
        <v>4</v>
      </c>
      <c r="H518">
        <v>59</v>
      </c>
      <c r="K518">
        <v>62</v>
      </c>
      <c r="L518">
        <v>51</v>
      </c>
      <c r="M518">
        <v>74</v>
      </c>
      <c r="T518" s="34">
        <f>_xlfn.XLOOKUP(B518,'LHA Demog pivot'!$B$4:$B$93,'LHA Demog pivot'!$C$4:$C$93,,,1)</f>
        <v>15857</v>
      </c>
      <c r="U518" s="36">
        <f>ROUND(Table2[[#This Row],[LHA_Pop_2016]]*Table2[[#This Row],[C_ADR_7day]]/100000*7,0)</f>
        <v>1</v>
      </c>
      <c r="V518" s="13">
        <f>IF(OR(Table2[[#This Row],[7d_positivity_public]]=0,ISBLANK(Table2[[#This Row],[7d_positivity_public]])),"",(Table2[[#This Row],[7d_positivity_public]]-Table2[[#This Row],[7d_positivity_all]])/Table2[[#This Row],[7d_positivity_public]])</f>
        <v>0</v>
      </c>
      <c r="W518">
        <v>4</v>
      </c>
    </row>
    <row r="519" spans="1:23" x14ac:dyDescent="0.25">
      <c r="A519" s="10">
        <v>44382</v>
      </c>
      <c r="B519">
        <v>524</v>
      </c>
      <c r="C519" t="s">
        <v>313</v>
      </c>
      <c r="D519">
        <v>0</v>
      </c>
      <c r="E519">
        <v>0</v>
      </c>
      <c r="F519">
        <v>0</v>
      </c>
      <c r="G519">
        <v>0</v>
      </c>
      <c r="H519">
        <v>69</v>
      </c>
      <c r="K519">
        <v>71</v>
      </c>
      <c r="L519">
        <v>62</v>
      </c>
      <c r="M519">
        <v>82</v>
      </c>
      <c r="T519" s="34">
        <f>_xlfn.XLOOKUP(B519,'LHA Demog pivot'!$B$4:$B$93,'LHA Demog pivot'!$C$4:$C$93,,,1)</f>
        <v>95077</v>
      </c>
      <c r="U519" s="36">
        <f>ROUND(Table2[[#This Row],[LHA_Pop_2016]]*Table2[[#This Row],[C_ADR_7day]]/100000*7,0)</f>
        <v>0</v>
      </c>
      <c r="V519" s="13" t="str">
        <f>IF(OR(Table2[[#This Row],[7d_positivity_public]]=0,ISBLANK(Table2[[#This Row],[7d_positivity_public]])),"",(Table2[[#This Row],[7d_positivity_public]]-Table2[[#This Row],[7d_positivity_all]])/Table2[[#This Row],[7d_positivity_public]])</f>
        <v/>
      </c>
      <c r="W519">
        <v>0</v>
      </c>
    </row>
    <row r="520" spans="1:23" x14ac:dyDescent="0.25">
      <c r="A520" s="10">
        <v>44382</v>
      </c>
      <c r="B520">
        <v>531</v>
      </c>
      <c r="C520" t="s">
        <v>314</v>
      </c>
      <c r="D520">
        <v>1</v>
      </c>
      <c r="E520">
        <v>1</v>
      </c>
      <c r="F520">
        <v>0</v>
      </c>
      <c r="G520">
        <v>2</v>
      </c>
      <c r="H520">
        <v>50</v>
      </c>
      <c r="K520">
        <v>53</v>
      </c>
      <c r="L520">
        <v>40</v>
      </c>
      <c r="M520">
        <v>68</v>
      </c>
      <c r="T520" s="34">
        <f>_xlfn.XLOOKUP(B520,'LHA Demog pivot'!$B$4:$B$93,'LHA Demog pivot'!$C$4:$C$93,,,1)</f>
        <v>26850</v>
      </c>
      <c r="U520" s="36">
        <f>ROUND(Table2[[#This Row],[LHA_Pop_2016]]*Table2[[#This Row],[C_ADR_7day]]/100000*7,0)</f>
        <v>2</v>
      </c>
      <c r="V520" s="13">
        <f>IF(OR(Table2[[#This Row],[7d_positivity_public]]=0,ISBLANK(Table2[[#This Row],[7d_positivity_public]])),"",(Table2[[#This Row],[7d_positivity_public]]-Table2[[#This Row],[7d_positivity_all]])/Table2[[#This Row],[7d_positivity_public]])</f>
        <v>0</v>
      </c>
      <c r="W520">
        <v>2</v>
      </c>
    </row>
    <row r="521" spans="1:23" x14ac:dyDescent="0.25">
      <c r="A521" s="10">
        <v>44382</v>
      </c>
      <c r="B521">
        <v>532</v>
      </c>
      <c r="C521" t="s">
        <v>315</v>
      </c>
      <c r="D521">
        <v>0</v>
      </c>
      <c r="E521">
        <v>5</v>
      </c>
      <c r="F521">
        <v>-5</v>
      </c>
      <c r="G521">
        <v>1</v>
      </c>
      <c r="H521">
        <v>50</v>
      </c>
      <c r="K521">
        <v>53</v>
      </c>
      <c r="L521">
        <v>44</v>
      </c>
      <c r="M521">
        <v>68</v>
      </c>
      <c r="T521" s="34">
        <f>_xlfn.XLOOKUP(B521,'LHA Demog pivot'!$B$4:$B$93,'LHA Demog pivot'!$C$4:$C$93,,,1)</f>
        <v>35521</v>
      </c>
      <c r="U521" s="36">
        <f>ROUND(Table2[[#This Row],[LHA_Pop_2016]]*Table2[[#This Row],[C_ADR_7day]]/100000*7,0)</f>
        <v>0</v>
      </c>
      <c r="V521" s="13">
        <f>IF(OR(Table2[[#This Row],[7d_positivity_public]]=0,ISBLANK(Table2[[#This Row],[7d_positivity_public]])),"",(Table2[[#This Row],[7d_positivity_public]]-Table2[[#This Row],[7d_positivity_all]])/Table2[[#This Row],[7d_positivity_public]])</f>
        <v>0</v>
      </c>
      <c r="W521">
        <v>1</v>
      </c>
    </row>
    <row r="522" spans="1:23" x14ac:dyDescent="0.25">
      <c r="A522" s="10">
        <v>44382</v>
      </c>
      <c r="B522">
        <v>533</v>
      </c>
      <c r="C522" t="s">
        <v>316</v>
      </c>
      <c r="D522">
        <v>0</v>
      </c>
      <c r="E522">
        <v>0</v>
      </c>
      <c r="F522">
        <v>0</v>
      </c>
      <c r="G522">
        <v>0</v>
      </c>
      <c r="H522">
        <v>53</v>
      </c>
      <c r="K522">
        <v>56</v>
      </c>
      <c r="L522">
        <v>46</v>
      </c>
      <c r="M522">
        <v>69</v>
      </c>
      <c r="T522" s="34">
        <f>_xlfn.XLOOKUP(B522,'LHA Demog pivot'!$B$4:$B$93,'LHA Demog pivot'!$C$4:$C$93,,,1)</f>
        <v>5514</v>
      </c>
      <c r="U522" s="36">
        <f>ROUND(Table2[[#This Row],[LHA_Pop_2016]]*Table2[[#This Row],[C_ADR_7day]]/100000*7,0)</f>
        <v>0</v>
      </c>
      <c r="V522" s="13" t="str">
        <f>IF(OR(Table2[[#This Row],[7d_positivity_public]]=0,ISBLANK(Table2[[#This Row],[7d_positivity_public]])),"",(Table2[[#This Row],[7d_positivity_public]]-Table2[[#This Row],[7d_positivity_all]])/Table2[[#This Row],[7d_positivity_public]])</f>
        <v/>
      </c>
      <c r="W522">
        <v>0</v>
      </c>
    </row>
    <row r="523" spans="1:23" x14ac:dyDescent="0.25">
      <c r="A523" s="10">
        <v>44382</v>
      </c>
      <c r="B523">
        <v>555</v>
      </c>
      <c r="C523" t="s">
        <v>317</v>
      </c>
      <c r="D523">
        <v>0</v>
      </c>
      <c r="E523">
        <v>7</v>
      </c>
      <c r="F523">
        <v>-7</v>
      </c>
      <c r="G523">
        <v>0</v>
      </c>
      <c r="H523">
        <v>73</v>
      </c>
      <c r="K523">
        <v>76</v>
      </c>
      <c r="L523">
        <v>68</v>
      </c>
      <c r="M523">
        <v>82</v>
      </c>
      <c r="T523" s="34">
        <f>_xlfn.XLOOKUP(B523,'LHA Demog pivot'!$B$4:$B$93,'LHA Demog pivot'!$C$4:$C$93,,,1)</f>
        <v>2049</v>
      </c>
      <c r="U523" s="36">
        <f>ROUND(Table2[[#This Row],[LHA_Pop_2016]]*Table2[[#This Row],[C_ADR_7day]]/100000*7,0)</f>
        <v>0</v>
      </c>
      <c r="V523" s="13" t="str">
        <f>IF(OR(Table2[[#This Row],[7d_positivity_public]]=0,ISBLANK(Table2[[#This Row],[7d_positivity_public]])),"",(Table2[[#This Row],[7d_positivity_public]]-Table2[[#This Row],[7d_positivity_all]])/Table2[[#This Row],[7d_positivity_public]])</f>
        <v/>
      </c>
      <c r="W523">
        <v>0</v>
      </c>
    </row>
    <row r="524" spans="1:23" x14ac:dyDescent="0.25">
      <c r="A524" s="10">
        <v>44386</v>
      </c>
      <c r="B524">
        <v>111</v>
      </c>
      <c r="C524" t="s">
        <v>242</v>
      </c>
      <c r="D524">
        <v>0</v>
      </c>
      <c r="E524">
        <v>4</v>
      </c>
      <c r="F524">
        <v>-4</v>
      </c>
      <c r="G524">
        <v>1</v>
      </c>
      <c r="H524">
        <v>73</v>
      </c>
      <c r="K524">
        <v>74</v>
      </c>
      <c r="L524">
        <v>67</v>
      </c>
      <c r="M524">
        <v>83</v>
      </c>
      <c r="T524" s="34">
        <f>_xlfn.XLOOKUP(B524,'LHA Demog pivot'!$B$4:$B$93,'LHA Demog pivot'!$C$4:$C$93,,,1)</f>
        <v>15531</v>
      </c>
      <c r="U524" s="36">
        <f>ROUND(Table2[[#This Row],[LHA_Pop_2016]]*Table2[[#This Row],[C_ADR_7day]]/100000*7,0)</f>
        <v>0</v>
      </c>
      <c r="V524" s="13">
        <f>IF(OR(Table2[[#This Row],[7d_positivity_public]]=0,ISBLANK(Table2[[#This Row],[7d_positivity_public]])),"",(Table2[[#This Row],[7d_positivity_public]]-Table2[[#This Row],[7d_positivity_all]])/Table2[[#This Row],[7d_positivity_public]])</f>
        <v>0</v>
      </c>
      <c r="W524">
        <v>1</v>
      </c>
    </row>
    <row r="525" spans="1:23" x14ac:dyDescent="0.25">
      <c r="A525" s="10">
        <v>44386</v>
      </c>
      <c r="B525">
        <v>112</v>
      </c>
      <c r="C525" t="s">
        <v>243</v>
      </c>
      <c r="D525">
        <v>2</v>
      </c>
      <c r="E525">
        <v>1</v>
      </c>
      <c r="F525">
        <v>1</v>
      </c>
      <c r="G525">
        <v>3</v>
      </c>
      <c r="H525">
        <v>70</v>
      </c>
      <c r="K525">
        <v>72</v>
      </c>
      <c r="L525">
        <v>58</v>
      </c>
      <c r="M525">
        <v>83</v>
      </c>
      <c r="T525" s="34">
        <f>_xlfn.XLOOKUP(B525,'LHA Demog pivot'!$B$4:$B$93,'LHA Demog pivot'!$C$4:$C$93,,,1)</f>
        <v>26248</v>
      </c>
      <c r="U525" s="36">
        <f>ROUND(Table2[[#This Row],[LHA_Pop_2016]]*Table2[[#This Row],[C_ADR_7day]]/100000*7,0)</f>
        <v>4</v>
      </c>
      <c r="V525" s="13">
        <f>IF(OR(Table2[[#This Row],[7d_positivity_public]]=0,ISBLANK(Table2[[#This Row],[7d_positivity_public]])),"",(Table2[[#This Row],[7d_positivity_public]]-Table2[[#This Row],[7d_positivity_all]])/Table2[[#This Row],[7d_positivity_public]])</f>
        <v>0</v>
      </c>
      <c r="W525">
        <v>3</v>
      </c>
    </row>
    <row r="526" spans="1:23" x14ac:dyDescent="0.25">
      <c r="A526" s="10">
        <v>44386</v>
      </c>
      <c r="B526">
        <v>113</v>
      </c>
      <c r="C526" t="s">
        <v>244</v>
      </c>
      <c r="D526">
        <v>1</v>
      </c>
      <c r="E526">
        <v>0</v>
      </c>
      <c r="F526">
        <v>1</v>
      </c>
      <c r="G526">
        <v>4</v>
      </c>
      <c r="H526">
        <v>76</v>
      </c>
      <c r="K526">
        <v>78</v>
      </c>
      <c r="L526">
        <v>66</v>
      </c>
      <c r="M526">
        <v>87</v>
      </c>
      <c r="T526" s="34">
        <f>_xlfn.XLOOKUP(B526,'LHA Demog pivot'!$B$4:$B$93,'LHA Demog pivot'!$C$4:$C$93,,,1)</f>
        <v>9178</v>
      </c>
      <c r="U526" s="36">
        <f>ROUND(Table2[[#This Row],[LHA_Pop_2016]]*Table2[[#This Row],[C_ADR_7day]]/100000*7,0)</f>
        <v>1</v>
      </c>
      <c r="V526" s="13">
        <f>IF(OR(Table2[[#This Row],[7d_positivity_public]]=0,ISBLANK(Table2[[#This Row],[7d_positivity_public]])),"",(Table2[[#This Row],[7d_positivity_public]]-Table2[[#This Row],[7d_positivity_all]])/Table2[[#This Row],[7d_positivity_public]])</f>
        <v>0.25</v>
      </c>
      <c r="W526">
        <v>3</v>
      </c>
    </row>
    <row r="527" spans="1:23" x14ac:dyDescent="0.25">
      <c r="A527" s="10">
        <v>44386</v>
      </c>
      <c r="B527">
        <v>114</v>
      </c>
      <c r="C527" t="s">
        <v>245</v>
      </c>
      <c r="D527">
        <v>1</v>
      </c>
      <c r="E527">
        <v>5</v>
      </c>
      <c r="F527">
        <v>-4</v>
      </c>
      <c r="G527">
        <v>2</v>
      </c>
      <c r="H527">
        <v>80</v>
      </c>
      <c r="K527">
        <v>81</v>
      </c>
      <c r="L527">
        <v>74</v>
      </c>
      <c r="M527">
        <v>87</v>
      </c>
      <c r="T527" s="34">
        <f>_xlfn.XLOOKUP(B527,'LHA Demog pivot'!$B$4:$B$93,'LHA Demog pivot'!$C$4:$C$93,,,1)</f>
        <v>9487</v>
      </c>
      <c r="U527" s="36">
        <f>ROUND(Table2[[#This Row],[LHA_Pop_2016]]*Table2[[#This Row],[C_ADR_7day]]/100000*7,0)</f>
        <v>1</v>
      </c>
      <c r="V527" s="13">
        <f>IF(OR(Table2[[#This Row],[7d_positivity_public]]=0,ISBLANK(Table2[[#This Row],[7d_positivity_public]])),"",(Table2[[#This Row],[7d_positivity_public]]-Table2[[#This Row],[7d_positivity_all]])/Table2[[#This Row],[7d_positivity_public]])</f>
        <v>0</v>
      </c>
      <c r="W527">
        <v>2</v>
      </c>
    </row>
    <row r="528" spans="1:23" x14ac:dyDescent="0.25">
      <c r="A528" s="10">
        <v>44386</v>
      </c>
      <c r="B528">
        <v>115</v>
      </c>
      <c r="C528" t="s">
        <v>246</v>
      </c>
      <c r="D528">
        <v>0</v>
      </c>
      <c r="E528">
        <v>0</v>
      </c>
      <c r="F528">
        <v>0</v>
      </c>
      <c r="G528">
        <v>0</v>
      </c>
      <c r="H528">
        <v>60</v>
      </c>
      <c r="K528">
        <v>63</v>
      </c>
      <c r="L528">
        <v>43</v>
      </c>
      <c r="M528">
        <v>74</v>
      </c>
      <c r="T528" s="34">
        <f>_xlfn.XLOOKUP(B528,'LHA Demog pivot'!$B$4:$B$93,'LHA Demog pivot'!$C$4:$C$93,,,1)</f>
        <v>12634</v>
      </c>
      <c r="U528" s="36">
        <f>ROUND(Table2[[#This Row],[LHA_Pop_2016]]*Table2[[#This Row],[C_ADR_7day]]/100000*7,0)</f>
        <v>0</v>
      </c>
      <c r="V528" s="13" t="str">
        <f>IF(OR(Table2[[#This Row],[7d_positivity_public]]=0,ISBLANK(Table2[[#This Row],[7d_positivity_public]])),"",(Table2[[#This Row],[7d_positivity_public]]-Table2[[#This Row],[7d_positivity_all]])/Table2[[#This Row],[7d_positivity_public]])</f>
        <v/>
      </c>
      <c r="W528">
        <v>0</v>
      </c>
    </row>
    <row r="529" spans="1:23" x14ac:dyDescent="0.25">
      <c r="A529" s="10">
        <v>44386</v>
      </c>
      <c r="B529">
        <v>116</v>
      </c>
      <c r="C529" t="s">
        <v>247</v>
      </c>
      <c r="D529">
        <v>0</v>
      </c>
      <c r="E529">
        <v>0</v>
      </c>
      <c r="F529">
        <v>0</v>
      </c>
      <c r="G529">
        <v>0</v>
      </c>
      <c r="H529">
        <v>80</v>
      </c>
      <c r="K529">
        <v>82</v>
      </c>
      <c r="L529">
        <v>79</v>
      </c>
      <c r="M529">
        <v>84</v>
      </c>
      <c r="T529" s="34">
        <f>_xlfn.XLOOKUP(B529,'LHA Demog pivot'!$B$4:$B$93,'LHA Demog pivot'!$C$4:$C$93,,,1)</f>
        <v>6851</v>
      </c>
      <c r="U529" s="36">
        <f>ROUND(Table2[[#This Row],[LHA_Pop_2016]]*Table2[[#This Row],[C_ADR_7day]]/100000*7,0)</f>
        <v>0</v>
      </c>
      <c r="V529" s="13" t="str">
        <f>IF(OR(Table2[[#This Row],[7d_positivity_public]]=0,ISBLANK(Table2[[#This Row],[7d_positivity_public]])),"",(Table2[[#This Row],[7d_positivity_public]]-Table2[[#This Row],[7d_positivity_all]])/Table2[[#This Row],[7d_positivity_public]])</f>
        <v/>
      </c>
      <c r="W529">
        <v>0</v>
      </c>
    </row>
    <row r="530" spans="1:23" x14ac:dyDescent="0.25">
      <c r="A530" s="10">
        <v>44386</v>
      </c>
      <c r="B530">
        <v>121</v>
      </c>
      <c r="C530" t="s">
        <v>248</v>
      </c>
      <c r="D530">
        <v>0</v>
      </c>
      <c r="E530">
        <v>0</v>
      </c>
      <c r="F530">
        <v>0</v>
      </c>
      <c r="G530">
        <v>0</v>
      </c>
      <c r="H530">
        <v>67</v>
      </c>
      <c r="K530">
        <v>68</v>
      </c>
      <c r="L530">
        <v>47</v>
      </c>
      <c r="M530">
        <v>78</v>
      </c>
      <c r="T530" s="34">
        <f>_xlfn.XLOOKUP(B530,'LHA Demog pivot'!$B$4:$B$93,'LHA Demog pivot'!$C$4:$C$93,,,1)</f>
        <v>3209</v>
      </c>
      <c r="U530" s="36">
        <f>ROUND(Table2[[#This Row],[LHA_Pop_2016]]*Table2[[#This Row],[C_ADR_7day]]/100000*7,0)</f>
        <v>0</v>
      </c>
      <c r="V530" s="13" t="str">
        <f>IF(OR(Table2[[#This Row],[7d_positivity_public]]=0,ISBLANK(Table2[[#This Row],[7d_positivity_public]])),"",(Table2[[#This Row],[7d_positivity_public]]-Table2[[#This Row],[7d_positivity_all]])/Table2[[#This Row],[7d_positivity_public]])</f>
        <v/>
      </c>
      <c r="W530">
        <v>0</v>
      </c>
    </row>
    <row r="531" spans="1:23" x14ac:dyDescent="0.25">
      <c r="A531" s="10">
        <v>44386</v>
      </c>
      <c r="B531">
        <v>122</v>
      </c>
      <c r="C531" t="s">
        <v>249</v>
      </c>
      <c r="D531">
        <v>2</v>
      </c>
      <c r="E531">
        <v>0</v>
      </c>
      <c r="F531">
        <v>2</v>
      </c>
      <c r="G531">
        <v>5</v>
      </c>
      <c r="H531">
        <v>67</v>
      </c>
      <c r="K531">
        <v>68</v>
      </c>
      <c r="L531">
        <v>59</v>
      </c>
      <c r="M531">
        <v>78</v>
      </c>
      <c r="T531" s="34">
        <f>_xlfn.XLOOKUP(B531,'LHA Demog pivot'!$B$4:$B$93,'LHA Demog pivot'!$C$4:$C$93,,,1)</f>
        <v>25523</v>
      </c>
      <c r="U531" s="36">
        <f>ROUND(Table2[[#This Row],[LHA_Pop_2016]]*Table2[[#This Row],[C_ADR_7day]]/100000*7,0)</f>
        <v>4</v>
      </c>
      <c r="V531" s="13">
        <f>IF(OR(Table2[[#This Row],[7d_positivity_public]]=0,ISBLANK(Table2[[#This Row],[7d_positivity_public]])),"",(Table2[[#This Row],[7d_positivity_public]]-Table2[[#This Row],[7d_positivity_all]])/Table2[[#This Row],[7d_positivity_public]])</f>
        <v>0.4</v>
      </c>
      <c r="W531">
        <v>3</v>
      </c>
    </row>
    <row r="532" spans="1:23" x14ac:dyDescent="0.25">
      <c r="A532" s="10">
        <v>44386</v>
      </c>
      <c r="B532">
        <v>123</v>
      </c>
      <c r="C532" t="s">
        <v>250</v>
      </c>
      <c r="D532">
        <v>1</v>
      </c>
      <c r="E532">
        <v>0</v>
      </c>
      <c r="F532">
        <v>1</v>
      </c>
      <c r="G532">
        <v>5</v>
      </c>
      <c r="H532">
        <v>70</v>
      </c>
      <c r="K532">
        <v>72</v>
      </c>
      <c r="L532">
        <v>60</v>
      </c>
      <c r="M532">
        <v>82</v>
      </c>
      <c r="T532" s="34">
        <f>_xlfn.XLOOKUP(B532,'LHA Demog pivot'!$B$4:$B$93,'LHA Demog pivot'!$C$4:$C$93,,,1)</f>
        <v>13710</v>
      </c>
      <c r="U532" s="36">
        <f>ROUND(Table2[[#This Row],[LHA_Pop_2016]]*Table2[[#This Row],[C_ADR_7day]]/100000*7,0)</f>
        <v>1</v>
      </c>
      <c r="V532" s="13">
        <f>IF(OR(Table2[[#This Row],[7d_positivity_public]]=0,ISBLANK(Table2[[#This Row],[7d_positivity_public]])),"",(Table2[[#This Row],[7d_positivity_public]]-Table2[[#This Row],[7d_positivity_all]])/Table2[[#This Row],[7d_positivity_public]])</f>
        <v>0.2</v>
      </c>
      <c r="W532">
        <v>4</v>
      </c>
    </row>
    <row r="533" spans="1:23" x14ac:dyDescent="0.25">
      <c r="A533" s="10">
        <v>44386</v>
      </c>
      <c r="B533">
        <v>124</v>
      </c>
      <c r="C533" t="s">
        <v>251</v>
      </c>
      <c r="D533">
        <v>3</v>
      </c>
      <c r="E533">
        <v>0</v>
      </c>
      <c r="F533">
        <v>3</v>
      </c>
      <c r="G533">
        <v>0</v>
      </c>
      <c r="H533">
        <v>69</v>
      </c>
      <c r="K533">
        <v>71</v>
      </c>
      <c r="L533">
        <v>54</v>
      </c>
      <c r="M533">
        <v>78</v>
      </c>
      <c r="T533" s="34">
        <f>_xlfn.XLOOKUP(B533,'LHA Demog pivot'!$B$4:$B$93,'LHA Demog pivot'!$C$4:$C$93,,,1)</f>
        <v>4501</v>
      </c>
      <c r="U533" s="36">
        <f>ROUND(Table2[[#This Row],[LHA_Pop_2016]]*Table2[[#This Row],[C_ADR_7day]]/100000*7,0)</f>
        <v>1</v>
      </c>
      <c r="V533" s="13" t="str">
        <f>IF(OR(Table2[[#This Row],[7d_positivity_public]]=0,ISBLANK(Table2[[#This Row],[7d_positivity_public]])),"",(Table2[[#This Row],[7d_positivity_public]]-Table2[[#This Row],[7d_positivity_all]])/Table2[[#This Row],[7d_positivity_public]])</f>
        <v/>
      </c>
      <c r="W533">
        <v>0</v>
      </c>
    </row>
    <row r="534" spans="1:23" x14ac:dyDescent="0.25">
      <c r="A534" s="10">
        <v>44386</v>
      </c>
      <c r="B534">
        <v>125</v>
      </c>
      <c r="C534" t="s">
        <v>252</v>
      </c>
      <c r="D534">
        <v>1</v>
      </c>
      <c r="E534">
        <v>0</v>
      </c>
      <c r="F534">
        <v>1</v>
      </c>
      <c r="G534">
        <v>2</v>
      </c>
      <c r="H534">
        <v>78</v>
      </c>
      <c r="K534">
        <v>79</v>
      </c>
      <c r="L534">
        <v>68</v>
      </c>
      <c r="M534">
        <v>87</v>
      </c>
      <c r="T534" s="34">
        <f>_xlfn.XLOOKUP(B534,'LHA Demog pivot'!$B$4:$B$93,'LHA Demog pivot'!$C$4:$C$93,,,1)</f>
        <v>19367</v>
      </c>
      <c r="U534" s="36">
        <f>ROUND(Table2[[#This Row],[LHA_Pop_2016]]*Table2[[#This Row],[C_ADR_7day]]/100000*7,0)</f>
        <v>1</v>
      </c>
      <c r="V534" s="13">
        <f>IF(OR(Table2[[#This Row],[7d_positivity_public]]=0,ISBLANK(Table2[[#This Row],[7d_positivity_public]])),"",(Table2[[#This Row],[7d_positivity_public]]-Table2[[#This Row],[7d_positivity_all]])/Table2[[#This Row],[7d_positivity_public]])</f>
        <v>0</v>
      </c>
      <c r="W534">
        <v>2</v>
      </c>
    </row>
    <row r="535" spans="1:23" x14ac:dyDescent="0.25">
      <c r="A535" s="10">
        <v>44386</v>
      </c>
      <c r="B535">
        <v>126</v>
      </c>
      <c r="C535" t="s">
        <v>83</v>
      </c>
      <c r="D535">
        <v>26</v>
      </c>
      <c r="E535">
        <v>14</v>
      </c>
      <c r="F535">
        <v>12</v>
      </c>
      <c r="G535">
        <v>20</v>
      </c>
      <c r="H535">
        <v>69</v>
      </c>
      <c r="K535">
        <v>71</v>
      </c>
      <c r="L535">
        <v>52</v>
      </c>
      <c r="M535">
        <v>80</v>
      </c>
      <c r="T535" s="34">
        <f>_xlfn.XLOOKUP(B535,'LHA Demog pivot'!$B$4:$B$93,'LHA Demog pivot'!$C$4:$C$93,,,1)</f>
        <v>8611</v>
      </c>
      <c r="U535" s="36">
        <f>ROUND(Table2[[#This Row],[LHA_Pop_2016]]*Table2[[#This Row],[C_ADR_7day]]/100000*7,0)</f>
        <v>16</v>
      </c>
      <c r="V535" s="13">
        <f>IF(OR(Table2[[#This Row],[7d_positivity_public]]=0,ISBLANK(Table2[[#This Row],[7d_positivity_public]])),"",(Table2[[#This Row],[7d_positivity_public]]-Table2[[#This Row],[7d_positivity_all]])/Table2[[#This Row],[7d_positivity_public]])</f>
        <v>0.15</v>
      </c>
      <c r="W535">
        <v>17</v>
      </c>
    </row>
    <row r="536" spans="1:23" x14ac:dyDescent="0.25">
      <c r="A536" s="10">
        <v>44386</v>
      </c>
      <c r="B536">
        <v>127</v>
      </c>
      <c r="C536" t="s">
        <v>84</v>
      </c>
      <c r="D536">
        <v>0</v>
      </c>
      <c r="E536">
        <v>0</v>
      </c>
      <c r="F536">
        <v>0</v>
      </c>
      <c r="G536">
        <v>0</v>
      </c>
      <c r="H536">
        <v>62</v>
      </c>
      <c r="K536">
        <v>64</v>
      </c>
      <c r="L536">
        <v>49</v>
      </c>
      <c r="M536">
        <v>70</v>
      </c>
      <c r="T536" s="34">
        <f>_xlfn.XLOOKUP(B536,'LHA Demog pivot'!$B$4:$B$93,'LHA Demog pivot'!$C$4:$C$93,,,1)</f>
        <v>3469</v>
      </c>
      <c r="U536" s="36">
        <f>ROUND(Table2[[#This Row],[LHA_Pop_2016]]*Table2[[#This Row],[C_ADR_7day]]/100000*7,0)</f>
        <v>0</v>
      </c>
      <c r="V536" s="13" t="str">
        <f>IF(OR(Table2[[#This Row],[7d_positivity_public]]=0,ISBLANK(Table2[[#This Row],[7d_positivity_public]])),"",(Table2[[#This Row],[7d_positivity_public]]-Table2[[#This Row],[7d_positivity_all]])/Table2[[#This Row],[7d_positivity_public]])</f>
        <v/>
      </c>
      <c r="W536">
        <v>0</v>
      </c>
    </row>
    <row r="537" spans="1:23" x14ac:dyDescent="0.25">
      <c r="A537" s="10">
        <v>44386</v>
      </c>
      <c r="B537">
        <v>131</v>
      </c>
      <c r="C537" t="s">
        <v>87</v>
      </c>
      <c r="D537">
        <v>0</v>
      </c>
      <c r="E537">
        <v>0</v>
      </c>
      <c r="F537">
        <v>0</v>
      </c>
      <c r="G537">
        <v>0</v>
      </c>
      <c r="H537">
        <v>77</v>
      </c>
      <c r="K537">
        <v>79</v>
      </c>
      <c r="L537">
        <v>64</v>
      </c>
      <c r="M537">
        <v>85</v>
      </c>
      <c r="T537" s="34">
        <f>_xlfn.XLOOKUP(B537,'LHA Demog pivot'!$B$4:$B$93,'LHA Demog pivot'!$C$4:$C$93,,,1)</f>
        <v>19231</v>
      </c>
      <c r="U537" s="36">
        <f>ROUND(Table2[[#This Row],[LHA_Pop_2016]]*Table2[[#This Row],[C_ADR_7day]]/100000*7,0)</f>
        <v>0</v>
      </c>
      <c r="V537" s="13" t="str">
        <f>IF(OR(Table2[[#This Row],[7d_positivity_public]]=0,ISBLANK(Table2[[#This Row],[7d_positivity_public]])),"",(Table2[[#This Row],[7d_positivity_public]]-Table2[[#This Row],[7d_positivity_all]])/Table2[[#This Row],[7d_positivity_public]])</f>
        <v/>
      </c>
      <c r="W537">
        <v>0</v>
      </c>
    </row>
    <row r="538" spans="1:23" x14ac:dyDescent="0.25">
      <c r="A538" s="10">
        <v>44386</v>
      </c>
      <c r="B538">
        <v>132</v>
      </c>
      <c r="C538" t="s">
        <v>89</v>
      </c>
      <c r="D538">
        <v>0</v>
      </c>
      <c r="E538">
        <v>2</v>
      </c>
      <c r="F538">
        <v>-2</v>
      </c>
      <c r="G538">
        <v>0</v>
      </c>
      <c r="H538">
        <v>76</v>
      </c>
      <c r="K538">
        <v>77</v>
      </c>
      <c r="L538">
        <v>65</v>
      </c>
      <c r="M538">
        <v>85</v>
      </c>
      <c r="T538" s="34">
        <f>_xlfn.XLOOKUP(B538,'LHA Demog pivot'!$B$4:$B$93,'LHA Demog pivot'!$C$4:$C$93,,,1)</f>
        <v>41799</v>
      </c>
      <c r="U538" s="36">
        <f>ROUND(Table2[[#This Row],[LHA_Pop_2016]]*Table2[[#This Row],[C_ADR_7day]]/100000*7,0)</f>
        <v>0</v>
      </c>
      <c r="V538" s="13" t="str">
        <f>IF(OR(Table2[[#This Row],[7d_positivity_public]]=0,ISBLANK(Table2[[#This Row],[7d_positivity_public]])),"",(Table2[[#This Row],[7d_positivity_public]]-Table2[[#This Row],[7d_positivity_all]])/Table2[[#This Row],[7d_positivity_public]])</f>
        <v/>
      </c>
      <c r="W538">
        <v>0</v>
      </c>
    </row>
    <row r="539" spans="1:23" x14ac:dyDescent="0.25">
      <c r="A539" s="10">
        <v>44386</v>
      </c>
      <c r="B539">
        <v>133</v>
      </c>
      <c r="C539" t="s">
        <v>91</v>
      </c>
      <c r="D539">
        <v>0</v>
      </c>
      <c r="E539">
        <v>0</v>
      </c>
      <c r="F539">
        <v>0</v>
      </c>
      <c r="G539">
        <v>0</v>
      </c>
      <c r="H539">
        <v>70</v>
      </c>
      <c r="K539">
        <v>72</v>
      </c>
      <c r="L539">
        <v>59</v>
      </c>
      <c r="M539">
        <v>77</v>
      </c>
      <c r="T539" s="34">
        <f>_xlfn.XLOOKUP(B539,'LHA Demog pivot'!$B$4:$B$93,'LHA Demog pivot'!$C$4:$C$93,,,1)</f>
        <v>5101</v>
      </c>
      <c r="U539" s="36">
        <f>ROUND(Table2[[#This Row],[LHA_Pop_2016]]*Table2[[#This Row],[C_ADR_7day]]/100000*7,0)</f>
        <v>0</v>
      </c>
      <c r="V539" s="13" t="str">
        <f>IF(OR(Table2[[#This Row],[7d_positivity_public]]=0,ISBLANK(Table2[[#This Row],[7d_positivity_public]])),"",(Table2[[#This Row],[7d_positivity_public]]-Table2[[#This Row],[7d_positivity_all]])/Table2[[#This Row],[7d_positivity_public]])</f>
        <v/>
      </c>
      <c r="W539">
        <v>0</v>
      </c>
    </row>
    <row r="540" spans="1:23" x14ac:dyDescent="0.25">
      <c r="A540" s="10">
        <v>44386</v>
      </c>
      <c r="B540">
        <v>134</v>
      </c>
      <c r="C540" t="s">
        <v>93</v>
      </c>
      <c r="D540">
        <v>0</v>
      </c>
      <c r="E540">
        <v>0</v>
      </c>
      <c r="F540">
        <v>0</v>
      </c>
      <c r="G540">
        <v>0</v>
      </c>
      <c r="H540">
        <v>71</v>
      </c>
      <c r="K540">
        <v>73</v>
      </c>
      <c r="L540">
        <v>60</v>
      </c>
      <c r="M540">
        <v>80</v>
      </c>
      <c r="T540" s="34">
        <f>_xlfn.XLOOKUP(B540,'LHA Demog pivot'!$B$4:$B$93,'LHA Demog pivot'!$C$4:$C$93,,,1)</f>
        <v>4781</v>
      </c>
      <c r="U540" s="36">
        <f>ROUND(Table2[[#This Row],[LHA_Pop_2016]]*Table2[[#This Row],[C_ADR_7day]]/100000*7,0)</f>
        <v>0</v>
      </c>
      <c r="V540" s="13" t="str">
        <f>IF(OR(Table2[[#This Row],[7d_positivity_public]]=0,ISBLANK(Table2[[#This Row],[7d_positivity_public]])),"",(Table2[[#This Row],[7d_positivity_public]]-Table2[[#This Row],[7d_positivity_all]])/Table2[[#This Row],[7d_positivity_public]])</f>
        <v/>
      </c>
      <c r="W540">
        <v>0</v>
      </c>
    </row>
    <row r="541" spans="1:23" x14ac:dyDescent="0.25">
      <c r="A541" s="10">
        <v>44386</v>
      </c>
      <c r="B541">
        <v>135</v>
      </c>
      <c r="C541" t="s">
        <v>95</v>
      </c>
      <c r="D541">
        <v>1</v>
      </c>
      <c r="E541">
        <v>1</v>
      </c>
      <c r="F541">
        <v>0</v>
      </c>
      <c r="G541">
        <v>0</v>
      </c>
      <c r="H541">
        <v>65</v>
      </c>
      <c r="K541">
        <v>67</v>
      </c>
      <c r="L541">
        <v>49</v>
      </c>
      <c r="M541">
        <v>79</v>
      </c>
      <c r="T541" s="34">
        <f>_xlfn.XLOOKUP(B541,'LHA Demog pivot'!$B$4:$B$93,'LHA Demog pivot'!$C$4:$C$93,,,1)</f>
        <v>10220</v>
      </c>
      <c r="U541" s="36">
        <f>ROUND(Table2[[#This Row],[LHA_Pop_2016]]*Table2[[#This Row],[C_ADR_7day]]/100000*7,0)</f>
        <v>1</v>
      </c>
      <c r="V541" s="13" t="str">
        <f>IF(OR(Table2[[#This Row],[7d_positivity_public]]=0,ISBLANK(Table2[[#This Row],[7d_positivity_public]])),"",(Table2[[#This Row],[7d_positivity_public]]-Table2[[#This Row],[7d_positivity_all]])/Table2[[#This Row],[7d_positivity_public]])</f>
        <v/>
      </c>
      <c r="W541">
        <v>0</v>
      </c>
    </row>
    <row r="542" spans="1:23" x14ac:dyDescent="0.25">
      <c r="A542" s="10">
        <v>44386</v>
      </c>
      <c r="B542">
        <v>136</v>
      </c>
      <c r="C542" t="s">
        <v>253</v>
      </c>
      <c r="D542">
        <v>2</v>
      </c>
      <c r="E542">
        <v>2</v>
      </c>
      <c r="F542">
        <v>0</v>
      </c>
      <c r="G542">
        <v>3</v>
      </c>
      <c r="H542">
        <v>71</v>
      </c>
      <c r="K542">
        <v>72</v>
      </c>
      <c r="L542">
        <v>57</v>
      </c>
      <c r="M542">
        <v>83</v>
      </c>
      <c r="T542" s="34">
        <f>_xlfn.XLOOKUP(B542,'LHA Demog pivot'!$B$4:$B$93,'LHA Demog pivot'!$C$4:$C$93,,,1)</f>
        <v>66849</v>
      </c>
      <c r="U542" s="36">
        <f>ROUND(Table2[[#This Row],[LHA_Pop_2016]]*Table2[[#This Row],[C_ADR_7day]]/100000*7,0)</f>
        <v>9</v>
      </c>
      <c r="V542" s="13">
        <f>IF(OR(Table2[[#This Row],[7d_positivity_public]]=0,ISBLANK(Table2[[#This Row],[7d_positivity_public]])),"",(Table2[[#This Row],[7d_positivity_public]]-Table2[[#This Row],[7d_positivity_all]])/Table2[[#This Row],[7d_positivity_public]])</f>
        <v>0</v>
      </c>
      <c r="W542">
        <v>3</v>
      </c>
    </row>
    <row r="543" spans="1:23" x14ac:dyDescent="0.25">
      <c r="A543" s="10">
        <v>44386</v>
      </c>
      <c r="B543">
        <v>137</v>
      </c>
      <c r="C543" t="s">
        <v>254</v>
      </c>
      <c r="D543">
        <v>3</v>
      </c>
      <c r="E543">
        <v>2</v>
      </c>
      <c r="F543">
        <v>1</v>
      </c>
      <c r="G543">
        <v>5</v>
      </c>
      <c r="H543">
        <v>73</v>
      </c>
      <c r="K543">
        <v>74</v>
      </c>
      <c r="L543">
        <v>64</v>
      </c>
      <c r="M543">
        <v>83</v>
      </c>
      <c r="T543" s="34">
        <f>_xlfn.XLOOKUP(B543,'LHA Demog pivot'!$B$4:$B$93,'LHA Demog pivot'!$C$4:$C$93,,,1)</f>
        <v>194882</v>
      </c>
      <c r="U543" s="36">
        <f>ROUND(Table2[[#This Row],[LHA_Pop_2016]]*Table2[[#This Row],[C_ADR_7day]]/100000*7,0)</f>
        <v>41</v>
      </c>
      <c r="V543" s="13">
        <f>IF(OR(Table2[[#This Row],[7d_positivity_public]]=0,ISBLANK(Table2[[#This Row],[7d_positivity_public]])),"",(Table2[[#This Row],[7d_positivity_public]]-Table2[[#This Row],[7d_positivity_all]])/Table2[[#This Row],[7d_positivity_public]])</f>
        <v>0.2</v>
      </c>
      <c r="W543">
        <v>4</v>
      </c>
    </row>
    <row r="544" spans="1:23" x14ac:dyDescent="0.25">
      <c r="A544" s="10">
        <v>44386</v>
      </c>
      <c r="B544">
        <v>138</v>
      </c>
      <c r="C544" t="s">
        <v>116</v>
      </c>
      <c r="D544">
        <v>1</v>
      </c>
      <c r="E544">
        <v>0</v>
      </c>
      <c r="F544">
        <v>1</v>
      </c>
      <c r="G544">
        <v>2</v>
      </c>
      <c r="H544">
        <v>77</v>
      </c>
      <c r="K544">
        <v>78</v>
      </c>
      <c r="L544">
        <v>66</v>
      </c>
      <c r="M544">
        <v>86</v>
      </c>
      <c r="T544" s="34">
        <f>_xlfn.XLOOKUP(B544,'LHA Demog pivot'!$B$4:$B$93,'LHA Demog pivot'!$C$4:$C$93,,,1)</f>
        <v>12110</v>
      </c>
      <c r="U544" s="36">
        <f>ROUND(Table2[[#This Row],[LHA_Pop_2016]]*Table2[[#This Row],[C_ADR_7day]]/100000*7,0)</f>
        <v>1</v>
      </c>
      <c r="V544" s="13">
        <f>IF(OR(Table2[[#This Row],[7d_positivity_public]]=0,ISBLANK(Table2[[#This Row],[7d_positivity_public]])),"",(Table2[[#This Row],[7d_positivity_public]]-Table2[[#This Row],[7d_positivity_all]])/Table2[[#This Row],[7d_positivity_public]])</f>
        <v>0</v>
      </c>
      <c r="W544">
        <v>2</v>
      </c>
    </row>
    <row r="545" spans="1:23" x14ac:dyDescent="0.25">
      <c r="A545" s="10">
        <v>44386</v>
      </c>
      <c r="B545">
        <v>139</v>
      </c>
      <c r="C545" t="s">
        <v>118</v>
      </c>
      <c r="D545">
        <v>9</v>
      </c>
      <c r="E545">
        <v>3</v>
      </c>
      <c r="F545">
        <v>6</v>
      </c>
      <c r="G545">
        <v>23</v>
      </c>
      <c r="H545">
        <v>58</v>
      </c>
      <c r="K545">
        <v>61</v>
      </c>
      <c r="L545">
        <v>41</v>
      </c>
      <c r="M545">
        <v>74</v>
      </c>
      <c r="T545" s="34">
        <f>_xlfn.XLOOKUP(B545,'LHA Demog pivot'!$B$4:$B$93,'LHA Demog pivot'!$C$4:$C$93,,,1)</f>
        <v>7285</v>
      </c>
      <c r="U545" s="36">
        <f>ROUND(Table2[[#This Row],[LHA_Pop_2016]]*Table2[[#This Row],[C_ADR_7day]]/100000*7,0)</f>
        <v>5</v>
      </c>
      <c r="V545" s="13">
        <f>IF(OR(Table2[[#This Row],[7d_positivity_public]]=0,ISBLANK(Table2[[#This Row],[7d_positivity_public]])),"",(Table2[[#This Row],[7d_positivity_public]]-Table2[[#This Row],[7d_positivity_all]])/Table2[[#This Row],[7d_positivity_public]])</f>
        <v>0.17391304347826086</v>
      </c>
      <c r="W545">
        <v>19</v>
      </c>
    </row>
    <row r="546" spans="1:23" x14ac:dyDescent="0.25">
      <c r="A546" s="10">
        <v>44386</v>
      </c>
      <c r="B546">
        <v>141</v>
      </c>
      <c r="C546" t="s">
        <v>255</v>
      </c>
      <c r="D546">
        <v>0</v>
      </c>
      <c r="E546">
        <v>0</v>
      </c>
      <c r="F546">
        <v>0</v>
      </c>
      <c r="G546">
        <v>0</v>
      </c>
      <c r="H546">
        <v>83</v>
      </c>
      <c r="K546">
        <v>84</v>
      </c>
      <c r="L546">
        <v>81</v>
      </c>
      <c r="M546">
        <v>89</v>
      </c>
      <c r="T546" s="34">
        <f>_xlfn.XLOOKUP(B546,'LHA Demog pivot'!$B$4:$B$93,'LHA Demog pivot'!$C$4:$C$93,,,1)</f>
        <v>8085</v>
      </c>
      <c r="U546" s="36">
        <f>ROUND(Table2[[#This Row],[LHA_Pop_2016]]*Table2[[#This Row],[C_ADR_7day]]/100000*7,0)</f>
        <v>0</v>
      </c>
      <c r="V546" s="13" t="str">
        <f>IF(OR(Table2[[#This Row],[7d_positivity_public]]=0,ISBLANK(Table2[[#This Row],[7d_positivity_public]])),"",(Table2[[#This Row],[7d_positivity_public]]-Table2[[#This Row],[7d_positivity_all]])/Table2[[#This Row],[7d_positivity_public]])</f>
        <v/>
      </c>
      <c r="W546">
        <v>0</v>
      </c>
    </row>
    <row r="547" spans="1:23" x14ac:dyDescent="0.25">
      <c r="A547" s="10">
        <v>44386</v>
      </c>
      <c r="B547">
        <v>142</v>
      </c>
      <c r="C547" t="s">
        <v>120</v>
      </c>
      <c r="D547">
        <v>0</v>
      </c>
      <c r="E547">
        <v>0</v>
      </c>
      <c r="F547">
        <v>0</v>
      </c>
      <c r="G547">
        <v>1</v>
      </c>
      <c r="H547">
        <v>68</v>
      </c>
      <c r="K547">
        <v>70</v>
      </c>
      <c r="L547">
        <v>52</v>
      </c>
      <c r="M547">
        <v>80</v>
      </c>
      <c r="T547" s="34">
        <f>_xlfn.XLOOKUP(B547,'LHA Demog pivot'!$B$4:$B$93,'LHA Demog pivot'!$C$4:$C$93,,,1)</f>
        <v>33648</v>
      </c>
      <c r="U547" s="36">
        <f>ROUND(Table2[[#This Row],[LHA_Pop_2016]]*Table2[[#This Row],[C_ADR_7day]]/100000*7,0)</f>
        <v>0</v>
      </c>
      <c r="V547" s="13">
        <f>IF(OR(Table2[[#This Row],[7d_positivity_public]]=0,ISBLANK(Table2[[#This Row],[7d_positivity_public]])),"",(Table2[[#This Row],[7d_positivity_public]]-Table2[[#This Row],[7d_positivity_all]])/Table2[[#This Row],[7d_positivity_public]])</f>
        <v>0</v>
      </c>
      <c r="W547">
        <v>1</v>
      </c>
    </row>
    <row r="548" spans="1:23" x14ac:dyDescent="0.25">
      <c r="A548" s="10">
        <v>44386</v>
      </c>
      <c r="B548">
        <v>143</v>
      </c>
      <c r="C548" t="s">
        <v>256</v>
      </c>
      <c r="D548">
        <v>1</v>
      </c>
      <c r="E548">
        <v>1</v>
      </c>
      <c r="F548">
        <v>0</v>
      </c>
      <c r="G548">
        <v>1</v>
      </c>
      <c r="H548">
        <v>75</v>
      </c>
      <c r="K548">
        <v>77</v>
      </c>
      <c r="L548">
        <v>68</v>
      </c>
      <c r="M548">
        <v>85</v>
      </c>
      <c r="T548" s="34">
        <f>_xlfn.XLOOKUP(B548,'LHA Demog pivot'!$B$4:$B$93,'LHA Demog pivot'!$C$4:$C$93,,,1)</f>
        <v>113287</v>
      </c>
      <c r="U548" s="36">
        <f>ROUND(Table2[[#This Row],[LHA_Pop_2016]]*Table2[[#This Row],[C_ADR_7day]]/100000*7,0)</f>
        <v>8</v>
      </c>
      <c r="V548" s="13">
        <f>IF(OR(Table2[[#This Row],[7d_positivity_public]]=0,ISBLANK(Table2[[#This Row],[7d_positivity_public]])),"",(Table2[[#This Row],[7d_positivity_public]]-Table2[[#This Row],[7d_positivity_all]])/Table2[[#This Row],[7d_positivity_public]])</f>
        <v>0</v>
      </c>
      <c r="W548">
        <v>1</v>
      </c>
    </row>
    <row r="549" spans="1:23" x14ac:dyDescent="0.25">
      <c r="A549" s="10">
        <v>44386</v>
      </c>
      <c r="B549">
        <v>144</v>
      </c>
      <c r="C549" t="s">
        <v>257</v>
      </c>
      <c r="D549">
        <v>0</v>
      </c>
      <c r="E549">
        <v>1</v>
      </c>
      <c r="F549">
        <v>-1</v>
      </c>
      <c r="G549">
        <v>0</v>
      </c>
      <c r="H549">
        <v>67</v>
      </c>
      <c r="K549">
        <v>69</v>
      </c>
      <c r="L549">
        <v>48</v>
      </c>
      <c r="M549">
        <v>78</v>
      </c>
      <c r="T549" s="34">
        <f>_xlfn.XLOOKUP(B549,'LHA Demog pivot'!$B$4:$B$93,'LHA Demog pivot'!$C$4:$C$93,,,1)</f>
        <v>14112</v>
      </c>
      <c r="U549" s="36">
        <f>ROUND(Table2[[#This Row],[LHA_Pop_2016]]*Table2[[#This Row],[C_ADR_7day]]/100000*7,0)</f>
        <v>0</v>
      </c>
      <c r="V549" s="13" t="str">
        <f>IF(OR(Table2[[#This Row],[7d_positivity_public]]=0,ISBLANK(Table2[[#This Row],[7d_positivity_public]])),"",(Table2[[#This Row],[7d_positivity_public]]-Table2[[#This Row],[7d_positivity_all]])/Table2[[#This Row],[7d_positivity_public]])</f>
        <v/>
      </c>
      <c r="W549">
        <v>0</v>
      </c>
    </row>
    <row r="550" spans="1:23" x14ac:dyDescent="0.25">
      <c r="A550" s="10">
        <v>44386</v>
      </c>
      <c r="B550">
        <v>145</v>
      </c>
      <c r="C550" t="s">
        <v>258</v>
      </c>
      <c r="D550">
        <v>0</v>
      </c>
      <c r="E550">
        <v>0</v>
      </c>
      <c r="F550">
        <v>0</v>
      </c>
      <c r="G550">
        <v>0</v>
      </c>
      <c r="H550">
        <v>67</v>
      </c>
      <c r="K550">
        <v>68</v>
      </c>
      <c r="L550">
        <v>54</v>
      </c>
      <c r="M550">
        <v>76</v>
      </c>
      <c r="T550" s="34">
        <f>_xlfn.XLOOKUP(B550,'LHA Demog pivot'!$B$4:$B$93,'LHA Demog pivot'!$C$4:$C$93,,,1)</f>
        <v>4050</v>
      </c>
      <c r="U550" s="36">
        <f>ROUND(Table2[[#This Row],[LHA_Pop_2016]]*Table2[[#This Row],[C_ADR_7day]]/100000*7,0)</f>
        <v>0</v>
      </c>
      <c r="V550" s="13" t="str">
        <f>IF(OR(Table2[[#This Row],[7d_positivity_public]]=0,ISBLANK(Table2[[#This Row],[7d_positivity_public]])),"",(Table2[[#This Row],[7d_positivity_public]]-Table2[[#This Row],[7d_positivity_all]])/Table2[[#This Row],[7d_positivity_public]])</f>
        <v/>
      </c>
      <c r="W550">
        <v>0</v>
      </c>
    </row>
    <row r="551" spans="1:23" x14ac:dyDescent="0.25">
      <c r="A551" s="10">
        <v>44386</v>
      </c>
      <c r="B551">
        <v>146</v>
      </c>
      <c r="C551" t="s">
        <v>259</v>
      </c>
      <c r="D551">
        <v>1</v>
      </c>
      <c r="E551">
        <v>2</v>
      </c>
      <c r="F551">
        <v>-1</v>
      </c>
      <c r="G551">
        <v>4</v>
      </c>
      <c r="H551">
        <v>63</v>
      </c>
      <c r="K551">
        <v>65</v>
      </c>
      <c r="L551">
        <v>53</v>
      </c>
      <c r="M551">
        <v>76</v>
      </c>
      <c r="T551" s="34">
        <f>_xlfn.XLOOKUP(B551,'LHA Demog pivot'!$B$4:$B$93,'LHA Demog pivot'!$C$4:$C$93,,,1)</f>
        <v>24815</v>
      </c>
      <c r="U551" s="36">
        <f>ROUND(Table2[[#This Row],[LHA_Pop_2016]]*Table2[[#This Row],[C_ADR_7day]]/100000*7,0)</f>
        <v>2</v>
      </c>
      <c r="V551" s="13">
        <f>IF(OR(Table2[[#This Row],[7d_positivity_public]]=0,ISBLANK(Table2[[#This Row],[7d_positivity_public]])),"",(Table2[[#This Row],[7d_positivity_public]]-Table2[[#This Row],[7d_positivity_all]])/Table2[[#This Row],[7d_positivity_public]])</f>
        <v>0.5</v>
      </c>
      <c r="W551">
        <v>2</v>
      </c>
    </row>
    <row r="552" spans="1:23" x14ac:dyDescent="0.25">
      <c r="A552" s="10">
        <v>44386</v>
      </c>
      <c r="B552">
        <v>147</v>
      </c>
      <c r="C552" t="s">
        <v>260</v>
      </c>
      <c r="D552">
        <v>0</v>
      </c>
      <c r="E552">
        <v>0</v>
      </c>
      <c r="F552">
        <v>0</v>
      </c>
      <c r="G552">
        <v>0</v>
      </c>
      <c r="H552">
        <v>69</v>
      </c>
      <c r="K552">
        <v>71</v>
      </c>
      <c r="L552">
        <v>59</v>
      </c>
      <c r="M552">
        <v>80</v>
      </c>
      <c r="T552" s="34">
        <f>_xlfn.XLOOKUP(B552,'LHA Demog pivot'!$B$4:$B$93,'LHA Demog pivot'!$C$4:$C$93,,,1)</f>
        <v>4012</v>
      </c>
      <c r="U552" s="36">
        <f>ROUND(Table2[[#This Row],[LHA_Pop_2016]]*Table2[[#This Row],[C_ADR_7day]]/100000*7,0)</f>
        <v>0</v>
      </c>
      <c r="V552" s="13" t="str">
        <f>IF(OR(Table2[[#This Row],[7d_positivity_public]]=0,ISBLANK(Table2[[#This Row],[7d_positivity_public]])),"",(Table2[[#This Row],[7d_positivity_public]]-Table2[[#This Row],[7d_positivity_all]])/Table2[[#This Row],[7d_positivity_public]])</f>
        <v/>
      </c>
      <c r="W552">
        <v>0</v>
      </c>
    </row>
    <row r="553" spans="1:23" x14ac:dyDescent="0.25">
      <c r="A553" s="10">
        <v>44386</v>
      </c>
      <c r="B553">
        <v>148</v>
      </c>
      <c r="C553" t="s">
        <v>261</v>
      </c>
      <c r="D553">
        <v>0</v>
      </c>
      <c r="E553">
        <v>6</v>
      </c>
      <c r="F553">
        <v>-6</v>
      </c>
      <c r="G553">
        <v>0</v>
      </c>
      <c r="H553">
        <v>68</v>
      </c>
      <c r="K553">
        <v>71</v>
      </c>
      <c r="L553">
        <v>55</v>
      </c>
      <c r="M553">
        <v>80</v>
      </c>
      <c r="T553" s="34">
        <f>_xlfn.XLOOKUP(B553,'LHA Demog pivot'!$B$4:$B$93,'LHA Demog pivot'!$C$4:$C$93,,,1)</f>
        <v>6548</v>
      </c>
      <c r="U553" s="36">
        <f>ROUND(Table2[[#This Row],[LHA_Pop_2016]]*Table2[[#This Row],[C_ADR_7day]]/100000*7,0)</f>
        <v>0</v>
      </c>
      <c r="V553" s="13" t="str">
        <f>IF(OR(Table2[[#This Row],[7d_positivity_public]]=0,ISBLANK(Table2[[#This Row],[7d_positivity_public]])),"",(Table2[[#This Row],[7d_positivity_public]]-Table2[[#This Row],[7d_positivity_all]])/Table2[[#This Row],[7d_positivity_public]])</f>
        <v/>
      </c>
      <c r="W553">
        <v>0</v>
      </c>
    </row>
    <row r="554" spans="1:23" x14ac:dyDescent="0.25">
      <c r="A554" s="10">
        <v>44386</v>
      </c>
      <c r="B554">
        <v>149</v>
      </c>
      <c r="C554" t="s">
        <v>124</v>
      </c>
      <c r="D554">
        <v>0</v>
      </c>
      <c r="E554">
        <v>1</v>
      </c>
      <c r="F554">
        <v>-1</v>
      </c>
      <c r="G554">
        <v>0</v>
      </c>
      <c r="H554">
        <v>68</v>
      </c>
      <c r="K554">
        <v>71</v>
      </c>
      <c r="L554">
        <v>57</v>
      </c>
      <c r="M554">
        <v>81</v>
      </c>
      <c r="T554" s="34">
        <f>_xlfn.XLOOKUP(B554,'LHA Demog pivot'!$B$4:$B$93,'LHA Demog pivot'!$C$4:$C$93,,,1)</f>
        <v>10855</v>
      </c>
      <c r="U554" s="36">
        <f>ROUND(Table2[[#This Row],[LHA_Pop_2016]]*Table2[[#This Row],[C_ADR_7day]]/100000*7,0)</f>
        <v>0</v>
      </c>
      <c r="V554" s="13" t="str">
        <f>IF(OR(Table2[[#This Row],[7d_positivity_public]]=0,ISBLANK(Table2[[#This Row],[7d_positivity_public]])),"",(Table2[[#This Row],[7d_positivity_public]]-Table2[[#This Row],[7d_positivity_all]])/Table2[[#This Row],[7d_positivity_public]])</f>
        <v/>
      </c>
      <c r="W554">
        <v>0</v>
      </c>
    </row>
    <row r="555" spans="1:23" x14ac:dyDescent="0.25">
      <c r="A555" s="10">
        <v>44386</v>
      </c>
      <c r="B555">
        <v>211</v>
      </c>
      <c r="C555" t="s">
        <v>262</v>
      </c>
      <c r="D555">
        <v>6</v>
      </c>
      <c r="E555">
        <v>6</v>
      </c>
      <c r="F555">
        <v>0</v>
      </c>
      <c r="G555">
        <v>9</v>
      </c>
      <c r="H555">
        <v>66</v>
      </c>
      <c r="K555">
        <v>68</v>
      </c>
      <c r="L555">
        <v>53</v>
      </c>
      <c r="M555">
        <v>77</v>
      </c>
      <c r="T555" s="34">
        <f>_xlfn.XLOOKUP(B555,'LHA Demog pivot'!$B$4:$B$93,'LHA Demog pivot'!$C$4:$C$93,,,1)</f>
        <v>8129</v>
      </c>
      <c r="U555" s="36">
        <f>ROUND(Table2[[#This Row],[LHA_Pop_2016]]*Table2[[#This Row],[C_ADR_7day]]/100000*7,0)</f>
        <v>3</v>
      </c>
      <c r="V555" s="13">
        <f>IF(OR(Table2[[#This Row],[7d_positivity_public]]=0,ISBLANK(Table2[[#This Row],[7d_positivity_public]])),"",(Table2[[#This Row],[7d_positivity_public]]-Table2[[#This Row],[7d_positivity_all]])/Table2[[#This Row],[7d_positivity_public]])</f>
        <v>0.22222222222222221</v>
      </c>
      <c r="W555">
        <v>7</v>
      </c>
    </row>
    <row r="556" spans="1:23" x14ac:dyDescent="0.25">
      <c r="A556" s="10">
        <v>44386</v>
      </c>
      <c r="B556">
        <v>212</v>
      </c>
      <c r="C556" t="s">
        <v>263</v>
      </c>
      <c r="D556">
        <v>1</v>
      </c>
      <c r="E556">
        <v>1</v>
      </c>
      <c r="F556">
        <v>0</v>
      </c>
      <c r="G556">
        <v>2</v>
      </c>
      <c r="H556">
        <v>69</v>
      </c>
      <c r="K556">
        <v>71</v>
      </c>
      <c r="L556">
        <v>59</v>
      </c>
      <c r="M556">
        <v>81</v>
      </c>
      <c r="T556" s="34">
        <f>_xlfn.XLOOKUP(B556,'LHA Demog pivot'!$B$4:$B$93,'LHA Demog pivot'!$C$4:$C$93,,,1)</f>
        <v>93177</v>
      </c>
      <c r="U556" s="36">
        <f>ROUND(Table2[[#This Row],[LHA_Pop_2016]]*Table2[[#This Row],[C_ADR_7day]]/100000*7,0)</f>
        <v>7</v>
      </c>
      <c r="V556" s="13">
        <f>IF(OR(Table2[[#This Row],[7d_positivity_public]]=0,ISBLANK(Table2[[#This Row],[7d_positivity_public]])),"",(Table2[[#This Row],[7d_positivity_public]]-Table2[[#This Row],[7d_positivity_all]])/Table2[[#This Row],[7d_positivity_public]])</f>
        <v>0</v>
      </c>
      <c r="W556">
        <v>2</v>
      </c>
    </row>
    <row r="557" spans="1:23" x14ac:dyDescent="0.25">
      <c r="A557" s="10">
        <v>44386</v>
      </c>
      <c r="B557">
        <v>213</v>
      </c>
      <c r="C557" t="s">
        <v>264</v>
      </c>
      <c r="D557">
        <v>1</v>
      </c>
      <c r="E557">
        <v>2</v>
      </c>
      <c r="F557">
        <v>-1</v>
      </c>
      <c r="G557">
        <v>1</v>
      </c>
      <c r="H557">
        <v>75</v>
      </c>
      <c r="K557">
        <v>77</v>
      </c>
      <c r="L557">
        <v>71</v>
      </c>
      <c r="M557">
        <v>84</v>
      </c>
      <c r="T557" s="34">
        <f>_xlfn.XLOOKUP(B557,'LHA Demog pivot'!$B$4:$B$93,'LHA Demog pivot'!$C$4:$C$93,,,1)</f>
        <v>141685</v>
      </c>
      <c r="U557" s="36">
        <f>ROUND(Table2[[#This Row],[LHA_Pop_2016]]*Table2[[#This Row],[C_ADR_7day]]/100000*7,0)</f>
        <v>10</v>
      </c>
      <c r="V557" s="13">
        <f>IF(OR(Table2[[#This Row],[7d_positivity_public]]=0,ISBLANK(Table2[[#This Row],[7d_positivity_public]])),"",(Table2[[#This Row],[7d_positivity_public]]-Table2[[#This Row],[7d_positivity_all]])/Table2[[#This Row],[7d_positivity_public]])</f>
        <v>0</v>
      </c>
      <c r="W557">
        <v>1</v>
      </c>
    </row>
    <row r="558" spans="1:23" x14ac:dyDescent="0.25">
      <c r="A558" s="10">
        <v>44386</v>
      </c>
      <c r="B558">
        <v>214</v>
      </c>
      <c r="C558" t="s">
        <v>265</v>
      </c>
      <c r="D558">
        <v>1</v>
      </c>
      <c r="E558">
        <v>0</v>
      </c>
      <c r="F558">
        <v>1</v>
      </c>
      <c r="G558">
        <v>0</v>
      </c>
      <c r="H558">
        <v>68</v>
      </c>
      <c r="K558">
        <v>70</v>
      </c>
      <c r="L558">
        <v>59</v>
      </c>
      <c r="M558">
        <v>81</v>
      </c>
      <c r="T558" s="34">
        <f>_xlfn.XLOOKUP(B558,'LHA Demog pivot'!$B$4:$B$93,'LHA Demog pivot'!$C$4:$C$93,,,1)</f>
        <v>43157</v>
      </c>
      <c r="U558" s="36">
        <f>ROUND(Table2[[#This Row],[LHA_Pop_2016]]*Table2[[#This Row],[C_ADR_7day]]/100000*7,0)</f>
        <v>3</v>
      </c>
      <c r="V558" s="13" t="str">
        <f>IF(OR(Table2[[#This Row],[7d_positivity_public]]=0,ISBLANK(Table2[[#This Row],[7d_positivity_public]])),"",(Table2[[#This Row],[7d_positivity_public]]-Table2[[#This Row],[7d_positivity_all]])/Table2[[#This Row],[7d_positivity_public]])</f>
        <v/>
      </c>
      <c r="W558">
        <v>0</v>
      </c>
    </row>
    <row r="559" spans="1:23" x14ac:dyDescent="0.25">
      <c r="A559" s="10">
        <v>44386</v>
      </c>
      <c r="B559">
        <v>215</v>
      </c>
      <c r="C559" t="s">
        <v>135</v>
      </c>
      <c r="D559">
        <v>0</v>
      </c>
      <c r="E559">
        <v>0</v>
      </c>
      <c r="F559">
        <v>0</v>
      </c>
      <c r="G559">
        <v>0</v>
      </c>
      <c r="H559">
        <v>74</v>
      </c>
      <c r="K559">
        <v>75</v>
      </c>
      <c r="L559">
        <v>61</v>
      </c>
      <c r="M559">
        <v>85</v>
      </c>
      <c r="T559" s="34">
        <f>_xlfn.XLOOKUP(B559,'LHA Demog pivot'!$B$4:$B$93,'LHA Demog pivot'!$C$4:$C$93,,,1)</f>
        <v>9696</v>
      </c>
      <c r="U559" s="36">
        <f>ROUND(Table2[[#This Row],[LHA_Pop_2016]]*Table2[[#This Row],[C_ADR_7day]]/100000*7,0)</f>
        <v>0</v>
      </c>
      <c r="V559" s="13" t="str">
        <f>IF(OR(Table2[[#This Row],[7d_positivity_public]]=0,ISBLANK(Table2[[#This Row],[7d_positivity_public]])),"",(Table2[[#This Row],[7d_positivity_public]]-Table2[[#This Row],[7d_positivity_all]])/Table2[[#This Row],[7d_positivity_public]])</f>
        <v/>
      </c>
      <c r="W559">
        <v>0</v>
      </c>
    </row>
    <row r="560" spans="1:23" x14ac:dyDescent="0.25">
      <c r="A560" s="10">
        <v>44386</v>
      </c>
      <c r="B560">
        <v>221</v>
      </c>
      <c r="C560" t="s">
        <v>136</v>
      </c>
      <c r="D560">
        <v>2</v>
      </c>
      <c r="E560">
        <v>2</v>
      </c>
      <c r="F560">
        <v>0</v>
      </c>
      <c r="G560">
        <v>2</v>
      </c>
      <c r="H560">
        <v>83</v>
      </c>
      <c r="K560">
        <v>84</v>
      </c>
      <c r="L560">
        <v>82</v>
      </c>
      <c r="M560">
        <v>86</v>
      </c>
      <c r="T560" s="34">
        <f>_xlfn.XLOOKUP(B560,'LHA Demog pivot'!$B$4:$B$93,'LHA Demog pivot'!$C$4:$C$93,,,1)</f>
        <v>70996</v>
      </c>
      <c r="U560" s="36">
        <f>ROUND(Table2[[#This Row],[LHA_Pop_2016]]*Table2[[#This Row],[C_ADR_7day]]/100000*7,0)</f>
        <v>10</v>
      </c>
      <c r="V560" s="13">
        <f>IF(OR(Table2[[#This Row],[7d_positivity_public]]=0,ISBLANK(Table2[[#This Row],[7d_positivity_public]])),"",(Table2[[#This Row],[7d_positivity_public]]-Table2[[#This Row],[7d_positivity_all]])/Table2[[#This Row],[7d_positivity_public]])</f>
        <v>0.5</v>
      </c>
      <c r="W560">
        <v>1</v>
      </c>
    </row>
    <row r="561" spans="1:23" x14ac:dyDescent="0.25">
      <c r="A561" s="10">
        <v>44386</v>
      </c>
      <c r="B561">
        <v>222</v>
      </c>
      <c r="C561" t="s">
        <v>266</v>
      </c>
      <c r="D561">
        <v>1</v>
      </c>
      <c r="E561">
        <v>1</v>
      </c>
      <c r="F561">
        <v>0</v>
      </c>
      <c r="G561">
        <v>1</v>
      </c>
      <c r="H561">
        <v>81</v>
      </c>
      <c r="K561">
        <v>82</v>
      </c>
      <c r="L561">
        <v>81</v>
      </c>
      <c r="M561">
        <v>83</v>
      </c>
      <c r="T561" s="34">
        <f>_xlfn.XLOOKUP(B561,'LHA Demog pivot'!$B$4:$B$93,'LHA Demog pivot'!$C$4:$C$93,,,1)</f>
        <v>232755</v>
      </c>
      <c r="U561" s="36">
        <f>ROUND(Table2[[#This Row],[LHA_Pop_2016]]*Table2[[#This Row],[C_ADR_7day]]/100000*7,0)</f>
        <v>16</v>
      </c>
      <c r="V561" s="13">
        <f>IF(OR(Table2[[#This Row],[7d_positivity_public]]=0,ISBLANK(Table2[[#This Row],[7d_positivity_public]])),"",(Table2[[#This Row],[7d_positivity_public]]-Table2[[#This Row],[7d_positivity_all]])/Table2[[#This Row],[7d_positivity_public]])</f>
        <v>1</v>
      </c>
      <c r="W561">
        <v>0</v>
      </c>
    </row>
    <row r="562" spans="1:23" x14ac:dyDescent="0.25">
      <c r="A562" s="10">
        <v>44386</v>
      </c>
      <c r="B562">
        <v>223</v>
      </c>
      <c r="C562" t="s">
        <v>267</v>
      </c>
      <c r="D562">
        <v>1</v>
      </c>
      <c r="E562">
        <v>2</v>
      </c>
      <c r="F562">
        <v>-1</v>
      </c>
      <c r="G562">
        <v>1</v>
      </c>
      <c r="H562">
        <v>77</v>
      </c>
      <c r="K562">
        <v>78</v>
      </c>
      <c r="L562">
        <v>71</v>
      </c>
      <c r="M562">
        <v>86</v>
      </c>
      <c r="T562" s="34">
        <f>_xlfn.XLOOKUP(B562,'LHA Demog pivot'!$B$4:$B$93,'LHA Demog pivot'!$C$4:$C$93,,,1)</f>
        <v>101101</v>
      </c>
      <c r="U562" s="36">
        <f>ROUND(Table2[[#This Row],[LHA_Pop_2016]]*Table2[[#This Row],[C_ADR_7day]]/100000*7,0)</f>
        <v>7</v>
      </c>
      <c r="V562" s="13">
        <f>IF(OR(Table2[[#This Row],[7d_positivity_public]]=0,ISBLANK(Table2[[#This Row],[7d_positivity_public]])),"",(Table2[[#This Row],[7d_positivity_public]]-Table2[[#This Row],[7d_positivity_all]])/Table2[[#This Row],[7d_positivity_public]])</f>
        <v>0</v>
      </c>
      <c r="W562">
        <v>1</v>
      </c>
    </row>
    <row r="563" spans="1:23" x14ac:dyDescent="0.25">
      <c r="A563" s="10">
        <v>44386</v>
      </c>
      <c r="B563">
        <v>224</v>
      </c>
      <c r="C563" t="s">
        <v>268</v>
      </c>
      <c r="D563">
        <v>0</v>
      </c>
      <c r="E563">
        <v>1</v>
      </c>
      <c r="F563">
        <v>-1</v>
      </c>
      <c r="G563">
        <v>1</v>
      </c>
      <c r="H563">
        <v>81</v>
      </c>
      <c r="K563">
        <v>82</v>
      </c>
      <c r="L563">
        <v>79</v>
      </c>
      <c r="M563">
        <v>86</v>
      </c>
      <c r="T563" s="34">
        <f>_xlfn.XLOOKUP(B563,'LHA Demog pivot'!$B$4:$B$93,'LHA Demog pivot'!$C$4:$C$93,,,1)</f>
        <v>234393</v>
      </c>
      <c r="U563" s="36">
        <f>ROUND(Table2[[#This Row],[LHA_Pop_2016]]*Table2[[#This Row],[C_ADR_7day]]/100000*7,0)</f>
        <v>0</v>
      </c>
      <c r="V563" s="13">
        <f>IF(OR(Table2[[#This Row],[7d_positivity_public]]=0,ISBLANK(Table2[[#This Row],[7d_positivity_public]])),"",(Table2[[#This Row],[7d_positivity_public]]-Table2[[#This Row],[7d_positivity_all]])/Table2[[#This Row],[7d_positivity_public]])</f>
        <v>0</v>
      </c>
      <c r="W563">
        <v>1</v>
      </c>
    </row>
    <row r="564" spans="1:23" x14ac:dyDescent="0.25">
      <c r="A564" s="10">
        <v>44386</v>
      </c>
      <c r="B564">
        <v>231</v>
      </c>
      <c r="C564" t="s">
        <v>269</v>
      </c>
      <c r="D564">
        <v>1</v>
      </c>
      <c r="E564">
        <v>0</v>
      </c>
      <c r="F564">
        <v>1</v>
      </c>
      <c r="G564">
        <v>1</v>
      </c>
      <c r="H564">
        <v>78</v>
      </c>
      <c r="K564">
        <v>79</v>
      </c>
      <c r="L564">
        <v>72</v>
      </c>
      <c r="M564">
        <v>86</v>
      </c>
      <c r="T564" s="34">
        <f>_xlfn.XLOOKUP(B564,'LHA Demog pivot'!$B$4:$B$93,'LHA Demog pivot'!$C$4:$C$93,,,1)</f>
        <v>143778</v>
      </c>
      <c r="U564" s="36">
        <f>ROUND(Table2[[#This Row],[LHA_Pop_2016]]*Table2[[#This Row],[C_ADR_7day]]/100000*7,0)</f>
        <v>10</v>
      </c>
      <c r="V564" s="13">
        <f>IF(OR(Table2[[#This Row],[7d_positivity_public]]=0,ISBLANK(Table2[[#This Row],[7d_positivity_public]])),"",(Table2[[#This Row],[7d_positivity_public]]-Table2[[#This Row],[7d_positivity_all]])/Table2[[#This Row],[7d_positivity_public]])</f>
        <v>0</v>
      </c>
      <c r="W564">
        <v>1</v>
      </c>
    </row>
    <row r="565" spans="1:23" x14ac:dyDescent="0.25">
      <c r="A565" s="10">
        <v>44386</v>
      </c>
      <c r="B565">
        <v>232</v>
      </c>
      <c r="C565" t="s">
        <v>270</v>
      </c>
      <c r="D565">
        <v>1</v>
      </c>
      <c r="E565">
        <v>1</v>
      </c>
      <c r="F565">
        <v>0</v>
      </c>
      <c r="G565">
        <v>2</v>
      </c>
      <c r="H565">
        <v>85</v>
      </c>
      <c r="K565">
        <v>86</v>
      </c>
      <c r="L565">
        <v>82</v>
      </c>
      <c r="M565">
        <v>90</v>
      </c>
      <c r="T565" s="34">
        <f>_xlfn.XLOOKUP(B565,'LHA Demog pivot'!$B$4:$B$93,'LHA Demog pivot'!$C$4:$C$93,,,1)</f>
        <v>103064</v>
      </c>
      <c r="U565" s="36">
        <f>ROUND(Table2[[#This Row],[LHA_Pop_2016]]*Table2[[#This Row],[C_ADR_7day]]/100000*7,0)</f>
        <v>7</v>
      </c>
      <c r="V565" s="13">
        <f>IF(OR(Table2[[#This Row],[7d_positivity_public]]=0,ISBLANK(Table2[[#This Row],[7d_positivity_public]])),"",(Table2[[#This Row],[7d_positivity_public]]-Table2[[#This Row],[7d_positivity_all]])/Table2[[#This Row],[7d_positivity_public]])</f>
        <v>0.5</v>
      </c>
      <c r="W565">
        <v>1</v>
      </c>
    </row>
    <row r="566" spans="1:23" x14ac:dyDescent="0.25">
      <c r="A566" s="10">
        <v>44386</v>
      </c>
      <c r="B566">
        <v>233</v>
      </c>
      <c r="C566" t="s">
        <v>271</v>
      </c>
      <c r="D566">
        <v>1</v>
      </c>
      <c r="E566">
        <v>2</v>
      </c>
      <c r="F566">
        <v>-1</v>
      </c>
      <c r="G566">
        <v>2</v>
      </c>
      <c r="H566">
        <v>82</v>
      </c>
      <c r="K566">
        <v>83</v>
      </c>
      <c r="L566">
        <v>80</v>
      </c>
      <c r="M566">
        <v>88</v>
      </c>
      <c r="T566" s="34">
        <f>_xlfn.XLOOKUP(B566,'LHA Demog pivot'!$B$4:$B$93,'LHA Demog pivot'!$C$4:$C$93,,,1)</f>
        <v>443367</v>
      </c>
      <c r="U566" s="36">
        <f>ROUND(Table2[[#This Row],[LHA_Pop_2016]]*Table2[[#This Row],[C_ADR_7day]]/100000*7,0)</f>
        <v>31</v>
      </c>
      <c r="V566" s="13">
        <f>IF(OR(Table2[[#This Row],[7d_positivity_public]]=0,ISBLANK(Table2[[#This Row],[7d_positivity_public]])),"",(Table2[[#This Row],[7d_positivity_public]]-Table2[[#This Row],[7d_positivity_all]])/Table2[[#This Row],[7d_positivity_public]])</f>
        <v>0.5</v>
      </c>
      <c r="W566">
        <v>1</v>
      </c>
    </row>
    <row r="567" spans="1:23" x14ac:dyDescent="0.25">
      <c r="A567" s="10">
        <v>44386</v>
      </c>
      <c r="B567">
        <v>234</v>
      </c>
      <c r="C567" t="s">
        <v>272</v>
      </c>
      <c r="D567">
        <v>1</v>
      </c>
      <c r="E567">
        <v>0</v>
      </c>
      <c r="F567">
        <v>1</v>
      </c>
      <c r="G567">
        <v>1</v>
      </c>
      <c r="H567">
        <v>82</v>
      </c>
      <c r="K567">
        <v>83</v>
      </c>
      <c r="L567">
        <v>76</v>
      </c>
      <c r="M567">
        <v>87</v>
      </c>
      <c r="T567" s="34">
        <f>_xlfn.XLOOKUP(B567,'LHA Demog pivot'!$B$4:$B$93,'LHA Demog pivot'!$C$4:$C$93,,,1)</f>
        <v>94768</v>
      </c>
      <c r="U567" s="36">
        <f>ROUND(Table2[[#This Row],[LHA_Pop_2016]]*Table2[[#This Row],[C_ADR_7day]]/100000*7,0)</f>
        <v>7</v>
      </c>
      <c r="V567" s="13">
        <f>IF(OR(Table2[[#This Row],[7d_positivity_public]]=0,ISBLANK(Table2[[#This Row],[7d_positivity_public]])),"",(Table2[[#This Row],[7d_positivity_public]]-Table2[[#This Row],[7d_positivity_all]])/Table2[[#This Row],[7d_positivity_public]])</f>
        <v>0</v>
      </c>
      <c r="W567">
        <v>1</v>
      </c>
    </row>
    <row r="568" spans="1:23" x14ac:dyDescent="0.25">
      <c r="A568" s="10">
        <v>44386</v>
      </c>
      <c r="B568">
        <v>311</v>
      </c>
      <c r="C568" t="s">
        <v>273</v>
      </c>
      <c r="D568">
        <v>1</v>
      </c>
      <c r="E568">
        <v>0</v>
      </c>
      <c r="F568">
        <v>1</v>
      </c>
      <c r="G568">
        <v>3</v>
      </c>
      <c r="H568">
        <v>81</v>
      </c>
      <c r="K568">
        <v>81</v>
      </c>
      <c r="L568">
        <v>80</v>
      </c>
      <c r="M568">
        <v>82</v>
      </c>
      <c r="T568" s="34">
        <f>_xlfn.XLOOKUP(B568,'LHA Demog pivot'!$B$4:$B$93,'LHA Demog pivot'!$C$4:$C$93,,,1)</f>
        <v>198309</v>
      </c>
      <c r="U568" s="36">
        <f>ROUND(Table2[[#This Row],[LHA_Pop_2016]]*Table2[[#This Row],[C_ADR_7day]]/100000*7,0)</f>
        <v>14</v>
      </c>
      <c r="V568" s="13">
        <f>IF(OR(Table2[[#This Row],[7d_positivity_public]]=0,ISBLANK(Table2[[#This Row],[7d_positivity_public]])),"",(Table2[[#This Row],[7d_positivity_public]]-Table2[[#This Row],[7d_positivity_all]])/Table2[[#This Row],[7d_positivity_public]])</f>
        <v>0.66666666666666663</v>
      </c>
      <c r="W568">
        <v>1</v>
      </c>
    </row>
    <row r="569" spans="1:23" x14ac:dyDescent="0.25">
      <c r="A569" s="10">
        <v>44386</v>
      </c>
      <c r="B569">
        <v>321</v>
      </c>
      <c r="C569" t="s">
        <v>274</v>
      </c>
      <c r="D569">
        <v>1</v>
      </c>
      <c r="E569">
        <v>1</v>
      </c>
      <c r="F569">
        <v>0</v>
      </c>
      <c r="G569">
        <v>1</v>
      </c>
      <c r="H569">
        <v>85</v>
      </c>
      <c r="K569">
        <v>85</v>
      </c>
      <c r="L569">
        <v>86</v>
      </c>
      <c r="M569">
        <v>83</v>
      </c>
      <c r="T569" s="34">
        <f>_xlfn.XLOOKUP(B569,'LHA Demog pivot'!$B$4:$B$93,'LHA Demog pivot'!$C$4:$C$93,,,1)</f>
        <v>122041</v>
      </c>
      <c r="U569" s="36">
        <f>ROUND(Table2[[#This Row],[LHA_Pop_2016]]*Table2[[#This Row],[C_ADR_7day]]/100000*7,0)</f>
        <v>9</v>
      </c>
      <c r="V569" s="13">
        <f>IF(OR(Table2[[#This Row],[7d_positivity_public]]=0,ISBLANK(Table2[[#This Row],[7d_positivity_public]])),"",(Table2[[#This Row],[7d_positivity_public]]-Table2[[#This Row],[7d_positivity_all]])/Table2[[#This Row],[7d_positivity_public]])</f>
        <v>1</v>
      </c>
      <c r="W569">
        <v>0</v>
      </c>
    </row>
    <row r="570" spans="1:23" x14ac:dyDescent="0.25">
      <c r="A570" s="10">
        <v>44386</v>
      </c>
      <c r="B570">
        <v>322</v>
      </c>
      <c r="C570" t="s">
        <v>275</v>
      </c>
      <c r="D570">
        <v>1</v>
      </c>
      <c r="E570">
        <v>1</v>
      </c>
      <c r="F570">
        <v>0</v>
      </c>
      <c r="G570">
        <v>1</v>
      </c>
      <c r="H570">
        <v>79</v>
      </c>
      <c r="K570">
        <v>79</v>
      </c>
      <c r="L570">
        <v>80</v>
      </c>
      <c r="M570">
        <v>78</v>
      </c>
      <c r="T570" s="34">
        <f>_xlfn.XLOOKUP(B570,'LHA Demog pivot'!$B$4:$B$93,'LHA Demog pivot'!$C$4:$C$93,,,1)</f>
        <v>61532</v>
      </c>
      <c r="U570" s="36">
        <f>ROUND(Table2[[#This Row],[LHA_Pop_2016]]*Table2[[#This Row],[C_ADR_7day]]/100000*7,0)</f>
        <v>4</v>
      </c>
      <c r="V570" s="13">
        <f>IF(OR(Table2[[#This Row],[7d_positivity_public]]=0,ISBLANK(Table2[[#This Row],[7d_positivity_public]])),"",(Table2[[#This Row],[7d_positivity_public]]-Table2[[#This Row],[7d_positivity_all]])/Table2[[#This Row],[7d_positivity_public]])</f>
        <v>0</v>
      </c>
      <c r="W570">
        <v>1</v>
      </c>
    </row>
    <row r="571" spans="1:23" x14ac:dyDescent="0.25">
      <c r="A571" s="10">
        <v>44386</v>
      </c>
      <c r="B571">
        <v>323</v>
      </c>
      <c r="C571" t="s">
        <v>276</v>
      </c>
      <c r="D571">
        <v>0</v>
      </c>
      <c r="E571">
        <v>0</v>
      </c>
      <c r="F571">
        <v>0</v>
      </c>
      <c r="G571">
        <v>1</v>
      </c>
      <c r="H571">
        <v>86</v>
      </c>
      <c r="K571">
        <v>87</v>
      </c>
      <c r="L571">
        <v>86</v>
      </c>
      <c r="M571">
        <v>87</v>
      </c>
      <c r="T571" s="34">
        <f>_xlfn.XLOOKUP(B571,'LHA Demog pivot'!$B$4:$B$93,'LHA Demog pivot'!$C$4:$C$93,,,1)</f>
        <v>103894</v>
      </c>
      <c r="U571" s="36">
        <f>ROUND(Table2[[#This Row],[LHA_Pop_2016]]*Table2[[#This Row],[C_ADR_7day]]/100000*7,0)</f>
        <v>0</v>
      </c>
      <c r="V571" s="13">
        <f>IF(OR(Table2[[#This Row],[7d_positivity_public]]=0,ISBLANK(Table2[[#This Row],[7d_positivity_public]])),"",(Table2[[#This Row],[7d_positivity_public]]-Table2[[#This Row],[7d_positivity_all]])/Table2[[#This Row],[7d_positivity_public]])</f>
        <v>0</v>
      </c>
      <c r="W571">
        <v>1</v>
      </c>
    </row>
    <row r="572" spans="1:23" x14ac:dyDescent="0.25">
      <c r="A572" s="10">
        <v>44386</v>
      </c>
      <c r="B572">
        <v>324</v>
      </c>
      <c r="C572" t="s">
        <v>277</v>
      </c>
      <c r="D572">
        <v>1</v>
      </c>
      <c r="E572">
        <v>1</v>
      </c>
      <c r="F572">
        <v>0</v>
      </c>
      <c r="G572">
        <v>2</v>
      </c>
      <c r="H572">
        <v>83</v>
      </c>
      <c r="K572">
        <v>83</v>
      </c>
      <c r="L572">
        <v>82</v>
      </c>
      <c r="M572">
        <v>85</v>
      </c>
      <c r="T572" s="34">
        <f>_xlfn.XLOOKUP(B572,'LHA Demog pivot'!$B$4:$B$93,'LHA Demog pivot'!$C$4:$C$93,,,1)</f>
        <v>131178</v>
      </c>
      <c r="U572" s="36">
        <f>ROUND(Table2[[#This Row],[LHA_Pop_2016]]*Table2[[#This Row],[C_ADR_7day]]/100000*7,0)</f>
        <v>9</v>
      </c>
      <c r="V572" s="13">
        <f>IF(OR(Table2[[#This Row],[7d_positivity_public]]=0,ISBLANK(Table2[[#This Row],[7d_positivity_public]])),"",(Table2[[#This Row],[7d_positivity_public]]-Table2[[#This Row],[7d_positivity_all]])/Table2[[#This Row],[7d_positivity_public]])</f>
        <v>0.5</v>
      </c>
      <c r="W572">
        <v>1</v>
      </c>
    </row>
    <row r="573" spans="1:23" x14ac:dyDescent="0.25">
      <c r="A573" s="10">
        <v>44386</v>
      </c>
      <c r="B573">
        <v>325</v>
      </c>
      <c r="C573" t="s">
        <v>278</v>
      </c>
      <c r="D573">
        <v>1</v>
      </c>
      <c r="E573">
        <v>1</v>
      </c>
      <c r="F573">
        <v>0</v>
      </c>
      <c r="G573">
        <v>2</v>
      </c>
      <c r="H573">
        <v>87</v>
      </c>
      <c r="K573">
        <v>87</v>
      </c>
      <c r="L573">
        <v>88</v>
      </c>
      <c r="M573">
        <v>86</v>
      </c>
      <c r="T573" s="34">
        <f>_xlfn.XLOOKUP(B573,'LHA Demog pivot'!$B$4:$B$93,'LHA Demog pivot'!$C$4:$C$93,,,1)</f>
        <v>95808</v>
      </c>
      <c r="U573" s="36">
        <f>ROUND(Table2[[#This Row],[LHA_Pop_2016]]*Table2[[#This Row],[C_ADR_7day]]/100000*7,0)</f>
        <v>7</v>
      </c>
      <c r="V573" s="13">
        <f>IF(OR(Table2[[#This Row],[7d_positivity_public]]=0,ISBLANK(Table2[[#This Row],[7d_positivity_public]])),"",(Table2[[#This Row],[7d_positivity_public]]-Table2[[#This Row],[7d_positivity_all]])/Table2[[#This Row],[7d_positivity_public]])</f>
        <v>0.5</v>
      </c>
      <c r="W573">
        <v>1</v>
      </c>
    </row>
    <row r="574" spans="1:23" x14ac:dyDescent="0.25">
      <c r="A574" s="10">
        <v>44386</v>
      </c>
      <c r="B574">
        <v>326</v>
      </c>
      <c r="C574" t="s">
        <v>279</v>
      </c>
      <c r="D574">
        <v>0</v>
      </c>
      <c r="E574">
        <v>1</v>
      </c>
      <c r="F574">
        <v>-1</v>
      </c>
      <c r="G574">
        <v>1</v>
      </c>
      <c r="H574">
        <v>84</v>
      </c>
      <c r="K574">
        <v>84</v>
      </c>
      <c r="L574">
        <v>83</v>
      </c>
      <c r="M574">
        <v>85</v>
      </c>
      <c r="T574" s="34">
        <f>_xlfn.XLOOKUP(B574,'LHA Demog pivot'!$B$4:$B$93,'LHA Demog pivot'!$C$4:$C$93,,,1)</f>
        <v>134575</v>
      </c>
      <c r="U574" s="36">
        <f>ROUND(Table2[[#This Row],[LHA_Pop_2016]]*Table2[[#This Row],[C_ADR_7day]]/100000*7,0)</f>
        <v>0</v>
      </c>
      <c r="V574" s="13">
        <f>IF(OR(Table2[[#This Row],[7d_positivity_public]]=0,ISBLANK(Table2[[#This Row],[7d_positivity_public]])),"",(Table2[[#This Row],[7d_positivity_public]]-Table2[[#This Row],[7d_positivity_all]])/Table2[[#This Row],[7d_positivity_public]])</f>
        <v>1</v>
      </c>
      <c r="W574">
        <v>0</v>
      </c>
    </row>
    <row r="575" spans="1:23" x14ac:dyDescent="0.25">
      <c r="A575" s="10">
        <v>44386</v>
      </c>
      <c r="B575">
        <v>331</v>
      </c>
      <c r="C575" t="s">
        <v>280</v>
      </c>
      <c r="D575">
        <v>1</v>
      </c>
      <c r="E575">
        <v>1</v>
      </c>
      <c r="F575">
        <v>0</v>
      </c>
      <c r="G575">
        <v>2</v>
      </c>
      <c r="H575">
        <v>86</v>
      </c>
      <c r="K575">
        <v>87</v>
      </c>
      <c r="L575">
        <v>84</v>
      </c>
      <c r="M575">
        <v>89</v>
      </c>
      <c r="T575" s="34">
        <f>_xlfn.XLOOKUP(B575,'LHA Demog pivot'!$B$4:$B$93,'LHA Demog pivot'!$C$4:$C$93,,,1)</f>
        <v>141392</v>
      </c>
      <c r="U575" s="36">
        <f>ROUND(Table2[[#This Row],[LHA_Pop_2016]]*Table2[[#This Row],[C_ADR_7day]]/100000*7,0)</f>
        <v>10</v>
      </c>
      <c r="V575" s="13">
        <f>IF(OR(Table2[[#This Row],[7d_positivity_public]]=0,ISBLANK(Table2[[#This Row],[7d_positivity_public]])),"",(Table2[[#This Row],[7d_positivity_public]]-Table2[[#This Row],[7d_positivity_all]])/Table2[[#This Row],[7d_positivity_public]])</f>
        <v>0.5</v>
      </c>
      <c r="W575">
        <v>1</v>
      </c>
    </row>
    <row r="576" spans="1:23" x14ac:dyDescent="0.25">
      <c r="A576" s="10">
        <v>44386</v>
      </c>
      <c r="B576">
        <v>332</v>
      </c>
      <c r="C576" t="s">
        <v>281</v>
      </c>
      <c r="D576">
        <v>1</v>
      </c>
      <c r="E576">
        <v>1</v>
      </c>
      <c r="F576">
        <v>0</v>
      </c>
      <c r="G576">
        <v>1</v>
      </c>
      <c r="H576">
        <v>81</v>
      </c>
      <c r="K576">
        <v>82</v>
      </c>
      <c r="L576">
        <v>76</v>
      </c>
      <c r="M576">
        <v>86</v>
      </c>
      <c r="T576" s="34">
        <f>_xlfn.XLOOKUP(B576,'LHA Demog pivot'!$B$4:$B$93,'LHA Demog pivot'!$C$4:$C$93,,,1)</f>
        <v>50490</v>
      </c>
      <c r="U576" s="36">
        <f>ROUND(Table2[[#This Row],[LHA_Pop_2016]]*Table2[[#This Row],[C_ADR_7day]]/100000*7,0)</f>
        <v>4</v>
      </c>
      <c r="V576" s="13">
        <f>IF(OR(Table2[[#This Row],[7d_positivity_public]]=0,ISBLANK(Table2[[#This Row],[7d_positivity_public]])),"",(Table2[[#This Row],[7d_positivity_public]]-Table2[[#This Row],[7d_positivity_all]])/Table2[[#This Row],[7d_positivity_public]])</f>
        <v>1</v>
      </c>
      <c r="W576">
        <v>0</v>
      </c>
    </row>
    <row r="577" spans="1:23" x14ac:dyDescent="0.25">
      <c r="A577" s="10">
        <v>44386</v>
      </c>
      <c r="B577">
        <v>333</v>
      </c>
      <c r="C577" t="s">
        <v>282</v>
      </c>
      <c r="D577">
        <v>0</v>
      </c>
      <c r="E577">
        <v>0</v>
      </c>
      <c r="F577">
        <v>0</v>
      </c>
      <c r="G577">
        <v>1</v>
      </c>
      <c r="H577">
        <v>79</v>
      </c>
      <c r="K577">
        <v>80</v>
      </c>
      <c r="L577">
        <v>67</v>
      </c>
      <c r="M577">
        <v>87</v>
      </c>
      <c r="T577" s="34">
        <f>_xlfn.XLOOKUP(B577,'LHA Demog pivot'!$B$4:$B$93,'LHA Demog pivot'!$C$4:$C$93,,,1)</f>
        <v>29970</v>
      </c>
      <c r="U577" s="36">
        <f>ROUND(Table2[[#This Row],[LHA_Pop_2016]]*Table2[[#This Row],[C_ADR_7day]]/100000*7,0)</f>
        <v>0</v>
      </c>
      <c r="V577" s="13">
        <f>IF(OR(Table2[[#This Row],[7d_positivity_public]]=0,ISBLANK(Table2[[#This Row],[7d_positivity_public]])),"",(Table2[[#This Row],[7d_positivity_public]]-Table2[[#This Row],[7d_positivity_all]])/Table2[[#This Row],[7d_positivity_public]])</f>
        <v>0</v>
      </c>
      <c r="W577">
        <v>1</v>
      </c>
    </row>
    <row r="578" spans="1:23" x14ac:dyDescent="0.25">
      <c r="A578" s="10">
        <v>44386</v>
      </c>
      <c r="B578">
        <v>334</v>
      </c>
      <c r="C578" t="s">
        <v>283</v>
      </c>
      <c r="D578">
        <v>0</v>
      </c>
      <c r="E578">
        <v>0</v>
      </c>
      <c r="F578">
        <v>0</v>
      </c>
      <c r="G578">
        <v>0</v>
      </c>
      <c r="H578">
        <v>75</v>
      </c>
      <c r="K578">
        <v>76</v>
      </c>
      <c r="L578">
        <v>60</v>
      </c>
      <c r="M578">
        <v>85</v>
      </c>
      <c r="T578" s="34">
        <f>_xlfn.XLOOKUP(B578,'LHA Demog pivot'!$B$4:$B$93,'LHA Demog pivot'!$C$4:$C$93,,,1)</f>
        <v>19671</v>
      </c>
      <c r="U578" s="36">
        <f>ROUND(Table2[[#This Row],[LHA_Pop_2016]]*Table2[[#This Row],[C_ADR_7day]]/100000*7,0)</f>
        <v>0</v>
      </c>
      <c r="V578" s="13" t="str">
        <f>IF(OR(Table2[[#This Row],[7d_positivity_public]]=0,ISBLANK(Table2[[#This Row],[7d_positivity_public]])),"",(Table2[[#This Row],[7d_positivity_public]]-Table2[[#This Row],[7d_positivity_all]])/Table2[[#This Row],[7d_positivity_public]])</f>
        <v/>
      </c>
      <c r="W578">
        <v>0</v>
      </c>
    </row>
    <row r="579" spans="1:23" x14ac:dyDescent="0.25">
      <c r="A579" s="10">
        <v>44386</v>
      </c>
      <c r="B579">
        <v>335</v>
      </c>
      <c r="C579" t="s">
        <v>284</v>
      </c>
      <c r="D579">
        <v>0</v>
      </c>
      <c r="E579">
        <v>0</v>
      </c>
      <c r="F579">
        <v>0</v>
      </c>
      <c r="G579">
        <v>0</v>
      </c>
      <c r="H579">
        <v>85</v>
      </c>
      <c r="K579">
        <v>86</v>
      </c>
      <c r="L579">
        <v>85</v>
      </c>
      <c r="M579">
        <v>89</v>
      </c>
      <c r="T579" s="34">
        <f>_xlfn.XLOOKUP(B579,'LHA Demog pivot'!$B$4:$B$93,'LHA Demog pivot'!$C$4:$C$93,,,1)</f>
        <v>38653</v>
      </c>
      <c r="U579" s="36">
        <f>ROUND(Table2[[#This Row],[LHA_Pop_2016]]*Table2[[#This Row],[C_ADR_7day]]/100000*7,0)</f>
        <v>0</v>
      </c>
      <c r="V579" s="13" t="str">
        <f>IF(OR(Table2[[#This Row],[7d_positivity_public]]=0,ISBLANK(Table2[[#This Row],[7d_positivity_public]])),"",(Table2[[#This Row],[7d_positivity_public]]-Table2[[#This Row],[7d_positivity_all]])/Table2[[#This Row],[7d_positivity_public]])</f>
        <v/>
      </c>
      <c r="W579">
        <v>0</v>
      </c>
    </row>
    <row r="580" spans="1:23" x14ac:dyDescent="0.25">
      <c r="A580" s="10">
        <v>44386</v>
      </c>
      <c r="B580">
        <v>336</v>
      </c>
      <c r="C580" t="s">
        <v>285</v>
      </c>
      <c r="D580">
        <v>0</v>
      </c>
      <c r="E580">
        <v>0</v>
      </c>
      <c r="F580">
        <v>0</v>
      </c>
      <c r="G580">
        <v>0</v>
      </c>
      <c r="H580">
        <v>68</v>
      </c>
      <c r="K580">
        <v>70</v>
      </c>
      <c r="L580">
        <v>62</v>
      </c>
      <c r="M580">
        <v>77</v>
      </c>
      <c r="T580" s="34">
        <f>_xlfn.XLOOKUP(B580,'LHA Demog pivot'!$B$4:$B$93,'LHA Demog pivot'!$C$4:$C$93,,,1)</f>
        <v>2678</v>
      </c>
      <c r="U580" s="36">
        <f>ROUND(Table2[[#This Row],[LHA_Pop_2016]]*Table2[[#This Row],[C_ADR_7day]]/100000*7,0)</f>
        <v>0</v>
      </c>
      <c r="V580" s="13" t="str">
        <f>IF(OR(Table2[[#This Row],[7d_positivity_public]]=0,ISBLANK(Table2[[#This Row],[7d_positivity_public]])),"",(Table2[[#This Row],[7d_positivity_public]]-Table2[[#This Row],[7d_positivity_all]])/Table2[[#This Row],[7d_positivity_public]])</f>
        <v/>
      </c>
      <c r="W580">
        <v>0</v>
      </c>
    </row>
    <row r="581" spans="1:23" x14ac:dyDescent="0.25">
      <c r="A581" s="10">
        <v>44386</v>
      </c>
      <c r="B581">
        <v>337</v>
      </c>
      <c r="C581" t="s">
        <v>286</v>
      </c>
      <c r="D581">
        <v>0</v>
      </c>
      <c r="E581">
        <v>0</v>
      </c>
      <c r="F581">
        <v>0</v>
      </c>
      <c r="G581">
        <v>0</v>
      </c>
      <c r="H581">
        <v>94</v>
      </c>
      <c r="K581">
        <v>96</v>
      </c>
      <c r="L581">
        <v>97</v>
      </c>
      <c r="M581">
        <v>95</v>
      </c>
      <c r="T581" s="34">
        <f>_xlfn.XLOOKUP(B581,'LHA Demog pivot'!$B$4:$B$93,'LHA Demog pivot'!$C$4:$C$93,,,1)</f>
        <v>1514</v>
      </c>
      <c r="U581" s="36">
        <f>ROUND(Table2[[#This Row],[LHA_Pop_2016]]*Table2[[#This Row],[C_ADR_7day]]/100000*7,0)</f>
        <v>0</v>
      </c>
      <c r="V581" s="13" t="str">
        <f>IF(OR(Table2[[#This Row],[7d_positivity_public]]=0,ISBLANK(Table2[[#This Row],[7d_positivity_public]])),"",(Table2[[#This Row],[7d_positivity_public]]-Table2[[#This Row],[7d_positivity_all]])/Table2[[#This Row],[7d_positivity_public]])</f>
        <v/>
      </c>
      <c r="W581">
        <v>0</v>
      </c>
    </row>
    <row r="582" spans="1:23" x14ac:dyDescent="0.25">
      <c r="A582" s="10">
        <v>44386</v>
      </c>
      <c r="B582">
        <v>411</v>
      </c>
      <c r="C582" t="s">
        <v>287</v>
      </c>
      <c r="D582">
        <v>0</v>
      </c>
      <c r="E582">
        <v>0</v>
      </c>
      <c r="F582">
        <v>0</v>
      </c>
      <c r="G582">
        <v>1</v>
      </c>
      <c r="H582">
        <v>85</v>
      </c>
      <c r="K582">
        <v>86</v>
      </c>
      <c r="L582">
        <v>82</v>
      </c>
      <c r="M582">
        <v>90</v>
      </c>
      <c r="T582" s="34">
        <f>_xlfn.XLOOKUP(B582,'LHA Demog pivot'!$B$4:$B$93,'LHA Demog pivot'!$C$4:$C$93,,,1)</f>
        <v>225919</v>
      </c>
      <c r="U582" s="36">
        <f>ROUND(Table2[[#This Row],[LHA_Pop_2016]]*Table2[[#This Row],[C_ADR_7day]]/100000*7,0)</f>
        <v>0</v>
      </c>
      <c r="V582" s="13">
        <f>IF(OR(Table2[[#This Row],[7d_positivity_public]]=0,ISBLANK(Table2[[#This Row],[7d_positivity_public]])),"",(Table2[[#This Row],[7d_positivity_public]]-Table2[[#This Row],[7d_positivity_all]])/Table2[[#This Row],[7d_positivity_public]])</f>
        <v>0</v>
      </c>
      <c r="W582">
        <v>1</v>
      </c>
    </row>
    <row r="583" spans="1:23" x14ac:dyDescent="0.25">
      <c r="A583" s="10">
        <v>44386</v>
      </c>
      <c r="B583">
        <v>412</v>
      </c>
      <c r="C583" t="s">
        <v>288</v>
      </c>
      <c r="D583">
        <v>0</v>
      </c>
      <c r="E583">
        <v>0</v>
      </c>
      <c r="F583">
        <v>0</v>
      </c>
      <c r="G583">
        <v>0</v>
      </c>
      <c r="H583">
        <v>80</v>
      </c>
      <c r="K583">
        <v>81</v>
      </c>
      <c r="L583">
        <v>74</v>
      </c>
      <c r="M583">
        <v>88</v>
      </c>
      <c r="T583" s="34">
        <f>_xlfn.XLOOKUP(B583,'LHA Demog pivot'!$B$4:$B$93,'LHA Demog pivot'!$C$4:$C$93,,,1)</f>
        <v>77460</v>
      </c>
      <c r="U583" s="36">
        <f>ROUND(Table2[[#This Row],[LHA_Pop_2016]]*Table2[[#This Row],[C_ADR_7day]]/100000*7,0)</f>
        <v>0</v>
      </c>
      <c r="V583" s="13" t="str">
        <f>IF(OR(Table2[[#This Row],[7d_positivity_public]]=0,ISBLANK(Table2[[#This Row],[7d_positivity_public]])),"",(Table2[[#This Row],[7d_positivity_public]]-Table2[[#This Row],[7d_positivity_all]])/Table2[[#This Row],[7d_positivity_public]])</f>
        <v/>
      </c>
      <c r="W583">
        <v>0</v>
      </c>
    </row>
    <row r="584" spans="1:23" x14ac:dyDescent="0.25">
      <c r="A584" s="10">
        <v>44386</v>
      </c>
      <c r="B584">
        <v>413</v>
      </c>
      <c r="C584" t="s">
        <v>289</v>
      </c>
      <c r="D584">
        <v>0</v>
      </c>
      <c r="E584">
        <v>0</v>
      </c>
      <c r="F584">
        <v>0</v>
      </c>
      <c r="G584">
        <v>0</v>
      </c>
      <c r="H584">
        <v>88</v>
      </c>
      <c r="K584">
        <v>89</v>
      </c>
      <c r="L584">
        <v>82</v>
      </c>
      <c r="M584">
        <v>92</v>
      </c>
      <c r="T584" s="34">
        <f>_xlfn.XLOOKUP(B584,'LHA Demog pivot'!$B$4:$B$93,'LHA Demog pivot'!$C$4:$C$93,,,1)</f>
        <v>64692</v>
      </c>
      <c r="U584" s="36">
        <f>ROUND(Table2[[#This Row],[LHA_Pop_2016]]*Table2[[#This Row],[C_ADR_7day]]/100000*7,0)</f>
        <v>0</v>
      </c>
      <c r="V584" s="13" t="str">
        <f>IF(OR(Table2[[#This Row],[7d_positivity_public]]=0,ISBLANK(Table2[[#This Row],[7d_positivity_public]])),"",(Table2[[#This Row],[7d_positivity_public]]-Table2[[#This Row],[7d_positivity_all]])/Table2[[#This Row],[7d_positivity_public]])</f>
        <v/>
      </c>
      <c r="W584">
        <v>0</v>
      </c>
    </row>
    <row r="585" spans="1:23" x14ac:dyDescent="0.25">
      <c r="A585" s="10">
        <v>44386</v>
      </c>
      <c r="B585">
        <v>414</v>
      </c>
      <c r="C585" t="s">
        <v>290</v>
      </c>
      <c r="D585">
        <v>0</v>
      </c>
      <c r="E585">
        <v>0</v>
      </c>
      <c r="F585">
        <v>0</v>
      </c>
      <c r="G585">
        <v>0</v>
      </c>
      <c r="H585">
        <v>79</v>
      </c>
      <c r="K585">
        <v>80</v>
      </c>
      <c r="L585">
        <v>66</v>
      </c>
      <c r="M585">
        <v>87</v>
      </c>
      <c r="T585" s="34">
        <f>_xlfn.XLOOKUP(B585,'LHA Demog pivot'!$B$4:$B$93,'LHA Demog pivot'!$C$4:$C$93,,,1)</f>
        <v>15289</v>
      </c>
      <c r="U585" s="36">
        <f>ROUND(Table2[[#This Row],[LHA_Pop_2016]]*Table2[[#This Row],[C_ADR_7day]]/100000*7,0)</f>
        <v>0</v>
      </c>
      <c r="V585" s="13" t="str">
        <f>IF(OR(Table2[[#This Row],[7d_positivity_public]]=0,ISBLANK(Table2[[#This Row],[7d_positivity_public]])),"",(Table2[[#This Row],[7d_positivity_public]]-Table2[[#This Row],[7d_positivity_all]])/Table2[[#This Row],[7d_positivity_public]])</f>
        <v/>
      </c>
      <c r="W585">
        <v>0</v>
      </c>
    </row>
    <row r="586" spans="1:23" x14ac:dyDescent="0.25">
      <c r="A586" s="10">
        <v>44386</v>
      </c>
      <c r="B586">
        <v>421</v>
      </c>
      <c r="C586" t="s">
        <v>291</v>
      </c>
      <c r="D586">
        <v>0</v>
      </c>
      <c r="E586">
        <v>0</v>
      </c>
      <c r="F586">
        <v>0</v>
      </c>
      <c r="G586">
        <v>1</v>
      </c>
      <c r="H586">
        <v>75</v>
      </c>
      <c r="K586">
        <v>77</v>
      </c>
      <c r="L586">
        <v>64</v>
      </c>
      <c r="M586">
        <v>86</v>
      </c>
      <c r="T586" s="34">
        <f>_xlfn.XLOOKUP(B586,'LHA Demog pivot'!$B$4:$B$93,'LHA Demog pivot'!$C$4:$C$93,,,1)</f>
        <v>58378</v>
      </c>
      <c r="U586" s="36">
        <f>ROUND(Table2[[#This Row],[LHA_Pop_2016]]*Table2[[#This Row],[C_ADR_7day]]/100000*7,0)</f>
        <v>0</v>
      </c>
      <c r="V586" s="13">
        <f>IF(OR(Table2[[#This Row],[7d_positivity_public]]=0,ISBLANK(Table2[[#This Row],[7d_positivity_public]])),"",(Table2[[#This Row],[7d_positivity_public]]-Table2[[#This Row],[7d_positivity_all]])/Table2[[#This Row],[7d_positivity_public]])</f>
        <v>0</v>
      </c>
      <c r="W586">
        <v>1</v>
      </c>
    </row>
    <row r="587" spans="1:23" x14ac:dyDescent="0.25">
      <c r="A587" s="10">
        <v>44386</v>
      </c>
      <c r="B587">
        <v>422</v>
      </c>
      <c r="C587" t="s">
        <v>292</v>
      </c>
      <c r="D587">
        <v>0</v>
      </c>
      <c r="E587">
        <v>0</v>
      </c>
      <c r="F587">
        <v>0</v>
      </c>
      <c r="G587">
        <v>0</v>
      </c>
      <c r="H587">
        <v>69</v>
      </c>
      <c r="K587">
        <v>71</v>
      </c>
      <c r="L587">
        <v>52</v>
      </c>
      <c r="M587">
        <v>81</v>
      </c>
      <c r="T587" s="34">
        <f>_xlfn.XLOOKUP(B587,'LHA Demog pivot'!$B$4:$B$93,'LHA Demog pivot'!$C$4:$C$93,,,1)</f>
        <v>6240</v>
      </c>
      <c r="U587" s="36">
        <f>ROUND(Table2[[#This Row],[LHA_Pop_2016]]*Table2[[#This Row],[C_ADR_7day]]/100000*7,0)</f>
        <v>0</v>
      </c>
      <c r="V587" s="13" t="str">
        <f>IF(OR(Table2[[#This Row],[7d_positivity_public]]=0,ISBLANK(Table2[[#This Row],[7d_positivity_public]])),"",(Table2[[#This Row],[7d_positivity_public]]-Table2[[#This Row],[7d_positivity_all]])/Table2[[#This Row],[7d_positivity_public]])</f>
        <v/>
      </c>
      <c r="W587">
        <v>0</v>
      </c>
    </row>
    <row r="588" spans="1:23" x14ac:dyDescent="0.25">
      <c r="A588" s="10">
        <v>44386</v>
      </c>
      <c r="B588">
        <v>423</v>
      </c>
      <c r="C588" t="s">
        <v>293</v>
      </c>
      <c r="D588">
        <v>0</v>
      </c>
      <c r="E588">
        <v>1</v>
      </c>
      <c r="F588">
        <v>-1</v>
      </c>
      <c r="G588">
        <v>0</v>
      </c>
      <c r="H588">
        <v>79</v>
      </c>
      <c r="K588">
        <v>80</v>
      </c>
      <c r="L588">
        <v>66</v>
      </c>
      <c r="M588">
        <v>88</v>
      </c>
      <c r="T588" s="34">
        <f>_xlfn.XLOOKUP(B588,'LHA Demog pivot'!$B$4:$B$93,'LHA Demog pivot'!$C$4:$C$93,,,1)</f>
        <v>19121</v>
      </c>
      <c r="U588" s="36">
        <f>ROUND(Table2[[#This Row],[LHA_Pop_2016]]*Table2[[#This Row],[C_ADR_7day]]/100000*7,0)</f>
        <v>0</v>
      </c>
      <c r="V588" s="13" t="str">
        <f>IF(OR(Table2[[#This Row],[7d_positivity_public]]=0,ISBLANK(Table2[[#This Row],[7d_positivity_public]])),"",(Table2[[#This Row],[7d_positivity_public]]-Table2[[#This Row],[7d_positivity_all]])/Table2[[#This Row],[7d_positivity_public]])</f>
        <v/>
      </c>
      <c r="W588">
        <v>0</v>
      </c>
    </row>
    <row r="589" spans="1:23" x14ac:dyDescent="0.25">
      <c r="A589" s="10">
        <v>44386</v>
      </c>
      <c r="B589">
        <v>424</v>
      </c>
      <c r="C589" t="s">
        <v>294</v>
      </c>
      <c r="D589">
        <v>1</v>
      </c>
      <c r="E589">
        <v>0</v>
      </c>
      <c r="F589">
        <v>1</v>
      </c>
      <c r="G589">
        <v>4</v>
      </c>
      <c r="H589">
        <v>78</v>
      </c>
      <c r="K589">
        <v>79</v>
      </c>
      <c r="L589">
        <v>70</v>
      </c>
      <c r="M589">
        <v>87</v>
      </c>
      <c r="T589" s="34">
        <f>_xlfn.XLOOKUP(B589,'LHA Demog pivot'!$B$4:$B$93,'LHA Demog pivot'!$C$4:$C$93,,,1)</f>
        <v>108964</v>
      </c>
      <c r="U589" s="36">
        <f>ROUND(Table2[[#This Row],[LHA_Pop_2016]]*Table2[[#This Row],[C_ADR_7day]]/100000*7,0)</f>
        <v>8</v>
      </c>
      <c r="V589" s="13">
        <f>IF(OR(Table2[[#This Row],[7d_positivity_public]]=0,ISBLANK(Table2[[#This Row],[7d_positivity_public]])),"",(Table2[[#This Row],[7d_positivity_public]]-Table2[[#This Row],[7d_positivity_all]])/Table2[[#This Row],[7d_positivity_public]])</f>
        <v>0</v>
      </c>
      <c r="W589">
        <v>4</v>
      </c>
    </row>
    <row r="590" spans="1:23" x14ac:dyDescent="0.25">
      <c r="A590" s="10">
        <v>44386</v>
      </c>
      <c r="B590">
        <v>425</v>
      </c>
      <c r="C590" t="s">
        <v>295</v>
      </c>
      <c r="D590">
        <v>0</v>
      </c>
      <c r="E590">
        <v>0</v>
      </c>
      <c r="F590">
        <v>0</v>
      </c>
      <c r="G590">
        <v>0</v>
      </c>
      <c r="H590">
        <v>79</v>
      </c>
      <c r="K590">
        <v>80</v>
      </c>
      <c r="L590">
        <v>60</v>
      </c>
      <c r="M590">
        <v>88</v>
      </c>
      <c r="T590" s="34">
        <f>_xlfn.XLOOKUP(B590,'LHA Demog pivot'!$B$4:$B$93,'LHA Demog pivot'!$C$4:$C$93,,,1)</f>
        <v>47133</v>
      </c>
      <c r="U590" s="36">
        <f>ROUND(Table2[[#This Row],[LHA_Pop_2016]]*Table2[[#This Row],[C_ADR_7day]]/100000*7,0)</f>
        <v>0</v>
      </c>
      <c r="V590" s="13" t="str">
        <f>IF(OR(Table2[[#This Row],[7d_positivity_public]]=0,ISBLANK(Table2[[#This Row],[7d_positivity_public]])),"",(Table2[[#This Row],[7d_positivity_public]]-Table2[[#This Row],[7d_positivity_all]])/Table2[[#This Row],[7d_positivity_public]])</f>
        <v/>
      </c>
      <c r="W590">
        <v>0</v>
      </c>
    </row>
    <row r="591" spans="1:23" x14ac:dyDescent="0.25">
      <c r="A591" s="10">
        <v>44386</v>
      </c>
      <c r="B591">
        <v>426</v>
      </c>
      <c r="C591" t="s">
        <v>296</v>
      </c>
      <c r="D591">
        <v>0</v>
      </c>
      <c r="E591">
        <v>0</v>
      </c>
      <c r="F591">
        <v>0</v>
      </c>
      <c r="G591">
        <v>0</v>
      </c>
      <c r="H591">
        <v>75</v>
      </c>
      <c r="K591">
        <v>77</v>
      </c>
      <c r="L591">
        <v>67</v>
      </c>
      <c r="M591">
        <v>85</v>
      </c>
      <c r="T591" s="34">
        <f>_xlfn.XLOOKUP(B591,'LHA Demog pivot'!$B$4:$B$93,'LHA Demog pivot'!$C$4:$C$93,,,1)</f>
        <v>30981</v>
      </c>
      <c r="U591" s="36">
        <f>ROUND(Table2[[#This Row],[LHA_Pop_2016]]*Table2[[#This Row],[C_ADR_7day]]/100000*7,0)</f>
        <v>0</v>
      </c>
      <c r="V591" s="13" t="str">
        <f>IF(OR(Table2[[#This Row],[7d_positivity_public]]=0,ISBLANK(Table2[[#This Row],[7d_positivity_public]])),"",(Table2[[#This Row],[7d_positivity_public]]-Table2[[#This Row],[7d_positivity_all]])/Table2[[#This Row],[7d_positivity_public]])</f>
        <v/>
      </c>
      <c r="W591">
        <v>0</v>
      </c>
    </row>
    <row r="592" spans="1:23" x14ac:dyDescent="0.25">
      <c r="A592" s="10">
        <v>44386</v>
      </c>
      <c r="B592">
        <v>431</v>
      </c>
      <c r="C592" t="s">
        <v>297</v>
      </c>
      <c r="D592">
        <v>0</v>
      </c>
      <c r="E592">
        <v>0</v>
      </c>
      <c r="F592">
        <v>0</v>
      </c>
      <c r="G592">
        <v>0</v>
      </c>
      <c r="H592">
        <v>76</v>
      </c>
      <c r="K592">
        <v>78</v>
      </c>
      <c r="L592">
        <v>64</v>
      </c>
      <c r="M592">
        <v>87</v>
      </c>
      <c r="T592" s="34">
        <f>_xlfn.XLOOKUP(B592,'LHA Demog pivot'!$B$4:$B$93,'LHA Demog pivot'!$C$4:$C$93,,,1)</f>
        <v>66527</v>
      </c>
      <c r="U592" s="36">
        <f>ROUND(Table2[[#This Row],[LHA_Pop_2016]]*Table2[[#This Row],[C_ADR_7day]]/100000*7,0)</f>
        <v>0</v>
      </c>
      <c r="V592" s="13" t="str">
        <f>IF(OR(Table2[[#This Row],[7d_positivity_public]]=0,ISBLANK(Table2[[#This Row],[7d_positivity_public]])),"",(Table2[[#This Row],[7d_positivity_public]]-Table2[[#This Row],[7d_positivity_all]])/Table2[[#This Row],[7d_positivity_public]])</f>
        <v/>
      </c>
      <c r="W592">
        <v>0</v>
      </c>
    </row>
    <row r="593" spans="1:23" x14ac:dyDescent="0.25">
      <c r="A593" s="10">
        <v>44386</v>
      </c>
      <c r="B593">
        <v>432</v>
      </c>
      <c r="C593" t="s">
        <v>298</v>
      </c>
      <c r="D593">
        <v>0</v>
      </c>
      <c r="E593">
        <v>0</v>
      </c>
      <c r="F593">
        <v>0</v>
      </c>
      <c r="G593">
        <v>2</v>
      </c>
      <c r="H593">
        <v>76</v>
      </c>
      <c r="K593">
        <v>77</v>
      </c>
      <c r="L593">
        <v>65</v>
      </c>
      <c r="M593">
        <v>86</v>
      </c>
      <c r="T593" s="34">
        <f>_xlfn.XLOOKUP(B593,'LHA Demog pivot'!$B$4:$B$93,'LHA Demog pivot'!$C$4:$C$93,,,1)</f>
        <v>42570</v>
      </c>
      <c r="U593" s="36">
        <f>ROUND(Table2[[#This Row],[LHA_Pop_2016]]*Table2[[#This Row],[C_ADR_7day]]/100000*7,0)</f>
        <v>0</v>
      </c>
      <c r="V593" s="13">
        <f>IF(OR(Table2[[#This Row],[7d_positivity_public]]=0,ISBLANK(Table2[[#This Row],[7d_positivity_public]])),"",(Table2[[#This Row],[7d_positivity_public]]-Table2[[#This Row],[7d_positivity_all]])/Table2[[#This Row],[7d_positivity_public]])</f>
        <v>-0.5</v>
      </c>
      <c r="W593">
        <v>3</v>
      </c>
    </row>
    <row r="594" spans="1:23" x14ac:dyDescent="0.25">
      <c r="A594" s="10">
        <v>44386</v>
      </c>
      <c r="B594">
        <v>433</v>
      </c>
      <c r="C594" t="s">
        <v>299</v>
      </c>
      <c r="D594">
        <v>0</v>
      </c>
      <c r="E594">
        <v>0</v>
      </c>
      <c r="F594">
        <v>0</v>
      </c>
      <c r="G594">
        <v>0</v>
      </c>
      <c r="H594">
        <v>75</v>
      </c>
      <c r="K594">
        <v>77</v>
      </c>
      <c r="L594">
        <v>66</v>
      </c>
      <c r="M594">
        <v>83</v>
      </c>
      <c r="T594" s="34">
        <f>_xlfn.XLOOKUP(B594,'LHA Demog pivot'!$B$4:$B$93,'LHA Demog pivot'!$C$4:$C$93,,,1)</f>
        <v>1901</v>
      </c>
      <c r="U594" s="36">
        <f>ROUND(Table2[[#This Row],[LHA_Pop_2016]]*Table2[[#This Row],[C_ADR_7day]]/100000*7,0)</f>
        <v>0</v>
      </c>
      <c r="V594" s="13" t="str">
        <f>IF(OR(Table2[[#This Row],[7d_positivity_public]]=0,ISBLANK(Table2[[#This Row],[7d_positivity_public]])),"",(Table2[[#This Row],[7d_positivity_public]]-Table2[[#This Row],[7d_positivity_all]])/Table2[[#This Row],[7d_positivity_public]])</f>
        <v/>
      </c>
      <c r="W594">
        <v>0</v>
      </c>
    </row>
    <row r="595" spans="1:23" x14ac:dyDescent="0.25">
      <c r="A595" s="10">
        <v>44386</v>
      </c>
      <c r="B595">
        <v>434</v>
      </c>
      <c r="C595" t="s">
        <v>300</v>
      </c>
      <c r="D595">
        <v>0</v>
      </c>
      <c r="E595">
        <v>0</v>
      </c>
      <c r="F595">
        <v>0</v>
      </c>
      <c r="G595">
        <v>0</v>
      </c>
      <c r="H595">
        <v>74</v>
      </c>
      <c r="K595">
        <v>77</v>
      </c>
      <c r="L595">
        <v>68</v>
      </c>
      <c r="M595">
        <v>84</v>
      </c>
      <c r="T595" s="34">
        <f>_xlfn.XLOOKUP(B595,'LHA Demog pivot'!$B$4:$B$93,'LHA Demog pivot'!$C$4:$C$93,,,1)</f>
        <v>11235</v>
      </c>
      <c r="U595" s="36">
        <f>ROUND(Table2[[#This Row],[LHA_Pop_2016]]*Table2[[#This Row],[C_ADR_7day]]/100000*7,0)</f>
        <v>0</v>
      </c>
      <c r="V595" s="13" t="str">
        <f>IF(OR(Table2[[#This Row],[7d_positivity_public]]=0,ISBLANK(Table2[[#This Row],[7d_positivity_public]])),"",(Table2[[#This Row],[7d_positivity_public]]-Table2[[#This Row],[7d_positivity_all]])/Table2[[#This Row],[7d_positivity_public]])</f>
        <v/>
      </c>
      <c r="W595">
        <v>0</v>
      </c>
    </row>
    <row r="596" spans="1:23" x14ac:dyDescent="0.25">
      <c r="A596" s="10">
        <v>44386</v>
      </c>
      <c r="B596">
        <v>510</v>
      </c>
      <c r="C596" t="s">
        <v>301</v>
      </c>
      <c r="D596">
        <v>0</v>
      </c>
      <c r="E596">
        <v>0</v>
      </c>
      <c r="F596">
        <v>0</v>
      </c>
      <c r="G596">
        <v>0</v>
      </c>
      <c r="H596">
        <v>83</v>
      </c>
      <c r="K596">
        <v>84</v>
      </c>
      <c r="L596">
        <v>79</v>
      </c>
      <c r="M596">
        <v>89</v>
      </c>
      <c r="T596" s="34">
        <f>_xlfn.XLOOKUP(B596,'LHA Demog pivot'!$B$4:$B$93,'LHA Demog pivot'!$C$4:$C$93,,,1)</f>
        <v>4198</v>
      </c>
      <c r="U596" s="36">
        <f>ROUND(Table2[[#This Row],[LHA_Pop_2016]]*Table2[[#This Row],[C_ADR_7day]]/100000*7,0)</f>
        <v>0</v>
      </c>
      <c r="V596" s="13" t="str">
        <f>IF(OR(Table2[[#This Row],[7d_positivity_public]]=0,ISBLANK(Table2[[#This Row],[7d_positivity_public]])),"",(Table2[[#This Row],[7d_positivity_public]]-Table2[[#This Row],[7d_positivity_all]])/Table2[[#This Row],[7d_positivity_public]])</f>
        <v/>
      </c>
      <c r="W596">
        <v>0</v>
      </c>
    </row>
    <row r="597" spans="1:23" x14ac:dyDescent="0.25">
      <c r="A597" s="10">
        <v>44386</v>
      </c>
      <c r="B597">
        <v>512</v>
      </c>
      <c r="C597" t="s">
        <v>304</v>
      </c>
      <c r="D597">
        <v>0</v>
      </c>
      <c r="E597">
        <v>0</v>
      </c>
      <c r="F597">
        <v>0</v>
      </c>
      <c r="G597">
        <v>0</v>
      </c>
      <c r="H597">
        <v>80</v>
      </c>
      <c r="K597">
        <v>82</v>
      </c>
      <c r="L597">
        <v>77</v>
      </c>
      <c r="M597">
        <v>88</v>
      </c>
      <c r="T597" s="34">
        <f>_xlfn.XLOOKUP(B597,'LHA Demog pivot'!$B$4:$B$93,'LHA Demog pivot'!$C$4:$C$93,,,1)</f>
        <v>13501</v>
      </c>
      <c r="U597" s="36">
        <f>ROUND(Table2[[#This Row],[LHA_Pop_2016]]*Table2[[#This Row],[C_ADR_7day]]/100000*7,0)</f>
        <v>0</v>
      </c>
      <c r="V597" s="13" t="str">
        <f>IF(OR(Table2[[#This Row],[7d_positivity_public]]=0,ISBLANK(Table2[[#This Row],[7d_positivity_public]])),"",(Table2[[#This Row],[7d_positivity_public]]-Table2[[#This Row],[7d_positivity_all]])/Table2[[#This Row],[7d_positivity_public]])</f>
        <v/>
      </c>
      <c r="W597">
        <v>0</v>
      </c>
    </row>
    <row r="598" spans="1:23" x14ac:dyDescent="0.25">
      <c r="A598" s="10">
        <v>44386</v>
      </c>
      <c r="B598">
        <v>513</v>
      </c>
      <c r="C598" t="s">
        <v>305</v>
      </c>
      <c r="D598">
        <v>0</v>
      </c>
      <c r="E598">
        <v>0</v>
      </c>
      <c r="F598">
        <v>0</v>
      </c>
      <c r="G598">
        <v>0</v>
      </c>
      <c r="H598">
        <v>76</v>
      </c>
      <c r="K598">
        <v>79</v>
      </c>
      <c r="L598">
        <v>74</v>
      </c>
      <c r="M598">
        <v>84</v>
      </c>
      <c r="T598" s="34">
        <f>_xlfn.XLOOKUP(B598,'LHA Demog pivot'!$B$4:$B$93,'LHA Demog pivot'!$C$4:$C$93,,,1)</f>
        <v>4223</v>
      </c>
      <c r="U598" s="36">
        <f>ROUND(Table2[[#This Row],[LHA_Pop_2016]]*Table2[[#This Row],[C_ADR_7day]]/100000*7,0)</f>
        <v>0</v>
      </c>
      <c r="V598" s="13" t="str">
        <f>IF(OR(Table2[[#This Row],[7d_positivity_public]]=0,ISBLANK(Table2[[#This Row],[7d_positivity_public]])),"",(Table2[[#This Row],[7d_positivity_public]]-Table2[[#This Row],[7d_positivity_all]])/Table2[[#This Row],[7d_positivity_public]])</f>
        <v/>
      </c>
      <c r="W598">
        <v>0</v>
      </c>
    </row>
    <row r="599" spans="1:23" x14ac:dyDescent="0.25">
      <c r="A599" s="10">
        <v>44386</v>
      </c>
      <c r="B599">
        <v>514</v>
      </c>
      <c r="C599" t="s">
        <v>306</v>
      </c>
      <c r="D599">
        <v>0</v>
      </c>
      <c r="E599">
        <v>0</v>
      </c>
      <c r="F599">
        <v>0</v>
      </c>
      <c r="G599">
        <v>0</v>
      </c>
      <c r="H599">
        <v>64</v>
      </c>
      <c r="K599">
        <v>67</v>
      </c>
      <c r="L599">
        <v>57</v>
      </c>
      <c r="M599">
        <v>78</v>
      </c>
      <c r="T599" s="34">
        <f>_xlfn.XLOOKUP(B599,'LHA Demog pivot'!$B$4:$B$93,'LHA Demog pivot'!$C$4:$C$93,,,1)</f>
        <v>16414</v>
      </c>
      <c r="U599" s="36">
        <f>ROUND(Table2[[#This Row],[LHA_Pop_2016]]*Table2[[#This Row],[C_ADR_7day]]/100000*7,0)</f>
        <v>0</v>
      </c>
      <c r="V599" s="13" t="str">
        <f>IF(OR(Table2[[#This Row],[7d_positivity_public]]=0,ISBLANK(Table2[[#This Row],[7d_positivity_public]])),"",(Table2[[#This Row],[7d_positivity_public]]-Table2[[#This Row],[7d_positivity_all]])/Table2[[#This Row],[7d_positivity_public]])</f>
        <v/>
      </c>
      <c r="W599">
        <v>0</v>
      </c>
    </row>
    <row r="600" spans="1:23" x14ac:dyDescent="0.25">
      <c r="A600" s="10">
        <v>44386</v>
      </c>
      <c r="B600">
        <v>515</v>
      </c>
      <c r="C600" t="s">
        <v>307</v>
      </c>
      <c r="D600">
        <v>0</v>
      </c>
      <c r="E600">
        <v>0</v>
      </c>
      <c r="F600">
        <v>0</v>
      </c>
      <c r="G600">
        <v>0</v>
      </c>
      <c r="H600">
        <v>85</v>
      </c>
      <c r="K600">
        <v>88</v>
      </c>
      <c r="L600">
        <v>83</v>
      </c>
      <c r="M600">
        <v>93</v>
      </c>
      <c r="T600" s="34">
        <f>_xlfn.XLOOKUP(B600,'LHA Demog pivot'!$B$4:$B$93,'LHA Demog pivot'!$C$4:$C$93,,,1)</f>
        <v>9090</v>
      </c>
      <c r="U600" s="36">
        <f>ROUND(Table2[[#This Row],[LHA_Pop_2016]]*Table2[[#This Row],[C_ADR_7day]]/100000*7,0)</f>
        <v>0</v>
      </c>
      <c r="V600" s="13" t="str">
        <f>IF(OR(Table2[[#This Row],[7d_positivity_public]]=0,ISBLANK(Table2[[#This Row],[7d_positivity_public]])),"",(Table2[[#This Row],[7d_positivity_public]]-Table2[[#This Row],[7d_positivity_all]])/Table2[[#This Row],[7d_positivity_public]])</f>
        <v/>
      </c>
      <c r="W600">
        <v>0</v>
      </c>
    </row>
    <row r="601" spans="1:23" x14ac:dyDescent="0.25">
      <c r="A601" s="10">
        <v>44386</v>
      </c>
      <c r="B601">
        <v>517</v>
      </c>
      <c r="C601" t="s">
        <v>308</v>
      </c>
      <c r="D601">
        <v>0</v>
      </c>
      <c r="E601">
        <v>0</v>
      </c>
      <c r="F601">
        <v>0</v>
      </c>
      <c r="G601">
        <v>0</v>
      </c>
      <c r="H601">
        <v>72</v>
      </c>
      <c r="K601">
        <v>75</v>
      </c>
      <c r="L601">
        <v>67</v>
      </c>
      <c r="M601">
        <v>84</v>
      </c>
      <c r="T601" s="34">
        <f>_xlfn.XLOOKUP(B601,'LHA Demog pivot'!$B$4:$B$93,'LHA Demog pivot'!$C$4:$C$93,,,1)</f>
        <v>20250</v>
      </c>
      <c r="U601" s="36">
        <f>ROUND(Table2[[#This Row],[LHA_Pop_2016]]*Table2[[#This Row],[C_ADR_7day]]/100000*7,0)</f>
        <v>0</v>
      </c>
      <c r="V601" s="13" t="str">
        <f>IF(OR(Table2[[#This Row],[7d_positivity_public]]=0,ISBLANK(Table2[[#This Row],[7d_positivity_public]])),"",(Table2[[#This Row],[7d_positivity_public]]-Table2[[#This Row],[7d_positivity_all]])/Table2[[#This Row],[7d_positivity_public]])</f>
        <v/>
      </c>
      <c r="W601">
        <v>0</v>
      </c>
    </row>
    <row r="602" spans="1:23" x14ac:dyDescent="0.25">
      <c r="A602" s="10">
        <v>44386</v>
      </c>
      <c r="B602">
        <v>518</v>
      </c>
      <c r="C602" t="s">
        <v>309</v>
      </c>
      <c r="D602">
        <v>0</v>
      </c>
      <c r="E602">
        <v>0</v>
      </c>
      <c r="F602">
        <v>0</v>
      </c>
      <c r="G602">
        <v>25</v>
      </c>
      <c r="H602">
        <v>75</v>
      </c>
      <c r="K602">
        <v>81</v>
      </c>
      <c r="L602">
        <v>76</v>
      </c>
      <c r="M602">
        <v>86</v>
      </c>
      <c r="T602" s="34">
        <f>_xlfn.XLOOKUP(B602,'LHA Demog pivot'!$B$4:$B$93,'LHA Demog pivot'!$C$4:$C$93,,,1)</f>
        <v>1880</v>
      </c>
      <c r="U602" s="36">
        <f>ROUND(Table2[[#This Row],[LHA_Pop_2016]]*Table2[[#This Row],[C_ADR_7day]]/100000*7,0)</f>
        <v>0</v>
      </c>
      <c r="V602" s="13">
        <f>IF(OR(Table2[[#This Row],[7d_positivity_public]]=0,ISBLANK(Table2[[#This Row],[7d_positivity_public]])),"",(Table2[[#This Row],[7d_positivity_public]]-Table2[[#This Row],[7d_positivity_all]])/Table2[[#This Row],[7d_positivity_public]])</f>
        <v>0</v>
      </c>
      <c r="W602">
        <v>25</v>
      </c>
    </row>
    <row r="603" spans="1:23" x14ac:dyDescent="0.25">
      <c r="A603" s="10">
        <v>44386</v>
      </c>
      <c r="B603">
        <v>521</v>
      </c>
      <c r="C603" t="s">
        <v>310</v>
      </c>
      <c r="D603">
        <v>0</v>
      </c>
      <c r="E603">
        <v>0</v>
      </c>
      <c r="F603">
        <v>0</v>
      </c>
      <c r="G603">
        <v>0</v>
      </c>
      <c r="H603">
        <v>63</v>
      </c>
      <c r="K603">
        <v>65</v>
      </c>
      <c r="L603">
        <v>51</v>
      </c>
      <c r="M603">
        <v>76</v>
      </c>
      <c r="T603" s="34">
        <f>_xlfn.XLOOKUP(B603,'LHA Demog pivot'!$B$4:$B$93,'LHA Demog pivot'!$C$4:$C$93,,,1)</f>
        <v>23205</v>
      </c>
      <c r="U603" s="36">
        <f>ROUND(Table2[[#This Row],[LHA_Pop_2016]]*Table2[[#This Row],[C_ADR_7day]]/100000*7,0)</f>
        <v>0</v>
      </c>
      <c r="V603" s="13" t="str">
        <f>IF(OR(Table2[[#This Row],[7d_positivity_public]]=0,ISBLANK(Table2[[#This Row],[7d_positivity_public]])),"",(Table2[[#This Row],[7d_positivity_public]]-Table2[[#This Row],[7d_positivity_all]])/Table2[[#This Row],[7d_positivity_public]])</f>
        <v/>
      </c>
      <c r="W603">
        <v>0</v>
      </c>
    </row>
    <row r="604" spans="1:23" x14ac:dyDescent="0.25">
      <c r="A604" s="10">
        <v>44386</v>
      </c>
      <c r="B604">
        <v>522</v>
      </c>
      <c r="C604" t="s">
        <v>311</v>
      </c>
      <c r="D604">
        <v>0</v>
      </c>
      <c r="E604">
        <v>0</v>
      </c>
      <c r="F604">
        <v>0</v>
      </c>
      <c r="G604">
        <v>0</v>
      </c>
      <c r="H604">
        <v>65</v>
      </c>
      <c r="K604">
        <v>68</v>
      </c>
      <c r="L604">
        <v>58</v>
      </c>
      <c r="M604">
        <v>76</v>
      </c>
      <c r="T604" s="34">
        <f>_xlfn.XLOOKUP(B604,'LHA Demog pivot'!$B$4:$B$93,'LHA Demog pivot'!$C$4:$C$93,,,1)</f>
        <v>6256</v>
      </c>
      <c r="U604" s="36">
        <f>ROUND(Table2[[#This Row],[LHA_Pop_2016]]*Table2[[#This Row],[C_ADR_7day]]/100000*7,0)</f>
        <v>0</v>
      </c>
      <c r="V604" s="13" t="str">
        <f>IF(OR(Table2[[#This Row],[7d_positivity_public]]=0,ISBLANK(Table2[[#This Row],[7d_positivity_public]])),"",(Table2[[#This Row],[7d_positivity_public]]-Table2[[#This Row],[7d_positivity_all]])/Table2[[#This Row],[7d_positivity_public]])</f>
        <v/>
      </c>
      <c r="W604">
        <v>0</v>
      </c>
    </row>
    <row r="605" spans="1:23" x14ac:dyDescent="0.25">
      <c r="A605" s="10">
        <v>44386</v>
      </c>
      <c r="B605">
        <v>523</v>
      </c>
      <c r="C605" t="s">
        <v>312</v>
      </c>
      <c r="D605">
        <v>0</v>
      </c>
      <c r="E605">
        <v>1</v>
      </c>
      <c r="F605">
        <v>-1</v>
      </c>
      <c r="G605">
        <v>0</v>
      </c>
      <c r="H605">
        <v>60</v>
      </c>
      <c r="K605">
        <v>63</v>
      </c>
      <c r="L605">
        <v>52</v>
      </c>
      <c r="M605">
        <v>74</v>
      </c>
      <c r="T605" s="34">
        <f>_xlfn.XLOOKUP(B605,'LHA Demog pivot'!$B$4:$B$93,'LHA Demog pivot'!$C$4:$C$93,,,1)</f>
        <v>15857</v>
      </c>
      <c r="U605" s="36">
        <f>ROUND(Table2[[#This Row],[LHA_Pop_2016]]*Table2[[#This Row],[C_ADR_7day]]/100000*7,0)</f>
        <v>0</v>
      </c>
      <c r="V605" s="13" t="str">
        <f>IF(OR(Table2[[#This Row],[7d_positivity_public]]=0,ISBLANK(Table2[[#This Row],[7d_positivity_public]])),"",(Table2[[#This Row],[7d_positivity_public]]-Table2[[#This Row],[7d_positivity_all]])/Table2[[#This Row],[7d_positivity_public]])</f>
        <v/>
      </c>
      <c r="W605">
        <v>4</v>
      </c>
    </row>
    <row r="606" spans="1:23" x14ac:dyDescent="0.25">
      <c r="A606" s="10">
        <v>44386</v>
      </c>
      <c r="B606">
        <v>524</v>
      </c>
      <c r="C606" t="s">
        <v>313</v>
      </c>
      <c r="D606">
        <v>0</v>
      </c>
      <c r="E606">
        <v>0</v>
      </c>
      <c r="F606">
        <v>0</v>
      </c>
      <c r="G606">
        <v>1</v>
      </c>
      <c r="H606">
        <v>71</v>
      </c>
      <c r="K606">
        <v>72</v>
      </c>
      <c r="L606">
        <v>64</v>
      </c>
      <c r="M606">
        <v>82</v>
      </c>
      <c r="T606" s="34">
        <f>_xlfn.XLOOKUP(B606,'LHA Demog pivot'!$B$4:$B$93,'LHA Demog pivot'!$C$4:$C$93,,,1)</f>
        <v>95077</v>
      </c>
      <c r="U606" s="36">
        <f>ROUND(Table2[[#This Row],[LHA_Pop_2016]]*Table2[[#This Row],[C_ADR_7day]]/100000*7,0)</f>
        <v>0</v>
      </c>
      <c r="V606" s="13">
        <f>IF(OR(Table2[[#This Row],[7d_positivity_public]]=0,ISBLANK(Table2[[#This Row],[7d_positivity_public]])),"",(Table2[[#This Row],[7d_positivity_public]]-Table2[[#This Row],[7d_positivity_all]])/Table2[[#This Row],[7d_positivity_public]])</f>
        <v>1</v>
      </c>
      <c r="W606">
        <v>0</v>
      </c>
    </row>
    <row r="607" spans="1:23" x14ac:dyDescent="0.25">
      <c r="A607" s="10">
        <v>44386</v>
      </c>
      <c r="B607">
        <v>531</v>
      </c>
      <c r="C607" t="s">
        <v>314</v>
      </c>
      <c r="D607">
        <v>2</v>
      </c>
      <c r="E607">
        <v>1</v>
      </c>
      <c r="F607">
        <v>1</v>
      </c>
      <c r="G607">
        <v>4</v>
      </c>
      <c r="H607">
        <v>51</v>
      </c>
      <c r="K607">
        <v>54</v>
      </c>
      <c r="L607">
        <v>41</v>
      </c>
      <c r="M607">
        <v>69</v>
      </c>
      <c r="T607" s="34">
        <f>_xlfn.XLOOKUP(B607,'LHA Demog pivot'!$B$4:$B$93,'LHA Demog pivot'!$C$4:$C$93,,,1)</f>
        <v>26850</v>
      </c>
      <c r="U607" s="36">
        <f>ROUND(Table2[[#This Row],[LHA_Pop_2016]]*Table2[[#This Row],[C_ADR_7day]]/100000*7,0)</f>
        <v>4</v>
      </c>
      <c r="V607" s="13">
        <f>IF(OR(Table2[[#This Row],[7d_positivity_public]]=0,ISBLANK(Table2[[#This Row],[7d_positivity_public]])),"",(Table2[[#This Row],[7d_positivity_public]]-Table2[[#This Row],[7d_positivity_all]])/Table2[[#This Row],[7d_positivity_public]])</f>
        <v>0.5</v>
      </c>
      <c r="W607">
        <v>2</v>
      </c>
    </row>
    <row r="608" spans="1:23" x14ac:dyDescent="0.25">
      <c r="A608" s="10">
        <v>44386</v>
      </c>
      <c r="B608">
        <v>532</v>
      </c>
      <c r="C608" t="s">
        <v>315</v>
      </c>
      <c r="D608">
        <v>1</v>
      </c>
      <c r="E608">
        <v>0</v>
      </c>
      <c r="F608">
        <v>1</v>
      </c>
      <c r="G608">
        <v>9</v>
      </c>
      <c r="H608">
        <v>51</v>
      </c>
      <c r="K608">
        <v>54</v>
      </c>
      <c r="L608">
        <v>45</v>
      </c>
      <c r="M608">
        <v>68</v>
      </c>
      <c r="T608" s="34">
        <f>_xlfn.XLOOKUP(B608,'LHA Demog pivot'!$B$4:$B$93,'LHA Demog pivot'!$C$4:$C$93,,,1)</f>
        <v>35521</v>
      </c>
      <c r="U608" s="36">
        <f>ROUND(Table2[[#This Row],[LHA_Pop_2016]]*Table2[[#This Row],[C_ADR_7day]]/100000*7,0)</f>
        <v>2</v>
      </c>
      <c r="V608" s="13">
        <f>IF(OR(Table2[[#This Row],[7d_positivity_public]]=0,ISBLANK(Table2[[#This Row],[7d_positivity_public]])),"",(Table2[[#This Row],[7d_positivity_public]]-Table2[[#This Row],[7d_positivity_all]])/Table2[[#This Row],[7d_positivity_public]])</f>
        <v>0.44444444444444442</v>
      </c>
      <c r="W608">
        <v>5</v>
      </c>
    </row>
    <row r="609" spans="1:23" x14ac:dyDescent="0.25">
      <c r="A609" s="10">
        <v>44386</v>
      </c>
      <c r="B609">
        <v>533</v>
      </c>
      <c r="C609" t="s">
        <v>316</v>
      </c>
      <c r="D609">
        <v>0</v>
      </c>
      <c r="E609">
        <v>0</v>
      </c>
      <c r="F609">
        <v>0</v>
      </c>
      <c r="G609">
        <v>0</v>
      </c>
      <c r="H609">
        <v>53</v>
      </c>
      <c r="K609">
        <v>57</v>
      </c>
      <c r="L609">
        <v>46</v>
      </c>
      <c r="M609">
        <v>69</v>
      </c>
      <c r="T609" s="34">
        <f>_xlfn.XLOOKUP(B609,'LHA Demog pivot'!$B$4:$B$93,'LHA Demog pivot'!$C$4:$C$93,,,1)</f>
        <v>5514</v>
      </c>
      <c r="U609" s="36">
        <f>ROUND(Table2[[#This Row],[LHA_Pop_2016]]*Table2[[#This Row],[C_ADR_7day]]/100000*7,0)</f>
        <v>0</v>
      </c>
      <c r="V609" s="13" t="str">
        <f>IF(OR(Table2[[#This Row],[7d_positivity_public]]=0,ISBLANK(Table2[[#This Row],[7d_positivity_public]])),"",(Table2[[#This Row],[7d_positivity_public]]-Table2[[#This Row],[7d_positivity_all]])/Table2[[#This Row],[7d_positivity_public]])</f>
        <v/>
      </c>
      <c r="W609">
        <v>0</v>
      </c>
    </row>
    <row r="610" spans="1:23" x14ac:dyDescent="0.25">
      <c r="A610" s="10">
        <v>44386</v>
      </c>
      <c r="B610">
        <v>555</v>
      </c>
      <c r="C610" t="s">
        <v>317</v>
      </c>
      <c r="D610">
        <v>0</v>
      </c>
      <c r="E610">
        <v>0</v>
      </c>
      <c r="F610">
        <v>0</v>
      </c>
      <c r="G610">
        <v>0</v>
      </c>
      <c r="H610">
        <v>73</v>
      </c>
      <c r="K610">
        <v>77</v>
      </c>
      <c r="L610">
        <v>69</v>
      </c>
      <c r="M610">
        <v>83</v>
      </c>
      <c r="T610" s="34">
        <f>_xlfn.XLOOKUP(B610,'LHA Demog pivot'!$B$4:$B$93,'LHA Demog pivot'!$C$4:$C$93,,,1)</f>
        <v>2049</v>
      </c>
      <c r="U610" s="36">
        <f>ROUND(Table2[[#This Row],[LHA_Pop_2016]]*Table2[[#This Row],[C_ADR_7day]]/100000*7,0)</f>
        <v>0</v>
      </c>
      <c r="V610" s="13" t="str">
        <f>IF(OR(Table2[[#This Row],[7d_positivity_public]]=0,ISBLANK(Table2[[#This Row],[7d_positivity_public]])),"",(Table2[[#This Row],[7d_positivity_public]]-Table2[[#This Row],[7d_positivity_all]])/Table2[[#This Row],[7d_positivity_public]])</f>
        <v/>
      </c>
      <c r="W610">
        <v>0</v>
      </c>
    </row>
    <row r="611" spans="1:23" x14ac:dyDescent="0.25">
      <c r="A611" s="10">
        <v>44390</v>
      </c>
      <c r="B611">
        <v>111</v>
      </c>
      <c r="C611" t="s">
        <v>242</v>
      </c>
      <c r="D611">
        <v>0</v>
      </c>
      <c r="E611">
        <v>2</v>
      </c>
      <c r="F611">
        <v>-2</v>
      </c>
      <c r="G611">
        <v>0</v>
      </c>
      <c r="H611">
        <v>73</v>
      </c>
      <c r="K611">
        <v>75</v>
      </c>
      <c r="L611">
        <v>68</v>
      </c>
      <c r="M611">
        <v>83</v>
      </c>
      <c r="T611" s="34">
        <f>_xlfn.XLOOKUP(B611,'LHA Demog pivot'!$B$4:$B$93,'LHA Demog pivot'!$C$4:$C$93,,,1)</f>
        <v>15531</v>
      </c>
      <c r="U611" s="36">
        <f>ROUND(Table2[[#This Row],[LHA_Pop_2016]]*Table2[[#This Row],[C_ADR_7day]]/100000*7,0)</f>
        <v>0</v>
      </c>
      <c r="V611" s="13" t="str">
        <f>IF(OR(Table2[[#This Row],[7d_positivity_public]]=0,ISBLANK(Table2[[#This Row],[7d_positivity_public]])),"",(Table2[[#This Row],[7d_positivity_public]]-Table2[[#This Row],[7d_positivity_all]])/Table2[[#This Row],[7d_positivity_public]])</f>
        <v/>
      </c>
      <c r="W611">
        <v>0</v>
      </c>
    </row>
    <row r="612" spans="1:23" x14ac:dyDescent="0.25">
      <c r="A612" s="10">
        <v>44390</v>
      </c>
      <c r="B612">
        <v>112</v>
      </c>
      <c r="C612" t="s">
        <v>243</v>
      </c>
      <c r="D612">
        <v>2</v>
      </c>
      <c r="E612">
        <v>1</v>
      </c>
      <c r="F612">
        <v>1</v>
      </c>
      <c r="G612">
        <v>3</v>
      </c>
      <c r="H612">
        <v>71</v>
      </c>
      <c r="K612">
        <v>72</v>
      </c>
      <c r="L612">
        <v>59</v>
      </c>
      <c r="M612">
        <v>83</v>
      </c>
      <c r="T612" s="34">
        <f>_xlfn.XLOOKUP(B612,'LHA Demog pivot'!$B$4:$B$93,'LHA Demog pivot'!$C$4:$C$93,,,1)</f>
        <v>26248</v>
      </c>
      <c r="U612" s="36">
        <f>ROUND(Table2[[#This Row],[LHA_Pop_2016]]*Table2[[#This Row],[C_ADR_7day]]/100000*7,0)</f>
        <v>4</v>
      </c>
      <c r="V612" s="13">
        <f>IF(OR(Table2[[#This Row],[7d_positivity_public]]=0,ISBLANK(Table2[[#This Row],[7d_positivity_public]])),"",(Table2[[#This Row],[7d_positivity_public]]-Table2[[#This Row],[7d_positivity_all]])/Table2[[#This Row],[7d_positivity_public]])</f>
        <v>0.33333333333333331</v>
      </c>
      <c r="W612">
        <v>2</v>
      </c>
    </row>
    <row r="613" spans="1:23" x14ac:dyDescent="0.25">
      <c r="A613" s="10">
        <v>44390</v>
      </c>
      <c r="B613">
        <v>113</v>
      </c>
      <c r="C613" t="s">
        <v>244</v>
      </c>
      <c r="D613">
        <v>0</v>
      </c>
      <c r="E613">
        <v>1</v>
      </c>
      <c r="F613">
        <v>-1</v>
      </c>
      <c r="G613">
        <v>0</v>
      </c>
      <c r="H613">
        <v>77</v>
      </c>
      <c r="K613">
        <v>78</v>
      </c>
      <c r="L613">
        <v>67</v>
      </c>
      <c r="M613">
        <v>87</v>
      </c>
      <c r="T613" s="34">
        <f>_xlfn.XLOOKUP(B613,'LHA Demog pivot'!$B$4:$B$93,'LHA Demog pivot'!$C$4:$C$93,,,1)</f>
        <v>9178</v>
      </c>
      <c r="U613" s="36">
        <f>ROUND(Table2[[#This Row],[LHA_Pop_2016]]*Table2[[#This Row],[C_ADR_7day]]/100000*7,0)</f>
        <v>0</v>
      </c>
      <c r="V613" s="13" t="str">
        <f>IF(OR(Table2[[#This Row],[7d_positivity_public]]=0,ISBLANK(Table2[[#This Row],[7d_positivity_public]])),"",(Table2[[#This Row],[7d_positivity_public]]-Table2[[#This Row],[7d_positivity_all]])/Table2[[#This Row],[7d_positivity_public]])</f>
        <v/>
      </c>
      <c r="W613">
        <v>0</v>
      </c>
    </row>
    <row r="614" spans="1:23" x14ac:dyDescent="0.25">
      <c r="A614" s="10">
        <v>44390</v>
      </c>
      <c r="B614">
        <v>114</v>
      </c>
      <c r="C614" t="s">
        <v>245</v>
      </c>
      <c r="D614">
        <v>0</v>
      </c>
      <c r="E614">
        <v>3</v>
      </c>
      <c r="F614">
        <v>-3</v>
      </c>
      <c r="G614">
        <v>0</v>
      </c>
      <c r="H614">
        <v>80</v>
      </c>
      <c r="K614">
        <v>82</v>
      </c>
      <c r="L614">
        <v>75</v>
      </c>
      <c r="M614">
        <v>87</v>
      </c>
      <c r="T614" s="34">
        <f>_xlfn.XLOOKUP(B614,'LHA Demog pivot'!$B$4:$B$93,'LHA Demog pivot'!$C$4:$C$93,,,1)</f>
        <v>9487</v>
      </c>
      <c r="U614" s="36">
        <f>ROUND(Table2[[#This Row],[LHA_Pop_2016]]*Table2[[#This Row],[C_ADR_7day]]/100000*7,0)</f>
        <v>0</v>
      </c>
      <c r="V614" s="13" t="str">
        <f>IF(OR(Table2[[#This Row],[7d_positivity_public]]=0,ISBLANK(Table2[[#This Row],[7d_positivity_public]])),"",(Table2[[#This Row],[7d_positivity_public]]-Table2[[#This Row],[7d_positivity_all]])/Table2[[#This Row],[7d_positivity_public]])</f>
        <v/>
      </c>
      <c r="W614">
        <v>0</v>
      </c>
    </row>
    <row r="615" spans="1:23" x14ac:dyDescent="0.25">
      <c r="A615" s="10">
        <v>44390</v>
      </c>
      <c r="B615">
        <v>115</v>
      </c>
      <c r="C615" t="s">
        <v>246</v>
      </c>
      <c r="D615">
        <v>0</v>
      </c>
      <c r="E615">
        <v>0</v>
      </c>
      <c r="F615">
        <v>0</v>
      </c>
      <c r="G615">
        <v>0</v>
      </c>
      <c r="H615">
        <v>60</v>
      </c>
      <c r="K615">
        <v>63</v>
      </c>
      <c r="L615">
        <v>43</v>
      </c>
      <c r="M615">
        <v>74</v>
      </c>
      <c r="T615" s="34">
        <f>_xlfn.XLOOKUP(B615,'LHA Demog pivot'!$B$4:$B$93,'LHA Demog pivot'!$C$4:$C$93,,,1)</f>
        <v>12634</v>
      </c>
      <c r="U615" s="36">
        <f>ROUND(Table2[[#This Row],[LHA_Pop_2016]]*Table2[[#This Row],[C_ADR_7day]]/100000*7,0)</f>
        <v>0</v>
      </c>
      <c r="V615" s="13" t="str">
        <f>IF(OR(Table2[[#This Row],[7d_positivity_public]]=0,ISBLANK(Table2[[#This Row],[7d_positivity_public]])),"",(Table2[[#This Row],[7d_positivity_public]]-Table2[[#This Row],[7d_positivity_all]])/Table2[[#This Row],[7d_positivity_public]])</f>
        <v/>
      </c>
      <c r="W615">
        <v>0</v>
      </c>
    </row>
    <row r="616" spans="1:23" x14ac:dyDescent="0.25">
      <c r="A616" s="10">
        <v>44390</v>
      </c>
      <c r="B616">
        <v>116</v>
      </c>
      <c r="C616" t="s">
        <v>247</v>
      </c>
      <c r="D616">
        <v>4</v>
      </c>
      <c r="E616">
        <v>0</v>
      </c>
      <c r="F616">
        <v>4</v>
      </c>
      <c r="G616">
        <v>6</v>
      </c>
      <c r="H616">
        <v>81</v>
      </c>
      <c r="K616">
        <v>82</v>
      </c>
      <c r="L616">
        <v>80</v>
      </c>
      <c r="M616">
        <v>85</v>
      </c>
      <c r="T616" s="34">
        <f>_xlfn.XLOOKUP(B616,'LHA Demog pivot'!$B$4:$B$93,'LHA Demog pivot'!$C$4:$C$93,,,1)</f>
        <v>6851</v>
      </c>
      <c r="U616" s="36">
        <f>ROUND(Table2[[#This Row],[LHA_Pop_2016]]*Table2[[#This Row],[C_ADR_7day]]/100000*7,0)</f>
        <v>2</v>
      </c>
      <c r="V616" s="13">
        <f>IF(OR(Table2[[#This Row],[7d_positivity_public]]=0,ISBLANK(Table2[[#This Row],[7d_positivity_public]])),"",(Table2[[#This Row],[7d_positivity_public]]-Table2[[#This Row],[7d_positivity_all]])/Table2[[#This Row],[7d_positivity_public]])</f>
        <v>0.16666666666666666</v>
      </c>
      <c r="W616">
        <v>5</v>
      </c>
    </row>
    <row r="617" spans="1:23" x14ac:dyDescent="0.25">
      <c r="A617" s="10">
        <v>44390</v>
      </c>
      <c r="B617">
        <v>121</v>
      </c>
      <c r="C617" t="s">
        <v>248</v>
      </c>
      <c r="D617">
        <v>0</v>
      </c>
      <c r="E617">
        <v>0</v>
      </c>
      <c r="F617">
        <v>0</v>
      </c>
      <c r="G617">
        <v>0</v>
      </c>
      <c r="H617">
        <v>67</v>
      </c>
      <c r="K617">
        <v>69</v>
      </c>
      <c r="L617">
        <v>48</v>
      </c>
      <c r="M617">
        <v>78</v>
      </c>
      <c r="T617" s="34">
        <f>_xlfn.XLOOKUP(B617,'LHA Demog pivot'!$B$4:$B$93,'LHA Demog pivot'!$C$4:$C$93,,,1)</f>
        <v>3209</v>
      </c>
      <c r="U617" s="36">
        <f>ROUND(Table2[[#This Row],[LHA_Pop_2016]]*Table2[[#This Row],[C_ADR_7day]]/100000*7,0)</f>
        <v>0</v>
      </c>
      <c r="V617" s="13" t="str">
        <f>IF(OR(Table2[[#This Row],[7d_positivity_public]]=0,ISBLANK(Table2[[#This Row],[7d_positivity_public]])),"",(Table2[[#This Row],[7d_positivity_public]]-Table2[[#This Row],[7d_positivity_all]])/Table2[[#This Row],[7d_positivity_public]])</f>
        <v/>
      </c>
      <c r="W617">
        <v>0</v>
      </c>
    </row>
    <row r="618" spans="1:23" x14ac:dyDescent="0.25">
      <c r="A618" s="10">
        <v>44390</v>
      </c>
      <c r="B618">
        <v>122</v>
      </c>
      <c r="C618" t="s">
        <v>249</v>
      </c>
      <c r="D618">
        <v>2</v>
      </c>
      <c r="E618">
        <v>0</v>
      </c>
      <c r="F618">
        <v>2</v>
      </c>
      <c r="G618">
        <v>5</v>
      </c>
      <c r="H618">
        <v>67</v>
      </c>
      <c r="K618">
        <v>69</v>
      </c>
      <c r="L618">
        <v>60</v>
      </c>
      <c r="M618">
        <v>78</v>
      </c>
      <c r="T618" s="34">
        <f>_xlfn.XLOOKUP(B618,'LHA Demog pivot'!$B$4:$B$93,'LHA Demog pivot'!$C$4:$C$93,,,1)</f>
        <v>25523</v>
      </c>
      <c r="U618" s="36">
        <f>ROUND(Table2[[#This Row],[LHA_Pop_2016]]*Table2[[#This Row],[C_ADR_7day]]/100000*7,0)</f>
        <v>4</v>
      </c>
      <c r="V618" s="13">
        <f>IF(OR(Table2[[#This Row],[7d_positivity_public]]=0,ISBLANK(Table2[[#This Row],[7d_positivity_public]])),"",(Table2[[#This Row],[7d_positivity_public]]-Table2[[#This Row],[7d_positivity_all]])/Table2[[#This Row],[7d_positivity_public]])</f>
        <v>0.4</v>
      </c>
      <c r="W618">
        <v>3</v>
      </c>
    </row>
    <row r="619" spans="1:23" x14ac:dyDescent="0.25">
      <c r="A619" s="10">
        <v>44390</v>
      </c>
      <c r="B619">
        <v>123</v>
      </c>
      <c r="C619" t="s">
        <v>250</v>
      </c>
      <c r="D619">
        <v>4</v>
      </c>
      <c r="E619">
        <v>0</v>
      </c>
      <c r="F619">
        <v>4</v>
      </c>
      <c r="G619">
        <v>13</v>
      </c>
      <c r="H619">
        <v>70</v>
      </c>
      <c r="K619">
        <v>72</v>
      </c>
      <c r="L619">
        <v>60</v>
      </c>
      <c r="M619">
        <v>82</v>
      </c>
      <c r="T619" s="34">
        <f>_xlfn.XLOOKUP(B619,'LHA Demog pivot'!$B$4:$B$93,'LHA Demog pivot'!$C$4:$C$93,,,1)</f>
        <v>13710</v>
      </c>
      <c r="U619" s="36">
        <f>ROUND(Table2[[#This Row],[LHA_Pop_2016]]*Table2[[#This Row],[C_ADR_7day]]/100000*7,0)</f>
        <v>4</v>
      </c>
      <c r="V619" s="13">
        <f>IF(OR(Table2[[#This Row],[7d_positivity_public]]=0,ISBLANK(Table2[[#This Row],[7d_positivity_public]])),"",(Table2[[#This Row],[7d_positivity_public]]-Table2[[#This Row],[7d_positivity_all]])/Table2[[#This Row],[7d_positivity_public]])</f>
        <v>0.30769230769230771</v>
      </c>
      <c r="W619">
        <v>9</v>
      </c>
    </row>
    <row r="620" spans="1:23" x14ac:dyDescent="0.25">
      <c r="A620" s="10">
        <v>44390</v>
      </c>
      <c r="B620">
        <v>124</v>
      </c>
      <c r="C620" t="s">
        <v>251</v>
      </c>
      <c r="D620">
        <v>0</v>
      </c>
      <c r="E620">
        <v>0</v>
      </c>
      <c r="F620">
        <v>0</v>
      </c>
      <c r="G620">
        <v>0</v>
      </c>
      <c r="H620">
        <v>70</v>
      </c>
      <c r="K620">
        <v>71</v>
      </c>
      <c r="L620">
        <v>55</v>
      </c>
      <c r="M620">
        <v>79</v>
      </c>
      <c r="T620" s="34">
        <f>_xlfn.XLOOKUP(B620,'LHA Demog pivot'!$B$4:$B$93,'LHA Demog pivot'!$C$4:$C$93,,,1)</f>
        <v>4501</v>
      </c>
      <c r="U620" s="36">
        <f>ROUND(Table2[[#This Row],[LHA_Pop_2016]]*Table2[[#This Row],[C_ADR_7day]]/100000*7,0)</f>
        <v>0</v>
      </c>
      <c r="V620" s="13" t="str">
        <f>IF(OR(Table2[[#This Row],[7d_positivity_public]]=0,ISBLANK(Table2[[#This Row],[7d_positivity_public]])),"",(Table2[[#This Row],[7d_positivity_public]]-Table2[[#This Row],[7d_positivity_all]])/Table2[[#This Row],[7d_positivity_public]])</f>
        <v/>
      </c>
      <c r="W620">
        <v>0</v>
      </c>
    </row>
    <row r="621" spans="1:23" x14ac:dyDescent="0.25">
      <c r="A621" s="10">
        <v>44390</v>
      </c>
      <c r="B621">
        <v>125</v>
      </c>
      <c r="C621" t="s">
        <v>252</v>
      </c>
      <c r="D621">
        <v>2</v>
      </c>
      <c r="E621">
        <v>0</v>
      </c>
      <c r="F621">
        <v>2</v>
      </c>
      <c r="G621">
        <v>5</v>
      </c>
      <c r="H621">
        <v>78</v>
      </c>
      <c r="K621">
        <v>79</v>
      </c>
      <c r="L621">
        <v>69</v>
      </c>
      <c r="M621">
        <v>87</v>
      </c>
      <c r="T621" s="34">
        <f>_xlfn.XLOOKUP(B621,'LHA Demog pivot'!$B$4:$B$93,'LHA Demog pivot'!$C$4:$C$93,,,1)</f>
        <v>19367</v>
      </c>
      <c r="U621" s="36">
        <f>ROUND(Table2[[#This Row],[LHA_Pop_2016]]*Table2[[#This Row],[C_ADR_7day]]/100000*7,0)</f>
        <v>3</v>
      </c>
      <c r="V621" s="13">
        <f>IF(OR(Table2[[#This Row],[7d_positivity_public]]=0,ISBLANK(Table2[[#This Row],[7d_positivity_public]])),"",(Table2[[#This Row],[7d_positivity_public]]-Table2[[#This Row],[7d_positivity_all]])/Table2[[#This Row],[7d_positivity_public]])</f>
        <v>0.4</v>
      </c>
      <c r="W621">
        <v>3</v>
      </c>
    </row>
    <row r="622" spans="1:23" x14ac:dyDescent="0.25">
      <c r="A622" s="10">
        <v>44390</v>
      </c>
      <c r="B622">
        <v>126</v>
      </c>
      <c r="C622" t="s">
        <v>83</v>
      </c>
      <c r="D622">
        <v>29</v>
      </c>
      <c r="E622">
        <v>26</v>
      </c>
      <c r="F622">
        <v>3</v>
      </c>
      <c r="G622">
        <v>15</v>
      </c>
      <c r="H622">
        <v>69</v>
      </c>
      <c r="K622">
        <v>71</v>
      </c>
      <c r="L622">
        <v>52</v>
      </c>
      <c r="M622">
        <v>80</v>
      </c>
      <c r="T622" s="34">
        <f>_xlfn.XLOOKUP(B622,'LHA Demog pivot'!$B$4:$B$93,'LHA Demog pivot'!$C$4:$C$93,,,1)</f>
        <v>8611</v>
      </c>
      <c r="U622" s="36">
        <f>ROUND(Table2[[#This Row],[LHA_Pop_2016]]*Table2[[#This Row],[C_ADR_7day]]/100000*7,0)</f>
        <v>17</v>
      </c>
      <c r="V622" s="13">
        <f>IF(OR(Table2[[#This Row],[7d_positivity_public]]=0,ISBLANK(Table2[[#This Row],[7d_positivity_public]])),"",(Table2[[#This Row],[7d_positivity_public]]-Table2[[#This Row],[7d_positivity_all]])/Table2[[#This Row],[7d_positivity_public]])</f>
        <v>6.6666666666666666E-2</v>
      </c>
      <c r="W622">
        <v>14</v>
      </c>
    </row>
    <row r="623" spans="1:23" x14ac:dyDescent="0.25">
      <c r="A623" s="10">
        <v>44390</v>
      </c>
      <c r="B623">
        <v>127</v>
      </c>
      <c r="C623" t="s">
        <v>84</v>
      </c>
      <c r="D623">
        <v>0</v>
      </c>
      <c r="E623">
        <v>0</v>
      </c>
      <c r="F623">
        <v>0</v>
      </c>
      <c r="G623">
        <v>0</v>
      </c>
      <c r="H623">
        <v>62</v>
      </c>
      <c r="K623">
        <v>64</v>
      </c>
      <c r="L623">
        <v>50</v>
      </c>
      <c r="M623">
        <v>71</v>
      </c>
      <c r="T623" s="34">
        <f>_xlfn.XLOOKUP(B623,'LHA Demog pivot'!$B$4:$B$93,'LHA Demog pivot'!$C$4:$C$93,,,1)</f>
        <v>3469</v>
      </c>
      <c r="U623" s="36">
        <f>ROUND(Table2[[#This Row],[LHA_Pop_2016]]*Table2[[#This Row],[C_ADR_7day]]/100000*7,0)</f>
        <v>0</v>
      </c>
      <c r="V623" s="13" t="str">
        <f>IF(OR(Table2[[#This Row],[7d_positivity_public]]=0,ISBLANK(Table2[[#This Row],[7d_positivity_public]])),"",(Table2[[#This Row],[7d_positivity_public]]-Table2[[#This Row],[7d_positivity_all]])/Table2[[#This Row],[7d_positivity_public]])</f>
        <v/>
      </c>
      <c r="W623">
        <v>0</v>
      </c>
    </row>
    <row r="624" spans="1:23" x14ac:dyDescent="0.25">
      <c r="A624" s="10">
        <v>44390</v>
      </c>
      <c r="B624">
        <v>131</v>
      </c>
      <c r="C624" t="s">
        <v>87</v>
      </c>
      <c r="D624">
        <v>1</v>
      </c>
      <c r="E624">
        <v>0</v>
      </c>
      <c r="F624">
        <v>1</v>
      </c>
      <c r="G624">
        <v>3</v>
      </c>
      <c r="H624">
        <v>78</v>
      </c>
      <c r="K624">
        <v>79</v>
      </c>
      <c r="L624">
        <v>65</v>
      </c>
      <c r="M624">
        <v>85</v>
      </c>
      <c r="T624" s="34">
        <f>_xlfn.XLOOKUP(B624,'LHA Demog pivot'!$B$4:$B$93,'LHA Demog pivot'!$C$4:$C$93,,,1)</f>
        <v>19231</v>
      </c>
      <c r="U624" s="36">
        <f>ROUND(Table2[[#This Row],[LHA_Pop_2016]]*Table2[[#This Row],[C_ADR_7day]]/100000*7,0)</f>
        <v>1</v>
      </c>
      <c r="V624" s="13">
        <f>IF(OR(Table2[[#This Row],[7d_positivity_public]]=0,ISBLANK(Table2[[#This Row],[7d_positivity_public]])),"",(Table2[[#This Row],[7d_positivity_public]]-Table2[[#This Row],[7d_positivity_all]])/Table2[[#This Row],[7d_positivity_public]])</f>
        <v>0.33333333333333331</v>
      </c>
      <c r="W624">
        <v>2</v>
      </c>
    </row>
    <row r="625" spans="1:23" x14ac:dyDescent="0.25">
      <c r="A625" s="10">
        <v>44390</v>
      </c>
      <c r="B625">
        <v>132</v>
      </c>
      <c r="C625" t="s">
        <v>89</v>
      </c>
      <c r="D625">
        <v>0</v>
      </c>
      <c r="E625">
        <v>1</v>
      </c>
      <c r="F625">
        <v>-1</v>
      </c>
      <c r="G625">
        <v>0</v>
      </c>
      <c r="H625">
        <v>77</v>
      </c>
      <c r="K625">
        <v>78</v>
      </c>
      <c r="L625">
        <v>66</v>
      </c>
      <c r="M625">
        <v>85</v>
      </c>
      <c r="T625" s="34">
        <f>_xlfn.XLOOKUP(B625,'LHA Demog pivot'!$B$4:$B$93,'LHA Demog pivot'!$C$4:$C$93,,,1)</f>
        <v>41799</v>
      </c>
      <c r="U625" s="36">
        <f>ROUND(Table2[[#This Row],[LHA_Pop_2016]]*Table2[[#This Row],[C_ADR_7day]]/100000*7,0)</f>
        <v>0</v>
      </c>
      <c r="V625" s="13" t="str">
        <f>IF(OR(Table2[[#This Row],[7d_positivity_public]]=0,ISBLANK(Table2[[#This Row],[7d_positivity_public]])),"",(Table2[[#This Row],[7d_positivity_public]]-Table2[[#This Row],[7d_positivity_all]])/Table2[[#This Row],[7d_positivity_public]])</f>
        <v/>
      </c>
      <c r="W625">
        <v>0</v>
      </c>
    </row>
    <row r="626" spans="1:23" x14ac:dyDescent="0.25">
      <c r="A626" s="10">
        <v>44390</v>
      </c>
      <c r="B626">
        <v>133</v>
      </c>
      <c r="C626" t="s">
        <v>91</v>
      </c>
      <c r="D626">
        <v>0</v>
      </c>
      <c r="E626">
        <v>0</v>
      </c>
      <c r="F626">
        <v>0</v>
      </c>
      <c r="G626">
        <v>0</v>
      </c>
      <c r="H626">
        <v>70</v>
      </c>
      <c r="K626">
        <v>72</v>
      </c>
      <c r="L626">
        <v>59</v>
      </c>
      <c r="M626">
        <v>77</v>
      </c>
      <c r="T626" s="34">
        <f>_xlfn.XLOOKUP(B626,'LHA Demog pivot'!$B$4:$B$93,'LHA Demog pivot'!$C$4:$C$93,,,1)</f>
        <v>5101</v>
      </c>
      <c r="U626" s="36">
        <f>ROUND(Table2[[#This Row],[LHA_Pop_2016]]*Table2[[#This Row],[C_ADR_7day]]/100000*7,0)</f>
        <v>0</v>
      </c>
      <c r="V626" s="13" t="str">
        <f>IF(OR(Table2[[#This Row],[7d_positivity_public]]=0,ISBLANK(Table2[[#This Row],[7d_positivity_public]])),"",(Table2[[#This Row],[7d_positivity_public]]-Table2[[#This Row],[7d_positivity_all]])/Table2[[#This Row],[7d_positivity_public]])</f>
        <v/>
      </c>
      <c r="W626">
        <v>0</v>
      </c>
    </row>
    <row r="627" spans="1:23" x14ac:dyDescent="0.25">
      <c r="A627" s="10">
        <v>44390</v>
      </c>
      <c r="B627">
        <v>134</v>
      </c>
      <c r="C627" t="s">
        <v>93</v>
      </c>
      <c r="D627">
        <v>0</v>
      </c>
      <c r="E627">
        <v>0</v>
      </c>
      <c r="F627">
        <v>0</v>
      </c>
      <c r="G627">
        <v>0</v>
      </c>
      <c r="H627">
        <v>71</v>
      </c>
      <c r="K627">
        <v>73</v>
      </c>
      <c r="L627">
        <v>60</v>
      </c>
      <c r="M627">
        <v>80</v>
      </c>
      <c r="T627" s="34">
        <f>_xlfn.XLOOKUP(B627,'LHA Demog pivot'!$B$4:$B$93,'LHA Demog pivot'!$C$4:$C$93,,,1)</f>
        <v>4781</v>
      </c>
      <c r="U627" s="36">
        <f>ROUND(Table2[[#This Row],[LHA_Pop_2016]]*Table2[[#This Row],[C_ADR_7day]]/100000*7,0)</f>
        <v>0</v>
      </c>
      <c r="V627" s="13" t="str">
        <f>IF(OR(Table2[[#This Row],[7d_positivity_public]]=0,ISBLANK(Table2[[#This Row],[7d_positivity_public]])),"",(Table2[[#This Row],[7d_positivity_public]]-Table2[[#This Row],[7d_positivity_all]])/Table2[[#This Row],[7d_positivity_public]])</f>
        <v/>
      </c>
      <c r="W627">
        <v>0</v>
      </c>
    </row>
    <row r="628" spans="1:23" x14ac:dyDescent="0.25">
      <c r="A628" s="10">
        <v>44390</v>
      </c>
      <c r="B628">
        <v>135</v>
      </c>
      <c r="C628" t="s">
        <v>95</v>
      </c>
      <c r="D628">
        <v>1</v>
      </c>
      <c r="E628">
        <v>0</v>
      </c>
      <c r="F628">
        <v>1</v>
      </c>
      <c r="G628">
        <v>0</v>
      </c>
      <c r="H628">
        <v>65</v>
      </c>
      <c r="K628">
        <v>67</v>
      </c>
      <c r="L628">
        <v>50</v>
      </c>
      <c r="M628">
        <v>79</v>
      </c>
      <c r="T628" s="34">
        <f>_xlfn.XLOOKUP(B628,'LHA Demog pivot'!$B$4:$B$93,'LHA Demog pivot'!$C$4:$C$93,,,1)</f>
        <v>10220</v>
      </c>
      <c r="U628" s="36">
        <f>ROUND(Table2[[#This Row],[LHA_Pop_2016]]*Table2[[#This Row],[C_ADR_7day]]/100000*7,0)</f>
        <v>1</v>
      </c>
      <c r="V628" s="13" t="str">
        <f>IF(OR(Table2[[#This Row],[7d_positivity_public]]=0,ISBLANK(Table2[[#This Row],[7d_positivity_public]])),"",(Table2[[#This Row],[7d_positivity_public]]-Table2[[#This Row],[7d_positivity_all]])/Table2[[#This Row],[7d_positivity_public]])</f>
        <v/>
      </c>
      <c r="W628">
        <v>0</v>
      </c>
    </row>
    <row r="629" spans="1:23" x14ac:dyDescent="0.25">
      <c r="A629" s="10">
        <v>44390</v>
      </c>
      <c r="B629">
        <v>136</v>
      </c>
      <c r="C629" t="s">
        <v>253</v>
      </c>
      <c r="D629">
        <v>2</v>
      </c>
      <c r="E629">
        <v>1</v>
      </c>
      <c r="F629">
        <v>1</v>
      </c>
      <c r="G629">
        <v>4</v>
      </c>
      <c r="H629">
        <v>71</v>
      </c>
      <c r="K629">
        <v>73</v>
      </c>
      <c r="L629">
        <v>58</v>
      </c>
      <c r="M629">
        <v>83</v>
      </c>
      <c r="T629" s="34">
        <f>_xlfn.XLOOKUP(B629,'LHA Demog pivot'!$B$4:$B$93,'LHA Demog pivot'!$C$4:$C$93,,,1)</f>
        <v>66849</v>
      </c>
      <c r="U629" s="36">
        <f>ROUND(Table2[[#This Row],[LHA_Pop_2016]]*Table2[[#This Row],[C_ADR_7day]]/100000*7,0)</f>
        <v>9</v>
      </c>
      <c r="V629" s="13">
        <f>IF(OR(Table2[[#This Row],[7d_positivity_public]]=0,ISBLANK(Table2[[#This Row],[7d_positivity_public]])),"",(Table2[[#This Row],[7d_positivity_public]]-Table2[[#This Row],[7d_positivity_all]])/Table2[[#This Row],[7d_positivity_public]])</f>
        <v>0.25</v>
      </c>
      <c r="W629">
        <v>3</v>
      </c>
    </row>
    <row r="630" spans="1:23" x14ac:dyDescent="0.25">
      <c r="A630" s="10">
        <v>44390</v>
      </c>
      <c r="B630">
        <v>137</v>
      </c>
      <c r="C630" t="s">
        <v>254</v>
      </c>
      <c r="D630">
        <v>3</v>
      </c>
      <c r="E630">
        <v>3</v>
      </c>
      <c r="F630">
        <v>0</v>
      </c>
      <c r="G630">
        <v>5</v>
      </c>
      <c r="H630">
        <v>73</v>
      </c>
      <c r="K630">
        <v>74</v>
      </c>
      <c r="L630">
        <v>65</v>
      </c>
      <c r="M630">
        <v>83</v>
      </c>
      <c r="T630" s="34">
        <f>_xlfn.XLOOKUP(B630,'LHA Demog pivot'!$B$4:$B$93,'LHA Demog pivot'!$C$4:$C$93,,,1)</f>
        <v>194882</v>
      </c>
      <c r="U630" s="36">
        <f>ROUND(Table2[[#This Row],[LHA_Pop_2016]]*Table2[[#This Row],[C_ADR_7day]]/100000*7,0)</f>
        <v>41</v>
      </c>
      <c r="V630" s="13">
        <f>IF(OR(Table2[[#This Row],[7d_positivity_public]]=0,ISBLANK(Table2[[#This Row],[7d_positivity_public]])),"",(Table2[[#This Row],[7d_positivity_public]]-Table2[[#This Row],[7d_positivity_all]])/Table2[[#This Row],[7d_positivity_public]])</f>
        <v>0.2</v>
      </c>
      <c r="W630">
        <v>4</v>
      </c>
    </row>
    <row r="631" spans="1:23" x14ac:dyDescent="0.25">
      <c r="A631" s="10">
        <v>44390</v>
      </c>
      <c r="B631">
        <v>138</v>
      </c>
      <c r="C631" t="s">
        <v>116</v>
      </c>
      <c r="D631">
        <v>1</v>
      </c>
      <c r="E631">
        <v>1</v>
      </c>
      <c r="F631">
        <v>0</v>
      </c>
      <c r="G631">
        <v>2</v>
      </c>
      <c r="H631">
        <v>78</v>
      </c>
      <c r="K631">
        <v>79</v>
      </c>
      <c r="L631">
        <v>66</v>
      </c>
      <c r="M631">
        <v>86</v>
      </c>
      <c r="T631" s="34">
        <f>_xlfn.XLOOKUP(B631,'LHA Demog pivot'!$B$4:$B$93,'LHA Demog pivot'!$C$4:$C$93,,,1)</f>
        <v>12110</v>
      </c>
      <c r="U631" s="36">
        <f>ROUND(Table2[[#This Row],[LHA_Pop_2016]]*Table2[[#This Row],[C_ADR_7day]]/100000*7,0)</f>
        <v>1</v>
      </c>
      <c r="V631" s="13">
        <f>IF(OR(Table2[[#This Row],[7d_positivity_public]]=0,ISBLANK(Table2[[#This Row],[7d_positivity_public]])),"",(Table2[[#This Row],[7d_positivity_public]]-Table2[[#This Row],[7d_positivity_all]])/Table2[[#This Row],[7d_positivity_public]])</f>
        <v>0.5</v>
      </c>
      <c r="W631">
        <v>1</v>
      </c>
    </row>
    <row r="632" spans="1:23" x14ac:dyDescent="0.25">
      <c r="A632" s="10">
        <v>44390</v>
      </c>
      <c r="B632">
        <v>139</v>
      </c>
      <c r="C632" t="s">
        <v>118</v>
      </c>
      <c r="D632">
        <v>7</v>
      </c>
      <c r="E632">
        <v>3</v>
      </c>
      <c r="F632">
        <v>4</v>
      </c>
      <c r="G632">
        <v>20</v>
      </c>
      <c r="H632">
        <v>59</v>
      </c>
      <c r="K632">
        <v>61</v>
      </c>
      <c r="L632">
        <v>41</v>
      </c>
      <c r="M632">
        <v>74</v>
      </c>
      <c r="T632" s="34">
        <f>_xlfn.XLOOKUP(B632,'LHA Demog pivot'!$B$4:$B$93,'LHA Demog pivot'!$C$4:$C$93,,,1)</f>
        <v>7285</v>
      </c>
      <c r="U632" s="36">
        <f>ROUND(Table2[[#This Row],[LHA_Pop_2016]]*Table2[[#This Row],[C_ADR_7day]]/100000*7,0)</f>
        <v>4</v>
      </c>
      <c r="V632" s="13">
        <f>IF(OR(Table2[[#This Row],[7d_positivity_public]]=0,ISBLANK(Table2[[#This Row],[7d_positivity_public]])),"",(Table2[[#This Row],[7d_positivity_public]]-Table2[[#This Row],[7d_positivity_all]])/Table2[[#This Row],[7d_positivity_public]])</f>
        <v>0.25</v>
      </c>
      <c r="W632">
        <v>15</v>
      </c>
    </row>
    <row r="633" spans="1:23" x14ac:dyDescent="0.25">
      <c r="A633" s="10">
        <v>44390</v>
      </c>
      <c r="B633">
        <v>141</v>
      </c>
      <c r="C633" t="s">
        <v>255</v>
      </c>
      <c r="D633">
        <v>0</v>
      </c>
      <c r="E633">
        <v>0</v>
      </c>
      <c r="F633">
        <v>0</v>
      </c>
      <c r="G633">
        <v>0</v>
      </c>
      <c r="H633">
        <v>84</v>
      </c>
      <c r="K633">
        <v>85</v>
      </c>
      <c r="L633">
        <v>82</v>
      </c>
      <c r="M633">
        <v>89</v>
      </c>
      <c r="T633" s="34">
        <f>_xlfn.XLOOKUP(B633,'LHA Demog pivot'!$B$4:$B$93,'LHA Demog pivot'!$C$4:$C$93,,,1)</f>
        <v>8085</v>
      </c>
      <c r="U633" s="36">
        <f>ROUND(Table2[[#This Row],[LHA_Pop_2016]]*Table2[[#This Row],[C_ADR_7day]]/100000*7,0)</f>
        <v>0</v>
      </c>
      <c r="V633" s="13" t="str">
        <f>IF(OR(Table2[[#This Row],[7d_positivity_public]]=0,ISBLANK(Table2[[#This Row],[7d_positivity_public]])),"",(Table2[[#This Row],[7d_positivity_public]]-Table2[[#This Row],[7d_positivity_all]])/Table2[[#This Row],[7d_positivity_public]])</f>
        <v/>
      </c>
      <c r="W633">
        <v>0</v>
      </c>
    </row>
    <row r="634" spans="1:23" x14ac:dyDescent="0.25">
      <c r="A634" s="10">
        <v>44390</v>
      </c>
      <c r="B634">
        <v>142</v>
      </c>
      <c r="C634" t="s">
        <v>120</v>
      </c>
      <c r="D634">
        <v>0</v>
      </c>
      <c r="E634">
        <v>0</v>
      </c>
      <c r="F634">
        <v>0</v>
      </c>
      <c r="G634">
        <v>0</v>
      </c>
      <c r="H634">
        <v>68</v>
      </c>
      <c r="K634">
        <v>70</v>
      </c>
      <c r="L634">
        <v>53</v>
      </c>
      <c r="M634">
        <v>81</v>
      </c>
      <c r="T634" s="34">
        <f>_xlfn.XLOOKUP(B634,'LHA Demog pivot'!$B$4:$B$93,'LHA Demog pivot'!$C$4:$C$93,,,1)</f>
        <v>33648</v>
      </c>
      <c r="U634" s="36">
        <f>ROUND(Table2[[#This Row],[LHA_Pop_2016]]*Table2[[#This Row],[C_ADR_7day]]/100000*7,0)</f>
        <v>0</v>
      </c>
      <c r="V634" s="13" t="str">
        <f>IF(OR(Table2[[#This Row],[7d_positivity_public]]=0,ISBLANK(Table2[[#This Row],[7d_positivity_public]])),"",(Table2[[#This Row],[7d_positivity_public]]-Table2[[#This Row],[7d_positivity_all]])/Table2[[#This Row],[7d_positivity_public]])</f>
        <v/>
      </c>
      <c r="W634">
        <v>0</v>
      </c>
    </row>
    <row r="635" spans="1:23" x14ac:dyDescent="0.25">
      <c r="A635" s="10">
        <v>44390</v>
      </c>
      <c r="B635">
        <v>143</v>
      </c>
      <c r="C635" t="s">
        <v>256</v>
      </c>
      <c r="D635">
        <v>0</v>
      </c>
      <c r="E635">
        <v>2</v>
      </c>
      <c r="F635">
        <v>-2</v>
      </c>
      <c r="G635">
        <v>1</v>
      </c>
      <c r="H635">
        <v>76</v>
      </c>
      <c r="K635">
        <v>77</v>
      </c>
      <c r="L635">
        <v>68</v>
      </c>
      <c r="M635">
        <v>86</v>
      </c>
      <c r="T635" s="34">
        <f>_xlfn.XLOOKUP(B635,'LHA Demog pivot'!$B$4:$B$93,'LHA Demog pivot'!$C$4:$C$93,,,1)</f>
        <v>113287</v>
      </c>
      <c r="U635" s="36">
        <f>ROUND(Table2[[#This Row],[LHA_Pop_2016]]*Table2[[#This Row],[C_ADR_7day]]/100000*7,0)</f>
        <v>0</v>
      </c>
      <c r="V635" s="13">
        <f>IF(OR(Table2[[#This Row],[7d_positivity_public]]=0,ISBLANK(Table2[[#This Row],[7d_positivity_public]])),"",(Table2[[#This Row],[7d_positivity_public]]-Table2[[#This Row],[7d_positivity_all]])/Table2[[#This Row],[7d_positivity_public]])</f>
        <v>0</v>
      </c>
      <c r="W635">
        <v>1</v>
      </c>
    </row>
    <row r="636" spans="1:23" x14ac:dyDescent="0.25">
      <c r="A636" s="10">
        <v>44390</v>
      </c>
      <c r="B636">
        <v>144</v>
      </c>
      <c r="C636" t="s">
        <v>257</v>
      </c>
      <c r="D636">
        <v>0</v>
      </c>
      <c r="E636">
        <v>0</v>
      </c>
      <c r="F636">
        <v>0</v>
      </c>
      <c r="G636">
        <v>0</v>
      </c>
      <c r="H636">
        <v>67</v>
      </c>
      <c r="K636">
        <v>69</v>
      </c>
      <c r="L636">
        <v>49</v>
      </c>
      <c r="M636">
        <v>78</v>
      </c>
      <c r="T636" s="34">
        <f>_xlfn.XLOOKUP(B636,'LHA Demog pivot'!$B$4:$B$93,'LHA Demog pivot'!$C$4:$C$93,,,1)</f>
        <v>14112</v>
      </c>
      <c r="U636" s="36">
        <f>ROUND(Table2[[#This Row],[LHA_Pop_2016]]*Table2[[#This Row],[C_ADR_7day]]/100000*7,0)</f>
        <v>0</v>
      </c>
      <c r="V636" s="13" t="str">
        <f>IF(OR(Table2[[#This Row],[7d_positivity_public]]=0,ISBLANK(Table2[[#This Row],[7d_positivity_public]])),"",(Table2[[#This Row],[7d_positivity_public]]-Table2[[#This Row],[7d_positivity_all]])/Table2[[#This Row],[7d_positivity_public]])</f>
        <v/>
      </c>
      <c r="W636">
        <v>0</v>
      </c>
    </row>
    <row r="637" spans="1:23" x14ac:dyDescent="0.25">
      <c r="A637" s="10">
        <v>44390</v>
      </c>
      <c r="B637">
        <v>145</v>
      </c>
      <c r="C637" t="s">
        <v>258</v>
      </c>
      <c r="D637">
        <v>0</v>
      </c>
      <c r="E637">
        <v>0</v>
      </c>
      <c r="F637">
        <v>0</v>
      </c>
      <c r="G637">
        <v>0</v>
      </c>
      <c r="H637">
        <v>67</v>
      </c>
      <c r="K637">
        <v>68</v>
      </c>
      <c r="L637">
        <v>55</v>
      </c>
      <c r="M637">
        <v>76</v>
      </c>
      <c r="T637" s="34">
        <f>_xlfn.XLOOKUP(B637,'LHA Demog pivot'!$B$4:$B$93,'LHA Demog pivot'!$C$4:$C$93,,,1)</f>
        <v>4050</v>
      </c>
      <c r="U637" s="36">
        <f>ROUND(Table2[[#This Row],[LHA_Pop_2016]]*Table2[[#This Row],[C_ADR_7day]]/100000*7,0)</f>
        <v>0</v>
      </c>
      <c r="V637" s="13" t="str">
        <f>IF(OR(Table2[[#This Row],[7d_positivity_public]]=0,ISBLANK(Table2[[#This Row],[7d_positivity_public]])),"",(Table2[[#This Row],[7d_positivity_public]]-Table2[[#This Row],[7d_positivity_all]])/Table2[[#This Row],[7d_positivity_public]])</f>
        <v/>
      </c>
      <c r="W637">
        <v>0</v>
      </c>
    </row>
    <row r="638" spans="1:23" x14ac:dyDescent="0.25">
      <c r="A638" s="10">
        <v>44390</v>
      </c>
      <c r="B638">
        <v>146</v>
      </c>
      <c r="C638" t="s">
        <v>259</v>
      </c>
      <c r="D638">
        <v>1</v>
      </c>
      <c r="E638">
        <v>0</v>
      </c>
      <c r="F638">
        <v>1</v>
      </c>
      <c r="G638">
        <v>2</v>
      </c>
      <c r="H638">
        <v>63</v>
      </c>
      <c r="K638">
        <v>66</v>
      </c>
      <c r="L638">
        <v>53</v>
      </c>
      <c r="M638">
        <v>77</v>
      </c>
      <c r="T638" s="34">
        <f>_xlfn.XLOOKUP(B638,'LHA Demog pivot'!$B$4:$B$93,'LHA Demog pivot'!$C$4:$C$93,,,1)</f>
        <v>24815</v>
      </c>
      <c r="U638" s="36">
        <f>ROUND(Table2[[#This Row],[LHA_Pop_2016]]*Table2[[#This Row],[C_ADR_7day]]/100000*7,0)</f>
        <v>2</v>
      </c>
      <c r="V638" s="13">
        <f>IF(OR(Table2[[#This Row],[7d_positivity_public]]=0,ISBLANK(Table2[[#This Row],[7d_positivity_public]])),"",(Table2[[#This Row],[7d_positivity_public]]-Table2[[#This Row],[7d_positivity_all]])/Table2[[#This Row],[7d_positivity_public]])</f>
        <v>0.5</v>
      </c>
      <c r="W638">
        <v>1</v>
      </c>
    </row>
    <row r="639" spans="1:23" x14ac:dyDescent="0.25">
      <c r="A639" s="10">
        <v>44390</v>
      </c>
      <c r="B639">
        <v>147</v>
      </c>
      <c r="C639" t="s">
        <v>260</v>
      </c>
      <c r="D639">
        <v>0</v>
      </c>
      <c r="E639">
        <v>0</v>
      </c>
      <c r="F639">
        <v>0</v>
      </c>
      <c r="G639">
        <v>0</v>
      </c>
      <c r="H639">
        <v>69</v>
      </c>
      <c r="K639">
        <v>71</v>
      </c>
      <c r="L639">
        <v>59</v>
      </c>
      <c r="M639">
        <v>80</v>
      </c>
      <c r="T639" s="34">
        <f>_xlfn.XLOOKUP(B639,'LHA Demog pivot'!$B$4:$B$93,'LHA Demog pivot'!$C$4:$C$93,,,1)</f>
        <v>4012</v>
      </c>
      <c r="U639" s="36">
        <f>ROUND(Table2[[#This Row],[LHA_Pop_2016]]*Table2[[#This Row],[C_ADR_7day]]/100000*7,0)</f>
        <v>0</v>
      </c>
      <c r="V639" s="13" t="str">
        <f>IF(OR(Table2[[#This Row],[7d_positivity_public]]=0,ISBLANK(Table2[[#This Row],[7d_positivity_public]])),"",(Table2[[#This Row],[7d_positivity_public]]-Table2[[#This Row],[7d_positivity_all]])/Table2[[#This Row],[7d_positivity_public]])</f>
        <v/>
      </c>
      <c r="W639">
        <v>0</v>
      </c>
    </row>
    <row r="640" spans="1:23" x14ac:dyDescent="0.25">
      <c r="A640" s="10">
        <v>44390</v>
      </c>
      <c r="B640">
        <v>148</v>
      </c>
      <c r="C640" t="s">
        <v>261</v>
      </c>
      <c r="D640">
        <v>0</v>
      </c>
      <c r="E640">
        <v>0</v>
      </c>
      <c r="F640">
        <v>0</v>
      </c>
      <c r="G640">
        <v>0</v>
      </c>
      <c r="H640">
        <v>68</v>
      </c>
      <c r="K640">
        <v>71</v>
      </c>
      <c r="L640">
        <v>55</v>
      </c>
      <c r="M640">
        <v>80</v>
      </c>
      <c r="T640" s="34">
        <f>_xlfn.XLOOKUP(B640,'LHA Demog pivot'!$B$4:$B$93,'LHA Demog pivot'!$C$4:$C$93,,,1)</f>
        <v>6548</v>
      </c>
      <c r="U640" s="36">
        <f>ROUND(Table2[[#This Row],[LHA_Pop_2016]]*Table2[[#This Row],[C_ADR_7day]]/100000*7,0)</f>
        <v>0</v>
      </c>
      <c r="V640" s="13" t="str">
        <f>IF(OR(Table2[[#This Row],[7d_positivity_public]]=0,ISBLANK(Table2[[#This Row],[7d_positivity_public]])),"",(Table2[[#This Row],[7d_positivity_public]]-Table2[[#This Row],[7d_positivity_all]])/Table2[[#This Row],[7d_positivity_public]])</f>
        <v/>
      </c>
      <c r="W640">
        <v>0</v>
      </c>
    </row>
    <row r="641" spans="1:23" x14ac:dyDescent="0.25">
      <c r="A641" s="10">
        <v>44390</v>
      </c>
      <c r="B641">
        <v>149</v>
      </c>
      <c r="C641" t="s">
        <v>124</v>
      </c>
      <c r="D641">
        <v>0</v>
      </c>
      <c r="E641">
        <v>1</v>
      </c>
      <c r="F641">
        <v>-1</v>
      </c>
      <c r="G641">
        <v>0</v>
      </c>
      <c r="H641">
        <v>69</v>
      </c>
      <c r="K641">
        <v>71</v>
      </c>
      <c r="L641">
        <v>57</v>
      </c>
      <c r="M641">
        <v>81</v>
      </c>
      <c r="T641" s="34">
        <f>_xlfn.XLOOKUP(B641,'LHA Demog pivot'!$B$4:$B$93,'LHA Demog pivot'!$C$4:$C$93,,,1)</f>
        <v>10855</v>
      </c>
      <c r="U641" s="36">
        <f>ROUND(Table2[[#This Row],[LHA_Pop_2016]]*Table2[[#This Row],[C_ADR_7day]]/100000*7,0)</f>
        <v>0</v>
      </c>
      <c r="V641" s="13" t="str">
        <f>IF(OR(Table2[[#This Row],[7d_positivity_public]]=0,ISBLANK(Table2[[#This Row],[7d_positivity_public]])),"",(Table2[[#This Row],[7d_positivity_public]]-Table2[[#This Row],[7d_positivity_all]])/Table2[[#This Row],[7d_positivity_public]])</f>
        <v/>
      </c>
      <c r="W641">
        <v>0</v>
      </c>
    </row>
    <row r="642" spans="1:23" x14ac:dyDescent="0.25">
      <c r="A642" s="10">
        <v>44390</v>
      </c>
      <c r="B642">
        <v>211</v>
      </c>
      <c r="C642" t="s">
        <v>262</v>
      </c>
      <c r="D642">
        <v>0</v>
      </c>
      <c r="E642">
        <v>8</v>
      </c>
      <c r="F642">
        <v>-8</v>
      </c>
      <c r="G642">
        <v>3</v>
      </c>
      <c r="H642">
        <v>66</v>
      </c>
      <c r="K642">
        <v>68</v>
      </c>
      <c r="L642">
        <v>53</v>
      </c>
      <c r="M642">
        <v>77</v>
      </c>
      <c r="T642" s="34">
        <f>_xlfn.XLOOKUP(B642,'LHA Demog pivot'!$B$4:$B$93,'LHA Demog pivot'!$C$4:$C$93,,,1)</f>
        <v>8129</v>
      </c>
      <c r="U642" s="36">
        <f>ROUND(Table2[[#This Row],[LHA_Pop_2016]]*Table2[[#This Row],[C_ADR_7day]]/100000*7,0)</f>
        <v>0</v>
      </c>
      <c r="V642" s="13">
        <f>IF(OR(Table2[[#This Row],[7d_positivity_public]]=0,ISBLANK(Table2[[#This Row],[7d_positivity_public]])),"",(Table2[[#This Row],[7d_positivity_public]]-Table2[[#This Row],[7d_positivity_all]])/Table2[[#This Row],[7d_positivity_public]])</f>
        <v>0.33333333333333331</v>
      </c>
      <c r="W642">
        <v>2</v>
      </c>
    </row>
    <row r="643" spans="1:23" x14ac:dyDescent="0.25">
      <c r="A643" s="10">
        <v>44390</v>
      </c>
      <c r="B643">
        <v>212</v>
      </c>
      <c r="C643" t="s">
        <v>263</v>
      </c>
      <c r="D643">
        <v>1</v>
      </c>
      <c r="E643">
        <v>1</v>
      </c>
      <c r="F643">
        <v>0</v>
      </c>
      <c r="G643">
        <v>2</v>
      </c>
      <c r="H643">
        <v>69</v>
      </c>
      <c r="K643">
        <v>71</v>
      </c>
      <c r="L643">
        <v>60</v>
      </c>
      <c r="M643">
        <v>82</v>
      </c>
      <c r="T643" s="34">
        <f>_xlfn.XLOOKUP(B643,'LHA Demog pivot'!$B$4:$B$93,'LHA Demog pivot'!$C$4:$C$93,,,1)</f>
        <v>93177</v>
      </c>
      <c r="U643" s="36">
        <f>ROUND(Table2[[#This Row],[LHA_Pop_2016]]*Table2[[#This Row],[C_ADR_7day]]/100000*7,0)</f>
        <v>7</v>
      </c>
      <c r="V643" s="13">
        <f>IF(OR(Table2[[#This Row],[7d_positivity_public]]=0,ISBLANK(Table2[[#This Row],[7d_positivity_public]])),"",(Table2[[#This Row],[7d_positivity_public]]-Table2[[#This Row],[7d_positivity_all]])/Table2[[#This Row],[7d_positivity_public]])</f>
        <v>0.5</v>
      </c>
      <c r="W643">
        <v>1</v>
      </c>
    </row>
    <row r="644" spans="1:23" x14ac:dyDescent="0.25">
      <c r="A644" s="10">
        <v>44390</v>
      </c>
      <c r="B644">
        <v>213</v>
      </c>
      <c r="C644" t="s">
        <v>264</v>
      </c>
      <c r="D644">
        <v>2</v>
      </c>
      <c r="E644">
        <v>1</v>
      </c>
      <c r="F644">
        <v>1</v>
      </c>
      <c r="G644">
        <v>1</v>
      </c>
      <c r="H644">
        <v>75</v>
      </c>
      <c r="K644">
        <v>77</v>
      </c>
      <c r="L644">
        <v>71</v>
      </c>
      <c r="M644">
        <v>84</v>
      </c>
      <c r="T644" s="34">
        <f>_xlfn.XLOOKUP(B644,'LHA Demog pivot'!$B$4:$B$93,'LHA Demog pivot'!$C$4:$C$93,,,1)</f>
        <v>141685</v>
      </c>
      <c r="U644" s="36">
        <f>ROUND(Table2[[#This Row],[LHA_Pop_2016]]*Table2[[#This Row],[C_ADR_7day]]/100000*7,0)</f>
        <v>20</v>
      </c>
      <c r="V644" s="13">
        <f>IF(OR(Table2[[#This Row],[7d_positivity_public]]=0,ISBLANK(Table2[[#This Row],[7d_positivity_public]])),"",(Table2[[#This Row],[7d_positivity_public]]-Table2[[#This Row],[7d_positivity_all]])/Table2[[#This Row],[7d_positivity_public]])</f>
        <v>0</v>
      </c>
      <c r="W644">
        <v>1</v>
      </c>
    </row>
    <row r="645" spans="1:23" x14ac:dyDescent="0.25">
      <c r="A645" s="10">
        <v>44390</v>
      </c>
      <c r="B645">
        <v>214</v>
      </c>
      <c r="C645" t="s">
        <v>265</v>
      </c>
      <c r="D645">
        <v>3</v>
      </c>
      <c r="E645">
        <v>0</v>
      </c>
      <c r="F645">
        <v>3</v>
      </c>
      <c r="G645">
        <v>3</v>
      </c>
      <c r="H645">
        <v>69</v>
      </c>
      <c r="K645">
        <v>70</v>
      </c>
      <c r="L645">
        <v>60</v>
      </c>
      <c r="M645">
        <v>81</v>
      </c>
      <c r="T645" s="34">
        <f>_xlfn.XLOOKUP(B645,'LHA Demog pivot'!$B$4:$B$93,'LHA Demog pivot'!$C$4:$C$93,,,1)</f>
        <v>43157</v>
      </c>
      <c r="U645" s="36">
        <f>ROUND(Table2[[#This Row],[LHA_Pop_2016]]*Table2[[#This Row],[C_ADR_7day]]/100000*7,0)</f>
        <v>9</v>
      </c>
      <c r="V645" s="13">
        <f>IF(OR(Table2[[#This Row],[7d_positivity_public]]=0,ISBLANK(Table2[[#This Row],[7d_positivity_public]])),"",(Table2[[#This Row],[7d_positivity_public]]-Table2[[#This Row],[7d_positivity_all]])/Table2[[#This Row],[7d_positivity_public]])</f>
        <v>0.33333333333333331</v>
      </c>
      <c r="W645">
        <v>2</v>
      </c>
    </row>
    <row r="646" spans="1:23" x14ac:dyDescent="0.25">
      <c r="A646" s="10">
        <v>44390</v>
      </c>
      <c r="B646">
        <v>215</v>
      </c>
      <c r="C646" t="s">
        <v>135</v>
      </c>
      <c r="D646">
        <v>0</v>
      </c>
      <c r="E646">
        <v>0</v>
      </c>
      <c r="F646">
        <v>0</v>
      </c>
      <c r="G646">
        <v>0</v>
      </c>
      <c r="H646">
        <v>74</v>
      </c>
      <c r="K646">
        <v>75</v>
      </c>
      <c r="L646">
        <v>61</v>
      </c>
      <c r="M646">
        <v>85</v>
      </c>
      <c r="T646" s="34">
        <f>_xlfn.XLOOKUP(B646,'LHA Demog pivot'!$B$4:$B$93,'LHA Demog pivot'!$C$4:$C$93,,,1)</f>
        <v>9696</v>
      </c>
      <c r="U646" s="36">
        <f>ROUND(Table2[[#This Row],[LHA_Pop_2016]]*Table2[[#This Row],[C_ADR_7day]]/100000*7,0)</f>
        <v>0</v>
      </c>
      <c r="V646" s="13" t="str">
        <f>IF(OR(Table2[[#This Row],[7d_positivity_public]]=0,ISBLANK(Table2[[#This Row],[7d_positivity_public]])),"",(Table2[[#This Row],[7d_positivity_public]]-Table2[[#This Row],[7d_positivity_all]])/Table2[[#This Row],[7d_positivity_public]])</f>
        <v/>
      </c>
      <c r="W646">
        <v>0</v>
      </c>
    </row>
    <row r="647" spans="1:23" x14ac:dyDescent="0.25">
      <c r="A647" s="10">
        <v>44390</v>
      </c>
      <c r="B647">
        <v>221</v>
      </c>
      <c r="C647" t="s">
        <v>136</v>
      </c>
      <c r="D647">
        <v>1</v>
      </c>
      <c r="E647">
        <v>1</v>
      </c>
      <c r="F647">
        <v>0</v>
      </c>
      <c r="G647">
        <v>1</v>
      </c>
      <c r="H647">
        <v>84</v>
      </c>
      <c r="K647">
        <v>84</v>
      </c>
      <c r="L647">
        <v>82</v>
      </c>
      <c r="M647">
        <v>87</v>
      </c>
      <c r="T647" s="34">
        <f>_xlfn.XLOOKUP(B647,'LHA Demog pivot'!$B$4:$B$93,'LHA Demog pivot'!$C$4:$C$93,,,1)</f>
        <v>70996</v>
      </c>
      <c r="U647" s="36">
        <f>ROUND(Table2[[#This Row],[LHA_Pop_2016]]*Table2[[#This Row],[C_ADR_7day]]/100000*7,0)</f>
        <v>5</v>
      </c>
      <c r="V647" s="13">
        <f>IF(OR(Table2[[#This Row],[7d_positivity_public]]=0,ISBLANK(Table2[[#This Row],[7d_positivity_public]])),"",(Table2[[#This Row],[7d_positivity_public]]-Table2[[#This Row],[7d_positivity_all]])/Table2[[#This Row],[7d_positivity_public]])</f>
        <v>0</v>
      </c>
      <c r="W647">
        <v>1</v>
      </c>
    </row>
    <row r="648" spans="1:23" x14ac:dyDescent="0.25">
      <c r="A648" s="10">
        <v>44390</v>
      </c>
      <c r="B648">
        <v>222</v>
      </c>
      <c r="C648" t="s">
        <v>266</v>
      </c>
      <c r="D648">
        <v>1</v>
      </c>
      <c r="E648">
        <v>1</v>
      </c>
      <c r="F648">
        <v>0</v>
      </c>
      <c r="G648">
        <v>2</v>
      </c>
      <c r="H648">
        <v>82</v>
      </c>
      <c r="K648">
        <v>83</v>
      </c>
      <c r="L648">
        <v>82</v>
      </c>
      <c r="M648">
        <v>84</v>
      </c>
      <c r="T648" s="34">
        <f>_xlfn.XLOOKUP(B648,'LHA Demog pivot'!$B$4:$B$93,'LHA Demog pivot'!$C$4:$C$93,,,1)</f>
        <v>232755</v>
      </c>
      <c r="U648" s="36">
        <f>ROUND(Table2[[#This Row],[LHA_Pop_2016]]*Table2[[#This Row],[C_ADR_7day]]/100000*7,0)</f>
        <v>16</v>
      </c>
      <c r="V648" s="13">
        <f>IF(OR(Table2[[#This Row],[7d_positivity_public]]=0,ISBLANK(Table2[[#This Row],[7d_positivity_public]])),"",(Table2[[#This Row],[7d_positivity_public]]-Table2[[#This Row],[7d_positivity_all]])/Table2[[#This Row],[7d_positivity_public]])</f>
        <v>0.5</v>
      </c>
      <c r="W648">
        <v>1</v>
      </c>
    </row>
    <row r="649" spans="1:23" x14ac:dyDescent="0.25">
      <c r="A649" s="10">
        <v>44390</v>
      </c>
      <c r="B649">
        <v>223</v>
      </c>
      <c r="C649" t="s">
        <v>267</v>
      </c>
      <c r="D649">
        <v>0</v>
      </c>
      <c r="E649">
        <v>1</v>
      </c>
      <c r="F649">
        <v>-1</v>
      </c>
      <c r="G649">
        <v>1</v>
      </c>
      <c r="H649">
        <v>78</v>
      </c>
      <c r="K649">
        <v>79</v>
      </c>
      <c r="L649">
        <v>72</v>
      </c>
      <c r="M649">
        <v>86</v>
      </c>
      <c r="T649" s="34">
        <f>_xlfn.XLOOKUP(B649,'LHA Demog pivot'!$B$4:$B$93,'LHA Demog pivot'!$C$4:$C$93,,,1)</f>
        <v>101101</v>
      </c>
      <c r="U649" s="36">
        <f>ROUND(Table2[[#This Row],[LHA_Pop_2016]]*Table2[[#This Row],[C_ADR_7day]]/100000*7,0)</f>
        <v>0</v>
      </c>
      <c r="V649" s="13">
        <f>IF(OR(Table2[[#This Row],[7d_positivity_public]]=0,ISBLANK(Table2[[#This Row],[7d_positivity_public]])),"",(Table2[[#This Row],[7d_positivity_public]]-Table2[[#This Row],[7d_positivity_all]])/Table2[[#This Row],[7d_positivity_public]])</f>
        <v>0</v>
      </c>
      <c r="W649">
        <v>1</v>
      </c>
    </row>
    <row r="650" spans="1:23" x14ac:dyDescent="0.25">
      <c r="A650" s="10">
        <v>44390</v>
      </c>
      <c r="B650">
        <v>224</v>
      </c>
      <c r="C650" t="s">
        <v>268</v>
      </c>
      <c r="D650">
        <v>0</v>
      </c>
      <c r="E650">
        <v>1</v>
      </c>
      <c r="F650">
        <v>-1</v>
      </c>
      <c r="G650">
        <v>1</v>
      </c>
      <c r="H650">
        <v>82</v>
      </c>
      <c r="K650">
        <v>83</v>
      </c>
      <c r="L650">
        <v>79</v>
      </c>
      <c r="M650">
        <v>86</v>
      </c>
      <c r="T650" s="34">
        <f>_xlfn.XLOOKUP(B650,'LHA Demog pivot'!$B$4:$B$93,'LHA Demog pivot'!$C$4:$C$93,,,1)</f>
        <v>234393</v>
      </c>
      <c r="U650" s="36">
        <f>ROUND(Table2[[#This Row],[LHA_Pop_2016]]*Table2[[#This Row],[C_ADR_7day]]/100000*7,0)</f>
        <v>0</v>
      </c>
      <c r="V650" s="13">
        <f>IF(OR(Table2[[#This Row],[7d_positivity_public]]=0,ISBLANK(Table2[[#This Row],[7d_positivity_public]])),"",(Table2[[#This Row],[7d_positivity_public]]-Table2[[#This Row],[7d_positivity_all]])/Table2[[#This Row],[7d_positivity_public]])</f>
        <v>1</v>
      </c>
      <c r="W650">
        <v>0</v>
      </c>
    </row>
    <row r="651" spans="1:23" x14ac:dyDescent="0.25">
      <c r="A651" s="10">
        <v>44390</v>
      </c>
      <c r="B651">
        <v>231</v>
      </c>
      <c r="C651" t="s">
        <v>269</v>
      </c>
      <c r="D651">
        <v>1</v>
      </c>
      <c r="E651">
        <v>1</v>
      </c>
      <c r="F651">
        <v>0</v>
      </c>
      <c r="G651">
        <v>1</v>
      </c>
      <c r="H651">
        <v>78</v>
      </c>
      <c r="K651">
        <v>79</v>
      </c>
      <c r="L651">
        <v>73</v>
      </c>
      <c r="M651">
        <v>86</v>
      </c>
      <c r="T651" s="34">
        <f>_xlfn.XLOOKUP(B651,'LHA Demog pivot'!$B$4:$B$93,'LHA Demog pivot'!$C$4:$C$93,,,1)</f>
        <v>143778</v>
      </c>
      <c r="U651" s="36">
        <f>ROUND(Table2[[#This Row],[LHA_Pop_2016]]*Table2[[#This Row],[C_ADR_7day]]/100000*7,0)</f>
        <v>10</v>
      </c>
      <c r="V651" s="13">
        <f>IF(OR(Table2[[#This Row],[7d_positivity_public]]=0,ISBLANK(Table2[[#This Row],[7d_positivity_public]])),"",(Table2[[#This Row],[7d_positivity_public]]-Table2[[#This Row],[7d_positivity_all]])/Table2[[#This Row],[7d_positivity_public]])</f>
        <v>0</v>
      </c>
      <c r="W651">
        <v>1</v>
      </c>
    </row>
    <row r="652" spans="1:23" x14ac:dyDescent="0.25">
      <c r="A652" s="10">
        <v>44390</v>
      </c>
      <c r="B652">
        <v>232</v>
      </c>
      <c r="C652" t="s">
        <v>270</v>
      </c>
      <c r="D652">
        <v>1</v>
      </c>
      <c r="E652">
        <v>2</v>
      </c>
      <c r="F652">
        <v>-1</v>
      </c>
      <c r="G652">
        <v>1</v>
      </c>
      <c r="H652">
        <v>86</v>
      </c>
      <c r="K652">
        <v>87</v>
      </c>
      <c r="L652">
        <v>82</v>
      </c>
      <c r="M652">
        <v>91</v>
      </c>
      <c r="T652" s="34">
        <f>_xlfn.XLOOKUP(B652,'LHA Demog pivot'!$B$4:$B$93,'LHA Demog pivot'!$C$4:$C$93,,,1)</f>
        <v>103064</v>
      </c>
      <c r="U652" s="36">
        <f>ROUND(Table2[[#This Row],[LHA_Pop_2016]]*Table2[[#This Row],[C_ADR_7day]]/100000*7,0)</f>
        <v>7</v>
      </c>
      <c r="V652" s="13">
        <f>IF(OR(Table2[[#This Row],[7d_positivity_public]]=0,ISBLANK(Table2[[#This Row],[7d_positivity_public]])),"",(Table2[[#This Row],[7d_positivity_public]]-Table2[[#This Row],[7d_positivity_all]])/Table2[[#This Row],[7d_positivity_public]])</f>
        <v>1</v>
      </c>
      <c r="W652">
        <v>0</v>
      </c>
    </row>
    <row r="653" spans="1:23" x14ac:dyDescent="0.25">
      <c r="A653" s="10">
        <v>44390</v>
      </c>
      <c r="B653">
        <v>233</v>
      </c>
      <c r="C653" t="s">
        <v>271</v>
      </c>
      <c r="D653">
        <v>1</v>
      </c>
      <c r="E653">
        <v>1</v>
      </c>
      <c r="F653">
        <v>0</v>
      </c>
      <c r="G653">
        <v>2</v>
      </c>
      <c r="H653">
        <v>83</v>
      </c>
      <c r="K653">
        <v>84</v>
      </c>
      <c r="L653">
        <v>81</v>
      </c>
      <c r="M653">
        <v>88</v>
      </c>
      <c r="T653" s="34">
        <f>_xlfn.XLOOKUP(B653,'LHA Demog pivot'!$B$4:$B$93,'LHA Demog pivot'!$C$4:$C$93,,,1)</f>
        <v>443367</v>
      </c>
      <c r="U653" s="36">
        <f>ROUND(Table2[[#This Row],[LHA_Pop_2016]]*Table2[[#This Row],[C_ADR_7day]]/100000*7,0)</f>
        <v>31</v>
      </c>
      <c r="V653" s="13">
        <f>IF(OR(Table2[[#This Row],[7d_positivity_public]]=0,ISBLANK(Table2[[#This Row],[7d_positivity_public]])),"",(Table2[[#This Row],[7d_positivity_public]]-Table2[[#This Row],[7d_positivity_all]])/Table2[[#This Row],[7d_positivity_public]])</f>
        <v>0.5</v>
      </c>
      <c r="W653">
        <v>1</v>
      </c>
    </row>
    <row r="654" spans="1:23" x14ac:dyDescent="0.25">
      <c r="A654" s="10">
        <v>44390</v>
      </c>
      <c r="B654">
        <v>234</v>
      </c>
      <c r="C654" t="s">
        <v>272</v>
      </c>
      <c r="D654">
        <v>1</v>
      </c>
      <c r="E654">
        <v>1</v>
      </c>
      <c r="F654">
        <v>0</v>
      </c>
      <c r="G654">
        <v>1</v>
      </c>
      <c r="H654">
        <v>82</v>
      </c>
      <c r="K654">
        <v>83</v>
      </c>
      <c r="L654">
        <v>77</v>
      </c>
      <c r="M654">
        <v>87</v>
      </c>
      <c r="T654" s="34">
        <f>_xlfn.XLOOKUP(B654,'LHA Demog pivot'!$B$4:$B$93,'LHA Demog pivot'!$C$4:$C$93,,,1)</f>
        <v>94768</v>
      </c>
      <c r="U654" s="36">
        <f>ROUND(Table2[[#This Row],[LHA_Pop_2016]]*Table2[[#This Row],[C_ADR_7day]]/100000*7,0)</f>
        <v>7</v>
      </c>
      <c r="V654" s="13">
        <f>IF(OR(Table2[[#This Row],[7d_positivity_public]]=0,ISBLANK(Table2[[#This Row],[7d_positivity_public]])),"",(Table2[[#This Row],[7d_positivity_public]]-Table2[[#This Row],[7d_positivity_all]])/Table2[[#This Row],[7d_positivity_public]])</f>
        <v>0</v>
      </c>
      <c r="W654">
        <v>1</v>
      </c>
    </row>
    <row r="655" spans="1:23" x14ac:dyDescent="0.25">
      <c r="A655" s="10">
        <v>44390</v>
      </c>
      <c r="B655">
        <v>311</v>
      </c>
      <c r="C655" t="s">
        <v>273</v>
      </c>
      <c r="D655">
        <v>1</v>
      </c>
      <c r="E655">
        <v>0</v>
      </c>
      <c r="F655">
        <v>1</v>
      </c>
      <c r="G655">
        <v>3</v>
      </c>
      <c r="H655">
        <v>81</v>
      </c>
      <c r="K655">
        <v>82</v>
      </c>
      <c r="L655">
        <v>81</v>
      </c>
      <c r="M655">
        <v>82</v>
      </c>
      <c r="T655" s="34">
        <f>_xlfn.XLOOKUP(B655,'LHA Demog pivot'!$B$4:$B$93,'LHA Demog pivot'!$C$4:$C$93,,,1)</f>
        <v>198309</v>
      </c>
      <c r="U655" s="36">
        <f>ROUND(Table2[[#This Row],[LHA_Pop_2016]]*Table2[[#This Row],[C_ADR_7day]]/100000*7,0)</f>
        <v>14</v>
      </c>
      <c r="V655" s="13">
        <f>IF(OR(Table2[[#This Row],[7d_positivity_public]]=0,ISBLANK(Table2[[#This Row],[7d_positivity_public]])),"",(Table2[[#This Row],[7d_positivity_public]]-Table2[[#This Row],[7d_positivity_all]])/Table2[[#This Row],[7d_positivity_public]])</f>
        <v>0.66666666666666663</v>
      </c>
      <c r="W655">
        <v>1</v>
      </c>
    </row>
    <row r="656" spans="1:23" x14ac:dyDescent="0.25">
      <c r="A656" s="10">
        <v>44390</v>
      </c>
      <c r="B656">
        <v>321</v>
      </c>
      <c r="C656" t="s">
        <v>274</v>
      </c>
      <c r="D656">
        <v>2</v>
      </c>
      <c r="E656">
        <v>1</v>
      </c>
      <c r="F656">
        <v>1</v>
      </c>
      <c r="G656">
        <v>3</v>
      </c>
      <c r="H656">
        <v>85</v>
      </c>
      <c r="K656">
        <v>85</v>
      </c>
      <c r="L656">
        <v>87</v>
      </c>
      <c r="M656">
        <v>83</v>
      </c>
      <c r="T656" s="34">
        <f>_xlfn.XLOOKUP(B656,'LHA Demog pivot'!$B$4:$B$93,'LHA Demog pivot'!$C$4:$C$93,,,1)</f>
        <v>122041</v>
      </c>
      <c r="U656" s="36">
        <f>ROUND(Table2[[#This Row],[LHA_Pop_2016]]*Table2[[#This Row],[C_ADR_7day]]/100000*7,0)</f>
        <v>17</v>
      </c>
      <c r="V656" s="13">
        <f>IF(OR(Table2[[#This Row],[7d_positivity_public]]=0,ISBLANK(Table2[[#This Row],[7d_positivity_public]])),"",(Table2[[#This Row],[7d_positivity_public]]-Table2[[#This Row],[7d_positivity_all]])/Table2[[#This Row],[7d_positivity_public]])</f>
        <v>0.66666666666666663</v>
      </c>
      <c r="W656">
        <v>1</v>
      </c>
    </row>
    <row r="657" spans="1:23" x14ac:dyDescent="0.25">
      <c r="A657" s="10">
        <v>44390</v>
      </c>
      <c r="B657">
        <v>322</v>
      </c>
      <c r="C657" t="s">
        <v>275</v>
      </c>
      <c r="D657">
        <v>2</v>
      </c>
      <c r="E657">
        <v>0</v>
      </c>
      <c r="F657">
        <v>2</v>
      </c>
      <c r="G657">
        <v>2</v>
      </c>
      <c r="H657">
        <v>79</v>
      </c>
      <c r="K657">
        <v>80</v>
      </c>
      <c r="L657">
        <v>80</v>
      </c>
      <c r="M657">
        <v>78</v>
      </c>
      <c r="T657" s="34">
        <f>_xlfn.XLOOKUP(B657,'LHA Demog pivot'!$B$4:$B$93,'LHA Demog pivot'!$C$4:$C$93,,,1)</f>
        <v>61532</v>
      </c>
      <c r="U657" s="36">
        <f>ROUND(Table2[[#This Row],[LHA_Pop_2016]]*Table2[[#This Row],[C_ADR_7day]]/100000*7,0)</f>
        <v>9</v>
      </c>
      <c r="V657" s="13">
        <f>IF(OR(Table2[[#This Row],[7d_positivity_public]]=0,ISBLANK(Table2[[#This Row],[7d_positivity_public]])),"",(Table2[[#This Row],[7d_positivity_public]]-Table2[[#This Row],[7d_positivity_all]])/Table2[[#This Row],[7d_positivity_public]])</f>
        <v>0.5</v>
      </c>
      <c r="W657">
        <v>1</v>
      </c>
    </row>
    <row r="658" spans="1:23" x14ac:dyDescent="0.25">
      <c r="A658" s="10">
        <v>44390</v>
      </c>
      <c r="B658">
        <v>323</v>
      </c>
      <c r="C658" t="s">
        <v>276</v>
      </c>
      <c r="D658">
        <v>0</v>
      </c>
      <c r="E658">
        <v>1</v>
      </c>
      <c r="F658">
        <v>-1</v>
      </c>
      <c r="G658">
        <v>1</v>
      </c>
      <c r="H658">
        <v>87</v>
      </c>
      <c r="K658">
        <v>87</v>
      </c>
      <c r="L658">
        <v>87</v>
      </c>
      <c r="M658">
        <v>88</v>
      </c>
      <c r="T658" s="34">
        <f>_xlfn.XLOOKUP(B658,'LHA Demog pivot'!$B$4:$B$93,'LHA Demog pivot'!$C$4:$C$93,,,1)</f>
        <v>103894</v>
      </c>
      <c r="U658" s="36">
        <f>ROUND(Table2[[#This Row],[LHA_Pop_2016]]*Table2[[#This Row],[C_ADR_7day]]/100000*7,0)</f>
        <v>0</v>
      </c>
      <c r="V658" s="13">
        <f>IF(OR(Table2[[#This Row],[7d_positivity_public]]=0,ISBLANK(Table2[[#This Row],[7d_positivity_public]])),"",(Table2[[#This Row],[7d_positivity_public]]-Table2[[#This Row],[7d_positivity_all]])/Table2[[#This Row],[7d_positivity_public]])</f>
        <v>1</v>
      </c>
      <c r="W658">
        <v>0</v>
      </c>
    </row>
    <row r="659" spans="1:23" x14ac:dyDescent="0.25">
      <c r="A659" s="10">
        <v>44390</v>
      </c>
      <c r="B659">
        <v>324</v>
      </c>
      <c r="C659" t="s">
        <v>277</v>
      </c>
      <c r="D659">
        <v>1</v>
      </c>
      <c r="E659">
        <v>0</v>
      </c>
      <c r="F659">
        <v>1</v>
      </c>
      <c r="G659">
        <v>3</v>
      </c>
      <c r="H659">
        <v>83</v>
      </c>
      <c r="K659">
        <v>84</v>
      </c>
      <c r="L659">
        <v>82</v>
      </c>
      <c r="M659">
        <v>85</v>
      </c>
      <c r="T659" s="34">
        <f>_xlfn.XLOOKUP(B659,'LHA Demog pivot'!$B$4:$B$93,'LHA Demog pivot'!$C$4:$C$93,,,1)</f>
        <v>131178</v>
      </c>
      <c r="U659" s="36">
        <f>ROUND(Table2[[#This Row],[LHA_Pop_2016]]*Table2[[#This Row],[C_ADR_7day]]/100000*7,0)</f>
        <v>9</v>
      </c>
      <c r="V659" s="13">
        <f>IF(OR(Table2[[#This Row],[7d_positivity_public]]=0,ISBLANK(Table2[[#This Row],[7d_positivity_public]])),"",(Table2[[#This Row],[7d_positivity_public]]-Table2[[#This Row],[7d_positivity_all]])/Table2[[#This Row],[7d_positivity_public]])</f>
        <v>0.66666666666666663</v>
      </c>
      <c r="W659">
        <v>1</v>
      </c>
    </row>
    <row r="660" spans="1:23" x14ac:dyDescent="0.25">
      <c r="A660" s="10">
        <v>44390</v>
      </c>
      <c r="B660">
        <v>325</v>
      </c>
      <c r="C660" t="s">
        <v>278</v>
      </c>
      <c r="D660">
        <v>1</v>
      </c>
      <c r="E660">
        <v>0</v>
      </c>
      <c r="F660">
        <v>1</v>
      </c>
      <c r="G660">
        <v>3</v>
      </c>
      <c r="H660">
        <v>87</v>
      </c>
      <c r="K660">
        <v>88</v>
      </c>
      <c r="L660">
        <v>88</v>
      </c>
      <c r="M660">
        <v>86</v>
      </c>
      <c r="T660" s="34">
        <f>_xlfn.XLOOKUP(B660,'LHA Demog pivot'!$B$4:$B$93,'LHA Demog pivot'!$C$4:$C$93,,,1)</f>
        <v>95808</v>
      </c>
      <c r="U660" s="36">
        <f>ROUND(Table2[[#This Row],[LHA_Pop_2016]]*Table2[[#This Row],[C_ADR_7day]]/100000*7,0)</f>
        <v>7</v>
      </c>
      <c r="V660" s="13">
        <f>IF(OR(Table2[[#This Row],[7d_positivity_public]]=0,ISBLANK(Table2[[#This Row],[7d_positivity_public]])),"",(Table2[[#This Row],[7d_positivity_public]]-Table2[[#This Row],[7d_positivity_all]])/Table2[[#This Row],[7d_positivity_public]])</f>
        <v>0.66666666666666663</v>
      </c>
      <c r="W660">
        <v>1</v>
      </c>
    </row>
    <row r="661" spans="1:23" x14ac:dyDescent="0.25">
      <c r="A661" s="10">
        <v>44390</v>
      </c>
      <c r="B661">
        <v>326</v>
      </c>
      <c r="C661" t="s">
        <v>279</v>
      </c>
      <c r="D661">
        <v>0</v>
      </c>
      <c r="E661">
        <v>1</v>
      </c>
      <c r="F661">
        <v>-1</v>
      </c>
      <c r="G661">
        <v>1</v>
      </c>
      <c r="H661">
        <v>84</v>
      </c>
      <c r="K661">
        <v>85</v>
      </c>
      <c r="L661">
        <v>84</v>
      </c>
      <c r="M661">
        <v>85</v>
      </c>
      <c r="T661" s="34">
        <f>_xlfn.XLOOKUP(B661,'LHA Demog pivot'!$B$4:$B$93,'LHA Demog pivot'!$C$4:$C$93,,,1)</f>
        <v>134575</v>
      </c>
      <c r="U661" s="36">
        <f>ROUND(Table2[[#This Row],[LHA_Pop_2016]]*Table2[[#This Row],[C_ADR_7day]]/100000*7,0)</f>
        <v>0</v>
      </c>
      <c r="V661" s="13">
        <f>IF(OR(Table2[[#This Row],[7d_positivity_public]]=0,ISBLANK(Table2[[#This Row],[7d_positivity_public]])),"",(Table2[[#This Row],[7d_positivity_public]]-Table2[[#This Row],[7d_positivity_all]])/Table2[[#This Row],[7d_positivity_public]])</f>
        <v>1</v>
      </c>
      <c r="W661">
        <v>0</v>
      </c>
    </row>
    <row r="662" spans="1:23" x14ac:dyDescent="0.25">
      <c r="A662" s="10">
        <v>44390</v>
      </c>
      <c r="B662">
        <v>331</v>
      </c>
      <c r="C662" t="s">
        <v>280</v>
      </c>
      <c r="D662">
        <v>1</v>
      </c>
      <c r="E662">
        <v>1</v>
      </c>
      <c r="F662">
        <v>0</v>
      </c>
      <c r="G662">
        <v>2</v>
      </c>
      <c r="H662">
        <v>87</v>
      </c>
      <c r="K662">
        <v>87</v>
      </c>
      <c r="L662">
        <v>84</v>
      </c>
      <c r="M662">
        <v>89</v>
      </c>
      <c r="T662" s="34">
        <f>_xlfn.XLOOKUP(B662,'LHA Demog pivot'!$B$4:$B$93,'LHA Demog pivot'!$C$4:$C$93,,,1)</f>
        <v>141392</v>
      </c>
      <c r="U662" s="36">
        <f>ROUND(Table2[[#This Row],[LHA_Pop_2016]]*Table2[[#This Row],[C_ADR_7day]]/100000*7,0)</f>
        <v>10</v>
      </c>
      <c r="V662" s="13">
        <f>IF(OR(Table2[[#This Row],[7d_positivity_public]]=0,ISBLANK(Table2[[#This Row],[7d_positivity_public]])),"",(Table2[[#This Row],[7d_positivity_public]]-Table2[[#This Row],[7d_positivity_all]])/Table2[[#This Row],[7d_positivity_public]])</f>
        <v>0.5</v>
      </c>
      <c r="W662">
        <v>1</v>
      </c>
    </row>
    <row r="663" spans="1:23" x14ac:dyDescent="0.25">
      <c r="A663" s="10">
        <v>44390</v>
      </c>
      <c r="B663">
        <v>332</v>
      </c>
      <c r="C663" t="s">
        <v>281</v>
      </c>
      <c r="D663">
        <v>1</v>
      </c>
      <c r="E663">
        <v>1</v>
      </c>
      <c r="F663">
        <v>0</v>
      </c>
      <c r="G663">
        <v>2</v>
      </c>
      <c r="H663">
        <v>82</v>
      </c>
      <c r="K663">
        <v>82</v>
      </c>
      <c r="L663">
        <v>77</v>
      </c>
      <c r="M663">
        <v>86</v>
      </c>
      <c r="T663" s="34">
        <f>_xlfn.XLOOKUP(B663,'LHA Demog pivot'!$B$4:$B$93,'LHA Demog pivot'!$C$4:$C$93,,,1)</f>
        <v>50490</v>
      </c>
      <c r="U663" s="36">
        <f>ROUND(Table2[[#This Row],[LHA_Pop_2016]]*Table2[[#This Row],[C_ADR_7day]]/100000*7,0)</f>
        <v>4</v>
      </c>
      <c r="V663" s="13">
        <f>IF(OR(Table2[[#This Row],[7d_positivity_public]]=0,ISBLANK(Table2[[#This Row],[7d_positivity_public]])),"",(Table2[[#This Row],[7d_positivity_public]]-Table2[[#This Row],[7d_positivity_all]])/Table2[[#This Row],[7d_positivity_public]])</f>
        <v>1</v>
      </c>
      <c r="W663">
        <v>0</v>
      </c>
    </row>
    <row r="664" spans="1:23" x14ac:dyDescent="0.25">
      <c r="A664" s="10">
        <v>44390</v>
      </c>
      <c r="B664">
        <v>333</v>
      </c>
      <c r="C664" t="s">
        <v>282</v>
      </c>
      <c r="D664">
        <v>0</v>
      </c>
      <c r="E664">
        <v>0</v>
      </c>
      <c r="F664">
        <v>0</v>
      </c>
      <c r="G664">
        <v>1</v>
      </c>
      <c r="H664">
        <v>79</v>
      </c>
      <c r="K664">
        <v>80</v>
      </c>
      <c r="L664">
        <v>67</v>
      </c>
      <c r="M664">
        <v>87</v>
      </c>
      <c r="T664" s="34">
        <f>_xlfn.XLOOKUP(B664,'LHA Demog pivot'!$B$4:$B$93,'LHA Demog pivot'!$C$4:$C$93,,,1)</f>
        <v>29970</v>
      </c>
      <c r="U664" s="36">
        <f>ROUND(Table2[[#This Row],[LHA_Pop_2016]]*Table2[[#This Row],[C_ADR_7day]]/100000*7,0)</f>
        <v>0</v>
      </c>
      <c r="V664" s="13">
        <f>IF(OR(Table2[[#This Row],[7d_positivity_public]]=0,ISBLANK(Table2[[#This Row],[7d_positivity_public]])),"",(Table2[[#This Row],[7d_positivity_public]]-Table2[[#This Row],[7d_positivity_all]])/Table2[[#This Row],[7d_positivity_public]])</f>
        <v>0</v>
      </c>
      <c r="W664">
        <v>1</v>
      </c>
    </row>
    <row r="665" spans="1:23" x14ac:dyDescent="0.25">
      <c r="A665" s="10">
        <v>44390</v>
      </c>
      <c r="B665">
        <v>334</v>
      </c>
      <c r="C665" t="s">
        <v>283</v>
      </c>
      <c r="D665">
        <v>0</v>
      </c>
      <c r="E665">
        <v>0</v>
      </c>
      <c r="F665">
        <v>0</v>
      </c>
      <c r="G665">
        <v>0</v>
      </c>
      <c r="H665">
        <v>75</v>
      </c>
      <c r="K665">
        <v>76</v>
      </c>
      <c r="L665">
        <v>60</v>
      </c>
      <c r="M665">
        <v>85</v>
      </c>
      <c r="T665" s="34">
        <f>_xlfn.XLOOKUP(B665,'LHA Demog pivot'!$B$4:$B$93,'LHA Demog pivot'!$C$4:$C$93,,,1)</f>
        <v>19671</v>
      </c>
      <c r="U665" s="36">
        <f>ROUND(Table2[[#This Row],[LHA_Pop_2016]]*Table2[[#This Row],[C_ADR_7day]]/100000*7,0)</f>
        <v>0</v>
      </c>
      <c r="V665" s="13" t="str">
        <f>IF(OR(Table2[[#This Row],[7d_positivity_public]]=0,ISBLANK(Table2[[#This Row],[7d_positivity_public]])),"",(Table2[[#This Row],[7d_positivity_public]]-Table2[[#This Row],[7d_positivity_all]])/Table2[[#This Row],[7d_positivity_public]])</f>
        <v/>
      </c>
      <c r="W665">
        <v>0</v>
      </c>
    </row>
    <row r="666" spans="1:23" x14ac:dyDescent="0.25">
      <c r="A666" s="10">
        <v>44390</v>
      </c>
      <c r="B666">
        <v>335</v>
      </c>
      <c r="C666" t="s">
        <v>284</v>
      </c>
      <c r="D666">
        <v>0</v>
      </c>
      <c r="E666">
        <v>0</v>
      </c>
      <c r="F666">
        <v>0</v>
      </c>
      <c r="G666">
        <v>0</v>
      </c>
      <c r="H666">
        <v>85</v>
      </c>
      <c r="K666">
        <v>87</v>
      </c>
      <c r="L666">
        <v>85</v>
      </c>
      <c r="M666">
        <v>89</v>
      </c>
      <c r="T666" s="34">
        <f>_xlfn.XLOOKUP(B666,'LHA Demog pivot'!$B$4:$B$93,'LHA Demog pivot'!$C$4:$C$93,,,1)</f>
        <v>38653</v>
      </c>
      <c r="U666" s="36">
        <f>ROUND(Table2[[#This Row],[LHA_Pop_2016]]*Table2[[#This Row],[C_ADR_7day]]/100000*7,0)</f>
        <v>0</v>
      </c>
      <c r="V666" s="13" t="str">
        <f>IF(OR(Table2[[#This Row],[7d_positivity_public]]=0,ISBLANK(Table2[[#This Row],[7d_positivity_public]])),"",(Table2[[#This Row],[7d_positivity_public]]-Table2[[#This Row],[7d_positivity_all]])/Table2[[#This Row],[7d_positivity_public]])</f>
        <v/>
      </c>
      <c r="W666">
        <v>0</v>
      </c>
    </row>
    <row r="667" spans="1:23" x14ac:dyDescent="0.25">
      <c r="A667" s="10">
        <v>44390</v>
      </c>
      <c r="B667">
        <v>336</v>
      </c>
      <c r="C667" t="s">
        <v>285</v>
      </c>
      <c r="D667">
        <v>0</v>
      </c>
      <c r="E667">
        <v>0</v>
      </c>
      <c r="F667">
        <v>0</v>
      </c>
      <c r="G667">
        <v>0</v>
      </c>
      <c r="H667">
        <v>68</v>
      </c>
      <c r="K667">
        <v>70</v>
      </c>
      <c r="L667">
        <v>62</v>
      </c>
      <c r="M667">
        <v>77</v>
      </c>
      <c r="T667" s="34">
        <f>_xlfn.XLOOKUP(B667,'LHA Demog pivot'!$B$4:$B$93,'LHA Demog pivot'!$C$4:$C$93,,,1)</f>
        <v>2678</v>
      </c>
      <c r="U667" s="36">
        <f>ROUND(Table2[[#This Row],[LHA_Pop_2016]]*Table2[[#This Row],[C_ADR_7day]]/100000*7,0)</f>
        <v>0</v>
      </c>
      <c r="V667" s="13" t="str">
        <f>IF(OR(Table2[[#This Row],[7d_positivity_public]]=0,ISBLANK(Table2[[#This Row],[7d_positivity_public]])),"",(Table2[[#This Row],[7d_positivity_public]]-Table2[[#This Row],[7d_positivity_all]])/Table2[[#This Row],[7d_positivity_public]])</f>
        <v/>
      </c>
      <c r="W667">
        <v>0</v>
      </c>
    </row>
    <row r="668" spans="1:23" x14ac:dyDescent="0.25">
      <c r="A668" s="10">
        <v>44390</v>
      </c>
      <c r="B668">
        <v>337</v>
      </c>
      <c r="C668" t="s">
        <v>286</v>
      </c>
      <c r="D668">
        <v>0</v>
      </c>
      <c r="E668">
        <v>0</v>
      </c>
      <c r="F668">
        <v>0</v>
      </c>
      <c r="G668">
        <v>0</v>
      </c>
      <c r="H668">
        <v>94</v>
      </c>
      <c r="K668">
        <v>96</v>
      </c>
      <c r="L668">
        <v>97</v>
      </c>
      <c r="M668">
        <v>95</v>
      </c>
      <c r="T668" s="34">
        <f>_xlfn.XLOOKUP(B668,'LHA Demog pivot'!$B$4:$B$93,'LHA Demog pivot'!$C$4:$C$93,,,1)</f>
        <v>1514</v>
      </c>
      <c r="U668" s="36">
        <f>ROUND(Table2[[#This Row],[LHA_Pop_2016]]*Table2[[#This Row],[C_ADR_7day]]/100000*7,0)</f>
        <v>0</v>
      </c>
      <c r="V668" s="13" t="str">
        <f>IF(OR(Table2[[#This Row],[7d_positivity_public]]=0,ISBLANK(Table2[[#This Row],[7d_positivity_public]])),"",(Table2[[#This Row],[7d_positivity_public]]-Table2[[#This Row],[7d_positivity_all]])/Table2[[#This Row],[7d_positivity_public]])</f>
        <v/>
      </c>
      <c r="W668">
        <v>0</v>
      </c>
    </row>
    <row r="669" spans="1:23" x14ac:dyDescent="0.25">
      <c r="A669" s="10">
        <v>44390</v>
      </c>
      <c r="B669">
        <v>411</v>
      </c>
      <c r="C669" t="s">
        <v>287</v>
      </c>
      <c r="D669">
        <v>1</v>
      </c>
      <c r="E669">
        <v>0</v>
      </c>
      <c r="F669">
        <v>1</v>
      </c>
      <c r="G669">
        <v>2</v>
      </c>
      <c r="H669">
        <v>86</v>
      </c>
      <c r="K669">
        <v>86</v>
      </c>
      <c r="L669">
        <v>83</v>
      </c>
      <c r="M669">
        <v>90</v>
      </c>
      <c r="T669" s="34">
        <f>_xlfn.XLOOKUP(B669,'LHA Demog pivot'!$B$4:$B$93,'LHA Demog pivot'!$C$4:$C$93,,,1)</f>
        <v>225919</v>
      </c>
      <c r="U669" s="36">
        <f>ROUND(Table2[[#This Row],[LHA_Pop_2016]]*Table2[[#This Row],[C_ADR_7day]]/100000*7,0)</f>
        <v>16</v>
      </c>
      <c r="V669" s="13">
        <f>IF(OR(Table2[[#This Row],[7d_positivity_public]]=0,ISBLANK(Table2[[#This Row],[7d_positivity_public]])),"",(Table2[[#This Row],[7d_positivity_public]]-Table2[[#This Row],[7d_positivity_all]])/Table2[[#This Row],[7d_positivity_public]])</f>
        <v>0.5</v>
      </c>
      <c r="W669">
        <v>1</v>
      </c>
    </row>
    <row r="670" spans="1:23" x14ac:dyDescent="0.25">
      <c r="A670" s="10">
        <v>44390</v>
      </c>
      <c r="B670">
        <v>412</v>
      </c>
      <c r="C670" t="s">
        <v>288</v>
      </c>
      <c r="D670">
        <v>0</v>
      </c>
      <c r="E670">
        <v>0</v>
      </c>
      <c r="F670">
        <v>0</v>
      </c>
      <c r="G670">
        <v>0</v>
      </c>
      <c r="H670">
        <v>81</v>
      </c>
      <c r="K670">
        <v>82</v>
      </c>
      <c r="L670">
        <v>75</v>
      </c>
      <c r="M670">
        <v>89</v>
      </c>
      <c r="T670" s="34">
        <f>_xlfn.XLOOKUP(B670,'LHA Demog pivot'!$B$4:$B$93,'LHA Demog pivot'!$C$4:$C$93,,,1)</f>
        <v>77460</v>
      </c>
      <c r="U670" s="36">
        <f>ROUND(Table2[[#This Row],[LHA_Pop_2016]]*Table2[[#This Row],[C_ADR_7day]]/100000*7,0)</f>
        <v>0</v>
      </c>
      <c r="V670" s="13" t="str">
        <f>IF(OR(Table2[[#This Row],[7d_positivity_public]]=0,ISBLANK(Table2[[#This Row],[7d_positivity_public]])),"",(Table2[[#This Row],[7d_positivity_public]]-Table2[[#This Row],[7d_positivity_all]])/Table2[[#This Row],[7d_positivity_public]])</f>
        <v/>
      </c>
      <c r="W670">
        <v>0</v>
      </c>
    </row>
    <row r="671" spans="1:23" x14ac:dyDescent="0.25">
      <c r="A671" s="10">
        <v>44390</v>
      </c>
      <c r="B671">
        <v>413</v>
      </c>
      <c r="C671" t="s">
        <v>289</v>
      </c>
      <c r="D671">
        <v>0</v>
      </c>
      <c r="E671">
        <v>0</v>
      </c>
      <c r="F671">
        <v>0</v>
      </c>
      <c r="G671">
        <v>0</v>
      </c>
      <c r="H671">
        <v>88</v>
      </c>
      <c r="K671">
        <v>89</v>
      </c>
      <c r="L671">
        <v>82</v>
      </c>
      <c r="M671">
        <v>93</v>
      </c>
      <c r="T671" s="34">
        <f>_xlfn.XLOOKUP(B671,'LHA Demog pivot'!$B$4:$B$93,'LHA Demog pivot'!$C$4:$C$93,,,1)</f>
        <v>64692</v>
      </c>
      <c r="U671" s="36">
        <f>ROUND(Table2[[#This Row],[LHA_Pop_2016]]*Table2[[#This Row],[C_ADR_7day]]/100000*7,0)</f>
        <v>0</v>
      </c>
      <c r="V671" s="13" t="str">
        <f>IF(OR(Table2[[#This Row],[7d_positivity_public]]=0,ISBLANK(Table2[[#This Row],[7d_positivity_public]])),"",(Table2[[#This Row],[7d_positivity_public]]-Table2[[#This Row],[7d_positivity_all]])/Table2[[#This Row],[7d_positivity_public]])</f>
        <v/>
      </c>
      <c r="W671">
        <v>0</v>
      </c>
    </row>
    <row r="672" spans="1:23" x14ac:dyDescent="0.25">
      <c r="A672" s="10">
        <v>44390</v>
      </c>
      <c r="B672">
        <v>414</v>
      </c>
      <c r="C672" t="s">
        <v>290</v>
      </c>
      <c r="D672">
        <v>0</v>
      </c>
      <c r="E672">
        <v>0</v>
      </c>
      <c r="F672">
        <v>0</v>
      </c>
      <c r="G672">
        <v>0</v>
      </c>
      <c r="H672">
        <v>79</v>
      </c>
      <c r="K672">
        <v>80</v>
      </c>
      <c r="L672">
        <v>66</v>
      </c>
      <c r="M672">
        <v>87</v>
      </c>
      <c r="T672" s="34">
        <f>_xlfn.XLOOKUP(B672,'LHA Demog pivot'!$B$4:$B$93,'LHA Demog pivot'!$C$4:$C$93,,,1)</f>
        <v>15289</v>
      </c>
      <c r="U672" s="36">
        <f>ROUND(Table2[[#This Row],[LHA_Pop_2016]]*Table2[[#This Row],[C_ADR_7day]]/100000*7,0)</f>
        <v>0</v>
      </c>
      <c r="V672" s="13" t="str">
        <f>IF(OR(Table2[[#This Row],[7d_positivity_public]]=0,ISBLANK(Table2[[#This Row],[7d_positivity_public]])),"",(Table2[[#This Row],[7d_positivity_public]]-Table2[[#This Row],[7d_positivity_all]])/Table2[[#This Row],[7d_positivity_public]])</f>
        <v/>
      </c>
      <c r="W672">
        <v>0</v>
      </c>
    </row>
    <row r="673" spans="1:23" x14ac:dyDescent="0.25">
      <c r="A673" s="10">
        <v>44390</v>
      </c>
      <c r="B673">
        <v>421</v>
      </c>
      <c r="C673" t="s">
        <v>291</v>
      </c>
      <c r="D673">
        <v>0</v>
      </c>
      <c r="E673">
        <v>0</v>
      </c>
      <c r="F673">
        <v>0</v>
      </c>
      <c r="G673">
        <v>1</v>
      </c>
      <c r="H673">
        <v>76</v>
      </c>
      <c r="K673">
        <v>77</v>
      </c>
      <c r="L673">
        <v>65</v>
      </c>
      <c r="M673">
        <v>86</v>
      </c>
      <c r="T673" s="34">
        <f>_xlfn.XLOOKUP(B673,'LHA Demog pivot'!$B$4:$B$93,'LHA Demog pivot'!$C$4:$C$93,,,1)</f>
        <v>58378</v>
      </c>
      <c r="U673" s="36">
        <f>ROUND(Table2[[#This Row],[LHA_Pop_2016]]*Table2[[#This Row],[C_ADR_7day]]/100000*7,0)</f>
        <v>0</v>
      </c>
      <c r="V673" s="13">
        <f>IF(OR(Table2[[#This Row],[7d_positivity_public]]=0,ISBLANK(Table2[[#This Row],[7d_positivity_public]])),"",(Table2[[#This Row],[7d_positivity_public]]-Table2[[#This Row],[7d_positivity_all]])/Table2[[#This Row],[7d_positivity_public]])</f>
        <v>0</v>
      </c>
      <c r="W673">
        <v>1</v>
      </c>
    </row>
    <row r="674" spans="1:23" x14ac:dyDescent="0.25">
      <c r="A674" s="10">
        <v>44390</v>
      </c>
      <c r="B674">
        <v>422</v>
      </c>
      <c r="C674" t="s">
        <v>292</v>
      </c>
      <c r="D674">
        <v>0</v>
      </c>
      <c r="E674">
        <v>0</v>
      </c>
      <c r="F674">
        <v>0</v>
      </c>
      <c r="G674">
        <v>0</v>
      </c>
      <c r="H674">
        <v>69</v>
      </c>
      <c r="K674">
        <v>71</v>
      </c>
      <c r="L674">
        <v>53</v>
      </c>
      <c r="M674">
        <v>82</v>
      </c>
      <c r="T674" s="34">
        <f>_xlfn.XLOOKUP(B674,'LHA Demog pivot'!$B$4:$B$93,'LHA Demog pivot'!$C$4:$C$93,,,1)</f>
        <v>6240</v>
      </c>
      <c r="U674" s="36">
        <f>ROUND(Table2[[#This Row],[LHA_Pop_2016]]*Table2[[#This Row],[C_ADR_7day]]/100000*7,0)</f>
        <v>0</v>
      </c>
      <c r="V674" s="13" t="str">
        <f>IF(OR(Table2[[#This Row],[7d_positivity_public]]=0,ISBLANK(Table2[[#This Row],[7d_positivity_public]])),"",(Table2[[#This Row],[7d_positivity_public]]-Table2[[#This Row],[7d_positivity_all]])/Table2[[#This Row],[7d_positivity_public]])</f>
        <v/>
      </c>
      <c r="W674">
        <v>0</v>
      </c>
    </row>
    <row r="675" spans="1:23" x14ac:dyDescent="0.25">
      <c r="A675" s="10">
        <v>44390</v>
      </c>
      <c r="B675">
        <v>423</v>
      </c>
      <c r="C675" t="s">
        <v>293</v>
      </c>
      <c r="D675">
        <v>0</v>
      </c>
      <c r="E675">
        <v>0</v>
      </c>
      <c r="F675">
        <v>0</v>
      </c>
      <c r="G675">
        <v>0</v>
      </c>
      <c r="H675">
        <v>79</v>
      </c>
      <c r="K675">
        <v>81</v>
      </c>
      <c r="L675">
        <v>67</v>
      </c>
      <c r="M675">
        <v>88</v>
      </c>
      <c r="T675" s="34">
        <f>_xlfn.XLOOKUP(B675,'LHA Demog pivot'!$B$4:$B$93,'LHA Demog pivot'!$C$4:$C$93,,,1)</f>
        <v>19121</v>
      </c>
      <c r="U675" s="36">
        <f>ROUND(Table2[[#This Row],[LHA_Pop_2016]]*Table2[[#This Row],[C_ADR_7day]]/100000*7,0)</f>
        <v>0</v>
      </c>
      <c r="V675" s="13" t="str">
        <f>IF(OR(Table2[[#This Row],[7d_positivity_public]]=0,ISBLANK(Table2[[#This Row],[7d_positivity_public]])),"",(Table2[[#This Row],[7d_positivity_public]]-Table2[[#This Row],[7d_positivity_all]])/Table2[[#This Row],[7d_positivity_public]])</f>
        <v/>
      </c>
      <c r="W675">
        <v>0</v>
      </c>
    </row>
    <row r="676" spans="1:23" x14ac:dyDescent="0.25">
      <c r="A676" s="10">
        <v>44390</v>
      </c>
      <c r="B676">
        <v>424</v>
      </c>
      <c r="C676" t="s">
        <v>294</v>
      </c>
      <c r="D676">
        <v>1</v>
      </c>
      <c r="E676">
        <v>0</v>
      </c>
      <c r="F676">
        <v>1</v>
      </c>
      <c r="G676">
        <v>3</v>
      </c>
      <c r="H676">
        <v>79</v>
      </c>
      <c r="K676">
        <v>79</v>
      </c>
      <c r="L676">
        <v>70</v>
      </c>
      <c r="M676">
        <v>87</v>
      </c>
      <c r="T676" s="34">
        <f>_xlfn.XLOOKUP(B676,'LHA Demog pivot'!$B$4:$B$93,'LHA Demog pivot'!$C$4:$C$93,,,1)</f>
        <v>108964</v>
      </c>
      <c r="U676" s="36">
        <f>ROUND(Table2[[#This Row],[LHA_Pop_2016]]*Table2[[#This Row],[C_ADR_7day]]/100000*7,0)</f>
        <v>8</v>
      </c>
      <c r="V676" s="13">
        <f>IF(OR(Table2[[#This Row],[7d_positivity_public]]=0,ISBLANK(Table2[[#This Row],[7d_positivity_public]])),"",(Table2[[#This Row],[7d_positivity_public]]-Table2[[#This Row],[7d_positivity_all]])/Table2[[#This Row],[7d_positivity_public]])</f>
        <v>0.33333333333333331</v>
      </c>
      <c r="W676">
        <v>2</v>
      </c>
    </row>
    <row r="677" spans="1:23" x14ac:dyDescent="0.25">
      <c r="A677" s="10">
        <v>44390</v>
      </c>
      <c r="B677">
        <v>425</v>
      </c>
      <c r="C677" t="s">
        <v>295</v>
      </c>
      <c r="D677">
        <v>0</v>
      </c>
      <c r="E677">
        <v>0</v>
      </c>
      <c r="F677">
        <v>0</v>
      </c>
      <c r="G677">
        <v>0</v>
      </c>
      <c r="H677">
        <v>79</v>
      </c>
      <c r="K677">
        <v>81</v>
      </c>
      <c r="L677">
        <v>61</v>
      </c>
      <c r="M677">
        <v>88</v>
      </c>
      <c r="T677" s="34">
        <f>_xlfn.XLOOKUP(B677,'LHA Demog pivot'!$B$4:$B$93,'LHA Demog pivot'!$C$4:$C$93,,,1)</f>
        <v>47133</v>
      </c>
      <c r="U677" s="36">
        <f>ROUND(Table2[[#This Row],[LHA_Pop_2016]]*Table2[[#This Row],[C_ADR_7day]]/100000*7,0)</f>
        <v>0</v>
      </c>
      <c r="V677" s="13" t="str">
        <f>IF(OR(Table2[[#This Row],[7d_positivity_public]]=0,ISBLANK(Table2[[#This Row],[7d_positivity_public]])),"",(Table2[[#This Row],[7d_positivity_public]]-Table2[[#This Row],[7d_positivity_all]])/Table2[[#This Row],[7d_positivity_public]])</f>
        <v/>
      </c>
      <c r="W677">
        <v>0</v>
      </c>
    </row>
    <row r="678" spans="1:23" x14ac:dyDescent="0.25">
      <c r="A678" s="10">
        <v>44390</v>
      </c>
      <c r="B678">
        <v>426</v>
      </c>
      <c r="C678" t="s">
        <v>296</v>
      </c>
      <c r="D678">
        <v>0</v>
      </c>
      <c r="E678">
        <v>0</v>
      </c>
      <c r="F678">
        <v>0</v>
      </c>
      <c r="G678">
        <v>0</v>
      </c>
      <c r="H678">
        <v>75</v>
      </c>
      <c r="K678">
        <v>77</v>
      </c>
      <c r="L678">
        <v>67</v>
      </c>
      <c r="M678">
        <v>85</v>
      </c>
      <c r="T678" s="34">
        <f>_xlfn.XLOOKUP(B678,'LHA Demog pivot'!$B$4:$B$93,'LHA Demog pivot'!$C$4:$C$93,,,1)</f>
        <v>30981</v>
      </c>
      <c r="U678" s="36">
        <f>ROUND(Table2[[#This Row],[LHA_Pop_2016]]*Table2[[#This Row],[C_ADR_7day]]/100000*7,0)</f>
        <v>0</v>
      </c>
      <c r="V678" s="13" t="str">
        <f>IF(OR(Table2[[#This Row],[7d_positivity_public]]=0,ISBLANK(Table2[[#This Row],[7d_positivity_public]])),"",(Table2[[#This Row],[7d_positivity_public]]-Table2[[#This Row],[7d_positivity_all]])/Table2[[#This Row],[7d_positivity_public]])</f>
        <v/>
      </c>
      <c r="W678">
        <v>0</v>
      </c>
    </row>
    <row r="679" spans="1:23" x14ac:dyDescent="0.25">
      <c r="A679" s="10">
        <v>44390</v>
      </c>
      <c r="B679">
        <v>431</v>
      </c>
      <c r="C679" t="s">
        <v>297</v>
      </c>
      <c r="D679">
        <v>0</v>
      </c>
      <c r="E679">
        <v>0</v>
      </c>
      <c r="F679">
        <v>0</v>
      </c>
      <c r="G679">
        <v>0</v>
      </c>
      <c r="H679">
        <v>77</v>
      </c>
      <c r="K679">
        <v>78</v>
      </c>
      <c r="L679">
        <v>65</v>
      </c>
      <c r="M679">
        <v>87</v>
      </c>
      <c r="T679" s="34">
        <f>_xlfn.XLOOKUP(B679,'LHA Demog pivot'!$B$4:$B$93,'LHA Demog pivot'!$C$4:$C$93,,,1)</f>
        <v>66527</v>
      </c>
      <c r="U679" s="36">
        <f>ROUND(Table2[[#This Row],[LHA_Pop_2016]]*Table2[[#This Row],[C_ADR_7day]]/100000*7,0)</f>
        <v>0</v>
      </c>
      <c r="V679" s="13" t="str">
        <f>IF(OR(Table2[[#This Row],[7d_positivity_public]]=0,ISBLANK(Table2[[#This Row],[7d_positivity_public]])),"",(Table2[[#This Row],[7d_positivity_public]]-Table2[[#This Row],[7d_positivity_all]])/Table2[[#This Row],[7d_positivity_public]])</f>
        <v/>
      </c>
      <c r="W679">
        <v>0</v>
      </c>
    </row>
    <row r="680" spans="1:23" x14ac:dyDescent="0.25">
      <c r="A680" s="10">
        <v>44390</v>
      </c>
      <c r="B680">
        <v>432</v>
      </c>
      <c r="C680" t="s">
        <v>298</v>
      </c>
      <c r="D680">
        <v>1</v>
      </c>
      <c r="E680">
        <v>0</v>
      </c>
      <c r="F680">
        <v>1</v>
      </c>
      <c r="G680">
        <v>1</v>
      </c>
      <c r="H680">
        <v>76</v>
      </c>
      <c r="K680">
        <v>77</v>
      </c>
      <c r="L680">
        <v>65</v>
      </c>
      <c r="M680">
        <v>86</v>
      </c>
      <c r="T680" s="34">
        <f>_xlfn.XLOOKUP(B680,'LHA Demog pivot'!$B$4:$B$93,'LHA Demog pivot'!$C$4:$C$93,,,1)</f>
        <v>42570</v>
      </c>
      <c r="U680" s="36">
        <f>ROUND(Table2[[#This Row],[LHA_Pop_2016]]*Table2[[#This Row],[C_ADR_7day]]/100000*7,0)</f>
        <v>3</v>
      </c>
      <c r="V680" s="13">
        <f>IF(OR(Table2[[#This Row],[7d_positivity_public]]=0,ISBLANK(Table2[[#This Row],[7d_positivity_public]])),"",(Table2[[#This Row],[7d_positivity_public]]-Table2[[#This Row],[7d_positivity_all]])/Table2[[#This Row],[7d_positivity_public]])</f>
        <v>-2</v>
      </c>
      <c r="W680">
        <v>3</v>
      </c>
    </row>
    <row r="681" spans="1:23" x14ac:dyDescent="0.25">
      <c r="A681" s="10">
        <v>44390</v>
      </c>
      <c r="B681">
        <v>433</v>
      </c>
      <c r="C681" t="s">
        <v>299</v>
      </c>
      <c r="D681">
        <v>0</v>
      </c>
      <c r="E681">
        <v>0</v>
      </c>
      <c r="F681">
        <v>0</v>
      </c>
      <c r="G681">
        <v>0</v>
      </c>
      <c r="H681">
        <v>76</v>
      </c>
      <c r="K681">
        <v>77</v>
      </c>
      <c r="L681">
        <v>67</v>
      </c>
      <c r="M681">
        <v>83</v>
      </c>
      <c r="T681" s="34">
        <f>_xlfn.XLOOKUP(B681,'LHA Demog pivot'!$B$4:$B$93,'LHA Demog pivot'!$C$4:$C$93,,,1)</f>
        <v>1901</v>
      </c>
      <c r="U681" s="36">
        <f>ROUND(Table2[[#This Row],[LHA_Pop_2016]]*Table2[[#This Row],[C_ADR_7day]]/100000*7,0)</f>
        <v>0</v>
      </c>
      <c r="V681" s="13" t="str">
        <f>IF(OR(Table2[[#This Row],[7d_positivity_public]]=0,ISBLANK(Table2[[#This Row],[7d_positivity_public]])),"",(Table2[[#This Row],[7d_positivity_public]]-Table2[[#This Row],[7d_positivity_all]])/Table2[[#This Row],[7d_positivity_public]])</f>
        <v/>
      </c>
      <c r="W681">
        <v>0</v>
      </c>
    </row>
    <row r="682" spans="1:23" x14ac:dyDescent="0.25">
      <c r="A682" s="10">
        <v>44390</v>
      </c>
      <c r="B682">
        <v>434</v>
      </c>
      <c r="C682" t="s">
        <v>300</v>
      </c>
      <c r="D682">
        <v>0</v>
      </c>
      <c r="E682">
        <v>0</v>
      </c>
      <c r="F682">
        <v>0</v>
      </c>
      <c r="G682">
        <v>0</v>
      </c>
      <c r="H682">
        <v>75</v>
      </c>
      <c r="K682">
        <v>77</v>
      </c>
      <c r="L682">
        <v>68</v>
      </c>
      <c r="M682">
        <v>84</v>
      </c>
      <c r="T682" s="34">
        <f>_xlfn.XLOOKUP(B682,'LHA Demog pivot'!$B$4:$B$93,'LHA Demog pivot'!$C$4:$C$93,,,1)</f>
        <v>11235</v>
      </c>
      <c r="U682" s="36">
        <f>ROUND(Table2[[#This Row],[LHA_Pop_2016]]*Table2[[#This Row],[C_ADR_7day]]/100000*7,0)</f>
        <v>0</v>
      </c>
      <c r="V682" s="13" t="str">
        <f>IF(OR(Table2[[#This Row],[7d_positivity_public]]=0,ISBLANK(Table2[[#This Row],[7d_positivity_public]])),"",(Table2[[#This Row],[7d_positivity_public]]-Table2[[#This Row],[7d_positivity_all]])/Table2[[#This Row],[7d_positivity_public]])</f>
        <v/>
      </c>
      <c r="W682">
        <v>0</v>
      </c>
    </row>
    <row r="683" spans="1:23" x14ac:dyDescent="0.25">
      <c r="A683" s="10">
        <v>44390</v>
      </c>
      <c r="B683">
        <v>510</v>
      </c>
      <c r="C683" t="s">
        <v>301</v>
      </c>
      <c r="D683">
        <v>0</v>
      </c>
      <c r="E683">
        <v>0</v>
      </c>
      <c r="F683">
        <v>0</v>
      </c>
      <c r="G683">
        <v>0</v>
      </c>
      <c r="H683">
        <v>83</v>
      </c>
      <c r="K683">
        <v>84</v>
      </c>
      <c r="L683">
        <v>79</v>
      </c>
      <c r="M683">
        <v>89</v>
      </c>
      <c r="T683" s="34">
        <f>_xlfn.XLOOKUP(B683,'LHA Demog pivot'!$B$4:$B$93,'LHA Demog pivot'!$C$4:$C$93,,,1)</f>
        <v>4198</v>
      </c>
      <c r="U683" s="36">
        <f>ROUND(Table2[[#This Row],[LHA_Pop_2016]]*Table2[[#This Row],[C_ADR_7day]]/100000*7,0)</f>
        <v>0</v>
      </c>
      <c r="V683" s="13" t="str">
        <f>IF(OR(Table2[[#This Row],[7d_positivity_public]]=0,ISBLANK(Table2[[#This Row],[7d_positivity_public]])),"",(Table2[[#This Row],[7d_positivity_public]]-Table2[[#This Row],[7d_positivity_all]])/Table2[[#This Row],[7d_positivity_public]])</f>
        <v/>
      </c>
      <c r="W683">
        <v>0</v>
      </c>
    </row>
    <row r="684" spans="1:23" x14ac:dyDescent="0.25">
      <c r="A684" s="10">
        <v>44390</v>
      </c>
      <c r="B684">
        <v>512</v>
      </c>
      <c r="C684" t="s">
        <v>304</v>
      </c>
      <c r="D684">
        <v>0</v>
      </c>
      <c r="E684">
        <v>0</v>
      </c>
      <c r="F684">
        <v>0</v>
      </c>
      <c r="G684">
        <v>0</v>
      </c>
      <c r="H684">
        <v>80</v>
      </c>
      <c r="K684">
        <v>82</v>
      </c>
      <c r="L684">
        <v>77</v>
      </c>
      <c r="M684">
        <v>88</v>
      </c>
      <c r="T684" s="34">
        <f>_xlfn.XLOOKUP(B684,'LHA Demog pivot'!$B$4:$B$93,'LHA Demog pivot'!$C$4:$C$93,,,1)</f>
        <v>13501</v>
      </c>
      <c r="U684" s="36">
        <f>ROUND(Table2[[#This Row],[LHA_Pop_2016]]*Table2[[#This Row],[C_ADR_7day]]/100000*7,0)</f>
        <v>0</v>
      </c>
      <c r="V684" s="13" t="str">
        <f>IF(OR(Table2[[#This Row],[7d_positivity_public]]=0,ISBLANK(Table2[[#This Row],[7d_positivity_public]])),"",(Table2[[#This Row],[7d_positivity_public]]-Table2[[#This Row],[7d_positivity_all]])/Table2[[#This Row],[7d_positivity_public]])</f>
        <v/>
      </c>
      <c r="W684">
        <v>0</v>
      </c>
    </row>
    <row r="685" spans="1:23" x14ac:dyDescent="0.25">
      <c r="A685" s="10">
        <v>44390</v>
      </c>
      <c r="B685">
        <v>513</v>
      </c>
      <c r="C685" t="s">
        <v>305</v>
      </c>
      <c r="D685">
        <v>0</v>
      </c>
      <c r="E685">
        <v>0</v>
      </c>
      <c r="F685">
        <v>0</v>
      </c>
      <c r="G685">
        <v>0</v>
      </c>
      <c r="H685">
        <v>76</v>
      </c>
      <c r="K685">
        <v>79</v>
      </c>
      <c r="L685">
        <v>74</v>
      </c>
      <c r="M685">
        <v>84</v>
      </c>
      <c r="T685" s="34">
        <f>_xlfn.XLOOKUP(B685,'LHA Demog pivot'!$B$4:$B$93,'LHA Demog pivot'!$C$4:$C$93,,,1)</f>
        <v>4223</v>
      </c>
      <c r="U685" s="36">
        <f>ROUND(Table2[[#This Row],[LHA_Pop_2016]]*Table2[[#This Row],[C_ADR_7day]]/100000*7,0)</f>
        <v>0</v>
      </c>
      <c r="V685" s="13" t="str">
        <f>IF(OR(Table2[[#This Row],[7d_positivity_public]]=0,ISBLANK(Table2[[#This Row],[7d_positivity_public]])),"",(Table2[[#This Row],[7d_positivity_public]]-Table2[[#This Row],[7d_positivity_all]])/Table2[[#This Row],[7d_positivity_public]])</f>
        <v/>
      </c>
      <c r="W685">
        <v>0</v>
      </c>
    </row>
    <row r="686" spans="1:23" x14ac:dyDescent="0.25">
      <c r="A686" s="10">
        <v>44390</v>
      </c>
      <c r="B686">
        <v>514</v>
      </c>
      <c r="C686" t="s">
        <v>306</v>
      </c>
      <c r="D686">
        <v>0</v>
      </c>
      <c r="E686">
        <v>0</v>
      </c>
      <c r="F686">
        <v>0</v>
      </c>
      <c r="G686">
        <v>0</v>
      </c>
      <c r="H686">
        <v>65</v>
      </c>
      <c r="K686">
        <v>67</v>
      </c>
      <c r="L686">
        <v>58</v>
      </c>
      <c r="M686">
        <v>78</v>
      </c>
      <c r="T686" s="34">
        <f>_xlfn.XLOOKUP(B686,'LHA Demog pivot'!$B$4:$B$93,'LHA Demog pivot'!$C$4:$C$93,,,1)</f>
        <v>16414</v>
      </c>
      <c r="U686" s="36">
        <f>ROUND(Table2[[#This Row],[LHA_Pop_2016]]*Table2[[#This Row],[C_ADR_7day]]/100000*7,0)</f>
        <v>0</v>
      </c>
      <c r="V686" s="13" t="str">
        <f>IF(OR(Table2[[#This Row],[7d_positivity_public]]=0,ISBLANK(Table2[[#This Row],[7d_positivity_public]])),"",(Table2[[#This Row],[7d_positivity_public]]-Table2[[#This Row],[7d_positivity_all]])/Table2[[#This Row],[7d_positivity_public]])</f>
        <v/>
      </c>
      <c r="W686">
        <v>0</v>
      </c>
    </row>
    <row r="687" spans="1:23" x14ac:dyDescent="0.25">
      <c r="A687" s="10">
        <v>44390</v>
      </c>
      <c r="B687">
        <v>515</v>
      </c>
      <c r="C687" t="s">
        <v>307</v>
      </c>
      <c r="D687">
        <v>0</v>
      </c>
      <c r="E687">
        <v>0</v>
      </c>
      <c r="F687">
        <v>0</v>
      </c>
      <c r="G687">
        <v>0</v>
      </c>
      <c r="H687">
        <v>85</v>
      </c>
      <c r="K687">
        <v>88</v>
      </c>
      <c r="L687">
        <v>83</v>
      </c>
      <c r="M687">
        <v>93</v>
      </c>
      <c r="T687" s="34">
        <f>_xlfn.XLOOKUP(B687,'LHA Demog pivot'!$B$4:$B$93,'LHA Demog pivot'!$C$4:$C$93,,,1)</f>
        <v>9090</v>
      </c>
      <c r="U687" s="36">
        <f>ROUND(Table2[[#This Row],[LHA_Pop_2016]]*Table2[[#This Row],[C_ADR_7day]]/100000*7,0)</f>
        <v>0</v>
      </c>
      <c r="V687" s="13" t="str">
        <f>IF(OR(Table2[[#This Row],[7d_positivity_public]]=0,ISBLANK(Table2[[#This Row],[7d_positivity_public]])),"",(Table2[[#This Row],[7d_positivity_public]]-Table2[[#This Row],[7d_positivity_all]])/Table2[[#This Row],[7d_positivity_public]])</f>
        <v/>
      </c>
      <c r="W687">
        <v>0</v>
      </c>
    </row>
    <row r="688" spans="1:23" x14ac:dyDescent="0.25">
      <c r="A688" s="10">
        <v>44390</v>
      </c>
      <c r="B688">
        <v>517</v>
      </c>
      <c r="C688" t="s">
        <v>308</v>
      </c>
      <c r="D688">
        <v>0</v>
      </c>
      <c r="E688">
        <v>0</v>
      </c>
      <c r="F688">
        <v>0</v>
      </c>
      <c r="G688">
        <v>0</v>
      </c>
      <c r="H688">
        <v>72</v>
      </c>
      <c r="K688">
        <v>75</v>
      </c>
      <c r="L688">
        <v>67</v>
      </c>
      <c r="M688">
        <v>84</v>
      </c>
      <c r="T688" s="34">
        <f>_xlfn.XLOOKUP(B688,'LHA Demog pivot'!$B$4:$B$93,'LHA Demog pivot'!$C$4:$C$93,,,1)</f>
        <v>20250</v>
      </c>
      <c r="U688" s="36">
        <f>ROUND(Table2[[#This Row],[LHA_Pop_2016]]*Table2[[#This Row],[C_ADR_7day]]/100000*7,0)</f>
        <v>0</v>
      </c>
      <c r="V688" s="13" t="str">
        <f>IF(OR(Table2[[#This Row],[7d_positivity_public]]=0,ISBLANK(Table2[[#This Row],[7d_positivity_public]])),"",(Table2[[#This Row],[7d_positivity_public]]-Table2[[#This Row],[7d_positivity_all]])/Table2[[#This Row],[7d_positivity_public]])</f>
        <v/>
      </c>
      <c r="W688">
        <v>0</v>
      </c>
    </row>
    <row r="689" spans="1:23" x14ac:dyDescent="0.25">
      <c r="A689" s="10">
        <v>44390</v>
      </c>
      <c r="B689">
        <v>518</v>
      </c>
      <c r="C689" t="s">
        <v>309</v>
      </c>
      <c r="D689">
        <v>0</v>
      </c>
      <c r="E689">
        <v>0</v>
      </c>
      <c r="F689">
        <v>0</v>
      </c>
      <c r="G689">
        <v>25</v>
      </c>
      <c r="H689">
        <v>75</v>
      </c>
      <c r="K689">
        <v>81</v>
      </c>
      <c r="L689">
        <v>76</v>
      </c>
      <c r="M689">
        <v>86</v>
      </c>
      <c r="T689" s="34">
        <f>_xlfn.XLOOKUP(B689,'LHA Demog pivot'!$B$4:$B$93,'LHA Demog pivot'!$C$4:$C$93,,,1)</f>
        <v>1880</v>
      </c>
      <c r="U689" s="36">
        <f>ROUND(Table2[[#This Row],[LHA_Pop_2016]]*Table2[[#This Row],[C_ADR_7day]]/100000*7,0)</f>
        <v>0</v>
      </c>
      <c r="V689" s="13">
        <f>IF(OR(Table2[[#This Row],[7d_positivity_public]]=0,ISBLANK(Table2[[#This Row],[7d_positivity_public]])),"",(Table2[[#This Row],[7d_positivity_public]]-Table2[[#This Row],[7d_positivity_all]])/Table2[[#This Row],[7d_positivity_public]])</f>
        <v>0</v>
      </c>
      <c r="W689">
        <v>25</v>
      </c>
    </row>
    <row r="690" spans="1:23" x14ac:dyDescent="0.25">
      <c r="A690" s="10">
        <v>44390</v>
      </c>
      <c r="B690">
        <v>521</v>
      </c>
      <c r="C690" t="s">
        <v>310</v>
      </c>
      <c r="D690">
        <v>0</v>
      </c>
      <c r="E690">
        <v>0</v>
      </c>
      <c r="F690">
        <v>0</v>
      </c>
      <c r="G690">
        <v>0</v>
      </c>
      <c r="H690">
        <v>63</v>
      </c>
      <c r="K690">
        <v>65</v>
      </c>
      <c r="L690">
        <v>52</v>
      </c>
      <c r="M690">
        <v>76</v>
      </c>
      <c r="T690" s="34">
        <f>_xlfn.XLOOKUP(B690,'LHA Demog pivot'!$B$4:$B$93,'LHA Demog pivot'!$C$4:$C$93,,,1)</f>
        <v>23205</v>
      </c>
      <c r="U690" s="36">
        <f>ROUND(Table2[[#This Row],[LHA_Pop_2016]]*Table2[[#This Row],[C_ADR_7day]]/100000*7,0)</f>
        <v>0</v>
      </c>
      <c r="V690" s="13" t="str">
        <f>IF(OR(Table2[[#This Row],[7d_positivity_public]]=0,ISBLANK(Table2[[#This Row],[7d_positivity_public]])),"",(Table2[[#This Row],[7d_positivity_public]]-Table2[[#This Row],[7d_positivity_all]])/Table2[[#This Row],[7d_positivity_public]])</f>
        <v/>
      </c>
      <c r="W690">
        <v>0</v>
      </c>
    </row>
    <row r="691" spans="1:23" x14ac:dyDescent="0.25">
      <c r="A691" s="10">
        <v>44390</v>
      </c>
      <c r="B691">
        <v>522</v>
      </c>
      <c r="C691" t="s">
        <v>311</v>
      </c>
      <c r="D691">
        <v>0</v>
      </c>
      <c r="E691">
        <v>0</v>
      </c>
      <c r="F691">
        <v>0</v>
      </c>
      <c r="G691">
        <v>0</v>
      </c>
      <c r="H691">
        <v>65</v>
      </c>
      <c r="K691">
        <v>68</v>
      </c>
      <c r="L691">
        <v>58</v>
      </c>
      <c r="M691">
        <v>76</v>
      </c>
      <c r="T691" s="34">
        <f>_xlfn.XLOOKUP(B691,'LHA Demog pivot'!$B$4:$B$93,'LHA Demog pivot'!$C$4:$C$93,,,1)</f>
        <v>6256</v>
      </c>
      <c r="U691" s="36">
        <f>ROUND(Table2[[#This Row],[LHA_Pop_2016]]*Table2[[#This Row],[C_ADR_7day]]/100000*7,0)</f>
        <v>0</v>
      </c>
      <c r="V691" s="13" t="str">
        <f>IF(OR(Table2[[#This Row],[7d_positivity_public]]=0,ISBLANK(Table2[[#This Row],[7d_positivity_public]])),"",(Table2[[#This Row],[7d_positivity_public]]-Table2[[#This Row],[7d_positivity_all]])/Table2[[#This Row],[7d_positivity_public]])</f>
        <v/>
      </c>
      <c r="W691">
        <v>0</v>
      </c>
    </row>
    <row r="692" spans="1:23" x14ac:dyDescent="0.25">
      <c r="A692" s="10">
        <v>44390</v>
      </c>
      <c r="B692">
        <v>523</v>
      </c>
      <c r="C692" t="s">
        <v>312</v>
      </c>
      <c r="D692">
        <v>1</v>
      </c>
      <c r="E692">
        <v>1</v>
      </c>
      <c r="F692">
        <v>0</v>
      </c>
      <c r="G692">
        <v>0</v>
      </c>
      <c r="H692">
        <v>61</v>
      </c>
      <c r="K692">
        <v>63</v>
      </c>
      <c r="L692">
        <v>52</v>
      </c>
      <c r="M692">
        <v>74</v>
      </c>
      <c r="T692" s="34">
        <f>_xlfn.XLOOKUP(B692,'LHA Demog pivot'!$B$4:$B$93,'LHA Demog pivot'!$C$4:$C$93,,,1)</f>
        <v>15857</v>
      </c>
      <c r="U692" s="36">
        <f>ROUND(Table2[[#This Row],[LHA_Pop_2016]]*Table2[[#This Row],[C_ADR_7day]]/100000*7,0)</f>
        <v>1</v>
      </c>
      <c r="V692" s="13" t="str">
        <f>IF(OR(Table2[[#This Row],[7d_positivity_public]]=0,ISBLANK(Table2[[#This Row],[7d_positivity_public]])),"",(Table2[[#This Row],[7d_positivity_public]]-Table2[[#This Row],[7d_positivity_all]])/Table2[[#This Row],[7d_positivity_public]])</f>
        <v/>
      </c>
      <c r="W692">
        <v>3</v>
      </c>
    </row>
    <row r="693" spans="1:23" x14ac:dyDescent="0.25">
      <c r="A693" s="10">
        <v>44390</v>
      </c>
      <c r="B693">
        <v>524</v>
      </c>
      <c r="C693" t="s">
        <v>313</v>
      </c>
      <c r="D693">
        <v>0</v>
      </c>
      <c r="E693">
        <v>0</v>
      </c>
      <c r="F693">
        <v>0</v>
      </c>
      <c r="G693">
        <v>0</v>
      </c>
      <c r="H693">
        <v>71</v>
      </c>
      <c r="K693">
        <v>73</v>
      </c>
      <c r="L693">
        <v>64</v>
      </c>
      <c r="M693">
        <v>83</v>
      </c>
      <c r="T693" s="34">
        <f>_xlfn.XLOOKUP(B693,'LHA Demog pivot'!$B$4:$B$93,'LHA Demog pivot'!$C$4:$C$93,,,1)</f>
        <v>95077</v>
      </c>
      <c r="U693" s="36">
        <f>ROUND(Table2[[#This Row],[LHA_Pop_2016]]*Table2[[#This Row],[C_ADR_7day]]/100000*7,0)</f>
        <v>0</v>
      </c>
      <c r="V693" s="13" t="str">
        <f>IF(OR(Table2[[#This Row],[7d_positivity_public]]=0,ISBLANK(Table2[[#This Row],[7d_positivity_public]])),"",(Table2[[#This Row],[7d_positivity_public]]-Table2[[#This Row],[7d_positivity_all]])/Table2[[#This Row],[7d_positivity_public]])</f>
        <v/>
      </c>
      <c r="W693">
        <v>0</v>
      </c>
    </row>
    <row r="694" spans="1:23" x14ac:dyDescent="0.25">
      <c r="A694" s="10">
        <v>44390</v>
      </c>
      <c r="B694">
        <v>531</v>
      </c>
      <c r="C694" t="s">
        <v>314</v>
      </c>
      <c r="D694">
        <v>1</v>
      </c>
      <c r="E694">
        <v>1</v>
      </c>
      <c r="F694">
        <v>0</v>
      </c>
      <c r="G694">
        <v>3</v>
      </c>
      <c r="H694">
        <v>51</v>
      </c>
      <c r="K694">
        <v>54</v>
      </c>
      <c r="L694">
        <v>42</v>
      </c>
      <c r="M694">
        <v>69</v>
      </c>
      <c r="T694" s="34">
        <f>_xlfn.XLOOKUP(B694,'LHA Demog pivot'!$B$4:$B$93,'LHA Demog pivot'!$C$4:$C$93,,,1)</f>
        <v>26850</v>
      </c>
      <c r="U694" s="36">
        <f>ROUND(Table2[[#This Row],[LHA_Pop_2016]]*Table2[[#This Row],[C_ADR_7day]]/100000*7,0)</f>
        <v>2</v>
      </c>
      <c r="V694" s="13">
        <f>IF(OR(Table2[[#This Row],[7d_positivity_public]]=0,ISBLANK(Table2[[#This Row],[7d_positivity_public]])),"",(Table2[[#This Row],[7d_positivity_public]]-Table2[[#This Row],[7d_positivity_all]])/Table2[[#This Row],[7d_positivity_public]])</f>
        <v>0.33333333333333331</v>
      </c>
      <c r="W694">
        <v>2</v>
      </c>
    </row>
    <row r="695" spans="1:23" x14ac:dyDescent="0.25">
      <c r="A695" s="10">
        <v>44390</v>
      </c>
      <c r="B695">
        <v>532</v>
      </c>
      <c r="C695" t="s">
        <v>315</v>
      </c>
      <c r="D695">
        <v>0</v>
      </c>
      <c r="E695">
        <v>2</v>
      </c>
      <c r="F695">
        <v>-2</v>
      </c>
      <c r="G695">
        <v>2</v>
      </c>
      <c r="H695">
        <v>51</v>
      </c>
      <c r="K695">
        <v>54</v>
      </c>
      <c r="L695">
        <v>45</v>
      </c>
      <c r="M695">
        <v>68</v>
      </c>
      <c r="T695" s="34">
        <f>_xlfn.XLOOKUP(B695,'LHA Demog pivot'!$B$4:$B$93,'LHA Demog pivot'!$C$4:$C$93,,,1)</f>
        <v>35521</v>
      </c>
      <c r="U695" s="36">
        <f>ROUND(Table2[[#This Row],[LHA_Pop_2016]]*Table2[[#This Row],[C_ADR_7day]]/100000*7,0)</f>
        <v>0</v>
      </c>
      <c r="V695" s="13">
        <f>IF(OR(Table2[[#This Row],[7d_positivity_public]]=0,ISBLANK(Table2[[#This Row],[7d_positivity_public]])),"",(Table2[[#This Row],[7d_positivity_public]]-Table2[[#This Row],[7d_positivity_all]])/Table2[[#This Row],[7d_positivity_public]])</f>
        <v>0.5</v>
      </c>
      <c r="W695">
        <v>1</v>
      </c>
    </row>
    <row r="696" spans="1:23" x14ac:dyDescent="0.25">
      <c r="A696" s="10">
        <v>44390</v>
      </c>
      <c r="B696">
        <v>533</v>
      </c>
      <c r="C696" t="s">
        <v>316</v>
      </c>
      <c r="D696">
        <v>0</v>
      </c>
      <c r="E696">
        <v>0</v>
      </c>
      <c r="F696">
        <v>0</v>
      </c>
      <c r="G696">
        <v>0</v>
      </c>
      <c r="H696">
        <v>53</v>
      </c>
      <c r="K696">
        <v>57</v>
      </c>
      <c r="L696">
        <v>47</v>
      </c>
      <c r="M696">
        <v>69</v>
      </c>
      <c r="T696" s="34">
        <f>_xlfn.XLOOKUP(B696,'LHA Demog pivot'!$B$4:$B$93,'LHA Demog pivot'!$C$4:$C$93,,,1)</f>
        <v>5514</v>
      </c>
      <c r="U696" s="36">
        <f>ROUND(Table2[[#This Row],[LHA_Pop_2016]]*Table2[[#This Row],[C_ADR_7day]]/100000*7,0)</f>
        <v>0</v>
      </c>
      <c r="V696" s="13" t="str">
        <f>IF(OR(Table2[[#This Row],[7d_positivity_public]]=0,ISBLANK(Table2[[#This Row],[7d_positivity_public]])),"",(Table2[[#This Row],[7d_positivity_public]]-Table2[[#This Row],[7d_positivity_all]])/Table2[[#This Row],[7d_positivity_public]])</f>
        <v/>
      </c>
      <c r="W696">
        <v>0</v>
      </c>
    </row>
    <row r="697" spans="1:23" x14ac:dyDescent="0.25">
      <c r="A697" s="10">
        <v>44390</v>
      </c>
      <c r="B697">
        <v>555</v>
      </c>
      <c r="C697" t="s">
        <v>317</v>
      </c>
      <c r="D697">
        <v>0</v>
      </c>
      <c r="E697">
        <v>0</v>
      </c>
      <c r="F697">
        <v>0</v>
      </c>
      <c r="G697">
        <v>0</v>
      </c>
      <c r="H697">
        <v>74</v>
      </c>
      <c r="K697">
        <v>77</v>
      </c>
      <c r="L697">
        <v>70</v>
      </c>
      <c r="M697">
        <v>83</v>
      </c>
      <c r="T697" s="34">
        <f>_xlfn.XLOOKUP(B697,'LHA Demog pivot'!$B$4:$B$93,'LHA Demog pivot'!$C$4:$C$93,,,1)</f>
        <v>2049</v>
      </c>
      <c r="U697" s="36">
        <f>ROUND(Table2[[#This Row],[LHA_Pop_2016]]*Table2[[#This Row],[C_ADR_7day]]/100000*7,0)</f>
        <v>0</v>
      </c>
      <c r="V697" s="13" t="str">
        <f>IF(OR(Table2[[#This Row],[7d_positivity_public]]=0,ISBLANK(Table2[[#This Row],[7d_positivity_public]])),"",(Table2[[#This Row],[7d_positivity_public]]-Table2[[#This Row],[7d_positivity_all]])/Table2[[#This Row],[7d_positivity_public]])</f>
        <v/>
      </c>
      <c r="W697">
        <v>0</v>
      </c>
    </row>
    <row r="698" spans="1:23" x14ac:dyDescent="0.25">
      <c r="A698" s="10">
        <v>44393</v>
      </c>
      <c r="B698">
        <v>111</v>
      </c>
      <c r="C698" t="s">
        <v>242</v>
      </c>
      <c r="D698">
        <v>0</v>
      </c>
      <c r="E698">
        <v>0</v>
      </c>
      <c r="F698">
        <v>0</v>
      </c>
      <c r="G698">
        <v>0</v>
      </c>
      <c r="H698">
        <v>74</v>
      </c>
      <c r="K698">
        <v>75</v>
      </c>
      <c r="L698">
        <v>68</v>
      </c>
      <c r="M698">
        <v>83</v>
      </c>
      <c r="T698" s="34">
        <f>_xlfn.XLOOKUP(B698,'LHA Demog pivot'!$B$4:$B$93,'LHA Demog pivot'!$C$4:$C$93,,,1)</f>
        <v>15531</v>
      </c>
      <c r="U698" s="36">
        <f>ROUND(Table2[[#This Row],[LHA_Pop_2016]]*Table2[[#This Row],[C_ADR_7day]]/100000*7,0)</f>
        <v>0</v>
      </c>
      <c r="V698" s="13" t="str">
        <f>IF(OR(Table2[[#This Row],[7d_positivity_public]]=0,ISBLANK(Table2[[#This Row],[7d_positivity_public]])),"",(Table2[[#This Row],[7d_positivity_public]]-Table2[[#This Row],[7d_positivity_all]])/Table2[[#This Row],[7d_positivity_public]])</f>
        <v/>
      </c>
      <c r="W698">
        <v>0</v>
      </c>
    </row>
    <row r="699" spans="1:23" x14ac:dyDescent="0.25">
      <c r="A699" s="10">
        <v>44393</v>
      </c>
      <c r="B699">
        <v>112</v>
      </c>
      <c r="C699" t="s">
        <v>243</v>
      </c>
      <c r="D699">
        <v>1</v>
      </c>
      <c r="E699">
        <v>2</v>
      </c>
      <c r="F699">
        <v>-1</v>
      </c>
      <c r="G699">
        <v>2</v>
      </c>
      <c r="H699">
        <v>71</v>
      </c>
      <c r="K699">
        <v>73</v>
      </c>
      <c r="L699">
        <v>60</v>
      </c>
      <c r="M699">
        <v>84</v>
      </c>
      <c r="T699" s="34">
        <f>_xlfn.XLOOKUP(B699,'LHA Demog pivot'!$B$4:$B$93,'LHA Demog pivot'!$C$4:$C$93,,,1)</f>
        <v>26248</v>
      </c>
      <c r="U699" s="36">
        <f>ROUND(Table2[[#This Row],[LHA_Pop_2016]]*Table2[[#This Row],[C_ADR_7day]]/100000*7,0)</f>
        <v>2</v>
      </c>
      <c r="V699" s="13">
        <f>IF(OR(Table2[[#This Row],[7d_positivity_public]]=0,ISBLANK(Table2[[#This Row],[7d_positivity_public]])),"",(Table2[[#This Row],[7d_positivity_public]]-Table2[[#This Row],[7d_positivity_all]])/Table2[[#This Row],[7d_positivity_public]])</f>
        <v>0.5</v>
      </c>
      <c r="W699">
        <v>1</v>
      </c>
    </row>
    <row r="700" spans="1:23" x14ac:dyDescent="0.25">
      <c r="A700" s="10">
        <v>44393</v>
      </c>
      <c r="B700">
        <v>113</v>
      </c>
      <c r="C700" t="s">
        <v>244</v>
      </c>
      <c r="D700">
        <v>0</v>
      </c>
      <c r="E700">
        <v>1</v>
      </c>
      <c r="F700">
        <v>-1</v>
      </c>
      <c r="G700">
        <v>0</v>
      </c>
      <c r="H700">
        <v>77</v>
      </c>
      <c r="K700">
        <v>78</v>
      </c>
      <c r="L700">
        <v>67</v>
      </c>
      <c r="M700">
        <v>87</v>
      </c>
      <c r="T700" s="34">
        <f>_xlfn.XLOOKUP(B700,'LHA Demog pivot'!$B$4:$B$93,'LHA Demog pivot'!$C$4:$C$93,,,1)</f>
        <v>9178</v>
      </c>
      <c r="U700" s="36">
        <f>ROUND(Table2[[#This Row],[LHA_Pop_2016]]*Table2[[#This Row],[C_ADR_7day]]/100000*7,0)</f>
        <v>0</v>
      </c>
      <c r="V700" s="13" t="str">
        <f>IF(OR(Table2[[#This Row],[7d_positivity_public]]=0,ISBLANK(Table2[[#This Row],[7d_positivity_public]])),"",(Table2[[#This Row],[7d_positivity_public]]-Table2[[#This Row],[7d_positivity_all]])/Table2[[#This Row],[7d_positivity_public]])</f>
        <v/>
      </c>
      <c r="W700">
        <v>0</v>
      </c>
    </row>
    <row r="701" spans="1:23" x14ac:dyDescent="0.25">
      <c r="A701" s="10">
        <v>44393</v>
      </c>
      <c r="B701">
        <v>114</v>
      </c>
      <c r="C701" t="s">
        <v>245</v>
      </c>
      <c r="D701">
        <v>0</v>
      </c>
      <c r="E701">
        <v>1</v>
      </c>
      <c r="F701">
        <v>-1</v>
      </c>
      <c r="G701">
        <v>0</v>
      </c>
      <c r="H701">
        <v>80</v>
      </c>
      <c r="K701">
        <v>82</v>
      </c>
      <c r="L701">
        <v>75</v>
      </c>
      <c r="M701">
        <v>87</v>
      </c>
      <c r="T701" s="34">
        <f>_xlfn.XLOOKUP(B701,'LHA Demog pivot'!$B$4:$B$93,'LHA Demog pivot'!$C$4:$C$93,,,1)</f>
        <v>9487</v>
      </c>
      <c r="U701" s="36">
        <f>ROUND(Table2[[#This Row],[LHA_Pop_2016]]*Table2[[#This Row],[C_ADR_7day]]/100000*7,0)</f>
        <v>0</v>
      </c>
      <c r="V701" s="13" t="str">
        <f>IF(OR(Table2[[#This Row],[7d_positivity_public]]=0,ISBLANK(Table2[[#This Row],[7d_positivity_public]])),"",(Table2[[#This Row],[7d_positivity_public]]-Table2[[#This Row],[7d_positivity_all]])/Table2[[#This Row],[7d_positivity_public]])</f>
        <v/>
      </c>
      <c r="W701">
        <v>0</v>
      </c>
    </row>
    <row r="702" spans="1:23" x14ac:dyDescent="0.25">
      <c r="A702" s="10">
        <v>44393</v>
      </c>
      <c r="B702">
        <v>115</v>
      </c>
      <c r="C702" t="s">
        <v>246</v>
      </c>
      <c r="D702">
        <v>0</v>
      </c>
      <c r="E702">
        <v>0</v>
      </c>
      <c r="F702">
        <v>0</v>
      </c>
      <c r="G702">
        <v>0</v>
      </c>
      <c r="H702">
        <v>61</v>
      </c>
      <c r="K702">
        <v>63</v>
      </c>
      <c r="L702">
        <v>44</v>
      </c>
      <c r="M702">
        <v>75</v>
      </c>
      <c r="T702" s="34">
        <f>_xlfn.XLOOKUP(B702,'LHA Demog pivot'!$B$4:$B$93,'LHA Demog pivot'!$C$4:$C$93,,,1)</f>
        <v>12634</v>
      </c>
      <c r="U702" s="36">
        <f>ROUND(Table2[[#This Row],[LHA_Pop_2016]]*Table2[[#This Row],[C_ADR_7day]]/100000*7,0)</f>
        <v>0</v>
      </c>
      <c r="V702" s="13" t="str">
        <f>IF(OR(Table2[[#This Row],[7d_positivity_public]]=0,ISBLANK(Table2[[#This Row],[7d_positivity_public]])),"",(Table2[[#This Row],[7d_positivity_public]]-Table2[[#This Row],[7d_positivity_all]])/Table2[[#This Row],[7d_positivity_public]])</f>
        <v/>
      </c>
      <c r="W702">
        <v>0</v>
      </c>
    </row>
    <row r="703" spans="1:23" x14ac:dyDescent="0.25">
      <c r="A703" s="10">
        <v>44393</v>
      </c>
      <c r="B703">
        <v>116</v>
      </c>
      <c r="C703" t="s">
        <v>247</v>
      </c>
      <c r="D703">
        <v>4</v>
      </c>
      <c r="E703">
        <v>0</v>
      </c>
      <c r="F703">
        <v>4</v>
      </c>
      <c r="G703">
        <v>7</v>
      </c>
      <c r="H703">
        <v>82</v>
      </c>
      <c r="K703">
        <v>83</v>
      </c>
      <c r="L703">
        <v>81</v>
      </c>
      <c r="M703">
        <v>85</v>
      </c>
      <c r="T703" s="34">
        <f>_xlfn.XLOOKUP(B703,'LHA Demog pivot'!$B$4:$B$93,'LHA Demog pivot'!$C$4:$C$93,,,1)</f>
        <v>6851</v>
      </c>
      <c r="U703" s="36">
        <f>ROUND(Table2[[#This Row],[LHA_Pop_2016]]*Table2[[#This Row],[C_ADR_7day]]/100000*7,0)</f>
        <v>2</v>
      </c>
      <c r="V703" s="13">
        <f>IF(OR(Table2[[#This Row],[7d_positivity_public]]=0,ISBLANK(Table2[[#This Row],[7d_positivity_public]])),"",(Table2[[#This Row],[7d_positivity_public]]-Table2[[#This Row],[7d_positivity_all]])/Table2[[#This Row],[7d_positivity_public]])</f>
        <v>0.2857142857142857</v>
      </c>
      <c r="W703">
        <v>5</v>
      </c>
    </row>
    <row r="704" spans="1:23" x14ac:dyDescent="0.25">
      <c r="A704" s="10">
        <v>44393</v>
      </c>
      <c r="B704">
        <v>121</v>
      </c>
      <c r="C704" t="s">
        <v>248</v>
      </c>
      <c r="D704">
        <v>0</v>
      </c>
      <c r="E704">
        <v>0</v>
      </c>
      <c r="F704">
        <v>0</v>
      </c>
      <c r="G704">
        <v>0</v>
      </c>
      <c r="H704">
        <v>67</v>
      </c>
      <c r="K704">
        <v>69</v>
      </c>
      <c r="L704">
        <v>48</v>
      </c>
      <c r="M704">
        <v>78</v>
      </c>
      <c r="T704" s="34">
        <f>_xlfn.XLOOKUP(B704,'LHA Demog pivot'!$B$4:$B$93,'LHA Demog pivot'!$C$4:$C$93,,,1)</f>
        <v>3209</v>
      </c>
      <c r="U704" s="36">
        <f>ROUND(Table2[[#This Row],[LHA_Pop_2016]]*Table2[[#This Row],[C_ADR_7day]]/100000*7,0)</f>
        <v>0</v>
      </c>
      <c r="V704" s="13" t="str">
        <f>IF(OR(Table2[[#This Row],[7d_positivity_public]]=0,ISBLANK(Table2[[#This Row],[7d_positivity_public]])),"",(Table2[[#This Row],[7d_positivity_public]]-Table2[[#This Row],[7d_positivity_all]])/Table2[[#This Row],[7d_positivity_public]])</f>
        <v/>
      </c>
      <c r="W704">
        <v>0</v>
      </c>
    </row>
    <row r="705" spans="1:23" x14ac:dyDescent="0.25">
      <c r="A705" s="10">
        <v>44393</v>
      </c>
      <c r="B705">
        <v>122</v>
      </c>
      <c r="C705" t="s">
        <v>249</v>
      </c>
      <c r="D705">
        <v>2</v>
      </c>
      <c r="E705">
        <v>1</v>
      </c>
      <c r="F705">
        <v>1</v>
      </c>
      <c r="G705">
        <v>4</v>
      </c>
      <c r="H705">
        <v>67</v>
      </c>
      <c r="K705">
        <v>69</v>
      </c>
      <c r="L705">
        <v>60</v>
      </c>
      <c r="M705">
        <v>78</v>
      </c>
      <c r="T705" s="34">
        <f>_xlfn.XLOOKUP(B705,'LHA Demog pivot'!$B$4:$B$93,'LHA Demog pivot'!$C$4:$C$93,,,1)</f>
        <v>25523</v>
      </c>
      <c r="U705" s="36">
        <f>ROUND(Table2[[#This Row],[LHA_Pop_2016]]*Table2[[#This Row],[C_ADR_7day]]/100000*7,0)</f>
        <v>4</v>
      </c>
      <c r="V705" s="13">
        <f>IF(OR(Table2[[#This Row],[7d_positivity_public]]=0,ISBLANK(Table2[[#This Row],[7d_positivity_public]])),"",(Table2[[#This Row],[7d_positivity_public]]-Table2[[#This Row],[7d_positivity_all]])/Table2[[#This Row],[7d_positivity_public]])</f>
        <v>0.5</v>
      </c>
      <c r="W705">
        <v>2</v>
      </c>
    </row>
    <row r="706" spans="1:23" x14ac:dyDescent="0.25">
      <c r="A706" s="10">
        <v>44393</v>
      </c>
      <c r="B706">
        <v>123</v>
      </c>
      <c r="C706" t="s">
        <v>250</v>
      </c>
      <c r="D706">
        <v>5</v>
      </c>
      <c r="E706">
        <v>1</v>
      </c>
      <c r="F706">
        <v>4</v>
      </c>
      <c r="G706">
        <v>13</v>
      </c>
      <c r="H706">
        <v>71</v>
      </c>
      <c r="K706">
        <v>72</v>
      </c>
      <c r="L706">
        <v>61</v>
      </c>
      <c r="M706">
        <v>82</v>
      </c>
      <c r="T706" s="34">
        <f>_xlfn.XLOOKUP(B706,'LHA Demog pivot'!$B$4:$B$93,'LHA Demog pivot'!$C$4:$C$93,,,1)</f>
        <v>13710</v>
      </c>
      <c r="U706" s="36">
        <f>ROUND(Table2[[#This Row],[LHA_Pop_2016]]*Table2[[#This Row],[C_ADR_7day]]/100000*7,0)</f>
        <v>5</v>
      </c>
      <c r="V706" s="13">
        <f>IF(OR(Table2[[#This Row],[7d_positivity_public]]=0,ISBLANK(Table2[[#This Row],[7d_positivity_public]])),"",(Table2[[#This Row],[7d_positivity_public]]-Table2[[#This Row],[7d_positivity_all]])/Table2[[#This Row],[7d_positivity_public]])</f>
        <v>0.38461538461538464</v>
      </c>
      <c r="W706">
        <v>8</v>
      </c>
    </row>
    <row r="707" spans="1:23" x14ac:dyDescent="0.25">
      <c r="A707" s="10">
        <v>44393</v>
      </c>
      <c r="B707">
        <v>124</v>
      </c>
      <c r="C707" t="s">
        <v>251</v>
      </c>
      <c r="D707">
        <v>0</v>
      </c>
      <c r="E707">
        <v>0</v>
      </c>
      <c r="F707">
        <v>0</v>
      </c>
      <c r="G707">
        <v>0</v>
      </c>
      <c r="H707">
        <v>70</v>
      </c>
      <c r="K707">
        <v>72</v>
      </c>
      <c r="L707">
        <v>56</v>
      </c>
      <c r="M707">
        <v>79</v>
      </c>
      <c r="T707" s="34">
        <f>_xlfn.XLOOKUP(B707,'LHA Demog pivot'!$B$4:$B$93,'LHA Demog pivot'!$C$4:$C$93,,,1)</f>
        <v>4501</v>
      </c>
      <c r="U707" s="36">
        <f>ROUND(Table2[[#This Row],[LHA_Pop_2016]]*Table2[[#This Row],[C_ADR_7day]]/100000*7,0)</f>
        <v>0</v>
      </c>
      <c r="V707" s="13" t="str">
        <f>IF(OR(Table2[[#This Row],[7d_positivity_public]]=0,ISBLANK(Table2[[#This Row],[7d_positivity_public]])),"",(Table2[[#This Row],[7d_positivity_public]]-Table2[[#This Row],[7d_positivity_all]])/Table2[[#This Row],[7d_positivity_public]])</f>
        <v/>
      </c>
      <c r="W707">
        <v>0</v>
      </c>
    </row>
    <row r="708" spans="1:23" x14ac:dyDescent="0.25">
      <c r="A708" s="10">
        <v>44393</v>
      </c>
      <c r="B708">
        <v>125</v>
      </c>
      <c r="C708" t="s">
        <v>252</v>
      </c>
      <c r="D708">
        <v>3</v>
      </c>
      <c r="E708">
        <v>0</v>
      </c>
      <c r="F708">
        <v>3</v>
      </c>
      <c r="G708">
        <v>7</v>
      </c>
      <c r="H708">
        <v>78</v>
      </c>
      <c r="K708">
        <v>80</v>
      </c>
      <c r="L708">
        <v>70</v>
      </c>
      <c r="M708">
        <v>88</v>
      </c>
      <c r="T708" s="34">
        <f>_xlfn.XLOOKUP(B708,'LHA Demog pivot'!$B$4:$B$93,'LHA Demog pivot'!$C$4:$C$93,,,1)</f>
        <v>19367</v>
      </c>
      <c r="U708" s="36">
        <f>ROUND(Table2[[#This Row],[LHA_Pop_2016]]*Table2[[#This Row],[C_ADR_7day]]/100000*7,0)</f>
        <v>4</v>
      </c>
      <c r="V708" s="13">
        <f>IF(OR(Table2[[#This Row],[7d_positivity_public]]=0,ISBLANK(Table2[[#This Row],[7d_positivity_public]])),"",(Table2[[#This Row],[7d_positivity_public]]-Table2[[#This Row],[7d_positivity_all]])/Table2[[#This Row],[7d_positivity_public]])</f>
        <v>0.2857142857142857</v>
      </c>
      <c r="W708">
        <v>5</v>
      </c>
    </row>
    <row r="709" spans="1:23" x14ac:dyDescent="0.25">
      <c r="A709" s="10">
        <v>44393</v>
      </c>
      <c r="B709">
        <v>126</v>
      </c>
      <c r="C709" t="s">
        <v>83</v>
      </c>
      <c r="D709">
        <v>20</v>
      </c>
      <c r="E709">
        <v>24</v>
      </c>
      <c r="F709">
        <v>-4</v>
      </c>
      <c r="G709">
        <v>11</v>
      </c>
      <c r="H709">
        <v>70</v>
      </c>
      <c r="K709">
        <v>71</v>
      </c>
      <c r="L709">
        <v>53</v>
      </c>
      <c r="M709">
        <v>80</v>
      </c>
      <c r="T709" s="34">
        <f>_xlfn.XLOOKUP(B709,'LHA Demog pivot'!$B$4:$B$93,'LHA Demog pivot'!$C$4:$C$93,,,1)</f>
        <v>8611</v>
      </c>
      <c r="U709" s="36">
        <f>ROUND(Table2[[#This Row],[LHA_Pop_2016]]*Table2[[#This Row],[C_ADR_7day]]/100000*7,0)</f>
        <v>12</v>
      </c>
      <c r="V709" s="13">
        <f>IF(OR(Table2[[#This Row],[7d_positivity_public]]=0,ISBLANK(Table2[[#This Row],[7d_positivity_public]])),"",(Table2[[#This Row],[7d_positivity_public]]-Table2[[#This Row],[7d_positivity_all]])/Table2[[#This Row],[7d_positivity_public]])</f>
        <v>9.0909090909090912E-2</v>
      </c>
      <c r="W709">
        <v>10</v>
      </c>
    </row>
    <row r="710" spans="1:23" x14ac:dyDescent="0.25">
      <c r="A710" s="10">
        <v>44393</v>
      </c>
      <c r="B710">
        <v>127</v>
      </c>
      <c r="C710" t="s">
        <v>84</v>
      </c>
      <c r="D710">
        <v>0</v>
      </c>
      <c r="E710">
        <v>0</v>
      </c>
      <c r="F710">
        <v>0</v>
      </c>
      <c r="G710">
        <v>0</v>
      </c>
      <c r="H710">
        <v>62</v>
      </c>
      <c r="K710">
        <v>65</v>
      </c>
      <c r="L710">
        <v>50</v>
      </c>
      <c r="M710">
        <v>71</v>
      </c>
      <c r="T710" s="34">
        <f>_xlfn.XLOOKUP(B710,'LHA Demog pivot'!$B$4:$B$93,'LHA Demog pivot'!$C$4:$C$93,,,1)</f>
        <v>3469</v>
      </c>
      <c r="U710" s="36">
        <f>ROUND(Table2[[#This Row],[LHA_Pop_2016]]*Table2[[#This Row],[C_ADR_7day]]/100000*7,0)</f>
        <v>0</v>
      </c>
      <c r="V710" s="13" t="str">
        <f>IF(OR(Table2[[#This Row],[7d_positivity_public]]=0,ISBLANK(Table2[[#This Row],[7d_positivity_public]])),"",(Table2[[#This Row],[7d_positivity_public]]-Table2[[#This Row],[7d_positivity_all]])/Table2[[#This Row],[7d_positivity_public]])</f>
        <v/>
      </c>
      <c r="W710">
        <v>0</v>
      </c>
    </row>
    <row r="711" spans="1:23" x14ac:dyDescent="0.25">
      <c r="A711" s="10">
        <v>44393</v>
      </c>
      <c r="B711">
        <v>131</v>
      </c>
      <c r="C711" t="s">
        <v>87</v>
      </c>
      <c r="D711">
        <v>1</v>
      </c>
      <c r="E711">
        <v>0</v>
      </c>
      <c r="F711">
        <v>1</v>
      </c>
      <c r="G711">
        <v>3</v>
      </c>
      <c r="H711">
        <v>79</v>
      </c>
      <c r="K711">
        <v>80</v>
      </c>
      <c r="L711">
        <v>67</v>
      </c>
      <c r="M711">
        <v>86</v>
      </c>
      <c r="T711" s="34">
        <f>_xlfn.XLOOKUP(B711,'LHA Demog pivot'!$B$4:$B$93,'LHA Demog pivot'!$C$4:$C$93,,,1)</f>
        <v>19231</v>
      </c>
      <c r="U711" s="36">
        <f>ROUND(Table2[[#This Row],[LHA_Pop_2016]]*Table2[[#This Row],[C_ADR_7day]]/100000*7,0)</f>
        <v>1</v>
      </c>
      <c r="V711" s="13">
        <f>IF(OR(Table2[[#This Row],[7d_positivity_public]]=0,ISBLANK(Table2[[#This Row],[7d_positivity_public]])),"",(Table2[[#This Row],[7d_positivity_public]]-Table2[[#This Row],[7d_positivity_all]])/Table2[[#This Row],[7d_positivity_public]])</f>
        <v>0.33333333333333331</v>
      </c>
      <c r="W711">
        <v>2</v>
      </c>
    </row>
    <row r="712" spans="1:23" x14ac:dyDescent="0.25">
      <c r="A712" s="10">
        <v>44393</v>
      </c>
      <c r="B712">
        <v>132</v>
      </c>
      <c r="C712" t="s">
        <v>89</v>
      </c>
      <c r="D712">
        <v>0</v>
      </c>
      <c r="E712">
        <v>0</v>
      </c>
      <c r="F712">
        <v>0</v>
      </c>
      <c r="G712">
        <v>1</v>
      </c>
      <c r="H712">
        <v>77</v>
      </c>
      <c r="K712">
        <v>78</v>
      </c>
      <c r="L712">
        <v>67</v>
      </c>
      <c r="M712">
        <v>85</v>
      </c>
      <c r="T712" s="34">
        <f>_xlfn.XLOOKUP(B712,'LHA Demog pivot'!$B$4:$B$93,'LHA Demog pivot'!$C$4:$C$93,,,1)</f>
        <v>41799</v>
      </c>
      <c r="U712" s="36">
        <f>ROUND(Table2[[#This Row],[LHA_Pop_2016]]*Table2[[#This Row],[C_ADR_7day]]/100000*7,0)</f>
        <v>0</v>
      </c>
      <c r="V712" s="13">
        <f>IF(OR(Table2[[#This Row],[7d_positivity_public]]=0,ISBLANK(Table2[[#This Row],[7d_positivity_public]])),"",(Table2[[#This Row],[7d_positivity_public]]-Table2[[#This Row],[7d_positivity_all]])/Table2[[#This Row],[7d_positivity_public]])</f>
        <v>1</v>
      </c>
      <c r="W712">
        <v>0</v>
      </c>
    </row>
    <row r="713" spans="1:23" x14ac:dyDescent="0.25">
      <c r="A713" s="10">
        <v>44393</v>
      </c>
      <c r="B713">
        <v>133</v>
      </c>
      <c r="C713" t="s">
        <v>91</v>
      </c>
      <c r="D713">
        <v>0</v>
      </c>
      <c r="E713">
        <v>0</v>
      </c>
      <c r="F713">
        <v>0</v>
      </c>
      <c r="G713">
        <v>0</v>
      </c>
      <c r="H713">
        <v>71</v>
      </c>
      <c r="K713">
        <v>72</v>
      </c>
      <c r="L713">
        <v>60</v>
      </c>
      <c r="M713">
        <v>78</v>
      </c>
      <c r="T713" s="34">
        <f>_xlfn.XLOOKUP(B713,'LHA Demog pivot'!$B$4:$B$93,'LHA Demog pivot'!$C$4:$C$93,,,1)</f>
        <v>5101</v>
      </c>
      <c r="U713" s="36">
        <f>ROUND(Table2[[#This Row],[LHA_Pop_2016]]*Table2[[#This Row],[C_ADR_7day]]/100000*7,0)</f>
        <v>0</v>
      </c>
      <c r="V713" s="13" t="str">
        <f>IF(OR(Table2[[#This Row],[7d_positivity_public]]=0,ISBLANK(Table2[[#This Row],[7d_positivity_public]])),"",(Table2[[#This Row],[7d_positivity_public]]-Table2[[#This Row],[7d_positivity_all]])/Table2[[#This Row],[7d_positivity_public]])</f>
        <v/>
      </c>
      <c r="W713">
        <v>0</v>
      </c>
    </row>
    <row r="714" spans="1:23" x14ac:dyDescent="0.25">
      <c r="A714" s="10">
        <v>44393</v>
      </c>
      <c r="B714">
        <v>134</v>
      </c>
      <c r="C714" t="s">
        <v>93</v>
      </c>
      <c r="D714">
        <v>0</v>
      </c>
      <c r="E714">
        <v>0</v>
      </c>
      <c r="F714">
        <v>0</v>
      </c>
      <c r="G714">
        <v>0</v>
      </c>
      <c r="H714">
        <v>72</v>
      </c>
      <c r="K714">
        <v>74</v>
      </c>
      <c r="L714">
        <v>62</v>
      </c>
      <c r="M714">
        <v>80</v>
      </c>
      <c r="T714" s="34">
        <f>_xlfn.XLOOKUP(B714,'LHA Demog pivot'!$B$4:$B$93,'LHA Demog pivot'!$C$4:$C$93,,,1)</f>
        <v>4781</v>
      </c>
      <c r="U714" s="36">
        <f>ROUND(Table2[[#This Row],[LHA_Pop_2016]]*Table2[[#This Row],[C_ADR_7day]]/100000*7,0)</f>
        <v>0</v>
      </c>
      <c r="V714" s="13" t="str">
        <f>IF(OR(Table2[[#This Row],[7d_positivity_public]]=0,ISBLANK(Table2[[#This Row],[7d_positivity_public]])),"",(Table2[[#This Row],[7d_positivity_public]]-Table2[[#This Row],[7d_positivity_all]])/Table2[[#This Row],[7d_positivity_public]])</f>
        <v/>
      </c>
      <c r="W714">
        <v>0</v>
      </c>
    </row>
    <row r="715" spans="1:23" x14ac:dyDescent="0.25">
      <c r="A715" s="10">
        <v>44393</v>
      </c>
      <c r="B715">
        <v>135</v>
      </c>
      <c r="C715" t="s">
        <v>95</v>
      </c>
      <c r="D715">
        <v>3</v>
      </c>
      <c r="E715">
        <v>1</v>
      </c>
      <c r="F715">
        <v>2</v>
      </c>
      <c r="G715">
        <v>0</v>
      </c>
      <c r="H715">
        <v>65</v>
      </c>
      <c r="K715">
        <v>67</v>
      </c>
      <c r="L715">
        <v>50</v>
      </c>
      <c r="M715">
        <v>80</v>
      </c>
      <c r="T715" s="34">
        <f>_xlfn.XLOOKUP(B715,'LHA Demog pivot'!$B$4:$B$93,'LHA Demog pivot'!$C$4:$C$93,,,1)</f>
        <v>10220</v>
      </c>
      <c r="U715" s="36">
        <f>ROUND(Table2[[#This Row],[LHA_Pop_2016]]*Table2[[#This Row],[C_ADR_7day]]/100000*7,0)</f>
        <v>2</v>
      </c>
      <c r="V715" s="13" t="str">
        <f>IF(OR(Table2[[#This Row],[7d_positivity_public]]=0,ISBLANK(Table2[[#This Row],[7d_positivity_public]])),"",(Table2[[#This Row],[7d_positivity_public]]-Table2[[#This Row],[7d_positivity_all]])/Table2[[#This Row],[7d_positivity_public]])</f>
        <v/>
      </c>
      <c r="W715">
        <v>0</v>
      </c>
    </row>
    <row r="716" spans="1:23" x14ac:dyDescent="0.25">
      <c r="A716" s="10">
        <v>44393</v>
      </c>
      <c r="B716">
        <v>136</v>
      </c>
      <c r="C716" t="s">
        <v>253</v>
      </c>
      <c r="D716">
        <v>2</v>
      </c>
      <c r="E716">
        <v>2</v>
      </c>
      <c r="F716">
        <v>0</v>
      </c>
      <c r="G716">
        <v>4</v>
      </c>
      <c r="H716">
        <v>72</v>
      </c>
      <c r="K716">
        <v>73</v>
      </c>
      <c r="L716">
        <v>59</v>
      </c>
      <c r="M716">
        <v>83</v>
      </c>
      <c r="T716" s="34">
        <f>_xlfn.XLOOKUP(B716,'LHA Demog pivot'!$B$4:$B$93,'LHA Demog pivot'!$C$4:$C$93,,,1)</f>
        <v>66849</v>
      </c>
      <c r="U716" s="36">
        <f>ROUND(Table2[[#This Row],[LHA_Pop_2016]]*Table2[[#This Row],[C_ADR_7day]]/100000*7,0)</f>
        <v>9</v>
      </c>
      <c r="V716" s="13">
        <f>IF(OR(Table2[[#This Row],[7d_positivity_public]]=0,ISBLANK(Table2[[#This Row],[7d_positivity_public]])),"",(Table2[[#This Row],[7d_positivity_public]]-Table2[[#This Row],[7d_positivity_all]])/Table2[[#This Row],[7d_positivity_public]])</f>
        <v>0.25</v>
      </c>
      <c r="W716">
        <v>3</v>
      </c>
    </row>
    <row r="717" spans="1:23" x14ac:dyDescent="0.25">
      <c r="A717" s="10">
        <v>44393</v>
      </c>
      <c r="B717">
        <v>137</v>
      </c>
      <c r="C717" t="s">
        <v>254</v>
      </c>
      <c r="D717">
        <v>3</v>
      </c>
      <c r="E717">
        <v>3</v>
      </c>
      <c r="F717">
        <v>0</v>
      </c>
      <c r="G717">
        <v>4</v>
      </c>
      <c r="H717">
        <v>74</v>
      </c>
      <c r="K717">
        <v>75</v>
      </c>
      <c r="L717">
        <v>65</v>
      </c>
      <c r="M717">
        <v>83</v>
      </c>
      <c r="T717" s="34">
        <f>_xlfn.XLOOKUP(B717,'LHA Demog pivot'!$B$4:$B$93,'LHA Demog pivot'!$C$4:$C$93,,,1)</f>
        <v>194882</v>
      </c>
      <c r="U717" s="36">
        <f>ROUND(Table2[[#This Row],[LHA_Pop_2016]]*Table2[[#This Row],[C_ADR_7day]]/100000*7,0)</f>
        <v>41</v>
      </c>
      <c r="V717" s="13">
        <f>IF(OR(Table2[[#This Row],[7d_positivity_public]]=0,ISBLANK(Table2[[#This Row],[7d_positivity_public]])),"",(Table2[[#This Row],[7d_positivity_public]]-Table2[[#This Row],[7d_positivity_all]])/Table2[[#This Row],[7d_positivity_public]])</f>
        <v>0.25</v>
      </c>
      <c r="W717">
        <v>3</v>
      </c>
    </row>
    <row r="718" spans="1:23" x14ac:dyDescent="0.25">
      <c r="A718" s="10">
        <v>44393</v>
      </c>
      <c r="B718">
        <v>138</v>
      </c>
      <c r="C718" t="s">
        <v>116</v>
      </c>
      <c r="D718">
        <v>2</v>
      </c>
      <c r="E718">
        <v>1</v>
      </c>
      <c r="F718">
        <v>1</v>
      </c>
      <c r="G718">
        <v>4</v>
      </c>
      <c r="H718">
        <v>78</v>
      </c>
      <c r="K718">
        <v>79</v>
      </c>
      <c r="L718">
        <v>67</v>
      </c>
      <c r="M718">
        <v>86</v>
      </c>
      <c r="T718" s="34">
        <f>_xlfn.XLOOKUP(B718,'LHA Demog pivot'!$B$4:$B$93,'LHA Demog pivot'!$C$4:$C$93,,,1)</f>
        <v>12110</v>
      </c>
      <c r="U718" s="36">
        <f>ROUND(Table2[[#This Row],[LHA_Pop_2016]]*Table2[[#This Row],[C_ADR_7day]]/100000*7,0)</f>
        <v>2</v>
      </c>
      <c r="V718" s="13">
        <f>IF(OR(Table2[[#This Row],[7d_positivity_public]]=0,ISBLANK(Table2[[#This Row],[7d_positivity_public]])),"",(Table2[[#This Row],[7d_positivity_public]]-Table2[[#This Row],[7d_positivity_all]])/Table2[[#This Row],[7d_positivity_public]])</f>
        <v>0.25</v>
      </c>
      <c r="W718">
        <v>3</v>
      </c>
    </row>
    <row r="719" spans="1:23" x14ac:dyDescent="0.25">
      <c r="A719" s="10">
        <v>44393</v>
      </c>
      <c r="B719">
        <v>139</v>
      </c>
      <c r="C719" t="s">
        <v>118</v>
      </c>
      <c r="D719">
        <v>3</v>
      </c>
      <c r="E719">
        <v>5</v>
      </c>
      <c r="F719">
        <v>-2</v>
      </c>
      <c r="G719">
        <v>18</v>
      </c>
      <c r="H719">
        <v>59</v>
      </c>
      <c r="K719">
        <v>61</v>
      </c>
      <c r="L719">
        <v>41</v>
      </c>
      <c r="M719">
        <v>74</v>
      </c>
      <c r="T719" s="34">
        <f>_xlfn.XLOOKUP(B719,'LHA Demog pivot'!$B$4:$B$93,'LHA Demog pivot'!$C$4:$C$93,,,1)</f>
        <v>7285</v>
      </c>
      <c r="U719" s="36">
        <f>ROUND(Table2[[#This Row],[LHA_Pop_2016]]*Table2[[#This Row],[C_ADR_7day]]/100000*7,0)</f>
        <v>2</v>
      </c>
      <c r="V719" s="13">
        <f>IF(OR(Table2[[#This Row],[7d_positivity_public]]=0,ISBLANK(Table2[[#This Row],[7d_positivity_public]])),"",(Table2[[#This Row],[7d_positivity_public]]-Table2[[#This Row],[7d_positivity_all]])/Table2[[#This Row],[7d_positivity_public]])</f>
        <v>0.22222222222222221</v>
      </c>
      <c r="W719">
        <v>14</v>
      </c>
    </row>
    <row r="720" spans="1:23" x14ac:dyDescent="0.25">
      <c r="A720" s="10">
        <v>44393</v>
      </c>
      <c r="B720">
        <v>141</v>
      </c>
      <c r="C720" t="s">
        <v>255</v>
      </c>
      <c r="D720">
        <v>0</v>
      </c>
      <c r="E720">
        <v>0</v>
      </c>
      <c r="F720">
        <v>0</v>
      </c>
      <c r="G720">
        <v>0</v>
      </c>
      <c r="H720">
        <v>84</v>
      </c>
      <c r="K720">
        <v>85</v>
      </c>
      <c r="L720">
        <v>83</v>
      </c>
      <c r="M720">
        <v>89</v>
      </c>
      <c r="T720" s="34">
        <f>_xlfn.XLOOKUP(B720,'LHA Demog pivot'!$B$4:$B$93,'LHA Demog pivot'!$C$4:$C$93,,,1)</f>
        <v>8085</v>
      </c>
      <c r="U720" s="36">
        <f>ROUND(Table2[[#This Row],[LHA_Pop_2016]]*Table2[[#This Row],[C_ADR_7day]]/100000*7,0)</f>
        <v>0</v>
      </c>
      <c r="V720" s="13" t="str">
        <f>IF(OR(Table2[[#This Row],[7d_positivity_public]]=0,ISBLANK(Table2[[#This Row],[7d_positivity_public]])),"",(Table2[[#This Row],[7d_positivity_public]]-Table2[[#This Row],[7d_positivity_all]])/Table2[[#This Row],[7d_positivity_public]])</f>
        <v/>
      </c>
      <c r="W720">
        <v>0</v>
      </c>
    </row>
    <row r="721" spans="1:23" x14ac:dyDescent="0.25">
      <c r="A721" s="10">
        <v>44393</v>
      </c>
      <c r="B721">
        <v>142</v>
      </c>
      <c r="C721" t="s">
        <v>120</v>
      </c>
      <c r="D721">
        <v>1</v>
      </c>
      <c r="E721">
        <v>0</v>
      </c>
      <c r="F721">
        <v>1</v>
      </c>
      <c r="G721">
        <v>2</v>
      </c>
      <c r="H721">
        <v>69</v>
      </c>
      <c r="K721">
        <v>71</v>
      </c>
      <c r="L721">
        <v>53</v>
      </c>
      <c r="M721">
        <v>81</v>
      </c>
      <c r="T721" s="34">
        <f>_xlfn.XLOOKUP(B721,'LHA Demog pivot'!$B$4:$B$93,'LHA Demog pivot'!$C$4:$C$93,,,1)</f>
        <v>33648</v>
      </c>
      <c r="U721" s="36">
        <f>ROUND(Table2[[#This Row],[LHA_Pop_2016]]*Table2[[#This Row],[C_ADR_7day]]/100000*7,0)</f>
        <v>2</v>
      </c>
      <c r="V721" s="13">
        <f>IF(OR(Table2[[#This Row],[7d_positivity_public]]=0,ISBLANK(Table2[[#This Row],[7d_positivity_public]])),"",(Table2[[#This Row],[7d_positivity_public]]-Table2[[#This Row],[7d_positivity_all]])/Table2[[#This Row],[7d_positivity_public]])</f>
        <v>0.5</v>
      </c>
      <c r="W721">
        <v>1</v>
      </c>
    </row>
    <row r="722" spans="1:23" x14ac:dyDescent="0.25">
      <c r="A722" s="10">
        <v>44393</v>
      </c>
      <c r="B722">
        <v>143</v>
      </c>
      <c r="C722" t="s">
        <v>256</v>
      </c>
      <c r="D722">
        <v>1</v>
      </c>
      <c r="E722">
        <v>1</v>
      </c>
      <c r="F722">
        <v>0</v>
      </c>
      <c r="G722">
        <v>1</v>
      </c>
      <c r="H722">
        <v>76</v>
      </c>
      <c r="K722">
        <v>78</v>
      </c>
      <c r="L722">
        <v>69</v>
      </c>
      <c r="M722">
        <v>86</v>
      </c>
      <c r="T722" s="34">
        <f>_xlfn.XLOOKUP(B722,'LHA Demog pivot'!$B$4:$B$93,'LHA Demog pivot'!$C$4:$C$93,,,1)</f>
        <v>113287</v>
      </c>
      <c r="U722" s="36">
        <f>ROUND(Table2[[#This Row],[LHA_Pop_2016]]*Table2[[#This Row],[C_ADR_7day]]/100000*7,0)</f>
        <v>8</v>
      </c>
      <c r="V722" s="13">
        <f>IF(OR(Table2[[#This Row],[7d_positivity_public]]=0,ISBLANK(Table2[[#This Row],[7d_positivity_public]])),"",(Table2[[#This Row],[7d_positivity_public]]-Table2[[#This Row],[7d_positivity_all]])/Table2[[#This Row],[7d_positivity_public]])</f>
        <v>0</v>
      </c>
      <c r="W722">
        <v>1</v>
      </c>
    </row>
    <row r="723" spans="1:23" x14ac:dyDescent="0.25">
      <c r="A723" s="10">
        <v>44393</v>
      </c>
      <c r="B723">
        <v>144</v>
      </c>
      <c r="C723" t="s">
        <v>257</v>
      </c>
      <c r="D723">
        <v>1</v>
      </c>
      <c r="E723">
        <v>0</v>
      </c>
      <c r="F723">
        <v>1</v>
      </c>
      <c r="G723">
        <v>0</v>
      </c>
      <c r="H723">
        <v>67</v>
      </c>
      <c r="K723">
        <v>69</v>
      </c>
      <c r="L723">
        <v>49</v>
      </c>
      <c r="M723">
        <v>78</v>
      </c>
      <c r="T723" s="34">
        <f>_xlfn.XLOOKUP(B723,'LHA Demog pivot'!$B$4:$B$93,'LHA Demog pivot'!$C$4:$C$93,,,1)</f>
        <v>14112</v>
      </c>
      <c r="U723" s="36">
        <f>ROUND(Table2[[#This Row],[LHA_Pop_2016]]*Table2[[#This Row],[C_ADR_7day]]/100000*7,0)</f>
        <v>1</v>
      </c>
      <c r="V723" s="13" t="str">
        <f>IF(OR(Table2[[#This Row],[7d_positivity_public]]=0,ISBLANK(Table2[[#This Row],[7d_positivity_public]])),"",(Table2[[#This Row],[7d_positivity_public]]-Table2[[#This Row],[7d_positivity_all]])/Table2[[#This Row],[7d_positivity_public]])</f>
        <v/>
      </c>
      <c r="W723">
        <v>0</v>
      </c>
    </row>
    <row r="724" spans="1:23" x14ac:dyDescent="0.25">
      <c r="A724" s="10">
        <v>44393</v>
      </c>
      <c r="B724">
        <v>145</v>
      </c>
      <c r="C724" t="s">
        <v>258</v>
      </c>
      <c r="D724">
        <v>0</v>
      </c>
      <c r="E724">
        <v>0</v>
      </c>
      <c r="F724">
        <v>0</v>
      </c>
      <c r="G724">
        <v>0</v>
      </c>
      <c r="H724">
        <v>67</v>
      </c>
      <c r="K724">
        <v>68</v>
      </c>
      <c r="L724">
        <v>55</v>
      </c>
      <c r="M724">
        <v>77</v>
      </c>
      <c r="T724" s="34">
        <f>_xlfn.XLOOKUP(B724,'LHA Demog pivot'!$B$4:$B$93,'LHA Demog pivot'!$C$4:$C$93,,,1)</f>
        <v>4050</v>
      </c>
      <c r="U724" s="36">
        <f>ROUND(Table2[[#This Row],[LHA_Pop_2016]]*Table2[[#This Row],[C_ADR_7day]]/100000*7,0)</f>
        <v>0</v>
      </c>
      <c r="V724" s="13" t="str">
        <f>IF(OR(Table2[[#This Row],[7d_positivity_public]]=0,ISBLANK(Table2[[#This Row],[7d_positivity_public]])),"",(Table2[[#This Row],[7d_positivity_public]]-Table2[[#This Row],[7d_positivity_all]])/Table2[[#This Row],[7d_positivity_public]])</f>
        <v/>
      </c>
      <c r="W724">
        <v>0</v>
      </c>
    </row>
    <row r="725" spans="1:23" x14ac:dyDescent="0.25">
      <c r="A725" s="10">
        <v>44393</v>
      </c>
      <c r="B725">
        <v>146</v>
      </c>
      <c r="C725" t="s">
        <v>259</v>
      </c>
      <c r="D725">
        <v>0</v>
      </c>
      <c r="E725">
        <v>1</v>
      </c>
      <c r="F725">
        <v>-1</v>
      </c>
      <c r="G725">
        <v>0</v>
      </c>
      <c r="H725">
        <v>64</v>
      </c>
      <c r="K725">
        <v>66</v>
      </c>
      <c r="L725">
        <v>54</v>
      </c>
      <c r="M725">
        <v>77</v>
      </c>
      <c r="T725" s="34">
        <f>_xlfn.XLOOKUP(B725,'LHA Demog pivot'!$B$4:$B$93,'LHA Demog pivot'!$C$4:$C$93,,,1)</f>
        <v>24815</v>
      </c>
      <c r="U725" s="36">
        <f>ROUND(Table2[[#This Row],[LHA_Pop_2016]]*Table2[[#This Row],[C_ADR_7day]]/100000*7,0)</f>
        <v>0</v>
      </c>
      <c r="V725" s="13" t="str">
        <f>IF(OR(Table2[[#This Row],[7d_positivity_public]]=0,ISBLANK(Table2[[#This Row],[7d_positivity_public]])),"",(Table2[[#This Row],[7d_positivity_public]]-Table2[[#This Row],[7d_positivity_all]])/Table2[[#This Row],[7d_positivity_public]])</f>
        <v/>
      </c>
      <c r="W725">
        <v>0</v>
      </c>
    </row>
    <row r="726" spans="1:23" x14ac:dyDescent="0.25">
      <c r="A726" s="10">
        <v>44393</v>
      </c>
      <c r="B726">
        <v>147</v>
      </c>
      <c r="C726" t="s">
        <v>260</v>
      </c>
      <c r="D726">
        <v>0</v>
      </c>
      <c r="E726">
        <v>0</v>
      </c>
      <c r="F726">
        <v>0</v>
      </c>
      <c r="G726">
        <v>0</v>
      </c>
      <c r="H726">
        <v>69</v>
      </c>
      <c r="K726">
        <v>71</v>
      </c>
      <c r="L726">
        <v>60</v>
      </c>
      <c r="M726">
        <v>80</v>
      </c>
      <c r="T726" s="34">
        <f>_xlfn.XLOOKUP(B726,'LHA Demog pivot'!$B$4:$B$93,'LHA Demog pivot'!$C$4:$C$93,,,1)</f>
        <v>4012</v>
      </c>
      <c r="U726" s="36">
        <f>ROUND(Table2[[#This Row],[LHA_Pop_2016]]*Table2[[#This Row],[C_ADR_7day]]/100000*7,0)</f>
        <v>0</v>
      </c>
      <c r="V726" s="13" t="str">
        <f>IF(OR(Table2[[#This Row],[7d_positivity_public]]=0,ISBLANK(Table2[[#This Row],[7d_positivity_public]])),"",(Table2[[#This Row],[7d_positivity_public]]-Table2[[#This Row],[7d_positivity_all]])/Table2[[#This Row],[7d_positivity_public]])</f>
        <v/>
      </c>
      <c r="W726">
        <v>0</v>
      </c>
    </row>
    <row r="727" spans="1:23" x14ac:dyDescent="0.25">
      <c r="A727" s="10">
        <v>44393</v>
      </c>
      <c r="B727">
        <v>148</v>
      </c>
      <c r="C727" t="s">
        <v>261</v>
      </c>
      <c r="D727">
        <v>0</v>
      </c>
      <c r="E727">
        <v>0</v>
      </c>
      <c r="F727">
        <v>0</v>
      </c>
      <c r="G727">
        <v>4</v>
      </c>
      <c r="H727">
        <v>69</v>
      </c>
      <c r="K727">
        <v>71</v>
      </c>
      <c r="L727">
        <v>56</v>
      </c>
      <c r="M727">
        <v>80</v>
      </c>
      <c r="T727" s="34">
        <f>_xlfn.XLOOKUP(B727,'LHA Demog pivot'!$B$4:$B$93,'LHA Demog pivot'!$C$4:$C$93,,,1)</f>
        <v>6548</v>
      </c>
      <c r="U727" s="36">
        <f>ROUND(Table2[[#This Row],[LHA_Pop_2016]]*Table2[[#This Row],[C_ADR_7day]]/100000*7,0)</f>
        <v>0</v>
      </c>
      <c r="V727" s="13">
        <f>IF(OR(Table2[[#This Row],[7d_positivity_public]]=0,ISBLANK(Table2[[#This Row],[7d_positivity_public]])),"",(Table2[[#This Row],[7d_positivity_public]]-Table2[[#This Row],[7d_positivity_all]])/Table2[[#This Row],[7d_positivity_public]])</f>
        <v>-0.5</v>
      </c>
      <c r="W727">
        <v>6</v>
      </c>
    </row>
    <row r="728" spans="1:23" x14ac:dyDescent="0.25">
      <c r="A728" s="10">
        <v>44393</v>
      </c>
      <c r="B728">
        <v>149</v>
      </c>
      <c r="C728" t="s">
        <v>124</v>
      </c>
      <c r="D728">
        <v>0</v>
      </c>
      <c r="E728">
        <v>0</v>
      </c>
      <c r="F728">
        <v>0</v>
      </c>
      <c r="G728">
        <v>0</v>
      </c>
      <c r="H728">
        <v>69</v>
      </c>
      <c r="K728">
        <v>71</v>
      </c>
      <c r="L728">
        <v>57</v>
      </c>
      <c r="M728">
        <v>81</v>
      </c>
      <c r="T728" s="34">
        <f>_xlfn.XLOOKUP(B728,'LHA Demog pivot'!$B$4:$B$93,'LHA Demog pivot'!$C$4:$C$93,,,1)</f>
        <v>10855</v>
      </c>
      <c r="U728" s="36">
        <f>ROUND(Table2[[#This Row],[LHA_Pop_2016]]*Table2[[#This Row],[C_ADR_7day]]/100000*7,0)</f>
        <v>0</v>
      </c>
      <c r="V728" s="13" t="str">
        <f>IF(OR(Table2[[#This Row],[7d_positivity_public]]=0,ISBLANK(Table2[[#This Row],[7d_positivity_public]])),"",(Table2[[#This Row],[7d_positivity_public]]-Table2[[#This Row],[7d_positivity_all]])/Table2[[#This Row],[7d_positivity_public]])</f>
        <v/>
      </c>
      <c r="W728">
        <v>0</v>
      </c>
    </row>
    <row r="729" spans="1:23" x14ac:dyDescent="0.25">
      <c r="A729" s="10">
        <v>44393</v>
      </c>
      <c r="B729">
        <v>211</v>
      </c>
      <c r="C729" t="s">
        <v>262</v>
      </c>
      <c r="D729">
        <v>0</v>
      </c>
      <c r="E729">
        <v>6</v>
      </c>
      <c r="F729">
        <v>-6</v>
      </c>
      <c r="G729">
        <v>0</v>
      </c>
      <c r="H729">
        <v>67</v>
      </c>
      <c r="K729">
        <v>69</v>
      </c>
      <c r="L729">
        <v>54</v>
      </c>
      <c r="M729">
        <v>77</v>
      </c>
      <c r="T729" s="34">
        <f>_xlfn.XLOOKUP(B729,'LHA Demog pivot'!$B$4:$B$93,'LHA Demog pivot'!$C$4:$C$93,,,1)</f>
        <v>8129</v>
      </c>
      <c r="U729" s="36">
        <f>ROUND(Table2[[#This Row],[LHA_Pop_2016]]*Table2[[#This Row],[C_ADR_7day]]/100000*7,0)</f>
        <v>0</v>
      </c>
      <c r="V729" s="13" t="str">
        <f>IF(OR(Table2[[#This Row],[7d_positivity_public]]=0,ISBLANK(Table2[[#This Row],[7d_positivity_public]])),"",(Table2[[#This Row],[7d_positivity_public]]-Table2[[#This Row],[7d_positivity_all]])/Table2[[#This Row],[7d_positivity_public]])</f>
        <v/>
      </c>
      <c r="W729">
        <v>0</v>
      </c>
    </row>
    <row r="730" spans="1:23" x14ac:dyDescent="0.25">
      <c r="A730" s="10">
        <v>44393</v>
      </c>
      <c r="B730">
        <v>212</v>
      </c>
      <c r="C730" t="s">
        <v>263</v>
      </c>
      <c r="D730">
        <v>1</v>
      </c>
      <c r="E730">
        <v>1</v>
      </c>
      <c r="F730">
        <v>0</v>
      </c>
      <c r="G730">
        <v>2</v>
      </c>
      <c r="H730">
        <v>70</v>
      </c>
      <c r="K730">
        <v>71</v>
      </c>
      <c r="L730">
        <v>60</v>
      </c>
      <c r="M730">
        <v>82</v>
      </c>
      <c r="T730" s="34">
        <f>_xlfn.XLOOKUP(B730,'LHA Demog pivot'!$B$4:$B$93,'LHA Demog pivot'!$C$4:$C$93,,,1)</f>
        <v>93177</v>
      </c>
      <c r="U730" s="36">
        <f>ROUND(Table2[[#This Row],[LHA_Pop_2016]]*Table2[[#This Row],[C_ADR_7day]]/100000*7,0)</f>
        <v>7</v>
      </c>
      <c r="V730" s="13">
        <f>IF(OR(Table2[[#This Row],[7d_positivity_public]]=0,ISBLANK(Table2[[#This Row],[7d_positivity_public]])),"",(Table2[[#This Row],[7d_positivity_public]]-Table2[[#This Row],[7d_positivity_all]])/Table2[[#This Row],[7d_positivity_public]])</f>
        <v>0.5</v>
      </c>
      <c r="W730">
        <v>1</v>
      </c>
    </row>
    <row r="731" spans="1:23" x14ac:dyDescent="0.25">
      <c r="A731" s="10">
        <v>44393</v>
      </c>
      <c r="B731">
        <v>213</v>
      </c>
      <c r="C731" t="s">
        <v>264</v>
      </c>
      <c r="D731">
        <v>1</v>
      </c>
      <c r="E731">
        <v>1</v>
      </c>
      <c r="F731">
        <v>0</v>
      </c>
      <c r="G731">
        <v>1</v>
      </c>
      <c r="H731">
        <v>76</v>
      </c>
      <c r="K731">
        <v>78</v>
      </c>
      <c r="L731">
        <v>72</v>
      </c>
      <c r="M731">
        <v>85</v>
      </c>
      <c r="T731" s="34">
        <f>_xlfn.XLOOKUP(B731,'LHA Demog pivot'!$B$4:$B$93,'LHA Demog pivot'!$C$4:$C$93,,,1)</f>
        <v>141685</v>
      </c>
      <c r="U731" s="36">
        <f>ROUND(Table2[[#This Row],[LHA_Pop_2016]]*Table2[[#This Row],[C_ADR_7day]]/100000*7,0)</f>
        <v>10</v>
      </c>
      <c r="V731" s="13">
        <f>IF(OR(Table2[[#This Row],[7d_positivity_public]]=0,ISBLANK(Table2[[#This Row],[7d_positivity_public]])),"",(Table2[[#This Row],[7d_positivity_public]]-Table2[[#This Row],[7d_positivity_all]])/Table2[[#This Row],[7d_positivity_public]])</f>
        <v>0</v>
      </c>
      <c r="W731">
        <v>1</v>
      </c>
    </row>
    <row r="732" spans="1:23" x14ac:dyDescent="0.25">
      <c r="A732" s="10">
        <v>44393</v>
      </c>
      <c r="B732">
        <v>214</v>
      </c>
      <c r="C732" t="s">
        <v>265</v>
      </c>
      <c r="D732">
        <v>3</v>
      </c>
      <c r="E732">
        <v>0</v>
      </c>
      <c r="F732">
        <v>3</v>
      </c>
      <c r="G732">
        <v>3</v>
      </c>
      <c r="H732">
        <v>69</v>
      </c>
      <c r="K732">
        <v>71</v>
      </c>
      <c r="L732">
        <v>61</v>
      </c>
      <c r="M732">
        <v>81</v>
      </c>
      <c r="T732" s="34">
        <f>_xlfn.XLOOKUP(B732,'LHA Demog pivot'!$B$4:$B$93,'LHA Demog pivot'!$C$4:$C$93,,,1)</f>
        <v>43157</v>
      </c>
      <c r="U732" s="36">
        <f>ROUND(Table2[[#This Row],[LHA_Pop_2016]]*Table2[[#This Row],[C_ADR_7day]]/100000*7,0)</f>
        <v>9</v>
      </c>
      <c r="V732" s="13">
        <f>IF(OR(Table2[[#This Row],[7d_positivity_public]]=0,ISBLANK(Table2[[#This Row],[7d_positivity_public]])),"",(Table2[[#This Row],[7d_positivity_public]]-Table2[[#This Row],[7d_positivity_all]])/Table2[[#This Row],[7d_positivity_public]])</f>
        <v>0.33333333333333331</v>
      </c>
      <c r="W732">
        <v>2</v>
      </c>
    </row>
    <row r="733" spans="1:23" x14ac:dyDescent="0.25">
      <c r="A733" s="10">
        <v>44393</v>
      </c>
      <c r="B733">
        <v>215</v>
      </c>
      <c r="C733" t="s">
        <v>135</v>
      </c>
      <c r="D733">
        <v>0</v>
      </c>
      <c r="E733">
        <v>0</v>
      </c>
      <c r="F733">
        <v>0</v>
      </c>
      <c r="G733">
        <v>0</v>
      </c>
      <c r="H733">
        <v>74</v>
      </c>
      <c r="K733">
        <v>76</v>
      </c>
      <c r="L733">
        <v>62</v>
      </c>
      <c r="M733">
        <v>85</v>
      </c>
      <c r="T733" s="34">
        <f>_xlfn.XLOOKUP(B733,'LHA Demog pivot'!$B$4:$B$93,'LHA Demog pivot'!$C$4:$C$93,,,1)</f>
        <v>9696</v>
      </c>
      <c r="U733" s="36">
        <f>ROUND(Table2[[#This Row],[LHA_Pop_2016]]*Table2[[#This Row],[C_ADR_7day]]/100000*7,0)</f>
        <v>0</v>
      </c>
      <c r="V733" s="13" t="str">
        <f>IF(OR(Table2[[#This Row],[7d_positivity_public]]=0,ISBLANK(Table2[[#This Row],[7d_positivity_public]])),"",(Table2[[#This Row],[7d_positivity_public]]-Table2[[#This Row],[7d_positivity_all]])/Table2[[#This Row],[7d_positivity_public]])</f>
        <v/>
      </c>
      <c r="W733">
        <v>0</v>
      </c>
    </row>
    <row r="734" spans="1:23" x14ac:dyDescent="0.25">
      <c r="A734" s="10">
        <v>44393</v>
      </c>
      <c r="B734">
        <v>221</v>
      </c>
      <c r="C734" t="s">
        <v>136</v>
      </c>
      <c r="D734">
        <v>1</v>
      </c>
      <c r="E734">
        <v>1</v>
      </c>
      <c r="F734">
        <v>0</v>
      </c>
      <c r="G734">
        <v>1</v>
      </c>
      <c r="H734">
        <v>84</v>
      </c>
      <c r="K734">
        <v>84</v>
      </c>
      <c r="L734">
        <v>83</v>
      </c>
      <c r="M734">
        <v>87</v>
      </c>
      <c r="T734" s="34">
        <f>_xlfn.XLOOKUP(B734,'LHA Demog pivot'!$B$4:$B$93,'LHA Demog pivot'!$C$4:$C$93,,,1)</f>
        <v>70996</v>
      </c>
      <c r="U734" s="36">
        <f>ROUND(Table2[[#This Row],[LHA_Pop_2016]]*Table2[[#This Row],[C_ADR_7day]]/100000*7,0)</f>
        <v>5</v>
      </c>
      <c r="V734" s="13">
        <f>IF(OR(Table2[[#This Row],[7d_positivity_public]]=0,ISBLANK(Table2[[#This Row],[7d_positivity_public]])),"",(Table2[[#This Row],[7d_positivity_public]]-Table2[[#This Row],[7d_positivity_all]])/Table2[[#This Row],[7d_positivity_public]])</f>
        <v>1</v>
      </c>
      <c r="W734">
        <v>0</v>
      </c>
    </row>
    <row r="735" spans="1:23" x14ac:dyDescent="0.25">
      <c r="A735" s="10">
        <v>44393</v>
      </c>
      <c r="B735">
        <v>222</v>
      </c>
      <c r="C735" t="s">
        <v>266</v>
      </c>
      <c r="D735">
        <v>1</v>
      </c>
      <c r="E735">
        <v>1</v>
      </c>
      <c r="F735">
        <v>0</v>
      </c>
      <c r="G735">
        <v>2</v>
      </c>
      <c r="H735">
        <v>82</v>
      </c>
      <c r="K735">
        <v>83</v>
      </c>
      <c r="L735">
        <v>82</v>
      </c>
      <c r="M735">
        <v>84</v>
      </c>
      <c r="T735" s="34">
        <f>_xlfn.XLOOKUP(B735,'LHA Demog pivot'!$B$4:$B$93,'LHA Demog pivot'!$C$4:$C$93,,,1)</f>
        <v>232755</v>
      </c>
      <c r="U735" s="36">
        <f>ROUND(Table2[[#This Row],[LHA_Pop_2016]]*Table2[[#This Row],[C_ADR_7day]]/100000*7,0)</f>
        <v>16</v>
      </c>
      <c r="V735" s="13">
        <f>IF(OR(Table2[[#This Row],[7d_positivity_public]]=0,ISBLANK(Table2[[#This Row],[7d_positivity_public]])),"",(Table2[[#This Row],[7d_positivity_public]]-Table2[[#This Row],[7d_positivity_all]])/Table2[[#This Row],[7d_positivity_public]])</f>
        <v>0.5</v>
      </c>
      <c r="W735">
        <v>1</v>
      </c>
    </row>
    <row r="736" spans="1:23" x14ac:dyDescent="0.25">
      <c r="A736" s="10">
        <v>44393</v>
      </c>
      <c r="B736">
        <v>223</v>
      </c>
      <c r="C736" t="s">
        <v>267</v>
      </c>
      <c r="D736">
        <v>1</v>
      </c>
      <c r="E736">
        <v>1</v>
      </c>
      <c r="F736">
        <v>0</v>
      </c>
      <c r="G736">
        <v>1</v>
      </c>
      <c r="H736">
        <v>78</v>
      </c>
      <c r="K736">
        <v>79</v>
      </c>
      <c r="L736">
        <v>72</v>
      </c>
      <c r="M736">
        <v>86</v>
      </c>
      <c r="T736" s="34">
        <f>_xlfn.XLOOKUP(B736,'LHA Demog pivot'!$B$4:$B$93,'LHA Demog pivot'!$C$4:$C$93,,,1)</f>
        <v>101101</v>
      </c>
      <c r="U736" s="36">
        <f>ROUND(Table2[[#This Row],[LHA_Pop_2016]]*Table2[[#This Row],[C_ADR_7day]]/100000*7,0)</f>
        <v>7</v>
      </c>
      <c r="V736" s="13">
        <f>IF(OR(Table2[[#This Row],[7d_positivity_public]]=0,ISBLANK(Table2[[#This Row],[7d_positivity_public]])),"",(Table2[[#This Row],[7d_positivity_public]]-Table2[[#This Row],[7d_positivity_all]])/Table2[[#This Row],[7d_positivity_public]])</f>
        <v>0</v>
      </c>
      <c r="W736">
        <v>1</v>
      </c>
    </row>
    <row r="737" spans="1:23" x14ac:dyDescent="0.25">
      <c r="A737" s="10">
        <v>44393</v>
      </c>
      <c r="B737">
        <v>224</v>
      </c>
      <c r="C737" t="s">
        <v>268</v>
      </c>
      <c r="D737">
        <v>1</v>
      </c>
      <c r="E737">
        <v>1</v>
      </c>
      <c r="F737">
        <v>0</v>
      </c>
      <c r="G737">
        <v>1</v>
      </c>
      <c r="H737">
        <v>82</v>
      </c>
      <c r="K737">
        <v>83</v>
      </c>
      <c r="L737">
        <v>80</v>
      </c>
      <c r="M737">
        <v>86</v>
      </c>
      <c r="T737" s="34">
        <f>_xlfn.XLOOKUP(B737,'LHA Demog pivot'!$B$4:$B$93,'LHA Demog pivot'!$C$4:$C$93,,,1)</f>
        <v>234393</v>
      </c>
      <c r="U737" s="36">
        <f>ROUND(Table2[[#This Row],[LHA_Pop_2016]]*Table2[[#This Row],[C_ADR_7day]]/100000*7,0)</f>
        <v>16</v>
      </c>
      <c r="V737" s="13">
        <f>IF(OR(Table2[[#This Row],[7d_positivity_public]]=0,ISBLANK(Table2[[#This Row],[7d_positivity_public]])),"",(Table2[[#This Row],[7d_positivity_public]]-Table2[[#This Row],[7d_positivity_all]])/Table2[[#This Row],[7d_positivity_public]])</f>
        <v>1</v>
      </c>
      <c r="W737">
        <v>0</v>
      </c>
    </row>
    <row r="738" spans="1:23" x14ac:dyDescent="0.25">
      <c r="A738" s="10">
        <v>44393</v>
      </c>
      <c r="B738">
        <v>231</v>
      </c>
      <c r="C738" t="s">
        <v>269</v>
      </c>
      <c r="D738">
        <v>1</v>
      </c>
      <c r="E738">
        <v>1</v>
      </c>
      <c r="F738">
        <v>0</v>
      </c>
      <c r="G738">
        <v>1</v>
      </c>
      <c r="H738">
        <v>79</v>
      </c>
      <c r="K738">
        <v>80</v>
      </c>
      <c r="L738">
        <v>73</v>
      </c>
      <c r="M738">
        <v>87</v>
      </c>
      <c r="T738" s="34">
        <f>_xlfn.XLOOKUP(B738,'LHA Demog pivot'!$B$4:$B$93,'LHA Demog pivot'!$C$4:$C$93,,,1)</f>
        <v>143778</v>
      </c>
      <c r="U738" s="36">
        <f>ROUND(Table2[[#This Row],[LHA_Pop_2016]]*Table2[[#This Row],[C_ADR_7day]]/100000*7,0)</f>
        <v>10</v>
      </c>
      <c r="V738" s="13">
        <f>IF(OR(Table2[[#This Row],[7d_positivity_public]]=0,ISBLANK(Table2[[#This Row],[7d_positivity_public]])),"",(Table2[[#This Row],[7d_positivity_public]]-Table2[[#This Row],[7d_positivity_all]])/Table2[[#This Row],[7d_positivity_public]])</f>
        <v>0</v>
      </c>
      <c r="W738">
        <v>1</v>
      </c>
    </row>
    <row r="739" spans="1:23" x14ac:dyDescent="0.25">
      <c r="A739" s="10">
        <v>44393</v>
      </c>
      <c r="B739">
        <v>232</v>
      </c>
      <c r="C739" t="s">
        <v>270</v>
      </c>
      <c r="D739">
        <v>0</v>
      </c>
      <c r="E739">
        <v>1</v>
      </c>
      <c r="F739">
        <v>-1</v>
      </c>
      <c r="G739">
        <v>1</v>
      </c>
      <c r="H739">
        <v>86</v>
      </c>
      <c r="K739">
        <v>87</v>
      </c>
      <c r="L739">
        <v>83</v>
      </c>
      <c r="M739">
        <v>91</v>
      </c>
      <c r="T739" s="34">
        <f>_xlfn.XLOOKUP(B739,'LHA Demog pivot'!$B$4:$B$93,'LHA Demog pivot'!$C$4:$C$93,,,1)</f>
        <v>103064</v>
      </c>
      <c r="U739" s="36">
        <f>ROUND(Table2[[#This Row],[LHA_Pop_2016]]*Table2[[#This Row],[C_ADR_7day]]/100000*7,0)</f>
        <v>0</v>
      </c>
      <c r="V739" s="13">
        <f>IF(OR(Table2[[#This Row],[7d_positivity_public]]=0,ISBLANK(Table2[[#This Row],[7d_positivity_public]])),"",(Table2[[#This Row],[7d_positivity_public]]-Table2[[#This Row],[7d_positivity_all]])/Table2[[#This Row],[7d_positivity_public]])</f>
        <v>1</v>
      </c>
      <c r="W739">
        <v>0</v>
      </c>
    </row>
    <row r="740" spans="1:23" x14ac:dyDescent="0.25">
      <c r="A740" s="10">
        <v>44393</v>
      </c>
      <c r="B740">
        <v>233</v>
      </c>
      <c r="C740" t="s">
        <v>271</v>
      </c>
      <c r="D740">
        <v>0</v>
      </c>
      <c r="E740">
        <v>1</v>
      </c>
      <c r="F740">
        <v>-1</v>
      </c>
      <c r="G740">
        <v>1</v>
      </c>
      <c r="H740">
        <v>83</v>
      </c>
      <c r="K740">
        <v>84</v>
      </c>
      <c r="L740">
        <v>81</v>
      </c>
      <c r="M740">
        <v>89</v>
      </c>
      <c r="T740" s="34">
        <f>_xlfn.XLOOKUP(B740,'LHA Demog pivot'!$B$4:$B$93,'LHA Demog pivot'!$C$4:$C$93,,,1)</f>
        <v>443367</v>
      </c>
      <c r="U740" s="36">
        <f>ROUND(Table2[[#This Row],[LHA_Pop_2016]]*Table2[[#This Row],[C_ADR_7day]]/100000*7,0)</f>
        <v>0</v>
      </c>
      <c r="V740" s="13">
        <f>IF(OR(Table2[[#This Row],[7d_positivity_public]]=0,ISBLANK(Table2[[#This Row],[7d_positivity_public]])),"",(Table2[[#This Row],[7d_positivity_public]]-Table2[[#This Row],[7d_positivity_all]])/Table2[[#This Row],[7d_positivity_public]])</f>
        <v>0</v>
      </c>
      <c r="W740">
        <v>1</v>
      </c>
    </row>
    <row r="741" spans="1:23" x14ac:dyDescent="0.25">
      <c r="A741" s="10">
        <v>44393</v>
      </c>
      <c r="B741">
        <v>234</v>
      </c>
      <c r="C741" t="s">
        <v>272</v>
      </c>
      <c r="D741">
        <v>1</v>
      </c>
      <c r="E741">
        <v>0</v>
      </c>
      <c r="F741">
        <v>1</v>
      </c>
      <c r="G741">
        <v>2</v>
      </c>
      <c r="H741">
        <v>82</v>
      </c>
      <c r="K741">
        <v>83</v>
      </c>
      <c r="L741">
        <v>77</v>
      </c>
      <c r="M741">
        <v>88</v>
      </c>
      <c r="T741" s="34">
        <f>_xlfn.XLOOKUP(B741,'LHA Demog pivot'!$B$4:$B$93,'LHA Demog pivot'!$C$4:$C$93,,,1)</f>
        <v>94768</v>
      </c>
      <c r="U741" s="36">
        <f>ROUND(Table2[[#This Row],[LHA_Pop_2016]]*Table2[[#This Row],[C_ADR_7day]]/100000*7,0)</f>
        <v>7</v>
      </c>
      <c r="V741" s="13">
        <f>IF(OR(Table2[[#This Row],[7d_positivity_public]]=0,ISBLANK(Table2[[#This Row],[7d_positivity_public]])),"",(Table2[[#This Row],[7d_positivity_public]]-Table2[[#This Row],[7d_positivity_all]])/Table2[[#This Row],[7d_positivity_public]])</f>
        <v>0.5</v>
      </c>
      <c r="W741">
        <v>1</v>
      </c>
    </row>
    <row r="742" spans="1:23" x14ac:dyDescent="0.25">
      <c r="A742" s="10">
        <v>44393</v>
      </c>
      <c r="B742">
        <v>311</v>
      </c>
      <c r="C742" t="s">
        <v>273</v>
      </c>
      <c r="D742">
        <v>1</v>
      </c>
      <c r="E742">
        <v>1</v>
      </c>
      <c r="F742">
        <v>0</v>
      </c>
      <c r="G742">
        <v>3</v>
      </c>
      <c r="H742">
        <v>82</v>
      </c>
      <c r="K742">
        <v>82</v>
      </c>
      <c r="L742">
        <v>82</v>
      </c>
      <c r="M742">
        <v>83</v>
      </c>
      <c r="T742" s="34">
        <f>_xlfn.XLOOKUP(B742,'LHA Demog pivot'!$B$4:$B$93,'LHA Demog pivot'!$C$4:$C$93,,,1)</f>
        <v>198309</v>
      </c>
      <c r="U742" s="36">
        <f>ROUND(Table2[[#This Row],[LHA_Pop_2016]]*Table2[[#This Row],[C_ADR_7day]]/100000*7,0)</f>
        <v>14</v>
      </c>
      <c r="V742" s="13">
        <f>IF(OR(Table2[[#This Row],[7d_positivity_public]]=0,ISBLANK(Table2[[#This Row],[7d_positivity_public]])),"",(Table2[[#This Row],[7d_positivity_public]]-Table2[[#This Row],[7d_positivity_all]])/Table2[[#This Row],[7d_positivity_public]])</f>
        <v>0.66666666666666663</v>
      </c>
      <c r="W742">
        <v>1</v>
      </c>
    </row>
    <row r="743" spans="1:23" x14ac:dyDescent="0.25">
      <c r="A743" s="10">
        <v>44393</v>
      </c>
      <c r="B743">
        <v>321</v>
      </c>
      <c r="C743" t="s">
        <v>274</v>
      </c>
      <c r="D743">
        <v>2</v>
      </c>
      <c r="E743">
        <v>1</v>
      </c>
      <c r="F743">
        <v>1</v>
      </c>
      <c r="G743">
        <v>3</v>
      </c>
      <c r="H743">
        <v>85</v>
      </c>
      <c r="K743">
        <v>86</v>
      </c>
      <c r="L743">
        <v>87</v>
      </c>
      <c r="M743">
        <v>84</v>
      </c>
      <c r="T743" s="34">
        <f>_xlfn.XLOOKUP(B743,'LHA Demog pivot'!$B$4:$B$93,'LHA Demog pivot'!$C$4:$C$93,,,1)</f>
        <v>122041</v>
      </c>
      <c r="U743" s="36">
        <f>ROUND(Table2[[#This Row],[LHA_Pop_2016]]*Table2[[#This Row],[C_ADR_7day]]/100000*7,0)</f>
        <v>17</v>
      </c>
      <c r="V743" s="13">
        <f>IF(OR(Table2[[#This Row],[7d_positivity_public]]=0,ISBLANK(Table2[[#This Row],[7d_positivity_public]])),"",(Table2[[#This Row],[7d_positivity_public]]-Table2[[#This Row],[7d_positivity_all]])/Table2[[#This Row],[7d_positivity_public]])</f>
        <v>0.66666666666666663</v>
      </c>
      <c r="W743">
        <v>1</v>
      </c>
    </row>
    <row r="744" spans="1:23" x14ac:dyDescent="0.25">
      <c r="A744" s="10">
        <v>44393</v>
      </c>
      <c r="B744">
        <v>322</v>
      </c>
      <c r="C744" t="s">
        <v>275</v>
      </c>
      <c r="D744">
        <v>1</v>
      </c>
      <c r="E744">
        <v>1</v>
      </c>
      <c r="F744">
        <v>0</v>
      </c>
      <c r="G744">
        <v>1</v>
      </c>
      <c r="H744">
        <v>80</v>
      </c>
      <c r="K744">
        <v>80</v>
      </c>
      <c r="L744">
        <v>81</v>
      </c>
      <c r="M744">
        <v>79</v>
      </c>
      <c r="T744" s="34">
        <f>_xlfn.XLOOKUP(B744,'LHA Demog pivot'!$B$4:$B$93,'LHA Demog pivot'!$C$4:$C$93,,,1)</f>
        <v>61532</v>
      </c>
      <c r="U744" s="36">
        <f>ROUND(Table2[[#This Row],[LHA_Pop_2016]]*Table2[[#This Row],[C_ADR_7day]]/100000*7,0)</f>
        <v>4</v>
      </c>
      <c r="V744" s="13">
        <f>IF(OR(Table2[[#This Row],[7d_positivity_public]]=0,ISBLANK(Table2[[#This Row],[7d_positivity_public]])),"",(Table2[[#This Row],[7d_positivity_public]]-Table2[[#This Row],[7d_positivity_all]])/Table2[[#This Row],[7d_positivity_public]])</f>
        <v>0</v>
      </c>
      <c r="W744">
        <v>1</v>
      </c>
    </row>
    <row r="745" spans="1:23" x14ac:dyDescent="0.25">
      <c r="A745" s="10">
        <v>44393</v>
      </c>
      <c r="B745">
        <v>323</v>
      </c>
      <c r="C745" t="s">
        <v>276</v>
      </c>
      <c r="D745">
        <v>0</v>
      </c>
      <c r="E745">
        <v>0</v>
      </c>
      <c r="F745">
        <v>0</v>
      </c>
      <c r="G745">
        <v>1</v>
      </c>
      <c r="H745">
        <v>87</v>
      </c>
      <c r="K745">
        <v>88</v>
      </c>
      <c r="L745">
        <v>88</v>
      </c>
      <c r="M745">
        <v>88</v>
      </c>
      <c r="T745" s="34">
        <f>_xlfn.XLOOKUP(B745,'LHA Demog pivot'!$B$4:$B$93,'LHA Demog pivot'!$C$4:$C$93,,,1)</f>
        <v>103894</v>
      </c>
      <c r="U745" s="36">
        <f>ROUND(Table2[[#This Row],[LHA_Pop_2016]]*Table2[[#This Row],[C_ADR_7day]]/100000*7,0)</f>
        <v>0</v>
      </c>
      <c r="V745" s="13">
        <f>IF(OR(Table2[[#This Row],[7d_positivity_public]]=0,ISBLANK(Table2[[#This Row],[7d_positivity_public]])),"",(Table2[[#This Row],[7d_positivity_public]]-Table2[[#This Row],[7d_positivity_all]])/Table2[[#This Row],[7d_positivity_public]])</f>
        <v>1</v>
      </c>
      <c r="W745">
        <v>0</v>
      </c>
    </row>
    <row r="746" spans="1:23" x14ac:dyDescent="0.25">
      <c r="A746" s="10">
        <v>44393</v>
      </c>
      <c r="B746">
        <v>324</v>
      </c>
      <c r="C746" t="s">
        <v>277</v>
      </c>
      <c r="D746">
        <v>1</v>
      </c>
      <c r="E746">
        <v>1</v>
      </c>
      <c r="F746">
        <v>0</v>
      </c>
      <c r="G746">
        <v>2</v>
      </c>
      <c r="H746">
        <v>84</v>
      </c>
      <c r="K746">
        <v>84</v>
      </c>
      <c r="L746">
        <v>83</v>
      </c>
      <c r="M746">
        <v>85</v>
      </c>
      <c r="T746" s="34">
        <f>_xlfn.XLOOKUP(B746,'LHA Demog pivot'!$B$4:$B$93,'LHA Demog pivot'!$C$4:$C$93,,,1)</f>
        <v>131178</v>
      </c>
      <c r="U746" s="36">
        <f>ROUND(Table2[[#This Row],[LHA_Pop_2016]]*Table2[[#This Row],[C_ADR_7day]]/100000*7,0)</f>
        <v>9</v>
      </c>
      <c r="V746" s="13">
        <f>IF(OR(Table2[[#This Row],[7d_positivity_public]]=0,ISBLANK(Table2[[#This Row],[7d_positivity_public]])),"",(Table2[[#This Row],[7d_positivity_public]]-Table2[[#This Row],[7d_positivity_all]])/Table2[[#This Row],[7d_positivity_public]])</f>
        <v>1</v>
      </c>
      <c r="W746">
        <v>0</v>
      </c>
    </row>
    <row r="747" spans="1:23" x14ac:dyDescent="0.25">
      <c r="A747" s="10">
        <v>44393</v>
      </c>
      <c r="B747">
        <v>325</v>
      </c>
      <c r="C747" t="s">
        <v>278</v>
      </c>
      <c r="D747">
        <v>1</v>
      </c>
      <c r="E747">
        <v>0</v>
      </c>
      <c r="F747">
        <v>1</v>
      </c>
      <c r="G747">
        <v>2</v>
      </c>
      <c r="H747">
        <v>88</v>
      </c>
      <c r="K747">
        <v>88</v>
      </c>
      <c r="L747">
        <v>89</v>
      </c>
      <c r="M747">
        <v>87</v>
      </c>
      <c r="T747" s="34">
        <f>_xlfn.XLOOKUP(B747,'LHA Demog pivot'!$B$4:$B$93,'LHA Demog pivot'!$C$4:$C$93,,,1)</f>
        <v>95808</v>
      </c>
      <c r="U747" s="36">
        <f>ROUND(Table2[[#This Row],[LHA_Pop_2016]]*Table2[[#This Row],[C_ADR_7day]]/100000*7,0)</f>
        <v>7</v>
      </c>
      <c r="V747" s="13">
        <f>IF(OR(Table2[[#This Row],[7d_positivity_public]]=0,ISBLANK(Table2[[#This Row],[7d_positivity_public]])),"",(Table2[[#This Row],[7d_positivity_public]]-Table2[[#This Row],[7d_positivity_all]])/Table2[[#This Row],[7d_positivity_public]])</f>
        <v>0.5</v>
      </c>
      <c r="W747">
        <v>1</v>
      </c>
    </row>
    <row r="748" spans="1:23" x14ac:dyDescent="0.25">
      <c r="A748" s="10">
        <v>44393</v>
      </c>
      <c r="B748">
        <v>326</v>
      </c>
      <c r="C748" t="s">
        <v>279</v>
      </c>
      <c r="D748">
        <v>0</v>
      </c>
      <c r="E748">
        <v>0</v>
      </c>
      <c r="F748">
        <v>0</v>
      </c>
      <c r="G748">
        <v>1</v>
      </c>
      <c r="H748">
        <v>85</v>
      </c>
      <c r="K748">
        <v>85</v>
      </c>
      <c r="L748">
        <v>85</v>
      </c>
      <c r="M748">
        <v>86</v>
      </c>
      <c r="T748" s="34">
        <f>_xlfn.XLOOKUP(B748,'LHA Demog pivot'!$B$4:$B$93,'LHA Demog pivot'!$C$4:$C$93,,,1)</f>
        <v>134575</v>
      </c>
      <c r="U748" s="36">
        <f>ROUND(Table2[[#This Row],[LHA_Pop_2016]]*Table2[[#This Row],[C_ADR_7day]]/100000*7,0)</f>
        <v>0</v>
      </c>
      <c r="V748" s="13">
        <f>IF(OR(Table2[[#This Row],[7d_positivity_public]]=0,ISBLANK(Table2[[#This Row],[7d_positivity_public]])),"",(Table2[[#This Row],[7d_positivity_public]]-Table2[[#This Row],[7d_positivity_all]])/Table2[[#This Row],[7d_positivity_public]])</f>
        <v>1</v>
      </c>
      <c r="W748">
        <v>0</v>
      </c>
    </row>
    <row r="749" spans="1:23" x14ac:dyDescent="0.25">
      <c r="A749" s="10">
        <v>44393</v>
      </c>
      <c r="B749">
        <v>331</v>
      </c>
      <c r="C749" t="s">
        <v>280</v>
      </c>
      <c r="D749">
        <v>1</v>
      </c>
      <c r="E749">
        <v>1</v>
      </c>
      <c r="F749">
        <v>0</v>
      </c>
      <c r="G749">
        <v>3</v>
      </c>
      <c r="H749">
        <v>87</v>
      </c>
      <c r="K749">
        <v>87</v>
      </c>
      <c r="L749">
        <v>85</v>
      </c>
      <c r="M749">
        <v>90</v>
      </c>
      <c r="T749" s="34">
        <f>_xlfn.XLOOKUP(B749,'LHA Demog pivot'!$B$4:$B$93,'LHA Demog pivot'!$C$4:$C$93,,,1)</f>
        <v>141392</v>
      </c>
      <c r="U749" s="36">
        <f>ROUND(Table2[[#This Row],[LHA_Pop_2016]]*Table2[[#This Row],[C_ADR_7day]]/100000*7,0)</f>
        <v>10</v>
      </c>
      <c r="V749" s="13">
        <f>IF(OR(Table2[[#This Row],[7d_positivity_public]]=0,ISBLANK(Table2[[#This Row],[7d_positivity_public]])),"",(Table2[[#This Row],[7d_positivity_public]]-Table2[[#This Row],[7d_positivity_all]])/Table2[[#This Row],[7d_positivity_public]])</f>
        <v>0.66666666666666663</v>
      </c>
      <c r="W749">
        <v>1</v>
      </c>
    </row>
    <row r="750" spans="1:23" x14ac:dyDescent="0.25">
      <c r="A750" s="10">
        <v>44393</v>
      </c>
      <c r="B750">
        <v>332</v>
      </c>
      <c r="C750" t="s">
        <v>281</v>
      </c>
      <c r="D750">
        <v>1</v>
      </c>
      <c r="E750">
        <v>1</v>
      </c>
      <c r="F750">
        <v>0</v>
      </c>
      <c r="G750">
        <v>2</v>
      </c>
      <c r="H750">
        <v>82</v>
      </c>
      <c r="K750">
        <v>83</v>
      </c>
      <c r="L750">
        <v>77</v>
      </c>
      <c r="M750">
        <v>86</v>
      </c>
      <c r="T750" s="34">
        <f>_xlfn.XLOOKUP(B750,'LHA Demog pivot'!$B$4:$B$93,'LHA Demog pivot'!$C$4:$C$93,,,1)</f>
        <v>50490</v>
      </c>
      <c r="U750" s="36">
        <f>ROUND(Table2[[#This Row],[LHA_Pop_2016]]*Table2[[#This Row],[C_ADR_7day]]/100000*7,0)</f>
        <v>4</v>
      </c>
      <c r="V750" s="13">
        <f>IF(OR(Table2[[#This Row],[7d_positivity_public]]=0,ISBLANK(Table2[[#This Row],[7d_positivity_public]])),"",(Table2[[#This Row],[7d_positivity_public]]-Table2[[#This Row],[7d_positivity_all]])/Table2[[#This Row],[7d_positivity_public]])</f>
        <v>0.5</v>
      </c>
      <c r="W750">
        <v>1</v>
      </c>
    </row>
    <row r="751" spans="1:23" x14ac:dyDescent="0.25">
      <c r="A751" s="10">
        <v>44393</v>
      </c>
      <c r="B751">
        <v>333</v>
      </c>
      <c r="C751" t="s">
        <v>282</v>
      </c>
      <c r="D751">
        <v>0</v>
      </c>
      <c r="E751">
        <v>0</v>
      </c>
      <c r="F751">
        <v>0</v>
      </c>
      <c r="G751">
        <v>0</v>
      </c>
      <c r="H751">
        <v>79</v>
      </c>
      <c r="K751">
        <v>80</v>
      </c>
      <c r="L751">
        <v>68</v>
      </c>
      <c r="M751">
        <v>87</v>
      </c>
      <c r="T751" s="34">
        <f>_xlfn.XLOOKUP(B751,'LHA Demog pivot'!$B$4:$B$93,'LHA Demog pivot'!$C$4:$C$93,,,1)</f>
        <v>29970</v>
      </c>
      <c r="U751" s="36">
        <f>ROUND(Table2[[#This Row],[LHA_Pop_2016]]*Table2[[#This Row],[C_ADR_7day]]/100000*7,0)</f>
        <v>0</v>
      </c>
      <c r="V751" s="13" t="str">
        <f>IF(OR(Table2[[#This Row],[7d_positivity_public]]=0,ISBLANK(Table2[[#This Row],[7d_positivity_public]])),"",(Table2[[#This Row],[7d_positivity_public]]-Table2[[#This Row],[7d_positivity_all]])/Table2[[#This Row],[7d_positivity_public]])</f>
        <v/>
      </c>
      <c r="W751">
        <v>0</v>
      </c>
    </row>
    <row r="752" spans="1:23" x14ac:dyDescent="0.25">
      <c r="A752" s="10">
        <v>44393</v>
      </c>
      <c r="B752">
        <v>334</v>
      </c>
      <c r="C752" t="s">
        <v>283</v>
      </c>
      <c r="D752">
        <v>0</v>
      </c>
      <c r="E752">
        <v>0</v>
      </c>
      <c r="F752">
        <v>0</v>
      </c>
      <c r="G752">
        <v>0</v>
      </c>
      <c r="H752">
        <v>76</v>
      </c>
      <c r="K752">
        <v>77</v>
      </c>
      <c r="L752">
        <v>62</v>
      </c>
      <c r="M752">
        <v>85</v>
      </c>
      <c r="T752" s="34">
        <f>_xlfn.XLOOKUP(B752,'LHA Demog pivot'!$B$4:$B$93,'LHA Demog pivot'!$C$4:$C$93,,,1)</f>
        <v>19671</v>
      </c>
      <c r="U752" s="36">
        <f>ROUND(Table2[[#This Row],[LHA_Pop_2016]]*Table2[[#This Row],[C_ADR_7day]]/100000*7,0)</f>
        <v>0</v>
      </c>
      <c r="V752" s="13" t="str">
        <f>IF(OR(Table2[[#This Row],[7d_positivity_public]]=0,ISBLANK(Table2[[#This Row],[7d_positivity_public]])),"",(Table2[[#This Row],[7d_positivity_public]]-Table2[[#This Row],[7d_positivity_all]])/Table2[[#This Row],[7d_positivity_public]])</f>
        <v/>
      </c>
      <c r="W752">
        <v>0</v>
      </c>
    </row>
    <row r="753" spans="1:23" x14ac:dyDescent="0.25">
      <c r="A753" s="10">
        <v>44393</v>
      </c>
      <c r="B753">
        <v>335</v>
      </c>
      <c r="C753" t="s">
        <v>284</v>
      </c>
      <c r="D753">
        <v>0</v>
      </c>
      <c r="E753">
        <v>0</v>
      </c>
      <c r="F753">
        <v>0</v>
      </c>
      <c r="G753">
        <v>0</v>
      </c>
      <c r="H753">
        <v>86</v>
      </c>
      <c r="K753">
        <v>87</v>
      </c>
      <c r="L753">
        <v>86</v>
      </c>
      <c r="M753">
        <v>89</v>
      </c>
      <c r="T753" s="34">
        <f>_xlfn.XLOOKUP(B753,'LHA Demog pivot'!$B$4:$B$93,'LHA Demog pivot'!$C$4:$C$93,,,1)</f>
        <v>38653</v>
      </c>
      <c r="U753" s="36">
        <f>ROUND(Table2[[#This Row],[LHA_Pop_2016]]*Table2[[#This Row],[C_ADR_7day]]/100000*7,0)</f>
        <v>0</v>
      </c>
      <c r="V753" s="13" t="str">
        <f>IF(OR(Table2[[#This Row],[7d_positivity_public]]=0,ISBLANK(Table2[[#This Row],[7d_positivity_public]])),"",(Table2[[#This Row],[7d_positivity_public]]-Table2[[#This Row],[7d_positivity_all]])/Table2[[#This Row],[7d_positivity_public]])</f>
        <v/>
      </c>
      <c r="W753">
        <v>0</v>
      </c>
    </row>
    <row r="754" spans="1:23" x14ac:dyDescent="0.25">
      <c r="A754" s="10">
        <v>44393</v>
      </c>
      <c r="B754">
        <v>336</v>
      </c>
      <c r="C754" t="s">
        <v>285</v>
      </c>
      <c r="D754">
        <v>0</v>
      </c>
      <c r="E754">
        <v>0</v>
      </c>
      <c r="F754">
        <v>0</v>
      </c>
      <c r="G754">
        <v>0</v>
      </c>
      <c r="H754">
        <v>68</v>
      </c>
      <c r="K754">
        <v>70</v>
      </c>
      <c r="L754">
        <v>62</v>
      </c>
      <c r="M754">
        <v>77</v>
      </c>
      <c r="T754" s="34">
        <f>_xlfn.XLOOKUP(B754,'LHA Demog pivot'!$B$4:$B$93,'LHA Demog pivot'!$C$4:$C$93,,,1)</f>
        <v>2678</v>
      </c>
      <c r="U754" s="36">
        <f>ROUND(Table2[[#This Row],[LHA_Pop_2016]]*Table2[[#This Row],[C_ADR_7day]]/100000*7,0)</f>
        <v>0</v>
      </c>
      <c r="V754" s="13" t="str">
        <f>IF(OR(Table2[[#This Row],[7d_positivity_public]]=0,ISBLANK(Table2[[#This Row],[7d_positivity_public]])),"",(Table2[[#This Row],[7d_positivity_public]]-Table2[[#This Row],[7d_positivity_all]])/Table2[[#This Row],[7d_positivity_public]])</f>
        <v/>
      </c>
      <c r="W754">
        <v>0</v>
      </c>
    </row>
    <row r="755" spans="1:23" x14ac:dyDescent="0.25">
      <c r="A755" s="10">
        <v>44393</v>
      </c>
      <c r="B755">
        <v>337</v>
      </c>
      <c r="C755" t="s">
        <v>286</v>
      </c>
      <c r="D755">
        <v>0</v>
      </c>
      <c r="E755">
        <v>0</v>
      </c>
      <c r="F755">
        <v>0</v>
      </c>
      <c r="G755">
        <v>0</v>
      </c>
      <c r="H755">
        <v>95</v>
      </c>
      <c r="K755">
        <v>96</v>
      </c>
      <c r="L755">
        <v>97</v>
      </c>
      <c r="M755">
        <v>95</v>
      </c>
      <c r="T755" s="34">
        <f>_xlfn.XLOOKUP(B755,'LHA Demog pivot'!$B$4:$B$93,'LHA Demog pivot'!$C$4:$C$93,,,1)</f>
        <v>1514</v>
      </c>
      <c r="U755" s="36">
        <f>ROUND(Table2[[#This Row],[LHA_Pop_2016]]*Table2[[#This Row],[C_ADR_7day]]/100000*7,0)</f>
        <v>0</v>
      </c>
      <c r="V755" s="13" t="str">
        <f>IF(OR(Table2[[#This Row],[7d_positivity_public]]=0,ISBLANK(Table2[[#This Row],[7d_positivity_public]])),"",(Table2[[#This Row],[7d_positivity_public]]-Table2[[#This Row],[7d_positivity_all]])/Table2[[#This Row],[7d_positivity_public]])</f>
        <v/>
      </c>
      <c r="W755">
        <v>0</v>
      </c>
    </row>
    <row r="756" spans="1:23" x14ac:dyDescent="0.25">
      <c r="A756" s="10">
        <v>44393</v>
      </c>
      <c r="B756">
        <v>411</v>
      </c>
      <c r="C756" t="s">
        <v>287</v>
      </c>
      <c r="D756">
        <v>1</v>
      </c>
      <c r="E756">
        <v>0</v>
      </c>
      <c r="F756">
        <v>1</v>
      </c>
      <c r="G756">
        <v>3</v>
      </c>
      <c r="H756">
        <v>86</v>
      </c>
      <c r="K756">
        <v>87</v>
      </c>
      <c r="L756">
        <v>83</v>
      </c>
      <c r="M756">
        <v>90</v>
      </c>
      <c r="T756" s="34">
        <f>_xlfn.XLOOKUP(B756,'LHA Demog pivot'!$B$4:$B$93,'LHA Demog pivot'!$C$4:$C$93,,,1)</f>
        <v>225919</v>
      </c>
      <c r="U756" s="36">
        <f>ROUND(Table2[[#This Row],[LHA_Pop_2016]]*Table2[[#This Row],[C_ADR_7day]]/100000*7,0)</f>
        <v>16</v>
      </c>
      <c r="V756" s="13">
        <f>IF(OR(Table2[[#This Row],[7d_positivity_public]]=0,ISBLANK(Table2[[#This Row],[7d_positivity_public]])),"",(Table2[[#This Row],[7d_positivity_public]]-Table2[[#This Row],[7d_positivity_all]])/Table2[[#This Row],[7d_positivity_public]])</f>
        <v>0.66666666666666663</v>
      </c>
      <c r="W756">
        <v>1</v>
      </c>
    </row>
    <row r="757" spans="1:23" x14ac:dyDescent="0.25">
      <c r="A757" s="10">
        <v>44393</v>
      </c>
      <c r="B757">
        <v>412</v>
      </c>
      <c r="C757" t="s">
        <v>288</v>
      </c>
      <c r="D757">
        <v>0</v>
      </c>
      <c r="E757">
        <v>0</v>
      </c>
      <c r="F757">
        <v>0</v>
      </c>
      <c r="G757">
        <v>0</v>
      </c>
      <c r="H757">
        <v>81</v>
      </c>
      <c r="K757">
        <v>82</v>
      </c>
      <c r="L757">
        <v>75</v>
      </c>
      <c r="M757">
        <v>89</v>
      </c>
      <c r="T757" s="34">
        <f>_xlfn.XLOOKUP(B757,'LHA Demog pivot'!$B$4:$B$93,'LHA Demog pivot'!$C$4:$C$93,,,1)</f>
        <v>77460</v>
      </c>
      <c r="U757" s="36">
        <f>ROUND(Table2[[#This Row],[LHA_Pop_2016]]*Table2[[#This Row],[C_ADR_7day]]/100000*7,0)</f>
        <v>0</v>
      </c>
      <c r="V757" s="13" t="str">
        <f>IF(OR(Table2[[#This Row],[7d_positivity_public]]=0,ISBLANK(Table2[[#This Row],[7d_positivity_public]])),"",(Table2[[#This Row],[7d_positivity_public]]-Table2[[#This Row],[7d_positivity_all]])/Table2[[#This Row],[7d_positivity_public]])</f>
        <v/>
      </c>
      <c r="W757">
        <v>0</v>
      </c>
    </row>
    <row r="758" spans="1:23" x14ac:dyDescent="0.25">
      <c r="A758" s="10">
        <v>44393</v>
      </c>
      <c r="B758">
        <v>413</v>
      </c>
      <c r="C758" t="s">
        <v>289</v>
      </c>
      <c r="D758">
        <v>0</v>
      </c>
      <c r="E758">
        <v>0</v>
      </c>
      <c r="F758">
        <v>0</v>
      </c>
      <c r="G758">
        <v>0</v>
      </c>
      <c r="H758">
        <v>88</v>
      </c>
      <c r="K758">
        <v>89</v>
      </c>
      <c r="L758">
        <v>82</v>
      </c>
      <c r="M758">
        <v>93</v>
      </c>
      <c r="T758" s="34">
        <f>_xlfn.XLOOKUP(B758,'LHA Demog pivot'!$B$4:$B$93,'LHA Demog pivot'!$C$4:$C$93,,,1)</f>
        <v>64692</v>
      </c>
      <c r="U758" s="36">
        <f>ROUND(Table2[[#This Row],[LHA_Pop_2016]]*Table2[[#This Row],[C_ADR_7day]]/100000*7,0)</f>
        <v>0</v>
      </c>
      <c r="V758" s="13" t="str">
        <f>IF(OR(Table2[[#This Row],[7d_positivity_public]]=0,ISBLANK(Table2[[#This Row],[7d_positivity_public]])),"",(Table2[[#This Row],[7d_positivity_public]]-Table2[[#This Row],[7d_positivity_all]])/Table2[[#This Row],[7d_positivity_public]])</f>
        <v/>
      </c>
      <c r="W758">
        <v>0</v>
      </c>
    </row>
    <row r="759" spans="1:23" x14ac:dyDescent="0.25">
      <c r="A759" s="10">
        <v>44393</v>
      </c>
      <c r="B759">
        <v>414</v>
      </c>
      <c r="C759" t="s">
        <v>290</v>
      </c>
      <c r="D759">
        <v>0</v>
      </c>
      <c r="E759">
        <v>0</v>
      </c>
      <c r="F759">
        <v>0</v>
      </c>
      <c r="G759">
        <v>0</v>
      </c>
      <c r="H759">
        <v>80</v>
      </c>
      <c r="K759">
        <v>81</v>
      </c>
      <c r="L759">
        <v>66</v>
      </c>
      <c r="M759">
        <v>87</v>
      </c>
      <c r="T759" s="34">
        <f>_xlfn.XLOOKUP(B759,'LHA Demog pivot'!$B$4:$B$93,'LHA Demog pivot'!$C$4:$C$93,,,1)</f>
        <v>15289</v>
      </c>
      <c r="U759" s="36">
        <f>ROUND(Table2[[#This Row],[LHA_Pop_2016]]*Table2[[#This Row],[C_ADR_7day]]/100000*7,0)</f>
        <v>0</v>
      </c>
      <c r="V759" s="13" t="str">
        <f>IF(OR(Table2[[#This Row],[7d_positivity_public]]=0,ISBLANK(Table2[[#This Row],[7d_positivity_public]])),"",(Table2[[#This Row],[7d_positivity_public]]-Table2[[#This Row],[7d_positivity_all]])/Table2[[#This Row],[7d_positivity_public]])</f>
        <v/>
      </c>
      <c r="W759">
        <v>0</v>
      </c>
    </row>
    <row r="760" spans="1:23" x14ac:dyDescent="0.25">
      <c r="A760" s="10">
        <v>44393</v>
      </c>
      <c r="B760">
        <v>421</v>
      </c>
      <c r="C760" t="s">
        <v>291</v>
      </c>
      <c r="D760">
        <v>0</v>
      </c>
      <c r="E760">
        <v>0</v>
      </c>
      <c r="F760">
        <v>0</v>
      </c>
      <c r="G760">
        <v>1</v>
      </c>
      <c r="H760">
        <v>76</v>
      </c>
      <c r="K760">
        <v>77</v>
      </c>
      <c r="L760">
        <v>65</v>
      </c>
      <c r="M760">
        <v>86</v>
      </c>
      <c r="T760" s="34">
        <f>_xlfn.XLOOKUP(B760,'LHA Demog pivot'!$B$4:$B$93,'LHA Demog pivot'!$C$4:$C$93,,,1)</f>
        <v>58378</v>
      </c>
      <c r="U760" s="36">
        <f>ROUND(Table2[[#This Row],[LHA_Pop_2016]]*Table2[[#This Row],[C_ADR_7day]]/100000*7,0)</f>
        <v>0</v>
      </c>
      <c r="V760" s="13">
        <f>IF(OR(Table2[[#This Row],[7d_positivity_public]]=0,ISBLANK(Table2[[#This Row],[7d_positivity_public]])),"",(Table2[[#This Row],[7d_positivity_public]]-Table2[[#This Row],[7d_positivity_all]])/Table2[[#This Row],[7d_positivity_public]])</f>
        <v>1</v>
      </c>
      <c r="W760">
        <v>0</v>
      </c>
    </row>
    <row r="761" spans="1:23" x14ac:dyDescent="0.25">
      <c r="A761" s="10">
        <v>44393</v>
      </c>
      <c r="B761">
        <v>422</v>
      </c>
      <c r="C761" t="s">
        <v>292</v>
      </c>
      <c r="D761">
        <v>0</v>
      </c>
      <c r="E761">
        <v>0</v>
      </c>
      <c r="F761">
        <v>0</v>
      </c>
      <c r="G761">
        <v>0</v>
      </c>
      <c r="H761">
        <v>70</v>
      </c>
      <c r="K761">
        <v>71</v>
      </c>
      <c r="L761">
        <v>53</v>
      </c>
      <c r="M761">
        <v>82</v>
      </c>
      <c r="T761" s="34">
        <f>_xlfn.XLOOKUP(B761,'LHA Demog pivot'!$B$4:$B$93,'LHA Demog pivot'!$C$4:$C$93,,,1)</f>
        <v>6240</v>
      </c>
      <c r="U761" s="36">
        <f>ROUND(Table2[[#This Row],[LHA_Pop_2016]]*Table2[[#This Row],[C_ADR_7day]]/100000*7,0)</f>
        <v>0</v>
      </c>
      <c r="V761" s="13" t="str">
        <f>IF(OR(Table2[[#This Row],[7d_positivity_public]]=0,ISBLANK(Table2[[#This Row],[7d_positivity_public]])),"",(Table2[[#This Row],[7d_positivity_public]]-Table2[[#This Row],[7d_positivity_all]])/Table2[[#This Row],[7d_positivity_public]])</f>
        <v/>
      </c>
      <c r="W761">
        <v>0</v>
      </c>
    </row>
    <row r="762" spans="1:23" x14ac:dyDescent="0.25">
      <c r="A762" s="10">
        <v>44393</v>
      </c>
      <c r="B762">
        <v>423</v>
      </c>
      <c r="C762" t="s">
        <v>293</v>
      </c>
      <c r="D762">
        <v>0</v>
      </c>
      <c r="E762">
        <v>0</v>
      </c>
      <c r="F762">
        <v>0</v>
      </c>
      <c r="G762">
        <v>0</v>
      </c>
      <c r="H762">
        <v>80</v>
      </c>
      <c r="K762">
        <v>81</v>
      </c>
      <c r="L762">
        <v>67</v>
      </c>
      <c r="M762">
        <v>88</v>
      </c>
      <c r="T762" s="34">
        <f>_xlfn.XLOOKUP(B762,'LHA Demog pivot'!$B$4:$B$93,'LHA Demog pivot'!$C$4:$C$93,,,1)</f>
        <v>19121</v>
      </c>
      <c r="U762" s="36">
        <f>ROUND(Table2[[#This Row],[LHA_Pop_2016]]*Table2[[#This Row],[C_ADR_7day]]/100000*7,0)</f>
        <v>0</v>
      </c>
      <c r="V762" s="13" t="str">
        <f>IF(OR(Table2[[#This Row],[7d_positivity_public]]=0,ISBLANK(Table2[[#This Row],[7d_positivity_public]])),"",(Table2[[#This Row],[7d_positivity_public]]-Table2[[#This Row],[7d_positivity_all]])/Table2[[#This Row],[7d_positivity_public]])</f>
        <v/>
      </c>
      <c r="W762">
        <v>0</v>
      </c>
    </row>
    <row r="763" spans="1:23" x14ac:dyDescent="0.25">
      <c r="A763" s="10">
        <v>44393</v>
      </c>
      <c r="B763">
        <v>424</v>
      </c>
      <c r="C763" t="s">
        <v>294</v>
      </c>
      <c r="D763">
        <v>0</v>
      </c>
      <c r="E763">
        <v>1</v>
      </c>
      <c r="F763">
        <v>-1</v>
      </c>
      <c r="G763">
        <v>0</v>
      </c>
      <c r="H763">
        <v>79</v>
      </c>
      <c r="K763">
        <v>80</v>
      </c>
      <c r="L763">
        <v>71</v>
      </c>
      <c r="M763">
        <v>87</v>
      </c>
      <c r="T763" s="34">
        <f>_xlfn.XLOOKUP(B763,'LHA Demog pivot'!$B$4:$B$93,'LHA Demog pivot'!$C$4:$C$93,,,1)</f>
        <v>108964</v>
      </c>
      <c r="U763" s="36">
        <f>ROUND(Table2[[#This Row],[LHA_Pop_2016]]*Table2[[#This Row],[C_ADR_7day]]/100000*7,0)</f>
        <v>0</v>
      </c>
      <c r="V763" s="13" t="str">
        <f>IF(OR(Table2[[#This Row],[7d_positivity_public]]=0,ISBLANK(Table2[[#This Row],[7d_positivity_public]])),"",(Table2[[#This Row],[7d_positivity_public]]-Table2[[#This Row],[7d_positivity_all]])/Table2[[#This Row],[7d_positivity_public]])</f>
        <v/>
      </c>
      <c r="W763">
        <v>0</v>
      </c>
    </row>
    <row r="764" spans="1:23" x14ac:dyDescent="0.25">
      <c r="A764" s="10">
        <v>44393</v>
      </c>
      <c r="B764">
        <v>425</v>
      </c>
      <c r="C764" t="s">
        <v>295</v>
      </c>
      <c r="D764">
        <v>0</v>
      </c>
      <c r="E764">
        <v>0</v>
      </c>
      <c r="F764">
        <v>0</v>
      </c>
      <c r="G764">
        <v>0</v>
      </c>
      <c r="H764">
        <v>80</v>
      </c>
      <c r="K764">
        <v>81</v>
      </c>
      <c r="L764">
        <v>61</v>
      </c>
      <c r="M764">
        <v>88</v>
      </c>
      <c r="T764" s="34">
        <f>_xlfn.XLOOKUP(B764,'LHA Demog pivot'!$B$4:$B$93,'LHA Demog pivot'!$C$4:$C$93,,,1)</f>
        <v>47133</v>
      </c>
      <c r="U764" s="36">
        <f>ROUND(Table2[[#This Row],[LHA_Pop_2016]]*Table2[[#This Row],[C_ADR_7day]]/100000*7,0)</f>
        <v>0</v>
      </c>
      <c r="V764" s="13" t="str">
        <f>IF(OR(Table2[[#This Row],[7d_positivity_public]]=0,ISBLANK(Table2[[#This Row],[7d_positivity_public]])),"",(Table2[[#This Row],[7d_positivity_public]]-Table2[[#This Row],[7d_positivity_all]])/Table2[[#This Row],[7d_positivity_public]])</f>
        <v/>
      </c>
      <c r="W764">
        <v>0</v>
      </c>
    </row>
    <row r="765" spans="1:23" x14ac:dyDescent="0.25">
      <c r="A765" s="10">
        <v>44393</v>
      </c>
      <c r="B765">
        <v>426</v>
      </c>
      <c r="C765" t="s">
        <v>296</v>
      </c>
      <c r="D765">
        <v>0</v>
      </c>
      <c r="E765">
        <v>0</v>
      </c>
      <c r="F765">
        <v>0</v>
      </c>
      <c r="G765">
        <v>0</v>
      </c>
      <c r="H765">
        <v>76</v>
      </c>
      <c r="K765">
        <v>77</v>
      </c>
      <c r="L765">
        <v>68</v>
      </c>
      <c r="M765">
        <v>85</v>
      </c>
      <c r="T765" s="34">
        <f>_xlfn.XLOOKUP(B765,'LHA Demog pivot'!$B$4:$B$93,'LHA Demog pivot'!$C$4:$C$93,,,1)</f>
        <v>30981</v>
      </c>
      <c r="U765" s="36">
        <f>ROUND(Table2[[#This Row],[LHA_Pop_2016]]*Table2[[#This Row],[C_ADR_7day]]/100000*7,0)</f>
        <v>0</v>
      </c>
      <c r="V765" s="13" t="str">
        <f>IF(OR(Table2[[#This Row],[7d_positivity_public]]=0,ISBLANK(Table2[[#This Row],[7d_positivity_public]])),"",(Table2[[#This Row],[7d_positivity_public]]-Table2[[#This Row],[7d_positivity_all]])/Table2[[#This Row],[7d_positivity_public]])</f>
        <v/>
      </c>
      <c r="W765">
        <v>0</v>
      </c>
    </row>
    <row r="766" spans="1:23" x14ac:dyDescent="0.25">
      <c r="A766" s="10">
        <v>44393</v>
      </c>
      <c r="B766">
        <v>431</v>
      </c>
      <c r="C766" t="s">
        <v>297</v>
      </c>
      <c r="D766">
        <v>0</v>
      </c>
      <c r="E766">
        <v>0</v>
      </c>
      <c r="F766">
        <v>0</v>
      </c>
      <c r="G766">
        <v>0</v>
      </c>
      <c r="H766">
        <v>77</v>
      </c>
      <c r="K766">
        <v>78</v>
      </c>
      <c r="L766">
        <v>65</v>
      </c>
      <c r="M766">
        <v>87</v>
      </c>
      <c r="T766" s="34">
        <f>_xlfn.XLOOKUP(B766,'LHA Demog pivot'!$B$4:$B$93,'LHA Demog pivot'!$C$4:$C$93,,,1)</f>
        <v>66527</v>
      </c>
      <c r="U766" s="36">
        <f>ROUND(Table2[[#This Row],[LHA_Pop_2016]]*Table2[[#This Row],[C_ADR_7day]]/100000*7,0)</f>
        <v>0</v>
      </c>
      <c r="V766" s="13" t="str">
        <f>IF(OR(Table2[[#This Row],[7d_positivity_public]]=0,ISBLANK(Table2[[#This Row],[7d_positivity_public]])),"",(Table2[[#This Row],[7d_positivity_public]]-Table2[[#This Row],[7d_positivity_all]])/Table2[[#This Row],[7d_positivity_public]])</f>
        <v/>
      </c>
      <c r="W766">
        <v>0</v>
      </c>
    </row>
    <row r="767" spans="1:23" x14ac:dyDescent="0.25">
      <c r="A767" s="10">
        <v>44393</v>
      </c>
      <c r="B767">
        <v>432</v>
      </c>
      <c r="C767" t="s">
        <v>298</v>
      </c>
      <c r="D767">
        <v>1</v>
      </c>
      <c r="E767">
        <v>0</v>
      </c>
      <c r="F767">
        <v>1</v>
      </c>
      <c r="G767">
        <v>1</v>
      </c>
      <c r="H767">
        <v>76</v>
      </c>
      <c r="K767">
        <v>78</v>
      </c>
      <c r="L767">
        <v>65</v>
      </c>
      <c r="M767">
        <v>86</v>
      </c>
      <c r="T767" s="34">
        <f>_xlfn.XLOOKUP(B767,'LHA Demog pivot'!$B$4:$B$93,'LHA Demog pivot'!$C$4:$C$93,,,1)</f>
        <v>42570</v>
      </c>
      <c r="U767" s="36">
        <f>ROUND(Table2[[#This Row],[LHA_Pop_2016]]*Table2[[#This Row],[C_ADR_7day]]/100000*7,0)</f>
        <v>3</v>
      </c>
      <c r="V767" s="13">
        <f>IF(OR(Table2[[#This Row],[7d_positivity_public]]=0,ISBLANK(Table2[[#This Row],[7d_positivity_public]])),"",(Table2[[#This Row],[7d_positivity_public]]-Table2[[#This Row],[7d_positivity_all]])/Table2[[#This Row],[7d_positivity_public]])</f>
        <v>0</v>
      </c>
      <c r="W767">
        <v>1</v>
      </c>
    </row>
    <row r="768" spans="1:23" x14ac:dyDescent="0.25">
      <c r="A768" s="10">
        <v>44393</v>
      </c>
      <c r="B768">
        <v>433</v>
      </c>
      <c r="C768" t="s">
        <v>299</v>
      </c>
      <c r="D768">
        <v>0</v>
      </c>
      <c r="E768">
        <v>0</v>
      </c>
      <c r="F768">
        <v>0</v>
      </c>
      <c r="G768">
        <v>0</v>
      </c>
      <c r="H768">
        <v>76</v>
      </c>
      <c r="K768">
        <v>77</v>
      </c>
      <c r="L768">
        <v>67</v>
      </c>
      <c r="M768">
        <v>83</v>
      </c>
      <c r="T768" s="34">
        <f>_xlfn.XLOOKUP(B768,'LHA Demog pivot'!$B$4:$B$93,'LHA Demog pivot'!$C$4:$C$93,,,1)</f>
        <v>1901</v>
      </c>
      <c r="U768" s="36">
        <f>ROUND(Table2[[#This Row],[LHA_Pop_2016]]*Table2[[#This Row],[C_ADR_7day]]/100000*7,0)</f>
        <v>0</v>
      </c>
      <c r="V768" s="13" t="str">
        <f>IF(OR(Table2[[#This Row],[7d_positivity_public]]=0,ISBLANK(Table2[[#This Row],[7d_positivity_public]])),"",(Table2[[#This Row],[7d_positivity_public]]-Table2[[#This Row],[7d_positivity_all]])/Table2[[#This Row],[7d_positivity_public]])</f>
        <v/>
      </c>
      <c r="W768">
        <v>0</v>
      </c>
    </row>
    <row r="769" spans="1:23" x14ac:dyDescent="0.25">
      <c r="A769" s="10">
        <v>44393</v>
      </c>
      <c r="B769">
        <v>434</v>
      </c>
      <c r="C769" t="s">
        <v>300</v>
      </c>
      <c r="D769">
        <v>0</v>
      </c>
      <c r="E769">
        <v>0</v>
      </c>
      <c r="F769">
        <v>0</v>
      </c>
      <c r="G769">
        <v>0</v>
      </c>
      <c r="H769">
        <v>75</v>
      </c>
      <c r="K769">
        <v>77</v>
      </c>
      <c r="L769">
        <v>69</v>
      </c>
      <c r="M769">
        <v>84</v>
      </c>
      <c r="T769" s="34">
        <f>_xlfn.XLOOKUP(B769,'LHA Demog pivot'!$B$4:$B$93,'LHA Demog pivot'!$C$4:$C$93,,,1)</f>
        <v>11235</v>
      </c>
      <c r="U769" s="36">
        <f>ROUND(Table2[[#This Row],[LHA_Pop_2016]]*Table2[[#This Row],[C_ADR_7day]]/100000*7,0)</f>
        <v>0</v>
      </c>
      <c r="V769" s="13" t="str">
        <f>IF(OR(Table2[[#This Row],[7d_positivity_public]]=0,ISBLANK(Table2[[#This Row],[7d_positivity_public]])),"",(Table2[[#This Row],[7d_positivity_public]]-Table2[[#This Row],[7d_positivity_all]])/Table2[[#This Row],[7d_positivity_public]])</f>
        <v/>
      </c>
      <c r="W769">
        <v>0</v>
      </c>
    </row>
    <row r="770" spans="1:23" x14ac:dyDescent="0.25">
      <c r="A770" s="10">
        <v>44393</v>
      </c>
      <c r="B770">
        <v>510</v>
      </c>
      <c r="C770" t="s">
        <v>301</v>
      </c>
      <c r="D770">
        <v>0</v>
      </c>
      <c r="E770">
        <v>0</v>
      </c>
      <c r="F770">
        <v>0</v>
      </c>
      <c r="G770">
        <v>0</v>
      </c>
      <c r="H770">
        <v>84</v>
      </c>
      <c r="K770">
        <v>84</v>
      </c>
      <c r="L770">
        <v>79</v>
      </c>
      <c r="M770">
        <v>89</v>
      </c>
      <c r="T770" s="34">
        <f>_xlfn.XLOOKUP(B770,'LHA Demog pivot'!$B$4:$B$93,'LHA Demog pivot'!$C$4:$C$93,,,1)</f>
        <v>4198</v>
      </c>
      <c r="U770" s="36">
        <f>ROUND(Table2[[#This Row],[LHA_Pop_2016]]*Table2[[#This Row],[C_ADR_7day]]/100000*7,0)</f>
        <v>0</v>
      </c>
      <c r="V770" s="13" t="str">
        <f>IF(OR(Table2[[#This Row],[7d_positivity_public]]=0,ISBLANK(Table2[[#This Row],[7d_positivity_public]])),"",(Table2[[#This Row],[7d_positivity_public]]-Table2[[#This Row],[7d_positivity_all]])/Table2[[#This Row],[7d_positivity_public]])</f>
        <v/>
      </c>
      <c r="W770">
        <v>0</v>
      </c>
    </row>
    <row r="771" spans="1:23" x14ac:dyDescent="0.25">
      <c r="A771" s="10">
        <v>44393</v>
      </c>
      <c r="B771">
        <v>512</v>
      </c>
      <c r="C771" t="s">
        <v>304</v>
      </c>
      <c r="D771">
        <v>0</v>
      </c>
      <c r="E771">
        <v>0</v>
      </c>
      <c r="F771">
        <v>0</v>
      </c>
      <c r="G771">
        <v>0</v>
      </c>
      <c r="H771">
        <v>80</v>
      </c>
      <c r="K771">
        <v>82</v>
      </c>
      <c r="L771">
        <v>77</v>
      </c>
      <c r="M771">
        <v>88</v>
      </c>
      <c r="T771" s="34">
        <f>_xlfn.XLOOKUP(B771,'LHA Demog pivot'!$B$4:$B$93,'LHA Demog pivot'!$C$4:$C$93,,,1)</f>
        <v>13501</v>
      </c>
      <c r="U771" s="36">
        <f>ROUND(Table2[[#This Row],[LHA_Pop_2016]]*Table2[[#This Row],[C_ADR_7day]]/100000*7,0)</f>
        <v>0</v>
      </c>
      <c r="V771" s="13" t="str">
        <f>IF(OR(Table2[[#This Row],[7d_positivity_public]]=0,ISBLANK(Table2[[#This Row],[7d_positivity_public]])),"",(Table2[[#This Row],[7d_positivity_public]]-Table2[[#This Row],[7d_positivity_all]])/Table2[[#This Row],[7d_positivity_public]])</f>
        <v/>
      </c>
      <c r="W771">
        <v>0</v>
      </c>
    </row>
    <row r="772" spans="1:23" x14ac:dyDescent="0.25">
      <c r="A772" s="10">
        <v>44393</v>
      </c>
      <c r="B772">
        <v>513</v>
      </c>
      <c r="C772" t="s">
        <v>305</v>
      </c>
      <c r="D772">
        <v>3</v>
      </c>
      <c r="E772">
        <v>0</v>
      </c>
      <c r="F772">
        <v>3</v>
      </c>
      <c r="G772">
        <v>0</v>
      </c>
      <c r="H772">
        <v>76</v>
      </c>
      <c r="K772">
        <v>79</v>
      </c>
      <c r="L772">
        <v>74</v>
      </c>
      <c r="M772">
        <v>84</v>
      </c>
      <c r="T772" s="34">
        <f>_xlfn.XLOOKUP(B772,'LHA Demog pivot'!$B$4:$B$93,'LHA Demog pivot'!$C$4:$C$93,,,1)</f>
        <v>4223</v>
      </c>
      <c r="U772" s="36">
        <f>ROUND(Table2[[#This Row],[LHA_Pop_2016]]*Table2[[#This Row],[C_ADR_7day]]/100000*7,0)</f>
        <v>1</v>
      </c>
      <c r="V772" s="13" t="str">
        <f>IF(OR(Table2[[#This Row],[7d_positivity_public]]=0,ISBLANK(Table2[[#This Row],[7d_positivity_public]])),"",(Table2[[#This Row],[7d_positivity_public]]-Table2[[#This Row],[7d_positivity_all]])/Table2[[#This Row],[7d_positivity_public]])</f>
        <v/>
      </c>
      <c r="W772">
        <v>0</v>
      </c>
    </row>
    <row r="773" spans="1:23" x14ac:dyDescent="0.25">
      <c r="A773" s="10">
        <v>44393</v>
      </c>
      <c r="B773">
        <v>514</v>
      </c>
      <c r="C773" t="s">
        <v>306</v>
      </c>
      <c r="D773">
        <v>0</v>
      </c>
      <c r="E773">
        <v>0</v>
      </c>
      <c r="F773">
        <v>0</v>
      </c>
      <c r="G773">
        <v>4</v>
      </c>
      <c r="H773">
        <v>65</v>
      </c>
      <c r="K773">
        <v>68</v>
      </c>
      <c r="L773">
        <v>59</v>
      </c>
      <c r="M773">
        <v>78</v>
      </c>
      <c r="T773" s="34">
        <f>_xlfn.XLOOKUP(B773,'LHA Demog pivot'!$B$4:$B$93,'LHA Demog pivot'!$C$4:$C$93,,,1)</f>
        <v>16414</v>
      </c>
      <c r="U773" s="36">
        <f>ROUND(Table2[[#This Row],[LHA_Pop_2016]]*Table2[[#This Row],[C_ADR_7day]]/100000*7,0)</f>
        <v>0</v>
      </c>
      <c r="V773" s="13">
        <f>IF(OR(Table2[[#This Row],[7d_positivity_public]]=0,ISBLANK(Table2[[#This Row],[7d_positivity_public]])),"",(Table2[[#This Row],[7d_positivity_public]]-Table2[[#This Row],[7d_positivity_all]])/Table2[[#This Row],[7d_positivity_public]])</f>
        <v>0.5</v>
      </c>
      <c r="W773">
        <v>2</v>
      </c>
    </row>
    <row r="774" spans="1:23" x14ac:dyDescent="0.25">
      <c r="A774" s="10">
        <v>44393</v>
      </c>
      <c r="B774">
        <v>515</v>
      </c>
      <c r="C774" t="s">
        <v>307</v>
      </c>
      <c r="D774">
        <v>0</v>
      </c>
      <c r="E774">
        <v>0</v>
      </c>
      <c r="F774">
        <v>0</v>
      </c>
      <c r="G774">
        <v>0</v>
      </c>
      <c r="H774">
        <v>86</v>
      </c>
      <c r="K774">
        <v>89</v>
      </c>
      <c r="L774">
        <v>84</v>
      </c>
      <c r="M774">
        <v>94</v>
      </c>
      <c r="T774" s="34">
        <f>_xlfn.XLOOKUP(B774,'LHA Demog pivot'!$B$4:$B$93,'LHA Demog pivot'!$C$4:$C$93,,,1)</f>
        <v>9090</v>
      </c>
      <c r="U774" s="36">
        <f>ROUND(Table2[[#This Row],[LHA_Pop_2016]]*Table2[[#This Row],[C_ADR_7day]]/100000*7,0)</f>
        <v>0</v>
      </c>
      <c r="V774" s="13" t="str">
        <f>IF(OR(Table2[[#This Row],[7d_positivity_public]]=0,ISBLANK(Table2[[#This Row],[7d_positivity_public]])),"",(Table2[[#This Row],[7d_positivity_public]]-Table2[[#This Row],[7d_positivity_all]])/Table2[[#This Row],[7d_positivity_public]])</f>
        <v/>
      </c>
      <c r="W774">
        <v>0</v>
      </c>
    </row>
    <row r="775" spans="1:23" x14ac:dyDescent="0.25">
      <c r="A775" s="10">
        <v>44393</v>
      </c>
      <c r="B775">
        <v>517</v>
      </c>
      <c r="C775" t="s">
        <v>308</v>
      </c>
      <c r="D775">
        <v>0</v>
      </c>
      <c r="E775">
        <v>0</v>
      </c>
      <c r="F775">
        <v>0</v>
      </c>
      <c r="G775">
        <v>0</v>
      </c>
      <c r="H775">
        <v>73</v>
      </c>
      <c r="K775">
        <v>76</v>
      </c>
      <c r="L775">
        <v>68</v>
      </c>
      <c r="M775">
        <v>84</v>
      </c>
      <c r="T775" s="34">
        <f>_xlfn.XLOOKUP(B775,'LHA Demog pivot'!$B$4:$B$93,'LHA Demog pivot'!$C$4:$C$93,,,1)</f>
        <v>20250</v>
      </c>
      <c r="U775" s="36">
        <f>ROUND(Table2[[#This Row],[LHA_Pop_2016]]*Table2[[#This Row],[C_ADR_7day]]/100000*7,0)</f>
        <v>0</v>
      </c>
      <c r="V775" s="13" t="str">
        <f>IF(OR(Table2[[#This Row],[7d_positivity_public]]=0,ISBLANK(Table2[[#This Row],[7d_positivity_public]])),"",(Table2[[#This Row],[7d_positivity_public]]-Table2[[#This Row],[7d_positivity_all]])/Table2[[#This Row],[7d_positivity_public]])</f>
        <v/>
      </c>
      <c r="W775">
        <v>0</v>
      </c>
    </row>
    <row r="776" spans="1:23" x14ac:dyDescent="0.25">
      <c r="A776" s="10">
        <v>44393</v>
      </c>
      <c r="B776">
        <v>518</v>
      </c>
      <c r="C776" t="s">
        <v>309</v>
      </c>
      <c r="D776">
        <v>0</v>
      </c>
      <c r="E776">
        <v>0</v>
      </c>
      <c r="F776">
        <v>0</v>
      </c>
      <c r="G776">
        <v>25</v>
      </c>
      <c r="H776">
        <v>76</v>
      </c>
      <c r="K776">
        <v>82</v>
      </c>
      <c r="L776">
        <v>77</v>
      </c>
      <c r="M776">
        <v>87</v>
      </c>
      <c r="T776" s="34">
        <f>_xlfn.XLOOKUP(B776,'LHA Demog pivot'!$B$4:$B$93,'LHA Demog pivot'!$C$4:$C$93,,,1)</f>
        <v>1880</v>
      </c>
      <c r="U776" s="36">
        <f>ROUND(Table2[[#This Row],[LHA_Pop_2016]]*Table2[[#This Row],[C_ADR_7day]]/100000*7,0)</f>
        <v>0</v>
      </c>
      <c r="V776" s="13">
        <f>IF(OR(Table2[[#This Row],[7d_positivity_public]]=0,ISBLANK(Table2[[#This Row],[7d_positivity_public]])),"",(Table2[[#This Row],[7d_positivity_public]]-Table2[[#This Row],[7d_positivity_all]])/Table2[[#This Row],[7d_positivity_public]])</f>
        <v>0</v>
      </c>
      <c r="W776">
        <v>25</v>
      </c>
    </row>
    <row r="777" spans="1:23" x14ac:dyDescent="0.25">
      <c r="A777" s="10">
        <v>44393</v>
      </c>
      <c r="B777">
        <v>521</v>
      </c>
      <c r="C777" t="s">
        <v>310</v>
      </c>
      <c r="D777">
        <v>0</v>
      </c>
      <c r="E777">
        <v>0</v>
      </c>
      <c r="F777">
        <v>0</v>
      </c>
      <c r="G777">
        <v>0</v>
      </c>
      <c r="H777">
        <v>64</v>
      </c>
      <c r="K777">
        <v>66</v>
      </c>
      <c r="L777">
        <v>52</v>
      </c>
      <c r="M777">
        <v>76</v>
      </c>
      <c r="T777" s="34">
        <f>_xlfn.XLOOKUP(B777,'LHA Demog pivot'!$B$4:$B$93,'LHA Demog pivot'!$C$4:$C$93,,,1)</f>
        <v>23205</v>
      </c>
      <c r="U777" s="36">
        <f>ROUND(Table2[[#This Row],[LHA_Pop_2016]]*Table2[[#This Row],[C_ADR_7day]]/100000*7,0)</f>
        <v>0</v>
      </c>
      <c r="V777" s="13" t="str">
        <f>IF(OR(Table2[[#This Row],[7d_positivity_public]]=0,ISBLANK(Table2[[#This Row],[7d_positivity_public]])),"",(Table2[[#This Row],[7d_positivity_public]]-Table2[[#This Row],[7d_positivity_all]])/Table2[[#This Row],[7d_positivity_public]])</f>
        <v/>
      </c>
      <c r="W777">
        <v>0</v>
      </c>
    </row>
    <row r="778" spans="1:23" x14ac:dyDescent="0.25">
      <c r="A778" s="10">
        <v>44393</v>
      </c>
      <c r="B778">
        <v>522</v>
      </c>
      <c r="C778" t="s">
        <v>311</v>
      </c>
      <c r="D778">
        <v>0</v>
      </c>
      <c r="E778">
        <v>0</v>
      </c>
      <c r="F778">
        <v>0</v>
      </c>
      <c r="G778">
        <v>0</v>
      </c>
      <c r="H778">
        <v>65</v>
      </c>
      <c r="K778">
        <v>68</v>
      </c>
      <c r="L778">
        <v>58</v>
      </c>
      <c r="M778">
        <v>76</v>
      </c>
      <c r="T778" s="34">
        <f>_xlfn.XLOOKUP(B778,'LHA Demog pivot'!$B$4:$B$93,'LHA Demog pivot'!$C$4:$C$93,,,1)</f>
        <v>6256</v>
      </c>
      <c r="U778" s="36">
        <f>ROUND(Table2[[#This Row],[LHA_Pop_2016]]*Table2[[#This Row],[C_ADR_7day]]/100000*7,0)</f>
        <v>0</v>
      </c>
      <c r="V778" s="13" t="str">
        <f>IF(OR(Table2[[#This Row],[7d_positivity_public]]=0,ISBLANK(Table2[[#This Row],[7d_positivity_public]])),"",(Table2[[#This Row],[7d_positivity_public]]-Table2[[#This Row],[7d_positivity_all]])/Table2[[#This Row],[7d_positivity_public]])</f>
        <v/>
      </c>
      <c r="W778">
        <v>0</v>
      </c>
    </row>
    <row r="779" spans="1:23" x14ac:dyDescent="0.25">
      <c r="A779" s="10">
        <v>44393</v>
      </c>
      <c r="B779">
        <v>523</v>
      </c>
      <c r="C779" t="s">
        <v>312</v>
      </c>
      <c r="D779">
        <v>1</v>
      </c>
      <c r="E779">
        <v>0</v>
      </c>
      <c r="F779">
        <v>1</v>
      </c>
      <c r="G779">
        <v>0</v>
      </c>
      <c r="H779">
        <v>61</v>
      </c>
      <c r="K779">
        <v>64</v>
      </c>
      <c r="L779">
        <v>52</v>
      </c>
      <c r="M779">
        <v>75</v>
      </c>
      <c r="T779" s="34">
        <f>_xlfn.XLOOKUP(B779,'LHA Demog pivot'!$B$4:$B$93,'LHA Demog pivot'!$C$4:$C$93,,,1)</f>
        <v>15857</v>
      </c>
      <c r="U779" s="36">
        <f>ROUND(Table2[[#This Row],[LHA_Pop_2016]]*Table2[[#This Row],[C_ADR_7day]]/100000*7,0)</f>
        <v>1</v>
      </c>
      <c r="V779" s="13" t="str">
        <f>IF(OR(Table2[[#This Row],[7d_positivity_public]]=0,ISBLANK(Table2[[#This Row],[7d_positivity_public]])),"",(Table2[[#This Row],[7d_positivity_public]]-Table2[[#This Row],[7d_positivity_all]])/Table2[[#This Row],[7d_positivity_public]])</f>
        <v/>
      </c>
      <c r="W779">
        <v>0</v>
      </c>
    </row>
    <row r="780" spans="1:23" x14ac:dyDescent="0.25">
      <c r="A780" s="10">
        <v>44393</v>
      </c>
      <c r="B780">
        <v>524</v>
      </c>
      <c r="C780" t="s">
        <v>313</v>
      </c>
      <c r="D780">
        <v>0</v>
      </c>
      <c r="E780">
        <v>0</v>
      </c>
      <c r="F780">
        <v>0</v>
      </c>
      <c r="G780">
        <v>1</v>
      </c>
      <c r="H780">
        <v>72</v>
      </c>
      <c r="K780">
        <v>73</v>
      </c>
      <c r="L780">
        <v>65</v>
      </c>
      <c r="M780">
        <v>83</v>
      </c>
      <c r="T780" s="34">
        <f>_xlfn.XLOOKUP(B780,'LHA Demog pivot'!$B$4:$B$93,'LHA Demog pivot'!$C$4:$C$93,,,1)</f>
        <v>95077</v>
      </c>
      <c r="U780" s="36">
        <f>ROUND(Table2[[#This Row],[LHA_Pop_2016]]*Table2[[#This Row],[C_ADR_7day]]/100000*7,0)</f>
        <v>0</v>
      </c>
      <c r="V780" s="13">
        <f>IF(OR(Table2[[#This Row],[7d_positivity_public]]=0,ISBLANK(Table2[[#This Row],[7d_positivity_public]])),"",(Table2[[#This Row],[7d_positivity_public]]-Table2[[#This Row],[7d_positivity_all]])/Table2[[#This Row],[7d_positivity_public]])</f>
        <v>0</v>
      </c>
      <c r="W780">
        <v>1</v>
      </c>
    </row>
    <row r="781" spans="1:23" x14ac:dyDescent="0.25">
      <c r="A781" s="10">
        <v>44393</v>
      </c>
      <c r="B781">
        <v>531</v>
      </c>
      <c r="C781" t="s">
        <v>314</v>
      </c>
      <c r="D781">
        <v>1</v>
      </c>
      <c r="E781">
        <v>1</v>
      </c>
      <c r="F781">
        <v>0</v>
      </c>
      <c r="G781">
        <v>0</v>
      </c>
      <c r="H781">
        <v>52</v>
      </c>
      <c r="K781">
        <v>54</v>
      </c>
      <c r="L781">
        <v>42</v>
      </c>
      <c r="M781">
        <v>69</v>
      </c>
      <c r="T781" s="34">
        <f>_xlfn.XLOOKUP(B781,'LHA Demog pivot'!$B$4:$B$93,'LHA Demog pivot'!$C$4:$C$93,,,1)</f>
        <v>26850</v>
      </c>
      <c r="U781" s="36">
        <f>ROUND(Table2[[#This Row],[LHA_Pop_2016]]*Table2[[#This Row],[C_ADR_7day]]/100000*7,0)</f>
        <v>2</v>
      </c>
      <c r="V781" s="13" t="str">
        <f>IF(OR(Table2[[#This Row],[7d_positivity_public]]=0,ISBLANK(Table2[[#This Row],[7d_positivity_public]])),"",(Table2[[#This Row],[7d_positivity_public]]-Table2[[#This Row],[7d_positivity_all]])/Table2[[#This Row],[7d_positivity_public]])</f>
        <v/>
      </c>
      <c r="W781">
        <v>0</v>
      </c>
    </row>
    <row r="782" spans="1:23" x14ac:dyDescent="0.25">
      <c r="A782" s="10">
        <v>44393</v>
      </c>
      <c r="B782">
        <v>532</v>
      </c>
      <c r="C782" t="s">
        <v>315</v>
      </c>
      <c r="D782">
        <v>0</v>
      </c>
      <c r="E782">
        <v>1</v>
      </c>
      <c r="F782">
        <v>-1</v>
      </c>
      <c r="G782">
        <v>0</v>
      </c>
      <c r="H782">
        <v>52</v>
      </c>
      <c r="K782">
        <v>54</v>
      </c>
      <c r="L782">
        <v>46</v>
      </c>
      <c r="M782">
        <v>69</v>
      </c>
      <c r="T782" s="34">
        <f>_xlfn.XLOOKUP(B782,'LHA Demog pivot'!$B$4:$B$93,'LHA Demog pivot'!$C$4:$C$93,,,1)</f>
        <v>35521</v>
      </c>
      <c r="U782" s="36">
        <f>ROUND(Table2[[#This Row],[LHA_Pop_2016]]*Table2[[#This Row],[C_ADR_7day]]/100000*7,0)</f>
        <v>0</v>
      </c>
      <c r="V782" s="13" t="str">
        <f>IF(OR(Table2[[#This Row],[7d_positivity_public]]=0,ISBLANK(Table2[[#This Row],[7d_positivity_public]])),"",(Table2[[#This Row],[7d_positivity_public]]-Table2[[#This Row],[7d_positivity_all]])/Table2[[#This Row],[7d_positivity_public]])</f>
        <v/>
      </c>
      <c r="W782">
        <v>0</v>
      </c>
    </row>
    <row r="783" spans="1:23" x14ac:dyDescent="0.25">
      <c r="A783" s="10">
        <v>44393</v>
      </c>
      <c r="B783">
        <v>533</v>
      </c>
      <c r="C783" t="s">
        <v>316</v>
      </c>
      <c r="D783">
        <v>0</v>
      </c>
      <c r="E783">
        <v>0</v>
      </c>
      <c r="F783">
        <v>0</v>
      </c>
      <c r="G783">
        <v>0</v>
      </c>
      <c r="H783">
        <v>54</v>
      </c>
      <c r="K783">
        <v>57</v>
      </c>
      <c r="L783">
        <v>47</v>
      </c>
      <c r="M783">
        <v>69</v>
      </c>
      <c r="T783" s="34">
        <f>_xlfn.XLOOKUP(B783,'LHA Demog pivot'!$B$4:$B$93,'LHA Demog pivot'!$C$4:$C$93,,,1)</f>
        <v>5514</v>
      </c>
      <c r="U783" s="36">
        <f>ROUND(Table2[[#This Row],[LHA_Pop_2016]]*Table2[[#This Row],[C_ADR_7day]]/100000*7,0)</f>
        <v>0</v>
      </c>
      <c r="V783" s="13" t="str">
        <f>IF(OR(Table2[[#This Row],[7d_positivity_public]]=0,ISBLANK(Table2[[#This Row],[7d_positivity_public]])),"",(Table2[[#This Row],[7d_positivity_public]]-Table2[[#This Row],[7d_positivity_all]])/Table2[[#This Row],[7d_positivity_public]])</f>
        <v/>
      </c>
      <c r="W783">
        <v>0</v>
      </c>
    </row>
    <row r="784" spans="1:23" x14ac:dyDescent="0.25">
      <c r="A784" s="10">
        <v>44393</v>
      </c>
      <c r="B784">
        <v>555</v>
      </c>
      <c r="C784" t="s">
        <v>317</v>
      </c>
      <c r="D784">
        <v>0</v>
      </c>
      <c r="E784">
        <v>0</v>
      </c>
      <c r="F784">
        <v>0</v>
      </c>
      <c r="G784">
        <v>0</v>
      </c>
      <c r="H784">
        <v>74</v>
      </c>
      <c r="K784">
        <v>77</v>
      </c>
      <c r="L784">
        <v>70</v>
      </c>
      <c r="M784">
        <v>83</v>
      </c>
      <c r="T784" s="34">
        <f>_xlfn.XLOOKUP(B784,'LHA Demog pivot'!$B$4:$B$93,'LHA Demog pivot'!$C$4:$C$93,,,1)</f>
        <v>2049</v>
      </c>
      <c r="U784" s="36">
        <f>ROUND(Table2[[#This Row],[LHA_Pop_2016]]*Table2[[#This Row],[C_ADR_7day]]/100000*7,0)</f>
        <v>0</v>
      </c>
      <c r="V784" s="13" t="str">
        <f>IF(OR(Table2[[#This Row],[7d_positivity_public]]=0,ISBLANK(Table2[[#This Row],[7d_positivity_public]])),"",(Table2[[#This Row],[7d_positivity_public]]-Table2[[#This Row],[7d_positivity_all]])/Table2[[#This Row],[7d_positivity_public]])</f>
        <v/>
      </c>
      <c r="W784">
        <v>0</v>
      </c>
    </row>
    <row r="785" spans="1:23" x14ac:dyDescent="0.25">
      <c r="A785" s="10">
        <v>44397</v>
      </c>
      <c r="B785">
        <v>111</v>
      </c>
      <c r="C785" t="s">
        <v>242</v>
      </c>
      <c r="D785">
        <v>1</v>
      </c>
      <c r="E785">
        <v>0</v>
      </c>
      <c r="F785">
        <v>1</v>
      </c>
      <c r="G785">
        <v>0</v>
      </c>
      <c r="H785">
        <v>74</v>
      </c>
      <c r="K785">
        <v>75</v>
      </c>
      <c r="L785">
        <v>69</v>
      </c>
      <c r="M785">
        <v>84</v>
      </c>
      <c r="T785" s="34">
        <f>_xlfn.XLOOKUP(B785,'LHA Demog pivot'!$B$4:$B$93,'LHA Demog pivot'!$C$4:$C$93,,,1)</f>
        <v>15531</v>
      </c>
      <c r="U785" s="36">
        <f>ROUND(Table2[[#This Row],[LHA_Pop_2016]]*Table2[[#This Row],[C_ADR_7day]]/100000*7,0)</f>
        <v>1</v>
      </c>
      <c r="V785" s="13" t="str">
        <f>IF(OR(Table2[[#This Row],[7d_positivity_public]]=0,ISBLANK(Table2[[#This Row],[7d_positivity_public]])),"",(Table2[[#This Row],[7d_positivity_public]]-Table2[[#This Row],[7d_positivity_all]])/Table2[[#This Row],[7d_positivity_public]])</f>
        <v/>
      </c>
      <c r="W785">
        <v>0</v>
      </c>
    </row>
    <row r="786" spans="1:23" x14ac:dyDescent="0.25">
      <c r="A786" s="10">
        <v>44397</v>
      </c>
      <c r="B786">
        <v>112</v>
      </c>
      <c r="C786" t="s">
        <v>243</v>
      </c>
      <c r="D786">
        <v>2</v>
      </c>
      <c r="E786">
        <v>2</v>
      </c>
      <c r="F786">
        <v>0</v>
      </c>
      <c r="G786">
        <v>3</v>
      </c>
      <c r="H786">
        <v>72</v>
      </c>
      <c r="K786">
        <v>73</v>
      </c>
      <c r="L786">
        <v>60</v>
      </c>
      <c r="M786">
        <v>84</v>
      </c>
      <c r="T786" s="34">
        <f>_xlfn.XLOOKUP(B786,'LHA Demog pivot'!$B$4:$B$93,'LHA Demog pivot'!$C$4:$C$93,,,1)</f>
        <v>26248</v>
      </c>
      <c r="U786" s="36">
        <f>ROUND(Table2[[#This Row],[LHA_Pop_2016]]*Table2[[#This Row],[C_ADR_7day]]/100000*7,0)</f>
        <v>4</v>
      </c>
      <c r="V786" s="13">
        <f>IF(OR(Table2[[#This Row],[7d_positivity_public]]=0,ISBLANK(Table2[[#This Row],[7d_positivity_public]])),"",(Table2[[#This Row],[7d_positivity_public]]-Table2[[#This Row],[7d_positivity_all]])/Table2[[#This Row],[7d_positivity_public]])</f>
        <v>0.33333333333333331</v>
      </c>
      <c r="W786">
        <v>2</v>
      </c>
    </row>
    <row r="787" spans="1:23" x14ac:dyDescent="0.25">
      <c r="A787" s="10">
        <v>44397</v>
      </c>
      <c r="B787">
        <v>113</v>
      </c>
      <c r="C787" t="s">
        <v>244</v>
      </c>
      <c r="D787">
        <v>0</v>
      </c>
      <c r="E787">
        <v>0</v>
      </c>
      <c r="F787">
        <v>0</v>
      </c>
      <c r="G787">
        <v>0</v>
      </c>
      <c r="H787">
        <v>77</v>
      </c>
      <c r="K787">
        <v>79</v>
      </c>
      <c r="L787">
        <v>68</v>
      </c>
      <c r="M787">
        <v>87</v>
      </c>
      <c r="T787" s="34">
        <f>_xlfn.XLOOKUP(B787,'LHA Demog pivot'!$B$4:$B$93,'LHA Demog pivot'!$C$4:$C$93,,,1)</f>
        <v>9178</v>
      </c>
      <c r="U787" s="36">
        <f>ROUND(Table2[[#This Row],[LHA_Pop_2016]]*Table2[[#This Row],[C_ADR_7day]]/100000*7,0)</f>
        <v>0</v>
      </c>
      <c r="V787" s="13" t="str">
        <f>IF(OR(Table2[[#This Row],[7d_positivity_public]]=0,ISBLANK(Table2[[#This Row],[7d_positivity_public]])),"",(Table2[[#This Row],[7d_positivity_public]]-Table2[[#This Row],[7d_positivity_all]])/Table2[[#This Row],[7d_positivity_public]])</f>
        <v/>
      </c>
      <c r="W787">
        <v>0</v>
      </c>
    </row>
    <row r="788" spans="1:23" x14ac:dyDescent="0.25">
      <c r="A788" s="10">
        <v>44397</v>
      </c>
      <c r="B788">
        <v>114</v>
      </c>
      <c r="C788" t="s">
        <v>245</v>
      </c>
      <c r="D788">
        <v>0</v>
      </c>
      <c r="E788">
        <v>0</v>
      </c>
      <c r="F788">
        <v>0</v>
      </c>
      <c r="G788">
        <v>0</v>
      </c>
      <c r="H788">
        <v>81</v>
      </c>
      <c r="K788">
        <v>82</v>
      </c>
      <c r="L788">
        <v>76</v>
      </c>
      <c r="M788">
        <v>88</v>
      </c>
      <c r="T788" s="34">
        <f>_xlfn.XLOOKUP(B788,'LHA Demog pivot'!$B$4:$B$93,'LHA Demog pivot'!$C$4:$C$93,,,1)</f>
        <v>9487</v>
      </c>
      <c r="U788" s="36">
        <f>ROUND(Table2[[#This Row],[LHA_Pop_2016]]*Table2[[#This Row],[C_ADR_7day]]/100000*7,0)</f>
        <v>0</v>
      </c>
      <c r="V788" s="13" t="str">
        <f>IF(OR(Table2[[#This Row],[7d_positivity_public]]=0,ISBLANK(Table2[[#This Row],[7d_positivity_public]])),"",(Table2[[#This Row],[7d_positivity_public]]-Table2[[#This Row],[7d_positivity_all]])/Table2[[#This Row],[7d_positivity_public]])</f>
        <v/>
      </c>
      <c r="W788">
        <v>0</v>
      </c>
    </row>
    <row r="789" spans="1:23" x14ac:dyDescent="0.25">
      <c r="A789" s="10">
        <v>44397</v>
      </c>
      <c r="B789">
        <v>115</v>
      </c>
      <c r="C789" t="s">
        <v>246</v>
      </c>
      <c r="D789">
        <v>0</v>
      </c>
      <c r="E789">
        <v>0</v>
      </c>
      <c r="F789">
        <v>0</v>
      </c>
      <c r="G789">
        <v>0</v>
      </c>
      <c r="H789">
        <v>61</v>
      </c>
      <c r="K789">
        <v>64</v>
      </c>
      <c r="L789">
        <v>44</v>
      </c>
      <c r="M789">
        <v>75</v>
      </c>
      <c r="T789" s="34">
        <f>_xlfn.XLOOKUP(B789,'LHA Demog pivot'!$B$4:$B$93,'LHA Demog pivot'!$C$4:$C$93,,,1)</f>
        <v>12634</v>
      </c>
      <c r="U789" s="36">
        <f>ROUND(Table2[[#This Row],[LHA_Pop_2016]]*Table2[[#This Row],[C_ADR_7day]]/100000*7,0)</f>
        <v>0</v>
      </c>
      <c r="V789" s="13" t="str">
        <f>IF(OR(Table2[[#This Row],[7d_positivity_public]]=0,ISBLANK(Table2[[#This Row],[7d_positivity_public]])),"",(Table2[[#This Row],[7d_positivity_public]]-Table2[[#This Row],[7d_positivity_all]])/Table2[[#This Row],[7d_positivity_public]])</f>
        <v/>
      </c>
      <c r="W789">
        <v>0</v>
      </c>
    </row>
    <row r="790" spans="1:23" x14ac:dyDescent="0.25">
      <c r="A790" s="10">
        <v>44397</v>
      </c>
      <c r="B790">
        <v>116</v>
      </c>
      <c r="C790" t="s">
        <v>247</v>
      </c>
      <c r="D790">
        <v>2</v>
      </c>
      <c r="E790">
        <v>4</v>
      </c>
      <c r="F790">
        <v>-2</v>
      </c>
      <c r="G790">
        <v>3</v>
      </c>
      <c r="H790">
        <v>82</v>
      </c>
      <c r="K790">
        <v>83</v>
      </c>
      <c r="L790">
        <v>81</v>
      </c>
      <c r="M790">
        <v>85</v>
      </c>
      <c r="T790" s="34">
        <f>_xlfn.XLOOKUP(B790,'LHA Demog pivot'!$B$4:$B$93,'LHA Demog pivot'!$C$4:$C$93,,,1)</f>
        <v>6851</v>
      </c>
      <c r="U790" s="36">
        <f>ROUND(Table2[[#This Row],[LHA_Pop_2016]]*Table2[[#This Row],[C_ADR_7day]]/100000*7,0)</f>
        <v>1</v>
      </c>
      <c r="V790" s="13">
        <f>IF(OR(Table2[[#This Row],[7d_positivity_public]]=0,ISBLANK(Table2[[#This Row],[7d_positivity_public]])),"",(Table2[[#This Row],[7d_positivity_public]]-Table2[[#This Row],[7d_positivity_all]])/Table2[[#This Row],[7d_positivity_public]])</f>
        <v>0.33333333333333331</v>
      </c>
      <c r="W790">
        <v>2</v>
      </c>
    </row>
    <row r="791" spans="1:23" x14ac:dyDescent="0.25">
      <c r="A791" s="10">
        <v>44397</v>
      </c>
      <c r="B791">
        <v>121</v>
      </c>
      <c r="C791" t="s">
        <v>248</v>
      </c>
      <c r="D791">
        <v>8</v>
      </c>
      <c r="E791">
        <v>0</v>
      </c>
      <c r="F791">
        <v>8</v>
      </c>
      <c r="G791">
        <v>22</v>
      </c>
      <c r="H791">
        <v>67</v>
      </c>
      <c r="K791">
        <v>69</v>
      </c>
      <c r="L791">
        <v>49</v>
      </c>
      <c r="M791">
        <v>78</v>
      </c>
      <c r="T791" s="34">
        <f>_xlfn.XLOOKUP(B791,'LHA Demog pivot'!$B$4:$B$93,'LHA Demog pivot'!$C$4:$C$93,,,1)</f>
        <v>3209</v>
      </c>
      <c r="U791" s="36">
        <f>ROUND(Table2[[#This Row],[LHA_Pop_2016]]*Table2[[#This Row],[C_ADR_7day]]/100000*7,0)</f>
        <v>2</v>
      </c>
      <c r="V791" s="13">
        <f>IF(OR(Table2[[#This Row],[7d_positivity_public]]=0,ISBLANK(Table2[[#This Row],[7d_positivity_public]])),"",(Table2[[#This Row],[7d_positivity_public]]-Table2[[#This Row],[7d_positivity_all]])/Table2[[#This Row],[7d_positivity_public]])</f>
        <v>0.18181818181818182</v>
      </c>
      <c r="W791">
        <v>18</v>
      </c>
    </row>
    <row r="792" spans="1:23" x14ac:dyDescent="0.25">
      <c r="A792" s="10">
        <v>44397</v>
      </c>
      <c r="B792">
        <v>122</v>
      </c>
      <c r="C792" t="s">
        <v>249</v>
      </c>
      <c r="D792">
        <v>7</v>
      </c>
      <c r="E792">
        <v>2</v>
      </c>
      <c r="F792">
        <v>5</v>
      </c>
      <c r="G792">
        <v>13</v>
      </c>
      <c r="H792">
        <v>68</v>
      </c>
      <c r="K792">
        <v>70</v>
      </c>
      <c r="L792">
        <v>61</v>
      </c>
      <c r="M792">
        <v>78</v>
      </c>
      <c r="T792" s="34">
        <f>_xlfn.XLOOKUP(B792,'LHA Demog pivot'!$B$4:$B$93,'LHA Demog pivot'!$C$4:$C$93,,,1)</f>
        <v>25523</v>
      </c>
      <c r="U792" s="36">
        <f>ROUND(Table2[[#This Row],[LHA_Pop_2016]]*Table2[[#This Row],[C_ADR_7day]]/100000*7,0)</f>
        <v>13</v>
      </c>
      <c r="V792" s="13">
        <f>IF(OR(Table2[[#This Row],[7d_positivity_public]]=0,ISBLANK(Table2[[#This Row],[7d_positivity_public]])),"",(Table2[[#This Row],[7d_positivity_public]]-Table2[[#This Row],[7d_positivity_all]])/Table2[[#This Row],[7d_positivity_public]])</f>
        <v>0.46153846153846156</v>
      </c>
      <c r="W792">
        <v>7</v>
      </c>
    </row>
    <row r="793" spans="1:23" x14ac:dyDescent="0.25">
      <c r="A793" s="10">
        <v>44397</v>
      </c>
      <c r="B793">
        <v>123</v>
      </c>
      <c r="C793" t="s">
        <v>250</v>
      </c>
      <c r="D793">
        <v>18</v>
      </c>
      <c r="E793">
        <v>4</v>
      </c>
      <c r="F793">
        <v>14</v>
      </c>
      <c r="G793">
        <v>35</v>
      </c>
      <c r="H793">
        <v>71</v>
      </c>
      <c r="K793">
        <v>73</v>
      </c>
      <c r="L793">
        <v>62</v>
      </c>
      <c r="M793">
        <v>83</v>
      </c>
      <c r="T793" s="34">
        <f>_xlfn.XLOOKUP(B793,'LHA Demog pivot'!$B$4:$B$93,'LHA Demog pivot'!$C$4:$C$93,,,1)</f>
        <v>13710</v>
      </c>
      <c r="U793" s="36">
        <f>ROUND(Table2[[#This Row],[LHA_Pop_2016]]*Table2[[#This Row],[C_ADR_7day]]/100000*7,0)</f>
        <v>17</v>
      </c>
      <c r="V793" s="13">
        <f>IF(OR(Table2[[#This Row],[7d_positivity_public]]=0,ISBLANK(Table2[[#This Row],[7d_positivity_public]])),"",(Table2[[#This Row],[7d_positivity_public]]-Table2[[#This Row],[7d_positivity_all]])/Table2[[#This Row],[7d_positivity_public]])</f>
        <v>0.34285714285714286</v>
      </c>
      <c r="W793">
        <v>23</v>
      </c>
    </row>
    <row r="794" spans="1:23" x14ac:dyDescent="0.25">
      <c r="A794" s="10">
        <v>44397</v>
      </c>
      <c r="B794">
        <v>124</v>
      </c>
      <c r="C794" t="s">
        <v>251</v>
      </c>
      <c r="D794">
        <v>0</v>
      </c>
      <c r="E794">
        <v>0</v>
      </c>
      <c r="F794">
        <v>0</v>
      </c>
      <c r="G794">
        <v>0</v>
      </c>
      <c r="H794">
        <v>70</v>
      </c>
      <c r="K794">
        <v>72</v>
      </c>
      <c r="L794">
        <v>56</v>
      </c>
      <c r="M794">
        <v>79</v>
      </c>
      <c r="T794" s="34">
        <f>_xlfn.XLOOKUP(B794,'LHA Demog pivot'!$B$4:$B$93,'LHA Demog pivot'!$C$4:$C$93,,,1)</f>
        <v>4501</v>
      </c>
      <c r="U794" s="36">
        <f>ROUND(Table2[[#This Row],[LHA_Pop_2016]]*Table2[[#This Row],[C_ADR_7day]]/100000*7,0)</f>
        <v>0</v>
      </c>
      <c r="V794" s="13" t="str">
        <f>IF(OR(Table2[[#This Row],[7d_positivity_public]]=0,ISBLANK(Table2[[#This Row],[7d_positivity_public]])),"",(Table2[[#This Row],[7d_positivity_public]]-Table2[[#This Row],[7d_positivity_all]])/Table2[[#This Row],[7d_positivity_public]])</f>
        <v/>
      </c>
      <c r="W794">
        <v>0</v>
      </c>
    </row>
    <row r="795" spans="1:23" x14ac:dyDescent="0.25">
      <c r="A795" s="10">
        <v>44397</v>
      </c>
      <c r="B795">
        <v>125</v>
      </c>
      <c r="C795" t="s">
        <v>252</v>
      </c>
      <c r="D795">
        <v>3</v>
      </c>
      <c r="E795">
        <v>2</v>
      </c>
      <c r="F795">
        <v>1</v>
      </c>
      <c r="G795">
        <v>10</v>
      </c>
      <c r="H795">
        <v>79</v>
      </c>
      <c r="K795">
        <v>80</v>
      </c>
      <c r="L795">
        <v>70</v>
      </c>
      <c r="M795">
        <v>88</v>
      </c>
      <c r="T795" s="34">
        <f>_xlfn.XLOOKUP(B795,'LHA Demog pivot'!$B$4:$B$93,'LHA Demog pivot'!$C$4:$C$93,,,1)</f>
        <v>19367</v>
      </c>
      <c r="U795" s="36">
        <f>ROUND(Table2[[#This Row],[LHA_Pop_2016]]*Table2[[#This Row],[C_ADR_7day]]/100000*7,0)</f>
        <v>4</v>
      </c>
      <c r="V795" s="13">
        <f>IF(OR(Table2[[#This Row],[7d_positivity_public]]=0,ISBLANK(Table2[[#This Row],[7d_positivity_public]])),"",(Table2[[#This Row],[7d_positivity_public]]-Table2[[#This Row],[7d_positivity_all]])/Table2[[#This Row],[7d_positivity_public]])</f>
        <v>0.5</v>
      </c>
      <c r="W795">
        <v>5</v>
      </c>
    </row>
    <row r="796" spans="1:23" x14ac:dyDescent="0.25">
      <c r="A796" s="10">
        <v>44397</v>
      </c>
      <c r="B796">
        <v>126</v>
      </c>
      <c r="C796" t="s">
        <v>83</v>
      </c>
      <c r="D796">
        <v>4</v>
      </c>
      <c r="E796">
        <v>29</v>
      </c>
      <c r="F796">
        <v>-25</v>
      </c>
      <c r="G796">
        <v>9</v>
      </c>
      <c r="H796">
        <v>70</v>
      </c>
      <c r="K796">
        <v>72</v>
      </c>
      <c r="L796">
        <v>54</v>
      </c>
      <c r="M796">
        <v>80</v>
      </c>
      <c r="T796" s="34">
        <f>_xlfn.XLOOKUP(B796,'LHA Demog pivot'!$B$4:$B$93,'LHA Demog pivot'!$C$4:$C$93,,,1)</f>
        <v>8611</v>
      </c>
      <c r="U796" s="36">
        <f>ROUND(Table2[[#This Row],[LHA_Pop_2016]]*Table2[[#This Row],[C_ADR_7day]]/100000*7,0)</f>
        <v>2</v>
      </c>
      <c r="V796" s="13">
        <f>IF(OR(Table2[[#This Row],[7d_positivity_public]]=0,ISBLANK(Table2[[#This Row],[7d_positivity_public]])),"",(Table2[[#This Row],[7d_positivity_public]]-Table2[[#This Row],[7d_positivity_all]])/Table2[[#This Row],[7d_positivity_public]])</f>
        <v>0.55555555555555558</v>
      </c>
      <c r="W796">
        <v>4</v>
      </c>
    </row>
    <row r="797" spans="1:23" x14ac:dyDescent="0.25">
      <c r="A797" s="10">
        <v>44397</v>
      </c>
      <c r="B797">
        <v>127</v>
      </c>
      <c r="C797" t="s">
        <v>84</v>
      </c>
      <c r="D797">
        <v>8</v>
      </c>
      <c r="E797">
        <v>0</v>
      </c>
      <c r="F797">
        <v>8</v>
      </c>
      <c r="G797">
        <v>0</v>
      </c>
      <c r="H797">
        <v>62</v>
      </c>
      <c r="K797">
        <v>65</v>
      </c>
      <c r="L797">
        <v>50</v>
      </c>
      <c r="M797">
        <v>71</v>
      </c>
      <c r="T797" s="34">
        <f>_xlfn.XLOOKUP(B797,'LHA Demog pivot'!$B$4:$B$93,'LHA Demog pivot'!$C$4:$C$93,,,1)</f>
        <v>3469</v>
      </c>
      <c r="U797" s="36">
        <f>ROUND(Table2[[#This Row],[LHA_Pop_2016]]*Table2[[#This Row],[C_ADR_7day]]/100000*7,0)</f>
        <v>2</v>
      </c>
      <c r="V797" s="13" t="str">
        <f>IF(OR(Table2[[#This Row],[7d_positivity_public]]=0,ISBLANK(Table2[[#This Row],[7d_positivity_public]])),"",(Table2[[#This Row],[7d_positivity_public]]-Table2[[#This Row],[7d_positivity_all]])/Table2[[#This Row],[7d_positivity_public]])</f>
        <v/>
      </c>
      <c r="W797">
        <v>0</v>
      </c>
    </row>
    <row r="798" spans="1:23" x14ac:dyDescent="0.25">
      <c r="A798" s="10">
        <v>44397</v>
      </c>
      <c r="B798">
        <v>131</v>
      </c>
      <c r="C798" t="s">
        <v>87</v>
      </c>
      <c r="D798">
        <v>1</v>
      </c>
      <c r="E798">
        <v>1</v>
      </c>
      <c r="F798">
        <v>0</v>
      </c>
      <c r="G798">
        <v>3</v>
      </c>
      <c r="H798">
        <v>79</v>
      </c>
      <c r="K798">
        <v>80</v>
      </c>
      <c r="L798">
        <v>68</v>
      </c>
      <c r="M798">
        <v>86</v>
      </c>
      <c r="T798" s="34">
        <f>_xlfn.XLOOKUP(B798,'LHA Demog pivot'!$B$4:$B$93,'LHA Demog pivot'!$C$4:$C$93,,,1)</f>
        <v>19231</v>
      </c>
      <c r="U798" s="36">
        <f>ROUND(Table2[[#This Row],[LHA_Pop_2016]]*Table2[[#This Row],[C_ADR_7day]]/100000*7,0)</f>
        <v>1</v>
      </c>
      <c r="V798" s="13">
        <f>IF(OR(Table2[[#This Row],[7d_positivity_public]]=0,ISBLANK(Table2[[#This Row],[7d_positivity_public]])),"",(Table2[[#This Row],[7d_positivity_public]]-Table2[[#This Row],[7d_positivity_all]])/Table2[[#This Row],[7d_positivity_public]])</f>
        <v>0.33333333333333331</v>
      </c>
      <c r="W798">
        <v>2</v>
      </c>
    </row>
    <row r="799" spans="1:23" x14ac:dyDescent="0.25">
      <c r="A799" s="10">
        <v>44397</v>
      </c>
      <c r="B799">
        <v>132</v>
      </c>
      <c r="C799" t="s">
        <v>89</v>
      </c>
      <c r="D799">
        <v>0</v>
      </c>
      <c r="E799">
        <v>0</v>
      </c>
      <c r="F799">
        <v>0</v>
      </c>
      <c r="G799">
        <v>0</v>
      </c>
      <c r="H799">
        <v>78</v>
      </c>
      <c r="K799">
        <v>79</v>
      </c>
      <c r="L799">
        <v>67</v>
      </c>
      <c r="M799">
        <v>86</v>
      </c>
      <c r="T799" s="34">
        <f>_xlfn.XLOOKUP(B799,'LHA Demog pivot'!$B$4:$B$93,'LHA Demog pivot'!$C$4:$C$93,,,1)</f>
        <v>41799</v>
      </c>
      <c r="U799" s="36">
        <f>ROUND(Table2[[#This Row],[LHA_Pop_2016]]*Table2[[#This Row],[C_ADR_7day]]/100000*7,0)</f>
        <v>0</v>
      </c>
      <c r="V799" s="13" t="str">
        <f>IF(OR(Table2[[#This Row],[7d_positivity_public]]=0,ISBLANK(Table2[[#This Row],[7d_positivity_public]])),"",(Table2[[#This Row],[7d_positivity_public]]-Table2[[#This Row],[7d_positivity_all]])/Table2[[#This Row],[7d_positivity_public]])</f>
        <v/>
      </c>
      <c r="W799">
        <v>0</v>
      </c>
    </row>
    <row r="800" spans="1:23" x14ac:dyDescent="0.25">
      <c r="A800" s="10">
        <v>44397</v>
      </c>
      <c r="B800">
        <v>133</v>
      </c>
      <c r="C800" t="s">
        <v>91</v>
      </c>
      <c r="D800">
        <v>0</v>
      </c>
      <c r="E800">
        <v>0</v>
      </c>
      <c r="F800">
        <v>0</v>
      </c>
      <c r="G800">
        <v>0</v>
      </c>
      <c r="H800">
        <v>72</v>
      </c>
      <c r="K800">
        <v>73</v>
      </c>
      <c r="L800">
        <v>61</v>
      </c>
      <c r="M800">
        <v>78</v>
      </c>
      <c r="T800" s="34">
        <f>_xlfn.XLOOKUP(B800,'LHA Demog pivot'!$B$4:$B$93,'LHA Demog pivot'!$C$4:$C$93,,,1)</f>
        <v>5101</v>
      </c>
      <c r="U800" s="36">
        <f>ROUND(Table2[[#This Row],[LHA_Pop_2016]]*Table2[[#This Row],[C_ADR_7day]]/100000*7,0)</f>
        <v>0</v>
      </c>
      <c r="V800" s="13" t="str">
        <f>IF(OR(Table2[[#This Row],[7d_positivity_public]]=0,ISBLANK(Table2[[#This Row],[7d_positivity_public]])),"",(Table2[[#This Row],[7d_positivity_public]]-Table2[[#This Row],[7d_positivity_all]])/Table2[[#This Row],[7d_positivity_public]])</f>
        <v/>
      </c>
      <c r="W800">
        <v>0</v>
      </c>
    </row>
    <row r="801" spans="1:23" x14ac:dyDescent="0.25">
      <c r="A801" s="10">
        <v>44397</v>
      </c>
      <c r="B801">
        <v>134</v>
      </c>
      <c r="C801" t="s">
        <v>93</v>
      </c>
      <c r="D801">
        <v>0</v>
      </c>
      <c r="E801">
        <v>0</v>
      </c>
      <c r="F801">
        <v>0</v>
      </c>
      <c r="G801">
        <v>0</v>
      </c>
      <c r="H801">
        <v>73</v>
      </c>
      <c r="K801">
        <v>74</v>
      </c>
      <c r="L801">
        <v>63</v>
      </c>
      <c r="M801">
        <v>80</v>
      </c>
      <c r="T801" s="34">
        <f>_xlfn.XLOOKUP(B801,'LHA Demog pivot'!$B$4:$B$93,'LHA Demog pivot'!$C$4:$C$93,,,1)</f>
        <v>4781</v>
      </c>
      <c r="U801" s="36">
        <f>ROUND(Table2[[#This Row],[LHA_Pop_2016]]*Table2[[#This Row],[C_ADR_7day]]/100000*7,0)</f>
        <v>0</v>
      </c>
      <c r="V801" s="13" t="str">
        <f>IF(OR(Table2[[#This Row],[7d_positivity_public]]=0,ISBLANK(Table2[[#This Row],[7d_positivity_public]])),"",(Table2[[#This Row],[7d_positivity_public]]-Table2[[#This Row],[7d_positivity_all]])/Table2[[#This Row],[7d_positivity_public]])</f>
        <v/>
      </c>
      <c r="W801">
        <v>0</v>
      </c>
    </row>
    <row r="802" spans="1:23" x14ac:dyDescent="0.25">
      <c r="A802" s="10">
        <v>44397</v>
      </c>
      <c r="B802">
        <v>135</v>
      </c>
      <c r="C802" t="s">
        <v>95</v>
      </c>
      <c r="D802">
        <v>3</v>
      </c>
      <c r="E802">
        <v>1</v>
      </c>
      <c r="F802">
        <v>2</v>
      </c>
      <c r="G802">
        <v>0</v>
      </c>
      <c r="H802">
        <v>65</v>
      </c>
      <c r="K802">
        <v>68</v>
      </c>
      <c r="L802">
        <v>50</v>
      </c>
      <c r="M802">
        <v>80</v>
      </c>
      <c r="T802" s="34">
        <f>_xlfn.XLOOKUP(B802,'LHA Demog pivot'!$B$4:$B$93,'LHA Demog pivot'!$C$4:$C$93,,,1)</f>
        <v>10220</v>
      </c>
      <c r="U802" s="36">
        <f>ROUND(Table2[[#This Row],[LHA_Pop_2016]]*Table2[[#This Row],[C_ADR_7day]]/100000*7,0)</f>
        <v>2</v>
      </c>
      <c r="V802" s="13" t="str">
        <f>IF(OR(Table2[[#This Row],[7d_positivity_public]]=0,ISBLANK(Table2[[#This Row],[7d_positivity_public]])),"",(Table2[[#This Row],[7d_positivity_public]]-Table2[[#This Row],[7d_positivity_all]])/Table2[[#This Row],[7d_positivity_public]])</f>
        <v/>
      </c>
      <c r="W802">
        <v>0</v>
      </c>
    </row>
    <row r="803" spans="1:23" x14ac:dyDescent="0.25">
      <c r="A803" s="10">
        <v>44397</v>
      </c>
      <c r="B803">
        <v>136</v>
      </c>
      <c r="C803" t="s">
        <v>253</v>
      </c>
      <c r="D803">
        <v>2</v>
      </c>
      <c r="E803">
        <v>2</v>
      </c>
      <c r="F803">
        <v>0</v>
      </c>
      <c r="G803">
        <v>4</v>
      </c>
      <c r="H803">
        <v>72</v>
      </c>
      <c r="K803">
        <v>73</v>
      </c>
      <c r="L803">
        <v>59</v>
      </c>
      <c r="M803">
        <v>83</v>
      </c>
      <c r="T803" s="34">
        <f>_xlfn.XLOOKUP(B803,'LHA Demog pivot'!$B$4:$B$93,'LHA Demog pivot'!$C$4:$C$93,,,1)</f>
        <v>66849</v>
      </c>
      <c r="U803" s="36">
        <f>ROUND(Table2[[#This Row],[LHA_Pop_2016]]*Table2[[#This Row],[C_ADR_7day]]/100000*7,0)</f>
        <v>9</v>
      </c>
      <c r="V803" s="13">
        <f>IF(OR(Table2[[#This Row],[7d_positivity_public]]=0,ISBLANK(Table2[[#This Row],[7d_positivity_public]])),"",(Table2[[#This Row],[7d_positivity_public]]-Table2[[#This Row],[7d_positivity_all]])/Table2[[#This Row],[7d_positivity_public]])</f>
        <v>0.25</v>
      </c>
      <c r="W803">
        <v>3</v>
      </c>
    </row>
    <row r="804" spans="1:23" x14ac:dyDescent="0.25">
      <c r="A804" s="10">
        <v>44397</v>
      </c>
      <c r="B804">
        <v>137</v>
      </c>
      <c r="C804" t="s">
        <v>254</v>
      </c>
      <c r="D804">
        <v>3</v>
      </c>
      <c r="E804">
        <v>3</v>
      </c>
      <c r="F804">
        <v>0</v>
      </c>
      <c r="G804">
        <v>6</v>
      </c>
      <c r="H804">
        <v>74</v>
      </c>
      <c r="K804">
        <v>75</v>
      </c>
      <c r="L804">
        <v>66</v>
      </c>
      <c r="M804">
        <v>84</v>
      </c>
      <c r="T804" s="34">
        <f>_xlfn.XLOOKUP(B804,'LHA Demog pivot'!$B$4:$B$93,'LHA Demog pivot'!$C$4:$C$93,,,1)</f>
        <v>194882</v>
      </c>
      <c r="U804" s="36">
        <f>ROUND(Table2[[#This Row],[LHA_Pop_2016]]*Table2[[#This Row],[C_ADR_7day]]/100000*7,0)</f>
        <v>41</v>
      </c>
      <c r="V804" s="13">
        <f>IF(OR(Table2[[#This Row],[7d_positivity_public]]=0,ISBLANK(Table2[[#This Row],[7d_positivity_public]])),"",(Table2[[#This Row],[7d_positivity_public]]-Table2[[#This Row],[7d_positivity_all]])/Table2[[#This Row],[7d_positivity_public]])</f>
        <v>0.33333333333333331</v>
      </c>
      <c r="W804">
        <v>4</v>
      </c>
    </row>
    <row r="805" spans="1:23" x14ac:dyDescent="0.25">
      <c r="A805" s="10">
        <v>44397</v>
      </c>
      <c r="B805">
        <v>138</v>
      </c>
      <c r="C805" t="s">
        <v>116</v>
      </c>
      <c r="D805">
        <v>11</v>
      </c>
      <c r="E805">
        <v>1</v>
      </c>
      <c r="F805">
        <v>10</v>
      </c>
      <c r="G805">
        <v>12</v>
      </c>
      <c r="H805">
        <v>79</v>
      </c>
      <c r="K805">
        <v>80</v>
      </c>
      <c r="L805">
        <v>68</v>
      </c>
      <c r="M805">
        <v>86</v>
      </c>
      <c r="T805" s="34">
        <f>_xlfn.XLOOKUP(B805,'LHA Demog pivot'!$B$4:$B$93,'LHA Demog pivot'!$C$4:$C$93,,,1)</f>
        <v>12110</v>
      </c>
      <c r="U805" s="36">
        <f>ROUND(Table2[[#This Row],[LHA_Pop_2016]]*Table2[[#This Row],[C_ADR_7day]]/100000*7,0)</f>
        <v>9</v>
      </c>
      <c r="V805" s="13">
        <f>IF(OR(Table2[[#This Row],[7d_positivity_public]]=0,ISBLANK(Table2[[#This Row],[7d_positivity_public]])),"",(Table2[[#This Row],[7d_positivity_public]]-Table2[[#This Row],[7d_positivity_all]])/Table2[[#This Row],[7d_positivity_public]])</f>
        <v>0.33333333333333331</v>
      </c>
      <c r="W805">
        <v>8</v>
      </c>
    </row>
    <row r="806" spans="1:23" x14ac:dyDescent="0.25">
      <c r="A806" s="10">
        <v>44397</v>
      </c>
      <c r="B806">
        <v>139</v>
      </c>
      <c r="C806" t="s">
        <v>118</v>
      </c>
      <c r="D806">
        <v>0</v>
      </c>
      <c r="E806">
        <v>7</v>
      </c>
      <c r="F806">
        <v>-7</v>
      </c>
      <c r="G806">
        <v>6</v>
      </c>
      <c r="H806">
        <v>59</v>
      </c>
      <c r="K806">
        <v>62</v>
      </c>
      <c r="L806">
        <v>42</v>
      </c>
      <c r="M806">
        <v>75</v>
      </c>
      <c r="T806" s="34">
        <f>_xlfn.XLOOKUP(B806,'LHA Demog pivot'!$B$4:$B$93,'LHA Demog pivot'!$C$4:$C$93,,,1)</f>
        <v>7285</v>
      </c>
      <c r="U806" s="36">
        <f>ROUND(Table2[[#This Row],[LHA_Pop_2016]]*Table2[[#This Row],[C_ADR_7day]]/100000*7,0)</f>
        <v>0</v>
      </c>
      <c r="V806" s="13">
        <f>IF(OR(Table2[[#This Row],[7d_positivity_public]]=0,ISBLANK(Table2[[#This Row],[7d_positivity_public]])),"",(Table2[[#This Row],[7d_positivity_public]]-Table2[[#This Row],[7d_positivity_all]])/Table2[[#This Row],[7d_positivity_public]])</f>
        <v>0.33333333333333331</v>
      </c>
      <c r="W806">
        <v>4</v>
      </c>
    </row>
    <row r="807" spans="1:23" x14ac:dyDescent="0.25">
      <c r="A807" s="10">
        <v>44397</v>
      </c>
      <c r="B807">
        <v>141</v>
      </c>
      <c r="C807" t="s">
        <v>255</v>
      </c>
      <c r="D807">
        <v>0</v>
      </c>
      <c r="E807">
        <v>0</v>
      </c>
      <c r="F807">
        <v>0</v>
      </c>
      <c r="G807">
        <v>0</v>
      </c>
      <c r="H807">
        <v>84</v>
      </c>
      <c r="K807">
        <v>85</v>
      </c>
      <c r="L807">
        <v>83</v>
      </c>
      <c r="M807">
        <v>89</v>
      </c>
      <c r="T807" s="34">
        <f>_xlfn.XLOOKUP(B807,'LHA Demog pivot'!$B$4:$B$93,'LHA Demog pivot'!$C$4:$C$93,,,1)</f>
        <v>8085</v>
      </c>
      <c r="U807" s="36">
        <f>ROUND(Table2[[#This Row],[LHA_Pop_2016]]*Table2[[#This Row],[C_ADR_7day]]/100000*7,0)</f>
        <v>0</v>
      </c>
      <c r="V807" s="13" t="str">
        <f>IF(OR(Table2[[#This Row],[7d_positivity_public]]=0,ISBLANK(Table2[[#This Row],[7d_positivity_public]])),"",(Table2[[#This Row],[7d_positivity_public]]-Table2[[#This Row],[7d_positivity_all]])/Table2[[#This Row],[7d_positivity_public]])</f>
        <v/>
      </c>
      <c r="W807">
        <v>0</v>
      </c>
    </row>
    <row r="808" spans="1:23" x14ac:dyDescent="0.25">
      <c r="A808" s="10">
        <v>44397</v>
      </c>
      <c r="B808">
        <v>142</v>
      </c>
      <c r="C808" t="s">
        <v>120</v>
      </c>
      <c r="D808">
        <v>1</v>
      </c>
      <c r="E808">
        <v>0</v>
      </c>
      <c r="F808">
        <v>1</v>
      </c>
      <c r="G808">
        <v>2</v>
      </c>
      <c r="H808">
        <v>69</v>
      </c>
      <c r="K808">
        <v>71</v>
      </c>
      <c r="L808">
        <v>54</v>
      </c>
      <c r="M808">
        <v>81</v>
      </c>
      <c r="T808" s="34">
        <f>_xlfn.XLOOKUP(B808,'LHA Demog pivot'!$B$4:$B$93,'LHA Demog pivot'!$C$4:$C$93,,,1)</f>
        <v>33648</v>
      </c>
      <c r="U808" s="36">
        <f>ROUND(Table2[[#This Row],[LHA_Pop_2016]]*Table2[[#This Row],[C_ADR_7day]]/100000*7,0)</f>
        <v>2</v>
      </c>
      <c r="V808" s="13">
        <f>IF(OR(Table2[[#This Row],[7d_positivity_public]]=0,ISBLANK(Table2[[#This Row],[7d_positivity_public]])),"",(Table2[[#This Row],[7d_positivity_public]]-Table2[[#This Row],[7d_positivity_all]])/Table2[[#This Row],[7d_positivity_public]])</f>
        <v>0.5</v>
      </c>
      <c r="W808">
        <v>1</v>
      </c>
    </row>
    <row r="809" spans="1:23" x14ac:dyDescent="0.25">
      <c r="A809" s="10">
        <v>44397</v>
      </c>
      <c r="B809">
        <v>143</v>
      </c>
      <c r="C809" t="s">
        <v>256</v>
      </c>
      <c r="D809">
        <v>2</v>
      </c>
      <c r="E809">
        <v>0</v>
      </c>
      <c r="F809">
        <v>2</v>
      </c>
      <c r="G809">
        <v>3</v>
      </c>
      <c r="H809">
        <v>77</v>
      </c>
      <c r="K809">
        <v>78</v>
      </c>
      <c r="L809">
        <v>69</v>
      </c>
      <c r="M809">
        <v>86</v>
      </c>
      <c r="T809" s="34">
        <f>_xlfn.XLOOKUP(B809,'LHA Demog pivot'!$B$4:$B$93,'LHA Demog pivot'!$C$4:$C$93,,,1)</f>
        <v>113287</v>
      </c>
      <c r="U809" s="36">
        <f>ROUND(Table2[[#This Row],[LHA_Pop_2016]]*Table2[[#This Row],[C_ADR_7day]]/100000*7,0)</f>
        <v>16</v>
      </c>
      <c r="V809" s="13">
        <f>IF(OR(Table2[[#This Row],[7d_positivity_public]]=0,ISBLANK(Table2[[#This Row],[7d_positivity_public]])),"",(Table2[[#This Row],[7d_positivity_public]]-Table2[[#This Row],[7d_positivity_all]])/Table2[[#This Row],[7d_positivity_public]])</f>
        <v>0.33333333333333331</v>
      </c>
      <c r="W809">
        <v>2</v>
      </c>
    </row>
    <row r="810" spans="1:23" x14ac:dyDescent="0.25">
      <c r="A810" s="10">
        <v>44397</v>
      </c>
      <c r="B810">
        <v>144</v>
      </c>
      <c r="C810" t="s">
        <v>257</v>
      </c>
      <c r="D810">
        <v>1</v>
      </c>
      <c r="E810">
        <v>0</v>
      </c>
      <c r="F810">
        <v>1</v>
      </c>
      <c r="G810">
        <v>0</v>
      </c>
      <c r="H810">
        <v>67</v>
      </c>
      <c r="K810">
        <v>69</v>
      </c>
      <c r="L810">
        <v>49</v>
      </c>
      <c r="M810">
        <v>78</v>
      </c>
      <c r="T810" s="34">
        <f>_xlfn.XLOOKUP(B810,'LHA Demog pivot'!$B$4:$B$93,'LHA Demog pivot'!$C$4:$C$93,,,1)</f>
        <v>14112</v>
      </c>
      <c r="U810" s="36">
        <f>ROUND(Table2[[#This Row],[LHA_Pop_2016]]*Table2[[#This Row],[C_ADR_7day]]/100000*7,0)</f>
        <v>1</v>
      </c>
      <c r="V810" s="13" t="str">
        <f>IF(OR(Table2[[#This Row],[7d_positivity_public]]=0,ISBLANK(Table2[[#This Row],[7d_positivity_public]])),"",(Table2[[#This Row],[7d_positivity_public]]-Table2[[#This Row],[7d_positivity_all]])/Table2[[#This Row],[7d_positivity_public]])</f>
        <v/>
      </c>
      <c r="W810">
        <v>0</v>
      </c>
    </row>
    <row r="811" spans="1:23" x14ac:dyDescent="0.25">
      <c r="A811" s="10">
        <v>44397</v>
      </c>
      <c r="B811">
        <v>145</v>
      </c>
      <c r="C811" t="s">
        <v>258</v>
      </c>
      <c r="D811">
        <v>0</v>
      </c>
      <c r="E811">
        <v>0</v>
      </c>
      <c r="F811">
        <v>0</v>
      </c>
      <c r="G811">
        <v>0</v>
      </c>
      <c r="H811">
        <v>67</v>
      </c>
      <c r="K811">
        <v>69</v>
      </c>
      <c r="L811">
        <v>55</v>
      </c>
      <c r="M811">
        <v>77</v>
      </c>
      <c r="T811" s="34">
        <f>_xlfn.XLOOKUP(B811,'LHA Demog pivot'!$B$4:$B$93,'LHA Demog pivot'!$C$4:$C$93,,,1)</f>
        <v>4050</v>
      </c>
      <c r="U811" s="36">
        <f>ROUND(Table2[[#This Row],[LHA_Pop_2016]]*Table2[[#This Row],[C_ADR_7day]]/100000*7,0)</f>
        <v>0</v>
      </c>
      <c r="V811" s="13" t="str">
        <f>IF(OR(Table2[[#This Row],[7d_positivity_public]]=0,ISBLANK(Table2[[#This Row],[7d_positivity_public]])),"",(Table2[[#This Row],[7d_positivity_public]]-Table2[[#This Row],[7d_positivity_all]])/Table2[[#This Row],[7d_positivity_public]])</f>
        <v/>
      </c>
      <c r="W811">
        <v>0</v>
      </c>
    </row>
    <row r="812" spans="1:23" x14ac:dyDescent="0.25">
      <c r="A812" s="10">
        <v>44397</v>
      </c>
      <c r="B812">
        <v>146</v>
      </c>
      <c r="C812" t="s">
        <v>259</v>
      </c>
      <c r="D812">
        <v>0</v>
      </c>
      <c r="E812">
        <v>1</v>
      </c>
      <c r="F812">
        <v>-1</v>
      </c>
      <c r="G812">
        <v>0</v>
      </c>
      <c r="H812">
        <v>64</v>
      </c>
      <c r="K812">
        <v>66</v>
      </c>
      <c r="L812">
        <v>54</v>
      </c>
      <c r="M812">
        <v>77</v>
      </c>
      <c r="T812" s="34">
        <f>_xlfn.XLOOKUP(B812,'LHA Demog pivot'!$B$4:$B$93,'LHA Demog pivot'!$C$4:$C$93,,,1)</f>
        <v>24815</v>
      </c>
      <c r="U812" s="36">
        <f>ROUND(Table2[[#This Row],[LHA_Pop_2016]]*Table2[[#This Row],[C_ADR_7day]]/100000*7,0)</f>
        <v>0</v>
      </c>
      <c r="V812" s="13" t="str">
        <f>IF(OR(Table2[[#This Row],[7d_positivity_public]]=0,ISBLANK(Table2[[#This Row],[7d_positivity_public]])),"",(Table2[[#This Row],[7d_positivity_public]]-Table2[[#This Row],[7d_positivity_all]])/Table2[[#This Row],[7d_positivity_public]])</f>
        <v/>
      </c>
      <c r="W812">
        <v>0</v>
      </c>
    </row>
    <row r="813" spans="1:23" x14ac:dyDescent="0.25">
      <c r="A813" s="10">
        <v>44397</v>
      </c>
      <c r="B813">
        <v>147</v>
      </c>
      <c r="C813" t="s">
        <v>260</v>
      </c>
      <c r="D813">
        <v>0</v>
      </c>
      <c r="E813">
        <v>0</v>
      </c>
      <c r="F813">
        <v>0</v>
      </c>
      <c r="G813">
        <v>0</v>
      </c>
      <c r="H813">
        <v>69</v>
      </c>
      <c r="K813">
        <v>71</v>
      </c>
      <c r="L813">
        <v>60</v>
      </c>
      <c r="M813">
        <v>80</v>
      </c>
      <c r="T813" s="34">
        <f>_xlfn.XLOOKUP(B813,'LHA Demog pivot'!$B$4:$B$93,'LHA Demog pivot'!$C$4:$C$93,,,1)</f>
        <v>4012</v>
      </c>
      <c r="U813" s="36">
        <f>ROUND(Table2[[#This Row],[LHA_Pop_2016]]*Table2[[#This Row],[C_ADR_7day]]/100000*7,0)</f>
        <v>0</v>
      </c>
      <c r="V813" s="13" t="str">
        <f>IF(OR(Table2[[#This Row],[7d_positivity_public]]=0,ISBLANK(Table2[[#This Row],[7d_positivity_public]])),"",(Table2[[#This Row],[7d_positivity_public]]-Table2[[#This Row],[7d_positivity_all]])/Table2[[#This Row],[7d_positivity_public]])</f>
        <v/>
      </c>
      <c r="W813">
        <v>0</v>
      </c>
    </row>
    <row r="814" spans="1:23" x14ac:dyDescent="0.25">
      <c r="A814" s="10">
        <v>44397</v>
      </c>
      <c r="B814">
        <v>148</v>
      </c>
      <c r="C814" t="s">
        <v>261</v>
      </c>
      <c r="D814">
        <v>0</v>
      </c>
      <c r="E814">
        <v>0</v>
      </c>
      <c r="F814">
        <v>0</v>
      </c>
      <c r="G814">
        <v>4</v>
      </c>
      <c r="H814">
        <v>69</v>
      </c>
      <c r="K814">
        <v>71</v>
      </c>
      <c r="L814">
        <v>57</v>
      </c>
      <c r="M814">
        <v>80</v>
      </c>
      <c r="T814" s="34">
        <f>_xlfn.XLOOKUP(B814,'LHA Demog pivot'!$B$4:$B$93,'LHA Demog pivot'!$C$4:$C$93,,,1)</f>
        <v>6548</v>
      </c>
      <c r="U814" s="36">
        <f>ROUND(Table2[[#This Row],[LHA_Pop_2016]]*Table2[[#This Row],[C_ADR_7day]]/100000*7,0)</f>
        <v>0</v>
      </c>
      <c r="V814" s="13">
        <f>IF(OR(Table2[[#This Row],[7d_positivity_public]]=0,ISBLANK(Table2[[#This Row],[7d_positivity_public]])),"",(Table2[[#This Row],[7d_positivity_public]]-Table2[[#This Row],[7d_positivity_all]])/Table2[[#This Row],[7d_positivity_public]])</f>
        <v>-1.75</v>
      </c>
      <c r="W814">
        <v>11</v>
      </c>
    </row>
    <row r="815" spans="1:23" x14ac:dyDescent="0.25">
      <c r="A815" s="10">
        <v>44397</v>
      </c>
      <c r="B815">
        <v>149</v>
      </c>
      <c r="C815" t="s">
        <v>124</v>
      </c>
      <c r="D815">
        <v>0</v>
      </c>
      <c r="E815">
        <v>0</v>
      </c>
      <c r="F815">
        <v>0</v>
      </c>
      <c r="G815">
        <v>0</v>
      </c>
      <c r="H815">
        <v>69</v>
      </c>
      <c r="K815">
        <v>71</v>
      </c>
      <c r="L815">
        <v>58</v>
      </c>
      <c r="M815">
        <v>81</v>
      </c>
      <c r="T815" s="34">
        <f>_xlfn.XLOOKUP(B815,'LHA Demog pivot'!$B$4:$B$93,'LHA Demog pivot'!$C$4:$C$93,,,1)</f>
        <v>10855</v>
      </c>
      <c r="U815" s="36">
        <f>ROUND(Table2[[#This Row],[LHA_Pop_2016]]*Table2[[#This Row],[C_ADR_7day]]/100000*7,0)</f>
        <v>0</v>
      </c>
      <c r="V815" s="13" t="str">
        <f>IF(OR(Table2[[#This Row],[7d_positivity_public]]=0,ISBLANK(Table2[[#This Row],[7d_positivity_public]])),"",(Table2[[#This Row],[7d_positivity_public]]-Table2[[#This Row],[7d_positivity_all]])/Table2[[#This Row],[7d_positivity_public]])</f>
        <v/>
      </c>
      <c r="W815">
        <v>0</v>
      </c>
    </row>
    <row r="816" spans="1:23" x14ac:dyDescent="0.25">
      <c r="A816" s="10">
        <v>44397</v>
      </c>
      <c r="B816">
        <v>211</v>
      </c>
      <c r="C816" t="s">
        <v>262</v>
      </c>
      <c r="D816">
        <v>2</v>
      </c>
      <c r="E816">
        <v>0</v>
      </c>
      <c r="F816">
        <v>2</v>
      </c>
      <c r="G816">
        <v>2</v>
      </c>
      <c r="H816">
        <v>67</v>
      </c>
      <c r="K816">
        <v>69</v>
      </c>
      <c r="L816">
        <v>55</v>
      </c>
      <c r="M816">
        <v>77</v>
      </c>
      <c r="T816" s="34">
        <f>_xlfn.XLOOKUP(B816,'LHA Demog pivot'!$B$4:$B$93,'LHA Demog pivot'!$C$4:$C$93,,,1)</f>
        <v>8129</v>
      </c>
      <c r="U816" s="36">
        <f>ROUND(Table2[[#This Row],[LHA_Pop_2016]]*Table2[[#This Row],[C_ADR_7day]]/100000*7,0)</f>
        <v>1</v>
      </c>
      <c r="V816" s="13">
        <f>IF(OR(Table2[[#This Row],[7d_positivity_public]]=0,ISBLANK(Table2[[#This Row],[7d_positivity_public]])),"",(Table2[[#This Row],[7d_positivity_public]]-Table2[[#This Row],[7d_positivity_all]])/Table2[[#This Row],[7d_positivity_public]])</f>
        <v>0.5</v>
      </c>
      <c r="W816">
        <v>1</v>
      </c>
    </row>
    <row r="817" spans="1:23" x14ac:dyDescent="0.25">
      <c r="A817" s="10">
        <v>44397</v>
      </c>
      <c r="B817">
        <v>212</v>
      </c>
      <c r="C817" t="s">
        <v>263</v>
      </c>
      <c r="D817">
        <v>1</v>
      </c>
      <c r="E817">
        <v>1</v>
      </c>
      <c r="F817">
        <v>0</v>
      </c>
      <c r="G817">
        <v>2</v>
      </c>
      <c r="H817">
        <v>70</v>
      </c>
      <c r="K817">
        <v>72</v>
      </c>
      <c r="L817">
        <v>61</v>
      </c>
      <c r="M817">
        <v>82</v>
      </c>
      <c r="T817" s="34">
        <f>_xlfn.XLOOKUP(B817,'LHA Demog pivot'!$B$4:$B$93,'LHA Demog pivot'!$C$4:$C$93,,,1)</f>
        <v>93177</v>
      </c>
      <c r="U817" s="36">
        <f>ROUND(Table2[[#This Row],[LHA_Pop_2016]]*Table2[[#This Row],[C_ADR_7day]]/100000*7,0)</f>
        <v>7</v>
      </c>
      <c r="V817" s="13">
        <f>IF(OR(Table2[[#This Row],[7d_positivity_public]]=0,ISBLANK(Table2[[#This Row],[7d_positivity_public]])),"",(Table2[[#This Row],[7d_positivity_public]]-Table2[[#This Row],[7d_positivity_all]])/Table2[[#This Row],[7d_positivity_public]])</f>
        <v>0.5</v>
      </c>
      <c r="W817">
        <v>1</v>
      </c>
    </row>
    <row r="818" spans="1:23" x14ac:dyDescent="0.25">
      <c r="A818" s="10">
        <v>44397</v>
      </c>
      <c r="B818">
        <v>213</v>
      </c>
      <c r="C818" t="s">
        <v>264</v>
      </c>
      <c r="D818">
        <v>0</v>
      </c>
      <c r="E818">
        <v>1</v>
      </c>
      <c r="F818">
        <v>-1</v>
      </c>
      <c r="G818">
        <v>1</v>
      </c>
      <c r="H818">
        <v>76</v>
      </c>
      <c r="K818">
        <v>78</v>
      </c>
      <c r="L818">
        <v>73</v>
      </c>
      <c r="M818">
        <v>85</v>
      </c>
      <c r="T818" s="34">
        <f>_xlfn.XLOOKUP(B818,'LHA Demog pivot'!$B$4:$B$93,'LHA Demog pivot'!$C$4:$C$93,,,1)</f>
        <v>141685</v>
      </c>
      <c r="U818" s="36">
        <f>ROUND(Table2[[#This Row],[LHA_Pop_2016]]*Table2[[#This Row],[C_ADR_7day]]/100000*7,0)</f>
        <v>0</v>
      </c>
      <c r="V818" s="13">
        <f>IF(OR(Table2[[#This Row],[7d_positivity_public]]=0,ISBLANK(Table2[[#This Row],[7d_positivity_public]])),"",(Table2[[#This Row],[7d_positivity_public]]-Table2[[#This Row],[7d_positivity_all]])/Table2[[#This Row],[7d_positivity_public]])</f>
        <v>0</v>
      </c>
      <c r="W818">
        <v>1</v>
      </c>
    </row>
    <row r="819" spans="1:23" x14ac:dyDescent="0.25">
      <c r="A819" s="10">
        <v>44397</v>
      </c>
      <c r="B819">
        <v>214</v>
      </c>
      <c r="C819" t="s">
        <v>265</v>
      </c>
      <c r="D819">
        <v>0</v>
      </c>
      <c r="E819">
        <v>3</v>
      </c>
      <c r="F819">
        <v>-3</v>
      </c>
      <c r="G819">
        <v>0</v>
      </c>
      <c r="H819">
        <v>69</v>
      </c>
      <c r="K819">
        <v>71</v>
      </c>
      <c r="L819">
        <v>61</v>
      </c>
      <c r="M819">
        <v>82</v>
      </c>
      <c r="T819" s="34">
        <f>_xlfn.XLOOKUP(B819,'LHA Demog pivot'!$B$4:$B$93,'LHA Demog pivot'!$C$4:$C$93,,,1)</f>
        <v>43157</v>
      </c>
      <c r="U819" s="36">
        <f>ROUND(Table2[[#This Row],[LHA_Pop_2016]]*Table2[[#This Row],[C_ADR_7day]]/100000*7,0)</f>
        <v>0</v>
      </c>
      <c r="V819" s="13" t="str">
        <f>IF(OR(Table2[[#This Row],[7d_positivity_public]]=0,ISBLANK(Table2[[#This Row],[7d_positivity_public]])),"",(Table2[[#This Row],[7d_positivity_public]]-Table2[[#This Row],[7d_positivity_all]])/Table2[[#This Row],[7d_positivity_public]])</f>
        <v/>
      </c>
      <c r="W819">
        <v>0</v>
      </c>
    </row>
    <row r="820" spans="1:23" x14ac:dyDescent="0.25">
      <c r="A820" s="10">
        <v>44397</v>
      </c>
      <c r="B820">
        <v>215</v>
      </c>
      <c r="C820" t="s">
        <v>135</v>
      </c>
      <c r="D820">
        <v>3</v>
      </c>
      <c r="E820">
        <v>0</v>
      </c>
      <c r="F820">
        <v>3</v>
      </c>
      <c r="G820">
        <v>4</v>
      </c>
      <c r="H820">
        <v>75</v>
      </c>
      <c r="K820">
        <v>76</v>
      </c>
      <c r="L820">
        <v>63</v>
      </c>
      <c r="M820">
        <v>85</v>
      </c>
      <c r="T820" s="34">
        <f>_xlfn.XLOOKUP(B820,'LHA Demog pivot'!$B$4:$B$93,'LHA Demog pivot'!$C$4:$C$93,,,1)</f>
        <v>9696</v>
      </c>
      <c r="U820" s="36">
        <f>ROUND(Table2[[#This Row],[LHA_Pop_2016]]*Table2[[#This Row],[C_ADR_7day]]/100000*7,0)</f>
        <v>2</v>
      </c>
      <c r="V820" s="13">
        <f>IF(OR(Table2[[#This Row],[7d_positivity_public]]=0,ISBLANK(Table2[[#This Row],[7d_positivity_public]])),"",(Table2[[#This Row],[7d_positivity_public]]-Table2[[#This Row],[7d_positivity_all]])/Table2[[#This Row],[7d_positivity_public]])</f>
        <v>0.5</v>
      </c>
      <c r="W820">
        <v>2</v>
      </c>
    </row>
    <row r="821" spans="1:23" x14ac:dyDescent="0.25">
      <c r="A821" s="10">
        <v>44397</v>
      </c>
      <c r="B821">
        <v>221</v>
      </c>
      <c r="C821" t="s">
        <v>136</v>
      </c>
      <c r="D821">
        <v>0</v>
      </c>
      <c r="E821">
        <v>1</v>
      </c>
      <c r="F821">
        <v>-1</v>
      </c>
      <c r="G821">
        <v>0</v>
      </c>
      <c r="H821">
        <v>84</v>
      </c>
      <c r="K821">
        <v>85</v>
      </c>
      <c r="L821">
        <v>83</v>
      </c>
      <c r="M821">
        <v>87</v>
      </c>
      <c r="T821" s="34">
        <f>_xlfn.XLOOKUP(B821,'LHA Demog pivot'!$B$4:$B$93,'LHA Demog pivot'!$C$4:$C$93,,,1)</f>
        <v>70996</v>
      </c>
      <c r="U821" s="36">
        <f>ROUND(Table2[[#This Row],[LHA_Pop_2016]]*Table2[[#This Row],[C_ADR_7day]]/100000*7,0)</f>
        <v>0</v>
      </c>
      <c r="V821" s="13" t="str">
        <f>IF(OR(Table2[[#This Row],[7d_positivity_public]]=0,ISBLANK(Table2[[#This Row],[7d_positivity_public]])),"",(Table2[[#This Row],[7d_positivity_public]]-Table2[[#This Row],[7d_positivity_all]])/Table2[[#This Row],[7d_positivity_public]])</f>
        <v/>
      </c>
      <c r="W821">
        <v>0</v>
      </c>
    </row>
    <row r="822" spans="1:23" x14ac:dyDescent="0.25">
      <c r="A822" s="10">
        <v>44397</v>
      </c>
      <c r="B822">
        <v>222</v>
      </c>
      <c r="C822" t="s">
        <v>266</v>
      </c>
      <c r="D822">
        <v>1</v>
      </c>
      <c r="E822">
        <v>1</v>
      </c>
      <c r="F822">
        <v>0</v>
      </c>
      <c r="G822">
        <v>2</v>
      </c>
      <c r="H822">
        <v>83</v>
      </c>
      <c r="K822">
        <v>84</v>
      </c>
      <c r="L822">
        <v>83</v>
      </c>
      <c r="M822">
        <v>84</v>
      </c>
      <c r="T822" s="34">
        <f>_xlfn.XLOOKUP(B822,'LHA Demog pivot'!$B$4:$B$93,'LHA Demog pivot'!$C$4:$C$93,,,1)</f>
        <v>232755</v>
      </c>
      <c r="U822" s="36">
        <f>ROUND(Table2[[#This Row],[LHA_Pop_2016]]*Table2[[#This Row],[C_ADR_7day]]/100000*7,0)</f>
        <v>16</v>
      </c>
      <c r="V822" s="13">
        <f>IF(OR(Table2[[#This Row],[7d_positivity_public]]=0,ISBLANK(Table2[[#This Row],[7d_positivity_public]])),"",(Table2[[#This Row],[7d_positivity_public]]-Table2[[#This Row],[7d_positivity_all]])/Table2[[#This Row],[7d_positivity_public]])</f>
        <v>0.5</v>
      </c>
      <c r="W822">
        <v>1</v>
      </c>
    </row>
    <row r="823" spans="1:23" x14ac:dyDescent="0.25">
      <c r="A823" s="10">
        <v>44397</v>
      </c>
      <c r="B823">
        <v>223</v>
      </c>
      <c r="C823" t="s">
        <v>267</v>
      </c>
      <c r="D823">
        <v>1</v>
      </c>
      <c r="E823">
        <v>1</v>
      </c>
      <c r="F823">
        <v>0</v>
      </c>
      <c r="G823">
        <v>3</v>
      </c>
      <c r="H823">
        <v>79</v>
      </c>
      <c r="K823">
        <v>80</v>
      </c>
      <c r="L823">
        <v>73</v>
      </c>
      <c r="M823">
        <v>87</v>
      </c>
      <c r="T823" s="34">
        <f>_xlfn.XLOOKUP(B823,'LHA Demog pivot'!$B$4:$B$93,'LHA Demog pivot'!$C$4:$C$93,,,1)</f>
        <v>101101</v>
      </c>
      <c r="U823" s="36">
        <f>ROUND(Table2[[#This Row],[LHA_Pop_2016]]*Table2[[#This Row],[C_ADR_7day]]/100000*7,0)</f>
        <v>7</v>
      </c>
      <c r="V823" s="13">
        <f>IF(OR(Table2[[#This Row],[7d_positivity_public]]=0,ISBLANK(Table2[[#This Row],[7d_positivity_public]])),"",(Table2[[#This Row],[7d_positivity_public]]-Table2[[#This Row],[7d_positivity_all]])/Table2[[#This Row],[7d_positivity_public]])</f>
        <v>0.33333333333333331</v>
      </c>
      <c r="W823">
        <v>2</v>
      </c>
    </row>
    <row r="824" spans="1:23" x14ac:dyDescent="0.25">
      <c r="A824" s="10">
        <v>44397</v>
      </c>
      <c r="B824">
        <v>224</v>
      </c>
      <c r="C824" t="s">
        <v>268</v>
      </c>
      <c r="D824">
        <v>1</v>
      </c>
      <c r="E824">
        <v>0</v>
      </c>
      <c r="F824">
        <v>1</v>
      </c>
      <c r="G824">
        <v>2</v>
      </c>
      <c r="H824">
        <v>83</v>
      </c>
      <c r="K824">
        <v>83</v>
      </c>
      <c r="L824">
        <v>80</v>
      </c>
      <c r="M824">
        <v>87</v>
      </c>
      <c r="T824" s="34">
        <f>_xlfn.XLOOKUP(B824,'LHA Demog pivot'!$B$4:$B$93,'LHA Demog pivot'!$C$4:$C$93,,,1)</f>
        <v>234393</v>
      </c>
      <c r="U824" s="36">
        <f>ROUND(Table2[[#This Row],[LHA_Pop_2016]]*Table2[[#This Row],[C_ADR_7day]]/100000*7,0)</f>
        <v>16</v>
      </c>
      <c r="V824" s="13">
        <f>IF(OR(Table2[[#This Row],[7d_positivity_public]]=0,ISBLANK(Table2[[#This Row],[7d_positivity_public]])),"",(Table2[[#This Row],[7d_positivity_public]]-Table2[[#This Row],[7d_positivity_all]])/Table2[[#This Row],[7d_positivity_public]])</f>
        <v>0.5</v>
      </c>
      <c r="W824">
        <v>1</v>
      </c>
    </row>
    <row r="825" spans="1:23" x14ac:dyDescent="0.25">
      <c r="A825" s="10">
        <v>44397</v>
      </c>
      <c r="B825">
        <v>231</v>
      </c>
      <c r="C825" t="s">
        <v>269</v>
      </c>
      <c r="D825">
        <v>2</v>
      </c>
      <c r="E825">
        <v>1</v>
      </c>
      <c r="F825">
        <v>1</v>
      </c>
      <c r="G825">
        <v>2</v>
      </c>
      <c r="H825">
        <v>79</v>
      </c>
      <c r="K825">
        <v>80</v>
      </c>
      <c r="L825">
        <v>74</v>
      </c>
      <c r="M825">
        <v>87</v>
      </c>
      <c r="T825" s="34">
        <f>_xlfn.XLOOKUP(B825,'LHA Demog pivot'!$B$4:$B$93,'LHA Demog pivot'!$C$4:$C$93,,,1)</f>
        <v>143778</v>
      </c>
      <c r="U825" s="36">
        <f>ROUND(Table2[[#This Row],[LHA_Pop_2016]]*Table2[[#This Row],[C_ADR_7day]]/100000*7,0)</f>
        <v>20</v>
      </c>
      <c r="V825" s="13">
        <f>IF(OR(Table2[[#This Row],[7d_positivity_public]]=0,ISBLANK(Table2[[#This Row],[7d_positivity_public]])),"",(Table2[[#This Row],[7d_positivity_public]]-Table2[[#This Row],[7d_positivity_all]])/Table2[[#This Row],[7d_positivity_public]])</f>
        <v>0.5</v>
      </c>
      <c r="W825">
        <v>1</v>
      </c>
    </row>
    <row r="826" spans="1:23" x14ac:dyDescent="0.25">
      <c r="A826" s="10">
        <v>44397</v>
      </c>
      <c r="B826">
        <v>232</v>
      </c>
      <c r="C826" t="s">
        <v>270</v>
      </c>
      <c r="D826">
        <v>0</v>
      </c>
      <c r="E826">
        <v>0</v>
      </c>
      <c r="F826">
        <v>0</v>
      </c>
      <c r="G826">
        <v>1</v>
      </c>
      <c r="H826">
        <v>87</v>
      </c>
      <c r="K826">
        <v>87</v>
      </c>
      <c r="L826">
        <v>84</v>
      </c>
      <c r="M826">
        <v>91</v>
      </c>
      <c r="T826" s="34">
        <f>_xlfn.XLOOKUP(B826,'LHA Demog pivot'!$B$4:$B$93,'LHA Demog pivot'!$C$4:$C$93,,,1)</f>
        <v>103064</v>
      </c>
      <c r="U826" s="36">
        <f>ROUND(Table2[[#This Row],[LHA_Pop_2016]]*Table2[[#This Row],[C_ADR_7day]]/100000*7,0)</f>
        <v>0</v>
      </c>
      <c r="V826" s="13">
        <f>IF(OR(Table2[[#This Row],[7d_positivity_public]]=0,ISBLANK(Table2[[#This Row],[7d_positivity_public]])),"",(Table2[[#This Row],[7d_positivity_public]]-Table2[[#This Row],[7d_positivity_all]])/Table2[[#This Row],[7d_positivity_public]])</f>
        <v>0</v>
      </c>
      <c r="W826">
        <v>1</v>
      </c>
    </row>
    <row r="827" spans="1:23" x14ac:dyDescent="0.25">
      <c r="A827" s="10">
        <v>44397</v>
      </c>
      <c r="B827">
        <v>233</v>
      </c>
      <c r="C827" t="s">
        <v>271</v>
      </c>
      <c r="D827">
        <v>1</v>
      </c>
      <c r="E827">
        <v>1</v>
      </c>
      <c r="F827">
        <v>0</v>
      </c>
      <c r="G827">
        <v>1</v>
      </c>
      <c r="H827">
        <v>84</v>
      </c>
      <c r="K827">
        <v>85</v>
      </c>
      <c r="L827">
        <v>82</v>
      </c>
      <c r="M827">
        <v>89</v>
      </c>
      <c r="T827" s="34">
        <f>_xlfn.XLOOKUP(B827,'LHA Demog pivot'!$B$4:$B$93,'LHA Demog pivot'!$C$4:$C$93,,,1)</f>
        <v>443367</v>
      </c>
      <c r="U827" s="36">
        <f>ROUND(Table2[[#This Row],[LHA_Pop_2016]]*Table2[[#This Row],[C_ADR_7day]]/100000*7,0)</f>
        <v>31</v>
      </c>
      <c r="V827" s="13">
        <f>IF(OR(Table2[[#This Row],[7d_positivity_public]]=0,ISBLANK(Table2[[#This Row],[7d_positivity_public]])),"",(Table2[[#This Row],[7d_positivity_public]]-Table2[[#This Row],[7d_positivity_all]])/Table2[[#This Row],[7d_positivity_public]])</f>
        <v>0</v>
      </c>
      <c r="W827">
        <v>1</v>
      </c>
    </row>
    <row r="828" spans="1:23" x14ac:dyDescent="0.25">
      <c r="A828" s="10">
        <v>44397</v>
      </c>
      <c r="B828">
        <v>234</v>
      </c>
      <c r="C828" t="s">
        <v>272</v>
      </c>
      <c r="D828">
        <v>1</v>
      </c>
      <c r="E828">
        <v>1</v>
      </c>
      <c r="F828">
        <v>0</v>
      </c>
      <c r="G828">
        <v>1</v>
      </c>
      <c r="H828">
        <v>83</v>
      </c>
      <c r="K828">
        <v>83</v>
      </c>
      <c r="L828">
        <v>78</v>
      </c>
      <c r="M828">
        <v>88</v>
      </c>
      <c r="T828" s="34">
        <f>_xlfn.XLOOKUP(B828,'LHA Demog pivot'!$B$4:$B$93,'LHA Demog pivot'!$C$4:$C$93,,,1)</f>
        <v>94768</v>
      </c>
      <c r="U828" s="36">
        <f>ROUND(Table2[[#This Row],[LHA_Pop_2016]]*Table2[[#This Row],[C_ADR_7day]]/100000*7,0)</f>
        <v>7</v>
      </c>
      <c r="V828" s="13">
        <f>IF(OR(Table2[[#This Row],[7d_positivity_public]]=0,ISBLANK(Table2[[#This Row],[7d_positivity_public]])),"",(Table2[[#This Row],[7d_positivity_public]]-Table2[[#This Row],[7d_positivity_all]])/Table2[[#This Row],[7d_positivity_public]])</f>
        <v>0</v>
      </c>
      <c r="W828">
        <v>1</v>
      </c>
    </row>
    <row r="829" spans="1:23" x14ac:dyDescent="0.25">
      <c r="A829" s="10">
        <v>44397</v>
      </c>
      <c r="B829">
        <v>311</v>
      </c>
      <c r="C829" t="s">
        <v>273</v>
      </c>
      <c r="D829">
        <v>1</v>
      </c>
      <c r="E829">
        <v>1</v>
      </c>
      <c r="F829">
        <v>0</v>
      </c>
      <c r="G829">
        <v>2</v>
      </c>
      <c r="H829">
        <v>82</v>
      </c>
      <c r="K829">
        <v>83</v>
      </c>
      <c r="L829">
        <v>83</v>
      </c>
      <c r="M829">
        <v>83</v>
      </c>
      <c r="T829" s="34">
        <f>_xlfn.XLOOKUP(B829,'LHA Demog pivot'!$B$4:$B$93,'LHA Demog pivot'!$C$4:$C$93,,,1)</f>
        <v>198309</v>
      </c>
      <c r="U829" s="36">
        <f>ROUND(Table2[[#This Row],[LHA_Pop_2016]]*Table2[[#This Row],[C_ADR_7day]]/100000*7,0)</f>
        <v>14</v>
      </c>
      <c r="V829" s="13">
        <f>IF(OR(Table2[[#This Row],[7d_positivity_public]]=0,ISBLANK(Table2[[#This Row],[7d_positivity_public]])),"",(Table2[[#This Row],[7d_positivity_public]]-Table2[[#This Row],[7d_positivity_all]])/Table2[[#This Row],[7d_positivity_public]])</f>
        <v>1</v>
      </c>
      <c r="W829">
        <v>0</v>
      </c>
    </row>
    <row r="830" spans="1:23" x14ac:dyDescent="0.25">
      <c r="A830" s="10">
        <v>44397</v>
      </c>
      <c r="B830">
        <v>321</v>
      </c>
      <c r="C830" t="s">
        <v>274</v>
      </c>
      <c r="D830">
        <v>1</v>
      </c>
      <c r="E830">
        <v>2</v>
      </c>
      <c r="F830">
        <v>-1</v>
      </c>
      <c r="G830">
        <v>1</v>
      </c>
      <c r="H830">
        <v>86</v>
      </c>
      <c r="K830">
        <v>86</v>
      </c>
      <c r="L830">
        <v>88</v>
      </c>
      <c r="M830">
        <v>84</v>
      </c>
      <c r="T830" s="34">
        <f>_xlfn.XLOOKUP(B830,'LHA Demog pivot'!$B$4:$B$93,'LHA Demog pivot'!$C$4:$C$93,,,1)</f>
        <v>122041</v>
      </c>
      <c r="U830" s="36">
        <f>ROUND(Table2[[#This Row],[LHA_Pop_2016]]*Table2[[#This Row],[C_ADR_7day]]/100000*7,0)</f>
        <v>9</v>
      </c>
      <c r="V830" s="13">
        <f>IF(OR(Table2[[#This Row],[7d_positivity_public]]=0,ISBLANK(Table2[[#This Row],[7d_positivity_public]])),"",(Table2[[#This Row],[7d_positivity_public]]-Table2[[#This Row],[7d_positivity_all]])/Table2[[#This Row],[7d_positivity_public]])</f>
        <v>1</v>
      </c>
      <c r="W830">
        <v>0</v>
      </c>
    </row>
    <row r="831" spans="1:23" x14ac:dyDescent="0.25">
      <c r="A831" s="10">
        <v>44397</v>
      </c>
      <c r="B831">
        <v>322</v>
      </c>
      <c r="C831" t="s">
        <v>275</v>
      </c>
      <c r="D831">
        <v>2</v>
      </c>
      <c r="E831">
        <v>2</v>
      </c>
      <c r="F831">
        <v>0</v>
      </c>
      <c r="G831">
        <v>2</v>
      </c>
      <c r="H831">
        <v>80</v>
      </c>
      <c r="K831">
        <v>80</v>
      </c>
      <c r="L831">
        <v>81</v>
      </c>
      <c r="M831">
        <v>79</v>
      </c>
      <c r="T831" s="34">
        <f>_xlfn.XLOOKUP(B831,'LHA Demog pivot'!$B$4:$B$93,'LHA Demog pivot'!$C$4:$C$93,,,1)</f>
        <v>61532</v>
      </c>
      <c r="U831" s="36">
        <f>ROUND(Table2[[#This Row],[LHA_Pop_2016]]*Table2[[#This Row],[C_ADR_7day]]/100000*7,0)</f>
        <v>9</v>
      </c>
      <c r="V831" s="13">
        <f>IF(OR(Table2[[#This Row],[7d_positivity_public]]=0,ISBLANK(Table2[[#This Row],[7d_positivity_public]])),"",(Table2[[#This Row],[7d_positivity_public]]-Table2[[#This Row],[7d_positivity_all]])/Table2[[#This Row],[7d_positivity_public]])</f>
        <v>0.5</v>
      </c>
      <c r="W831">
        <v>1</v>
      </c>
    </row>
    <row r="832" spans="1:23" x14ac:dyDescent="0.25">
      <c r="A832" s="10">
        <v>44397</v>
      </c>
      <c r="B832">
        <v>323</v>
      </c>
      <c r="C832" t="s">
        <v>276</v>
      </c>
      <c r="D832">
        <v>1</v>
      </c>
      <c r="E832">
        <v>0</v>
      </c>
      <c r="F832">
        <v>1</v>
      </c>
      <c r="G832">
        <v>1</v>
      </c>
      <c r="H832">
        <v>88</v>
      </c>
      <c r="K832">
        <v>88</v>
      </c>
      <c r="L832">
        <v>88</v>
      </c>
      <c r="M832">
        <v>88</v>
      </c>
      <c r="T832" s="34">
        <f>_xlfn.XLOOKUP(B832,'LHA Demog pivot'!$B$4:$B$93,'LHA Demog pivot'!$C$4:$C$93,,,1)</f>
        <v>103894</v>
      </c>
      <c r="U832" s="36">
        <f>ROUND(Table2[[#This Row],[LHA_Pop_2016]]*Table2[[#This Row],[C_ADR_7day]]/100000*7,0)</f>
        <v>7</v>
      </c>
      <c r="V832" s="13">
        <f>IF(OR(Table2[[#This Row],[7d_positivity_public]]=0,ISBLANK(Table2[[#This Row],[7d_positivity_public]])),"",(Table2[[#This Row],[7d_positivity_public]]-Table2[[#This Row],[7d_positivity_all]])/Table2[[#This Row],[7d_positivity_public]])</f>
        <v>1</v>
      </c>
      <c r="W832">
        <v>0</v>
      </c>
    </row>
    <row r="833" spans="1:23" x14ac:dyDescent="0.25">
      <c r="A833" s="10">
        <v>44397</v>
      </c>
      <c r="B833">
        <v>324</v>
      </c>
      <c r="C833" t="s">
        <v>277</v>
      </c>
      <c r="D833">
        <v>0</v>
      </c>
      <c r="E833">
        <v>1</v>
      </c>
      <c r="F833">
        <v>-1</v>
      </c>
      <c r="G833">
        <v>1</v>
      </c>
      <c r="H833">
        <v>84</v>
      </c>
      <c r="K833">
        <v>84</v>
      </c>
      <c r="L833">
        <v>83</v>
      </c>
      <c r="M833">
        <v>86</v>
      </c>
      <c r="T833" s="34">
        <f>_xlfn.XLOOKUP(B833,'LHA Demog pivot'!$B$4:$B$93,'LHA Demog pivot'!$C$4:$C$93,,,1)</f>
        <v>131178</v>
      </c>
      <c r="U833" s="36">
        <f>ROUND(Table2[[#This Row],[LHA_Pop_2016]]*Table2[[#This Row],[C_ADR_7day]]/100000*7,0)</f>
        <v>0</v>
      </c>
      <c r="V833" s="13">
        <f>IF(OR(Table2[[#This Row],[7d_positivity_public]]=0,ISBLANK(Table2[[#This Row],[7d_positivity_public]])),"",(Table2[[#This Row],[7d_positivity_public]]-Table2[[#This Row],[7d_positivity_all]])/Table2[[#This Row],[7d_positivity_public]])</f>
        <v>1</v>
      </c>
      <c r="W833">
        <v>0</v>
      </c>
    </row>
    <row r="834" spans="1:23" x14ac:dyDescent="0.25">
      <c r="A834" s="10">
        <v>44397</v>
      </c>
      <c r="B834">
        <v>325</v>
      </c>
      <c r="C834" t="s">
        <v>278</v>
      </c>
      <c r="D834">
        <v>1</v>
      </c>
      <c r="E834">
        <v>1</v>
      </c>
      <c r="F834">
        <v>0</v>
      </c>
      <c r="G834">
        <v>2</v>
      </c>
      <c r="H834">
        <v>88</v>
      </c>
      <c r="K834">
        <v>88</v>
      </c>
      <c r="L834">
        <v>89</v>
      </c>
      <c r="M834">
        <v>87</v>
      </c>
      <c r="T834" s="34">
        <f>_xlfn.XLOOKUP(B834,'LHA Demog pivot'!$B$4:$B$93,'LHA Demog pivot'!$C$4:$C$93,,,1)</f>
        <v>95808</v>
      </c>
      <c r="U834" s="36">
        <f>ROUND(Table2[[#This Row],[LHA_Pop_2016]]*Table2[[#This Row],[C_ADR_7day]]/100000*7,0)</f>
        <v>7</v>
      </c>
      <c r="V834" s="13">
        <f>IF(OR(Table2[[#This Row],[7d_positivity_public]]=0,ISBLANK(Table2[[#This Row],[7d_positivity_public]])),"",(Table2[[#This Row],[7d_positivity_public]]-Table2[[#This Row],[7d_positivity_all]])/Table2[[#This Row],[7d_positivity_public]])</f>
        <v>0.5</v>
      </c>
      <c r="W834">
        <v>1</v>
      </c>
    </row>
    <row r="835" spans="1:23" x14ac:dyDescent="0.25">
      <c r="A835" s="10">
        <v>44397</v>
      </c>
      <c r="B835">
        <v>326</v>
      </c>
      <c r="C835" t="s">
        <v>279</v>
      </c>
      <c r="D835">
        <v>0</v>
      </c>
      <c r="E835">
        <v>0</v>
      </c>
      <c r="F835">
        <v>0</v>
      </c>
      <c r="G835">
        <v>1</v>
      </c>
      <c r="H835">
        <v>85</v>
      </c>
      <c r="K835">
        <v>86</v>
      </c>
      <c r="L835">
        <v>86</v>
      </c>
      <c r="M835">
        <v>86</v>
      </c>
      <c r="T835" s="34">
        <f>_xlfn.XLOOKUP(B835,'LHA Demog pivot'!$B$4:$B$93,'LHA Demog pivot'!$C$4:$C$93,,,1)</f>
        <v>134575</v>
      </c>
      <c r="U835" s="36">
        <f>ROUND(Table2[[#This Row],[LHA_Pop_2016]]*Table2[[#This Row],[C_ADR_7day]]/100000*7,0)</f>
        <v>0</v>
      </c>
      <c r="V835" s="13">
        <f>IF(OR(Table2[[#This Row],[7d_positivity_public]]=0,ISBLANK(Table2[[#This Row],[7d_positivity_public]])),"",(Table2[[#This Row],[7d_positivity_public]]-Table2[[#This Row],[7d_positivity_all]])/Table2[[#This Row],[7d_positivity_public]])</f>
        <v>1</v>
      </c>
      <c r="W835">
        <v>0</v>
      </c>
    </row>
    <row r="836" spans="1:23" x14ac:dyDescent="0.25">
      <c r="A836" s="10">
        <v>44397</v>
      </c>
      <c r="B836">
        <v>331</v>
      </c>
      <c r="C836" t="s">
        <v>280</v>
      </c>
      <c r="D836">
        <v>1</v>
      </c>
      <c r="E836">
        <v>1</v>
      </c>
      <c r="F836">
        <v>0</v>
      </c>
      <c r="G836">
        <v>2</v>
      </c>
      <c r="H836">
        <v>87</v>
      </c>
      <c r="K836">
        <v>87</v>
      </c>
      <c r="L836">
        <v>85</v>
      </c>
      <c r="M836">
        <v>90</v>
      </c>
      <c r="T836" s="34">
        <f>_xlfn.XLOOKUP(B836,'LHA Demog pivot'!$B$4:$B$93,'LHA Demog pivot'!$C$4:$C$93,,,1)</f>
        <v>141392</v>
      </c>
      <c r="U836" s="36">
        <f>ROUND(Table2[[#This Row],[LHA_Pop_2016]]*Table2[[#This Row],[C_ADR_7day]]/100000*7,0)</f>
        <v>10</v>
      </c>
      <c r="V836" s="13">
        <f>IF(OR(Table2[[#This Row],[7d_positivity_public]]=0,ISBLANK(Table2[[#This Row],[7d_positivity_public]])),"",(Table2[[#This Row],[7d_positivity_public]]-Table2[[#This Row],[7d_positivity_all]])/Table2[[#This Row],[7d_positivity_public]])</f>
        <v>0.5</v>
      </c>
      <c r="W836">
        <v>1</v>
      </c>
    </row>
    <row r="837" spans="1:23" x14ac:dyDescent="0.25">
      <c r="A837" s="10">
        <v>44397</v>
      </c>
      <c r="B837">
        <v>332</v>
      </c>
      <c r="C837" t="s">
        <v>281</v>
      </c>
      <c r="D837">
        <v>1</v>
      </c>
      <c r="E837">
        <v>1</v>
      </c>
      <c r="F837">
        <v>0</v>
      </c>
      <c r="G837">
        <v>3</v>
      </c>
      <c r="H837">
        <v>82</v>
      </c>
      <c r="K837">
        <v>83</v>
      </c>
      <c r="L837">
        <v>78</v>
      </c>
      <c r="M837">
        <v>87</v>
      </c>
      <c r="T837" s="34">
        <f>_xlfn.XLOOKUP(B837,'LHA Demog pivot'!$B$4:$B$93,'LHA Demog pivot'!$C$4:$C$93,,,1)</f>
        <v>50490</v>
      </c>
      <c r="U837" s="36">
        <f>ROUND(Table2[[#This Row],[LHA_Pop_2016]]*Table2[[#This Row],[C_ADR_7day]]/100000*7,0)</f>
        <v>4</v>
      </c>
      <c r="V837" s="13">
        <f>IF(OR(Table2[[#This Row],[7d_positivity_public]]=0,ISBLANK(Table2[[#This Row],[7d_positivity_public]])),"",(Table2[[#This Row],[7d_positivity_public]]-Table2[[#This Row],[7d_positivity_all]])/Table2[[#This Row],[7d_positivity_public]])</f>
        <v>0.66666666666666663</v>
      </c>
      <c r="W837">
        <v>1</v>
      </c>
    </row>
    <row r="838" spans="1:23" x14ac:dyDescent="0.25">
      <c r="A838" s="10">
        <v>44397</v>
      </c>
      <c r="B838">
        <v>333</v>
      </c>
      <c r="C838" t="s">
        <v>282</v>
      </c>
      <c r="D838">
        <v>0</v>
      </c>
      <c r="E838">
        <v>0</v>
      </c>
      <c r="F838">
        <v>0</v>
      </c>
      <c r="G838">
        <v>0</v>
      </c>
      <c r="H838">
        <v>80</v>
      </c>
      <c r="K838">
        <v>81</v>
      </c>
      <c r="L838">
        <v>68</v>
      </c>
      <c r="M838">
        <v>87</v>
      </c>
      <c r="T838" s="34">
        <f>_xlfn.XLOOKUP(B838,'LHA Demog pivot'!$B$4:$B$93,'LHA Demog pivot'!$C$4:$C$93,,,1)</f>
        <v>29970</v>
      </c>
      <c r="U838" s="36">
        <f>ROUND(Table2[[#This Row],[LHA_Pop_2016]]*Table2[[#This Row],[C_ADR_7day]]/100000*7,0)</f>
        <v>0</v>
      </c>
      <c r="V838" s="13" t="str">
        <f>IF(OR(Table2[[#This Row],[7d_positivity_public]]=0,ISBLANK(Table2[[#This Row],[7d_positivity_public]])),"",(Table2[[#This Row],[7d_positivity_public]]-Table2[[#This Row],[7d_positivity_all]])/Table2[[#This Row],[7d_positivity_public]])</f>
        <v/>
      </c>
      <c r="W838">
        <v>1</v>
      </c>
    </row>
    <row r="839" spans="1:23" x14ac:dyDescent="0.25">
      <c r="A839" s="10">
        <v>44397</v>
      </c>
      <c r="B839">
        <v>334</v>
      </c>
      <c r="C839" t="s">
        <v>283</v>
      </c>
      <c r="D839">
        <v>0</v>
      </c>
      <c r="E839">
        <v>0</v>
      </c>
      <c r="F839">
        <v>0</v>
      </c>
      <c r="G839">
        <v>0</v>
      </c>
      <c r="H839">
        <v>76</v>
      </c>
      <c r="K839">
        <v>77</v>
      </c>
      <c r="L839">
        <v>62</v>
      </c>
      <c r="M839">
        <v>85</v>
      </c>
      <c r="T839" s="34">
        <f>_xlfn.XLOOKUP(B839,'LHA Demog pivot'!$B$4:$B$93,'LHA Demog pivot'!$C$4:$C$93,,,1)</f>
        <v>19671</v>
      </c>
      <c r="U839" s="36">
        <f>ROUND(Table2[[#This Row],[LHA_Pop_2016]]*Table2[[#This Row],[C_ADR_7day]]/100000*7,0)</f>
        <v>0</v>
      </c>
      <c r="V839" s="13" t="str">
        <f>IF(OR(Table2[[#This Row],[7d_positivity_public]]=0,ISBLANK(Table2[[#This Row],[7d_positivity_public]])),"",(Table2[[#This Row],[7d_positivity_public]]-Table2[[#This Row],[7d_positivity_all]])/Table2[[#This Row],[7d_positivity_public]])</f>
        <v/>
      </c>
      <c r="W839">
        <v>0</v>
      </c>
    </row>
    <row r="840" spans="1:23" x14ac:dyDescent="0.25">
      <c r="A840" s="10">
        <v>44397</v>
      </c>
      <c r="B840">
        <v>335</v>
      </c>
      <c r="C840" t="s">
        <v>284</v>
      </c>
      <c r="D840">
        <v>0</v>
      </c>
      <c r="E840">
        <v>0</v>
      </c>
      <c r="F840">
        <v>0</v>
      </c>
      <c r="G840">
        <v>2</v>
      </c>
      <c r="H840">
        <v>86</v>
      </c>
      <c r="K840">
        <v>87</v>
      </c>
      <c r="L840">
        <v>86</v>
      </c>
      <c r="M840">
        <v>89</v>
      </c>
      <c r="T840" s="34">
        <f>_xlfn.XLOOKUP(B840,'LHA Demog pivot'!$B$4:$B$93,'LHA Demog pivot'!$C$4:$C$93,,,1)</f>
        <v>38653</v>
      </c>
      <c r="U840" s="36">
        <f>ROUND(Table2[[#This Row],[LHA_Pop_2016]]*Table2[[#This Row],[C_ADR_7day]]/100000*7,0)</f>
        <v>0</v>
      </c>
      <c r="V840" s="13">
        <f>IF(OR(Table2[[#This Row],[7d_positivity_public]]=0,ISBLANK(Table2[[#This Row],[7d_positivity_public]])),"",(Table2[[#This Row],[7d_positivity_public]]-Table2[[#This Row],[7d_positivity_all]])/Table2[[#This Row],[7d_positivity_public]])</f>
        <v>1</v>
      </c>
      <c r="W840">
        <v>0</v>
      </c>
    </row>
    <row r="841" spans="1:23" x14ac:dyDescent="0.25">
      <c r="A841" s="10">
        <v>44397</v>
      </c>
      <c r="B841">
        <v>336</v>
      </c>
      <c r="C841" t="s">
        <v>285</v>
      </c>
      <c r="D841">
        <v>0</v>
      </c>
      <c r="E841">
        <v>0</v>
      </c>
      <c r="F841">
        <v>0</v>
      </c>
      <c r="G841">
        <v>0</v>
      </c>
      <c r="H841">
        <v>68</v>
      </c>
      <c r="K841">
        <v>70</v>
      </c>
      <c r="L841">
        <v>62</v>
      </c>
      <c r="M841">
        <v>78</v>
      </c>
      <c r="T841" s="34">
        <f>_xlfn.XLOOKUP(B841,'LHA Demog pivot'!$B$4:$B$93,'LHA Demog pivot'!$C$4:$C$93,,,1)</f>
        <v>2678</v>
      </c>
      <c r="U841" s="36">
        <f>ROUND(Table2[[#This Row],[LHA_Pop_2016]]*Table2[[#This Row],[C_ADR_7day]]/100000*7,0)</f>
        <v>0</v>
      </c>
      <c r="V841" s="13" t="str">
        <f>IF(OR(Table2[[#This Row],[7d_positivity_public]]=0,ISBLANK(Table2[[#This Row],[7d_positivity_public]])),"",(Table2[[#This Row],[7d_positivity_public]]-Table2[[#This Row],[7d_positivity_all]])/Table2[[#This Row],[7d_positivity_public]])</f>
        <v/>
      </c>
      <c r="W841">
        <v>0</v>
      </c>
    </row>
    <row r="842" spans="1:23" x14ac:dyDescent="0.25">
      <c r="A842" s="10">
        <v>44397</v>
      </c>
      <c r="B842">
        <v>337</v>
      </c>
      <c r="C842" t="s">
        <v>286</v>
      </c>
      <c r="D842">
        <v>0</v>
      </c>
      <c r="E842">
        <v>0</v>
      </c>
      <c r="F842">
        <v>0</v>
      </c>
      <c r="G842">
        <v>0</v>
      </c>
      <c r="H842">
        <v>95</v>
      </c>
      <c r="K842">
        <v>96</v>
      </c>
      <c r="L842">
        <v>97</v>
      </c>
      <c r="M842">
        <v>95</v>
      </c>
      <c r="T842" s="34">
        <f>_xlfn.XLOOKUP(B842,'LHA Demog pivot'!$B$4:$B$93,'LHA Demog pivot'!$C$4:$C$93,,,1)</f>
        <v>1514</v>
      </c>
      <c r="U842" s="36">
        <f>ROUND(Table2[[#This Row],[LHA_Pop_2016]]*Table2[[#This Row],[C_ADR_7day]]/100000*7,0)</f>
        <v>0</v>
      </c>
      <c r="V842" s="13" t="str">
        <f>IF(OR(Table2[[#This Row],[7d_positivity_public]]=0,ISBLANK(Table2[[#This Row],[7d_positivity_public]])),"",(Table2[[#This Row],[7d_positivity_public]]-Table2[[#This Row],[7d_positivity_all]])/Table2[[#This Row],[7d_positivity_public]])</f>
        <v/>
      </c>
      <c r="W842">
        <v>0</v>
      </c>
    </row>
    <row r="843" spans="1:23" x14ac:dyDescent="0.25">
      <c r="A843" s="10">
        <v>44397</v>
      </c>
      <c r="B843">
        <v>411</v>
      </c>
      <c r="C843" t="s">
        <v>287</v>
      </c>
      <c r="D843">
        <v>0</v>
      </c>
      <c r="E843">
        <v>1</v>
      </c>
      <c r="F843">
        <v>-1</v>
      </c>
      <c r="G843">
        <v>2</v>
      </c>
      <c r="H843">
        <v>87</v>
      </c>
      <c r="K843">
        <v>87</v>
      </c>
      <c r="L843">
        <v>84</v>
      </c>
      <c r="M843">
        <v>90</v>
      </c>
      <c r="T843" s="34">
        <f>_xlfn.XLOOKUP(B843,'LHA Demog pivot'!$B$4:$B$93,'LHA Demog pivot'!$C$4:$C$93,,,1)</f>
        <v>225919</v>
      </c>
      <c r="U843" s="36">
        <f>ROUND(Table2[[#This Row],[LHA_Pop_2016]]*Table2[[#This Row],[C_ADR_7day]]/100000*7,0)</f>
        <v>0</v>
      </c>
      <c r="V843" s="13">
        <f>IF(OR(Table2[[#This Row],[7d_positivity_public]]=0,ISBLANK(Table2[[#This Row],[7d_positivity_public]])),"",(Table2[[#This Row],[7d_positivity_public]]-Table2[[#This Row],[7d_positivity_all]])/Table2[[#This Row],[7d_positivity_public]])</f>
        <v>0.5</v>
      </c>
      <c r="W843">
        <v>1</v>
      </c>
    </row>
    <row r="844" spans="1:23" x14ac:dyDescent="0.25">
      <c r="A844" s="10">
        <v>44397</v>
      </c>
      <c r="B844">
        <v>412</v>
      </c>
      <c r="C844" t="s">
        <v>288</v>
      </c>
      <c r="D844">
        <v>0</v>
      </c>
      <c r="E844">
        <v>0</v>
      </c>
      <c r="F844">
        <v>0</v>
      </c>
      <c r="G844">
        <v>1</v>
      </c>
      <c r="H844">
        <v>81</v>
      </c>
      <c r="K844">
        <v>82</v>
      </c>
      <c r="L844">
        <v>76</v>
      </c>
      <c r="M844">
        <v>89</v>
      </c>
      <c r="T844" s="34">
        <f>_xlfn.XLOOKUP(B844,'LHA Demog pivot'!$B$4:$B$93,'LHA Demog pivot'!$C$4:$C$93,,,1)</f>
        <v>77460</v>
      </c>
      <c r="U844" s="36">
        <f>ROUND(Table2[[#This Row],[LHA_Pop_2016]]*Table2[[#This Row],[C_ADR_7day]]/100000*7,0)</f>
        <v>0</v>
      </c>
      <c r="V844" s="13">
        <f>IF(OR(Table2[[#This Row],[7d_positivity_public]]=0,ISBLANK(Table2[[#This Row],[7d_positivity_public]])),"",(Table2[[#This Row],[7d_positivity_public]]-Table2[[#This Row],[7d_positivity_all]])/Table2[[#This Row],[7d_positivity_public]])</f>
        <v>1</v>
      </c>
      <c r="W844">
        <v>0</v>
      </c>
    </row>
    <row r="845" spans="1:23" x14ac:dyDescent="0.25">
      <c r="A845" s="10">
        <v>44397</v>
      </c>
      <c r="B845">
        <v>413</v>
      </c>
      <c r="C845" t="s">
        <v>289</v>
      </c>
      <c r="D845">
        <v>0</v>
      </c>
      <c r="E845">
        <v>0</v>
      </c>
      <c r="F845">
        <v>0</v>
      </c>
      <c r="G845">
        <v>0</v>
      </c>
      <c r="H845">
        <v>89</v>
      </c>
      <c r="K845">
        <v>89</v>
      </c>
      <c r="L845">
        <v>83</v>
      </c>
      <c r="M845">
        <v>93</v>
      </c>
      <c r="T845" s="34">
        <f>_xlfn.XLOOKUP(B845,'LHA Demog pivot'!$B$4:$B$93,'LHA Demog pivot'!$C$4:$C$93,,,1)</f>
        <v>64692</v>
      </c>
      <c r="U845" s="36">
        <f>ROUND(Table2[[#This Row],[LHA_Pop_2016]]*Table2[[#This Row],[C_ADR_7day]]/100000*7,0)</f>
        <v>0</v>
      </c>
      <c r="V845" s="13" t="str">
        <f>IF(OR(Table2[[#This Row],[7d_positivity_public]]=0,ISBLANK(Table2[[#This Row],[7d_positivity_public]])),"",(Table2[[#This Row],[7d_positivity_public]]-Table2[[#This Row],[7d_positivity_all]])/Table2[[#This Row],[7d_positivity_public]])</f>
        <v/>
      </c>
      <c r="W845">
        <v>0</v>
      </c>
    </row>
    <row r="846" spans="1:23" x14ac:dyDescent="0.25">
      <c r="A846" s="10">
        <v>44397</v>
      </c>
      <c r="B846">
        <v>414</v>
      </c>
      <c r="C846" t="s">
        <v>290</v>
      </c>
      <c r="D846">
        <v>0</v>
      </c>
      <c r="E846">
        <v>0</v>
      </c>
      <c r="F846">
        <v>0</v>
      </c>
      <c r="G846">
        <v>0</v>
      </c>
      <c r="H846">
        <v>80</v>
      </c>
      <c r="K846">
        <v>81</v>
      </c>
      <c r="L846">
        <v>67</v>
      </c>
      <c r="M846">
        <v>88</v>
      </c>
      <c r="T846" s="34">
        <f>_xlfn.XLOOKUP(B846,'LHA Demog pivot'!$B$4:$B$93,'LHA Demog pivot'!$C$4:$C$93,,,1)</f>
        <v>15289</v>
      </c>
      <c r="U846" s="36">
        <f>ROUND(Table2[[#This Row],[LHA_Pop_2016]]*Table2[[#This Row],[C_ADR_7day]]/100000*7,0)</f>
        <v>0</v>
      </c>
      <c r="V846" s="13" t="str">
        <f>IF(OR(Table2[[#This Row],[7d_positivity_public]]=0,ISBLANK(Table2[[#This Row],[7d_positivity_public]])),"",(Table2[[#This Row],[7d_positivity_public]]-Table2[[#This Row],[7d_positivity_all]])/Table2[[#This Row],[7d_positivity_public]])</f>
        <v/>
      </c>
      <c r="W846">
        <v>0</v>
      </c>
    </row>
    <row r="847" spans="1:23" x14ac:dyDescent="0.25">
      <c r="A847" s="10">
        <v>44397</v>
      </c>
      <c r="B847">
        <v>421</v>
      </c>
      <c r="C847" t="s">
        <v>291</v>
      </c>
      <c r="D847">
        <v>0</v>
      </c>
      <c r="E847">
        <v>0</v>
      </c>
      <c r="F847">
        <v>0</v>
      </c>
      <c r="G847">
        <v>1</v>
      </c>
      <c r="H847">
        <v>76</v>
      </c>
      <c r="K847">
        <v>78</v>
      </c>
      <c r="L847">
        <v>66</v>
      </c>
      <c r="M847">
        <v>86</v>
      </c>
      <c r="T847" s="34">
        <f>_xlfn.XLOOKUP(B847,'LHA Demog pivot'!$B$4:$B$93,'LHA Demog pivot'!$C$4:$C$93,,,1)</f>
        <v>58378</v>
      </c>
      <c r="U847" s="36">
        <f>ROUND(Table2[[#This Row],[LHA_Pop_2016]]*Table2[[#This Row],[C_ADR_7day]]/100000*7,0)</f>
        <v>0</v>
      </c>
      <c r="V847" s="13">
        <f>IF(OR(Table2[[#This Row],[7d_positivity_public]]=0,ISBLANK(Table2[[#This Row],[7d_positivity_public]])),"",(Table2[[#This Row],[7d_positivity_public]]-Table2[[#This Row],[7d_positivity_all]])/Table2[[#This Row],[7d_positivity_public]])</f>
        <v>1</v>
      </c>
      <c r="W847">
        <v>0</v>
      </c>
    </row>
    <row r="848" spans="1:23" x14ac:dyDescent="0.25">
      <c r="A848" s="10">
        <v>44397</v>
      </c>
      <c r="B848">
        <v>422</v>
      </c>
      <c r="C848" t="s">
        <v>292</v>
      </c>
      <c r="D848">
        <v>0</v>
      </c>
      <c r="E848">
        <v>0</v>
      </c>
      <c r="F848">
        <v>0</v>
      </c>
      <c r="G848">
        <v>0</v>
      </c>
      <c r="H848">
        <v>70</v>
      </c>
      <c r="K848">
        <v>71</v>
      </c>
      <c r="L848">
        <v>53</v>
      </c>
      <c r="M848">
        <v>82</v>
      </c>
      <c r="T848" s="34">
        <f>_xlfn.XLOOKUP(B848,'LHA Demog pivot'!$B$4:$B$93,'LHA Demog pivot'!$C$4:$C$93,,,1)</f>
        <v>6240</v>
      </c>
      <c r="U848" s="36">
        <f>ROUND(Table2[[#This Row],[LHA_Pop_2016]]*Table2[[#This Row],[C_ADR_7day]]/100000*7,0)</f>
        <v>0</v>
      </c>
      <c r="V848" s="13" t="str">
        <f>IF(OR(Table2[[#This Row],[7d_positivity_public]]=0,ISBLANK(Table2[[#This Row],[7d_positivity_public]])),"",(Table2[[#This Row],[7d_positivity_public]]-Table2[[#This Row],[7d_positivity_all]])/Table2[[#This Row],[7d_positivity_public]])</f>
        <v/>
      </c>
      <c r="W848">
        <v>0</v>
      </c>
    </row>
    <row r="849" spans="1:23" x14ac:dyDescent="0.25">
      <c r="A849" s="10">
        <v>44397</v>
      </c>
      <c r="B849">
        <v>423</v>
      </c>
      <c r="C849" t="s">
        <v>293</v>
      </c>
      <c r="D849">
        <v>0</v>
      </c>
      <c r="E849">
        <v>0</v>
      </c>
      <c r="F849">
        <v>0</v>
      </c>
      <c r="G849">
        <v>0</v>
      </c>
      <c r="H849">
        <v>80</v>
      </c>
      <c r="K849">
        <v>81</v>
      </c>
      <c r="L849">
        <v>68</v>
      </c>
      <c r="M849">
        <v>88</v>
      </c>
      <c r="T849" s="34">
        <f>_xlfn.XLOOKUP(B849,'LHA Demog pivot'!$B$4:$B$93,'LHA Demog pivot'!$C$4:$C$93,,,1)</f>
        <v>19121</v>
      </c>
      <c r="U849" s="36">
        <f>ROUND(Table2[[#This Row],[LHA_Pop_2016]]*Table2[[#This Row],[C_ADR_7day]]/100000*7,0)</f>
        <v>0</v>
      </c>
      <c r="V849" s="13" t="str">
        <f>IF(OR(Table2[[#This Row],[7d_positivity_public]]=0,ISBLANK(Table2[[#This Row],[7d_positivity_public]])),"",(Table2[[#This Row],[7d_positivity_public]]-Table2[[#This Row],[7d_positivity_all]])/Table2[[#This Row],[7d_positivity_public]])</f>
        <v/>
      </c>
      <c r="W849">
        <v>0</v>
      </c>
    </row>
    <row r="850" spans="1:23" x14ac:dyDescent="0.25">
      <c r="A850" s="10">
        <v>44397</v>
      </c>
      <c r="B850">
        <v>424</v>
      </c>
      <c r="C850" t="s">
        <v>294</v>
      </c>
      <c r="D850">
        <v>0</v>
      </c>
      <c r="E850">
        <v>1</v>
      </c>
      <c r="F850">
        <v>-1</v>
      </c>
      <c r="G850">
        <v>0</v>
      </c>
      <c r="H850">
        <v>79</v>
      </c>
      <c r="K850">
        <v>80</v>
      </c>
      <c r="L850">
        <v>71</v>
      </c>
      <c r="M850">
        <v>87</v>
      </c>
      <c r="T850" s="34">
        <f>_xlfn.XLOOKUP(B850,'LHA Demog pivot'!$B$4:$B$93,'LHA Demog pivot'!$C$4:$C$93,,,1)</f>
        <v>108964</v>
      </c>
      <c r="U850" s="36">
        <f>ROUND(Table2[[#This Row],[LHA_Pop_2016]]*Table2[[#This Row],[C_ADR_7day]]/100000*7,0)</f>
        <v>0</v>
      </c>
      <c r="V850" s="13" t="str">
        <f>IF(OR(Table2[[#This Row],[7d_positivity_public]]=0,ISBLANK(Table2[[#This Row],[7d_positivity_public]])),"",(Table2[[#This Row],[7d_positivity_public]]-Table2[[#This Row],[7d_positivity_all]])/Table2[[#This Row],[7d_positivity_public]])</f>
        <v/>
      </c>
      <c r="W850">
        <v>0</v>
      </c>
    </row>
    <row r="851" spans="1:23" x14ac:dyDescent="0.25">
      <c r="A851" s="10">
        <v>44397</v>
      </c>
      <c r="B851">
        <v>425</v>
      </c>
      <c r="C851" t="s">
        <v>295</v>
      </c>
      <c r="D851">
        <v>0</v>
      </c>
      <c r="E851">
        <v>0</v>
      </c>
      <c r="F851">
        <v>0</v>
      </c>
      <c r="G851">
        <v>0</v>
      </c>
      <c r="H851">
        <v>80</v>
      </c>
      <c r="K851">
        <v>81</v>
      </c>
      <c r="L851">
        <v>62</v>
      </c>
      <c r="M851">
        <v>88</v>
      </c>
      <c r="T851" s="34">
        <f>_xlfn.XLOOKUP(B851,'LHA Demog pivot'!$B$4:$B$93,'LHA Demog pivot'!$C$4:$C$93,,,1)</f>
        <v>47133</v>
      </c>
      <c r="U851" s="36">
        <f>ROUND(Table2[[#This Row],[LHA_Pop_2016]]*Table2[[#This Row],[C_ADR_7day]]/100000*7,0)</f>
        <v>0</v>
      </c>
      <c r="V851" s="13" t="str">
        <f>IF(OR(Table2[[#This Row],[7d_positivity_public]]=0,ISBLANK(Table2[[#This Row],[7d_positivity_public]])),"",(Table2[[#This Row],[7d_positivity_public]]-Table2[[#This Row],[7d_positivity_all]])/Table2[[#This Row],[7d_positivity_public]])</f>
        <v/>
      </c>
      <c r="W851">
        <v>0</v>
      </c>
    </row>
    <row r="852" spans="1:23" x14ac:dyDescent="0.25">
      <c r="A852" s="10">
        <v>44397</v>
      </c>
      <c r="B852">
        <v>426</v>
      </c>
      <c r="C852" t="s">
        <v>296</v>
      </c>
      <c r="D852">
        <v>0</v>
      </c>
      <c r="E852">
        <v>0</v>
      </c>
      <c r="F852">
        <v>0</v>
      </c>
      <c r="G852">
        <v>0</v>
      </c>
      <c r="H852">
        <v>76</v>
      </c>
      <c r="K852">
        <v>78</v>
      </c>
      <c r="L852">
        <v>68</v>
      </c>
      <c r="M852">
        <v>86</v>
      </c>
      <c r="T852" s="34">
        <f>_xlfn.XLOOKUP(B852,'LHA Demog pivot'!$B$4:$B$93,'LHA Demog pivot'!$C$4:$C$93,,,1)</f>
        <v>30981</v>
      </c>
      <c r="U852" s="36">
        <f>ROUND(Table2[[#This Row],[LHA_Pop_2016]]*Table2[[#This Row],[C_ADR_7day]]/100000*7,0)</f>
        <v>0</v>
      </c>
      <c r="V852" s="13" t="str">
        <f>IF(OR(Table2[[#This Row],[7d_positivity_public]]=0,ISBLANK(Table2[[#This Row],[7d_positivity_public]])),"",(Table2[[#This Row],[7d_positivity_public]]-Table2[[#This Row],[7d_positivity_all]])/Table2[[#This Row],[7d_positivity_public]])</f>
        <v/>
      </c>
      <c r="W852">
        <v>0</v>
      </c>
    </row>
    <row r="853" spans="1:23" x14ac:dyDescent="0.25">
      <c r="A853" s="10">
        <v>44397</v>
      </c>
      <c r="B853">
        <v>431</v>
      </c>
      <c r="C853" t="s">
        <v>297</v>
      </c>
      <c r="D853">
        <v>0</v>
      </c>
      <c r="E853">
        <v>0</v>
      </c>
      <c r="F853">
        <v>0</v>
      </c>
      <c r="G853">
        <v>1</v>
      </c>
      <c r="H853">
        <v>78</v>
      </c>
      <c r="K853">
        <v>79</v>
      </c>
      <c r="L853">
        <v>66</v>
      </c>
      <c r="M853">
        <v>87</v>
      </c>
      <c r="T853" s="34">
        <f>_xlfn.XLOOKUP(B853,'LHA Demog pivot'!$B$4:$B$93,'LHA Demog pivot'!$C$4:$C$93,,,1)</f>
        <v>66527</v>
      </c>
      <c r="U853" s="36">
        <f>ROUND(Table2[[#This Row],[LHA_Pop_2016]]*Table2[[#This Row],[C_ADR_7day]]/100000*7,0)</f>
        <v>0</v>
      </c>
      <c r="V853" s="13">
        <f>IF(OR(Table2[[#This Row],[7d_positivity_public]]=0,ISBLANK(Table2[[#This Row],[7d_positivity_public]])),"",(Table2[[#This Row],[7d_positivity_public]]-Table2[[#This Row],[7d_positivity_all]])/Table2[[#This Row],[7d_positivity_public]])</f>
        <v>1</v>
      </c>
      <c r="W853">
        <v>0</v>
      </c>
    </row>
    <row r="854" spans="1:23" x14ac:dyDescent="0.25">
      <c r="A854" s="10">
        <v>44397</v>
      </c>
      <c r="B854">
        <v>432</v>
      </c>
      <c r="C854" t="s">
        <v>298</v>
      </c>
      <c r="D854">
        <v>0</v>
      </c>
      <c r="E854">
        <v>1</v>
      </c>
      <c r="F854">
        <v>-1</v>
      </c>
      <c r="G854">
        <v>2</v>
      </c>
      <c r="H854">
        <v>77</v>
      </c>
      <c r="K854">
        <v>78</v>
      </c>
      <c r="L854">
        <v>66</v>
      </c>
      <c r="M854">
        <v>87</v>
      </c>
      <c r="T854" s="34">
        <f>_xlfn.XLOOKUP(B854,'LHA Demog pivot'!$B$4:$B$93,'LHA Demog pivot'!$C$4:$C$93,,,1)</f>
        <v>42570</v>
      </c>
      <c r="U854" s="36">
        <f>ROUND(Table2[[#This Row],[LHA_Pop_2016]]*Table2[[#This Row],[C_ADR_7day]]/100000*7,0)</f>
        <v>0</v>
      </c>
      <c r="V854" s="13">
        <f>IF(OR(Table2[[#This Row],[7d_positivity_public]]=0,ISBLANK(Table2[[#This Row],[7d_positivity_public]])),"",(Table2[[#This Row],[7d_positivity_public]]-Table2[[#This Row],[7d_positivity_all]])/Table2[[#This Row],[7d_positivity_public]])</f>
        <v>0.5</v>
      </c>
      <c r="W854">
        <v>1</v>
      </c>
    </row>
    <row r="855" spans="1:23" x14ac:dyDescent="0.25">
      <c r="A855" s="10">
        <v>44397</v>
      </c>
      <c r="B855">
        <v>433</v>
      </c>
      <c r="C855" t="s">
        <v>299</v>
      </c>
      <c r="D855">
        <v>0</v>
      </c>
      <c r="E855">
        <v>0</v>
      </c>
      <c r="F855">
        <v>0</v>
      </c>
      <c r="G855">
        <v>0</v>
      </c>
      <c r="H855">
        <v>76</v>
      </c>
      <c r="K855">
        <v>77</v>
      </c>
      <c r="L855">
        <v>67</v>
      </c>
      <c r="M855">
        <v>83</v>
      </c>
      <c r="T855" s="34">
        <f>_xlfn.XLOOKUP(B855,'LHA Demog pivot'!$B$4:$B$93,'LHA Demog pivot'!$C$4:$C$93,,,1)</f>
        <v>1901</v>
      </c>
      <c r="U855" s="36">
        <f>ROUND(Table2[[#This Row],[LHA_Pop_2016]]*Table2[[#This Row],[C_ADR_7day]]/100000*7,0)</f>
        <v>0</v>
      </c>
      <c r="V855" s="13" t="str">
        <f>IF(OR(Table2[[#This Row],[7d_positivity_public]]=0,ISBLANK(Table2[[#This Row],[7d_positivity_public]])),"",(Table2[[#This Row],[7d_positivity_public]]-Table2[[#This Row],[7d_positivity_all]])/Table2[[#This Row],[7d_positivity_public]])</f>
        <v/>
      </c>
      <c r="W855">
        <v>0</v>
      </c>
    </row>
    <row r="856" spans="1:23" x14ac:dyDescent="0.25">
      <c r="A856" s="10">
        <v>44397</v>
      </c>
      <c r="B856">
        <v>434</v>
      </c>
      <c r="C856" t="s">
        <v>300</v>
      </c>
      <c r="D856">
        <v>1</v>
      </c>
      <c r="E856">
        <v>0</v>
      </c>
      <c r="F856">
        <v>1</v>
      </c>
      <c r="G856">
        <v>5</v>
      </c>
      <c r="H856">
        <v>76</v>
      </c>
      <c r="K856">
        <v>78</v>
      </c>
      <c r="L856">
        <v>69</v>
      </c>
      <c r="M856">
        <v>84</v>
      </c>
      <c r="T856" s="34">
        <f>_xlfn.XLOOKUP(B856,'LHA Demog pivot'!$B$4:$B$93,'LHA Demog pivot'!$C$4:$C$93,,,1)</f>
        <v>11235</v>
      </c>
      <c r="U856" s="36">
        <f>ROUND(Table2[[#This Row],[LHA_Pop_2016]]*Table2[[#This Row],[C_ADR_7day]]/100000*7,0)</f>
        <v>1</v>
      </c>
      <c r="V856" s="13">
        <f>IF(OR(Table2[[#This Row],[7d_positivity_public]]=0,ISBLANK(Table2[[#This Row],[7d_positivity_public]])),"",(Table2[[#This Row],[7d_positivity_public]]-Table2[[#This Row],[7d_positivity_all]])/Table2[[#This Row],[7d_positivity_public]])</f>
        <v>0.4</v>
      </c>
      <c r="W856">
        <v>3</v>
      </c>
    </row>
    <row r="857" spans="1:23" x14ac:dyDescent="0.25">
      <c r="A857" s="10">
        <v>44397</v>
      </c>
      <c r="B857">
        <v>510</v>
      </c>
      <c r="C857" t="s">
        <v>301</v>
      </c>
      <c r="D857">
        <v>0</v>
      </c>
      <c r="E857">
        <v>0</v>
      </c>
      <c r="F857">
        <v>0</v>
      </c>
      <c r="G857">
        <v>0</v>
      </c>
      <c r="H857">
        <v>84</v>
      </c>
      <c r="K857">
        <v>84</v>
      </c>
      <c r="L857">
        <v>79</v>
      </c>
      <c r="M857">
        <v>89</v>
      </c>
      <c r="T857" s="34">
        <f>_xlfn.XLOOKUP(B857,'LHA Demog pivot'!$B$4:$B$93,'LHA Demog pivot'!$C$4:$C$93,,,1)</f>
        <v>4198</v>
      </c>
      <c r="U857" s="36">
        <f>ROUND(Table2[[#This Row],[LHA_Pop_2016]]*Table2[[#This Row],[C_ADR_7day]]/100000*7,0)</f>
        <v>0</v>
      </c>
      <c r="V857" s="13" t="str">
        <f>IF(OR(Table2[[#This Row],[7d_positivity_public]]=0,ISBLANK(Table2[[#This Row],[7d_positivity_public]])),"",(Table2[[#This Row],[7d_positivity_public]]-Table2[[#This Row],[7d_positivity_all]])/Table2[[#This Row],[7d_positivity_public]])</f>
        <v/>
      </c>
      <c r="W857">
        <v>0</v>
      </c>
    </row>
    <row r="858" spans="1:23" x14ac:dyDescent="0.25">
      <c r="A858" s="10">
        <v>44397</v>
      </c>
      <c r="B858">
        <v>512</v>
      </c>
      <c r="C858" t="s">
        <v>304</v>
      </c>
      <c r="D858">
        <v>0</v>
      </c>
      <c r="E858">
        <v>0</v>
      </c>
      <c r="F858">
        <v>0</v>
      </c>
      <c r="G858">
        <v>0</v>
      </c>
      <c r="H858">
        <v>80</v>
      </c>
      <c r="K858">
        <v>82</v>
      </c>
      <c r="L858">
        <v>77</v>
      </c>
      <c r="M858">
        <v>88</v>
      </c>
      <c r="T858" s="34">
        <f>_xlfn.XLOOKUP(B858,'LHA Demog pivot'!$B$4:$B$93,'LHA Demog pivot'!$C$4:$C$93,,,1)</f>
        <v>13501</v>
      </c>
      <c r="U858" s="36">
        <f>ROUND(Table2[[#This Row],[LHA_Pop_2016]]*Table2[[#This Row],[C_ADR_7day]]/100000*7,0)</f>
        <v>0</v>
      </c>
      <c r="V858" s="13" t="str">
        <f>IF(OR(Table2[[#This Row],[7d_positivity_public]]=0,ISBLANK(Table2[[#This Row],[7d_positivity_public]])),"",(Table2[[#This Row],[7d_positivity_public]]-Table2[[#This Row],[7d_positivity_all]])/Table2[[#This Row],[7d_positivity_public]])</f>
        <v/>
      </c>
      <c r="W858">
        <v>0</v>
      </c>
    </row>
    <row r="859" spans="1:23" x14ac:dyDescent="0.25">
      <c r="A859" s="10">
        <v>44397</v>
      </c>
      <c r="B859">
        <v>513</v>
      </c>
      <c r="C859" t="s">
        <v>305</v>
      </c>
      <c r="D859">
        <v>3</v>
      </c>
      <c r="E859">
        <v>0</v>
      </c>
      <c r="F859">
        <v>3</v>
      </c>
      <c r="G859">
        <v>0</v>
      </c>
      <c r="H859">
        <v>76</v>
      </c>
      <c r="K859">
        <v>79</v>
      </c>
      <c r="L859">
        <v>75</v>
      </c>
      <c r="M859">
        <v>84</v>
      </c>
      <c r="T859" s="34">
        <f>_xlfn.XLOOKUP(B859,'LHA Demog pivot'!$B$4:$B$93,'LHA Demog pivot'!$C$4:$C$93,,,1)</f>
        <v>4223</v>
      </c>
      <c r="U859" s="36">
        <f>ROUND(Table2[[#This Row],[LHA_Pop_2016]]*Table2[[#This Row],[C_ADR_7day]]/100000*7,0)</f>
        <v>1</v>
      </c>
      <c r="V859" s="13" t="str">
        <f>IF(OR(Table2[[#This Row],[7d_positivity_public]]=0,ISBLANK(Table2[[#This Row],[7d_positivity_public]])),"",(Table2[[#This Row],[7d_positivity_public]]-Table2[[#This Row],[7d_positivity_all]])/Table2[[#This Row],[7d_positivity_public]])</f>
        <v/>
      </c>
      <c r="W859">
        <v>0</v>
      </c>
    </row>
    <row r="860" spans="1:23" x14ac:dyDescent="0.25">
      <c r="A860" s="10">
        <v>44397</v>
      </c>
      <c r="B860">
        <v>514</v>
      </c>
      <c r="C860" t="s">
        <v>306</v>
      </c>
      <c r="D860">
        <v>0</v>
      </c>
      <c r="E860">
        <v>0</v>
      </c>
      <c r="F860">
        <v>0</v>
      </c>
      <c r="G860">
        <v>5</v>
      </c>
      <c r="H860">
        <v>65</v>
      </c>
      <c r="K860">
        <v>68</v>
      </c>
      <c r="L860">
        <v>59</v>
      </c>
      <c r="M860">
        <v>78</v>
      </c>
      <c r="T860" s="34">
        <f>_xlfn.XLOOKUP(B860,'LHA Demog pivot'!$B$4:$B$93,'LHA Demog pivot'!$C$4:$C$93,,,1)</f>
        <v>16414</v>
      </c>
      <c r="U860" s="36">
        <f>ROUND(Table2[[#This Row],[LHA_Pop_2016]]*Table2[[#This Row],[C_ADR_7day]]/100000*7,0)</f>
        <v>0</v>
      </c>
      <c r="V860" s="13">
        <f>IF(OR(Table2[[#This Row],[7d_positivity_public]]=0,ISBLANK(Table2[[#This Row],[7d_positivity_public]])),"",(Table2[[#This Row],[7d_positivity_public]]-Table2[[#This Row],[7d_positivity_all]])/Table2[[#This Row],[7d_positivity_public]])</f>
        <v>0.6</v>
      </c>
      <c r="W860">
        <v>2</v>
      </c>
    </row>
    <row r="861" spans="1:23" x14ac:dyDescent="0.25">
      <c r="A861" s="10">
        <v>44397</v>
      </c>
      <c r="B861">
        <v>515</v>
      </c>
      <c r="C861" t="s">
        <v>307</v>
      </c>
      <c r="D861">
        <v>0</v>
      </c>
      <c r="E861">
        <v>0</v>
      </c>
      <c r="F861">
        <v>0</v>
      </c>
      <c r="G861">
        <v>0</v>
      </c>
      <c r="H861">
        <v>86</v>
      </c>
      <c r="K861">
        <v>89</v>
      </c>
      <c r="L861">
        <v>84</v>
      </c>
      <c r="M861">
        <v>94</v>
      </c>
      <c r="T861" s="34">
        <f>_xlfn.XLOOKUP(B861,'LHA Demog pivot'!$B$4:$B$93,'LHA Demog pivot'!$C$4:$C$93,,,1)</f>
        <v>9090</v>
      </c>
      <c r="U861" s="36">
        <f>ROUND(Table2[[#This Row],[LHA_Pop_2016]]*Table2[[#This Row],[C_ADR_7day]]/100000*7,0)</f>
        <v>0</v>
      </c>
      <c r="V861" s="13" t="str">
        <f>IF(OR(Table2[[#This Row],[7d_positivity_public]]=0,ISBLANK(Table2[[#This Row],[7d_positivity_public]])),"",(Table2[[#This Row],[7d_positivity_public]]-Table2[[#This Row],[7d_positivity_all]])/Table2[[#This Row],[7d_positivity_public]])</f>
        <v/>
      </c>
      <c r="W861">
        <v>0</v>
      </c>
    </row>
    <row r="862" spans="1:23" x14ac:dyDescent="0.25">
      <c r="A862" s="10">
        <v>44397</v>
      </c>
      <c r="B862">
        <v>517</v>
      </c>
      <c r="C862" t="s">
        <v>308</v>
      </c>
      <c r="D862">
        <v>0</v>
      </c>
      <c r="E862">
        <v>0</v>
      </c>
      <c r="F862">
        <v>0</v>
      </c>
      <c r="G862">
        <v>0</v>
      </c>
      <c r="H862">
        <v>74</v>
      </c>
      <c r="K862">
        <v>76</v>
      </c>
      <c r="L862">
        <v>69</v>
      </c>
      <c r="M862">
        <v>84</v>
      </c>
      <c r="T862" s="34">
        <f>_xlfn.XLOOKUP(B862,'LHA Demog pivot'!$B$4:$B$93,'LHA Demog pivot'!$C$4:$C$93,,,1)</f>
        <v>20250</v>
      </c>
      <c r="U862" s="36">
        <f>ROUND(Table2[[#This Row],[LHA_Pop_2016]]*Table2[[#This Row],[C_ADR_7day]]/100000*7,0)</f>
        <v>0</v>
      </c>
      <c r="V862" s="13" t="str">
        <f>IF(OR(Table2[[#This Row],[7d_positivity_public]]=0,ISBLANK(Table2[[#This Row],[7d_positivity_public]])),"",(Table2[[#This Row],[7d_positivity_public]]-Table2[[#This Row],[7d_positivity_all]])/Table2[[#This Row],[7d_positivity_public]])</f>
        <v/>
      </c>
      <c r="W862">
        <v>0</v>
      </c>
    </row>
    <row r="863" spans="1:23" x14ac:dyDescent="0.25">
      <c r="A863" s="10">
        <v>44397</v>
      </c>
      <c r="B863">
        <v>518</v>
      </c>
      <c r="C863" t="s">
        <v>309</v>
      </c>
      <c r="D863">
        <v>0</v>
      </c>
      <c r="E863">
        <v>0</v>
      </c>
      <c r="F863">
        <v>0</v>
      </c>
      <c r="G863">
        <v>20</v>
      </c>
      <c r="H863">
        <v>76</v>
      </c>
      <c r="K863">
        <v>82</v>
      </c>
      <c r="L863">
        <v>77</v>
      </c>
      <c r="M863">
        <v>87</v>
      </c>
      <c r="T863" s="34">
        <f>_xlfn.XLOOKUP(B863,'LHA Demog pivot'!$B$4:$B$93,'LHA Demog pivot'!$C$4:$C$93,,,1)</f>
        <v>1880</v>
      </c>
      <c r="U863" s="36">
        <f>ROUND(Table2[[#This Row],[LHA_Pop_2016]]*Table2[[#This Row],[C_ADR_7day]]/100000*7,0)</f>
        <v>0</v>
      </c>
      <c r="V863" s="13">
        <f>IF(OR(Table2[[#This Row],[7d_positivity_public]]=0,ISBLANK(Table2[[#This Row],[7d_positivity_public]])),"",(Table2[[#This Row],[7d_positivity_public]]-Table2[[#This Row],[7d_positivity_all]])/Table2[[#This Row],[7d_positivity_public]])</f>
        <v>0</v>
      </c>
      <c r="W863">
        <v>20</v>
      </c>
    </row>
    <row r="864" spans="1:23" x14ac:dyDescent="0.25">
      <c r="A864" s="10">
        <v>44397</v>
      </c>
      <c r="B864">
        <v>521</v>
      </c>
      <c r="C864" t="s">
        <v>310</v>
      </c>
      <c r="D864">
        <v>0</v>
      </c>
      <c r="E864">
        <v>0</v>
      </c>
      <c r="F864">
        <v>0</v>
      </c>
      <c r="G864">
        <v>0</v>
      </c>
      <c r="H864">
        <v>64</v>
      </c>
      <c r="K864">
        <v>66</v>
      </c>
      <c r="L864">
        <v>52</v>
      </c>
      <c r="M864">
        <v>77</v>
      </c>
      <c r="T864" s="34">
        <f>_xlfn.XLOOKUP(B864,'LHA Demog pivot'!$B$4:$B$93,'LHA Demog pivot'!$C$4:$C$93,,,1)</f>
        <v>23205</v>
      </c>
      <c r="U864" s="36">
        <f>ROUND(Table2[[#This Row],[LHA_Pop_2016]]*Table2[[#This Row],[C_ADR_7day]]/100000*7,0)</f>
        <v>0</v>
      </c>
      <c r="V864" s="13" t="str">
        <f>IF(OR(Table2[[#This Row],[7d_positivity_public]]=0,ISBLANK(Table2[[#This Row],[7d_positivity_public]])),"",(Table2[[#This Row],[7d_positivity_public]]-Table2[[#This Row],[7d_positivity_all]])/Table2[[#This Row],[7d_positivity_public]])</f>
        <v/>
      </c>
      <c r="W864">
        <v>0</v>
      </c>
    </row>
    <row r="865" spans="1:23" x14ac:dyDescent="0.25">
      <c r="A865" s="10">
        <v>44397</v>
      </c>
      <c r="B865">
        <v>522</v>
      </c>
      <c r="C865" t="s">
        <v>311</v>
      </c>
      <c r="D865">
        <v>2</v>
      </c>
      <c r="E865">
        <v>0</v>
      </c>
      <c r="F865">
        <v>2</v>
      </c>
      <c r="G865">
        <v>10</v>
      </c>
      <c r="H865">
        <v>65</v>
      </c>
      <c r="K865">
        <v>68</v>
      </c>
      <c r="L865">
        <v>58</v>
      </c>
      <c r="M865">
        <v>76</v>
      </c>
      <c r="T865" s="34">
        <f>_xlfn.XLOOKUP(B865,'LHA Demog pivot'!$B$4:$B$93,'LHA Demog pivot'!$C$4:$C$93,,,1)</f>
        <v>6256</v>
      </c>
      <c r="U865" s="36">
        <f>ROUND(Table2[[#This Row],[LHA_Pop_2016]]*Table2[[#This Row],[C_ADR_7day]]/100000*7,0)</f>
        <v>1</v>
      </c>
      <c r="V865" s="13">
        <f>IF(OR(Table2[[#This Row],[7d_positivity_public]]=0,ISBLANK(Table2[[#This Row],[7d_positivity_public]])),"",(Table2[[#This Row],[7d_positivity_public]]-Table2[[#This Row],[7d_positivity_all]])/Table2[[#This Row],[7d_positivity_public]])</f>
        <v>0.4</v>
      </c>
      <c r="W865">
        <v>6</v>
      </c>
    </row>
    <row r="866" spans="1:23" x14ac:dyDescent="0.25">
      <c r="A866" s="10">
        <v>44397</v>
      </c>
      <c r="B866">
        <v>523</v>
      </c>
      <c r="C866" t="s">
        <v>312</v>
      </c>
      <c r="D866">
        <v>0</v>
      </c>
      <c r="E866">
        <v>1</v>
      </c>
      <c r="F866">
        <v>-1</v>
      </c>
      <c r="G866">
        <v>0</v>
      </c>
      <c r="H866">
        <v>61</v>
      </c>
      <c r="K866">
        <v>64</v>
      </c>
      <c r="L866">
        <v>53</v>
      </c>
      <c r="M866">
        <v>75</v>
      </c>
      <c r="T866" s="34">
        <f>_xlfn.XLOOKUP(B866,'LHA Demog pivot'!$B$4:$B$93,'LHA Demog pivot'!$C$4:$C$93,,,1)</f>
        <v>15857</v>
      </c>
      <c r="U866" s="36">
        <f>ROUND(Table2[[#This Row],[LHA_Pop_2016]]*Table2[[#This Row],[C_ADR_7day]]/100000*7,0)</f>
        <v>0</v>
      </c>
      <c r="V866" s="13" t="str">
        <f>IF(OR(Table2[[#This Row],[7d_positivity_public]]=0,ISBLANK(Table2[[#This Row],[7d_positivity_public]])),"",(Table2[[#This Row],[7d_positivity_public]]-Table2[[#This Row],[7d_positivity_all]])/Table2[[#This Row],[7d_positivity_public]])</f>
        <v/>
      </c>
      <c r="W866">
        <v>0</v>
      </c>
    </row>
    <row r="867" spans="1:23" x14ac:dyDescent="0.25">
      <c r="A867" s="10">
        <v>44397</v>
      </c>
      <c r="B867">
        <v>524</v>
      </c>
      <c r="C867" t="s">
        <v>313</v>
      </c>
      <c r="D867">
        <v>1</v>
      </c>
      <c r="E867">
        <v>0</v>
      </c>
      <c r="F867">
        <v>1</v>
      </c>
      <c r="G867">
        <v>5</v>
      </c>
      <c r="H867">
        <v>72</v>
      </c>
      <c r="K867">
        <v>74</v>
      </c>
      <c r="L867">
        <v>66</v>
      </c>
      <c r="M867">
        <v>83</v>
      </c>
      <c r="T867" s="34">
        <f>_xlfn.XLOOKUP(B867,'LHA Demog pivot'!$B$4:$B$93,'LHA Demog pivot'!$C$4:$C$93,,,1)</f>
        <v>95077</v>
      </c>
      <c r="U867" s="36">
        <f>ROUND(Table2[[#This Row],[LHA_Pop_2016]]*Table2[[#This Row],[C_ADR_7day]]/100000*7,0)</f>
        <v>7</v>
      </c>
      <c r="V867" s="13">
        <f>IF(OR(Table2[[#This Row],[7d_positivity_public]]=0,ISBLANK(Table2[[#This Row],[7d_positivity_public]])),"",(Table2[[#This Row],[7d_positivity_public]]-Table2[[#This Row],[7d_positivity_all]])/Table2[[#This Row],[7d_positivity_public]])</f>
        <v>0.6</v>
      </c>
      <c r="W867">
        <v>2</v>
      </c>
    </row>
    <row r="868" spans="1:23" x14ac:dyDescent="0.25">
      <c r="A868" s="10">
        <v>44397</v>
      </c>
      <c r="B868">
        <v>531</v>
      </c>
      <c r="C868" t="s">
        <v>314</v>
      </c>
      <c r="D868">
        <v>1</v>
      </c>
      <c r="E868">
        <v>1</v>
      </c>
      <c r="F868">
        <v>0</v>
      </c>
      <c r="G868">
        <v>0</v>
      </c>
      <c r="H868">
        <v>52</v>
      </c>
      <c r="K868">
        <v>55</v>
      </c>
      <c r="L868">
        <v>43</v>
      </c>
      <c r="M868">
        <v>69</v>
      </c>
      <c r="T868" s="34">
        <f>_xlfn.XLOOKUP(B868,'LHA Demog pivot'!$B$4:$B$93,'LHA Demog pivot'!$C$4:$C$93,,,1)</f>
        <v>26850</v>
      </c>
      <c r="U868" s="36">
        <f>ROUND(Table2[[#This Row],[LHA_Pop_2016]]*Table2[[#This Row],[C_ADR_7day]]/100000*7,0)</f>
        <v>2</v>
      </c>
      <c r="V868" s="13" t="str">
        <f>IF(OR(Table2[[#This Row],[7d_positivity_public]]=0,ISBLANK(Table2[[#This Row],[7d_positivity_public]])),"",(Table2[[#This Row],[7d_positivity_public]]-Table2[[#This Row],[7d_positivity_all]])/Table2[[#This Row],[7d_positivity_public]])</f>
        <v/>
      </c>
      <c r="W868">
        <v>0</v>
      </c>
    </row>
    <row r="869" spans="1:23" x14ac:dyDescent="0.25">
      <c r="A869" s="10">
        <v>44397</v>
      </c>
      <c r="B869">
        <v>532</v>
      </c>
      <c r="C869" t="s">
        <v>315</v>
      </c>
      <c r="D869">
        <v>0</v>
      </c>
      <c r="E869">
        <v>0</v>
      </c>
      <c r="F869">
        <v>0</v>
      </c>
      <c r="G869">
        <v>2</v>
      </c>
      <c r="H869">
        <v>52</v>
      </c>
      <c r="K869">
        <v>55</v>
      </c>
      <c r="L869">
        <v>46</v>
      </c>
      <c r="M869">
        <v>69</v>
      </c>
      <c r="T869" s="34">
        <f>_xlfn.XLOOKUP(B869,'LHA Demog pivot'!$B$4:$B$93,'LHA Demog pivot'!$C$4:$C$93,,,1)</f>
        <v>35521</v>
      </c>
      <c r="U869" s="36">
        <f>ROUND(Table2[[#This Row],[LHA_Pop_2016]]*Table2[[#This Row],[C_ADR_7day]]/100000*7,0)</f>
        <v>0</v>
      </c>
      <c r="V869" s="13">
        <f>IF(OR(Table2[[#This Row],[7d_positivity_public]]=0,ISBLANK(Table2[[#This Row],[7d_positivity_public]])),"",(Table2[[#This Row],[7d_positivity_public]]-Table2[[#This Row],[7d_positivity_all]])/Table2[[#This Row],[7d_positivity_public]])</f>
        <v>0.5</v>
      </c>
      <c r="W869">
        <v>1</v>
      </c>
    </row>
    <row r="870" spans="1:23" x14ac:dyDescent="0.25">
      <c r="A870" s="10">
        <v>44397</v>
      </c>
      <c r="B870">
        <v>533</v>
      </c>
      <c r="C870" t="s">
        <v>316</v>
      </c>
      <c r="D870">
        <v>0</v>
      </c>
      <c r="E870">
        <v>0</v>
      </c>
      <c r="F870">
        <v>0</v>
      </c>
      <c r="G870">
        <v>0</v>
      </c>
      <c r="H870">
        <v>54</v>
      </c>
      <c r="K870">
        <v>57</v>
      </c>
      <c r="L870">
        <v>47</v>
      </c>
      <c r="M870">
        <v>70</v>
      </c>
      <c r="T870" s="34">
        <f>_xlfn.XLOOKUP(B870,'LHA Demog pivot'!$B$4:$B$93,'LHA Demog pivot'!$C$4:$C$93,,,1)</f>
        <v>5514</v>
      </c>
      <c r="U870" s="36">
        <f>ROUND(Table2[[#This Row],[LHA_Pop_2016]]*Table2[[#This Row],[C_ADR_7day]]/100000*7,0)</f>
        <v>0</v>
      </c>
      <c r="V870" s="13" t="str">
        <f>IF(OR(Table2[[#This Row],[7d_positivity_public]]=0,ISBLANK(Table2[[#This Row],[7d_positivity_public]])),"",(Table2[[#This Row],[7d_positivity_public]]-Table2[[#This Row],[7d_positivity_all]])/Table2[[#This Row],[7d_positivity_public]])</f>
        <v/>
      </c>
      <c r="W870">
        <v>0</v>
      </c>
    </row>
    <row r="871" spans="1:23" x14ac:dyDescent="0.25">
      <c r="A871" s="10">
        <v>44397</v>
      </c>
      <c r="B871">
        <v>555</v>
      </c>
      <c r="C871" t="s">
        <v>317</v>
      </c>
      <c r="D871">
        <v>0</v>
      </c>
      <c r="E871">
        <v>0</v>
      </c>
      <c r="F871">
        <v>0</v>
      </c>
      <c r="G871">
        <v>0</v>
      </c>
      <c r="H871">
        <v>75</v>
      </c>
      <c r="K871">
        <v>78</v>
      </c>
      <c r="L871">
        <v>71</v>
      </c>
      <c r="M871">
        <v>83</v>
      </c>
      <c r="T871" s="34">
        <f>_xlfn.XLOOKUP(B871,'LHA Demog pivot'!$B$4:$B$93,'LHA Demog pivot'!$C$4:$C$93,,,1)</f>
        <v>2049</v>
      </c>
      <c r="U871" s="36">
        <f>ROUND(Table2[[#This Row],[LHA_Pop_2016]]*Table2[[#This Row],[C_ADR_7day]]/100000*7,0)</f>
        <v>0</v>
      </c>
      <c r="V871" s="13" t="str">
        <f>IF(OR(Table2[[#This Row],[7d_positivity_public]]=0,ISBLANK(Table2[[#This Row],[7d_positivity_public]])),"",(Table2[[#This Row],[7d_positivity_public]]-Table2[[#This Row],[7d_positivity_all]])/Table2[[#This Row],[7d_positivity_public]])</f>
        <v/>
      </c>
      <c r="W871">
        <v>0</v>
      </c>
    </row>
    <row r="872" spans="1:23" x14ac:dyDescent="0.25">
      <c r="A872" s="10">
        <v>44400</v>
      </c>
      <c r="B872">
        <v>111</v>
      </c>
      <c r="C872" t="s">
        <v>242</v>
      </c>
      <c r="D872">
        <v>1</v>
      </c>
      <c r="E872">
        <v>0</v>
      </c>
      <c r="F872">
        <v>1</v>
      </c>
      <c r="G872">
        <v>0</v>
      </c>
      <c r="H872">
        <v>75</v>
      </c>
      <c r="K872">
        <v>76</v>
      </c>
      <c r="L872">
        <v>70</v>
      </c>
      <c r="M872">
        <v>84</v>
      </c>
      <c r="T872" s="34">
        <f>_xlfn.XLOOKUP(B872,'LHA Demog pivot'!$B$4:$B$93,'LHA Demog pivot'!$C$4:$C$93,,,1)</f>
        <v>15531</v>
      </c>
      <c r="U872" s="36">
        <f>ROUND(Table2[[#This Row],[LHA_Pop_2016]]*Table2[[#This Row],[C_ADR_7day]]/100000*7,0)</f>
        <v>1</v>
      </c>
      <c r="V872" s="13" t="str">
        <f>IF(OR(Table2[[#This Row],[7d_positivity_public]]=0,ISBLANK(Table2[[#This Row],[7d_positivity_public]])),"",(Table2[[#This Row],[7d_positivity_public]]-Table2[[#This Row],[7d_positivity_all]])/Table2[[#This Row],[7d_positivity_public]])</f>
        <v/>
      </c>
      <c r="W872">
        <v>0</v>
      </c>
    </row>
    <row r="873" spans="1:23" x14ac:dyDescent="0.25">
      <c r="A873" s="10">
        <v>44400</v>
      </c>
      <c r="B873">
        <v>112</v>
      </c>
      <c r="C873" t="s">
        <v>243</v>
      </c>
      <c r="D873">
        <v>2</v>
      </c>
      <c r="E873">
        <v>0</v>
      </c>
      <c r="F873">
        <v>2</v>
      </c>
      <c r="G873">
        <v>2</v>
      </c>
      <c r="H873">
        <v>72</v>
      </c>
      <c r="K873">
        <v>74</v>
      </c>
      <c r="L873">
        <v>61</v>
      </c>
      <c r="M873">
        <v>84</v>
      </c>
      <c r="T873" s="34">
        <f>_xlfn.XLOOKUP(B873,'LHA Demog pivot'!$B$4:$B$93,'LHA Demog pivot'!$C$4:$C$93,,,1)</f>
        <v>26248</v>
      </c>
      <c r="U873" s="36">
        <f>ROUND(Table2[[#This Row],[LHA_Pop_2016]]*Table2[[#This Row],[C_ADR_7day]]/100000*7,0)</f>
        <v>4</v>
      </c>
      <c r="V873" s="13">
        <f>IF(OR(Table2[[#This Row],[7d_positivity_public]]=0,ISBLANK(Table2[[#This Row],[7d_positivity_public]])),"",(Table2[[#This Row],[7d_positivity_public]]-Table2[[#This Row],[7d_positivity_all]])/Table2[[#This Row],[7d_positivity_public]])</f>
        <v>0</v>
      </c>
      <c r="W873">
        <v>2</v>
      </c>
    </row>
    <row r="874" spans="1:23" x14ac:dyDescent="0.25">
      <c r="A874" s="10">
        <v>44400</v>
      </c>
      <c r="B874">
        <v>113</v>
      </c>
      <c r="C874" t="s">
        <v>244</v>
      </c>
      <c r="D874">
        <v>1</v>
      </c>
      <c r="E874">
        <v>0</v>
      </c>
      <c r="F874">
        <v>1</v>
      </c>
      <c r="G874">
        <v>4</v>
      </c>
      <c r="H874">
        <v>78</v>
      </c>
      <c r="K874">
        <v>79</v>
      </c>
      <c r="L874">
        <v>69</v>
      </c>
      <c r="M874">
        <v>87</v>
      </c>
      <c r="T874" s="34">
        <f>_xlfn.XLOOKUP(B874,'LHA Demog pivot'!$B$4:$B$93,'LHA Demog pivot'!$C$4:$C$93,,,1)</f>
        <v>9178</v>
      </c>
      <c r="U874" s="36">
        <f>ROUND(Table2[[#This Row],[LHA_Pop_2016]]*Table2[[#This Row],[C_ADR_7day]]/100000*7,0)</f>
        <v>1</v>
      </c>
      <c r="V874" s="13">
        <f>IF(OR(Table2[[#This Row],[7d_positivity_public]]=0,ISBLANK(Table2[[#This Row],[7d_positivity_public]])),"",(Table2[[#This Row],[7d_positivity_public]]-Table2[[#This Row],[7d_positivity_all]])/Table2[[#This Row],[7d_positivity_public]])</f>
        <v>0.5</v>
      </c>
      <c r="W874">
        <v>2</v>
      </c>
    </row>
    <row r="875" spans="1:23" x14ac:dyDescent="0.25">
      <c r="A875" s="10">
        <v>44400</v>
      </c>
      <c r="B875">
        <v>114</v>
      </c>
      <c r="C875" t="s">
        <v>245</v>
      </c>
      <c r="D875">
        <v>0</v>
      </c>
      <c r="E875">
        <v>0</v>
      </c>
      <c r="F875">
        <v>0</v>
      </c>
      <c r="G875">
        <v>0</v>
      </c>
      <c r="H875">
        <v>81</v>
      </c>
      <c r="K875">
        <v>83</v>
      </c>
      <c r="L875">
        <v>76</v>
      </c>
      <c r="M875">
        <v>88</v>
      </c>
      <c r="T875" s="34">
        <f>_xlfn.XLOOKUP(B875,'LHA Demog pivot'!$B$4:$B$93,'LHA Demog pivot'!$C$4:$C$93,,,1)</f>
        <v>9487</v>
      </c>
      <c r="U875" s="36">
        <f>ROUND(Table2[[#This Row],[LHA_Pop_2016]]*Table2[[#This Row],[C_ADR_7day]]/100000*7,0)</f>
        <v>0</v>
      </c>
      <c r="V875" s="13" t="str">
        <f>IF(OR(Table2[[#This Row],[7d_positivity_public]]=0,ISBLANK(Table2[[#This Row],[7d_positivity_public]])),"",(Table2[[#This Row],[7d_positivity_public]]-Table2[[#This Row],[7d_positivity_all]])/Table2[[#This Row],[7d_positivity_public]])</f>
        <v/>
      </c>
      <c r="W875">
        <v>0</v>
      </c>
    </row>
    <row r="876" spans="1:23" x14ac:dyDescent="0.25">
      <c r="A876" s="10">
        <v>44400</v>
      </c>
      <c r="B876">
        <v>115</v>
      </c>
      <c r="C876" t="s">
        <v>246</v>
      </c>
      <c r="D876">
        <v>0</v>
      </c>
      <c r="E876">
        <v>0</v>
      </c>
      <c r="F876">
        <v>0</v>
      </c>
      <c r="G876">
        <v>0</v>
      </c>
      <c r="H876">
        <v>62</v>
      </c>
      <c r="K876">
        <v>64</v>
      </c>
      <c r="L876">
        <v>45</v>
      </c>
      <c r="M876">
        <v>75</v>
      </c>
      <c r="T876" s="34">
        <f>_xlfn.XLOOKUP(B876,'LHA Demog pivot'!$B$4:$B$93,'LHA Demog pivot'!$C$4:$C$93,,,1)</f>
        <v>12634</v>
      </c>
      <c r="U876" s="36">
        <f>ROUND(Table2[[#This Row],[LHA_Pop_2016]]*Table2[[#This Row],[C_ADR_7day]]/100000*7,0)</f>
        <v>0</v>
      </c>
      <c r="V876" s="13" t="str">
        <f>IF(OR(Table2[[#This Row],[7d_positivity_public]]=0,ISBLANK(Table2[[#This Row],[7d_positivity_public]])),"",(Table2[[#This Row],[7d_positivity_public]]-Table2[[#This Row],[7d_positivity_all]])/Table2[[#This Row],[7d_positivity_public]])</f>
        <v/>
      </c>
      <c r="W876">
        <v>0</v>
      </c>
    </row>
    <row r="877" spans="1:23" x14ac:dyDescent="0.25">
      <c r="A877" s="10">
        <v>44400</v>
      </c>
      <c r="B877">
        <v>116</v>
      </c>
      <c r="C877" t="s">
        <v>247</v>
      </c>
      <c r="D877">
        <v>2</v>
      </c>
      <c r="E877">
        <v>4</v>
      </c>
      <c r="F877">
        <v>-2</v>
      </c>
      <c r="G877">
        <v>3</v>
      </c>
      <c r="H877">
        <v>82</v>
      </c>
      <c r="K877">
        <v>83</v>
      </c>
      <c r="L877">
        <v>82</v>
      </c>
      <c r="M877">
        <v>85</v>
      </c>
      <c r="T877" s="34">
        <f>_xlfn.XLOOKUP(B877,'LHA Demog pivot'!$B$4:$B$93,'LHA Demog pivot'!$C$4:$C$93,,,1)</f>
        <v>6851</v>
      </c>
      <c r="U877" s="36">
        <f>ROUND(Table2[[#This Row],[LHA_Pop_2016]]*Table2[[#This Row],[C_ADR_7day]]/100000*7,0)</f>
        <v>1</v>
      </c>
      <c r="V877" s="13">
        <f>IF(OR(Table2[[#This Row],[7d_positivity_public]]=0,ISBLANK(Table2[[#This Row],[7d_positivity_public]])),"",(Table2[[#This Row],[7d_positivity_public]]-Table2[[#This Row],[7d_positivity_all]])/Table2[[#This Row],[7d_positivity_public]])</f>
        <v>0.33333333333333331</v>
      </c>
      <c r="W877">
        <v>2</v>
      </c>
    </row>
    <row r="878" spans="1:23" x14ac:dyDescent="0.25">
      <c r="A878" s="10">
        <v>44400</v>
      </c>
      <c r="B878">
        <v>121</v>
      </c>
      <c r="C878" t="s">
        <v>248</v>
      </c>
      <c r="D878">
        <v>19</v>
      </c>
      <c r="E878">
        <v>0</v>
      </c>
      <c r="F878">
        <v>19</v>
      </c>
      <c r="G878">
        <v>25</v>
      </c>
      <c r="H878">
        <v>67</v>
      </c>
      <c r="K878">
        <v>69</v>
      </c>
      <c r="L878">
        <v>49</v>
      </c>
      <c r="M878">
        <v>78</v>
      </c>
      <c r="T878" s="34">
        <f>_xlfn.XLOOKUP(B878,'LHA Demog pivot'!$B$4:$B$93,'LHA Demog pivot'!$C$4:$C$93,,,1)</f>
        <v>3209</v>
      </c>
      <c r="U878" s="36">
        <f>ROUND(Table2[[#This Row],[LHA_Pop_2016]]*Table2[[#This Row],[C_ADR_7day]]/100000*7,0)</f>
        <v>4</v>
      </c>
      <c r="V878" s="13">
        <f>IF(OR(Table2[[#This Row],[7d_positivity_public]]=0,ISBLANK(Table2[[#This Row],[7d_positivity_public]])),"",(Table2[[#This Row],[7d_positivity_public]]-Table2[[#This Row],[7d_positivity_all]])/Table2[[#This Row],[7d_positivity_public]])</f>
        <v>0.32</v>
      </c>
      <c r="W878">
        <v>17</v>
      </c>
    </row>
    <row r="879" spans="1:23" x14ac:dyDescent="0.25">
      <c r="A879" s="10">
        <v>44400</v>
      </c>
      <c r="B879">
        <v>122</v>
      </c>
      <c r="C879" t="s">
        <v>249</v>
      </c>
      <c r="D879">
        <v>10</v>
      </c>
      <c r="E879">
        <v>1</v>
      </c>
      <c r="F879">
        <v>9</v>
      </c>
      <c r="G879">
        <v>12</v>
      </c>
      <c r="H879">
        <v>68</v>
      </c>
      <c r="K879">
        <v>70</v>
      </c>
      <c r="L879">
        <v>61</v>
      </c>
      <c r="M879">
        <v>79</v>
      </c>
      <c r="T879" s="34">
        <f>_xlfn.XLOOKUP(B879,'LHA Demog pivot'!$B$4:$B$93,'LHA Demog pivot'!$C$4:$C$93,,,1)</f>
        <v>25523</v>
      </c>
      <c r="U879" s="36">
        <f>ROUND(Table2[[#This Row],[LHA_Pop_2016]]*Table2[[#This Row],[C_ADR_7day]]/100000*7,0)</f>
        <v>18</v>
      </c>
      <c r="V879" s="13">
        <f>IF(OR(Table2[[#This Row],[7d_positivity_public]]=0,ISBLANK(Table2[[#This Row],[7d_positivity_public]])),"",(Table2[[#This Row],[7d_positivity_public]]-Table2[[#This Row],[7d_positivity_all]])/Table2[[#This Row],[7d_positivity_public]])</f>
        <v>0.33333333333333331</v>
      </c>
      <c r="W879">
        <v>8</v>
      </c>
    </row>
    <row r="880" spans="1:23" x14ac:dyDescent="0.25">
      <c r="A880" s="10">
        <v>44400</v>
      </c>
      <c r="B880">
        <v>123</v>
      </c>
      <c r="C880" t="s">
        <v>250</v>
      </c>
      <c r="D880">
        <v>29</v>
      </c>
      <c r="E880">
        <v>5</v>
      </c>
      <c r="F880">
        <v>24</v>
      </c>
      <c r="G880">
        <v>24</v>
      </c>
      <c r="H880">
        <v>72</v>
      </c>
      <c r="K880">
        <v>73</v>
      </c>
      <c r="L880">
        <v>62</v>
      </c>
      <c r="M880">
        <v>83</v>
      </c>
      <c r="T880" s="34">
        <f>_xlfn.XLOOKUP(B880,'LHA Demog pivot'!$B$4:$B$93,'LHA Demog pivot'!$C$4:$C$93,,,1)</f>
        <v>13710</v>
      </c>
      <c r="U880" s="36">
        <f>ROUND(Table2[[#This Row],[LHA_Pop_2016]]*Table2[[#This Row],[C_ADR_7day]]/100000*7,0)</f>
        <v>28</v>
      </c>
      <c r="V880" s="13">
        <f>IF(OR(Table2[[#This Row],[7d_positivity_public]]=0,ISBLANK(Table2[[#This Row],[7d_positivity_public]])),"",(Table2[[#This Row],[7d_positivity_public]]-Table2[[#This Row],[7d_positivity_all]])/Table2[[#This Row],[7d_positivity_public]])</f>
        <v>0.16666666666666666</v>
      </c>
      <c r="W880">
        <v>20</v>
      </c>
    </row>
    <row r="881" spans="1:23" x14ac:dyDescent="0.25">
      <c r="A881" s="10">
        <v>44400</v>
      </c>
      <c r="B881">
        <v>124</v>
      </c>
      <c r="C881" t="s">
        <v>251</v>
      </c>
      <c r="D881">
        <v>0</v>
      </c>
      <c r="E881">
        <v>0</v>
      </c>
      <c r="F881">
        <v>0</v>
      </c>
      <c r="G881">
        <v>0</v>
      </c>
      <c r="H881">
        <v>70</v>
      </c>
      <c r="K881">
        <v>72</v>
      </c>
      <c r="L881">
        <v>56</v>
      </c>
      <c r="M881">
        <v>79</v>
      </c>
      <c r="T881" s="34">
        <f>_xlfn.XLOOKUP(B881,'LHA Demog pivot'!$B$4:$B$93,'LHA Demog pivot'!$C$4:$C$93,,,1)</f>
        <v>4501</v>
      </c>
      <c r="U881" s="36">
        <f>ROUND(Table2[[#This Row],[LHA_Pop_2016]]*Table2[[#This Row],[C_ADR_7day]]/100000*7,0)</f>
        <v>0</v>
      </c>
      <c r="V881" s="13" t="str">
        <f>IF(OR(Table2[[#This Row],[7d_positivity_public]]=0,ISBLANK(Table2[[#This Row],[7d_positivity_public]])),"",(Table2[[#This Row],[7d_positivity_public]]-Table2[[#This Row],[7d_positivity_all]])/Table2[[#This Row],[7d_positivity_public]])</f>
        <v/>
      </c>
      <c r="W881">
        <v>0</v>
      </c>
    </row>
    <row r="882" spans="1:23" x14ac:dyDescent="0.25">
      <c r="A882" s="10">
        <v>44400</v>
      </c>
      <c r="B882">
        <v>125</v>
      </c>
      <c r="C882" t="s">
        <v>252</v>
      </c>
      <c r="D882">
        <v>3</v>
      </c>
      <c r="E882">
        <v>2</v>
      </c>
      <c r="F882">
        <v>1</v>
      </c>
      <c r="G882">
        <v>7</v>
      </c>
      <c r="H882">
        <v>79</v>
      </c>
      <c r="K882">
        <v>80</v>
      </c>
      <c r="L882">
        <v>71</v>
      </c>
      <c r="M882">
        <v>88</v>
      </c>
      <c r="T882" s="34">
        <f>_xlfn.XLOOKUP(B882,'LHA Demog pivot'!$B$4:$B$93,'LHA Demog pivot'!$C$4:$C$93,,,1)</f>
        <v>19367</v>
      </c>
      <c r="U882" s="36">
        <f>ROUND(Table2[[#This Row],[LHA_Pop_2016]]*Table2[[#This Row],[C_ADR_7day]]/100000*7,0)</f>
        <v>4</v>
      </c>
      <c r="V882" s="13">
        <f>IF(OR(Table2[[#This Row],[7d_positivity_public]]=0,ISBLANK(Table2[[#This Row],[7d_positivity_public]])),"",(Table2[[#This Row],[7d_positivity_public]]-Table2[[#This Row],[7d_positivity_all]])/Table2[[#This Row],[7d_positivity_public]])</f>
        <v>0.42857142857142855</v>
      </c>
      <c r="W882">
        <v>4</v>
      </c>
    </row>
    <row r="883" spans="1:23" x14ac:dyDescent="0.25">
      <c r="A883" s="10">
        <v>44400</v>
      </c>
      <c r="B883">
        <v>126</v>
      </c>
      <c r="C883" t="s">
        <v>83</v>
      </c>
      <c r="D883">
        <v>4</v>
      </c>
      <c r="E883">
        <v>17</v>
      </c>
      <c r="F883">
        <v>-13</v>
      </c>
      <c r="G883">
        <v>8</v>
      </c>
      <c r="H883">
        <v>71</v>
      </c>
      <c r="K883">
        <v>72</v>
      </c>
      <c r="L883">
        <v>55</v>
      </c>
      <c r="M883">
        <v>81</v>
      </c>
      <c r="T883" s="34">
        <f>_xlfn.XLOOKUP(B883,'LHA Demog pivot'!$B$4:$B$93,'LHA Demog pivot'!$C$4:$C$93,,,1)</f>
        <v>8611</v>
      </c>
      <c r="U883" s="36">
        <f>ROUND(Table2[[#This Row],[LHA_Pop_2016]]*Table2[[#This Row],[C_ADR_7day]]/100000*7,0)</f>
        <v>2</v>
      </c>
      <c r="V883" s="13">
        <f>IF(OR(Table2[[#This Row],[7d_positivity_public]]=0,ISBLANK(Table2[[#This Row],[7d_positivity_public]])),"",(Table2[[#This Row],[7d_positivity_public]]-Table2[[#This Row],[7d_positivity_all]])/Table2[[#This Row],[7d_positivity_public]])</f>
        <v>0.5</v>
      </c>
      <c r="W883">
        <v>4</v>
      </c>
    </row>
    <row r="884" spans="1:23" x14ac:dyDescent="0.25">
      <c r="A884" s="10">
        <v>44400</v>
      </c>
      <c r="B884">
        <v>127</v>
      </c>
      <c r="C884" t="s">
        <v>84</v>
      </c>
      <c r="D884">
        <v>8</v>
      </c>
      <c r="E884">
        <v>0</v>
      </c>
      <c r="F884">
        <v>8</v>
      </c>
      <c r="G884">
        <v>0</v>
      </c>
      <c r="H884">
        <v>63</v>
      </c>
      <c r="K884">
        <v>65</v>
      </c>
      <c r="L884">
        <v>51</v>
      </c>
      <c r="M884">
        <v>71</v>
      </c>
      <c r="T884" s="34">
        <f>_xlfn.XLOOKUP(B884,'LHA Demog pivot'!$B$4:$B$93,'LHA Demog pivot'!$C$4:$C$93,,,1)</f>
        <v>3469</v>
      </c>
      <c r="U884" s="36">
        <f>ROUND(Table2[[#This Row],[LHA_Pop_2016]]*Table2[[#This Row],[C_ADR_7day]]/100000*7,0)</f>
        <v>2</v>
      </c>
      <c r="V884" s="13" t="str">
        <f>IF(OR(Table2[[#This Row],[7d_positivity_public]]=0,ISBLANK(Table2[[#This Row],[7d_positivity_public]])),"",(Table2[[#This Row],[7d_positivity_public]]-Table2[[#This Row],[7d_positivity_all]])/Table2[[#This Row],[7d_positivity_public]])</f>
        <v/>
      </c>
      <c r="W884">
        <v>0</v>
      </c>
    </row>
    <row r="885" spans="1:23" x14ac:dyDescent="0.25">
      <c r="A885" s="10">
        <v>44400</v>
      </c>
      <c r="B885">
        <v>131</v>
      </c>
      <c r="C885" t="s">
        <v>87</v>
      </c>
      <c r="D885">
        <v>2</v>
      </c>
      <c r="E885">
        <v>1</v>
      </c>
      <c r="F885">
        <v>1</v>
      </c>
      <c r="G885">
        <v>4</v>
      </c>
      <c r="H885">
        <v>79</v>
      </c>
      <c r="K885">
        <v>81</v>
      </c>
      <c r="L885">
        <v>68</v>
      </c>
      <c r="M885">
        <v>86</v>
      </c>
      <c r="T885" s="34">
        <f>_xlfn.XLOOKUP(B885,'LHA Demog pivot'!$B$4:$B$93,'LHA Demog pivot'!$C$4:$C$93,,,1)</f>
        <v>19231</v>
      </c>
      <c r="U885" s="36">
        <f>ROUND(Table2[[#This Row],[LHA_Pop_2016]]*Table2[[#This Row],[C_ADR_7day]]/100000*7,0)</f>
        <v>3</v>
      </c>
      <c r="V885" s="13">
        <f>IF(OR(Table2[[#This Row],[7d_positivity_public]]=0,ISBLANK(Table2[[#This Row],[7d_positivity_public]])),"",(Table2[[#This Row],[7d_positivity_public]]-Table2[[#This Row],[7d_positivity_all]])/Table2[[#This Row],[7d_positivity_public]])</f>
        <v>0.25</v>
      </c>
      <c r="W885">
        <v>3</v>
      </c>
    </row>
    <row r="886" spans="1:23" x14ac:dyDescent="0.25">
      <c r="A886" s="10">
        <v>44400</v>
      </c>
      <c r="B886">
        <v>132</v>
      </c>
      <c r="C886" t="s">
        <v>89</v>
      </c>
      <c r="D886">
        <v>0</v>
      </c>
      <c r="E886">
        <v>0</v>
      </c>
      <c r="F886">
        <v>0</v>
      </c>
      <c r="G886">
        <v>1</v>
      </c>
      <c r="H886">
        <v>78</v>
      </c>
      <c r="K886">
        <v>79</v>
      </c>
      <c r="L886">
        <v>68</v>
      </c>
      <c r="M886">
        <v>86</v>
      </c>
      <c r="T886" s="34">
        <f>_xlfn.XLOOKUP(B886,'LHA Demog pivot'!$B$4:$B$93,'LHA Demog pivot'!$C$4:$C$93,,,1)</f>
        <v>41799</v>
      </c>
      <c r="U886" s="36">
        <f>ROUND(Table2[[#This Row],[LHA_Pop_2016]]*Table2[[#This Row],[C_ADR_7day]]/100000*7,0)</f>
        <v>0</v>
      </c>
      <c r="V886" s="13">
        <f>IF(OR(Table2[[#This Row],[7d_positivity_public]]=0,ISBLANK(Table2[[#This Row],[7d_positivity_public]])),"",(Table2[[#This Row],[7d_positivity_public]]-Table2[[#This Row],[7d_positivity_all]])/Table2[[#This Row],[7d_positivity_public]])</f>
        <v>0</v>
      </c>
      <c r="W886">
        <v>1</v>
      </c>
    </row>
    <row r="887" spans="1:23" x14ac:dyDescent="0.25">
      <c r="A887" s="10">
        <v>44400</v>
      </c>
      <c r="B887">
        <v>133</v>
      </c>
      <c r="C887" t="s">
        <v>91</v>
      </c>
      <c r="D887">
        <v>0</v>
      </c>
      <c r="E887">
        <v>0</v>
      </c>
      <c r="F887">
        <v>0</v>
      </c>
      <c r="G887">
        <v>0</v>
      </c>
      <c r="H887">
        <v>72</v>
      </c>
      <c r="K887">
        <v>73</v>
      </c>
      <c r="L887">
        <v>62</v>
      </c>
      <c r="M887">
        <v>78</v>
      </c>
      <c r="T887" s="34">
        <f>_xlfn.XLOOKUP(B887,'LHA Demog pivot'!$B$4:$B$93,'LHA Demog pivot'!$C$4:$C$93,,,1)</f>
        <v>5101</v>
      </c>
      <c r="U887" s="36">
        <f>ROUND(Table2[[#This Row],[LHA_Pop_2016]]*Table2[[#This Row],[C_ADR_7day]]/100000*7,0)</f>
        <v>0</v>
      </c>
      <c r="V887" s="13" t="str">
        <f>IF(OR(Table2[[#This Row],[7d_positivity_public]]=0,ISBLANK(Table2[[#This Row],[7d_positivity_public]])),"",(Table2[[#This Row],[7d_positivity_public]]-Table2[[#This Row],[7d_positivity_all]])/Table2[[#This Row],[7d_positivity_public]])</f>
        <v/>
      </c>
      <c r="W887">
        <v>0</v>
      </c>
    </row>
    <row r="888" spans="1:23" x14ac:dyDescent="0.25">
      <c r="A888" s="10">
        <v>44400</v>
      </c>
      <c r="B888">
        <v>134</v>
      </c>
      <c r="C888" t="s">
        <v>93</v>
      </c>
      <c r="D888">
        <v>0</v>
      </c>
      <c r="E888">
        <v>0</v>
      </c>
      <c r="F888">
        <v>0</v>
      </c>
      <c r="G888">
        <v>0</v>
      </c>
      <c r="H888">
        <v>73</v>
      </c>
      <c r="K888">
        <v>75</v>
      </c>
      <c r="L888">
        <v>64</v>
      </c>
      <c r="M888">
        <v>81</v>
      </c>
      <c r="T888" s="34">
        <f>_xlfn.XLOOKUP(B888,'LHA Demog pivot'!$B$4:$B$93,'LHA Demog pivot'!$C$4:$C$93,,,1)</f>
        <v>4781</v>
      </c>
      <c r="U888" s="36">
        <f>ROUND(Table2[[#This Row],[LHA_Pop_2016]]*Table2[[#This Row],[C_ADR_7day]]/100000*7,0)</f>
        <v>0</v>
      </c>
      <c r="V888" s="13" t="str">
        <f>IF(OR(Table2[[#This Row],[7d_positivity_public]]=0,ISBLANK(Table2[[#This Row],[7d_positivity_public]])),"",(Table2[[#This Row],[7d_positivity_public]]-Table2[[#This Row],[7d_positivity_all]])/Table2[[#This Row],[7d_positivity_public]])</f>
        <v/>
      </c>
      <c r="W888">
        <v>0</v>
      </c>
    </row>
    <row r="889" spans="1:23" x14ac:dyDescent="0.25">
      <c r="A889" s="10">
        <v>44400</v>
      </c>
      <c r="B889">
        <v>135</v>
      </c>
      <c r="C889" t="s">
        <v>95</v>
      </c>
      <c r="D889">
        <v>1</v>
      </c>
      <c r="E889">
        <v>3</v>
      </c>
      <c r="F889">
        <v>-2</v>
      </c>
      <c r="G889">
        <v>3</v>
      </c>
      <c r="H889">
        <v>66</v>
      </c>
      <c r="K889">
        <v>68</v>
      </c>
      <c r="L889">
        <v>51</v>
      </c>
      <c r="M889">
        <v>80</v>
      </c>
      <c r="T889" s="34">
        <f>_xlfn.XLOOKUP(B889,'LHA Demog pivot'!$B$4:$B$93,'LHA Demog pivot'!$C$4:$C$93,,,1)</f>
        <v>10220</v>
      </c>
      <c r="U889" s="36">
        <f>ROUND(Table2[[#This Row],[LHA_Pop_2016]]*Table2[[#This Row],[C_ADR_7day]]/100000*7,0)</f>
        <v>1</v>
      </c>
      <c r="V889" s="13">
        <f>IF(OR(Table2[[#This Row],[7d_positivity_public]]=0,ISBLANK(Table2[[#This Row],[7d_positivity_public]])),"",(Table2[[#This Row],[7d_positivity_public]]-Table2[[#This Row],[7d_positivity_all]])/Table2[[#This Row],[7d_positivity_public]])</f>
        <v>0.33333333333333331</v>
      </c>
      <c r="W889">
        <v>2</v>
      </c>
    </row>
    <row r="890" spans="1:23" x14ac:dyDescent="0.25">
      <c r="A890" s="10">
        <v>44400</v>
      </c>
      <c r="B890">
        <v>136</v>
      </c>
      <c r="C890" t="s">
        <v>253</v>
      </c>
      <c r="D890">
        <v>2</v>
      </c>
      <c r="E890">
        <v>2</v>
      </c>
      <c r="F890">
        <v>0</v>
      </c>
      <c r="G890">
        <v>4</v>
      </c>
      <c r="H890">
        <v>72</v>
      </c>
      <c r="K890">
        <v>74</v>
      </c>
      <c r="L890">
        <v>60</v>
      </c>
      <c r="M890">
        <v>84</v>
      </c>
      <c r="T890" s="34">
        <f>_xlfn.XLOOKUP(B890,'LHA Demog pivot'!$B$4:$B$93,'LHA Demog pivot'!$C$4:$C$93,,,1)</f>
        <v>66849</v>
      </c>
      <c r="U890" s="36">
        <f>ROUND(Table2[[#This Row],[LHA_Pop_2016]]*Table2[[#This Row],[C_ADR_7day]]/100000*7,0)</f>
        <v>9</v>
      </c>
      <c r="V890" s="13">
        <f>IF(OR(Table2[[#This Row],[7d_positivity_public]]=0,ISBLANK(Table2[[#This Row],[7d_positivity_public]])),"",(Table2[[#This Row],[7d_positivity_public]]-Table2[[#This Row],[7d_positivity_all]])/Table2[[#This Row],[7d_positivity_public]])</f>
        <v>0.25</v>
      </c>
      <c r="W890">
        <v>3</v>
      </c>
    </row>
    <row r="891" spans="1:23" x14ac:dyDescent="0.25">
      <c r="A891" s="10">
        <v>44400</v>
      </c>
      <c r="B891">
        <v>137</v>
      </c>
      <c r="C891" t="s">
        <v>254</v>
      </c>
      <c r="D891">
        <v>6</v>
      </c>
      <c r="E891">
        <v>3</v>
      </c>
      <c r="F891">
        <v>3</v>
      </c>
      <c r="G891">
        <v>9</v>
      </c>
      <c r="H891">
        <v>74</v>
      </c>
      <c r="K891">
        <v>76</v>
      </c>
      <c r="L891">
        <v>67</v>
      </c>
      <c r="M891">
        <v>84</v>
      </c>
      <c r="T891" s="34">
        <f>_xlfn.XLOOKUP(B891,'LHA Demog pivot'!$B$4:$B$93,'LHA Demog pivot'!$C$4:$C$93,,,1)</f>
        <v>194882</v>
      </c>
      <c r="U891" s="36">
        <f>ROUND(Table2[[#This Row],[LHA_Pop_2016]]*Table2[[#This Row],[C_ADR_7day]]/100000*7,0)</f>
        <v>82</v>
      </c>
      <c r="V891" s="13">
        <f>IF(OR(Table2[[#This Row],[7d_positivity_public]]=0,ISBLANK(Table2[[#This Row],[7d_positivity_public]])),"",(Table2[[#This Row],[7d_positivity_public]]-Table2[[#This Row],[7d_positivity_all]])/Table2[[#This Row],[7d_positivity_public]])</f>
        <v>0.22222222222222221</v>
      </c>
      <c r="W891">
        <v>7</v>
      </c>
    </row>
    <row r="892" spans="1:23" x14ac:dyDescent="0.25">
      <c r="A892" s="10">
        <v>44400</v>
      </c>
      <c r="B892">
        <v>138</v>
      </c>
      <c r="C892" t="s">
        <v>116</v>
      </c>
      <c r="D892">
        <v>6</v>
      </c>
      <c r="E892">
        <v>11</v>
      </c>
      <c r="F892">
        <v>-5</v>
      </c>
      <c r="G892">
        <v>6</v>
      </c>
      <c r="H892">
        <v>79</v>
      </c>
      <c r="K892">
        <v>80</v>
      </c>
      <c r="L892">
        <v>68</v>
      </c>
      <c r="M892">
        <v>87</v>
      </c>
      <c r="T892" s="34">
        <f>_xlfn.XLOOKUP(B892,'LHA Demog pivot'!$B$4:$B$93,'LHA Demog pivot'!$C$4:$C$93,,,1)</f>
        <v>12110</v>
      </c>
      <c r="U892" s="36">
        <f>ROUND(Table2[[#This Row],[LHA_Pop_2016]]*Table2[[#This Row],[C_ADR_7day]]/100000*7,0)</f>
        <v>5</v>
      </c>
      <c r="V892" s="13">
        <f>IF(OR(Table2[[#This Row],[7d_positivity_public]]=0,ISBLANK(Table2[[#This Row],[7d_positivity_public]])),"",(Table2[[#This Row],[7d_positivity_public]]-Table2[[#This Row],[7d_positivity_all]])/Table2[[#This Row],[7d_positivity_public]])</f>
        <v>0.33333333333333331</v>
      </c>
      <c r="W892">
        <v>4</v>
      </c>
    </row>
    <row r="893" spans="1:23" x14ac:dyDescent="0.25">
      <c r="A893" s="10">
        <v>44400</v>
      </c>
      <c r="B893">
        <v>139</v>
      </c>
      <c r="C893" t="s">
        <v>118</v>
      </c>
      <c r="D893">
        <v>2</v>
      </c>
      <c r="E893">
        <v>0</v>
      </c>
      <c r="F893">
        <v>2</v>
      </c>
      <c r="G893">
        <v>3</v>
      </c>
      <c r="H893">
        <v>59</v>
      </c>
      <c r="K893">
        <v>62</v>
      </c>
      <c r="L893">
        <v>42</v>
      </c>
      <c r="M893">
        <v>75</v>
      </c>
      <c r="T893" s="34">
        <f>_xlfn.XLOOKUP(B893,'LHA Demog pivot'!$B$4:$B$93,'LHA Demog pivot'!$C$4:$C$93,,,1)</f>
        <v>7285</v>
      </c>
      <c r="U893" s="36">
        <f>ROUND(Table2[[#This Row],[LHA_Pop_2016]]*Table2[[#This Row],[C_ADR_7day]]/100000*7,0)</f>
        <v>1</v>
      </c>
      <c r="V893" s="13">
        <f>IF(OR(Table2[[#This Row],[7d_positivity_public]]=0,ISBLANK(Table2[[#This Row],[7d_positivity_public]])),"",(Table2[[#This Row],[7d_positivity_public]]-Table2[[#This Row],[7d_positivity_all]])/Table2[[#This Row],[7d_positivity_public]])</f>
        <v>0.33333333333333331</v>
      </c>
      <c r="W893">
        <v>2</v>
      </c>
    </row>
    <row r="894" spans="1:23" x14ac:dyDescent="0.25">
      <c r="A894" s="10">
        <v>44400</v>
      </c>
      <c r="B894">
        <v>141</v>
      </c>
      <c r="C894" t="s">
        <v>255</v>
      </c>
      <c r="D894">
        <v>0</v>
      </c>
      <c r="E894">
        <v>0</v>
      </c>
      <c r="F894">
        <v>0</v>
      </c>
      <c r="G894">
        <v>0</v>
      </c>
      <c r="H894">
        <v>85</v>
      </c>
      <c r="K894">
        <v>86</v>
      </c>
      <c r="L894">
        <v>83</v>
      </c>
      <c r="M894">
        <v>89</v>
      </c>
      <c r="T894" s="34">
        <f>_xlfn.XLOOKUP(B894,'LHA Demog pivot'!$B$4:$B$93,'LHA Demog pivot'!$C$4:$C$93,,,1)</f>
        <v>8085</v>
      </c>
      <c r="U894" s="36">
        <f>ROUND(Table2[[#This Row],[LHA_Pop_2016]]*Table2[[#This Row],[C_ADR_7day]]/100000*7,0)</f>
        <v>0</v>
      </c>
      <c r="V894" s="13" t="str">
        <f>IF(OR(Table2[[#This Row],[7d_positivity_public]]=0,ISBLANK(Table2[[#This Row],[7d_positivity_public]])),"",(Table2[[#This Row],[7d_positivity_public]]-Table2[[#This Row],[7d_positivity_all]])/Table2[[#This Row],[7d_positivity_public]])</f>
        <v/>
      </c>
      <c r="W894">
        <v>0</v>
      </c>
    </row>
    <row r="895" spans="1:23" x14ac:dyDescent="0.25">
      <c r="A895" s="10">
        <v>44400</v>
      </c>
      <c r="B895">
        <v>142</v>
      </c>
      <c r="C895" t="s">
        <v>120</v>
      </c>
      <c r="D895">
        <v>1</v>
      </c>
      <c r="E895">
        <v>1</v>
      </c>
      <c r="F895">
        <v>0</v>
      </c>
      <c r="G895">
        <v>3</v>
      </c>
      <c r="H895">
        <v>69</v>
      </c>
      <c r="K895">
        <v>71</v>
      </c>
      <c r="L895">
        <v>54</v>
      </c>
      <c r="M895">
        <v>81</v>
      </c>
      <c r="T895" s="34">
        <f>_xlfn.XLOOKUP(B895,'LHA Demog pivot'!$B$4:$B$93,'LHA Demog pivot'!$C$4:$C$93,,,1)</f>
        <v>33648</v>
      </c>
      <c r="U895" s="36">
        <f>ROUND(Table2[[#This Row],[LHA_Pop_2016]]*Table2[[#This Row],[C_ADR_7day]]/100000*7,0)</f>
        <v>2</v>
      </c>
      <c r="V895" s="13">
        <f>IF(OR(Table2[[#This Row],[7d_positivity_public]]=0,ISBLANK(Table2[[#This Row],[7d_positivity_public]])),"",(Table2[[#This Row],[7d_positivity_public]]-Table2[[#This Row],[7d_positivity_all]])/Table2[[#This Row],[7d_positivity_public]])</f>
        <v>0.33333333333333331</v>
      </c>
      <c r="W895">
        <v>2</v>
      </c>
    </row>
    <row r="896" spans="1:23" x14ac:dyDescent="0.25">
      <c r="A896" s="10">
        <v>44400</v>
      </c>
      <c r="B896">
        <v>143</v>
      </c>
      <c r="C896" t="s">
        <v>256</v>
      </c>
      <c r="D896">
        <v>2</v>
      </c>
      <c r="E896">
        <v>1</v>
      </c>
      <c r="F896">
        <v>1</v>
      </c>
      <c r="G896">
        <v>5</v>
      </c>
      <c r="H896">
        <v>77</v>
      </c>
      <c r="K896">
        <v>78</v>
      </c>
      <c r="L896">
        <v>70</v>
      </c>
      <c r="M896">
        <v>86</v>
      </c>
      <c r="T896" s="34">
        <f>_xlfn.XLOOKUP(B896,'LHA Demog pivot'!$B$4:$B$93,'LHA Demog pivot'!$C$4:$C$93,,,1)</f>
        <v>113287</v>
      </c>
      <c r="U896" s="36">
        <f>ROUND(Table2[[#This Row],[LHA_Pop_2016]]*Table2[[#This Row],[C_ADR_7day]]/100000*7,0)</f>
        <v>16</v>
      </c>
      <c r="V896" s="13">
        <f>IF(OR(Table2[[#This Row],[7d_positivity_public]]=0,ISBLANK(Table2[[#This Row],[7d_positivity_public]])),"",(Table2[[#This Row],[7d_positivity_public]]-Table2[[#This Row],[7d_positivity_all]])/Table2[[#This Row],[7d_positivity_public]])</f>
        <v>0.4</v>
      </c>
      <c r="W896">
        <v>3</v>
      </c>
    </row>
    <row r="897" spans="1:23" x14ac:dyDescent="0.25">
      <c r="A897" s="10">
        <v>44400</v>
      </c>
      <c r="B897">
        <v>144</v>
      </c>
      <c r="C897" t="s">
        <v>257</v>
      </c>
      <c r="D897">
        <v>0</v>
      </c>
      <c r="E897">
        <v>1</v>
      </c>
      <c r="F897">
        <v>-1</v>
      </c>
      <c r="G897">
        <v>0</v>
      </c>
      <c r="H897">
        <v>68</v>
      </c>
      <c r="K897">
        <v>70</v>
      </c>
      <c r="L897">
        <v>50</v>
      </c>
      <c r="M897">
        <v>79</v>
      </c>
      <c r="T897" s="34">
        <f>_xlfn.XLOOKUP(B897,'LHA Demog pivot'!$B$4:$B$93,'LHA Demog pivot'!$C$4:$C$93,,,1)</f>
        <v>14112</v>
      </c>
      <c r="U897" s="36">
        <f>ROUND(Table2[[#This Row],[LHA_Pop_2016]]*Table2[[#This Row],[C_ADR_7day]]/100000*7,0)</f>
        <v>0</v>
      </c>
      <c r="V897" s="13" t="str">
        <f>IF(OR(Table2[[#This Row],[7d_positivity_public]]=0,ISBLANK(Table2[[#This Row],[7d_positivity_public]])),"",(Table2[[#This Row],[7d_positivity_public]]-Table2[[#This Row],[7d_positivity_all]])/Table2[[#This Row],[7d_positivity_public]])</f>
        <v/>
      </c>
      <c r="W897">
        <v>0</v>
      </c>
    </row>
    <row r="898" spans="1:23" x14ac:dyDescent="0.25">
      <c r="A898" s="10">
        <v>44400</v>
      </c>
      <c r="B898">
        <v>145</v>
      </c>
      <c r="C898" t="s">
        <v>258</v>
      </c>
      <c r="D898">
        <v>0</v>
      </c>
      <c r="E898">
        <v>0</v>
      </c>
      <c r="F898">
        <v>0</v>
      </c>
      <c r="G898">
        <v>0</v>
      </c>
      <c r="H898">
        <v>68</v>
      </c>
      <c r="K898">
        <v>69</v>
      </c>
      <c r="L898">
        <v>55</v>
      </c>
      <c r="M898">
        <v>77</v>
      </c>
      <c r="T898" s="34">
        <f>_xlfn.XLOOKUP(B898,'LHA Demog pivot'!$B$4:$B$93,'LHA Demog pivot'!$C$4:$C$93,,,1)</f>
        <v>4050</v>
      </c>
      <c r="U898" s="36">
        <f>ROUND(Table2[[#This Row],[LHA_Pop_2016]]*Table2[[#This Row],[C_ADR_7day]]/100000*7,0)</f>
        <v>0</v>
      </c>
      <c r="V898" s="13" t="str">
        <f>IF(OR(Table2[[#This Row],[7d_positivity_public]]=0,ISBLANK(Table2[[#This Row],[7d_positivity_public]])),"",(Table2[[#This Row],[7d_positivity_public]]-Table2[[#This Row],[7d_positivity_all]])/Table2[[#This Row],[7d_positivity_public]])</f>
        <v/>
      </c>
      <c r="W898">
        <v>0</v>
      </c>
    </row>
    <row r="899" spans="1:23" x14ac:dyDescent="0.25">
      <c r="A899" s="10">
        <v>44400</v>
      </c>
      <c r="B899">
        <v>146</v>
      </c>
      <c r="C899" t="s">
        <v>259</v>
      </c>
      <c r="D899">
        <v>0</v>
      </c>
      <c r="E899">
        <v>0</v>
      </c>
      <c r="F899">
        <v>0</v>
      </c>
      <c r="G899">
        <v>0</v>
      </c>
      <c r="H899">
        <v>64</v>
      </c>
      <c r="K899">
        <v>67</v>
      </c>
      <c r="L899">
        <v>55</v>
      </c>
      <c r="M899">
        <v>77</v>
      </c>
      <c r="T899" s="34">
        <f>_xlfn.XLOOKUP(B899,'LHA Demog pivot'!$B$4:$B$93,'LHA Demog pivot'!$C$4:$C$93,,,1)</f>
        <v>24815</v>
      </c>
      <c r="U899" s="36">
        <f>ROUND(Table2[[#This Row],[LHA_Pop_2016]]*Table2[[#This Row],[C_ADR_7day]]/100000*7,0)</f>
        <v>0</v>
      </c>
      <c r="V899" s="13" t="str">
        <f>IF(OR(Table2[[#This Row],[7d_positivity_public]]=0,ISBLANK(Table2[[#This Row],[7d_positivity_public]])),"",(Table2[[#This Row],[7d_positivity_public]]-Table2[[#This Row],[7d_positivity_all]])/Table2[[#This Row],[7d_positivity_public]])</f>
        <v/>
      </c>
      <c r="W899">
        <v>0</v>
      </c>
    </row>
    <row r="900" spans="1:23" x14ac:dyDescent="0.25">
      <c r="A900" s="10">
        <v>44400</v>
      </c>
      <c r="B900">
        <v>147</v>
      </c>
      <c r="C900" t="s">
        <v>260</v>
      </c>
      <c r="D900">
        <v>0</v>
      </c>
      <c r="E900">
        <v>0</v>
      </c>
      <c r="F900">
        <v>0</v>
      </c>
      <c r="G900">
        <v>0</v>
      </c>
      <c r="H900">
        <v>70</v>
      </c>
      <c r="K900">
        <v>72</v>
      </c>
      <c r="L900">
        <v>61</v>
      </c>
      <c r="M900">
        <v>80</v>
      </c>
      <c r="T900" s="34">
        <f>_xlfn.XLOOKUP(B900,'LHA Demog pivot'!$B$4:$B$93,'LHA Demog pivot'!$C$4:$C$93,,,1)</f>
        <v>4012</v>
      </c>
      <c r="U900" s="36">
        <f>ROUND(Table2[[#This Row],[LHA_Pop_2016]]*Table2[[#This Row],[C_ADR_7day]]/100000*7,0)</f>
        <v>0</v>
      </c>
      <c r="V900" s="13" t="str">
        <f>IF(OR(Table2[[#This Row],[7d_positivity_public]]=0,ISBLANK(Table2[[#This Row],[7d_positivity_public]])),"",(Table2[[#This Row],[7d_positivity_public]]-Table2[[#This Row],[7d_positivity_all]])/Table2[[#This Row],[7d_positivity_public]])</f>
        <v/>
      </c>
      <c r="W900">
        <v>0</v>
      </c>
    </row>
    <row r="901" spans="1:23" x14ac:dyDescent="0.25">
      <c r="A901" s="10">
        <v>44400</v>
      </c>
      <c r="B901">
        <v>148</v>
      </c>
      <c r="C901" t="s">
        <v>261</v>
      </c>
      <c r="D901">
        <v>0</v>
      </c>
      <c r="E901">
        <v>0</v>
      </c>
      <c r="F901">
        <v>0</v>
      </c>
      <c r="G901">
        <v>0</v>
      </c>
      <c r="H901">
        <v>69</v>
      </c>
      <c r="K901">
        <v>72</v>
      </c>
      <c r="L901">
        <v>57</v>
      </c>
      <c r="M901">
        <v>80</v>
      </c>
      <c r="T901" s="34">
        <f>_xlfn.XLOOKUP(B901,'LHA Demog pivot'!$B$4:$B$93,'LHA Demog pivot'!$C$4:$C$93,,,1)</f>
        <v>6548</v>
      </c>
      <c r="U901" s="36">
        <f>ROUND(Table2[[#This Row],[LHA_Pop_2016]]*Table2[[#This Row],[C_ADR_7day]]/100000*7,0)</f>
        <v>0</v>
      </c>
      <c r="V901" s="13" t="str">
        <f>IF(OR(Table2[[#This Row],[7d_positivity_public]]=0,ISBLANK(Table2[[#This Row],[7d_positivity_public]])),"",(Table2[[#This Row],[7d_positivity_public]]-Table2[[#This Row],[7d_positivity_all]])/Table2[[#This Row],[7d_positivity_public]])</f>
        <v/>
      </c>
      <c r="W901">
        <v>0</v>
      </c>
    </row>
    <row r="902" spans="1:23" x14ac:dyDescent="0.25">
      <c r="A902" s="10">
        <v>44400</v>
      </c>
      <c r="B902">
        <v>149</v>
      </c>
      <c r="C902" t="s">
        <v>124</v>
      </c>
      <c r="D902">
        <v>0</v>
      </c>
      <c r="E902">
        <v>0</v>
      </c>
      <c r="F902">
        <v>0</v>
      </c>
      <c r="G902">
        <v>0</v>
      </c>
      <c r="H902">
        <v>70</v>
      </c>
      <c r="K902">
        <v>72</v>
      </c>
      <c r="L902">
        <v>58</v>
      </c>
      <c r="M902">
        <v>82</v>
      </c>
      <c r="T902" s="34">
        <f>_xlfn.XLOOKUP(B902,'LHA Demog pivot'!$B$4:$B$93,'LHA Demog pivot'!$C$4:$C$93,,,1)</f>
        <v>10855</v>
      </c>
      <c r="U902" s="36">
        <f>ROUND(Table2[[#This Row],[LHA_Pop_2016]]*Table2[[#This Row],[C_ADR_7day]]/100000*7,0)</f>
        <v>0</v>
      </c>
      <c r="V902" s="13" t="str">
        <f>IF(OR(Table2[[#This Row],[7d_positivity_public]]=0,ISBLANK(Table2[[#This Row],[7d_positivity_public]])),"",(Table2[[#This Row],[7d_positivity_public]]-Table2[[#This Row],[7d_positivity_all]])/Table2[[#This Row],[7d_positivity_public]])</f>
        <v/>
      </c>
      <c r="W902">
        <v>0</v>
      </c>
    </row>
    <row r="903" spans="1:23" x14ac:dyDescent="0.25">
      <c r="A903" s="10">
        <v>44400</v>
      </c>
      <c r="B903">
        <v>211</v>
      </c>
      <c r="C903" t="s">
        <v>262</v>
      </c>
      <c r="D903">
        <v>2</v>
      </c>
      <c r="E903">
        <v>0</v>
      </c>
      <c r="F903">
        <v>2</v>
      </c>
      <c r="G903">
        <v>2</v>
      </c>
      <c r="H903">
        <v>68</v>
      </c>
      <c r="K903">
        <v>69</v>
      </c>
      <c r="L903">
        <v>56</v>
      </c>
      <c r="M903">
        <v>78</v>
      </c>
      <c r="T903" s="34">
        <f>_xlfn.XLOOKUP(B903,'LHA Demog pivot'!$B$4:$B$93,'LHA Demog pivot'!$C$4:$C$93,,,1)</f>
        <v>8129</v>
      </c>
      <c r="U903" s="36">
        <f>ROUND(Table2[[#This Row],[LHA_Pop_2016]]*Table2[[#This Row],[C_ADR_7day]]/100000*7,0)</f>
        <v>1</v>
      </c>
      <c r="V903" s="13">
        <f>IF(OR(Table2[[#This Row],[7d_positivity_public]]=0,ISBLANK(Table2[[#This Row],[7d_positivity_public]])),"",(Table2[[#This Row],[7d_positivity_public]]-Table2[[#This Row],[7d_positivity_all]])/Table2[[#This Row],[7d_positivity_public]])</f>
        <v>0.5</v>
      </c>
      <c r="W903">
        <v>1</v>
      </c>
    </row>
    <row r="904" spans="1:23" x14ac:dyDescent="0.25">
      <c r="A904" s="10">
        <v>44400</v>
      </c>
      <c r="B904">
        <v>212</v>
      </c>
      <c r="C904" t="s">
        <v>263</v>
      </c>
      <c r="D904">
        <v>1</v>
      </c>
      <c r="E904">
        <v>1</v>
      </c>
      <c r="F904">
        <v>0</v>
      </c>
      <c r="G904">
        <v>2</v>
      </c>
      <c r="H904">
        <v>70</v>
      </c>
      <c r="K904">
        <v>72</v>
      </c>
      <c r="L904">
        <v>61</v>
      </c>
      <c r="M904">
        <v>82</v>
      </c>
      <c r="T904" s="34">
        <f>_xlfn.XLOOKUP(B904,'LHA Demog pivot'!$B$4:$B$93,'LHA Demog pivot'!$C$4:$C$93,,,1)</f>
        <v>93177</v>
      </c>
      <c r="U904" s="36">
        <f>ROUND(Table2[[#This Row],[LHA_Pop_2016]]*Table2[[#This Row],[C_ADR_7day]]/100000*7,0)</f>
        <v>7</v>
      </c>
      <c r="V904" s="13">
        <f>IF(OR(Table2[[#This Row],[7d_positivity_public]]=0,ISBLANK(Table2[[#This Row],[7d_positivity_public]])),"",(Table2[[#This Row],[7d_positivity_public]]-Table2[[#This Row],[7d_positivity_all]])/Table2[[#This Row],[7d_positivity_public]])</f>
        <v>0.5</v>
      </c>
      <c r="W904">
        <v>1</v>
      </c>
    </row>
    <row r="905" spans="1:23" x14ac:dyDescent="0.25">
      <c r="A905" s="10">
        <v>44400</v>
      </c>
      <c r="B905">
        <v>213</v>
      </c>
      <c r="C905" t="s">
        <v>264</v>
      </c>
      <c r="D905">
        <v>1</v>
      </c>
      <c r="E905">
        <v>1</v>
      </c>
      <c r="F905">
        <v>0</v>
      </c>
      <c r="G905">
        <v>1</v>
      </c>
      <c r="H905">
        <v>77</v>
      </c>
      <c r="K905">
        <v>79</v>
      </c>
      <c r="L905">
        <v>73</v>
      </c>
      <c r="M905">
        <v>85</v>
      </c>
      <c r="T905" s="34">
        <f>_xlfn.XLOOKUP(B905,'LHA Demog pivot'!$B$4:$B$93,'LHA Demog pivot'!$C$4:$C$93,,,1)</f>
        <v>141685</v>
      </c>
      <c r="U905" s="36">
        <f>ROUND(Table2[[#This Row],[LHA_Pop_2016]]*Table2[[#This Row],[C_ADR_7day]]/100000*7,0)</f>
        <v>10</v>
      </c>
      <c r="V905" s="13">
        <f>IF(OR(Table2[[#This Row],[7d_positivity_public]]=0,ISBLANK(Table2[[#This Row],[7d_positivity_public]])),"",(Table2[[#This Row],[7d_positivity_public]]-Table2[[#This Row],[7d_positivity_all]])/Table2[[#This Row],[7d_positivity_public]])</f>
        <v>0</v>
      </c>
      <c r="W905">
        <v>1</v>
      </c>
    </row>
    <row r="906" spans="1:23" x14ac:dyDescent="0.25">
      <c r="A906" s="10">
        <v>44400</v>
      </c>
      <c r="B906">
        <v>214</v>
      </c>
      <c r="C906" t="s">
        <v>265</v>
      </c>
      <c r="D906">
        <v>1</v>
      </c>
      <c r="E906">
        <v>3</v>
      </c>
      <c r="F906">
        <v>-2</v>
      </c>
      <c r="G906">
        <v>1</v>
      </c>
      <c r="H906">
        <v>70</v>
      </c>
      <c r="K906">
        <v>71</v>
      </c>
      <c r="L906">
        <v>62</v>
      </c>
      <c r="M906">
        <v>82</v>
      </c>
      <c r="T906" s="34">
        <f>_xlfn.XLOOKUP(B906,'LHA Demog pivot'!$B$4:$B$93,'LHA Demog pivot'!$C$4:$C$93,,,1)</f>
        <v>43157</v>
      </c>
      <c r="U906" s="36">
        <f>ROUND(Table2[[#This Row],[LHA_Pop_2016]]*Table2[[#This Row],[C_ADR_7day]]/100000*7,0)</f>
        <v>3</v>
      </c>
      <c r="V906" s="13">
        <f>IF(OR(Table2[[#This Row],[7d_positivity_public]]=0,ISBLANK(Table2[[#This Row],[7d_positivity_public]])),"",(Table2[[#This Row],[7d_positivity_public]]-Table2[[#This Row],[7d_positivity_all]])/Table2[[#This Row],[7d_positivity_public]])</f>
        <v>0</v>
      </c>
      <c r="W906">
        <v>1</v>
      </c>
    </row>
    <row r="907" spans="1:23" x14ac:dyDescent="0.25">
      <c r="A907" s="10">
        <v>44400</v>
      </c>
      <c r="B907">
        <v>215</v>
      </c>
      <c r="C907" t="s">
        <v>135</v>
      </c>
      <c r="D907">
        <v>1</v>
      </c>
      <c r="E907">
        <v>1</v>
      </c>
      <c r="F907">
        <v>0</v>
      </c>
      <c r="G907">
        <v>3</v>
      </c>
      <c r="H907">
        <v>75</v>
      </c>
      <c r="K907">
        <v>77</v>
      </c>
      <c r="L907">
        <v>63</v>
      </c>
      <c r="M907">
        <v>86</v>
      </c>
      <c r="T907" s="34">
        <f>_xlfn.XLOOKUP(B907,'LHA Demog pivot'!$B$4:$B$93,'LHA Demog pivot'!$C$4:$C$93,,,1)</f>
        <v>9696</v>
      </c>
      <c r="U907" s="36">
        <f>ROUND(Table2[[#This Row],[LHA_Pop_2016]]*Table2[[#This Row],[C_ADR_7day]]/100000*7,0)</f>
        <v>1</v>
      </c>
      <c r="V907" s="13">
        <f>IF(OR(Table2[[#This Row],[7d_positivity_public]]=0,ISBLANK(Table2[[#This Row],[7d_positivity_public]])),"",(Table2[[#This Row],[7d_positivity_public]]-Table2[[#This Row],[7d_positivity_all]])/Table2[[#This Row],[7d_positivity_public]])</f>
        <v>0.66666666666666663</v>
      </c>
      <c r="W907">
        <v>1</v>
      </c>
    </row>
    <row r="908" spans="1:23" x14ac:dyDescent="0.25">
      <c r="A908" s="10">
        <v>44400</v>
      </c>
      <c r="B908">
        <v>221</v>
      </c>
      <c r="C908" t="s">
        <v>136</v>
      </c>
      <c r="D908">
        <v>0</v>
      </c>
      <c r="E908">
        <v>1</v>
      </c>
      <c r="F908">
        <v>-1</v>
      </c>
      <c r="G908">
        <v>0</v>
      </c>
      <c r="H908">
        <v>85</v>
      </c>
      <c r="K908">
        <v>85</v>
      </c>
      <c r="L908">
        <v>83</v>
      </c>
      <c r="M908">
        <v>87</v>
      </c>
      <c r="T908" s="34">
        <f>_xlfn.XLOOKUP(B908,'LHA Demog pivot'!$B$4:$B$93,'LHA Demog pivot'!$C$4:$C$93,,,1)</f>
        <v>70996</v>
      </c>
      <c r="U908" s="36">
        <f>ROUND(Table2[[#This Row],[LHA_Pop_2016]]*Table2[[#This Row],[C_ADR_7day]]/100000*7,0)</f>
        <v>0</v>
      </c>
      <c r="V908" s="13" t="str">
        <f>IF(OR(Table2[[#This Row],[7d_positivity_public]]=0,ISBLANK(Table2[[#This Row],[7d_positivity_public]])),"",(Table2[[#This Row],[7d_positivity_public]]-Table2[[#This Row],[7d_positivity_all]])/Table2[[#This Row],[7d_positivity_public]])</f>
        <v/>
      </c>
      <c r="W908">
        <v>0</v>
      </c>
    </row>
    <row r="909" spans="1:23" x14ac:dyDescent="0.25">
      <c r="A909" s="10">
        <v>44400</v>
      </c>
      <c r="B909">
        <v>222</v>
      </c>
      <c r="C909" t="s">
        <v>266</v>
      </c>
      <c r="D909">
        <v>1</v>
      </c>
      <c r="E909">
        <v>1</v>
      </c>
      <c r="F909">
        <v>0</v>
      </c>
      <c r="G909">
        <v>2</v>
      </c>
      <c r="H909">
        <v>83</v>
      </c>
      <c r="K909">
        <v>84</v>
      </c>
      <c r="L909">
        <v>83</v>
      </c>
      <c r="M909">
        <v>85</v>
      </c>
      <c r="T909" s="34">
        <f>_xlfn.XLOOKUP(B909,'LHA Demog pivot'!$B$4:$B$93,'LHA Demog pivot'!$C$4:$C$93,,,1)</f>
        <v>232755</v>
      </c>
      <c r="U909" s="36">
        <f>ROUND(Table2[[#This Row],[LHA_Pop_2016]]*Table2[[#This Row],[C_ADR_7day]]/100000*7,0)</f>
        <v>16</v>
      </c>
      <c r="V909" s="13">
        <f>IF(OR(Table2[[#This Row],[7d_positivity_public]]=0,ISBLANK(Table2[[#This Row],[7d_positivity_public]])),"",(Table2[[#This Row],[7d_positivity_public]]-Table2[[#This Row],[7d_positivity_all]])/Table2[[#This Row],[7d_positivity_public]])</f>
        <v>0.5</v>
      </c>
      <c r="W909">
        <v>1</v>
      </c>
    </row>
    <row r="910" spans="1:23" x14ac:dyDescent="0.25">
      <c r="A910" s="10">
        <v>44400</v>
      </c>
      <c r="B910">
        <v>223</v>
      </c>
      <c r="C910" t="s">
        <v>267</v>
      </c>
      <c r="D910">
        <v>3</v>
      </c>
      <c r="E910">
        <v>1</v>
      </c>
      <c r="F910">
        <v>2</v>
      </c>
      <c r="G910">
        <v>4</v>
      </c>
      <c r="H910">
        <v>79</v>
      </c>
      <c r="K910">
        <v>80</v>
      </c>
      <c r="L910">
        <v>73</v>
      </c>
      <c r="M910">
        <v>87</v>
      </c>
      <c r="T910" s="34">
        <f>_xlfn.XLOOKUP(B910,'LHA Demog pivot'!$B$4:$B$93,'LHA Demog pivot'!$C$4:$C$93,,,1)</f>
        <v>101101</v>
      </c>
      <c r="U910" s="36">
        <f>ROUND(Table2[[#This Row],[LHA_Pop_2016]]*Table2[[#This Row],[C_ADR_7day]]/100000*7,0)</f>
        <v>21</v>
      </c>
      <c r="V910" s="13">
        <f>IF(OR(Table2[[#This Row],[7d_positivity_public]]=0,ISBLANK(Table2[[#This Row],[7d_positivity_public]])),"",(Table2[[#This Row],[7d_positivity_public]]-Table2[[#This Row],[7d_positivity_all]])/Table2[[#This Row],[7d_positivity_public]])</f>
        <v>0.25</v>
      </c>
      <c r="W910">
        <v>3</v>
      </c>
    </row>
    <row r="911" spans="1:23" x14ac:dyDescent="0.25">
      <c r="A911" s="10">
        <v>44400</v>
      </c>
      <c r="B911">
        <v>224</v>
      </c>
      <c r="C911" t="s">
        <v>268</v>
      </c>
      <c r="D911">
        <v>1</v>
      </c>
      <c r="E911">
        <v>1</v>
      </c>
      <c r="F911">
        <v>0</v>
      </c>
      <c r="G911">
        <v>2</v>
      </c>
      <c r="H911">
        <v>83</v>
      </c>
      <c r="K911">
        <v>84</v>
      </c>
      <c r="L911">
        <v>81</v>
      </c>
      <c r="M911">
        <v>87</v>
      </c>
      <c r="T911" s="34">
        <f>_xlfn.XLOOKUP(B911,'LHA Demog pivot'!$B$4:$B$93,'LHA Demog pivot'!$C$4:$C$93,,,1)</f>
        <v>234393</v>
      </c>
      <c r="U911" s="36">
        <f>ROUND(Table2[[#This Row],[LHA_Pop_2016]]*Table2[[#This Row],[C_ADR_7day]]/100000*7,0)</f>
        <v>16</v>
      </c>
      <c r="V911" s="13">
        <f>IF(OR(Table2[[#This Row],[7d_positivity_public]]=0,ISBLANK(Table2[[#This Row],[7d_positivity_public]])),"",(Table2[[#This Row],[7d_positivity_public]]-Table2[[#This Row],[7d_positivity_all]])/Table2[[#This Row],[7d_positivity_public]])</f>
        <v>0.5</v>
      </c>
      <c r="W911">
        <v>1</v>
      </c>
    </row>
    <row r="912" spans="1:23" x14ac:dyDescent="0.25">
      <c r="A912" s="10">
        <v>44400</v>
      </c>
      <c r="B912">
        <v>231</v>
      </c>
      <c r="C912" t="s">
        <v>269</v>
      </c>
      <c r="D912">
        <v>1</v>
      </c>
      <c r="E912">
        <v>1</v>
      </c>
      <c r="F912">
        <v>0</v>
      </c>
      <c r="G912">
        <v>2</v>
      </c>
      <c r="H912">
        <v>79</v>
      </c>
      <c r="K912">
        <v>80</v>
      </c>
      <c r="L912">
        <v>74</v>
      </c>
      <c r="M912">
        <v>87</v>
      </c>
      <c r="T912" s="34">
        <f>_xlfn.XLOOKUP(B912,'LHA Demog pivot'!$B$4:$B$93,'LHA Demog pivot'!$C$4:$C$93,,,1)</f>
        <v>143778</v>
      </c>
      <c r="U912" s="36">
        <f>ROUND(Table2[[#This Row],[LHA_Pop_2016]]*Table2[[#This Row],[C_ADR_7day]]/100000*7,0)</f>
        <v>10</v>
      </c>
      <c r="V912" s="13">
        <f>IF(OR(Table2[[#This Row],[7d_positivity_public]]=0,ISBLANK(Table2[[#This Row],[7d_positivity_public]])),"",(Table2[[#This Row],[7d_positivity_public]]-Table2[[#This Row],[7d_positivity_all]])/Table2[[#This Row],[7d_positivity_public]])</f>
        <v>0.5</v>
      </c>
      <c r="W912">
        <v>1</v>
      </c>
    </row>
    <row r="913" spans="1:23" x14ac:dyDescent="0.25">
      <c r="A913" s="10">
        <v>44400</v>
      </c>
      <c r="B913">
        <v>232</v>
      </c>
      <c r="C913" t="s">
        <v>270</v>
      </c>
      <c r="D913">
        <v>1</v>
      </c>
      <c r="E913">
        <v>0</v>
      </c>
      <c r="F913">
        <v>1</v>
      </c>
      <c r="G913">
        <v>1</v>
      </c>
      <c r="H913">
        <v>87</v>
      </c>
      <c r="K913">
        <v>88</v>
      </c>
      <c r="L913">
        <v>84</v>
      </c>
      <c r="M913">
        <v>91</v>
      </c>
      <c r="T913" s="34">
        <f>_xlfn.XLOOKUP(B913,'LHA Demog pivot'!$B$4:$B$93,'LHA Demog pivot'!$C$4:$C$93,,,1)</f>
        <v>103064</v>
      </c>
      <c r="U913" s="36">
        <f>ROUND(Table2[[#This Row],[LHA_Pop_2016]]*Table2[[#This Row],[C_ADR_7day]]/100000*7,0)</f>
        <v>7</v>
      </c>
      <c r="V913" s="13">
        <f>IF(OR(Table2[[#This Row],[7d_positivity_public]]=0,ISBLANK(Table2[[#This Row],[7d_positivity_public]])),"",(Table2[[#This Row],[7d_positivity_public]]-Table2[[#This Row],[7d_positivity_all]])/Table2[[#This Row],[7d_positivity_public]])</f>
        <v>0</v>
      </c>
      <c r="W913">
        <v>1</v>
      </c>
    </row>
    <row r="914" spans="1:23" x14ac:dyDescent="0.25">
      <c r="A914" s="10">
        <v>44400</v>
      </c>
      <c r="B914">
        <v>233</v>
      </c>
      <c r="C914" t="s">
        <v>271</v>
      </c>
      <c r="D914">
        <v>1</v>
      </c>
      <c r="E914">
        <v>0</v>
      </c>
      <c r="F914">
        <v>1</v>
      </c>
      <c r="G914">
        <v>2</v>
      </c>
      <c r="H914">
        <v>84</v>
      </c>
      <c r="K914">
        <v>85</v>
      </c>
      <c r="L914">
        <v>83</v>
      </c>
      <c r="M914">
        <v>89</v>
      </c>
      <c r="T914" s="34">
        <f>_xlfn.XLOOKUP(B914,'LHA Demog pivot'!$B$4:$B$93,'LHA Demog pivot'!$C$4:$C$93,,,1)</f>
        <v>443367</v>
      </c>
      <c r="U914" s="36">
        <f>ROUND(Table2[[#This Row],[LHA_Pop_2016]]*Table2[[#This Row],[C_ADR_7day]]/100000*7,0)</f>
        <v>31</v>
      </c>
      <c r="V914" s="13">
        <f>IF(OR(Table2[[#This Row],[7d_positivity_public]]=0,ISBLANK(Table2[[#This Row],[7d_positivity_public]])),"",(Table2[[#This Row],[7d_positivity_public]]-Table2[[#This Row],[7d_positivity_all]])/Table2[[#This Row],[7d_positivity_public]])</f>
        <v>0.5</v>
      </c>
      <c r="W914">
        <v>1</v>
      </c>
    </row>
    <row r="915" spans="1:23" x14ac:dyDescent="0.25">
      <c r="A915" s="10">
        <v>44400</v>
      </c>
      <c r="B915">
        <v>234</v>
      </c>
      <c r="C915" t="s">
        <v>272</v>
      </c>
      <c r="D915">
        <v>1</v>
      </c>
      <c r="E915">
        <v>1</v>
      </c>
      <c r="F915">
        <v>0</v>
      </c>
      <c r="G915">
        <v>2</v>
      </c>
      <c r="H915">
        <v>83</v>
      </c>
      <c r="K915">
        <v>84</v>
      </c>
      <c r="L915">
        <v>78</v>
      </c>
      <c r="M915">
        <v>88</v>
      </c>
      <c r="T915" s="34">
        <f>_xlfn.XLOOKUP(B915,'LHA Demog pivot'!$B$4:$B$93,'LHA Demog pivot'!$C$4:$C$93,,,1)</f>
        <v>94768</v>
      </c>
      <c r="U915" s="36">
        <f>ROUND(Table2[[#This Row],[LHA_Pop_2016]]*Table2[[#This Row],[C_ADR_7day]]/100000*7,0)</f>
        <v>7</v>
      </c>
      <c r="V915" s="13">
        <f>IF(OR(Table2[[#This Row],[7d_positivity_public]]=0,ISBLANK(Table2[[#This Row],[7d_positivity_public]])),"",(Table2[[#This Row],[7d_positivity_public]]-Table2[[#This Row],[7d_positivity_all]])/Table2[[#This Row],[7d_positivity_public]])</f>
        <v>0.5</v>
      </c>
      <c r="W915">
        <v>1</v>
      </c>
    </row>
    <row r="916" spans="1:23" x14ac:dyDescent="0.25">
      <c r="A916" s="10">
        <v>44400</v>
      </c>
      <c r="B916">
        <v>311</v>
      </c>
      <c r="C916" t="s">
        <v>273</v>
      </c>
      <c r="D916">
        <v>1</v>
      </c>
      <c r="E916">
        <v>1</v>
      </c>
      <c r="F916">
        <v>0</v>
      </c>
      <c r="G916">
        <v>2</v>
      </c>
      <c r="H916">
        <v>83</v>
      </c>
      <c r="K916">
        <v>83</v>
      </c>
      <c r="L916">
        <v>83</v>
      </c>
      <c r="M916">
        <v>83</v>
      </c>
      <c r="T916" s="34">
        <f>_xlfn.XLOOKUP(B916,'LHA Demog pivot'!$B$4:$B$93,'LHA Demog pivot'!$C$4:$C$93,,,1)</f>
        <v>198309</v>
      </c>
      <c r="U916" s="36">
        <f>ROUND(Table2[[#This Row],[LHA_Pop_2016]]*Table2[[#This Row],[C_ADR_7day]]/100000*7,0)</f>
        <v>14</v>
      </c>
      <c r="V916" s="13">
        <f>IF(OR(Table2[[#This Row],[7d_positivity_public]]=0,ISBLANK(Table2[[#This Row],[7d_positivity_public]])),"",(Table2[[#This Row],[7d_positivity_public]]-Table2[[#This Row],[7d_positivity_all]])/Table2[[#This Row],[7d_positivity_public]])</f>
        <v>1</v>
      </c>
      <c r="W916">
        <v>0</v>
      </c>
    </row>
    <row r="917" spans="1:23" x14ac:dyDescent="0.25">
      <c r="A917" s="10">
        <v>44400</v>
      </c>
      <c r="B917">
        <v>321</v>
      </c>
      <c r="C917" t="s">
        <v>274</v>
      </c>
      <c r="D917">
        <v>2</v>
      </c>
      <c r="E917">
        <v>2</v>
      </c>
      <c r="F917">
        <v>0</v>
      </c>
      <c r="G917">
        <v>3</v>
      </c>
      <c r="H917">
        <v>86</v>
      </c>
      <c r="K917">
        <v>87</v>
      </c>
      <c r="L917">
        <v>88</v>
      </c>
      <c r="M917">
        <v>84</v>
      </c>
      <c r="T917" s="34">
        <f>_xlfn.XLOOKUP(B917,'LHA Demog pivot'!$B$4:$B$93,'LHA Demog pivot'!$C$4:$C$93,,,1)</f>
        <v>122041</v>
      </c>
      <c r="U917" s="36">
        <f>ROUND(Table2[[#This Row],[LHA_Pop_2016]]*Table2[[#This Row],[C_ADR_7day]]/100000*7,0)</f>
        <v>17</v>
      </c>
      <c r="V917" s="13">
        <f>IF(OR(Table2[[#This Row],[7d_positivity_public]]=0,ISBLANK(Table2[[#This Row],[7d_positivity_public]])),"",(Table2[[#This Row],[7d_positivity_public]]-Table2[[#This Row],[7d_positivity_all]])/Table2[[#This Row],[7d_positivity_public]])</f>
        <v>0.66666666666666663</v>
      </c>
      <c r="W917">
        <v>1</v>
      </c>
    </row>
    <row r="918" spans="1:23" x14ac:dyDescent="0.25">
      <c r="A918" s="10">
        <v>44400</v>
      </c>
      <c r="B918">
        <v>322</v>
      </c>
      <c r="C918" t="s">
        <v>275</v>
      </c>
      <c r="D918">
        <v>2</v>
      </c>
      <c r="E918">
        <v>2</v>
      </c>
      <c r="F918">
        <v>0</v>
      </c>
      <c r="G918">
        <v>5</v>
      </c>
      <c r="H918">
        <v>80</v>
      </c>
      <c r="K918">
        <v>81</v>
      </c>
      <c r="L918">
        <v>82</v>
      </c>
      <c r="M918">
        <v>79</v>
      </c>
      <c r="T918" s="34">
        <f>_xlfn.XLOOKUP(B918,'LHA Demog pivot'!$B$4:$B$93,'LHA Demog pivot'!$C$4:$C$93,,,1)</f>
        <v>61532</v>
      </c>
      <c r="U918" s="36">
        <f>ROUND(Table2[[#This Row],[LHA_Pop_2016]]*Table2[[#This Row],[C_ADR_7day]]/100000*7,0)</f>
        <v>9</v>
      </c>
      <c r="V918" s="13">
        <f>IF(OR(Table2[[#This Row],[7d_positivity_public]]=0,ISBLANK(Table2[[#This Row],[7d_positivity_public]])),"",(Table2[[#This Row],[7d_positivity_public]]-Table2[[#This Row],[7d_positivity_all]])/Table2[[#This Row],[7d_positivity_public]])</f>
        <v>0.6</v>
      </c>
      <c r="W918">
        <v>2</v>
      </c>
    </row>
    <row r="919" spans="1:23" x14ac:dyDescent="0.25">
      <c r="A919" s="10">
        <v>44400</v>
      </c>
      <c r="B919">
        <v>323</v>
      </c>
      <c r="C919" t="s">
        <v>276</v>
      </c>
      <c r="D919">
        <v>1</v>
      </c>
      <c r="E919">
        <v>0</v>
      </c>
      <c r="F919">
        <v>1</v>
      </c>
      <c r="G919">
        <v>2</v>
      </c>
      <c r="H919">
        <v>88</v>
      </c>
      <c r="K919">
        <v>89</v>
      </c>
      <c r="L919">
        <v>89</v>
      </c>
      <c r="M919">
        <v>88</v>
      </c>
      <c r="T919" s="34">
        <f>_xlfn.XLOOKUP(B919,'LHA Demog pivot'!$B$4:$B$93,'LHA Demog pivot'!$C$4:$C$93,,,1)</f>
        <v>103894</v>
      </c>
      <c r="U919" s="36">
        <f>ROUND(Table2[[#This Row],[LHA_Pop_2016]]*Table2[[#This Row],[C_ADR_7day]]/100000*7,0)</f>
        <v>7</v>
      </c>
      <c r="V919" s="13">
        <f>IF(OR(Table2[[#This Row],[7d_positivity_public]]=0,ISBLANK(Table2[[#This Row],[7d_positivity_public]])),"",(Table2[[#This Row],[7d_positivity_public]]-Table2[[#This Row],[7d_positivity_all]])/Table2[[#This Row],[7d_positivity_public]])</f>
        <v>0.5</v>
      </c>
      <c r="W919">
        <v>1</v>
      </c>
    </row>
    <row r="920" spans="1:23" x14ac:dyDescent="0.25">
      <c r="A920" s="10">
        <v>44400</v>
      </c>
      <c r="B920">
        <v>324</v>
      </c>
      <c r="C920" t="s">
        <v>277</v>
      </c>
      <c r="D920">
        <v>0</v>
      </c>
      <c r="E920">
        <v>1</v>
      </c>
      <c r="F920">
        <v>-1</v>
      </c>
      <c r="G920">
        <v>1</v>
      </c>
      <c r="H920">
        <v>84</v>
      </c>
      <c r="K920">
        <v>85</v>
      </c>
      <c r="L920">
        <v>84</v>
      </c>
      <c r="M920">
        <v>86</v>
      </c>
      <c r="T920" s="34">
        <f>_xlfn.XLOOKUP(B920,'LHA Demog pivot'!$B$4:$B$93,'LHA Demog pivot'!$C$4:$C$93,,,1)</f>
        <v>131178</v>
      </c>
      <c r="U920" s="36">
        <f>ROUND(Table2[[#This Row],[LHA_Pop_2016]]*Table2[[#This Row],[C_ADR_7day]]/100000*7,0)</f>
        <v>0</v>
      </c>
      <c r="V920" s="13">
        <f>IF(OR(Table2[[#This Row],[7d_positivity_public]]=0,ISBLANK(Table2[[#This Row],[7d_positivity_public]])),"",(Table2[[#This Row],[7d_positivity_public]]-Table2[[#This Row],[7d_positivity_all]])/Table2[[#This Row],[7d_positivity_public]])</f>
        <v>1</v>
      </c>
      <c r="W920">
        <v>0</v>
      </c>
    </row>
    <row r="921" spans="1:23" x14ac:dyDescent="0.25">
      <c r="A921" s="10">
        <v>44400</v>
      </c>
      <c r="B921">
        <v>325</v>
      </c>
      <c r="C921" t="s">
        <v>278</v>
      </c>
      <c r="D921">
        <v>1</v>
      </c>
      <c r="E921">
        <v>0</v>
      </c>
      <c r="F921">
        <v>1</v>
      </c>
      <c r="G921">
        <v>3</v>
      </c>
      <c r="H921">
        <v>88</v>
      </c>
      <c r="K921">
        <v>89</v>
      </c>
      <c r="L921">
        <v>90</v>
      </c>
      <c r="M921">
        <v>87</v>
      </c>
      <c r="T921" s="34">
        <f>_xlfn.XLOOKUP(B921,'LHA Demog pivot'!$B$4:$B$93,'LHA Demog pivot'!$C$4:$C$93,,,1)</f>
        <v>95808</v>
      </c>
      <c r="U921" s="36">
        <f>ROUND(Table2[[#This Row],[LHA_Pop_2016]]*Table2[[#This Row],[C_ADR_7day]]/100000*7,0)</f>
        <v>7</v>
      </c>
      <c r="V921" s="13">
        <f>IF(OR(Table2[[#This Row],[7d_positivity_public]]=0,ISBLANK(Table2[[#This Row],[7d_positivity_public]])),"",(Table2[[#This Row],[7d_positivity_public]]-Table2[[#This Row],[7d_positivity_all]])/Table2[[#This Row],[7d_positivity_public]])</f>
        <v>0.66666666666666663</v>
      </c>
      <c r="W921">
        <v>1</v>
      </c>
    </row>
    <row r="922" spans="1:23" x14ac:dyDescent="0.25">
      <c r="A922" s="10">
        <v>44400</v>
      </c>
      <c r="B922">
        <v>326</v>
      </c>
      <c r="C922" t="s">
        <v>279</v>
      </c>
      <c r="D922">
        <v>1</v>
      </c>
      <c r="E922">
        <v>0</v>
      </c>
      <c r="F922">
        <v>1</v>
      </c>
      <c r="G922">
        <v>1</v>
      </c>
      <c r="H922">
        <v>86</v>
      </c>
      <c r="K922">
        <v>86</v>
      </c>
      <c r="L922">
        <v>86</v>
      </c>
      <c r="M922">
        <v>86</v>
      </c>
      <c r="T922" s="34">
        <f>_xlfn.XLOOKUP(B922,'LHA Demog pivot'!$B$4:$B$93,'LHA Demog pivot'!$C$4:$C$93,,,1)</f>
        <v>134575</v>
      </c>
      <c r="U922" s="36">
        <f>ROUND(Table2[[#This Row],[LHA_Pop_2016]]*Table2[[#This Row],[C_ADR_7day]]/100000*7,0)</f>
        <v>9</v>
      </c>
      <c r="V922" s="13">
        <f>IF(OR(Table2[[#This Row],[7d_positivity_public]]=0,ISBLANK(Table2[[#This Row],[7d_positivity_public]])),"",(Table2[[#This Row],[7d_positivity_public]]-Table2[[#This Row],[7d_positivity_all]])/Table2[[#This Row],[7d_positivity_public]])</f>
        <v>1</v>
      </c>
      <c r="W922">
        <v>0</v>
      </c>
    </row>
    <row r="923" spans="1:23" x14ac:dyDescent="0.25">
      <c r="A923" s="10">
        <v>44400</v>
      </c>
      <c r="B923">
        <v>331</v>
      </c>
      <c r="C923" t="s">
        <v>280</v>
      </c>
      <c r="D923">
        <v>1</v>
      </c>
      <c r="E923">
        <v>1</v>
      </c>
      <c r="F923">
        <v>0</v>
      </c>
      <c r="G923">
        <v>2</v>
      </c>
      <c r="H923">
        <v>87</v>
      </c>
      <c r="K923">
        <v>88</v>
      </c>
      <c r="L923">
        <v>86</v>
      </c>
      <c r="M923">
        <v>90</v>
      </c>
      <c r="T923" s="34">
        <f>_xlfn.XLOOKUP(B923,'LHA Demog pivot'!$B$4:$B$93,'LHA Demog pivot'!$C$4:$C$93,,,1)</f>
        <v>141392</v>
      </c>
      <c r="U923" s="36">
        <f>ROUND(Table2[[#This Row],[LHA_Pop_2016]]*Table2[[#This Row],[C_ADR_7day]]/100000*7,0)</f>
        <v>10</v>
      </c>
      <c r="V923" s="13">
        <f>IF(OR(Table2[[#This Row],[7d_positivity_public]]=0,ISBLANK(Table2[[#This Row],[7d_positivity_public]])),"",(Table2[[#This Row],[7d_positivity_public]]-Table2[[#This Row],[7d_positivity_all]])/Table2[[#This Row],[7d_positivity_public]])</f>
        <v>0.5</v>
      </c>
      <c r="W923">
        <v>1</v>
      </c>
    </row>
    <row r="924" spans="1:23" x14ac:dyDescent="0.25">
      <c r="A924" s="10">
        <v>44400</v>
      </c>
      <c r="B924">
        <v>332</v>
      </c>
      <c r="C924" t="s">
        <v>281</v>
      </c>
      <c r="D924">
        <v>3</v>
      </c>
      <c r="E924">
        <v>1</v>
      </c>
      <c r="F924">
        <v>2</v>
      </c>
      <c r="G924">
        <v>5</v>
      </c>
      <c r="H924">
        <v>83</v>
      </c>
      <c r="K924">
        <v>83</v>
      </c>
      <c r="L924">
        <v>78</v>
      </c>
      <c r="M924">
        <v>87</v>
      </c>
      <c r="T924" s="34">
        <f>_xlfn.XLOOKUP(B924,'LHA Demog pivot'!$B$4:$B$93,'LHA Demog pivot'!$C$4:$C$93,,,1)</f>
        <v>50490</v>
      </c>
      <c r="U924" s="36">
        <f>ROUND(Table2[[#This Row],[LHA_Pop_2016]]*Table2[[#This Row],[C_ADR_7day]]/100000*7,0)</f>
        <v>11</v>
      </c>
      <c r="V924" s="13">
        <f>IF(OR(Table2[[#This Row],[7d_positivity_public]]=0,ISBLANK(Table2[[#This Row],[7d_positivity_public]])),"",(Table2[[#This Row],[7d_positivity_public]]-Table2[[#This Row],[7d_positivity_all]])/Table2[[#This Row],[7d_positivity_public]])</f>
        <v>0.8</v>
      </c>
      <c r="W924">
        <v>1</v>
      </c>
    </row>
    <row r="925" spans="1:23" x14ac:dyDescent="0.25">
      <c r="A925" s="10">
        <v>44400</v>
      </c>
      <c r="B925">
        <v>333</v>
      </c>
      <c r="C925" t="s">
        <v>282</v>
      </c>
      <c r="D925">
        <v>0</v>
      </c>
      <c r="E925">
        <v>0</v>
      </c>
      <c r="F925">
        <v>0</v>
      </c>
      <c r="G925">
        <v>0</v>
      </c>
      <c r="H925">
        <v>80</v>
      </c>
      <c r="K925">
        <v>81</v>
      </c>
      <c r="L925">
        <v>69</v>
      </c>
      <c r="M925">
        <v>87</v>
      </c>
      <c r="T925" s="34">
        <f>_xlfn.XLOOKUP(B925,'LHA Demog pivot'!$B$4:$B$93,'LHA Demog pivot'!$C$4:$C$93,,,1)</f>
        <v>29970</v>
      </c>
      <c r="U925" s="36">
        <f>ROUND(Table2[[#This Row],[LHA_Pop_2016]]*Table2[[#This Row],[C_ADR_7day]]/100000*7,0)</f>
        <v>0</v>
      </c>
      <c r="V925" s="13" t="str">
        <f>IF(OR(Table2[[#This Row],[7d_positivity_public]]=0,ISBLANK(Table2[[#This Row],[7d_positivity_public]])),"",(Table2[[#This Row],[7d_positivity_public]]-Table2[[#This Row],[7d_positivity_all]])/Table2[[#This Row],[7d_positivity_public]])</f>
        <v/>
      </c>
      <c r="W925">
        <v>1</v>
      </c>
    </row>
    <row r="926" spans="1:23" x14ac:dyDescent="0.25">
      <c r="A926" s="10">
        <v>44400</v>
      </c>
      <c r="B926">
        <v>334</v>
      </c>
      <c r="C926" t="s">
        <v>283</v>
      </c>
      <c r="D926">
        <v>0</v>
      </c>
      <c r="E926">
        <v>0</v>
      </c>
      <c r="F926">
        <v>0</v>
      </c>
      <c r="G926">
        <v>0</v>
      </c>
      <c r="H926">
        <v>76</v>
      </c>
      <c r="K926">
        <v>77</v>
      </c>
      <c r="L926">
        <v>63</v>
      </c>
      <c r="M926">
        <v>86</v>
      </c>
      <c r="T926" s="34">
        <f>_xlfn.XLOOKUP(B926,'LHA Demog pivot'!$B$4:$B$93,'LHA Demog pivot'!$C$4:$C$93,,,1)</f>
        <v>19671</v>
      </c>
      <c r="U926" s="36">
        <f>ROUND(Table2[[#This Row],[LHA_Pop_2016]]*Table2[[#This Row],[C_ADR_7day]]/100000*7,0)</f>
        <v>0</v>
      </c>
      <c r="V926" s="13" t="str">
        <f>IF(OR(Table2[[#This Row],[7d_positivity_public]]=0,ISBLANK(Table2[[#This Row],[7d_positivity_public]])),"",(Table2[[#This Row],[7d_positivity_public]]-Table2[[#This Row],[7d_positivity_all]])/Table2[[#This Row],[7d_positivity_public]])</f>
        <v/>
      </c>
      <c r="W926">
        <v>0</v>
      </c>
    </row>
    <row r="927" spans="1:23" x14ac:dyDescent="0.25">
      <c r="A927" s="10">
        <v>44400</v>
      </c>
      <c r="B927">
        <v>335</v>
      </c>
      <c r="C927" t="s">
        <v>284</v>
      </c>
      <c r="D927">
        <v>0</v>
      </c>
      <c r="E927">
        <v>1</v>
      </c>
      <c r="F927">
        <v>-1</v>
      </c>
      <c r="G927">
        <v>2</v>
      </c>
      <c r="H927">
        <v>87</v>
      </c>
      <c r="K927">
        <v>88</v>
      </c>
      <c r="L927">
        <v>87</v>
      </c>
      <c r="M927">
        <v>90</v>
      </c>
      <c r="T927" s="34">
        <f>_xlfn.XLOOKUP(B927,'LHA Demog pivot'!$B$4:$B$93,'LHA Demog pivot'!$C$4:$C$93,,,1)</f>
        <v>38653</v>
      </c>
      <c r="U927" s="36">
        <f>ROUND(Table2[[#This Row],[LHA_Pop_2016]]*Table2[[#This Row],[C_ADR_7day]]/100000*7,0)</f>
        <v>0</v>
      </c>
      <c r="V927" s="13">
        <f>IF(OR(Table2[[#This Row],[7d_positivity_public]]=0,ISBLANK(Table2[[#This Row],[7d_positivity_public]])),"",(Table2[[#This Row],[7d_positivity_public]]-Table2[[#This Row],[7d_positivity_all]])/Table2[[#This Row],[7d_positivity_public]])</f>
        <v>0.5</v>
      </c>
      <c r="W927">
        <v>1</v>
      </c>
    </row>
    <row r="928" spans="1:23" x14ac:dyDescent="0.25">
      <c r="A928" s="10">
        <v>44400</v>
      </c>
      <c r="B928">
        <v>336</v>
      </c>
      <c r="C928" t="s">
        <v>285</v>
      </c>
      <c r="D928">
        <v>0</v>
      </c>
      <c r="E928">
        <v>0</v>
      </c>
      <c r="F928">
        <v>0</v>
      </c>
      <c r="G928">
        <v>0</v>
      </c>
      <c r="H928">
        <v>68</v>
      </c>
      <c r="K928">
        <v>70</v>
      </c>
      <c r="L928">
        <v>62</v>
      </c>
      <c r="M928">
        <v>78</v>
      </c>
      <c r="T928" s="34">
        <f>_xlfn.XLOOKUP(B928,'LHA Demog pivot'!$B$4:$B$93,'LHA Demog pivot'!$C$4:$C$93,,,1)</f>
        <v>2678</v>
      </c>
      <c r="U928" s="36">
        <f>ROUND(Table2[[#This Row],[LHA_Pop_2016]]*Table2[[#This Row],[C_ADR_7day]]/100000*7,0)</f>
        <v>0</v>
      </c>
      <c r="V928" s="13" t="str">
        <f>IF(OR(Table2[[#This Row],[7d_positivity_public]]=0,ISBLANK(Table2[[#This Row],[7d_positivity_public]])),"",(Table2[[#This Row],[7d_positivity_public]]-Table2[[#This Row],[7d_positivity_all]])/Table2[[#This Row],[7d_positivity_public]])</f>
        <v/>
      </c>
      <c r="W928">
        <v>0</v>
      </c>
    </row>
    <row r="929" spans="1:23" x14ac:dyDescent="0.25">
      <c r="A929" s="10">
        <v>44400</v>
      </c>
      <c r="B929">
        <v>337</v>
      </c>
      <c r="C929" t="s">
        <v>286</v>
      </c>
      <c r="D929">
        <v>0</v>
      </c>
      <c r="E929">
        <v>0</v>
      </c>
      <c r="F929">
        <v>0</v>
      </c>
      <c r="G929">
        <v>0</v>
      </c>
      <c r="H929">
        <v>95</v>
      </c>
      <c r="K929">
        <v>96</v>
      </c>
      <c r="L929">
        <v>97</v>
      </c>
      <c r="M929">
        <v>95</v>
      </c>
      <c r="T929" s="34">
        <f>_xlfn.XLOOKUP(B929,'LHA Demog pivot'!$B$4:$B$93,'LHA Demog pivot'!$C$4:$C$93,,,1)</f>
        <v>1514</v>
      </c>
      <c r="U929" s="36">
        <f>ROUND(Table2[[#This Row],[LHA_Pop_2016]]*Table2[[#This Row],[C_ADR_7day]]/100000*7,0)</f>
        <v>0</v>
      </c>
      <c r="V929" s="13" t="str">
        <f>IF(OR(Table2[[#This Row],[7d_positivity_public]]=0,ISBLANK(Table2[[#This Row],[7d_positivity_public]])),"",(Table2[[#This Row],[7d_positivity_public]]-Table2[[#This Row],[7d_positivity_all]])/Table2[[#This Row],[7d_positivity_public]])</f>
        <v/>
      </c>
      <c r="W929">
        <v>0</v>
      </c>
    </row>
    <row r="930" spans="1:23" x14ac:dyDescent="0.25">
      <c r="A930" s="10">
        <v>44400</v>
      </c>
      <c r="B930">
        <v>411</v>
      </c>
      <c r="C930" t="s">
        <v>287</v>
      </c>
      <c r="D930">
        <v>0</v>
      </c>
      <c r="E930">
        <v>1</v>
      </c>
      <c r="F930">
        <v>-1</v>
      </c>
      <c r="G930">
        <v>1</v>
      </c>
      <c r="H930">
        <v>87</v>
      </c>
      <c r="K930">
        <v>87</v>
      </c>
      <c r="L930">
        <v>84</v>
      </c>
      <c r="M930">
        <v>90</v>
      </c>
      <c r="T930" s="34">
        <f>_xlfn.XLOOKUP(B930,'LHA Demog pivot'!$B$4:$B$93,'LHA Demog pivot'!$C$4:$C$93,,,1)</f>
        <v>225919</v>
      </c>
      <c r="U930" s="36">
        <f>ROUND(Table2[[#This Row],[LHA_Pop_2016]]*Table2[[#This Row],[C_ADR_7day]]/100000*7,0)</f>
        <v>0</v>
      </c>
      <c r="V930" s="13">
        <f>IF(OR(Table2[[#This Row],[7d_positivity_public]]=0,ISBLANK(Table2[[#This Row],[7d_positivity_public]])),"",(Table2[[#This Row],[7d_positivity_public]]-Table2[[#This Row],[7d_positivity_all]])/Table2[[#This Row],[7d_positivity_public]])</f>
        <v>0</v>
      </c>
      <c r="W930">
        <v>1</v>
      </c>
    </row>
    <row r="931" spans="1:23" x14ac:dyDescent="0.25">
      <c r="A931" s="10">
        <v>44400</v>
      </c>
      <c r="B931">
        <v>412</v>
      </c>
      <c r="C931" t="s">
        <v>288</v>
      </c>
      <c r="D931">
        <v>1</v>
      </c>
      <c r="E931">
        <v>0</v>
      </c>
      <c r="F931">
        <v>1</v>
      </c>
      <c r="G931">
        <v>3</v>
      </c>
      <c r="H931">
        <v>82</v>
      </c>
      <c r="K931">
        <v>82</v>
      </c>
      <c r="L931">
        <v>76</v>
      </c>
      <c r="M931">
        <v>89</v>
      </c>
      <c r="T931" s="34">
        <f>_xlfn.XLOOKUP(B931,'LHA Demog pivot'!$B$4:$B$93,'LHA Demog pivot'!$C$4:$C$93,,,1)</f>
        <v>77460</v>
      </c>
      <c r="U931" s="36">
        <f>ROUND(Table2[[#This Row],[LHA_Pop_2016]]*Table2[[#This Row],[C_ADR_7day]]/100000*7,0)</f>
        <v>5</v>
      </c>
      <c r="V931" s="13">
        <f>IF(OR(Table2[[#This Row],[7d_positivity_public]]=0,ISBLANK(Table2[[#This Row],[7d_positivity_public]])),"",(Table2[[#This Row],[7d_positivity_public]]-Table2[[#This Row],[7d_positivity_all]])/Table2[[#This Row],[7d_positivity_public]])</f>
        <v>0.33333333333333331</v>
      </c>
      <c r="W931">
        <v>2</v>
      </c>
    </row>
    <row r="932" spans="1:23" x14ac:dyDescent="0.25">
      <c r="A932" s="10">
        <v>44400</v>
      </c>
      <c r="B932">
        <v>413</v>
      </c>
      <c r="C932" t="s">
        <v>289</v>
      </c>
      <c r="D932">
        <v>0</v>
      </c>
      <c r="E932">
        <v>0</v>
      </c>
      <c r="F932">
        <v>0</v>
      </c>
      <c r="G932">
        <v>0</v>
      </c>
      <c r="H932">
        <v>89</v>
      </c>
      <c r="K932">
        <v>89</v>
      </c>
      <c r="L932">
        <v>83</v>
      </c>
      <c r="M932">
        <v>93</v>
      </c>
      <c r="T932" s="34">
        <f>_xlfn.XLOOKUP(B932,'LHA Demog pivot'!$B$4:$B$93,'LHA Demog pivot'!$C$4:$C$93,,,1)</f>
        <v>64692</v>
      </c>
      <c r="U932" s="36">
        <f>ROUND(Table2[[#This Row],[LHA_Pop_2016]]*Table2[[#This Row],[C_ADR_7day]]/100000*7,0)</f>
        <v>0</v>
      </c>
      <c r="V932" s="13" t="str">
        <f>IF(OR(Table2[[#This Row],[7d_positivity_public]]=0,ISBLANK(Table2[[#This Row],[7d_positivity_public]])),"",(Table2[[#This Row],[7d_positivity_public]]-Table2[[#This Row],[7d_positivity_all]])/Table2[[#This Row],[7d_positivity_public]])</f>
        <v/>
      </c>
      <c r="W932">
        <v>0</v>
      </c>
    </row>
    <row r="933" spans="1:23" x14ac:dyDescent="0.25">
      <c r="A933" s="10">
        <v>44400</v>
      </c>
      <c r="B933">
        <v>414</v>
      </c>
      <c r="C933" t="s">
        <v>290</v>
      </c>
      <c r="D933">
        <v>0</v>
      </c>
      <c r="E933">
        <v>0</v>
      </c>
      <c r="F933">
        <v>0</v>
      </c>
      <c r="G933">
        <v>0</v>
      </c>
      <c r="H933">
        <v>80</v>
      </c>
      <c r="K933">
        <v>81</v>
      </c>
      <c r="L933">
        <v>67</v>
      </c>
      <c r="M933">
        <v>88</v>
      </c>
      <c r="T933" s="34">
        <f>_xlfn.XLOOKUP(B933,'LHA Demog pivot'!$B$4:$B$93,'LHA Demog pivot'!$C$4:$C$93,,,1)</f>
        <v>15289</v>
      </c>
      <c r="U933" s="36">
        <f>ROUND(Table2[[#This Row],[LHA_Pop_2016]]*Table2[[#This Row],[C_ADR_7day]]/100000*7,0)</f>
        <v>0</v>
      </c>
      <c r="V933" s="13" t="str">
        <f>IF(OR(Table2[[#This Row],[7d_positivity_public]]=0,ISBLANK(Table2[[#This Row],[7d_positivity_public]])),"",(Table2[[#This Row],[7d_positivity_public]]-Table2[[#This Row],[7d_positivity_all]])/Table2[[#This Row],[7d_positivity_public]])</f>
        <v/>
      </c>
      <c r="W933">
        <v>0</v>
      </c>
    </row>
    <row r="934" spans="1:23" x14ac:dyDescent="0.25">
      <c r="A934" s="10">
        <v>44400</v>
      </c>
      <c r="B934">
        <v>421</v>
      </c>
      <c r="C934" t="s">
        <v>291</v>
      </c>
      <c r="D934">
        <v>0</v>
      </c>
      <c r="E934">
        <v>0</v>
      </c>
      <c r="F934">
        <v>0</v>
      </c>
      <c r="G934">
        <v>0</v>
      </c>
      <c r="H934">
        <v>77</v>
      </c>
      <c r="K934">
        <v>78</v>
      </c>
      <c r="L934">
        <v>66</v>
      </c>
      <c r="M934">
        <v>87</v>
      </c>
      <c r="T934" s="34">
        <f>_xlfn.XLOOKUP(B934,'LHA Demog pivot'!$B$4:$B$93,'LHA Demog pivot'!$C$4:$C$93,,,1)</f>
        <v>58378</v>
      </c>
      <c r="U934" s="36">
        <f>ROUND(Table2[[#This Row],[LHA_Pop_2016]]*Table2[[#This Row],[C_ADR_7day]]/100000*7,0)</f>
        <v>0</v>
      </c>
      <c r="V934" s="13" t="str">
        <f>IF(OR(Table2[[#This Row],[7d_positivity_public]]=0,ISBLANK(Table2[[#This Row],[7d_positivity_public]])),"",(Table2[[#This Row],[7d_positivity_public]]-Table2[[#This Row],[7d_positivity_all]])/Table2[[#This Row],[7d_positivity_public]])</f>
        <v/>
      </c>
      <c r="W934">
        <v>0</v>
      </c>
    </row>
    <row r="935" spans="1:23" x14ac:dyDescent="0.25">
      <c r="A935" s="10">
        <v>44400</v>
      </c>
      <c r="B935">
        <v>422</v>
      </c>
      <c r="C935" t="s">
        <v>292</v>
      </c>
      <c r="D935">
        <v>0</v>
      </c>
      <c r="E935">
        <v>0</v>
      </c>
      <c r="F935">
        <v>0</v>
      </c>
      <c r="G935">
        <v>0</v>
      </c>
      <c r="H935">
        <v>70</v>
      </c>
      <c r="K935">
        <v>72</v>
      </c>
      <c r="L935">
        <v>54</v>
      </c>
      <c r="M935">
        <v>82</v>
      </c>
      <c r="T935" s="34">
        <f>_xlfn.XLOOKUP(B935,'LHA Demog pivot'!$B$4:$B$93,'LHA Demog pivot'!$C$4:$C$93,,,1)</f>
        <v>6240</v>
      </c>
      <c r="U935" s="36">
        <f>ROUND(Table2[[#This Row],[LHA_Pop_2016]]*Table2[[#This Row],[C_ADR_7day]]/100000*7,0)</f>
        <v>0</v>
      </c>
      <c r="V935" s="13" t="str">
        <f>IF(OR(Table2[[#This Row],[7d_positivity_public]]=0,ISBLANK(Table2[[#This Row],[7d_positivity_public]])),"",(Table2[[#This Row],[7d_positivity_public]]-Table2[[#This Row],[7d_positivity_all]])/Table2[[#This Row],[7d_positivity_public]])</f>
        <v/>
      </c>
      <c r="W935">
        <v>3</v>
      </c>
    </row>
    <row r="936" spans="1:23" x14ac:dyDescent="0.25">
      <c r="A936" s="10">
        <v>44400</v>
      </c>
      <c r="B936">
        <v>423</v>
      </c>
      <c r="C936" t="s">
        <v>293</v>
      </c>
      <c r="D936">
        <v>0</v>
      </c>
      <c r="E936">
        <v>0</v>
      </c>
      <c r="F936">
        <v>0</v>
      </c>
      <c r="G936">
        <v>0</v>
      </c>
      <c r="H936">
        <v>80</v>
      </c>
      <c r="K936">
        <v>81</v>
      </c>
      <c r="L936">
        <v>68</v>
      </c>
      <c r="M936">
        <v>88</v>
      </c>
      <c r="T936" s="34">
        <f>_xlfn.XLOOKUP(B936,'LHA Demog pivot'!$B$4:$B$93,'LHA Demog pivot'!$C$4:$C$93,,,1)</f>
        <v>19121</v>
      </c>
      <c r="U936" s="36">
        <f>ROUND(Table2[[#This Row],[LHA_Pop_2016]]*Table2[[#This Row],[C_ADR_7day]]/100000*7,0)</f>
        <v>0</v>
      </c>
      <c r="V936" s="13" t="str">
        <f>IF(OR(Table2[[#This Row],[7d_positivity_public]]=0,ISBLANK(Table2[[#This Row],[7d_positivity_public]])),"",(Table2[[#This Row],[7d_positivity_public]]-Table2[[#This Row],[7d_positivity_all]])/Table2[[#This Row],[7d_positivity_public]])</f>
        <v/>
      </c>
      <c r="W936">
        <v>0</v>
      </c>
    </row>
    <row r="937" spans="1:23" x14ac:dyDescent="0.25">
      <c r="A937" s="10">
        <v>44400</v>
      </c>
      <c r="B937">
        <v>424</v>
      </c>
      <c r="C937" t="s">
        <v>294</v>
      </c>
      <c r="D937">
        <v>0</v>
      </c>
      <c r="E937">
        <v>0</v>
      </c>
      <c r="F937">
        <v>0</v>
      </c>
      <c r="G937">
        <v>1</v>
      </c>
      <c r="H937">
        <v>79</v>
      </c>
      <c r="K937">
        <v>80</v>
      </c>
      <c r="L937">
        <v>72</v>
      </c>
      <c r="M937">
        <v>87</v>
      </c>
      <c r="T937" s="34">
        <f>_xlfn.XLOOKUP(B937,'LHA Demog pivot'!$B$4:$B$93,'LHA Demog pivot'!$C$4:$C$93,,,1)</f>
        <v>108964</v>
      </c>
      <c r="U937" s="36">
        <f>ROUND(Table2[[#This Row],[LHA_Pop_2016]]*Table2[[#This Row],[C_ADR_7day]]/100000*7,0)</f>
        <v>0</v>
      </c>
      <c r="V937" s="13">
        <f>IF(OR(Table2[[#This Row],[7d_positivity_public]]=0,ISBLANK(Table2[[#This Row],[7d_positivity_public]])),"",(Table2[[#This Row],[7d_positivity_public]]-Table2[[#This Row],[7d_positivity_all]])/Table2[[#This Row],[7d_positivity_public]])</f>
        <v>1</v>
      </c>
      <c r="W937">
        <v>0</v>
      </c>
    </row>
    <row r="938" spans="1:23" x14ac:dyDescent="0.25">
      <c r="A938" s="10">
        <v>44400</v>
      </c>
      <c r="B938">
        <v>425</v>
      </c>
      <c r="C938" t="s">
        <v>295</v>
      </c>
      <c r="D938">
        <v>0</v>
      </c>
      <c r="E938">
        <v>0</v>
      </c>
      <c r="F938">
        <v>0</v>
      </c>
      <c r="G938">
        <v>1</v>
      </c>
      <c r="H938">
        <v>80</v>
      </c>
      <c r="K938">
        <v>81</v>
      </c>
      <c r="L938">
        <v>63</v>
      </c>
      <c r="M938">
        <v>88</v>
      </c>
      <c r="T938" s="34">
        <f>_xlfn.XLOOKUP(B938,'LHA Demog pivot'!$B$4:$B$93,'LHA Demog pivot'!$C$4:$C$93,,,1)</f>
        <v>47133</v>
      </c>
      <c r="U938" s="36">
        <f>ROUND(Table2[[#This Row],[LHA_Pop_2016]]*Table2[[#This Row],[C_ADR_7day]]/100000*7,0)</f>
        <v>0</v>
      </c>
      <c r="V938" s="13">
        <f>IF(OR(Table2[[#This Row],[7d_positivity_public]]=0,ISBLANK(Table2[[#This Row],[7d_positivity_public]])),"",(Table2[[#This Row],[7d_positivity_public]]-Table2[[#This Row],[7d_positivity_all]])/Table2[[#This Row],[7d_positivity_public]])</f>
        <v>0</v>
      </c>
      <c r="W938">
        <v>1</v>
      </c>
    </row>
    <row r="939" spans="1:23" x14ac:dyDescent="0.25">
      <c r="A939" s="10">
        <v>44400</v>
      </c>
      <c r="B939">
        <v>426</v>
      </c>
      <c r="C939" t="s">
        <v>296</v>
      </c>
      <c r="D939">
        <v>0</v>
      </c>
      <c r="E939">
        <v>0</v>
      </c>
      <c r="F939">
        <v>0</v>
      </c>
      <c r="G939">
        <v>0</v>
      </c>
      <c r="H939">
        <v>76</v>
      </c>
      <c r="K939">
        <v>78</v>
      </c>
      <c r="L939">
        <v>68</v>
      </c>
      <c r="M939">
        <v>86</v>
      </c>
      <c r="T939" s="34">
        <f>_xlfn.XLOOKUP(B939,'LHA Demog pivot'!$B$4:$B$93,'LHA Demog pivot'!$C$4:$C$93,,,1)</f>
        <v>30981</v>
      </c>
      <c r="U939" s="36">
        <f>ROUND(Table2[[#This Row],[LHA_Pop_2016]]*Table2[[#This Row],[C_ADR_7day]]/100000*7,0)</f>
        <v>0</v>
      </c>
      <c r="V939" s="13" t="str">
        <f>IF(OR(Table2[[#This Row],[7d_positivity_public]]=0,ISBLANK(Table2[[#This Row],[7d_positivity_public]])),"",(Table2[[#This Row],[7d_positivity_public]]-Table2[[#This Row],[7d_positivity_all]])/Table2[[#This Row],[7d_positivity_public]])</f>
        <v/>
      </c>
      <c r="W939">
        <v>0</v>
      </c>
    </row>
    <row r="940" spans="1:23" x14ac:dyDescent="0.25">
      <c r="A940" s="10">
        <v>44400</v>
      </c>
      <c r="B940">
        <v>431</v>
      </c>
      <c r="C940" t="s">
        <v>297</v>
      </c>
      <c r="D940">
        <v>0</v>
      </c>
      <c r="E940">
        <v>0</v>
      </c>
      <c r="F940">
        <v>0</v>
      </c>
      <c r="G940">
        <v>0</v>
      </c>
      <c r="H940">
        <v>78</v>
      </c>
      <c r="K940">
        <v>79</v>
      </c>
      <c r="L940">
        <v>66</v>
      </c>
      <c r="M940">
        <v>88</v>
      </c>
      <c r="T940" s="34">
        <f>_xlfn.XLOOKUP(B940,'LHA Demog pivot'!$B$4:$B$93,'LHA Demog pivot'!$C$4:$C$93,,,1)</f>
        <v>66527</v>
      </c>
      <c r="U940" s="36">
        <f>ROUND(Table2[[#This Row],[LHA_Pop_2016]]*Table2[[#This Row],[C_ADR_7day]]/100000*7,0)</f>
        <v>0</v>
      </c>
      <c r="V940" s="13" t="str">
        <f>IF(OR(Table2[[#This Row],[7d_positivity_public]]=0,ISBLANK(Table2[[#This Row],[7d_positivity_public]])),"",(Table2[[#This Row],[7d_positivity_public]]-Table2[[#This Row],[7d_positivity_all]])/Table2[[#This Row],[7d_positivity_public]])</f>
        <v/>
      </c>
      <c r="W940">
        <v>0</v>
      </c>
    </row>
    <row r="941" spans="1:23" x14ac:dyDescent="0.25">
      <c r="A941" s="10">
        <v>44400</v>
      </c>
      <c r="B941">
        <v>432</v>
      </c>
      <c r="C941" t="s">
        <v>298</v>
      </c>
      <c r="D941">
        <v>0</v>
      </c>
      <c r="E941">
        <v>0</v>
      </c>
      <c r="F941">
        <v>0</v>
      </c>
      <c r="G941">
        <v>0</v>
      </c>
      <c r="H941">
        <v>77</v>
      </c>
      <c r="K941">
        <v>78</v>
      </c>
      <c r="L941">
        <v>66</v>
      </c>
      <c r="M941">
        <v>87</v>
      </c>
      <c r="T941" s="34">
        <f>_xlfn.XLOOKUP(B941,'LHA Demog pivot'!$B$4:$B$93,'LHA Demog pivot'!$C$4:$C$93,,,1)</f>
        <v>42570</v>
      </c>
      <c r="U941" s="36">
        <f>ROUND(Table2[[#This Row],[LHA_Pop_2016]]*Table2[[#This Row],[C_ADR_7day]]/100000*7,0)</f>
        <v>0</v>
      </c>
      <c r="V941" s="13" t="str">
        <f>IF(OR(Table2[[#This Row],[7d_positivity_public]]=0,ISBLANK(Table2[[#This Row],[7d_positivity_public]])),"",(Table2[[#This Row],[7d_positivity_public]]-Table2[[#This Row],[7d_positivity_all]])/Table2[[#This Row],[7d_positivity_public]])</f>
        <v/>
      </c>
      <c r="W941">
        <v>0</v>
      </c>
    </row>
    <row r="942" spans="1:23" x14ac:dyDescent="0.25">
      <c r="A942" s="10">
        <v>44400</v>
      </c>
      <c r="B942">
        <v>433</v>
      </c>
      <c r="C942" t="s">
        <v>299</v>
      </c>
      <c r="D942">
        <v>0</v>
      </c>
      <c r="E942">
        <v>0</v>
      </c>
      <c r="F942">
        <v>0</v>
      </c>
      <c r="G942">
        <v>0</v>
      </c>
      <c r="H942">
        <v>76</v>
      </c>
      <c r="K942">
        <v>77</v>
      </c>
      <c r="L942">
        <v>67</v>
      </c>
      <c r="M942">
        <v>83</v>
      </c>
      <c r="T942" s="34">
        <f>_xlfn.XLOOKUP(B942,'LHA Demog pivot'!$B$4:$B$93,'LHA Demog pivot'!$C$4:$C$93,,,1)</f>
        <v>1901</v>
      </c>
      <c r="U942" s="36">
        <f>ROUND(Table2[[#This Row],[LHA_Pop_2016]]*Table2[[#This Row],[C_ADR_7day]]/100000*7,0)</f>
        <v>0</v>
      </c>
      <c r="V942" s="13" t="str">
        <f>IF(OR(Table2[[#This Row],[7d_positivity_public]]=0,ISBLANK(Table2[[#This Row],[7d_positivity_public]])),"",(Table2[[#This Row],[7d_positivity_public]]-Table2[[#This Row],[7d_positivity_all]])/Table2[[#This Row],[7d_positivity_public]])</f>
        <v/>
      </c>
      <c r="W942">
        <v>0</v>
      </c>
    </row>
    <row r="943" spans="1:23" x14ac:dyDescent="0.25">
      <c r="A943" s="10">
        <v>44400</v>
      </c>
      <c r="B943">
        <v>434</v>
      </c>
      <c r="C943" t="s">
        <v>300</v>
      </c>
      <c r="D943">
        <v>0</v>
      </c>
      <c r="E943">
        <v>1</v>
      </c>
      <c r="F943">
        <v>-1</v>
      </c>
      <c r="G943">
        <v>0</v>
      </c>
      <c r="H943">
        <v>76</v>
      </c>
      <c r="K943">
        <v>78</v>
      </c>
      <c r="L943">
        <v>70</v>
      </c>
      <c r="M943">
        <v>85</v>
      </c>
      <c r="T943" s="34">
        <f>_xlfn.XLOOKUP(B943,'LHA Demog pivot'!$B$4:$B$93,'LHA Demog pivot'!$C$4:$C$93,,,1)</f>
        <v>11235</v>
      </c>
      <c r="U943" s="36">
        <f>ROUND(Table2[[#This Row],[LHA_Pop_2016]]*Table2[[#This Row],[C_ADR_7day]]/100000*7,0)</f>
        <v>0</v>
      </c>
      <c r="V943" s="13" t="str">
        <f>IF(OR(Table2[[#This Row],[7d_positivity_public]]=0,ISBLANK(Table2[[#This Row],[7d_positivity_public]])),"",(Table2[[#This Row],[7d_positivity_public]]-Table2[[#This Row],[7d_positivity_all]])/Table2[[#This Row],[7d_positivity_public]])</f>
        <v/>
      </c>
      <c r="W943">
        <v>0</v>
      </c>
    </row>
    <row r="944" spans="1:23" x14ac:dyDescent="0.25">
      <c r="A944" s="10">
        <v>44400</v>
      </c>
      <c r="B944">
        <v>510</v>
      </c>
      <c r="C944" t="s">
        <v>301</v>
      </c>
      <c r="D944">
        <v>0</v>
      </c>
      <c r="E944">
        <v>0</v>
      </c>
      <c r="F944">
        <v>0</v>
      </c>
      <c r="G944">
        <v>0</v>
      </c>
      <c r="H944">
        <v>84</v>
      </c>
      <c r="K944">
        <v>84</v>
      </c>
      <c r="L944">
        <v>79</v>
      </c>
      <c r="M944">
        <v>89</v>
      </c>
      <c r="T944" s="34">
        <f>_xlfn.XLOOKUP(B944,'LHA Demog pivot'!$B$4:$B$93,'LHA Demog pivot'!$C$4:$C$93,,,1)</f>
        <v>4198</v>
      </c>
      <c r="U944" s="36">
        <f>ROUND(Table2[[#This Row],[LHA_Pop_2016]]*Table2[[#This Row],[C_ADR_7day]]/100000*7,0)</f>
        <v>0</v>
      </c>
      <c r="V944" s="13" t="str">
        <f>IF(OR(Table2[[#This Row],[7d_positivity_public]]=0,ISBLANK(Table2[[#This Row],[7d_positivity_public]])),"",(Table2[[#This Row],[7d_positivity_public]]-Table2[[#This Row],[7d_positivity_all]])/Table2[[#This Row],[7d_positivity_public]])</f>
        <v/>
      </c>
      <c r="W944">
        <v>0</v>
      </c>
    </row>
    <row r="945" spans="1:23" x14ac:dyDescent="0.25">
      <c r="A945" s="10">
        <v>44400</v>
      </c>
      <c r="B945">
        <v>512</v>
      </c>
      <c r="C945" t="s">
        <v>304</v>
      </c>
      <c r="D945">
        <v>0</v>
      </c>
      <c r="E945">
        <v>0</v>
      </c>
      <c r="F945">
        <v>0</v>
      </c>
      <c r="G945">
        <v>0</v>
      </c>
      <c r="H945">
        <v>80</v>
      </c>
      <c r="K945">
        <v>82</v>
      </c>
      <c r="L945">
        <v>77</v>
      </c>
      <c r="M945">
        <v>88</v>
      </c>
      <c r="T945" s="34">
        <f>_xlfn.XLOOKUP(B945,'LHA Demog pivot'!$B$4:$B$93,'LHA Demog pivot'!$C$4:$C$93,,,1)</f>
        <v>13501</v>
      </c>
      <c r="U945" s="36">
        <f>ROUND(Table2[[#This Row],[LHA_Pop_2016]]*Table2[[#This Row],[C_ADR_7day]]/100000*7,0)</f>
        <v>0</v>
      </c>
      <c r="V945" s="13" t="str">
        <f>IF(OR(Table2[[#This Row],[7d_positivity_public]]=0,ISBLANK(Table2[[#This Row],[7d_positivity_public]])),"",(Table2[[#This Row],[7d_positivity_public]]-Table2[[#This Row],[7d_positivity_all]])/Table2[[#This Row],[7d_positivity_public]])</f>
        <v/>
      </c>
      <c r="W945">
        <v>0</v>
      </c>
    </row>
    <row r="946" spans="1:23" x14ac:dyDescent="0.25">
      <c r="A946" s="10">
        <v>44400</v>
      </c>
      <c r="B946">
        <v>513</v>
      </c>
      <c r="C946" t="s">
        <v>305</v>
      </c>
      <c r="D946">
        <v>0</v>
      </c>
      <c r="E946">
        <v>3</v>
      </c>
      <c r="F946">
        <v>-3</v>
      </c>
      <c r="G946">
        <v>0</v>
      </c>
      <c r="H946">
        <v>77</v>
      </c>
      <c r="K946">
        <v>80</v>
      </c>
      <c r="L946">
        <v>75</v>
      </c>
      <c r="M946">
        <v>84</v>
      </c>
      <c r="T946" s="34">
        <f>_xlfn.XLOOKUP(B946,'LHA Demog pivot'!$B$4:$B$93,'LHA Demog pivot'!$C$4:$C$93,,,1)</f>
        <v>4223</v>
      </c>
      <c r="U946" s="36">
        <f>ROUND(Table2[[#This Row],[LHA_Pop_2016]]*Table2[[#This Row],[C_ADR_7day]]/100000*7,0)</f>
        <v>0</v>
      </c>
      <c r="V946" s="13" t="str">
        <f>IF(OR(Table2[[#This Row],[7d_positivity_public]]=0,ISBLANK(Table2[[#This Row],[7d_positivity_public]])),"",(Table2[[#This Row],[7d_positivity_public]]-Table2[[#This Row],[7d_positivity_all]])/Table2[[#This Row],[7d_positivity_public]])</f>
        <v/>
      </c>
      <c r="W946">
        <v>0</v>
      </c>
    </row>
    <row r="947" spans="1:23" x14ac:dyDescent="0.25">
      <c r="A947" s="10">
        <v>44400</v>
      </c>
      <c r="B947">
        <v>514</v>
      </c>
      <c r="C947" t="s">
        <v>306</v>
      </c>
      <c r="D947">
        <v>0</v>
      </c>
      <c r="E947">
        <v>0</v>
      </c>
      <c r="F947">
        <v>0</v>
      </c>
      <c r="G947">
        <v>0</v>
      </c>
      <c r="H947">
        <v>66</v>
      </c>
      <c r="K947">
        <v>69</v>
      </c>
      <c r="L947">
        <v>60</v>
      </c>
      <c r="M947">
        <v>79</v>
      </c>
      <c r="T947" s="34">
        <f>_xlfn.XLOOKUP(B947,'LHA Demog pivot'!$B$4:$B$93,'LHA Demog pivot'!$C$4:$C$93,,,1)</f>
        <v>16414</v>
      </c>
      <c r="U947" s="36">
        <f>ROUND(Table2[[#This Row],[LHA_Pop_2016]]*Table2[[#This Row],[C_ADR_7day]]/100000*7,0)</f>
        <v>0</v>
      </c>
      <c r="V947" s="13" t="str">
        <f>IF(OR(Table2[[#This Row],[7d_positivity_public]]=0,ISBLANK(Table2[[#This Row],[7d_positivity_public]])),"",(Table2[[#This Row],[7d_positivity_public]]-Table2[[#This Row],[7d_positivity_all]])/Table2[[#This Row],[7d_positivity_public]])</f>
        <v/>
      </c>
      <c r="W947">
        <v>0</v>
      </c>
    </row>
    <row r="948" spans="1:23" x14ac:dyDescent="0.25">
      <c r="A948" s="10">
        <v>44400</v>
      </c>
      <c r="B948">
        <v>515</v>
      </c>
      <c r="C948" t="s">
        <v>307</v>
      </c>
      <c r="D948">
        <v>2</v>
      </c>
      <c r="E948">
        <v>0</v>
      </c>
      <c r="F948">
        <v>2</v>
      </c>
      <c r="G948">
        <v>9</v>
      </c>
      <c r="H948">
        <v>86</v>
      </c>
      <c r="K948">
        <v>89</v>
      </c>
      <c r="L948">
        <v>85</v>
      </c>
      <c r="M948">
        <v>94</v>
      </c>
      <c r="T948" s="34">
        <f>_xlfn.XLOOKUP(B948,'LHA Demog pivot'!$B$4:$B$93,'LHA Demog pivot'!$C$4:$C$93,,,1)</f>
        <v>9090</v>
      </c>
      <c r="U948" s="36">
        <f>ROUND(Table2[[#This Row],[LHA_Pop_2016]]*Table2[[#This Row],[C_ADR_7day]]/100000*7,0)</f>
        <v>1</v>
      </c>
      <c r="V948" s="13">
        <f>IF(OR(Table2[[#This Row],[7d_positivity_public]]=0,ISBLANK(Table2[[#This Row],[7d_positivity_public]])),"",(Table2[[#This Row],[7d_positivity_public]]-Table2[[#This Row],[7d_positivity_all]])/Table2[[#This Row],[7d_positivity_public]])</f>
        <v>0.33333333333333331</v>
      </c>
      <c r="W948">
        <v>6</v>
      </c>
    </row>
    <row r="949" spans="1:23" x14ac:dyDescent="0.25">
      <c r="A949" s="10">
        <v>44400</v>
      </c>
      <c r="B949">
        <v>517</v>
      </c>
      <c r="C949" t="s">
        <v>308</v>
      </c>
      <c r="D949">
        <v>0</v>
      </c>
      <c r="E949">
        <v>0</v>
      </c>
      <c r="F949">
        <v>0</v>
      </c>
      <c r="G949">
        <v>0</v>
      </c>
      <c r="H949">
        <v>74</v>
      </c>
      <c r="K949">
        <v>76</v>
      </c>
      <c r="L949">
        <v>69</v>
      </c>
      <c r="M949">
        <v>85</v>
      </c>
      <c r="T949" s="34">
        <f>_xlfn.XLOOKUP(B949,'LHA Demog pivot'!$B$4:$B$93,'LHA Demog pivot'!$C$4:$C$93,,,1)</f>
        <v>20250</v>
      </c>
      <c r="U949" s="36">
        <f>ROUND(Table2[[#This Row],[LHA_Pop_2016]]*Table2[[#This Row],[C_ADR_7day]]/100000*7,0)</f>
        <v>0</v>
      </c>
      <c r="V949" s="13" t="str">
        <f>IF(OR(Table2[[#This Row],[7d_positivity_public]]=0,ISBLANK(Table2[[#This Row],[7d_positivity_public]])),"",(Table2[[#This Row],[7d_positivity_public]]-Table2[[#This Row],[7d_positivity_all]])/Table2[[#This Row],[7d_positivity_public]])</f>
        <v/>
      </c>
      <c r="W949">
        <v>0</v>
      </c>
    </row>
    <row r="950" spans="1:23" x14ac:dyDescent="0.25">
      <c r="A950" s="10">
        <v>44400</v>
      </c>
      <c r="B950">
        <v>518</v>
      </c>
      <c r="C950" t="s">
        <v>309</v>
      </c>
      <c r="D950">
        <v>0</v>
      </c>
      <c r="E950">
        <v>0</v>
      </c>
      <c r="F950">
        <v>0</v>
      </c>
      <c r="G950">
        <v>0</v>
      </c>
      <c r="H950">
        <v>76</v>
      </c>
      <c r="K950">
        <v>82</v>
      </c>
      <c r="L950">
        <v>78</v>
      </c>
      <c r="M950">
        <v>87</v>
      </c>
      <c r="T950" s="34">
        <f>_xlfn.XLOOKUP(B950,'LHA Demog pivot'!$B$4:$B$93,'LHA Demog pivot'!$C$4:$C$93,,,1)</f>
        <v>1880</v>
      </c>
      <c r="U950" s="36">
        <f>ROUND(Table2[[#This Row],[LHA_Pop_2016]]*Table2[[#This Row],[C_ADR_7day]]/100000*7,0)</f>
        <v>0</v>
      </c>
      <c r="V950" s="13" t="str">
        <f>IF(OR(Table2[[#This Row],[7d_positivity_public]]=0,ISBLANK(Table2[[#This Row],[7d_positivity_public]])),"",(Table2[[#This Row],[7d_positivity_public]]-Table2[[#This Row],[7d_positivity_all]])/Table2[[#This Row],[7d_positivity_public]])</f>
        <v/>
      </c>
      <c r="W950">
        <v>0</v>
      </c>
    </row>
    <row r="951" spans="1:23" x14ac:dyDescent="0.25">
      <c r="A951" s="10">
        <v>44400</v>
      </c>
      <c r="B951">
        <v>521</v>
      </c>
      <c r="C951" t="s">
        <v>310</v>
      </c>
      <c r="D951">
        <v>0</v>
      </c>
      <c r="E951">
        <v>0</v>
      </c>
      <c r="F951">
        <v>0</v>
      </c>
      <c r="G951">
        <v>0</v>
      </c>
      <c r="H951">
        <v>65</v>
      </c>
      <c r="K951">
        <v>67</v>
      </c>
      <c r="L951">
        <v>53</v>
      </c>
      <c r="M951">
        <v>77</v>
      </c>
      <c r="T951" s="34">
        <f>_xlfn.XLOOKUP(B951,'LHA Demog pivot'!$B$4:$B$93,'LHA Demog pivot'!$C$4:$C$93,,,1)</f>
        <v>23205</v>
      </c>
      <c r="U951" s="36">
        <f>ROUND(Table2[[#This Row],[LHA_Pop_2016]]*Table2[[#This Row],[C_ADR_7day]]/100000*7,0)</f>
        <v>0</v>
      </c>
      <c r="V951" s="13" t="str">
        <f>IF(OR(Table2[[#This Row],[7d_positivity_public]]=0,ISBLANK(Table2[[#This Row],[7d_positivity_public]])),"",(Table2[[#This Row],[7d_positivity_public]]-Table2[[#This Row],[7d_positivity_all]])/Table2[[#This Row],[7d_positivity_public]])</f>
        <v/>
      </c>
      <c r="W951">
        <v>0</v>
      </c>
    </row>
    <row r="952" spans="1:23" x14ac:dyDescent="0.25">
      <c r="A952" s="10">
        <v>44400</v>
      </c>
      <c r="B952">
        <v>522</v>
      </c>
      <c r="C952" t="s">
        <v>311</v>
      </c>
      <c r="D952">
        <v>2</v>
      </c>
      <c r="E952">
        <v>2</v>
      </c>
      <c r="F952">
        <v>0</v>
      </c>
      <c r="G952">
        <v>8</v>
      </c>
      <c r="H952">
        <v>65</v>
      </c>
      <c r="K952">
        <v>68</v>
      </c>
      <c r="L952">
        <v>58</v>
      </c>
      <c r="M952">
        <v>76</v>
      </c>
      <c r="T952" s="34">
        <f>_xlfn.XLOOKUP(B952,'LHA Demog pivot'!$B$4:$B$93,'LHA Demog pivot'!$C$4:$C$93,,,1)</f>
        <v>6256</v>
      </c>
      <c r="U952" s="36">
        <f>ROUND(Table2[[#This Row],[LHA_Pop_2016]]*Table2[[#This Row],[C_ADR_7day]]/100000*7,0)</f>
        <v>1</v>
      </c>
      <c r="V952" s="13">
        <f>IF(OR(Table2[[#This Row],[7d_positivity_public]]=0,ISBLANK(Table2[[#This Row],[7d_positivity_public]])),"",(Table2[[#This Row],[7d_positivity_public]]-Table2[[#This Row],[7d_positivity_all]])/Table2[[#This Row],[7d_positivity_public]])</f>
        <v>0.375</v>
      </c>
      <c r="W952">
        <v>5</v>
      </c>
    </row>
    <row r="953" spans="1:23" x14ac:dyDescent="0.25">
      <c r="A953" s="10">
        <v>44400</v>
      </c>
      <c r="B953">
        <v>523</v>
      </c>
      <c r="C953" t="s">
        <v>312</v>
      </c>
      <c r="D953">
        <v>1</v>
      </c>
      <c r="E953">
        <v>0</v>
      </c>
      <c r="F953">
        <v>1</v>
      </c>
      <c r="G953">
        <v>0</v>
      </c>
      <c r="H953">
        <v>62</v>
      </c>
      <c r="K953">
        <v>64</v>
      </c>
      <c r="L953">
        <v>53</v>
      </c>
      <c r="M953">
        <v>75</v>
      </c>
      <c r="T953" s="34">
        <f>_xlfn.XLOOKUP(B953,'LHA Demog pivot'!$B$4:$B$93,'LHA Demog pivot'!$C$4:$C$93,,,1)</f>
        <v>15857</v>
      </c>
      <c r="U953" s="36">
        <f>ROUND(Table2[[#This Row],[LHA_Pop_2016]]*Table2[[#This Row],[C_ADR_7day]]/100000*7,0)</f>
        <v>1</v>
      </c>
      <c r="V953" s="13" t="str">
        <f>IF(OR(Table2[[#This Row],[7d_positivity_public]]=0,ISBLANK(Table2[[#This Row],[7d_positivity_public]])),"",(Table2[[#This Row],[7d_positivity_public]]-Table2[[#This Row],[7d_positivity_all]])/Table2[[#This Row],[7d_positivity_public]])</f>
        <v/>
      </c>
      <c r="W953">
        <v>0</v>
      </c>
    </row>
    <row r="954" spans="1:23" x14ac:dyDescent="0.25">
      <c r="A954" s="10">
        <v>44400</v>
      </c>
      <c r="B954">
        <v>524</v>
      </c>
      <c r="C954" t="s">
        <v>313</v>
      </c>
      <c r="D954">
        <v>1</v>
      </c>
      <c r="E954">
        <v>0</v>
      </c>
      <c r="F954">
        <v>1</v>
      </c>
      <c r="G954">
        <v>5</v>
      </c>
      <c r="H954">
        <v>73</v>
      </c>
      <c r="K954">
        <v>74</v>
      </c>
      <c r="L954">
        <v>66</v>
      </c>
      <c r="M954">
        <v>83</v>
      </c>
      <c r="T954" s="34">
        <f>_xlfn.XLOOKUP(B954,'LHA Demog pivot'!$B$4:$B$93,'LHA Demog pivot'!$C$4:$C$93,,,1)</f>
        <v>95077</v>
      </c>
      <c r="U954" s="36">
        <f>ROUND(Table2[[#This Row],[LHA_Pop_2016]]*Table2[[#This Row],[C_ADR_7day]]/100000*7,0)</f>
        <v>7</v>
      </c>
      <c r="V954" s="13">
        <f>IF(OR(Table2[[#This Row],[7d_positivity_public]]=0,ISBLANK(Table2[[#This Row],[7d_positivity_public]])),"",(Table2[[#This Row],[7d_positivity_public]]-Table2[[#This Row],[7d_positivity_all]])/Table2[[#This Row],[7d_positivity_public]])</f>
        <v>0.6</v>
      </c>
      <c r="W954">
        <v>2</v>
      </c>
    </row>
    <row r="955" spans="1:23" x14ac:dyDescent="0.25">
      <c r="A955" s="10">
        <v>44400</v>
      </c>
      <c r="B955">
        <v>531</v>
      </c>
      <c r="C955" t="s">
        <v>314</v>
      </c>
      <c r="D955">
        <v>1</v>
      </c>
      <c r="E955">
        <v>0</v>
      </c>
      <c r="F955">
        <v>1</v>
      </c>
      <c r="G955">
        <v>0</v>
      </c>
      <c r="H955">
        <v>52</v>
      </c>
      <c r="K955">
        <v>55</v>
      </c>
      <c r="L955">
        <v>43</v>
      </c>
      <c r="M955">
        <v>70</v>
      </c>
      <c r="T955" s="34">
        <f>_xlfn.XLOOKUP(B955,'LHA Demog pivot'!$B$4:$B$93,'LHA Demog pivot'!$C$4:$C$93,,,1)</f>
        <v>26850</v>
      </c>
      <c r="U955" s="36">
        <f>ROUND(Table2[[#This Row],[LHA_Pop_2016]]*Table2[[#This Row],[C_ADR_7day]]/100000*7,0)</f>
        <v>2</v>
      </c>
      <c r="V955" s="13" t="str">
        <f>IF(OR(Table2[[#This Row],[7d_positivity_public]]=0,ISBLANK(Table2[[#This Row],[7d_positivity_public]])),"",(Table2[[#This Row],[7d_positivity_public]]-Table2[[#This Row],[7d_positivity_all]])/Table2[[#This Row],[7d_positivity_public]])</f>
        <v/>
      </c>
      <c r="W955">
        <v>0</v>
      </c>
    </row>
    <row r="956" spans="1:23" x14ac:dyDescent="0.25">
      <c r="A956" s="10">
        <v>44400</v>
      </c>
      <c r="B956">
        <v>532</v>
      </c>
      <c r="C956" t="s">
        <v>315</v>
      </c>
      <c r="D956">
        <v>1</v>
      </c>
      <c r="E956">
        <v>0</v>
      </c>
      <c r="F956">
        <v>1</v>
      </c>
      <c r="G956">
        <v>4</v>
      </c>
      <c r="H956">
        <v>52</v>
      </c>
      <c r="K956">
        <v>55</v>
      </c>
      <c r="L956">
        <v>47</v>
      </c>
      <c r="M956">
        <v>69</v>
      </c>
      <c r="T956" s="34">
        <f>_xlfn.XLOOKUP(B956,'LHA Demog pivot'!$B$4:$B$93,'LHA Demog pivot'!$C$4:$C$93,,,1)</f>
        <v>35521</v>
      </c>
      <c r="U956" s="36">
        <f>ROUND(Table2[[#This Row],[LHA_Pop_2016]]*Table2[[#This Row],[C_ADR_7day]]/100000*7,0)</f>
        <v>2</v>
      </c>
      <c r="V956" s="13">
        <f>IF(OR(Table2[[#This Row],[7d_positivity_public]]=0,ISBLANK(Table2[[#This Row],[7d_positivity_public]])),"",(Table2[[#This Row],[7d_positivity_public]]-Table2[[#This Row],[7d_positivity_all]])/Table2[[#This Row],[7d_positivity_public]])</f>
        <v>0.5</v>
      </c>
      <c r="W956">
        <v>2</v>
      </c>
    </row>
    <row r="957" spans="1:23" x14ac:dyDescent="0.25">
      <c r="A957" s="10">
        <v>44400</v>
      </c>
      <c r="B957">
        <v>533</v>
      </c>
      <c r="C957" t="s">
        <v>316</v>
      </c>
      <c r="D957">
        <v>0</v>
      </c>
      <c r="E957">
        <v>0</v>
      </c>
      <c r="F957">
        <v>0</v>
      </c>
      <c r="G957">
        <v>0</v>
      </c>
      <c r="H957">
        <v>54</v>
      </c>
      <c r="K957">
        <v>58</v>
      </c>
      <c r="L957">
        <v>48</v>
      </c>
      <c r="M957">
        <v>70</v>
      </c>
      <c r="T957" s="34">
        <f>_xlfn.XLOOKUP(B957,'LHA Demog pivot'!$B$4:$B$93,'LHA Demog pivot'!$C$4:$C$93,,,1)</f>
        <v>5514</v>
      </c>
      <c r="U957" s="36">
        <f>ROUND(Table2[[#This Row],[LHA_Pop_2016]]*Table2[[#This Row],[C_ADR_7day]]/100000*7,0)</f>
        <v>0</v>
      </c>
      <c r="V957" s="13" t="str">
        <f>IF(OR(Table2[[#This Row],[7d_positivity_public]]=0,ISBLANK(Table2[[#This Row],[7d_positivity_public]])),"",(Table2[[#This Row],[7d_positivity_public]]-Table2[[#This Row],[7d_positivity_all]])/Table2[[#This Row],[7d_positivity_public]])</f>
        <v/>
      </c>
      <c r="W957">
        <v>0</v>
      </c>
    </row>
    <row r="958" spans="1:23" x14ac:dyDescent="0.25">
      <c r="A958" s="10">
        <v>44400</v>
      </c>
      <c r="B958">
        <v>555</v>
      </c>
      <c r="C958" t="s">
        <v>317</v>
      </c>
      <c r="D958">
        <v>0</v>
      </c>
      <c r="E958">
        <v>0</v>
      </c>
      <c r="F958">
        <v>0</v>
      </c>
      <c r="G958">
        <v>0</v>
      </c>
      <c r="H958">
        <v>75</v>
      </c>
      <c r="K958">
        <v>78</v>
      </c>
      <c r="L958">
        <v>71</v>
      </c>
      <c r="M958">
        <v>84</v>
      </c>
      <c r="T958" s="34">
        <f>_xlfn.XLOOKUP(B958,'LHA Demog pivot'!$B$4:$B$93,'LHA Demog pivot'!$C$4:$C$93,,,1)</f>
        <v>2049</v>
      </c>
      <c r="U958" s="36">
        <f>ROUND(Table2[[#This Row],[LHA_Pop_2016]]*Table2[[#This Row],[C_ADR_7day]]/100000*7,0)</f>
        <v>0</v>
      </c>
      <c r="V958" s="13" t="str">
        <f>IF(OR(Table2[[#This Row],[7d_positivity_public]]=0,ISBLANK(Table2[[#This Row],[7d_positivity_public]])),"",(Table2[[#This Row],[7d_positivity_public]]-Table2[[#This Row],[7d_positivity_all]])/Table2[[#This Row],[7d_positivity_public]])</f>
        <v/>
      </c>
      <c r="W958">
        <v>0</v>
      </c>
    </row>
    <row r="959" spans="1:23" x14ac:dyDescent="0.25">
      <c r="A959" s="10">
        <v>44404</v>
      </c>
      <c r="B959">
        <v>111</v>
      </c>
      <c r="C959" t="s">
        <v>242</v>
      </c>
      <c r="D959">
        <v>0</v>
      </c>
      <c r="E959">
        <v>1</v>
      </c>
      <c r="F959">
        <v>-1</v>
      </c>
      <c r="G959">
        <v>0</v>
      </c>
      <c r="H959">
        <v>75</v>
      </c>
      <c r="K959">
        <v>76</v>
      </c>
      <c r="L959">
        <v>70</v>
      </c>
      <c r="M959">
        <v>84</v>
      </c>
      <c r="N959">
        <v>58</v>
      </c>
      <c r="P959">
        <v>61</v>
      </c>
      <c r="Q959">
        <v>49</v>
      </c>
      <c r="R959">
        <v>76</v>
      </c>
      <c r="T959" s="34">
        <f>_xlfn.XLOOKUP(B959,'LHA Demog pivot'!$B$4:$B$93,'LHA Demog pivot'!$C$4:$C$93,,,1)</f>
        <v>15531</v>
      </c>
      <c r="U959" s="36">
        <f>ROUND(Table2[[#This Row],[LHA_Pop_2016]]*Table2[[#This Row],[C_ADR_7day]]/100000*7,0)</f>
        <v>0</v>
      </c>
      <c r="V959" s="13" t="str">
        <f>IF(OR(Table2[[#This Row],[7d_positivity_public]]=0,ISBLANK(Table2[[#This Row],[7d_positivity_public]])),"",(Table2[[#This Row],[7d_positivity_public]]-Table2[[#This Row],[7d_positivity_all]])/Table2[[#This Row],[7d_positivity_public]])</f>
        <v/>
      </c>
      <c r="W959">
        <v>0</v>
      </c>
    </row>
    <row r="960" spans="1:23" x14ac:dyDescent="0.25">
      <c r="A960" s="10">
        <v>44404</v>
      </c>
      <c r="B960">
        <v>112</v>
      </c>
      <c r="C960" t="s">
        <v>243</v>
      </c>
      <c r="D960">
        <v>1</v>
      </c>
      <c r="E960">
        <v>2</v>
      </c>
      <c r="F960">
        <v>-1</v>
      </c>
      <c r="G960">
        <v>1</v>
      </c>
      <c r="H960">
        <v>73</v>
      </c>
      <c r="K960">
        <v>74</v>
      </c>
      <c r="L960">
        <v>62</v>
      </c>
      <c r="M960">
        <v>84</v>
      </c>
      <c r="N960">
        <v>59</v>
      </c>
      <c r="P960">
        <v>61</v>
      </c>
      <c r="Q960">
        <v>43</v>
      </c>
      <c r="R960">
        <v>77</v>
      </c>
      <c r="T960" s="34">
        <f>_xlfn.XLOOKUP(B960,'LHA Demog pivot'!$B$4:$B$93,'LHA Demog pivot'!$C$4:$C$93,,,1)</f>
        <v>26248</v>
      </c>
      <c r="U960" s="36">
        <f>ROUND(Table2[[#This Row],[LHA_Pop_2016]]*Table2[[#This Row],[C_ADR_7day]]/100000*7,0)</f>
        <v>2</v>
      </c>
      <c r="V960" s="13">
        <f>IF(OR(Table2[[#This Row],[7d_positivity_public]]=0,ISBLANK(Table2[[#This Row],[7d_positivity_public]])),"",(Table2[[#This Row],[7d_positivity_public]]-Table2[[#This Row],[7d_positivity_all]])/Table2[[#This Row],[7d_positivity_public]])</f>
        <v>0</v>
      </c>
      <c r="W960">
        <v>1</v>
      </c>
    </row>
    <row r="961" spans="1:23" x14ac:dyDescent="0.25">
      <c r="A961" s="10">
        <v>44404</v>
      </c>
      <c r="B961">
        <v>113</v>
      </c>
      <c r="C961" t="s">
        <v>244</v>
      </c>
      <c r="D961">
        <v>5</v>
      </c>
      <c r="E961">
        <v>0</v>
      </c>
      <c r="F961">
        <v>5</v>
      </c>
      <c r="G961">
        <v>9</v>
      </c>
      <c r="H961">
        <v>78</v>
      </c>
      <c r="K961">
        <v>80</v>
      </c>
      <c r="L961">
        <v>70</v>
      </c>
      <c r="M961">
        <v>88</v>
      </c>
      <c r="N961">
        <v>64</v>
      </c>
      <c r="P961">
        <v>66</v>
      </c>
      <c r="Q961">
        <v>49</v>
      </c>
      <c r="R961">
        <v>80</v>
      </c>
      <c r="T961" s="34">
        <f>_xlfn.XLOOKUP(B961,'LHA Demog pivot'!$B$4:$B$93,'LHA Demog pivot'!$C$4:$C$93,,,1)</f>
        <v>9178</v>
      </c>
      <c r="U961" s="36">
        <f>ROUND(Table2[[#This Row],[LHA_Pop_2016]]*Table2[[#This Row],[C_ADR_7day]]/100000*7,0)</f>
        <v>3</v>
      </c>
      <c r="V961" s="13">
        <f>IF(OR(Table2[[#This Row],[7d_positivity_public]]=0,ISBLANK(Table2[[#This Row],[7d_positivity_public]])),"",(Table2[[#This Row],[7d_positivity_public]]-Table2[[#This Row],[7d_positivity_all]])/Table2[[#This Row],[7d_positivity_public]])</f>
        <v>0.33333333333333331</v>
      </c>
      <c r="W961">
        <v>6</v>
      </c>
    </row>
    <row r="962" spans="1:23" x14ac:dyDescent="0.25">
      <c r="A962" s="10">
        <v>44404</v>
      </c>
      <c r="B962">
        <v>114</v>
      </c>
      <c r="C962" t="s">
        <v>245</v>
      </c>
      <c r="D962">
        <v>1</v>
      </c>
      <c r="E962">
        <v>0</v>
      </c>
      <c r="F962">
        <v>1</v>
      </c>
      <c r="G962">
        <v>0</v>
      </c>
      <c r="H962">
        <v>81</v>
      </c>
      <c r="K962">
        <v>83</v>
      </c>
      <c r="L962">
        <v>77</v>
      </c>
      <c r="M962">
        <v>88</v>
      </c>
      <c r="N962">
        <v>69</v>
      </c>
      <c r="P962">
        <v>72</v>
      </c>
      <c r="Q962">
        <v>61</v>
      </c>
      <c r="R962">
        <v>81</v>
      </c>
      <c r="T962" s="34">
        <f>_xlfn.XLOOKUP(B962,'LHA Demog pivot'!$B$4:$B$93,'LHA Demog pivot'!$C$4:$C$93,,,1)</f>
        <v>9487</v>
      </c>
      <c r="U962" s="36">
        <f>ROUND(Table2[[#This Row],[LHA_Pop_2016]]*Table2[[#This Row],[C_ADR_7day]]/100000*7,0)</f>
        <v>1</v>
      </c>
      <c r="V962" s="13" t="str">
        <f>IF(OR(Table2[[#This Row],[7d_positivity_public]]=0,ISBLANK(Table2[[#This Row],[7d_positivity_public]])),"",(Table2[[#This Row],[7d_positivity_public]]-Table2[[#This Row],[7d_positivity_all]])/Table2[[#This Row],[7d_positivity_public]])</f>
        <v/>
      </c>
      <c r="W962">
        <v>0</v>
      </c>
    </row>
    <row r="963" spans="1:23" x14ac:dyDescent="0.25">
      <c r="A963" s="10">
        <v>44404</v>
      </c>
      <c r="B963">
        <v>115</v>
      </c>
      <c r="C963" t="s">
        <v>246</v>
      </c>
      <c r="D963">
        <v>0</v>
      </c>
      <c r="E963">
        <v>0</v>
      </c>
      <c r="F963">
        <v>0</v>
      </c>
      <c r="G963">
        <v>0</v>
      </c>
      <c r="H963">
        <v>62</v>
      </c>
      <c r="K963">
        <v>65</v>
      </c>
      <c r="L963">
        <v>46</v>
      </c>
      <c r="M963">
        <v>75</v>
      </c>
      <c r="N963">
        <v>52</v>
      </c>
      <c r="P963">
        <v>55</v>
      </c>
      <c r="Q963">
        <v>31</v>
      </c>
      <c r="R963">
        <v>68</v>
      </c>
      <c r="T963" s="34">
        <f>_xlfn.XLOOKUP(B963,'LHA Demog pivot'!$B$4:$B$93,'LHA Demog pivot'!$C$4:$C$93,,,1)</f>
        <v>12634</v>
      </c>
      <c r="U963" s="36">
        <f>ROUND(Table2[[#This Row],[LHA_Pop_2016]]*Table2[[#This Row],[C_ADR_7day]]/100000*7,0)</f>
        <v>0</v>
      </c>
      <c r="V963" s="13" t="str">
        <f>IF(OR(Table2[[#This Row],[7d_positivity_public]]=0,ISBLANK(Table2[[#This Row],[7d_positivity_public]])),"",(Table2[[#This Row],[7d_positivity_public]]-Table2[[#This Row],[7d_positivity_all]])/Table2[[#This Row],[7d_positivity_public]])</f>
        <v/>
      </c>
      <c r="W963">
        <v>0</v>
      </c>
    </row>
    <row r="964" spans="1:23" x14ac:dyDescent="0.25">
      <c r="A964" s="10">
        <v>44404</v>
      </c>
      <c r="B964">
        <v>116</v>
      </c>
      <c r="C964" t="s">
        <v>247</v>
      </c>
      <c r="D964">
        <v>0</v>
      </c>
      <c r="E964">
        <v>2</v>
      </c>
      <c r="F964">
        <v>-2</v>
      </c>
      <c r="G964">
        <v>0</v>
      </c>
      <c r="H964">
        <v>82</v>
      </c>
      <c r="K964">
        <v>84</v>
      </c>
      <c r="L964">
        <v>82</v>
      </c>
      <c r="M964">
        <v>85</v>
      </c>
      <c r="N964">
        <v>69</v>
      </c>
      <c r="P964">
        <v>71</v>
      </c>
      <c r="Q964">
        <v>66</v>
      </c>
      <c r="R964">
        <v>79</v>
      </c>
      <c r="T964" s="34">
        <f>_xlfn.XLOOKUP(B964,'LHA Demog pivot'!$B$4:$B$93,'LHA Demog pivot'!$C$4:$C$93,,,1)</f>
        <v>6851</v>
      </c>
      <c r="U964" s="36">
        <f>ROUND(Table2[[#This Row],[LHA_Pop_2016]]*Table2[[#This Row],[C_ADR_7day]]/100000*7,0)</f>
        <v>0</v>
      </c>
      <c r="V964" s="13" t="str">
        <f>IF(OR(Table2[[#This Row],[7d_positivity_public]]=0,ISBLANK(Table2[[#This Row],[7d_positivity_public]])),"",(Table2[[#This Row],[7d_positivity_public]]-Table2[[#This Row],[7d_positivity_all]])/Table2[[#This Row],[7d_positivity_public]])</f>
        <v/>
      </c>
      <c r="W964">
        <v>0</v>
      </c>
    </row>
    <row r="965" spans="1:23" x14ac:dyDescent="0.25">
      <c r="A965" s="10">
        <v>44404</v>
      </c>
      <c r="B965">
        <v>121</v>
      </c>
      <c r="C965" t="s">
        <v>248</v>
      </c>
      <c r="D965">
        <v>15</v>
      </c>
      <c r="E965">
        <v>8</v>
      </c>
      <c r="F965">
        <v>7</v>
      </c>
      <c r="G965">
        <v>25</v>
      </c>
      <c r="H965">
        <v>67</v>
      </c>
      <c r="K965">
        <v>69</v>
      </c>
      <c r="L965">
        <v>49</v>
      </c>
      <c r="M965">
        <v>78</v>
      </c>
      <c r="N965">
        <v>56</v>
      </c>
      <c r="P965">
        <v>59</v>
      </c>
      <c r="Q965">
        <v>36</v>
      </c>
      <c r="R965">
        <v>69</v>
      </c>
      <c r="T965" s="34">
        <f>_xlfn.XLOOKUP(B965,'LHA Demog pivot'!$B$4:$B$93,'LHA Demog pivot'!$C$4:$C$93,,,1)</f>
        <v>3209</v>
      </c>
      <c r="U965" s="36">
        <f>ROUND(Table2[[#This Row],[LHA_Pop_2016]]*Table2[[#This Row],[C_ADR_7day]]/100000*7,0)</f>
        <v>3</v>
      </c>
      <c r="V965" s="13">
        <f>IF(OR(Table2[[#This Row],[7d_positivity_public]]=0,ISBLANK(Table2[[#This Row],[7d_positivity_public]])),"",(Table2[[#This Row],[7d_positivity_public]]-Table2[[#This Row],[7d_positivity_all]])/Table2[[#This Row],[7d_positivity_public]])</f>
        <v>0.48</v>
      </c>
      <c r="W965">
        <v>13</v>
      </c>
    </row>
    <row r="966" spans="1:23" x14ac:dyDescent="0.25">
      <c r="A966" s="10">
        <v>44404</v>
      </c>
      <c r="B966">
        <v>122</v>
      </c>
      <c r="C966" t="s">
        <v>249</v>
      </c>
      <c r="D966">
        <v>9</v>
      </c>
      <c r="E966">
        <v>7</v>
      </c>
      <c r="F966">
        <v>2</v>
      </c>
      <c r="G966">
        <v>8</v>
      </c>
      <c r="H966">
        <v>69</v>
      </c>
      <c r="K966">
        <v>70</v>
      </c>
      <c r="L966">
        <v>62</v>
      </c>
      <c r="M966">
        <v>79</v>
      </c>
      <c r="N966">
        <v>55</v>
      </c>
      <c r="P966">
        <v>57</v>
      </c>
      <c r="Q966">
        <v>43</v>
      </c>
      <c r="R966">
        <v>71</v>
      </c>
      <c r="T966" s="34">
        <f>_xlfn.XLOOKUP(B966,'LHA Demog pivot'!$B$4:$B$93,'LHA Demog pivot'!$C$4:$C$93,,,1)</f>
        <v>25523</v>
      </c>
      <c r="U966" s="36">
        <f>ROUND(Table2[[#This Row],[LHA_Pop_2016]]*Table2[[#This Row],[C_ADR_7day]]/100000*7,0)</f>
        <v>16</v>
      </c>
      <c r="V966" s="13">
        <f>IF(OR(Table2[[#This Row],[7d_positivity_public]]=0,ISBLANK(Table2[[#This Row],[7d_positivity_public]])),"",(Table2[[#This Row],[7d_positivity_public]]-Table2[[#This Row],[7d_positivity_all]])/Table2[[#This Row],[7d_positivity_public]])</f>
        <v>0.25</v>
      </c>
      <c r="W966">
        <v>6</v>
      </c>
    </row>
    <row r="967" spans="1:23" x14ac:dyDescent="0.25">
      <c r="A967" s="10">
        <v>44404</v>
      </c>
      <c r="B967">
        <v>123</v>
      </c>
      <c r="C967" t="s">
        <v>250</v>
      </c>
      <c r="D967">
        <v>24</v>
      </c>
      <c r="E967">
        <v>19</v>
      </c>
      <c r="F967">
        <v>5</v>
      </c>
      <c r="G967">
        <v>19</v>
      </c>
      <c r="H967">
        <v>72</v>
      </c>
      <c r="K967">
        <v>74</v>
      </c>
      <c r="L967">
        <v>63</v>
      </c>
      <c r="M967">
        <v>83</v>
      </c>
      <c r="N967">
        <v>59</v>
      </c>
      <c r="P967">
        <v>61</v>
      </c>
      <c r="Q967">
        <v>44</v>
      </c>
      <c r="R967">
        <v>76</v>
      </c>
      <c r="T967" s="34">
        <f>_xlfn.XLOOKUP(B967,'LHA Demog pivot'!$B$4:$B$93,'LHA Demog pivot'!$C$4:$C$93,,,1)</f>
        <v>13710</v>
      </c>
      <c r="U967" s="36">
        <f>ROUND(Table2[[#This Row],[LHA_Pop_2016]]*Table2[[#This Row],[C_ADR_7day]]/100000*7,0)</f>
        <v>23</v>
      </c>
      <c r="V967" s="13">
        <f>IF(OR(Table2[[#This Row],[7d_positivity_public]]=0,ISBLANK(Table2[[#This Row],[7d_positivity_public]])),"",(Table2[[#This Row],[7d_positivity_public]]-Table2[[#This Row],[7d_positivity_all]])/Table2[[#This Row],[7d_positivity_public]])</f>
        <v>0.15789473684210525</v>
      </c>
      <c r="W967">
        <v>16</v>
      </c>
    </row>
    <row r="968" spans="1:23" x14ac:dyDescent="0.25">
      <c r="A968" s="10">
        <v>44404</v>
      </c>
      <c r="B968">
        <v>124</v>
      </c>
      <c r="C968" t="s">
        <v>251</v>
      </c>
      <c r="D968">
        <v>0</v>
      </c>
      <c r="E968">
        <v>0</v>
      </c>
      <c r="F968">
        <v>0</v>
      </c>
      <c r="G968">
        <v>0</v>
      </c>
      <c r="H968">
        <v>70</v>
      </c>
      <c r="K968">
        <v>72</v>
      </c>
      <c r="L968">
        <v>56</v>
      </c>
      <c r="M968">
        <v>79</v>
      </c>
      <c r="N968">
        <v>60</v>
      </c>
      <c r="P968">
        <v>63</v>
      </c>
      <c r="Q968">
        <v>42</v>
      </c>
      <c r="R968">
        <v>72</v>
      </c>
      <c r="T968" s="34">
        <f>_xlfn.XLOOKUP(B968,'LHA Demog pivot'!$B$4:$B$93,'LHA Demog pivot'!$C$4:$C$93,,,1)</f>
        <v>4501</v>
      </c>
      <c r="U968" s="36">
        <f>ROUND(Table2[[#This Row],[LHA_Pop_2016]]*Table2[[#This Row],[C_ADR_7day]]/100000*7,0)</f>
        <v>0</v>
      </c>
      <c r="V968" s="13" t="str">
        <f>IF(OR(Table2[[#This Row],[7d_positivity_public]]=0,ISBLANK(Table2[[#This Row],[7d_positivity_public]])),"",(Table2[[#This Row],[7d_positivity_public]]-Table2[[#This Row],[7d_positivity_all]])/Table2[[#This Row],[7d_positivity_public]])</f>
        <v/>
      </c>
      <c r="W968">
        <v>0</v>
      </c>
    </row>
    <row r="969" spans="1:23" x14ac:dyDescent="0.25">
      <c r="A969" s="10">
        <v>44404</v>
      </c>
      <c r="B969">
        <v>125</v>
      </c>
      <c r="C969" t="s">
        <v>252</v>
      </c>
      <c r="D969">
        <v>6</v>
      </c>
      <c r="E969">
        <v>3</v>
      </c>
      <c r="F969">
        <v>3</v>
      </c>
      <c r="G969">
        <v>10</v>
      </c>
      <c r="H969">
        <v>80</v>
      </c>
      <c r="K969">
        <v>81</v>
      </c>
      <c r="L969">
        <v>72</v>
      </c>
      <c r="M969">
        <v>88</v>
      </c>
      <c r="N969">
        <v>68</v>
      </c>
      <c r="P969">
        <v>70</v>
      </c>
      <c r="Q969">
        <v>54</v>
      </c>
      <c r="R969">
        <v>82</v>
      </c>
      <c r="T969" s="34">
        <f>_xlfn.XLOOKUP(B969,'LHA Demog pivot'!$B$4:$B$93,'LHA Demog pivot'!$C$4:$C$93,,,1)</f>
        <v>19367</v>
      </c>
      <c r="U969" s="36">
        <f>ROUND(Table2[[#This Row],[LHA_Pop_2016]]*Table2[[#This Row],[C_ADR_7day]]/100000*7,0)</f>
        <v>8</v>
      </c>
      <c r="V969" s="13">
        <f>IF(OR(Table2[[#This Row],[7d_positivity_public]]=0,ISBLANK(Table2[[#This Row],[7d_positivity_public]])),"",(Table2[[#This Row],[7d_positivity_public]]-Table2[[#This Row],[7d_positivity_all]])/Table2[[#This Row],[7d_positivity_public]])</f>
        <v>0.2</v>
      </c>
      <c r="W969">
        <v>8</v>
      </c>
    </row>
    <row r="970" spans="1:23" x14ac:dyDescent="0.25">
      <c r="A970" s="10">
        <v>44404</v>
      </c>
      <c r="B970">
        <v>126</v>
      </c>
      <c r="C970" t="s">
        <v>83</v>
      </c>
      <c r="D970">
        <v>0</v>
      </c>
      <c r="E970">
        <v>4</v>
      </c>
      <c r="F970">
        <v>-4</v>
      </c>
      <c r="G970">
        <v>0</v>
      </c>
      <c r="H970">
        <v>71</v>
      </c>
      <c r="K970">
        <v>73</v>
      </c>
      <c r="L970">
        <v>55</v>
      </c>
      <c r="M970">
        <v>81</v>
      </c>
      <c r="N970">
        <v>59</v>
      </c>
      <c r="P970">
        <v>61</v>
      </c>
      <c r="Q970">
        <v>37</v>
      </c>
      <c r="R970">
        <v>73</v>
      </c>
      <c r="T970" s="34">
        <f>_xlfn.XLOOKUP(B970,'LHA Demog pivot'!$B$4:$B$93,'LHA Demog pivot'!$C$4:$C$93,,,1)</f>
        <v>8611</v>
      </c>
      <c r="U970" s="36">
        <f>ROUND(Table2[[#This Row],[LHA_Pop_2016]]*Table2[[#This Row],[C_ADR_7day]]/100000*7,0)</f>
        <v>0</v>
      </c>
      <c r="V970" s="13" t="str">
        <f>IF(OR(Table2[[#This Row],[7d_positivity_public]]=0,ISBLANK(Table2[[#This Row],[7d_positivity_public]])),"",(Table2[[#This Row],[7d_positivity_public]]-Table2[[#This Row],[7d_positivity_all]])/Table2[[#This Row],[7d_positivity_public]])</f>
        <v/>
      </c>
      <c r="W970">
        <v>0</v>
      </c>
    </row>
    <row r="971" spans="1:23" x14ac:dyDescent="0.25">
      <c r="A971" s="10">
        <v>44404</v>
      </c>
      <c r="B971">
        <v>127</v>
      </c>
      <c r="C971" t="s">
        <v>84</v>
      </c>
      <c r="D971">
        <v>0</v>
      </c>
      <c r="E971">
        <v>11</v>
      </c>
      <c r="F971">
        <v>-11</v>
      </c>
      <c r="G971">
        <v>0</v>
      </c>
      <c r="H971">
        <v>63</v>
      </c>
      <c r="K971">
        <v>65</v>
      </c>
      <c r="L971">
        <v>51</v>
      </c>
      <c r="M971">
        <v>71</v>
      </c>
      <c r="N971">
        <v>53</v>
      </c>
      <c r="P971">
        <v>57</v>
      </c>
      <c r="Q971">
        <v>37</v>
      </c>
      <c r="R971">
        <v>65</v>
      </c>
      <c r="T971" s="34">
        <f>_xlfn.XLOOKUP(B971,'LHA Demog pivot'!$B$4:$B$93,'LHA Demog pivot'!$C$4:$C$93,,,1)</f>
        <v>3469</v>
      </c>
      <c r="U971" s="36">
        <f>ROUND(Table2[[#This Row],[LHA_Pop_2016]]*Table2[[#This Row],[C_ADR_7day]]/100000*7,0)</f>
        <v>0</v>
      </c>
      <c r="V971" s="13" t="str">
        <f>IF(OR(Table2[[#This Row],[7d_positivity_public]]=0,ISBLANK(Table2[[#This Row],[7d_positivity_public]])),"",(Table2[[#This Row],[7d_positivity_public]]-Table2[[#This Row],[7d_positivity_all]])/Table2[[#This Row],[7d_positivity_public]])</f>
        <v/>
      </c>
      <c r="W971">
        <v>0</v>
      </c>
    </row>
    <row r="972" spans="1:23" x14ac:dyDescent="0.25">
      <c r="A972" s="10">
        <v>44404</v>
      </c>
      <c r="B972">
        <v>131</v>
      </c>
      <c r="C972" t="s">
        <v>87</v>
      </c>
      <c r="D972">
        <v>1</v>
      </c>
      <c r="E972">
        <v>1</v>
      </c>
      <c r="F972">
        <v>0</v>
      </c>
      <c r="G972">
        <v>2</v>
      </c>
      <c r="H972">
        <v>80</v>
      </c>
      <c r="K972">
        <v>81</v>
      </c>
      <c r="L972">
        <v>69</v>
      </c>
      <c r="M972">
        <v>86</v>
      </c>
      <c r="N972">
        <v>61</v>
      </c>
      <c r="P972">
        <v>64</v>
      </c>
      <c r="Q972">
        <v>39</v>
      </c>
      <c r="R972">
        <v>74</v>
      </c>
      <c r="T972" s="34">
        <f>_xlfn.XLOOKUP(B972,'LHA Demog pivot'!$B$4:$B$93,'LHA Demog pivot'!$C$4:$C$93,,,1)</f>
        <v>19231</v>
      </c>
      <c r="U972" s="36">
        <f>ROUND(Table2[[#This Row],[LHA_Pop_2016]]*Table2[[#This Row],[C_ADR_7day]]/100000*7,0)</f>
        <v>1</v>
      </c>
      <c r="V972" s="13">
        <f>IF(OR(Table2[[#This Row],[7d_positivity_public]]=0,ISBLANK(Table2[[#This Row],[7d_positivity_public]])),"",(Table2[[#This Row],[7d_positivity_public]]-Table2[[#This Row],[7d_positivity_all]])/Table2[[#This Row],[7d_positivity_public]])</f>
        <v>0</v>
      </c>
      <c r="W972">
        <v>2</v>
      </c>
    </row>
    <row r="973" spans="1:23" x14ac:dyDescent="0.25">
      <c r="A973" s="10">
        <v>44404</v>
      </c>
      <c r="B973">
        <v>132</v>
      </c>
      <c r="C973" t="s">
        <v>89</v>
      </c>
      <c r="D973">
        <v>1</v>
      </c>
      <c r="E973">
        <v>0</v>
      </c>
      <c r="F973">
        <v>1</v>
      </c>
      <c r="G973">
        <v>2</v>
      </c>
      <c r="H973">
        <v>78</v>
      </c>
      <c r="K973">
        <v>79</v>
      </c>
      <c r="L973">
        <v>68</v>
      </c>
      <c r="M973">
        <v>86</v>
      </c>
      <c r="N973">
        <v>67</v>
      </c>
      <c r="P973">
        <v>68</v>
      </c>
      <c r="Q973">
        <v>51</v>
      </c>
      <c r="R973">
        <v>79</v>
      </c>
      <c r="T973" s="34">
        <f>_xlfn.XLOOKUP(B973,'LHA Demog pivot'!$B$4:$B$93,'LHA Demog pivot'!$C$4:$C$93,,,1)</f>
        <v>41799</v>
      </c>
      <c r="U973" s="36">
        <f>ROUND(Table2[[#This Row],[LHA_Pop_2016]]*Table2[[#This Row],[C_ADR_7day]]/100000*7,0)</f>
        <v>3</v>
      </c>
      <c r="V973" s="13">
        <f>IF(OR(Table2[[#This Row],[7d_positivity_public]]=0,ISBLANK(Table2[[#This Row],[7d_positivity_public]])),"",(Table2[[#This Row],[7d_positivity_public]]-Table2[[#This Row],[7d_positivity_all]])/Table2[[#This Row],[7d_positivity_public]])</f>
        <v>0.5</v>
      </c>
      <c r="W973">
        <v>1</v>
      </c>
    </row>
    <row r="974" spans="1:23" x14ac:dyDescent="0.25">
      <c r="A974" s="10">
        <v>44404</v>
      </c>
      <c r="B974">
        <v>133</v>
      </c>
      <c r="C974" t="s">
        <v>91</v>
      </c>
      <c r="D974">
        <v>0</v>
      </c>
      <c r="E974">
        <v>0</v>
      </c>
      <c r="F974">
        <v>0</v>
      </c>
      <c r="G974">
        <v>0</v>
      </c>
      <c r="H974">
        <v>72</v>
      </c>
      <c r="K974">
        <v>73</v>
      </c>
      <c r="L974">
        <v>63</v>
      </c>
      <c r="M974">
        <v>78</v>
      </c>
      <c r="N974">
        <v>58</v>
      </c>
      <c r="P974">
        <v>60</v>
      </c>
      <c r="Q974">
        <v>40</v>
      </c>
      <c r="R974">
        <v>69</v>
      </c>
      <c r="T974" s="34">
        <f>_xlfn.XLOOKUP(B974,'LHA Demog pivot'!$B$4:$B$93,'LHA Demog pivot'!$C$4:$C$93,,,1)</f>
        <v>5101</v>
      </c>
      <c r="U974" s="36">
        <f>ROUND(Table2[[#This Row],[LHA_Pop_2016]]*Table2[[#This Row],[C_ADR_7day]]/100000*7,0)</f>
        <v>0</v>
      </c>
      <c r="V974" s="13" t="str">
        <f>IF(OR(Table2[[#This Row],[7d_positivity_public]]=0,ISBLANK(Table2[[#This Row],[7d_positivity_public]])),"",(Table2[[#This Row],[7d_positivity_public]]-Table2[[#This Row],[7d_positivity_all]])/Table2[[#This Row],[7d_positivity_public]])</f>
        <v/>
      </c>
      <c r="W974">
        <v>0</v>
      </c>
    </row>
    <row r="975" spans="1:23" x14ac:dyDescent="0.25">
      <c r="A975" s="10">
        <v>44404</v>
      </c>
      <c r="B975">
        <v>134</v>
      </c>
      <c r="C975" t="s">
        <v>93</v>
      </c>
      <c r="D975">
        <v>0</v>
      </c>
      <c r="E975">
        <v>0</v>
      </c>
      <c r="F975">
        <v>0</v>
      </c>
      <c r="G975">
        <v>0</v>
      </c>
      <c r="H975">
        <v>74</v>
      </c>
      <c r="K975">
        <v>75</v>
      </c>
      <c r="L975">
        <v>64</v>
      </c>
      <c r="M975">
        <v>81</v>
      </c>
      <c r="N975">
        <v>58</v>
      </c>
      <c r="P975">
        <v>61</v>
      </c>
      <c r="Q975">
        <v>40</v>
      </c>
      <c r="R975">
        <v>72</v>
      </c>
      <c r="T975" s="34">
        <f>_xlfn.XLOOKUP(B975,'LHA Demog pivot'!$B$4:$B$93,'LHA Demog pivot'!$C$4:$C$93,,,1)</f>
        <v>4781</v>
      </c>
      <c r="U975" s="36">
        <f>ROUND(Table2[[#This Row],[LHA_Pop_2016]]*Table2[[#This Row],[C_ADR_7day]]/100000*7,0)</f>
        <v>0</v>
      </c>
      <c r="V975" s="13" t="str">
        <f>IF(OR(Table2[[#This Row],[7d_positivity_public]]=0,ISBLANK(Table2[[#This Row],[7d_positivity_public]])),"",(Table2[[#This Row],[7d_positivity_public]]-Table2[[#This Row],[7d_positivity_all]])/Table2[[#This Row],[7d_positivity_public]])</f>
        <v/>
      </c>
      <c r="W975">
        <v>0</v>
      </c>
    </row>
    <row r="976" spans="1:23" x14ac:dyDescent="0.25">
      <c r="A976" s="10">
        <v>44404</v>
      </c>
      <c r="B976">
        <v>135</v>
      </c>
      <c r="C976" t="s">
        <v>95</v>
      </c>
      <c r="D976">
        <v>0</v>
      </c>
      <c r="E976">
        <v>3</v>
      </c>
      <c r="F976">
        <v>-3</v>
      </c>
      <c r="G976">
        <v>2</v>
      </c>
      <c r="H976">
        <v>66</v>
      </c>
      <c r="K976">
        <v>68</v>
      </c>
      <c r="L976">
        <v>52</v>
      </c>
      <c r="M976">
        <v>80</v>
      </c>
      <c r="N976">
        <v>52</v>
      </c>
      <c r="P976">
        <v>55</v>
      </c>
      <c r="Q976">
        <v>33</v>
      </c>
      <c r="R976">
        <v>71</v>
      </c>
      <c r="T976" s="34">
        <f>_xlfn.XLOOKUP(B976,'LHA Demog pivot'!$B$4:$B$93,'LHA Demog pivot'!$C$4:$C$93,,,1)</f>
        <v>10220</v>
      </c>
      <c r="U976" s="36">
        <f>ROUND(Table2[[#This Row],[LHA_Pop_2016]]*Table2[[#This Row],[C_ADR_7day]]/100000*7,0)</f>
        <v>0</v>
      </c>
      <c r="V976" s="13">
        <f>IF(OR(Table2[[#This Row],[7d_positivity_public]]=0,ISBLANK(Table2[[#This Row],[7d_positivity_public]])),"",(Table2[[#This Row],[7d_positivity_public]]-Table2[[#This Row],[7d_positivity_all]])/Table2[[#This Row],[7d_positivity_public]])</f>
        <v>0.5</v>
      </c>
      <c r="W976">
        <v>1</v>
      </c>
    </row>
    <row r="977" spans="1:23" x14ac:dyDescent="0.25">
      <c r="A977" s="10">
        <v>44404</v>
      </c>
      <c r="B977">
        <v>136</v>
      </c>
      <c r="C977" t="s">
        <v>253</v>
      </c>
      <c r="D977">
        <v>6</v>
      </c>
      <c r="E977">
        <v>2</v>
      </c>
      <c r="F977">
        <v>4</v>
      </c>
      <c r="G977">
        <v>7</v>
      </c>
      <c r="H977">
        <v>73</v>
      </c>
      <c r="K977">
        <v>74</v>
      </c>
      <c r="L977">
        <v>60</v>
      </c>
      <c r="M977">
        <v>84</v>
      </c>
      <c r="N977">
        <v>59</v>
      </c>
      <c r="P977">
        <v>61</v>
      </c>
      <c r="Q977">
        <v>41</v>
      </c>
      <c r="R977">
        <v>76</v>
      </c>
      <c r="T977" s="34">
        <f>_xlfn.XLOOKUP(B977,'LHA Demog pivot'!$B$4:$B$93,'LHA Demog pivot'!$C$4:$C$93,,,1)</f>
        <v>66849</v>
      </c>
      <c r="U977" s="36">
        <f>ROUND(Table2[[#This Row],[LHA_Pop_2016]]*Table2[[#This Row],[C_ADR_7day]]/100000*7,0)</f>
        <v>28</v>
      </c>
      <c r="V977" s="13">
        <f>IF(OR(Table2[[#This Row],[7d_positivity_public]]=0,ISBLANK(Table2[[#This Row],[7d_positivity_public]])),"",(Table2[[#This Row],[7d_positivity_public]]-Table2[[#This Row],[7d_positivity_all]])/Table2[[#This Row],[7d_positivity_public]])</f>
        <v>0.14285714285714285</v>
      </c>
      <c r="W977">
        <v>6</v>
      </c>
    </row>
    <row r="978" spans="1:23" x14ac:dyDescent="0.25">
      <c r="A978" s="10">
        <v>44404</v>
      </c>
      <c r="B978">
        <v>137</v>
      </c>
      <c r="C978" t="s">
        <v>254</v>
      </c>
      <c r="D978">
        <v>15</v>
      </c>
      <c r="E978">
        <v>3</v>
      </c>
      <c r="F978">
        <v>12</v>
      </c>
      <c r="G978">
        <v>15</v>
      </c>
      <c r="H978">
        <v>75</v>
      </c>
      <c r="K978">
        <v>76</v>
      </c>
      <c r="L978">
        <v>67</v>
      </c>
      <c r="M978">
        <v>84</v>
      </c>
      <c r="N978">
        <v>57</v>
      </c>
      <c r="P978">
        <v>59</v>
      </c>
      <c r="Q978">
        <v>42</v>
      </c>
      <c r="R978">
        <v>76</v>
      </c>
      <c r="T978" s="34">
        <f>_xlfn.XLOOKUP(B978,'LHA Demog pivot'!$B$4:$B$93,'LHA Demog pivot'!$C$4:$C$93,,,1)</f>
        <v>194882</v>
      </c>
      <c r="U978" s="36">
        <f>ROUND(Table2[[#This Row],[LHA_Pop_2016]]*Table2[[#This Row],[C_ADR_7day]]/100000*7,0)</f>
        <v>205</v>
      </c>
      <c r="V978" s="13">
        <f>IF(OR(Table2[[#This Row],[7d_positivity_public]]=0,ISBLANK(Table2[[#This Row],[7d_positivity_public]])),"",(Table2[[#This Row],[7d_positivity_public]]-Table2[[#This Row],[7d_positivity_all]])/Table2[[#This Row],[7d_positivity_public]])</f>
        <v>0.2</v>
      </c>
      <c r="W978">
        <v>12</v>
      </c>
    </row>
    <row r="979" spans="1:23" x14ac:dyDescent="0.25">
      <c r="A979" s="10">
        <v>44404</v>
      </c>
      <c r="B979">
        <v>138</v>
      </c>
      <c r="C979" t="s">
        <v>116</v>
      </c>
      <c r="D979">
        <v>6</v>
      </c>
      <c r="E979">
        <v>11</v>
      </c>
      <c r="F979">
        <v>-5</v>
      </c>
      <c r="G979">
        <v>5</v>
      </c>
      <c r="H979">
        <v>79</v>
      </c>
      <c r="K979">
        <v>80</v>
      </c>
      <c r="L979">
        <v>69</v>
      </c>
      <c r="M979">
        <v>87</v>
      </c>
      <c r="N979">
        <v>68</v>
      </c>
      <c r="P979">
        <v>70</v>
      </c>
      <c r="Q979">
        <v>53</v>
      </c>
      <c r="R979">
        <v>80</v>
      </c>
      <c r="T979" s="34">
        <f>_xlfn.XLOOKUP(B979,'LHA Demog pivot'!$B$4:$B$93,'LHA Demog pivot'!$C$4:$C$93,,,1)</f>
        <v>12110</v>
      </c>
      <c r="U979" s="36">
        <f>ROUND(Table2[[#This Row],[LHA_Pop_2016]]*Table2[[#This Row],[C_ADR_7day]]/100000*7,0)</f>
        <v>5</v>
      </c>
      <c r="V979" s="13">
        <f>IF(OR(Table2[[#This Row],[7d_positivity_public]]=0,ISBLANK(Table2[[#This Row],[7d_positivity_public]])),"",(Table2[[#This Row],[7d_positivity_public]]-Table2[[#This Row],[7d_positivity_all]])/Table2[[#This Row],[7d_positivity_public]])</f>
        <v>0.2</v>
      </c>
      <c r="W979">
        <v>4</v>
      </c>
    </row>
    <row r="980" spans="1:23" x14ac:dyDescent="0.25">
      <c r="A980" s="10">
        <v>44404</v>
      </c>
      <c r="B980">
        <v>139</v>
      </c>
      <c r="C980" t="s">
        <v>118</v>
      </c>
      <c r="D980">
        <v>3</v>
      </c>
      <c r="E980">
        <v>0</v>
      </c>
      <c r="F980">
        <v>3</v>
      </c>
      <c r="G980">
        <v>8</v>
      </c>
      <c r="H980">
        <v>60</v>
      </c>
      <c r="K980">
        <v>62</v>
      </c>
      <c r="L980">
        <v>43</v>
      </c>
      <c r="M980">
        <v>75</v>
      </c>
      <c r="N980">
        <v>49</v>
      </c>
      <c r="P980">
        <v>52</v>
      </c>
      <c r="Q980">
        <v>29</v>
      </c>
      <c r="R980">
        <v>67</v>
      </c>
      <c r="T980" s="34">
        <f>_xlfn.XLOOKUP(B980,'LHA Demog pivot'!$B$4:$B$93,'LHA Demog pivot'!$C$4:$C$93,,,1)</f>
        <v>7285</v>
      </c>
      <c r="U980" s="36">
        <f>ROUND(Table2[[#This Row],[LHA_Pop_2016]]*Table2[[#This Row],[C_ADR_7day]]/100000*7,0)</f>
        <v>2</v>
      </c>
      <c r="V980" s="13">
        <f>IF(OR(Table2[[#This Row],[7d_positivity_public]]=0,ISBLANK(Table2[[#This Row],[7d_positivity_public]])),"",(Table2[[#This Row],[7d_positivity_public]]-Table2[[#This Row],[7d_positivity_all]])/Table2[[#This Row],[7d_positivity_public]])</f>
        <v>0.125</v>
      </c>
      <c r="W980">
        <v>7</v>
      </c>
    </row>
    <row r="981" spans="1:23" x14ac:dyDescent="0.25">
      <c r="A981" s="10">
        <v>44404</v>
      </c>
      <c r="B981">
        <v>141</v>
      </c>
      <c r="C981" t="s">
        <v>255</v>
      </c>
      <c r="D981">
        <v>1</v>
      </c>
      <c r="E981">
        <v>0</v>
      </c>
      <c r="F981">
        <v>1</v>
      </c>
      <c r="G981">
        <v>4</v>
      </c>
      <c r="H981">
        <v>85</v>
      </c>
      <c r="K981">
        <v>86</v>
      </c>
      <c r="L981">
        <v>84</v>
      </c>
      <c r="M981">
        <v>89</v>
      </c>
      <c r="N981">
        <v>71</v>
      </c>
      <c r="P981">
        <v>73</v>
      </c>
      <c r="Q981">
        <v>67</v>
      </c>
      <c r="R981">
        <v>83</v>
      </c>
      <c r="T981" s="34">
        <f>_xlfn.XLOOKUP(B981,'LHA Demog pivot'!$B$4:$B$93,'LHA Demog pivot'!$C$4:$C$93,,,1)</f>
        <v>8085</v>
      </c>
      <c r="U981" s="36">
        <f>ROUND(Table2[[#This Row],[LHA_Pop_2016]]*Table2[[#This Row],[C_ADR_7day]]/100000*7,0)</f>
        <v>1</v>
      </c>
      <c r="V981" s="13">
        <f>IF(OR(Table2[[#This Row],[7d_positivity_public]]=0,ISBLANK(Table2[[#This Row],[7d_positivity_public]])),"",(Table2[[#This Row],[7d_positivity_public]]-Table2[[#This Row],[7d_positivity_all]])/Table2[[#This Row],[7d_positivity_public]])</f>
        <v>0.25</v>
      </c>
      <c r="W981">
        <v>3</v>
      </c>
    </row>
    <row r="982" spans="1:23" x14ac:dyDescent="0.25">
      <c r="A982" s="10">
        <v>44404</v>
      </c>
      <c r="B982">
        <v>142</v>
      </c>
      <c r="C982" t="s">
        <v>120</v>
      </c>
      <c r="D982">
        <v>3</v>
      </c>
      <c r="E982">
        <v>1</v>
      </c>
      <c r="F982">
        <v>2</v>
      </c>
      <c r="G982">
        <v>6</v>
      </c>
      <c r="H982">
        <v>70</v>
      </c>
      <c r="K982">
        <v>72</v>
      </c>
      <c r="L982">
        <v>55</v>
      </c>
      <c r="M982">
        <v>82</v>
      </c>
      <c r="N982">
        <v>58</v>
      </c>
      <c r="P982">
        <v>60</v>
      </c>
      <c r="Q982">
        <v>37</v>
      </c>
      <c r="R982">
        <v>74</v>
      </c>
      <c r="T982" s="34">
        <f>_xlfn.XLOOKUP(B982,'LHA Demog pivot'!$B$4:$B$93,'LHA Demog pivot'!$C$4:$C$93,,,1)</f>
        <v>33648</v>
      </c>
      <c r="U982" s="36">
        <f>ROUND(Table2[[#This Row],[LHA_Pop_2016]]*Table2[[#This Row],[C_ADR_7day]]/100000*7,0)</f>
        <v>7</v>
      </c>
      <c r="V982" s="13">
        <f>IF(OR(Table2[[#This Row],[7d_positivity_public]]=0,ISBLANK(Table2[[#This Row],[7d_positivity_public]])),"",(Table2[[#This Row],[7d_positivity_public]]-Table2[[#This Row],[7d_positivity_all]])/Table2[[#This Row],[7d_positivity_public]])</f>
        <v>0.33333333333333331</v>
      </c>
      <c r="W982">
        <v>4</v>
      </c>
    </row>
    <row r="983" spans="1:23" x14ac:dyDescent="0.25">
      <c r="A983" s="10">
        <v>44404</v>
      </c>
      <c r="B983">
        <v>143</v>
      </c>
      <c r="C983" t="s">
        <v>256</v>
      </c>
      <c r="D983">
        <v>3</v>
      </c>
      <c r="E983">
        <v>2</v>
      </c>
      <c r="F983">
        <v>1</v>
      </c>
      <c r="G983">
        <v>6</v>
      </c>
      <c r="H983">
        <v>77</v>
      </c>
      <c r="K983">
        <v>79</v>
      </c>
      <c r="L983">
        <v>71</v>
      </c>
      <c r="M983">
        <v>86</v>
      </c>
      <c r="N983">
        <v>62</v>
      </c>
      <c r="P983">
        <v>65</v>
      </c>
      <c r="Q983">
        <v>50</v>
      </c>
      <c r="R983">
        <v>79</v>
      </c>
      <c r="T983" s="34">
        <f>_xlfn.XLOOKUP(B983,'LHA Demog pivot'!$B$4:$B$93,'LHA Demog pivot'!$C$4:$C$93,,,1)</f>
        <v>113287</v>
      </c>
      <c r="U983" s="36">
        <f>ROUND(Table2[[#This Row],[LHA_Pop_2016]]*Table2[[#This Row],[C_ADR_7day]]/100000*7,0)</f>
        <v>24</v>
      </c>
      <c r="V983" s="13">
        <f>IF(OR(Table2[[#This Row],[7d_positivity_public]]=0,ISBLANK(Table2[[#This Row],[7d_positivity_public]])),"",(Table2[[#This Row],[7d_positivity_public]]-Table2[[#This Row],[7d_positivity_all]])/Table2[[#This Row],[7d_positivity_public]])</f>
        <v>0.33333333333333331</v>
      </c>
      <c r="W983">
        <v>4</v>
      </c>
    </row>
    <row r="984" spans="1:23" x14ac:dyDescent="0.25">
      <c r="A984" s="10">
        <v>44404</v>
      </c>
      <c r="B984">
        <v>144</v>
      </c>
      <c r="C984" t="s">
        <v>257</v>
      </c>
      <c r="D984">
        <v>0</v>
      </c>
      <c r="E984">
        <v>1</v>
      </c>
      <c r="F984">
        <v>-1</v>
      </c>
      <c r="G984">
        <v>0</v>
      </c>
      <c r="H984">
        <v>68</v>
      </c>
      <c r="K984">
        <v>70</v>
      </c>
      <c r="L984">
        <v>50</v>
      </c>
      <c r="M984">
        <v>79</v>
      </c>
      <c r="N984">
        <v>57</v>
      </c>
      <c r="P984">
        <v>59</v>
      </c>
      <c r="Q984">
        <v>33</v>
      </c>
      <c r="R984">
        <v>71</v>
      </c>
      <c r="T984" s="34">
        <f>_xlfn.XLOOKUP(B984,'LHA Demog pivot'!$B$4:$B$93,'LHA Demog pivot'!$C$4:$C$93,,,1)</f>
        <v>14112</v>
      </c>
      <c r="U984" s="36">
        <f>ROUND(Table2[[#This Row],[LHA_Pop_2016]]*Table2[[#This Row],[C_ADR_7day]]/100000*7,0)</f>
        <v>0</v>
      </c>
      <c r="V984" s="13" t="str">
        <f>IF(OR(Table2[[#This Row],[7d_positivity_public]]=0,ISBLANK(Table2[[#This Row],[7d_positivity_public]])),"",(Table2[[#This Row],[7d_positivity_public]]-Table2[[#This Row],[7d_positivity_all]])/Table2[[#This Row],[7d_positivity_public]])</f>
        <v/>
      </c>
      <c r="W984">
        <v>0</v>
      </c>
    </row>
    <row r="985" spans="1:23" x14ac:dyDescent="0.25">
      <c r="A985" s="10">
        <v>44404</v>
      </c>
      <c r="B985">
        <v>145</v>
      </c>
      <c r="C985" t="s">
        <v>258</v>
      </c>
      <c r="D985">
        <v>0</v>
      </c>
      <c r="E985">
        <v>0</v>
      </c>
      <c r="F985">
        <v>0</v>
      </c>
      <c r="G985">
        <v>0</v>
      </c>
      <c r="H985">
        <v>68</v>
      </c>
      <c r="K985">
        <v>69</v>
      </c>
      <c r="L985">
        <v>56</v>
      </c>
      <c r="M985">
        <v>77</v>
      </c>
      <c r="N985">
        <v>56</v>
      </c>
      <c r="P985">
        <v>59</v>
      </c>
      <c r="Q985">
        <v>41</v>
      </c>
      <c r="R985">
        <v>71</v>
      </c>
      <c r="T985" s="34">
        <f>_xlfn.XLOOKUP(B985,'LHA Demog pivot'!$B$4:$B$93,'LHA Demog pivot'!$C$4:$C$93,,,1)</f>
        <v>4050</v>
      </c>
      <c r="U985" s="36">
        <f>ROUND(Table2[[#This Row],[LHA_Pop_2016]]*Table2[[#This Row],[C_ADR_7day]]/100000*7,0)</f>
        <v>0</v>
      </c>
      <c r="V985" s="13" t="str">
        <f>IF(OR(Table2[[#This Row],[7d_positivity_public]]=0,ISBLANK(Table2[[#This Row],[7d_positivity_public]])),"",(Table2[[#This Row],[7d_positivity_public]]-Table2[[#This Row],[7d_positivity_all]])/Table2[[#This Row],[7d_positivity_public]])</f>
        <v/>
      </c>
      <c r="W985">
        <v>0</v>
      </c>
    </row>
    <row r="986" spans="1:23" x14ac:dyDescent="0.25">
      <c r="A986" s="10">
        <v>44404</v>
      </c>
      <c r="B986">
        <v>146</v>
      </c>
      <c r="C986" t="s">
        <v>259</v>
      </c>
      <c r="D986">
        <v>0</v>
      </c>
      <c r="E986">
        <v>0</v>
      </c>
      <c r="F986">
        <v>0</v>
      </c>
      <c r="G986">
        <v>0</v>
      </c>
      <c r="H986">
        <v>65</v>
      </c>
      <c r="K986">
        <v>67</v>
      </c>
      <c r="L986">
        <v>55</v>
      </c>
      <c r="M986">
        <v>77</v>
      </c>
      <c r="N986">
        <v>52</v>
      </c>
      <c r="P986">
        <v>55</v>
      </c>
      <c r="Q986">
        <v>39</v>
      </c>
      <c r="R986">
        <v>69</v>
      </c>
      <c r="T986" s="34">
        <f>_xlfn.XLOOKUP(B986,'LHA Demog pivot'!$B$4:$B$93,'LHA Demog pivot'!$C$4:$C$93,,,1)</f>
        <v>24815</v>
      </c>
      <c r="U986" s="36">
        <f>ROUND(Table2[[#This Row],[LHA_Pop_2016]]*Table2[[#This Row],[C_ADR_7day]]/100000*7,0)</f>
        <v>0</v>
      </c>
      <c r="V986" s="13" t="str">
        <f>IF(OR(Table2[[#This Row],[7d_positivity_public]]=0,ISBLANK(Table2[[#This Row],[7d_positivity_public]])),"",(Table2[[#This Row],[7d_positivity_public]]-Table2[[#This Row],[7d_positivity_all]])/Table2[[#This Row],[7d_positivity_public]])</f>
        <v/>
      </c>
      <c r="W986">
        <v>0</v>
      </c>
    </row>
    <row r="987" spans="1:23" x14ac:dyDescent="0.25">
      <c r="A987" s="10">
        <v>44404</v>
      </c>
      <c r="B987">
        <v>147</v>
      </c>
      <c r="C987" t="s">
        <v>260</v>
      </c>
      <c r="D987">
        <v>0</v>
      </c>
      <c r="E987">
        <v>0</v>
      </c>
      <c r="F987">
        <v>0</v>
      </c>
      <c r="G987">
        <v>0</v>
      </c>
      <c r="H987">
        <v>70</v>
      </c>
      <c r="K987">
        <v>72</v>
      </c>
      <c r="L987">
        <v>61</v>
      </c>
      <c r="M987">
        <v>80</v>
      </c>
      <c r="N987">
        <v>59</v>
      </c>
      <c r="P987">
        <v>62</v>
      </c>
      <c r="Q987">
        <v>49</v>
      </c>
      <c r="R987">
        <v>73</v>
      </c>
      <c r="T987" s="34">
        <f>_xlfn.XLOOKUP(B987,'LHA Demog pivot'!$B$4:$B$93,'LHA Demog pivot'!$C$4:$C$93,,,1)</f>
        <v>4012</v>
      </c>
      <c r="U987" s="36">
        <f>ROUND(Table2[[#This Row],[LHA_Pop_2016]]*Table2[[#This Row],[C_ADR_7day]]/100000*7,0)</f>
        <v>0</v>
      </c>
      <c r="V987" s="13" t="str">
        <f>IF(OR(Table2[[#This Row],[7d_positivity_public]]=0,ISBLANK(Table2[[#This Row],[7d_positivity_public]])),"",(Table2[[#This Row],[7d_positivity_public]]-Table2[[#This Row],[7d_positivity_all]])/Table2[[#This Row],[7d_positivity_public]])</f>
        <v/>
      </c>
      <c r="W987">
        <v>0</v>
      </c>
    </row>
    <row r="988" spans="1:23" x14ac:dyDescent="0.25">
      <c r="A988" s="10">
        <v>44404</v>
      </c>
      <c r="B988">
        <v>148</v>
      </c>
      <c r="C988" t="s">
        <v>261</v>
      </c>
      <c r="D988">
        <v>0</v>
      </c>
      <c r="E988">
        <v>0</v>
      </c>
      <c r="F988">
        <v>0</v>
      </c>
      <c r="G988">
        <v>0</v>
      </c>
      <c r="H988">
        <v>69</v>
      </c>
      <c r="K988">
        <v>72</v>
      </c>
      <c r="L988">
        <v>57</v>
      </c>
      <c r="M988">
        <v>80</v>
      </c>
      <c r="N988">
        <v>57</v>
      </c>
      <c r="P988">
        <v>61</v>
      </c>
      <c r="Q988">
        <v>44</v>
      </c>
      <c r="R988">
        <v>71</v>
      </c>
      <c r="T988" s="34">
        <f>_xlfn.XLOOKUP(B988,'LHA Demog pivot'!$B$4:$B$93,'LHA Demog pivot'!$C$4:$C$93,,,1)</f>
        <v>6548</v>
      </c>
      <c r="U988" s="36">
        <f>ROUND(Table2[[#This Row],[LHA_Pop_2016]]*Table2[[#This Row],[C_ADR_7day]]/100000*7,0)</f>
        <v>0</v>
      </c>
      <c r="V988" s="13" t="str">
        <f>IF(OR(Table2[[#This Row],[7d_positivity_public]]=0,ISBLANK(Table2[[#This Row],[7d_positivity_public]])),"",(Table2[[#This Row],[7d_positivity_public]]-Table2[[#This Row],[7d_positivity_all]])/Table2[[#This Row],[7d_positivity_public]])</f>
        <v/>
      </c>
      <c r="W988">
        <v>0</v>
      </c>
    </row>
    <row r="989" spans="1:23" x14ac:dyDescent="0.25">
      <c r="A989" s="10">
        <v>44404</v>
      </c>
      <c r="B989">
        <v>149</v>
      </c>
      <c r="C989" t="s">
        <v>124</v>
      </c>
      <c r="D989">
        <v>1</v>
      </c>
      <c r="E989">
        <v>0</v>
      </c>
      <c r="F989">
        <v>1</v>
      </c>
      <c r="G989">
        <v>4</v>
      </c>
      <c r="H989">
        <v>70</v>
      </c>
      <c r="K989">
        <v>72</v>
      </c>
      <c r="L989">
        <v>58</v>
      </c>
      <c r="M989">
        <v>82</v>
      </c>
      <c r="N989">
        <v>58</v>
      </c>
      <c r="P989">
        <v>61</v>
      </c>
      <c r="Q989">
        <v>44</v>
      </c>
      <c r="R989">
        <v>74</v>
      </c>
      <c r="T989" s="34">
        <f>_xlfn.XLOOKUP(B989,'LHA Demog pivot'!$B$4:$B$93,'LHA Demog pivot'!$C$4:$C$93,,,1)</f>
        <v>10855</v>
      </c>
      <c r="U989" s="36">
        <f>ROUND(Table2[[#This Row],[LHA_Pop_2016]]*Table2[[#This Row],[C_ADR_7day]]/100000*7,0)</f>
        <v>1</v>
      </c>
      <c r="V989" s="13">
        <f>IF(OR(Table2[[#This Row],[7d_positivity_public]]=0,ISBLANK(Table2[[#This Row],[7d_positivity_public]])),"",(Table2[[#This Row],[7d_positivity_public]]-Table2[[#This Row],[7d_positivity_all]])/Table2[[#This Row],[7d_positivity_public]])</f>
        <v>0.5</v>
      </c>
      <c r="W989">
        <v>2</v>
      </c>
    </row>
    <row r="990" spans="1:23" x14ac:dyDescent="0.25">
      <c r="A990" s="10">
        <v>44404</v>
      </c>
      <c r="B990">
        <v>211</v>
      </c>
      <c r="C990" t="s">
        <v>262</v>
      </c>
      <c r="D990">
        <v>0</v>
      </c>
      <c r="E990">
        <v>2</v>
      </c>
      <c r="F990">
        <v>-2</v>
      </c>
      <c r="G990">
        <v>2</v>
      </c>
      <c r="H990">
        <v>68</v>
      </c>
      <c r="K990">
        <v>70</v>
      </c>
      <c r="L990">
        <v>56</v>
      </c>
      <c r="M990">
        <v>78</v>
      </c>
      <c r="N990">
        <v>55</v>
      </c>
      <c r="P990">
        <v>58</v>
      </c>
      <c r="Q990">
        <v>39</v>
      </c>
      <c r="R990">
        <v>69</v>
      </c>
      <c r="T990" s="34">
        <f>_xlfn.XLOOKUP(B990,'LHA Demog pivot'!$B$4:$B$93,'LHA Demog pivot'!$C$4:$C$93,,,1)</f>
        <v>8129</v>
      </c>
      <c r="U990" s="36">
        <f>ROUND(Table2[[#This Row],[LHA_Pop_2016]]*Table2[[#This Row],[C_ADR_7day]]/100000*7,0)</f>
        <v>0</v>
      </c>
      <c r="V990" s="13">
        <f>IF(OR(Table2[[#This Row],[7d_positivity_public]]=0,ISBLANK(Table2[[#This Row],[7d_positivity_public]])),"",(Table2[[#This Row],[7d_positivity_public]]-Table2[[#This Row],[7d_positivity_all]])/Table2[[#This Row],[7d_positivity_public]])</f>
        <v>0.5</v>
      </c>
      <c r="W990">
        <v>1</v>
      </c>
    </row>
    <row r="991" spans="1:23" x14ac:dyDescent="0.25">
      <c r="A991" s="10">
        <v>44404</v>
      </c>
      <c r="B991">
        <v>212</v>
      </c>
      <c r="C991" t="s">
        <v>263</v>
      </c>
      <c r="D991">
        <v>2</v>
      </c>
      <c r="E991">
        <v>1</v>
      </c>
      <c r="F991">
        <v>1</v>
      </c>
      <c r="G991">
        <v>3</v>
      </c>
      <c r="H991">
        <v>71</v>
      </c>
      <c r="K991">
        <v>72</v>
      </c>
      <c r="L991">
        <v>62</v>
      </c>
      <c r="M991">
        <v>83</v>
      </c>
      <c r="N991">
        <v>58</v>
      </c>
      <c r="P991">
        <v>61</v>
      </c>
      <c r="Q991">
        <v>47</v>
      </c>
      <c r="R991">
        <v>76</v>
      </c>
      <c r="T991" s="34">
        <f>_xlfn.XLOOKUP(B991,'LHA Demog pivot'!$B$4:$B$93,'LHA Demog pivot'!$C$4:$C$93,,,1)</f>
        <v>93177</v>
      </c>
      <c r="U991" s="36">
        <f>ROUND(Table2[[#This Row],[LHA_Pop_2016]]*Table2[[#This Row],[C_ADR_7day]]/100000*7,0)</f>
        <v>13</v>
      </c>
      <c r="V991" s="13">
        <f>IF(OR(Table2[[#This Row],[7d_positivity_public]]=0,ISBLANK(Table2[[#This Row],[7d_positivity_public]])),"",(Table2[[#This Row],[7d_positivity_public]]-Table2[[#This Row],[7d_positivity_all]])/Table2[[#This Row],[7d_positivity_public]])</f>
        <v>0.33333333333333331</v>
      </c>
      <c r="W991">
        <v>2</v>
      </c>
    </row>
    <row r="992" spans="1:23" x14ac:dyDescent="0.25">
      <c r="A992" s="10">
        <v>44404</v>
      </c>
      <c r="B992">
        <v>213</v>
      </c>
      <c r="C992" t="s">
        <v>264</v>
      </c>
      <c r="D992">
        <v>1</v>
      </c>
      <c r="E992">
        <v>0</v>
      </c>
      <c r="F992">
        <v>1</v>
      </c>
      <c r="G992">
        <v>1</v>
      </c>
      <c r="H992">
        <v>77</v>
      </c>
      <c r="K992">
        <v>79</v>
      </c>
      <c r="L992">
        <v>74</v>
      </c>
      <c r="M992">
        <v>85</v>
      </c>
      <c r="N992">
        <v>60</v>
      </c>
      <c r="P992">
        <v>63</v>
      </c>
      <c r="Q992">
        <v>53</v>
      </c>
      <c r="R992">
        <v>76</v>
      </c>
      <c r="T992" s="34">
        <f>_xlfn.XLOOKUP(B992,'LHA Demog pivot'!$B$4:$B$93,'LHA Demog pivot'!$C$4:$C$93,,,1)</f>
        <v>141685</v>
      </c>
      <c r="U992" s="36">
        <f>ROUND(Table2[[#This Row],[LHA_Pop_2016]]*Table2[[#This Row],[C_ADR_7day]]/100000*7,0)</f>
        <v>10</v>
      </c>
      <c r="V992" s="13">
        <f>IF(OR(Table2[[#This Row],[7d_positivity_public]]=0,ISBLANK(Table2[[#This Row],[7d_positivity_public]])),"",(Table2[[#This Row],[7d_positivity_public]]-Table2[[#This Row],[7d_positivity_all]])/Table2[[#This Row],[7d_positivity_public]])</f>
        <v>0</v>
      </c>
      <c r="W992">
        <v>1</v>
      </c>
    </row>
    <row r="993" spans="1:23" x14ac:dyDescent="0.25">
      <c r="A993" s="10">
        <v>44404</v>
      </c>
      <c r="B993">
        <v>214</v>
      </c>
      <c r="C993" t="s">
        <v>265</v>
      </c>
      <c r="D993">
        <v>2</v>
      </c>
      <c r="E993">
        <v>0</v>
      </c>
      <c r="F993">
        <v>2</v>
      </c>
      <c r="G993">
        <v>2</v>
      </c>
      <c r="H993">
        <v>70</v>
      </c>
      <c r="K993">
        <v>72</v>
      </c>
      <c r="L993">
        <v>62</v>
      </c>
      <c r="M993">
        <v>82</v>
      </c>
      <c r="N993">
        <v>53</v>
      </c>
      <c r="P993">
        <v>57</v>
      </c>
      <c r="Q993">
        <v>42</v>
      </c>
      <c r="R993">
        <v>73</v>
      </c>
      <c r="T993" s="34">
        <f>_xlfn.XLOOKUP(B993,'LHA Demog pivot'!$B$4:$B$93,'LHA Demog pivot'!$C$4:$C$93,,,1)</f>
        <v>43157</v>
      </c>
      <c r="U993" s="36">
        <f>ROUND(Table2[[#This Row],[LHA_Pop_2016]]*Table2[[#This Row],[C_ADR_7day]]/100000*7,0)</f>
        <v>6</v>
      </c>
      <c r="V993" s="13">
        <f>IF(OR(Table2[[#This Row],[7d_positivity_public]]=0,ISBLANK(Table2[[#This Row],[7d_positivity_public]])),"",(Table2[[#This Row],[7d_positivity_public]]-Table2[[#This Row],[7d_positivity_all]])/Table2[[#This Row],[7d_positivity_public]])</f>
        <v>0</v>
      </c>
      <c r="W993">
        <v>2</v>
      </c>
    </row>
    <row r="994" spans="1:23" x14ac:dyDescent="0.25">
      <c r="A994" s="10">
        <v>44404</v>
      </c>
      <c r="B994">
        <v>215</v>
      </c>
      <c r="C994" t="s">
        <v>135</v>
      </c>
      <c r="D994">
        <v>1</v>
      </c>
      <c r="E994">
        <v>3</v>
      </c>
      <c r="F994">
        <v>-2</v>
      </c>
      <c r="G994">
        <v>0</v>
      </c>
      <c r="H994">
        <v>75</v>
      </c>
      <c r="K994">
        <v>77</v>
      </c>
      <c r="L994">
        <v>64</v>
      </c>
      <c r="M994">
        <v>86</v>
      </c>
      <c r="N994">
        <v>63</v>
      </c>
      <c r="P994">
        <v>66</v>
      </c>
      <c r="Q994">
        <v>47</v>
      </c>
      <c r="R994">
        <v>79</v>
      </c>
      <c r="T994" s="34">
        <f>_xlfn.XLOOKUP(B994,'LHA Demog pivot'!$B$4:$B$93,'LHA Demog pivot'!$C$4:$C$93,,,1)</f>
        <v>9696</v>
      </c>
      <c r="U994" s="36">
        <f>ROUND(Table2[[#This Row],[LHA_Pop_2016]]*Table2[[#This Row],[C_ADR_7day]]/100000*7,0)</f>
        <v>1</v>
      </c>
      <c r="V994" s="13" t="str">
        <f>IF(OR(Table2[[#This Row],[7d_positivity_public]]=0,ISBLANK(Table2[[#This Row],[7d_positivity_public]])),"",(Table2[[#This Row],[7d_positivity_public]]-Table2[[#This Row],[7d_positivity_all]])/Table2[[#This Row],[7d_positivity_public]])</f>
        <v/>
      </c>
      <c r="W994">
        <v>0</v>
      </c>
    </row>
    <row r="995" spans="1:23" x14ac:dyDescent="0.25">
      <c r="A995" s="10">
        <v>44404</v>
      </c>
      <c r="B995">
        <v>221</v>
      </c>
      <c r="C995" t="s">
        <v>136</v>
      </c>
      <c r="D995">
        <v>0</v>
      </c>
      <c r="E995">
        <v>0</v>
      </c>
      <c r="F995">
        <v>0</v>
      </c>
      <c r="G995">
        <v>1</v>
      </c>
      <c r="H995">
        <v>85</v>
      </c>
      <c r="K995">
        <v>85</v>
      </c>
      <c r="L995">
        <v>84</v>
      </c>
      <c r="M995">
        <v>87</v>
      </c>
      <c r="N995">
        <v>66</v>
      </c>
      <c r="P995">
        <v>68</v>
      </c>
      <c r="Q995">
        <v>59</v>
      </c>
      <c r="R995">
        <v>80</v>
      </c>
      <c r="T995" s="34">
        <f>_xlfn.XLOOKUP(B995,'LHA Demog pivot'!$B$4:$B$93,'LHA Demog pivot'!$C$4:$C$93,,,1)</f>
        <v>70996</v>
      </c>
      <c r="U995" s="36">
        <f>ROUND(Table2[[#This Row],[LHA_Pop_2016]]*Table2[[#This Row],[C_ADR_7day]]/100000*7,0)</f>
        <v>0</v>
      </c>
      <c r="V995" s="13">
        <f>IF(OR(Table2[[#This Row],[7d_positivity_public]]=0,ISBLANK(Table2[[#This Row],[7d_positivity_public]])),"",(Table2[[#This Row],[7d_positivity_public]]-Table2[[#This Row],[7d_positivity_all]])/Table2[[#This Row],[7d_positivity_public]])</f>
        <v>1</v>
      </c>
      <c r="W995">
        <v>0</v>
      </c>
    </row>
    <row r="996" spans="1:23" x14ac:dyDescent="0.25">
      <c r="A996" s="10">
        <v>44404</v>
      </c>
      <c r="B996">
        <v>222</v>
      </c>
      <c r="C996" t="s">
        <v>266</v>
      </c>
      <c r="D996">
        <v>1</v>
      </c>
      <c r="E996">
        <v>1</v>
      </c>
      <c r="F996">
        <v>0</v>
      </c>
      <c r="G996">
        <v>1</v>
      </c>
      <c r="H996">
        <v>84</v>
      </c>
      <c r="K996">
        <v>84</v>
      </c>
      <c r="L996">
        <v>84</v>
      </c>
      <c r="M996">
        <v>85</v>
      </c>
      <c r="N996">
        <v>64</v>
      </c>
      <c r="P996">
        <v>67</v>
      </c>
      <c r="Q996">
        <v>60</v>
      </c>
      <c r="R996">
        <v>76</v>
      </c>
      <c r="T996" s="34">
        <f>_xlfn.XLOOKUP(B996,'LHA Demog pivot'!$B$4:$B$93,'LHA Demog pivot'!$C$4:$C$93,,,1)</f>
        <v>232755</v>
      </c>
      <c r="U996" s="36">
        <f>ROUND(Table2[[#This Row],[LHA_Pop_2016]]*Table2[[#This Row],[C_ADR_7day]]/100000*7,0)</f>
        <v>16</v>
      </c>
      <c r="V996" s="13">
        <f>IF(OR(Table2[[#This Row],[7d_positivity_public]]=0,ISBLANK(Table2[[#This Row],[7d_positivity_public]])),"",(Table2[[#This Row],[7d_positivity_public]]-Table2[[#This Row],[7d_positivity_all]])/Table2[[#This Row],[7d_positivity_public]])</f>
        <v>1</v>
      </c>
      <c r="W996">
        <v>0</v>
      </c>
    </row>
    <row r="997" spans="1:23" x14ac:dyDescent="0.25">
      <c r="A997" s="10">
        <v>44404</v>
      </c>
      <c r="B997">
        <v>223</v>
      </c>
      <c r="C997" t="s">
        <v>267</v>
      </c>
      <c r="D997">
        <v>3</v>
      </c>
      <c r="E997">
        <v>2</v>
      </c>
      <c r="F997">
        <v>1</v>
      </c>
      <c r="G997">
        <v>4</v>
      </c>
      <c r="H997">
        <v>79</v>
      </c>
      <c r="K997">
        <v>80</v>
      </c>
      <c r="L997">
        <v>74</v>
      </c>
      <c r="M997">
        <v>87</v>
      </c>
      <c r="N997">
        <v>61</v>
      </c>
      <c r="P997">
        <v>65</v>
      </c>
      <c r="Q997">
        <v>50</v>
      </c>
      <c r="R997">
        <v>80</v>
      </c>
      <c r="T997" s="34">
        <f>_xlfn.XLOOKUP(B997,'LHA Demog pivot'!$B$4:$B$93,'LHA Demog pivot'!$C$4:$C$93,,,1)</f>
        <v>101101</v>
      </c>
      <c r="U997" s="36">
        <f>ROUND(Table2[[#This Row],[LHA_Pop_2016]]*Table2[[#This Row],[C_ADR_7day]]/100000*7,0)</f>
        <v>21</v>
      </c>
      <c r="V997" s="13">
        <f>IF(OR(Table2[[#This Row],[7d_positivity_public]]=0,ISBLANK(Table2[[#This Row],[7d_positivity_public]])),"",(Table2[[#This Row],[7d_positivity_public]]-Table2[[#This Row],[7d_positivity_all]])/Table2[[#This Row],[7d_positivity_public]])</f>
        <v>0.25</v>
      </c>
      <c r="W997">
        <v>3</v>
      </c>
    </row>
    <row r="998" spans="1:23" x14ac:dyDescent="0.25">
      <c r="A998" s="10">
        <v>44404</v>
      </c>
      <c r="B998">
        <v>224</v>
      </c>
      <c r="C998" t="s">
        <v>268</v>
      </c>
      <c r="D998">
        <v>1</v>
      </c>
      <c r="E998">
        <v>1</v>
      </c>
      <c r="F998">
        <v>0</v>
      </c>
      <c r="G998">
        <v>2</v>
      </c>
      <c r="H998">
        <v>83</v>
      </c>
      <c r="K998">
        <v>84</v>
      </c>
      <c r="L998">
        <v>81</v>
      </c>
      <c r="M998">
        <v>87</v>
      </c>
      <c r="N998">
        <v>68</v>
      </c>
      <c r="P998">
        <v>71</v>
      </c>
      <c r="Q998">
        <v>63</v>
      </c>
      <c r="R998">
        <v>80</v>
      </c>
      <c r="T998" s="34">
        <f>_xlfn.XLOOKUP(B998,'LHA Demog pivot'!$B$4:$B$93,'LHA Demog pivot'!$C$4:$C$93,,,1)</f>
        <v>234393</v>
      </c>
      <c r="U998" s="36">
        <f>ROUND(Table2[[#This Row],[LHA_Pop_2016]]*Table2[[#This Row],[C_ADR_7day]]/100000*7,0)</f>
        <v>16</v>
      </c>
      <c r="V998" s="13">
        <f>IF(OR(Table2[[#This Row],[7d_positivity_public]]=0,ISBLANK(Table2[[#This Row],[7d_positivity_public]])),"",(Table2[[#This Row],[7d_positivity_public]]-Table2[[#This Row],[7d_positivity_all]])/Table2[[#This Row],[7d_positivity_public]])</f>
        <v>0.5</v>
      </c>
      <c r="W998">
        <v>1</v>
      </c>
    </row>
    <row r="999" spans="1:23" x14ac:dyDescent="0.25">
      <c r="A999" s="10">
        <v>44404</v>
      </c>
      <c r="B999">
        <v>231</v>
      </c>
      <c r="C999" t="s">
        <v>269</v>
      </c>
      <c r="D999">
        <v>1</v>
      </c>
      <c r="E999">
        <v>2</v>
      </c>
      <c r="F999">
        <v>-1</v>
      </c>
      <c r="G999">
        <v>1</v>
      </c>
      <c r="H999">
        <v>80</v>
      </c>
      <c r="K999">
        <v>81</v>
      </c>
      <c r="L999">
        <v>75</v>
      </c>
      <c r="M999">
        <v>87</v>
      </c>
      <c r="N999">
        <v>66</v>
      </c>
      <c r="P999">
        <v>69</v>
      </c>
      <c r="Q999">
        <v>58</v>
      </c>
      <c r="R999">
        <v>81</v>
      </c>
      <c r="T999" s="34">
        <f>_xlfn.XLOOKUP(B999,'LHA Demog pivot'!$B$4:$B$93,'LHA Demog pivot'!$C$4:$C$93,,,1)</f>
        <v>143778</v>
      </c>
      <c r="U999" s="36">
        <f>ROUND(Table2[[#This Row],[LHA_Pop_2016]]*Table2[[#This Row],[C_ADR_7day]]/100000*7,0)</f>
        <v>10</v>
      </c>
      <c r="V999" s="13">
        <f>IF(OR(Table2[[#This Row],[7d_positivity_public]]=0,ISBLANK(Table2[[#This Row],[7d_positivity_public]])),"",(Table2[[#This Row],[7d_positivity_public]]-Table2[[#This Row],[7d_positivity_all]])/Table2[[#This Row],[7d_positivity_public]])</f>
        <v>0</v>
      </c>
      <c r="W999">
        <v>1</v>
      </c>
    </row>
    <row r="1000" spans="1:23" x14ac:dyDescent="0.25">
      <c r="A1000" s="10">
        <v>44404</v>
      </c>
      <c r="B1000">
        <v>232</v>
      </c>
      <c r="C1000" t="s">
        <v>270</v>
      </c>
      <c r="D1000">
        <v>1</v>
      </c>
      <c r="E1000">
        <v>0</v>
      </c>
      <c r="F1000">
        <v>1</v>
      </c>
      <c r="G1000">
        <v>1</v>
      </c>
      <c r="H1000">
        <v>87</v>
      </c>
      <c r="K1000">
        <v>88</v>
      </c>
      <c r="L1000">
        <v>85</v>
      </c>
      <c r="M1000">
        <v>91</v>
      </c>
      <c r="N1000">
        <v>68</v>
      </c>
      <c r="P1000">
        <v>72</v>
      </c>
      <c r="Q1000">
        <v>59</v>
      </c>
      <c r="R1000">
        <v>84</v>
      </c>
      <c r="T1000" s="34">
        <f>_xlfn.XLOOKUP(B1000,'LHA Demog pivot'!$B$4:$B$93,'LHA Demog pivot'!$C$4:$C$93,,,1)</f>
        <v>103064</v>
      </c>
      <c r="U1000" s="36">
        <f>ROUND(Table2[[#This Row],[LHA_Pop_2016]]*Table2[[#This Row],[C_ADR_7day]]/100000*7,0)</f>
        <v>7</v>
      </c>
      <c r="V1000" s="13">
        <f>IF(OR(Table2[[#This Row],[7d_positivity_public]]=0,ISBLANK(Table2[[#This Row],[7d_positivity_public]])),"",(Table2[[#This Row],[7d_positivity_public]]-Table2[[#This Row],[7d_positivity_all]])/Table2[[#This Row],[7d_positivity_public]])</f>
        <v>0</v>
      </c>
      <c r="W1000">
        <v>1</v>
      </c>
    </row>
    <row r="1001" spans="1:23" x14ac:dyDescent="0.25">
      <c r="A1001" s="10">
        <v>44404</v>
      </c>
      <c r="B1001">
        <v>233</v>
      </c>
      <c r="C1001" t="s">
        <v>271</v>
      </c>
      <c r="D1001">
        <v>1</v>
      </c>
      <c r="E1001">
        <v>1</v>
      </c>
      <c r="F1001">
        <v>0</v>
      </c>
      <c r="G1001">
        <v>1</v>
      </c>
      <c r="H1001">
        <v>85</v>
      </c>
      <c r="K1001">
        <v>86</v>
      </c>
      <c r="L1001">
        <v>84</v>
      </c>
      <c r="M1001">
        <v>89</v>
      </c>
      <c r="N1001">
        <v>65</v>
      </c>
      <c r="P1001">
        <v>68</v>
      </c>
      <c r="Q1001">
        <v>60</v>
      </c>
      <c r="R1001">
        <v>80</v>
      </c>
      <c r="T1001" s="34">
        <f>_xlfn.XLOOKUP(B1001,'LHA Demog pivot'!$B$4:$B$93,'LHA Demog pivot'!$C$4:$C$93,,,1)</f>
        <v>443367</v>
      </c>
      <c r="U1001" s="36">
        <f>ROUND(Table2[[#This Row],[LHA_Pop_2016]]*Table2[[#This Row],[C_ADR_7day]]/100000*7,0)</f>
        <v>31</v>
      </c>
      <c r="V1001" s="13">
        <f>IF(OR(Table2[[#This Row],[7d_positivity_public]]=0,ISBLANK(Table2[[#This Row],[7d_positivity_public]])),"",(Table2[[#This Row],[7d_positivity_public]]-Table2[[#This Row],[7d_positivity_all]])/Table2[[#This Row],[7d_positivity_public]])</f>
        <v>0</v>
      </c>
      <c r="W1001">
        <v>1</v>
      </c>
    </row>
    <row r="1002" spans="1:23" x14ac:dyDescent="0.25">
      <c r="A1002" s="10">
        <v>44404</v>
      </c>
      <c r="B1002">
        <v>234</v>
      </c>
      <c r="C1002" t="s">
        <v>272</v>
      </c>
      <c r="D1002">
        <v>2</v>
      </c>
      <c r="E1002">
        <v>1</v>
      </c>
      <c r="F1002">
        <v>1</v>
      </c>
      <c r="G1002">
        <v>2</v>
      </c>
      <c r="H1002">
        <v>83</v>
      </c>
      <c r="K1002">
        <v>84</v>
      </c>
      <c r="L1002">
        <v>78</v>
      </c>
      <c r="M1002">
        <v>88</v>
      </c>
      <c r="N1002">
        <v>72</v>
      </c>
      <c r="P1002">
        <v>75</v>
      </c>
      <c r="Q1002">
        <v>64</v>
      </c>
      <c r="R1002">
        <v>83</v>
      </c>
      <c r="T1002" s="34">
        <f>_xlfn.XLOOKUP(B1002,'LHA Demog pivot'!$B$4:$B$93,'LHA Demog pivot'!$C$4:$C$93,,,1)</f>
        <v>94768</v>
      </c>
      <c r="U1002" s="36">
        <f>ROUND(Table2[[#This Row],[LHA_Pop_2016]]*Table2[[#This Row],[C_ADR_7day]]/100000*7,0)</f>
        <v>13</v>
      </c>
      <c r="V1002" s="13">
        <f>IF(OR(Table2[[#This Row],[7d_positivity_public]]=0,ISBLANK(Table2[[#This Row],[7d_positivity_public]])),"",(Table2[[#This Row],[7d_positivity_public]]-Table2[[#This Row],[7d_positivity_all]])/Table2[[#This Row],[7d_positivity_public]])</f>
        <v>0.5</v>
      </c>
      <c r="W1002">
        <v>1</v>
      </c>
    </row>
    <row r="1003" spans="1:23" x14ac:dyDescent="0.25">
      <c r="A1003" s="10">
        <v>44404</v>
      </c>
      <c r="B1003">
        <v>311</v>
      </c>
      <c r="C1003" t="s">
        <v>273</v>
      </c>
      <c r="D1003">
        <v>1</v>
      </c>
      <c r="E1003">
        <v>1</v>
      </c>
      <c r="F1003">
        <v>0</v>
      </c>
      <c r="G1003">
        <v>3</v>
      </c>
      <c r="H1003">
        <v>84</v>
      </c>
      <c r="K1003">
        <v>84</v>
      </c>
      <c r="L1003">
        <v>84</v>
      </c>
      <c r="M1003">
        <v>84</v>
      </c>
      <c r="N1003">
        <v>56</v>
      </c>
      <c r="P1003">
        <v>58</v>
      </c>
      <c r="Q1003">
        <v>44</v>
      </c>
      <c r="R1003">
        <v>73</v>
      </c>
      <c r="T1003" s="34">
        <f>_xlfn.XLOOKUP(B1003,'LHA Demog pivot'!$B$4:$B$93,'LHA Demog pivot'!$C$4:$C$93,,,1)</f>
        <v>198309</v>
      </c>
      <c r="U1003" s="36">
        <f>ROUND(Table2[[#This Row],[LHA_Pop_2016]]*Table2[[#This Row],[C_ADR_7day]]/100000*7,0)</f>
        <v>14</v>
      </c>
      <c r="V1003" s="13">
        <f>IF(OR(Table2[[#This Row],[7d_positivity_public]]=0,ISBLANK(Table2[[#This Row],[7d_positivity_public]])),"",(Table2[[#This Row],[7d_positivity_public]]-Table2[[#This Row],[7d_positivity_all]])/Table2[[#This Row],[7d_positivity_public]])</f>
        <v>0.66666666666666663</v>
      </c>
      <c r="W1003">
        <v>1</v>
      </c>
    </row>
    <row r="1004" spans="1:23" x14ac:dyDescent="0.25">
      <c r="A1004" s="10">
        <v>44404</v>
      </c>
      <c r="B1004">
        <v>321</v>
      </c>
      <c r="C1004" t="s">
        <v>274</v>
      </c>
      <c r="D1004">
        <v>2</v>
      </c>
      <c r="E1004">
        <v>1</v>
      </c>
      <c r="F1004">
        <v>1</v>
      </c>
      <c r="G1004">
        <v>3</v>
      </c>
      <c r="H1004">
        <v>87</v>
      </c>
      <c r="K1004">
        <v>87</v>
      </c>
      <c r="L1004">
        <v>89</v>
      </c>
      <c r="M1004">
        <v>84</v>
      </c>
      <c r="N1004">
        <v>67</v>
      </c>
      <c r="P1004">
        <v>68</v>
      </c>
      <c r="Q1004">
        <v>63</v>
      </c>
      <c r="R1004">
        <v>76</v>
      </c>
      <c r="T1004" s="34">
        <f>_xlfn.XLOOKUP(B1004,'LHA Demog pivot'!$B$4:$B$93,'LHA Demog pivot'!$C$4:$C$93,,,1)</f>
        <v>122041</v>
      </c>
      <c r="U1004" s="36">
        <f>ROUND(Table2[[#This Row],[LHA_Pop_2016]]*Table2[[#This Row],[C_ADR_7day]]/100000*7,0)</f>
        <v>17</v>
      </c>
      <c r="V1004" s="13">
        <f>IF(OR(Table2[[#This Row],[7d_positivity_public]]=0,ISBLANK(Table2[[#This Row],[7d_positivity_public]])),"",(Table2[[#This Row],[7d_positivity_public]]-Table2[[#This Row],[7d_positivity_all]])/Table2[[#This Row],[7d_positivity_public]])</f>
        <v>0.66666666666666663</v>
      </c>
      <c r="W1004">
        <v>1</v>
      </c>
    </row>
    <row r="1005" spans="1:23" x14ac:dyDescent="0.25">
      <c r="A1005" s="10">
        <v>44404</v>
      </c>
      <c r="B1005">
        <v>322</v>
      </c>
      <c r="C1005" t="s">
        <v>275</v>
      </c>
      <c r="D1005">
        <v>1</v>
      </c>
      <c r="E1005">
        <v>2</v>
      </c>
      <c r="F1005">
        <v>-1</v>
      </c>
      <c r="G1005">
        <v>4</v>
      </c>
      <c r="H1005">
        <v>81</v>
      </c>
      <c r="K1005">
        <v>81</v>
      </c>
      <c r="L1005">
        <v>82</v>
      </c>
      <c r="M1005">
        <v>79</v>
      </c>
      <c r="N1005">
        <v>62</v>
      </c>
      <c r="P1005">
        <v>63</v>
      </c>
      <c r="Q1005">
        <v>60</v>
      </c>
      <c r="R1005">
        <v>68</v>
      </c>
      <c r="T1005" s="34">
        <f>_xlfn.XLOOKUP(B1005,'LHA Demog pivot'!$B$4:$B$93,'LHA Demog pivot'!$C$4:$C$93,,,1)</f>
        <v>61532</v>
      </c>
      <c r="U1005" s="36">
        <f>ROUND(Table2[[#This Row],[LHA_Pop_2016]]*Table2[[#This Row],[C_ADR_7day]]/100000*7,0)</f>
        <v>4</v>
      </c>
      <c r="V1005" s="13">
        <f>IF(OR(Table2[[#This Row],[7d_positivity_public]]=0,ISBLANK(Table2[[#This Row],[7d_positivity_public]])),"",(Table2[[#This Row],[7d_positivity_public]]-Table2[[#This Row],[7d_positivity_all]])/Table2[[#This Row],[7d_positivity_public]])</f>
        <v>0.75</v>
      </c>
      <c r="W1005">
        <v>1</v>
      </c>
    </row>
    <row r="1006" spans="1:23" x14ac:dyDescent="0.25">
      <c r="A1006" s="10">
        <v>44404</v>
      </c>
      <c r="B1006">
        <v>323</v>
      </c>
      <c r="C1006" t="s">
        <v>276</v>
      </c>
      <c r="D1006">
        <v>1</v>
      </c>
      <c r="E1006">
        <v>1</v>
      </c>
      <c r="F1006">
        <v>0</v>
      </c>
      <c r="G1006">
        <v>3</v>
      </c>
      <c r="H1006">
        <v>89</v>
      </c>
      <c r="K1006">
        <v>89</v>
      </c>
      <c r="L1006">
        <v>89</v>
      </c>
      <c r="M1006">
        <v>89</v>
      </c>
      <c r="N1006">
        <v>66</v>
      </c>
      <c r="P1006">
        <v>69</v>
      </c>
      <c r="Q1006">
        <v>62</v>
      </c>
      <c r="R1006">
        <v>78</v>
      </c>
      <c r="T1006" s="34">
        <f>_xlfn.XLOOKUP(B1006,'LHA Demog pivot'!$B$4:$B$93,'LHA Demog pivot'!$C$4:$C$93,,,1)</f>
        <v>103894</v>
      </c>
      <c r="U1006" s="36">
        <f>ROUND(Table2[[#This Row],[LHA_Pop_2016]]*Table2[[#This Row],[C_ADR_7day]]/100000*7,0)</f>
        <v>7</v>
      </c>
      <c r="V1006" s="13">
        <f>IF(OR(Table2[[#This Row],[7d_positivity_public]]=0,ISBLANK(Table2[[#This Row],[7d_positivity_public]])),"",(Table2[[#This Row],[7d_positivity_public]]-Table2[[#This Row],[7d_positivity_all]])/Table2[[#This Row],[7d_positivity_public]])</f>
        <v>0.66666666666666663</v>
      </c>
      <c r="W1006">
        <v>1</v>
      </c>
    </row>
    <row r="1007" spans="1:23" x14ac:dyDescent="0.25">
      <c r="A1007" s="10">
        <v>44404</v>
      </c>
      <c r="B1007">
        <v>324</v>
      </c>
      <c r="C1007" t="s">
        <v>277</v>
      </c>
      <c r="D1007">
        <v>1</v>
      </c>
      <c r="E1007">
        <v>0</v>
      </c>
      <c r="F1007">
        <v>1</v>
      </c>
      <c r="G1007">
        <v>1</v>
      </c>
      <c r="H1007">
        <v>85</v>
      </c>
      <c r="K1007">
        <v>85</v>
      </c>
      <c r="L1007">
        <v>84</v>
      </c>
      <c r="M1007">
        <v>86</v>
      </c>
      <c r="N1007">
        <v>62</v>
      </c>
      <c r="P1007">
        <v>64</v>
      </c>
      <c r="Q1007">
        <v>52</v>
      </c>
      <c r="R1007">
        <v>79</v>
      </c>
      <c r="T1007" s="34">
        <f>_xlfn.XLOOKUP(B1007,'LHA Demog pivot'!$B$4:$B$93,'LHA Demog pivot'!$C$4:$C$93,,,1)</f>
        <v>131178</v>
      </c>
      <c r="U1007" s="36">
        <f>ROUND(Table2[[#This Row],[LHA_Pop_2016]]*Table2[[#This Row],[C_ADR_7day]]/100000*7,0)</f>
        <v>9</v>
      </c>
      <c r="V1007" s="13">
        <f>IF(OR(Table2[[#This Row],[7d_positivity_public]]=0,ISBLANK(Table2[[#This Row],[7d_positivity_public]])),"",(Table2[[#This Row],[7d_positivity_public]]-Table2[[#This Row],[7d_positivity_all]])/Table2[[#This Row],[7d_positivity_public]])</f>
        <v>1</v>
      </c>
      <c r="W1007">
        <v>0</v>
      </c>
    </row>
    <row r="1008" spans="1:23" x14ac:dyDescent="0.25">
      <c r="A1008" s="10">
        <v>44404</v>
      </c>
      <c r="B1008">
        <v>325</v>
      </c>
      <c r="C1008" t="s">
        <v>278</v>
      </c>
      <c r="D1008">
        <v>1</v>
      </c>
      <c r="E1008">
        <v>1</v>
      </c>
      <c r="F1008">
        <v>0</v>
      </c>
      <c r="G1008">
        <v>3</v>
      </c>
      <c r="H1008">
        <v>89</v>
      </c>
      <c r="K1008">
        <v>89</v>
      </c>
      <c r="L1008">
        <v>90</v>
      </c>
      <c r="M1008">
        <v>87</v>
      </c>
      <c r="N1008">
        <v>68</v>
      </c>
      <c r="P1008">
        <v>71</v>
      </c>
      <c r="Q1008">
        <v>66</v>
      </c>
      <c r="R1008">
        <v>78</v>
      </c>
      <c r="T1008" s="34">
        <f>_xlfn.XLOOKUP(B1008,'LHA Demog pivot'!$B$4:$B$93,'LHA Demog pivot'!$C$4:$C$93,,,1)</f>
        <v>95808</v>
      </c>
      <c r="U1008" s="36">
        <f>ROUND(Table2[[#This Row],[LHA_Pop_2016]]*Table2[[#This Row],[C_ADR_7day]]/100000*7,0)</f>
        <v>7</v>
      </c>
      <c r="V1008" s="13">
        <f>IF(OR(Table2[[#This Row],[7d_positivity_public]]=0,ISBLANK(Table2[[#This Row],[7d_positivity_public]])),"",(Table2[[#This Row],[7d_positivity_public]]-Table2[[#This Row],[7d_positivity_all]])/Table2[[#This Row],[7d_positivity_public]])</f>
        <v>0.66666666666666663</v>
      </c>
      <c r="W1008">
        <v>1</v>
      </c>
    </row>
    <row r="1009" spans="1:23" x14ac:dyDescent="0.25">
      <c r="A1009" s="10">
        <v>44404</v>
      </c>
      <c r="B1009">
        <v>326</v>
      </c>
      <c r="C1009" t="s">
        <v>279</v>
      </c>
      <c r="D1009">
        <v>1</v>
      </c>
      <c r="E1009">
        <v>0</v>
      </c>
      <c r="F1009">
        <v>1</v>
      </c>
      <c r="G1009">
        <v>2</v>
      </c>
      <c r="H1009">
        <v>86</v>
      </c>
      <c r="K1009">
        <v>87</v>
      </c>
      <c r="L1009">
        <v>87</v>
      </c>
      <c r="M1009">
        <v>86</v>
      </c>
      <c r="N1009">
        <v>63</v>
      </c>
      <c r="P1009">
        <v>65</v>
      </c>
      <c r="Q1009">
        <v>56</v>
      </c>
      <c r="R1009">
        <v>76</v>
      </c>
      <c r="T1009" s="34">
        <f>_xlfn.XLOOKUP(B1009,'LHA Demog pivot'!$B$4:$B$93,'LHA Demog pivot'!$C$4:$C$93,,,1)</f>
        <v>134575</v>
      </c>
      <c r="U1009" s="36">
        <f>ROUND(Table2[[#This Row],[LHA_Pop_2016]]*Table2[[#This Row],[C_ADR_7day]]/100000*7,0)</f>
        <v>9</v>
      </c>
      <c r="V1009" s="13">
        <f>IF(OR(Table2[[#This Row],[7d_positivity_public]]=0,ISBLANK(Table2[[#This Row],[7d_positivity_public]])),"",(Table2[[#This Row],[7d_positivity_public]]-Table2[[#This Row],[7d_positivity_all]])/Table2[[#This Row],[7d_positivity_public]])</f>
        <v>0.5</v>
      </c>
      <c r="W1009">
        <v>1</v>
      </c>
    </row>
    <row r="1010" spans="1:23" x14ac:dyDescent="0.25">
      <c r="A1010" s="10">
        <v>44404</v>
      </c>
      <c r="B1010">
        <v>331</v>
      </c>
      <c r="C1010" t="s">
        <v>280</v>
      </c>
      <c r="D1010">
        <v>1</v>
      </c>
      <c r="E1010">
        <v>1</v>
      </c>
      <c r="F1010">
        <v>0</v>
      </c>
      <c r="G1010">
        <v>2</v>
      </c>
      <c r="H1010">
        <v>88</v>
      </c>
      <c r="K1010">
        <v>88</v>
      </c>
      <c r="L1010">
        <v>86</v>
      </c>
      <c r="M1010">
        <v>90</v>
      </c>
      <c r="N1010">
        <v>68</v>
      </c>
      <c r="P1010">
        <v>72</v>
      </c>
      <c r="Q1010">
        <v>60</v>
      </c>
      <c r="R1010">
        <v>84</v>
      </c>
      <c r="T1010" s="34">
        <f>_xlfn.XLOOKUP(B1010,'LHA Demog pivot'!$B$4:$B$93,'LHA Demog pivot'!$C$4:$C$93,,,1)</f>
        <v>141392</v>
      </c>
      <c r="U1010" s="36">
        <f>ROUND(Table2[[#This Row],[LHA_Pop_2016]]*Table2[[#This Row],[C_ADR_7day]]/100000*7,0)</f>
        <v>10</v>
      </c>
      <c r="V1010" s="13">
        <f>IF(OR(Table2[[#This Row],[7d_positivity_public]]=0,ISBLANK(Table2[[#This Row],[7d_positivity_public]])),"",(Table2[[#This Row],[7d_positivity_public]]-Table2[[#This Row],[7d_positivity_all]])/Table2[[#This Row],[7d_positivity_public]])</f>
        <v>0.5</v>
      </c>
      <c r="W1010">
        <v>1</v>
      </c>
    </row>
    <row r="1011" spans="1:23" x14ac:dyDescent="0.25">
      <c r="A1011" s="10">
        <v>44404</v>
      </c>
      <c r="B1011">
        <v>332</v>
      </c>
      <c r="C1011" t="s">
        <v>281</v>
      </c>
      <c r="D1011">
        <v>2</v>
      </c>
      <c r="E1011">
        <v>1</v>
      </c>
      <c r="F1011">
        <v>1</v>
      </c>
      <c r="G1011">
        <v>4</v>
      </c>
      <c r="H1011">
        <v>83</v>
      </c>
      <c r="K1011">
        <v>84</v>
      </c>
      <c r="L1011">
        <v>79</v>
      </c>
      <c r="M1011">
        <v>87</v>
      </c>
      <c r="N1011">
        <v>69</v>
      </c>
      <c r="P1011">
        <v>72</v>
      </c>
      <c r="Q1011">
        <v>59</v>
      </c>
      <c r="R1011">
        <v>81</v>
      </c>
      <c r="T1011" s="34">
        <f>_xlfn.XLOOKUP(B1011,'LHA Demog pivot'!$B$4:$B$93,'LHA Demog pivot'!$C$4:$C$93,,,1)</f>
        <v>50490</v>
      </c>
      <c r="U1011" s="36">
        <f>ROUND(Table2[[#This Row],[LHA_Pop_2016]]*Table2[[#This Row],[C_ADR_7day]]/100000*7,0)</f>
        <v>7</v>
      </c>
      <c r="V1011" s="13">
        <f>IF(OR(Table2[[#This Row],[7d_positivity_public]]=0,ISBLANK(Table2[[#This Row],[7d_positivity_public]])),"",(Table2[[#This Row],[7d_positivity_public]]-Table2[[#This Row],[7d_positivity_all]])/Table2[[#This Row],[7d_positivity_public]])</f>
        <v>0.75</v>
      </c>
      <c r="W1011">
        <v>1</v>
      </c>
    </row>
    <row r="1012" spans="1:23" x14ac:dyDescent="0.25">
      <c r="A1012" s="10">
        <v>44404</v>
      </c>
      <c r="B1012">
        <v>333</v>
      </c>
      <c r="C1012" t="s">
        <v>282</v>
      </c>
      <c r="D1012">
        <v>0</v>
      </c>
      <c r="E1012">
        <v>0</v>
      </c>
      <c r="F1012">
        <v>0</v>
      </c>
      <c r="G1012">
        <v>0</v>
      </c>
      <c r="H1012">
        <v>80</v>
      </c>
      <c r="K1012">
        <v>81</v>
      </c>
      <c r="L1012">
        <v>69</v>
      </c>
      <c r="M1012">
        <v>87</v>
      </c>
      <c r="N1012">
        <v>62</v>
      </c>
      <c r="P1012">
        <v>65</v>
      </c>
      <c r="Q1012">
        <v>38</v>
      </c>
      <c r="R1012">
        <v>79</v>
      </c>
      <c r="T1012" s="34">
        <f>_xlfn.XLOOKUP(B1012,'LHA Demog pivot'!$B$4:$B$93,'LHA Demog pivot'!$C$4:$C$93,,,1)</f>
        <v>29970</v>
      </c>
      <c r="U1012" s="36">
        <f>ROUND(Table2[[#This Row],[LHA_Pop_2016]]*Table2[[#This Row],[C_ADR_7day]]/100000*7,0)</f>
        <v>0</v>
      </c>
      <c r="V1012" s="13" t="str">
        <f>IF(OR(Table2[[#This Row],[7d_positivity_public]]=0,ISBLANK(Table2[[#This Row],[7d_positivity_public]])),"",(Table2[[#This Row],[7d_positivity_public]]-Table2[[#This Row],[7d_positivity_all]])/Table2[[#This Row],[7d_positivity_public]])</f>
        <v/>
      </c>
      <c r="W1012">
        <v>0</v>
      </c>
    </row>
    <row r="1013" spans="1:23" x14ac:dyDescent="0.25">
      <c r="A1013" s="10">
        <v>44404</v>
      </c>
      <c r="B1013">
        <v>334</v>
      </c>
      <c r="C1013" t="s">
        <v>283</v>
      </c>
      <c r="D1013">
        <v>1</v>
      </c>
      <c r="E1013">
        <v>0</v>
      </c>
      <c r="F1013">
        <v>1</v>
      </c>
      <c r="G1013">
        <v>0</v>
      </c>
      <c r="H1013">
        <v>76</v>
      </c>
      <c r="K1013">
        <v>77</v>
      </c>
      <c r="L1013">
        <v>63</v>
      </c>
      <c r="M1013">
        <v>86</v>
      </c>
      <c r="N1013">
        <v>64</v>
      </c>
      <c r="P1013">
        <v>66</v>
      </c>
      <c r="Q1013">
        <v>44</v>
      </c>
      <c r="R1013">
        <v>79</v>
      </c>
      <c r="T1013" s="34">
        <f>_xlfn.XLOOKUP(B1013,'LHA Demog pivot'!$B$4:$B$93,'LHA Demog pivot'!$C$4:$C$93,,,1)</f>
        <v>19671</v>
      </c>
      <c r="U1013" s="36">
        <f>ROUND(Table2[[#This Row],[LHA_Pop_2016]]*Table2[[#This Row],[C_ADR_7day]]/100000*7,0)</f>
        <v>1</v>
      </c>
      <c r="V1013" s="13" t="str">
        <f>IF(OR(Table2[[#This Row],[7d_positivity_public]]=0,ISBLANK(Table2[[#This Row],[7d_positivity_public]])),"",(Table2[[#This Row],[7d_positivity_public]]-Table2[[#This Row],[7d_positivity_all]])/Table2[[#This Row],[7d_positivity_public]])</f>
        <v/>
      </c>
      <c r="W1013">
        <v>0</v>
      </c>
    </row>
    <row r="1014" spans="1:23" x14ac:dyDescent="0.25">
      <c r="A1014" s="10">
        <v>44404</v>
      </c>
      <c r="B1014">
        <v>335</v>
      </c>
      <c r="C1014" t="s">
        <v>284</v>
      </c>
      <c r="D1014">
        <v>1</v>
      </c>
      <c r="E1014">
        <v>0</v>
      </c>
      <c r="F1014">
        <v>1</v>
      </c>
      <c r="G1014">
        <v>2</v>
      </c>
      <c r="H1014">
        <v>87</v>
      </c>
      <c r="K1014">
        <v>88</v>
      </c>
      <c r="L1014">
        <v>87</v>
      </c>
      <c r="M1014">
        <v>90</v>
      </c>
      <c r="N1014">
        <v>69</v>
      </c>
      <c r="P1014">
        <v>73</v>
      </c>
      <c r="Q1014">
        <v>68</v>
      </c>
      <c r="R1014">
        <v>81</v>
      </c>
      <c r="T1014" s="34">
        <f>_xlfn.XLOOKUP(B1014,'LHA Demog pivot'!$B$4:$B$93,'LHA Demog pivot'!$C$4:$C$93,,,1)</f>
        <v>38653</v>
      </c>
      <c r="U1014" s="36">
        <f>ROUND(Table2[[#This Row],[LHA_Pop_2016]]*Table2[[#This Row],[C_ADR_7day]]/100000*7,0)</f>
        <v>3</v>
      </c>
      <c r="V1014" s="13">
        <f>IF(OR(Table2[[#This Row],[7d_positivity_public]]=0,ISBLANK(Table2[[#This Row],[7d_positivity_public]])),"",(Table2[[#This Row],[7d_positivity_public]]-Table2[[#This Row],[7d_positivity_all]])/Table2[[#This Row],[7d_positivity_public]])</f>
        <v>0.5</v>
      </c>
      <c r="W1014">
        <v>1</v>
      </c>
    </row>
    <row r="1015" spans="1:23" x14ac:dyDescent="0.25">
      <c r="A1015" s="10">
        <v>44404</v>
      </c>
      <c r="B1015">
        <v>336</v>
      </c>
      <c r="C1015" t="s">
        <v>285</v>
      </c>
      <c r="D1015">
        <v>0</v>
      </c>
      <c r="E1015">
        <v>0</v>
      </c>
      <c r="F1015">
        <v>0</v>
      </c>
      <c r="G1015">
        <v>0</v>
      </c>
      <c r="H1015">
        <v>68</v>
      </c>
      <c r="K1015">
        <v>70</v>
      </c>
      <c r="L1015">
        <v>62</v>
      </c>
      <c r="M1015">
        <v>78</v>
      </c>
      <c r="N1015">
        <v>58</v>
      </c>
      <c r="P1015">
        <v>61</v>
      </c>
      <c r="Q1015">
        <v>51</v>
      </c>
      <c r="R1015">
        <v>71</v>
      </c>
      <c r="T1015" s="34">
        <f>_xlfn.XLOOKUP(B1015,'LHA Demog pivot'!$B$4:$B$93,'LHA Demog pivot'!$C$4:$C$93,,,1)</f>
        <v>2678</v>
      </c>
      <c r="U1015" s="36">
        <f>ROUND(Table2[[#This Row],[LHA_Pop_2016]]*Table2[[#This Row],[C_ADR_7day]]/100000*7,0)</f>
        <v>0</v>
      </c>
      <c r="V1015" s="13" t="str">
        <f>IF(OR(Table2[[#This Row],[7d_positivity_public]]=0,ISBLANK(Table2[[#This Row],[7d_positivity_public]])),"",(Table2[[#This Row],[7d_positivity_public]]-Table2[[#This Row],[7d_positivity_all]])/Table2[[#This Row],[7d_positivity_public]])</f>
        <v/>
      </c>
      <c r="W1015">
        <v>0</v>
      </c>
    </row>
    <row r="1016" spans="1:23" x14ac:dyDescent="0.25">
      <c r="A1016" s="10">
        <v>44404</v>
      </c>
      <c r="B1016">
        <v>337</v>
      </c>
      <c r="C1016" t="s">
        <v>286</v>
      </c>
      <c r="D1016">
        <v>0</v>
      </c>
      <c r="E1016">
        <v>0</v>
      </c>
      <c r="F1016">
        <v>0</v>
      </c>
      <c r="G1016">
        <v>0</v>
      </c>
      <c r="H1016">
        <v>95</v>
      </c>
      <c r="K1016">
        <v>96</v>
      </c>
      <c r="L1016">
        <v>97</v>
      </c>
      <c r="M1016">
        <v>95</v>
      </c>
      <c r="N1016">
        <v>81</v>
      </c>
      <c r="P1016">
        <v>87</v>
      </c>
      <c r="Q1016">
        <v>85</v>
      </c>
      <c r="R1016">
        <v>89</v>
      </c>
      <c r="T1016" s="34">
        <f>_xlfn.XLOOKUP(B1016,'LHA Demog pivot'!$B$4:$B$93,'LHA Demog pivot'!$C$4:$C$93,,,1)</f>
        <v>1514</v>
      </c>
      <c r="U1016" s="36">
        <f>ROUND(Table2[[#This Row],[LHA_Pop_2016]]*Table2[[#This Row],[C_ADR_7day]]/100000*7,0)</f>
        <v>0</v>
      </c>
      <c r="V1016" s="13" t="str">
        <f>IF(OR(Table2[[#This Row],[7d_positivity_public]]=0,ISBLANK(Table2[[#This Row],[7d_positivity_public]])),"",(Table2[[#This Row],[7d_positivity_public]]-Table2[[#This Row],[7d_positivity_all]])/Table2[[#This Row],[7d_positivity_public]])</f>
        <v/>
      </c>
      <c r="W1016">
        <v>0</v>
      </c>
    </row>
    <row r="1017" spans="1:23" x14ac:dyDescent="0.25">
      <c r="A1017" s="10">
        <v>44404</v>
      </c>
      <c r="B1017">
        <v>411</v>
      </c>
      <c r="C1017" t="s">
        <v>287</v>
      </c>
      <c r="D1017">
        <v>0</v>
      </c>
      <c r="E1017">
        <v>0</v>
      </c>
      <c r="F1017">
        <v>0</v>
      </c>
      <c r="G1017">
        <v>1</v>
      </c>
      <c r="H1017">
        <v>87</v>
      </c>
      <c r="K1017">
        <v>88</v>
      </c>
      <c r="L1017">
        <v>85</v>
      </c>
      <c r="M1017">
        <v>91</v>
      </c>
      <c r="N1017">
        <v>60</v>
      </c>
      <c r="P1017">
        <v>63</v>
      </c>
      <c r="Q1017">
        <v>43</v>
      </c>
      <c r="R1017">
        <v>82</v>
      </c>
      <c r="T1017" s="34">
        <f>_xlfn.XLOOKUP(B1017,'LHA Demog pivot'!$B$4:$B$93,'LHA Demog pivot'!$C$4:$C$93,,,1)</f>
        <v>225919</v>
      </c>
      <c r="U1017" s="36">
        <f>ROUND(Table2[[#This Row],[LHA_Pop_2016]]*Table2[[#This Row],[C_ADR_7day]]/100000*7,0)</f>
        <v>0</v>
      </c>
      <c r="V1017" s="13">
        <f>IF(OR(Table2[[#This Row],[7d_positivity_public]]=0,ISBLANK(Table2[[#This Row],[7d_positivity_public]])),"",(Table2[[#This Row],[7d_positivity_public]]-Table2[[#This Row],[7d_positivity_all]])/Table2[[#This Row],[7d_positivity_public]])</f>
        <v>0</v>
      </c>
      <c r="W1017">
        <v>1</v>
      </c>
    </row>
    <row r="1018" spans="1:23" x14ac:dyDescent="0.25">
      <c r="A1018" s="10">
        <v>44404</v>
      </c>
      <c r="B1018">
        <v>412</v>
      </c>
      <c r="C1018" t="s">
        <v>288</v>
      </c>
      <c r="D1018">
        <v>2</v>
      </c>
      <c r="E1018">
        <v>0</v>
      </c>
      <c r="F1018">
        <v>2</v>
      </c>
      <c r="G1018">
        <v>5</v>
      </c>
      <c r="H1018">
        <v>82</v>
      </c>
      <c r="K1018">
        <v>83</v>
      </c>
      <c r="L1018">
        <v>77</v>
      </c>
      <c r="M1018">
        <v>89</v>
      </c>
      <c r="N1018">
        <v>53</v>
      </c>
      <c r="P1018">
        <v>56</v>
      </c>
      <c r="Q1018">
        <v>35</v>
      </c>
      <c r="R1018">
        <v>80</v>
      </c>
      <c r="T1018" s="34">
        <f>_xlfn.XLOOKUP(B1018,'LHA Demog pivot'!$B$4:$B$93,'LHA Demog pivot'!$C$4:$C$93,,,1)</f>
        <v>77460</v>
      </c>
      <c r="U1018" s="36">
        <f>ROUND(Table2[[#This Row],[LHA_Pop_2016]]*Table2[[#This Row],[C_ADR_7day]]/100000*7,0)</f>
        <v>11</v>
      </c>
      <c r="V1018" s="13">
        <f>IF(OR(Table2[[#This Row],[7d_positivity_public]]=0,ISBLANK(Table2[[#This Row],[7d_positivity_public]])),"",(Table2[[#This Row],[7d_positivity_public]]-Table2[[#This Row],[7d_positivity_all]])/Table2[[#This Row],[7d_positivity_public]])</f>
        <v>0.4</v>
      </c>
      <c r="W1018">
        <v>3</v>
      </c>
    </row>
    <row r="1019" spans="1:23" x14ac:dyDescent="0.25">
      <c r="A1019" s="10">
        <v>44404</v>
      </c>
      <c r="B1019">
        <v>413</v>
      </c>
      <c r="C1019" t="s">
        <v>289</v>
      </c>
      <c r="D1019">
        <v>0</v>
      </c>
      <c r="E1019">
        <v>0</v>
      </c>
      <c r="F1019">
        <v>0</v>
      </c>
      <c r="G1019">
        <v>1</v>
      </c>
      <c r="H1019">
        <v>89</v>
      </c>
      <c r="K1019">
        <v>90</v>
      </c>
      <c r="L1019">
        <v>83</v>
      </c>
      <c r="M1019">
        <v>93</v>
      </c>
      <c r="N1019">
        <v>71</v>
      </c>
      <c r="P1019">
        <v>75</v>
      </c>
      <c r="Q1019">
        <v>51</v>
      </c>
      <c r="R1019">
        <v>88</v>
      </c>
      <c r="T1019" s="34">
        <f>_xlfn.XLOOKUP(B1019,'LHA Demog pivot'!$B$4:$B$93,'LHA Demog pivot'!$C$4:$C$93,,,1)</f>
        <v>64692</v>
      </c>
      <c r="U1019" s="36">
        <f>ROUND(Table2[[#This Row],[LHA_Pop_2016]]*Table2[[#This Row],[C_ADR_7day]]/100000*7,0)</f>
        <v>0</v>
      </c>
      <c r="V1019" s="13">
        <f>IF(OR(Table2[[#This Row],[7d_positivity_public]]=0,ISBLANK(Table2[[#This Row],[7d_positivity_public]])),"",(Table2[[#This Row],[7d_positivity_public]]-Table2[[#This Row],[7d_positivity_all]])/Table2[[#This Row],[7d_positivity_public]])</f>
        <v>1</v>
      </c>
      <c r="W1019">
        <v>0</v>
      </c>
    </row>
    <row r="1020" spans="1:23" x14ac:dyDescent="0.25">
      <c r="A1020" s="10">
        <v>44404</v>
      </c>
      <c r="B1020">
        <v>414</v>
      </c>
      <c r="C1020" t="s">
        <v>290</v>
      </c>
      <c r="D1020">
        <v>0</v>
      </c>
      <c r="E1020">
        <v>0</v>
      </c>
      <c r="F1020">
        <v>0</v>
      </c>
      <c r="G1020">
        <v>0</v>
      </c>
      <c r="H1020">
        <v>80</v>
      </c>
      <c r="K1020">
        <v>81</v>
      </c>
      <c r="L1020">
        <v>67</v>
      </c>
      <c r="M1020">
        <v>88</v>
      </c>
      <c r="N1020">
        <v>69</v>
      </c>
      <c r="P1020">
        <v>71</v>
      </c>
      <c r="Q1020">
        <v>49</v>
      </c>
      <c r="R1020">
        <v>82</v>
      </c>
      <c r="T1020" s="34">
        <f>_xlfn.XLOOKUP(B1020,'LHA Demog pivot'!$B$4:$B$93,'LHA Demog pivot'!$C$4:$C$93,,,1)</f>
        <v>15289</v>
      </c>
      <c r="U1020" s="36">
        <f>ROUND(Table2[[#This Row],[LHA_Pop_2016]]*Table2[[#This Row],[C_ADR_7day]]/100000*7,0)</f>
        <v>0</v>
      </c>
      <c r="V1020" s="13" t="str">
        <f>IF(OR(Table2[[#This Row],[7d_positivity_public]]=0,ISBLANK(Table2[[#This Row],[7d_positivity_public]])),"",(Table2[[#This Row],[7d_positivity_public]]-Table2[[#This Row],[7d_positivity_all]])/Table2[[#This Row],[7d_positivity_public]])</f>
        <v/>
      </c>
      <c r="W1020">
        <v>0</v>
      </c>
    </row>
    <row r="1021" spans="1:23" x14ac:dyDescent="0.25">
      <c r="A1021" s="10">
        <v>44404</v>
      </c>
      <c r="B1021">
        <v>421</v>
      </c>
      <c r="C1021" t="s">
        <v>291</v>
      </c>
      <c r="D1021">
        <v>0</v>
      </c>
      <c r="E1021">
        <v>0</v>
      </c>
      <c r="F1021">
        <v>0</v>
      </c>
      <c r="G1021">
        <v>0</v>
      </c>
      <c r="H1021">
        <v>77</v>
      </c>
      <c r="K1021">
        <v>78</v>
      </c>
      <c r="L1021">
        <v>67</v>
      </c>
      <c r="M1021">
        <v>87</v>
      </c>
      <c r="N1021">
        <v>63</v>
      </c>
      <c r="P1021">
        <v>66</v>
      </c>
      <c r="Q1021">
        <v>46</v>
      </c>
      <c r="R1021">
        <v>80</v>
      </c>
      <c r="T1021" s="34">
        <f>_xlfn.XLOOKUP(B1021,'LHA Demog pivot'!$B$4:$B$93,'LHA Demog pivot'!$C$4:$C$93,,,1)</f>
        <v>58378</v>
      </c>
      <c r="U1021" s="36">
        <f>ROUND(Table2[[#This Row],[LHA_Pop_2016]]*Table2[[#This Row],[C_ADR_7day]]/100000*7,0)</f>
        <v>0</v>
      </c>
      <c r="V1021" s="13" t="str">
        <f>IF(OR(Table2[[#This Row],[7d_positivity_public]]=0,ISBLANK(Table2[[#This Row],[7d_positivity_public]])),"",(Table2[[#This Row],[7d_positivity_public]]-Table2[[#This Row],[7d_positivity_all]])/Table2[[#This Row],[7d_positivity_public]])</f>
        <v/>
      </c>
      <c r="W1021">
        <v>0</v>
      </c>
    </row>
    <row r="1022" spans="1:23" x14ac:dyDescent="0.25">
      <c r="A1022" s="10">
        <v>44404</v>
      </c>
      <c r="B1022">
        <v>422</v>
      </c>
      <c r="C1022" t="s">
        <v>292</v>
      </c>
      <c r="D1022">
        <v>0</v>
      </c>
      <c r="E1022">
        <v>2</v>
      </c>
      <c r="F1022">
        <v>-2</v>
      </c>
      <c r="G1022">
        <v>0</v>
      </c>
      <c r="H1022">
        <v>71</v>
      </c>
      <c r="K1022">
        <v>72</v>
      </c>
      <c r="L1022">
        <v>54</v>
      </c>
      <c r="M1022">
        <v>82</v>
      </c>
      <c r="N1022">
        <v>57</v>
      </c>
      <c r="P1022">
        <v>59</v>
      </c>
      <c r="Q1022">
        <v>34</v>
      </c>
      <c r="R1022">
        <v>74</v>
      </c>
      <c r="T1022" s="34">
        <f>_xlfn.XLOOKUP(B1022,'LHA Demog pivot'!$B$4:$B$93,'LHA Demog pivot'!$C$4:$C$93,,,1)</f>
        <v>6240</v>
      </c>
      <c r="U1022" s="36">
        <f>ROUND(Table2[[#This Row],[LHA_Pop_2016]]*Table2[[#This Row],[C_ADR_7day]]/100000*7,0)</f>
        <v>0</v>
      </c>
      <c r="V1022" s="13" t="str">
        <f>IF(OR(Table2[[#This Row],[7d_positivity_public]]=0,ISBLANK(Table2[[#This Row],[7d_positivity_public]])),"",(Table2[[#This Row],[7d_positivity_public]]-Table2[[#This Row],[7d_positivity_all]])/Table2[[#This Row],[7d_positivity_public]])</f>
        <v/>
      </c>
      <c r="W1022">
        <v>5</v>
      </c>
    </row>
    <row r="1023" spans="1:23" x14ac:dyDescent="0.25">
      <c r="A1023" s="10">
        <v>44404</v>
      </c>
      <c r="B1023">
        <v>423</v>
      </c>
      <c r="C1023" t="s">
        <v>293</v>
      </c>
      <c r="D1023">
        <v>0</v>
      </c>
      <c r="E1023">
        <v>0</v>
      </c>
      <c r="F1023">
        <v>0</v>
      </c>
      <c r="G1023">
        <v>0</v>
      </c>
      <c r="H1023">
        <v>80</v>
      </c>
      <c r="K1023">
        <v>82</v>
      </c>
      <c r="L1023">
        <v>69</v>
      </c>
      <c r="M1023">
        <v>89</v>
      </c>
      <c r="N1023">
        <v>67</v>
      </c>
      <c r="P1023">
        <v>70</v>
      </c>
      <c r="Q1023">
        <v>47</v>
      </c>
      <c r="R1023">
        <v>83</v>
      </c>
      <c r="T1023" s="34">
        <f>_xlfn.XLOOKUP(B1023,'LHA Demog pivot'!$B$4:$B$93,'LHA Demog pivot'!$C$4:$C$93,,,1)</f>
        <v>19121</v>
      </c>
      <c r="U1023" s="36">
        <f>ROUND(Table2[[#This Row],[LHA_Pop_2016]]*Table2[[#This Row],[C_ADR_7day]]/100000*7,0)</f>
        <v>0</v>
      </c>
      <c r="V1023" s="13" t="str">
        <f>IF(OR(Table2[[#This Row],[7d_positivity_public]]=0,ISBLANK(Table2[[#This Row],[7d_positivity_public]])),"",(Table2[[#This Row],[7d_positivity_public]]-Table2[[#This Row],[7d_positivity_all]])/Table2[[#This Row],[7d_positivity_public]])</f>
        <v/>
      </c>
      <c r="W1023">
        <v>0</v>
      </c>
    </row>
    <row r="1024" spans="1:23" x14ac:dyDescent="0.25">
      <c r="A1024" s="10">
        <v>44404</v>
      </c>
      <c r="B1024">
        <v>424</v>
      </c>
      <c r="C1024" t="s">
        <v>294</v>
      </c>
      <c r="D1024">
        <v>1</v>
      </c>
      <c r="E1024">
        <v>0</v>
      </c>
      <c r="F1024">
        <v>1</v>
      </c>
      <c r="G1024">
        <v>2</v>
      </c>
      <c r="H1024">
        <v>80</v>
      </c>
      <c r="K1024">
        <v>81</v>
      </c>
      <c r="L1024">
        <v>72</v>
      </c>
      <c r="M1024">
        <v>88</v>
      </c>
      <c r="N1024">
        <v>63</v>
      </c>
      <c r="P1024">
        <v>66</v>
      </c>
      <c r="Q1024">
        <v>48</v>
      </c>
      <c r="R1024">
        <v>81</v>
      </c>
      <c r="T1024" s="34">
        <f>_xlfn.XLOOKUP(B1024,'LHA Demog pivot'!$B$4:$B$93,'LHA Demog pivot'!$C$4:$C$93,,,1)</f>
        <v>108964</v>
      </c>
      <c r="U1024" s="36">
        <f>ROUND(Table2[[#This Row],[LHA_Pop_2016]]*Table2[[#This Row],[C_ADR_7day]]/100000*7,0)</f>
        <v>8</v>
      </c>
      <c r="V1024" s="13">
        <f>IF(OR(Table2[[#This Row],[7d_positivity_public]]=0,ISBLANK(Table2[[#This Row],[7d_positivity_public]])),"",(Table2[[#This Row],[7d_positivity_public]]-Table2[[#This Row],[7d_positivity_all]])/Table2[[#This Row],[7d_positivity_public]])</f>
        <v>0.5</v>
      </c>
      <c r="W1024">
        <v>1</v>
      </c>
    </row>
    <row r="1025" spans="1:23" x14ac:dyDescent="0.25">
      <c r="A1025" s="10">
        <v>44404</v>
      </c>
      <c r="B1025">
        <v>425</v>
      </c>
      <c r="C1025" t="s">
        <v>295</v>
      </c>
      <c r="D1025">
        <v>0</v>
      </c>
      <c r="E1025">
        <v>0</v>
      </c>
      <c r="F1025">
        <v>0</v>
      </c>
      <c r="G1025">
        <v>1</v>
      </c>
      <c r="H1025">
        <v>81</v>
      </c>
      <c r="K1025">
        <v>82</v>
      </c>
      <c r="L1025">
        <v>63</v>
      </c>
      <c r="M1025">
        <v>89</v>
      </c>
      <c r="N1025">
        <v>69</v>
      </c>
      <c r="P1025">
        <v>71</v>
      </c>
      <c r="Q1025">
        <v>42</v>
      </c>
      <c r="R1025">
        <v>82</v>
      </c>
      <c r="T1025" s="34">
        <f>_xlfn.XLOOKUP(B1025,'LHA Demog pivot'!$B$4:$B$93,'LHA Demog pivot'!$C$4:$C$93,,,1)</f>
        <v>47133</v>
      </c>
      <c r="U1025" s="36">
        <f>ROUND(Table2[[#This Row],[LHA_Pop_2016]]*Table2[[#This Row],[C_ADR_7day]]/100000*7,0)</f>
        <v>0</v>
      </c>
      <c r="V1025" s="13">
        <f>IF(OR(Table2[[#This Row],[7d_positivity_public]]=0,ISBLANK(Table2[[#This Row],[7d_positivity_public]])),"",(Table2[[#This Row],[7d_positivity_public]]-Table2[[#This Row],[7d_positivity_all]])/Table2[[#This Row],[7d_positivity_public]])</f>
        <v>0</v>
      </c>
      <c r="W1025">
        <v>1</v>
      </c>
    </row>
    <row r="1026" spans="1:23" x14ac:dyDescent="0.25">
      <c r="A1026" s="10">
        <v>44404</v>
      </c>
      <c r="B1026">
        <v>426</v>
      </c>
      <c r="C1026" t="s">
        <v>296</v>
      </c>
      <c r="D1026">
        <v>0</v>
      </c>
      <c r="E1026">
        <v>0</v>
      </c>
      <c r="F1026">
        <v>0</v>
      </c>
      <c r="G1026">
        <v>2</v>
      </c>
      <c r="H1026">
        <v>77</v>
      </c>
      <c r="K1026">
        <v>78</v>
      </c>
      <c r="L1026">
        <v>69</v>
      </c>
      <c r="M1026">
        <v>86</v>
      </c>
      <c r="N1026">
        <v>64</v>
      </c>
      <c r="P1026">
        <v>67</v>
      </c>
      <c r="Q1026">
        <v>52</v>
      </c>
      <c r="R1026">
        <v>79</v>
      </c>
      <c r="T1026" s="34">
        <f>_xlfn.XLOOKUP(B1026,'LHA Demog pivot'!$B$4:$B$93,'LHA Demog pivot'!$C$4:$C$93,,,1)</f>
        <v>30981</v>
      </c>
      <c r="U1026" s="36">
        <f>ROUND(Table2[[#This Row],[LHA_Pop_2016]]*Table2[[#This Row],[C_ADR_7day]]/100000*7,0)</f>
        <v>0</v>
      </c>
      <c r="V1026" s="13">
        <f>IF(OR(Table2[[#This Row],[7d_positivity_public]]=0,ISBLANK(Table2[[#This Row],[7d_positivity_public]])),"",(Table2[[#This Row],[7d_positivity_public]]-Table2[[#This Row],[7d_positivity_all]])/Table2[[#This Row],[7d_positivity_public]])</f>
        <v>0.5</v>
      </c>
      <c r="W1026">
        <v>1</v>
      </c>
    </row>
    <row r="1027" spans="1:23" x14ac:dyDescent="0.25">
      <c r="A1027" s="10">
        <v>44404</v>
      </c>
      <c r="B1027">
        <v>431</v>
      </c>
      <c r="C1027" t="s">
        <v>297</v>
      </c>
      <c r="D1027">
        <v>0</v>
      </c>
      <c r="E1027">
        <v>0</v>
      </c>
      <c r="F1027">
        <v>0</v>
      </c>
      <c r="G1027">
        <v>1</v>
      </c>
      <c r="H1027">
        <v>78</v>
      </c>
      <c r="K1027">
        <v>79</v>
      </c>
      <c r="L1027">
        <v>67</v>
      </c>
      <c r="M1027">
        <v>88</v>
      </c>
      <c r="N1027">
        <v>61</v>
      </c>
      <c r="P1027">
        <v>64</v>
      </c>
      <c r="Q1027">
        <v>40</v>
      </c>
      <c r="R1027">
        <v>80</v>
      </c>
      <c r="T1027" s="34">
        <f>_xlfn.XLOOKUP(B1027,'LHA Demog pivot'!$B$4:$B$93,'LHA Demog pivot'!$C$4:$C$93,,,1)</f>
        <v>66527</v>
      </c>
      <c r="U1027" s="36">
        <f>ROUND(Table2[[#This Row],[LHA_Pop_2016]]*Table2[[#This Row],[C_ADR_7day]]/100000*7,0)</f>
        <v>0</v>
      </c>
      <c r="V1027" s="13">
        <f>IF(OR(Table2[[#This Row],[7d_positivity_public]]=0,ISBLANK(Table2[[#This Row],[7d_positivity_public]])),"",(Table2[[#This Row],[7d_positivity_public]]-Table2[[#This Row],[7d_positivity_all]])/Table2[[#This Row],[7d_positivity_public]])</f>
        <v>1</v>
      </c>
      <c r="W1027">
        <v>0</v>
      </c>
    </row>
    <row r="1028" spans="1:23" x14ac:dyDescent="0.25">
      <c r="A1028" s="10">
        <v>44404</v>
      </c>
      <c r="B1028">
        <v>432</v>
      </c>
      <c r="C1028" t="s">
        <v>298</v>
      </c>
      <c r="D1028">
        <v>0</v>
      </c>
      <c r="E1028">
        <v>0</v>
      </c>
      <c r="F1028">
        <v>0</v>
      </c>
      <c r="G1028">
        <v>0</v>
      </c>
      <c r="H1028">
        <v>77</v>
      </c>
      <c r="K1028">
        <v>78</v>
      </c>
      <c r="L1028">
        <v>66</v>
      </c>
      <c r="M1028">
        <v>87</v>
      </c>
      <c r="N1028">
        <v>60</v>
      </c>
      <c r="P1028">
        <v>63</v>
      </c>
      <c r="Q1028">
        <v>41</v>
      </c>
      <c r="R1028">
        <v>79</v>
      </c>
      <c r="T1028" s="34">
        <f>_xlfn.XLOOKUP(B1028,'LHA Demog pivot'!$B$4:$B$93,'LHA Demog pivot'!$C$4:$C$93,,,1)</f>
        <v>42570</v>
      </c>
      <c r="U1028" s="36">
        <f>ROUND(Table2[[#This Row],[LHA_Pop_2016]]*Table2[[#This Row],[C_ADR_7day]]/100000*7,0)</f>
        <v>0</v>
      </c>
      <c r="V1028" s="13" t="str">
        <f>IF(OR(Table2[[#This Row],[7d_positivity_public]]=0,ISBLANK(Table2[[#This Row],[7d_positivity_public]])),"",(Table2[[#This Row],[7d_positivity_public]]-Table2[[#This Row],[7d_positivity_all]])/Table2[[#This Row],[7d_positivity_public]])</f>
        <v/>
      </c>
      <c r="W1028">
        <v>0</v>
      </c>
    </row>
    <row r="1029" spans="1:23" x14ac:dyDescent="0.25">
      <c r="A1029" s="10">
        <v>44404</v>
      </c>
      <c r="B1029">
        <v>433</v>
      </c>
      <c r="C1029" t="s">
        <v>299</v>
      </c>
      <c r="D1029">
        <v>0</v>
      </c>
      <c r="E1029">
        <v>0</v>
      </c>
      <c r="F1029">
        <v>0</v>
      </c>
      <c r="G1029">
        <v>0</v>
      </c>
      <c r="H1029">
        <v>76</v>
      </c>
      <c r="K1029">
        <v>77</v>
      </c>
      <c r="L1029">
        <v>67</v>
      </c>
      <c r="M1029">
        <v>83</v>
      </c>
      <c r="N1029">
        <v>63</v>
      </c>
      <c r="P1029">
        <v>68</v>
      </c>
      <c r="Q1029">
        <v>52</v>
      </c>
      <c r="R1029">
        <v>76</v>
      </c>
      <c r="T1029" s="34">
        <f>_xlfn.XLOOKUP(B1029,'LHA Demog pivot'!$B$4:$B$93,'LHA Demog pivot'!$C$4:$C$93,,,1)</f>
        <v>1901</v>
      </c>
      <c r="U1029" s="36">
        <f>ROUND(Table2[[#This Row],[LHA_Pop_2016]]*Table2[[#This Row],[C_ADR_7day]]/100000*7,0)</f>
        <v>0</v>
      </c>
      <c r="V1029" s="13" t="str">
        <f>IF(OR(Table2[[#This Row],[7d_positivity_public]]=0,ISBLANK(Table2[[#This Row],[7d_positivity_public]])),"",(Table2[[#This Row],[7d_positivity_public]]-Table2[[#This Row],[7d_positivity_all]])/Table2[[#This Row],[7d_positivity_public]])</f>
        <v/>
      </c>
      <c r="W1029">
        <v>0</v>
      </c>
    </row>
    <row r="1030" spans="1:23" x14ac:dyDescent="0.25">
      <c r="A1030" s="10">
        <v>44404</v>
      </c>
      <c r="B1030">
        <v>434</v>
      </c>
      <c r="C1030" t="s">
        <v>300</v>
      </c>
      <c r="D1030">
        <v>0</v>
      </c>
      <c r="E1030">
        <v>1</v>
      </c>
      <c r="F1030">
        <v>-1</v>
      </c>
      <c r="G1030">
        <v>0</v>
      </c>
      <c r="H1030">
        <v>76</v>
      </c>
      <c r="K1030">
        <v>78</v>
      </c>
      <c r="L1030">
        <v>70</v>
      </c>
      <c r="M1030">
        <v>85</v>
      </c>
      <c r="N1030">
        <v>63</v>
      </c>
      <c r="P1030">
        <v>67</v>
      </c>
      <c r="Q1030">
        <v>56</v>
      </c>
      <c r="R1030">
        <v>77</v>
      </c>
      <c r="T1030" s="34">
        <f>_xlfn.XLOOKUP(B1030,'LHA Demog pivot'!$B$4:$B$93,'LHA Demog pivot'!$C$4:$C$93,,,1)</f>
        <v>11235</v>
      </c>
      <c r="U1030" s="36">
        <f>ROUND(Table2[[#This Row],[LHA_Pop_2016]]*Table2[[#This Row],[C_ADR_7day]]/100000*7,0)</f>
        <v>0</v>
      </c>
      <c r="V1030" s="13" t="str">
        <f>IF(OR(Table2[[#This Row],[7d_positivity_public]]=0,ISBLANK(Table2[[#This Row],[7d_positivity_public]])),"",(Table2[[#This Row],[7d_positivity_public]]-Table2[[#This Row],[7d_positivity_all]])/Table2[[#This Row],[7d_positivity_public]])</f>
        <v/>
      </c>
      <c r="W1030">
        <v>0</v>
      </c>
    </row>
    <row r="1031" spans="1:23" x14ac:dyDescent="0.25">
      <c r="A1031" s="10">
        <v>44404</v>
      </c>
      <c r="B1031">
        <v>510</v>
      </c>
      <c r="C1031" t="s">
        <v>301</v>
      </c>
      <c r="D1031">
        <v>0</v>
      </c>
      <c r="E1031">
        <v>0</v>
      </c>
      <c r="F1031">
        <v>0</v>
      </c>
      <c r="G1031">
        <v>0</v>
      </c>
      <c r="H1031">
        <v>84</v>
      </c>
      <c r="K1031">
        <v>85</v>
      </c>
      <c r="L1031">
        <v>80</v>
      </c>
      <c r="M1031">
        <v>89</v>
      </c>
      <c r="N1031">
        <v>72</v>
      </c>
      <c r="P1031">
        <v>76</v>
      </c>
      <c r="Q1031">
        <v>68</v>
      </c>
      <c r="R1031">
        <v>82</v>
      </c>
      <c r="T1031" s="34">
        <f>_xlfn.XLOOKUP(B1031,'LHA Demog pivot'!$B$4:$B$93,'LHA Demog pivot'!$C$4:$C$93,,,1)</f>
        <v>4198</v>
      </c>
      <c r="U1031" s="36">
        <f>ROUND(Table2[[#This Row],[LHA_Pop_2016]]*Table2[[#This Row],[C_ADR_7day]]/100000*7,0)</f>
        <v>0</v>
      </c>
      <c r="V1031" s="13" t="str">
        <f>IF(OR(Table2[[#This Row],[7d_positivity_public]]=0,ISBLANK(Table2[[#This Row],[7d_positivity_public]])),"",(Table2[[#This Row],[7d_positivity_public]]-Table2[[#This Row],[7d_positivity_all]])/Table2[[#This Row],[7d_positivity_public]])</f>
        <v/>
      </c>
      <c r="W1031">
        <v>0</v>
      </c>
    </row>
    <row r="1032" spans="1:23" x14ac:dyDescent="0.25">
      <c r="A1032" s="10">
        <v>44404</v>
      </c>
      <c r="B1032">
        <v>512</v>
      </c>
      <c r="C1032" t="s">
        <v>304</v>
      </c>
      <c r="D1032">
        <v>0</v>
      </c>
      <c r="E1032">
        <v>0</v>
      </c>
      <c r="F1032">
        <v>0</v>
      </c>
      <c r="G1032">
        <v>0</v>
      </c>
      <c r="H1032">
        <v>81</v>
      </c>
      <c r="K1032">
        <v>82</v>
      </c>
      <c r="L1032">
        <v>77</v>
      </c>
      <c r="M1032">
        <v>88</v>
      </c>
      <c r="N1032">
        <v>65</v>
      </c>
      <c r="P1032">
        <v>70</v>
      </c>
      <c r="Q1032">
        <v>61</v>
      </c>
      <c r="R1032">
        <v>80</v>
      </c>
      <c r="T1032" s="34">
        <f>_xlfn.XLOOKUP(B1032,'LHA Demog pivot'!$B$4:$B$93,'LHA Demog pivot'!$C$4:$C$93,,,1)</f>
        <v>13501</v>
      </c>
      <c r="U1032" s="36">
        <f>ROUND(Table2[[#This Row],[LHA_Pop_2016]]*Table2[[#This Row],[C_ADR_7day]]/100000*7,0)</f>
        <v>0</v>
      </c>
      <c r="V1032" s="13" t="str">
        <f>IF(OR(Table2[[#This Row],[7d_positivity_public]]=0,ISBLANK(Table2[[#This Row],[7d_positivity_public]])),"",(Table2[[#This Row],[7d_positivity_public]]-Table2[[#This Row],[7d_positivity_all]])/Table2[[#This Row],[7d_positivity_public]])</f>
        <v/>
      </c>
      <c r="W1032">
        <v>0</v>
      </c>
    </row>
    <row r="1033" spans="1:23" x14ac:dyDescent="0.25">
      <c r="A1033" s="10">
        <v>44404</v>
      </c>
      <c r="B1033">
        <v>513</v>
      </c>
      <c r="C1033" t="s">
        <v>305</v>
      </c>
      <c r="D1033">
        <v>0</v>
      </c>
      <c r="E1033">
        <v>3</v>
      </c>
      <c r="F1033">
        <v>-3</v>
      </c>
      <c r="G1033">
        <v>0</v>
      </c>
      <c r="H1033">
        <v>77</v>
      </c>
      <c r="K1033">
        <v>80</v>
      </c>
      <c r="L1033">
        <v>75</v>
      </c>
      <c r="M1033">
        <v>84</v>
      </c>
      <c r="N1033">
        <v>63</v>
      </c>
      <c r="P1033">
        <v>68</v>
      </c>
      <c r="Q1033">
        <v>60</v>
      </c>
      <c r="R1033">
        <v>75</v>
      </c>
      <c r="T1033" s="34">
        <f>_xlfn.XLOOKUP(B1033,'LHA Demog pivot'!$B$4:$B$93,'LHA Demog pivot'!$C$4:$C$93,,,1)</f>
        <v>4223</v>
      </c>
      <c r="U1033" s="36">
        <f>ROUND(Table2[[#This Row],[LHA_Pop_2016]]*Table2[[#This Row],[C_ADR_7day]]/100000*7,0)</f>
        <v>0</v>
      </c>
      <c r="V1033" s="13" t="str">
        <f>IF(OR(Table2[[#This Row],[7d_positivity_public]]=0,ISBLANK(Table2[[#This Row],[7d_positivity_public]])),"",(Table2[[#This Row],[7d_positivity_public]]-Table2[[#This Row],[7d_positivity_all]])/Table2[[#This Row],[7d_positivity_public]])</f>
        <v/>
      </c>
      <c r="W1033">
        <v>0</v>
      </c>
    </row>
    <row r="1034" spans="1:23" x14ac:dyDescent="0.25">
      <c r="A1034" s="10">
        <v>44404</v>
      </c>
      <c r="B1034">
        <v>514</v>
      </c>
      <c r="C1034" t="s">
        <v>306</v>
      </c>
      <c r="D1034">
        <v>0</v>
      </c>
      <c r="E1034">
        <v>0</v>
      </c>
      <c r="F1034">
        <v>0</v>
      </c>
      <c r="G1034">
        <v>0</v>
      </c>
      <c r="H1034">
        <v>66</v>
      </c>
      <c r="K1034">
        <v>69</v>
      </c>
      <c r="L1034">
        <v>60</v>
      </c>
      <c r="M1034">
        <v>79</v>
      </c>
      <c r="N1034">
        <v>51</v>
      </c>
      <c r="P1034">
        <v>55</v>
      </c>
      <c r="Q1034">
        <v>40</v>
      </c>
      <c r="R1034">
        <v>70</v>
      </c>
      <c r="T1034" s="34">
        <f>_xlfn.XLOOKUP(B1034,'LHA Demog pivot'!$B$4:$B$93,'LHA Demog pivot'!$C$4:$C$93,,,1)</f>
        <v>16414</v>
      </c>
      <c r="U1034" s="36">
        <f>ROUND(Table2[[#This Row],[LHA_Pop_2016]]*Table2[[#This Row],[C_ADR_7day]]/100000*7,0)</f>
        <v>0</v>
      </c>
      <c r="V1034" s="13" t="str">
        <f>IF(OR(Table2[[#This Row],[7d_positivity_public]]=0,ISBLANK(Table2[[#This Row],[7d_positivity_public]])),"",(Table2[[#This Row],[7d_positivity_public]]-Table2[[#This Row],[7d_positivity_all]])/Table2[[#This Row],[7d_positivity_public]])</f>
        <v/>
      </c>
      <c r="W1034">
        <v>0</v>
      </c>
    </row>
    <row r="1035" spans="1:23" x14ac:dyDescent="0.25">
      <c r="A1035" s="10">
        <v>44404</v>
      </c>
      <c r="B1035">
        <v>515</v>
      </c>
      <c r="C1035" t="s">
        <v>307</v>
      </c>
      <c r="D1035">
        <v>5</v>
      </c>
      <c r="E1035">
        <v>0</v>
      </c>
      <c r="F1035">
        <v>5</v>
      </c>
      <c r="G1035">
        <v>13</v>
      </c>
      <c r="H1035">
        <v>86</v>
      </c>
      <c r="K1035">
        <v>89</v>
      </c>
      <c r="L1035">
        <v>85</v>
      </c>
      <c r="M1035">
        <v>94</v>
      </c>
      <c r="N1035">
        <v>67</v>
      </c>
      <c r="P1035">
        <v>73</v>
      </c>
      <c r="Q1035">
        <v>62</v>
      </c>
      <c r="R1035">
        <v>83</v>
      </c>
      <c r="T1035" s="34">
        <f>_xlfn.XLOOKUP(B1035,'LHA Demog pivot'!$B$4:$B$93,'LHA Demog pivot'!$C$4:$C$93,,,1)</f>
        <v>9090</v>
      </c>
      <c r="U1035" s="36">
        <f>ROUND(Table2[[#This Row],[LHA_Pop_2016]]*Table2[[#This Row],[C_ADR_7day]]/100000*7,0)</f>
        <v>3</v>
      </c>
      <c r="V1035" s="13">
        <f>IF(OR(Table2[[#This Row],[7d_positivity_public]]=0,ISBLANK(Table2[[#This Row],[7d_positivity_public]])),"",(Table2[[#This Row],[7d_positivity_public]]-Table2[[#This Row],[7d_positivity_all]])/Table2[[#This Row],[7d_positivity_public]])</f>
        <v>0.38461538461538464</v>
      </c>
      <c r="W1035">
        <v>8</v>
      </c>
    </row>
    <row r="1036" spans="1:23" x14ac:dyDescent="0.25">
      <c r="A1036" s="10">
        <v>44404</v>
      </c>
      <c r="B1036">
        <v>517</v>
      </c>
      <c r="C1036" t="s">
        <v>308</v>
      </c>
      <c r="D1036">
        <v>0</v>
      </c>
      <c r="E1036">
        <v>0</v>
      </c>
      <c r="F1036">
        <v>0</v>
      </c>
      <c r="G1036">
        <v>0</v>
      </c>
      <c r="H1036">
        <v>74</v>
      </c>
      <c r="K1036">
        <v>76</v>
      </c>
      <c r="L1036">
        <v>69</v>
      </c>
      <c r="M1036">
        <v>85</v>
      </c>
      <c r="N1036">
        <v>60</v>
      </c>
      <c r="P1036">
        <v>64</v>
      </c>
      <c r="Q1036">
        <v>53</v>
      </c>
      <c r="R1036">
        <v>76</v>
      </c>
      <c r="T1036" s="34">
        <f>_xlfn.XLOOKUP(B1036,'LHA Demog pivot'!$B$4:$B$93,'LHA Demog pivot'!$C$4:$C$93,,,1)</f>
        <v>20250</v>
      </c>
      <c r="U1036" s="36">
        <f>ROUND(Table2[[#This Row],[LHA_Pop_2016]]*Table2[[#This Row],[C_ADR_7day]]/100000*7,0)</f>
        <v>0</v>
      </c>
      <c r="V1036" s="13" t="str">
        <f>IF(OR(Table2[[#This Row],[7d_positivity_public]]=0,ISBLANK(Table2[[#This Row],[7d_positivity_public]])),"",(Table2[[#This Row],[7d_positivity_public]]-Table2[[#This Row],[7d_positivity_all]])/Table2[[#This Row],[7d_positivity_public]])</f>
        <v/>
      </c>
      <c r="W1036">
        <v>0</v>
      </c>
    </row>
    <row r="1037" spans="1:23" x14ac:dyDescent="0.25">
      <c r="A1037" s="10">
        <v>44404</v>
      </c>
      <c r="B1037">
        <v>518</v>
      </c>
      <c r="C1037" t="s">
        <v>309</v>
      </c>
      <c r="D1037">
        <v>0</v>
      </c>
      <c r="E1037">
        <v>0</v>
      </c>
      <c r="F1037">
        <v>0</v>
      </c>
      <c r="G1037">
        <v>0</v>
      </c>
      <c r="H1037">
        <v>76</v>
      </c>
      <c r="K1037">
        <v>82</v>
      </c>
      <c r="L1037">
        <v>78</v>
      </c>
      <c r="M1037">
        <v>87</v>
      </c>
      <c r="N1037">
        <v>66</v>
      </c>
      <c r="P1037">
        <v>73</v>
      </c>
      <c r="Q1037">
        <v>67</v>
      </c>
      <c r="R1037">
        <v>79</v>
      </c>
      <c r="T1037" s="34">
        <f>_xlfn.XLOOKUP(B1037,'LHA Demog pivot'!$B$4:$B$93,'LHA Demog pivot'!$C$4:$C$93,,,1)</f>
        <v>1880</v>
      </c>
      <c r="U1037" s="36">
        <f>ROUND(Table2[[#This Row],[LHA_Pop_2016]]*Table2[[#This Row],[C_ADR_7day]]/100000*7,0)</f>
        <v>0</v>
      </c>
      <c r="V1037" s="13" t="str">
        <f>IF(OR(Table2[[#This Row],[7d_positivity_public]]=0,ISBLANK(Table2[[#This Row],[7d_positivity_public]])),"",(Table2[[#This Row],[7d_positivity_public]]-Table2[[#This Row],[7d_positivity_all]])/Table2[[#This Row],[7d_positivity_public]])</f>
        <v/>
      </c>
      <c r="W1037">
        <v>0</v>
      </c>
    </row>
    <row r="1038" spans="1:23" x14ac:dyDescent="0.25">
      <c r="A1038" s="10">
        <v>44404</v>
      </c>
      <c r="B1038">
        <v>521</v>
      </c>
      <c r="C1038" t="s">
        <v>310</v>
      </c>
      <c r="D1038">
        <v>0</v>
      </c>
      <c r="E1038">
        <v>0</v>
      </c>
      <c r="F1038">
        <v>0</v>
      </c>
      <c r="G1038">
        <v>0</v>
      </c>
      <c r="H1038">
        <v>65</v>
      </c>
      <c r="K1038">
        <v>67</v>
      </c>
      <c r="L1038">
        <v>54</v>
      </c>
      <c r="M1038">
        <v>77</v>
      </c>
      <c r="N1038">
        <v>49</v>
      </c>
      <c r="P1038">
        <v>52</v>
      </c>
      <c r="Q1038">
        <v>33</v>
      </c>
      <c r="R1038">
        <v>67</v>
      </c>
      <c r="T1038" s="34">
        <f>_xlfn.XLOOKUP(B1038,'LHA Demog pivot'!$B$4:$B$93,'LHA Demog pivot'!$C$4:$C$93,,,1)</f>
        <v>23205</v>
      </c>
      <c r="U1038" s="36">
        <f>ROUND(Table2[[#This Row],[LHA_Pop_2016]]*Table2[[#This Row],[C_ADR_7day]]/100000*7,0)</f>
        <v>0</v>
      </c>
      <c r="V1038" s="13" t="str">
        <f>IF(OR(Table2[[#This Row],[7d_positivity_public]]=0,ISBLANK(Table2[[#This Row],[7d_positivity_public]])),"",(Table2[[#This Row],[7d_positivity_public]]-Table2[[#This Row],[7d_positivity_all]])/Table2[[#This Row],[7d_positivity_public]])</f>
        <v/>
      </c>
      <c r="W1038">
        <v>0</v>
      </c>
    </row>
    <row r="1039" spans="1:23" x14ac:dyDescent="0.25">
      <c r="A1039" s="10">
        <v>44404</v>
      </c>
      <c r="B1039">
        <v>522</v>
      </c>
      <c r="C1039" t="s">
        <v>311</v>
      </c>
      <c r="D1039">
        <v>2</v>
      </c>
      <c r="E1039">
        <v>2</v>
      </c>
      <c r="F1039">
        <v>0</v>
      </c>
      <c r="G1039">
        <v>25</v>
      </c>
      <c r="H1039">
        <v>65</v>
      </c>
      <c r="K1039">
        <v>68</v>
      </c>
      <c r="L1039">
        <v>58</v>
      </c>
      <c r="M1039">
        <v>76</v>
      </c>
      <c r="N1039">
        <v>54</v>
      </c>
      <c r="P1039">
        <v>59</v>
      </c>
      <c r="Q1039">
        <v>45</v>
      </c>
      <c r="R1039">
        <v>70</v>
      </c>
      <c r="T1039" s="34">
        <f>_xlfn.XLOOKUP(B1039,'LHA Demog pivot'!$B$4:$B$93,'LHA Demog pivot'!$C$4:$C$93,,,1)</f>
        <v>6256</v>
      </c>
      <c r="U1039" s="36">
        <f>ROUND(Table2[[#This Row],[LHA_Pop_2016]]*Table2[[#This Row],[C_ADR_7day]]/100000*7,0)</f>
        <v>1</v>
      </c>
      <c r="V1039" s="13">
        <f>IF(OR(Table2[[#This Row],[7d_positivity_public]]=0,ISBLANK(Table2[[#This Row],[7d_positivity_public]])),"",(Table2[[#This Row],[7d_positivity_public]]-Table2[[#This Row],[7d_positivity_all]])/Table2[[#This Row],[7d_positivity_public]])</f>
        <v>0.56000000000000005</v>
      </c>
      <c r="W1039">
        <v>11</v>
      </c>
    </row>
    <row r="1040" spans="1:23" x14ac:dyDescent="0.25">
      <c r="A1040" s="10">
        <v>44404</v>
      </c>
      <c r="B1040">
        <v>523</v>
      </c>
      <c r="C1040" t="s">
        <v>312</v>
      </c>
      <c r="D1040">
        <v>0</v>
      </c>
      <c r="E1040">
        <v>1</v>
      </c>
      <c r="F1040">
        <v>-1</v>
      </c>
      <c r="G1040">
        <v>0</v>
      </c>
      <c r="H1040">
        <v>62</v>
      </c>
      <c r="K1040">
        <v>65</v>
      </c>
      <c r="L1040">
        <v>53</v>
      </c>
      <c r="M1040">
        <v>76</v>
      </c>
      <c r="N1040">
        <v>49</v>
      </c>
      <c r="P1040">
        <v>53</v>
      </c>
      <c r="Q1040">
        <v>39</v>
      </c>
      <c r="R1040">
        <v>67</v>
      </c>
      <c r="T1040" s="34">
        <f>_xlfn.XLOOKUP(B1040,'LHA Demog pivot'!$B$4:$B$93,'LHA Demog pivot'!$C$4:$C$93,,,1)</f>
        <v>15857</v>
      </c>
      <c r="U1040" s="36">
        <f>ROUND(Table2[[#This Row],[LHA_Pop_2016]]*Table2[[#This Row],[C_ADR_7day]]/100000*7,0)</f>
        <v>0</v>
      </c>
      <c r="V1040" s="13" t="str">
        <f>IF(OR(Table2[[#This Row],[7d_positivity_public]]=0,ISBLANK(Table2[[#This Row],[7d_positivity_public]])),"",(Table2[[#This Row],[7d_positivity_public]]-Table2[[#This Row],[7d_positivity_all]])/Table2[[#This Row],[7d_positivity_public]])</f>
        <v/>
      </c>
      <c r="W1040">
        <v>0</v>
      </c>
    </row>
    <row r="1041" spans="1:23" x14ac:dyDescent="0.25">
      <c r="A1041" s="10">
        <v>44404</v>
      </c>
      <c r="B1041">
        <v>524</v>
      </c>
      <c r="C1041" t="s">
        <v>313</v>
      </c>
      <c r="D1041">
        <v>1</v>
      </c>
      <c r="E1041">
        <v>1</v>
      </c>
      <c r="F1041">
        <v>0</v>
      </c>
      <c r="G1041">
        <v>2</v>
      </c>
      <c r="H1041">
        <v>73</v>
      </c>
      <c r="K1041">
        <v>75</v>
      </c>
      <c r="L1041">
        <v>67</v>
      </c>
      <c r="M1041">
        <v>84</v>
      </c>
      <c r="N1041">
        <v>53</v>
      </c>
      <c r="P1041">
        <v>57</v>
      </c>
      <c r="Q1041">
        <v>42</v>
      </c>
      <c r="R1041">
        <v>74</v>
      </c>
      <c r="T1041" s="34">
        <f>_xlfn.XLOOKUP(B1041,'LHA Demog pivot'!$B$4:$B$93,'LHA Demog pivot'!$C$4:$C$93,,,1)</f>
        <v>95077</v>
      </c>
      <c r="U1041" s="36">
        <f>ROUND(Table2[[#This Row],[LHA_Pop_2016]]*Table2[[#This Row],[C_ADR_7day]]/100000*7,0)</f>
        <v>7</v>
      </c>
      <c r="V1041" s="13">
        <f>IF(OR(Table2[[#This Row],[7d_positivity_public]]=0,ISBLANK(Table2[[#This Row],[7d_positivity_public]])),"",(Table2[[#This Row],[7d_positivity_public]]-Table2[[#This Row],[7d_positivity_all]])/Table2[[#This Row],[7d_positivity_public]])</f>
        <v>0.5</v>
      </c>
      <c r="W1041">
        <v>1</v>
      </c>
    </row>
    <row r="1042" spans="1:23" x14ac:dyDescent="0.25">
      <c r="A1042" s="10">
        <v>44404</v>
      </c>
      <c r="B1042">
        <v>531</v>
      </c>
      <c r="C1042" t="s">
        <v>314</v>
      </c>
      <c r="D1042">
        <v>1</v>
      </c>
      <c r="E1042">
        <v>0</v>
      </c>
      <c r="F1042">
        <v>1</v>
      </c>
      <c r="G1042">
        <v>0</v>
      </c>
      <c r="H1042">
        <v>53</v>
      </c>
      <c r="K1042">
        <v>55</v>
      </c>
      <c r="L1042">
        <v>43</v>
      </c>
      <c r="M1042">
        <v>70</v>
      </c>
      <c r="N1042">
        <v>40</v>
      </c>
      <c r="P1042">
        <v>43</v>
      </c>
      <c r="Q1042">
        <v>29</v>
      </c>
      <c r="R1042">
        <v>60</v>
      </c>
      <c r="T1042" s="34">
        <f>_xlfn.XLOOKUP(B1042,'LHA Demog pivot'!$B$4:$B$93,'LHA Demog pivot'!$C$4:$C$93,,,1)</f>
        <v>26850</v>
      </c>
      <c r="U1042" s="36">
        <f>ROUND(Table2[[#This Row],[LHA_Pop_2016]]*Table2[[#This Row],[C_ADR_7day]]/100000*7,0)</f>
        <v>2</v>
      </c>
      <c r="V1042" s="13" t="str">
        <f>IF(OR(Table2[[#This Row],[7d_positivity_public]]=0,ISBLANK(Table2[[#This Row],[7d_positivity_public]])),"",(Table2[[#This Row],[7d_positivity_public]]-Table2[[#This Row],[7d_positivity_all]])/Table2[[#This Row],[7d_positivity_public]])</f>
        <v/>
      </c>
      <c r="W1042">
        <v>0</v>
      </c>
    </row>
    <row r="1043" spans="1:23" x14ac:dyDescent="0.25">
      <c r="A1043" s="10">
        <v>44404</v>
      </c>
      <c r="B1043">
        <v>532</v>
      </c>
      <c r="C1043" t="s">
        <v>315</v>
      </c>
      <c r="D1043">
        <v>0</v>
      </c>
      <c r="E1043">
        <v>0</v>
      </c>
      <c r="F1043">
        <v>0</v>
      </c>
      <c r="G1043">
        <v>2</v>
      </c>
      <c r="H1043">
        <v>53</v>
      </c>
      <c r="K1043">
        <v>55</v>
      </c>
      <c r="L1043">
        <v>47</v>
      </c>
      <c r="M1043">
        <v>69</v>
      </c>
      <c r="N1043">
        <v>38</v>
      </c>
      <c r="P1043">
        <v>41</v>
      </c>
      <c r="Q1043">
        <v>31</v>
      </c>
      <c r="R1043">
        <v>59</v>
      </c>
      <c r="T1043" s="34">
        <f>_xlfn.XLOOKUP(B1043,'LHA Demog pivot'!$B$4:$B$93,'LHA Demog pivot'!$C$4:$C$93,,,1)</f>
        <v>35521</v>
      </c>
      <c r="U1043" s="36">
        <f>ROUND(Table2[[#This Row],[LHA_Pop_2016]]*Table2[[#This Row],[C_ADR_7day]]/100000*7,0)</f>
        <v>0</v>
      </c>
      <c r="V1043" s="13">
        <f>IF(OR(Table2[[#This Row],[7d_positivity_public]]=0,ISBLANK(Table2[[#This Row],[7d_positivity_public]])),"",(Table2[[#This Row],[7d_positivity_public]]-Table2[[#This Row],[7d_positivity_all]])/Table2[[#This Row],[7d_positivity_public]])</f>
        <v>0</v>
      </c>
      <c r="W1043">
        <v>2</v>
      </c>
    </row>
    <row r="1044" spans="1:23" x14ac:dyDescent="0.25">
      <c r="A1044" s="10">
        <v>44404</v>
      </c>
      <c r="B1044">
        <v>533</v>
      </c>
      <c r="C1044" t="s">
        <v>316</v>
      </c>
      <c r="D1044">
        <v>4</v>
      </c>
      <c r="E1044">
        <v>0</v>
      </c>
      <c r="F1044">
        <v>4</v>
      </c>
      <c r="G1044">
        <v>8</v>
      </c>
      <c r="H1044">
        <v>54</v>
      </c>
      <c r="K1044">
        <v>58</v>
      </c>
      <c r="L1044">
        <v>48</v>
      </c>
      <c r="M1044">
        <v>70</v>
      </c>
      <c r="N1044">
        <v>42</v>
      </c>
      <c r="P1044">
        <v>46</v>
      </c>
      <c r="Q1044">
        <v>34</v>
      </c>
      <c r="R1044">
        <v>60</v>
      </c>
      <c r="T1044" s="34">
        <f>_xlfn.XLOOKUP(B1044,'LHA Demog pivot'!$B$4:$B$93,'LHA Demog pivot'!$C$4:$C$93,,,1)</f>
        <v>5514</v>
      </c>
      <c r="U1044" s="36">
        <f>ROUND(Table2[[#This Row],[LHA_Pop_2016]]*Table2[[#This Row],[C_ADR_7day]]/100000*7,0)</f>
        <v>2</v>
      </c>
      <c r="V1044" s="13">
        <f>IF(OR(Table2[[#This Row],[7d_positivity_public]]=0,ISBLANK(Table2[[#This Row],[7d_positivity_public]])),"",(Table2[[#This Row],[7d_positivity_public]]-Table2[[#This Row],[7d_positivity_all]])/Table2[[#This Row],[7d_positivity_public]])</f>
        <v>0.625</v>
      </c>
      <c r="W1044">
        <v>3</v>
      </c>
    </row>
    <row r="1045" spans="1:23" x14ac:dyDescent="0.25">
      <c r="A1045" s="10">
        <v>44404</v>
      </c>
      <c r="B1045">
        <v>555</v>
      </c>
      <c r="C1045" t="s">
        <v>317</v>
      </c>
      <c r="D1045">
        <v>0</v>
      </c>
      <c r="E1045">
        <v>0</v>
      </c>
      <c r="F1045">
        <v>0</v>
      </c>
      <c r="G1045">
        <v>17</v>
      </c>
      <c r="H1045">
        <v>76</v>
      </c>
      <c r="K1045">
        <v>79</v>
      </c>
      <c r="L1045">
        <v>73</v>
      </c>
      <c r="M1045">
        <v>84</v>
      </c>
      <c r="N1045">
        <v>55</v>
      </c>
      <c r="P1045">
        <v>59</v>
      </c>
      <c r="Q1045">
        <v>51</v>
      </c>
      <c r="R1045">
        <v>66</v>
      </c>
      <c r="T1045" s="34">
        <f>_xlfn.XLOOKUP(B1045,'LHA Demog pivot'!$B$4:$B$93,'LHA Demog pivot'!$C$4:$C$93,,,1)</f>
        <v>2049</v>
      </c>
      <c r="U1045" s="36">
        <f>ROUND(Table2[[#This Row],[LHA_Pop_2016]]*Table2[[#This Row],[C_ADR_7day]]/100000*7,0)</f>
        <v>0</v>
      </c>
      <c r="V1045" s="13">
        <f>IF(OR(Table2[[#This Row],[7d_positivity_public]]=0,ISBLANK(Table2[[#This Row],[7d_positivity_public]])),"",(Table2[[#This Row],[7d_positivity_public]]-Table2[[#This Row],[7d_positivity_all]])/Table2[[#This Row],[7d_positivity_public]])</f>
        <v>0.17647058823529413</v>
      </c>
      <c r="W1045">
        <v>14</v>
      </c>
    </row>
    <row r="1046" spans="1:23" x14ac:dyDescent="0.25">
      <c r="A1046" s="10">
        <v>44407</v>
      </c>
      <c r="B1046">
        <v>111</v>
      </c>
      <c r="C1046" t="s">
        <v>242</v>
      </c>
      <c r="D1046">
        <v>2</v>
      </c>
      <c r="E1046">
        <v>1</v>
      </c>
      <c r="F1046">
        <v>1</v>
      </c>
      <c r="G1046">
        <v>1</v>
      </c>
      <c r="H1046">
        <v>76</v>
      </c>
      <c r="K1046">
        <v>77</v>
      </c>
      <c r="L1046">
        <v>71</v>
      </c>
      <c r="M1046">
        <v>85</v>
      </c>
      <c r="N1046">
        <v>61</v>
      </c>
      <c r="P1046">
        <v>63</v>
      </c>
      <c r="Q1046">
        <v>52</v>
      </c>
      <c r="R1046">
        <v>77</v>
      </c>
      <c r="T1046" s="34">
        <f>_xlfn.XLOOKUP(B1046,'LHA Demog pivot'!$B$4:$B$93,'LHA Demog pivot'!$C$4:$C$93,,,1)</f>
        <v>15531</v>
      </c>
      <c r="U1046" s="36">
        <f>ROUND(Table2[[#This Row],[LHA_Pop_2016]]*Table2[[#This Row],[C_ADR_7day]]/100000*7,0)</f>
        <v>2</v>
      </c>
      <c r="V1046" s="13">
        <f>IF(OR(Table2[[#This Row],[7d_positivity_public]]=0,ISBLANK(Table2[[#This Row],[7d_positivity_public]])),"",(Table2[[#This Row],[7d_positivity_public]]-Table2[[#This Row],[7d_positivity_all]])/Table2[[#This Row],[7d_positivity_public]])</f>
        <v>0</v>
      </c>
      <c r="W1046">
        <v>1</v>
      </c>
    </row>
    <row r="1047" spans="1:23" x14ac:dyDescent="0.25">
      <c r="A1047" s="10">
        <v>44407</v>
      </c>
      <c r="B1047">
        <v>112</v>
      </c>
      <c r="C1047" t="s">
        <v>243</v>
      </c>
      <c r="D1047">
        <v>7</v>
      </c>
      <c r="E1047">
        <v>2</v>
      </c>
      <c r="F1047">
        <v>5</v>
      </c>
      <c r="G1047">
        <v>9</v>
      </c>
      <c r="H1047">
        <v>73</v>
      </c>
      <c r="K1047">
        <v>74</v>
      </c>
      <c r="L1047">
        <v>62</v>
      </c>
      <c r="M1047">
        <v>85</v>
      </c>
      <c r="N1047">
        <v>61</v>
      </c>
      <c r="P1047">
        <v>63</v>
      </c>
      <c r="Q1047">
        <v>45</v>
      </c>
      <c r="R1047">
        <v>78</v>
      </c>
      <c r="T1047" s="34">
        <f>_xlfn.XLOOKUP(B1047,'LHA Demog pivot'!$B$4:$B$93,'LHA Demog pivot'!$C$4:$C$93,,,1)</f>
        <v>26248</v>
      </c>
      <c r="U1047" s="36">
        <f>ROUND(Table2[[#This Row],[LHA_Pop_2016]]*Table2[[#This Row],[C_ADR_7day]]/100000*7,0)</f>
        <v>13</v>
      </c>
      <c r="V1047" s="13">
        <f>IF(OR(Table2[[#This Row],[7d_positivity_public]]=0,ISBLANK(Table2[[#This Row],[7d_positivity_public]])),"",(Table2[[#This Row],[7d_positivity_public]]-Table2[[#This Row],[7d_positivity_all]])/Table2[[#This Row],[7d_positivity_public]])</f>
        <v>0.1111111111111111</v>
      </c>
      <c r="W1047">
        <v>8</v>
      </c>
    </row>
    <row r="1048" spans="1:23" x14ac:dyDescent="0.25">
      <c r="A1048" s="10">
        <v>44407</v>
      </c>
      <c r="B1048">
        <v>113</v>
      </c>
      <c r="C1048" t="s">
        <v>244</v>
      </c>
      <c r="D1048">
        <v>8</v>
      </c>
      <c r="E1048">
        <v>1</v>
      </c>
      <c r="F1048">
        <v>7</v>
      </c>
      <c r="G1048">
        <v>10</v>
      </c>
      <c r="H1048">
        <v>79</v>
      </c>
      <c r="K1048">
        <v>80</v>
      </c>
      <c r="L1048">
        <v>70</v>
      </c>
      <c r="M1048">
        <v>88</v>
      </c>
      <c r="N1048">
        <v>66</v>
      </c>
      <c r="P1048">
        <v>68</v>
      </c>
      <c r="Q1048">
        <v>52</v>
      </c>
      <c r="R1048">
        <v>81</v>
      </c>
      <c r="T1048" s="34">
        <f>_xlfn.XLOOKUP(B1048,'LHA Demog pivot'!$B$4:$B$93,'LHA Demog pivot'!$C$4:$C$93,,,1)</f>
        <v>9178</v>
      </c>
      <c r="U1048" s="36">
        <f>ROUND(Table2[[#This Row],[LHA_Pop_2016]]*Table2[[#This Row],[C_ADR_7day]]/100000*7,0)</f>
        <v>5</v>
      </c>
      <c r="V1048" s="13">
        <f>IF(OR(Table2[[#This Row],[7d_positivity_public]]=0,ISBLANK(Table2[[#This Row],[7d_positivity_public]])),"",(Table2[[#This Row],[7d_positivity_public]]-Table2[[#This Row],[7d_positivity_all]])/Table2[[#This Row],[7d_positivity_public]])</f>
        <v>0.1</v>
      </c>
      <c r="W1048">
        <v>9</v>
      </c>
    </row>
    <row r="1049" spans="1:23" x14ac:dyDescent="0.25">
      <c r="A1049" s="10">
        <v>44407</v>
      </c>
      <c r="B1049">
        <v>114</v>
      </c>
      <c r="C1049" t="s">
        <v>245</v>
      </c>
      <c r="D1049">
        <v>1</v>
      </c>
      <c r="E1049">
        <v>1</v>
      </c>
      <c r="F1049">
        <v>0</v>
      </c>
      <c r="G1049">
        <v>0</v>
      </c>
      <c r="H1049">
        <v>82</v>
      </c>
      <c r="K1049">
        <v>83</v>
      </c>
      <c r="L1049">
        <v>77</v>
      </c>
      <c r="M1049">
        <v>88</v>
      </c>
      <c r="N1049">
        <v>71</v>
      </c>
      <c r="P1049">
        <v>73</v>
      </c>
      <c r="Q1049">
        <v>63</v>
      </c>
      <c r="R1049">
        <v>81</v>
      </c>
      <c r="T1049" s="34">
        <f>_xlfn.XLOOKUP(B1049,'LHA Demog pivot'!$B$4:$B$93,'LHA Demog pivot'!$C$4:$C$93,,,1)</f>
        <v>9487</v>
      </c>
      <c r="U1049" s="36">
        <f>ROUND(Table2[[#This Row],[LHA_Pop_2016]]*Table2[[#This Row],[C_ADR_7day]]/100000*7,0)</f>
        <v>1</v>
      </c>
      <c r="V1049" s="13" t="str">
        <f>IF(OR(Table2[[#This Row],[7d_positivity_public]]=0,ISBLANK(Table2[[#This Row],[7d_positivity_public]])),"",(Table2[[#This Row],[7d_positivity_public]]-Table2[[#This Row],[7d_positivity_all]])/Table2[[#This Row],[7d_positivity_public]])</f>
        <v/>
      </c>
      <c r="W1049">
        <v>0</v>
      </c>
    </row>
    <row r="1050" spans="1:23" x14ac:dyDescent="0.25">
      <c r="A1050" s="10">
        <v>44407</v>
      </c>
      <c r="B1050">
        <v>115</v>
      </c>
      <c r="C1050" t="s">
        <v>246</v>
      </c>
      <c r="D1050">
        <v>0</v>
      </c>
      <c r="E1050">
        <v>0</v>
      </c>
      <c r="F1050">
        <v>0</v>
      </c>
      <c r="G1050">
        <v>0</v>
      </c>
      <c r="H1050">
        <v>63</v>
      </c>
      <c r="K1050">
        <v>65</v>
      </c>
      <c r="L1050">
        <v>46</v>
      </c>
      <c r="M1050">
        <v>76</v>
      </c>
      <c r="N1050">
        <v>52</v>
      </c>
      <c r="P1050">
        <v>55</v>
      </c>
      <c r="Q1050">
        <v>32</v>
      </c>
      <c r="R1050">
        <v>68</v>
      </c>
      <c r="T1050" s="34">
        <f>_xlfn.XLOOKUP(B1050,'LHA Demog pivot'!$B$4:$B$93,'LHA Demog pivot'!$C$4:$C$93,,,1)</f>
        <v>12634</v>
      </c>
      <c r="U1050" s="36">
        <f>ROUND(Table2[[#This Row],[LHA_Pop_2016]]*Table2[[#This Row],[C_ADR_7day]]/100000*7,0)</f>
        <v>0</v>
      </c>
      <c r="V1050" s="13" t="str">
        <f>IF(OR(Table2[[#This Row],[7d_positivity_public]]=0,ISBLANK(Table2[[#This Row],[7d_positivity_public]])),"",(Table2[[#This Row],[7d_positivity_public]]-Table2[[#This Row],[7d_positivity_all]])/Table2[[#This Row],[7d_positivity_public]])</f>
        <v/>
      </c>
      <c r="W1050">
        <v>0</v>
      </c>
    </row>
    <row r="1051" spans="1:23" x14ac:dyDescent="0.25">
      <c r="A1051" s="10">
        <v>44407</v>
      </c>
      <c r="B1051">
        <v>116</v>
      </c>
      <c r="C1051" t="s">
        <v>247</v>
      </c>
      <c r="D1051">
        <v>2</v>
      </c>
      <c r="E1051">
        <v>2</v>
      </c>
      <c r="F1051">
        <v>0</v>
      </c>
      <c r="G1051">
        <v>3</v>
      </c>
      <c r="H1051">
        <v>82</v>
      </c>
      <c r="K1051">
        <v>84</v>
      </c>
      <c r="L1051">
        <v>82</v>
      </c>
      <c r="M1051">
        <v>86</v>
      </c>
      <c r="N1051">
        <v>71</v>
      </c>
      <c r="P1051">
        <v>73</v>
      </c>
      <c r="Q1051">
        <v>68</v>
      </c>
      <c r="R1051">
        <v>79</v>
      </c>
      <c r="T1051" s="34">
        <f>_xlfn.XLOOKUP(B1051,'LHA Demog pivot'!$B$4:$B$93,'LHA Demog pivot'!$C$4:$C$93,,,1)</f>
        <v>6851</v>
      </c>
      <c r="U1051" s="36">
        <f>ROUND(Table2[[#This Row],[LHA_Pop_2016]]*Table2[[#This Row],[C_ADR_7day]]/100000*7,0)</f>
        <v>1</v>
      </c>
      <c r="V1051" s="13">
        <f>IF(OR(Table2[[#This Row],[7d_positivity_public]]=0,ISBLANK(Table2[[#This Row],[7d_positivity_public]])),"",(Table2[[#This Row],[7d_positivity_public]]-Table2[[#This Row],[7d_positivity_all]])/Table2[[#This Row],[7d_positivity_public]])</f>
        <v>0</v>
      </c>
      <c r="W1051">
        <v>3</v>
      </c>
    </row>
    <row r="1052" spans="1:23" x14ac:dyDescent="0.25">
      <c r="A1052" s="10">
        <v>44407</v>
      </c>
      <c r="B1052">
        <v>121</v>
      </c>
      <c r="C1052" t="s">
        <v>248</v>
      </c>
      <c r="D1052">
        <v>4</v>
      </c>
      <c r="E1052">
        <v>19</v>
      </c>
      <c r="F1052">
        <v>-15</v>
      </c>
      <c r="G1052">
        <v>12</v>
      </c>
      <c r="H1052">
        <v>68</v>
      </c>
      <c r="K1052">
        <v>70</v>
      </c>
      <c r="L1052">
        <v>49</v>
      </c>
      <c r="M1052">
        <v>79</v>
      </c>
      <c r="N1052">
        <v>57</v>
      </c>
      <c r="P1052">
        <v>60</v>
      </c>
      <c r="Q1052">
        <v>37</v>
      </c>
      <c r="R1052">
        <v>70</v>
      </c>
      <c r="T1052" s="34">
        <f>_xlfn.XLOOKUP(B1052,'LHA Demog pivot'!$B$4:$B$93,'LHA Demog pivot'!$C$4:$C$93,,,1)</f>
        <v>3209</v>
      </c>
      <c r="U1052" s="36">
        <f>ROUND(Table2[[#This Row],[LHA_Pop_2016]]*Table2[[#This Row],[C_ADR_7day]]/100000*7,0)</f>
        <v>1</v>
      </c>
      <c r="V1052" s="13">
        <f>IF(OR(Table2[[#This Row],[7d_positivity_public]]=0,ISBLANK(Table2[[#This Row],[7d_positivity_public]])),"",(Table2[[#This Row],[7d_positivity_public]]-Table2[[#This Row],[7d_positivity_all]])/Table2[[#This Row],[7d_positivity_public]])</f>
        <v>0.41666666666666669</v>
      </c>
      <c r="W1052">
        <v>7</v>
      </c>
    </row>
    <row r="1053" spans="1:23" x14ac:dyDescent="0.25">
      <c r="A1053" s="10">
        <v>44407</v>
      </c>
      <c r="B1053">
        <v>122</v>
      </c>
      <c r="C1053" t="s">
        <v>249</v>
      </c>
      <c r="D1053">
        <v>16</v>
      </c>
      <c r="E1053">
        <v>10</v>
      </c>
      <c r="F1053">
        <v>6</v>
      </c>
      <c r="G1053">
        <v>14</v>
      </c>
      <c r="H1053">
        <v>69</v>
      </c>
      <c r="K1053">
        <v>71</v>
      </c>
      <c r="L1053">
        <v>62</v>
      </c>
      <c r="M1053">
        <v>79</v>
      </c>
      <c r="N1053">
        <v>57</v>
      </c>
      <c r="P1053">
        <v>59</v>
      </c>
      <c r="Q1053">
        <v>46</v>
      </c>
      <c r="R1053">
        <v>72</v>
      </c>
      <c r="T1053" s="34">
        <f>_xlfn.XLOOKUP(B1053,'LHA Demog pivot'!$B$4:$B$93,'LHA Demog pivot'!$C$4:$C$93,,,1)</f>
        <v>25523</v>
      </c>
      <c r="U1053" s="36">
        <f>ROUND(Table2[[#This Row],[LHA_Pop_2016]]*Table2[[#This Row],[C_ADR_7day]]/100000*7,0)</f>
        <v>29</v>
      </c>
      <c r="V1053" s="13">
        <f>IF(OR(Table2[[#This Row],[7d_positivity_public]]=0,ISBLANK(Table2[[#This Row],[7d_positivity_public]])),"",(Table2[[#This Row],[7d_positivity_public]]-Table2[[#This Row],[7d_positivity_all]])/Table2[[#This Row],[7d_positivity_public]])</f>
        <v>0.21428571428571427</v>
      </c>
      <c r="W1053">
        <v>11</v>
      </c>
    </row>
    <row r="1054" spans="1:23" x14ac:dyDescent="0.25">
      <c r="A1054" s="10">
        <v>44407</v>
      </c>
      <c r="B1054">
        <v>123</v>
      </c>
      <c r="C1054" t="s">
        <v>250</v>
      </c>
      <c r="D1054">
        <v>17</v>
      </c>
      <c r="E1054">
        <v>29</v>
      </c>
      <c r="F1054">
        <v>-12</v>
      </c>
      <c r="G1054">
        <v>16</v>
      </c>
      <c r="H1054">
        <v>73</v>
      </c>
      <c r="K1054">
        <v>74</v>
      </c>
      <c r="L1054">
        <v>64</v>
      </c>
      <c r="M1054">
        <v>83</v>
      </c>
      <c r="N1054">
        <v>61</v>
      </c>
      <c r="P1054">
        <v>63</v>
      </c>
      <c r="Q1054">
        <v>47</v>
      </c>
      <c r="R1054">
        <v>77</v>
      </c>
      <c r="T1054" s="34">
        <f>_xlfn.XLOOKUP(B1054,'LHA Demog pivot'!$B$4:$B$93,'LHA Demog pivot'!$C$4:$C$93,,,1)</f>
        <v>13710</v>
      </c>
      <c r="U1054" s="36">
        <f>ROUND(Table2[[#This Row],[LHA_Pop_2016]]*Table2[[#This Row],[C_ADR_7day]]/100000*7,0)</f>
        <v>16</v>
      </c>
      <c r="V1054" s="13">
        <f>IF(OR(Table2[[#This Row],[7d_positivity_public]]=0,ISBLANK(Table2[[#This Row],[7d_positivity_public]])),"",(Table2[[#This Row],[7d_positivity_public]]-Table2[[#This Row],[7d_positivity_all]])/Table2[[#This Row],[7d_positivity_public]])</f>
        <v>0.125</v>
      </c>
      <c r="W1054">
        <v>14</v>
      </c>
    </row>
    <row r="1055" spans="1:23" x14ac:dyDescent="0.25">
      <c r="A1055" s="10">
        <v>44407</v>
      </c>
      <c r="B1055">
        <v>124</v>
      </c>
      <c r="C1055" t="s">
        <v>251</v>
      </c>
      <c r="D1055">
        <v>8</v>
      </c>
      <c r="E1055">
        <v>0</v>
      </c>
      <c r="F1055">
        <v>8</v>
      </c>
      <c r="G1055">
        <v>13</v>
      </c>
      <c r="H1055">
        <v>71</v>
      </c>
      <c r="K1055">
        <v>72</v>
      </c>
      <c r="L1055">
        <v>56</v>
      </c>
      <c r="M1055">
        <v>79</v>
      </c>
      <c r="N1055">
        <v>60</v>
      </c>
      <c r="P1055">
        <v>63</v>
      </c>
      <c r="Q1055">
        <v>42</v>
      </c>
      <c r="R1055">
        <v>73</v>
      </c>
      <c r="T1055" s="34">
        <f>_xlfn.XLOOKUP(B1055,'LHA Demog pivot'!$B$4:$B$93,'LHA Demog pivot'!$C$4:$C$93,,,1)</f>
        <v>4501</v>
      </c>
      <c r="U1055" s="36">
        <f>ROUND(Table2[[#This Row],[LHA_Pop_2016]]*Table2[[#This Row],[C_ADR_7day]]/100000*7,0)</f>
        <v>3</v>
      </c>
      <c r="V1055" s="13">
        <f>IF(OR(Table2[[#This Row],[7d_positivity_public]]=0,ISBLANK(Table2[[#This Row],[7d_positivity_public]])),"",(Table2[[#This Row],[7d_positivity_public]]-Table2[[#This Row],[7d_positivity_all]])/Table2[[#This Row],[7d_positivity_public]])</f>
        <v>0.23076923076923078</v>
      </c>
      <c r="W1055">
        <v>10</v>
      </c>
    </row>
    <row r="1056" spans="1:23" x14ac:dyDescent="0.25">
      <c r="A1056" s="10">
        <v>44407</v>
      </c>
      <c r="B1056">
        <v>125</v>
      </c>
      <c r="C1056" t="s">
        <v>252</v>
      </c>
      <c r="D1056">
        <v>8</v>
      </c>
      <c r="E1056">
        <v>3</v>
      </c>
      <c r="F1056">
        <v>5</v>
      </c>
      <c r="G1056">
        <v>15</v>
      </c>
      <c r="H1056">
        <v>80</v>
      </c>
      <c r="K1056">
        <v>81</v>
      </c>
      <c r="L1056">
        <v>72</v>
      </c>
      <c r="M1056">
        <v>88</v>
      </c>
      <c r="N1056">
        <v>69</v>
      </c>
      <c r="P1056">
        <v>71</v>
      </c>
      <c r="Q1056">
        <v>56</v>
      </c>
      <c r="R1056">
        <v>82</v>
      </c>
      <c r="T1056" s="34">
        <f>_xlfn.XLOOKUP(B1056,'LHA Demog pivot'!$B$4:$B$93,'LHA Demog pivot'!$C$4:$C$93,,,1)</f>
        <v>19367</v>
      </c>
      <c r="U1056" s="36">
        <f>ROUND(Table2[[#This Row],[LHA_Pop_2016]]*Table2[[#This Row],[C_ADR_7day]]/100000*7,0)</f>
        <v>11</v>
      </c>
      <c r="V1056" s="13">
        <f>IF(OR(Table2[[#This Row],[7d_positivity_public]]=0,ISBLANK(Table2[[#This Row],[7d_positivity_public]])),"",(Table2[[#This Row],[7d_positivity_public]]-Table2[[#This Row],[7d_positivity_all]])/Table2[[#This Row],[7d_positivity_public]])</f>
        <v>0.2</v>
      </c>
      <c r="W1056">
        <v>12</v>
      </c>
    </row>
    <row r="1057" spans="1:23" x14ac:dyDescent="0.25">
      <c r="A1057" s="10">
        <v>44407</v>
      </c>
      <c r="B1057">
        <v>126</v>
      </c>
      <c r="C1057" t="s">
        <v>83</v>
      </c>
      <c r="D1057">
        <v>0</v>
      </c>
      <c r="E1057">
        <v>4</v>
      </c>
      <c r="F1057">
        <v>-4</v>
      </c>
      <c r="G1057">
        <v>0</v>
      </c>
      <c r="H1057">
        <v>71</v>
      </c>
      <c r="K1057">
        <v>73</v>
      </c>
      <c r="L1057">
        <v>56</v>
      </c>
      <c r="M1057">
        <v>81</v>
      </c>
      <c r="N1057">
        <v>60</v>
      </c>
      <c r="P1057">
        <v>62</v>
      </c>
      <c r="Q1057">
        <v>39</v>
      </c>
      <c r="R1057">
        <v>73</v>
      </c>
      <c r="T1057" s="34">
        <f>_xlfn.XLOOKUP(B1057,'LHA Demog pivot'!$B$4:$B$93,'LHA Demog pivot'!$C$4:$C$93,,,1)</f>
        <v>8611</v>
      </c>
      <c r="U1057" s="36">
        <f>ROUND(Table2[[#This Row],[LHA_Pop_2016]]*Table2[[#This Row],[C_ADR_7day]]/100000*7,0)</f>
        <v>0</v>
      </c>
      <c r="V1057" s="13" t="str">
        <f>IF(OR(Table2[[#This Row],[7d_positivity_public]]=0,ISBLANK(Table2[[#This Row],[7d_positivity_public]])),"",(Table2[[#This Row],[7d_positivity_public]]-Table2[[#This Row],[7d_positivity_all]])/Table2[[#This Row],[7d_positivity_public]])</f>
        <v/>
      </c>
      <c r="W1057">
        <v>0</v>
      </c>
    </row>
    <row r="1058" spans="1:23" x14ac:dyDescent="0.25">
      <c r="A1058" s="10">
        <v>44407</v>
      </c>
      <c r="B1058">
        <v>127</v>
      </c>
      <c r="C1058" t="s">
        <v>84</v>
      </c>
      <c r="D1058">
        <v>0</v>
      </c>
      <c r="E1058">
        <v>11</v>
      </c>
      <c r="F1058">
        <v>-11</v>
      </c>
      <c r="G1058">
        <v>0</v>
      </c>
      <c r="H1058">
        <v>63</v>
      </c>
      <c r="K1058">
        <v>66</v>
      </c>
      <c r="L1058">
        <v>52</v>
      </c>
      <c r="M1058">
        <v>72</v>
      </c>
      <c r="N1058">
        <v>54</v>
      </c>
      <c r="P1058">
        <v>57</v>
      </c>
      <c r="Q1058">
        <v>38</v>
      </c>
      <c r="R1058">
        <v>65</v>
      </c>
      <c r="T1058" s="34">
        <f>_xlfn.XLOOKUP(B1058,'LHA Demog pivot'!$B$4:$B$93,'LHA Demog pivot'!$C$4:$C$93,,,1)</f>
        <v>3469</v>
      </c>
      <c r="U1058" s="36">
        <f>ROUND(Table2[[#This Row],[LHA_Pop_2016]]*Table2[[#This Row],[C_ADR_7day]]/100000*7,0)</f>
        <v>0</v>
      </c>
      <c r="V1058" s="13" t="str">
        <f>IF(OR(Table2[[#This Row],[7d_positivity_public]]=0,ISBLANK(Table2[[#This Row],[7d_positivity_public]])),"",(Table2[[#This Row],[7d_positivity_public]]-Table2[[#This Row],[7d_positivity_all]])/Table2[[#This Row],[7d_positivity_public]])</f>
        <v/>
      </c>
      <c r="W1058">
        <v>0</v>
      </c>
    </row>
    <row r="1059" spans="1:23" x14ac:dyDescent="0.25">
      <c r="A1059" s="10">
        <v>44407</v>
      </c>
      <c r="B1059">
        <v>131</v>
      </c>
      <c r="C1059" t="s">
        <v>87</v>
      </c>
      <c r="D1059">
        <v>1</v>
      </c>
      <c r="E1059">
        <v>2</v>
      </c>
      <c r="F1059">
        <v>-1</v>
      </c>
      <c r="G1059">
        <v>2</v>
      </c>
      <c r="H1059">
        <v>80</v>
      </c>
      <c r="K1059">
        <v>82</v>
      </c>
      <c r="L1059">
        <v>70</v>
      </c>
      <c r="M1059">
        <v>87</v>
      </c>
      <c r="N1059">
        <v>65</v>
      </c>
      <c r="P1059">
        <v>68</v>
      </c>
      <c r="Q1059">
        <v>46</v>
      </c>
      <c r="R1059">
        <v>77</v>
      </c>
      <c r="T1059" s="34">
        <f>_xlfn.XLOOKUP(B1059,'LHA Demog pivot'!$B$4:$B$93,'LHA Demog pivot'!$C$4:$C$93,,,1)</f>
        <v>19231</v>
      </c>
      <c r="U1059" s="36">
        <f>ROUND(Table2[[#This Row],[LHA_Pop_2016]]*Table2[[#This Row],[C_ADR_7day]]/100000*7,0)</f>
        <v>1</v>
      </c>
      <c r="V1059" s="13">
        <f>IF(OR(Table2[[#This Row],[7d_positivity_public]]=0,ISBLANK(Table2[[#This Row],[7d_positivity_public]])),"",(Table2[[#This Row],[7d_positivity_public]]-Table2[[#This Row],[7d_positivity_all]])/Table2[[#This Row],[7d_positivity_public]])</f>
        <v>0.5</v>
      </c>
      <c r="W1059">
        <v>1</v>
      </c>
    </row>
    <row r="1060" spans="1:23" x14ac:dyDescent="0.25">
      <c r="A1060" s="10">
        <v>44407</v>
      </c>
      <c r="B1060">
        <v>132</v>
      </c>
      <c r="C1060" t="s">
        <v>89</v>
      </c>
      <c r="D1060">
        <v>2</v>
      </c>
      <c r="E1060">
        <v>0</v>
      </c>
      <c r="F1060">
        <v>2</v>
      </c>
      <c r="G1060">
        <v>2</v>
      </c>
      <c r="H1060">
        <v>79</v>
      </c>
      <c r="K1060">
        <v>79</v>
      </c>
      <c r="L1060">
        <v>69</v>
      </c>
      <c r="M1060">
        <v>86</v>
      </c>
      <c r="N1060">
        <v>68</v>
      </c>
      <c r="P1060">
        <v>69</v>
      </c>
      <c r="Q1060">
        <v>53</v>
      </c>
      <c r="R1060">
        <v>80</v>
      </c>
      <c r="T1060" s="34">
        <f>_xlfn.XLOOKUP(B1060,'LHA Demog pivot'!$B$4:$B$93,'LHA Demog pivot'!$C$4:$C$93,,,1)</f>
        <v>41799</v>
      </c>
      <c r="U1060" s="36">
        <f>ROUND(Table2[[#This Row],[LHA_Pop_2016]]*Table2[[#This Row],[C_ADR_7day]]/100000*7,0)</f>
        <v>6</v>
      </c>
      <c r="V1060" s="13">
        <f>IF(OR(Table2[[#This Row],[7d_positivity_public]]=0,ISBLANK(Table2[[#This Row],[7d_positivity_public]])),"",(Table2[[#This Row],[7d_positivity_public]]-Table2[[#This Row],[7d_positivity_all]])/Table2[[#This Row],[7d_positivity_public]])</f>
        <v>0.5</v>
      </c>
      <c r="W1060">
        <v>1</v>
      </c>
    </row>
    <row r="1061" spans="1:23" x14ac:dyDescent="0.25">
      <c r="A1061" s="10">
        <v>44407</v>
      </c>
      <c r="B1061">
        <v>133</v>
      </c>
      <c r="C1061" t="s">
        <v>91</v>
      </c>
      <c r="D1061">
        <v>0</v>
      </c>
      <c r="E1061">
        <v>0</v>
      </c>
      <c r="F1061">
        <v>0</v>
      </c>
      <c r="G1061">
        <v>0</v>
      </c>
      <c r="H1061">
        <v>73</v>
      </c>
      <c r="K1061">
        <v>74</v>
      </c>
      <c r="L1061">
        <v>63</v>
      </c>
      <c r="M1061">
        <v>79</v>
      </c>
      <c r="N1061">
        <v>60</v>
      </c>
      <c r="P1061">
        <v>62</v>
      </c>
      <c r="Q1061">
        <v>42</v>
      </c>
      <c r="R1061">
        <v>71</v>
      </c>
      <c r="T1061" s="34">
        <f>_xlfn.XLOOKUP(B1061,'LHA Demog pivot'!$B$4:$B$93,'LHA Demog pivot'!$C$4:$C$93,,,1)</f>
        <v>5101</v>
      </c>
      <c r="U1061" s="36">
        <f>ROUND(Table2[[#This Row],[LHA_Pop_2016]]*Table2[[#This Row],[C_ADR_7day]]/100000*7,0)</f>
        <v>0</v>
      </c>
      <c r="V1061" s="13" t="str">
        <f>IF(OR(Table2[[#This Row],[7d_positivity_public]]=0,ISBLANK(Table2[[#This Row],[7d_positivity_public]])),"",(Table2[[#This Row],[7d_positivity_public]]-Table2[[#This Row],[7d_positivity_all]])/Table2[[#This Row],[7d_positivity_public]])</f>
        <v/>
      </c>
      <c r="W1061">
        <v>0</v>
      </c>
    </row>
    <row r="1062" spans="1:23" x14ac:dyDescent="0.25">
      <c r="A1062" s="10">
        <v>44407</v>
      </c>
      <c r="B1062">
        <v>134</v>
      </c>
      <c r="C1062" t="s">
        <v>93</v>
      </c>
      <c r="D1062">
        <v>0</v>
      </c>
      <c r="E1062">
        <v>0</v>
      </c>
      <c r="F1062">
        <v>0</v>
      </c>
      <c r="G1062">
        <v>0</v>
      </c>
      <c r="H1062">
        <v>74</v>
      </c>
      <c r="K1062">
        <v>75</v>
      </c>
      <c r="L1062">
        <v>64</v>
      </c>
      <c r="M1062">
        <v>81</v>
      </c>
      <c r="N1062">
        <v>60</v>
      </c>
      <c r="P1062">
        <v>63</v>
      </c>
      <c r="Q1062">
        <v>43</v>
      </c>
      <c r="R1062">
        <v>73</v>
      </c>
      <c r="T1062" s="34">
        <f>_xlfn.XLOOKUP(B1062,'LHA Demog pivot'!$B$4:$B$93,'LHA Demog pivot'!$C$4:$C$93,,,1)</f>
        <v>4781</v>
      </c>
      <c r="U1062" s="36">
        <f>ROUND(Table2[[#This Row],[LHA_Pop_2016]]*Table2[[#This Row],[C_ADR_7day]]/100000*7,0)</f>
        <v>0</v>
      </c>
      <c r="V1062" s="13" t="str">
        <f>IF(OR(Table2[[#This Row],[7d_positivity_public]]=0,ISBLANK(Table2[[#This Row],[7d_positivity_public]])),"",(Table2[[#This Row],[7d_positivity_public]]-Table2[[#This Row],[7d_positivity_all]])/Table2[[#This Row],[7d_positivity_public]])</f>
        <v/>
      </c>
      <c r="W1062">
        <v>0</v>
      </c>
    </row>
    <row r="1063" spans="1:23" x14ac:dyDescent="0.25">
      <c r="A1063" s="10">
        <v>44407</v>
      </c>
      <c r="B1063">
        <v>135</v>
      </c>
      <c r="C1063" t="s">
        <v>95</v>
      </c>
      <c r="D1063">
        <v>6</v>
      </c>
      <c r="E1063">
        <v>0</v>
      </c>
      <c r="F1063">
        <v>6</v>
      </c>
      <c r="G1063">
        <v>7</v>
      </c>
      <c r="H1063">
        <v>67</v>
      </c>
      <c r="K1063">
        <v>69</v>
      </c>
      <c r="L1063">
        <v>52</v>
      </c>
      <c r="M1063">
        <v>80</v>
      </c>
      <c r="N1063">
        <v>55</v>
      </c>
      <c r="P1063">
        <v>58</v>
      </c>
      <c r="Q1063">
        <v>35</v>
      </c>
      <c r="R1063">
        <v>74</v>
      </c>
      <c r="T1063" s="34">
        <f>_xlfn.XLOOKUP(B1063,'LHA Demog pivot'!$B$4:$B$93,'LHA Demog pivot'!$C$4:$C$93,,,1)</f>
        <v>10220</v>
      </c>
      <c r="U1063" s="36">
        <f>ROUND(Table2[[#This Row],[LHA_Pop_2016]]*Table2[[#This Row],[C_ADR_7day]]/100000*7,0)</f>
        <v>4</v>
      </c>
      <c r="V1063" s="13">
        <f>IF(OR(Table2[[#This Row],[7d_positivity_public]]=0,ISBLANK(Table2[[#This Row],[7d_positivity_public]])),"",(Table2[[#This Row],[7d_positivity_public]]-Table2[[#This Row],[7d_positivity_all]])/Table2[[#This Row],[7d_positivity_public]])</f>
        <v>0</v>
      </c>
      <c r="W1063">
        <v>7</v>
      </c>
    </row>
    <row r="1064" spans="1:23" x14ac:dyDescent="0.25">
      <c r="A1064" s="10">
        <v>44407</v>
      </c>
      <c r="B1064">
        <v>136</v>
      </c>
      <c r="C1064" t="s">
        <v>253</v>
      </c>
      <c r="D1064">
        <v>9</v>
      </c>
      <c r="E1064">
        <v>2</v>
      </c>
      <c r="F1064">
        <v>7</v>
      </c>
      <c r="G1064">
        <v>11</v>
      </c>
      <c r="H1064">
        <v>73</v>
      </c>
      <c r="K1064">
        <v>74</v>
      </c>
      <c r="L1064">
        <v>61</v>
      </c>
      <c r="M1064">
        <v>84</v>
      </c>
      <c r="N1064">
        <v>61</v>
      </c>
      <c r="P1064">
        <v>63</v>
      </c>
      <c r="Q1064">
        <v>43</v>
      </c>
      <c r="R1064">
        <v>77</v>
      </c>
      <c r="T1064" s="34">
        <f>_xlfn.XLOOKUP(B1064,'LHA Demog pivot'!$B$4:$B$93,'LHA Demog pivot'!$C$4:$C$93,,,1)</f>
        <v>66849</v>
      </c>
      <c r="U1064" s="36">
        <f>ROUND(Table2[[#This Row],[LHA_Pop_2016]]*Table2[[#This Row],[C_ADR_7day]]/100000*7,0)</f>
        <v>42</v>
      </c>
      <c r="V1064" s="13">
        <f>IF(OR(Table2[[#This Row],[7d_positivity_public]]=0,ISBLANK(Table2[[#This Row],[7d_positivity_public]])),"",(Table2[[#This Row],[7d_positivity_public]]-Table2[[#This Row],[7d_positivity_all]])/Table2[[#This Row],[7d_positivity_public]])</f>
        <v>0.18181818181818182</v>
      </c>
      <c r="W1064">
        <v>9</v>
      </c>
    </row>
    <row r="1065" spans="1:23" x14ac:dyDescent="0.25">
      <c r="A1065" s="10">
        <v>44407</v>
      </c>
      <c r="B1065">
        <v>137</v>
      </c>
      <c r="C1065" t="s">
        <v>254</v>
      </c>
      <c r="D1065">
        <v>24</v>
      </c>
      <c r="E1065">
        <v>7</v>
      </c>
      <c r="F1065">
        <v>17</v>
      </c>
      <c r="G1065">
        <v>18</v>
      </c>
      <c r="H1065">
        <v>75</v>
      </c>
      <c r="K1065">
        <v>77</v>
      </c>
      <c r="L1065">
        <v>68</v>
      </c>
      <c r="M1065">
        <v>85</v>
      </c>
      <c r="N1065">
        <v>61</v>
      </c>
      <c r="P1065">
        <v>63</v>
      </c>
      <c r="Q1065">
        <v>47</v>
      </c>
      <c r="R1065">
        <v>77</v>
      </c>
      <c r="T1065" s="34">
        <f>_xlfn.XLOOKUP(B1065,'LHA Demog pivot'!$B$4:$B$93,'LHA Demog pivot'!$C$4:$C$93,,,1)</f>
        <v>194882</v>
      </c>
      <c r="U1065" s="36">
        <f>ROUND(Table2[[#This Row],[LHA_Pop_2016]]*Table2[[#This Row],[C_ADR_7day]]/100000*7,0)</f>
        <v>327</v>
      </c>
      <c r="V1065" s="13">
        <f>IF(OR(Table2[[#This Row],[7d_positivity_public]]=0,ISBLANK(Table2[[#This Row],[7d_positivity_public]])),"",(Table2[[#This Row],[7d_positivity_public]]-Table2[[#This Row],[7d_positivity_all]])/Table2[[#This Row],[7d_positivity_public]])</f>
        <v>0.16666666666666666</v>
      </c>
      <c r="W1065">
        <v>15</v>
      </c>
    </row>
    <row r="1066" spans="1:23" x14ac:dyDescent="0.25">
      <c r="A1066" s="10">
        <v>44407</v>
      </c>
      <c r="B1066">
        <v>138</v>
      </c>
      <c r="C1066" t="s">
        <v>116</v>
      </c>
      <c r="D1066">
        <v>2</v>
      </c>
      <c r="E1066">
        <v>6</v>
      </c>
      <c r="F1066">
        <v>-4</v>
      </c>
      <c r="G1066">
        <v>4</v>
      </c>
      <c r="H1066">
        <v>79</v>
      </c>
      <c r="K1066">
        <v>81</v>
      </c>
      <c r="L1066">
        <v>69</v>
      </c>
      <c r="M1066">
        <v>87</v>
      </c>
      <c r="N1066">
        <v>69</v>
      </c>
      <c r="P1066">
        <v>71</v>
      </c>
      <c r="Q1066">
        <v>55</v>
      </c>
      <c r="R1066">
        <v>81</v>
      </c>
      <c r="T1066" s="34">
        <f>_xlfn.XLOOKUP(B1066,'LHA Demog pivot'!$B$4:$B$93,'LHA Demog pivot'!$C$4:$C$93,,,1)</f>
        <v>12110</v>
      </c>
      <c r="U1066" s="36">
        <f>ROUND(Table2[[#This Row],[LHA_Pop_2016]]*Table2[[#This Row],[C_ADR_7day]]/100000*7,0)</f>
        <v>2</v>
      </c>
      <c r="V1066" s="13">
        <f>IF(OR(Table2[[#This Row],[7d_positivity_public]]=0,ISBLANK(Table2[[#This Row],[7d_positivity_public]])),"",(Table2[[#This Row],[7d_positivity_public]]-Table2[[#This Row],[7d_positivity_all]])/Table2[[#This Row],[7d_positivity_public]])</f>
        <v>0.25</v>
      </c>
      <c r="W1066">
        <v>3</v>
      </c>
    </row>
    <row r="1067" spans="1:23" x14ac:dyDescent="0.25">
      <c r="A1067" s="10">
        <v>44407</v>
      </c>
      <c r="B1067">
        <v>139</v>
      </c>
      <c r="C1067" t="s">
        <v>118</v>
      </c>
      <c r="D1067">
        <v>9</v>
      </c>
      <c r="E1067">
        <v>0</v>
      </c>
      <c r="F1067">
        <v>9</v>
      </c>
      <c r="G1067">
        <v>10</v>
      </c>
      <c r="H1067">
        <v>60</v>
      </c>
      <c r="K1067">
        <v>63</v>
      </c>
      <c r="L1067">
        <v>43</v>
      </c>
      <c r="M1067">
        <v>75</v>
      </c>
      <c r="N1067">
        <v>50</v>
      </c>
      <c r="P1067">
        <v>53</v>
      </c>
      <c r="Q1067">
        <v>30</v>
      </c>
      <c r="R1067">
        <v>67</v>
      </c>
      <c r="T1067" s="34">
        <f>_xlfn.XLOOKUP(B1067,'LHA Demog pivot'!$B$4:$B$93,'LHA Demog pivot'!$C$4:$C$93,,,1)</f>
        <v>7285</v>
      </c>
      <c r="U1067" s="36">
        <f>ROUND(Table2[[#This Row],[LHA_Pop_2016]]*Table2[[#This Row],[C_ADR_7day]]/100000*7,0)</f>
        <v>5</v>
      </c>
      <c r="V1067" s="13">
        <f>IF(OR(Table2[[#This Row],[7d_positivity_public]]=0,ISBLANK(Table2[[#This Row],[7d_positivity_public]])),"",(Table2[[#This Row],[7d_positivity_public]]-Table2[[#This Row],[7d_positivity_all]])/Table2[[#This Row],[7d_positivity_public]])</f>
        <v>0.1</v>
      </c>
      <c r="W1067">
        <v>9</v>
      </c>
    </row>
    <row r="1068" spans="1:23" x14ac:dyDescent="0.25">
      <c r="A1068" s="10">
        <v>44407</v>
      </c>
      <c r="B1068">
        <v>141</v>
      </c>
      <c r="C1068" t="s">
        <v>255</v>
      </c>
      <c r="D1068">
        <v>4</v>
      </c>
      <c r="E1068">
        <v>0</v>
      </c>
      <c r="F1068">
        <v>4</v>
      </c>
      <c r="G1068">
        <v>10</v>
      </c>
      <c r="H1068">
        <v>85</v>
      </c>
      <c r="K1068">
        <v>86</v>
      </c>
      <c r="L1068">
        <v>84</v>
      </c>
      <c r="M1068">
        <v>89</v>
      </c>
      <c r="N1068">
        <v>71</v>
      </c>
      <c r="P1068">
        <v>74</v>
      </c>
      <c r="Q1068">
        <v>68</v>
      </c>
      <c r="R1068">
        <v>83</v>
      </c>
      <c r="T1068" s="34">
        <f>_xlfn.XLOOKUP(B1068,'LHA Demog pivot'!$B$4:$B$93,'LHA Demog pivot'!$C$4:$C$93,,,1)</f>
        <v>8085</v>
      </c>
      <c r="U1068" s="36">
        <f>ROUND(Table2[[#This Row],[LHA_Pop_2016]]*Table2[[#This Row],[C_ADR_7day]]/100000*7,0)</f>
        <v>2</v>
      </c>
      <c r="V1068" s="13">
        <f>IF(OR(Table2[[#This Row],[7d_positivity_public]]=0,ISBLANK(Table2[[#This Row],[7d_positivity_public]])),"",(Table2[[#This Row],[7d_positivity_public]]-Table2[[#This Row],[7d_positivity_all]])/Table2[[#This Row],[7d_positivity_public]])</f>
        <v>0.1</v>
      </c>
      <c r="W1068">
        <v>9</v>
      </c>
    </row>
    <row r="1069" spans="1:23" x14ac:dyDescent="0.25">
      <c r="A1069" s="10">
        <v>44407</v>
      </c>
      <c r="B1069">
        <v>142</v>
      </c>
      <c r="C1069" t="s">
        <v>120</v>
      </c>
      <c r="D1069">
        <v>5</v>
      </c>
      <c r="E1069">
        <v>1</v>
      </c>
      <c r="F1069">
        <v>4</v>
      </c>
      <c r="G1069">
        <v>8</v>
      </c>
      <c r="H1069">
        <v>70</v>
      </c>
      <c r="K1069">
        <v>72</v>
      </c>
      <c r="L1069">
        <v>55</v>
      </c>
      <c r="M1069">
        <v>82</v>
      </c>
      <c r="N1069">
        <v>59</v>
      </c>
      <c r="P1069">
        <v>62</v>
      </c>
      <c r="Q1069">
        <v>40</v>
      </c>
      <c r="R1069">
        <v>75</v>
      </c>
      <c r="T1069" s="34">
        <f>_xlfn.XLOOKUP(B1069,'LHA Demog pivot'!$B$4:$B$93,'LHA Demog pivot'!$C$4:$C$93,,,1)</f>
        <v>33648</v>
      </c>
      <c r="U1069" s="36">
        <f>ROUND(Table2[[#This Row],[LHA_Pop_2016]]*Table2[[#This Row],[C_ADR_7day]]/100000*7,0)</f>
        <v>12</v>
      </c>
      <c r="V1069" s="13">
        <f>IF(OR(Table2[[#This Row],[7d_positivity_public]]=0,ISBLANK(Table2[[#This Row],[7d_positivity_public]])),"",(Table2[[#This Row],[7d_positivity_public]]-Table2[[#This Row],[7d_positivity_all]])/Table2[[#This Row],[7d_positivity_public]])</f>
        <v>0.25</v>
      </c>
      <c r="W1069">
        <v>6</v>
      </c>
    </row>
    <row r="1070" spans="1:23" x14ac:dyDescent="0.25">
      <c r="A1070" s="10">
        <v>44407</v>
      </c>
      <c r="B1070">
        <v>143</v>
      </c>
      <c r="C1070" t="s">
        <v>256</v>
      </c>
      <c r="D1070">
        <v>4</v>
      </c>
      <c r="E1070">
        <v>3</v>
      </c>
      <c r="F1070">
        <v>1</v>
      </c>
      <c r="G1070">
        <v>6</v>
      </c>
      <c r="H1070">
        <v>78</v>
      </c>
      <c r="K1070">
        <v>79</v>
      </c>
      <c r="L1070">
        <v>71</v>
      </c>
      <c r="M1070">
        <v>87</v>
      </c>
      <c r="N1070">
        <v>64</v>
      </c>
      <c r="P1070">
        <v>67</v>
      </c>
      <c r="Q1070">
        <v>53</v>
      </c>
      <c r="R1070">
        <v>80</v>
      </c>
      <c r="T1070" s="34">
        <f>_xlfn.XLOOKUP(B1070,'LHA Demog pivot'!$B$4:$B$93,'LHA Demog pivot'!$C$4:$C$93,,,1)</f>
        <v>113287</v>
      </c>
      <c r="U1070" s="36">
        <f>ROUND(Table2[[#This Row],[LHA_Pop_2016]]*Table2[[#This Row],[C_ADR_7day]]/100000*7,0)</f>
        <v>32</v>
      </c>
      <c r="V1070" s="13">
        <f>IF(OR(Table2[[#This Row],[7d_positivity_public]]=0,ISBLANK(Table2[[#This Row],[7d_positivity_public]])),"",(Table2[[#This Row],[7d_positivity_public]]-Table2[[#This Row],[7d_positivity_all]])/Table2[[#This Row],[7d_positivity_public]])</f>
        <v>0.16666666666666666</v>
      </c>
      <c r="W1070">
        <v>5</v>
      </c>
    </row>
    <row r="1071" spans="1:23" x14ac:dyDescent="0.25">
      <c r="A1071" s="10">
        <v>44407</v>
      </c>
      <c r="B1071">
        <v>144</v>
      </c>
      <c r="C1071" t="s">
        <v>257</v>
      </c>
      <c r="D1071">
        <v>0</v>
      </c>
      <c r="E1071">
        <v>0</v>
      </c>
      <c r="F1071">
        <v>0</v>
      </c>
      <c r="G1071">
        <v>0</v>
      </c>
      <c r="H1071">
        <v>68</v>
      </c>
      <c r="K1071">
        <v>70</v>
      </c>
      <c r="L1071">
        <v>51</v>
      </c>
      <c r="M1071">
        <v>79</v>
      </c>
      <c r="N1071">
        <v>58</v>
      </c>
      <c r="P1071">
        <v>60</v>
      </c>
      <c r="Q1071">
        <v>34</v>
      </c>
      <c r="R1071">
        <v>72</v>
      </c>
      <c r="T1071" s="34">
        <f>_xlfn.XLOOKUP(B1071,'LHA Demog pivot'!$B$4:$B$93,'LHA Demog pivot'!$C$4:$C$93,,,1)</f>
        <v>14112</v>
      </c>
      <c r="U1071" s="36">
        <f>ROUND(Table2[[#This Row],[LHA_Pop_2016]]*Table2[[#This Row],[C_ADR_7day]]/100000*7,0)</f>
        <v>0</v>
      </c>
      <c r="V1071" s="13" t="str">
        <f>IF(OR(Table2[[#This Row],[7d_positivity_public]]=0,ISBLANK(Table2[[#This Row],[7d_positivity_public]])),"",(Table2[[#This Row],[7d_positivity_public]]-Table2[[#This Row],[7d_positivity_all]])/Table2[[#This Row],[7d_positivity_public]])</f>
        <v/>
      </c>
      <c r="W1071">
        <v>0</v>
      </c>
    </row>
    <row r="1072" spans="1:23" x14ac:dyDescent="0.25">
      <c r="A1072" s="10">
        <v>44407</v>
      </c>
      <c r="B1072">
        <v>145</v>
      </c>
      <c r="C1072" t="s">
        <v>258</v>
      </c>
      <c r="D1072">
        <v>3</v>
      </c>
      <c r="E1072">
        <v>0</v>
      </c>
      <c r="F1072">
        <v>3</v>
      </c>
      <c r="G1072">
        <v>0</v>
      </c>
      <c r="H1072">
        <v>69</v>
      </c>
      <c r="K1072">
        <v>70</v>
      </c>
      <c r="L1072">
        <v>57</v>
      </c>
      <c r="M1072">
        <v>78</v>
      </c>
      <c r="N1072">
        <v>61</v>
      </c>
      <c r="P1072">
        <v>62</v>
      </c>
      <c r="Q1072">
        <v>46</v>
      </c>
      <c r="R1072">
        <v>73</v>
      </c>
      <c r="T1072" s="34">
        <f>_xlfn.XLOOKUP(B1072,'LHA Demog pivot'!$B$4:$B$93,'LHA Demog pivot'!$C$4:$C$93,,,1)</f>
        <v>4050</v>
      </c>
      <c r="U1072" s="36">
        <f>ROUND(Table2[[#This Row],[LHA_Pop_2016]]*Table2[[#This Row],[C_ADR_7day]]/100000*7,0)</f>
        <v>1</v>
      </c>
      <c r="V1072" s="13" t="str">
        <f>IF(OR(Table2[[#This Row],[7d_positivity_public]]=0,ISBLANK(Table2[[#This Row],[7d_positivity_public]])),"",(Table2[[#This Row],[7d_positivity_public]]-Table2[[#This Row],[7d_positivity_all]])/Table2[[#This Row],[7d_positivity_public]])</f>
        <v/>
      </c>
      <c r="W1072">
        <v>0</v>
      </c>
    </row>
    <row r="1073" spans="1:23" x14ac:dyDescent="0.25">
      <c r="A1073" s="10">
        <v>44407</v>
      </c>
      <c r="B1073">
        <v>146</v>
      </c>
      <c r="C1073" t="s">
        <v>259</v>
      </c>
      <c r="D1073">
        <v>0</v>
      </c>
      <c r="E1073">
        <v>0</v>
      </c>
      <c r="F1073">
        <v>0</v>
      </c>
      <c r="G1073">
        <v>0</v>
      </c>
      <c r="H1073">
        <v>65</v>
      </c>
      <c r="K1073">
        <v>67</v>
      </c>
      <c r="L1073">
        <v>55</v>
      </c>
      <c r="M1073">
        <v>78</v>
      </c>
      <c r="N1073">
        <v>53</v>
      </c>
      <c r="P1073">
        <v>56</v>
      </c>
      <c r="Q1073">
        <v>41</v>
      </c>
      <c r="R1073">
        <v>69</v>
      </c>
      <c r="T1073" s="34">
        <f>_xlfn.XLOOKUP(B1073,'LHA Demog pivot'!$B$4:$B$93,'LHA Demog pivot'!$C$4:$C$93,,,1)</f>
        <v>24815</v>
      </c>
      <c r="U1073" s="36">
        <f>ROUND(Table2[[#This Row],[LHA_Pop_2016]]*Table2[[#This Row],[C_ADR_7day]]/100000*7,0)</f>
        <v>0</v>
      </c>
      <c r="V1073" s="13" t="str">
        <f>IF(OR(Table2[[#This Row],[7d_positivity_public]]=0,ISBLANK(Table2[[#This Row],[7d_positivity_public]])),"",(Table2[[#This Row],[7d_positivity_public]]-Table2[[#This Row],[7d_positivity_all]])/Table2[[#This Row],[7d_positivity_public]])</f>
        <v/>
      </c>
      <c r="W1073">
        <v>0</v>
      </c>
    </row>
    <row r="1074" spans="1:23" x14ac:dyDescent="0.25">
      <c r="A1074" s="10">
        <v>44407</v>
      </c>
      <c r="B1074">
        <v>147</v>
      </c>
      <c r="C1074" t="s">
        <v>260</v>
      </c>
      <c r="D1074">
        <v>3</v>
      </c>
      <c r="E1074">
        <v>0</v>
      </c>
      <c r="F1074">
        <v>3</v>
      </c>
      <c r="G1074">
        <v>0</v>
      </c>
      <c r="H1074">
        <v>70</v>
      </c>
      <c r="K1074">
        <v>72</v>
      </c>
      <c r="L1074">
        <v>61</v>
      </c>
      <c r="M1074">
        <v>80</v>
      </c>
      <c r="N1074">
        <v>60</v>
      </c>
      <c r="P1074">
        <v>63</v>
      </c>
      <c r="Q1074">
        <v>50</v>
      </c>
      <c r="R1074">
        <v>74</v>
      </c>
      <c r="T1074" s="34">
        <f>_xlfn.XLOOKUP(B1074,'LHA Demog pivot'!$B$4:$B$93,'LHA Demog pivot'!$C$4:$C$93,,,1)</f>
        <v>4012</v>
      </c>
      <c r="U1074" s="36">
        <f>ROUND(Table2[[#This Row],[LHA_Pop_2016]]*Table2[[#This Row],[C_ADR_7day]]/100000*7,0)</f>
        <v>1</v>
      </c>
      <c r="V1074" s="13" t="str">
        <f>IF(OR(Table2[[#This Row],[7d_positivity_public]]=0,ISBLANK(Table2[[#This Row],[7d_positivity_public]])),"",(Table2[[#This Row],[7d_positivity_public]]-Table2[[#This Row],[7d_positivity_all]])/Table2[[#This Row],[7d_positivity_public]])</f>
        <v/>
      </c>
      <c r="W1074">
        <v>0</v>
      </c>
    </row>
    <row r="1075" spans="1:23" x14ac:dyDescent="0.25">
      <c r="A1075" s="10">
        <v>44407</v>
      </c>
      <c r="B1075">
        <v>148</v>
      </c>
      <c r="C1075" t="s">
        <v>261</v>
      </c>
      <c r="D1075">
        <v>0</v>
      </c>
      <c r="E1075">
        <v>0</v>
      </c>
      <c r="F1075">
        <v>0</v>
      </c>
      <c r="G1075">
        <v>0</v>
      </c>
      <c r="H1075">
        <v>69</v>
      </c>
      <c r="K1075">
        <v>72</v>
      </c>
      <c r="L1075">
        <v>57</v>
      </c>
      <c r="M1075">
        <v>80</v>
      </c>
      <c r="N1075">
        <v>58</v>
      </c>
      <c r="P1075">
        <v>61</v>
      </c>
      <c r="Q1075">
        <v>44</v>
      </c>
      <c r="R1075">
        <v>71</v>
      </c>
      <c r="T1075" s="34">
        <f>_xlfn.XLOOKUP(B1075,'LHA Demog pivot'!$B$4:$B$93,'LHA Demog pivot'!$C$4:$C$93,,,1)</f>
        <v>6548</v>
      </c>
      <c r="U1075" s="36">
        <f>ROUND(Table2[[#This Row],[LHA_Pop_2016]]*Table2[[#This Row],[C_ADR_7day]]/100000*7,0)</f>
        <v>0</v>
      </c>
      <c r="V1075" s="13" t="str">
        <f>IF(OR(Table2[[#This Row],[7d_positivity_public]]=0,ISBLANK(Table2[[#This Row],[7d_positivity_public]])),"",(Table2[[#This Row],[7d_positivity_public]]-Table2[[#This Row],[7d_positivity_all]])/Table2[[#This Row],[7d_positivity_public]])</f>
        <v/>
      </c>
      <c r="W1075">
        <v>0</v>
      </c>
    </row>
    <row r="1076" spans="1:23" x14ac:dyDescent="0.25">
      <c r="A1076" s="10">
        <v>44407</v>
      </c>
      <c r="B1076">
        <v>149</v>
      </c>
      <c r="C1076" t="s">
        <v>124</v>
      </c>
      <c r="D1076">
        <v>0</v>
      </c>
      <c r="E1076">
        <v>0</v>
      </c>
      <c r="F1076">
        <v>0</v>
      </c>
      <c r="G1076">
        <v>4</v>
      </c>
      <c r="H1076">
        <v>70</v>
      </c>
      <c r="K1076">
        <v>72</v>
      </c>
      <c r="L1076">
        <v>59</v>
      </c>
      <c r="M1076">
        <v>82</v>
      </c>
      <c r="N1076">
        <v>59</v>
      </c>
      <c r="P1076">
        <v>62</v>
      </c>
      <c r="Q1076">
        <v>44</v>
      </c>
      <c r="R1076">
        <v>74</v>
      </c>
      <c r="T1076" s="34">
        <f>_xlfn.XLOOKUP(B1076,'LHA Demog pivot'!$B$4:$B$93,'LHA Demog pivot'!$C$4:$C$93,,,1)</f>
        <v>10855</v>
      </c>
      <c r="U1076" s="36">
        <f>ROUND(Table2[[#This Row],[LHA_Pop_2016]]*Table2[[#This Row],[C_ADR_7day]]/100000*7,0)</f>
        <v>0</v>
      </c>
      <c r="V1076" s="13">
        <f>IF(OR(Table2[[#This Row],[7d_positivity_public]]=0,ISBLANK(Table2[[#This Row],[7d_positivity_public]])),"",(Table2[[#This Row],[7d_positivity_public]]-Table2[[#This Row],[7d_positivity_all]])/Table2[[#This Row],[7d_positivity_public]])</f>
        <v>0.25</v>
      </c>
      <c r="W1076">
        <v>3</v>
      </c>
    </row>
    <row r="1077" spans="1:23" x14ac:dyDescent="0.25">
      <c r="A1077" s="10">
        <v>44407</v>
      </c>
      <c r="B1077">
        <v>211</v>
      </c>
      <c r="C1077" t="s">
        <v>262</v>
      </c>
      <c r="D1077">
        <v>2</v>
      </c>
      <c r="E1077">
        <v>2</v>
      </c>
      <c r="F1077">
        <v>0</v>
      </c>
      <c r="G1077">
        <v>4</v>
      </c>
      <c r="H1077">
        <v>69</v>
      </c>
      <c r="K1077">
        <v>70</v>
      </c>
      <c r="L1077">
        <v>57</v>
      </c>
      <c r="M1077">
        <v>78</v>
      </c>
      <c r="N1077">
        <v>57</v>
      </c>
      <c r="P1077">
        <v>60</v>
      </c>
      <c r="Q1077">
        <v>41</v>
      </c>
      <c r="R1077">
        <v>71</v>
      </c>
      <c r="T1077" s="34">
        <f>_xlfn.XLOOKUP(B1077,'LHA Demog pivot'!$B$4:$B$93,'LHA Demog pivot'!$C$4:$C$93,,,1)</f>
        <v>8129</v>
      </c>
      <c r="U1077" s="36">
        <f>ROUND(Table2[[#This Row],[LHA_Pop_2016]]*Table2[[#This Row],[C_ADR_7day]]/100000*7,0)</f>
        <v>1</v>
      </c>
      <c r="V1077" s="13">
        <f>IF(OR(Table2[[#This Row],[7d_positivity_public]]=0,ISBLANK(Table2[[#This Row],[7d_positivity_public]])),"",(Table2[[#This Row],[7d_positivity_public]]-Table2[[#This Row],[7d_positivity_all]])/Table2[[#This Row],[7d_positivity_public]])</f>
        <v>0.5</v>
      </c>
      <c r="W1077">
        <v>2</v>
      </c>
    </row>
    <row r="1078" spans="1:23" x14ac:dyDescent="0.25">
      <c r="A1078" s="10">
        <v>44407</v>
      </c>
      <c r="B1078">
        <v>212</v>
      </c>
      <c r="C1078" t="s">
        <v>263</v>
      </c>
      <c r="D1078">
        <v>3</v>
      </c>
      <c r="E1078">
        <v>1</v>
      </c>
      <c r="F1078">
        <v>2</v>
      </c>
      <c r="G1078">
        <v>5</v>
      </c>
      <c r="H1078">
        <v>71</v>
      </c>
      <c r="K1078">
        <v>73</v>
      </c>
      <c r="L1078">
        <v>62</v>
      </c>
      <c r="M1078">
        <v>83</v>
      </c>
      <c r="N1078">
        <v>59</v>
      </c>
      <c r="P1078">
        <v>62</v>
      </c>
      <c r="Q1078">
        <v>48</v>
      </c>
      <c r="R1078">
        <v>76</v>
      </c>
      <c r="T1078" s="34">
        <f>_xlfn.XLOOKUP(B1078,'LHA Demog pivot'!$B$4:$B$93,'LHA Demog pivot'!$C$4:$C$93,,,1)</f>
        <v>93177</v>
      </c>
      <c r="U1078" s="36">
        <f>ROUND(Table2[[#This Row],[LHA_Pop_2016]]*Table2[[#This Row],[C_ADR_7day]]/100000*7,0)</f>
        <v>20</v>
      </c>
      <c r="V1078" s="13">
        <f>IF(OR(Table2[[#This Row],[7d_positivity_public]]=0,ISBLANK(Table2[[#This Row],[7d_positivity_public]])),"",(Table2[[#This Row],[7d_positivity_public]]-Table2[[#This Row],[7d_positivity_all]])/Table2[[#This Row],[7d_positivity_public]])</f>
        <v>0.4</v>
      </c>
      <c r="W1078">
        <v>3</v>
      </c>
    </row>
    <row r="1079" spans="1:23" x14ac:dyDescent="0.25">
      <c r="A1079" s="10">
        <v>44407</v>
      </c>
      <c r="B1079">
        <v>213</v>
      </c>
      <c r="C1079" t="s">
        <v>264</v>
      </c>
      <c r="D1079">
        <v>2</v>
      </c>
      <c r="E1079">
        <v>1</v>
      </c>
      <c r="F1079">
        <v>1</v>
      </c>
      <c r="G1079">
        <v>3</v>
      </c>
      <c r="H1079">
        <v>78</v>
      </c>
      <c r="K1079">
        <v>79</v>
      </c>
      <c r="L1079">
        <v>74</v>
      </c>
      <c r="M1079">
        <v>85</v>
      </c>
      <c r="N1079">
        <v>61</v>
      </c>
      <c r="P1079">
        <v>64</v>
      </c>
      <c r="Q1079">
        <v>54</v>
      </c>
      <c r="R1079">
        <v>77</v>
      </c>
      <c r="T1079" s="34">
        <f>_xlfn.XLOOKUP(B1079,'LHA Demog pivot'!$B$4:$B$93,'LHA Demog pivot'!$C$4:$C$93,,,1)</f>
        <v>141685</v>
      </c>
      <c r="U1079" s="36">
        <f>ROUND(Table2[[#This Row],[LHA_Pop_2016]]*Table2[[#This Row],[C_ADR_7day]]/100000*7,0)</f>
        <v>20</v>
      </c>
      <c r="V1079" s="13">
        <f>IF(OR(Table2[[#This Row],[7d_positivity_public]]=0,ISBLANK(Table2[[#This Row],[7d_positivity_public]])),"",(Table2[[#This Row],[7d_positivity_public]]-Table2[[#This Row],[7d_positivity_all]])/Table2[[#This Row],[7d_positivity_public]])</f>
        <v>0.33333333333333331</v>
      </c>
      <c r="W1079">
        <v>2</v>
      </c>
    </row>
    <row r="1080" spans="1:23" x14ac:dyDescent="0.25">
      <c r="A1080" s="10">
        <v>44407</v>
      </c>
      <c r="B1080">
        <v>214</v>
      </c>
      <c r="C1080" t="s">
        <v>265</v>
      </c>
      <c r="D1080">
        <v>4</v>
      </c>
      <c r="E1080">
        <v>1</v>
      </c>
      <c r="F1080">
        <v>3</v>
      </c>
      <c r="G1080">
        <v>5</v>
      </c>
      <c r="H1080">
        <v>71</v>
      </c>
      <c r="K1080">
        <v>72</v>
      </c>
      <c r="L1080">
        <v>63</v>
      </c>
      <c r="M1080">
        <v>82</v>
      </c>
      <c r="N1080">
        <v>55</v>
      </c>
      <c r="P1080">
        <v>59</v>
      </c>
      <c r="Q1080">
        <v>45</v>
      </c>
      <c r="R1080">
        <v>73</v>
      </c>
      <c r="T1080" s="34">
        <f>_xlfn.XLOOKUP(B1080,'LHA Demog pivot'!$B$4:$B$93,'LHA Demog pivot'!$C$4:$C$93,,,1)</f>
        <v>43157</v>
      </c>
      <c r="U1080" s="36">
        <f>ROUND(Table2[[#This Row],[LHA_Pop_2016]]*Table2[[#This Row],[C_ADR_7day]]/100000*7,0)</f>
        <v>12</v>
      </c>
      <c r="V1080" s="13">
        <f>IF(OR(Table2[[#This Row],[7d_positivity_public]]=0,ISBLANK(Table2[[#This Row],[7d_positivity_public]])),"",(Table2[[#This Row],[7d_positivity_public]]-Table2[[#This Row],[7d_positivity_all]])/Table2[[#This Row],[7d_positivity_public]])</f>
        <v>0.2</v>
      </c>
      <c r="W1080">
        <v>4</v>
      </c>
    </row>
    <row r="1081" spans="1:23" x14ac:dyDescent="0.25">
      <c r="A1081" s="10">
        <v>44407</v>
      </c>
      <c r="B1081">
        <v>215</v>
      </c>
      <c r="C1081" t="s">
        <v>135</v>
      </c>
      <c r="D1081">
        <v>1</v>
      </c>
      <c r="E1081">
        <v>1</v>
      </c>
      <c r="F1081">
        <v>0</v>
      </c>
      <c r="G1081">
        <v>0</v>
      </c>
      <c r="H1081">
        <v>76</v>
      </c>
      <c r="K1081">
        <v>77</v>
      </c>
      <c r="L1081">
        <v>64</v>
      </c>
      <c r="M1081">
        <v>86</v>
      </c>
      <c r="N1081">
        <v>65</v>
      </c>
      <c r="P1081">
        <v>67</v>
      </c>
      <c r="Q1081">
        <v>48</v>
      </c>
      <c r="R1081">
        <v>80</v>
      </c>
      <c r="T1081" s="34">
        <f>_xlfn.XLOOKUP(B1081,'LHA Demog pivot'!$B$4:$B$93,'LHA Demog pivot'!$C$4:$C$93,,,1)</f>
        <v>9696</v>
      </c>
      <c r="U1081" s="36">
        <f>ROUND(Table2[[#This Row],[LHA_Pop_2016]]*Table2[[#This Row],[C_ADR_7day]]/100000*7,0)</f>
        <v>1</v>
      </c>
      <c r="V1081" s="13" t="str">
        <f>IF(OR(Table2[[#This Row],[7d_positivity_public]]=0,ISBLANK(Table2[[#This Row],[7d_positivity_public]])),"",(Table2[[#This Row],[7d_positivity_public]]-Table2[[#This Row],[7d_positivity_all]])/Table2[[#This Row],[7d_positivity_public]])</f>
        <v/>
      </c>
      <c r="W1081">
        <v>0</v>
      </c>
    </row>
    <row r="1082" spans="1:23" x14ac:dyDescent="0.25">
      <c r="A1082" s="10">
        <v>44407</v>
      </c>
      <c r="B1082">
        <v>221</v>
      </c>
      <c r="C1082" t="s">
        <v>136</v>
      </c>
      <c r="D1082">
        <v>1</v>
      </c>
      <c r="E1082">
        <v>0</v>
      </c>
      <c r="F1082">
        <v>1</v>
      </c>
      <c r="G1082">
        <v>2</v>
      </c>
      <c r="H1082">
        <v>85</v>
      </c>
      <c r="K1082">
        <v>86</v>
      </c>
      <c r="L1082">
        <v>84</v>
      </c>
      <c r="M1082">
        <v>87</v>
      </c>
      <c r="N1082">
        <v>70</v>
      </c>
      <c r="P1082">
        <v>71</v>
      </c>
      <c r="Q1082">
        <v>64</v>
      </c>
      <c r="R1082">
        <v>81</v>
      </c>
      <c r="T1082" s="34">
        <f>_xlfn.XLOOKUP(B1082,'LHA Demog pivot'!$B$4:$B$93,'LHA Demog pivot'!$C$4:$C$93,,,1)</f>
        <v>70996</v>
      </c>
      <c r="U1082" s="36">
        <f>ROUND(Table2[[#This Row],[LHA_Pop_2016]]*Table2[[#This Row],[C_ADR_7day]]/100000*7,0)</f>
        <v>5</v>
      </c>
      <c r="V1082" s="13">
        <f>IF(OR(Table2[[#This Row],[7d_positivity_public]]=0,ISBLANK(Table2[[#This Row],[7d_positivity_public]])),"",(Table2[[#This Row],[7d_positivity_public]]-Table2[[#This Row],[7d_positivity_all]])/Table2[[#This Row],[7d_positivity_public]])</f>
        <v>0.5</v>
      </c>
      <c r="W1082">
        <v>1</v>
      </c>
    </row>
    <row r="1083" spans="1:23" x14ac:dyDescent="0.25">
      <c r="A1083" s="10">
        <v>44407</v>
      </c>
      <c r="B1083">
        <v>222</v>
      </c>
      <c r="C1083" t="s">
        <v>266</v>
      </c>
      <c r="D1083">
        <v>2</v>
      </c>
      <c r="E1083">
        <v>1</v>
      </c>
      <c r="F1083">
        <v>1</v>
      </c>
      <c r="G1083">
        <v>2</v>
      </c>
      <c r="H1083">
        <v>84</v>
      </c>
      <c r="K1083">
        <v>85</v>
      </c>
      <c r="L1083">
        <v>84</v>
      </c>
      <c r="M1083">
        <v>85</v>
      </c>
      <c r="N1083">
        <v>67</v>
      </c>
      <c r="P1083">
        <v>70</v>
      </c>
      <c r="Q1083">
        <v>64</v>
      </c>
      <c r="R1083">
        <v>77</v>
      </c>
      <c r="T1083" s="34">
        <f>_xlfn.XLOOKUP(B1083,'LHA Demog pivot'!$B$4:$B$93,'LHA Demog pivot'!$C$4:$C$93,,,1)</f>
        <v>232755</v>
      </c>
      <c r="U1083" s="36">
        <f>ROUND(Table2[[#This Row],[LHA_Pop_2016]]*Table2[[#This Row],[C_ADR_7day]]/100000*7,0)</f>
        <v>33</v>
      </c>
      <c r="V1083" s="13">
        <f>IF(OR(Table2[[#This Row],[7d_positivity_public]]=0,ISBLANK(Table2[[#This Row],[7d_positivity_public]])),"",(Table2[[#This Row],[7d_positivity_public]]-Table2[[#This Row],[7d_positivity_all]])/Table2[[#This Row],[7d_positivity_public]])</f>
        <v>0.5</v>
      </c>
      <c r="W1083">
        <v>1</v>
      </c>
    </row>
    <row r="1084" spans="1:23" x14ac:dyDescent="0.25">
      <c r="A1084" s="10">
        <v>44407</v>
      </c>
      <c r="B1084">
        <v>223</v>
      </c>
      <c r="C1084" t="s">
        <v>267</v>
      </c>
      <c r="D1084">
        <v>3</v>
      </c>
      <c r="E1084">
        <v>4</v>
      </c>
      <c r="F1084">
        <v>-1</v>
      </c>
      <c r="G1084">
        <v>4</v>
      </c>
      <c r="H1084">
        <v>80</v>
      </c>
      <c r="K1084">
        <v>80</v>
      </c>
      <c r="L1084">
        <v>74</v>
      </c>
      <c r="M1084">
        <v>87</v>
      </c>
      <c r="N1084">
        <v>64</v>
      </c>
      <c r="P1084">
        <v>67</v>
      </c>
      <c r="Q1084">
        <v>54</v>
      </c>
      <c r="R1084">
        <v>80</v>
      </c>
      <c r="T1084" s="34">
        <f>_xlfn.XLOOKUP(B1084,'LHA Demog pivot'!$B$4:$B$93,'LHA Demog pivot'!$C$4:$C$93,,,1)</f>
        <v>101101</v>
      </c>
      <c r="U1084" s="36">
        <f>ROUND(Table2[[#This Row],[LHA_Pop_2016]]*Table2[[#This Row],[C_ADR_7day]]/100000*7,0)</f>
        <v>21</v>
      </c>
      <c r="V1084" s="13">
        <f>IF(OR(Table2[[#This Row],[7d_positivity_public]]=0,ISBLANK(Table2[[#This Row],[7d_positivity_public]])),"",(Table2[[#This Row],[7d_positivity_public]]-Table2[[#This Row],[7d_positivity_all]])/Table2[[#This Row],[7d_positivity_public]])</f>
        <v>0.5</v>
      </c>
      <c r="W1084">
        <v>2</v>
      </c>
    </row>
    <row r="1085" spans="1:23" x14ac:dyDescent="0.25">
      <c r="A1085" s="10">
        <v>44407</v>
      </c>
      <c r="B1085">
        <v>224</v>
      </c>
      <c r="C1085" t="s">
        <v>268</v>
      </c>
      <c r="D1085">
        <v>1</v>
      </c>
      <c r="E1085">
        <v>1</v>
      </c>
      <c r="F1085">
        <v>0</v>
      </c>
      <c r="G1085">
        <v>2</v>
      </c>
      <c r="H1085">
        <v>84</v>
      </c>
      <c r="K1085">
        <v>84</v>
      </c>
      <c r="L1085">
        <v>82</v>
      </c>
      <c r="M1085">
        <v>87</v>
      </c>
      <c r="N1085">
        <v>70</v>
      </c>
      <c r="P1085">
        <v>73</v>
      </c>
      <c r="Q1085">
        <v>66</v>
      </c>
      <c r="R1085">
        <v>81</v>
      </c>
      <c r="T1085" s="34">
        <f>_xlfn.XLOOKUP(B1085,'LHA Demog pivot'!$B$4:$B$93,'LHA Demog pivot'!$C$4:$C$93,,,1)</f>
        <v>234393</v>
      </c>
      <c r="U1085" s="36">
        <f>ROUND(Table2[[#This Row],[LHA_Pop_2016]]*Table2[[#This Row],[C_ADR_7day]]/100000*7,0)</f>
        <v>16</v>
      </c>
      <c r="V1085" s="13">
        <f>IF(OR(Table2[[#This Row],[7d_positivity_public]]=0,ISBLANK(Table2[[#This Row],[7d_positivity_public]])),"",(Table2[[#This Row],[7d_positivity_public]]-Table2[[#This Row],[7d_positivity_all]])/Table2[[#This Row],[7d_positivity_public]])</f>
        <v>0.5</v>
      </c>
      <c r="W1085">
        <v>1</v>
      </c>
    </row>
    <row r="1086" spans="1:23" x14ac:dyDescent="0.25">
      <c r="A1086" s="10">
        <v>44407</v>
      </c>
      <c r="B1086">
        <v>231</v>
      </c>
      <c r="C1086" t="s">
        <v>269</v>
      </c>
      <c r="D1086">
        <v>2</v>
      </c>
      <c r="E1086">
        <v>1</v>
      </c>
      <c r="F1086">
        <v>1</v>
      </c>
      <c r="G1086">
        <v>3</v>
      </c>
      <c r="H1086">
        <v>80</v>
      </c>
      <c r="K1086">
        <v>81</v>
      </c>
      <c r="L1086">
        <v>75</v>
      </c>
      <c r="M1086">
        <v>87</v>
      </c>
      <c r="N1086">
        <v>67</v>
      </c>
      <c r="P1086">
        <v>70</v>
      </c>
      <c r="Q1086">
        <v>60</v>
      </c>
      <c r="R1086">
        <v>81</v>
      </c>
      <c r="T1086" s="34">
        <f>_xlfn.XLOOKUP(B1086,'LHA Demog pivot'!$B$4:$B$93,'LHA Demog pivot'!$C$4:$C$93,,,1)</f>
        <v>143778</v>
      </c>
      <c r="U1086" s="36">
        <f>ROUND(Table2[[#This Row],[LHA_Pop_2016]]*Table2[[#This Row],[C_ADR_7day]]/100000*7,0)</f>
        <v>20</v>
      </c>
      <c r="V1086" s="13">
        <f>IF(OR(Table2[[#This Row],[7d_positivity_public]]=0,ISBLANK(Table2[[#This Row],[7d_positivity_public]])),"",(Table2[[#This Row],[7d_positivity_public]]-Table2[[#This Row],[7d_positivity_all]])/Table2[[#This Row],[7d_positivity_public]])</f>
        <v>0.33333333333333331</v>
      </c>
      <c r="W1086">
        <v>2</v>
      </c>
    </row>
    <row r="1087" spans="1:23" x14ac:dyDescent="0.25">
      <c r="A1087" s="10">
        <v>44407</v>
      </c>
      <c r="B1087">
        <v>232</v>
      </c>
      <c r="C1087" t="s">
        <v>270</v>
      </c>
      <c r="D1087">
        <v>1</v>
      </c>
      <c r="E1087">
        <v>1</v>
      </c>
      <c r="F1087">
        <v>0</v>
      </c>
      <c r="G1087">
        <v>1</v>
      </c>
      <c r="H1087">
        <v>88</v>
      </c>
      <c r="K1087">
        <v>88</v>
      </c>
      <c r="L1087">
        <v>85</v>
      </c>
      <c r="M1087">
        <v>91</v>
      </c>
      <c r="N1087">
        <v>70</v>
      </c>
      <c r="P1087">
        <v>74</v>
      </c>
      <c r="Q1087">
        <v>62</v>
      </c>
      <c r="R1087">
        <v>85</v>
      </c>
      <c r="T1087" s="34">
        <f>_xlfn.XLOOKUP(B1087,'LHA Demog pivot'!$B$4:$B$93,'LHA Demog pivot'!$C$4:$C$93,,,1)</f>
        <v>103064</v>
      </c>
      <c r="U1087" s="36">
        <f>ROUND(Table2[[#This Row],[LHA_Pop_2016]]*Table2[[#This Row],[C_ADR_7day]]/100000*7,0)</f>
        <v>7</v>
      </c>
      <c r="V1087" s="13">
        <f>IF(OR(Table2[[#This Row],[7d_positivity_public]]=0,ISBLANK(Table2[[#This Row],[7d_positivity_public]])),"",(Table2[[#This Row],[7d_positivity_public]]-Table2[[#This Row],[7d_positivity_all]])/Table2[[#This Row],[7d_positivity_public]])</f>
        <v>0</v>
      </c>
      <c r="W1087">
        <v>1</v>
      </c>
    </row>
    <row r="1088" spans="1:23" x14ac:dyDescent="0.25">
      <c r="A1088" s="10">
        <v>44407</v>
      </c>
      <c r="B1088">
        <v>233</v>
      </c>
      <c r="C1088" t="s">
        <v>271</v>
      </c>
      <c r="D1088">
        <v>1</v>
      </c>
      <c r="E1088">
        <v>1</v>
      </c>
      <c r="F1088">
        <v>0</v>
      </c>
      <c r="G1088">
        <v>2</v>
      </c>
      <c r="H1088">
        <v>85</v>
      </c>
      <c r="K1088">
        <v>86</v>
      </c>
      <c r="L1088">
        <v>84</v>
      </c>
      <c r="M1088">
        <v>90</v>
      </c>
      <c r="N1088">
        <v>67</v>
      </c>
      <c r="P1088">
        <v>69</v>
      </c>
      <c r="Q1088">
        <v>62</v>
      </c>
      <c r="R1088">
        <v>81</v>
      </c>
      <c r="T1088" s="34">
        <f>_xlfn.XLOOKUP(B1088,'LHA Demog pivot'!$B$4:$B$93,'LHA Demog pivot'!$C$4:$C$93,,,1)</f>
        <v>443367</v>
      </c>
      <c r="U1088" s="36">
        <f>ROUND(Table2[[#This Row],[LHA_Pop_2016]]*Table2[[#This Row],[C_ADR_7day]]/100000*7,0)</f>
        <v>31</v>
      </c>
      <c r="V1088" s="13">
        <f>IF(OR(Table2[[#This Row],[7d_positivity_public]]=0,ISBLANK(Table2[[#This Row],[7d_positivity_public]])),"",(Table2[[#This Row],[7d_positivity_public]]-Table2[[#This Row],[7d_positivity_all]])/Table2[[#This Row],[7d_positivity_public]])</f>
        <v>0.5</v>
      </c>
      <c r="W1088">
        <v>1</v>
      </c>
    </row>
    <row r="1089" spans="1:23" x14ac:dyDescent="0.25">
      <c r="A1089" s="10">
        <v>44407</v>
      </c>
      <c r="B1089">
        <v>234</v>
      </c>
      <c r="C1089" t="s">
        <v>272</v>
      </c>
      <c r="D1089">
        <v>1</v>
      </c>
      <c r="E1089">
        <v>1</v>
      </c>
      <c r="F1089">
        <v>0</v>
      </c>
      <c r="G1089">
        <v>2</v>
      </c>
      <c r="H1089">
        <v>84</v>
      </c>
      <c r="K1089">
        <v>84</v>
      </c>
      <c r="L1089">
        <v>79</v>
      </c>
      <c r="M1089">
        <v>88</v>
      </c>
      <c r="N1089">
        <v>73</v>
      </c>
      <c r="P1089">
        <v>75</v>
      </c>
      <c r="Q1089">
        <v>65</v>
      </c>
      <c r="R1089">
        <v>83</v>
      </c>
      <c r="T1089" s="34">
        <f>_xlfn.XLOOKUP(B1089,'LHA Demog pivot'!$B$4:$B$93,'LHA Demog pivot'!$C$4:$C$93,,,1)</f>
        <v>94768</v>
      </c>
      <c r="U1089" s="36">
        <f>ROUND(Table2[[#This Row],[LHA_Pop_2016]]*Table2[[#This Row],[C_ADR_7day]]/100000*7,0)</f>
        <v>7</v>
      </c>
      <c r="V1089" s="13">
        <f>IF(OR(Table2[[#This Row],[7d_positivity_public]]=0,ISBLANK(Table2[[#This Row],[7d_positivity_public]])),"",(Table2[[#This Row],[7d_positivity_public]]-Table2[[#This Row],[7d_positivity_all]])/Table2[[#This Row],[7d_positivity_public]])</f>
        <v>0.5</v>
      </c>
      <c r="W1089">
        <v>1</v>
      </c>
    </row>
    <row r="1090" spans="1:23" x14ac:dyDescent="0.25">
      <c r="A1090" s="10">
        <v>44407</v>
      </c>
      <c r="B1090">
        <v>311</v>
      </c>
      <c r="C1090" t="s">
        <v>273</v>
      </c>
      <c r="D1090">
        <v>1</v>
      </c>
      <c r="E1090">
        <v>1</v>
      </c>
      <c r="F1090">
        <v>0</v>
      </c>
      <c r="G1090">
        <v>3</v>
      </c>
      <c r="H1090">
        <v>84</v>
      </c>
      <c r="K1090">
        <v>84</v>
      </c>
      <c r="L1090">
        <v>85</v>
      </c>
      <c r="M1090">
        <v>84</v>
      </c>
      <c r="N1090">
        <v>60</v>
      </c>
      <c r="P1090">
        <v>62</v>
      </c>
      <c r="Q1090">
        <v>50</v>
      </c>
      <c r="R1090">
        <v>74</v>
      </c>
      <c r="T1090" s="34">
        <f>_xlfn.XLOOKUP(B1090,'LHA Demog pivot'!$B$4:$B$93,'LHA Demog pivot'!$C$4:$C$93,,,1)</f>
        <v>198309</v>
      </c>
      <c r="U1090" s="36">
        <f>ROUND(Table2[[#This Row],[LHA_Pop_2016]]*Table2[[#This Row],[C_ADR_7day]]/100000*7,0)</f>
        <v>14</v>
      </c>
      <c r="V1090" s="13">
        <f>IF(OR(Table2[[#This Row],[7d_positivity_public]]=0,ISBLANK(Table2[[#This Row],[7d_positivity_public]])),"",(Table2[[#This Row],[7d_positivity_public]]-Table2[[#This Row],[7d_positivity_all]])/Table2[[#This Row],[7d_positivity_public]])</f>
        <v>0.66666666666666663</v>
      </c>
      <c r="W1090">
        <v>1</v>
      </c>
    </row>
    <row r="1091" spans="1:23" x14ac:dyDescent="0.25">
      <c r="A1091" s="10">
        <v>44407</v>
      </c>
      <c r="B1091">
        <v>321</v>
      </c>
      <c r="C1091" t="s">
        <v>274</v>
      </c>
      <c r="D1091">
        <v>3</v>
      </c>
      <c r="E1091">
        <v>2</v>
      </c>
      <c r="F1091">
        <v>1</v>
      </c>
      <c r="G1091">
        <v>4</v>
      </c>
      <c r="H1091">
        <v>87</v>
      </c>
      <c r="K1091">
        <v>87</v>
      </c>
      <c r="L1091">
        <v>89</v>
      </c>
      <c r="M1091">
        <v>84</v>
      </c>
      <c r="N1091">
        <v>70</v>
      </c>
      <c r="P1091">
        <v>71</v>
      </c>
      <c r="Q1091">
        <v>68</v>
      </c>
      <c r="R1091">
        <v>77</v>
      </c>
      <c r="T1091" s="34">
        <f>_xlfn.XLOOKUP(B1091,'LHA Demog pivot'!$B$4:$B$93,'LHA Demog pivot'!$C$4:$C$93,,,1)</f>
        <v>122041</v>
      </c>
      <c r="U1091" s="36">
        <f>ROUND(Table2[[#This Row],[LHA_Pop_2016]]*Table2[[#This Row],[C_ADR_7day]]/100000*7,0)</f>
        <v>26</v>
      </c>
      <c r="V1091" s="13">
        <f>IF(OR(Table2[[#This Row],[7d_positivity_public]]=0,ISBLANK(Table2[[#This Row],[7d_positivity_public]])),"",(Table2[[#This Row],[7d_positivity_public]]-Table2[[#This Row],[7d_positivity_all]])/Table2[[#This Row],[7d_positivity_public]])</f>
        <v>0.75</v>
      </c>
      <c r="W1091">
        <v>1</v>
      </c>
    </row>
    <row r="1092" spans="1:23" x14ac:dyDescent="0.25">
      <c r="A1092" s="10">
        <v>44407</v>
      </c>
      <c r="B1092">
        <v>322</v>
      </c>
      <c r="C1092" t="s">
        <v>275</v>
      </c>
      <c r="D1092">
        <v>1</v>
      </c>
      <c r="E1092">
        <v>2</v>
      </c>
      <c r="F1092">
        <v>-1</v>
      </c>
      <c r="G1092">
        <v>2</v>
      </c>
      <c r="H1092">
        <v>81</v>
      </c>
      <c r="K1092">
        <v>81</v>
      </c>
      <c r="L1092">
        <v>82</v>
      </c>
      <c r="M1092">
        <v>80</v>
      </c>
      <c r="N1092">
        <v>65</v>
      </c>
      <c r="P1092">
        <v>66</v>
      </c>
      <c r="Q1092">
        <v>64</v>
      </c>
      <c r="R1092">
        <v>69</v>
      </c>
      <c r="T1092" s="34">
        <f>_xlfn.XLOOKUP(B1092,'LHA Demog pivot'!$B$4:$B$93,'LHA Demog pivot'!$C$4:$C$93,,,1)</f>
        <v>61532</v>
      </c>
      <c r="U1092" s="36">
        <f>ROUND(Table2[[#This Row],[LHA_Pop_2016]]*Table2[[#This Row],[C_ADR_7day]]/100000*7,0)</f>
        <v>4</v>
      </c>
      <c r="V1092" s="13">
        <f>IF(OR(Table2[[#This Row],[7d_positivity_public]]=0,ISBLANK(Table2[[#This Row],[7d_positivity_public]])),"",(Table2[[#This Row],[7d_positivity_public]]-Table2[[#This Row],[7d_positivity_all]])/Table2[[#This Row],[7d_positivity_public]])</f>
        <v>0.5</v>
      </c>
      <c r="W1092">
        <v>1</v>
      </c>
    </row>
    <row r="1093" spans="1:23" x14ac:dyDescent="0.25">
      <c r="A1093" s="10">
        <v>44407</v>
      </c>
      <c r="B1093">
        <v>323</v>
      </c>
      <c r="C1093" t="s">
        <v>276</v>
      </c>
      <c r="D1093">
        <v>1</v>
      </c>
      <c r="E1093">
        <v>1</v>
      </c>
      <c r="F1093">
        <v>0</v>
      </c>
      <c r="G1093">
        <v>4</v>
      </c>
      <c r="H1093">
        <v>89</v>
      </c>
      <c r="K1093">
        <v>89</v>
      </c>
      <c r="L1093">
        <v>90</v>
      </c>
      <c r="M1093">
        <v>89</v>
      </c>
      <c r="N1093">
        <v>69</v>
      </c>
      <c r="P1093">
        <v>72</v>
      </c>
      <c r="Q1093">
        <v>66</v>
      </c>
      <c r="R1093">
        <v>79</v>
      </c>
      <c r="T1093" s="34">
        <f>_xlfn.XLOOKUP(B1093,'LHA Demog pivot'!$B$4:$B$93,'LHA Demog pivot'!$C$4:$C$93,,,1)</f>
        <v>103894</v>
      </c>
      <c r="U1093" s="36">
        <f>ROUND(Table2[[#This Row],[LHA_Pop_2016]]*Table2[[#This Row],[C_ADR_7day]]/100000*7,0)</f>
        <v>7</v>
      </c>
      <c r="V1093" s="13">
        <f>IF(OR(Table2[[#This Row],[7d_positivity_public]]=0,ISBLANK(Table2[[#This Row],[7d_positivity_public]])),"",(Table2[[#This Row],[7d_positivity_public]]-Table2[[#This Row],[7d_positivity_all]])/Table2[[#This Row],[7d_positivity_public]])</f>
        <v>0.5</v>
      </c>
      <c r="W1093">
        <v>2</v>
      </c>
    </row>
    <row r="1094" spans="1:23" x14ac:dyDescent="0.25">
      <c r="A1094" s="10">
        <v>44407</v>
      </c>
      <c r="B1094">
        <v>324</v>
      </c>
      <c r="C1094" t="s">
        <v>277</v>
      </c>
      <c r="D1094">
        <v>3</v>
      </c>
      <c r="E1094">
        <v>0</v>
      </c>
      <c r="F1094">
        <v>3</v>
      </c>
      <c r="G1094">
        <v>5</v>
      </c>
      <c r="H1094">
        <v>85</v>
      </c>
      <c r="K1094">
        <v>85</v>
      </c>
      <c r="L1094">
        <v>85</v>
      </c>
      <c r="M1094">
        <v>86</v>
      </c>
      <c r="N1094">
        <v>66</v>
      </c>
      <c r="P1094">
        <v>68</v>
      </c>
      <c r="Q1094">
        <v>59</v>
      </c>
      <c r="R1094">
        <v>80</v>
      </c>
      <c r="T1094" s="34">
        <f>_xlfn.XLOOKUP(B1094,'LHA Demog pivot'!$B$4:$B$93,'LHA Demog pivot'!$C$4:$C$93,,,1)</f>
        <v>131178</v>
      </c>
      <c r="U1094" s="36">
        <f>ROUND(Table2[[#This Row],[LHA_Pop_2016]]*Table2[[#This Row],[C_ADR_7day]]/100000*7,0)</f>
        <v>28</v>
      </c>
      <c r="V1094" s="13">
        <f>IF(OR(Table2[[#This Row],[7d_positivity_public]]=0,ISBLANK(Table2[[#This Row],[7d_positivity_public]])),"",(Table2[[#This Row],[7d_positivity_public]]-Table2[[#This Row],[7d_positivity_all]])/Table2[[#This Row],[7d_positivity_public]])</f>
        <v>0.8</v>
      </c>
      <c r="W1094">
        <v>1</v>
      </c>
    </row>
    <row r="1095" spans="1:23" x14ac:dyDescent="0.25">
      <c r="A1095" s="10">
        <v>44407</v>
      </c>
      <c r="B1095">
        <v>325</v>
      </c>
      <c r="C1095" t="s">
        <v>278</v>
      </c>
      <c r="D1095">
        <v>1</v>
      </c>
      <c r="E1095">
        <v>2</v>
      </c>
      <c r="F1095">
        <v>-1</v>
      </c>
      <c r="G1095">
        <v>3</v>
      </c>
      <c r="H1095">
        <v>89</v>
      </c>
      <c r="K1095">
        <v>89</v>
      </c>
      <c r="L1095">
        <v>90</v>
      </c>
      <c r="M1095">
        <v>87</v>
      </c>
      <c r="N1095">
        <v>72</v>
      </c>
      <c r="P1095">
        <v>74</v>
      </c>
      <c r="Q1095">
        <v>70</v>
      </c>
      <c r="R1095">
        <v>79</v>
      </c>
      <c r="T1095" s="34">
        <f>_xlfn.XLOOKUP(B1095,'LHA Demog pivot'!$B$4:$B$93,'LHA Demog pivot'!$C$4:$C$93,,,1)</f>
        <v>95808</v>
      </c>
      <c r="U1095" s="36">
        <f>ROUND(Table2[[#This Row],[LHA_Pop_2016]]*Table2[[#This Row],[C_ADR_7day]]/100000*7,0)</f>
        <v>7</v>
      </c>
      <c r="V1095" s="13">
        <f>IF(OR(Table2[[#This Row],[7d_positivity_public]]=0,ISBLANK(Table2[[#This Row],[7d_positivity_public]])),"",(Table2[[#This Row],[7d_positivity_public]]-Table2[[#This Row],[7d_positivity_all]])/Table2[[#This Row],[7d_positivity_public]])</f>
        <v>0.66666666666666663</v>
      </c>
      <c r="W1095">
        <v>1</v>
      </c>
    </row>
    <row r="1096" spans="1:23" x14ac:dyDescent="0.25">
      <c r="A1096" s="10">
        <v>44407</v>
      </c>
      <c r="B1096">
        <v>326</v>
      </c>
      <c r="C1096" t="s">
        <v>279</v>
      </c>
      <c r="D1096">
        <v>2</v>
      </c>
      <c r="E1096">
        <v>1</v>
      </c>
      <c r="F1096">
        <v>1</v>
      </c>
      <c r="G1096">
        <v>4</v>
      </c>
      <c r="H1096">
        <v>87</v>
      </c>
      <c r="K1096">
        <v>87</v>
      </c>
      <c r="L1096">
        <v>87</v>
      </c>
      <c r="M1096">
        <v>87</v>
      </c>
      <c r="N1096">
        <v>66</v>
      </c>
      <c r="P1096">
        <v>68</v>
      </c>
      <c r="Q1096">
        <v>60</v>
      </c>
      <c r="R1096">
        <v>77</v>
      </c>
      <c r="T1096" s="34">
        <f>_xlfn.XLOOKUP(B1096,'LHA Demog pivot'!$B$4:$B$93,'LHA Demog pivot'!$C$4:$C$93,,,1)</f>
        <v>134575</v>
      </c>
      <c r="U1096" s="36">
        <f>ROUND(Table2[[#This Row],[LHA_Pop_2016]]*Table2[[#This Row],[C_ADR_7day]]/100000*7,0)</f>
        <v>19</v>
      </c>
      <c r="V1096" s="13">
        <f>IF(OR(Table2[[#This Row],[7d_positivity_public]]=0,ISBLANK(Table2[[#This Row],[7d_positivity_public]])),"",(Table2[[#This Row],[7d_positivity_public]]-Table2[[#This Row],[7d_positivity_all]])/Table2[[#This Row],[7d_positivity_public]])</f>
        <v>0.5</v>
      </c>
      <c r="W1096">
        <v>2</v>
      </c>
    </row>
    <row r="1097" spans="1:23" x14ac:dyDescent="0.25">
      <c r="A1097" s="10">
        <v>44407</v>
      </c>
      <c r="B1097">
        <v>331</v>
      </c>
      <c r="C1097" t="s">
        <v>280</v>
      </c>
      <c r="D1097">
        <v>2</v>
      </c>
      <c r="E1097">
        <v>1</v>
      </c>
      <c r="F1097">
        <v>1</v>
      </c>
      <c r="G1097">
        <v>2</v>
      </c>
      <c r="H1097">
        <v>88</v>
      </c>
      <c r="K1097">
        <v>88</v>
      </c>
      <c r="L1097">
        <v>86</v>
      </c>
      <c r="M1097">
        <v>90</v>
      </c>
      <c r="N1097">
        <v>72</v>
      </c>
      <c r="P1097">
        <v>75</v>
      </c>
      <c r="Q1097">
        <v>66</v>
      </c>
      <c r="R1097">
        <v>84</v>
      </c>
      <c r="T1097" s="34">
        <f>_xlfn.XLOOKUP(B1097,'LHA Demog pivot'!$B$4:$B$93,'LHA Demog pivot'!$C$4:$C$93,,,1)</f>
        <v>141392</v>
      </c>
      <c r="U1097" s="36">
        <f>ROUND(Table2[[#This Row],[LHA_Pop_2016]]*Table2[[#This Row],[C_ADR_7day]]/100000*7,0)</f>
        <v>20</v>
      </c>
      <c r="V1097" s="13">
        <f>IF(OR(Table2[[#This Row],[7d_positivity_public]]=0,ISBLANK(Table2[[#This Row],[7d_positivity_public]])),"",(Table2[[#This Row],[7d_positivity_public]]-Table2[[#This Row],[7d_positivity_all]])/Table2[[#This Row],[7d_positivity_public]])</f>
        <v>0.5</v>
      </c>
      <c r="W1097">
        <v>1</v>
      </c>
    </row>
    <row r="1098" spans="1:23" x14ac:dyDescent="0.25">
      <c r="A1098" s="10">
        <v>44407</v>
      </c>
      <c r="B1098">
        <v>332</v>
      </c>
      <c r="C1098" t="s">
        <v>281</v>
      </c>
      <c r="D1098">
        <v>1</v>
      </c>
      <c r="E1098">
        <v>3</v>
      </c>
      <c r="F1098">
        <v>-2</v>
      </c>
      <c r="G1098">
        <v>1</v>
      </c>
      <c r="H1098">
        <v>83</v>
      </c>
      <c r="K1098">
        <v>84</v>
      </c>
      <c r="L1098">
        <v>79</v>
      </c>
      <c r="M1098">
        <v>87</v>
      </c>
      <c r="N1098">
        <v>71</v>
      </c>
      <c r="P1098">
        <v>74</v>
      </c>
      <c r="Q1098">
        <v>62</v>
      </c>
      <c r="R1098">
        <v>81</v>
      </c>
      <c r="T1098" s="34">
        <f>_xlfn.XLOOKUP(B1098,'LHA Demog pivot'!$B$4:$B$93,'LHA Demog pivot'!$C$4:$C$93,,,1)</f>
        <v>50490</v>
      </c>
      <c r="U1098" s="36">
        <f>ROUND(Table2[[#This Row],[LHA_Pop_2016]]*Table2[[#This Row],[C_ADR_7day]]/100000*7,0)</f>
        <v>4</v>
      </c>
      <c r="V1098" s="13">
        <f>IF(OR(Table2[[#This Row],[7d_positivity_public]]=0,ISBLANK(Table2[[#This Row],[7d_positivity_public]])),"",(Table2[[#This Row],[7d_positivity_public]]-Table2[[#This Row],[7d_positivity_all]])/Table2[[#This Row],[7d_positivity_public]])</f>
        <v>1</v>
      </c>
      <c r="W1098">
        <v>0</v>
      </c>
    </row>
    <row r="1099" spans="1:23" x14ac:dyDescent="0.25">
      <c r="A1099" s="10">
        <v>44407</v>
      </c>
      <c r="B1099">
        <v>333</v>
      </c>
      <c r="C1099" t="s">
        <v>282</v>
      </c>
      <c r="D1099">
        <v>0</v>
      </c>
      <c r="E1099">
        <v>0</v>
      </c>
      <c r="F1099">
        <v>0</v>
      </c>
      <c r="G1099">
        <v>1</v>
      </c>
      <c r="H1099">
        <v>80</v>
      </c>
      <c r="K1099">
        <v>81</v>
      </c>
      <c r="L1099">
        <v>69</v>
      </c>
      <c r="M1099">
        <v>88</v>
      </c>
      <c r="N1099">
        <v>66</v>
      </c>
      <c r="P1099">
        <v>68</v>
      </c>
      <c r="Q1099">
        <v>45</v>
      </c>
      <c r="R1099">
        <v>81</v>
      </c>
      <c r="T1099" s="34">
        <f>_xlfn.XLOOKUP(B1099,'LHA Demog pivot'!$B$4:$B$93,'LHA Demog pivot'!$C$4:$C$93,,,1)</f>
        <v>29970</v>
      </c>
      <c r="U1099" s="36">
        <f>ROUND(Table2[[#This Row],[LHA_Pop_2016]]*Table2[[#This Row],[C_ADR_7day]]/100000*7,0)</f>
        <v>0</v>
      </c>
      <c r="V1099" s="13">
        <f>IF(OR(Table2[[#This Row],[7d_positivity_public]]=0,ISBLANK(Table2[[#This Row],[7d_positivity_public]])),"",(Table2[[#This Row],[7d_positivity_public]]-Table2[[#This Row],[7d_positivity_all]])/Table2[[#This Row],[7d_positivity_public]])</f>
        <v>0</v>
      </c>
      <c r="W1099">
        <v>1</v>
      </c>
    </row>
    <row r="1100" spans="1:23" x14ac:dyDescent="0.25">
      <c r="A1100" s="10">
        <v>44407</v>
      </c>
      <c r="B1100">
        <v>334</v>
      </c>
      <c r="C1100" t="s">
        <v>283</v>
      </c>
      <c r="D1100">
        <v>1</v>
      </c>
      <c r="E1100">
        <v>0</v>
      </c>
      <c r="F1100">
        <v>1</v>
      </c>
      <c r="G1100">
        <v>0</v>
      </c>
      <c r="H1100">
        <v>77</v>
      </c>
      <c r="K1100">
        <v>78</v>
      </c>
      <c r="L1100">
        <v>64</v>
      </c>
      <c r="M1100">
        <v>86</v>
      </c>
      <c r="N1100">
        <v>67</v>
      </c>
      <c r="P1100">
        <v>69</v>
      </c>
      <c r="Q1100">
        <v>48</v>
      </c>
      <c r="R1100">
        <v>80</v>
      </c>
      <c r="T1100" s="34">
        <f>_xlfn.XLOOKUP(B1100,'LHA Demog pivot'!$B$4:$B$93,'LHA Demog pivot'!$C$4:$C$93,,,1)</f>
        <v>19671</v>
      </c>
      <c r="U1100" s="36">
        <f>ROUND(Table2[[#This Row],[LHA_Pop_2016]]*Table2[[#This Row],[C_ADR_7day]]/100000*7,0)</f>
        <v>1</v>
      </c>
      <c r="V1100" s="13" t="str">
        <f>IF(OR(Table2[[#This Row],[7d_positivity_public]]=0,ISBLANK(Table2[[#This Row],[7d_positivity_public]])),"",(Table2[[#This Row],[7d_positivity_public]]-Table2[[#This Row],[7d_positivity_all]])/Table2[[#This Row],[7d_positivity_public]])</f>
        <v/>
      </c>
      <c r="W1100">
        <v>0</v>
      </c>
    </row>
    <row r="1101" spans="1:23" x14ac:dyDescent="0.25">
      <c r="A1101" s="10">
        <v>44407</v>
      </c>
      <c r="B1101">
        <v>335</v>
      </c>
      <c r="C1101" t="s">
        <v>284</v>
      </c>
      <c r="D1101">
        <v>1</v>
      </c>
      <c r="E1101">
        <v>0</v>
      </c>
      <c r="F1101">
        <v>1</v>
      </c>
      <c r="G1101">
        <v>1</v>
      </c>
      <c r="H1101">
        <v>87</v>
      </c>
      <c r="K1101">
        <v>88</v>
      </c>
      <c r="L1101">
        <v>88</v>
      </c>
      <c r="M1101">
        <v>90</v>
      </c>
      <c r="N1101">
        <v>71</v>
      </c>
      <c r="P1101">
        <v>74</v>
      </c>
      <c r="Q1101">
        <v>70</v>
      </c>
      <c r="R1101">
        <v>82</v>
      </c>
      <c r="T1101" s="34">
        <f>_xlfn.XLOOKUP(B1101,'LHA Demog pivot'!$B$4:$B$93,'LHA Demog pivot'!$C$4:$C$93,,,1)</f>
        <v>38653</v>
      </c>
      <c r="U1101" s="36">
        <f>ROUND(Table2[[#This Row],[LHA_Pop_2016]]*Table2[[#This Row],[C_ADR_7day]]/100000*7,0)</f>
        <v>3</v>
      </c>
      <c r="V1101" s="13">
        <f>IF(OR(Table2[[#This Row],[7d_positivity_public]]=0,ISBLANK(Table2[[#This Row],[7d_positivity_public]])),"",(Table2[[#This Row],[7d_positivity_public]]-Table2[[#This Row],[7d_positivity_all]])/Table2[[#This Row],[7d_positivity_public]])</f>
        <v>1</v>
      </c>
      <c r="W1101">
        <v>0</v>
      </c>
    </row>
    <row r="1102" spans="1:23" x14ac:dyDescent="0.25">
      <c r="A1102" s="10">
        <v>44407</v>
      </c>
      <c r="B1102">
        <v>336</v>
      </c>
      <c r="C1102" t="s">
        <v>285</v>
      </c>
      <c r="D1102">
        <v>0</v>
      </c>
      <c r="E1102">
        <v>0</v>
      </c>
      <c r="F1102">
        <v>0</v>
      </c>
      <c r="G1102">
        <v>0</v>
      </c>
      <c r="H1102">
        <v>69</v>
      </c>
      <c r="K1102">
        <v>71</v>
      </c>
      <c r="L1102">
        <v>62</v>
      </c>
      <c r="M1102">
        <v>78</v>
      </c>
      <c r="N1102">
        <v>58</v>
      </c>
      <c r="P1102">
        <v>62</v>
      </c>
      <c r="Q1102">
        <v>51</v>
      </c>
      <c r="R1102">
        <v>71</v>
      </c>
      <c r="T1102" s="34">
        <f>_xlfn.XLOOKUP(B1102,'LHA Demog pivot'!$B$4:$B$93,'LHA Demog pivot'!$C$4:$C$93,,,1)</f>
        <v>2678</v>
      </c>
      <c r="U1102" s="36">
        <f>ROUND(Table2[[#This Row],[LHA_Pop_2016]]*Table2[[#This Row],[C_ADR_7day]]/100000*7,0)</f>
        <v>0</v>
      </c>
      <c r="V1102" s="13" t="str">
        <f>IF(OR(Table2[[#This Row],[7d_positivity_public]]=0,ISBLANK(Table2[[#This Row],[7d_positivity_public]])),"",(Table2[[#This Row],[7d_positivity_public]]-Table2[[#This Row],[7d_positivity_all]])/Table2[[#This Row],[7d_positivity_public]])</f>
        <v/>
      </c>
      <c r="W1102">
        <v>0</v>
      </c>
    </row>
    <row r="1103" spans="1:23" x14ac:dyDescent="0.25">
      <c r="A1103" s="10">
        <v>44407</v>
      </c>
      <c r="B1103">
        <v>337</v>
      </c>
      <c r="C1103" t="s">
        <v>286</v>
      </c>
      <c r="D1103">
        <v>0</v>
      </c>
      <c r="E1103">
        <v>0</v>
      </c>
      <c r="F1103">
        <v>0</v>
      </c>
      <c r="G1103">
        <v>0</v>
      </c>
      <c r="H1103">
        <v>95</v>
      </c>
      <c r="K1103">
        <v>96</v>
      </c>
      <c r="L1103">
        <v>97</v>
      </c>
      <c r="M1103">
        <v>95</v>
      </c>
      <c r="N1103">
        <v>81</v>
      </c>
      <c r="P1103">
        <v>87</v>
      </c>
      <c r="Q1103">
        <v>85</v>
      </c>
      <c r="R1103">
        <v>90</v>
      </c>
      <c r="T1103" s="34">
        <f>_xlfn.XLOOKUP(B1103,'LHA Demog pivot'!$B$4:$B$93,'LHA Demog pivot'!$C$4:$C$93,,,1)</f>
        <v>1514</v>
      </c>
      <c r="U1103" s="36">
        <f>ROUND(Table2[[#This Row],[LHA_Pop_2016]]*Table2[[#This Row],[C_ADR_7day]]/100000*7,0)</f>
        <v>0</v>
      </c>
      <c r="V1103" s="13" t="str">
        <f>IF(OR(Table2[[#This Row],[7d_positivity_public]]=0,ISBLANK(Table2[[#This Row],[7d_positivity_public]])),"",(Table2[[#This Row],[7d_positivity_public]]-Table2[[#This Row],[7d_positivity_all]])/Table2[[#This Row],[7d_positivity_public]])</f>
        <v/>
      </c>
      <c r="W1103">
        <v>0</v>
      </c>
    </row>
    <row r="1104" spans="1:23" x14ac:dyDescent="0.25">
      <c r="A1104" s="10">
        <v>44407</v>
      </c>
      <c r="B1104">
        <v>411</v>
      </c>
      <c r="C1104" t="s">
        <v>287</v>
      </c>
      <c r="D1104">
        <v>1</v>
      </c>
      <c r="E1104">
        <v>0</v>
      </c>
      <c r="F1104">
        <v>1</v>
      </c>
      <c r="G1104">
        <v>2</v>
      </c>
      <c r="H1104">
        <v>87</v>
      </c>
      <c r="K1104">
        <v>88</v>
      </c>
      <c r="L1104">
        <v>85</v>
      </c>
      <c r="M1104">
        <v>91</v>
      </c>
      <c r="N1104">
        <v>64</v>
      </c>
      <c r="P1104">
        <v>67</v>
      </c>
      <c r="Q1104">
        <v>50</v>
      </c>
      <c r="R1104">
        <v>83</v>
      </c>
      <c r="T1104" s="34">
        <f>_xlfn.XLOOKUP(B1104,'LHA Demog pivot'!$B$4:$B$93,'LHA Demog pivot'!$C$4:$C$93,,,1)</f>
        <v>225919</v>
      </c>
      <c r="U1104" s="36">
        <f>ROUND(Table2[[#This Row],[LHA_Pop_2016]]*Table2[[#This Row],[C_ADR_7day]]/100000*7,0)</f>
        <v>16</v>
      </c>
      <c r="V1104" s="13">
        <f>IF(OR(Table2[[#This Row],[7d_positivity_public]]=0,ISBLANK(Table2[[#This Row],[7d_positivity_public]])),"",(Table2[[#This Row],[7d_positivity_public]]-Table2[[#This Row],[7d_positivity_all]])/Table2[[#This Row],[7d_positivity_public]])</f>
        <v>0.5</v>
      </c>
      <c r="W1104">
        <v>1</v>
      </c>
    </row>
    <row r="1105" spans="1:23" x14ac:dyDescent="0.25">
      <c r="A1105" s="10">
        <v>44407</v>
      </c>
      <c r="B1105">
        <v>412</v>
      </c>
      <c r="C1105" t="s">
        <v>288</v>
      </c>
      <c r="D1105">
        <v>2</v>
      </c>
      <c r="E1105">
        <v>1</v>
      </c>
      <c r="F1105">
        <v>1</v>
      </c>
      <c r="G1105">
        <v>5</v>
      </c>
      <c r="H1105">
        <v>82</v>
      </c>
      <c r="K1105">
        <v>83</v>
      </c>
      <c r="L1105">
        <v>77</v>
      </c>
      <c r="M1105">
        <v>90</v>
      </c>
      <c r="N1105">
        <v>57</v>
      </c>
      <c r="P1105">
        <v>60</v>
      </c>
      <c r="Q1105">
        <v>41</v>
      </c>
      <c r="R1105">
        <v>81</v>
      </c>
      <c r="T1105" s="34">
        <f>_xlfn.XLOOKUP(B1105,'LHA Demog pivot'!$B$4:$B$93,'LHA Demog pivot'!$C$4:$C$93,,,1)</f>
        <v>77460</v>
      </c>
      <c r="U1105" s="36">
        <f>ROUND(Table2[[#This Row],[LHA_Pop_2016]]*Table2[[#This Row],[C_ADR_7day]]/100000*7,0)</f>
        <v>11</v>
      </c>
      <c r="V1105" s="13">
        <f>IF(OR(Table2[[#This Row],[7d_positivity_public]]=0,ISBLANK(Table2[[#This Row],[7d_positivity_public]])),"",(Table2[[#This Row],[7d_positivity_public]]-Table2[[#This Row],[7d_positivity_all]])/Table2[[#This Row],[7d_positivity_public]])</f>
        <v>0.4</v>
      </c>
      <c r="W1105">
        <v>3</v>
      </c>
    </row>
    <row r="1106" spans="1:23" x14ac:dyDescent="0.25">
      <c r="A1106" s="10">
        <v>44407</v>
      </c>
      <c r="B1106">
        <v>413</v>
      </c>
      <c r="C1106" t="s">
        <v>289</v>
      </c>
      <c r="D1106">
        <v>1</v>
      </c>
      <c r="E1106">
        <v>0</v>
      </c>
      <c r="F1106">
        <v>1</v>
      </c>
      <c r="G1106">
        <v>2</v>
      </c>
      <c r="H1106">
        <v>89</v>
      </c>
      <c r="K1106">
        <v>90</v>
      </c>
      <c r="L1106">
        <v>84</v>
      </c>
      <c r="M1106">
        <v>93</v>
      </c>
      <c r="N1106">
        <v>75</v>
      </c>
      <c r="P1106">
        <v>78</v>
      </c>
      <c r="Q1106">
        <v>59</v>
      </c>
      <c r="R1106">
        <v>88</v>
      </c>
      <c r="T1106" s="34">
        <f>_xlfn.XLOOKUP(B1106,'LHA Demog pivot'!$B$4:$B$93,'LHA Demog pivot'!$C$4:$C$93,,,1)</f>
        <v>64692</v>
      </c>
      <c r="U1106" s="36">
        <f>ROUND(Table2[[#This Row],[LHA_Pop_2016]]*Table2[[#This Row],[C_ADR_7day]]/100000*7,0)</f>
        <v>5</v>
      </c>
      <c r="V1106" s="13">
        <f>IF(OR(Table2[[#This Row],[7d_positivity_public]]=0,ISBLANK(Table2[[#This Row],[7d_positivity_public]])),"",(Table2[[#This Row],[7d_positivity_public]]-Table2[[#This Row],[7d_positivity_all]])/Table2[[#This Row],[7d_positivity_public]])</f>
        <v>0.5</v>
      </c>
      <c r="W1106">
        <v>1</v>
      </c>
    </row>
    <row r="1107" spans="1:23" x14ac:dyDescent="0.25">
      <c r="A1107" s="10">
        <v>44407</v>
      </c>
      <c r="B1107">
        <v>414</v>
      </c>
      <c r="C1107" t="s">
        <v>290</v>
      </c>
      <c r="D1107">
        <v>0</v>
      </c>
      <c r="E1107">
        <v>0</v>
      </c>
      <c r="F1107">
        <v>0</v>
      </c>
      <c r="G1107">
        <v>0</v>
      </c>
      <c r="H1107">
        <v>81</v>
      </c>
      <c r="K1107">
        <v>82</v>
      </c>
      <c r="L1107">
        <v>68</v>
      </c>
      <c r="M1107">
        <v>88</v>
      </c>
      <c r="N1107">
        <v>71</v>
      </c>
      <c r="P1107">
        <v>73</v>
      </c>
      <c r="Q1107">
        <v>52</v>
      </c>
      <c r="R1107">
        <v>83</v>
      </c>
      <c r="T1107" s="34">
        <f>_xlfn.XLOOKUP(B1107,'LHA Demog pivot'!$B$4:$B$93,'LHA Demog pivot'!$C$4:$C$93,,,1)</f>
        <v>15289</v>
      </c>
      <c r="U1107" s="36">
        <f>ROUND(Table2[[#This Row],[LHA_Pop_2016]]*Table2[[#This Row],[C_ADR_7day]]/100000*7,0)</f>
        <v>0</v>
      </c>
      <c r="V1107" s="13" t="str">
        <f>IF(OR(Table2[[#This Row],[7d_positivity_public]]=0,ISBLANK(Table2[[#This Row],[7d_positivity_public]])),"",(Table2[[#This Row],[7d_positivity_public]]-Table2[[#This Row],[7d_positivity_all]])/Table2[[#This Row],[7d_positivity_public]])</f>
        <v/>
      </c>
      <c r="W1107">
        <v>0</v>
      </c>
    </row>
    <row r="1108" spans="1:23" x14ac:dyDescent="0.25">
      <c r="A1108" s="10">
        <v>44407</v>
      </c>
      <c r="B1108">
        <v>421</v>
      </c>
      <c r="C1108" t="s">
        <v>291</v>
      </c>
      <c r="D1108">
        <v>2</v>
      </c>
      <c r="E1108">
        <v>0</v>
      </c>
      <c r="F1108">
        <v>2</v>
      </c>
      <c r="G1108">
        <v>5</v>
      </c>
      <c r="H1108">
        <v>77</v>
      </c>
      <c r="K1108">
        <v>79</v>
      </c>
      <c r="L1108">
        <v>67</v>
      </c>
      <c r="M1108">
        <v>87</v>
      </c>
      <c r="N1108">
        <v>65</v>
      </c>
      <c r="P1108">
        <v>67</v>
      </c>
      <c r="Q1108">
        <v>49</v>
      </c>
      <c r="R1108">
        <v>81</v>
      </c>
      <c r="T1108" s="34">
        <f>_xlfn.XLOOKUP(B1108,'LHA Demog pivot'!$B$4:$B$93,'LHA Demog pivot'!$C$4:$C$93,,,1)</f>
        <v>58378</v>
      </c>
      <c r="U1108" s="36">
        <f>ROUND(Table2[[#This Row],[LHA_Pop_2016]]*Table2[[#This Row],[C_ADR_7day]]/100000*7,0)</f>
        <v>8</v>
      </c>
      <c r="V1108" s="13">
        <f>IF(OR(Table2[[#This Row],[7d_positivity_public]]=0,ISBLANK(Table2[[#This Row],[7d_positivity_public]])),"",(Table2[[#This Row],[7d_positivity_public]]-Table2[[#This Row],[7d_positivity_all]])/Table2[[#This Row],[7d_positivity_public]])</f>
        <v>0.4</v>
      </c>
      <c r="W1108">
        <v>3</v>
      </c>
    </row>
    <row r="1109" spans="1:23" x14ac:dyDescent="0.25">
      <c r="A1109" s="10">
        <v>44407</v>
      </c>
      <c r="B1109">
        <v>422</v>
      </c>
      <c r="C1109" t="s">
        <v>292</v>
      </c>
      <c r="D1109">
        <v>0</v>
      </c>
      <c r="E1109">
        <v>2</v>
      </c>
      <c r="F1109">
        <v>-2</v>
      </c>
      <c r="G1109">
        <v>0</v>
      </c>
      <c r="H1109">
        <v>71</v>
      </c>
      <c r="K1109">
        <v>72</v>
      </c>
      <c r="L1109">
        <v>55</v>
      </c>
      <c r="M1109">
        <v>83</v>
      </c>
      <c r="N1109">
        <v>58</v>
      </c>
      <c r="P1109">
        <v>61</v>
      </c>
      <c r="Q1109">
        <v>37</v>
      </c>
      <c r="R1109">
        <v>75</v>
      </c>
      <c r="T1109" s="34">
        <f>_xlfn.XLOOKUP(B1109,'LHA Demog pivot'!$B$4:$B$93,'LHA Demog pivot'!$C$4:$C$93,,,1)</f>
        <v>6240</v>
      </c>
      <c r="U1109" s="36">
        <f>ROUND(Table2[[#This Row],[LHA_Pop_2016]]*Table2[[#This Row],[C_ADR_7day]]/100000*7,0)</f>
        <v>0</v>
      </c>
      <c r="V1109" s="13" t="str">
        <f>IF(OR(Table2[[#This Row],[7d_positivity_public]]=0,ISBLANK(Table2[[#This Row],[7d_positivity_public]])),"",(Table2[[#This Row],[7d_positivity_public]]-Table2[[#This Row],[7d_positivity_all]])/Table2[[#This Row],[7d_positivity_public]])</f>
        <v/>
      </c>
      <c r="W1109">
        <v>0</v>
      </c>
    </row>
    <row r="1110" spans="1:23" x14ac:dyDescent="0.25">
      <c r="A1110" s="10">
        <v>44407</v>
      </c>
      <c r="B1110">
        <v>423</v>
      </c>
      <c r="C1110" t="s">
        <v>293</v>
      </c>
      <c r="D1110">
        <v>1</v>
      </c>
      <c r="E1110">
        <v>0</v>
      </c>
      <c r="F1110">
        <v>1</v>
      </c>
      <c r="G1110">
        <v>5</v>
      </c>
      <c r="H1110">
        <v>81</v>
      </c>
      <c r="K1110">
        <v>82</v>
      </c>
      <c r="L1110">
        <v>69</v>
      </c>
      <c r="M1110">
        <v>89</v>
      </c>
      <c r="N1110">
        <v>69</v>
      </c>
      <c r="P1110">
        <v>72</v>
      </c>
      <c r="Q1110">
        <v>50</v>
      </c>
      <c r="R1110">
        <v>83</v>
      </c>
      <c r="T1110" s="34">
        <f>_xlfn.XLOOKUP(B1110,'LHA Demog pivot'!$B$4:$B$93,'LHA Demog pivot'!$C$4:$C$93,,,1)</f>
        <v>19121</v>
      </c>
      <c r="U1110" s="36">
        <f>ROUND(Table2[[#This Row],[LHA_Pop_2016]]*Table2[[#This Row],[C_ADR_7day]]/100000*7,0)</f>
        <v>1</v>
      </c>
      <c r="V1110" s="13">
        <f>IF(OR(Table2[[#This Row],[7d_positivity_public]]=0,ISBLANK(Table2[[#This Row],[7d_positivity_public]])),"",(Table2[[#This Row],[7d_positivity_public]]-Table2[[#This Row],[7d_positivity_all]])/Table2[[#This Row],[7d_positivity_public]])</f>
        <v>0.4</v>
      </c>
      <c r="W1110">
        <v>3</v>
      </c>
    </row>
    <row r="1111" spans="1:23" x14ac:dyDescent="0.25">
      <c r="A1111" s="10">
        <v>44407</v>
      </c>
      <c r="B1111">
        <v>424</v>
      </c>
      <c r="C1111" t="s">
        <v>294</v>
      </c>
      <c r="D1111">
        <v>1</v>
      </c>
      <c r="E1111">
        <v>0</v>
      </c>
      <c r="F1111">
        <v>1</v>
      </c>
      <c r="G1111">
        <v>5</v>
      </c>
      <c r="H1111">
        <v>80</v>
      </c>
      <c r="K1111">
        <v>81</v>
      </c>
      <c r="L1111">
        <v>73</v>
      </c>
      <c r="M1111">
        <v>88</v>
      </c>
      <c r="N1111">
        <v>66</v>
      </c>
      <c r="P1111">
        <v>68</v>
      </c>
      <c r="Q1111">
        <v>52</v>
      </c>
      <c r="R1111">
        <v>82</v>
      </c>
      <c r="T1111" s="34">
        <f>_xlfn.XLOOKUP(B1111,'LHA Demog pivot'!$B$4:$B$93,'LHA Demog pivot'!$C$4:$C$93,,,1)</f>
        <v>108964</v>
      </c>
      <c r="U1111" s="36">
        <f>ROUND(Table2[[#This Row],[LHA_Pop_2016]]*Table2[[#This Row],[C_ADR_7day]]/100000*7,0)</f>
        <v>8</v>
      </c>
      <c r="V1111" s="13">
        <f>IF(OR(Table2[[#This Row],[7d_positivity_public]]=0,ISBLANK(Table2[[#This Row],[7d_positivity_public]])),"",(Table2[[#This Row],[7d_positivity_public]]-Table2[[#This Row],[7d_positivity_all]])/Table2[[#This Row],[7d_positivity_public]])</f>
        <v>0.4</v>
      </c>
      <c r="W1111">
        <v>3</v>
      </c>
    </row>
    <row r="1112" spans="1:23" x14ac:dyDescent="0.25">
      <c r="A1112" s="10">
        <v>44407</v>
      </c>
      <c r="B1112">
        <v>425</v>
      </c>
      <c r="C1112" t="s">
        <v>295</v>
      </c>
      <c r="D1112">
        <v>0</v>
      </c>
      <c r="E1112">
        <v>0</v>
      </c>
      <c r="F1112">
        <v>0</v>
      </c>
      <c r="G1112">
        <v>0</v>
      </c>
      <c r="H1112">
        <v>81</v>
      </c>
      <c r="K1112">
        <v>82</v>
      </c>
      <c r="L1112">
        <v>64</v>
      </c>
      <c r="M1112">
        <v>89</v>
      </c>
      <c r="N1112">
        <v>71</v>
      </c>
      <c r="P1112">
        <v>73</v>
      </c>
      <c r="Q1112">
        <v>46</v>
      </c>
      <c r="R1112">
        <v>83</v>
      </c>
      <c r="T1112" s="34">
        <f>_xlfn.XLOOKUP(B1112,'LHA Demog pivot'!$B$4:$B$93,'LHA Demog pivot'!$C$4:$C$93,,,1)</f>
        <v>47133</v>
      </c>
      <c r="U1112" s="36">
        <f>ROUND(Table2[[#This Row],[LHA_Pop_2016]]*Table2[[#This Row],[C_ADR_7day]]/100000*7,0)</f>
        <v>0</v>
      </c>
      <c r="V1112" s="13" t="str">
        <f>IF(OR(Table2[[#This Row],[7d_positivity_public]]=0,ISBLANK(Table2[[#This Row],[7d_positivity_public]])),"",(Table2[[#This Row],[7d_positivity_public]]-Table2[[#This Row],[7d_positivity_all]])/Table2[[#This Row],[7d_positivity_public]])</f>
        <v/>
      </c>
      <c r="W1112">
        <v>0</v>
      </c>
    </row>
    <row r="1113" spans="1:23" x14ac:dyDescent="0.25">
      <c r="A1113" s="10">
        <v>44407</v>
      </c>
      <c r="B1113">
        <v>426</v>
      </c>
      <c r="C1113" t="s">
        <v>296</v>
      </c>
      <c r="D1113">
        <v>0</v>
      </c>
      <c r="E1113">
        <v>0</v>
      </c>
      <c r="F1113">
        <v>0</v>
      </c>
      <c r="G1113">
        <v>4</v>
      </c>
      <c r="H1113">
        <v>77</v>
      </c>
      <c r="K1113">
        <v>78</v>
      </c>
      <c r="L1113">
        <v>69</v>
      </c>
      <c r="M1113">
        <v>86</v>
      </c>
      <c r="N1113">
        <v>65</v>
      </c>
      <c r="P1113">
        <v>67</v>
      </c>
      <c r="Q1113">
        <v>53</v>
      </c>
      <c r="R1113">
        <v>79</v>
      </c>
      <c r="T1113" s="34">
        <f>_xlfn.XLOOKUP(B1113,'LHA Demog pivot'!$B$4:$B$93,'LHA Demog pivot'!$C$4:$C$93,,,1)</f>
        <v>30981</v>
      </c>
      <c r="U1113" s="36">
        <f>ROUND(Table2[[#This Row],[LHA_Pop_2016]]*Table2[[#This Row],[C_ADR_7day]]/100000*7,0)</f>
        <v>0</v>
      </c>
      <c r="V1113" s="13">
        <f>IF(OR(Table2[[#This Row],[7d_positivity_public]]=0,ISBLANK(Table2[[#This Row],[7d_positivity_public]])),"",(Table2[[#This Row],[7d_positivity_public]]-Table2[[#This Row],[7d_positivity_all]])/Table2[[#This Row],[7d_positivity_public]])</f>
        <v>0.5</v>
      </c>
      <c r="W1113">
        <v>2</v>
      </c>
    </row>
    <row r="1114" spans="1:23" x14ac:dyDescent="0.25">
      <c r="A1114" s="10">
        <v>44407</v>
      </c>
      <c r="B1114">
        <v>431</v>
      </c>
      <c r="C1114" t="s">
        <v>297</v>
      </c>
      <c r="D1114">
        <v>0</v>
      </c>
      <c r="E1114">
        <v>0</v>
      </c>
      <c r="F1114">
        <v>0</v>
      </c>
      <c r="G1114">
        <v>1</v>
      </c>
      <c r="H1114">
        <v>78</v>
      </c>
      <c r="K1114">
        <v>80</v>
      </c>
      <c r="L1114">
        <v>67</v>
      </c>
      <c r="M1114">
        <v>88</v>
      </c>
      <c r="N1114">
        <v>64</v>
      </c>
      <c r="P1114">
        <v>67</v>
      </c>
      <c r="Q1114">
        <v>45</v>
      </c>
      <c r="R1114">
        <v>81</v>
      </c>
      <c r="T1114" s="34">
        <f>_xlfn.XLOOKUP(B1114,'LHA Demog pivot'!$B$4:$B$93,'LHA Demog pivot'!$C$4:$C$93,,,1)</f>
        <v>66527</v>
      </c>
      <c r="U1114" s="36">
        <f>ROUND(Table2[[#This Row],[LHA_Pop_2016]]*Table2[[#This Row],[C_ADR_7day]]/100000*7,0)</f>
        <v>0</v>
      </c>
      <c r="V1114" s="13">
        <f>IF(OR(Table2[[#This Row],[7d_positivity_public]]=0,ISBLANK(Table2[[#This Row],[7d_positivity_public]])),"",(Table2[[#This Row],[7d_positivity_public]]-Table2[[#This Row],[7d_positivity_all]])/Table2[[#This Row],[7d_positivity_public]])</f>
        <v>1</v>
      </c>
      <c r="W1114">
        <v>0</v>
      </c>
    </row>
    <row r="1115" spans="1:23" x14ac:dyDescent="0.25">
      <c r="A1115" s="10">
        <v>44407</v>
      </c>
      <c r="B1115">
        <v>432</v>
      </c>
      <c r="C1115" t="s">
        <v>298</v>
      </c>
      <c r="D1115">
        <v>1</v>
      </c>
      <c r="E1115">
        <v>0</v>
      </c>
      <c r="F1115">
        <v>1</v>
      </c>
      <c r="G1115">
        <v>1</v>
      </c>
      <c r="H1115">
        <v>77</v>
      </c>
      <c r="K1115">
        <v>79</v>
      </c>
      <c r="L1115">
        <v>67</v>
      </c>
      <c r="M1115">
        <v>87</v>
      </c>
      <c r="N1115">
        <v>63</v>
      </c>
      <c r="P1115">
        <v>66</v>
      </c>
      <c r="Q1115">
        <v>46</v>
      </c>
      <c r="R1115">
        <v>80</v>
      </c>
      <c r="T1115" s="34">
        <f>_xlfn.XLOOKUP(B1115,'LHA Demog pivot'!$B$4:$B$93,'LHA Demog pivot'!$C$4:$C$93,,,1)</f>
        <v>42570</v>
      </c>
      <c r="U1115" s="36">
        <f>ROUND(Table2[[#This Row],[LHA_Pop_2016]]*Table2[[#This Row],[C_ADR_7day]]/100000*7,0)</f>
        <v>3</v>
      </c>
      <c r="V1115" s="13">
        <f>IF(OR(Table2[[#This Row],[7d_positivity_public]]=0,ISBLANK(Table2[[#This Row],[7d_positivity_public]])),"",(Table2[[#This Row],[7d_positivity_public]]-Table2[[#This Row],[7d_positivity_all]])/Table2[[#This Row],[7d_positivity_public]])</f>
        <v>0</v>
      </c>
      <c r="W1115">
        <v>1</v>
      </c>
    </row>
    <row r="1116" spans="1:23" x14ac:dyDescent="0.25">
      <c r="A1116" s="10">
        <v>44407</v>
      </c>
      <c r="B1116">
        <v>433</v>
      </c>
      <c r="C1116" t="s">
        <v>299</v>
      </c>
      <c r="D1116">
        <v>0</v>
      </c>
      <c r="E1116">
        <v>0</v>
      </c>
      <c r="F1116">
        <v>0</v>
      </c>
      <c r="G1116">
        <v>0</v>
      </c>
      <c r="H1116">
        <v>76</v>
      </c>
      <c r="K1116">
        <v>77</v>
      </c>
      <c r="L1116">
        <v>67</v>
      </c>
      <c r="M1116">
        <v>83</v>
      </c>
      <c r="N1116">
        <v>64</v>
      </c>
      <c r="P1116">
        <v>68</v>
      </c>
      <c r="Q1116">
        <v>53</v>
      </c>
      <c r="R1116">
        <v>76</v>
      </c>
      <c r="T1116" s="34">
        <f>_xlfn.XLOOKUP(B1116,'LHA Demog pivot'!$B$4:$B$93,'LHA Demog pivot'!$C$4:$C$93,,,1)</f>
        <v>1901</v>
      </c>
      <c r="U1116" s="36">
        <f>ROUND(Table2[[#This Row],[LHA_Pop_2016]]*Table2[[#This Row],[C_ADR_7day]]/100000*7,0)</f>
        <v>0</v>
      </c>
      <c r="V1116" s="13" t="str">
        <f>IF(OR(Table2[[#This Row],[7d_positivity_public]]=0,ISBLANK(Table2[[#This Row],[7d_positivity_public]])),"",(Table2[[#This Row],[7d_positivity_public]]-Table2[[#This Row],[7d_positivity_all]])/Table2[[#This Row],[7d_positivity_public]])</f>
        <v/>
      </c>
      <c r="W1116">
        <v>0</v>
      </c>
    </row>
    <row r="1117" spans="1:23" x14ac:dyDescent="0.25">
      <c r="A1117" s="10">
        <v>44407</v>
      </c>
      <c r="B1117">
        <v>434</v>
      </c>
      <c r="C1117" t="s">
        <v>300</v>
      </c>
      <c r="D1117">
        <v>0</v>
      </c>
      <c r="E1117">
        <v>0</v>
      </c>
      <c r="F1117">
        <v>0</v>
      </c>
      <c r="G1117">
        <v>0</v>
      </c>
      <c r="H1117">
        <v>77</v>
      </c>
      <c r="K1117">
        <v>79</v>
      </c>
      <c r="L1117">
        <v>71</v>
      </c>
      <c r="M1117">
        <v>85</v>
      </c>
      <c r="N1117">
        <v>64</v>
      </c>
      <c r="P1117">
        <v>69</v>
      </c>
      <c r="Q1117">
        <v>57</v>
      </c>
      <c r="R1117">
        <v>78</v>
      </c>
      <c r="T1117" s="34">
        <f>_xlfn.XLOOKUP(B1117,'LHA Demog pivot'!$B$4:$B$93,'LHA Demog pivot'!$C$4:$C$93,,,1)</f>
        <v>11235</v>
      </c>
      <c r="U1117" s="36">
        <f>ROUND(Table2[[#This Row],[LHA_Pop_2016]]*Table2[[#This Row],[C_ADR_7day]]/100000*7,0)</f>
        <v>0</v>
      </c>
      <c r="V1117" s="13" t="str">
        <f>IF(OR(Table2[[#This Row],[7d_positivity_public]]=0,ISBLANK(Table2[[#This Row],[7d_positivity_public]])),"",(Table2[[#This Row],[7d_positivity_public]]-Table2[[#This Row],[7d_positivity_all]])/Table2[[#This Row],[7d_positivity_public]])</f>
        <v/>
      </c>
      <c r="W1117">
        <v>0</v>
      </c>
    </row>
    <row r="1118" spans="1:23" x14ac:dyDescent="0.25">
      <c r="A1118" s="10">
        <v>44407</v>
      </c>
      <c r="B1118">
        <v>510</v>
      </c>
      <c r="C1118" t="s">
        <v>301</v>
      </c>
      <c r="D1118">
        <v>0</v>
      </c>
      <c r="E1118">
        <v>0</v>
      </c>
      <c r="F1118">
        <v>0</v>
      </c>
      <c r="G1118">
        <v>0</v>
      </c>
      <c r="H1118">
        <v>84</v>
      </c>
      <c r="K1118">
        <v>85</v>
      </c>
      <c r="L1118">
        <v>80</v>
      </c>
      <c r="M1118">
        <v>89</v>
      </c>
      <c r="N1118">
        <v>72</v>
      </c>
      <c r="P1118">
        <v>76</v>
      </c>
      <c r="Q1118">
        <v>68</v>
      </c>
      <c r="R1118">
        <v>82</v>
      </c>
      <c r="T1118" s="34">
        <f>_xlfn.XLOOKUP(B1118,'LHA Demog pivot'!$B$4:$B$93,'LHA Demog pivot'!$C$4:$C$93,,,1)</f>
        <v>4198</v>
      </c>
      <c r="U1118" s="36">
        <f>ROUND(Table2[[#This Row],[LHA_Pop_2016]]*Table2[[#This Row],[C_ADR_7day]]/100000*7,0)</f>
        <v>0</v>
      </c>
      <c r="V1118" s="13" t="str">
        <f>IF(OR(Table2[[#This Row],[7d_positivity_public]]=0,ISBLANK(Table2[[#This Row],[7d_positivity_public]])),"",(Table2[[#This Row],[7d_positivity_public]]-Table2[[#This Row],[7d_positivity_all]])/Table2[[#This Row],[7d_positivity_public]])</f>
        <v/>
      </c>
      <c r="W1118">
        <v>0</v>
      </c>
    </row>
    <row r="1119" spans="1:23" x14ac:dyDescent="0.25">
      <c r="A1119" s="10">
        <v>44407</v>
      </c>
      <c r="B1119">
        <v>512</v>
      </c>
      <c r="C1119" t="s">
        <v>304</v>
      </c>
      <c r="D1119">
        <v>0</v>
      </c>
      <c r="E1119">
        <v>0</v>
      </c>
      <c r="F1119">
        <v>0</v>
      </c>
      <c r="G1119">
        <v>0</v>
      </c>
      <c r="H1119">
        <v>81</v>
      </c>
      <c r="K1119">
        <v>82</v>
      </c>
      <c r="L1119">
        <v>77</v>
      </c>
      <c r="M1119">
        <v>88</v>
      </c>
      <c r="N1119">
        <v>66</v>
      </c>
      <c r="P1119">
        <v>70</v>
      </c>
      <c r="Q1119">
        <v>61</v>
      </c>
      <c r="R1119">
        <v>80</v>
      </c>
      <c r="T1119" s="34">
        <f>_xlfn.XLOOKUP(B1119,'LHA Demog pivot'!$B$4:$B$93,'LHA Demog pivot'!$C$4:$C$93,,,1)</f>
        <v>13501</v>
      </c>
      <c r="U1119" s="36">
        <f>ROUND(Table2[[#This Row],[LHA_Pop_2016]]*Table2[[#This Row],[C_ADR_7day]]/100000*7,0)</f>
        <v>0</v>
      </c>
      <c r="V1119" s="13" t="str">
        <f>IF(OR(Table2[[#This Row],[7d_positivity_public]]=0,ISBLANK(Table2[[#This Row],[7d_positivity_public]])),"",(Table2[[#This Row],[7d_positivity_public]]-Table2[[#This Row],[7d_positivity_all]])/Table2[[#This Row],[7d_positivity_public]])</f>
        <v/>
      </c>
      <c r="W1119">
        <v>0</v>
      </c>
    </row>
    <row r="1120" spans="1:23" x14ac:dyDescent="0.25">
      <c r="A1120" s="10">
        <v>44407</v>
      </c>
      <c r="B1120">
        <v>513</v>
      </c>
      <c r="C1120" t="s">
        <v>305</v>
      </c>
      <c r="D1120">
        <v>0</v>
      </c>
      <c r="E1120">
        <v>0</v>
      </c>
      <c r="F1120">
        <v>0</v>
      </c>
      <c r="G1120">
        <v>0</v>
      </c>
      <c r="H1120">
        <v>77</v>
      </c>
      <c r="K1120">
        <v>80</v>
      </c>
      <c r="L1120">
        <v>75</v>
      </c>
      <c r="M1120">
        <v>84</v>
      </c>
      <c r="N1120">
        <v>63</v>
      </c>
      <c r="P1120">
        <v>69</v>
      </c>
      <c r="Q1120">
        <v>61</v>
      </c>
      <c r="R1120">
        <v>76</v>
      </c>
      <c r="T1120" s="34">
        <f>_xlfn.XLOOKUP(B1120,'LHA Demog pivot'!$B$4:$B$93,'LHA Demog pivot'!$C$4:$C$93,,,1)</f>
        <v>4223</v>
      </c>
      <c r="U1120" s="36">
        <f>ROUND(Table2[[#This Row],[LHA_Pop_2016]]*Table2[[#This Row],[C_ADR_7day]]/100000*7,0)</f>
        <v>0</v>
      </c>
      <c r="V1120" s="13" t="str">
        <f>IF(OR(Table2[[#This Row],[7d_positivity_public]]=0,ISBLANK(Table2[[#This Row],[7d_positivity_public]])),"",(Table2[[#This Row],[7d_positivity_public]]-Table2[[#This Row],[7d_positivity_all]])/Table2[[#This Row],[7d_positivity_public]])</f>
        <v/>
      </c>
      <c r="W1120">
        <v>0</v>
      </c>
    </row>
    <row r="1121" spans="1:23" x14ac:dyDescent="0.25">
      <c r="A1121" s="10">
        <v>44407</v>
      </c>
      <c r="B1121">
        <v>514</v>
      </c>
      <c r="C1121" t="s">
        <v>306</v>
      </c>
      <c r="D1121">
        <v>0</v>
      </c>
      <c r="E1121">
        <v>0</v>
      </c>
      <c r="F1121">
        <v>0</v>
      </c>
      <c r="G1121">
        <v>0</v>
      </c>
      <c r="H1121">
        <v>67</v>
      </c>
      <c r="K1121">
        <v>69</v>
      </c>
      <c r="L1121">
        <v>61</v>
      </c>
      <c r="M1121">
        <v>79</v>
      </c>
      <c r="N1121">
        <v>54</v>
      </c>
      <c r="P1121">
        <v>58</v>
      </c>
      <c r="Q1121">
        <v>45</v>
      </c>
      <c r="R1121">
        <v>72</v>
      </c>
      <c r="T1121" s="34">
        <f>_xlfn.XLOOKUP(B1121,'LHA Demog pivot'!$B$4:$B$93,'LHA Demog pivot'!$C$4:$C$93,,,1)</f>
        <v>16414</v>
      </c>
      <c r="U1121" s="36">
        <f>ROUND(Table2[[#This Row],[LHA_Pop_2016]]*Table2[[#This Row],[C_ADR_7day]]/100000*7,0)</f>
        <v>0</v>
      </c>
      <c r="V1121" s="13" t="str">
        <f>IF(OR(Table2[[#This Row],[7d_positivity_public]]=0,ISBLANK(Table2[[#This Row],[7d_positivity_public]])),"",(Table2[[#This Row],[7d_positivity_public]]-Table2[[#This Row],[7d_positivity_all]])/Table2[[#This Row],[7d_positivity_public]])</f>
        <v/>
      </c>
      <c r="W1121">
        <v>0</v>
      </c>
    </row>
    <row r="1122" spans="1:23" x14ac:dyDescent="0.25">
      <c r="A1122" s="10">
        <v>44407</v>
      </c>
      <c r="B1122">
        <v>515</v>
      </c>
      <c r="C1122" t="s">
        <v>307</v>
      </c>
      <c r="D1122">
        <v>5</v>
      </c>
      <c r="E1122">
        <v>2</v>
      </c>
      <c r="F1122">
        <v>3</v>
      </c>
      <c r="G1122">
        <v>10</v>
      </c>
      <c r="H1122">
        <v>87</v>
      </c>
      <c r="K1122">
        <v>90</v>
      </c>
      <c r="L1122">
        <v>86</v>
      </c>
      <c r="M1122">
        <v>94</v>
      </c>
      <c r="N1122">
        <v>70</v>
      </c>
      <c r="P1122">
        <v>75</v>
      </c>
      <c r="Q1122">
        <v>65</v>
      </c>
      <c r="R1122">
        <v>84</v>
      </c>
      <c r="T1122" s="34">
        <f>_xlfn.XLOOKUP(B1122,'LHA Demog pivot'!$B$4:$B$93,'LHA Demog pivot'!$C$4:$C$93,,,1)</f>
        <v>9090</v>
      </c>
      <c r="U1122" s="36">
        <f>ROUND(Table2[[#This Row],[LHA_Pop_2016]]*Table2[[#This Row],[C_ADR_7day]]/100000*7,0)</f>
        <v>3</v>
      </c>
      <c r="V1122" s="13">
        <f>IF(OR(Table2[[#This Row],[7d_positivity_public]]=0,ISBLANK(Table2[[#This Row],[7d_positivity_public]])),"",(Table2[[#This Row],[7d_positivity_public]]-Table2[[#This Row],[7d_positivity_all]])/Table2[[#This Row],[7d_positivity_public]])</f>
        <v>0.3</v>
      </c>
      <c r="W1122">
        <v>7</v>
      </c>
    </row>
    <row r="1123" spans="1:23" x14ac:dyDescent="0.25">
      <c r="A1123" s="10">
        <v>44407</v>
      </c>
      <c r="B1123">
        <v>517</v>
      </c>
      <c r="C1123" t="s">
        <v>308</v>
      </c>
      <c r="D1123">
        <v>1</v>
      </c>
      <c r="E1123">
        <v>0</v>
      </c>
      <c r="F1123">
        <v>1</v>
      </c>
      <c r="G1123">
        <v>3</v>
      </c>
      <c r="H1123">
        <v>75</v>
      </c>
      <c r="K1123">
        <v>77</v>
      </c>
      <c r="L1123">
        <v>70</v>
      </c>
      <c r="M1123">
        <v>85</v>
      </c>
      <c r="N1123">
        <v>62</v>
      </c>
      <c r="P1123">
        <v>65</v>
      </c>
      <c r="Q1123">
        <v>54</v>
      </c>
      <c r="R1123">
        <v>77</v>
      </c>
      <c r="T1123" s="34">
        <f>_xlfn.XLOOKUP(B1123,'LHA Demog pivot'!$B$4:$B$93,'LHA Demog pivot'!$C$4:$C$93,,,1)</f>
        <v>20250</v>
      </c>
      <c r="U1123" s="36">
        <f>ROUND(Table2[[#This Row],[LHA_Pop_2016]]*Table2[[#This Row],[C_ADR_7day]]/100000*7,0)</f>
        <v>1</v>
      </c>
      <c r="V1123" s="13">
        <f>IF(OR(Table2[[#This Row],[7d_positivity_public]]=0,ISBLANK(Table2[[#This Row],[7d_positivity_public]])),"",(Table2[[#This Row],[7d_positivity_public]]-Table2[[#This Row],[7d_positivity_all]])/Table2[[#This Row],[7d_positivity_public]])</f>
        <v>0.33333333333333331</v>
      </c>
      <c r="W1123">
        <v>2</v>
      </c>
    </row>
    <row r="1124" spans="1:23" x14ac:dyDescent="0.25">
      <c r="A1124" s="10">
        <v>44407</v>
      </c>
      <c r="B1124">
        <v>518</v>
      </c>
      <c r="C1124" t="s">
        <v>309</v>
      </c>
      <c r="D1124">
        <v>0</v>
      </c>
      <c r="E1124">
        <v>0</v>
      </c>
      <c r="F1124">
        <v>0</v>
      </c>
      <c r="G1124">
        <v>0</v>
      </c>
      <c r="H1124">
        <v>80</v>
      </c>
      <c r="K1124">
        <v>83</v>
      </c>
      <c r="L1124">
        <v>78</v>
      </c>
      <c r="M1124">
        <v>87</v>
      </c>
      <c r="N1124">
        <v>67</v>
      </c>
      <c r="P1124">
        <v>73</v>
      </c>
      <c r="Q1124">
        <v>67</v>
      </c>
      <c r="R1124">
        <v>80</v>
      </c>
      <c r="T1124" s="34">
        <f>_xlfn.XLOOKUP(B1124,'LHA Demog pivot'!$B$4:$B$93,'LHA Demog pivot'!$C$4:$C$93,,,1)</f>
        <v>1880</v>
      </c>
      <c r="U1124" s="36">
        <f>ROUND(Table2[[#This Row],[LHA_Pop_2016]]*Table2[[#This Row],[C_ADR_7day]]/100000*7,0)</f>
        <v>0</v>
      </c>
      <c r="V1124" s="13" t="str">
        <f>IF(OR(Table2[[#This Row],[7d_positivity_public]]=0,ISBLANK(Table2[[#This Row],[7d_positivity_public]])),"",(Table2[[#This Row],[7d_positivity_public]]-Table2[[#This Row],[7d_positivity_all]])/Table2[[#This Row],[7d_positivity_public]])</f>
        <v/>
      </c>
      <c r="W1124">
        <v>0</v>
      </c>
    </row>
    <row r="1125" spans="1:23" x14ac:dyDescent="0.25">
      <c r="A1125" s="10">
        <v>44407</v>
      </c>
      <c r="B1125">
        <v>521</v>
      </c>
      <c r="C1125" t="s">
        <v>310</v>
      </c>
      <c r="D1125">
        <v>0</v>
      </c>
      <c r="E1125">
        <v>0</v>
      </c>
      <c r="F1125">
        <v>0</v>
      </c>
      <c r="G1125">
        <v>0</v>
      </c>
      <c r="H1125">
        <v>66</v>
      </c>
      <c r="K1125">
        <v>67</v>
      </c>
      <c r="L1125">
        <v>55</v>
      </c>
      <c r="M1125">
        <v>78</v>
      </c>
      <c r="N1125">
        <v>52</v>
      </c>
      <c r="P1125">
        <v>54</v>
      </c>
      <c r="Q1125">
        <v>36</v>
      </c>
      <c r="R1125">
        <v>69</v>
      </c>
      <c r="T1125" s="34">
        <f>_xlfn.XLOOKUP(B1125,'LHA Demog pivot'!$B$4:$B$93,'LHA Demog pivot'!$C$4:$C$93,,,1)</f>
        <v>23205</v>
      </c>
      <c r="U1125" s="36">
        <f>ROUND(Table2[[#This Row],[LHA_Pop_2016]]*Table2[[#This Row],[C_ADR_7day]]/100000*7,0)</f>
        <v>0</v>
      </c>
      <c r="V1125" s="13" t="str">
        <f>IF(OR(Table2[[#This Row],[7d_positivity_public]]=0,ISBLANK(Table2[[#This Row],[7d_positivity_public]])),"",(Table2[[#This Row],[7d_positivity_public]]-Table2[[#This Row],[7d_positivity_all]])/Table2[[#This Row],[7d_positivity_public]])</f>
        <v/>
      </c>
      <c r="W1125">
        <v>0</v>
      </c>
    </row>
    <row r="1126" spans="1:23" x14ac:dyDescent="0.25">
      <c r="A1126" s="10">
        <v>44407</v>
      </c>
      <c r="B1126">
        <v>522</v>
      </c>
      <c r="C1126" t="s">
        <v>311</v>
      </c>
      <c r="D1126">
        <v>0</v>
      </c>
      <c r="E1126">
        <v>2</v>
      </c>
      <c r="F1126">
        <v>-2</v>
      </c>
      <c r="G1126">
        <v>12</v>
      </c>
      <c r="H1126">
        <v>66</v>
      </c>
      <c r="K1126">
        <v>69</v>
      </c>
      <c r="L1126">
        <v>60</v>
      </c>
      <c r="M1126">
        <v>77</v>
      </c>
      <c r="N1126">
        <v>56</v>
      </c>
      <c r="P1126">
        <v>60</v>
      </c>
      <c r="Q1126">
        <v>47</v>
      </c>
      <c r="R1126">
        <v>71</v>
      </c>
      <c r="T1126" s="34">
        <f>_xlfn.XLOOKUP(B1126,'LHA Demog pivot'!$B$4:$B$93,'LHA Demog pivot'!$C$4:$C$93,,,1)</f>
        <v>6256</v>
      </c>
      <c r="U1126" s="36">
        <f>ROUND(Table2[[#This Row],[LHA_Pop_2016]]*Table2[[#This Row],[C_ADR_7day]]/100000*7,0)</f>
        <v>0</v>
      </c>
      <c r="V1126" s="13">
        <f>IF(OR(Table2[[#This Row],[7d_positivity_public]]=0,ISBLANK(Table2[[#This Row],[7d_positivity_public]])),"",(Table2[[#This Row],[7d_positivity_public]]-Table2[[#This Row],[7d_positivity_all]])/Table2[[#This Row],[7d_positivity_public]])</f>
        <v>0.5</v>
      </c>
      <c r="W1126">
        <v>6</v>
      </c>
    </row>
    <row r="1127" spans="1:23" x14ac:dyDescent="0.25">
      <c r="A1127" s="10">
        <v>44407</v>
      </c>
      <c r="B1127">
        <v>523</v>
      </c>
      <c r="C1127" t="s">
        <v>312</v>
      </c>
      <c r="D1127">
        <v>0</v>
      </c>
      <c r="E1127">
        <v>1</v>
      </c>
      <c r="F1127">
        <v>-1</v>
      </c>
      <c r="G1127">
        <v>0</v>
      </c>
      <c r="H1127">
        <v>62</v>
      </c>
      <c r="K1127">
        <v>65</v>
      </c>
      <c r="L1127">
        <v>54</v>
      </c>
      <c r="M1127">
        <v>76</v>
      </c>
      <c r="N1127">
        <v>50</v>
      </c>
      <c r="P1127">
        <v>55</v>
      </c>
      <c r="Q1127">
        <v>40</v>
      </c>
      <c r="R1127">
        <v>68</v>
      </c>
      <c r="T1127" s="34">
        <f>_xlfn.XLOOKUP(B1127,'LHA Demog pivot'!$B$4:$B$93,'LHA Demog pivot'!$C$4:$C$93,,,1)</f>
        <v>15857</v>
      </c>
      <c r="U1127" s="36">
        <f>ROUND(Table2[[#This Row],[LHA_Pop_2016]]*Table2[[#This Row],[C_ADR_7day]]/100000*7,0)</f>
        <v>0</v>
      </c>
      <c r="V1127" s="13" t="str">
        <f>IF(OR(Table2[[#This Row],[7d_positivity_public]]=0,ISBLANK(Table2[[#This Row],[7d_positivity_public]])),"",(Table2[[#This Row],[7d_positivity_public]]-Table2[[#This Row],[7d_positivity_all]])/Table2[[#This Row],[7d_positivity_public]])</f>
        <v/>
      </c>
      <c r="W1127">
        <v>0</v>
      </c>
    </row>
    <row r="1128" spans="1:23" x14ac:dyDescent="0.25">
      <c r="A1128" s="10">
        <v>44407</v>
      </c>
      <c r="B1128">
        <v>524</v>
      </c>
      <c r="C1128" t="s">
        <v>313</v>
      </c>
      <c r="D1128">
        <v>1</v>
      </c>
      <c r="E1128">
        <v>1</v>
      </c>
      <c r="F1128">
        <v>0</v>
      </c>
      <c r="G1128">
        <v>2</v>
      </c>
      <c r="H1128">
        <v>74</v>
      </c>
      <c r="K1128">
        <v>75</v>
      </c>
      <c r="L1128">
        <v>68</v>
      </c>
      <c r="M1128">
        <v>84</v>
      </c>
      <c r="N1128">
        <v>56</v>
      </c>
      <c r="P1128">
        <v>59</v>
      </c>
      <c r="Q1128">
        <v>45</v>
      </c>
      <c r="R1128">
        <v>75</v>
      </c>
      <c r="T1128" s="34">
        <f>_xlfn.XLOOKUP(B1128,'LHA Demog pivot'!$B$4:$B$93,'LHA Demog pivot'!$C$4:$C$93,,,1)</f>
        <v>95077</v>
      </c>
      <c r="U1128" s="36">
        <f>ROUND(Table2[[#This Row],[LHA_Pop_2016]]*Table2[[#This Row],[C_ADR_7day]]/100000*7,0)</f>
        <v>7</v>
      </c>
      <c r="V1128" s="13">
        <f>IF(OR(Table2[[#This Row],[7d_positivity_public]]=0,ISBLANK(Table2[[#This Row],[7d_positivity_public]])),"",(Table2[[#This Row],[7d_positivity_public]]-Table2[[#This Row],[7d_positivity_all]])/Table2[[#This Row],[7d_positivity_public]])</f>
        <v>0.5</v>
      </c>
      <c r="W1128">
        <v>1</v>
      </c>
    </row>
    <row r="1129" spans="1:23" x14ac:dyDescent="0.25">
      <c r="A1129" s="10">
        <v>44407</v>
      </c>
      <c r="B1129">
        <v>531</v>
      </c>
      <c r="C1129" t="s">
        <v>314</v>
      </c>
      <c r="D1129">
        <v>1</v>
      </c>
      <c r="E1129">
        <v>0</v>
      </c>
      <c r="F1129">
        <v>1</v>
      </c>
      <c r="G1129">
        <v>2</v>
      </c>
      <c r="H1129">
        <v>53</v>
      </c>
      <c r="K1129">
        <v>56</v>
      </c>
      <c r="L1129">
        <v>44</v>
      </c>
      <c r="M1129">
        <v>70</v>
      </c>
      <c r="N1129">
        <v>41</v>
      </c>
      <c r="P1129">
        <v>44</v>
      </c>
      <c r="Q1129">
        <v>30</v>
      </c>
      <c r="R1129">
        <v>61</v>
      </c>
      <c r="T1129" s="34">
        <f>_xlfn.XLOOKUP(B1129,'LHA Demog pivot'!$B$4:$B$93,'LHA Demog pivot'!$C$4:$C$93,,,1)</f>
        <v>26850</v>
      </c>
      <c r="U1129" s="36">
        <f>ROUND(Table2[[#This Row],[LHA_Pop_2016]]*Table2[[#This Row],[C_ADR_7day]]/100000*7,0)</f>
        <v>2</v>
      </c>
      <c r="V1129" s="13">
        <f>IF(OR(Table2[[#This Row],[7d_positivity_public]]=0,ISBLANK(Table2[[#This Row],[7d_positivity_public]])),"",(Table2[[#This Row],[7d_positivity_public]]-Table2[[#This Row],[7d_positivity_all]])/Table2[[#This Row],[7d_positivity_public]])</f>
        <v>0.5</v>
      </c>
      <c r="W1129">
        <v>1</v>
      </c>
    </row>
    <row r="1130" spans="1:23" x14ac:dyDescent="0.25">
      <c r="A1130" s="10">
        <v>44407</v>
      </c>
      <c r="B1130">
        <v>532</v>
      </c>
      <c r="C1130" t="s">
        <v>315</v>
      </c>
      <c r="D1130">
        <v>1</v>
      </c>
      <c r="E1130">
        <v>0</v>
      </c>
      <c r="F1130">
        <v>1</v>
      </c>
      <c r="G1130">
        <v>3</v>
      </c>
      <c r="H1130">
        <v>53</v>
      </c>
      <c r="K1130">
        <v>56</v>
      </c>
      <c r="L1130">
        <v>48</v>
      </c>
      <c r="M1130">
        <v>70</v>
      </c>
      <c r="N1130">
        <v>40</v>
      </c>
      <c r="P1130">
        <v>43</v>
      </c>
      <c r="Q1130">
        <v>33</v>
      </c>
      <c r="R1130">
        <v>61</v>
      </c>
      <c r="T1130" s="34">
        <f>_xlfn.XLOOKUP(B1130,'LHA Demog pivot'!$B$4:$B$93,'LHA Demog pivot'!$C$4:$C$93,,,1)</f>
        <v>35521</v>
      </c>
      <c r="U1130" s="36">
        <f>ROUND(Table2[[#This Row],[LHA_Pop_2016]]*Table2[[#This Row],[C_ADR_7day]]/100000*7,0)</f>
        <v>2</v>
      </c>
      <c r="V1130" s="13">
        <f>IF(OR(Table2[[#This Row],[7d_positivity_public]]=0,ISBLANK(Table2[[#This Row],[7d_positivity_public]])),"",(Table2[[#This Row],[7d_positivity_public]]-Table2[[#This Row],[7d_positivity_all]])/Table2[[#This Row],[7d_positivity_public]])</f>
        <v>0</v>
      </c>
      <c r="W1130">
        <v>3</v>
      </c>
    </row>
    <row r="1131" spans="1:23" x14ac:dyDescent="0.25">
      <c r="A1131" s="10">
        <v>44407</v>
      </c>
      <c r="B1131">
        <v>533</v>
      </c>
      <c r="C1131" t="s">
        <v>316</v>
      </c>
      <c r="D1131">
        <v>7</v>
      </c>
      <c r="E1131">
        <v>4</v>
      </c>
      <c r="F1131">
        <v>3</v>
      </c>
      <c r="G1131">
        <v>11</v>
      </c>
      <c r="H1131">
        <v>55</v>
      </c>
      <c r="K1131">
        <v>58</v>
      </c>
      <c r="L1131">
        <v>48</v>
      </c>
      <c r="M1131">
        <v>70</v>
      </c>
      <c r="N1131">
        <v>43</v>
      </c>
      <c r="P1131">
        <v>47</v>
      </c>
      <c r="Q1131">
        <v>35</v>
      </c>
      <c r="R1131">
        <v>61</v>
      </c>
      <c r="T1131" s="34">
        <f>_xlfn.XLOOKUP(B1131,'LHA Demog pivot'!$B$4:$B$93,'LHA Demog pivot'!$C$4:$C$93,,,1)</f>
        <v>5514</v>
      </c>
      <c r="U1131" s="36">
        <f>ROUND(Table2[[#This Row],[LHA_Pop_2016]]*Table2[[#This Row],[C_ADR_7day]]/100000*7,0)</f>
        <v>3</v>
      </c>
      <c r="V1131" s="13">
        <f>IF(OR(Table2[[#This Row],[7d_positivity_public]]=0,ISBLANK(Table2[[#This Row],[7d_positivity_public]])),"",(Table2[[#This Row],[7d_positivity_public]]-Table2[[#This Row],[7d_positivity_all]])/Table2[[#This Row],[7d_positivity_public]])</f>
        <v>0.63636363636363635</v>
      </c>
      <c r="W1131">
        <v>4</v>
      </c>
    </row>
    <row r="1132" spans="1:23" x14ac:dyDescent="0.25">
      <c r="A1132" s="10">
        <v>44407</v>
      </c>
      <c r="B1132">
        <v>555</v>
      </c>
      <c r="C1132" t="s">
        <v>317</v>
      </c>
      <c r="D1132">
        <v>26</v>
      </c>
      <c r="E1132">
        <v>0</v>
      </c>
      <c r="F1132">
        <v>26</v>
      </c>
      <c r="G1132">
        <v>17</v>
      </c>
      <c r="H1132">
        <v>76</v>
      </c>
      <c r="K1132">
        <v>79</v>
      </c>
      <c r="L1132">
        <v>73</v>
      </c>
      <c r="M1132">
        <v>84</v>
      </c>
      <c r="N1132">
        <v>56</v>
      </c>
      <c r="P1132">
        <v>60</v>
      </c>
      <c r="Q1132">
        <v>52</v>
      </c>
      <c r="R1132">
        <v>67</v>
      </c>
      <c r="T1132" s="34">
        <f>_xlfn.XLOOKUP(B1132,'LHA Demog pivot'!$B$4:$B$93,'LHA Demog pivot'!$C$4:$C$93,,,1)</f>
        <v>2049</v>
      </c>
      <c r="U1132" s="36">
        <f>ROUND(Table2[[#This Row],[LHA_Pop_2016]]*Table2[[#This Row],[C_ADR_7day]]/100000*7,0)</f>
        <v>4</v>
      </c>
      <c r="V1132" s="13">
        <f>IF(OR(Table2[[#This Row],[7d_positivity_public]]=0,ISBLANK(Table2[[#This Row],[7d_positivity_public]])),"",(Table2[[#This Row],[7d_positivity_public]]-Table2[[#This Row],[7d_positivity_all]])/Table2[[#This Row],[7d_positivity_public]])</f>
        <v>0.17647058823529413</v>
      </c>
      <c r="W1132">
        <v>14</v>
      </c>
    </row>
    <row r="1133" spans="1:23" x14ac:dyDescent="0.25">
      <c r="A1133" s="10">
        <v>44411</v>
      </c>
      <c r="B1133">
        <v>111</v>
      </c>
      <c r="C1133" t="s">
        <v>242</v>
      </c>
      <c r="D1133">
        <v>2</v>
      </c>
      <c r="E1133">
        <v>1</v>
      </c>
      <c r="F1133">
        <v>1</v>
      </c>
      <c r="G1133">
        <v>4</v>
      </c>
      <c r="H1133">
        <v>76</v>
      </c>
      <c r="K1133">
        <v>77</v>
      </c>
      <c r="L1133">
        <v>71</v>
      </c>
      <c r="M1133">
        <v>85</v>
      </c>
      <c r="N1133">
        <v>62</v>
      </c>
      <c r="P1133">
        <v>64</v>
      </c>
      <c r="Q1133">
        <v>54</v>
      </c>
      <c r="R1133">
        <v>77</v>
      </c>
      <c r="T1133" s="34">
        <f>_xlfn.XLOOKUP(B1133,'LHA Demog pivot'!$B$4:$B$93,'LHA Demog pivot'!$C$4:$C$93,,,1)</f>
        <v>15531</v>
      </c>
      <c r="U1133" s="36">
        <f>ROUND(Table2[[#This Row],[LHA_Pop_2016]]*Table2[[#This Row],[C_ADR_7day]]/100000*7,0)</f>
        <v>2</v>
      </c>
      <c r="V1133" s="13">
        <f>IF(OR(Table2[[#This Row],[7d_positivity_public]]=0,ISBLANK(Table2[[#This Row],[7d_positivity_public]])),"",(Table2[[#This Row],[7d_positivity_public]]-Table2[[#This Row],[7d_positivity_all]])/Table2[[#This Row],[7d_positivity_public]])</f>
        <v>0.25</v>
      </c>
      <c r="W1133">
        <v>3</v>
      </c>
    </row>
    <row r="1134" spans="1:23" x14ac:dyDescent="0.25">
      <c r="A1134" s="10">
        <v>44411</v>
      </c>
      <c r="B1134">
        <v>112</v>
      </c>
      <c r="C1134" t="s">
        <v>243</v>
      </c>
      <c r="D1134">
        <v>9</v>
      </c>
      <c r="E1134">
        <v>1</v>
      </c>
      <c r="F1134">
        <v>8</v>
      </c>
      <c r="G1134">
        <v>7</v>
      </c>
      <c r="H1134">
        <v>73</v>
      </c>
      <c r="K1134">
        <v>75</v>
      </c>
      <c r="L1134">
        <v>63</v>
      </c>
      <c r="M1134">
        <v>85</v>
      </c>
      <c r="N1134">
        <v>62</v>
      </c>
      <c r="P1134">
        <v>64</v>
      </c>
      <c r="Q1134">
        <v>47</v>
      </c>
      <c r="R1134">
        <v>78</v>
      </c>
      <c r="T1134" s="34">
        <f>_xlfn.XLOOKUP(B1134,'LHA Demog pivot'!$B$4:$B$93,'LHA Demog pivot'!$C$4:$C$93,,,1)</f>
        <v>26248</v>
      </c>
      <c r="U1134" s="36">
        <f>ROUND(Table2[[#This Row],[LHA_Pop_2016]]*Table2[[#This Row],[C_ADR_7day]]/100000*7,0)</f>
        <v>17</v>
      </c>
      <c r="V1134" s="13">
        <f>IF(OR(Table2[[#This Row],[7d_positivity_public]]=0,ISBLANK(Table2[[#This Row],[7d_positivity_public]])),"",(Table2[[#This Row],[7d_positivity_public]]-Table2[[#This Row],[7d_positivity_all]])/Table2[[#This Row],[7d_positivity_public]])</f>
        <v>0.14285714285714285</v>
      </c>
      <c r="W1134">
        <v>6</v>
      </c>
    </row>
    <row r="1135" spans="1:23" x14ac:dyDescent="0.25">
      <c r="A1135" s="10">
        <v>44411</v>
      </c>
      <c r="B1135">
        <v>113</v>
      </c>
      <c r="C1135" t="s">
        <v>244</v>
      </c>
      <c r="D1135">
        <v>5</v>
      </c>
      <c r="E1135">
        <v>5</v>
      </c>
      <c r="F1135">
        <v>0</v>
      </c>
      <c r="G1135">
        <v>6</v>
      </c>
      <c r="H1135">
        <v>79</v>
      </c>
      <c r="K1135">
        <v>80</v>
      </c>
      <c r="L1135">
        <v>70</v>
      </c>
      <c r="M1135">
        <v>88</v>
      </c>
      <c r="N1135">
        <v>67</v>
      </c>
      <c r="P1135">
        <v>69</v>
      </c>
      <c r="Q1135">
        <v>54</v>
      </c>
      <c r="R1135">
        <v>82</v>
      </c>
      <c r="T1135" s="34">
        <f>_xlfn.XLOOKUP(B1135,'LHA Demog pivot'!$B$4:$B$93,'LHA Demog pivot'!$C$4:$C$93,,,1)</f>
        <v>9178</v>
      </c>
      <c r="U1135" s="36">
        <f>ROUND(Table2[[#This Row],[LHA_Pop_2016]]*Table2[[#This Row],[C_ADR_7day]]/100000*7,0)</f>
        <v>3</v>
      </c>
      <c r="V1135" s="13">
        <f>IF(OR(Table2[[#This Row],[7d_positivity_public]]=0,ISBLANK(Table2[[#This Row],[7d_positivity_public]])),"",(Table2[[#This Row],[7d_positivity_public]]-Table2[[#This Row],[7d_positivity_all]])/Table2[[#This Row],[7d_positivity_public]])</f>
        <v>0.33333333333333331</v>
      </c>
      <c r="W1135">
        <v>4</v>
      </c>
    </row>
    <row r="1136" spans="1:23" x14ac:dyDescent="0.25">
      <c r="A1136" s="10">
        <v>44411</v>
      </c>
      <c r="B1136">
        <v>114</v>
      </c>
      <c r="C1136" t="s">
        <v>245</v>
      </c>
      <c r="D1136">
        <v>0</v>
      </c>
      <c r="E1136">
        <v>3</v>
      </c>
      <c r="F1136">
        <v>-3</v>
      </c>
      <c r="G1136">
        <v>0</v>
      </c>
      <c r="H1136">
        <v>82</v>
      </c>
      <c r="K1136">
        <v>84</v>
      </c>
      <c r="L1136">
        <v>78</v>
      </c>
      <c r="M1136">
        <v>88</v>
      </c>
      <c r="N1136">
        <v>71</v>
      </c>
      <c r="P1136">
        <v>74</v>
      </c>
      <c r="Q1136">
        <v>63</v>
      </c>
      <c r="R1136">
        <v>82</v>
      </c>
      <c r="T1136" s="34">
        <f>_xlfn.XLOOKUP(B1136,'LHA Demog pivot'!$B$4:$B$93,'LHA Demog pivot'!$C$4:$C$93,,,1)</f>
        <v>9487</v>
      </c>
      <c r="U1136" s="36">
        <f>ROUND(Table2[[#This Row],[LHA_Pop_2016]]*Table2[[#This Row],[C_ADR_7day]]/100000*7,0)</f>
        <v>0</v>
      </c>
      <c r="V1136" s="13" t="str">
        <f>IF(OR(Table2[[#This Row],[7d_positivity_public]]=0,ISBLANK(Table2[[#This Row],[7d_positivity_public]])),"",(Table2[[#This Row],[7d_positivity_public]]-Table2[[#This Row],[7d_positivity_all]])/Table2[[#This Row],[7d_positivity_public]])</f>
        <v/>
      </c>
      <c r="W1136">
        <v>0</v>
      </c>
    </row>
    <row r="1137" spans="1:23" x14ac:dyDescent="0.25">
      <c r="A1137" s="10">
        <v>44411</v>
      </c>
      <c r="B1137">
        <v>115</v>
      </c>
      <c r="C1137" t="s">
        <v>246</v>
      </c>
      <c r="D1137">
        <v>1</v>
      </c>
      <c r="E1137">
        <v>0</v>
      </c>
      <c r="F1137">
        <v>1</v>
      </c>
      <c r="G1137">
        <v>3</v>
      </c>
      <c r="H1137">
        <v>63</v>
      </c>
      <c r="K1137">
        <v>65</v>
      </c>
      <c r="L1137">
        <v>46</v>
      </c>
      <c r="M1137">
        <v>76</v>
      </c>
      <c r="N1137">
        <v>53</v>
      </c>
      <c r="P1137">
        <v>56</v>
      </c>
      <c r="Q1137">
        <v>33</v>
      </c>
      <c r="R1137">
        <v>68</v>
      </c>
      <c r="T1137" s="34">
        <f>_xlfn.XLOOKUP(B1137,'LHA Demog pivot'!$B$4:$B$93,'LHA Demog pivot'!$C$4:$C$93,,,1)</f>
        <v>12634</v>
      </c>
      <c r="U1137" s="36">
        <f>ROUND(Table2[[#This Row],[LHA_Pop_2016]]*Table2[[#This Row],[C_ADR_7day]]/100000*7,0)</f>
        <v>1</v>
      </c>
      <c r="V1137" s="13">
        <f>IF(OR(Table2[[#This Row],[7d_positivity_public]]=0,ISBLANK(Table2[[#This Row],[7d_positivity_public]])),"",(Table2[[#This Row],[7d_positivity_public]]-Table2[[#This Row],[7d_positivity_all]])/Table2[[#This Row],[7d_positivity_public]])</f>
        <v>0.66666666666666663</v>
      </c>
      <c r="W1137">
        <v>1</v>
      </c>
    </row>
    <row r="1138" spans="1:23" x14ac:dyDescent="0.25">
      <c r="A1138" s="10">
        <v>44411</v>
      </c>
      <c r="B1138">
        <v>116</v>
      </c>
      <c r="C1138" t="s">
        <v>247</v>
      </c>
      <c r="D1138">
        <v>0</v>
      </c>
      <c r="E1138">
        <v>0</v>
      </c>
      <c r="F1138">
        <v>0</v>
      </c>
      <c r="G1138">
        <v>3</v>
      </c>
      <c r="H1138">
        <v>83</v>
      </c>
      <c r="K1138">
        <v>84</v>
      </c>
      <c r="L1138">
        <v>83</v>
      </c>
      <c r="M1138">
        <v>86</v>
      </c>
      <c r="N1138">
        <v>71</v>
      </c>
      <c r="P1138">
        <v>73</v>
      </c>
      <c r="Q1138">
        <v>68</v>
      </c>
      <c r="R1138">
        <v>80</v>
      </c>
      <c r="T1138" s="34">
        <f>_xlfn.XLOOKUP(B1138,'LHA Demog pivot'!$B$4:$B$93,'LHA Demog pivot'!$C$4:$C$93,,,1)</f>
        <v>6851</v>
      </c>
      <c r="U1138" s="36">
        <f>ROUND(Table2[[#This Row],[LHA_Pop_2016]]*Table2[[#This Row],[C_ADR_7day]]/100000*7,0)</f>
        <v>0</v>
      </c>
      <c r="V1138" s="13">
        <f>IF(OR(Table2[[#This Row],[7d_positivity_public]]=0,ISBLANK(Table2[[#This Row],[7d_positivity_public]])),"",(Table2[[#This Row],[7d_positivity_public]]-Table2[[#This Row],[7d_positivity_all]])/Table2[[#This Row],[7d_positivity_public]])</f>
        <v>0</v>
      </c>
      <c r="W1138">
        <v>3</v>
      </c>
    </row>
    <row r="1139" spans="1:23" x14ac:dyDescent="0.25">
      <c r="A1139" s="10">
        <v>44411</v>
      </c>
      <c r="B1139">
        <v>121</v>
      </c>
      <c r="C1139" t="s">
        <v>248</v>
      </c>
      <c r="D1139">
        <v>0</v>
      </c>
      <c r="E1139">
        <v>15</v>
      </c>
      <c r="F1139">
        <v>-15</v>
      </c>
      <c r="G1139">
        <v>0</v>
      </c>
      <c r="H1139">
        <v>68</v>
      </c>
      <c r="K1139">
        <v>70</v>
      </c>
      <c r="L1139">
        <v>50</v>
      </c>
      <c r="M1139">
        <v>79</v>
      </c>
      <c r="N1139">
        <v>57</v>
      </c>
      <c r="P1139">
        <v>60</v>
      </c>
      <c r="Q1139">
        <v>38</v>
      </c>
      <c r="R1139">
        <v>70</v>
      </c>
      <c r="T1139" s="34">
        <f>_xlfn.XLOOKUP(B1139,'LHA Demog pivot'!$B$4:$B$93,'LHA Demog pivot'!$C$4:$C$93,,,1)</f>
        <v>3209</v>
      </c>
      <c r="U1139" s="36">
        <f>ROUND(Table2[[#This Row],[LHA_Pop_2016]]*Table2[[#This Row],[C_ADR_7day]]/100000*7,0)</f>
        <v>0</v>
      </c>
      <c r="V1139" s="13" t="str">
        <f>IF(OR(Table2[[#This Row],[7d_positivity_public]]=0,ISBLANK(Table2[[#This Row],[7d_positivity_public]])),"",(Table2[[#This Row],[7d_positivity_public]]-Table2[[#This Row],[7d_positivity_all]])/Table2[[#This Row],[7d_positivity_public]])</f>
        <v/>
      </c>
      <c r="W1139">
        <v>0</v>
      </c>
    </row>
    <row r="1140" spans="1:23" x14ac:dyDescent="0.25">
      <c r="A1140" s="10">
        <v>44411</v>
      </c>
      <c r="B1140">
        <v>122</v>
      </c>
      <c r="C1140" t="s">
        <v>249</v>
      </c>
      <c r="D1140">
        <v>19</v>
      </c>
      <c r="E1140">
        <v>9</v>
      </c>
      <c r="F1140">
        <v>10</v>
      </c>
      <c r="G1140">
        <v>11</v>
      </c>
      <c r="H1140">
        <v>70</v>
      </c>
      <c r="K1140">
        <v>71</v>
      </c>
      <c r="L1140">
        <v>63</v>
      </c>
      <c r="M1140">
        <v>79</v>
      </c>
      <c r="N1140">
        <v>57</v>
      </c>
      <c r="P1140">
        <v>60</v>
      </c>
      <c r="Q1140">
        <v>47</v>
      </c>
      <c r="R1140">
        <v>72</v>
      </c>
      <c r="T1140" s="34">
        <f>_xlfn.XLOOKUP(B1140,'LHA Demog pivot'!$B$4:$B$93,'LHA Demog pivot'!$C$4:$C$93,,,1)</f>
        <v>25523</v>
      </c>
      <c r="U1140" s="36">
        <f>ROUND(Table2[[#This Row],[LHA_Pop_2016]]*Table2[[#This Row],[C_ADR_7day]]/100000*7,0)</f>
        <v>34</v>
      </c>
      <c r="V1140" s="13">
        <f>IF(OR(Table2[[#This Row],[7d_positivity_public]]=0,ISBLANK(Table2[[#This Row],[7d_positivity_public]])),"",(Table2[[#This Row],[7d_positivity_public]]-Table2[[#This Row],[7d_positivity_all]])/Table2[[#This Row],[7d_positivity_public]])</f>
        <v>0.18181818181818182</v>
      </c>
      <c r="W1140">
        <v>9</v>
      </c>
    </row>
    <row r="1141" spans="1:23" x14ac:dyDescent="0.25">
      <c r="A1141" s="10">
        <v>44411</v>
      </c>
      <c r="B1141">
        <v>123</v>
      </c>
      <c r="C1141" t="s">
        <v>250</v>
      </c>
      <c r="D1141">
        <v>11</v>
      </c>
      <c r="E1141">
        <v>24</v>
      </c>
      <c r="F1141">
        <v>-13</v>
      </c>
      <c r="G1141">
        <v>11</v>
      </c>
      <c r="H1141">
        <v>73</v>
      </c>
      <c r="K1141">
        <v>74</v>
      </c>
      <c r="L1141">
        <v>64</v>
      </c>
      <c r="M1141">
        <v>83</v>
      </c>
      <c r="N1141">
        <v>62</v>
      </c>
      <c r="P1141">
        <v>64</v>
      </c>
      <c r="Q1141">
        <v>49</v>
      </c>
      <c r="R1141">
        <v>77</v>
      </c>
      <c r="T1141" s="34">
        <f>_xlfn.XLOOKUP(B1141,'LHA Demog pivot'!$B$4:$B$93,'LHA Demog pivot'!$C$4:$C$93,,,1)</f>
        <v>13710</v>
      </c>
      <c r="U1141" s="36">
        <f>ROUND(Table2[[#This Row],[LHA_Pop_2016]]*Table2[[#This Row],[C_ADR_7day]]/100000*7,0)</f>
        <v>11</v>
      </c>
      <c r="V1141" s="13">
        <f>IF(OR(Table2[[#This Row],[7d_positivity_public]]=0,ISBLANK(Table2[[#This Row],[7d_positivity_public]])),"",(Table2[[#This Row],[7d_positivity_public]]-Table2[[#This Row],[7d_positivity_all]])/Table2[[#This Row],[7d_positivity_public]])</f>
        <v>0.18181818181818182</v>
      </c>
      <c r="W1141">
        <v>9</v>
      </c>
    </row>
    <row r="1142" spans="1:23" x14ac:dyDescent="0.25">
      <c r="A1142" s="10">
        <v>44411</v>
      </c>
      <c r="B1142">
        <v>124</v>
      </c>
      <c r="C1142" t="s">
        <v>251</v>
      </c>
      <c r="D1142">
        <v>17</v>
      </c>
      <c r="E1142">
        <v>0</v>
      </c>
      <c r="F1142">
        <v>17</v>
      </c>
      <c r="G1142">
        <v>15</v>
      </c>
      <c r="H1142">
        <v>71</v>
      </c>
      <c r="K1142">
        <v>72</v>
      </c>
      <c r="L1142">
        <v>56</v>
      </c>
      <c r="M1142">
        <v>79</v>
      </c>
      <c r="N1142">
        <v>60</v>
      </c>
      <c r="P1142">
        <v>63</v>
      </c>
      <c r="Q1142">
        <v>42</v>
      </c>
      <c r="R1142">
        <v>73</v>
      </c>
      <c r="T1142" s="34">
        <f>_xlfn.XLOOKUP(B1142,'LHA Demog pivot'!$B$4:$B$93,'LHA Demog pivot'!$C$4:$C$93,,,1)</f>
        <v>4501</v>
      </c>
      <c r="U1142" s="36">
        <f>ROUND(Table2[[#This Row],[LHA_Pop_2016]]*Table2[[#This Row],[C_ADR_7day]]/100000*7,0)</f>
        <v>5</v>
      </c>
      <c r="V1142" s="13">
        <f>IF(OR(Table2[[#This Row],[7d_positivity_public]]=0,ISBLANK(Table2[[#This Row],[7d_positivity_public]])),"",(Table2[[#This Row],[7d_positivity_public]]-Table2[[#This Row],[7d_positivity_all]])/Table2[[#This Row],[7d_positivity_public]])</f>
        <v>0.2</v>
      </c>
      <c r="W1142">
        <v>12</v>
      </c>
    </row>
    <row r="1143" spans="1:23" x14ac:dyDescent="0.25">
      <c r="A1143" s="10">
        <v>44411</v>
      </c>
      <c r="B1143">
        <v>125</v>
      </c>
      <c r="C1143" t="s">
        <v>252</v>
      </c>
      <c r="D1143">
        <v>5</v>
      </c>
      <c r="E1143">
        <v>6</v>
      </c>
      <c r="F1143">
        <v>-1</v>
      </c>
      <c r="G1143">
        <v>9</v>
      </c>
      <c r="H1143">
        <v>80</v>
      </c>
      <c r="K1143">
        <v>81</v>
      </c>
      <c r="L1143">
        <v>73</v>
      </c>
      <c r="M1143">
        <v>88</v>
      </c>
      <c r="N1143">
        <v>70</v>
      </c>
      <c r="P1143">
        <v>72</v>
      </c>
      <c r="Q1143">
        <v>58</v>
      </c>
      <c r="R1143">
        <v>83</v>
      </c>
      <c r="T1143" s="34">
        <f>_xlfn.XLOOKUP(B1143,'LHA Demog pivot'!$B$4:$B$93,'LHA Demog pivot'!$C$4:$C$93,,,1)</f>
        <v>19367</v>
      </c>
      <c r="U1143" s="36">
        <f>ROUND(Table2[[#This Row],[LHA_Pop_2016]]*Table2[[#This Row],[C_ADR_7day]]/100000*7,0)</f>
        <v>7</v>
      </c>
      <c r="V1143" s="13">
        <f>IF(OR(Table2[[#This Row],[7d_positivity_public]]=0,ISBLANK(Table2[[#This Row],[7d_positivity_public]])),"",(Table2[[#This Row],[7d_positivity_public]]-Table2[[#This Row],[7d_positivity_all]])/Table2[[#This Row],[7d_positivity_public]])</f>
        <v>0.22222222222222221</v>
      </c>
      <c r="W1143">
        <v>7</v>
      </c>
    </row>
    <row r="1144" spans="1:23" x14ac:dyDescent="0.25">
      <c r="A1144" s="10">
        <v>44411</v>
      </c>
      <c r="B1144">
        <v>126</v>
      </c>
      <c r="C1144" t="s">
        <v>83</v>
      </c>
      <c r="D1144">
        <v>0</v>
      </c>
      <c r="E1144">
        <v>0</v>
      </c>
      <c r="F1144">
        <v>0</v>
      </c>
      <c r="G1144">
        <v>0</v>
      </c>
      <c r="H1144">
        <v>71</v>
      </c>
      <c r="K1144">
        <v>73</v>
      </c>
      <c r="L1144">
        <v>56</v>
      </c>
      <c r="M1144">
        <v>81</v>
      </c>
      <c r="N1144">
        <v>61</v>
      </c>
      <c r="P1144">
        <v>63</v>
      </c>
      <c r="Q1144">
        <v>40</v>
      </c>
      <c r="R1144">
        <v>74</v>
      </c>
      <c r="T1144" s="34">
        <f>_xlfn.XLOOKUP(B1144,'LHA Demog pivot'!$B$4:$B$93,'LHA Demog pivot'!$C$4:$C$93,,,1)</f>
        <v>8611</v>
      </c>
      <c r="U1144" s="36">
        <f>ROUND(Table2[[#This Row],[LHA_Pop_2016]]*Table2[[#This Row],[C_ADR_7day]]/100000*7,0)</f>
        <v>0</v>
      </c>
      <c r="V1144" s="13" t="str">
        <f>IF(OR(Table2[[#This Row],[7d_positivity_public]]=0,ISBLANK(Table2[[#This Row],[7d_positivity_public]])),"",(Table2[[#This Row],[7d_positivity_public]]-Table2[[#This Row],[7d_positivity_all]])/Table2[[#This Row],[7d_positivity_public]])</f>
        <v/>
      </c>
      <c r="W1144">
        <v>0</v>
      </c>
    </row>
    <row r="1145" spans="1:23" x14ac:dyDescent="0.25">
      <c r="A1145" s="10">
        <v>44411</v>
      </c>
      <c r="B1145">
        <v>127</v>
      </c>
      <c r="C1145" t="s">
        <v>84</v>
      </c>
      <c r="D1145">
        <v>0</v>
      </c>
      <c r="E1145">
        <v>0</v>
      </c>
      <c r="F1145">
        <v>0</v>
      </c>
      <c r="G1145">
        <v>0</v>
      </c>
      <c r="H1145">
        <v>63</v>
      </c>
      <c r="K1145">
        <v>66</v>
      </c>
      <c r="L1145">
        <v>52</v>
      </c>
      <c r="M1145">
        <v>72</v>
      </c>
      <c r="N1145">
        <v>54</v>
      </c>
      <c r="P1145">
        <v>57</v>
      </c>
      <c r="Q1145">
        <v>38</v>
      </c>
      <c r="R1145">
        <v>65</v>
      </c>
      <c r="T1145" s="34">
        <f>_xlfn.XLOOKUP(B1145,'LHA Demog pivot'!$B$4:$B$93,'LHA Demog pivot'!$C$4:$C$93,,,1)</f>
        <v>3469</v>
      </c>
      <c r="U1145" s="36">
        <f>ROUND(Table2[[#This Row],[LHA_Pop_2016]]*Table2[[#This Row],[C_ADR_7day]]/100000*7,0)</f>
        <v>0</v>
      </c>
      <c r="V1145" s="13" t="str">
        <f>IF(OR(Table2[[#This Row],[7d_positivity_public]]=0,ISBLANK(Table2[[#This Row],[7d_positivity_public]])),"",(Table2[[#This Row],[7d_positivity_public]]-Table2[[#This Row],[7d_positivity_all]])/Table2[[#This Row],[7d_positivity_public]])</f>
        <v/>
      </c>
      <c r="W1145">
        <v>0</v>
      </c>
    </row>
    <row r="1146" spans="1:23" x14ac:dyDescent="0.25">
      <c r="A1146" s="10">
        <v>44411</v>
      </c>
      <c r="B1146">
        <v>131</v>
      </c>
      <c r="C1146" t="s">
        <v>87</v>
      </c>
      <c r="D1146">
        <v>3</v>
      </c>
      <c r="E1146">
        <v>1</v>
      </c>
      <c r="F1146">
        <v>2</v>
      </c>
      <c r="G1146">
        <v>4</v>
      </c>
      <c r="H1146">
        <v>81</v>
      </c>
      <c r="K1146">
        <v>82</v>
      </c>
      <c r="L1146">
        <v>70</v>
      </c>
      <c r="M1146">
        <v>87</v>
      </c>
      <c r="N1146">
        <v>66</v>
      </c>
      <c r="P1146">
        <v>68</v>
      </c>
      <c r="Q1146">
        <v>47</v>
      </c>
      <c r="R1146">
        <v>77</v>
      </c>
      <c r="T1146" s="34">
        <f>_xlfn.XLOOKUP(B1146,'LHA Demog pivot'!$B$4:$B$93,'LHA Demog pivot'!$C$4:$C$93,,,1)</f>
        <v>19231</v>
      </c>
      <c r="U1146" s="36">
        <f>ROUND(Table2[[#This Row],[LHA_Pop_2016]]*Table2[[#This Row],[C_ADR_7day]]/100000*7,0)</f>
        <v>4</v>
      </c>
      <c r="V1146" s="13">
        <f>IF(OR(Table2[[#This Row],[7d_positivity_public]]=0,ISBLANK(Table2[[#This Row],[7d_positivity_public]])),"",(Table2[[#This Row],[7d_positivity_public]]-Table2[[#This Row],[7d_positivity_all]])/Table2[[#This Row],[7d_positivity_public]])</f>
        <v>0.5</v>
      </c>
      <c r="W1146">
        <v>2</v>
      </c>
    </row>
    <row r="1147" spans="1:23" x14ac:dyDescent="0.25">
      <c r="A1147" s="10">
        <v>44411</v>
      </c>
      <c r="B1147">
        <v>132</v>
      </c>
      <c r="C1147" t="s">
        <v>89</v>
      </c>
      <c r="D1147">
        <v>3</v>
      </c>
      <c r="E1147">
        <v>1</v>
      </c>
      <c r="F1147">
        <v>2</v>
      </c>
      <c r="G1147">
        <v>6</v>
      </c>
      <c r="H1147">
        <v>79</v>
      </c>
      <c r="K1147">
        <v>80</v>
      </c>
      <c r="L1147">
        <v>69</v>
      </c>
      <c r="M1147">
        <v>86</v>
      </c>
      <c r="N1147">
        <v>69</v>
      </c>
      <c r="P1147">
        <v>70</v>
      </c>
      <c r="Q1147">
        <v>55</v>
      </c>
      <c r="R1147">
        <v>80</v>
      </c>
      <c r="T1147" s="34">
        <f>_xlfn.XLOOKUP(B1147,'LHA Demog pivot'!$B$4:$B$93,'LHA Demog pivot'!$C$4:$C$93,,,1)</f>
        <v>41799</v>
      </c>
      <c r="U1147" s="36">
        <f>ROUND(Table2[[#This Row],[LHA_Pop_2016]]*Table2[[#This Row],[C_ADR_7day]]/100000*7,0)</f>
        <v>9</v>
      </c>
      <c r="V1147" s="13">
        <f>IF(OR(Table2[[#This Row],[7d_positivity_public]]=0,ISBLANK(Table2[[#This Row],[7d_positivity_public]])),"",(Table2[[#This Row],[7d_positivity_public]]-Table2[[#This Row],[7d_positivity_all]])/Table2[[#This Row],[7d_positivity_public]])</f>
        <v>0.33333333333333331</v>
      </c>
      <c r="W1147">
        <v>4</v>
      </c>
    </row>
    <row r="1148" spans="1:23" x14ac:dyDescent="0.25">
      <c r="A1148" s="10">
        <v>44411</v>
      </c>
      <c r="B1148">
        <v>133</v>
      </c>
      <c r="C1148" t="s">
        <v>91</v>
      </c>
      <c r="D1148">
        <v>0</v>
      </c>
      <c r="E1148">
        <v>0</v>
      </c>
      <c r="F1148">
        <v>0</v>
      </c>
      <c r="G1148">
        <v>0</v>
      </c>
      <c r="H1148">
        <v>73</v>
      </c>
      <c r="K1148">
        <v>74</v>
      </c>
      <c r="L1148">
        <v>63</v>
      </c>
      <c r="M1148">
        <v>79</v>
      </c>
      <c r="N1148">
        <v>60</v>
      </c>
      <c r="P1148">
        <v>62</v>
      </c>
      <c r="Q1148">
        <v>43</v>
      </c>
      <c r="R1148">
        <v>71</v>
      </c>
      <c r="T1148" s="34">
        <f>_xlfn.XLOOKUP(B1148,'LHA Demog pivot'!$B$4:$B$93,'LHA Demog pivot'!$C$4:$C$93,,,1)</f>
        <v>5101</v>
      </c>
      <c r="U1148" s="36">
        <f>ROUND(Table2[[#This Row],[LHA_Pop_2016]]*Table2[[#This Row],[C_ADR_7day]]/100000*7,0)</f>
        <v>0</v>
      </c>
      <c r="V1148" s="13" t="str">
        <f>IF(OR(Table2[[#This Row],[7d_positivity_public]]=0,ISBLANK(Table2[[#This Row],[7d_positivity_public]])),"",(Table2[[#This Row],[7d_positivity_public]]-Table2[[#This Row],[7d_positivity_all]])/Table2[[#This Row],[7d_positivity_public]])</f>
        <v/>
      </c>
      <c r="W1148">
        <v>0</v>
      </c>
    </row>
    <row r="1149" spans="1:23" x14ac:dyDescent="0.25">
      <c r="A1149" s="10">
        <v>44411</v>
      </c>
      <c r="B1149">
        <v>134</v>
      </c>
      <c r="C1149" t="s">
        <v>93</v>
      </c>
      <c r="D1149">
        <v>2</v>
      </c>
      <c r="E1149">
        <v>0</v>
      </c>
      <c r="F1149">
        <v>2</v>
      </c>
      <c r="G1149">
        <v>4</v>
      </c>
      <c r="H1149">
        <v>74</v>
      </c>
      <c r="K1149">
        <v>75</v>
      </c>
      <c r="L1149">
        <v>64</v>
      </c>
      <c r="M1149">
        <v>81</v>
      </c>
      <c r="N1149">
        <v>61</v>
      </c>
      <c r="P1149">
        <v>63</v>
      </c>
      <c r="Q1149">
        <v>44</v>
      </c>
      <c r="R1149">
        <v>73</v>
      </c>
      <c r="T1149" s="34">
        <f>_xlfn.XLOOKUP(B1149,'LHA Demog pivot'!$B$4:$B$93,'LHA Demog pivot'!$C$4:$C$93,,,1)</f>
        <v>4781</v>
      </c>
      <c r="U1149" s="36">
        <f>ROUND(Table2[[#This Row],[LHA_Pop_2016]]*Table2[[#This Row],[C_ADR_7day]]/100000*7,0)</f>
        <v>1</v>
      </c>
      <c r="V1149" s="13">
        <f>IF(OR(Table2[[#This Row],[7d_positivity_public]]=0,ISBLANK(Table2[[#This Row],[7d_positivity_public]])),"",(Table2[[#This Row],[7d_positivity_public]]-Table2[[#This Row],[7d_positivity_all]])/Table2[[#This Row],[7d_positivity_public]])</f>
        <v>0.25</v>
      </c>
      <c r="W1149">
        <v>3</v>
      </c>
    </row>
    <row r="1150" spans="1:23" x14ac:dyDescent="0.25">
      <c r="A1150" s="10">
        <v>44411</v>
      </c>
      <c r="B1150">
        <v>135</v>
      </c>
      <c r="C1150" t="s">
        <v>95</v>
      </c>
      <c r="D1150">
        <v>16</v>
      </c>
      <c r="E1150">
        <v>0</v>
      </c>
      <c r="F1150">
        <v>16</v>
      </c>
      <c r="G1150">
        <v>19</v>
      </c>
      <c r="H1150">
        <v>67</v>
      </c>
      <c r="K1150">
        <v>69</v>
      </c>
      <c r="L1150">
        <v>53</v>
      </c>
      <c r="M1150">
        <v>81</v>
      </c>
      <c r="N1150">
        <v>56</v>
      </c>
      <c r="P1150">
        <v>59</v>
      </c>
      <c r="Q1150">
        <v>37</v>
      </c>
      <c r="R1150">
        <v>74</v>
      </c>
      <c r="T1150" s="34">
        <f>_xlfn.XLOOKUP(B1150,'LHA Demog pivot'!$B$4:$B$93,'LHA Demog pivot'!$C$4:$C$93,,,1)</f>
        <v>10220</v>
      </c>
      <c r="U1150" s="36">
        <f>ROUND(Table2[[#This Row],[LHA_Pop_2016]]*Table2[[#This Row],[C_ADR_7day]]/100000*7,0)</f>
        <v>11</v>
      </c>
      <c r="V1150" s="13">
        <f>IF(OR(Table2[[#This Row],[7d_positivity_public]]=0,ISBLANK(Table2[[#This Row],[7d_positivity_public]])),"",(Table2[[#This Row],[7d_positivity_public]]-Table2[[#This Row],[7d_positivity_all]])/Table2[[#This Row],[7d_positivity_public]])</f>
        <v>0.15789473684210525</v>
      </c>
      <c r="W1150">
        <v>16</v>
      </c>
    </row>
    <row r="1151" spans="1:23" x14ac:dyDescent="0.25">
      <c r="A1151" s="10">
        <v>44411</v>
      </c>
      <c r="B1151">
        <v>136</v>
      </c>
      <c r="C1151" t="s">
        <v>253</v>
      </c>
      <c r="D1151">
        <v>11</v>
      </c>
      <c r="E1151">
        <v>6</v>
      </c>
      <c r="F1151">
        <v>5</v>
      </c>
      <c r="G1151">
        <v>13</v>
      </c>
      <c r="H1151">
        <v>74</v>
      </c>
      <c r="K1151">
        <v>75</v>
      </c>
      <c r="L1151">
        <v>62</v>
      </c>
      <c r="M1151">
        <v>84</v>
      </c>
      <c r="N1151">
        <v>62</v>
      </c>
      <c r="P1151">
        <v>64</v>
      </c>
      <c r="Q1151">
        <v>45</v>
      </c>
      <c r="R1151">
        <v>77</v>
      </c>
      <c r="T1151" s="34">
        <f>_xlfn.XLOOKUP(B1151,'LHA Demog pivot'!$B$4:$B$93,'LHA Demog pivot'!$C$4:$C$93,,,1)</f>
        <v>66849</v>
      </c>
      <c r="U1151" s="36">
        <f>ROUND(Table2[[#This Row],[LHA_Pop_2016]]*Table2[[#This Row],[C_ADR_7day]]/100000*7,0)</f>
        <v>51</v>
      </c>
      <c r="V1151" s="13">
        <f>IF(OR(Table2[[#This Row],[7d_positivity_public]]=0,ISBLANK(Table2[[#This Row],[7d_positivity_public]])),"",(Table2[[#This Row],[7d_positivity_public]]-Table2[[#This Row],[7d_positivity_all]])/Table2[[#This Row],[7d_positivity_public]])</f>
        <v>0.23076923076923078</v>
      </c>
      <c r="W1151">
        <v>10</v>
      </c>
    </row>
    <row r="1152" spans="1:23" x14ac:dyDescent="0.25">
      <c r="A1152" s="10">
        <v>44411</v>
      </c>
      <c r="B1152">
        <v>137</v>
      </c>
      <c r="C1152" t="s">
        <v>254</v>
      </c>
      <c r="D1152">
        <v>32</v>
      </c>
      <c r="E1152">
        <v>15</v>
      </c>
      <c r="F1152">
        <v>17</v>
      </c>
      <c r="G1152">
        <v>21</v>
      </c>
      <c r="H1152">
        <v>76</v>
      </c>
      <c r="K1152">
        <v>77</v>
      </c>
      <c r="L1152">
        <v>69</v>
      </c>
      <c r="M1152">
        <v>85</v>
      </c>
      <c r="N1152">
        <v>63</v>
      </c>
      <c r="P1152">
        <v>65</v>
      </c>
      <c r="Q1152">
        <v>51</v>
      </c>
      <c r="R1152">
        <v>78</v>
      </c>
      <c r="T1152" s="34">
        <f>_xlfn.XLOOKUP(B1152,'LHA Demog pivot'!$B$4:$B$93,'LHA Demog pivot'!$C$4:$C$93,,,1)</f>
        <v>194882</v>
      </c>
      <c r="U1152" s="36">
        <f>ROUND(Table2[[#This Row],[LHA_Pop_2016]]*Table2[[#This Row],[C_ADR_7day]]/100000*7,0)</f>
        <v>437</v>
      </c>
      <c r="V1152" s="13">
        <f>IF(OR(Table2[[#This Row],[7d_positivity_public]]=0,ISBLANK(Table2[[#This Row],[7d_positivity_public]])),"",(Table2[[#This Row],[7d_positivity_public]]-Table2[[#This Row],[7d_positivity_all]])/Table2[[#This Row],[7d_positivity_public]])</f>
        <v>0.19047619047619047</v>
      </c>
      <c r="W1152">
        <v>17</v>
      </c>
    </row>
    <row r="1153" spans="1:23" x14ac:dyDescent="0.25">
      <c r="A1153" s="10">
        <v>44411</v>
      </c>
      <c r="B1153">
        <v>138</v>
      </c>
      <c r="C1153" t="s">
        <v>116</v>
      </c>
      <c r="D1153">
        <v>3</v>
      </c>
      <c r="E1153">
        <v>6</v>
      </c>
      <c r="F1153">
        <v>-3</v>
      </c>
      <c r="G1153">
        <v>8</v>
      </c>
      <c r="H1153">
        <v>80</v>
      </c>
      <c r="K1153">
        <v>81</v>
      </c>
      <c r="L1153">
        <v>70</v>
      </c>
      <c r="M1153">
        <v>87</v>
      </c>
      <c r="N1153">
        <v>70</v>
      </c>
      <c r="P1153">
        <v>72</v>
      </c>
      <c r="Q1153">
        <v>56</v>
      </c>
      <c r="R1153">
        <v>81</v>
      </c>
      <c r="T1153" s="34">
        <f>_xlfn.XLOOKUP(B1153,'LHA Demog pivot'!$B$4:$B$93,'LHA Demog pivot'!$C$4:$C$93,,,1)</f>
        <v>12110</v>
      </c>
      <c r="U1153" s="36">
        <f>ROUND(Table2[[#This Row],[LHA_Pop_2016]]*Table2[[#This Row],[C_ADR_7day]]/100000*7,0)</f>
        <v>3</v>
      </c>
      <c r="V1153" s="13">
        <f>IF(OR(Table2[[#This Row],[7d_positivity_public]]=0,ISBLANK(Table2[[#This Row],[7d_positivity_public]])),"",(Table2[[#This Row],[7d_positivity_public]]-Table2[[#This Row],[7d_positivity_all]])/Table2[[#This Row],[7d_positivity_public]])</f>
        <v>0.375</v>
      </c>
      <c r="W1153">
        <v>5</v>
      </c>
    </row>
    <row r="1154" spans="1:23" x14ac:dyDescent="0.25">
      <c r="A1154" s="10">
        <v>44411</v>
      </c>
      <c r="B1154">
        <v>139</v>
      </c>
      <c r="C1154" t="s">
        <v>118</v>
      </c>
      <c r="D1154">
        <v>12</v>
      </c>
      <c r="E1154">
        <v>5</v>
      </c>
      <c r="F1154">
        <v>7</v>
      </c>
      <c r="G1154">
        <v>19</v>
      </c>
      <c r="H1154">
        <v>61</v>
      </c>
      <c r="K1154">
        <v>63</v>
      </c>
      <c r="L1154">
        <v>44</v>
      </c>
      <c r="M1154">
        <v>76</v>
      </c>
      <c r="N1154">
        <v>51</v>
      </c>
      <c r="P1154">
        <v>53</v>
      </c>
      <c r="Q1154">
        <v>31</v>
      </c>
      <c r="R1154">
        <v>68</v>
      </c>
      <c r="T1154" s="34">
        <f>_xlfn.XLOOKUP(B1154,'LHA Demog pivot'!$B$4:$B$93,'LHA Demog pivot'!$C$4:$C$93,,,1)</f>
        <v>7285</v>
      </c>
      <c r="U1154" s="36">
        <f>ROUND(Table2[[#This Row],[LHA_Pop_2016]]*Table2[[#This Row],[C_ADR_7day]]/100000*7,0)</f>
        <v>6</v>
      </c>
      <c r="V1154" s="13">
        <f>IF(OR(Table2[[#This Row],[7d_positivity_public]]=0,ISBLANK(Table2[[#This Row],[7d_positivity_public]])),"",(Table2[[#This Row],[7d_positivity_public]]-Table2[[#This Row],[7d_positivity_all]])/Table2[[#This Row],[7d_positivity_public]])</f>
        <v>0.21052631578947367</v>
      </c>
      <c r="W1154">
        <v>15</v>
      </c>
    </row>
    <row r="1155" spans="1:23" x14ac:dyDescent="0.25">
      <c r="A1155" s="10">
        <v>44411</v>
      </c>
      <c r="B1155">
        <v>141</v>
      </c>
      <c r="C1155" t="s">
        <v>255</v>
      </c>
      <c r="D1155">
        <v>5</v>
      </c>
      <c r="E1155">
        <v>1</v>
      </c>
      <c r="F1155">
        <v>4</v>
      </c>
      <c r="G1155">
        <v>8</v>
      </c>
      <c r="H1155">
        <v>85</v>
      </c>
      <c r="K1155">
        <v>86</v>
      </c>
      <c r="L1155">
        <v>85</v>
      </c>
      <c r="M1155">
        <v>89</v>
      </c>
      <c r="N1155">
        <v>72</v>
      </c>
      <c r="P1155">
        <v>75</v>
      </c>
      <c r="Q1155">
        <v>69</v>
      </c>
      <c r="R1155">
        <v>84</v>
      </c>
      <c r="T1155" s="34">
        <f>_xlfn.XLOOKUP(B1155,'LHA Demog pivot'!$B$4:$B$93,'LHA Demog pivot'!$C$4:$C$93,,,1)</f>
        <v>8085</v>
      </c>
      <c r="U1155" s="36">
        <f>ROUND(Table2[[#This Row],[LHA_Pop_2016]]*Table2[[#This Row],[C_ADR_7day]]/100000*7,0)</f>
        <v>3</v>
      </c>
      <c r="V1155" s="13">
        <f>IF(OR(Table2[[#This Row],[7d_positivity_public]]=0,ISBLANK(Table2[[#This Row],[7d_positivity_public]])),"",(Table2[[#This Row],[7d_positivity_public]]-Table2[[#This Row],[7d_positivity_all]])/Table2[[#This Row],[7d_positivity_public]])</f>
        <v>0.25</v>
      </c>
      <c r="W1155">
        <v>6</v>
      </c>
    </row>
    <row r="1156" spans="1:23" x14ac:dyDescent="0.25">
      <c r="A1156" s="10">
        <v>44411</v>
      </c>
      <c r="B1156">
        <v>142</v>
      </c>
      <c r="C1156" t="s">
        <v>120</v>
      </c>
      <c r="D1156">
        <v>8</v>
      </c>
      <c r="E1156">
        <v>3</v>
      </c>
      <c r="F1156">
        <v>5</v>
      </c>
      <c r="G1156">
        <v>13</v>
      </c>
      <c r="H1156">
        <v>71</v>
      </c>
      <c r="K1156">
        <v>72</v>
      </c>
      <c r="L1156">
        <v>56</v>
      </c>
      <c r="M1156">
        <v>82</v>
      </c>
      <c r="N1156">
        <v>60</v>
      </c>
      <c r="P1156">
        <v>63</v>
      </c>
      <c r="Q1156">
        <v>41</v>
      </c>
      <c r="R1156">
        <v>75</v>
      </c>
      <c r="T1156" s="34">
        <f>_xlfn.XLOOKUP(B1156,'LHA Demog pivot'!$B$4:$B$93,'LHA Demog pivot'!$C$4:$C$93,,,1)</f>
        <v>33648</v>
      </c>
      <c r="U1156" s="36">
        <f>ROUND(Table2[[#This Row],[LHA_Pop_2016]]*Table2[[#This Row],[C_ADR_7day]]/100000*7,0)</f>
        <v>19</v>
      </c>
      <c r="V1156" s="13">
        <f>IF(OR(Table2[[#This Row],[7d_positivity_public]]=0,ISBLANK(Table2[[#This Row],[7d_positivity_public]])),"",(Table2[[#This Row],[7d_positivity_public]]-Table2[[#This Row],[7d_positivity_all]])/Table2[[#This Row],[7d_positivity_public]])</f>
        <v>0.30769230769230771</v>
      </c>
      <c r="W1156">
        <v>9</v>
      </c>
    </row>
    <row r="1157" spans="1:23" x14ac:dyDescent="0.25">
      <c r="A1157" s="10">
        <v>44411</v>
      </c>
      <c r="B1157">
        <v>143</v>
      </c>
      <c r="C1157" t="s">
        <v>256</v>
      </c>
      <c r="D1157">
        <v>3</v>
      </c>
      <c r="E1157">
        <v>4</v>
      </c>
      <c r="F1157">
        <v>-1</v>
      </c>
      <c r="G1157">
        <v>5</v>
      </c>
      <c r="H1157">
        <v>78</v>
      </c>
      <c r="K1157">
        <v>79</v>
      </c>
      <c r="L1157">
        <v>71</v>
      </c>
      <c r="M1157">
        <v>87</v>
      </c>
      <c r="N1157">
        <v>66</v>
      </c>
      <c r="P1157">
        <v>68</v>
      </c>
      <c r="Q1157">
        <v>55</v>
      </c>
      <c r="R1157">
        <v>80</v>
      </c>
      <c r="T1157" s="34">
        <f>_xlfn.XLOOKUP(B1157,'LHA Demog pivot'!$B$4:$B$93,'LHA Demog pivot'!$C$4:$C$93,,,1)</f>
        <v>113287</v>
      </c>
      <c r="U1157" s="36">
        <f>ROUND(Table2[[#This Row],[LHA_Pop_2016]]*Table2[[#This Row],[C_ADR_7day]]/100000*7,0)</f>
        <v>24</v>
      </c>
      <c r="V1157" s="13">
        <f>IF(OR(Table2[[#This Row],[7d_positivity_public]]=0,ISBLANK(Table2[[#This Row],[7d_positivity_public]])),"",(Table2[[#This Row],[7d_positivity_public]]-Table2[[#This Row],[7d_positivity_all]])/Table2[[#This Row],[7d_positivity_public]])</f>
        <v>0.2</v>
      </c>
      <c r="W1157">
        <v>4</v>
      </c>
    </row>
    <row r="1158" spans="1:23" x14ac:dyDescent="0.25">
      <c r="A1158" s="10">
        <v>44411</v>
      </c>
      <c r="B1158">
        <v>144</v>
      </c>
      <c r="C1158" t="s">
        <v>257</v>
      </c>
      <c r="D1158">
        <v>0</v>
      </c>
      <c r="E1158">
        <v>0</v>
      </c>
      <c r="F1158">
        <v>0</v>
      </c>
      <c r="G1158">
        <v>0</v>
      </c>
      <c r="H1158">
        <v>68</v>
      </c>
      <c r="K1158">
        <v>70</v>
      </c>
      <c r="L1158">
        <v>51</v>
      </c>
      <c r="M1158">
        <v>79</v>
      </c>
      <c r="N1158">
        <v>58</v>
      </c>
      <c r="P1158">
        <v>61</v>
      </c>
      <c r="Q1158">
        <v>35</v>
      </c>
      <c r="R1158">
        <v>72</v>
      </c>
      <c r="T1158" s="34">
        <f>_xlfn.XLOOKUP(B1158,'LHA Demog pivot'!$B$4:$B$93,'LHA Demog pivot'!$C$4:$C$93,,,1)</f>
        <v>14112</v>
      </c>
      <c r="U1158" s="36">
        <f>ROUND(Table2[[#This Row],[LHA_Pop_2016]]*Table2[[#This Row],[C_ADR_7day]]/100000*7,0)</f>
        <v>0</v>
      </c>
      <c r="V1158" s="13" t="str">
        <f>IF(OR(Table2[[#This Row],[7d_positivity_public]]=0,ISBLANK(Table2[[#This Row],[7d_positivity_public]])),"",(Table2[[#This Row],[7d_positivity_public]]-Table2[[#This Row],[7d_positivity_all]])/Table2[[#This Row],[7d_positivity_public]])</f>
        <v/>
      </c>
      <c r="W1158">
        <v>0</v>
      </c>
    </row>
    <row r="1159" spans="1:23" x14ac:dyDescent="0.25">
      <c r="A1159" s="10">
        <v>44411</v>
      </c>
      <c r="B1159">
        <v>145</v>
      </c>
      <c r="C1159" t="s">
        <v>258</v>
      </c>
      <c r="D1159">
        <v>3</v>
      </c>
      <c r="E1159">
        <v>0</v>
      </c>
      <c r="F1159">
        <v>3</v>
      </c>
      <c r="G1159">
        <v>0</v>
      </c>
      <c r="H1159">
        <v>69</v>
      </c>
      <c r="K1159">
        <v>70</v>
      </c>
      <c r="L1159">
        <v>57</v>
      </c>
      <c r="M1159">
        <v>78</v>
      </c>
      <c r="N1159">
        <v>61</v>
      </c>
      <c r="P1159">
        <v>63</v>
      </c>
      <c r="Q1159">
        <v>46</v>
      </c>
      <c r="R1159">
        <v>73</v>
      </c>
      <c r="T1159" s="34">
        <f>_xlfn.XLOOKUP(B1159,'LHA Demog pivot'!$B$4:$B$93,'LHA Demog pivot'!$C$4:$C$93,,,1)</f>
        <v>4050</v>
      </c>
      <c r="U1159" s="36">
        <f>ROUND(Table2[[#This Row],[LHA_Pop_2016]]*Table2[[#This Row],[C_ADR_7day]]/100000*7,0)</f>
        <v>1</v>
      </c>
      <c r="V1159" s="13" t="str">
        <f>IF(OR(Table2[[#This Row],[7d_positivity_public]]=0,ISBLANK(Table2[[#This Row],[7d_positivity_public]])),"",(Table2[[#This Row],[7d_positivity_public]]-Table2[[#This Row],[7d_positivity_all]])/Table2[[#This Row],[7d_positivity_public]])</f>
        <v/>
      </c>
      <c r="W1159">
        <v>0</v>
      </c>
    </row>
    <row r="1160" spans="1:23" x14ac:dyDescent="0.25">
      <c r="A1160" s="10">
        <v>44411</v>
      </c>
      <c r="B1160">
        <v>146</v>
      </c>
      <c r="C1160" t="s">
        <v>259</v>
      </c>
      <c r="D1160">
        <v>2</v>
      </c>
      <c r="E1160">
        <v>0</v>
      </c>
      <c r="F1160">
        <v>2</v>
      </c>
      <c r="G1160">
        <v>8</v>
      </c>
      <c r="H1160">
        <v>65</v>
      </c>
      <c r="K1160">
        <v>67</v>
      </c>
      <c r="L1160">
        <v>56</v>
      </c>
      <c r="M1160">
        <v>78</v>
      </c>
      <c r="N1160">
        <v>54</v>
      </c>
      <c r="P1160">
        <v>57</v>
      </c>
      <c r="Q1160">
        <v>42</v>
      </c>
      <c r="R1160">
        <v>70</v>
      </c>
      <c r="T1160" s="34">
        <f>_xlfn.XLOOKUP(B1160,'LHA Demog pivot'!$B$4:$B$93,'LHA Demog pivot'!$C$4:$C$93,,,1)</f>
        <v>24815</v>
      </c>
      <c r="U1160" s="36">
        <f>ROUND(Table2[[#This Row],[LHA_Pop_2016]]*Table2[[#This Row],[C_ADR_7day]]/100000*7,0)</f>
        <v>3</v>
      </c>
      <c r="V1160" s="13">
        <f>IF(OR(Table2[[#This Row],[7d_positivity_public]]=0,ISBLANK(Table2[[#This Row],[7d_positivity_public]])),"",(Table2[[#This Row],[7d_positivity_public]]-Table2[[#This Row],[7d_positivity_all]])/Table2[[#This Row],[7d_positivity_public]])</f>
        <v>0.375</v>
      </c>
      <c r="W1160">
        <v>5</v>
      </c>
    </row>
    <row r="1161" spans="1:23" x14ac:dyDescent="0.25">
      <c r="A1161" s="10">
        <v>44411</v>
      </c>
      <c r="B1161">
        <v>147</v>
      </c>
      <c r="C1161" t="s">
        <v>260</v>
      </c>
      <c r="D1161">
        <v>3</v>
      </c>
      <c r="E1161">
        <v>0</v>
      </c>
      <c r="F1161">
        <v>3</v>
      </c>
      <c r="G1161">
        <v>0</v>
      </c>
      <c r="H1161">
        <v>70</v>
      </c>
      <c r="K1161">
        <v>72</v>
      </c>
      <c r="L1161">
        <v>62</v>
      </c>
      <c r="M1161">
        <v>80</v>
      </c>
      <c r="N1161">
        <v>61</v>
      </c>
      <c r="P1161">
        <v>63</v>
      </c>
      <c r="Q1161">
        <v>50</v>
      </c>
      <c r="R1161">
        <v>74</v>
      </c>
      <c r="T1161" s="34">
        <f>_xlfn.XLOOKUP(B1161,'LHA Demog pivot'!$B$4:$B$93,'LHA Demog pivot'!$C$4:$C$93,,,1)</f>
        <v>4012</v>
      </c>
      <c r="U1161" s="36">
        <f>ROUND(Table2[[#This Row],[LHA_Pop_2016]]*Table2[[#This Row],[C_ADR_7day]]/100000*7,0)</f>
        <v>1</v>
      </c>
      <c r="V1161" s="13" t="str">
        <f>IF(OR(Table2[[#This Row],[7d_positivity_public]]=0,ISBLANK(Table2[[#This Row],[7d_positivity_public]])),"",(Table2[[#This Row],[7d_positivity_public]]-Table2[[#This Row],[7d_positivity_all]])/Table2[[#This Row],[7d_positivity_public]])</f>
        <v/>
      </c>
      <c r="W1161">
        <v>0</v>
      </c>
    </row>
    <row r="1162" spans="1:23" x14ac:dyDescent="0.25">
      <c r="A1162" s="10">
        <v>44411</v>
      </c>
      <c r="B1162">
        <v>148</v>
      </c>
      <c r="C1162" t="s">
        <v>261</v>
      </c>
      <c r="D1162">
        <v>0</v>
      </c>
      <c r="E1162">
        <v>0</v>
      </c>
      <c r="F1162">
        <v>0</v>
      </c>
      <c r="G1162">
        <v>0</v>
      </c>
      <c r="H1162">
        <v>69</v>
      </c>
      <c r="K1162">
        <v>72</v>
      </c>
      <c r="L1162">
        <v>57</v>
      </c>
      <c r="M1162">
        <v>80</v>
      </c>
      <c r="N1162">
        <v>58</v>
      </c>
      <c r="P1162">
        <v>61</v>
      </c>
      <c r="Q1162">
        <v>45</v>
      </c>
      <c r="R1162">
        <v>71</v>
      </c>
      <c r="T1162" s="34">
        <f>_xlfn.XLOOKUP(B1162,'LHA Demog pivot'!$B$4:$B$93,'LHA Demog pivot'!$C$4:$C$93,,,1)</f>
        <v>6548</v>
      </c>
      <c r="U1162" s="36">
        <f>ROUND(Table2[[#This Row],[LHA_Pop_2016]]*Table2[[#This Row],[C_ADR_7day]]/100000*7,0)</f>
        <v>0</v>
      </c>
      <c r="V1162" s="13" t="str">
        <f>IF(OR(Table2[[#This Row],[7d_positivity_public]]=0,ISBLANK(Table2[[#This Row],[7d_positivity_public]])),"",(Table2[[#This Row],[7d_positivity_public]]-Table2[[#This Row],[7d_positivity_all]])/Table2[[#This Row],[7d_positivity_public]])</f>
        <v/>
      </c>
      <c r="W1162">
        <v>0</v>
      </c>
    </row>
    <row r="1163" spans="1:23" x14ac:dyDescent="0.25">
      <c r="A1163" s="10">
        <v>44411</v>
      </c>
      <c r="B1163">
        <v>149</v>
      </c>
      <c r="C1163" t="s">
        <v>124</v>
      </c>
      <c r="D1163">
        <v>1</v>
      </c>
      <c r="E1163">
        <v>0</v>
      </c>
      <c r="F1163">
        <v>1</v>
      </c>
      <c r="G1163">
        <v>4</v>
      </c>
      <c r="H1163">
        <v>70</v>
      </c>
      <c r="K1163">
        <v>72</v>
      </c>
      <c r="L1163">
        <v>59</v>
      </c>
      <c r="M1163">
        <v>82</v>
      </c>
      <c r="N1163">
        <v>59</v>
      </c>
      <c r="P1163">
        <v>62</v>
      </c>
      <c r="Q1163">
        <v>45</v>
      </c>
      <c r="R1163">
        <v>74</v>
      </c>
      <c r="T1163" s="34">
        <f>_xlfn.XLOOKUP(B1163,'LHA Demog pivot'!$B$4:$B$93,'LHA Demog pivot'!$C$4:$C$93,,,1)</f>
        <v>10855</v>
      </c>
      <c r="U1163" s="36">
        <f>ROUND(Table2[[#This Row],[LHA_Pop_2016]]*Table2[[#This Row],[C_ADR_7day]]/100000*7,0)</f>
        <v>1</v>
      </c>
      <c r="V1163" s="13">
        <f>IF(OR(Table2[[#This Row],[7d_positivity_public]]=0,ISBLANK(Table2[[#This Row],[7d_positivity_public]])),"",(Table2[[#This Row],[7d_positivity_public]]-Table2[[#This Row],[7d_positivity_all]])/Table2[[#This Row],[7d_positivity_public]])</f>
        <v>0.5</v>
      </c>
      <c r="W1163">
        <v>2</v>
      </c>
    </row>
    <row r="1164" spans="1:23" x14ac:dyDescent="0.25">
      <c r="A1164" s="10">
        <v>44411</v>
      </c>
      <c r="B1164">
        <v>211</v>
      </c>
      <c r="C1164" t="s">
        <v>262</v>
      </c>
      <c r="D1164">
        <v>3</v>
      </c>
      <c r="E1164">
        <v>0</v>
      </c>
      <c r="F1164">
        <v>3</v>
      </c>
      <c r="G1164">
        <v>4</v>
      </c>
      <c r="H1164">
        <v>69</v>
      </c>
      <c r="K1164">
        <v>70</v>
      </c>
      <c r="L1164">
        <v>57</v>
      </c>
      <c r="M1164">
        <v>78</v>
      </c>
      <c r="N1164">
        <v>58</v>
      </c>
      <c r="P1164">
        <v>60</v>
      </c>
      <c r="Q1164">
        <v>42</v>
      </c>
      <c r="R1164">
        <v>71</v>
      </c>
      <c r="T1164" s="34">
        <f>_xlfn.XLOOKUP(B1164,'LHA Demog pivot'!$B$4:$B$93,'LHA Demog pivot'!$C$4:$C$93,,,1)</f>
        <v>8129</v>
      </c>
      <c r="U1164" s="36">
        <f>ROUND(Table2[[#This Row],[LHA_Pop_2016]]*Table2[[#This Row],[C_ADR_7day]]/100000*7,0)</f>
        <v>2</v>
      </c>
      <c r="V1164" s="13">
        <f>IF(OR(Table2[[#This Row],[7d_positivity_public]]=0,ISBLANK(Table2[[#This Row],[7d_positivity_public]])),"",(Table2[[#This Row],[7d_positivity_public]]-Table2[[#This Row],[7d_positivity_all]])/Table2[[#This Row],[7d_positivity_public]])</f>
        <v>0</v>
      </c>
      <c r="W1164">
        <v>4</v>
      </c>
    </row>
    <row r="1165" spans="1:23" x14ac:dyDescent="0.25">
      <c r="A1165" s="10">
        <v>44411</v>
      </c>
      <c r="B1165">
        <v>212</v>
      </c>
      <c r="C1165" t="s">
        <v>263</v>
      </c>
      <c r="D1165">
        <v>5</v>
      </c>
      <c r="E1165">
        <v>2</v>
      </c>
      <c r="F1165">
        <v>3</v>
      </c>
      <c r="G1165">
        <v>6</v>
      </c>
      <c r="H1165">
        <v>71</v>
      </c>
      <c r="K1165">
        <v>73</v>
      </c>
      <c r="L1165">
        <v>63</v>
      </c>
      <c r="M1165">
        <v>83</v>
      </c>
      <c r="N1165">
        <v>60</v>
      </c>
      <c r="P1165">
        <v>63</v>
      </c>
      <c r="Q1165">
        <v>49</v>
      </c>
      <c r="R1165">
        <v>77</v>
      </c>
      <c r="T1165" s="34">
        <f>_xlfn.XLOOKUP(B1165,'LHA Demog pivot'!$B$4:$B$93,'LHA Demog pivot'!$C$4:$C$93,,,1)</f>
        <v>93177</v>
      </c>
      <c r="U1165" s="36">
        <f>ROUND(Table2[[#This Row],[LHA_Pop_2016]]*Table2[[#This Row],[C_ADR_7day]]/100000*7,0)</f>
        <v>33</v>
      </c>
      <c r="V1165" s="13">
        <f>IF(OR(Table2[[#This Row],[7d_positivity_public]]=0,ISBLANK(Table2[[#This Row],[7d_positivity_public]])),"",(Table2[[#This Row],[7d_positivity_public]]-Table2[[#This Row],[7d_positivity_all]])/Table2[[#This Row],[7d_positivity_public]])</f>
        <v>0.33333333333333331</v>
      </c>
      <c r="W1165">
        <v>4</v>
      </c>
    </row>
    <row r="1166" spans="1:23" x14ac:dyDescent="0.25">
      <c r="A1166" s="10">
        <v>44411</v>
      </c>
      <c r="B1166">
        <v>213</v>
      </c>
      <c r="C1166" t="s">
        <v>264</v>
      </c>
      <c r="D1166">
        <v>3</v>
      </c>
      <c r="E1166">
        <v>1</v>
      </c>
      <c r="F1166">
        <v>2</v>
      </c>
      <c r="G1166">
        <v>4</v>
      </c>
      <c r="H1166">
        <v>78</v>
      </c>
      <c r="K1166">
        <v>80</v>
      </c>
      <c r="L1166">
        <v>75</v>
      </c>
      <c r="M1166">
        <v>85</v>
      </c>
      <c r="N1166">
        <v>63</v>
      </c>
      <c r="P1166">
        <v>66</v>
      </c>
      <c r="Q1166">
        <v>57</v>
      </c>
      <c r="R1166">
        <v>78</v>
      </c>
      <c r="T1166" s="34">
        <f>_xlfn.XLOOKUP(B1166,'LHA Demog pivot'!$B$4:$B$93,'LHA Demog pivot'!$C$4:$C$93,,,1)</f>
        <v>141685</v>
      </c>
      <c r="U1166" s="36">
        <f>ROUND(Table2[[#This Row],[LHA_Pop_2016]]*Table2[[#This Row],[C_ADR_7day]]/100000*7,0)</f>
        <v>30</v>
      </c>
      <c r="V1166" s="13">
        <f>IF(OR(Table2[[#This Row],[7d_positivity_public]]=0,ISBLANK(Table2[[#This Row],[7d_positivity_public]])),"",(Table2[[#This Row],[7d_positivity_public]]-Table2[[#This Row],[7d_positivity_all]])/Table2[[#This Row],[7d_positivity_public]])</f>
        <v>0.5</v>
      </c>
      <c r="W1166">
        <v>2</v>
      </c>
    </row>
    <row r="1167" spans="1:23" x14ac:dyDescent="0.25">
      <c r="A1167" s="10">
        <v>44411</v>
      </c>
      <c r="B1167">
        <v>214</v>
      </c>
      <c r="C1167" t="s">
        <v>265</v>
      </c>
      <c r="D1167">
        <v>6</v>
      </c>
      <c r="E1167">
        <v>1</v>
      </c>
      <c r="F1167">
        <v>5</v>
      </c>
      <c r="G1167">
        <v>8</v>
      </c>
      <c r="H1167">
        <v>71</v>
      </c>
      <c r="K1167">
        <v>72</v>
      </c>
      <c r="L1167">
        <v>63</v>
      </c>
      <c r="M1167">
        <v>82</v>
      </c>
      <c r="N1167">
        <v>58</v>
      </c>
      <c r="P1167">
        <v>61</v>
      </c>
      <c r="Q1167">
        <v>48</v>
      </c>
      <c r="R1167">
        <v>75</v>
      </c>
      <c r="T1167" s="34">
        <f>_xlfn.XLOOKUP(B1167,'LHA Demog pivot'!$B$4:$B$93,'LHA Demog pivot'!$C$4:$C$93,,,1)</f>
        <v>43157</v>
      </c>
      <c r="U1167" s="36">
        <f>ROUND(Table2[[#This Row],[LHA_Pop_2016]]*Table2[[#This Row],[C_ADR_7day]]/100000*7,0)</f>
        <v>18</v>
      </c>
      <c r="V1167" s="13">
        <f>IF(OR(Table2[[#This Row],[7d_positivity_public]]=0,ISBLANK(Table2[[#This Row],[7d_positivity_public]])),"",(Table2[[#This Row],[7d_positivity_public]]-Table2[[#This Row],[7d_positivity_all]])/Table2[[#This Row],[7d_positivity_public]])</f>
        <v>0.25</v>
      </c>
      <c r="W1167">
        <v>6</v>
      </c>
    </row>
    <row r="1168" spans="1:23" x14ac:dyDescent="0.25">
      <c r="A1168" s="10">
        <v>44411</v>
      </c>
      <c r="B1168">
        <v>215</v>
      </c>
      <c r="C1168" t="s">
        <v>135</v>
      </c>
      <c r="D1168">
        <v>1</v>
      </c>
      <c r="E1168">
        <v>1</v>
      </c>
      <c r="F1168">
        <v>0</v>
      </c>
      <c r="G1168">
        <v>2</v>
      </c>
      <c r="H1168">
        <v>76</v>
      </c>
      <c r="K1168">
        <v>77</v>
      </c>
      <c r="L1168">
        <v>64</v>
      </c>
      <c r="M1168">
        <v>86</v>
      </c>
      <c r="N1168">
        <v>66</v>
      </c>
      <c r="P1168">
        <v>68</v>
      </c>
      <c r="Q1168">
        <v>49</v>
      </c>
      <c r="R1168">
        <v>80</v>
      </c>
      <c r="T1168" s="34">
        <f>_xlfn.XLOOKUP(B1168,'LHA Demog pivot'!$B$4:$B$93,'LHA Demog pivot'!$C$4:$C$93,,,1)</f>
        <v>9696</v>
      </c>
      <c r="U1168" s="36">
        <f>ROUND(Table2[[#This Row],[LHA_Pop_2016]]*Table2[[#This Row],[C_ADR_7day]]/100000*7,0)</f>
        <v>1</v>
      </c>
      <c r="V1168" s="13">
        <f>IF(OR(Table2[[#This Row],[7d_positivity_public]]=0,ISBLANK(Table2[[#This Row],[7d_positivity_public]])),"",(Table2[[#This Row],[7d_positivity_public]]-Table2[[#This Row],[7d_positivity_all]])/Table2[[#This Row],[7d_positivity_public]])</f>
        <v>0.5</v>
      </c>
      <c r="W1168">
        <v>1</v>
      </c>
    </row>
    <row r="1169" spans="1:23" x14ac:dyDescent="0.25">
      <c r="A1169" s="10">
        <v>44411</v>
      </c>
      <c r="B1169">
        <v>221</v>
      </c>
      <c r="C1169" t="s">
        <v>136</v>
      </c>
      <c r="D1169">
        <v>1</v>
      </c>
      <c r="E1169">
        <v>0</v>
      </c>
      <c r="F1169">
        <v>1</v>
      </c>
      <c r="G1169">
        <v>2</v>
      </c>
      <c r="H1169">
        <v>86</v>
      </c>
      <c r="K1169">
        <v>86</v>
      </c>
      <c r="L1169">
        <v>85</v>
      </c>
      <c r="M1169">
        <v>88</v>
      </c>
      <c r="N1169">
        <v>73</v>
      </c>
      <c r="P1169">
        <v>75</v>
      </c>
      <c r="Q1169">
        <v>69</v>
      </c>
      <c r="R1169">
        <v>81</v>
      </c>
      <c r="T1169" s="34">
        <f>_xlfn.XLOOKUP(B1169,'LHA Demog pivot'!$B$4:$B$93,'LHA Demog pivot'!$C$4:$C$93,,,1)</f>
        <v>70996</v>
      </c>
      <c r="U1169" s="36">
        <f>ROUND(Table2[[#This Row],[LHA_Pop_2016]]*Table2[[#This Row],[C_ADR_7day]]/100000*7,0)</f>
        <v>5</v>
      </c>
      <c r="V1169" s="13">
        <f>IF(OR(Table2[[#This Row],[7d_positivity_public]]=0,ISBLANK(Table2[[#This Row],[7d_positivity_public]])),"",(Table2[[#This Row],[7d_positivity_public]]-Table2[[#This Row],[7d_positivity_all]])/Table2[[#This Row],[7d_positivity_public]])</f>
        <v>0.5</v>
      </c>
      <c r="W1169">
        <v>1</v>
      </c>
    </row>
    <row r="1170" spans="1:23" x14ac:dyDescent="0.25">
      <c r="A1170" s="10">
        <v>44411</v>
      </c>
      <c r="B1170">
        <v>222</v>
      </c>
      <c r="C1170" t="s">
        <v>266</v>
      </c>
      <c r="D1170">
        <v>3</v>
      </c>
      <c r="E1170">
        <v>1</v>
      </c>
      <c r="F1170">
        <v>2</v>
      </c>
      <c r="G1170">
        <v>5</v>
      </c>
      <c r="H1170">
        <v>85</v>
      </c>
      <c r="K1170">
        <v>85</v>
      </c>
      <c r="L1170">
        <v>85</v>
      </c>
      <c r="M1170">
        <v>85</v>
      </c>
      <c r="N1170">
        <v>71</v>
      </c>
      <c r="P1170">
        <v>73</v>
      </c>
      <c r="Q1170">
        <v>68</v>
      </c>
      <c r="R1170">
        <v>78</v>
      </c>
      <c r="T1170" s="34">
        <f>_xlfn.XLOOKUP(B1170,'LHA Demog pivot'!$B$4:$B$93,'LHA Demog pivot'!$C$4:$C$93,,,1)</f>
        <v>232755</v>
      </c>
      <c r="U1170" s="36">
        <f>ROUND(Table2[[#This Row],[LHA_Pop_2016]]*Table2[[#This Row],[C_ADR_7day]]/100000*7,0)</f>
        <v>49</v>
      </c>
      <c r="V1170" s="13">
        <f>IF(OR(Table2[[#This Row],[7d_positivity_public]]=0,ISBLANK(Table2[[#This Row],[7d_positivity_public]])),"",(Table2[[#This Row],[7d_positivity_public]]-Table2[[#This Row],[7d_positivity_all]])/Table2[[#This Row],[7d_positivity_public]])</f>
        <v>0.6</v>
      </c>
      <c r="W1170">
        <v>2</v>
      </c>
    </row>
    <row r="1171" spans="1:23" x14ac:dyDescent="0.25">
      <c r="A1171" s="10">
        <v>44411</v>
      </c>
      <c r="B1171">
        <v>223</v>
      </c>
      <c r="C1171" t="s">
        <v>267</v>
      </c>
      <c r="D1171">
        <v>2</v>
      </c>
      <c r="E1171">
        <v>3</v>
      </c>
      <c r="F1171">
        <v>-1</v>
      </c>
      <c r="G1171">
        <v>3</v>
      </c>
      <c r="H1171">
        <v>80</v>
      </c>
      <c r="K1171">
        <v>81</v>
      </c>
      <c r="L1171">
        <v>75</v>
      </c>
      <c r="M1171">
        <v>87</v>
      </c>
      <c r="N1171">
        <v>67</v>
      </c>
      <c r="P1171">
        <v>70</v>
      </c>
      <c r="Q1171">
        <v>59</v>
      </c>
      <c r="R1171">
        <v>81</v>
      </c>
      <c r="T1171" s="34">
        <f>_xlfn.XLOOKUP(B1171,'LHA Demog pivot'!$B$4:$B$93,'LHA Demog pivot'!$C$4:$C$93,,,1)</f>
        <v>101101</v>
      </c>
      <c r="U1171" s="36">
        <f>ROUND(Table2[[#This Row],[LHA_Pop_2016]]*Table2[[#This Row],[C_ADR_7day]]/100000*7,0)</f>
        <v>14</v>
      </c>
      <c r="V1171" s="13">
        <f>IF(OR(Table2[[#This Row],[7d_positivity_public]]=0,ISBLANK(Table2[[#This Row],[7d_positivity_public]])),"",(Table2[[#This Row],[7d_positivity_public]]-Table2[[#This Row],[7d_positivity_all]])/Table2[[#This Row],[7d_positivity_public]])</f>
        <v>0.33333333333333331</v>
      </c>
      <c r="W1171">
        <v>2</v>
      </c>
    </row>
    <row r="1172" spans="1:23" x14ac:dyDescent="0.25">
      <c r="A1172" s="10">
        <v>44411</v>
      </c>
      <c r="B1172">
        <v>224</v>
      </c>
      <c r="C1172" t="s">
        <v>268</v>
      </c>
      <c r="D1172">
        <v>1</v>
      </c>
      <c r="E1172">
        <v>1</v>
      </c>
      <c r="F1172">
        <v>0</v>
      </c>
      <c r="G1172">
        <v>2</v>
      </c>
      <c r="H1172">
        <v>84</v>
      </c>
      <c r="K1172">
        <v>85</v>
      </c>
      <c r="L1172">
        <v>82</v>
      </c>
      <c r="M1172">
        <v>87</v>
      </c>
      <c r="N1172">
        <v>73</v>
      </c>
      <c r="P1172">
        <v>75</v>
      </c>
      <c r="Q1172">
        <v>68</v>
      </c>
      <c r="R1172">
        <v>82</v>
      </c>
      <c r="T1172" s="34">
        <f>_xlfn.XLOOKUP(B1172,'LHA Demog pivot'!$B$4:$B$93,'LHA Demog pivot'!$C$4:$C$93,,,1)</f>
        <v>234393</v>
      </c>
      <c r="U1172" s="36">
        <f>ROUND(Table2[[#This Row],[LHA_Pop_2016]]*Table2[[#This Row],[C_ADR_7day]]/100000*7,0)</f>
        <v>16</v>
      </c>
      <c r="V1172" s="13">
        <f>IF(OR(Table2[[#This Row],[7d_positivity_public]]=0,ISBLANK(Table2[[#This Row],[7d_positivity_public]])),"",(Table2[[#This Row],[7d_positivity_public]]-Table2[[#This Row],[7d_positivity_all]])/Table2[[#This Row],[7d_positivity_public]])</f>
        <v>0.5</v>
      </c>
      <c r="W1172">
        <v>1</v>
      </c>
    </row>
    <row r="1173" spans="1:23" x14ac:dyDescent="0.25">
      <c r="A1173" s="10">
        <v>44411</v>
      </c>
      <c r="B1173">
        <v>231</v>
      </c>
      <c r="C1173" t="s">
        <v>269</v>
      </c>
      <c r="D1173">
        <v>4</v>
      </c>
      <c r="E1173">
        <v>1</v>
      </c>
      <c r="F1173">
        <v>3</v>
      </c>
      <c r="G1173">
        <v>5</v>
      </c>
      <c r="H1173">
        <v>80</v>
      </c>
      <c r="K1173">
        <v>81</v>
      </c>
      <c r="L1173">
        <v>76</v>
      </c>
      <c r="M1173">
        <v>87</v>
      </c>
      <c r="N1173">
        <v>69</v>
      </c>
      <c r="P1173">
        <v>72</v>
      </c>
      <c r="Q1173">
        <v>62</v>
      </c>
      <c r="R1173">
        <v>82</v>
      </c>
      <c r="T1173" s="34">
        <f>_xlfn.XLOOKUP(B1173,'LHA Demog pivot'!$B$4:$B$93,'LHA Demog pivot'!$C$4:$C$93,,,1)</f>
        <v>143778</v>
      </c>
      <c r="U1173" s="36">
        <f>ROUND(Table2[[#This Row],[LHA_Pop_2016]]*Table2[[#This Row],[C_ADR_7day]]/100000*7,0)</f>
        <v>40</v>
      </c>
      <c r="V1173" s="13">
        <f>IF(OR(Table2[[#This Row],[7d_positivity_public]]=0,ISBLANK(Table2[[#This Row],[7d_positivity_public]])),"",(Table2[[#This Row],[7d_positivity_public]]-Table2[[#This Row],[7d_positivity_all]])/Table2[[#This Row],[7d_positivity_public]])</f>
        <v>0.4</v>
      </c>
      <c r="W1173">
        <v>3</v>
      </c>
    </row>
    <row r="1174" spans="1:23" x14ac:dyDescent="0.25">
      <c r="A1174" s="10">
        <v>44411</v>
      </c>
      <c r="B1174">
        <v>232</v>
      </c>
      <c r="C1174" t="s">
        <v>270</v>
      </c>
      <c r="D1174">
        <v>1</v>
      </c>
      <c r="E1174">
        <v>1</v>
      </c>
      <c r="F1174">
        <v>0</v>
      </c>
      <c r="G1174">
        <v>2</v>
      </c>
      <c r="H1174">
        <v>88</v>
      </c>
      <c r="K1174">
        <v>89</v>
      </c>
      <c r="L1174">
        <v>85</v>
      </c>
      <c r="M1174">
        <v>92</v>
      </c>
      <c r="N1174">
        <v>73</v>
      </c>
      <c r="P1174">
        <v>76</v>
      </c>
      <c r="Q1174">
        <v>66</v>
      </c>
      <c r="R1174">
        <v>86</v>
      </c>
      <c r="T1174" s="34">
        <f>_xlfn.XLOOKUP(B1174,'LHA Demog pivot'!$B$4:$B$93,'LHA Demog pivot'!$C$4:$C$93,,,1)</f>
        <v>103064</v>
      </c>
      <c r="U1174" s="36">
        <f>ROUND(Table2[[#This Row],[LHA_Pop_2016]]*Table2[[#This Row],[C_ADR_7day]]/100000*7,0)</f>
        <v>7</v>
      </c>
      <c r="V1174" s="13">
        <f>IF(OR(Table2[[#This Row],[7d_positivity_public]]=0,ISBLANK(Table2[[#This Row],[7d_positivity_public]])),"",(Table2[[#This Row],[7d_positivity_public]]-Table2[[#This Row],[7d_positivity_all]])/Table2[[#This Row],[7d_positivity_public]])</f>
        <v>0.5</v>
      </c>
      <c r="W1174">
        <v>1</v>
      </c>
    </row>
    <row r="1175" spans="1:23" x14ac:dyDescent="0.25">
      <c r="A1175" s="10">
        <v>44411</v>
      </c>
      <c r="B1175">
        <v>233</v>
      </c>
      <c r="C1175" t="s">
        <v>271</v>
      </c>
      <c r="D1175">
        <v>2</v>
      </c>
      <c r="E1175">
        <v>1</v>
      </c>
      <c r="F1175">
        <v>1</v>
      </c>
      <c r="G1175">
        <v>3</v>
      </c>
      <c r="H1175">
        <v>86</v>
      </c>
      <c r="K1175">
        <v>87</v>
      </c>
      <c r="L1175">
        <v>85</v>
      </c>
      <c r="M1175">
        <v>90</v>
      </c>
      <c r="N1175">
        <v>69</v>
      </c>
      <c r="P1175">
        <v>71</v>
      </c>
      <c r="Q1175">
        <v>64</v>
      </c>
      <c r="R1175">
        <v>82</v>
      </c>
      <c r="T1175" s="34">
        <f>_xlfn.XLOOKUP(B1175,'LHA Demog pivot'!$B$4:$B$93,'LHA Demog pivot'!$C$4:$C$93,,,1)</f>
        <v>443367</v>
      </c>
      <c r="U1175" s="36">
        <f>ROUND(Table2[[#This Row],[LHA_Pop_2016]]*Table2[[#This Row],[C_ADR_7day]]/100000*7,0)</f>
        <v>62</v>
      </c>
      <c r="V1175" s="13">
        <f>IF(OR(Table2[[#This Row],[7d_positivity_public]]=0,ISBLANK(Table2[[#This Row],[7d_positivity_public]])),"",(Table2[[#This Row],[7d_positivity_public]]-Table2[[#This Row],[7d_positivity_all]])/Table2[[#This Row],[7d_positivity_public]])</f>
        <v>0.66666666666666663</v>
      </c>
      <c r="W1175">
        <v>1</v>
      </c>
    </row>
    <row r="1176" spans="1:23" x14ac:dyDescent="0.25">
      <c r="A1176" s="10">
        <v>44411</v>
      </c>
      <c r="B1176">
        <v>234</v>
      </c>
      <c r="C1176" t="s">
        <v>272</v>
      </c>
      <c r="D1176">
        <v>2</v>
      </c>
      <c r="E1176">
        <v>2</v>
      </c>
      <c r="F1176">
        <v>0</v>
      </c>
      <c r="G1176">
        <v>3</v>
      </c>
      <c r="H1176">
        <v>84</v>
      </c>
      <c r="K1176">
        <v>84</v>
      </c>
      <c r="L1176">
        <v>79</v>
      </c>
      <c r="M1176">
        <v>88</v>
      </c>
      <c r="N1176">
        <v>75</v>
      </c>
      <c r="P1176">
        <v>76</v>
      </c>
      <c r="Q1176">
        <v>67</v>
      </c>
      <c r="R1176">
        <v>83</v>
      </c>
      <c r="T1176" s="34">
        <f>_xlfn.XLOOKUP(B1176,'LHA Demog pivot'!$B$4:$B$93,'LHA Demog pivot'!$C$4:$C$93,,,1)</f>
        <v>94768</v>
      </c>
      <c r="U1176" s="36">
        <f>ROUND(Table2[[#This Row],[LHA_Pop_2016]]*Table2[[#This Row],[C_ADR_7day]]/100000*7,0)</f>
        <v>13</v>
      </c>
      <c r="V1176" s="13">
        <f>IF(OR(Table2[[#This Row],[7d_positivity_public]]=0,ISBLANK(Table2[[#This Row],[7d_positivity_public]])),"",(Table2[[#This Row],[7d_positivity_public]]-Table2[[#This Row],[7d_positivity_all]])/Table2[[#This Row],[7d_positivity_public]])</f>
        <v>0.66666666666666663</v>
      </c>
      <c r="W1176">
        <v>1</v>
      </c>
    </row>
    <row r="1177" spans="1:23" x14ac:dyDescent="0.25">
      <c r="A1177" s="10">
        <v>44411</v>
      </c>
      <c r="B1177">
        <v>311</v>
      </c>
      <c r="C1177" t="s">
        <v>273</v>
      </c>
      <c r="D1177">
        <v>1</v>
      </c>
      <c r="E1177">
        <v>1</v>
      </c>
      <c r="F1177">
        <v>0</v>
      </c>
      <c r="G1177">
        <v>4</v>
      </c>
      <c r="H1177">
        <v>84</v>
      </c>
      <c r="K1177">
        <v>85</v>
      </c>
      <c r="L1177">
        <v>85</v>
      </c>
      <c r="M1177">
        <v>84</v>
      </c>
      <c r="N1177">
        <v>64</v>
      </c>
      <c r="P1177">
        <v>66</v>
      </c>
      <c r="Q1177">
        <v>57</v>
      </c>
      <c r="R1177">
        <v>75</v>
      </c>
      <c r="T1177" s="34">
        <f>_xlfn.XLOOKUP(B1177,'LHA Demog pivot'!$B$4:$B$93,'LHA Demog pivot'!$C$4:$C$93,,,1)</f>
        <v>198309</v>
      </c>
      <c r="U1177" s="36">
        <f>ROUND(Table2[[#This Row],[LHA_Pop_2016]]*Table2[[#This Row],[C_ADR_7day]]/100000*7,0)</f>
        <v>14</v>
      </c>
      <c r="V1177" s="13">
        <f>IF(OR(Table2[[#This Row],[7d_positivity_public]]=0,ISBLANK(Table2[[#This Row],[7d_positivity_public]])),"",(Table2[[#This Row],[7d_positivity_public]]-Table2[[#This Row],[7d_positivity_all]])/Table2[[#This Row],[7d_positivity_public]])</f>
        <v>0.75</v>
      </c>
      <c r="W1177">
        <v>1</v>
      </c>
    </row>
    <row r="1178" spans="1:23" x14ac:dyDescent="0.25">
      <c r="A1178" s="10">
        <v>44411</v>
      </c>
      <c r="B1178">
        <v>321</v>
      </c>
      <c r="C1178" t="s">
        <v>274</v>
      </c>
      <c r="D1178">
        <v>4</v>
      </c>
      <c r="E1178">
        <v>2</v>
      </c>
      <c r="F1178">
        <v>2</v>
      </c>
      <c r="G1178">
        <v>5</v>
      </c>
      <c r="H1178">
        <v>87</v>
      </c>
      <c r="K1178">
        <v>88</v>
      </c>
      <c r="L1178">
        <v>90</v>
      </c>
      <c r="M1178">
        <v>85</v>
      </c>
      <c r="N1178">
        <v>73</v>
      </c>
      <c r="P1178">
        <v>74</v>
      </c>
      <c r="Q1178">
        <v>71</v>
      </c>
      <c r="R1178">
        <v>78</v>
      </c>
      <c r="T1178" s="34">
        <f>_xlfn.XLOOKUP(B1178,'LHA Demog pivot'!$B$4:$B$93,'LHA Demog pivot'!$C$4:$C$93,,,1)</f>
        <v>122041</v>
      </c>
      <c r="U1178" s="36">
        <f>ROUND(Table2[[#This Row],[LHA_Pop_2016]]*Table2[[#This Row],[C_ADR_7day]]/100000*7,0)</f>
        <v>34</v>
      </c>
      <c r="V1178" s="13">
        <f>IF(OR(Table2[[#This Row],[7d_positivity_public]]=0,ISBLANK(Table2[[#This Row],[7d_positivity_public]])),"",(Table2[[#This Row],[7d_positivity_public]]-Table2[[#This Row],[7d_positivity_all]])/Table2[[#This Row],[7d_positivity_public]])</f>
        <v>0.8</v>
      </c>
      <c r="W1178">
        <v>1</v>
      </c>
    </row>
    <row r="1179" spans="1:23" x14ac:dyDescent="0.25">
      <c r="A1179" s="10">
        <v>44411</v>
      </c>
      <c r="B1179">
        <v>322</v>
      </c>
      <c r="C1179" t="s">
        <v>275</v>
      </c>
      <c r="D1179">
        <v>2</v>
      </c>
      <c r="E1179">
        <v>1</v>
      </c>
      <c r="F1179">
        <v>1</v>
      </c>
      <c r="G1179">
        <v>3</v>
      </c>
      <c r="H1179">
        <v>81</v>
      </c>
      <c r="K1179">
        <v>82</v>
      </c>
      <c r="L1179">
        <v>83</v>
      </c>
      <c r="M1179">
        <v>80</v>
      </c>
      <c r="N1179">
        <v>67</v>
      </c>
      <c r="P1179">
        <v>68</v>
      </c>
      <c r="Q1179">
        <v>66</v>
      </c>
      <c r="R1179">
        <v>70</v>
      </c>
      <c r="T1179" s="34">
        <f>_xlfn.XLOOKUP(B1179,'LHA Demog pivot'!$B$4:$B$93,'LHA Demog pivot'!$C$4:$C$93,,,1)</f>
        <v>61532</v>
      </c>
      <c r="U1179" s="36">
        <f>ROUND(Table2[[#This Row],[LHA_Pop_2016]]*Table2[[#This Row],[C_ADR_7day]]/100000*7,0)</f>
        <v>9</v>
      </c>
      <c r="V1179" s="13">
        <f>IF(OR(Table2[[#This Row],[7d_positivity_public]]=0,ISBLANK(Table2[[#This Row],[7d_positivity_public]])),"",(Table2[[#This Row],[7d_positivity_public]]-Table2[[#This Row],[7d_positivity_all]])/Table2[[#This Row],[7d_positivity_public]])</f>
        <v>0.66666666666666663</v>
      </c>
      <c r="W1179">
        <v>1</v>
      </c>
    </row>
    <row r="1180" spans="1:23" x14ac:dyDescent="0.25">
      <c r="A1180" s="10">
        <v>44411</v>
      </c>
      <c r="B1180">
        <v>323</v>
      </c>
      <c r="C1180" t="s">
        <v>276</v>
      </c>
      <c r="D1180">
        <v>3</v>
      </c>
      <c r="E1180">
        <v>1</v>
      </c>
      <c r="F1180">
        <v>2</v>
      </c>
      <c r="G1180">
        <v>5</v>
      </c>
      <c r="H1180">
        <v>89</v>
      </c>
      <c r="K1180">
        <v>90</v>
      </c>
      <c r="L1180">
        <v>90</v>
      </c>
      <c r="M1180">
        <v>89</v>
      </c>
      <c r="N1180">
        <v>73</v>
      </c>
      <c r="P1180">
        <v>75</v>
      </c>
      <c r="Q1180">
        <v>71</v>
      </c>
      <c r="R1180">
        <v>81</v>
      </c>
      <c r="T1180" s="34">
        <f>_xlfn.XLOOKUP(B1180,'LHA Demog pivot'!$B$4:$B$93,'LHA Demog pivot'!$C$4:$C$93,,,1)</f>
        <v>103894</v>
      </c>
      <c r="U1180" s="36">
        <f>ROUND(Table2[[#This Row],[LHA_Pop_2016]]*Table2[[#This Row],[C_ADR_7day]]/100000*7,0)</f>
        <v>22</v>
      </c>
      <c r="V1180" s="13">
        <f>IF(OR(Table2[[#This Row],[7d_positivity_public]]=0,ISBLANK(Table2[[#This Row],[7d_positivity_public]])),"",(Table2[[#This Row],[7d_positivity_public]]-Table2[[#This Row],[7d_positivity_all]])/Table2[[#This Row],[7d_positivity_public]])</f>
        <v>0.6</v>
      </c>
      <c r="W1180">
        <v>2</v>
      </c>
    </row>
    <row r="1181" spans="1:23" x14ac:dyDescent="0.25">
      <c r="A1181" s="10">
        <v>44411</v>
      </c>
      <c r="B1181">
        <v>324</v>
      </c>
      <c r="C1181" t="s">
        <v>277</v>
      </c>
      <c r="D1181">
        <v>4</v>
      </c>
      <c r="E1181">
        <v>1</v>
      </c>
      <c r="F1181">
        <v>3</v>
      </c>
      <c r="G1181">
        <v>6</v>
      </c>
      <c r="H1181">
        <v>85</v>
      </c>
      <c r="K1181">
        <v>86</v>
      </c>
      <c r="L1181">
        <v>85</v>
      </c>
      <c r="M1181">
        <v>86</v>
      </c>
      <c r="N1181">
        <v>69</v>
      </c>
      <c r="P1181">
        <v>71</v>
      </c>
      <c r="Q1181">
        <v>64</v>
      </c>
      <c r="R1181">
        <v>80</v>
      </c>
      <c r="T1181" s="34">
        <f>_xlfn.XLOOKUP(B1181,'LHA Demog pivot'!$B$4:$B$93,'LHA Demog pivot'!$C$4:$C$93,,,1)</f>
        <v>131178</v>
      </c>
      <c r="U1181" s="36">
        <f>ROUND(Table2[[#This Row],[LHA_Pop_2016]]*Table2[[#This Row],[C_ADR_7day]]/100000*7,0)</f>
        <v>37</v>
      </c>
      <c r="V1181" s="13">
        <f>IF(OR(Table2[[#This Row],[7d_positivity_public]]=0,ISBLANK(Table2[[#This Row],[7d_positivity_public]])),"",(Table2[[#This Row],[7d_positivity_public]]-Table2[[#This Row],[7d_positivity_all]])/Table2[[#This Row],[7d_positivity_public]])</f>
        <v>0.83333333333333337</v>
      </c>
      <c r="W1181">
        <v>1</v>
      </c>
    </row>
    <row r="1182" spans="1:23" x14ac:dyDescent="0.25">
      <c r="A1182" s="10">
        <v>44411</v>
      </c>
      <c r="B1182">
        <v>325</v>
      </c>
      <c r="C1182" t="s">
        <v>278</v>
      </c>
      <c r="D1182">
        <v>2</v>
      </c>
      <c r="E1182">
        <v>1</v>
      </c>
      <c r="F1182">
        <v>1</v>
      </c>
      <c r="G1182">
        <v>4</v>
      </c>
      <c r="H1182">
        <v>89</v>
      </c>
      <c r="K1182">
        <v>89</v>
      </c>
      <c r="L1182">
        <v>91</v>
      </c>
      <c r="M1182">
        <v>88</v>
      </c>
      <c r="N1182">
        <v>75</v>
      </c>
      <c r="P1182">
        <v>76</v>
      </c>
      <c r="Q1182">
        <v>74</v>
      </c>
      <c r="R1182">
        <v>80</v>
      </c>
      <c r="T1182" s="34">
        <f>_xlfn.XLOOKUP(B1182,'LHA Demog pivot'!$B$4:$B$93,'LHA Demog pivot'!$C$4:$C$93,,,1)</f>
        <v>95808</v>
      </c>
      <c r="U1182" s="36">
        <f>ROUND(Table2[[#This Row],[LHA_Pop_2016]]*Table2[[#This Row],[C_ADR_7day]]/100000*7,0)</f>
        <v>13</v>
      </c>
      <c r="V1182" s="13">
        <f>IF(OR(Table2[[#This Row],[7d_positivity_public]]=0,ISBLANK(Table2[[#This Row],[7d_positivity_public]])),"",(Table2[[#This Row],[7d_positivity_public]]-Table2[[#This Row],[7d_positivity_all]])/Table2[[#This Row],[7d_positivity_public]])</f>
        <v>0.75</v>
      </c>
      <c r="W1182">
        <v>1</v>
      </c>
    </row>
    <row r="1183" spans="1:23" x14ac:dyDescent="0.25">
      <c r="A1183" s="10">
        <v>44411</v>
      </c>
      <c r="B1183">
        <v>326</v>
      </c>
      <c r="C1183" t="s">
        <v>279</v>
      </c>
      <c r="D1183">
        <v>2</v>
      </c>
      <c r="E1183">
        <v>1</v>
      </c>
      <c r="F1183">
        <v>1</v>
      </c>
      <c r="G1183">
        <v>5</v>
      </c>
      <c r="H1183">
        <v>87</v>
      </c>
      <c r="K1183">
        <v>87</v>
      </c>
      <c r="L1183">
        <v>88</v>
      </c>
      <c r="M1183">
        <v>87</v>
      </c>
      <c r="N1183">
        <v>69</v>
      </c>
      <c r="P1183">
        <v>72</v>
      </c>
      <c r="Q1183">
        <v>65</v>
      </c>
      <c r="R1183">
        <v>79</v>
      </c>
      <c r="T1183" s="34">
        <f>_xlfn.XLOOKUP(B1183,'LHA Demog pivot'!$B$4:$B$93,'LHA Demog pivot'!$C$4:$C$93,,,1)</f>
        <v>134575</v>
      </c>
      <c r="U1183" s="36">
        <f>ROUND(Table2[[#This Row],[LHA_Pop_2016]]*Table2[[#This Row],[C_ADR_7day]]/100000*7,0)</f>
        <v>19</v>
      </c>
      <c r="V1183" s="13">
        <f>IF(OR(Table2[[#This Row],[7d_positivity_public]]=0,ISBLANK(Table2[[#This Row],[7d_positivity_public]])),"",(Table2[[#This Row],[7d_positivity_public]]-Table2[[#This Row],[7d_positivity_all]])/Table2[[#This Row],[7d_positivity_public]])</f>
        <v>0.6</v>
      </c>
      <c r="W1183">
        <v>2</v>
      </c>
    </row>
    <row r="1184" spans="1:23" x14ac:dyDescent="0.25">
      <c r="A1184" s="10">
        <v>44411</v>
      </c>
      <c r="B1184">
        <v>331</v>
      </c>
      <c r="C1184" t="s">
        <v>280</v>
      </c>
      <c r="D1184">
        <v>2</v>
      </c>
      <c r="E1184">
        <v>1</v>
      </c>
      <c r="F1184">
        <v>1</v>
      </c>
      <c r="G1184">
        <v>4</v>
      </c>
      <c r="H1184">
        <v>88</v>
      </c>
      <c r="K1184">
        <v>89</v>
      </c>
      <c r="L1184">
        <v>87</v>
      </c>
      <c r="M1184">
        <v>90</v>
      </c>
      <c r="N1184">
        <v>75</v>
      </c>
      <c r="P1184">
        <v>78</v>
      </c>
      <c r="Q1184">
        <v>70</v>
      </c>
      <c r="R1184">
        <v>85</v>
      </c>
      <c r="T1184" s="34">
        <f>_xlfn.XLOOKUP(B1184,'LHA Demog pivot'!$B$4:$B$93,'LHA Demog pivot'!$C$4:$C$93,,,1)</f>
        <v>141392</v>
      </c>
      <c r="U1184" s="36">
        <f>ROUND(Table2[[#This Row],[LHA_Pop_2016]]*Table2[[#This Row],[C_ADR_7day]]/100000*7,0)</f>
        <v>20</v>
      </c>
      <c r="V1184" s="13">
        <f>IF(OR(Table2[[#This Row],[7d_positivity_public]]=0,ISBLANK(Table2[[#This Row],[7d_positivity_public]])),"",(Table2[[#This Row],[7d_positivity_public]]-Table2[[#This Row],[7d_positivity_all]])/Table2[[#This Row],[7d_positivity_public]])</f>
        <v>0.75</v>
      </c>
      <c r="W1184">
        <v>1</v>
      </c>
    </row>
    <row r="1185" spans="1:23" x14ac:dyDescent="0.25">
      <c r="A1185" s="10">
        <v>44411</v>
      </c>
      <c r="B1185">
        <v>332</v>
      </c>
      <c r="C1185" t="s">
        <v>281</v>
      </c>
      <c r="D1185">
        <v>2</v>
      </c>
      <c r="E1185">
        <v>2</v>
      </c>
      <c r="F1185">
        <v>0</v>
      </c>
      <c r="G1185">
        <v>4</v>
      </c>
      <c r="H1185">
        <v>84</v>
      </c>
      <c r="K1185">
        <v>84</v>
      </c>
      <c r="L1185">
        <v>79</v>
      </c>
      <c r="M1185">
        <v>87</v>
      </c>
      <c r="N1185">
        <v>73</v>
      </c>
      <c r="P1185">
        <v>75</v>
      </c>
      <c r="Q1185">
        <v>65</v>
      </c>
      <c r="R1185">
        <v>82</v>
      </c>
      <c r="T1185" s="34">
        <f>_xlfn.XLOOKUP(B1185,'LHA Demog pivot'!$B$4:$B$93,'LHA Demog pivot'!$C$4:$C$93,,,1)</f>
        <v>50490</v>
      </c>
      <c r="U1185" s="36">
        <f>ROUND(Table2[[#This Row],[LHA_Pop_2016]]*Table2[[#This Row],[C_ADR_7day]]/100000*7,0)</f>
        <v>7</v>
      </c>
      <c r="V1185" s="13">
        <f>IF(OR(Table2[[#This Row],[7d_positivity_public]]=0,ISBLANK(Table2[[#This Row],[7d_positivity_public]])),"",(Table2[[#This Row],[7d_positivity_public]]-Table2[[#This Row],[7d_positivity_all]])/Table2[[#This Row],[7d_positivity_public]])</f>
        <v>0.75</v>
      </c>
      <c r="W1185">
        <v>1</v>
      </c>
    </row>
    <row r="1186" spans="1:23" x14ac:dyDescent="0.25">
      <c r="A1186" s="10">
        <v>44411</v>
      </c>
      <c r="B1186">
        <v>333</v>
      </c>
      <c r="C1186" t="s">
        <v>282</v>
      </c>
      <c r="D1186">
        <v>1</v>
      </c>
      <c r="E1186">
        <v>0</v>
      </c>
      <c r="F1186">
        <v>1</v>
      </c>
      <c r="G1186">
        <v>3</v>
      </c>
      <c r="H1186">
        <v>81</v>
      </c>
      <c r="K1186">
        <v>81</v>
      </c>
      <c r="L1186">
        <v>70</v>
      </c>
      <c r="M1186">
        <v>88</v>
      </c>
      <c r="N1186">
        <v>68</v>
      </c>
      <c r="P1186">
        <v>70</v>
      </c>
      <c r="Q1186">
        <v>50</v>
      </c>
      <c r="R1186">
        <v>82</v>
      </c>
      <c r="T1186" s="34">
        <f>_xlfn.XLOOKUP(B1186,'LHA Demog pivot'!$B$4:$B$93,'LHA Demog pivot'!$C$4:$C$93,,,1)</f>
        <v>29970</v>
      </c>
      <c r="U1186" s="36">
        <f>ROUND(Table2[[#This Row],[LHA_Pop_2016]]*Table2[[#This Row],[C_ADR_7day]]/100000*7,0)</f>
        <v>2</v>
      </c>
      <c r="V1186" s="13">
        <f>IF(OR(Table2[[#This Row],[7d_positivity_public]]=0,ISBLANK(Table2[[#This Row],[7d_positivity_public]])),"",(Table2[[#This Row],[7d_positivity_public]]-Table2[[#This Row],[7d_positivity_all]])/Table2[[#This Row],[7d_positivity_public]])</f>
        <v>0.66666666666666663</v>
      </c>
      <c r="W1186">
        <v>1</v>
      </c>
    </row>
    <row r="1187" spans="1:23" x14ac:dyDescent="0.25">
      <c r="A1187" s="10">
        <v>44411</v>
      </c>
      <c r="B1187">
        <v>334</v>
      </c>
      <c r="C1187" t="s">
        <v>283</v>
      </c>
      <c r="D1187">
        <v>1</v>
      </c>
      <c r="E1187">
        <v>1</v>
      </c>
      <c r="F1187">
        <v>0</v>
      </c>
      <c r="G1187">
        <v>3</v>
      </c>
      <c r="H1187">
        <v>77</v>
      </c>
      <c r="K1187">
        <v>78</v>
      </c>
      <c r="L1187">
        <v>64</v>
      </c>
      <c r="M1187">
        <v>86</v>
      </c>
      <c r="N1187">
        <v>67</v>
      </c>
      <c r="P1187">
        <v>69</v>
      </c>
      <c r="Q1187">
        <v>48</v>
      </c>
      <c r="R1187">
        <v>80</v>
      </c>
      <c r="T1187" s="34">
        <f>_xlfn.XLOOKUP(B1187,'LHA Demog pivot'!$B$4:$B$93,'LHA Demog pivot'!$C$4:$C$93,,,1)</f>
        <v>19671</v>
      </c>
      <c r="U1187" s="36">
        <f>ROUND(Table2[[#This Row],[LHA_Pop_2016]]*Table2[[#This Row],[C_ADR_7day]]/100000*7,0)</f>
        <v>1</v>
      </c>
      <c r="V1187" s="13">
        <f>IF(OR(Table2[[#This Row],[7d_positivity_public]]=0,ISBLANK(Table2[[#This Row],[7d_positivity_public]])),"",(Table2[[#This Row],[7d_positivity_public]]-Table2[[#This Row],[7d_positivity_all]])/Table2[[#This Row],[7d_positivity_public]])</f>
        <v>0.66666666666666663</v>
      </c>
      <c r="W1187">
        <v>1</v>
      </c>
    </row>
    <row r="1188" spans="1:23" x14ac:dyDescent="0.25">
      <c r="A1188" s="10">
        <v>44411</v>
      </c>
      <c r="B1188">
        <v>335</v>
      </c>
      <c r="C1188" t="s">
        <v>284</v>
      </c>
      <c r="D1188">
        <v>1</v>
      </c>
      <c r="E1188">
        <v>1</v>
      </c>
      <c r="F1188">
        <v>0</v>
      </c>
      <c r="G1188">
        <v>2</v>
      </c>
      <c r="H1188">
        <v>87</v>
      </c>
      <c r="K1188">
        <v>89</v>
      </c>
      <c r="L1188">
        <v>88</v>
      </c>
      <c r="M1188">
        <v>90</v>
      </c>
      <c r="N1188">
        <v>71</v>
      </c>
      <c r="P1188">
        <v>74</v>
      </c>
      <c r="Q1188">
        <v>70</v>
      </c>
      <c r="R1188">
        <v>82</v>
      </c>
      <c r="T1188" s="34">
        <f>_xlfn.XLOOKUP(B1188,'LHA Demog pivot'!$B$4:$B$93,'LHA Demog pivot'!$C$4:$C$93,,,1)</f>
        <v>38653</v>
      </c>
      <c r="U1188" s="36">
        <f>ROUND(Table2[[#This Row],[LHA_Pop_2016]]*Table2[[#This Row],[C_ADR_7day]]/100000*7,0)</f>
        <v>3</v>
      </c>
      <c r="V1188" s="13">
        <f>IF(OR(Table2[[#This Row],[7d_positivity_public]]=0,ISBLANK(Table2[[#This Row],[7d_positivity_public]])),"",(Table2[[#This Row],[7d_positivity_public]]-Table2[[#This Row],[7d_positivity_all]])/Table2[[#This Row],[7d_positivity_public]])</f>
        <v>0.5</v>
      </c>
      <c r="W1188">
        <v>1</v>
      </c>
    </row>
    <row r="1189" spans="1:23" x14ac:dyDescent="0.25">
      <c r="A1189" s="10">
        <v>44411</v>
      </c>
      <c r="B1189">
        <v>336</v>
      </c>
      <c r="C1189" t="s">
        <v>285</v>
      </c>
      <c r="D1189">
        <v>0</v>
      </c>
      <c r="E1189">
        <v>0</v>
      </c>
      <c r="F1189">
        <v>0</v>
      </c>
      <c r="G1189">
        <v>0</v>
      </c>
      <c r="H1189">
        <v>69</v>
      </c>
      <c r="K1189">
        <v>71</v>
      </c>
      <c r="L1189">
        <v>63</v>
      </c>
      <c r="M1189">
        <v>78</v>
      </c>
      <c r="N1189">
        <v>59</v>
      </c>
      <c r="P1189">
        <v>62</v>
      </c>
      <c r="Q1189">
        <v>52</v>
      </c>
      <c r="R1189">
        <v>71</v>
      </c>
      <c r="T1189" s="34">
        <f>_xlfn.XLOOKUP(B1189,'LHA Demog pivot'!$B$4:$B$93,'LHA Demog pivot'!$C$4:$C$93,,,1)</f>
        <v>2678</v>
      </c>
      <c r="U1189" s="36">
        <f>ROUND(Table2[[#This Row],[LHA_Pop_2016]]*Table2[[#This Row],[C_ADR_7day]]/100000*7,0)</f>
        <v>0</v>
      </c>
      <c r="V1189" s="13" t="str">
        <f>IF(OR(Table2[[#This Row],[7d_positivity_public]]=0,ISBLANK(Table2[[#This Row],[7d_positivity_public]])),"",(Table2[[#This Row],[7d_positivity_public]]-Table2[[#This Row],[7d_positivity_all]])/Table2[[#This Row],[7d_positivity_public]])</f>
        <v/>
      </c>
      <c r="W1189">
        <v>0</v>
      </c>
    </row>
    <row r="1190" spans="1:23" x14ac:dyDescent="0.25">
      <c r="A1190" s="10">
        <v>44411</v>
      </c>
      <c r="B1190">
        <v>337</v>
      </c>
      <c r="C1190" t="s">
        <v>286</v>
      </c>
      <c r="D1190">
        <v>0</v>
      </c>
      <c r="E1190">
        <v>0</v>
      </c>
      <c r="F1190">
        <v>0</v>
      </c>
      <c r="G1190">
        <v>0</v>
      </c>
      <c r="H1190">
        <v>95</v>
      </c>
      <c r="K1190">
        <v>96</v>
      </c>
      <c r="L1190">
        <v>97</v>
      </c>
      <c r="M1190">
        <v>95</v>
      </c>
      <c r="N1190">
        <v>81</v>
      </c>
      <c r="P1190">
        <v>87</v>
      </c>
      <c r="Q1190">
        <v>85</v>
      </c>
      <c r="R1190">
        <v>90</v>
      </c>
      <c r="T1190" s="34">
        <f>_xlfn.XLOOKUP(B1190,'LHA Demog pivot'!$B$4:$B$93,'LHA Demog pivot'!$C$4:$C$93,,,1)</f>
        <v>1514</v>
      </c>
      <c r="U1190" s="36">
        <f>ROUND(Table2[[#This Row],[LHA_Pop_2016]]*Table2[[#This Row],[C_ADR_7day]]/100000*7,0)</f>
        <v>0</v>
      </c>
      <c r="V1190" s="13" t="str">
        <f>IF(OR(Table2[[#This Row],[7d_positivity_public]]=0,ISBLANK(Table2[[#This Row],[7d_positivity_public]])),"",(Table2[[#This Row],[7d_positivity_public]]-Table2[[#This Row],[7d_positivity_all]])/Table2[[#This Row],[7d_positivity_public]])</f>
        <v/>
      </c>
      <c r="W1190">
        <v>0</v>
      </c>
    </row>
    <row r="1191" spans="1:23" x14ac:dyDescent="0.25">
      <c r="A1191" s="10">
        <v>44411</v>
      </c>
      <c r="B1191">
        <v>411</v>
      </c>
      <c r="C1191" t="s">
        <v>287</v>
      </c>
      <c r="D1191">
        <v>1</v>
      </c>
      <c r="E1191">
        <v>0</v>
      </c>
      <c r="F1191">
        <v>1</v>
      </c>
      <c r="G1191">
        <v>4</v>
      </c>
      <c r="H1191">
        <v>88</v>
      </c>
      <c r="K1191">
        <v>88</v>
      </c>
      <c r="L1191">
        <v>85</v>
      </c>
      <c r="M1191">
        <v>91</v>
      </c>
      <c r="N1191">
        <v>68</v>
      </c>
      <c r="P1191">
        <v>71</v>
      </c>
      <c r="Q1191">
        <v>58</v>
      </c>
      <c r="R1191">
        <v>84</v>
      </c>
      <c r="T1191" s="34">
        <f>_xlfn.XLOOKUP(B1191,'LHA Demog pivot'!$B$4:$B$93,'LHA Demog pivot'!$C$4:$C$93,,,1)</f>
        <v>225919</v>
      </c>
      <c r="U1191" s="36">
        <f>ROUND(Table2[[#This Row],[LHA_Pop_2016]]*Table2[[#This Row],[C_ADR_7day]]/100000*7,0)</f>
        <v>16</v>
      </c>
      <c r="V1191" s="13">
        <f>IF(OR(Table2[[#This Row],[7d_positivity_public]]=0,ISBLANK(Table2[[#This Row],[7d_positivity_public]])),"",(Table2[[#This Row],[7d_positivity_public]]-Table2[[#This Row],[7d_positivity_all]])/Table2[[#This Row],[7d_positivity_public]])</f>
        <v>0.5</v>
      </c>
      <c r="W1191">
        <v>2</v>
      </c>
    </row>
    <row r="1192" spans="1:23" x14ac:dyDescent="0.25">
      <c r="A1192" s="10">
        <v>44411</v>
      </c>
      <c r="B1192">
        <v>412</v>
      </c>
      <c r="C1192" t="s">
        <v>288</v>
      </c>
      <c r="D1192">
        <v>2</v>
      </c>
      <c r="E1192">
        <v>2</v>
      </c>
      <c r="F1192">
        <v>0</v>
      </c>
      <c r="G1192">
        <v>4</v>
      </c>
      <c r="H1192">
        <v>82</v>
      </c>
      <c r="K1192">
        <v>83</v>
      </c>
      <c r="L1192">
        <v>77</v>
      </c>
      <c r="M1192">
        <v>90</v>
      </c>
      <c r="N1192">
        <v>60</v>
      </c>
      <c r="P1192">
        <v>64</v>
      </c>
      <c r="Q1192">
        <v>47</v>
      </c>
      <c r="R1192">
        <v>82</v>
      </c>
      <c r="T1192" s="34">
        <f>_xlfn.XLOOKUP(B1192,'LHA Demog pivot'!$B$4:$B$93,'LHA Demog pivot'!$C$4:$C$93,,,1)</f>
        <v>77460</v>
      </c>
      <c r="U1192" s="36">
        <f>ROUND(Table2[[#This Row],[LHA_Pop_2016]]*Table2[[#This Row],[C_ADR_7day]]/100000*7,0)</f>
        <v>11</v>
      </c>
      <c r="V1192" s="13">
        <f>IF(OR(Table2[[#This Row],[7d_positivity_public]]=0,ISBLANK(Table2[[#This Row],[7d_positivity_public]])),"",(Table2[[#This Row],[7d_positivity_public]]-Table2[[#This Row],[7d_positivity_all]])/Table2[[#This Row],[7d_positivity_public]])</f>
        <v>0.25</v>
      </c>
      <c r="W1192">
        <v>3</v>
      </c>
    </row>
    <row r="1193" spans="1:23" x14ac:dyDescent="0.25">
      <c r="A1193" s="10">
        <v>44411</v>
      </c>
      <c r="B1193">
        <v>413</v>
      </c>
      <c r="C1193" t="s">
        <v>289</v>
      </c>
      <c r="D1193">
        <v>1</v>
      </c>
      <c r="E1193">
        <v>0</v>
      </c>
      <c r="F1193">
        <v>1</v>
      </c>
      <c r="G1193">
        <v>4</v>
      </c>
      <c r="H1193">
        <v>90</v>
      </c>
      <c r="K1193">
        <v>90</v>
      </c>
      <c r="L1193">
        <v>84</v>
      </c>
      <c r="M1193">
        <v>93</v>
      </c>
      <c r="N1193">
        <v>78</v>
      </c>
      <c r="P1193">
        <v>80</v>
      </c>
      <c r="Q1193">
        <v>64</v>
      </c>
      <c r="R1193">
        <v>89</v>
      </c>
      <c r="T1193" s="34">
        <f>_xlfn.XLOOKUP(B1193,'LHA Demog pivot'!$B$4:$B$93,'LHA Demog pivot'!$C$4:$C$93,,,1)</f>
        <v>64692</v>
      </c>
      <c r="U1193" s="36">
        <f>ROUND(Table2[[#This Row],[LHA_Pop_2016]]*Table2[[#This Row],[C_ADR_7day]]/100000*7,0)</f>
        <v>5</v>
      </c>
      <c r="V1193" s="13">
        <f>IF(OR(Table2[[#This Row],[7d_positivity_public]]=0,ISBLANK(Table2[[#This Row],[7d_positivity_public]])),"",(Table2[[#This Row],[7d_positivity_public]]-Table2[[#This Row],[7d_positivity_all]])/Table2[[#This Row],[7d_positivity_public]])</f>
        <v>0.75</v>
      </c>
      <c r="W1193">
        <v>1</v>
      </c>
    </row>
    <row r="1194" spans="1:23" x14ac:dyDescent="0.25">
      <c r="A1194" s="10">
        <v>44411</v>
      </c>
      <c r="B1194">
        <v>414</v>
      </c>
      <c r="C1194" t="s">
        <v>290</v>
      </c>
      <c r="D1194">
        <v>0</v>
      </c>
      <c r="E1194">
        <v>0</v>
      </c>
      <c r="F1194">
        <v>0</v>
      </c>
      <c r="G1194">
        <v>0</v>
      </c>
      <c r="H1194">
        <v>81</v>
      </c>
      <c r="K1194">
        <v>82</v>
      </c>
      <c r="L1194">
        <v>68</v>
      </c>
      <c r="M1194">
        <v>88</v>
      </c>
      <c r="N1194">
        <v>72</v>
      </c>
      <c r="P1194">
        <v>74</v>
      </c>
      <c r="Q1194">
        <v>54</v>
      </c>
      <c r="R1194">
        <v>83</v>
      </c>
      <c r="T1194" s="34">
        <f>_xlfn.XLOOKUP(B1194,'LHA Demog pivot'!$B$4:$B$93,'LHA Demog pivot'!$C$4:$C$93,,,1)</f>
        <v>15289</v>
      </c>
      <c r="U1194" s="36">
        <f>ROUND(Table2[[#This Row],[LHA_Pop_2016]]*Table2[[#This Row],[C_ADR_7day]]/100000*7,0)</f>
        <v>0</v>
      </c>
      <c r="V1194" s="13" t="str">
        <f>IF(OR(Table2[[#This Row],[7d_positivity_public]]=0,ISBLANK(Table2[[#This Row],[7d_positivity_public]])),"",(Table2[[#This Row],[7d_positivity_public]]-Table2[[#This Row],[7d_positivity_all]])/Table2[[#This Row],[7d_positivity_public]])</f>
        <v/>
      </c>
      <c r="W1194">
        <v>0</v>
      </c>
    </row>
    <row r="1195" spans="1:23" x14ac:dyDescent="0.25">
      <c r="A1195" s="10">
        <v>44411</v>
      </c>
      <c r="B1195">
        <v>421</v>
      </c>
      <c r="C1195" t="s">
        <v>291</v>
      </c>
      <c r="D1195">
        <v>3</v>
      </c>
      <c r="E1195">
        <v>0</v>
      </c>
      <c r="F1195">
        <v>3</v>
      </c>
      <c r="G1195">
        <v>8</v>
      </c>
      <c r="H1195">
        <v>78</v>
      </c>
      <c r="K1195">
        <v>79</v>
      </c>
      <c r="L1195">
        <v>68</v>
      </c>
      <c r="M1195">
        <v>87</v>
      </c>
      <c r="N1195">
        <v>67</v>
      </c>
      <c r="P1195">
        <v>69</v>
      </c>
      <c r="Q1195">
        <v>52</v>
      </c>
      <c r="R1195">
        <v>82</v>
      </c>
      <c r="T1195" s="34">
        <f>_xlfn.XLOOKUP(B1195,'LHA Demog pivot'!$B$4:$B$93,'LHA Demog pivot'!$C$4:$C$93,,,1)</f>
        <v>58378</v>
      </c>
      <c r="U1195" s="36">
        <f>ROUND(Table2[[#This Row],[LHA_Pop_2016]]*Table2[[#This Row],[C_ADR_7day]]/100000*7,0)</f>
        <v>12</v>
      </c>
      <c r="V1195" s="13">
        <f>IF(OR(Table2[[#This Row],[7d_positivity_public]]=0,ISBLANK(Table2[[#This Row],[7d_positivity_public]])),"",(Table2[[#This Row],[7d_positivity_public]]-Table2[[#This Row],[7d_positivity_all]])/Table2[[#This Row],[7d_positivity_public]])</f>
        <v>0.375</v>
      </c>
      <c r="W1195">
        <v>5</v>
      </c>
    </row>
    <row r="1196" spans="1:23" x14ac:dyDescent="0.25">
      <c r="A1196" s="10">
        <v>44411</v>
      </c>
      <c r="B1196">
        <v>422</v>
      </c>
      <c r="C1196" t="s">
        <v>292</v>
      </c>
      <c r="D1196">
        <v>0</v>
      </c>
      <c r="E1196">
        <v>0</v>
      </c>
      <c r="F1196">
        <v>0</v>
      </c>
      <c r="G1196">
        <v>0</v>
      </c>
      <c r="H1196">
        <v>71</v>
      </c>
      <c r="K1196">
        <v>73</v>
      </c>
      <c r="L1196">
        <v>56</v>
      </c>
      <c r="M1196">
        <v>83</v>
      </c>
      <c r="N1196">
        <v>60</v>
      </c>
      <c r="P1196">
        <v>62</v>
      </c>
      <c r="Q1196">
        <v>39</v>
      </c>
      <c r="R1196">
        <v>75</v>
      </c>
      <c r="T1196" s="34">
        <f>_xlfn.XLOOKUP(B1196,'LHA Demog pivot'!$B$4:$B$93,'LHA Demog pivot'!$C$4:$C$93,,,1)</f>
        <v>6240</v>
      </c>
      <c r="U1196" s="36">
        <f>ROUND(Table2[[#This Row],[LHA_Pop_2016]]*Table2[[#This Row],[C_ADR_7day]]/100000*7,0)</f>
        <v>0</v>
      </c>
      <c r="V1196" s="13" t="str">
        <f>IF(OR(Table2[[#This Row],[7d_positivity_public]]=0,ISBLANK(Table2[[#This Row],[7d_positivity_public]])),"",(Table2[[#This Row],[7d_positivity_public]]-Table2[[#This Row],[7d_positivity_all]])/Table2[[#This Row],[7d_positivity_public]])</f>
        <v/>
      </c>
      <c r="W1196">
        <v>0</v>
      </c>
    </row>
    <row r="1197" spans="1:23" x14ac:dyDescent="0.25">
      <c r="A1197" s="10">
        <v>44411</v>
      </c>
      <c r="B1197">
        <v>423</v>
      </c>
      <c r="C1197" t="s">
        <v>293</v>
      </c>
      <c r="D1197">
        <v>1</v>
      </c>
      <c r="E1197">
        <v>0</v>
      </c>
      <c r="F1197">
        <v>1</v>
      </c>
      <c r="G1197">
        <v>5</v>
      </c>
      <c r="H1197">
        <v>81</v>
      </c>
      <c r="K1197">
        <v>82</v>
      </c>
      <c r="L1197">
        <v>70</v>
      </c>
      <c r="M1197">
        <v>89</v>
      </c>
      <c r="N1197">
        <v>71</v>
      </c>
      <c r="P1197">
        <v>73</v>
      </c>
      <c r="Q1197">
        <v>53</v>
      </c>
      <c r="R1197">
        <v>84</v>
      </c>
      <c r="T1197" s="34">
        <f>_xlfn.XLOOKUP(B1197,'LHA Demog pivot'!$B$4:$B$93,'LHA Demog pivot'!$C$4:$C$93,,,1)</f>
        <v>19121</v>
      </c>
      <c r="U1197" s="36">
        <f>ROUND(Table2[[#This Row],[LHA_Pop_2016]]*Table2[[#This Row],[C_ADR_7day]]/100000*7,0)</f>
        <v>1</v>
      </c>
      <c r="V1197" s="13">
        <f>IF(OR(Table2[[#This Row],[7d_positivity_public]]=0,ISBLANK(Table2[[#This Row],[7d_positivity_public]])),"",(Table2[[#This Row],[7d_positivity_public]]-Table2[[#This Row],[7d_positivity_all]])/Table2[[#This Row],[7d_positivity_public]])</f>
        <v>0.4</v>
      </c>
      <c r="W1197">
        <v>3</v>
      </c>
    </row>
    <row r="1198" spans="1:23" x14ac:dyDescent="0.25">
      <c r="A1198" s="10">
        <v>44411</v>
      </c>
      <c r="B1198">
        <v>424</v>
      </c>
      <c r="C1198" t="s">
        <v>294</v>
      </c>
      <c r="D1198">
        <v>1</v>
      </c>
      <c r="E1198">
        <v>1</v>
      </c>
      <c r="F1198">
        <v>0</v>
      </c>
      <c r="G1198">
        <v>6</v>
      </c>
      <c r="H1198">
        <v>80</v>
      </c>
      <c r="K1198">
        <v>81</v>
      </c>
      <c r="L1198">
        <v>73</v>
      </c>
      <c r="M1198">
        <v>88</v>
      </c>
      <c r="N1198">
        <v>69</v>
      </c>
      <c r="P1198">
        <v>70</v>
      </c>
      <c r="Q1198">
        <v>56</v>
      </c>
      <c r="R1198">
        <v>82</v>
      </c>
      <c r="T1198" s="34">
        <f>_xlfn.XLOOKUP(B1198,'LHA Demog pivot'!$B$4:$B$93,'LHA Demog pivot'!$C$4:$C$93,,,1)</f>
        <v>108964</v>
      </c>
      <c r="U1198" s="36">
        <f>ROUND(Table2[[#This Row],[LHA_Pop_2016]]*Table2[[#This Row],[C_ADR_7day]]/100000*7,0)</f>
        <v>8</v>
      </c>
      <c r="V1198" s="13">
        <f>IF(OR(Table2[[#This Row],[7d_positivity_public]]=0,ISBLANK(Table2[[#This Row],[7d_positivity_public]])),"",(Table2[[#This Row],[7d_positivity_public]]-Table2[[#This Row],[7d_positivity_all]])/Table2[[#This Row],[7d_positivity_public]])</f>
        <v>0.5</v>
      </c>
      <c r="W1198">
        <v>3</v>
      </c>
    </row>
    <row r="1199" spans="1:23" x14ac:dyDescent="0.25">
      <c r="A1199" s="10">
        <v>44411</v>
      </c>
      <c r="B1199">
        <v>425</v>
      </c>
      <c r="C1199" t="s">
        <v>295</v>
      </c>
      <c r="D1199">
        <v>1</v>
      </c>
      <c r="E1199">
        <v>0</v>
      </c>
      <c r="F1199">
        <v>1</v>
      </c>
      <c r="G1199">
        <v>2</v>
      </c>
      <c r="H1199">
        <v>81</v>
      </c>
      <c r="K1199">
        <v>82</v>
      </c>
      <c r="L1199">
        <v>64</v>
      </c>
      <c r="M1199">
        <v>89</v>
      </c>
      <c r="N1199">
        <v>72</v>
      </c>
      <c r="P1199">
        <v>74</v>
      </c>
      <c r="Q1199">
        <v>48</v>
      </c>
      <c r="R1199">
        <v>84</v>
      </c>
      <c r="T1199" s="34">
        <f>_xlfn.XLOOKUP(B1199,'LHA Demog pivot'!$B$4:$B$93,'LHA Demog pivot'!$C$4:$C$93,,,1)</f>
        <v>47133</v>
      </c>
      <c r="U1199" s="36">
        <f>ROUND(Table2[[#This Row],[LHA_Pop_2016]]*Table2[[#This Row],[C_ADR_7day]]/100000*7,0)</f>
        <v>3</v>
      </c>
      <c r="V1199" s="13">
        <f>IF(OR(Table2[[#This Row],[7d_positivity_public]]=0,ISBLANK(Table2[[#This Row],[7d_positivity_public]])),"",(Table2[[#This Row],[7d_positivity_public]]-Table2[[#This Row],[7d_positivity_all]])/Table2[[#This Row],[7d_positivity_public]])</f>
        <v>0.5</v>
      </c>
      <c r="W1199">
        <v>1</v>
      </c>
    </row>
    <row r="1200" spans="1:23" x14ac:dyDescent="0.25">
      <c r="A1200" s="10">
        <v>44411</v>
      </c>
      <c r="B1200">
        <v>426</v>
      </c>
      <c r="C1200" t="s">
        <v>296</v>
      </c>
      <c r="D1200">
        <v>2</v>
      </c>
      <c r="E1200">
        <v>0</v>
      </c>
      <c r="F1200">
        <v>2</v>
      </c>
      <c r="G1200">
        <v>8</v>
      </c>
      <c r="H1200">
        <v>77</v>
      </c>
      <c r="K1200">
        <v>79</v>
      </c>
      <c r="L1200">
        <v>70</v>
      </c>
      <c r="M1200">
        <v>86</v>
      </c>
      <c r="N1200">
        <v>65</v>
      </c>
      <c r="P1200">
        <v>68</v>
      </c>
      <c r="Q1200">
        <v>54</v>
      </c>
      <c r="R1200">
        <v>79</v>
      </c>
      <c r="T1200" s="34">
        <f>_xlfn.XLOOKUP(B1200,'LHA Demog pivot'!$B$4:$B$93,'LHA Demog pivot'!$C$4:$C$93,,,1)</f>
        <v>30981</v>
      </c>
      <c r="U1200" s="36">
        <f>ROUND(Table2[[#This Row],[LHA_Pop_2016]]*Table2[[#This Row],[C_ADR_7day]]/100000*7,0)</f>
        <v>4</v>
      </c>
      <c r="V1200" s="13">
        <f>IF(OR(Table2[[#This Row],[7d_positivity_public]]=0,ISBLANK(Table2[[#This Row],[7d_positivity_public]])),"",(Table2[[#This Row],[7d_positivity_public]]-Table2[[#This Row],[7d_positivity_all]])/Table2[[#This Row],[7d_positivity_public]])</f>
        <v>0.5</v>
      </c>
      <c r="W1200">
        <v>4</v>
      </c>
    </row>
    <row r="1201" spans="1:23" x14ac:dyDescent="0.25">
      <c r="A1201" s="10">
        <v>44411</v>
      </c>
      <c r="B1201">
        <v>431</v>
      </c>
      <c r="C1201" t="s">
        <v>297</v>
      </c>
      <c r="D1201">
        <v>1</v>
      </c>
      <c r="E1201">
        <v>0</v>
      </c>
      <c r="F1201">
        <v>1</v>
      </c>
      <c r="G1201">
        <v>2</v>
      </c>
      <c r="H1201">
        <v>79</v>
      </c>
      <c r="K1201">
        <v>80</v>
      </c>
      <c r="L1201">
        <v>68</v>
      </c>
      <c r="M1201">
        <v>88</v>
      </c>
      <c r="N1201">
        <v>67</v>
      </c>
      <c r="P1201">
        <v>69</v>
      </c>
      <c r="Q1201">
        <v>49</v>
      </c>
      <c r="R1201">
        <v>82</v>
      </c>
      <c r="T1201" s="34">
        <f>_xlfn.XLOOKUP(B1201,'LHA Demog pivot'!$B$4:$B$93,'LHA Demog pivot'!$C$4:$C$93,,,1)</f>
        <v>66527</v>
      </c>
      <c r="U1201" s="36">
        <f>ROUND(Table2[[#This Row],[LHA_Pop_2016]]*Table2[[#This Row],[C_ADR_7day]]/100000*7,0)</f>
        <v>5</v>
      </c>
      <c r="V1201" s="13">
        <f>IF(OR(Table2[[#This Row],[7d_positivity_public]]=0,ISBLANK(Table2[[#This Row],[7d_positivity_public]])),"",(Table2[[#This Row],[7d_positivity_public]]-Table2[[#This Row],[7d_positivity_all]])/Table2[[#This Row],[7d_positivity_public]])</f>
        <v>0.5</v>
      </c>
      <c r="W1201">
        <v>1</v>
      </c>
    </row>
    <row r="1202" spans="1:23" x14ac:dyDescent="0.25">
      <c r="A1202" s="10">
        <v>44411</v>
      </c>
      <c r="B1202">
        <v>432</v>
      </c>
      <c r="C1202" t="s">
        <v>298</v>
      </c>
      <c r="D1202">
        <v>1</v>
      </c>
      <c r="E1202">
        <v>0</v>
      </c>
      <c r="F1202">
        <v>1</v>
      </c>
      <c r="G1202">
        <v>1</v>
      </c>
      <c r="H1202">
        <v>78</v>
      </c>
      <c r="K1202">
        <v>79</v>
      </c>
      <c r="L1202">
        <v>67</v>
      </c>
      <c r="M1202">
        <v>87</v>
      </c>
      <c r="N1202">
        <v>66</v>
      </c>
      <c r="P1202">
        <v>68</v>
      </c>
      <c r="Q1202">
        <v>51</v>
      </c>
      <c r="R1202">
        <v>81</v>
      </c>
      <c r="T1202" s="34">
        <f>_xlfn.XLOOKUP(B1202,'LHA Demog pivot'!$B$4:$B$93,'LHA Demog pivot'!$C$4:$C$93,,,1)</f>
        <v>42570</v>
      </c>
      <c r="U1202" s="36">
        <f>ROUND(Table2[[#This Row],[LHA_Pop_2016]]*Table2[[#This Row],[C_ADR_7day]]/100000*7,0)</f>
        <v>3</v>
      </c>
      <c r="V1202" s="13">
        <f>IF(OR(Table2[[#This Row],[7d_positivity_public]]=0,ISBLANK(Table2[[#This Row],[7d_positivity_public]])),"",(Table2[[#This Row],[7d_positivity_public]]-Table2[[#This Row],[7d_positivity_all]])/Table2[[#This Row],[7d_positivity_public]])</f>
        <v>1</v>
      </c>
      <c r="W1202">
        <v>0</v>
      </c>
    </row>
    <row r="1203" spans="1:23" x14ac:dyDescent="0.25">
      <c r="A1203" s="10">
        <v>44411</v>
      </c>
      <c r="B1203">
        <v>433</v>
      </c>
      <c r="C1203" t="s">
        <v>299</v>
      </c>
      <c r="D1203">
        <v>0</v>
      </c>
      <c r="E1203">
        <v>0</v>
      </c>
      <c r="F1203">
        <v>0</v>
      </c>
      <c r="G1203">
        <v>0</v>
      </c>
      <c r="H1203">
        <v>76</v>
      </c>
      <c r="K1203">
        <v>78</v>
      </c>
      <c r="L1203">
        <v>67</v>
      </c>
      <c r="M1203">
        <v>83</v>
      </c>
      <c r="N1203">
        <v>65</v>
      </c>
      <c r="P1203">
        <v>69</v>
      </c>
      <c r="Q1203">
        <v>54</v>
      </c>
      <c r="R1203">
        <v>77</v>
      </c>
      <c r="T1203" s="34">
        <f>_xlfn.XLOOKUP(B1203,'LHA Demog pivot'!$B$4:$B$93,'LHA Demog pivot'!$C$4:$C$93,,,1)</f>
        <v>1901</v>
      </c>
      <c r="U1203" s="36">
        <f>ROUND(Table2[[#This Row],[LHA_Pop_2016]]*Table2[[#This Row],[C_ADR_7day]]/100000*7,0)</f>
        <v>0</v>
      </c>
      <c r="V1203" s="13" t="str">
        <f>IF(OR(Table2[[#This Row],[7d_positivity_public]]=0,ISBLANK(Table2[[#This Row],[7d_positivity_public]])),"",(Table2[[#This Row],[7d_positivity_public]]-Table2[[#This Row],[7d_positivity_all]])/Table2[[#This Row],[7d_positivity_public]])</f>
        <v/>
      </c>
      <c r="W1203">
        <v>0</v>
      </c>
    </row>
    <row r="1204" spans="1:23" x14ac:dyDescent="0.25">
      <c r="A1204" s="10">
        <v>44411</v>
      </c>
      <c r="B1204">
        <v>434</v>
      </c>
      <c r="C1204" t="s">
        <v>300</v>
      </c>
      <c r="D1204">
        <v>0</v>
      </c>
      <c r="E1204">
        <v>0</v>
      </c>
      <c r="F1204">
        <v>0</v>
      </c>
      <c r="G1204">
        <v>0</v>
      </c>
      <c r="H1204">
        <v>77</v>
      </c>
      <c r="K1204">
        <v>79</v>
      </c>
      <c r="L1204">
        <v>71</v>
      </c>
      <c r="M1204">
        <v>85</v>
      </c>
      <c r="N1204">
        <v>65</v>
      </c>
      <c r="P1204">
        <v>70</v>
      </c>
      <c r="Q1204">
        <v>58</v>
      </c>
      <c r="R1204">
        <v>79</v>
      </c>
      <c r="T1204" s="34">
        <f>_xlfn.XLOOKUP(B1204,'LHA Demog pivot'!$B$4:$B$93,'LHA Demog pivot'!$C$4:$C$93,,,1)</f>
        <v>11235</v>
      </c>
      <c r="U1204" s="36">
        <f>ROUND(Table2[[#This Row],[LHA_Pop_2016]]*Table2[[#This Row],[C_ADR_7day]]/100000*7,0)</f>
        <v>0</v>
      </c>
      <c r="V1204" s="13" t="str">
        <f>IF(OR(Table2[[#This Row],[7d_positivity_public]]=0,ISBLANK(Table2[[#This Row],[7d_positivity_public]])),"",(Table2[[#This Row],[7d_positivity_public]]-Table2[[#This Row],[7d_positivity_all]])/Table2[[#This Row],[7d_positivity_public]])</f>
        <v/>
      </c>
      <c r="W1204">
        <v>0</v>
      </c>
    </row>
    <row r="1205" spans="1:23" x14ac:dyDescent="0.25">
      <c r="A1205" s="10">
        <v>44411</v>
      </c>
      <c r="B1205">
        <v>510</v>
      </c>
      <c r="C1205" t="s">
        <v>301</v>
      </c>
      <c r="D1205">
        <v>3</v>
      </c>
      <c r="E1205">
        <v>0</v>
      </c>
      <c r="F1205">
        <v>3</v>
      </c>
      <c r="G1205">
        <v>9</v>
      </c>
      <c r="H1205">
        <v>84</v>
      </c>
      <c r="K1205">
        <v>85</v>
      </c>
      <c r="L1205">
        <v>80</v>
      </c>
      <c r="M1205">
        <v>89</v>
      </c>
      <c r="N1205">
        <v>72</v>
      </c>
      <c r="P1205">
        <v>76</v>
      </c>
      <c r="Q1205">
        <v>68</v>
      </c>
      <c r="R1205">
        <v>83</v>
      </c>
      <c r="T1205" s="34">
        <f>_xlfn.XLOOKUP(B1205,'LHA Demog pivot'!$B$4:$B$93,'LHA Demog pivot'!$C$4:$C$93,,,1)</f>
        <v>4198</v>
      </c>
      <c r="U1205" s="36">
        <f>ROUND(Table2[[#This Row],[LHA_Pop_2016]]*Table2[[#This Row],[C_ADR_7day]]/100000*7,0)</f>
        <v>1</v>
      </c>
      <c r="V1205" s="13">
        <f>IF(OR(Table2[[#This Row],[7d_positivity_public]]=0,ISBLANK(Table2[[#This Row],[7d_positivity_public]])),"",(Table2[[#This Row],[7d_positivity_public]]-Table2[[#This Row],[7d_positivity_all]])/Table2[[#This Row],[7d_positivity_public]])</f>
        <v>0.22222222222222221</v>
      </c>
      <c r="W1205">
        <v>7</v>
      </c>
    </row>
    <row r="1206" spans="1:23" x14ac:dyDescent="0.25">
      <c r="A1206" s="10">
        <v>44411</v>
      </c>
      <c r="B1206">
        <v>512</v>
      </c>
      <c r="C1206" t="s">
        <v>304</v>
      </c>
      <c r="D1206">
        <v>0</v>
      </c>
      <c r="E1206">
        <v>0</v>
      </c>
      <c r="F1206">
        <v>0</v>
      </c>
      <c r="G1206">
        <v>0</v>
      </c>
      <c r="H1206">
        <v>81</v>
      </c>
      <c r="K1206">
        <v>83</v>
      </c>
      <c r="L1206">
        <v>77</v>
      </c>
      <c r="M1206">
        <v>88</v>
      </c>
      <c r="N1206">
        <v>67</v>
      </c>
      <c r="P1206">
        <v>71</v>
      </c>
      <c r="Q1206">
        <v>62</v>
      </c>
      <c r="R1206">
        <v>81</v>
      </c>
      <c r="T1206" s="34">
        <f>_xlfn.XLOOKUP(B1206,'LHA Demog pivot'!$B$4:$B$93,'LHA Demog pivot'!$C$4:$C$93,,,1)</f>
        <v>13501</v>
      </c>
      <c r="U1206" s="36">
        <f>ROUND(Table2[[#This Row],[LHA_Pop_2016]]*Table2[[#This Row],[C_ADR_7day]]/100000*7,0)</f>
        <v>0</v>
      </c>
      <c r="V1206" s="13" t="str">
        <f>IF(OR(Table2[[#This Row],[7d_positivity_public]]=0,ISBLANK(Table2[[#This Row],[7d_positivity_public]])),"",(Table2[[#This Row],[7d_positivity_public]]-Table2[[#This Row],[7d_positivity_all]])/Table2[[#This Row],[7d_positivity_public]])</f>
        <v/>
      </c>
      <c r="W1206">
        <v>0</v>
      </c>
    </row>
    <row r="1207" spans="1:23" x14ac:dyDescent="0.25">
      <c r="A1207" s="10">
        <v>44411</v>
      </c>
      <c r="B1207">
        <v>513</v>
      </c>
      <c r="C1207" t="s">
        <v>305</v>
      </c>
      <c r="D1207">
        <v>0</v>
      </c>
      <c r="E1207">
        <v>0</v>
      </c>
      <c r="F1207">
        <v>0</v>
      </c>
      <c r="G1207">
        <v>0</v>
      </c>
      <c r="H1207">
        <v>77</v>
      </c>
      <c r="K1207">
        <v>80</v>
      </c>
      <c r="L1207">
        <v>75</v>
      </c>
      <c r="M1207">
        <v>84</v>
      </c>
      <c r="N1207">
        <v>63</v>
      </c>
      <c r="P1207">
        <v>69</v>
      </c>
      <c r="Q1207">
        <v>61</v>
      </c>
      <c r="R1207">
        <v>76</v>
      </c>
      <c r="T1207" s="34">
        <f>_xlfn.XLOOKUP(B1207,'LHA Demog pivot'!$B$4:$B$93,'LHA Demog pivot'!$C$4:$C$93,,,1)</f>
        <v>4223</v>
      </c>
      <c r="U1207" s="36">
        <f>ROUND(Table2[[#This Row],[LHA_Pop_2016]]*Table2[[#This Row],[C_ADR_7day]]/100000*7,0)</f>
        <v>0</v>
      </c>
      <c r="V1207" s="13" t="str">
        <f>IF(OR(Table2[[#This Row],[7d_positivity_public]]=0,ISBLANK(Table2[[#This Row],[7d_positivity_public]])),"",(Table2[[#This Row],[7d_positivity_public]]-Table2[[#This Row],[7d_positivity_all]])/Table2[[#This Row],[7d_positivity_public]])</f>
        <v/>
      </c>
      <c r="W1207">
        <v>0</v>
      </c>
    </row>
    <row r="1208" spans="1:23" x14ac:dyDescent="0.25">
      <c r="A1208" s="10">
        <v>44411</v>
      </c>
      <c r="B1208">
        <v>514</v>
      </c>
      <c r="C1208" t="s">
        <v>306</v>
      </c>
      <c r="D1208">
        <v>0</v>
      </c>
      <c r="E1208">
        <v>0</v>
      </c>
      <c r="F1208">
        <v>0</v>
      </c>
      <c r="G1208">
        <v>0</v>
      </c>
      <c r="H1208">
        <v>67</v>
      </c>
      <c r="K1208">
        <v>69</v>
      </c>
      <c r="L1208">
        <v>61</v>
      </c>
      <c r="M1208">
        <v>79</v>
      </c>
      <c r="N1208">
        <v>54</v>
      </c>
      <c r="P1208">
        <v>58</v>
      </c>
      <c r="Q1208">
        <v>45</v>
      </c>
      <c r="R1208">
        <v>72</v>
      </c>
      <c r="T1208" s="34">
        <f>_xlfn.XLOOKUP(B1208,'LHA Demog pivot'!$B$4:$B$93,'LHA Demog pivot'!$C$4:$C$93,,,1)</f>
        <v>16414</v>
      </c>
      <c r="U1208" s="36">
        <f>ROUND(Table2[[#This Row],[LHA_Pop_2016]]*Table2[[#This Row],[C_ADR_7day]]/100000*7,0)</f>
        <v>0</v>
      </c>
      <c r="V1208" s="13" t="str">
        <f>IF(OR(Table2[[#This Row],[7d_positivity_public]]=0,ISBLANK(Table2[[#This Row],[7d_positivity_public]])),"",(Table2[[#This Row],[7d_positivity_public]]-Table2[[#This Row],[7d_positivity_all]])/Table2[[#This Row],[7d_positivity_public]])</f>
        <v/>
      </c>
      <c r="W1208">
        <v>0</v>
      </c>
    </row>
    <row r="1209" spans="1:23" x14ac:dyDescent="0.25">
      <c r="A1209" s="10">
        <v>44411</v>
      </c>
      <c r="B1209">
        <v>515</v>
      </c>
      <c r="C1209" t="s">
        <v>307</v>
      </c>
      <c r="D1209">
        <v>3</v>
      </c>
      <c r="E1209">
        <v>5</v>
      </c>
      <c r="F1209">
        <v>-2</v>
      </c>
      <c r="G1209">
        <v>10</v>
      </c>
      <c r="H1209">
        <v>87</v>
      </c>
      <c r="K1209">
        <v>90</v>
      </c>
      <c r="L1209">
        <v>86</v>
      </c>
      <c r="M1209">
        <v>94</v>
      </c>
      <c r="N1209">
        <v>71</v>
      </c>
      <c r="P1209">
        <v>75</v>
      </c>
      <c r="Q1209">
        <v>65</v>
      </c>
      <c r="R1209">
        <v>84</v>
      </c>
      <c r="T1209" s="34">
        <f>_xlfn.XLOOKUP(B1209,'LHA Demog pivot'!$B$4:$B$93,'LHA Demog pivot'!$C$4:$C$93,,,1)</f>
        <v>9090</v>
      </c>
      <c r="U1209" s="36">
        <f>ROUND(Table2[[#This Row],[LHA_Pop_2016]]*Table2[[#This Row],[C_ADR_7day]]/100000*7,0)</f>
        <v>2</v>
      </c>
      <c r="V1209" s="13">
        <f>IF(OR(Table2[[#This Row],[7d_positivity_public]]=0,ISBLANK(Table2[[#This Row],[7d_positivity_public]])),"",(Table2[[#This Row],[7d_positivity_public]]-Table2[[#This Row],[7d_positivity_all]])/Table2[[#This Row],[7d_positivity_public]])</f>
        <v>0.3</v>
      </c>
      <c r="W1209">
        <v>7</v>
      </c>
    </row>
    <row r="1210" spans="1:23" x14ac:dyDescent="0.25">
      <c r="A1210" s="10">
        <v>44411</v>
      </c>
      <c r="B1210">
        <v>517</v>
      </c>
      <c r="C1210" t="s">
        <v>308</v>
      </c>
      <c r="D1210">
        <v>1</v>
      </c>
      <c r="E1210">
        <v>0</v>
      </c>
      <c r="F1210">
        <v>1</v>
      </c>
      <c r="G1210">
        <v>3</v>
      </c>
      <c r="H1210">
        <v>75</v>
      </c>
      <c r="K1210">
        <v>77</v>
      </c>
      <c r="L1210">
        <v>70</v>
      </c>
      <c r="M1210">
        <v>85</v>
      </c>
      <c r="N1210">
        <v>62</v>
      </c>
      <c r="P1210">
        <v>65</v>
      </c>
      <c r="Q1210">
        <v>55</v>
      </c>
      <c r="R1210">
        <v>77</v>
      </c>
      <c r="T1210" s="34">
        <f>_xlfn.XLOOKUP(B1210,'LHA Demog pivot'!$B$4:$B$93,'LHA Demog pivot'!$C$4:$C$93,,,1)</f>
        <v>20250</v>
      </c>
      <c r="U1210" s="36">
        <f>ROUND(Table2[[#This Row],[LHA_Pop_2016]]*Table2[[#This Row],[C_ADR_7day]]/100000*7,0)</f>
        <v>1</v>
      </c>
      <c r="V1210" s="13">
        <f>IF(OR(Table2[[#This Row],[7d_positivity_public]]=0,ISBLANK(Table2[[#This Row],[7d_positivity_public]])),"",(Table2[[#This Row],[7d_positivity_public]]-Table2[[#This Row],[7d_positivity_all]])/Table2[[#This Row],[7d_positivity_public]])</f>
        <v>-0.33333333333333331</v>
      </c>
      <c r="W1210">
        <v>4</v>
      </c>
    </row>
    <row r="1211" spans="1:23" x14ac:dyDescent="0.25">
      <c r="A1211" s="10">
        <v>44411</v>
      </c>
      <c r="B1211">
        <v>518</v>
      </c>
      <c r="C1211" t="s">
        <v>309</v>
      </c>
      <c r="D1211">
        <v>0</v>
      </c>
      <c r="E1211">
        <v>0</v>
      </c>
      <c r="F1211">
        <v>0</v>
      </c>
      <c r="G1211">
        <v>0</v>
      </c>
      <c r="H1211">
        <v>80</v>
      </c>
      <c r="K1211">
        <v>83</v>
      </c>
      <c r="L1211">
        <v>78</v>
      </c>
      <c r="M1211">
        <v>87</v>
      </c>
      <c r="N1211">
        <v>67</v>
      </c>
      <c r="P1211">
        <v>74</v>
      </c>
      <c r="Q1211">
        <v>68</v>
      </c>
      <c r="R1211">
        <v>80</v>
      </c>
      <c r="T1211" s="34">
        <f>_xlfn.XLOOKUP(B1211,'LHA Demog pivot'!$B$4:$B$93,'LHA Demog pivot'!$C$4:$C$93,,,1)</f>
        <v>1880</v>
      </c>
      <c r="U1211" s="36">
        <f>ROUND(Table2[[#This Row],[LHA_Pop_2016]]*Table2[[#This Row],[C_ADR_7day]]/100000*7,0)</f>
        <v>0</v>
      </c>
      <c r="V1211" s="13" t="str">
        <f>IF(OR(Table2[[#This Row],[7d_positivity_public]]=0,ISBLANK(Table2[[#This Row],[7d_positivity_public]])),"",(Table2[[#This Row],[7d_positivity_public]]-Table2[[#This Row],[7d_positivity_all]])/Table2[[#This Row],[7d_positivity_public]])</f>
        <v/>
      </c>
      <c r="W1211">
        <v>0</v>
      </c>
    </row>
    <row r="1212" spans="1:23" x14ac:dyDescent="0.25">
      <c r="A1212" s="10">
        <v>44411</v>
      </c>
      <c r="B1212">
        <v>521</v>
      </c>
      <c r="C1212" t="s">
        <v>310</v>
      </c>
      <c r="D1212">
        <v>1</v>
      </c>
      <c r="E1212">
        <v>0</v>
      </c>
      <c r="F1212">
        <v>1</v>
      </c>
      <c r="G1212">
        <v>0</v>
      </c>
      <c r="H1212">
        <v>66</v>
      </c>
      <c r="K1212">
        <v>68</v>
      </c>
      <c r="L1212">
        <v>55</v>
      </c>
      <c r="M1212">
        <v>78</v>
      </c>
      <c r="N1212">
        <v>52</v>
      </c>
      <c r="P1212">
        <v>55</v>
      </c>
      <c r="Q1212">
        <v>37</v>
      </c>
      <c r="R1212">
        <v>69</v>
      </c>
      <c r="T1212" s="34">
        <f>_xlfn.XLOOKUP(B1212,'LHA Demog pivot'!$B$4:$B$93,'LHA Demog pivot'!$C$4:$C$93,,,1)</f>
        <v>23205</v>
      </c>
      <c r="U1212" s="36">
        <f>ROUND(Table2[[#This Row],[LHA_Pop_2016]]*Table2[[#This Row],[C_ADR_7day]]/100000*7,0)</f>
        <v>2</v>
      </c>
      <c r="V1212" s="13" t="str">
        <f>IF(OR(Table2[[#This Row],[7d_positivity_public]]=0,ISBLANK(Table2[[#This Row],[7d_positivity_public]])),"",(Table2[[#This Row],[7d_positivity_public]]-Table2[[#This Row],[7d_positivity_all]])/Table2[[#This Row],[7d_positivity_public]])</f>
        <v/>
      </c>
      <c r="W1212">
        <v>0</v>
      </c>
    </row>
    <row r="1213" spans="1:23" x14ac:dyDescent="0.25">
      <c r="A1213" s="10">
        <v>44411</v>
      </c>
      <c r="B1213">
        <v>522</v>
      </c>
      <c r="C1213" t="s">
        <v>311</v>
      </c>
      <c r="D1213">
        <v>2</v>
      </c>
      <c r="E1213">
        <v>2</v>
      </c>
      <c r="F1213">
        <v>0</v>
      </c>
      <c r="G1213">
        <v>9</v>
      </c>
      <c r="H1213">
        <v>66</v>
      </c>
      <c r="K1213">
        <v>69</v>
      </c>
      <c r="L1213">
        <v>60</v>
      </c>
      <c r="M1213">
        <v>77</v>
      </c>
      <c r="N1213">
        <v>56</v>
      </c>
      <c r="P1213">
        <v>60</v>
      </c>
      <c r="Q1213">
        <v>47</v>
      </c>
      <c r="R1213">
        <v>71</v>
      </c>
      <c r="T1213" s="34">
        <f>_xlfn.XLOOKUP(B1213,'LHA Demog pivot'!$B$4:$B$93,'LHA Demog pivot'!$C$4:$C$93,,,1)</f>
        <v>6256</v>
      </c>
      <c r="U1213" s="36">
        <f>ROUND(Table2[[#This Row],[LHA_Pop_2016]]*Table2[[#This Row],[C_ADR_7day]]/100000*7,0)</f>
        <v>1</v>
      </c>
      <c r="V1213" s="13">
        <f>IF(OR(Table2[[#This Row],[7d_positivity_public]]=0,ISBLANK(Table2[[#This Row],[7d_positivity_public]])),"",(Table2[[#This Row],[7d_positivity_public]]-Table2[[#This Row],[7d_positivity_all]])/Table2[[#This Row],[7d_positivity_public]])</f>
        <v>0.22222222222222221</v>
      </c>
      <c r="W1213">
        <v>7</v>
      </c>
    </row>
    <row r="1214" spans="1:23" x14ac:dyDescent="0.25">
      <c r="A1214" s="10">
        <v>44411</v>
      </c>
      <c r="B1214">
        <v>523</v>
      </c>
      <c r="C1214" t="s">
        <v>312</v>
      </c>
      <c r="D1214">
        <v>6</v>
      </c>
      <c r="E1214">
        <v>0</v>
      </c>
      <c r="F1214">
        <v>6</v>
      </c>
      <c r="G1214">
        <v>18</v>
      </c>
      <c r="H1214">
        <v>62</v>
      </c>
      <c r="K1214">
        <v>65</v>
      </c>
      <c r="L1214">
        <v>54</v>
      </c>
      <c r="M1214">
        <v>76</v>
      </c>
      <c r="N1214">
        <v>50</v>
      </c>
      <c r="P1214">
        <v>55</v>
      </c>
      <c r="Q1214">
        <v>40</v>
      </c>
      <c r="R1214">
        <v>68</v>
      </c>
      <c r="T1214" s="34">
        <f>_xlfn.XLOOKUP(B1214,'LHA Demog pivot'!$B$4:$B$93,'LHA Demog pivot'!$C$4:$C$93,,,1)</f>
        <v>15857</v>
      </c>
      <c r="U1214" s="36">
        <f>ROUND(Table2[[#This Row],[LHA_Pop_2016]]*Table2[[#This Row],[C_ADR_7day]]/100000*7,0)</f>
        <v>7</v>
      </c>
      <c r="V1214" s="13">
        <f>IF(OR(Table2[[#This Row],[7d_positivity_public]]=0,ISBLANK(Table2[[#This Row],[7d_positivity_public]])),"",(Table2[[#This Row],[7d_positivity_public]]-Table2[[#This Row],[7d_positivity_all]])/Table2[[#This Row],[7d_positivity_public]])</f>
        <v>0.44444444444444442</v>
      </c>
      <c r="W1214">
        <v>10</v>
      </c>
    </row>
    <row r="1215" spans="1:23" x14ac:dyDescent="0.25">
      <c r="A1215" s="10">
        <v>44411</v>
      </c>
      <c r="B1215">
        <v>524</v>
      </c>
      <c r="C1215" t="s">
        <v>313</v>
      </c>
      <c r="D1215">
        <v>2</v>
      </c>
      <c r="E1215">
        <v>1</v>
      </c>
      <c r="F1215">
        <v>1</v>
      </c>
      <c r="G1215">
        <v>5</v>
      </c>
      <c r="H1215">
        <v>74</v>
      </c>
      <c r="K1215">
        <v>75</v>
      </c>
      <c r="L1215">
        <v>68</v>
      </c>
      <c r="M1215">
        <v>84</v>
      </c>
      <c r="N1215">
        <v>58</v>
      </c>
      <c r="P1215">
        <v>61</v>
      </c>
      <c r="Q1215">
        <v>48</v>
      </c>
      <c r="R1215">
        <v>76</v>
      </c>
      <c r="T1215" s="34">
        <f>_xlfn.XLOOKUP(B1215,'LHA Demog pivot'!$B$4:$B$93,'LHA Demog pivot'!$C$4:$C$93,,,1)</f>
        <v>95077</v>
      </c>
      <c r="U1215" s="36">
        <f>ROUND(Table2[[#This Row],[LHA_Pop_2016]]*Table2[[#This Row],[C_ADR_7day]]/100000*7,0)</f>
        <v>13</v>
      </c>
      <c r="V1215" s="13">
        <f>IF(OR(Table2[[#This Row],[7d_positivity_public]]=0,ISBLANK(Table2[[#This Row],[7d_positivity_public]])),"",(Table2[[#This Row],[7d_positivity_public]]-Table2[[#This Row],[7d_positivity_all]])/Table2[[#This Row],[7d_positivity_public]])</f>
        <v>0.4</v>
      </c>
      <c r="W1215">
        <v>3</v>
      </c>
    </row>
    <row r="1216" spans="1:23" x14ac:dyDescent="0.25">
      <c r="A1216" s="10">
        <v>44411</v>
      </c>
      <c r="B1216">
        <v>531</v>
      </c>
      <c r="C1216" t="s">
        <v>314</v>
      </c>
      <c r="D1216">
        <v>3</v>
      </c>
      <c r="E1216">
        <v>0</v>
      </c>
      <c r="F1216">
        <v>3</v>
      </c>
      <c r="G1216">
        <v>11</v>
      </c>
      <c r="H1216">
        <v>53</v>
      </c>
      <c r="K1216">
        <v>56</v>
      </c>
      <c r="L1216">
        <v>44</v>
      </c>
      <c r="M1216">
        <v>70</v>
      </c>
      <c r="N1216">
        <v>42</v>
      </c>
      <c r="P1216">
        <v>45</v>
      </c>
      <c r="Q1216">
        <v>31</v>
      </c>
      <c r="R1216">
        <v>61</v>
      </c>
      <c r="T1216" s="34">
        <f>_xlfn.XLOOKUP(B1216,'LHA Demog pivot'!$B$4:$B$93,'LHA Demog pivot'!$C$4:$C$93,,,1)</f>
        <v>26850</v>
      </c>
      <c r="U1216" s="36">
        <f>ROUND(Table2[[#This Row],[LHA_Pop_2016]]*Table2[[#This Row],[C_ADR_7day]]/100000*7,0)</f>
        <v>6</v>
      </c>
      <c r="V1216" s="13">
        <f>IF(OR(Table2[[#This Row],[7d_positivity_public]]=0,ISBLANK(Table2[[#This Row],[7d_positivity_public]])),"",(Table2[[#This Row],[7d_positivity_public]]-Table2[[#This Row],[7d_positivity_all]])/Table2[[#This Row],[7d_positivity_public]])</f>
        <v>0.63636363636363635</v>
      </c>
      <c r="W1216">
        <v>4</v>
      </c>
    </row>
    <row r="1217" spans="1:23" x14ac:dyDescent="0.25">
      <c r="A1217" s="10">
        <v>44411</v>
      </c>
      <c r="B1217">
        <v>532</v>
      </c>
      <c r="C1217" t="s">
        <v>315</v>
      </c>
      <c r="D1217">
        <v>1</v>
      </c>
      <c r="E1217">
        <v>0</v>
      </c>
      <c r="F1217">
        <v>1</v>
      </c>
      <c r="G1217">
        <v>7</v>
      </c>
      <c r="H1217">
        <v>53</v>
      </c>
      <c r="K1217">
        <v>56</v>
      </c>
      <c r="L1217">
        <v>48</v>
      </c>
      <c r="M1217">
        <v>70</v>
      </c>
      <c r="N1217">
        <v>41</v>
      </c>
      <c r="P1217">
        <v>44</v>
      </c>
      <c r="Q1217">
        <v>34</v>
      </c>
      <c r="R1217">
        <v>61</v>
      </c>
      <c r="T1217" s="34">
        <f>_xlfn.XLOOKUP(B1217,'LHA Demog pivot'!$B$4:$B$93,'LHA Demog pivot'!$C$4:$C$93,,,1)</f>
        <v>35521</v>
      </c>
      <c r="U1217" s="36">
        <f>ROUND(Table2[[#This Row],[LHA_Pop_2016]]*Table2[[#This Row],[C_ADR_7day]]/100000*7,0)</f>
        <v>2</v>
      </c>
      <c r="V1217" s="13">
        <f>IF(OR(Table2[[#This Row],[7d_positivity_public]]=0,ISBLANK(Table2[[#This Row],[7d_positivity_public]])),"",(Table2[[#This Row],[7d_positivity_public]]-Table2[[#This Row],[7d_positivity_all]])/Table2[[#This Row],[7d_positivity_public]])</f>
        <v>0.5714285714285714</v>
      </c>
      <c r="W1217">
        <v>3</v>
      </c>
    </row>
    <row r="1218" spans="1:23" x14ac:dyDescent="0.25">
      <c r="A1218" s="10">
        <v>44411</v>
      </c>
      <c r="B1218">
        <v>533</v>
      </c>
      <c r="C1218" t="s">
        <v>316</v>
      </c>
      <c r="D1218">
        <v>4</v>
      </c>
      <c r="E1218">
        <v>7</v>
      </c>
      <c r="F1218">
        <v>-3</v>
      </c>
      <c r="G1218">
        <v>17</v>
      </c>
      <c r="H1218">
        <v>55</v>
      </c>
      <c r="K1218">
        <v>58</v>
      </c>
      <c r="L1218">
        <v>48</v>
      </c>
      <c r="M1218">
        <v>70</v>
      </c>
      <c r="N1218">
        <v>43</v>
      </c>
      <c r="P1218">
        <v>47</v>
      </c>
      <c r="Q1218">
        <v>35</v>
      </c>
      <c r="R1218">
        <v>62</v>
      </c>
      <c r="T1218" s="34">
        <f>_xlfn.XLOOKUP(B1218,'LHA Demog pivot'!$B$4:$B$93,'LHA Demog pivot'!$C$4:$C$93,,,1)</f>
        <v>5514</v>
      </c>
      <c r="U1218" s="36">
        <f>ROUND(Table2[[#This Row],[LHA_Pop_2016]]*Table2[[#This Row],[C_ADR_7day]]/100000*7,0)</f>
        <v>2</v>
      </c>
      <c r="V1218" s="13">
        <f>IF(OR(Table2[[#This Row],[7d_positivity_public]]=0,ISBLANK(Table2[[#This Row],[7d_positivity_public]])),"",(Table2[[#This Row],[7d_positivity_public]]-Table2[[#This Row],[7d_positivity_all]])/Table2[[#This Row],[7d_positivity_public]])</f>
        <v>0.88235294117647056</v>
      </c>
      <c r="W1218">
        <v>2</v>
      </c>
    </row>
    <row r="1219" spans="1:23" x14ac:dyDescent="0.25">
      <c r="A1219" s="10">
        <v>44411</v>
      </c>
      <c r="B1219">
        <v>555</v>
      </c>
      <c r="C1219" t="s">
        <v>317</v>
      </c>
      <c r="D1219">
        <v>20</v>
      </c>
      <c r="E1219">
        <v>7</v>
      </c>
      <c r="F1219">
        <v>13</v>
      </c>
      <c r="G1219">
        <v>12</v>
      </c>
      <c r="H1219">
        <v>76</v>
      </c>
      <c r="K1219">
        <v>79</v>
      </c>
      <c r="L1219">
        <v>73</v>
      </c>
      <c r="M1219">
        <v>84</v>
      </c>
      <c r="N1219">
        <v>56</v>
      </c>
      <c r="P1219">
        <v>60</v>
      </c>
      <c r="Q1219">
        <v>53</v>
      </c>
      <c r="R1219">
        <v>67</v>
      </c>
      <c r="T1219" s="34">
        <f>_xlfn.XLOOKUP(B1219,'LHA Demog pivot'!$B$4:$B$93,'LHA Demog pivot'!$C$4:$C$93,,,1)</f>
        <v>2049</v>
      </c>
      <c r="U1219" s="36">
        <f>ROUND(Table2[[#This Row],[LHA_Pop_2016]]*Table2[[#This Row],[C_ADR_7day]]/100000*7,0)</f>
        <v>3</v>
      </c>
      <c r="V1219" s="13">
        <f>IF(OR(Table2[[#This Row],[7d_positivity_public]]=0,ISBLANK(Table2[[#This Row],[7d_positivity_public]])),"",(Table2[[#This Row],[7d_positivity_public]]-Table2[[#This Row],[7d_positivity_all]])/Table2[[#This Row],[7d_positivity_public]])</f>
        <v>0.33333333333333331</v>
      </c>
      <c r="W1219">
        <v>8</v>
      </c>
    </row>
    <row r="1220" spans="1:23" x14ac:dyDescent="0.25">
      <c r="A1220" s="10">
        <v>44414</v>
      </c>
      <c r="B1220">
        <v>111</v>
      </c>
      <c r="C1220" t="s">
        <v>242</v>
      </c>
      <c r="D1220">
        <v>5</v>
      </c>
      <c r="E1220">
        <v>2</v>
      </c>
      <c r="F1220">
        <v>3</v>
      </c>
      <c r="G1220">
        <v>9</v>
      </c>
      <c r="H1220">
        <v>76</v>
      </c>
      <c r="K1220">
        <v>77</v>
      </c>
      <c r="L1220">
        <v>71</v>
      </c>
      <c r="M1220">
        <v>85</v>
      </c>
      <c r="N1220">
        <v>63</v>
      </c>
      <c r="P1220">
        <v>65</v>
      </c>
      <c r="Q1220">
        <v>55</v>
      </c>
      <c r="R1220">
        <v>78</v>
      </c>
      <c r="T1220" s="34">
        <f>_xlfn.XLOOKUP(B1220,'LHA Demog pivot'!$B$4:$B$93,'LHA Demog pivot'!$C$4:$C$93,,,1)</f>
        <v>15531</v>
      </c>
      <c r="U1220" s="36">
        <f>ROUND(Table2[[#This Row],[LHA_Pop_2016]]*Table2[[#This Row],[C_ADR_7day]]/100000*7,0)</f>
        <v>5</v>
      </c>
      <c r="V1220" s="13">
        <f>IF(OR(Table2[[#This Row],[7d_positivity_public]]=0,ISBLANK(Table2[[#This Row],[7d_positivity_public]])),"",(Table2[[#This Row],[7d_positivity_public]]-Table2[[#This Row],[7d_positivity_all]])/Table2[[#This Row],[7d_positivity_public]])</f>
        <v>0.33333333333333331</v>
      </c>
      <c r="W1220">
        <v>6</v>
      </c>
    </row>
    <row r="1221" spans="1:23" x14ac:dyDescent="0.25">
      <c r="A1221" s="10">
        <v>44414</v>
      </c>
      <c r="B1221">
        <v>112</v>
      </c>
      <c r="C1221" t="s">
        <v>243</v>
      </c>
      <c r="D1221">
        <v>10</v>
      </c>
      <c r="E1221">
        <v>7</v>
      </c>
      <c r="F1221">
        <v>3</v>
      </c>
      <c r="G1221">
        <v>7</v>
      </c>
      <c r="H1221">
        <v>74</v>
      </c>
      <c r="K1221">
        <v>75</v>
      </c>
      <c r="L1221">
        <v>63</v>
      </c>
      <c r="M1221">
        <v>85</v>
      </c>
      <c r="N1221">
        <v>62</v>
      </c>
      <c r="P1221">
        <v>64</v>
      </c>
      <c r="Q1221">
        <v>47</v>
      </c>
      <c r="R1221">
        <v>79</v>
      </c>
      <c r="T1221" s="34">
        <f>_xlfn.XLOOKUP(B1221,'LHA Demog pivot'!$B$4:$B$93,'LHA Demog pivot'!$C$4:$C$93,,,1)</f>
        <v>26248</v>
      </c>
      <c r="U1221" s="36">
        <f>ROUND(Table2[[#This Row],[LHA_Pop_2016]]*Table2[[#This Row],[C_ADR_7day]]/100000*7,0)</f>
        <v>18</v>
      </c>
      <c r="V1221" s="13">
        <f>IF(OR(Table2[[#This Row],[7d_positivity_public]]=0,ISBLANK(Table2[[#This Row],[7d_positivity_public]])),"",(Table2[[#This Row],[7d_positivity_public]]-Table2[[#This Row],[7d_positivity_all]])/Table2[[#This Row],[7d_positivity_public]])</f>
        <v>0.2857142857142857</v>
      </c>
      <c r="W1221">
        <v>5</v>
      </c>
    </row>
    <row r="1222" spans="1:23" x14ac:dyDescent="0.25">
      <c r="A1222" s="10">
        <v>44414</v>
      </c>
      <c r="B1222">
        <v>113</v>
      </c>
      <c r="C1222" t="s">
        <v>244</v>
      </c>
      <c r="D1222">
        <v>1</v>
      </c>
      <c r="E1222">
        <v>10</v>
      </c>
      <c r="F1222">
        <v>-9</v>
      </c>
      <c r="G1222">
        <v>2</v>
      </c>
      <c r="H1222">
        <v>79</v>
      </c>
      <c r="K1222">
        <v>80</v>
      </c>
      <c r="L1222">
        <v>71</v>
      </c>
      <c r="M1222">
        <v>88</v>
      </c>
      <c r="N1222">
        <v>68</v>
      </c>
      <c r="P1222">
        <v>70</v>
      </c>
      <c r="Q1222">
        <v>56</v>
      </c>
      <c r="R1222">
        <v>82</v>
      </c>
      <c r="T1222" s="34">
        <f>_xlfn.XLOOKUP(B1222,'LHA Demog pivot'!$B$4:$B$93,'LHA Demog pivot'!$C$4:$C$93,,,1)</f>
        <v>9178</v>
      </c>
      <c r="U1222" s="36">
        <f>ROUND(Table2[[#This Row],[LHA_Pop_2016]]*Table2[[#This Row],[C_ADR_7day]]/100000*7,0)</f>
        <v>1</v>
      </c>
      <c r="V1222" s="13">
        <f>IF(OR(Table2[[#This Row],[7d_positivity_public]]=0,ISBLANK(Table2[[#This Row],[7d_positivity_public]])),"",(Table2[[#This Row],[7d_positivity_public]]-Table2[[#This Row],[7d_positivity_all]])/Table2[[#This Row],[7d_positivity_public]])</f>
        <v>0.5</v>
      </c>
      <c r="W1222">
        <v>1</v>
      </c>
    </row>
    <row r="1223" spans="1:23" x14ac:dyDescent="0.25">
      <c r="A1223" s="10">
        <v>44414</v>
      </c>
      <c r="B1223">
        <v>114</v>
      </c>
      <c r="C1223" t="s">
        <v>245</v>
      </c>
      <c r="D1223">
        <v>1</v>
      </c>
      <c r="E1223">
        <v>1</v>
      </c>
      <c r="F1223">
        <v>0</v>
      </c>
      <c r="G1223">
        <v>2</v>
      </c>
      <c r="H1223">
        <v>82</v>
      </c>
      <c r="K1223">
        <v>84</v>
      </c>
      <c r="L1223">
        <v>78</v>
      </c>
      <c r="M1223">
        <v>89</v>
      </c>
      <c r="N1223">
        <v>72</v>
      </c>
      <c r="P1223">
        <v>74</v>
      </c>
      <c r="Q1223">
        <v>64</v>
      </c>
      <c r="R1223">
        <v>82</v>
      </c>
      <c r="T1223" s="34">
        <f>_xlfn.XLOOKUP(B1223,'LHA Demog pivot'!$B$4:$B$93,'LHA Demog pivot'!$C$4:$C$93,,,1)</f>
        <v>9487</v>
      </c>
      <c r="U1223" s="36">
        <f>ROUND(Table2[[#This Row],[LHA_Pop_2016]]*Table2[[#This Row],[C_ADR_7day]]/100000*7,0)</f>
        <v>1</v>
      </c>
      <c r="V1223" s="13">
        <f>IF(OR(Table2[[#This Row],[7d_positivity_public]]=0,ISBLANK(Table2[[#This Row],[7d_positivity_public]])),"",(Table2[[#This Row],[7d_positivity_public]]-Table2[[#This Row],[7d_positivity_all]])/Table2[[#This Row],[7d_positivity_public]])</f>
        <v>0.5</v>
      </c>
      <c r="W1223">
        <v>1</v>
      </c>
    </row>
    <row r="1224" spans="1:23" x14ac:dyDescent="0.25">
      <c r="A1224" s="10">
        <v>44414</v>
      </c>
      <c r="B1224">
        <v>115</v>
      </c>
      <c r="C1224" t="s">
        <v>246</v>
      </c>
      <c r="D1224">
        <v>6</v>
      </c>
      <c r="E1224">
        <v>0</v>
      </c>
      <c r="F1224">
        <v>6</v>
      </c>
      <c r="G1224">
        <v>14</v>
      </c>
      <c r="H1224">
        <v>63</v>
      </c>
      <c r="K1224">
        <v>66</v>
      </c>
      <c r="L1224">
        <v>47</v>
      </c>
      <c r="M1224">
        <v>76</v>
      </c>
      <c r="N1224">
        <v>53</v>
      </c>
      <c r="P1224">
        <v>56</v>
      </c>
      <c r="Q1224">
        <v>34</v>
      </c>
      <c r="R1224">
        <v>69</v>
      </c>
      <c r="T1224" s="34">
        <f>_xlfn.XLOOKUP(B1224,'LHA Demog pivot'!$B$4:$B$93,'LHA Demog pivot'!$C$4:$C$93,,,1)</f>
        <v>12634</v>
      </c>
      <c r="U1224" s="36">
        <f>ROUND(Table2[[#This Row],[LHA_Pop_2016]]*Table2[[#This Row],[C_ADR_7day]]/100000*7,0)</f>
        <v>5</v>
      </c>
      <c r="V1224" s="13">
        <f>IF(OR(Table2[[#This Row],[7d_positivity_public]]=0,ISBLANK(Table2[[#This Row],[7d_positivity_public]])),"",(Table2[[#This Row],[7d_positivity_public]]-Table2[[#This Row],[7d_positivity_all]])/Table2[[#This Row],[7d_positivity_public]])</f>
        <v>0.42857142857142855</v>
      </c>
      <c r="W1224">
        <v>8</v>
      </c>
    </row>
    <row r="1225" spans="1:23" x14ac:dyDescent="0.25">
      <c r="A1225" s="10">
        <v>44414</v>
      </c>
      <c r="B1225">
        <v>116</v>
      </c>
      <c r="C1225" t="s">
        <v>247</v>
      </c>
      <c r="D1225">
        <v>2</v>
      </c>
      <c r="E1225">
        <v>0</v>
      </c>
      <c r="F1225">
        <v>2</v>
      </c>
      <c r="G1225">
        <v>6</v>
      </c>
      <c r="H1225">
        <v>83</v>
      </c>
      <c r="K1225">
        <v>84</v>
      </c>
      <c r="L1225">
        <v>83</v>
      </c>
      <c r="M1225">
        <v>86</v>
      </c>
      <c r="N1225">
        <v>72</v>
      </c>
      <c r="P1225">
        <v>74</v>
      </c>
      <c r="Q1225">
        <v>69</v>
      </c>
      <c r="R1225">
        <v>80</v>
      </c>
      <c r="T1225" s="34">
        <f>_xlfn.XLOOKUP(B1225,'LHA Demog pivot'!$B$4:$B$93,'LHA Demog pivot'!$C$4:$C$93,,,1)</f>
        <v>6851</v>
      </c>
      <c r="U1225" s="36">
        <f>ROUND(Table2[[#This Row],[LHA_Pop_2016]]*Table2[[#This Row],[C_ADR_7day]]/100000*7,0)</f>
        <v>1</v>
      </c>
      <c r="V1225" s="13">
        <f>IF(OR(Table2[[#This Row],[7d_positivity_public]]=0,ISBLANK(Table2[[#This Row],[7d_positivity_public]])),"",(Table2[[#This Row],[7d_positivity_public]]-Table2[[#This Row],[7d_positivity_all]])/Table2[[#This Row],[7d_positivity_public]])</f>
        <v>0.16666666666666666</v>
      </c>
      <c r="W1225">
        <v>5</v>
      </c>
    </row>
    <row r="1226" spans="1:23" x14ac:dyDescent="0.25">
      <c r="A1226" s="10">
        <v>44414</v>
      </c>
      <c r="B1226">
        <v>121</v>
      </c>
      <c r="C1226" t="s">
        <v>248</v>
      </c>
      <c r="D1226">
        <v>0</v>
      </c>
      <c r="E1226">
        <v>4</v>
      </c>
      <c r="F1226">
        <v>-4</v>
      </c>
      <c r="G1226">
        <v>0</v>
      </c>
      <c r="H1226">
        <v>68</v>
      </c>
      <c r="K1226">
        <v>70</v>
      </c>
      <c r="L1226">
        <v>50</v>
      </c>
      <c r="M1226">
        <v>79</v>
      </c>
      <c r="N1226">
        <v>58</v>
      </c>
      <c r="P1226">
        <v>60</v>
      </c>
      <c r="Q1226">
        <v>38</v>
      </c>
      <c r="R1226">
        <v>70</v>
      </c>
      <c r="T1226" s="34">
        <f>_xlfn.XLOOKUP(B1226,'LHA Demog pivot'!$B$4:$B$93,'LHA Demog pivot'!$C$4:$C$93,,,1)</f>
        <v>3209</v>
      </c>
      <c r="U1226" s="36">
        <f>ROUND(Table2[[#This Row],[LHA_Pop_2016]]*Table2[[#This Row],[C_ADR_7day]]/100000*7,0)</f>
        <v>0</v>
      </c>
      <c r="V1226" s="13" t="str">
        <f>IF(OR(Table2[[#This Row],[7d_positivity_public]]=0,ISBLANK(Table2[[#This Row],[7d_positivity_public]])),"",(Table2[[#This Row],[7d_positivity_public]]-Table2[[#This Row],[7d_positivity_all]])/Table2[[#This Row],[7d_positivity_public]])</f>
        <v/>
      </c>
      <c r="W1226">
        <v>0</v>
      </c>
    </row>
    <row r="1227" spans="1:23" x14ac:dyDescent="0.25">
      <c r="A1227" s="10">
        <v>44414</v>
      </c>
      <c r="B1227">
        <v>122</v>
      </c>
      <c r="C1227" t="s">
        <v>249</v>
      </c>
      <c r="D1227">
        <v>26</v>
      </c>
      <c r="E1227">
        <v>17</v>
      </c>
      <c r="F1227">
        <v>9</v>
      </c>
      <c r="G1227">
        <v>14</v>
      </c>
      <c r="H1227">
        <v>70</v>
      </c>
      <c r="K1227">
        <v>72</v>
      </c>
      <c r="L1227">
        <v>63</v>
      </c>
      <c r="M1227">
        <v>80</v>
      </c>
      <c r="N1227">
        <v>58</v>
      </c>
      <c r="P1227">
        <v>60</v>
      </c>
      <c r="Q1227">
        <v>48</v>
      </c>
      <c r="R1227">
        <v>72</v>
      </c>
      <c r="T1227" s="34">
        <f>_xlfn.XLOOKUP(B1227,'LHA Demog pivot'!$B$4:$B$93,'LHA Demog pivot'!$C$4:$C$93,,,1)</f>
        <v>25523</v>
      </c>
      <c r="U1227" s="36">
        <f>ROUND(Table2[[#This Row],[LHA_Pop_2016]]*Table2[[#This Row],[C_ADR_7day]]/100000*7,0)</f>
        <v>46</v>
      </c>
      <c r="V1227" s="13">
        <f>IF(OR(Table2[[#This Row],[7d_positivity_public]]=0,ISBLANK(Table2[[#This Row],[7d_positivity_public]])),"",(Table2[[#This Row],[7d_positivity_public]]-Table2[[#This Row],[7d_positivity_all]])/Table2[[#This Row],[7d_positivity_public]])</f>
        <v>0.14285714285714285</v>
      </c>
      <c r="W1227">
        <v>12</v>
      </c>
    </row>
    <row r="1228" spans="1:23" x14ac:dyDescent="0.25">
      <c r="A1228" s="10">
        <v>44414</v>
      </c>
      <c r="B1228">
        <v>123</v>
      </c>
      <c r="C1228" t="s">
        <v>250</v>
      </c>
      <c r="D1228">
        <v>24</v>
      </c>
      <c r="E1228">
        <v>17</v>
      </c>
      <c r="F1228">
        <v>7</v>
      </c>
      <c r="G1228">
        <v>17</v>
      </c>
      <c r="H1228">
        <v>73</v>
      </c>
      <c r="K1228">
        <v>75</v>
      </c>
      <c r="L1228">
        <v>65</v>
      </c>
      <c r="M1228">
        <v>84</v>
      </c>
      <c r="N1228">
        <v>63</v>
      </c>
      <c r="P1228">
        <v>65</v>
      </c>
      <c r="Q1228">
        <v>50</v>
      </c>
      <c r="R1228">
        <v>78</v>
      </c>
      <c r="T1228" s="34">
        <f>_xlfn.XLOOKUP(B1228,'LHA Demog pivot'!$B$4:$B$93,'LHA Demog pivot'!$C$4:$C$93,,,1)</f>
        <v>13710</v>
      </c>
      <c r="U1228" s="36">
        <f>ROUND(Table2[[#This Row],[LHA_Pop_2016]]*Table2[[#This Row],[C_ADR_7day]]/100000*7,0)</f>
        <v>23</v>
      </c>
      <c r="V1228" s="13">
        <f>IF(OR(Table2[[#This Row],[7d_positivity_public]]=0,ISBLANK(Table2[[#This Row],[7d_positivity_public]])),"",(Table2[[#This Row],[7d_positivity_public]]-Table2[[#This Row],[7d_positivity_all]])/Table2[[#This Row],[7d_positivity_public]])</f>
        <v>0.17647058823529413</v>
      </c>
      <c r="W1228">
        <v>14</v>
      </c>
    </row>
    <row r="1229" spans="1:23" x14ac:dyDescent="0.25">
      <c r="A1229" s="10">
        <v>44414</v>
      </c>
      <c r="B1229">
        <v>124</v>
      </c>
      <c r="C1229" t="s">
        <v>251</v>
      </c>
      <c r="D1229">
        <v>22</v>
      </c>
      <c r="E1229">
        <v>8</v>
      </c>
      <c r="F1229">
        <v>14</v>
      </c>
      <c r="G1229">
        <v>18</v>
      </c>
      <c r="H1229">
        <v>71</v>
      </c>
      <c r="K1229">
        <v>72</v>
      </c>
      <c r="L1229">
        <v>56</v>
      </c>
      <c r="M1229">
        <v>80</v>
      </c>
      <c r="N1229">
        <v>61</v>
      </c>
      <c r="P1229">
        <v>64</v>
      </c>
      <c r="Q1229">
        <v>44</v>
      </c>
      <c r="R1229">
        <v>73</v>
      </c>
      <c r="T1229" s="34">
        <f>_xlfn.XLOOKUP(B1229,'LHA Demog pivot'!$B$4:$B$93,'LHA Demog pivot'!$C$4:$C$93,,,1)</f>
        <v>4501</v>
      </c>
      <c r="U1229" s="36">
        <f>ROUND(Table2[[#This Row],[LHA_Pop_2016]]*Table2[[#This Row],[C_ADR_7day]]/100000*7,0)</f>
        <v>7</v>
      </c>
      <c r="V1229" s="13">
        <f>IF(OR(Table2[[#This Row],[7d_positivity_public]]=0,ISBLANK(Table2[[#This Row],[7d_positivity_public]])),"",(Table2[[#This Row],[7d_positivity_public]]-Table2[[#This Row],[7d_positivity_all]])/Table2[[#This Row],[7d_positivity_public]])</f>
        <v>5.5555555555555552E-2</v>
      </c>
      <c r="W1229">
        <v>17</v>
      </c>
    </row>
    <row r="1230" spans="1:23" x14ac:dyDescent="0.25">
      <c r="A1230" s="10">
        <v>44414</v>
      </c>
      <c r="B1230">
        <v>125</v>
      </c>
      <c r="C1230" t="s">
        <v>252</v>
      </c>
      <c r="D1230">
        <v>3</v>
      </c>
      <c r="E1230">
        <v>8</v>
      </c>
      <c r="F1230">
        <v>-5</v>
      </c>
      <c r="G1230">
        <v>5</v>
      </c>
      <c r="H1230">
        <v>81</v>
      </c>
      <c r="K1230">
        <v>82</v>
      </c>
      <c r="L1230">
        <v>73</v>
      </c>
      <c r="M1230">
        <v>88</v>
      </c>
      <c r="N1230">
        <v>71</v>
      </c>
      <c r="P1230">
        <v>72</v>
      </c>
      <c r="Q1230">
        <v>59</v>
      </c>
      <c r="R1230">
        <v>83</v>
      </c>
      <c r="T1230" s="34">
        <f>_xlfn.XLOOKUP(B1230,'LHA Demog pivot'!$B$4:$B$93,'LHA Demog pivot'!$C$4:$C$93,,,1)</f>
        <v>19367</v>
      </c>
      <c r="U1230" s="36">
        <f>ROUND(Table2[[#This Row],[LHA_Pop_2016]]*Table2[[#This Row],[C_ADR_7day]]/100000*7,0)</f>
        <v>4</v>
      </c>
      <c r="V1230" s="13">
        <f>IF(OR(Table2[[#This Row],[7d_positivity_public]]=0,ISBLANK(Table2[[#This Row],[7d_positivity_public]])),"",(Table2[[#This Row],[7d_positivity_public]]-Table2[[#This Row],[7d_positivity_all]])/Table2[[#This Row],[7d_positivity_public]])</f>
        <v>0</v>
      </c>
      <c r="W1230">
        <v>5</v>
      </c>
    </row>
    <row r="1231" spans="1:23" x14ac:dyDescent="0.25">
      <c r="A1231" s="10">
        <v>44414</v>
      </c>
      <c r="B1231">
        <v>126</v>
      </c>
      <c r="C1231" t="s">
        <v>83</v>
      </c>
      <c r="D1231">
        <v>3</v>
      </c>
      <c r="E1231">
        <v>0</v>
      </c>
      <c r="F1231">
        <v>3</v>
      </c>
      <c r="G1231">
        <v>12</v>
      </c>
      <c r="H1231">
        <v>72</v>
      </c>
      <c r="K1231">
        <v>73</v>
      </c>
      <c r="L1231">
        <v>56</v>
      </c>
      <c r="M1231">
        <v>81</v>
      </c>
      <c r="N1231">
        <v>61</v>
      </c>
      <c r="P1231">
        <v>63</v>
      </c>
      <c r="Q1231">
        <v>41</v>
      </c>
      <c r="R1231">
        <v>74</v>
      </c>
      <c r="T1231" s="34">
        <f>_xlfn.XLOOKUP(B1231,'LHA Demog pivot'!$B$4:$B$93,'LHA Demog pivot'!$C$4:$C$93,,,1)</f>
        <v>8611</v>
      </c>
      <c r="U1231" s="36">
        <f>ROUND(Table2[[#This Row],[LHA_Pop_2016]]*Table2[[#This Row],[C_ADR_7day]]/100000*7,0)</f>
        <v>2</v>
      </c>
      <c r="V1231" s="13">
        <f>IF(OR(Table2[[#This Row],[7d_positivity_public]]=0,ISBLANK(Table2[[#This Row],[7d_positivity_public]])),"",(Table2[[#This Row],[7d_positivity_public]]-Table2[[#This Row],[7d_positivity_all]])/Table2[[#This Row],[7d_positivity_public]])</f>
        <v>0.66666666666666663</v>
      </c>
      <c r="W1231">
        <v>4</v>
      </c>
    </row>
    <row r="1232" spans="1:23" x14ac:dyDescent="0.25">
      <c r="A1232" s="10">
        <v>44414</v>
      </c>
      <c r="B1232">
        <v>127</v>
      </c>
      <c r="C1232" t="s">
        <v>84</v>
      </c>
      <c r="D1232">
        <v>0</v>
      </c>
      <c r="E1232">
        <v>0</v>
      </c>
      <c r="F1232">
        <v>0</v>
      </c>
      <c r="G1232">
        <v>0</v>
      </c>
      <c r="H1232">
        <v>64</v>
      </c>
      <c r="K1232">
        <v>66</v>
      </c>
      <c r="L1232">
        <v>52</v>
      </c>
      <c r="M1232">
        <v>72</v>
      </c>
      <c r="N1232">
        <v>54</v>
      </c>
      <c r="P1232">
        <v>57</v>
      </c>
      <c r="Q1232">
        <v>38</v>
      </c>
      <c r="R1232">
        <v>66</v>
      </c>
      <c r="T1232" s="34">
        <f>_xlfn.XLOOKUP(B1232,'LHA Demog pivot'!$B$4:$B$93,'LHA Demog pivot'!$C$4:$C$93,,,1)</f>
        <v>3469</v>
      </c>
      <c r="U1232" s="36">
        <f>ROUND(Table2[[#This Row],[LHA_Pop_2016]]*Table2[[#This Row],[C_ADR_7day]]/100000*7,0)</f>
        <v>0</v>
      </c>
      <c r="V1232" s="13" t="str">
        <f>IF(OR(Table2[[#This Row],[7d_positivity_public]]=0,ISBLANK(Table2[[#This Row],[7d_positivity_public]])),"",(Table2[[#This Row],[7d_positivity_public]]-Table2[[#This Row],[7d_positivity_all]])/Table2[[#This Row],[7d_positivity_public]])</f>
        <v/>
      </c>
      <c r="W1232">
        <v>0</v>
      </c>
    </row>
    <row r="1233" spans="1:23" x14ac:dyDescent="0.25">
      <c r="A1233" s="10">
        <v>44414</v>
      </c>
      <c r="B1233">
        <v>131</v>
      </c>
      <c r="C1233" t="s">
        <v>87</v>
      </c>
      <c r="D1233">
        <v>4</v>
      </c>
      <c r="E1233">
        <v>2</v>
      </c>
      <c r="F1233">
        <v>2</v>
      </c>
      <c r="G1233">
        <v>4</v>
      </c>
      <c r="H1233">
        <v>81</v>
      </c>
      <c r="K1233">
        <v>82</v>
      </c>
      <c r="L1233">
        <v>71</v>
      </c>
      <c r="M1233">
        <v>87</v>
      </c>
      <c r="N1233">
        <v>67</v>
      </c>
      <c r="P1233">
        <v>69</v>
      </c>
      <c r="Q1233">
        <v>50</v>
      </c>
      <c r="R1233">
        <v>78</v>
      </c>
      <c r="T1233" s="34">
        <f>_xlfn.XLOOKUP(B1233,'LHA Demog pivot'!$B$4:$B$93,'LHA Demog pivot'!$C$4:$C$93,,,1)</f>
        <v>19231</v>
      </c>
      <c r="U1233" s="36">
        <f>ROUND(Table2[[#This Row],[LHA_Pop_2016]]*Table2[[#This Row],[C_ADR_7day]]/100000*7,0)</f>
        <v>5</v>
      </c>
      <c r="V1233" s="13">
        <f>IF(OR(Table2[[#This Row],[7d_positivity_public]]=0,ISBLANK(Table2[[#This Row],[7d_positivity_public]])),"",(Table2[[#This Row],[7d_positivity_public]]-Table2[[#This Row],[7d_positivity_all]])/Table2[[#This Row],[7d_positivity_public]])</f>
        <v>0.25</v>
      </c>
      <c r="W1233">
        <v>3</v>
      </c>
    </row>
    <row r="1234" spans="1:23" x14ac:dyDescent="0.25">
      <c r="A1234" s="10">
        <v>44414</v>
      </c>
      <c r="B1234">
        <v>132</v>
      </c>
      <c r="C1234" t="s">
        <v>89</v>
      </c>
      <c r="D1234">
        <v>6</v>
      </c>
      <c r="E1234">
        <v>1</v>
      </c>
      <c r="F1234">
        <v>5</v>
      </c>
      <c r="G1234">
        <v>9</v>
      </c>
      <c r="H1234">
        <v>79</v>
      </c>
      <c r="K1234">
        <v>80</v>
      </c>
      <c r="L1234">
        <v>70</v>
      </c>
      <c r="M1234">
        <v>87</v>
      </c>
      <c r="N1234">
        <v>69</v>
      </c>
      <c r="P1234">
        <v>71</v>
      </c>
      <c r="Q1234">
        <v>55</v>
      </c>
      <c r="R1234">
        <v>81</v>
      </c>
      <c r="T1234" s="34">
        <f>_xlfn.XLOOKUP(B1234,'LHA Demog pivot'!$B$4:$B$93,'LHA Demog pivot'!$C$4:$C$93,,,1)</f>
        <v>41799</v>
      </c>
      <c r="U1234" s="36">
        <f>ROUND(Table2[[#This Row],[LHA_Pop_2016]]*Table2[[#This Row],[C_ADR_7day]]/100000*7,0)</f>
        <v>18</v>
      </c>
      <c r="V1234" s="13">
        <f>IF(OR(Table2[[#This Row],[7d_positivity_public]]=0,ISBLANK(Table2[[#This Row],[7d_positivity_public]])),"",(Table2[[#This Row],[7d_positivity_public]]-Table2[[#This Row],[7d_positivity_all]])/Table2[[#This Row],[7d_positivity_public]])</f>
        <v>0.33333333333333331</v>
      </c>
      <c r="W1234">
        <v>6</v>
      </c>
    </row>
    <row r="1235" spans="1:23" x14ac:dyDescent="0.25">
      <c r="A1235" s="10">
        <v>44414</v>
      </c>
      <c r="B1235">
        <v>133</v>
      </c>
      <c r="C1235" t="s">
        <v>91</v>
      </c>
      <c r="D1235">
        <v>5</v>
      </c>
      <c r="E1235">
        <v>0</v>
      </c>
      <c r="F1235">
        <v>5</v>
      </c>
      <c r="G1235">
        <v>17</v>
      </c>
      <c r="H1235">
        <v>73</v>
      </c>
      <c r="K1235">
        <v>74</v>
      </c>
      <c r="L1235">
        <v>64</v>
      </c>
      <c r="M1235">
        <v>79</v>
      </c>
      <c r="N1235">
        <v>61</v>
      </c>
      <c r="P1235">
        <v>63</v>
      </c>
      <c r="Q1235">
        <v>45</v>
      </c>
      <c r="R1235">
        <v>71</v>
      </c>
      <c r="T1235" s="34">
        <f>_xlfn.XLOOKUP(B1235,'LHA Demog pivot'!$B$4:$B$93,'LHA Demog pivot'!$C$4:$C$93,,,1)</f>
        <v>5101</v>
      </c>
      <c r="U1235" s="36">
        <f>ROUND(Table2[[#This Row],[LHA_Pop_2016]]*Table2[[#This Row],[C_ADR_7day]]/100000*7,0)</f>
        <v>2</v>
      </c>
      <c r="V1235" s="13">
        <f>IF(OR(Table2[[#This Row],[7d_positivity_public]]=0,ISBLANK(Table2[[#This Row],[7d_positivity_public]])),"",(Table2[[#This Row],[7d_positivity_public]]-Table2[[#This Row],[7d_positivity_all]])/Table2[[#This Row],[7d_positivity_public]])</f>
        <v>0.41176470588235292</v>
      </c>
      <c r="W1235">
        <v>10</v>
      </c>
    </row>
    <row r="1236" spans="1:23" x14ac:dyDescent="0.25">
      <c r="A1236" s="10">
        <v>44414</v>
      </c>
      <c r="B1236">
        <v>134</v>
      </c>
      <c r="C1236" t="s">
        <v>93</v>
      </c>
      <c r="D1236">
        <v>2</v>
      </c>
      <c r="E1236">
        <v>0</v>
      </c>
      <c r="F1236">
        <v>2</v>
      </c>
      <c r="G1236">
        <v>5</v>
      </c>
      <c r="H1236">
        <v>74</v>
      </c>
      <c r="K1236">
        <v>76</v>
      </c>
      <c r="L1236">
        <v>65</v>
      </c>
      <c r="M1236">
        <v>81</v>
      </c>
      <c r="N1236">
        <v>62</v>
      </c>
      <c r="P1236">
        <v>64</v>
      </c>
      <c r="Q1236">
        <v>46</v>
      </c>
      <c r="R1236">
        <v>74</v>
      </c>
      <c r="T1236" s="34">
        <f>_xlfn.XLOOKUP(B1236,'LHA Demog pivot'!$B$4:$B$93,'LHA Demog pivot'!$C$4:$C$93,,,1)</f>
        <v>4781</v>
      </c>
      <c r="U1236" s="36">
        <f>ROUND(Table2[[#This Row],[LHA_Pop_2016]]*Table2[[#This Row],[C_ADR_7day]]/100000*7,0)</f>
        <v>1</v>
      </c>
      <c r="V1236" s="13">
        <f>IF(OR(Table2[[#This Row],[7d_positivity_public]]=0,ISBLANK(Table2[[#This Row],[7d_positivity_public]])),"",(Table2[[#This Row],[7d_positivity_public]]-Table2[[#This Row],[7d_positivity_all]])/Table2[[#This Row],[7d_positivity_public]])</f>
        <v>0.4</v>
      </c>
      <c r="W1236">
        <v>3</v>
      </c>
    </row>
    <row r="1237" spans="1:23" x14ac:dyDescent="0.25">
      <c r="A1237" s="10">
        <v>44414</v>
      </c>
      <c r="B1237">
        <v>135</v>
      </c>
      <c r="C1237" t="s">
        <v>95</v>
      </c>
      <c r="D1237">
        <v>14</v>
      </c>
      <c r="E1237">
        <v>6</v>
      </c>
      <c r="F1237">
        <v>8</v>
      </c>
      <c r="G1237">
        <v>16</v>
      </c>
      <c r="H1237">
        <v>67</v>
      </c>
      <c r="K1237">
        <v>69</v>
      </c>
      <c r="L1237">
        <v>53</v>
      </c>
      <c r="M1237">
        <v>81</v>
      </c>
      <c r="N1237">
        <v>57</v>
      </c>
      <c r="P1237">
        <v>60</v>
      </c>
      <c r="Q1237">
        <v>38</v>
      </c>
      <c r="R1237">
        <v>74</v>
      </c>
      <c r="T1237" s="34">
        <f>_xlfn.XLOOKUP(B1237,'LHA Demog pivot'!$B$4:$B$93,'LHA Demog pivot'!$C$4:$C$93,,,1)</f>
        <v>10220</v>
      </c>
      <c r="U1237" s="36">
        <f>ROUND(Table2[[#This Row],[LHA_Pop_2016]]*Table2[[#This Row],[C_ADR_7day]]/100000*7,0)</f>
        <v>10</v>
      </c>
      <c r="V1237" s="13">
        <f>IF(OR(Table2[[#This Row],[7d_positivity_public]]=0,ISBLANK(Table2[[#This Row],[7d_positivity_public]])),"",(Table2[[#This Row],[7d_positivity_public]]-Table2[[#This Row],[7d_positivity_all]])/Table2[[#This Row],[7d_positivity_public]])</f>
        <v>0.1875</v>
      </c>
      <c r="W1237">
        <v>13</v>
      </c>
    </row>
    <row r="1238" spans="1:23" x14ac:dyDescent="0.25">
      <c r="A1238" s="10">
        <v>44414</v>
      </c>
      <c r="B1238">
        <v>136</v>
      </c>
      <c r="C1238" t="s">
        <v>253</v>
      </c>
      <c r="D1238">
        <v>17</v>
      </c>
      <c r="E1238">
        <v>10</v>
      </c>
      <c r="F1238">
        <v>7</v>
      </c>
      <c r="G1238">
        <v>15</v>
      </c>
      <c r="H1238">
        <v>74</v>
      </c>
      <c r="K1238">
        <v>75</v>
      </c>
      <c r="L1238">
        <v>62</v>
      </c>
      <c r="M1238">
        <v>84</v>
      </c>
      <c r="N1238">
        <v>63</v>
      </c>
      <c r="P1238">
        <v>65</v>
      </c>
      <c r="Q1238">
        <v>46</v>
      </c>
      <c r="R1238">
        <v>78</v>
      </c>
      <c r="T1238" s="34">
        <f>_xlfn.XLOOKUP(B1238,'LHA Demog pivot'!$B$4:$B$93,'LHA Demog pivot'!$C$4:$C$93,,,1)</f>
        <v>66849</v>
      </c>
      <c r="U1238" s="36">
        <f>ROUND(Table2[[#This Row],[LHA_Pop_2016]]*Table2[[#This Row],[C_ADR_7day]]/100000*7,0)</f>
        <v>80</v>
      </c>
      <c r="V1238" s="13">
        <f>IF(OR(Table2[[#This Row],[7d_positivity_public]]=0,ISBLANK(Table2[[#This Row],[7d_positivity_public]])),"",(Table2[[#This Row],[7d_positivity_public]]-Table2[[#This Row],[7d_positivity_all]])/Table2[[#This Row],[7d_positivity_public]])</f>
        <v>0.2</v>
      </c>
      <c r="W1238">
        <v>12</v>
      </c>
    </row>
    <row r="1239" spans="1:23" x14ac:dyDescent="0.25">
      <c r="A1239" s="10">
        <v>44414</v>
      </c>
      <c r="B1239">
        <v>137</v>
      </c>
      <c r="C1239" t="s">
        <v>254</v>
      </c>
      <c r="D1239">
        <v>44</v>
      </c>
      <c r="E1239">
        <v>25</v>
      </c>
      <c r="F1239">
        <v>19</v>
      </c>
      <c r="G1239">
        <v>22</v>
      </c>
      <c r="H1239">
        <v>76</v>
      </c>
      <c r="K1239">
        <v>78</v>
      </c>
      <c r="L1239">
        <v>69</v>
      </c>
      <c r="M1239">
        <v>85</v>
      </c>
      <c r="N1239">
        <v>65</v>
      </c>
      <c r="P1239">
        <v>66</v>
      </c>
      <c r="Q1239">
        <v>53</v>
      </c>
      <c r="R1239">
        <v>79</v>
      </c>
      <c r="T1239" s="34">
        <f>_xlfn.XLOOKUP(B1239,'LHA Demog pivot'!$B$4:$B$93,'LHA Demog pivot'!$C$4:$C$93,,,1)</f>
        <v>194882</v>
      </c>
      <c r="U1239" s="36">
        <f>ROUND(Table2[[#This Row],[LHA_Pop_2016]]*Table2[[#This Row],[C_ADR_7day]]/100000*7,0)</f>
        <v>600</v>
      </c>
      <c r="V1239" s="13">
        <f>IF(OR(Table2[[#This Row],[7d_positivity_public]]=0,ISBLANK(Table2[[#This Row],[7d_positivity_public]])),"",(Table2[[#This Row],[7d_positivity_public]]-Table2[[#This Row],[7d_positivity_all]])/Table2[[#This Row],[7d_positivity_public]])</f>
        <v>0.13636363636363635</v>
      </c>
      <c r="W1239">
        <v>19</v>
      </c>
    </row>
    <row r="1240" spans="1:23" x14ac:dyDescent="0.25">
      <c r="A1240" s="10">
        <v>44414</v>
      </c>
      <c r="B1240">
        <v>138</v>
      </c>
      <c r="C1240" t="s">
        <v>116</v>
      </c>
      <c r="D1240">
        <v>3</v>
      </c>
      <c r="E1240">
        <v>2</v>
      </c>
      <c r="F1240">
        <v>1</v>
      </c>
      <c r="G1240">
        <v>12</v>
      </c>
      <c r="H1240">
        <v>80</v>
      </c>
      <c r="K1240">
        <v>81</v>
      </c>
      <c r="L1240">
        <v>70</v>
      </c>
      <c r="M1240">
        <v>87</v>
      </c>
      <c r="N1240">
        <v>71</v>
      </c>
      <c r="P1240">
        <v>73</v>
      </c>
      <c r="Q1240">
        <v>57</v>
      </c>
      <c r="R1240">
        <v>82</v>
      </c>
      <c r="T1240" s="34">
        <f>_xlfn.XLOOKUP(B1240,'LHA Demog pivot'!$B$4:$B$93,'LHA Demog pivot'!$C$4:$C$93,,,1)</f>
        <v>12110</v>
      </c>
      <c r="U1240" s="36">
        <f>ROUND(Table2[[#This Row],[LHA_Pop_2016]]*Table2[[#This Row],[C_ADR_7day]]/100000*7,0)</f>
        <v>3</v>
      </c>
      <c r="V1240" s="13">
        <f>IF(OR(Table2[[#This Row],[7d_positivity_public]]=0,ISBLANK(Table2[[#This Row],[7d_positivity_public]])),"",(Table2[[#This Row],[7d_positivity_public]]-Table2[[#This Row],[7d_positivity_all]])/Table2[[#This Row],[7d_positivity_public]])</f>
        <v>0.41666666666666669</v>
      </c>
      <c r="W1240">
        <v>7</v>
      </c>
    </row>
    <row r="1241" spans="1:23" x14ac:dyDescent="0.25">
      <c r="A1241" s="10">
        <v>44414</v>
      </c>
      <c r="B1241">
        <v>139</v>
      </c>
      <c r="C1241" t="s">
        <v>118</v>
      </c>
      <c r="D1241">
        <v>17</v>
      </c>
      <c r="E1241">
        <v>10</v>
      </c>
      <c r="F1241">
        <v>7</v>
      </c>
      <c r="G1241">
        <v>23</v>
      </c>
      <c r="H1241">
        <v>61</v>
      </c>
      <c r="K1241">
        <v>64</v>
      </c>
      <c r="L1241">
        <v>44</v>
      </c>
      <c r="M1241">
        <v>76</v>
      </c>
      <c r="N1241">
        <v>51</v>
      </c>
      <c r="P1241">
        <v>54</v>
      </c>
      <c r="Q1241">
        <v>32</v>
      </c>
      <c r="R1241">
        <v>68</v>
      </c>
      <c r="T1241" s="34">
        <f>_xlfn.XLOOKUP(B1241,'LHA Demog pivot'!$B$4:$B$93,'LHA Demog pivot'!$C$4:$C$93,,,1)</f>
        <v>7285</v>
      </c>
      <c r="U1241" s="36">
        <f>ROUND(Table2[[#This Row],[LHA_Pop_2016]]*Table2[[#This Row],[C_ADR_7day]]/100000*7,0)</f>
        <v>9</v>
      </c>
      <c r="V1241" s="13">
        <f>IF(OR(Table2[[#This Row],[7d_positivity_public]]=0,ISBLANK(Table2[[#This Row],[7d_positivity_public]])),"",(Table2[[#This Row],[7d_positivity_public]]-Table2[[#This Row],[7d_positivity_all]])/Table2[[#This Row],[7d_positivity_public]])</f>
        <v>0.21739130434782608</v>
      </c>
      <c r="W1241">
        <v>18</v>
      </c>
    </row>
    <row r="1242" spans="1:23" x14ac:dyDescent="0.25">
      <c r="A1242" s="10">
        <v>44414</v>
      </c>
      <c r="B1242">
        <v>141</v>
      </c>
      <c r="C1242" t="s">
        <v>255</v>
      </c>
      <c r="D1242">
        <v>15</v>
      </c>
      <c r="E1242">
        <v>4</v>
      </c>
      <c r="F1242">
        <v>11</v>
      </c>
      <c r="G1242">
        <v>16</v>
      </c>
      <c r="H1242">
        <v>85</v>
      </c>
      <c r="K1242">
        <v>86</v>
      </c>
      <c r="L1242">
        <v>85</v>
      </c>
      <c r="M1242">
        <v>89</v>
      </c>
      <c r="N1242">
        <v>73</v>
      </c>
      <c r="P1242">
        <v>75</v>
      </c>
      <c r="Q1242">
        <v>69</v>
      </c>
      <c r="R1242">
        <v>84</v>
      </c>
      <c r="T1242" s="34">
        <f>_xlfn.XLOOKUP(B1242,'LHA Demog pivot'!$B$4:$B$93,'LHA Demog pivot'!$C$4:$C$93,,,1)</f>
        <v>8085</v>
      </c>
      <c r="U1242" s="36">
        <f>ROUND(Table2[[#This Row],[LHA_Pop_2016]]*Table2[[#This Row],[C_ADR_7day]]/100000*7,0)</f>
        <v>8</v>
      </c>
      <c r="V1242" s="13">
        <f>IF(OR(Table2[[#This Row],[7d_positivity_public]]=0,ISBLANK(Table2[[#This Row],[7d_positivity_public]])),"",(Table2[[#This Row],[7d_positivity_public]]-Table2[[#This Row],[7d_positivity_all]])/Table2[[#This Row],[7d_positivity_public]])</f>
        <v>0.25</v>
      </c>
      <c r="W1242">
        <v>12</v>
      </c>
    </row>
    <row r="1243" spans="1:23" x14ac:dyDescent="0.25">
      <c r="A1243" s="10">
        <v>44414</v>
      </c>
      <c r="B1243">
        <v>142</v>
      </c>
      <c r="C1243" t="s">
        <v>120</v>
      </c>
      <c r="D1243">
        <v>10</v>
      </c>
      <c r="E1243">
        <v>5</v>
      </c>
      <c r="F1243">
        <v>5</v>
      </c>
      <c r="G1243">
        <v>14</v>
      </c>
      <c r="H1243">
        <v>71</v>
      </c>
      <c r="K1243">
        <v>72</v>
      </c>
      <c r="L1243">
        <v>56</v>
      </c>
      <c r="M1243">
        <v>82</v>
      </c>
      <c r="N1243">
        <v>61</v>
      </c>
      <c r="P1243">
        <v>63</v>
      </c>
      <c r="Q1243">
        <v>42</v>
      </c>
      <c r="R1243">
        <v>76</v>
      </c>
      <c r="T1243" s="34">
        <f>_xlfn.XLOOKUP(B1243,'LHA Demog pivot'!$B$4:$B$93,'LHA Demog pivot'!$C$4:$C$93,,,1)</f>
        <v>33648</v>
      </c>
      <c r="U1243" s="36">
        <f>ROUND(Table2[[#This Row],[LHA_Pop_2016]]*Table2[[#This Row],[C_ADR_7day]]/100000*7,0)</f>
        <v>24</v>
      </c>
      <c r="V1243" s="13">
        <f>IF(OR(Table2[[#This Row],[7d_positivity_public]]=0,ISBLANK(Table2[[#This Row],[7d_positivity_public]])),"",(Table2[[#This Row],[7d_positivity_public]]-Table2[[#This Row],[7d_positivity_all]])/Table2[[#This Row],[7d_positivity_public]])</f>
        <v>0.2857142857142857</v>
      </c>
      <c r="W1243">
        <v>10</v>
      </c>
    </row>
    <row r="1244" spans="1:23" x14ac:dyDescent="0.25">
      <c r="A1244" s="10">
        <v>44414</v>
      </c>
      <c r="B1244">
        <v>143</v>
      </c>
      <c r="C1244" t="s">
        <v>256</v>
      </c>
      <c r="D1244">
        <v>5</v>
      </c>
      <c r="E1244">
        <v>4</v>
      </c>
      <c r="F1244">
        <v>1</v>
      </c>
      <c r="G1244">
        <v>7</v>
      </c>
      <c r="H1244">
        <v>78</v>
      </c>
      <c r="K1244">
        <v>80</v>
      </c>
      <c r="L1244">
        <v>72</v>
      </c>
      <c r="M1244">
        <v>87</v>
      </c>
      <c r="N1244">
        <v>67</v>
      </c>
      <c r="P1244">
        <v>69</v>
      </c>
      <c r="Q1244">
        <v>56</v>
      </c>
      <c r="R1244">
        <v>81</v>
      </c>
      <c r="T1244" s="34">
        <f>_xlfn.XLOOKUP(B1244,'LHA Demog pivot'!$B$4:$B$93,'LHA Demog pivot'!$C$4:$C$93,,,1)</f>
        <v>113287</v>
      </c>
      <c r="U1244" s="36">
        <f>ROUND(Table2[[#This Row],[LHA_Pop_2016]]*Table2[[#This Row],[C_ADR_7day]]/100000*7,0)</f>
        <v>40</v>
      </c>
      <c r="V1244" s="13">
        <f>IF(OR(Table2[[#This Row],[7d_positivity_public]]=0,ISBLANK(Table2[[#This Row],[7d_positivity_public]])),"",(Table2[[#This Row],[7d_positivity_public]]-Table2[[#This Row],[7d_positivity_all]])/Table2[[#This Row],[7d_positivity_public]])</f>
        <v>0.2857142857142857</v>
      </c>
      <c r="W1244">
        <v>5</v>
      </c>
    </row>
    <row r="1245" spans="1:23" x14ac:dyDescent="0.25">
      <c r="A1245" s="10">
        <v>44414</v>
      </c>
      <c r="B1245">
        <v>144</v>
      </c>
      <c r="C1245" t="s">
        <v>257</v>
      </c>
      <c r="D1245">
        <v>0</v>
      </c>
      <c r="E1245">
        <v>0</v>
      </c>
      <c r="F1245">
        <v>0</v>
      </c>
      <c r="G1245">
        <v>0</v>
      </c>
      <c r="H1245">
        <v>69</v>
      </c>
      <c r="K1245">
        <v>71</v>
      </c>
      <c r="L1245">
        <v>51</v>
      </c>
      <c r="M1245">
        <v>80</v>
      </c>
      <c r="N1245">
        <v>59</v>
      </c>
      <c r="P1245">
        <v>62</v>
      </c>
      <c r="Q1245">
        <v>37</v>
      </c>
      <c r="R1245">
        <v>73</v>
      </c>
      <c r="T1245" s="34">
        <f>_xlfn.XLOOKUP(B1245,'LHA Demog pivot'!$B$4:$B$93,'LHA Demog pivot'!$C$4:$C$93,,,1)</f>
        <v>14112</v>
      </c>
      <c r="U1245" s="36">
        <f>ROUND(Table2[[#This Row],[LHA_Pop_2016]]*Table2[[#This Row],[C_ADR_7day]]/100000*7,0)</f>
        <v>0</v>
      </c>
      <c r="V1245" s="13" t="str">
        <f>IF(OR(Table2[[#This Row],[7d_positivity_public]]=0,ISBLANK(Table2[[#This Row],[7d_positivity_public]])),"",(Table2[[#This Row],[7d_positivity_public]]-Table2[[#This Row],[7d_positivity_all]])/Table2[[#This Row],[7d_positivity_public]])</f>
        <v/>
      </c>
      <c r="W1245">
        <v>0</v>
      </c>
    </row>
    <row r="1246" spans="1:23" x14ac:dyDescent="0.25">
      <c r="A1246" s="10">
        <v>44414</v>
      </c>
      <c r="B1246">
        <v>145</v>
      </c>
      <c r="C1246" t="s">
        <v>258</v>
      </c>
      <c r="D1246">
        <v>0</v>
      </c>
      <c r="E1246">
        <v>0</v>
      </c>
      <c r="F1246">
        <v>0</v>
      </c>
      <c r="G1246">
        <v>0</v>
      </c>
      <c r="H1246">
        <v>69</v>
      </c>
      <c r="K1246">
        <v>71</v>
      </c>
      <c r="L1246">
        <v>58</v>
      </c>
      <c r="M1246">
        <v>78</v>
      </c>
      <c r="N1246">
        <v>61</v>
      </c>
      <c r="P1246">
        <v>63</v>
      </c>
      <c r="Q1246">
        <v>46</v>
      </c>
      <c r="R1246">
        <v>73</v>
      </c>
      <c r="T1246" s="34">
        <f>_xlfn.XLOOKUP(B1246,'LHA Demog pivot'!$B$4:$B$93,'LHA Demog pivot'!$C$4:$C$93,,,1)</f>
        <v>4050</v>
      </c>
      <c r="U1246" s="36">
        <f>ROUND(Table2[[#This Row],[LHA_Pop_2016]]*Table2[[#This Row],[C_ADR_7day]]/100000*7,0)</f>
        <v>0</v>
      </c>
      <c r="V1246" s="13" t="str">
        <f>IF(OR(Table2[[#This Row],[7d_positivity_public]]=0,ISBLANK(Table2[[#This Row],[7d_positivity_public]])),"",(Table2[[#This Row],[7d_positivity_public]]-Table2[[#This Row],[7d_positivity_all]])/Table2[[#This Row],[7d_positivity_public]])</f>
        <v/>
      </c>
      <c r="W1246">
        <v>0</v>
      </c>
    </row>
    <row r="1247" spans="1:23" x14ac:dyDescent="0.25">
      <c r="A1247" s="10">
        <v>44414</v>
      </c>
      <c r="B1247">
        <v>146</v>
      </c>
      <c r="C1247" t="s">
        <v>259</v>
      </c>
      <c r="D1247">
        <v>4</v>
      </c>
      <c r="E1247">
        <v>0</v>
      </c>
      <c r="F1247">
        <v>4</v>
      </c>
      <c r="G1247">
        <v>15</v>
      </c>
      <c r="H1247">
        <v>66</v>
      </c>
      <c r="K1247">
        <v>68</v>
      </c>
      <c r="L1247">
        <v>56</v>
      </c>
      <c r="M1247">
        <v>78</v>
      </c>
      <c r="N1247">
        <v>54</v>
      </c>
      <c r="P1247">
        <v>57</v>
      </c>
      <c r="Q1247">
        <v>42</v>
      </c>
      <c r="R1247">
        <v>70</v>
      </c>
      <c r="T1247" s="34">
        <f>_xlfn.XLOOKUP(B1247,'LHA Demog pivot'!$B$4:$B$93,'LHA Demog pivot'!$C$4:$C$93,,,1)</f>
        <v>24815</v>
      </c>
      <c r="U1247" s="36">
        <f>ROUND(Table2[[#This Row],[LHA_Pop_2016]]*Table2[[#This Row],[C_ADR_7day]]/100000*7,0)</f>
        <v>7</v>
      </c>
      <c r="V1247" s="13">
        <f>IF(OR(Table2[[#This Row],[7d_positivity_public]]=0,ISBLANK(Table2[[#This Row],[7d_positivity_public]])),"",(Table2[[#This Row],[7d_positivity_public]]-Table2[[#This Row],[7d_positivity_all]])/Table2[[#This Row],[7d_positivity_public]])</f>
        <v>0.26666666666666666</v>
      </c>
      <c r="W1247">
        <v>11</v>
      </c>
    </row>
    <row r="1248" spans="1:23" x14ac:dyDescent="0.25">
      <c r="A1248" s="10">
        <v>44414</v>
      </c>
      <c r="B1248">
        <v>147</v>
      </c>
      <c r="C1248" t="s">
        <v>260</v>
      </c>
      <c r="D1248">
        <v>3</v>
      </c>
      <c r="E1248">
        <v>3</v>
      </c>
      <c r="F1248">
        <v>0</v>
      </c>
      <c r="G1248">
        <v>8</v>
      </c>
      <c r="H1248">
        <v>70</v>
      </c>
      <c r="K1248">
        <v>72</v>
      </c>
      <c r="L1248">
        <v>62</v>
      </c>
      <c r="M1248">
        <v>80</v>
      </c>
      <c r="N1248">
        <v>61</v>
      </c>
      <c r="P1248">
        <v>64</v>
      </c>
      <c r="Q1248">
        <v>50</v>
      </c>
      <c r="R1248">
        <v>74</v>
      </c>
      <c r="T1248" s="34">
        <f>_xlfn.XLOOKUP(B1248,'LHA Demog pivot'!$B$4:$B$93,'LHA Demog pivot'!$C$4:$C$93,,,1)</f>
        <v>4012</v>
      </c>
      <c r="U1248" s="36">
        <f>ROUND(Table2[[#This Row],[LHA_Pop_2016]]*Table2[[#This Row],[C_ADR_7day]]/100000*7,0)</f>
        <v>1</v>
      </c>
      <c r="V1248" s="13">
        <f>IF(OR(Table2[[#This Row],[7d_positivity_public]]=0,ISBLANK(Table2[[#This Row],[7d_positivity_public]])),"",(Table2[[#This Row],[7d_positivity_public]]-Table2[[#This Row],[7d_positivity_all]])/Table2[[#This Row],[7d_positivity_public]])</f>
        <v>0.5</v>
      </c>
      <c r="W1248">
        <v>4</v>
      </c>
    </row>
    <row r="1249" spans="1:23" x14ac:dyDescent="0.25">
      <c r="A1249" s="10">
        <v>44414</v>
      </c>
      <c r="B1249">
        <v>148</v>
      </c>
      <c r="C1249" t="s">
        <v>261</v>
      </c>
      <c r="D1249">
        <v>0</v>
      </c>
      <c r="E1249">
        <v>0</v>
      </c>
      <c r="F1249">
        <v>0</v>
      </c>
      <c r="G1249">
        <v>0</v>
      </c>
      <c r="H1249">
        <v>70</v>
      </c>
      <c r="K1249">
        <v>72</v>
      </c>
      <c r="L1249">
        <v>58</v>
      </c>
      <c r="M1249">
        <v>80</v>
      </c>
      <c r="N1249">
        <v>58</v>
      </c>
      <c r="P1249">
        <v>62</v>
      </c>
      <c r="Q1249">
        <v>45</v>
      </c>
      <c r="R1249">
        <v>72</v>
      </c>
      <c r="T1249" s="34">
        <f>_xlfn.XLOOKUP(B1249,'LHA Demog pivot'!$B$4:$B$93,'LHA Demog pivot'!$C$4:$C$93,,,1)</f>
        <v>6548</v>
      </c>
      <c r="U1249" s="36">
        <f>ROUND(Table2[[#This Row],[LHA_Pop_2016]]*Table2[[#This Row],[C_ADR_7day]]/100000*7,0)</f>
        <v>0</v>
      </c>
      <c r="V1249" s="13" t="str">
        <f>IF(OR(Table2[[#This Row],[7d_positivity_public]]=0,ISBLANK(Table2[[#This Row],[7d_positivity_public]])),"",(Table2[[#This Row],[7d_positivity_public]]-Table2[[#This Row],[7d_positivity_all]])/Table2[[#This Row],[7d_positivity_public]])</f>
        <v/>
      </c>
      <c r="W1249">
        <v>0</v>
      </c>
    </row>
    <row r="1250" spans="1:23" x14ac:dyDescent="0.25">
      <c r="A1250" s="10">
        <v>44414</v>
      </c>
      <c r="B1250">
        <v>149</v>
      </c>
      <c r="C1250" t="s">
        <v>124</v>
      </c>
      <c r="D1250">
        <v>5</v>
      </c>
      <c r="E1250">
        <v>0</v>
      </c>
      <c r="F1250">
        <v>5</v>
      </c>
      <c r="G1250">
        <v>11</v>
      </c>
      <c r="H1250">
        <v>70</v>
      </c>
      <c r="K1250">
        <v>72</v>
      </c>
      <c r="L1250">
        <v>59</v>
      </c>
      <c r="M1250">
        <v>82</v>
      </c>
      <c r="N1250">
        <v>59</v>
      </c>
      <c r="P1250">
        <v>62</v>
      </c>
      <c r="Q1250">
        <v>45</v>
      </c>
      <c r="R1250">
        <v>75</v>
      </c>
      <c r="T1250" s="34">
        <f>_xlfn.XLOOKUP(B1250,'LHA Demog pivot'!$B$4:$B$93,'LHA Demog pivot'!$C$4:$C$93,,,1)</f>
        <v>10855</v>
      </c>
      <c r="U1250" s="36">
        <f>ROUND(Table2[[#This Row],[LHA_Pop_2016]]*Table2[[#This Row],[C_ADR_7day]]/100000*7,0)</f>
        <v>4</v>
      </c>
      <c r="V1250" s="13">
        <f>IF(OR(Table2[[#This Row],[7d_positivity_public]]=0,ISBLANK(Table2[[#This Row],[7d_positivity_public]])),"",(Table2[[#This Row],[7d_positivity_public]]-Table2[[#This Row],[7d_positivity_all]])/Table2[[#This Row],[7d_positivity_public]])</f>
        <v>0.36363636363636365</v>
      </c>
      <c r="W1250">
        <v>7</v>
      </c>
    </row>
    <row r="1251" spans="1:23" x14ac:dyDescent="0.25">
      <c r="A1251" s="10">
        <v>44414</v>
      </c>
      <c r="B1251">
        <v>211</v>
      </c>
      <c r="C1251" t="s">
        <v>262</v>
      </c>
      <c r="D1251">
        <v>5</v>
      </c>
      <c r="E1251">
        <v>2</v>
      </c>
      <c r="F1251">
        <v>3</v>
      </c>
      <c r="G1251">
        <v>6</v>
      </c>
      <c r="H1251">
        <v>69</v>
      </c>
      <c r="K1251">
        <v>71</v>
      </c>
      <c r="L1251">
        <v>58</v>
      </c>
      <c r="M1251">
        <v>78</v>
      </c>
      <c r="N1251">
        <v>58</v>
      </c>
      <c r="P1251">
        <v>61</v>
      </c>
      <c r="Q1251">
        <v>42</v>
      </c>
      <c r="R1251">
        <v>71</v>
      </c>
      <c r="T1251" s="34">
        <f>_xlfn.XLOOKUP(B1251,'LHA Demog pivot'!$B$4:$B$93,'LHA Demog pivot'!$C$4:$C$93,,,1)</f>
        <v>8129</v>
      </c>
      <c r="U1251" s="36">
        <f>ROUND(Table2[[#This Row],[LHA_Pop_2016]]*Table2[[#This Row],[C_ADR_7day]]/100000*7,0)</f>
        <v>3</v>
      </c>
      <c r="V1251" s="13">
        <f>IF(OR(Table2[[#This Row],[7d_positivity_public]]=0,ISBLANK(Table2[[#This Row],[7d_positivity_public]])),"",(Table2[[#This Row],[7d_positivity_public]]-Table2[[#This Row],[7d_positivity_all]])/Table2[[#This Row],[7d_positivity_public]])</f>
        <v>0</v>
      </c>
      <c r="W1251">
        <v>6</v>
      </c>
    </row>
    <row r="1252" spans="1:23" x14ac:dyDescent="0.25">
      <c r="A1252" s="10">
        <v>44414</v>
      </c>
      <c r="B1252">
        <v>212</v>
      </c>
      <c r="C1252" t="s">
        <v>263</v>
      </c>
      <c r="D1252">
        <v>5</v>
      </c>
      <c r="E1252">
        <v>3</v>
      </c>
      <c r="F1252">
        <v>2</v>
      </c>
      <c r="G1252">
        <v>6</v>
      </c>
      <c r="H1252">
        <v>71</v>
      </c>
      <c r="K1252">
        <v>73</v>
      </c>
      <c r="L1252">
        <v>63</v>
      </c>
      <c r="M1252">
        <v>83</v>
      </c>
      <c r="N1252">
        <v>61</v>
      </c>
      <c r="P1252">
        <v>63</v>
      </c>
      <c r="Q1252">
        <v>49</v>
      </c>
      <c r="R1252">
        <v>77</v>
      </c>
      <c r="T1252" s="34">
        <f>_xlfn.XLOOKUP(B1252,'LHA Demog pivot'!$B$4:$B$93,'LHA Demog pivot'!$C$4:$C$93,,,1)</f>
        <v>93177</v>
      </c>
      <c r="U1252" s="36">
        <f>ROUND(Table2[[#This Row],[LHA_Pop_2016]]*Table2[[#This Row],[C_ADR_7day]]/100000*7,0)</f>
        <v>33</v>
      </c>
      <c r="V1252" s="13">
        <f>IF(OR(Table2[[#This Row],[7d_positivity_public]]=0,ISBLANK(Table2[[#This Row],[7d_positivity_public]])),"",(Table2[[#This Row],[7d_positivity_public]]-Table2[[#This Row],[7d_positivity_all]])/Table2[[#This Row],[7d_positivity_public]])</f>
        <v>0.33333333333333331</v>
      </c>
      <c r="W1252">
        <v>4</v>
      </c>
    </row>
    <row r="1253" spans="1:23" x14ac:dyDescent="0.25">
      <c r="A1253" s="10">
        <v>44414</v>
      </c>
      <c r="B1253">
        <v>213</v>
      </c>
      <c r="C1253" t="s">
        <v>264</v>
      </c>
      <c r="D1253">
        <v>3</v>
      </c>
      <c r="E1253">
        <v>2</v>
      </c>
      <c r="F1253">
        <v>1</v>
      </c>
      <c r="G1253">
        <v>4</v>
      </c>
      <c r="H1253">
        <v>78</v>
      </c>
      <c r="K1253">
        <v>80</v>
      </c>
      <c r="L1253">
        <v>75</v>
      </c>
      <c r="M1253">
        <v>86</v>
      </c>
      <c r="N1253">
        <v>64</v>
      </c>
      <c r="P1253">
        <v>67</v>
      </c>
      <c r="Q1253">
        <v>57</v>
      </c>
      <c r="R1253">
        <v>78</v>
      </c>
      <c r="T1253" s="34">
        <f>_xlfn.XLOOKUP(B1253,'LHA Demog pivot'!$B$4:$B$93,'LHA Demog pivot'!$C$4:$C$93,,,1)</f>
        <v>141685</v>
      </c>
      <c r="U1253" s="36">
        <f>ROUND(Table2[[#This Row],[LHA_Pop_2016]]*Table2[[#This Row],[C_ADR_7day]]/100000*7,0)</f>
        <v>30</v>
      </c>
      <c r="V1253" s="13">
        <f>IF(OR(Table2[[#This Row],[7d_positivity_public]]=0,ISBLANK(Table2[[#This Row],[7d_positivity_public]])),"",(Table2[[#This Row],[7d_positivity_public]]-Table2[[#This Row],[7d_positivity_all]])/Table2[[#This Row],[7d_positivity_public]])</f>
        <v>0.5</v>
      </c>
      <c r="W1253">
        <v>2</v>
      </c>
    </row>
    <row r="1254" spans="1:23" x14ac:dyDescent="0.25">
      <c r="A1254" s="10">
        <v>44414</v>
      </c>
      <c r="B1254">
        <v>214</v>
      </c>
      <c r="C1254" t="s">
        <v>265</v>
      </c>
      <c r="D1254">
        <v>5</v>
      </c>
      <c r="E1254">
        <v>4</v>
      </c>
      <c r="F1254">
        <v>1</v>
      </c>
      <c r="G1254">
        <v>8</v>
      </c>
      <c r="H1254">
        <v>71</v>
      </c>
      <c r="K1254">
        <v>73</v>
      </c>
      <c r="L1254">
        <v>63</v>
      </c>
      <c r="M1254">
        <v>83</v>
      </c>
      <c r="N1254">
        <v>59</v>
      </c>
      <c r="P1254">
        <v>61</v>
      </c>
      <c r="Q1254">
        <v>48</v>
      </c>
      <c r="R1254">
        <v>75</v>
      </c>
      <c r="T1254" s="34">
        <f>_xlfn.XLOOKUP(B1254,'LHA Demog pivot'!$B$4:$B$93,'LHA Demog pivot'!$C$4:$C$93,,,1)</f>
        <v>43157</v>
      </c>
      <c r="U1254" s="36">
        <f>ROUND(Table2[[#This Row],[LHA_Pop_2016]]*Table2[[#This Row],[C_ADR_7day]]/100000*7,0)</f>
        <v>15</v>
      </c>
      <c r="V1254" s="13">
        <f>IF(OR(Table2[[#This Row],[7d_positivity_public]]=0,ISBLANK(Table2[[#This Row],[7d_positivity_public]])),"",(Table2[[#This Row],[7d_positivity_public]]-Table2[[#This Row],[7d_positivity_all]])/Table2[[#This Row],[7d_positivity_public]])</f>
        <v>0.375</v>
      </c>
      <c r="W1254">
        <v>5</v>
      </c>
    </row>
    <row r="1255" spans="1:23" x14ac:dyDescent="0.25">
      <c r="A1255" s="10">
        <v>44414</v>
      </c>
      <c r="B1255">
        <v>215</v>
      </c>
      <c r="C1255" t="s">
        <v>135</v>
      </c>
      <c r="D1255">
        <v>3</v>
      </c>
      <c r="E1255">
        <v>1</v>
      </c>
      <c r="F1255">
        <v>2</v>
      </c>
      <c r="G1255">
        <v>5</v>
      </c>
      <c r="H1255">
        <v>76</v>
      </c>
      <c r="K1255">
        <v>78</v>
      </c>
      <c r="L1255">
        <v>65</v>
      </c>
      <c r="M1255">
        <v>86</v>
      </c>
      <c r="N1255">
        <v>66</v>
      </c>
      <c r="P1255">
        <v>68</v>
      </c>
      <c r="Q1255">
        <v>50</v>
      </c>
      <c r="R1255">
        <v>80</v>
      </c>
      <c r="T1255" s="34">
        <f>_xlfn.XLOOKUP(B1255,'LHA Demog pivot'!$B$4:$B$93,'LHA Demog pivot'!$C$4:$C$93,,,1)</f>
        <v>9696</v>
      </c>
      <c r="U1255" s="36">
        <f>ROUND(Table2[[#This Row],[LHA_Pop_2016]]*Table2[[#This Row],[C_ADR_7day]]/100000*7,0)</f>
        <v>2</v>
      </c>
      <c r="V1255" s="13">
        <f>IF(OR(Table2[[#This Row],[7d_positivity_public]]=0,ISBLANK(Table2[[#This Row],[7d_positivity_public]])),"",(Table2[[#This Row],[7d_positivity_public]]-Table2[[#This Row],[7d_positivity_all]])/Table2[[#This Row],[7d_positivity_public]])</f>
        <v>0.4</v>
      </c>
      <c r="W1255">
        <v>3</v>
      </c>
    </row>
    <row r="1256" spans="1:23" x14ac:dyDescent="0.25">
      <c r="A1256" s="10">
        <v>44414</v>
      </c>
      <c r="B1256">
        <v>221</v>
      </c>
      <c r="C1256" t="s">
        <v>136</v>
      </c>
      <c r="D1256">
        <v>3</v>
      </c>
      <c r="E1256">
        <v>1</v>
      </c>
      <c r="F1256">
        <v>2</v>
      </c>
      <c r="G1256">
        <v>4</v>
      </c>
      <c r="H1256">
        <v>86</v>
      </c>
      <c r="K1256">
        <v>86</v>
      </c>
      <c r="L1256">
        <v>85</v>
      </c>
      <c r="M1256">
        <v>88</v>
      </c>
      <c r="N1256">
        <v>74</v>
      </c>
      <c r="P1256">
        <v>75</v>
      </c>
      <c r="Q1256">
        <v>70</v>
      </c>
      <c r="R1256">
        <v>82</v>
      </c>
      <c r="T1256" s="34">
        <f>_xlfn.XLOOKUP(B1256,'LHA Demog pivot'!$B$4:$B$93,'LHA Demog pivot'!$C$4:$C$93,,,1)</f>
        <v>70996</v>
      </c>
      <c r="U1256" s="36">
        <f>ROUND(Table2[[#This Row],[LHA_Pop_2016]]*Table2[[#This Row],[C_ADR_7day]]/100000*7,0)</f>
        <v>15</v>
      </c>
      <c r="V1256" s="13">
        <f>IF(OR(Table2[[#This Row],[7d_positivity_public]]=0,ISBLANK(Table2[[#This Row],[7d_positivity_public]])),"",(Table2[[#This Row],[7d_positivity_public]]-Table2[[#This Row],[7d_positivity_all]])/Table2[[#This Row],[7d_positivity_public]])</f>
        <v>0.5</v>
      </c>
      <c r="W1256">
        <v>2</v>
      </c>
    </row>
    <row r="1257" spans="1:23" x14ac:dyDescent="0.25">
      <c r="A1257" s="10">
        <v>44414</v>
      </c>
      <c r="B1257">
        <v>222</v>
      </c>
      <c r="C1257" t="s">
        <v>266</v>
      </c>
      <c r="D1257">
        <v>4</v>
      </c>
      <c r="E1257">
        <v>2</v>
      </c>
      <c r="F1257">
        <v>2</v>
      </c>
      <c r="G1257">
        <v>5</v>
      </c>
      <c r="H1257">
        <v>85</v>
      </c>
      <c r="K1257">
        <v>85</v>
      </c>
      <c r="L1257">
        <v>85</v>
      </c>
      <c r="M1257">
        <v>85</v>
      </c>
      <c r="N1257">
        <v>72</v>
      </c>
      <c r="P1257">
        <v>73</v>
      </c>
      <c r="Q1257">
        <v>69</v>
      </c>
      <c r="R1257">
        <v>78</v>
      </c>
      <c r="T1257" s="34">
        <f>_xlfn.XLOOKUP(B1257,'LHA Demog pivot'!$B$4:$B$93,'LHA Demog pivot'!$C$4:$C$93,,,1)</f>
        <v>232755</v>
      </c>
      <c r="U1257" s="36">
        <f>ROUND(Table2[[#This Row],[LHA_Pop_2016]]*Table2[[#This Row],[C_ADR_7day]]/100000*7,0)</f>
        <v>65</v>
      </c>
      <c r="V1257" s="13">
        <f>IF(OR(Table2[[#This Row],[7d_positivity_public]]=0,ISBLANK(Table2[[#This Row],[7d_positivity_public]])),"",(Table2[[#This Row],[7d_positivity_public]]-Table2[[#This Row],[7d_positivity_all]])/Table2[[#This Row],[7d_positivity_public]])</f>
        <v>0.6</v>
      </c>
      <c r="W1257">
        <v>2</v>
      </c>
    </row>
    <row r="1258" spans="1:23" x14ac:dyDescent="0.25">
      <c r="A1258" s="10">
        <v>44414</v>
      </c>
      <c r="B1258">
        <v>223</v>
      </c>
      <c r="C1258" t="s">
        <v>267</v>
      </c>
      <c r="D1258">
        <v>2</v>
      </c>
      <c r="E1258">
        <v>3</v>
      </c>
      <c r="F1258">
        <v>-1</v>
      </c>
      <c r="G1258">
        <v>2</v>
      </c>
      <c r="H1258">
        <v>80</v>
      </c>
      <c r="K1258">
        <v>81</v>
      </c>
      <c r="L1258">
        <v>75</v>
      </c>
      <c r="M1258">
        <v>88</v>
      </c>
      <c r="N1258">
        <v>68</v>
      </c>
      <c r="P1258">
        <v>70</v>
      </c>
      <c r="Q1258">
        <v>60</v>
      </c>
      <c r="R1258">
        <v>82</v>
      </c>
      <c r="T1258" s="34">
        <f>_xlfn.XLOOKUP(B1258,'LHA Demog pivot'!$B$4:$B$93,'LHA Demog pivot'!$C$4:$C$93,,,1)</f>
        <v>101101</v>
      </c>
      <c r="U1258" s="36">
        <f>ROUND(Table2[[#This Row],[LHA_Pop_2016]]*Table2[[#This Row],[C_ADR_7day]]/100000*7,0)</f>
        <v>14</v>
      </c>
      <c r="V1258" s="13">
        <f>IF(OR(Table2[[#This Row],[7d_positivity_public]]=0,ISBLANK(Table2[[#This Row],[7d_positivity_public]])),"",(Table2[[#This Row],[7d_positivity_public]]-Table2[[#This Row],[7d_positivity_all]])/Table2[[#This Row],[7d_positivity_public]])</f>
        <v>0.5</v>
      </c>
      <c r="W1258">
        <v>1</v>
      </c>
    </row>
    <row r="1259" spans="1:23" x14ac:dyDescent="0.25">
      <c r="A1259" s="10">
        <v>44414</v>
      </c>
      <c r="B1259">
        <v>224</v>
      </c>
      <c r="C1259" t="s">
        <v>268</v>
      </c>
      <c r="D1259">
        <v>2</v>
      </c>
      <c r="E1259">
        <v>1</v>
      </c>
      <c r="F1259">
        <v>1</v>
      </c>
      <c r="G1259">
        <v>2</v>
      </c>
      <c r="H1259">
        <v>84</v>
      </c>
      <c r="K1259">
        <v>85</v>
      </c>
      <c r="L1259">
        <v>82</v>
      </c>
      <c r="M1259">
        <v>88</v>
      </c>
      <c r="N1259">
        <v>73</v>
      </c>
      <c r="P1259">
        <v>75</v>
      </c>
      <c r="Q1259">
        <v>69</v>
      </c>
      <c r="R1259">
        <v>82</v>
      </c>
      <c r="T1259" s="34">
        <f>_xlfn.XLOOKUP(B1259,'LHA Demog pivot'!$B$4:$B$93,'LHA Demog pivot'!$C$4:$C$93,,,1)</f>
        <v>234393</v>
      </c>
      <c r="U1259" s="36">
        <f>ROUND(Table2[[#This Row],[LHA_Pop_2016]]*Table2[[#This Row],[C_ADR_7day]]/100000*7,0)</f>
        <v>33</v>
      </c>
      <c r="V1259" s="13">
        <f>IF(OR(Table2[[#This Row],[7d_positivity_public]]=0,ISBLANK(Table2[[#This Row],[7d_positivity_public]])),"",(Table2[[#This Row],[7d_positivity_public]]-Table2[[#This Row],[7d_positivity_all]])/Table2[[#This Row],[7d_positivity_public]])</f>
        <v>0.5</v>
      </c>
      <c r="W1259">
        <v>1</v>
      </c>
    </row>
    <row r="1260" spans="1:23" x14ac:dyDescent="0.25">
      <c r="A1260" s="10">
        <v>44414</v>
      </c>
      <c r="B1260">
        <v>231</v>
      </c>
      <c r="C1260" t="s">
        <v>269</v>
      </c>
      <c r="D1260">
        <v>4</v>
      </c>
      <c r="E1260">
        <v>2</v>
      </c>
      <c r="F1260">
        <v>2</v>
      </c>
      <c r="G1260">
        <v>5</v>
      </c>
      <c r="H1260">
        <v>81</v>
      </c>
      <c r="K1260">
        <v>81</v>
      </c>
      <c r="L1260">
        <v>76</v>
      </c>
      <c r="M1260">
        <v>88</v>
      </c>
      <c r="N1260">
        <v>70</v>
      </c>
      <c r="P1260">
        <v>72</v>
      </c>
      <c r="Q1260">
        <v>63</v>
      </c>
      <c r="R1260">
        <v>82</v>
      </c>
      <c r="T1260" s="34">
        <f>_xlfn.XLOOKUP(B1260,'LHA Demog pivot'!$B$4:$B$93,'LHA Demog pivot'!$C$4:$C$93,,,1)</f>
        <v>143778</v>
      </c>
      <c r="U1260" s="36">
        <f>ROUND(Table2[[#This Row],[LHA_Pop_2016]]*Table2[[#This Row],[C_ADR_7day]]/100000*7,0)</f>
        <v>40</v>
      </c>
      <c r="V1260" s="13">
        <f>IF(OR(Table2[[#This Row],[7d_positivity_public]]=0,ISBLANK(Table2[[#This Row],[7d_positivity_public]])),"",(Table2[[#This Row],[7d_positivity_public]]-Table2[[#This Row],[7d_positivity_all]])/Table2[[#This Row],[7d_positivity_public]])</f>
        <v>0.4</v>
      </c>
      <c r="W1260">
        <v>3</v>
      </c>
    </row>
    <row r="1261" spans="1:23" x14ac:dyDescent="0.25">
      <c r="A1261" s="10">
        <v>44414</v>
      </c>
      <c r="B1261">
        <v>232</v>
      </c>
      <c r="C1261" t="s">
        <v>270</v>
      </c>
      <c r="D1261">
        <v>1</v>
      </c>
      <c r="E1261">
        <v>0</v>
      </c>
      <c r="F1261">
        <v>1</v>
      </c>
      <c r="G1261">
        <v>2</v>
      </c>
      <c r="H1261">
        <v>88</v>
      </c>
      <c r="K1261">
        <v>89</v>
      </c>
      <c r="L1261">
        <v>86</v>
      </c>
      <c r="M1261">
        <v>92</v>
      </c>
      <c r="N1261">
        <v>75</v>
      </c>
      <c r="P1261">
        <v>77</v>
      </c>
      <c r="Q1261">
        <v>68</v>
      </c>
      <c r="R1261">
        <v>86</v>
      </c>
      <c r="T1261" s="34">
        <f>_xlfn.XLOOKUP(B1261,'LHA Demog pivot'!$B$4:$B$93,'LHA Demog pivot'!$C$4:$C$93,,,1)</f>
        <v>103064</v>
      </c>
      <c r="U1261" s="36">
        <f>ROUND(Table2[[#This Row],[LHA_Pop_2016]]*Table2[[#This Row],[C_ADR_7day]]/100000*7,0)</f>
        <v>7</v>
      </c>
      <c r="V1261" s="13">
        <f>IF(OR(Table2[[#This Row],[7d_positivity_public]]=0,ISBLANK(Table2[[#This Row],[7d_positivity_public]])),"",(Table2[[#This Row],[7d_positivity_public]]-Table2[[#This Row],[7d_positivity_all]])/Table2[[#This Row],[7d_positivity_public]])</f>
        <v>0.5</v>
      </c>
      <c r="W1261">
        <v>1</v>
      </c>
    </row>
    <row r="1262" spans="1:23" x14ac:dyDescent="0.25">
      <c r="A1262" s="10">
        <v>44414</v>
      </c>
      <c r="B1262">
        <v>233</v>
      </c>
      <c r="C1262" t="s">
        <v>271</v>
      </c>
      <c r="D1262">
        <v>2</v>
      </c>
      <c r="E1262">
        <v>1</v>
      </c>
      <c r="F1262">
        <v>1</v>
      </c>
      <c r="G1262">
        <v>3</v>
      </c>
      <c r="H1262">
        <v>86</v>
      </c>
      <c r="K1262">
        <v>87</v>
      </c>
      <c r="L1262">
        <v>85</v>
      </c>
      <c r="M1262">
        <v>90</v>
      </c>
      <c r="N1262">
        <v>70</v>
      </c>
      <c r="P1262">
        <v>72</v>
      </c>
      <c r="Q1262">
        <v>65</v>
      </c>
      <c r="R1262">
        <v>82</v>
      </c>
      <c r="T1262" s="34">
        <f>_xlfn.XLOOKUP(B1262,'LHA Demog pivot'!$B$4:$B$93,'LHA Demog pivot'!$C$4:$C$93,,,1)</f>
        <v>443367</v>
      </c>
      <c r="U1262" s="36">
        <f>ROUND(Table2[[#This Row],[LHA_Pop_2016]]*Table2[[#This Row],[C_ADR_7day]]/100000*7,0)</f>
        <v>62</v>
      </c>
      <c r="V1262" s="13">
        <f>IF(OR(Table2[[#This Row],[7d_positivity_public]]=0,ISBLANK(Table2[[#This Row],[7d_positivity_public]])),"",(Table2[[#This Row],[7d_positivity_public]]-Table2[[#This Row],[7d_positivity_all]])/Table2[[#This Row],[7d_positivity_public]])</f>
        <v>0.33333333333333331</v>
      </c>
      <c r="W1262">
        <v>2</v>
      </c>
    </row>
    <row r="1263" spans="1:23" x14ac:dyDescent="0.25">
      <c r="A1263" s="10">
        <v>44414</v>
      </c>
      <c r="B1263">
        <v>234</v>
      </c>
      <c r="C1263" t="s">
        <v>272</v>
      </c>
      <c r="D1263">
        <v>3</v>
      </c>
      <c r="E1263">
        <v>1</v>
      </c>
      <c r="F1263">
        <v>2</v>
      </c>
      <c r="G1263">
        <v>4</v>
      </c>
      <c r="H1263">
        <v>84</v>
      </c>
      <c r="K1263">
        <v>85</v>
      </c>
      <c r="L1263">
        <v>79</v>
      </c>
      <c r="M1263">
        <v>88</v>
      </c>
      <c r="N1263">
        <v>75</v>
      </c>
      <c r="P1263">
        <v>77</v>
      </c>
      <c r="Q1263">
        <v>68</v>
      </c>
      <c r="R1263">
        <v>83</v>
      </c>
      <c r="T1263" s="34">
        <f>_xlfn.XLOOKUP(B1263,'LHA Demog pivot'!$B$4:$B$93,'LHA Demog pivot'!$C$4:$C$93,,,1)</f>
        <v>94768</v>
      </c>
      <c r="U1263" s="36">
        <f>ROUND(Table2[[#This Row],[LHA_Pop_2016]]*Table2[[#This Row],[C_ADR_7day]]/100000*7,0)</f>
        <v>20</v>
      </c>
      <c r="V1263" s="13">
        <f>IF(OR(Table2[[#This Row],[7d_positivity_public]]=0,ISBLANK(Table2[[#This Row],[7d_positivity_public]])),"",(Table2[[#This Row],[7d_positivity_public]]-Table2[[#This Row],[7d_positivity_all]])/Table2[[#This Row],[7d_positivity_public]])</f>
        <v>0.5</v>
      </c>
      <c r="W1263">
        <v>2</v>
      </c>
    </row>
    <row r="1264" spans="1:23" x14ac:dyDescent="0.25">
      <c r="A1264" s="10">
        <v>44414</v>
      </c>
      <c r="B1264">
        <v>311</v>
      </c>
      <c r="C1264" t="s">
        <v>273</v>
      </c>
      <c r="D1264">
        <v>3</v>
      </c>
      <c r="E1264">
        <v>1</v>
      </c>
      <c r="F1264">
        <v>2</v>
      </c>
      <c r="G1264">
        <v>7</v>
      </c>
      <c r="H1264">
        <v>85</v>
      </c>
      <c r="K1264">
        <v>85</v>
      </c>
      <c r="L1264">
        <v>86</v>
      </c>
      <c r="M1264">
        <v>84</v>
      </c>
      <c r="N1264">
        <v>66</v>
      </c>
      <c r="P1264">
        <v>68</v>
      </c>
      <c r="Q1264">
        <v>60</v>
      </c>
      <c r="R1264">
        <v>76</v>
      </c>
      <c r="T1264" s="34">
        <f>_xlfn.XLOOKUP(B1264,'LHA Demog pivot'!$B$4:$B$93,'LHA Demog pivot'!$C$4:$C$93,,,1)</f>
        <v>198309</v>
      </c>
      <c r="U1264" s="36">
        <f>ROUND(Table2[[#This Row],[LHA_Pop_2016]]*Table2[[#This Row],[C_ADR_7day]]/100000*7,0)</f>
        <v>42</v>
      </c>
      <c r="V1264" s="13">
        <f>IF(OR(Table2[[#This Row],[7d_positivity_public]]=0,ISBLANK(Table2[[#This Row],[7d_positivity_public]])),"",(Table2[[#This Row],[7d_positivity_public]]-Table2[[#This Row],[7d_positivity_all]])/Table2[[#This Row],[7d_positivity_public]])</f>
        <v>0.7142857142857143</v>
      </c>
      <c r="W1264">
        <v>2</v>
      </c>
    </row>
    <row r="1265" spans="1:23" x14ac:dyDescent="0.25">
      <c r="A1265" s="10">
        <v>44414</v>
      </c>
      <c r="B1265">
        <v>321</v>
      </c>
      <c r="C1265" t="s">
        <v>274</v>
      </c>
      <c r="D1265">
        <v>5</v>
      </c>
      <c r="E1265">
        <v>3</v>
      </c>
      <c r="F1265">
        <v>2</v>
      </c>
      <c r="G1265">
        <v>5</v>
      </c>
      <c r="H1265">
        <v>88</v>
      </c>
      <c r="K1265">
        <v>88</v>
      </c>
      <c r="L1265">
        <v>90</v>
      </c>
      <c r="M1265">
        <v>85</v>
      </c>
      <c r="N1265">
        <v>74</v>
      </c>
      <c r="P1265">
        <v>75</v>
      </c>
      <c r="Q1265">
        <v>73</v>
      </c>
      <c r="R1265">
        <v>78</v>
      </c>
      <c r="T1265" s="34">
        <f>_xlfn.XLOOKUP(B1265,'LHA Demog pivot'!$B$4:$B$93,'LHA Demog pivot'!$C$4:$C$93,,,1)</f>
        <v>122041</v>
      </c>
      <c r="U1265" s="36">
        <f>ROUND(Table2[[#This Row],[LHA_Pop_2016]]*Table2[[#This Row],[C_ADR_7day]]/100000*7,0)</f>
        <v>43</v>
      </c>
      <c r="V1265" s="13">
        <f>IF(OR(Table2[[#This Row],[7d_positivity_public]]=0,ISBLANK(Table2[[#This Row],[7d_positivity_public]])),"",(Table2[[#This Row],[7d_positivity_public]]-Table2[[#This Row],[7d_positivity_all]])/Table2[[#This Row],[7d_positivity_public]])</f>
        <v>0.8</v>
      </c>
      <c r="W1265">
        <v>1</v>
      </c>
    </row>
    <row r="1266" spans="1:23" x14ac:dyDescent="0.25">
      <c r="A1266" s="10">
        <v>44414</v>
      </c>
      <c r="B1266">
        <v>322</v>
      </c>
      <c r="C1266" t="s">
        <v>275</v>
      </c>
      <c r="D1266">
        <v>4</v>
      </c>
      <c r="E1266">
        <v>1</v>
      </c>
      <c r="F1266">
        <v>3</v>
      </c>
      <c r="G1266">
        <v>5</v>
      </c>
      <c r="H1266">
        <v>82</v>
      </c>
      <c r="K1266">
        <v>82</v>
      </c>
      <c r="L1266">
        <v>83</v>
      </c>
      <c r="M1266">
        <v>80</v>
      </c>
      <c r="N1266">
        <v>68</v>
      </c>
      <c r="P1266">
        <v>69</v>
      </c>
      <c r="Q1266">
        <v>68</v>
      </c>
      <c r="R1266">
        <v>70</v>
      </c>
      <c r="T1266" s="34">
        <f>_xlfn.XLOOKUP(B1266,'LHA Demog pivot'!$B$4:$B$93,'LHA Demog pivot'!$C$4:$C$93,,,1)</f>
        <v>61532</v>
      </c>
      <c r="U1266" s="36">
        <f>ROUND(Table2[[#This Row],[LHA_Pop_2016]]*Table2[[#This Row],[C_ADR_7day]]/100000*7,0)</f>
        <v>17</v>
      </c>
      <c r="V1266" s="13">
        <f>IF(OR(Table2[[#This Row],[7d_positivity_public]]=0,ISBLANK(Table2[[#This Row],[7d_positivity_public]])),"",(Table2[[#This Row],[7d_positivity_public]]-Table2[[#This Row],[7d_positivity_all]])/Table2[[#This Row],[7d_positivity_public]])</f>
        <v>0.6</v>
      </c>
      <c r="W1266">
        <v>2</v>
      </c>
    </row>
    <row r="1267" spans="1:23" x14ac:dyDescent="0.25">
      <c r="A1267" s="10">
        <v>44414</v>
      </c>
      <c r="B1267">
        <v>323</v>
      </c>
      <c r="C1267" t="s">
        <v>276</v>
      </c>
      <c r="D1267">
        <v>3</v>
      </c>
      <c r="E1267">
        <v>1</v>
      </c>
      <c r="F1267">
        <v>2</v>
      </c>
      <c r="G1267">
        <v>5</v>
      </c>
      <c r="H1267">
        <v>90</v>
      </c>
      <c r="K1267">
        <v>90</v>
      </c>
      <c r="L1267">
        <v>90</v>
      </c>
      <c r="M1267">
        <v>89</v>
      </c>
      <c r="N1267">
        <v>74</v>
      </c>
      <c r="P1267">
        <v>76</v>
      </c>
      <c r="Q1267">
        <v>73</v>
      </c>
      <c r="R1267">
        <v>81</v>
      </c>
      <c r="T1267" s="34">
        <f>_xlfn.XLOOKUP(B1267,'LHA Demog pivot'!$B$4:$B$93,'LHA Demog pivot'!$C$4:$C$93,,,1)</f>
        <v>103894</v>
      </c>
      <c r="U1267" s="36">
        <f>ROUND(Table2[[#This Row],[LHA_Pop_2016]]*Table2[[#This Row],[C_ADR_7day]]/100000*7,0)</f>
        <v>22</v>
      </c>
      <c r="V1267" s="13">
        <f>IF(OR(Table2[[#This Row],[7d_positivity_public]]=0,ISBLANK(Table2[[#This Row],[7d_positivity_public]])),"",(Table2[[#This Row],[7d_positivity_public]]-Table2[[#This Row],[7d_positivity_all]])/Table2[[#This Row],[7d_positivity_public]])</f>
        <v>0.6</v>
      </c>
      <c r="W1267">
        <v>2</v>
      </c>
    </row>
    <row r="1268" spans="1:23" x14ac:dyDescent="0.25">
      <c r="A1268" s="10">
        <v>44414</v>
      </c>
      <c r="B1268">
        <v>324</v>
      </c>
      <c r="C1268" t="s">
        <v>277</v>
      </c>
      <c r="D1268">
        <v>4</v>
      </c>
      <c r="E1268">
        <v>3</v>
      </c>
      <c r="F1268">
        <v>1</v>
      </c>
      <c r="G1268">
        <v>6</v>
      </c>
      <c r="H1268">
        <v>86</v>
      </c>
      <c r="K1268">
        <v>86</v>
      </c>
      <c r="L1268">
        <v>85</v>
      </c>
      <c r="M1268">
        <v>87</v>
      </c>
      <c r="N1268">
        <v>71</v>
      </c>
      <c r="P1268">
        <v>73</v>
      </c>
      <c r="Q1268">
        <v>66</v>
      </c>
      <c r="R1268">
        <v>81</v>
      </c>
      <c r="T1268" s="34">
        <f>_xlfn.XLOOKUP(B1268,'LHA Demog pivot'!$B$4:$B$93,'LHA Demog pivot'!$C$4:$C$93,,,1)</f>
        <v>131178</v>
      </c>
      <c r="U1268" s="36">
        <f>ROUND(Table2[[#This Row],[LHA_Pop_2016]]*Table2[[#This Row],[C_ADR_7day]]/100000*7,0)</f>
        <v>37</v>
      </c>
      <c r="V1268" s="13">
        <f>IF(OR(Table2[[#This Row],[7d_positivity_public]]=0,ISBLANK(Table2[[#This Row],[7d_positivity_public]])),"",(Table2[[#This Row],[7d_positivity_public]]-Table2[[#This Row],[7d_positivity_all]])/Table2[[#This Row],[7d_positivity_public]])</f>
        <v>0.83333333333333337</v>
      </c>
      <c r="W1268">
        <v>1</v>
      </c>
    </row>
    <row r="1269" spans="1:23" x14ac:dyDescent="0.25">
      <c r="A1269" s="10">
        <v>44414</v>
      </c>
      <c r="B1269">
        <v>325</v>
      </c>
      <c r="C1269" t="s">
        <v>278</v>
      </c>
      <c r="D1269">
        <v>3</v>
      </c>
      <c r="E1269">
        <v>1</v>
      </c>
      <c r="F1269">
        <v>2</v>
      </c>
      <c r="G1269">
        <v>5</v>
      </c>
      <c r="H1269">
        <v>89</v>
      </c>
      <c r="K1269">
        <v>90</v>
      </c>
      <c r="L1269">
        <v>91</v>
      </c>
      <c r="M1269">
        <v>88</v>
      </c>
      <c r="N1269">
        <v>76</v>
      </c>
      <c r="P1269">
        <v>78</v>
      </c>
      <c r="Q1269">
        <v>76</v>
      </c>
      <c r="R1269">
        <v>81</v>
      </c>
      <c r="T1269" s="34">
        <f>_xlfn.XLOOKUP(B1269,'LHA Demog pivot'!$B$4:$B$93,'LHA Demog pivot'!$C$4:$C$93,,,1)</f>
        <v>95808</v>
      </c>
      <c r="U1269" s="36">
        <f>ROUND(Table2[[#This Row],[LHA_Pop_2016]]*Table2[[#This Row],[C_ADR_7day]]/100000*7,0)</f>
        <v>20</v>
      </c>
      <c r="V1269" s="13">
        <f>IF(OR(Table2[[#This Row],[7d_positivity_public]]=0,ISBLANK(Table2[[#This Row],[7d_positivity_public]])),"",(Table2[[#This Row],[7d_positivity_public]]-Table2[[#This Row],[7d_positivity_all]])/Table2[[#This Row],[7d_positivity_public]])</f>
        <v>0.6</v>
      </c>
      <c r="W1269">
        <v>2</v>
      </c>
    </row>
    <row r="1270" spans="1:23" x14ac:dyDescent="0.25">
      <c r="A1270" s="10">
        <v>44414</v>
      </c>
      <c r="B1270">
        <v>326</v>
      </c>
      <c r="C1270" t="s">
        <v>279</v>
      </c>
      <c r="D1270">
        <v>3</v>
      </c>
      <c r="E1270">
        <v>2</v>
      </c>
      <c r="F1270">
        <v>1</v>
      </c>
      <c r="G1270">
        <v>6</v>
      </c>
      <c r="H1270">
        <v>87</v>
      </c>
      <c r="K1270">
        <v>88</v>
      </c>
      <c r="L1270">
        <v>88</v>
      </c>
      <c r="M1270">
        <v>87</v>
      </c>
      <c r="N1270">
        <v>71</v>
      </c>
      <c r="P1270">
        <v>73</v>
      </c>
      <c r="Q1270">
        <v>67</v>
      </c>
      <c r="R1270">
        <v>79</v>
      </c>
      <c r="T1270" s="34">
        <f>_xlfn.XLOOKUP(B1270,'LHA Demog pivot'!$B$4:$B$93,'LHA Demog pivot'!$C$4:$C$93,,,1)</f>
        <v>134575</v>
      </c>
      <c r="U1270" s="36">
        <f>ROUND(Table2[[#This Row],[LHA_Pop_2016]]*Table2[[#This Row],[C_ADR_7day]]/100000*7,0)</f>
        <v>28</v>
      </c>
      <c r="V1270" s="13">
        <f>IF(OR(Table2[[#This Row],[7d_positivity_public]]=0,ISBLANK(Table2[[#This Row],[7d_positivity_public]])),"",(Table2[[#This Row],[7d_positivity_public]]-Table2[[#This Row],[7d_positivity_all]])/Table2[[#This Row],[7d_positivity_public]])</f>
        <v>0.66666666666666663</v>
      </c>
      <c r="W1270">
        <v>2</v>
      </c>
    </row>
    <row r="1271" spans="1:23" x14ac:dyDescent="0.25">
      <c r="A1271" s="10">
        <v>44414</v>
      </c>
      <c r="B1271">
        <v>331</v>
      </c>
      <c r="C1271" t="s">
        <v>280</v>
      </c>
      <c r="D1271">
        <v>3</v>
      </c>
      <c r="E1271">
        <v>2</v>
      </c>
      <c r="F1271">
        <v>1</v>
      </c>
      <c r="G1271">
        <v>4</v>
      </c>
      <c r="H1271">
        <v>88</v>
      </c>
      <c r="K1271">
        <v>89</v>
      </c>
      <c r="L1271">
        <v>87</v>
      </c>
      <c r="M1271">
        <v>91</v>
      </c>
      <c r="N1271">
        <v>77</v>
      </c>
      <c r="P1271">
        <v>79</v>
      </c>
      <c r="Q1271">
        <v>72</v>
      </c>
      <c r="R1271">
        <v>85</v>
      </c>
      <c r="T1271" s="34">
        <f>_xlfn.XLOOKUP(B1271,'LHA Demog pivot'!$B$4:$B$93,'LHA Demog pivot'!$C$4:$C$93,,,1)</f>
        <v>141392</v>
      </c>
      <c r="U1271" s="36">
        <f>ROUND(Table2[[#This Row],[LHA_Pop_2016]]*Table2[[#This Row],[C_ADR_7day]]/100000*7,0)</f>
        <v>30</v>
      </c>
      <c r="V1271" s="13">
        <f>IF(OR(Table2[[#This Row],[7d_positivity_public]]=0,ISBLANK(Table2[[#This Row],[7d_positivity_public]])),"",(Table2[[#This Row],[7d_positivity_public]]-Table2[[#This Row],[7d_positivity_all]])/Table2[[#This Row],[7d_positivity_public]])</f>
        <v>0.75</v>
      </c>
      <c r="W1271">
        <v>1</v>
      </c>
    </row>
    <row r="1272" spans="1:23" x14ac:dyDescent="0.25">
      <c r="A1272" s="10">
        <v>44414</v>
      </c>
      <c r="B1272">
        <v>332</v>
      </c>
      <c r="C1272" t="s">
        <v>281</v>
      </c>
      <c r="D1272">
        <v>3</v>
      </c>
      <c r="E1272">
        <v>1</v>
      </c>
      <c r="F1272">
        <v>2</v>
      </c>
      <c r="G1272">
        <v>7</v>
      </c>
      <c r="H1272">
        <v>84</v>
      </c>
      <c r="K1272">
        <v>84</v>
      </c>
      <c r="L1272">
        <v>79</v>
      </c>
      <c r="M1272">
        <v>87</v>
      </c>
      <c r="N1272">
        <v>73</v>
      </c>
      <c r="P1272">
        <v>75</v>
      </c>
      <c r="Q1272">
        <v>66</v>
      </c>
      <c r="R1272">
        <v>82</v>
      </c>
      <c r="T1272" s="34">
        <f>_xlfn.XLOOKUP(B1272,'LHA Demog pivot'!$B$4:$B$93,'LHA Demog pivot'!$C$4:$C$93,,,1)</f>
        <v>50490</v>
      </c>
      <c r="U1272" s="36">
        <f>ROUND(Table2[[#This Row],[LHA_Pop_2016]]*Table2[[#This Row],[C_ADR_7day]]/100000*7,0)</f>
        <v>11</v>
      </c>
      <c r="V1272" s="13">
        <f>IF(OR(Table2[[#This Row],[7d_positivity_public]]=0,ISBLANK(Table2[[#This Row],[7d_positivity_public]])),"",(Table2[[#This Row],[7d_positivity_public]]-Table2[[#This Row],[7d_positivity_all]])/Table2[[#This Row],[7d_positivity_public]])</f>
        <v>0.8571428571428571</v>
      </c>
      <c r="W1272">
        <v>1</v>
      </c>
    </row>
    <row r="1273" spans="1:23" x14ac:dyDescent="0.25">
      <c r="A1273" s="10">
        <v>44414</v>
      </c>
      <c r="B1273">
        <v>333</v>
      </c>
      <c r="C1273" t="s">
        <v>282</v>
      </c>
      <c r="D1273">
        <v>1</v>
      </c>
      <c r="E1273">
        <v>0</v>
      </c>
      <c r="F1273">
        <v>1</v>
      </c>
      <c r="G1273">
        <v>3</v>
      </c>
      <c r="H1273">
        <v>81</v>
      </c>
      <c r="K1273">
        <v>82</v>
      </c>
      <c r="L1273">
        <v>70</v>
      </c>
      <c r="M1273">
        <v>88</v>
      </c>
      <c r="N1273">
        <v>69</v>
      </c>
      <c r="P1273">
        <v>71</v>
      </c>
      <c r="Q1273">
        <v>52</v>
      </c>
      <c r="R1273">
        <v>82</v>
      </c>
      <c r="T1273" s="34">
        <f>_xlfn.XLOOKUP(B1273,'LHA Demog pivot'!$B$4:$B$93,'LHA Demog pivot'!$C$4:$C$93,,,1)</f>
        <v>29970</v>
      </c>
      <c r="U1273" s="36">
        <f>ROUND(Table2[[#This Row],[LHA_Pop_2016]]*Table2[[#This Row],[C_ADR_7day]]/100000*7,0)</f>
        <v>2</v>
      </c>
      <c r="V1273" s="13">
        <f>IF(OR(Table2[[#This Row],[7d_positivity_public]]=0,ISBLANK(Table2[[#This Row],[7d_positivity_public]])),"",(Table2[[#This Row],[7d_positivity_public]]-Table2[[#This Row],[7d_positivity_all]])/Table2[[#This Row],[7d_positivity_public]])</f>
        <v>0.66666666666666663</v>
      </c>
      <c r="W1273">
        <v>1</v>
      </c>
    </row>
    <row r="1274" spans="1:23" x14ac:dyDescent="0.25">
      <c r="A1274" s="10">
        <v>44414</v>
      </c>
      <c r="B1274">
        <v>334</v>
      </c>
      <c r="C1274" t="s">
        <v>283</v>
      </c>
      <c r="D1274">
        <v>2</v>
      </c>
      <c r="E1274">
        <v>1</v>
      </c>
      <c r="F1274">
        <v>1</v>
      </c>
      <c r="G1274">
        <v>7</v>
      </c>
      <c r="H1274">
        <v>77</v>
      </c>
      <c r="K1274">
        <v>78</v>
      </c>
      <c r="L1274">
        <v>64</v>
      </c>
      <c r="M1274">
        <v>86</v>
      </c>
      <c r="N1274">
        <v>68</v>
      </c>
      <c r="P1274">
        <v>70</v>
      </c>
      <c r="Q1274">
        <v>50</v>
      </c>
      <c r="R1274">
        <v>81</v>
      </c>
      <c r="T1274" s="34">
        <f>_xlfn.XLOOKUP(B1274,'LHA Demog pivot'!$B$4:$B$93,'LHA Demog pivot'!$C$4:$C$93,,,1)</f>
        <v>19671</v>
      </c>
      <c r="U1274" s="36">
        <f>ROUND(Table2[[#This Row],[LHA_Pop_2016]]*Table2[[#This Row],[C_ADR_7day]]/100000*7,0)</f>
        <v>3</v>
      </c>
      <c r="V1274" s="13">
        <f>IF(OR(Table2[[#This Row],[7d_positivity_public]]=0,ISBLANK(Table2[[#This Row],[7d_positivity_public]])),"",(Table2[[#This Row],[7d_positivity_public]]-Table2[[#This Row],[7d_positivity_all]])/Table2[[#This Row],[7d_positivity_public]])</f>
        <v>0.42857142857142855</v>
      </c>
      <c r="W1274">
        <v>4</v>
      </c>
    </row>
    <row r="1275" spans="1:23" x14ac:dyDescent="0.25">
      <c r="A1275" s="10">
        <v>44414</v>
      </c>
      <c r="B1275">
        <v>335</v>
      </c>
      <c r="C1275" t="s">
        <v>284</v>
      </c>
      <c r="D1275">
        <v>1</v>
      </c>
      <c r="E1275">
        <v>1</v>
      </c>
      <c r="F1275">
        <v>0</v>
      </c>
      <c r="G1275">
        <v>2</v>
      </c>
      <c r="H1275">
        <v>88</v>
      </c>
      <c r="K1275">
        <v>89</v>
      </c>
      <c r="L1275">
        <v>88</v>
      </c>
      <c r="M1275">
        <v>90</v>
      </c>
      <c r="N1275">
        <v>73</v>
      </c>
      <c r="P1275">
        <v>76</v>
      </c>
      <c r="Q1275">
        <v>72</v>
      </c>
      <c r="R1275">
        <v>83</v>
      </c>
      <c r="T1275" s="34">
        <f>_xlfn.XLOOKUP(B1275,'LHA Demog pivot'!$B$4:$B$93,'LHA Demog pivot'!$C$4:$C$93,,,1)</f>
        <v>38653</v>
      </c>
      <c r="U1275" s="36">
        <f>ROUND(Table2[[#This Row],[LHA_Pop_2016]]*Table2[[#This Row],[C_ADR_7day]]/100000*7,0)</f>
        <v>3</v>
      </c>
      <c r="V1275" s="13">
        <f>IF(OR(Table2[[#This Row],[7d_positivity_public]]=0,ISBLANK(Table2[[#This Row],[7d_positivity_public]])),"",(Table2[[#This Row],[7d_positivity_public]]-Table2[[#This Row],[7d_positivity_all]])/Table2[[#This Row],[7d_positivity_public]])</f>
        <v>0.5</v>
      </c>
      <c r="W1275">
        <v>1</v>
      </c>
    </row>
    <row r="1276" spans="1:23" x14ac:dyDescent="0.25">
      <c r="A1276" s="10">
        <v>44414</v>
      </c>
      <c r="B1276">
        <v>336</v>
      </c>
      <c r="C1276" t="s">
        <v>285</v>
      </c>
      <c r="D1276">
        <v>0</v>
      </c>
      <c r="E1276">
        <v>0</v>
      </c>
      <c r="F1276">
        <v>0</v>
      </c>
      <c r="G1276">
        <v>0</v>
      </c>
      <c r="H1276">
        <v>69</v>
      </c>
      <c r="K1276">
        <v>71</v>
      </c>
      <c r="L1276">
        <v>63</v>
      </c>
      <c r="M1276">
        <v>78</v>
      </c>
      <c r="N1276">
        <v>60</v>
      </c>
      <c r="P1276">
        <v>63</v>
      </c>
      <c r="Q1276">
        <v>53</v>
      </c>
      <c r="R1276">
        <v>72</v>
      </c>
      <c r="T1276" s="34">
        <f>_xlfn.XLOOKUP(B1276,'LHA Demog pivot'!$B$4:$B$93,'LHA Demog pivot'!$C$4:$C$93,,,1)</f>
        <v>2678</v>
      </c>
      <c r="U1276" s="36">
        <f>ROUND(Table2[[#This Row],[LHA_Pop_2016]]*Table2[[#This Row],[C_ADR_7day]]/100000*7,0)</f>
        <v>0</v>
      </c>
      <c r="V1276" s="13" t="str">
        <f>IF(OR(Table2[[#This Row],[7d_positivity_public]]=0,ISBLANK(Table2[[#This Row],[7d_positivity_public]])),"",(Table2[[#This Row],[7d_positivity_public]]-Table2[[#This Row],[7d_positivity_all]])/Table2[[#This Row],[7d_positivity_public]])</f>
        <v/>
      </c>
      <c r="W1276">
        <v>0</v>
      </c>
    </row>
    <row r="1277" spans="1:23" x14ac:dyDescent="0.25">
      <c r="A1277" s="10">
        <v>44414</v>
      </c>
      <c r="B1277">
        <v>337</v>
      </c>
      <c r="C1277" t="s">
        <v>286</v>
      </c>
      <c r="D1277">
        <v>0</v>
      </c>
      <c r="E1277">
        <v>0</v>
      </c>
      <c r="F1277">
        <v>0</v>
      </c>
      <c r="G1277">
        <v>0</v>
      </c>
      <c r="H1277">
        <v>95</v>
      </c>
      <c r="K1277">
        <v>96</v>
      </c>
      <c r="L1277">
        <v>97</v>
      </c>
      <c r="M1277">
        <v>95</v>
      </c>
      <c r="N1277">
        <v>81</v>
      </c>
      <c r="P1277">
        <v>87</v>
      </c>
      <c r="Q1277">
        <v>85</v>
      </c>
      <c r="R1277">
        <v>90</v>
      </c>
      <c r="T1277" s="34">
        <f>_xlfn.XLOOKUP(B1277,'LHA Demog pivot'!$B$4:$B$93,'LHA Demog pivot'!$C$4:$C$93,,,1)</f>
        <v>1514</v>
      </c>
      <c r="U1277" s="36">
        <f>ROUND(Table2[[#This Row],[LHA_Pop_2016]]*Table2[[#This Row],[C_ADR_7day]]/100000*7,0)</f>
        <v>0</v>
      </c>
      <c r="V1277" s="13" t="str">
        <f>IF(OR(Table2[[#This Row],[7d_positivity_public]]=0,ISBLANK(Table2[[#This Row],[7d_positivity_public]])),"",(Table2[[#This Row],[7d_positivity_public]]-Table2[[#This Row],[7d_positivity_all]])/Table2[[#This Row],[7d_positivity_public]])</f>
        <v/>
      </c>
      <c r="W1277">
        <v>0</v>
      </c>
    </row>
    <row r="1278" spans="1:23" x14ac:dyDescent="0.25">
      <c r="A1278" s="10">
        <v>44414</v>
      </c>
      <c r="B1278">
        <v>411</v>
      </c>
      <c r="C1278" t="s">
        <v>287</v>
      </c>
      <c r="D1278">
        <v>3</v>
      </c>
      <c r="E1278">
        <v>1</v>
      </c>
      <c r="F1278">
        <v>2</v>
      </c>
      <c r="G1278">
        <v>5</v>
      </c>
      <c r="H1278">
        <v>88</v>
      </c>
      <c r="K1278">
        <v>88</v>
      </c>
      <c r="L1278">
        <v>86</v>
      </c>
      <c r="M1278">
        <v>91</v>
      </c>
      <c r="N1278">
        <v>70</v>
      </c>
      <c r="P1278">
        <v>73</v>
      </c>
      <c r="Q1278">
        <v>61</v>
      </c>
      <c r="R1278">
        <v>84</v>
      </c>
      <c r="T1278" s="34">
        <f>_xlfn.XLOOKUP(B1278,'LHA Demog pivot'!$B$4:$B$93,'LHA Demog pivot'!$C$4:$C$93,,,1)</f>
        <v>225919</v>
      </c>
      <c r="U1278" s="36">
        <f>ROUND(Table2[[#This Row],[LHA_Pop_2016]]*Table2[[#This Row],[C_ADR_7day]]/100000*7,0)</f>
        <v>47</v>
      </c>
      <c r="V1278" s="13">
        <f>IF(OR(Table2[[#This Row],[7d_positivity_public]]=0,ISBLANK(Table2[[#This Row],[7d_positivity_public]])),"",(Table2[[#This Row],[7d_positivity_public]]-Table2[[#This Row],[7d_positivity_all]])/Table2[[#This Row],[7d_positivity_public]])</f>
        <v>0.4</v>
      </c>
      <c r="W1278">
        <v>3</v>
      </c>
    </row>
    <row r="1279" spans="1:23" x14ac:dyDescent="0.25">
      <c r="A1279" s="10">
        <v>44414</v>
      </c>
      <c r="B1279">
        <v>412</v>
      </c>
      <c r="C1279" t="s">
        <v>288</v>
      </c>
      <c r="D1279">
        <v>2</v>
      </c>
      <c r="E1279">
        <v>2</v>
      </c>
      <c r="F1279">
        <v>0</v>
      </c>
      <c r="G1279">
        <v>4</v>
      </c>
      <c r="H1279">
        <v>83</v>
      </c>
      <c r="K1279">
        <v>84</v>
      </c>
      <c r="L1279">
        <v>78</v>
      </c>
      <c r="M1279">
        <v>90</v>
      </c>
      <c r="N1279">
        <v>63</v>
      </c>
      <c r="P1279">
        <v>66</v>
      </c>
      <c r="Q1279">
        <v>51</v>
      </c>
      <c r="R1279">
        <v>83</v>
      </c>
      <c r="T1279" s="34">
        <f>_xlfn.XLOOKUP(B1279,'LHA Demog pivot'!$B$4:$B$93,'LHA Demog pivot'!$C$4:$C$93,,,1)</f>
        <v>77460</v>
      </c>
      <c r="U1279" s="36">
        <f>ROUND(Table2[[#This Row],[LHA_Pop_2016]]*Table2[[#This Row],[C_ADR_7day]]/100000*7,0)</f>
        <v>11</v>
      </c>
      <c r="V1279" s="13">
        <f>IF(OR(Table2[[#This Row],[7d_positivity_public]]=0,ISBLANK(Table2[[#This Row],[7d_positivity_public]])),"",(Table2[[#This Row],[7d_positivity_public]]-Table2[[#This Row],[7d_positivity_all]])/Table2[[#This Row],[7d_positivity_public]])</f>
        <v>0.5</v>
      </c>
      <c r="W1279">
        <v>2</v>
      </c>
    </row>
    <row r="1280" spans="1:23" x14ac:dyDescent="0.25">
      <c r="A1280" s="10">
        <v>44414</v>
      </c>
      <c r="B1280">
        <v>413</v>
      </c>
      <c r="C1280" t="s">
        <v>289</v>
      </c>
      <c r="D1280">
        <v>1</v>
      </c>
      <c r="E1280">
        <v>1</v>
      </c>
      <c r="F1280">
        <v>0</v>
      </c>
      <c r="G1280">
        <v>4</v>
      </c>
      <c r="H1280">
        <v>90</v>
      </c>
      <c r="K1280">
        <v>90</v>
      </c>
      <c r="L1280">
        <v>85</v>
      </c>
      <c r="M1280">
        <v>93</v>
      </c>
      <c r="N1280">
        <v>79</v>
      </c>
      <c r="P1280">
        <v>81</v>
      </c>
      <c r="Q1280">
        <v>67</v>
      </c>
      <c r="R1280">
        <v>89</v>
      </c>
      <c r="T1280" s="34">
        <f>_xlfn.XLOOKUP(B1280,'LHA Demog pivot'!$B$4:$B$93,'LHA Demog pivot'!$C$4:$C$93,,,1)</f>
        <v>64692</v>
      </c>
      <c r="U1280" s="36">
        <f>ROUND(Table2[[#This Row],[LHA_Pop_2016]]*Table2[[#This Row],[C_ADR_7day]]/100000*7,0)</f>
        <v>5</v>
      </c>
      <c r="V1280" s="13">
        <f>IF(OR(Table2[[#This Row],[7d_positivity_public]]=0,ISBLANK(Table2[[#This Row],[7d_positivity_public]])),"",(Table2[[#This Row],[7d_positivity_public]]-Table2[[#This Row],[7d_positivity_all]])/Table2[[#This Row],[7d_positivity_public]])</f>
        <v>0.5</v>
      </c>
      <c r="W1280">
        <v>2</v>
      </c>
    </row>
    <row r="1281" spans="1:23" x14ac:dyDescent="0.25">
      <c r="A1281" s="10">
        <v>44414</v>
      </c>
      <c r="B1281">
        <v>414</v>
      </c>
      <c r="C1281" t="s">
        <v>290</v>
      </c>
      <c r="D1281">
        <v>0</v>
      </c>
      <c r="E1281">
        <v>0</v>
      </c>
      <c r="F1281">
        <v>0</v>
      </c>
      <c r="G1281">
        <v>0</v>
      </c>
      <c r="H1281">
        <v>81</v>
      </c>
      <c r="K1281">
        <v>82</v>
      </c>
      <c r="L1281">
        <v>69</v>
      </c>
      <c r="M1281">
        <v>88</v>
      </c>
      <c r="N1281">
        <v>73</v>
      </c>
      <c r="P1281">
        <v>74</v>
      </c>
      <c r="Q1281">
        <v>55</v>
      </c>
      <c r="R1281">
        <v>83</v>
      </c>
      <c r="T1281" s="34">
        <f>_xlfn.XLOOKUP(B1281,'LHA Demog pivot'!$B$4:$B$93,'LHA Demog pivot'!$C$4:$C$93,,,1)</f>
        <v>15289</v>
      </c>
      <c r="U1281" s="36">
        <f>ROUND(Table2[[#This Row],[LHA_Pop_2016]]*Table2[[#This Row],[C_ADR_7day]]/100000*7,0)</f>
        <v>0</v>
      </c>
      <c r="V1281" s="13" t="str">
        <f>IF(OR(Table2[[#This Row],[7d_positivity_public]]=0,ISBLANK(Table2[[#This Row],[7d_positivity_public]])),"",(Table2[[#This Row],[7d_positivity_public]]-Table2[[#This Row],[7d_positivity_all]])/Table2[[#This Row],[7d_positivity_public]])</f>
        <v/>
      </c>
      <c r="W1281">
        <v>0</v>
      </c>
    </row>
    <row r="1282" spans="1:23" x14ac:dyDescent="0.25">
      <c r="A1282" s="10">
        <v>44414</v>
      </c>
      <c r="B1282">
        <v>421</v>
      </c>
      <c r="C1282" t="s">
        <v>291</v>
      </c>
      <c r="D1282">
        <v>2</v>
      </c>
      <c r="E1282">
        <v>1</v>
      </c>
      <c r="F1282">
        <v>1</v>
      </c>
      <c r="G1282">
        <v>5</v>
      </c>
      <c r="H1282">
        <v>78</v>
      </c>
      <c r="K1282">
        <v>79</v>
      </c>
      <c r="L1282">
        <v>68</v>
      </c>
      <c r="M1282">
        <v>87</v>
      </c>
      <c r="N1282">
        <v>67</v>
      </c>
      <c r="P1282">
        <v>70</v>
      </c>
      <c r="Q1282">
        <v>53</v>
      </c>
      <c r="R1282">
        <v>82</v>
      </c>
      <c r="T1282" s="34">
        <f>_xlfn.XLOOKUP(B1282,'LHA Demog pivot'!$B$4:$B$93,'LHA Demog pivot'!$C$4:$C$93,,,1)</f>
        <v>58378</v>
      </c>
      <c r="U1282" s="36">
        <f>ROUND(Table2[[#This Row],[LHA_Pop_2016]]*Table2[[#This Row],[C_ADR_7day]]/100000*7,0)</f>
        <v>8</v>
      </c>
      <c r="V1282" s="13">
        <f>IF(OR(Table2[[#This Row],[7d_positivity_public]]=0,ISBLANK(Table2[[#This Row],[7d_positivity_public]])),"",(Table2[[#This Row],[7d_positivity_public]]-Table2[[#This Row],[7d_positivity_all]])/Table2[[#This Row],[7d_positivity_public]])</f>
        <v>0.4</v>
      </c>
      <c r="W1282">
        <v>3</v>
      </c>
    </row>
    <row r="1283" spans="1:23" x14ac:dyDescent="0.25">
      <c r="A1283" s="10">
        <v>44414</v>
      </c>
      <c r="B1283">
        <v>422</v>
      </c>
      <c r="C1283" t="s">
        <v>292</v>
      </c>
      <c r="D1283">
        <v>0</v>
      </c>
      <c r="E1283">
        <v>0</v>
      </c>
      <c r="F1283">
        <v>0</v>
      </c>
      <c r="G1283">
        <v>0</v>
      </c>
      <c r="H1283">
        <v>72</v>
      </c>
      <c r="K1283">
        <v>73</v>
      </c>
      <c r="L1283">
        <v>56</v>
      </c>
      <c r="M1283">
        <v>83</v>
      </c>
      <c r="N1283">
        <v>60</v>
      </c>
      <c r="P1283">
        <v>62</v>
      </c>
      <c r="Q1283">
        <v>40</v>
      </c>
      <c r="R1283">
        <v>76</v>
      </c>
      <c r="T1283" s="34">
        <f>_xlfn.XLOOKUP(B1283,'LHA Demog pivot'!$B$4:$B$93,'LHA Demog pivot'!$C$4:$C$93,,,1)</f>
        <v>6240</v>
      </c>
      <c r="U1283" s="36">
        <f>ROUND(Table2[[#This Row],[LHA_Pop_2016]]*Table2[[#This Row],[C_ADR_7day]]/100000*7,0)</f>
        <v>0</v>
      </c>
      <c r="V1283" s="13" t="str">
        <f>IF(OR(Table2[[#This Row],[7d_positivity_public]]=0,ISBLANK(Table2[[#This Row],[7d_positivity_public]])),"",(Table2[[#This Row],[7d_positivity_public]]-Table2[[#This Row],[7d_positivity_all]])/Table2[[#This Row],[7d_positivity_public]])</f>
        <v/>
      </c>
      <c r="W1283">
        <v>0</v>
      </c>
    </row>
    <row r="1284" spans="1:23" x14ac:dyDescent="0.25">
      <c r="A1284" s="10">
        <v>44414</v>
      </c>
      <c r="B1284">
        <v>423</v>
      </c>
      <c r="C1284" t="s">
        <v>293</v>
      </c>
      <c r="D1284">
        <v>1</v>
      </c>
      <c r="E1284">
        <v>1</v>
      </c>
      <c r="F1284">
        <v>0</v>
      </c>
      <c r="G1284">
        <v>3</v>
      </c>
      <c r="H1284">
        <v>81</v>
      </c>
      <c r="K1284">
        <v>82</v>
      </c>
      <c r="L1284">
        <v>70</v>
      </c>
      <c r="M1284">
        <v>89</v>
      </c>
      <c r="N1284">
        <v>71</v>
      </c>
      <c r="P1284">
        <v>74</v>
      </c>
      <c r="Q1284">
        <v>54</v>
      </c>
      <c r="R1284">
        <v>84</v>
      </c>
      <c r="T1284" s="34">
        <f>_xlfn.XLOOKUP(B1284,'LHA Demog pivot'!$B$4:$B$93,'LHA Demog pivot'!$C$4:$C$93,,,1)</f>
        <v>19121</v>
      </c>
      <c r="U1284" s="36">
        <f>ROUND(Table2[[#This Row],[LHA_Pop_2016]]*Table2[[#This Row],[C_ADR_7day]]/100000*7,0)</f>
        <v>1</v>
      </c>
      <c r="V1284" s="13">
        <f>IF(OR(Table2[[#This Row],[7d_positivity_public]]=0,ISBLANK(Table2[[#This Row],[7d_positivity_public]])),"",(Table2[[#This Row],[7d_positivity_public]]-Table2[[#This Row],[7d_positivity_all]])/Table2[[#This Row],[7d_positivity_public]])</f>
        <v>0.66666666666666663</v>
      </c>
      <c r="W1284">
        <v>1</v>
      </c>
    </row>
    <row r="1285" spans="1:23" x14ac:dyDescent="0.25">
      <c r="A1285" s="10">
        <v>44414</v>
      </c>
      <c r="B1285">
        <v>424</v>
      </c>
      <c r="C1285" t="s">
        <v>294</v>
      </c>
      <c r="D1285">
        <v>3</v>
      </c>
      <c r="E1285">
        <v>1</v>
      </c>
      <c r="F1285">
        <v>2</v>
      </c>
      <c r="G1285">
        <v>9</v>
      </c>
      <c r="H1285">
        <v>81</v>
      </c>
      <c r="K1285">
        <v>81</v>
      </c>
      <c r="L1285">
        <v>74</v>
      </c>
      <c r="M1285">
        <v>88</v>
      </c>
      <c r="N1285">
        <v>69</v>
      </c>
      <c r="P1285">
        <v>71</v>
      </c>
      <c r="Q1285">
        <v>57</v>
      </c>
      <c r="R1285">
        <v>82</v>
      </c>
      <c r="T1285" s="34">
        <f>_xlfn.XLOOKUP(B1285,'LHA Demog pivot'!$B$4:$B$93,'LHA Demog pivot'!$C$4:$C$93,,,1)</f>
        <v>108964</v>
      </c>
      <c r="U1285" s="36">
        <f>ROUND(Table2[[#This Row],[LHA_Pop_2016]]*Table2[[#This Row],[C_ADR_7day]]/100000*7,0)</f>
        <v>23</v>
      </c>
      <c r="V1285" s="13">
        <f>IF(OR(Table2[[#This Row],[7d_positivity_public]]=0,ISBLANK(Table2[[#This Row],[7d_positivity_public]])),"",(Table2[[#This Row],[7d_positivity_public]]-Table2[[#This Row],[7d_positivity_all]])/Table2[[#This Row],[7d_positivity_public]])</f>
        <v>0.44444444444444442</v>
      </c>
      <c r="W1285">
        <v>5</v>
      </c>
    </row>
    <row r="1286" spans="1:23" x14ac:dyDescent="0.25">
      <c r="A1286" s="10">
        <v>44414</v>
      </c>
      <c r="B1286">
        <v>425</v>
      </c>
      <c r="C1286" t="s">
        <v>295</v>
      </c>
      <c r="D1286">
        <v>2</v>
      </c>
      <c r="E1286">
        <v>0</v>
      </c>
      <c r="F1286">
        <v>2</v>
      </c>
      <c r="G1286">
        <v>7</v>
      </c>
      <c r="H1286">
        <v>81</v>
      </c>
      <c r="K1286">
        <v>82</v>
      </c>
      <c r="L1286">
        <v>65</v>
      </c>
      <c r="M1286">
        <v>89</v>
      </c>
      <c r="N1286">
        <v>73</v>
      </c>
      <c r="P1286">
        <v>74</v>
      </c>
      <c r="Q1286">
        <v>49</v>
      </c>
      <c r="R1286">
        <v>84</v>
      </c>
      <c r="T1286" s="34">
        <f>_xlfn.XLOOKUP(B1286,'LHA Demog pivot'!$B$4:$B$93,'LHA Demog pivot'!$C$4:$C$93,,,1)</f>
        <v>47133</v>
      </c>
      <c r="U1286" s="36">
        <f>ROUND(Table2[[#This Row],[LHA_Pop_2016]]*Table2[[#This Row],[C_ADR_7day]]/100000*7,0)</f>
        <v>7</v>
      </c>
      <c r="V1286" s="13">
        <f>IF(OR(Table2[[#This Row],[7d_positivity_public]]=0,ISBLANK(Table2[[#This Row],[7d_positivity_public]])),"",(Table2[[#This Row],[7d_positivity_public]]-Table2[[#This Row],[7d_positivity_all]])/Table2[[#This Row],[7d_positivity_public]])</f>
        <v>0.5714285714285714</v>
      </c>
      <c r="W1286">
        <v>3</v>
      </c>
    </row>
    <row r="1287" spans="1:23" x14ac:dyDescent="0.25">
      <c r="A1287" s="10">
        <v>44414</v>
      </c>
      <c r="B1287">
        <v>426</v>
      </c>
      <c r="C1287" t="s">
        <v>296</v>
      </c>
      <c r="D1287">
        <v>3</v>
      </c>
      <c r="E1287">
        <v>0</v>
      </c>
      <c r="F1287">
        <v>3</v>
      </c>
      <c r="G1287">
        <v>9</v>
      </c>
      <c r="H1287">
        <v>77</v>
      </c>
      <c r="K1287">
        <v>79</v>
      </c>
      <c r="L1287">
        <v>70</v>
      </c>
      <c r="M1287">
        <v>86</v>
      </c>
      <c r="N1287">
        <v>66</v>
      </c>
      <c r="P1287">
        <v>68</v>
      </c>
      <c r="Q1287">
        <v>55</v>
      </c>
      <c r="R1287">
        <v>80</v>
      </c>
      <c r="T1287" s="34">
        <f>_xlfn.XLOOKUP(B1287,'LHA Demog pivot'!$B$4:$B$93,'LHA Demog pivot'!$C$4:$C$93,,,1)</f>
        <v>30981</v>
      </c>
      <c r="U1287" s="36">
        <f>ROUND(Table2[[#This Row],[LHA_Pop_2016]]*Table2[[#This Row],[C_ADR_7day]]/100000*7,0)</f>
        <v>7</v>
      </c>
      <c r="V1287" s="13">
        <f>IF(OR(Table2[[#This Row],[7d_positivity_public]]=0,ISBLANK(Table2[[#This Row],[7d_positivity_public]])),"",(Table2[[#This Row],[7d_positivity_public]]-Table2[[#This Row],[7d_positivity_all]])/Table2[[#This Row],[7d_positivity_public]])</f>
        <v>0.44444444444444442</v>
      </c>
      <c r="W1287">
        <v>5</v>
      </c>
    </row>
    <row r="1288" spans="1:23" x14ac:dyDescent="0.25">
      <c r="A1288" s="10">
        <v>44414</v>
      </c>
      <c r="B1288">
        <v>431</v>
      </c>
      <c r="C1288" t="s">
        <v>297</v>
      </c>
      <c r="D1288">
        <v>1</v>
      </c>
      <c r="E1288">
        <v>0</v>
      </c>
      <c r="F1288">
        <v>1</v>
      </c>
      <c r="G1288">
        <v>2</v>
      </c>
      <c r="H1288">
        <v>79</v>
      </c>
      <c r="K1288">
        <v>80</v>
      </c>
      <c r="L1288">
        <v>69</v>
      </c>
      <c r="M1288">
        <v>88</v>
      </c>
      <c r="N1288">
        <v>68</v>
      </c>
      <c r="P1288">
        <v>70</v>
      </c>
      <c r="Q1288">
        <v>52</v>
      </c>
      <c r="R1288">
        <v>83</v>
      </c>
      <c r="T1288" s="34">
        <f>_xlfn.XLOOKUP(B1288,'LHA Demog pivot'!$B$4:$B$93,'LHA Demog pivot'!$C$4:$C$93,,,1)</f>
        <v>66527</v>
      </c>
      <c r="U1288" s="36">
        <f>ROUND(Table2[[#This Row],[LHA_Pop_2016]]*Table2[[#This Row],[C_ADR_7day]]/100000*7,0)</f>
        <v>5</v>
      </c>
      <c r="V1288" s="13">
        <f>IF(OR(Table2[[#This Row],[7d_positivity_public]]=0,ISBLANK(Table2[[#This Row],[7d_positivity_public]])),"",(Table2[[#This Row],[7d_positivity_public]]-Table2[[#This Row],[7d_positivity_all]])/Table2[[#This Row],[7d_positivity_public]])</f>
        <v>0.5</v>
      </c>
      <c r="W1288">
        <v>1</v>
      </c>
    </row>
    <row r="1289" spans="1:23" x14ac:dyDescent="0.25">
      <c r="A1289" s="10">
        <v>44414</v>
      </c>
      <c r="B1289">
        <v>432</v>
      </c>
      <c r="C1289" t="s">
        <v>298</v>
      </c>
      <c r="D1289">
        <v>1</v>
      </c>
      <c r="E1289">
        <v>1</v>
      </c>
      <c r="F1289">
        <v>0</v>
      </c>
      <c r="G1289">
        <v>0</v>
      </c>
      <c r="H1289">
        <v>78</v>
      </c>
      <c r="K1289">
        <v>79</v>
      </c>
      <c r="L1289">
        <v>68</v>
      </c>
      <c r="M1289">
        <v>87</v>
      </c>
      <c r="N1289">
        <v>67</v>
      </c>
      <c r="P1289">
        <v>69</v>
      </c>
      <c r="Q1289">
        <v>52</v>
      </c>
      <c r="R1289">
        <v>82</v>
      </c>
      <c r="T1289" s="34">
        <f>_xlfn.XLOOKUP(B1289,'LHA Demog pivot'!$B$4:$B$93,'LHA Demog pivot'!$C$4:$C$93,,,1)</f>
        <v>42570</v>
      </c>
      <c r="U1289" s="36">
        <f>ROUND(Table2[[#This Row],[LHA_Pop_2016]]*Table2[[#This Row],[C_ADR_7day]]/100000*7,0)</f>
        <v>3</v>
      </c>
      <c r="V1289" s="13" t="str">
        <f>IF(OR(Table2[[#This Row],[7d_positivity_public]]=0,ISBLANK(Table2[[#This Row],[7d_positivity_public]])),"",(Table2[[#This Row],[7d_positivity_public]]-Table2[[#This Row],[7d_positivity_all]])/Table2[[#This Row],[7d_positivity_public]])</f>
        <v/>
      </c>
      <c r="W1289">
        <v>0</v>
      </c>
    </row>
    <row r="1290" spans="1:23" x14ac:dyDescent="0.25">
      <c r="A1290" s="10">
        <v>44414</v>
      </c>
      <c r="B1290">
        <v>433</v>
      </c>
      <c r="C1290" t="s">
        <v>299</v>
      </c>
      <c r="D1290">
        <v>0</v>
      </c>
      <c r="E1290">
        <v>0</v>
      </c>
      <c r="F1290">
        <v>0</v>
      </c>
      <c r="G1290">
        <v>0</v>
      </c>
      <c r="H1290">
        <v>76</v>
      </c>
      <c r="K1290">
        <v>77</v>
      </c>
      <c r="L1290">
        <v>67</v>
      </c>
      <c r="M1290">
        <v>83</v>
      </c>
      <c r="N1290">
        <v>65</v>
      </c>
      <c r="P1290">
        <v>69</v>
      </c>
      <c r="Q1290">
        <v>54</v>
      </c>
      <c r="R1290">
        <v>77</v>
      </c>
      <c r="T1290" s="34">
        <f>_xlfn.XLOOKUP(B1290,'LHA Demog pivot'!$B$4:$B$93,'LHA Demog pivot'!$C$4:$C$93,,,1)</f>
        <v>1901</v>
      </c>
      <c r="U1290" s="36">
        <f>ROUND(Table2[[#This Row],[LHA_Pop_2016]]*Table2[[#This Row],[C_ADR_7day]]/100000*7,0)</f>
        <v>0</v>
      </c>
      <c r="V1290" s="13" t="str">
        <f>IF(OR(Table2[[#This Row],[7d_positivity_public]]=0,ISBLANK(Table2[[#This Row],[7d_positivity_public]])),"",(Table2[[#This Row],[7d_positivity_public]]-Table2[[#This Row],[7d_positivity_all]])/Table2[[#This Row],[7d_positivity_public]])</f>
        <v/>
      </c>
      <c r="W1290">
        <v>0</v>
      </c>
    </row>
    <row r="1291" spans="1:23" x14ac:dyDescent="0.25">
      <c r="A1291" s="10">
        <v>44414</v>
      </c>
      <c r="B1291">
        <v>434</v>
      </c>
      <c r="C1291" t="s">
        <v>300</v>
      </c>
      <c r="D1291">
        <v>1</v>
      </c>
      <c r="E1291">
        <v>0</v>
      </c>
      <c r="F1291">
        <v>1</v>
      </c>
      <c r="G1291">
        <v>0</v>
      </c>
      <c r="H1291">
        <v>77</v>
      </c>
      <c r="K1291">
        <v>79</v>
      </c>
      <c r="L1291">
        <v>71</v>
      </c>
      <c r="M1291">
        <v>85</v>
      </c>
      <c r="N1291">
        <v>67</v>
      </c>
      <c r="P1291">
        <v>70</v>
      </c>
      <c r="Q1291">
        <v>59</v>
      </c>
      <c r="R1291">
        <v>79</v>
      </c>
      <c r="T1291" s="34">
        <f>_xlfn.XLOOKUP(B1291,'LHA Demog pivot'!$B$4:$B$93,'LHA Demog pivot'!$C$4:$C$93,,,1)</f>
        <v>11235</v>
      </c>
      <c r="U1291" s="36">
        <f>ROUND(Table2[[#This Row],[LHA_Pop_2016]]*Table2[[#This Row],[C_ADR_7day]]/100000*7,0)</f>
        <v>1</v>
      </c>
      <c r="V1291" s="13" t="str">
        <f>IF(OR(Table2[[#This Row],[7d_positivity_public]]=0,ISBLANK(Table2[[#This Row],[7d_positivity_public]])),"",(Table2[[#This Row],[7d_positivity_public]]-Table2[[#This Row],[7d_positivity_all]])/Table2[[#This Row],[7d_positivity_public]])</f>
        <v/>
      </c>
      <c r="W1291">
        <v>0</v>
      </c>
    </row>
    <row r="1292" spans="1:23" x14ac:dyDescent="0.25">
      <c r="A1292" s="10">
        <v>44414</v>
      </c>
      <c r="B1292">
        <v>510</v>
      </c>
      <c r="C1292" t="s">
        <v>301</v>
      </c>
      <c r="D1292">
        <v>3</v>
      </c>
      <c r="E1292">
        <v>0</v>
      </c>
      <c r="F1292">
        <v>3</v>
      </c>
      <c r="G1292">
        <v>8</v>
      </c>
      <c r="H1292">
        <v>84</v>
      </c>
      <c r="K1292">
        <v>85</v>
      </c>
      <c r="L1292">
        <v>80</v>
      </c>
      <c r="M1292">
        <v>89</v>
      </c>
      <c r="N1292">
        <v>72</v>
      </c>
      <c r="P1292">
        <v>76</v>
      </c>
      <c r="Q1292">
        <v>68</v>
      </c>
      <c r="R1292">
        <v>83</v>
      </c>
      <c r="T1292" s="34">
        <f>_xlfn.XLOOKUP(B1292,'LHA Demog pivot'!$B$4:$B$93,'LHA Demog pivot'!$C$4:$C$93,,,1)</f>
        <v>4198</v>
      </c>
      <c r="U1292" s="36">
        <f>ROUND(Table2[[#This Row],[LHA_Pop_2016]]*Table2[[#This Row],[C_ADR_7day]]/100000*7,0)</f>
        <v>1</v>
      </c>
      <c r="V1292" s="13">
        <f>IF(OR(Table2[[#This Row],[7d_positivity_public]]=0,ISBLANK(Table2[[#This Row],[7d_positivity_public]])),"",(Table2[[#This Row],[7d_positivity_public]]-Table2[[#This Row],[7d_positivity_all]])/Table2[[#This Row],[7d_positivity_public]])</f>
        <v>0.125</v>
      </c>
      <c r="W1292">
        <v>7</v>
      </c>
    </row>
    <row r="1293" spans="1:23" x14ac:dyDescent="0.25">
      <c r="A1293" s="10">
        <v>44414</v>
      </c>
      <c r="B1293">
        <v>512</v>
      </c>
      <c r="C1293" t="s">
        <v>304</v>
      </c>
      <c r="D1293">
        <v>2</v>
      </c>
      <c r="E1293">
        <v>1</v>
      </c>
      <c r="F1293">
        <v>1</v>
      </c>
      <c r="G1293">
        <v>5</v>
      </c>
      <c r="H1293">
        <v>81</v>
      </c>
      <c r="K1293">
        <v>83</v>
      </c>
      <c r="L1293">
        <v>78</v>
      </c>
      <c r="M1293">
        <v>88</v>
      </c>
      <c r="N1293">
        <v>67</v>
      </c>
      <c r="P1293">
        <v>71</v>
      </c>
      <c r="Q1293">
        <v>62</v>
      </c>
      <c r="R1293">
        <v>81</v>
      </c>
      <c r="T1293" s="34">
        <f>_xlfn.XLOOKUP(B1293,'LHA Demog pivot'!$B$4:$B$93,'LHA Demog pivot'!$C$4:$C$93,,,1)</f>
        <v>13501</v>
      </c>
      <c r="U1293" s="36">
        <f>ROUND(Table2[[#This Row],[LHA_Pop_2016]]*Table2[[#This Row],[C_ADR_7day]]/100000*7,0)</f>
        <v>2</v>
      </c>
      <c r="V1293" s="13">
        <f>IF(OR(Table2[[#This Row],[7d_positivity_public]]=0,ISBLANK(Table2[[#This Row],[7d_positivity_public]])),"",(Table2[[#This Row],[7d_positivity_public]]-Table2[[#This Row],[7d_positivity_all]])/Table2[[#This Row],[7d_positivity_public]])</f>
        <v>0.2</v>
      </c>
      <c r="W1293">
        <v>4</v>
      </c>
    </row>
    <row r="1294" spans="1:23" x14ac:dyDescent="0.25">
      <c r="A1294" s="10">
        <v>44414</v>
      </c>
      <c r="B1294">
        <v>513</v>
      </c>
      <c r="C1294" t="s">
        <v>305</v>
      </c>
      <c r="D1294">
        <v>3</v>
      </c>
      <c r="E1294">
        <v>0</v>
      </c>
      <c r="F1294">
        <v>3</v>
      </c>
      <c r="G1294">
        <v>17</v>
      </c>
      <c r="H1294">
        <v>77</v>
      </c>
      <c r="K1294">
        <v>80</v>
      </c>
      <c r="L1294">
        <v>75</v>
      </c>
      <c r="M1294">
        <v>84</v>
      </c>
      <c r="N1294">
        <v>63</v>
      </c>
      <c r="P1294">
        <v>69</v>
      </c>
      <c r="Q1294">
        <v>61</v>
      </c>
      <c r="R1294">
        <v>76</v>
      </c>
      <c r="T1294" s="34">
        <f>_xlfn.XLOOKUP(B1294,'LHA Demog pivot'!$B$4:$B$93,'LHA Demog pivot'!$C$4:$C$93,,,1)</f>
        <v>4223</v>
      </c>
      <c r="U1294" s="36">
        <f>ROUND(Table2[[#This Row],[LHA_Pop_2016]]*Table2[[#This Row],[C_ADR_7day]]/100000*7,0)</f>
        <v>1</v>
      </c>
      <c r="V1294" s="13">
        <f>IF(OR(Table2[[#This Row],[7d_positivity_public]]=0,ISBLANK(Table2[[#This Row],[7d_positivity_public]])),"",(Table2[[#This Row],[7d_positivity_public]]-Table2[[#This Row],[7d_positivity_all]])/Table2[[#This Row],[7d_positivity_public]])</f>
        <v>0.29411764705882354</v>
      </c>
      <c r="W1294">
        <v>12</v>
      </c>
    </row>
    <row r="1295" spans="1:23" x14ac:dyDescent="0.25">
      <c r="A1295" s="10">
        <v>44414</v>
      </c>
      <c r="B1295">
        <v>514</v>
      </c>
      <c r="C1295" t="s">
        <v>306</v>
      </c>
      <c r="D1295">
        <v>0</v>
      </c>
      <c r="E1295">
        <v>0</v>
      </c>
      <c r="F1295">
        <v>0</v>
      </c>
      <c r="G1295">
        <v>0</v>
      </c>
      <c r="H1295">
        <v>67</v>
      </c>
      <c r="K1295">
        <v>70</v>
      </c>
      <c r="L1295">
        <v>61</v>
      </c>
      <c r="M1295">
        <v>79</v>
      </c>
      <c r="N1295">
        <v>55</v>
      </c>
      <c r="P1295">
        <v>58</v>
      </c>
      <c r="Q1295">
        <v>46</v>
      </c>
      <c r="R1295">
        <v>72</v>
      </c>
      <c r="T1295" s="34">
        <f>_xlfn.XLOOKUP(B1295,'LHA Demog pivot'!$B$4:$B$93,'LHA Demog pivot'!$C$4:$C$93,,,1)</f>
        <v>16414</v>
      </c>
      <c r="U1295" s="36">
        <f>ROUND(Table2[[#This Row],[LHA_Pop_2016]]*Table2[[#This Row],[C_ADR_7day]]/100000*7,0)</f>
        <v>0</v>
      </c>
      <c r="V1295" s="13" t="str">
        <f>IF(OR(Table2[[#This Row],[7d_positivity_public]]=0,ISBLANK(Table2[[#This Row],[7d_positivity_public]])),"",(Table2[[#This Row],[7d_positivity_public]]-Table2[[#This Row],[7d_positivity_all]])/Table2[[#This Row],[7d_positivity_public]])</f>
        <v/>
      </c>
      <c r="W1295">
        <v>0</v>
      </c>
    </row>
    <row r="1296" spans="1:23" x14ac:dyDescent="0.25">
      <c r="A1296" s="10">
        <v>44414</v>
      </c>
      <c r="B1296">
        <v>515</v>
      </c>
      <c r="C1296" t="s">
        <v>307</v>
      </c>
      <c r="D1296">
        <v>3</v>
      </c>
      <c r="E1296">
        <v>3</v>
      </c>
      <c r="F1296">
        <v>0</v>
      </c>
      <c r="G1296">
        <v>21</v>
      </c>
      <c r="H1296">
        <v>88</v>
      </c>
      <c r="K1296">
        <v>91</v>
      </c>
      <c r="L1296">
        <v>87</v>
      </c>
      <c r="M1296">
        <v>95</v>
      </c>
      <c r="N1296">
        <v>72</v>
      </c>
      <c r="P1296">
        <v>76</v>
      </c>
      <c r="Q1296">
        <v>66</v>
      </c>
      <c r="R1296">
        <v>85</v>
      </c>
      <c r="T1296" s="34">
        <f>_xlfn.XLOOKUP(B1296,'LHA Demog pivot'!$B$4:$B$93,'LHA Demog pivot'!$C$4:$C$93,,,1)</f>
        <v>9090</v>
      </c>
      <c r="U1296" s="36">
        <f>ROUND(Table2[[#This Row],[LHA_Pop_2016]]*Table2[[#This Row],[C_ADR_7day]]/100000*7,0)</f>
        <v>2</v>
      </c>
      <c r="V1296" s="13">
        <f>IF(OR(Table2[[#This Row],[7d_positivity_public]]=0,ISBLANK(Table2[[#This Row],[7d_positivity_public]])),"",(Table2[[#This Row],[7d_positivity_public]]-Table2[[#This Row],[7d_positivity_all]])/Table2[[#This Row],[7d_positivity_public]])</f>
        <v>0.52380952380952384</v>
      </c>
      <c r="W1296">
        <v>10</v>
      </c>
    </row>
    <row r="1297" spans="1:23" x14ac:dyDescent="0.25">
      <c r="A1297" s="10">
        <v>44414</v>
      </c>
      <c r="B1297">
        <v>517</v>
      </c>
      <c r="C1297" t="s">
        <v>308</v>
      </c>
      <c r="D1297">
        <v>2</v>
      </c>
      <c r="E1297">
        <v>1</v>
      </c>
      <c r="F1297">
        <v>1</v>
      </c>
      <c r="G1297">
        <v>6</v>
      </c>
      <c r="H1297">
        <v>75</v>
      </c>
      <c r="K1297">
        <v>77</v>
      </c>
      <c r="L1297">
        <v>71</v>
      </c>
      <c r="M1297">
        <v>85</v>
      </c>
      <c r="N1297">
        <v>62</v>
      </c>
      <c r="P1297">
        <v>65</v>
      </c>
      <c r="Q1297">
        <v>55</v>
      </c>
      <c r="R1297">
        <v>77</v>
      </c>
      <c r="T1297" s="34">
        <f>_xlfn.XLOOKUP(B1297,'LHA Demog pivot'!$B$4:$B$93,'LHA Demog pivot'!$C$4:$C$93,,,1)</f>
        <v>20250</v>
      </c>
      <c r="U1297" s="36">
        <f>ROUND(Table2[[#This Row],[LHA_Pop_2016]]*Table2[[#This Row],[C_ADR_7day]]/100000*7,0)</f>
        <v>3</v>
      </c>
      <c r="V1297" s="13">
        <f>IF(OR(Table2[[#This Row],[7d_positivity_public]]=0,ISBLANK(Table2[[#This Row],[7d_positivity_public]])),"",(Table2[[#This Row],[7d_positivity_public]]-Table2[[#This Row],[7d_positivity_all]])/Table2[[#This Row],[7d_positivity_public]])</f>
        <v>0</v>
      </c>
      <c r="W1297">
        <v>6</v>
      </c>
    </row>
    <row r="1298" spans="1:23" x14ac:dyDescent="0.25">
      <c r="A1298" s="10">
        <v>44414</v>
      </c>
      <c r="B1298">
        <v>518</v>
      </c>
      <c r="C1298" t="s">
        <v>309</v>
      </c>
      <c r="D1298">
        <v>0</v>
      </c>
      <c r="E1298">
        <v>0</v>
      </c>
      <c r="F1298">
        <v>0</v>
      </c>
      <c r="G1298">
        <v>0</v>
      </c>
      <c r="H1298">
        <v>80</v>
      </c>
      <c r="K1298">
        <v>83</v>
      </c>
      <c r="L1298">
        <v>78</v>
      </c>
      <c r="M1298">
        <v>87</v>
      </c>
      <c r="N1298">
        <v>67</v>
      </c>
      <c r="P1298">
        <v>74</v>
      </c>
      <c r="Q1298">
        <v>68</v>
      </c>
      <c r="R1298">
        <v>80</v>
      </c>
      <c r="T1298" s="34">
        <f>_xlfn.XLOOKUP(B1298,'LHA Demog pivot'!$B$4:$B$93,'LHA Demog pivot'!$C$4:$C$93,,,1)</f>
        <v>1880</v>
      </c>
      <c r="U1298" s="36">
        <f>ROUND(Table2[[#This Row],[LHA_Pop_2016]]*Table2[[#This Row],[C_ADR_7day]]/100000*7,0)</f>
        <v>0</v>
      </c>
      <c r="V1298" s="13" t="str">
        <f>IF(OR(Table2[[#This Row],[7d_positivity_public]]=0,ISBLANK(Table2[[#This Row],[7d_positivity_public]])),"",(Table2[[#This Row],[7d_positivity_public]]-Table2[[#This Row],[7d_positivity_all]])/Table2[[#This Row],[7d_positivity_public]])</f>
        <v/>
      </c>
      <c r="W1298">
        <v>0</v>
      </c>
    </row>
    <row r="1299" spans="1:23" x14ac:dyDescent="0.25">
      <c r="A1299" s="10">
        <v>44414</v>
      </c>
      <c r="B1299">
        <v>521</v>
      </c>
      <c r="C1299" t="s">
        <v>310</v>
      </c>
      <c r="D1299">
        <v>2</v>
      </c>
      <c r="E1299">
        <v>1</v>
      </c>
      <c r="F1299">
        <v>1</v>
      </c>
      <c r="G1299">
        <v>9</v>
      </c>
      <c r="H1299">
        <v>66</v>
      </c>
      <c r="K1299">
        <v>68</v>
      </c>
      <c r="L1299">
        <v>55</v>
      </c>
      <c r="M1299">
        <v>78</v>
      </c>
      <c r="N1299">
        <v>54</v>
      </c>
      <c r="P1299">
        <v>56</v>
      </c>
      <c r="Q1299">
        <v>39</v>
      </c>
      <c r="R1299">
        <v>70</v>
      </c>
      <c r="T1299" s="34">
        <f>_xlfn.XLOOKUP(B1299,'LHA Demog pivot'!$B$4:$B$93,'LHA Demog pivot'!$C$4:$C$93,,,1)</f>
        <v>23205</v>
      </c>
      <c r="U1299" s="36">
        <f>ROUND(Table2[[#This Row],[LHA_Pop_2016]]*Table2[[#This Row],[C_ADR_7day]]/100000*7,0)</f>
        <v>3</v>
      </c>
      <c r="V1299" s="13">
        <f>IF(OR(Table2[[#This Row],[7d_positivity_public]]=0,ISBLANK(Table2[[#This Row],[7d_positivity_public]])),"",(Table2[[#This Row],[7d_positivity_public]]-Table2[[#This Row],[7d_positivity_all]])/Table2[[#This Row],[7d_positivity_public]])</f>
        <v>0.33333333333333331</v>
      </c>
      <c r="W1299">
        <v>6</v>
      </c>
    </row>
    <row r="1300" spans="1:23" x14ac:dyDescent="0.25">
      <c r="A1300" s="10">
        <v>44414</v>
      </c>
      <c r="B1300">
        <v>522</v>
      </c>
      <c r="C1300" t="s">
        <v>311</v>
      </c>
      <c r="D1300">
        <v>7</v>
      </c>
      <c r="E1300">
        <v>0</v>
      </c>
      <c r="F1300">
        <v>7</v>
      </c>
      <c r="G1300">
        <v>21</v>
      </c>
      <c r="H1300">
        <v>67</v>
      </c>
      <c r="K1300">
        <v>69</v>
      </c>
      <c r="L1300">
        <v>60</v>
      </c>
      <c r="M1300">
        <v>77</v>
      </c>
      <c r="N1300">
        <v>56</v>
      </c>
      <c r="P1300">
        <v>61</v>
      </c>
      <c r="Q1300">
        <v>48</v>
      </c>
      <c r="R1300">
        <v>71</v>
      </c>
      <c r="T1300" s="34">
        <f>_xlfn.XLOOKUP(B1300,'LHA Demog pivot'!$B$4:$B$93,'LHA Demog pivot'!$C$4:$C$93,,,1)</f>
        <v>6256</v>
      </c>
      <c r="U1300" s="36">
        <f>ROUND(Table2[[#This Row],[LHA_Pop_2016]]*Table2[[#This Row],[C_ADR_7day]]/100000*7,0)</f>
        <v>3</v>
      </c>
      <c r="V1300" s="13">
        <f>IF(OR(Table2[[#This Row],[7d_positivity_public]]=0,ISBLANK(Table2[[#This Row],[7d_positivity_public]])),"",(Table2[[#This Row],[7d_positivity_public]]-Table2[[#This Row],[7d_positivity_all]])/Table2[[#This Row],[7d_positivity_public]])</f>
        <v>0.33333333333333331</v>
      </c>
      <c r="W1300">
        <v>14</v>
      </c>
    </row>
    <row r="1301" spans="1:23" x14ac:dyDescent="0.25">
      <c r="A1301" s="10">
        <v>44414</v>
      </c>
      <c r="B1301">
        <v>523</v>
      </c>
      <c r="C1301" t="s">
        <v>312</v>
      </c>
      <c r="D1301">
        <v>22</v>
      </c>
      <c r="E1301">
        <v>0</v>
      </c>
      <c r="F1301">
        <v>22</v>
      </c>
      <c r="G1301">
        <v>37</v>
      </c>
      <c r="H1301">
        <v>63</v>
      </c>
      <c r="K1301">
        <v>65</v>
      </c>
      <c r="L1301">
        <v>54</v>
      </c>
      <c r="M1301">
        <v>76</v>
      </c>
      <c r="N1301">
        <v>51</v>
      </c>
      <c r="P1301">
        <v>55</v>
      </c>
      <c r="Q1301">
        <v>41</v>
      </c>
      <c r="R1301">
        <v>69</v>
      </c>
      <c r="T1301" s="34">
        <f>_xlfn.XLOOKUP(B1301,'LHA Demog pivot'!$B$4:$B$93,'LHA Demog pivot'!$C$4:$C$93,,,1)</f>
        <v>15857</v>
      </c>
      <c r="U1301" s="36">
        <f>ROUND(Table2[[#This Row],[LHA_Pop_2016]]*Table2[[#This Row],[C_ADR_7day]]/100000*7,0)</f>
        <v>24</v>
      </c>
      <c r="V1301" s="13">
        <f>IF(OR(Table2[[#This Row],[7d_positivity_public]]=0,ISBLANK(Table2[[#This Row],[7d_positivity_public]])),"",(Table2[[#This Row],[7d_positivity_public]]-Table2[[#This Row],[7d_positivity_all]])/Table2[[#This Row],[7d_positivity_public]])</f>
        <v>0.21621621621621623</v>
      </c>
      <c r="W1301">
        <v>29</v>
      </c>
    </row>
    <row r="1302" spans="1:23" x14ac:dyDescent="0.25">
      <c r="A1302" s="10">
        <v>44414</v>
      </c>
      <c r="B1302">
        <v>524</v>
      </c>
      <c r="C1302" t="s">
        <v>313</v>
      </c>
      <c r="D1302">
        <v>4</v>
      </c>
      <c r="E1302">
        <v>1</v>
      </c>
      <c r="F1302">
        <v>3</v>
      </c>
      <c r="G1302">
        <v>12</v>
      </c>
      <c r="H1302">
        <v>74</v>
      </c>
      <c r="K1302">
        <v>76</v>
      </c>
      <c r="L1302">
        <v>68</v>
      </c>
      <c r="M1302">
        <v>84</v>
      </c>
      <c r="N1302">
        <v>59</v>
      </c>
      <c r="P1302">
        <v>62</v>
      </c>
      <c r="Q1302">
        <v>49</v>
      </c>
      <c r="R1302">
        <v>76</v>
      </c>
      <c r="T1302" s="34">
        <f>_xlfn.XLOOKUP(B1302,'LHA Demog pivot'!$B$4:$B$93,'LHA Demog pivot'!$C$4:$C$93,,,1)</f>
        <v>95077</v>
      </c>
      <c r="U1302" s="36">
        <f>ROUND(Table2[[#This Row],[LHA_Pop_2016]]*Table2[[#This Row],[C_ADR_7day]]/100000*7,0)</f>
        <v>27</v>
      </c>
      <c r="V1302" s="13">
        <f>IF(OR(Table2[[#This Row],[7d_positivity_public]]=0,ISBLANK(Table2[[#This Row],[7d_positivity_public]])),"",(Table2[[#This Row],[7d_positivity_public]]-Table2[[#This Row],[7d_positivity_all]])/Table2[[#This Row],[7d_positivity_public]])</f>
        <v>0.41666666666666669</v>
      </c>
      <c r="W1302">
        <v>7</v>
      </c>
    </row>
    <row r="1303" spans="1:23" x14ac:dyDescent="0.25">
      <c r="A1303" s="10">
        <v>44414</v>
      </c>
      <c r="B1303">
        <v>531</v>
      </c>
      <c r="C1303" t="s">
        <v>314</v>
      </c>
      <c r="D1303">
        <v>3</v>
      </c>
      <c r="E1303">
        <v>1</v>
      </c>
      <c r="F1303">
        <v>2</v>
      </c>
      <c r="G1303">
        <v>11</v>
      </c>
      <c r="H1303">
        <v>54</v>
      </c>
      <c r="K1303">
        <v>56</v>
      </c>
      <c r="L1303">
        <v>44</v>
      </c>
      <c r="M1303">
        <v>70</v>
      </c>
      <c r="N1303">
        <v>42</v>
      </c>
      <c r="P1303">
        <v>45</v>
      </c>
      <c r="Q1303">
        <v>31</v>
      </c>
      <c r="R1303">
        <v>62</v>
      </c>
      <c r="T1303" s="34">
        <f>_xlfn.XLOOKUP(B1303,'LHA Demog pivot'!$B$4:$B$93,'LHA Demog pivot'!$C$4:$C$93,,,1)</f>
        <v>26850</v>
      </c>
      <c r="U1303" s="36">
        <f>ROUND(Table2[[#This Row],[LHA_Pop_2016]]*Table2[[#This Row],[C_ADR_7day]]/100000*7,0)</f>
        <v>6</v>
      </c>
      <c r="V1303" s="13">
        <f>IF(OR(Table2[[#This Row],[7d_positivity_public]]=0,ISBLANK(Table2[[#This Row],[7d_positivity_public]])),"",(Table2[[#This Row],[7d_positivity_public]]-Table2[[#This Row],[7d_positivity_all]])/Table2[[#This Row],[7d_positivity_public]])</f>
        <v>0.72727272727272729</v>
      </c>
      <c r="W1303">
        <v>3</v>
      </c>
    </row>
    <row r="1304" spans="1:23" x14ac:dyDescent="0.25">
      <c r="A1304" s="10">
        <v>44414</v>
      </c>
      <c r="B1304">
        <v>532</v>
      </c>
      <c r="C1304" t="s">
        <v>315</v>
      </c>
      <c r="D1304">
        <v>2</v>
      </c>
      <c r="E1304">
        <v>1</v>
      </c>
      <c r="F1304">
        <v>1</v>
      </c>
      <c r="G1304">
        <v>14</v>
      </c>
      <c r="H1304">
        <v>54</v>
      </c>
      <c r="K1304">
        <v>56</v>
      </c>
      <c r="L1304">
        <v>48</v>
      </c>
      <c r="M1304">
        <v>70</v>
      </c>
      <c r="N1304">
        <v>42</v>
      </c>
      <c r="P1304">
        <v>45</v>
      </c>
      <c r="Q1304">
        <v>35</v>
      </c>
      <c r="R1304">
        <v>62</v>
      </c>
      <c r="T1304" s="34">
        <f>_xlfn.XLOOKUP(B1304,'LHA Demog pivot'!$B$4:$B$93,'LHA Demog pivot'!$C$4:$C$93,,,1)</f>
        <v>35521</v>
      </c>
      <c r="U1304" s="36">
        <f>ROUND(Table2[[#This Row],[LHA_Pop_2016]]*Table2[[#This Row],[C_ADR_7day]]/100000*7,0)</f>
        <v>5</v>
      </c>
      <c r="V1304" s="13">
        <f>IF(OR(Table2[[#This Row],[7d_positivity_public]]=0,ISBLANK(Table2[[#This Row],[7d_positivity_public]])),"",(Table2[[#This Row],[7d_positivity_public]]-Table2[[#This Row],[7d_positivity_all]])/Table2[[#This Row],[7d_positivity_public]])</f>
        <v>0.6428571428571429</v>
      </c>
      <c r="W1304">
        <v>5</v>
      </c>
    </row>
    <row r="1305" spans="1:23" x14ac:dyDescent="0.25">
      <c r="A1305" s="10">
        <v>44414</v>
      </c>
      <c r="B1305">
        <v>533</v>
      </c>
      <c r="C1305" t="s">
        <v>316</v>
      </c>
      <c r="D1305">
        <v>4</v>
      </c>
      <c r="E1305">
        <v>4</v>
      </c>
      <c r="F1305">
        <v>0</v>
      </c>
      <c r="G1305">
        <v>25</v>
      </c>
      <c r="H1305">
        <v>55</v>
      </c>
      <c r="K1305">
        <v>58</v>
      </c>
      <c r="L1305">
        <v>49</v>
      </c>
      <c r="M1305">
        <v>70</v>
      </c>
      <c r="N1305">
        <v>44</v>
      </c>
      <c r="P1305">
        <v>48</v>
      </c>
      <c r="Q1305">
        <v>36</v>
      </c>
      <c r="R1305">
        <v>62</v>
      </c>
      <c r="T1305" s="34">
        <f>_xlfn.XLOOKUP(B1305,'LHA Demog pivot'!$B$4:$B$93,'LHA Demog pivot'!$C$4:$C$93,,,1)</f>
        <v>5514</v>
      </c>
      <c r="U1305" s="36">
        <f>ROUND(Table2[[#This Row],[LHA_Pop_2016]]*Table2[[#This Row],[C_ADR_7day]]/100000*7,0)</f>
        <v>2</v>
      </c>
      <c r="V1305" s="13">
        <f>IF(OR(Table2[[#This Row],[7d_positivity_public]]=0,ISBLANK(Table2[[#This Row],[7d_positivity_public]])),"",(Table2[[#This Row],[7d_positivity_public]]-Table2[[#This Row],[7d_positivity_all]])/Table2[[#This Row],[7d_positivity_public]])</f>
        <v>0.92</v>
      </c>
      <c r="W1305">
        <v>2</v>
      </c>
    </row>
    <row r="1306" spans="1:23" x14ac:dyDescent="0.25">
      <c r="A1306" s="10">
        <v>44414</v>
      </c>
      <c r="B1306">
        <v>555</v>
      </c>
      <c r="C1306" t="s">
        <v>317</v>
      </c>
      <c r="D1306">
        <v>0</v>
      </c>
      <c r="E1306">
        <v>26</v>
      </c>
      <c r="F1306">
        <v>-26</v>
      </c>
      <c r="G1306">
        <v>0</v>
      </c>
      <c r="H1306">
        <v>77</v>
      </c>
      <c r="K1306">
        <v>80</v>
      </c>
      <c r="L1306">
        <v>74</v>
      </c>
      <c r="M1306">
        <v>84</v>
      </c>
      <c r="N1306">
        <v>56</v>
      </c>
      <c r="P1306">
        <v>61</v>
      </c>
      <c r="Q1306">
        <v>53</v>
      </c>
      <c r="R1306">
        <v>67</v>
      </c>
      <c r="T1306" s="34">
        <f>_xlfn.XLOOKUP(B1306,'LHA Demog pivot'!$B$4:$B$93,'LHA Demog pivot'!$C$4:$C$93,,,1)</f>
        <v>2049</v>
      </c>
      <c r="U1306" s="36">
        <f>ROUND(Table2[[#This Row],[LHA_Pop_2016]]*Table2[[#This Row],[C_ADR_7day]]/100000*7,0)</f>
        <v>0</v>
      </c>
      <c r="V1306" s="13" t="str">
        <f>IF(OR(Table2[[#This Row],[7d_positivity_public]]=0,ISBLANK(Table2[[#This Row],[7d_positivity_public]])),"",(Table2[[#This Row],[7d_positivity_public]]-Table2[[#This Row],[7d_positivity_all]])/Table2[[#This Row],[7d_positivity_public]])</f>
        <v/>
      </c>
      <c r="W1306">
        <v>0</v>
      </c>
    </row>
    <row r="1307" spans="1:23" x14ac:dyDescent="0.25">
      <c r="A1307" s="10">
        <v>44418</v>
      </c>
      <c r="B1307">
        <v>111</v>
      </c>
      <c r="C1307" t="s">
        <v>242</v>
      </c>
      <c r="D1307">
        <v>14</v>
      </c>
      <c r="E1307">
        <v>2</v>
      </c>
      <c r="F1307">
        <v>12</v>
      </c>
      <c r="G1307">
        <v>17</v>
      </c>
      <c r="H1307">
        <v>76</v>
      </c>
      <c r="K1307">
        <v>78</v>
      </c>
      <c r="L1307">
        <v>72</v>
      </c>
      <c r="M1307">
        <v>85</v>
      </c>
      <c r="N1307">
        <v>64</v>
      </c>
      <c r="P1307">
        <v>66</v>
      </c>
      <c r="Q1307">
        <v>57</v>
      </c>
      <c r="R1307">
        <v>78</v>
      </c>
      <c r="T1307" s="34">
        <f>_xlfn.XLOOKUP(B1307,'LHA Demog pivot'!$B$4:$B$93,'LHA Demog pivot'!$C$4:$C$93,,,1)</f>
        <v>15531</v>
      </c>
      <c r="U1307" s="36">
        <f>ROUND(Table2[[#This Row],[LHA_Pop_2016]]*Table2[[#This Row],[C_ADR_7day]]/100000*7,0)</f>
        <v>15</v>
      </c>
      <c r="V1307" s="13">
        <f>IF(OR(Table2[[#This Row],[7d_positivity_public]]=0,ISBLANK(Table2[[#This Row],[7d_positivity_public]])),"",(Table2[[#This Row],[7d_positivity_public]]-Table2[[#This Row],[7d_positivity_all]])/Table2[[#This Row],[7d_positivity_public]])</f>
        <v>0.23529411764705882</v>
      </c>
      <c r="W1307">
        <v>13</v>
      </c>
    </row>
    <row r="1308" spans="1:23" x14ac:dyDescent="0.25">
      <c r="A1308" s="10">
        <v>44418</v>
      </c>
      <c r="B1308">
        <v>112</v>
      </c>
      <c r="C1308" t="s">
        <v>243</v>
      </c>
      <c r="D1308">
        <v>12</v>
      </c>
      <c r="E1308">
        <v>9</v>
      </c>
      <c r="F1308">
        <v>3</v>
      </c>
      <c r="G1308">
        <v>9</v>
      </c>
      <c r="H1308">
        <v>74</v>
      </c>
      <c r="K1308">
        <v>75</v>
      </c>
      <c r="L1308">
        <v>64</v>
      </c>
      <c r="M1308">
        <v>85</v>
      </c>
      <c r="N1308">
        <v>64</v>
      </c>
      <c r="P1308">
        <v>66</v>
      </c>
      <c r="Q1308">
        <v>49</v>
      </c>
      <c r="R1308">
        <v>79</v>
      </c>
      <c r="T1308" s="34">
        <f>_xlfn.XLOOKUP(B1308,'LHA Demog pivot'!$B$4:$B$93,'LHA Demog pivot'!$C$4:$C$93,,,1)</f>
        <v>26248</v>
      </c>
      <c r="U1308" s="36">
        <f>ROUND(Table2[[#This Row],[LHA_Pop_2016]]*Table2[[#This Row],[C_ADR_7day]]/100000*7,0)</f>
        <v>22</v>
      </c>
      <c r="V1308" s="13">
        <f>IF(OR(Table2[[#This Row],[7d_positivity_public]]=0,ISBLANK(Table2[[#This Row],[7d_positivity_public]])),"",(Table2[[#This Row],[7d_positivity_public]]-Table2[[#This Row],[7d_positivity_all]])/Table2[[#This Row],[7d_positivity_public]])</f>
        <v>0.1111111111111111</v>
      </c>
      <c r="W1308">
        <v>8</v>
      </c>
    </row>
    <row r="1309" spans="1:23" x14ac:dyDescent="0.25">
      <c r="A1309" s="10">
        <v>44418</v>
      </c>
      <c r="B1309">
        <v>113</v>
      </c>
      <c r="C1309" t="s">
        <v>244</v>
      </c>
      <c r="D1309">
        <v>4</v>
      </c>
      <c r="E1309">
        <v>5</v>
      </c>
      <c r="F1309">
        <v>-1</v>
      </c>
      <c r="G1309">
        <v>3</v>
      </c>
      <c r="H1309">
        <v>80</v>
      </c>
      <c r="K1309">
        <v>81</v>
      </c>
      <c r="L1309">
        <v>71</v>
      </c>
      <c r="M1309">
        <v>88</v>
      </c>
      <c r="N1309">
        <v>70</v>
      </c>
      <c r="P1309">
        <v>71</v>
      </c>
      <c r="Q1309">
        <v>57</v>
      </c>
      <c r="R1309">
        <v>82</v>
      </c>
      <c r="T1309" s="34">
        <f>_xlfn.XLOOKUP(B1309,'LHA Demog pivot'!$B$4:$B$93,'LHA Demog pivot'!$C$4:$C$93,,,1)</f>
        <v>9178</v>
      </c>
      <c r="U1309" s="36">
        <f>ROUND(Table2[[#This Row],[LHA_Pop_2016]]*Table2[[#This Row],[C_ADR_7day]]/100000*7,0)</f>
        <v>3</v>
      </c>
      <c r="V1309" s="13">
        <f>IF(OR(Table2[[#This Row],[7d_positivity_public]]=0,ISBLANK(Table2[[#This Row],[7d_positivity_public]])),"",(Table2[[#This Row],[7d_positivity_public]]-Table2[[#This Row],[7d_positivity_all]])/Table2[[#This Row],[7d_positivity_public]])</f>
        <v>0</v>
      </c>
      <c r="W1309">
        <v>3</v>
      </c>
    </row>
    <row r="1310" spans="1:23" x14ac:dyDescent="0.25">
      <c r="A1310" s="10">
        <v>44418</v>
      </c>
      <c r="B1310">
        <v>114</v>
      </c>
      <c r="C1310" t="s">
        <v>245</v>
      </c>
      <c r="D1310">
        <v>3</v>
      </c>
      <c r="E1310">
        <v>0</v>
      </c>
      <c r="F1310">
        <v>3</v>
      </c>
      <c r="G1310">
        <v>4</v>
      </c>
      <c r="H1310">
        <v>83</v>
      </c>
      <c r="K1310">
        <v>84</v>
      </c>
      <c r="L1310">
        <v>78</v>
      </c>
      <c r="M1310">
        <v>89</v>
      </c>
      <c r="N1310">
        <v>73</v>
      </c>
      <c r="P1310">
        <v>75</v>
      </c>
      <c r="Q1310">
        <v>65</v>
      </c>
      <c r="R1310">
        <v>83</v>
      </c>
      <c r="T1310" s="34">
        <f>_xlfn.XLOOKUP(B1310,'LHA Demog pivot'!$B$4:$B$93,'LHA Demog pivot'!$C$4:$C$93,,,1)</f>
        <v>9487</v>
      </c>
      <c r="U1310" s="36">
        <f>ROUND(Table2[[#This Row],[LHA_Pop_2016]]*Table2[[#This Row],[C_ADR_7day]]/100000*7,0)</f>
        <v>2</v>
      </c>
      <c r="V1310" s="13">
        <f>IF(OR(Table2[[#This Row],[7d_positivity_public]]=0,ISBLANK(Table2[[#This Row],[7d_positivity_public]])),"",(Table2[[#This Row],[7d_positivity_public]]-Table2[[#This Row],[7d_positivity_all]])/Table2[[#This Row],[7d_positivity_public]])</f>
        <v>0.5</v>
      </c>
      <c r="W1310">
        <v>2</v>
      </c>
    </row>
    <row r="1311" spans="1:23" x14ac:dyDescent="0.25">
      <c r="A1311" s="10">
        <v>44418</v>
      </c>
      <c r="B1311">
        <v>115</v>
      </c>
      <c r="C1311" t="s">
        <v>246</v>
      </c>
      <c r="D1311">
        <v>28</v>
      </c>
      <c r="E1311">
        <v>2</v>
      </c>
      <c r="F1311">
        <v>26</v>
      </c>
      <c r="G1311">
        <v>22</v>
      </c>
      <c r="H1311">
        <v>64</v>
      </c>
      <c r="K1311">
        <v>66</v>
      </c>
      <c r="L1311">
        <v>47</v>
      </c>
      <c r="M1311">
        <v>76</v>
      </c>
      <c r="N1311">
        <v>54</v>
      </c>
      <c r="P1311">
        <v>57</v>
      </c>
      <c r="Q1311">
        <v>35</v>
      </c>
      <c r="R1311">
        <v>69</v>
      </c>
      <c r="T1311" s="34">
        <f>_xlfn.XLOOKUP(B1311,'LHA Demog pivot'!$B$4:$B$93,'LHA Demog pivot'!$C$4:$C$93,,,1)</f>
        <v>12634</v>
      </c>
      <c r="U1311" s="36">
        <f>ROUND(Table2[[#This Row],[LHA_Pop_2016]]*Table2[[#This Row],[C_ADR_7day]]/100000*7,0)</f>
        <v>25</v>
      </c>
      <c r="V1311" s="13">
        <f>IF(OR(Table2[[#This Row],[7d_positivity_public]]=0,ISBLANK(Table2[[#This Row],[7d_positivity_public]])),"",(Table2[[#This Row],[7d_positivity_public]]-Table2[[#This Row],[7d_positivity_all]])/Table2[[#This Row],[7d_positivity_public]])</f>
        <v>0.22727272727272727</v>
      </c>
      <c r="W1311">
        <v>17</v>
      </c>
    </row>
    <row r="1312" spans="1:23" x14ac:dyDescent="0.25">
      <c r="A1312" s="10">
        <v>44418</v>
      </c>
      <c r="B1312">
        <v>116</v>
      </c>
      <c r="C1312" t="s">
        <v>247</v>
      </c>
      <c r="D1312">
        <v>7</v>
      </c>
      <c r="E1312">
        <v>0</v>
      </c>
      <c r="F1312">
        <v>7</v>
      </c>
      <c r="G1312">
        <v>14</v>
      </c>
      <c r="H1312">
        <v>83</v>
      </c>
      <c r="K1312">
        <v>84</v>
      </c>
      <c r="L1312">
        <v>83</v>
      </c>
      <c r="M1312">
        <v>86</v>
      </c>
      <c r="N1312">
        <v>72</v>
      </c>
      <c r="P1312">
        <v>74</v>
      </c>
      <c r="Q1312">
        <v>69</v>
      </c>
      <c r="R1312">
        <v>80</v>
      </c>
      <c r="T1312" s="34">
        <f>_xlfn.XLOOKUP(B1312,'LHA Demog pivot'!$B$4:$B$93,'LHA Demog pivot'!$C$4:$C$93,,,1)</f>
        <v>6851</v>
      </c>
      <c r="U1312" s="36">
        <f>ROUND(Table2[[#This Row],[LHA_Pop_2016]]*Table2[[#This Row],[C_ADR_7day]]/100000*7,0)</f>
        <v>3</v>
      </c>
      <c r="V1312" s="13">
        <f>IF(OR(Table2[[#This Row],[7d_positivity_public]]=0,ISBLANK(Table2[[#This Row],[7d_positivity_public]])),"",(Table2[[#This Row],[7d_positivity_public]]-Table2[[#This Row],[7d_positivity_all]])/Table2[[#This Row],[7d_positivity_public]])</f>
        <v>0.21428571428571427</v>
      </c>
      <c r="W1312">
        <v>11</v>
      </c>
    </row>
    <row r="1313" spans="1:23" x14ac:dyDescent="0.25">
      <c r="A1313" s="10">
        <v>44418</v>
      </c>
      <c r="B1313">
        <v>121</v>
      </c>
      <c r="C1313" t="s">
        <v>248</v>
      </c>
      <c r="D1313">
        <v>0</v>
      </c>
      <c r="E1313">
        <v>0</v>
      </c>
      <c r="F1313">
        <v>0</v>
      </c>
      <c r="G1313">
        <v>0</v>
      </c>
      <c r="H1313">
        <v>68</v>
      </c>
      <c r="K1313">
        <v>70</v>
      </c>
      <c r="L1313">
        <v>50</v>
      </c>
      <c r="M1313">
        <v>79</v>
      </c>
      <c r="N1313">
        <v>58</v>
      </c>
      <c r="P1313">
        <v>61</v>
      </c>
      <c r="Q1313">
        <v>39</v>
      </c>
      <c r="R1313">
        <v>71</v>
      </c>
      <c r="T1313" s="34">
        <f>_xlfn.XLOOKUP(B1313,'LHA Demog pivot'!$B$4:$B$93,'LHA Demog pivot'!$C$4:$C$93,,,1)</f>
        <v>3209</v>
      </c>
      <c r="U1313" s="36">
        <f>ROUND(Table2[[#This Row],[LHA_Pop_2016]]*Table2[[#This Row],[C_ADR_7day]]/100000*7,0)</f>
        <v>0</v>
      </c>
      <c r="V1313" s="13" t="str">
        <f>IF(OR(Table2[[#This Row],[7d_positivity_public]]=0,ISBLANK(Table2[[#This Row],[7d_positivity_public]])),"",(Table2[[#This Row],[7d_positivity_public]]-Table2[[#This Row],[7d_positivity_all]])/Table2[[#This Row],[7d_positivity_public]])</f>
        <v/>
      </c>
      <c r="W1313">
        <v>0</v>
      </c>
    </row>
    <row r="1314" spans="1:23" x14ac:dyDescent="0.25">
      <c r="A1314" s="10">
        <v>44418</v>
      </c>
      <c r="B1314">
        <v>122</v>
      </c>
      <c r="C1314" t="s">
        <v>249</v>
      </c>
      <c r="D1314">
        <v>45</v>
      </c>
      <c r="E1314">
        <v>19</v>
      </c>
      <c r="F1314">
        <v>26</v>
      </c>
      <c r="G1314">
        <v>18</v>
      </c>
      <c r="H1314">
        <v>71</v>
      </c>
      <c r="K1314">
        <v>72</v>
      </c>
      <c r="L1314">
        <v>64</v>
      </c>
      <c r="M1314">
        <v>80</v>
      </c>
      <c r="N1314">
        <v>59</v>
      </c>
      <c r="P1314">
        <v>61</v>
      </c>
      <c r="Q1314">
        <v>50</v>
      </c>
      <c r="R1314">
        <v>73</v>
      </c>
      <c r="T1314" s="34">
        <f>_xlfn.XLOOKUP(B1314,'LHA Demog pivot'!$B$4:$B$93,'LHA Demog pivot'!$C$4:$C$93,,,1)</f>
        <v>25523</v>
      </c>
      <c r="U1314" s="36">
        <f>ROUND(Table2[[#This Row],[LHA_Pop_2016]]*Table2[[#This Row],[C_ADR_7day]]/100000*7,0)</f>
        <v>80</v>
      </c>
      <c r="V1314" s="13">
        <f>IF(OR(Table2[[#This Row],[7d_positivity_public]]=0,ISBLANK(Table2[[#This Row],[7d_positivity_public]])),"",(Table2[[#This Row],[7d_positivity_public]]-Table2[[#This Row],[7d_positivity_all]])/Table2[[#This Row],[7d_positivity_public]])</f>
        <v>0.1111111111111111</v>
      </c>
      <c r="W1314">
        <v>16</v>
      </c>
    </row>
    <row r="1315" spans="1:23" x14ac:dyDescent="0.25">
      <c r="A1315" s="10">
        <v>44418</v>
      </c>
      <c r="B1315">
        <v>123</v>
      </c>
      <c r="C1315" t="s">
        <v>250</v>
      </c>
      <c r="D1315">
        <v>30</v>
      </c>
      <c r="E1315">
        <v>11</v>
      </c>
      <c r="F1315">
        <v>19</v>
      </c>
      <c r="G1315">
        <v>17</v>
      </c>
      <c r="H1315">
        <v>74</v>
      </c>
      <c r="K1315">
        <v>75</v>
      </c>
      <c r="L1315">
        <v>66</v>
      </c>
      <c r="M1315">
        <v>84</v>
      </c>
      <c r="N1315">
        <v>64</v>
      </c>
      <c r="P1315">
        <v>66</v>
      </c>
      <c r="Q1315">
        <v>51</v>
      </c>
      <c r="R1315">
        <v>78</v>
      </c>
      <c r="T1315" s="34">
        <f>_xlfn.XLOOKUP(B1315,'LHA Demog pivot'!$B$4:$B$93,'LHA Demog pivot'!$C$4:$C$93,,,1)</f>
        <v>13710</v>
      </c>
      <c r="U1315" s="36">
        <f>ROUND(Table2[[#This Row],[LHA_Pop_2016]]*Table2[[#This Row],[C_ADR_7day]]/100000*7,0)</f>
        <v>29</v>
      </c>
      <c r="V1315" s="13">
        <f>IF(OR(Table2[[#This Row],[7d_positivity_public]]=0,ISBLANK(Table2[[#This Row],[7d_positivity_public]])),"",(Table2[[#This Row],[7d_positivity_public]]-Table2[[#This Row],[7d_positivity_all]])/Table2[[#This Row],[7d_positivity_public]])</f>
        <v>0.11764705882352941</v>
      </c>
      <c r="W1315">
        <v>15</v>
      </c>
    </row>
    <row r="1316" spans="1:23" x14ac:dyDescent="0.25">
      <c r="A1316" s="10">
        <v>44418</v>
      </c>
      <c r="B1316">
        <v>124</v>
      </c>
      <c r="C1316" t="s">
        <v>251</v>
      </c>
      <c r="D1316">
        <v>20</v>
      </c>
      <c r="E1316">
        <v>22</v>
      </c>
      <c r="F1316">
        <v>-2</v>
      </c>
      <c r="G1316">
        <v>23</v>
      </c>
      <c r="H1316">
        <v>71</v>
      </c>
      <c r="K1316">
        <v>73</v>
      </c>
      <c r="L1316">
        <v>57</v>
      </c>
      <c r="M1316">
        <v>80</v>
      </c>
      <c r="N1316">
        <v>62</v>
      </c>
      <c r="P1316">
        <v>64</v>
      </c>
      <c r="Q1316">
        <v>44</v>
      </c>
      <c r="R1316">
        <v>74</v>
      </c>
      <c r="T1316" s="34">
        <f>_xlfn.XLOOKUP(B1316,'LHA Demog pivot'!$B$4:$B$93,'LHA Demog pivot'!$C$4:$C$93,,,1)</f>
        <v>4501</v>
      </c>
      <c r="U1316" s="36">
        <f>ROUND(Table2[[#This Row],[LHA_Pop_2016]]*Table2[[#This Row],[C_ADR_7day]]/100000*7,0)</f>
        <v>6</v>
      </c>
      <c r="V1316" s="13">
        <f>IF(OR(Table2[[#This Row],[7d_positivity_public]]=0,ISBLANK(Table2[[#This Row],[7d_positivity_public]])),"",(Table2[[#This Row],[7d_positivity_public]]-Table2[[#This Row],[7d_positivity_all]])/Table2[[#This Row],[7d_positivity_public]])</f>
        <v>8.6956521739130432E-2</v>
      </c>
      <c r="W1316">
        <v>21</v>
      </c>
    </row>
    <row r="1317" spans="1:23" x14ac:dyDescent="0.25">
      <c r="A1317" s="10">
        <v>44418</v>
      </c>
      <c r="B1317">
        <v>125</v>
      </c>
      <c r="C1317" t="s">
        <v>252</v>
      </c>
      <c r="D1317">
        <v>8</v>
      </c>
      <c r="E1317">
        <v>5</v>
      </c>
      <c r="F1317">
        <v>3</v>
      </c>
      <c r="G1317">
        <v>8</v>
      </c>
      <c r="H1317">
        <v>81</v>
      </c>
      <c r="K1317">
        <v>82</v>
      </c>
      <c r="L1317">
        <v>74</v>
      </c>
      <c r="M1317">
        <v>89</v>
      </c>
      <c r="N1317">
        <v>72</v>
      </c>
      <c r="P1317">
        <v>73</v>
      </c>
      <c r="Q1317">
        <v>60</v>
      </c>
      <c r="R1317">
        <v>84</v>
      </c>
      <c r="T1317" s="34">
        <f>_xlfn.XLOOKUP(B1317,'LHA Demog pivot'!$B$4:$B$93,'LHA Demog pivot'!$C$4:$C$93,,,1)</f>
        <v>19367</v>
      </c>
      <c r="U1317" s="36">
        <f>ROUND(Table2[[#This Row],[LHA_Pop_2016]]*Table2[[#This Row],[C_ADR_7day]]/100000*7,0)</f>
        <v>11</v>
      </c>
      <c r="V1317" s="13">
        <f>IF(OR(Table2[[#This Row],[7d_positivity_public]]=0,ISBLANK(Table2[[#This Row],[7d_positivity_public]])),"",(Table2[[#This Row],[7d_positivity_public]]-Table2[[#This Row],[7d_positivity_all]])/Table2[[#This Row],[7d_positivity_public]])</f>
        <v>0.125</v>
      </c>
      <c r="W1317">
        <v>7</v>
      </c>
    </row>
    <row r="1318" spans="1:23" x14ac:dyDescent="0.25">
      <c r="A1318" s="10">
        <v>44418</v>
      </c>
      <c r="B1318">
        <v>126</v>
      </c>
      <c r="C1318" t="s">
        <v>83</v>
      </c>
      <c r="D1318">
        <v>9</v>
      </c>
      <c r="E1318">
        <v>0</v>
      </c>
      <c r="F1318">
        <v>9</v>
      </c>
      <c r="G1318">
        <v>17</v>
      </c>
      <c r="H1318">
        <v>72</v>
      </c>
      <c r="K1318">
        <v>73</v>
      </c>
      <c r="L1318">
        <v>56</v>
      </c>
      <c r="M1318">
        <v>81</v>
      </c>
      <c r="N1318">
        <v>62</v>
      </c>
      <c r="P1318">
        <v>64</v>
      </c>
      <c r="Q1318">
        <v>42</v>
      </c>
      <c r="R1318">
        <v>75</v>
      </c>
      <c r="T1318" s="34">
        <f>_xlfn.XLOOKUP(B1318,'LHA Demog pivot'!$B$4:$B$93,'LHA Demog pivot'!$C$4:$C$93,,,1)</f>
        <v>8611</v>
      </c>
      <c r="U1318" s="36">
        <f>ROUND(Table2[[#This Row],[LHA_Pop_2016]]*Table2[[#This Row],[C_ADR_7day]]/100000*7,0)</f>
        <v>5</v>
      </c>
      <c r="V1318" s="13">
        <f>IF(OR(Table2[[#This Row],[7d_positivity_public]]=0,ISBLANK(Table2[[#This Row],[7d_positivity_public]])),"",(Table2[[#This Row],[7d_positivity_public]]-Table2[[#This Row],[7d_positivity_all]])/Table2[[#This Row],[7d_positivity_public]])</f>
        <v>0.41176470588235292</v>
      </c>
      <c r="W1318">
        <v>10</v>
      </c>
    </row>
    <row r="1319" spans="1:23" x14ac:dyDescent="0.25">
      <c r="A1319" s="10">
        <v>44418</v>
      </c>
      <c r="B1319">
        <v>127</v>
      </c>
      <c r="C1319" t="s">
        <v>84</v>
      </c>
      <c r="D1319">
        <v>4</v>
      </c>
      <c r="E1319">
        <v>0</v>
      </c>
      <c r="F1319">
        <v>4</v>
      </c>
      <c r="G1319">
        <v>0</v>
      </c>
      <c r="H1319">
        <v>64</v>
      </c>
      <c r="K1319">
        <v>66</v>
      </c>
      <c r="L1319">
        <v>53</v>
      </c>
      <c r="M1319">
        <v>72</v>
      </c>
      <c r="N1319">
        <v>55</v>
      </c>
      <c r="P1319">
        <v>58</v>
      </c>
      <c r="Q1319">
        <v>39</v>
      </c>
      <c r="R1319">
        <v>66</v>
      </c>
      <c r="T1319" s="34">
        <f>_xlfn.XLOOKUP(B1319,'LHA Demog pivot'!$B$4:$B$93,'LHA Demog pivot'!$C$4:$C$93,,,1)</f>
        <v>3469</v>
      </c>
      <c r="U1319" s="36">
        <f>ROUND(Table2[[#This Row],[LHA_Pop_2016]]*Table2[[#This Row],[C_ADR_7day]]/100000*7,0)</f>
        <v>1</v>
      </c>
      <c r="V1319" s="13" t="str">
        <f>IF(OR(Table2[[#This Row],[7d_positivity_public]]=0,ISBLANK(Table2[[#This Row],[7d_positivity_public]])),"",(Table2[[#This Row],[7d_positivity_public]]-Table2[[#This Row],[7d_positivity_all]])/Table2[[#This Row],[7d_positivity_public]])</f>
        <v/>
      </c>
      <c r="W1319">
        <v>0</v>
      </c>
    </row>
    <row r="1320" spans="1:23" x14ac:dyDescent="0.25">
      <c r="A1320" s="10">
        <v>44418</v>
      </c>
      <c r="B1320">
        <v>131</v>
      </c>
      <c r="C1320" t="s">
        <v>87</v>
      </c>
      <c r="D1320">
        <v>6</v>
      </c>
      <c r="E1320">
        <v>5</v>
      </c>
      <c r="F1320">
        <v>1</v>
      </c>
      <c r="G1320">
        <v>7</v>
      </c>
      <c r="H1320">
        <v>81</v>
      </c>
      <c r="K1320">
        <v>83</v>
      </c>
      <c r="L1320">
        <v>72</v>
      </c>
      <c r="M1320">
        <v>87</v>
      </c>
      <c r="N1320">
        <v>69</v>
      </c>
      <c r="P1320">
        <v>71</v>
      </c>
      <c r="Q1320">
        <v>52</v>
      </c>
      <c r="R1320">
        <v>79</v>
      </c>
      <c r="T1320" s="34">
        <f>_xlfn.XLOOKUP(B1320,'LHA Demog pivot'!$B$4:$B$93,'LHA Demog pivot'!$C$4:$C$93,,,1)</f>
        <v>19231</v>
      </c>
      <c r="U1320" s="36">
        <f>ROUND(Table2[[#This Row],[LHA_Pop_2016]]*Table2[[#This Row],[C_ADR_7day]]/100000*7,0)</f>
        <v>8</v>
      </c>
      <c r="V1320" s="13">
        <f>IF(OR(Table2[[#This Row],[7d_positivity_public]]=0,ISBLANK(Table2[[#This Row],[7d_positivity_public]])),"",(Table2[[#This Row],[7d_positivity_public]]-Table2[[#This Row],[7d_positivity_all]])/Table2[[#This Row],[7d_positivity_public]])</f>
        <v>0.2857142857142857</v>
      </c>
      <c r="W1320">
        <v>5</v>
      </c>
    </row>
    <row r="1321" spans="1:23" x14ac:dyDescent="0.25">
      <c r="A1321" s="10">
        <v>44418</v>
      </c>
      <c r="B1321">
        <v>132</v>
      </c>
      <c r="C1321" t="s">
        <v>89</v>
      </c>
      <c r="D1321">
        <v>6</v>
      </c>
      <c r="E1321">
        <v>3</v>
      </c>
      <c r="F1321">
        <v>3</v>
      </c>
      <c r="G1321">
        <v>7</v>
      </c>
      <c r="H1321">
        <v>80</v>
      </c>
      <c r="K1321">
        <v>80</v>
      </c>
      <c r="L1321">
        <v>70</v>
      </c>
      <c r="M1321">
        <v>87</v>
      </c>
      <c r="N1321">
        <v>70</v>
      </c>
      <c r="P1321">
        <v>72</v>
      </c>
      <c r="Q1321">
        <v>57</v>
      </c>
      <c r="R1321">
        <v>81</v>
      </c>
      <c r="T1321" s="34">
        <f>_xlfn.XLOOKUP(B1321,'LHA Demog pivot'!$B$4:$B$93,'LHA Demog pivot'!$C$4:$C$93,,,1)</f>
        <v>41799</v>
      </c>
      <c r="U1321" s="36">
        <f>ROUND(Table2[[#This Row],[LHA_Pop_2016]]*Table2[[#This Row],[C_ADR_7day]]/100000*7,0)</f>
        <v>18</v>
      </c>
      <c r="V1321" s="13">
        <f>IF(OR(Table2[[#This Row],[7d_positivity_public]]=0,ISBLANK(Table2[[#This Row],[7d_positivity_public]])),"",(Table2[[#This Row],[7d_positivity_public]]-Table2[[#This Row],[7d_positivity_all]])/Table2[[#This Row],[7d_positivity_public]])</f>
        <v>0.2857142857142857</v>
      </c>
      <c r="W1321">
        <v>5</v>
      </c>
    </row>
    <row r="1322" spans="1:23" x14ac:dyDescent="0.25">
      <c r="A1322" s="10">
        <v>44418</v>
      </c>
      <c r="B1322">
        <v>133</v>
      </c>
      <c r="C1322" t="s">
        <v>91</v>
      </c>
      <c r="D1322">
        <v>10</v>
      </c>
      <c r="E1322">
        <v>0</v>
      </c>
      <c r="F1322">
        <v>10</v>
      </c>
      <c r="G1322">
        <v>18</v>
      </c>
      <c r="H1322">
        <v>74</v>
      </c>
      <c r="K1322">
        <v>75</v>
      </c>
      <c r="L1322">
        <v>65</v>
      </c>
      <c r="M1322">
        <v>79</v>
      </c>
      <c r="N1322">
        <v>62</v>
      </c>
      <c r="P1322">
        <v>64</v>
      </c>
      <c r="Q1322">
        <v>47</v>
      </c>
      <c r="R1322">
        <v>72</v>
      </c>
      <c r="T1322" s="34">
        <f>_xlfn.XLOOKUP(B1322,'LHA Demog pivot'!$B$4:$B$93,'LHA Demog pivot'!$C$4:$C$93,,,1)</f>
        <v>5101</v>
      </c>
      <c r="U1322" s="36">
        <f>ROUND(Table2[[#This Row],[LHA_Pop_2016]]*Table2[[#This Row],[C_ADR_7day]]/100000*7,0)</f>
        <v>4</v>
      </c>
      <c r="V1322" s="13">
        <f>IF(OR(Table2[[#This Row],[7d_positivity_public]]=0,ISBLANK(Table2[[#This Row],[7d_positivity_public]])),"",(Table2[[#This Row],[7d_positivity_public]]-Table2[[#This Row],[7d_positivity_all]])/Table2[[#This Row],[7d_positivity_public]])</f>
        <v>0.22222222222222221</v>
      </c>
      <c r="W1322">
        <v>14</v>
      </c>
    </row>
    <row r="1323" spans="1:23" x14ac:dyDescent="0.25">
      <c r="A1323" s="10">
        <v>44418</v>
      </c>
      <c r="B1323">
        <v>134</v>
      </c>
      <c r="C1323" t="s">
        <v>93</v>
      </c>
      <c r="D1323">
        <v>0</v>
      </c>
      <c r="E1323">
        <v>2</v>
      </c>
      <c r="F1323">
        <v>-2</v>
      </c>
      <c r="G1323">
        <v>0</v>
      </c>
      <c r="H1323">
        <v>74</v>
      </c>
      <c r="K1323">
        <v>76</v>
      </c>
      <c r="L1323">
        <v>65</v>
      </c>
      <c r="M1323">
        <v>82</v>
      </c>
      <c r="N1323">
        <v>63</v>
      </c>
      <c r="P1323">
        <v>65</v>
      </c>
      <c r="Q1323">
        <v>48</v>
      </c>
      <c r="R1323">
        <v>75</v>
      </c>
      <c r="T1323" s="34">
        <f>_xlfn.XLOOKUP(B1323,'LHA Demog pivot'!$B$4:$B$93,'LHA Demog pivot'!$C$4:$C$93,,,1)</f>
        <v>4781</v>
      </c>
      <c r="U1323" s="36">
        <f>ROUND(Table2[[#This Row],[LHA_Pop_2016]]*Table2[[#This Row],[C_ADR_7day]]/100000*7,0)</f>
        <v>0</v>
      </c>
      <c r="V1323" s="13" t="str">
        <f>IF(OR(Table2[[#This Row],[7d_positivity_public]]=0,ISBLANK(Table2[[#This Row],[7d_positivity_public]])),"",(Table2[[#This Row],[7d_positivity_public]]-Table2[[#This Row],[7d_positivity_all]])/Table2[[#This Row],[7d_positivity_public]])</f>
        <v/>
      </c>
      <c r="W1323">
        <v>0</v>
      </c>
    </row>
    <row r="1324" spans="1:23" x14ac:dyDescent="0.25">
      <c r="A1324" s="10">
        <v>44418</v>
      </c>
      <c r="B1324">
        <v>135</v>
      </c>
      <c r="C1324" t="s">
        <v>95</v>
      </c>
      <c r="D1324">
        <v>16</v>
      </c>
      <c r="E1324">
        <v>14</v>
      </c>
      <c r="F1324">
        <v>2</v>
      </c>
      <c r="G1324">
        <v>17</v>
      </c>
      <c r="H1324">
        <v>68</v>
      </c>
      <c r="K1324">
        <v>70</v>
      </c>
      <c r="L1324">
        <v>54</v>
      </c>
      <c r="M1324">
        <v>81</v>
      </c>
      <c r="N1324">
        <v>57</v>
      </c>
      <c r="P1324">
        <v>60</v>
      </c>
      <c r="Q1324">
        <v>39</v>
      </c>
      <c r="R1324">
        <v>75</v>
      </c>
      <c r="T1324" s="34">
        <f>_xlfn.XLOOKUP(B1324,'LHA Demog pivot'!$B$4:$B$93,'LHA Demog pivot'!$C$4:$C$93,,,1)</f>
        <v>10220</v>
      </c>
      <c r="U1324" s="36">
        <f>ROUND(Table2[[#This Row],[LHA_Pop_2016]]*Table2[[#This Row],[C_ADR_7day]]/100000*7,0)</f>
        <v>11</v>
      </c>
      <c r="V1324" s="13">
        <f>IF(OR(Table2[[#This Row],[7d_positivity_public]]=0,ISBLANK(Table2[[#This Row],[7d_positivity_public]])),"",(Table2[[#This Row],[7d_positivity_public]]-Table2[[#This Row],[7d_positivity_all]])/Table2[[#This Row],[7d_positivity_public]])</f>
        <v>5.8823529411764705E-2</v>
      </c>
      <c r="W1324">
        <v>16</v>
      </c>
    </row>
    <row r="1325" spans="1:23" x14ac:dyDescent="0.25">
      <c r="A1325" s="10">
        <v>44418</v>
      </c>
      <c r="B1325">
        <v>136</v>
      </c>
      <c r="C1325" t="s">
        <v>253</v>
      </c>
      <c r="D1325">
        <v>19</v>
      </c>
      <c r="E1325">
        <v>12</v>
      </c>
      <c r="F1325">
        <v>7</v>
      </c>
      <c r="G1325">
        <v>14</v>
      </c>
      <c r="H1325">
        <v>74</v>
      </c>
      <c r="K1325">
        <v>75</v>
      </c>
      <c r="L1325">
        <v>63</v>
      </c>
      <c r="M1325">
        <v>85</v>
      </c>
      <c r="N1325">
        <v>64</v>
      </c>
      <c r="P1325">
        <v>66</v>
      </c>
      <c r="Q1325">
        <v>48</v>
      </c>
      <c r="R1325">
        <v>79</v>
      </c>
      <c r="T1325" s="34">
        <f>_xlfn.XLOOKUP(B1325,'LHA Demog pivot'!$B$4:$B$93,'LHA Demog pivot'!$C$4:$C$93,,,1)</f>
        <v>66849</v>
      </c>
      <c r="U1325" s="36">
        <f>ROUND(Table2[[#This Row],[LHA_Pop_2016]]*Table2[[#This Row],[C_ADR_7day]]/100000*7,0)</f>
        <v>89</v>
      </c>
      <c r="V1325" s="13">
        <f>IF(OR(Table2[[#This Row],[7d_positivity_public]]=0,ISBLANK(Table2[[#This Row],[7d_positivity_public]])),"",(Table2[[#This Row],[7d_positivity_public]]-Table2[[#This Row],[7d_positivity_all]])/Table2[[#This Row],[7d_positivity_public]])</f>
        <v>0.14285714285714285</v>
      </c>
      <c r="W1325">
        <v>12</v>
      </c>
    </row>
    <row r="1326" spans="1:23" x14ac:dyDescent="0.25">
      <c r="A1326" s="10">
        <v>44418</v>
      </c>
      <c r="B1326">
        <v>137</v>
      </c>
      <c r="C1326" t="s">
        <v>254</v>
      </c>
      <c r="D1326">
        <v>57</v>
      </c>
      <c r="E1326">
        <v>33</v>
      </c>
      <c r="F1326">
        <v>24</v>
      </c>
      <c r="G1326">
        <v>22</v>
      </c>
      <c r="H1326">
        <v>77</v>
      </c>
      <c r="K1326">
        <v>78</v>
      </c>
      <c r="L1326">
        <v>71</v>
      </c>
      <c r="M1326">
        <v>85</v>
      </c>
      <c r="N1326">
        <v>66</v>
      </c>
      <c r="P1326">
        <v>68</v>
      </c>
      <c r="Q1326">
        <v>56</v>
      </c>
      <c r="R1326">
        <v>80</v>
      </c>
      <c r="T1326" s="34">
        <f>_xlfn.XLOOKUP(B1326,'LHA Demog pivot'!$B$4:$B$93,'LHA Demog pivot'!$C$4:$C$93,,,1)</f>
        <v>194882</v>
      </c>
      <c r="U1326" s="36">
        <f>ROUND(Table2[[#This Row],[LHA_Pop_2016]]*Table2[[#This Row],[C_ADR_7day]]/100000*7,0)</f>
        <v>778</v>
      </c>
      <c r="V1326" s="13">
        <f>IF(OR(Table2[[#This Row],[7d_positivity_public]]=0,ISBLANK(Table2[[#This Row],[7d_positivity_public]])),"",(Table2[[#This Row],[7d_positivity_public]]-Table2[[#This Row],[7d_positivity_all]])/Table2[[#This Row],[7d_positivity_public]])</f>
        <v>9.0909090909090912E-2</v>
      </c>
      <c r="W1326">
        <v>20</v>
      </c>
    </row>
    <row r="1327" spans="1:23" x14ac:dyDescent="0.25">
      <c r="A1327" s="10">
        <v>44418</v>
      </c>
      <c r="B1327">
        <v>138</v>
      </c>
      <c r="C1327" t="s">
        <v>116</v>
      </c>
      <c r="D1327">
        <v>6</v>
      </c>
      <c r="E1327">
        <v>2</v>
      </c>
      <c r="F1327">
        <v>4</v>
      </c>
      <c r="G1327">
        <v>11</v>
      </c>
      <c r="H1327">
        <v>80</v>
      </c>
      <c r="K1327">
        <v>81</v>
      </c>
      <c r="L1327">
        <v>70</v>
      </c>
      <c r="M1327">
        <v>88</v>
      </c>
      <c r="N1327">
        <v>72</v>
      </c>
      <c r="P1327">
        <v>74</v>
      </c>
      <c r="Q1327">
        <v>59</v>
      </c>
      <c r="R1327">
        <v>82</v>
      </c>
      <c r="T1327" s="34">
        <f>_xlfn.XLOOKUP(B1327,'LHA Demog pivot'!$B$4:$B$93,'LHA Demog pivot'!$C$4:$C$93,,,1)</f>
        <v>12110</v>
      </c>
      <c r="U1327" s="36">
        <f>ROUND(Table2[[#This Row],[LHA_Pop_2016]]*Table2[[#This Row],[C_ADR_7day]]/100000*7,0)</f>
        <v>5</v>
      </c>
      <c r="V1327" s="13">
        <f>IF(OR(Table2[[#This Row],[7d_positivity_public]]=0,ISBLANK(Table2[[#This Row],[7d_positivity_public]])),"",(Table2[[#This Row],[7d_positivity_public]]-Table2[[#This Row],[7d_positivity_all]])/Table2[[#This Row],[7d_positivity_public]])</f>
        <v>0.27272727272727271</v>
      </c>
      <c r="W1327">
        <v>8</v>
      </c>
    </row>
    <row r="1328" spans="1:23" x14ac:dyDescent="0.25">
      <c r="A1328" s="10">
        <v>44418</v>
      </c>
      <c r="B1328">
        <v>139</v>
      </c>
      <c r="C1328" t="s">
        <v>118</v>
      </c>
      <c r="D1328">
        <v>24</v>
      </c>
      <c r="E1328">
        <v>12</v>
      </c>
      <c r="F1328">
        <v>12</v>
      </c>
      <c r="G1328">
        <v>30</v>
      </c>
      <c r="H1328">
        <v>62</v>
      </c>
      <c r="K1328">
        <v>64</v>
      </c>
      <c r="L1328">
        <v>45</v>
      </c>
      <c r="M1328">
        <v>77</v>
      </c>
      <c r="N1328">
        <v>53</v>
      </c>
      <c r="P1328">
        <v>55</v>
      </c>
      <c r="Q1328">
        <v>33</v>
      </c>
      <c r="R1328">
        <v>70</v>
      </c>
      <c r="T1328" s="34">
        <f>_xlfn.XLOOKUP(B1328,'LHA Demog pivot'!$B$4:$B$93,'LHA Demog pivot'!$C$4:$C$93,,,1)</f>
        <v>7285</v>
      </c>
      <c r="U1328" s="36">
        <f>ROUND(Table2[[#This Row],[LHA_Pop_2016]]*Table2[[#This Row],[C_ADR_7day]]/100000*7,0)</f>
        <v>12</v>
      </c>
      <c r="V1328" s="13">
        <f>IF(OR(Table2[[#This Row],[7d_positivity_public]]=0,ISBLANK(Table2[[#This Row],[7d_positivity_public]])),"",(Table2[[#This Row],[7d_positivity_public]]-Table2[[#This Row],[7d_positivity_all]])/Table2[[#This Row],[7d_positivity_public]])</f>
        <v>0.2</v>
      </c>
      <c r="W1328">
        <v>24</v>
      </c>
    </row>
    <row r="1329" spans="1:23" x14ac:dyDescent="0.25">
      <c r="A1329" s="10">
        <v>44418</v>
      </c>
      <c r="B1329">
        <v>141</v>
      </c>
      <c r="C1329" t="s">
        <v>255</v>
      </c>
      <c r="D1329">
        <v>24</v>
      </c>
      <c r="E1329">
        <v>5</v>
      </c>
      <c r="F1329">
        <v>19</v>
      </c>
      <c r="G1329">
        <v>20</v>
      </c>
      <c r="H1329">
        <v>86</v>
      </c>
      <c r="K1329">
        <v>87</v>
      </c>
      <c r="L1329">
        <v>85</v>
      </c>
      <c r="M1329">
        <v>89</v>
      </c>
      <c r="N1329">
        <v>73</v>
      </c>
      <c r="P1329">
        <v>75</v>
      </c>
      <c r="Q1329">
        <v>70</v>
      </c>
      <c r="R1329">
        <v>84</v>
      </c>
      <c r="T1329" s="34">
        <f>_xlfn.XLOOKUP(B1329,'LHA Demog pivot'!$B$4:$B$93,'LHA Demog pivot'!$C$4:$C$93,,,1)</f>
        <v>8085</v>
      </c>
      <c r="U1329" s="36">
        <f>ROUND(Table2[[#This Row],[LHA_Pop_2016]]*Table2[[#This Row],[C_ADR_7day]]/100000*7,0)</f>
        <v>14</v>
      </c>
      <c r="V1329" s="13">
        <f>IF(OR(Table2[[#This Row],[7d_positivity_public]]=0,ISBLANK(Table2[[#This Row],[7d_positivity_public]])),"",(Table2[[#This Row],[7d_positivity_public]]-Table2[[#This Row],[7d_positivity_all]])/Table2[[#This Row],[7d_positivity_public]])</f>
        <v>0.2</v>
      </c>
      <c r="W1329">
        <v>16</v>
      </c>
    </row>
    <row r="1330" spans="1:23" x14ac:dyDescent="0.25">
      <c r="A1330" s="10">
        <v>44418</v>
      </c>
      <c r="B1330">
        <v>142</v>
      </c>
      <c r="C1330" t="s">
        <v>120</v>
      </c>
      <c r="D1330">
        <v>10</v>
      </c>
      <c r="E1330">
        <v>8</v>
      </c>
      <c r="F1330">
        <v>2</v>
      </c>
      <c r="G1330">
        <v>9</v>
      </c>
      <c r="H1330">
        <v>71</v>
      </c>
      <c r="K1330">
        <v>73</v>
      </c>
      <c r="L1330">
        <v>56</v>
      </c>
      <c r="M1330">
        <v>83</v>
      </c>
      <c r="N1330">
        <v>62</v>
      </c>
      <c r="P1330">
        <v>64</v>
      </c>
      <c r="Q1330">
        <v>43</v>
      </c>
      <c r="R1330">
        <v>76</v>
      </c>
      <c r="T1330" s="34">
        <f>_xlfn.XLOOKUP(B1330,'LHA Demog pivot'!$B$4:$B$93,'LHA Demog pivot'!$C$4:$C$93,,,1)</f>
        <v>33648</v>
      </c>
      <c r="U1330" s="36">
        <f>ROUND(Table2[[#This Row],[LHA_Pop_2016]]*Table2[[#This Row],[C_ADR_7day]]/100000*7,0)</f>
        <v>24</v>
      </c>
      <c r="V1330" s="13">
        <f>IF(OR(Table2[[#This Row],[7d_positivity_public]]=0,ISBLANK(Table2[[#This Row],[7d_positivity_public]])),"",(Table2[[#This Row],[7d_positivity_public]]-Table2[[#This Row],[7d_positivity_all]])/Table2[[#This Row],[7d_positivity_public]])</f>
        <v>0.1111111111111111</v>
      </c>
      <c r="W1330">
        <v>8</v>
      </c>
    </row>
    <row r="1331" spans="1:23" x14ac:dyDescent="0.25">
      <c r="A1331" s="10">
        <v>44418</v>
      </c>
      <c r="B1331">
        <v>143</v>
      </c>
      <c r="C1331" t="s">
        <v>256</v>
      </c>
      <c r="D1331">
        <v>7</v>
      </c>
      <c r="E1331">
        <v>3</v>
      </c>
      <c r="F1331">
        <v>4</v>
      </c>
      <c r="G1331">
        <v>8</v>
      </c>
      <c r="H1331">
        <v>79</v>
      </c>
      <c r="K1331">
        <v>80</v>
      </c>
      <c r="L1331">
        <v>72</v>
      </c>
      <c r="M1331">
        <v>87</v>
      </c>
      <c r="N1331">
        <v>68</v>
      </c>
      <c r="P1331">
        <v>70</v>
      </c>
      <c r="Q1331">
        <v>58</v>
      </c>
      <c r="R1331">
        <v>81</v>
      </c>
      <c r="T1331" s="34">
        <f>_xlfn.XLOOKUP(B1331,'LHA Demog pivot'!$B$4:$B$93,'LHA Demog pivot'!$C$4:$C$93,,,1)</f>
        <v>113287</v>
      </c>
      <c r="U1331" s="36">
        <f>ROUND(Table2[[#This Row],[LHA_Pop_2016]]*Table2[[#This Row],[C_ADR_7day]]/100000*7,0)</f>
        <v>56</v>
      </c>
      <c r="V1331" s="13">
        <f>IF(OR(Table2[[#This Row],[7d_positivity_public]]=0,ISBLANK(Table2[[#This Row],[7d_positivity_public]])),"",(Table2[[#This Row],[7d_positivity_public]]-Table2[[#This Row],[7d_positivity_all]])/Table2[[#This Row],[7d_positivity_public]])</f>
        <v>0.25</v>
      </c>
      <c r="W1331">
        <v>6</v>
      </c>
    </row>
    <row r="1332" spans="1:23" x14ac:dyDescent="0.25">
      <c r="A1332" s="10">
        <v>44418</v>
      </c>
      <c r="B1332">
        <v>144</v>
      </c>
      <c r="C1332" t="s">
        <v>257</v>
      </c>
      <c r="D1332">
        <v>2</v>
      </c>
      <c r="E1332">
        <v>0</v>
      </c>
      <c r="F1332">
        <v>2</v>
      </c>
      <c r="G1332">
        <v>7</v>
      </c>
      <c r="H1332">
        <v>69</v>
      </c>
      <c r="K1332">
        <v>71</v>
      </c>
      <c r="L1332">
        <v>52</v>
      </c>
      <c r="M1332">
        <v>80</v>
      </c>
      <c r="N1332">
        <v>61</v>
      </c>
      <c r="P1332">
        <v>63</v>
      </c>
      <c r="Q1332">
        <v>38</v>
      </c>
      <c r="R1332">
        <v>74</v>
      </c>
      <c r="T1332" s="34">
        <f>_xlfn.XLOOKUP(B1332,'LHA Demog pivot'!$B$4:$B$93,'LHA Demog pivot'!$C$4:$C$93,,,1)</f>
        <v>14112</v>
      </c>
      <c r="U1332" s="36">
        <f>ROUND(Table2[[#This Row],[LHA_Pop_2016]]*Table2[[#This Row],[C_ADR_7day]]/100000*7,0)</f>
        <v>2</v>
      </c>
      <c r="V1332" s="13">
        <f>IF(OR(Table2[[#This Row],[7d_positivity_public]]=0,ISBLANK(Table2[[#This Row],[7d_positivity_public]])),"",(Table2[[#This Row],[7d_positivity_public]]-Table2[[#This Row],[7d_positivity_all]])/Table2[[#This Row],[7d_positivity_public]])</f>
        <v>0.5714285714285714</v>
      </c>
      <c r="W1332">
        <v>3</v>
      </c>
    </row>
    <row r="1333" spans="1:23" x14ac:dyDescent="0.25">
      <c r="A1333" s="10">
        <v>44418</v>
      </c>
      <c r="B1333">
        <v>145</v>
      </c>
      <c r="C1333" t="s">
        <v>258</v>
      </c>
      <c r="D1333">
        <v>7</v>
      </c>
      <c r="E1333">
        <v>0</v>
      </c>
      <c r="F1333">
        <v>7</v>
      </c>
      <c r="G1333">
        <v>5</v>
      </c>
      <c r="H1333">
        <v>69</v>
      </c>
      <c r="K1333">
        <v>71</v>
      </c>
      <c r="L1333">
        <v>58</v>
      </c>
      <c r="M1333">
        <v>78</v>
      </c>
      <c r="N1333">
        <v>62</v>
      </c>
      <c r="P1333">
        <v>63</v>
      </c>
      <c r="Q1333">
        <v>47</v>
      </c>
      <c r="R1333">
        <v>73</v>
      </c>
      <c r="T1333" s="34">
        <f>_xlfn.XLOOKUP(B1333,'LHA Demog pivot'!$B$4:$B$93,'LHA Demog pivot'!$C$4:$C$93,,,1)</f>
        <v>4050</v>
      </c>
      <c r="U1333" s="36">
        <f>ROUND(Table2[[#This Row],[LHA_Pop_2016]]*Table2[[#This Row],[C_ADR_7day]]/100000*7,0)</f>
        <v>2</v>
      </c>
      <c r="V1333" s="13">
        <f>IF(OR(Table2[[#This Row],[7d_positivity_public]]=0,ISBLANK(Table2[[#This Row],[7d_positivity_public]])),"",(Table2[[#This Row],[7d_positivity_public]]-Table2[[#This Row],[7d_positivity_all]])/Table2[[#This Row],[7d_positivity_public]])</f>
        <v>0.2</v>
      </c>
      <c r="W1333">
        <v>4</v>
      </c>
    </row>
    <row r="1334" spans="1:23" x14ac:dyDescent="0.25">
      <c r="A1334" s="10">
        <v>44418</v>
      </c>
      <c r="B1334">
        <v>146</v>
      </c>
      <c r="C1334" t="s">
        <v>259</v>
      </c>
      <c r="D1334">
        <v>4</v>
      </c>
      <c r="E1334">
        <v>2</v>
      </c>
      <c r="F1334">
        <v>2</v>
      </c>
      <c r="G1334">
        <v>11</v>
      </c>
      <c r="H1334">
        <v>66</v>
      </c>
      <c r="K1334">
        <v>68</v>
      </c>
      <c r="L1334">
        <v>57</v>
      </c>
      <c r="M1334">
        <v>78</v>
      </c>
      <c r="N1334">
        <v>55</v>
      </c>
      <c r="P1334">
        <v>58</v>
      </c>
      <c r="Q1334">
        <v>43</v>
      </c>
      <c r="R1334">
        <v>71</v>
      </c>
      <c r="T1334" s="34">
        <f>_xlfn.XLOOKUP(B1334,'LHA Demog pivot'!$B$4:$B$93,'LHA Demog pivot'!$C$4:$C$93,,,1)</f>
        <v>24815</v>
      </c>
      <c r="U1334" s="36">
        <f>ROUND(Table2[[#This Row],[LHA_Pop_2016]]*Table2[[#This Row],[C_ADR_7day]]/100000*7,0)</f>
        <v>7</v>
      </c>
      <c r="V1334" s="13">
        <f>IF(OR(Table2[[#This Row],[7d_positivity_public]]=0,ISBLANK(Table2[[#This Row],[7d_positivity_public]])),"",(Table2[[#This Row],[7d_positivity_public]]-Table2[[#This Row],[7d_positivity_all]])/Table2[[#This Row],[7d_positivity_public]])</f>
        <v>0.18181818181818182</v>
      </c>
      <c r="W1334">
        <v>9</v>
      </c>
    </row>
    <row r="1335" spans="1:23" x14ac:dyDescent="0.25">
      <c r="A1335" s="10">
        <v>44418</v>
      </c>
      <c r="B1335">
        <v>147</v>
      </c>
      <c r="C1335" t="s">
        <v>260</v>
      </c>
      <c r="D1335">
        <v>3</v>
      </c>
      <c r="E1335">
        <v>3</v>
      </c>
      <c r="F1335">
        <v>0</v>
      </c>
      <c r="G1335">
        <v>6</v>
      </c>
      <c r="H1335">
        <v>70</v>
      </c>
      <c r="K1335">
        <v>72</v>
      </c>
      <c r="L1335">
        <v>62</v>
      </c>
      <c r="M1335">
        <v>80</v>
      </c>
      <c r="N1335">
        <v>61</v>
      </c>
      <c r="P1335">
        <v>64</v>
      </c>
      <c r="Q1335">
        <v>50</v>
      </c>
      <c r="R1335">
        <v>74</v>
      </c>
      <c r="T1335" s="34">
        <f>_xlfn.XLOOKUP(B1335,'LHA Demog pivot'!$B$4:$B$93,'LHA Demog pivot'!$C$4:$C$93,,,1)</f>
        <v>4012</v>
      </c>
      <c r="U1335" s="36">
        <f>ROUND(Table2[[#This Row],[LHA_Pop_2016]]*Table2[[#This Row],[C_ADR_7day]]/100000*7,0)</f>
        <v>1</v>
      </c>
      <c r="V1335" s="13">
        <f>IF(OR(Table2[[#This Row],[7d_positivity_public]]=0,ISBLANK(Table2[[#This Row],[7d_positivity_public]])),"",(Table2[[#This Row],[7d_positivity_public]]-Table2[[#This Row],[7d_positivity_all]])/Table2[[#This Row],[7d_positivity_public]])</f>
        <v>0.33333333333333331</v>
      </c>
      <c r="W1335">
        <v>4</v>
      </c>
    </row>
    <row r="1336" spans="1:23" x14ac:dyDescent="0.25">
      <c r="A1336" s="10">
        <v>44418</v>
      </c>
      <c r="B1336">
        <v>148</v>
      </c>
      <c r="C1336" t="s">
        <v>261</v>
      </c>
      <c r="D1336">
        <v>0</v>
      </c>
      <c r="E1336">
        <v>0</v>
      </c>
      <c r="F1336">
        <v>0</v>
      </c>
      <c r="G1336">
        <v>0</v>
      </c>
      <c r="H1336">
        <v>70</v>
      </c>
      <c r="K1336">
        <v>72</v>
      </c>
      <c r="L1336">
        <v>58</v>
      </c>
      <c r="M1336">
        <v>81</v>
      </c>
      <c r="N1336">
        <v>59</v>
      </c>
      <c r="P1336">
        <v>62</v>
      </c>
      <c r="Q1336">
        <v>45</v>
      </c>
      <c r="R1336">
        <v>72</v>
      </c>
      <c r="T1336" s="34">
        <f>_xlfn.XLOOKUP(B1336,'LHA Demog pivot'!$B$4:$B$93,'LHA Demog pivot'!$C$4:$C$93,,,1)</f>
        <v>6548</v>
      </c>
      <c r="U1336" s="36">
        <f>ROUND(Table2[[#This Row],[LHA_Pop_2016]]*Table2[[#This Row],[C_ADR_7day]]/100000*7,0)</f>
        <v>0</v>
      </c>
      <c r="V1336" s="13" t="str">
        <f>IF(OR(Table2[[#This Row],[7d_positivity_public]]=0,ISBLANK(Table2[[#This Row],[7d_positivity_public]])),"",(Table2[[#This Row],[7d_positivity_public]]-Table2[[#This Row],[7d_positivity_all]])/Table2[[#This Row],[7d_positivity_public]])</f>
        <v/>
      </c>
      <c r="W1336">
        <v>0</v>
      </c>
    </row>
    <row r="1337" spans="1:23" x14ac:dyDescent="0.25">
      <c r="A1337" s="10">
        <v>44418</v>
      </c>
      <c r="B1337">
        <v>149</v>
      </c>
      <c r="C1337" t="s">
        <v>124</v>
      </c>
      <c r="D1337">
        <v>7</v>
      </c>
      <c r="E1337">
        <v>1</v>
      </c>
      <c r="F1337">
        <v>6</v>
      </c>
      <c r="G1337">
        <v>10</v>
      </c>
      <c r="H1337">
        <v>70</v>
      </c>
      <c r="K1337">
        <v>72</v>
      </c>
      <c r="L1337">
        <v>60</v>
      </c>
      <c r="M1337">
        <v>82</v>
      </c>
      <c r="N1337">
        <v>60</v>
      </c>
      <c r="P1337">
        <v>63</v>
      </c>
      <c r="Q1337">
        <v>46</v>
      </c>
      <c r="R1337">
        <v>75</v>
      </c>
      <c r="T1337" s="34">
        <f>_xlfn.XLOOKUP(B1337,'LHA Demog pivot'!$B$4:$B$93,'LHA Demog pivot'!$C$4:$C$93,,,1)</f>
        <v>10855</v>
      </c>
      <c r="U1337" s="36">
        <f>ROUND(Table2[[#This Row],[LHA_Pop_2016]]*Table2[[#This Row],[C_ADR_7day]]/100000*7,0)</f>
        <v>5</v>
      </c>
      <c r="V1337" s="13">
        <f>IF(OR(Table2[[#This Row],[7d_positivity_public]]=0,ISBLANK(Table2[[#This Row],[7d_positivity_public]])),"",(Table2[[#This Row],[7d_positivity_public]]-Table2[[#This Row],[7d_positivity_all]])/Table2[[#This Row],[7d_positivity_public]])</f>
        <v>0.2</v>
      </c>
      <c r="W1337">
        <v>8</v>
      </c>
    </row>
    <row r="1338" spans="1:23" x14ac:dyDescent="0.25">
      <c r="A1338" s="10">
        <v>44418</v>
      </c>
      <c r="B1338">
        <v>211</v>
      </c>
      <c r="C1338" t="s">
        <v>262</v>
      </c>
      <c r="D1338">
        <v>13</v>
      </c>
      <c r="E1338">
        <v>3</v>
      </c>
      <c r="F1338">
        <v>10</v>
      </c>
      <c r="G1338">
        <v>8</v>
      </c>
      <c r="H1338">
        <v>70</v>
      </c>
      <c r="K1338">
        <v>71</v>
      </c>
      <c r="L1338">
        <v>58</v>
      </c>
      <c r="M1338">
        <v>78</v>
      </c>
      <c r="N1338">
        <v>59</v>
      </c>
      <c r="P1338">
        <v>62</v>
      </c>
      <c r="Q1338">
        <v>44</v>
      </c>
      <c r="R1338">
        <v>72</v>
      </c>
      <c r="T1338" s="34">
        <f>_xlfn.XLOOKUP(B1338,'LHA Demog pivot'!$B$4:$B$93,'LHA Demog pivot'!$C$4:$C$93,,,1)</f>
        <v>8129</v>
      </c>
      <c r="U1338" s="36">
        <f>ROUND(Table2[[#This Row],[LHA_Pop_2016]]*Table2[[#This Row],[C_ADR_7day]]/100000*7,0)</f>
        <v>7</v>
      </c>
      <c r="V1338" s="13">
        <f>IF(OR(Table2[[#This Row],[7d_positivity_public]]=0,ISBLANK(Table2[[#This Row],[7d_positivity_public]])),"",(Table2[[#This Row],[7d_positivity_public]]-Table2[[#This Row],[7d_positivity_all]])/Table2[[#This Row],[7d_positivity_public]])</f>
        <v>0.25</v>
      </c>
      <c r="W1338">
        <v>6</v>
      </c>
    </row>
    <row r="1339" spans="1:23" x14ac:dyDescent="0.25">
      <c r="A1339" s="10">
        <v>44418</v>
      </c>
      <c r="B1339">
        <v>212</v>
      </c>
      <c r="C1339" t="s">
        <v>263</v>
      </c>
      <c r="D1339">
        <v>7</v>
      </c>
      <c r="E1339">
        <v>4</v>
      </c>
      <c r="F1339">
        <v>3</v>
      </c>
      <c r="G1339">
        <v>8</v>
      </c>
      <c r="H1339">
        <v>72</v>
      </c>
      <c r="K1339">
        <v>74</v>
      </c>
      <c r="L1339">
        <v>63</v>
      </c>
      <c r="M1339">
        <v>83</v>
      </c>
      <c r="N1339">
        <v>62</v>
      </c>
      <c r="P1339">
        <v>64</v>
      </c>
      <c r="Q1339">
        <v>51</v>
      </c>
      <c r="R1339">
        <v>77</v>
      </c>
      <c r="T1339" s="34">
        <f>_xlfn.XLOOKUP(B1339,'LHA Demog pivot'!$B$4:$B$93,'LHA Demog pivot'!$C$4:$C$93,,,1)</f>
        <v>93177</v>
      </c>
      <c r="U1339" s="36">
        <f>ROUND(Table2[[#This Row],[LHA_Pop_2016]]*Table2[[#This Row],[C_ADR_7day]]/100000*7,0)</f>
        <v>46</v>
      </c>
      <c r="V1339" s="13">
        <f>IF(OR(Table2[[#This Row],[7d_positivity_public]]=0,ISBLANK(Table2[[#This Row],[7d_positivity_public]])),"",(Table2[[#This Row],[7d_positivity_public]]-Table2[[#This Row],[7d_positivity_all]])/Table2[[#This Row],[7d_positivity_public]])</f>
        <v>0.25</v>
      </c>
      <c r="W1339">
        <v>6</v>
      </c>
    </row>
    <row r="1340" spans="1:23" x14ac:dyDescent="0.25">
      <c r="A1340" s="10">
        <v>44418</v>
      </c>
      <c r="B1340">
        <v>213</v>
      </c>
      <c r="C1340" t="s">
        <v>264</v>
      </c>
      <c r="D1340">
        <v>4</v>
      </c>
      <c r="E1340">
        <v>3</v>
      </c>
      <c r="F1340">
        <v>1</v>
      </c>
      <c r="G1340">
        <v>4</v>
      </c>
      <c r="H1340">
        <v>79</v>
      </c>
      <c r="K1340">
        <v>80</v>
      </c>
      <c r="L1340">
        <v>76</v>
      </c>
      <c r="M1340">
        <v>86</v>
      </c>
      <c r="N1340">
        <v>66</v>
      </c>
      <c r="P1340">
        <v>68</v>
      </c>
      <c r="Q1340">
        <v>59</v>
      </c>
      <c r="R1340">
        <v>79</v>
      </c>
      <c r="T1340" s="34">
        <f>_xlfn.XLOOKUP(B1340,'LHA Demog pivot'!$B$4:$B$93,'LHA Demog pivot'!$C$4:$C$93,,,1)</f>
        <v>141685</v>
      </c>
      <c r="U1340" s="36">
        <f>ROUND(Table2[[#This Row],[LHA_Pop_2016]]*Table2[[#This Row],[C_ADR_7day]]/100000*7,0)</f>
        <v>40</v>
      </c>
      <c r="V1340" s="13">
        <f>IF(OR(Table2[[#This Row],[7d_positivity_public]]=0,ISBLANK(Table2[[#This Row],[7d_positivity_public]])),"",(Table2[[#This Row],[7d_positivity_public]]-Table2[[#This Row],[7d_positivity_all]])/Table2[[#This Row],[7d_positivity_public]])</f>
        <v>0.25</v>
      </c>
      <c r="W1340">
        <v>3</v>
      </c>
    </row>
    <row r="1341" spans="1:23" x14ac:dyDescent="0.25">
      <c r="A1341" s="10">
        <v>44418</v>
      </c>
      <c r="B1341">
        <v>214</v>
      </c>
      <c r="C1341" t="s">
        <v>265</v>
      </c>
      <c r="D1341">
        <v>8</v>
      </c>
      <c r="E1341">
        <v>6</v>
      </c>
      <c r="F1341">
        <v>2</v>
      </c>
      <c r="G1341">
        <v>10</v>
      </c>
      <c r="H1341">
        <v>72</v>
      </c>
      <c r="K1341">
        <v>73</v>
      </c>
      <c r="L1341">
        <v>64</v>
      </c>
      <c r="M1341">
        <v>83</v>
      </c>
      <c r="N1341">
        <v>60</v>
      </c>
      <c r="P1341">
        <v>63</v>
      </c>
      <c r="Q1341">
        <v>51</v>
      </c>
      <c r="R1341">
        <v>76</v>
      </c>
      <c r="T1341" s="34">
        <f>_xlfn.XLOOKUP(B1341,'LHA Demog pivot'!$B$4:$B$93,'LHA Demog pivot'!$C$4:$C$93,,,1)</f>
        <v>43157</v>
      </c>
      <c r="U1341" s="36">
        <f>ROUND(Table2[[#This Row],[LHA_Pop_2016]]*Table2[[#This Row],[C_ADR_7day]]/100000*7,0)</f>
        <v>24</v>
      </c>
      <c r="V1341" s="13">
        <f>IF(OR(Table2[[#This Row],[7d_positivity_public]]=0,ISBLANK(Table2[[#This Row],[7d_positivity_public]])),"",(Table2[[#This Row],[7d_positivity_public]]-Table2[[#This Row],[7d_positivity_all]])/Table2[[#This Row],[7d_positivity_public]])</f>
        <v>0.3</v>
      </c>
      <c r="W1341">
        <v>7</v>
      </c>
    </row>
    <row r="1342" spans="1:23" x14ac:dyDescent="0.25">
      <c r="A1342" s="10">
        <v>44418</v>
      </c>
      <c r="B1342">
        <v>215</v>
      </c>
      <c r="C1342" t="s">
        <v>135</v>
      </c>
      <c r="D1342">
        <v>1</v>
      </c>
      <c r="E1342">
        <v>1</v>
      </c>
      <c r="F1342">
        <v>0</v>
      </c>
      <c r="G1342">
        <v>2</v>
      </c>
      <c r="H1342">
        <v>76</v>
      </c>
      <c r="K1342">
        <v>78</v>
      </c>
      <c r="L1342">
        <v>65</v>
      </c>
      <c r="M1342">
        <v>86</v>
      </c>
      <c r="N1342">
        <v>67</v>
      </c>
      <c r="P1342">
        <v>69</v>
      </c>
      <c r="Q1342">
        <v>51</v>
      </c>
      <c r="R1342">
        <v>81</v>
      </c>
      <c r="T1342" s="34">
        <f>_xlfn.XLOOKUP(B1342,'LHA Demog pivot'!$B$4:$B$93,'LHA Demog pivot'!$C$4:$C$93,,,1)</f>
        <v>9696</v>
      </c>
      <c r="U1342" s="36">
        <f>ROUND(Table2[[#This Row],[LHA_Pop_2016]]*Table2[[#This Row],[C_ADR_7day]]/100000*7,0)</f>
        <v>1</v>
      </c>
      <c r="V1342" s="13">
        <f>IF(OR(Table2[[#This Row],[7d_positivity_public]]=0,ISBLANK(Table2[[#This Row],[7d_positivity_public]])),"",(Table2[[#This Row],[7d_positivity_public]]-Table2[[#This Row],[7d_positivity_all]])/Table2[[#This Row],[7d_positivity_public]])</f>
        <v>0.5</v>
      </c>
      <c r="W1342">
        <v>1</v>
      </c>
    </row>
    <row r="1343" spans="1:23" x14ac:dyDescent="0.25">
      <c r="A1343" s="10">
        <v>44418</v>
      </c>
      <c r="B1343">
        <v>221</v>
      </c>
      <c r="C1343" t="s">
        <v>136</v>
      </c>
      <c r="D1343">
        <v>5</v>
      </c>
      <c r="E1343">
        <v>1</v>
      </c>
      <c r="F1343">
        <v>4</v>
      </c>
      <c r="G1343">
        <v>5</v>
      </c>
      <c r="H1343">
        <v>86</v>
      </c>
      <c r="K1343">
        <v>87</v>
      </c>
      <c r="L1343">
        <v>86</v>
      </c>
      <c r="M1343">
        <v>88</v>
      </c>
      <c r="N1343">
        <v>76</v>
      </c>
      <c r="P1343">
        <v>77</v>
      </c>
      <c r="Q1343">
        <v>73</v>
      </c>
      <c r="R1343">
        <v>83</v>
      </c>
      <c r="T1343" s="34">
        <f>_xlfn.XLOOKUP(B1343,'LHA Demog pivot'!$B$4:$B$93,'LHA Demog pivot'!$C$4:$C$93,,,1)</f>
        <v>70996</v>
      </c>
      <c r="U1343" s="36">
        <f>ROUND(Table2[[#This Row],[LHA_Pop_2016]]*Table2[[#This Row],[C_ADR_7day]]/100000*7,0)</f>
        <v>25</v>
      </c>
      <c r="V1343" s="13">
        <f>IF(OR(Table2[[#This Row],[7d_positivity_public]]=0,ISBLANK(Table2[[#This Row],[7d_positivity_public]])),"",(Table2[[#This Row],[7d_positivity_public]]-Table2[[#This Row],[7d_positivity_all]])/Table2[[#This Row],[7d_positivity_public]])</f>
        <v>0.4</v>
      </c>
      <c r="W1343">
        <v>3</v>
      </c>
    </row>
    <row r="1344" spans="1:23" x14ac:dyDescent="0.25">
      <c r="A1344" s="10">
        <v>44418</v>
      </c>
      <c r="B1344">
        <v>222</v>
      </c>
      <c r="C1344" t="s">
        <v>266</v>
      </c>
      <c r="D1344">
        <v>3</v>
      </c>
      <c r="E1344">
        <v>3</v>
      </c>
      <c r="F1344">
        <v>0</v>
      </c>
      <c r="G1344">
        <v>4</v>
      </c>
      <c r="H1344">
        <v>85</v>
      </c>
      <c r="K1344">
        <v>86</v>
      </c>
      <c r="L1344">
        <v>86</v>
      </c>
      <c r="M1344">
        <v>86</v>
      </c>
      <c r="N1344">
        <v>74</v>
      </c>
      <c r="P1344">
        <v>75</v>
      </c>
      <c r="Q1344">
        <v>72</v>
      </c>
      <c r="R1344">
        <v>79</v>
      </c>
      <c r="T1344" s="34">
        <f>_xlfn.XLOOKUP(B1344,'LHA Demog pivot'!$B$4:$B$93,'LHA Demog pivot'!$C$4:$C$93,,,1)</f>
        <v>232755</v>
      </c>
      <c r="U1344" s="36">
        <f>ROUND(Table2[[#This Row],[LHA_Pop_2016]]*Table2[[#This Row],[C_ADR_7day]]/100000*7,0)</f>
        <v>49</v>
      </c>
      <c r="V1344" s="13">
        <f>IF(OR(Table2[[#This Row],[7d_positivity_public]]=0,ISBLANK(Table2[[#This Row],[7d_positivity_public]])),"",(Table2[[#This Row],[7d_positivity_public]]-Table2[[#This Row],[7d_positivity_all]])/Table2[[#This Row],[7d_positivity_public]])</f>
        <v>0.5</v>
      </c>
      <c r="W1344">
        <v>2</v>
      </c>
    </row>
    <row r="1345" spans="1:23" x14ac:dyDescent="0.25">
      <c r="A1345" s="10">
        <v>44418</v>
      </c>
      <c r="B1345">
        <v>223</v>
      </c>
      <c r="C1345" t="s">
        <v>267</v>
      </c>
      <c r="D1345">
        <v>3</v>
      </c>
      <c r="E1345">
        <v>3</v>
      </c>
      <c r="F1345">
        <v>0</v>
      </c>
      <c r="G1345">
        <v>3</v>
      </c>
      <c r="H1345">
        <v>81</v>
      </c>
      <c r="K1345">
        <v>81</v>
      </c>
      <c r="L1345">
        <v>75</v>
      </c>
      <c r="M1345">
        <v>88</v>
      </c>
      <c r="N1345">
        <v>71</v>
      </c>
      <c r="P1345">
        <v>72</v>
      </c>
      <c r="Q1345">
        <v>63</v>
      </c>
      <c r="R1345">
        <v>82</v>
      </c>
      <c r="T1345" s="34">
        <f>_xlfn.XLOOKUP(B1345,'LHA Demog pivot'!$B$4:$B$93,'LHA Demog pivot'!$C$4:$C$93,,,1)</f>
        <v>101101</v>
      </c>
      <c r="U1345" s="36">
        <f>ROUND(Table2[[#This Row],[LHA_Pop_2016]]*Table2[[#This Row],[C_ADR_7day]]/100000*7,0)</f>
        <v>21</v>
      </c>
      <c r="V1345" s="13">
        <f>IF(OR(Table2[[#This Row],[7d_positivity_public]]=0,ISBLANK(Table2[[#This Row],[7d_positivity_public]])),"",(Table2[[#This Row],[7d_positivity_public]]-Table2[[#This Row],[7d_positivity_all]])/Table2[[#This Row],[7d_positivity_public]])</f>
        <v>0.33333333333333331</v>
      </c>
      <c r="W1345">
        <v>2</v>
      </c>
    </row>
    <row r="1346" spans="1:23" x14ac:dyDescent="0.25">
      <c r="A1346" s="10">
        <v>44418</v>
      </c>
      <c r="B1346">
        <v>224</v>
      </c>
      <c r="C1346" t="s">
        <v>268</v>
      </c>
      <c r="D1346">
        <v>3</v>
      </c>
      <c r="E1346">
        <v>1</v>
      </c>
      <c r="F1346">
        <v>2</v>
      </c>
      <c r="G1346">
        <v>3</v>
      </c>
      <c r="H1346">
        <v>85</v>
      </c>
      <c r="K1346">
        <v>85</v>
      </c>
      <c r="L1346">
        <v>83</v>
      </c>
      <c r="M1346">
        <v>88</v>
      </c>
      <c r="N1346">
        <v>75</v>
      </c>
      <c r="P1346">
        <v>77</v>
      </c>
      <c r="Q1346">
        <v>71</v>
      </c>
      <c r="R1346">
        <v>83</v>
      </c>
      <c r="T1346" s="34">
        <f>_xlfn.XLOOKUP(B1346,'LHA Demog pivot'!$B$4:$B$93,'LHA Demog pivot'!$C$4:$C$93,,,1)</f>
        <v>234393</v>
      </c>
      <c r="U1346" s="36">
        <f>ROUND(Table2[[#This Row],[LHA_Pop_2016]]*Table2[[#This Row],[C_ADR_7day]]/100000*7,0)</f>
        <v>49</v>
      </c>
      <c r="V1346" s="13">
        <f>IF(OR(Table2[[#This Row],[7d_positivity_public]]=0,ISBLANK(Table2[[#This Row],[7d_positivity_public]])),"",(Table2[[#This Row],[7d_positivity_public]]-Table2[[#This Row],[7d_positivity_all]])/Table2[[#This Row],[7d_positivity_public]])</f>
        <v>0.33333333333333331</v>
      </c>
      <c r="W1346">
        <v>2</v>
      </c>
    </row>
    <row r="1347" spans="1:23" x14ac:dyDescent="0.25">
      <c r="A1347" s="10">
        <v>44418</v>
      </c>
      <c r="B1347">
        <v>231</v>
      </c>
      <c r="C1347" t="s">
        <v>269</v>
      </c>
      <c r="D1347">
        <v>6</v>
      </c>
      <c r="E1347">
        <v>4</v>
      </c>
      <c r="F1347">
        <v>2</v>
      </c>
      <c r="G1347">
        <v>5</v>
      </c>
      <c r="H1347">
        <v>81</v>
      </c>
      <c r="K1347">
        <v>82</v>
      </c>
      <c r="L1347">
        <v>76</v>
      </c>
      <c r="M1347">
        <v>88</v>
      </c>
      <c r="N1347">
        <v>71</v>
      </c>
      <c r="P1347">
        <v>73</v>
      </c>
      <c r="Q1347">
        <v>65</v>
      </c>
      <c r="R1347">
        <v>82</v>
      </c>
      <c r="T1347" s="34">
        <f>_xlfn.XLOOKUP(B1347,'LHA Demog pivot'!$B$4:$B$93,'LHA Demog pivot'!$C$4:$C$93,,,1)</f>
        <v>143778</v>
      </c>
      <c r="U1347" s="36">
        <f>ROUND(Table2[[#This Row],[LHA_Pop_2016]]*Table2[[#This Row],[C_ADR_7day]]/100000*7,0)</f>
        <v>60</v>
      </c>
      <c r="V1347" s="13">
        <f>IF(OR(Table2[[#This Row],[7d_positivity_public]]=0,ISBLANK(Table2[[#This Row],[7d_positivity_public]])),"",(Table2[[#This Row],[7d_positivity_public]]-Table2[[#This Row],[7d_positivity_all]])/Table2[[#This Row],[7d_positivity_public]])</f>
        <v>0.2</v>
      </c>
      <c r="W1347">
        <v>4</v>
      </c>
    </row>
    <row r="1348" spans="1:23" x14ac:dyDescent="0.25">
      <c r="A1348" s="10">
        <v>44418</v>
      </c>
      <c r="B1348">
        <v>232</v>
      </c>
      <c r="C1348" t="s">
        <v>270</v>
      </c>
      <c r="D1348">
        <v>4</v>
      </c>
      <c r="E1348">
        <v>1</v>
      </c>
      <c r="F1348">
        <v>3</v>
      </c>
      <c r="G1348">
        <v>5</v>
      </c>
      <c r="H1348">
        <v>88</v>
      </c>
      <c r="K1348">
        <v>89</v>
      </c>
      <c r="L1348">
        <v>86</v>
      </c>
      <c r="M1348">
        <v>92</v>
      </c>
      <c r="N1348">
        <v>77</v>
      </c>
      <c r="P1348">
        <v>79</v>
      </c>
      <c r="Q1348">
        <v>71</v>
      </c>
      <c r="R1348">
        <v>87</v>
      </c>
      <c r="T1348" s="34">
        <f>_xlfn.XLOOKUP(B1348,'LHA Demog pivot'!$B$4:$B$93,'LHA Demog pivot'!$C$4:$C$93,,,1)</f>
        <v>103064</v>
      </c>
      <c r="U1348" s="36">
        <f>ROUND(Table2[[#This Row],[LHA_Pop_2016]]*Table2[[#This Row],[C_ADR_7day]]/100000*7,0)</f>
        <v>29</v>
      </c>
      <c r="V1348" s="13">
        <f>IF(OR(Table2[[#This Row],[7d_positivity_public]]=0,ISBLANK(Table2[[#This Row],[7d_positivity_public]])),"",(Table2[[#This Row],[7d_positivity_public]]-Table2[[#This Row],[7d_positivity_all]])/Table2[[#This Row],[7d_positivity_public]])</f>
        <v>0.4</v>
      </c>
      <c r="W1348">
        <v>3</v>
      </c>
    </row>
    <row r="1349" spans="1:23" x14ac:dyDescent="0.25">
      <c r="A1349" s="10">
        <v>44418</v>
      </c>
      <c r="B1349">
        <v>233</v>
      </c>
      <c r="C1349" t="s">
        <v>271</v>
      </c>
      <c r="D1349">
        <v>3</v>
      </c>
      <c r="E1349">
        <v>2</v>
      </c>
      <c r="F1349">
        <v>1</v>
      </c>
      <c r="G1349">
        <v>4</v>
      </c>
      <c r="H1349">
        <v>86</v>
      </c>
      <c r="K1349">
        <v>87</v>
      </c>
      <c r="L1349">
        <v>85</v>
      </c>
      <c r="M1349">
        <v>90</v>
      </c>
      <c r="N1349">
        <v>72</v>
      </c>
      <c r="P1349">
        <v>74</v>
      </c>
      <c r="Q1349">
        <v>67</v>
      </c>
      <c r="R1349">
        <v>83</v>
      </c>
      <c r="T1349" s="34">
        <f>_xlfn.XLOOKUP(B1349,'LHA Demog pivot'!$B$4:$B$93,'LHA Demog pivot'!$C$4:$C$93,,,1)</f>
        <v>443367</v>
      </c>
      <c r="U1349" s="36">
        <f>ROUND(Table2[[#This Row],[LHA_Pop_2016]]*Table2[[#This Row],[C_ADR_7day]]/100000*7,0)</f>
        <v>93</v>
      </c>
      <c r="V1349" s="13">
        <f>IF(OR(Table2[[#This Row],[7d_positivity_public]]=0,ISBLANK(Table2[[#This Row],[7d_positivity_public]])),"",(Table2[[#This Row],[7d_positivity_public]]-Table2[[#This Row],[7d_positivity_all]])/Table2[[#This Row],[7d_positivity_public]])</f>
        <v>0.5</v>
      </c>
      <c r="W1349">
        <v>2</v>
      </c>
    </row>
    <row r="1350" spans="1:23" x14ac:dyDescent="0.25">
      <c r="A1350" s="10">
        <v>44418</v>
      </c>
      <c r="B1350">
        <v>234</v>
      </c>
      <c r="C1350" t="s">
        <v>272</v>
      </c>
      <c r="D1350">
        <v>7</v>
      </c>
      <c r="E1350">
        <v>2</v>
      </c>
      <c r="F1350">
        <v>5</v>
      </c>
      <c r="G1350">
        <v>7</v>
      </c>
      <c r="H1350">
        <v>84</v>
      </c>
      <c r="K1350">
        <v>85</v>
      </c>
      <c r="L1350">
        <v>80</v>
      </c>
      <c r="M1350">
        <v>89</v>
      </c>
      <c r="N1350">
        <v>76</v>
      </c>
      <c r="P1350">
        <v>78</v>
      </c>
      <c r="Q1350">
        <v>69</v>
      </c>
      <c r="R1350">
        <v>84</v>
      </c>
      <c r="T1350" s="34">
        <f>_xlfn.XLOOKUP(B1350,'LHA Demog pivot'!$B$4:$B$93,'LHA Demog pivot'!$C$4:$C$93,,,1)</f>
        <v>94768</v>
      </c>
      <c r="U1350" s="36">
        <f>ROUND(Table2[[#This Row],[LHA_Pop_2016]]*Table2[[#This Row],[C_ADR_7day]]/100000*7,0)</f>
        <v>46</v>
      </c>
      <c r="V1350" s="13">
        <f>IF(OR(Table2[[#This Row],[7d_positivity_public]]=0,ISBLANK(Table2[[#This Row],[7d_positivity_public]])),"",(Table2[[#This Row],[7d_positivity_public]]-Table2[[#This Row],[7d_positivity_all]])/Table2[[#This Row],[7d_positivity_public]])</f>
        <v>0.42857142857142855</v>
      </c>
      <c r="W1350">
        <v>4</v>
      </c>
    </row>
    <row r="1351" spans="1:23" x14ac:dyDescent="0.25">
      <c r="A1351" s="10">
        <v>44418</v>
      </c>
      <c r="B1351">
        <v>311</v>
      </c>
      <c r="C1351" t="s">
        <v>273</v>
      </c>
      <c r="D1351">
        <v>3</v>
      </c>
      <c r="E1351">
        <v>1</v>
      </c>
      <c r="F1351">
        <v>2</v>
      </c>
      <c r="G1351">
        <v>6</v>
      </c>
      <c r="H1351">
        <v>85</v>
      </c>
      <c r="K1351">
        <v>85</v>
      </c>
      <c r="L1351">
        <v>86</v>
      </c>
      <c r="M1351">
        <v>85</v>
      </c>
      <c r="N1351">
        <v>71</v>
      </c>
      <c r="P1351">
        <v>72</v>
      </c>
      <c r="Q1351">
        <v>68</v>
      </c>
      <c r="R1351">
        <v>77</v>
      </c>
      <c r="T1351" s="34">
        <f>_xlfn.XLOOKUP(B1351,'LHA Demog pivot'!$B$4:$B$93,'LHA Demog pivot'!$C$4:$C$93,,,1)</f>
        <v>198309</v>
      </c>
      <c r="U1351" s="36">
        <f>ROUND(Table2[[#This Row],[LHA_Pop_2016]]*Table2[[#This Row],[C_ADR_7day]]/100000*7,0)</f>
        <v>42</v>
      </c>
      <c r="V1351" s="13">
        <f>IF(OR(Table2[[#This Row],[7d_positivity_public]]=0,ISBLANK(Table2[[#This Row],[7d_positivity_public]])),"",(Table2[[#This Row],[7d_positivity_public]]-Table2[[#This Row],[7d_positivity_all]])/Table2[[#This Row],[7d_positivity_public]])</f>
        <v>0.66666666666666663</v>
      </c>
      <c r="W1351">
        <v>2</v>
      </c>
    </row>
    <row r="1352" spans="1:23" x14ac:dyDescent="0.25">
      <c r="A1352" s="10">
        <v>44418</v>
      </c>
      <c r="B1352">
        <v>321</v>
      </c>
      <c r="C1352" t="s">
        <v>274</v>
      </c>
      <c r="D1352">
        <v>6</v>
      </c>
      <c r="E1352">
        <v>4</v>
      </c>
      <c r="F1352">
        <v>2</v>
      </c>
      <c r="G1352">
        <v>6</v>
      </c>
      <c r="H1352">
        <v>88</v>
      </c>
      <c r="K1352">
        <v>88</v>
      </c>
      <c r="L1352">
        <v>90</v>
      </c>
      <c r="M1352">
        <v>85</v>
      </c>
      <c r="N1352">
        <v>76</v>
      </c>
      <c r="P1352">
        <v>77</v>
      </c>
      <c r="Q1352">
        <v>76</v>
      </c>
      <c r="R1352">
        <v>79</v>
      </c>
      <c r="T1352" s="34">
        <f>_xlfn.XLOOKUP(B1352,'LHA Demog pivot'!$B$4:$B$93,'LHA Demog pivot'!$C$4:$C$93,,,1)</f>
        <v>122041</v>
      </c>
      <c r="U1352" s="36">
        <f>ROUND(Table2[[#This Row],[LHA_Pop_2016]]*Table2[[#This Row],[C_ADR_7day]]/100000*7,0)</f>
        <v>51</v>
      </c>
      <c r="V1352" s="13">
        <f>IF(OR(Table2[[#This Row],[7d_positivity_public]]=0,ISBLANK(Table2[[#This Row],[7d_positivity_public]])),"",(Table2[[#This Row],[7d_positivity_public]]-Table2[[#This Row],[7d_positivity_all]])/Table2[[#This Row],[7d_positivity_public]])</f>
        <v>0.66666666666666663</v>
      </c>
      <c r="W1352">
        <v>2</v>
      </c>
    </row>
    <row r="1353" spans="1:23" x14ac:dyDescent="0.25">
      <c r="A1353" s="10">
        <v>44418</v>
      </c>
      <c r="B1353">
        <v>322</v>
      </c>
      <c r="C1353" t="s">
        <v>275</v>
      </c>
      <c r="D1353">
        <v>7</v>
      </c>
      <c r="E1353">
        <v>2</v>
      </c>
      <c r="F1353">
        <v>5</v>
      </c>
      <c r="G1353">
        <v>8</v>
      </c>
      <c r="H1353">
        <v>82</v>
      </c>
      <c r="K1353">
        <v>82</v>
      </c>
      <c r="L1353">
        <v>84</v>
      </c>
      <c r="M1353">
        <v>80</v>
      </c>
      <c r="N1353">
        <v>70</v>
      </c>
      <c r="P1353">
        <v>71</v>
      </c>
      <c r="Q1353">
        <v>70</v>
      </c>
      <c r="R1353">
        <v>71</v>
      </c>
      <c r="T1353" s="34">
        <f>_xlfn.XLOOKUP(B1353,'LHA Demog pivot'!$B$4:$B$93,'LHA Demog pivot'!$C$4:$C$93,,,1)</f>
        <v>61532</v>
      </c>
      <c r="U1353" s="36">
        <f>ROUND(Table2[[#This Row],[LHA_Pop_2016]]*Table2[[#This Row],[C_ADR_7day]]/100000*7,0)</f>
        <v>30</v>
      </c>
      <c r="V1353" s="13">
        <f>IF(OR(Table2[[#This Row],[7d_positivity_public]]=0,ISBLANK(Table2[[#This Row],[7d_positivity_public]])),"",(Table2[[#This Row],[7d_positivity_public]]-Table2[[#This Row],[7d_positivity_all]])/Table2[[#This Row],[7d_positivity_public]])</f>
        <v>0.625</v>
      </c>
      <c r="W1353">
        <v>3</v>
      </c>
    </row>
    <row r="1354" spans="1:23" x14ac:dyDescent="0.25">
      <c r="A1354" s="10">
        <v>44418</v>
      </c>
      <c r="B1354">
        <v>323</v>
      </c>
      <c r="C1354" t="s">
        <v>276</v>
      </c>
      <c r="D1354">
        <v>4</v>
      </c>
      <c r="E1354">
        <v>3</v>
      </c>
      <c r="F1354">
        <v>1</v>
      </c>
      <c r="G1354">
        <v>6</v>
      </c>
      <c r="H1354">
        <v>90</v>
      </c>
      <c r="K1354">
        <v>90</v>
      </c>
      <c r="L1354">
        <v>91</v>
      </c>
      <c r="M1354">
        <v>90</v>
      </c>
      <c r="N1354">
        <v>78</v>
      </c>
      <c r="P1354">
        <v>79</v>
      </c>
      <c r="Q1354">
        <v>76</v>
      </c>
      <c r="R1354">
        <v>83</v>
      </c>
      <c r="T1354" s="34">
        <f>_xlfn.XLOOKUP(B1354,'LHA Demog pivot'!$B$4:$B$93,'LHA Demog pivot'!$C$4:$C$93,,,1)</f>
        <v>103894</v>
      </c>
      <c r="U1354" s="36">
        <f>ROUND(Table2[[#This Row],[LHA_Pop_2016]]*Table2[[#This Row],[C_ADR_7day]]/100000*7,0)</f>
        <v>29</v>
      </c>
      <c r="V1354" s="13">
        <f>IF(OR(Table2[[#This Row],[7d_positivity_public]]=0,ISBLANK(Table2[[#This Row],[7d_positivity_public]])),"",(Table2[[#This Row],[7d_positivity_public]]-Table2[[#This Row],[7d_positivity_all]])/Table2[[#This Row],[7d_positivity_public]])</f>
        <v>0.5</v>
      </c>
      <c r="W1354">
        <v>3</v>
      </c>
    </row>
    <row r="1355" spans="1:23" x14ac:dyDescent="0.25">
      <c r="A1355" s="10">
        <v>44418</v>
      </c>
      <c r="B1355">
        <v>324</v>
      </c>
      <c r="C1355" t="s">
        <v>277</v>
      </c>
      <c r="D1355">
        <v>4</v>
      </c>
      <c r="E1355">
        <v>4</v>
      </c>
      <c r="F1355">
        <v>0</v>
      </c>
      <c r="G1355">
        <v>6</v>
      </c>
      <c r="H1355">
        <v>86</v>
      </c>
      <c r="K1355">
        <v>86</v>
      </c>
      <c r="L1355">
        <v>86</v>
      </c>
      <c r="M1355">
        <v>87</v>
      </c>
      <c r="N1355">
        <v>74</v>
      </c>
      <c r="P1355">
        <v>75</v>
      </c>
      <c r="Q1355">
        <v>71</v>
      </c>
      <c r="R1355">
        <v>81</v>
      </c>
      <c r="T1355" s="34">
        <f>_xlfn.XLOOKUP(B1355,'LHA Demog pivot'!$B$4:$B$93,'LHA Demog pivot'!$C$4:$C$93,,,1)</f>
        <v>131178</v>
      </c>
      <c r="U1355" s="36">
        <f>ROUND(Table2[[#This Row],[LHA_Pop_2016]]*Table2[[#This Row],[C_ADR_7day]]/100000*7,0)</f>
        <v>37</v>
      </c>
      <c r="V1355" s="13">
        <f>IF(OR(Table2[[#This Row],[7d_positivity_public]]=0,ISBLANK(Table2[[#This Row],[7d_positivity_public]])),"",(Table2[[#This Row],[7d_positivity_public]]-Table2[[#This Row],[7d_positivity_all]])/Table2[[#This Row],[7d_positivity_public]])</f>
        <v>0.66666666666666663</v>
      </c>
      <c r="W1355">
        <v>2</v>
      </c>
    </row>
    <row r="1356" spans="1:23" x14ac:dyDescent="0.25">
      <c r="A1356" s="10">
        <v>44418</v>
      </c>
      <c r="B1356">
        <v>325</v>
      </c>
      <c r="C1356" t="s">
        <v>278</v>
      </c>
      <c r="D1356">
        <v>3</v>
      </c>
      <c r="E1356">
        <v>2</v>
      </c>
      <c r="F1356">
        <v>1</v>
      </c>
      <c r="G1356">
        <v>4</v>
      </c>
      <c r="H1356">
        <v>90</v>
      </c>
      <c r="K1356">
        <v>90</v>
      </c>
      <c r="L1356">
        <v>91</v>
      </c>
      <c r="M1356">
        <v>88</v>
      </c>
      <c r="N1356">
        <v>79</v>
      </c>
      <c r="P1356">
        <v>80</v>
      </c>
      <c r="Q1356">
        <v>79</v>
      </c>
      <c r="R1356">
        <v>82</v>
      </c>
      <c r="T1356" s="34">
        <f>_xlfn.XLOOKUP(B1356,'LHA Demog pivot'!$B$4:$B$93,'LHA Demog pivot'!$C$4:$C$93,,,1)</f>
        <v>95808</v>
      </c>
      <c r="U1356" s="36">
        <f>ROUND(Table2[[#This Row],[LHA_Pop_2016]]*Table2[[#This Row],[C_ADR_7day]]/100000*7,0)</f>
        <v>20</v>
      </c>
      <c r="V1356" s="13">
        <f>IF(OR(Table2[[#This Row],[7d_positivity_public]]=0,ISBLANK(Table2[[#This Row],[7d_positivity_public]])),"",(Table2[[#This Row],[7d_positivity_public]]-Table2[[#This Row],[7d_positivity_all]])/Table2[[#This Row],[7d_positivity_public]])</f>
        <v>0.75</v>
      </c>
      <c r="W1356">
        <v>1</v>
      </c>
    </row>
    <row r="1357" spans="1:23" x14ac:dyDescent="0.25">
      <c r="A1357" s="10">
        <v>44418</v>
      </c>
      <c r="B1357">
        <v>326</v>
      </c>
      <c r="C1357" t="s">
        <v>279</v>
      </c>
      <c r="D1357">
        <v>4</v>
      </c>
      <c r="E1357">
        <v>2</v>
      </c>
      <c r="F1357">
        <v>2</v>
      </c>
      <c r="G1357">
        <v>6</v>
      </c>
      <c r="H1357">
        <v>88</v>
      </c>
      <c r="K1357">
        <v>88</v>
      </c>
      <c r="L1357">
        <v>89</v>
      </c>
      <c r="M1357">
        <v>87</v>
      </c>
      <c r="N1357">
        <v>74</v>
      </c>
      <c r="P1357">
        <v>76</v>
      </c>
      <c r="Q1357">
        <v>72</v>
      </c>
      <c r="R1357">
        <v>81</v>
      </c>
      <c r="T1357" s="34">
        <f>_xlfn.XLOOKUP(B1357,'LHA Demog pivot'!$B$4:$B$93,'LHA Demog pivot'!$C$4:$C$93,,,1)</f>
        <v>134575</v>
      </c>
      <c r="U1357" s="36">
        <f>ROUND(Table2[[#This Row],[LHA_Pop_2016]]*Table2[[#This Row],[C_ADR_7day]]/100000*7,0)</f>
        <v>38</v>
      </c>
      <c r="V1357" s="13">
        <f>IF(OR(Table2[[#This Row],[7d_positivity_public]]=0,ISBLANK(Table2[[#This Row],[7d_positivity_public]])),"",(Table2[[#This Row],[7d_positivity_public]]-Table2[[#This Row],[7d_positivity_all]])/Table2[[#This Row],[7d_positivity_public]])</f>
        <v>0.5</v>
      </c>
      <c r="W1357">
        <v>3</v>
      </c>
    </row>
    <row r="1358" spans="1:23" x14ac:dyDescent="0.25">
      <c r="A1358" s="10">
        <v>44418</v>
      </c>
      <c r="B1358">
        <v>331</v>
      </c>
      <c r="C1358" t="s">
        <v>280</v>
      </c>
      <c r="D1358">
        <v>4</v>
      </c>
      <c r="E1358">
        <v>3</v>
      </c>
      <c r="F1358">
        <v>1</v>
      </c>
      <c r="G1358">
        <v>5</v>
      </c>
      <c r="H1358">
        <v>89</v>
      </c>
      <c r="K1358">
        <v>89</v>
      </c>
      <c r="L1358">
        <v>88</v>
      </c>
      <c r="M1358">
        <v>91</v>
      </c>
      <c r="N1358">
        <v>79</v>
      </c>
      <c r="P1358">
        <v>81</v>
      </c>
      <c r="Q1358">
        <v>76</v>
      </c>
      <c r="R1358">
        <v>86</v>
      </c>
      <c r="T1358" s="34">
        <f>_xlfn.XLOOKUP(B1358,'LHA Demog pivot'!$B$4:$B$93,'LHA Demog pivot'!$C$4:$C$93,,,1)</f>
        <v>141392</v>
      </c>
      <c r="U1358" s="36">
        <f>ROUND(Table2[[#This Row],[LHA_Pop_2016]]*Table2[[#This Row],[C_ADR_7day]]/100000*7,0)</f>
        <v>40</v>
      </c>
      <c r="V1358" s="13">
        <f>IF(OR(Table2[[#This Row],[7d_positivity_public]]=0,ISBLANK(Table2[[#This Row],[7d_positivity_public]])),"",(Table2[[#This Row],[7d_positivity_public]]-Table2[[#This Row],[7d_positivity_all]])/Table2[[#This Row],[7d_positivity_public]])</f>
        <v>0.6</v>
      </c>
      <c r="W1358">
        <v>2</v>
      </c>
    </row>
    <row r="1359" spans="1:23" x14ac:dyDescent="0.25">
      <c r="A1359" s="10">
        <v>44418</v>
      </c>
      <c r="B1359">
        <v>332</v>
      </c>
      <c r="C1359" t="s">
        <v>281</v>
      </c>
      <c r="D1359">
        <v>2</v>
      </c>
      <c r="E1359">
        <v>2</v>
      </c>
      <c r="F1359">
        <v>0</v>
      </c>
      <c r="G1359">
        <v>3</v>
      </c>
      <c r="H1359">
        <v>84</v>
      </c>
      <c r="K1359">
        <v>85</v>
      </c>
      <c r="L1359">
        <v>80</v>
      </c>
      <c r="M1359">
        <v>88</v>
      </c>
      <c r="N1359">
        <v>75</v>
      </c>
      <c r="P1359">
        <v>76</v>
      </c>
      <c r="Q1359">
        <v>68</v>
      </c>
      <c r="R1359">
        <v>82</v>
      </c>
      <c r="T1359" s="34">
        <f>_xlfn.XLOOKUP(B1359,'LHA Demog pivot'!$B$4:$B$93,'LHA Demog pivot'!$C$4:$C$93,,,1)</f>
        <v>50490</v>
      </c>
      <c r="U1359" s="36">
        <f>ROUND(Table2[[#This Row],[LHA_Pop_2016]]*Table2[[#This Row],[C_ADR_7day]]/100000*7,0)</f>
        <v>7</v>
      </c>
      <c r="V1359" s="13">
        <f>IF(OR(Table2[[#This Row],[7d_positivity_public]]=0,ISBLANK(Table2[[#This Row],[7d_positivity_public]])),"",(Table2[[#This Row],[7d_positivity_public]]-Table2[[#This Row],[7d_positivity_all]])/Table2[[#This Row],[7d_positivity_public]])</f>
        <v>0.66666666666666663</v>
      </c>
      <c r="W1359">
        <v>1</v>
      </c>
    </row>
    <row r="1360" spans="1:23" x14ac:dyDescent="0.25">
      <c r="A1360" s="10">
        <v>44418</v>
      </c>
      <c r="B1360">
        <v>333</v>
      </c>
      <c r="C1360" t="s">
        <v>282</v>
      </c>
      <c r="D1360">
        <v>2</v>
      </c>
      <c r="E1360">
        <v>0</v>
      </c>
      <c r="F1360">
        <v>2</v>
      </c>
      <c r="G1360">
        <v>5</v>
      </c>
      <c r="H1360">
        <v>81</v>
      </c>
      <c r="K1360">
        <v>82</v>
      </c>
      <c r="L1360">
        <v>71</v>
      </c>
      <c r="M1360">
        <v>88</v>
      </c>
      <c r="N1360">
        <v>71</v>
      </c>
      <c r="P1360">
        <v>73</v>
      </c>
      <c r="Q1360">
        <v>55</v>
      </c>
      <c r="R1360">
        <v>83</v>
      </c>
      <c r="T1360" s="34">
        <f>_xlfn.XLOOKUP(B1360,'LHA Demog pivot'!$B$4:$B$93,'LHA Demog pivot'!$C$4:$C$93,,,1)</f>
        <v>29970</v>
      </c>
      <c r="U1360" s="36">
        <f>ROUND(Table2[[#This Row],[LHA_Pop_2016]]*Table2[[#This Row],[C_ADR_7day]]/100000*7,0)</f>
        <v>4</v>
      </c>
      <c r="V1360" s="13">
        <f>IF(OR(Table2[[#This Row],[7d_positivity_public]]=0,ISBLANK(Table2[[#This Row],[7d_positivity_public]])),"",(Table2[[#This Row],[7d_positivity_public]]-Table2[[#This Row],[7d_positivity_all]])/Table2[[#This Row],[7d_positivity_public]])</f>
        <v>0.6</v>
      </c>
      <c r="W1360">
        <v>2</v>
      </c>
    </row>
    <row r="1361" spans="1:23" x14ac:dyDescent="0.25">
      <c r="A1361" s="10">
        <v>44418</v>
      </c>
      <c r="B1361">
        <v>334</v>
      </c>
      <c r="C1361" t="s">
        <v>283</v>
      </c>
      <c r="D1361">
        <v>3</v>
      </c>
      <c r="E1361">
        <v>1</v>
      </c>
      <c r="F1361">
        <v>2</v>
      </c>
      <c r="G1361">
        <v>6</v>
      </c>
      <c r="H1361">
        <v>77</v>
      </c>
      <c r="K1361">
        <v>79</v>
      </c>
      <c r="L1361">
        <v>65</v>
      </c>
      <c r="M1361">
        <v>86</v>
      </c>
      <c r="N1361">
        <v>68</v>
      </c>
      <c r="P1361">
        <v>70</v>
      </c>
      <c r="Q1361">
        <v>51</v>
      </c>
      <c r="R1361">
        <v>81</v>
      </c>
      <c r="T1361" s="34">
        <f>_xlfn.XLOOKUP(B1361,'LHA Demog pivot'!$B$4:$B$93,'LHA Demog pivot'!$C$4:$C$93,,,1)</f>
        <v>19671</v>
      </c>
      <c r="U1361" s="36">
        <f>ROUND(Table2[[#This Row],[LHA_Pop_2016]]*Table2[[#This Row],[C_ADR_7day]]/100000*7,0)</f>
        <v>4</v>
      </c>
      <c r="V1361" s="13">
        <f>IF(OR(Table2[[#This Row],[7d_positivity_public]]=0,ISBLANK(Table2[[#This Row],[7d_positivity_public]])),"",(Table2[[#This Row],[7d_positivity_public]]-Table2[[#This Row],[7d_positivity_all]])/Table2[[#This Row],[7d_positivity_public]])</f>
        <v>0.33333333333333331</v>
      </c>
      <c r="W1361">
        <v>4</v>
      </c>
    </row>
    <row r="1362" spans="1:23" x14ac:dyDescent="0.25">
      <c r="A1362" s="10">
        <v>44418</v>
      </c>
      <c r="B1362">
        <v>335</v>
      </c>
      <c r="C1362" t="s">
        <v>284</v>
      </c>
      <c r="D1362">
        <v>1</v>
      </c>
      <c r="E1362">
        <v>1</v>
      </c>
      <c r="F1362">
        <v>0</v>
      </c>
      <c r="G1362">
        <v>3</v>
      </c>
      <c r="H1362">
        <v>88</v>
      </c>
      <c r="K1362">
        <v>89</v>
      </c>
      <c r="L1362">
        <v>89</v>
      </c>
      <c r="M1362">
        <v>90</v>
      </c>
      <c r="N1362">
        <v>74</v>
      </c>
      <c r="P1362">
        <v>76</v>
      </c>
      <c r="Q1362">
        <v>73</v>
      </c>
      <c r="R1362">
        <v>83</v>
      </c>
      <c r="T1362" s="34">
        <f>_xlfn.XLOOKUP(B1362,'LHA Demog pivot'!$B$4:$B$93,'LHA Demog pivot'!$C$4:$C$93,,,1)</f>
        <v>38653</v>
      </c>
      <c r="U1362" s="36">
        <f>ROUND(Table2[[#This Row],[LHA_Pop_2016]]*Table2[[#This Row],[C_ADR_7day]]/100000*7,0)</f>
        <v>3</v>
      </c>
      <c r="V1362" s="13">
        <f>IF(OR(Table2[[#This Row],[7d_positivity_public]]=0,ISBLANK(Table2[[#This Row],[7d_positivity_public]])),"",(Table2[[#This Row],[7d_positivity_public]]-Table2[[#This Row],[7d_positivity_all]])/Table2[[#This Row],[7d_positivity_public]])</f>
        <v>0.66666666666666663</v>
      </c>
      <c r="W1362">
        <v>1</v>
      </c>
    </row>
    <row r="1363" spans="1:23" x14ac:dyDescent="0.25">
      <c r="A1363" s="10">
        <v>44418</v>
      </c>
      <c r="B1363">
        <v>336</v>
      </c>
      <c r="C1363" t="s">
        <v>285</v>
      </c>
      <c r="D1363">
        <v>0</v>
      </c>
      <c r="E1363">
        <v>0</v>
      </c>
      <c r="F1363">
        <v>0</v>
      </c>
      <c r="G1363">
        <v>0</v>
      </c>
      <c r="H1363">
        <v>69</v>
      </c>
      <c r="K1363">
        <v>71</v>
      </c>
      <c r="L1363">
        <v>63</v>
      </c>
      <c r="M1363">
        <v>78</v>
      </c>
      <c r="N1363">
        <v>60</v>
      </c>
      <c r="P1363">
        <v>63</v>
      </c>
      <c r="Q1363">
        <v>53</v>
      </c>
      <c r="R1363">
        <v>72</v>
      </c>
      <c r="T1363" s="34">
        <f>_xlfn.XLOOKUP(B1363,'LHA Demog pivot'!$B$4:$B$93,'LHA Demog pivot'!$C$4:$C$93,,,1)</f>
        <v>2678</v>
      </c>
      <c r="U1363" s="36">
        <f>ROUND(Table2[[#This Row],[LHA_Pop_2016]]*Table2[[#This Row],[C_ADR_7day]]/100000*7,0)</f>
        <v>0</v>
      </c>
      <c r="V1363" s="13" t="str">
        <f>IF(OR(Table2[[#This Row],[7d_positivity_public]]=0,ISBLANK(Table2[[#This Row],[7d_positivity_public]])),"",(Table2[[#This Row],[7d_positivity_public]]-Table2[[#This Row],[7d_positivity_all]])/Table2[[#This Row],[7d_positivity_public]])</f>
        <v/>
      </c>
      <c r="W1363">
        <v>0</v>
      </c>
    </row>
    <row r="1364" spans="1:23" x14ac:dyDescent="0.25">
      <c r="A1364" s="10">
        <v>44418</v>
      </c>
      <c r="B1364">
        <v>337</v>
      </c>
      <c r="C1364" t="s">
        <v>286</v>
      </c>
      <c r="D1364">
        <v>0</v>
      </c>
      <c r="E1364">
        <v>0</v>
      </c>
      <c r="F1364">
        <v>0</v>
      </c>
      <c r="G1364">
        <v>0</v>
      </c>
      <c r="H1364">
        <v>95</v>
      </c>
      <c r="K1364">
        <v>96</v>
      </c>
      <c r="L1364">
        <v>97</v>
      </c>
      <c r="M1364">
        <v>96</v>
      </c>
      <c r="N1364">
        <v>81</v>
      </c>
      <c r="P1364">
        <v>88</v>
      </c>
      <c r="Q1364">
        <v>85</v>
      </c>
      <c r="R1364">
        <v>90</v>
      </c>
      <c r="T1364" s="34">
        <f>_xlfn.XLOOKUP(B1364,'LHA Demog pivot'!$B$4:$B$93,'LHA Demog pivot'!$C$4:$C$93,,,1)</f>
        <v>1514</v>
      </c>
      <c r="U1364" s="36">
        <f>ROUND(Table2[[#This Row],[LHA_Pop_2016]]*Table2[[#This Row],[C_ADR_7day]]/100000*7,0)</f>
        <v>0</v>
      </c>
      <c r="V1364" s="13" t="str">
        <f>IF(OR(Table2[[#This Row],[7d_positivity_public]]=0,ISBLANK(Table2[[#This Row],[7d_positivity_public]])),"",(Table2[[#This Row],[7d_positivity_public]]-Table2[[#This Row],[7d_positivity_all]])/Table2[[#This Row],[7d_positivity_public]])</f>
        <v/>
      </c>
      <c r="W1364">
        <v>0</v>
      </c>
    </row>
    <row r="1365" spans="1:23" x14ac:dyDescent="0.25">
      <c r="A1365" s="10">
        <v>44418</v>
      </c>
      <c r="B1365">
        <v>411</v>
      </c>
      <c r="C1365" t="s">
        <v>287</v>
      </c>
      <c r="D1365">
        <v>3</v>
      </c>
      <c r="E1365">
        <v>1</v>
      </c>
      <c r="F1365">
        <v>2</v>
      </c>
      <c r="G1365">
        <v>5</v>
      </c>
      <c r="H1365">
        <v>88</v>
      </c>
      <c r="K1365">
        <v>89</v>
      </c>
      <c r="L1365">
        <v>86</v>
      </c>
      <c r="M1365">
        <v>91</v>
      </c>
      <c r="N1365">
        <v>75</v>
      </c>
      <c r="P1365">
        <v>77</v>
      </c>
      <c r="Q1365">
        <v>69</v>
      </c>
      <c r="R1365">
        <v>85</v>
      </c>
      <c r="T1365" s="34">
        <f>_xlfn.XLOOKUP(B1365,'LHA Demog pivot'!$B$4:$B$93,'LHA Demog pivot'!$C$4:$C$93,,,1)</f>
        <v>225919</v>
      </c>
      <c r="U1365" s="36">
        <f>ROUND(Table2[[#This Row],[LHA_Pop_2016]]*Table2[[#This Row],[C_ADR_7day]]/100000*7,0)</f>
        <v>47</v>
      </c>
      <c r="V1365" s="13">
        <f>IF(OR(Table2[[#This Row],[7d_positivity_public]]=0,ISBLANK(Table2[[#This Row],[7d_positivity_public]])),"",(Table2[[#This Row],[7d_positivity_public]]-Table2[[#This Row],[7d_positivity_all]])/Table2[[#This Row],[7d_positivity_public]])</f>
        <v>0.4</v>
      </c>
      <c r="W1365">
        <v>3</v>
      </c>
    </row>
    <row r="1366" spans="1:23" x14ac:dyDescent="0.25">
      <c r="A1366" s="10">
        <v>44418</v>
      </c>
      <c r="B1366">
        <v>412</v>
      </c>
      <c r="C1366" t="s">
        <v>288</v>
      </c>
      <c r="D1366">
        <v>4</v>
      </c>
      <c r="E1366">
        <v>2</v>
      </c>
      <c r="F1366">
        <v>2</v>
      </c>
      <c r="G1366">
        <v>6</v>
      </c>
      <c r="H1366">
        <v>83</v>
      </c>
      <c r="K1366">
        <v>84</v>
      </c>
      <c r="L1366">
        <v>78</v>
      </c>
      <c r="M1366">
        <v>90</v>
      </c>
      <c r="N1366">
        <v>67</v>
      </c>
      <c r="P1366">
        <v>70</v>
      </c>
      <c r="Q1366">
        <v>58</v>
      </c>
      <c r="R1366">
        <v>84</v>
      </c>
      <c r="T1366" s="34">
        <f>_xlfn.XLOOKUP(B1366,'LHA Demog pivot'!$B$4:$B$93,'LHA Demog pivot'!$C$4:$C$93,,,1)</f>
        <v>77460</v>
      </c>
      <c r="U1366" s="36">
        <f>ROUND(Table2[[#This Row],[LHA_Pop_2016]]*Table2[[#This Row],[C_ADR_7day]]/100000*7,0)</f>
        <v>22</v>
      </c>
      <c r="V1366" s="13">
        <f>IF(OR(Table2[[#This Row],[7d_positivity_public]]=0,ISBLANK(Table2[[#This Row],[7d_positivity_public]])),"",(Table2[[#This Row],[7d_positivity_public]]-Table2[[#This Row],[7d_positivity_all]])/Table2[[#This Row],[7d_positivity_public]])</f>
        <v>0.33333333333333331</v>
      </c>
      <c r="W1366">
        <v>4</v>
      </c>
    </row>
    <row r="1367" spans="1:23" x14ac:dyDescent="0.25">
      <c r="A1367" s="10">
        <v>44418</v>
      </c>
      <c r="B1367">
        <v>413</v>
      </c>
      <c r="C1367" t="s">
        <v>289</v>
      </c>
      <c r="D1367">
        <v>1</v>
      </c>
      <c r="E1367">
        <v>1</v>
      </c>
      <c r="F1367">
        <v>0</v>
      </c>
      <c r="G1367">
        <v>3</v>
      </c>
      <c r="H1367">
        <v>90</v>
      </c>
      <c r="K1367">
        <v>90</v>
      </c>
      <c r="L1367">
        <v>85</v>
      </c>
      <c r="M1367">
        <v>93</v>
      </c>
      <c r="N1367">
        <v>82</v>
      </c>
      <c r="P1367">
        <v>83</v>
      </c>
      <c r="Q1367">
        <v>72</v>
      </c>
      <c r="R1367">
        <v>90</v>
      </c>
      <c r="T1367" s="34">
        <f>_xlfn.XLOOKUP(B1367,'LHA Demog pivot'!$B$4:$B$93,'LHA Demog pivot'!$C$4:$C$93,,,1)</f>
        <v>64692</v>
      </c>
      <c r="U1367" s="36">
        <f>ROUND(Table2[[#This Row],[LHA_Pop_2016]]*Table2[[#This Row],[C_ADR_7day]]/100000*7,0)</f>
        <v>5</v>
      </c>
      <c r="V1367" s="13">
        <f>IF(OR(Table2[[#This Row],[7d_positivity_public]]=0,ISBLANK(Table2[[#This Row],[7d_positivity_public]])),"",(Table2[[#This Row],[7d_positivity_public]]-Table2[[#This Row],[7d_positivity_all]])/Table2[[#This Row],[7d_positivity_public]])</f>
        <v>0.33333333333333331</v>
      </c>
      <c r="W1367">
        <v>2</v>
      </c>
    </row>
    <row r="1368" spans="1:23" x14ac:dyDescent="0.25">
      <c r="A1368" s="10">
        <v>44418</v>
      </c>
      <c r="B1368">
        <v>414</v>
      </c>
      <c r="C1368" t="s">
        <v>290</v>
      </c>
      <c r="D1368">
        <v>1</v>
      </c>
      <c r="E1368">
        <v>0</v>
      </c>
      <c r="F1368">
        <v>1</v>
      </c>
      <c r="G1368">
        <v>3</v>
      </c>
      <c r="H1368">
        <v>81</v>
      </c>
      <c r="K1368">
        <v>82</v>
      </c>
      <c r="L1368">
        <v>69</v>
      </c>
      <c r="M1368">
        <v>88</v>
      </c>
      <c r="N1368">
        <v>74</v>
      </c>
      <c r="P1368">
        <v>75</v>
      </c>
      <c r="Q1368">
        <v>57</v>
      </c>
      <c r="R1368">
        <v>84</v>
      </c>
      <c r="T1368" s="34">
        <f>_xlfn.XLOOKUP(B1368,'LHA Demog pivot'!$B$4:$B$93,'LHA Demog pivot'!$C$4:$C$93,,,1)</f>
        <v>15289</v>
      </c>
      <c r="U1368" s="36">
        <f>ROUND(Table2[[#This Row],[LHA_Pop_2016]]*Table2[[#This Row],[C_ADR_7day]]/100000*7,0)</f>
        <v>1</v>
      </c>
      <c r="V1368" s="13">
        <f>IF(OR(Table2[[#This Row],[7d_positivity_public]]=0,ISBLANK(Table2[[#This Row],[7d_positivity_public]])),"",(Table2[[#This Row],[7d_positivity_public]]-Table2[[#This Row],[7d_positivity_all]])/Table2[[#This Row],[7d_positivity_public]])</f>
        <v>0.66666666666666663</v>
      </c>
      <c r="W1368">
        <v>1</v>
      </c>
    </row>
    <row r="1369" spans="1:23" x14ac:dyDescent="0.25">
      <c r="A1369" s="10">
        <v>44418</v>
      </c>
      <c r="B1369">
        <v>421</v>
      </c>
      <c r="C1369" t="s">
        <v>291</v>
      </c>
      <c r="D1369">
        <v>3</v>
      </c>
      <c r="E1369">
        <v>3</v>
      </c>
      <c r="F1369">
        <v>0</v>
      </c>
      <c r="G1369">
        <v>4</v>
      </c>
      <c r="H1369">
        <v>78</v>
      </c>
      <c r="K1369">
        <v>80</v>
      </c>
      <c r="L1369">
        <v>69</v>
      </c>
      <c r="M1369">
        <v>87</v>
      </c>
      <c r="N1369">
        <v>69</v>
      </c>
      <c r="P1369">
        <v>71</v>
      </c>
      <c r="Q1369">
        <v>55</v>
      </c>
      <c r="R1369">
        <v>82</v>
      </c>
      <c r="T1369" s="34">
        <f>_xlfn.XLOOKUP(B1369,'LHA Demog pivot'!$B$4:$B$93,'LHA Demog pivot'!$C$4:$C$93,,,1)</f>
        <v>58378</v>
      </c>
      <c r="U1369" s="36">
        <f>ROUND(Table2[[#This Row],[LHA_Pop_2016]]*Table2[[#This Row],[C_ADR_7day]]/100000*7,0)</f>
        <v>12</v>
      </c>
      <c r="V1369" s="13">
        <f>IF(OR(Table2[[#This Row],[7d_positivity_public]]=0,ISBLANK(Table2[[#This Row],[7d_positivity_public]])),"",(Table2[[#This Row],[7d_positivity_public]]-Table2[[#This Row],[7d_positivity_all]])/Table2[[#This Row],[7d_positivity_public]])</f>
        <v>0.25</v>
      </c>
      <c r="W1369">
        <v>3</v>
      </c>
    </row>
    <row r="1370" spans="1:23" x14ac:dyDescent="0.25">
      <c r="A1370" s="10">
        <v>44418</v>
      </c>
      <c r="B1370">
        <v>422</v>
      </c>
      <c r="C1370" t="s">
        <v>292</v>
      </c>
      <c r="D1370">
        <v>0</v>
      </c>
      <c r="E1370">
        <v>0</v>
      </c>
      <c r="F1370">
        <v>0</v>
      </c>
      <c r="G1370">
        <v>0</v>
      </c>
      <c r="H1370">
        <v>72</v>
      </c>
      <c r="K1370">
        <v>74</v>
      </c>
      <c r="L1370">
        <v>57</v>
      </c>
      <c r="M1370">
        <v>83</v>
      </c>
      <c r="N1370">
        <v>62</v>
      </c>
      <c r="P1370">
        <v>64</v>
      </c>
      <c r="Q1370">
        <v>41</v>
      </c>
      <c r="R1370">
        <v>77</v>
      </c>
      <c r="T1370" s="34">
        <f>_xlfn.XLOOKUP(B1370,'LHA Demog pivot'!$B$4:$B$93,'LHA Demog pivot'!$C$4:$C$93,,,1)</f>
        <v>6240</v>
      </c>
      <c r="U1370" s="36">
        <f>ROUND(Table2[[#This Row],[LHA_Pop_2016]]*Table2[[#This Row],[C_ADR_7day]]/100000*7,0)</f>
        <v>0</v>
      </c>
      <c r="V1370" s="13" t="str">
        <f>IF(OR(Table2[[#This Row],[7d_positivity_public]]=0,ISBLANK(Table2[[#This Row],[7d_positivity_public]])),"",(Table2[[#This Row],[7d_positivity_public]]-Table2[[#This Row],[7d_positivity_all]])/Table2[[#This Row],[7d_positivity_public]])</f>
        <v/>
      </c>
      <c r="W1370">
        <v>0</v>
      </c>
    </row>
    <row r="1371" spans="1:23" x14ac:dyDescent="0.25">
      <c r="A1371" s="10">
        <v>44418</v>
      </c>
      <c r="B1371">
        <v>423</v>
      </c>
      <c r="C1371" t="s">
        <v>293</v>
      </c>
      <c r="D1371">
        <v>1</v>
      </c>
      <c r="E1371">
        <v>2</v>
      </c>
      <c r="F1371">
        <v>-1</v>
      </c>
      <c r="G1371">
        <v>2</v>
      </c>
      <c r="H1371">
        <v>81</v>
      </c>
      <c r="K1371">
        <v>83</v>
      </c>
      <c r="L1371">
        <v>70</v>
      </c>
      <c r="M1371">
        <v>89</v>
      </c>
      <c r="N1371">
        <v>73</v>
      </c>
      <c r="P1371">
        <v>75</v>
      </c>
      <c r="Q1371">
        <v>57</v>
      </c>
      <c r="R1371">
        <v>84</v>
      </c>
      <c r="T1371" s="34">
        <f>_xlfn.XLOOKUP(B1371,'LHA Demog pivot'!$B$4:$B$93,'LHA Demog pivot'!$C$4:$C$93,,,1)</f>
        <v>19121</v>
      </c>
      <c r="U1371" s="36">
        <f>ROUND(Table2[[#This Row],[LHA_Pop_2016]]*Table2[[#This Row],[C_ADR_7day]]/100000*7,0)</f>
        <v>1</v>
      </c>
      <c r="V1371" s="13">
        <f>IF(OR(Table2[[#This Row],[7d_positivity_public]]=0,ISBLANK(Table2[[#This Row],[7d_positivity_public]])),"",(Table2[[#This Row],[7d_positivity_public]]-Table2[[#This Row],[7d_positivity_all]])/Table2[[#This Row],[7d_positivity_public]])</f>
        <v>0.5</v>
      </c>
      <c r="W1371">
        <v>1</v>
      </c>
    </row>
    <row r="1372" spans="1:23" x14ac:dyDescent="0.25">
      <c r="A1372" s="10">
        <v>44418</v>
      </c>
      <c r="B1372">
        <v>424</v>
      </c>
      <c r="C1372" t="s">
        <v>294</v>
      </c>
      <c r="D1372">
        <v>4</v>
      </c>
      <c r="E1372">
        <v>1</v>
      </c>
      <c r="F1372">
        <v>3</v>
      </c>
      <c r="G1372">
        <v>8</v>
      </c>
      <c r="H1372">
        <v>81</v>
      </c>
      <c r="K1372">
        <v>82</v>
      </c>
      <c r="L1372">
        <v>74</v>
      </c>
      <c r="M1372">
        <v>88</v>
      </c>
      <c r="N1372">
        <v>71</v>
      </c>
      <c r="P1372">
        <v>72</v>
      </c>
      <c r="Q1372">
        <v>59</v>
      </c>
      <c r="R1372">
        <v>83</v>
      </c>
      <c r="T1372" s="34">
        <f>_xlfn.XLOOKUP(B1372,'LHA Demog pivot'!$B$4:$B$93,'LHA Demog pivot'!$C$4:$C$93,,,1)</f>
        <v>108964</v>
      </c>
      <c r="U1372" s="36">
        <f>ROUND(Table2[[#This Row],[LHA_Pop_2016]]*Table2[[#This Row],[C_ADR_7day]]/100000*7,0)</f>
        <v>31</v>
      </c>
      <c r="V1372" s="13">
        <f>IF(OR(Table2[[#This Row],[7d_positivity_public]]=0,ISBLANK(Table2[[#This Row],[7d_positivity_public]])),"",(Table2[[#This Row],[7d_positivity_public]]-Table2[[#This Row],[7d_positivity_all]])/Table2[[#This Row],[7d_positivity_public]])</f>
        <v>0.375</v>
      </c>
      <c r="W1372">
        <v>5</v>
      </c>
    </row>
    <row r="1373" spans="1:23" x14ac:dyDescent="0.25">
      <c r="A1373" s="10">
        <v>44418</v>
      </c>
      <c r="B1373">
        <v>425</v>
      </c>
      <c r="C1373" t="s">
        <v>295</v>
      </c>
      <c r="D1373">
        <v>3</v>
      </c>
      <c r="E1373">
        <v>1</v>
      </c>
      <c r="F1373">
        <v>2</v>
      </c>
      <c r="G1373">
        <v>8</v>
      </c>
      <c r="H1373">
        <v>82</v>
      </c>
      <c r="K1373">
        <v>83</v>
      </c>
      <c r="L1373">
        <v>65</v>
      </c>
      <c r="M1373">
        <v>89</v>
      </c>
      <c r="N1373">
        <v>74</v>
      </c>
      <c r="P1373">
        <v>75</v>
      </c>
      <c r="Q1373">
        <v>52</v>
      </c>
      <c r="R1373">
        <v>84</v>
      </c>
      <c r="T1373" s="34">
        <f>_xlfn.XLOOKUP(B1373,'LHA Demog pivot'!$B$4:$B$93,'LHA Demog pivot'!$C$4:$C$93,,,1)</f>
        <v>47133</v>
      </c>
      <c r="U1373" s="36">
        <f>ROUND(Table2[[#This Row],[LHA_Pop_2016]]*Table2[[#This Row],[C_ADR_7day]]/100000*7,0)</f>
        <v>10</v>
      </c>
      <c r="V1373" s="13">
        <f>IF(OR(Table2[[#This Row],[7d_positivity_public]]=0,ISBLANK(Table2[[#This Row],[7d_positivity_public]])),"",(Table2[[#This Row],[7d_positivity_public]]-Table2[[#This Row],[7d_positivity_all]])/Table2[[#This Row],[7d_positivity_public]])</f>
        <v>0.5</v>
      </c>
      <c r="W1373">
        <v>4</v>
      </c>
    </row>
    <row r="1374" spans="1:23" x14ac:dyDescent="0.25">
      <c r="A1374" s="10">
        <v>44418</v>
      </c>
      <c r="B1374">
        <v>426</v>
      </c>
      <c r="C1374" t="s">
        <v>296</v>
      </c>
      <c r="D1374">
        <v>4</v>
      </c>
      <c r="E1374">
        <v>2</v>
      </c>
      <c r="F1374">
        <v>2</v>
      </c>
      <c r="G1374">
        <v>10</v>
      </c>
      <c r="H1374">
        <v>78</v>
      </c>
      <c r="K1374">
        <v>79</v>
      </c>
      <c r="L1374">
        <v>71</v>
      </c>
      <c r="M1374">
        <v>86</v>
      </c>
      <c r="N1374">
        <v>67</v>
      </c>
      <c r="P1374">
        <v>69</v>
      </c>
      <c r="Q1374">
        <v>56</v>
      </c>
      <c r="R1374">
        <v>80</v>
      </c>
      <c r="T1374" s="34">
        <f>_xlfn.XLOOKUP(B1374,'LHA Demog pivot'!$B$4:$B$93,'LHA Demog pivot'!$C$4:$C$93,,,1)</f>
        <v>30981</v>
      </c>
      <c r="U1374" s="36">
        <f>ROUND(Table2[[#This Row],[LHA_Pop_2016]]*Table2[[#This Row],[C_ADR_7day]]/100000*7,0)</f>
        <v>9</v>
      </c>
      <c r="V1374" s="13">
        <f>IF(OR(Table2[[#This Row],[7d_positivity_public]]=0,ISBLANK(Table2[[#This Row],[7d_positivity_public]])),"",(Table2[[#This Row],[7d_positivity_public]]-Table2[[#This Row],[7d_positivity_all]])/Table2[[#This Row],[7d_positivity_public]])</f>
        <v>0.3</v>
      </c>
      <c r="W1374">
        <v>7</v>
      </c>
    </row>
    <row r="1375" spans="1:23" x14ac:dyDescent="0.25">
      <c r="A1375" s="10">
        <v>44418</v>
      </c>
      <c r="B1375">
        <v>431</v>
      </c>
      <c r="C1375" t="s">
        <v>297</v>
      </c>
      <c r="D1375">
        <v>1</v>
      </c>
      <c r="E1375">
        <v>1</v>
      </c>
      <c r="F1375">
        <v>0</v>
      </c>
      <c r="G1375">
        <v>1</v>
      </c>
      <c r="H1375">
        <v>80</v>
      </c>
      <c r="K1375">
        <v>81</v>
      </c>
      <c r="L1375">
        <v>69</v>
      </c>
      <c r="M1375">
        <v>88</v>
      </c>
      <c r="N1375">
        <v>70</v>
      </c>
      <c r="P1375">
        <v>72</v>
      </c>
      <c r="Q1375">
        <v>55</v>
      </c>
      <c r="R1375">
        <v>83</v>
      </c>
      <c r="T1375" s="34">
        <f>_xlfn.XLOOKUP(B1375,'LHA Demog pivot'!$B$4:$B$93,'LHA Demog pivot'!$C$4:$C$93,,,1)</f>
        <v>66527</v>
      </c>
      <c r="U1375" s="36">
        <f>ROUND(Table2[[#This Row],[LHA_Pop_2016]]*Table2[[#This Row],[C_ADR_7day]]/100000*7,0)</f>
        <v>5</v>
      </c>
      <c r="V1375" s="13">
        <f>IF(OR(Table2[[#This Row],[7d_positivity_public]]=0,ISBLANK(Table2[[#This Row],[7d_positivity_public]])),"",(Table2[[#This Row],[7d_positivity_public]]-Table2[[#This Row],[7d_positivity_all]])/Table2[[#This Row],[7d_positivity_public]])</f>
        <v>0</v>
      </c>
      <c r="W1375">
        <v>1</v>
      </c>
    </row>
    <row r="1376" spans="1:23" x14ac:dyDescent="0.25">
      <c r="A1376" s="10">
        <v>44418</v>
      </c>
      <c r="B1376">
        <v>432</v>
      </c>
      <c r="C1376" t="s">
        <v>298</v>
      </c>
      <c r="D1376">
        <v>3</v>
      </c>
      <c r="E1376">
        <v>1</v>
      </c>
      <c r="F1376">
        <v>2</v>
      </c>
      <c r="G1376">
        <v>3</v>
      </c>
      <c r="H1376">
        <v>79</v>
      </c>
      <c r="K1376">
        <v>80</v>
      </c>
      <c r="L1376">
        <v>68</v>
      </c>
      <c r="M1376">
        <v>88</v>
      </c>
      <c r="N1376">
        <v>69</v>
      </c>
      <c r="P1376">
        <v>71</v>
      </c>
      <c r="Q1376">
        <v>55</v>
      </c>
      <c r="R1376">
        <v>82</v>
      </c>
      <c r="T1376" s="34">
        <f>_xlfn.XLOOKUP(B1376,'LHA Demog pivot'!$B$4:$B$93,'LHA Demog pivot'!$C$4:$C$93,,,1)</f>
        <v>42570</v>
      </c>
      <c r="U1376" s="36">
        <f>ROUND(Table2[[#This Row],[LHA_Pop_2016]]*Table2[[#This Row],[C_ADR_7day]]/100000*7,0)</f>
        <v>9</v>
      </c>
      <c r="V1376" s="13">
        <f>IF(OR(Table2[[#This Row],[7d_positivity_public]]=0,ISBLANK(Table2[[#This Row],[7d_positivity_public]])),"",(Table2[[#This Row],[7d_positivity_public]]-Table2[[#This Row],[7d_positivity_all]])/Table2[[#This Row],[7d_positivity_public]])</f>
        <v>0.33333333333333331</v>
      </c>
      <c r="W1376">
        <v>2</v>
      </c>
    </row>
    <row r="1377" spans="1:23" x14ac:dyDescent="0.25">
      <c r="A1377" s="10">
        <v>44418</v>
      </c>
      <c r="B1377">
        <v>433</v>
      </c>
      <c r="C1377" t="s">
        <v>299</v>
      </c>
      <c r="D1377">
        <v>0</v>
      </c>
      <c r="E1377">
        <v>0</v>
      </c>
      <c r="F1377">
        <v>0</v>
      </c>
      <c r="G1377">
        <v>0</v>
      </c>
      <c r="H1377">
        <v>77</v>
      </c>
      <c r="K1377">
        <v>78</v>
      </c>
      <c r="L1377">
        <v>69</v>
      </c>
      <c r="M1377">
        <v>84</v>
      </c>
      <c r="N1377">
        <v>67</v>
      </c>
      <c r="P1377">
        <v>70</v>
      </c>
      <c r="Q1377">
        <v>57</v>
      </c>
      <c r="R1377">
        <v>78</v>
      </c>
      <c r="T1377" s="34">
        <f>_xlfn.XLOOKUP(B1377,'LHA Demog pivot'!$B$4:$B$93,'LHA Demog pivot'!$C$4:$C$93,,,1)</f>
        <v>1901</v>
      </c>
      <c r="U1377" s="36">
        <f>ROUND(Table2[[#This Row],[LHA_Pop_2016]]*Table2[[#This Row],[C_ADR_7day]]/100000*7,0)</f>
        <v>0</v>
      </c>
      <c r="V1377" s="13" t="str">
        <f>IF(OR(Table2[[#This Row],[7d_positivity_public]]=0,ISBLANK(Table2[[#This Row],[7d_positivity_public]])),"",(Table2[[#This Row],[7d_positivity_public]]-Table2[[#This Row],[7d_positivity_all]])/Table2[[#This Row],[7d_positivity_public]])</f>
        <v/>
      </c>
      <c r="W1377">
        <v>0</v>
      </c>
    </row>
    <row r="1378" spans="1:23" x14ac:dyDescent="0.25">
      <c r="A1378" s="10">
        <v>44418</v>
      </c>
      <c r="B1378">
        <v>434</v>
      </c>
      <c r="C1378" t="s">
        <v>300</v>
      </c>
      <c r="D1378">
        <v>0</v>
      </c>
      <c r="E1378">
        <v>1</v>
      </c>
      <c r="F1378">
        <v>-1</v>
      </c>
      <c r="G1378">
        <v>0</v>
      </c>
      <c r="H1378">
        <v>78</v>
      </c>
      <c r="K1378">
        <v>79</v>
      </c>
      <c r="L1378">
        <v>71</v>
      </c>
      <c r="M1378">
        <v>86</v>
      </c>
      <c r="N1378">
        <v>67</v>
      </c>
      <c r="P1378">
        <v>71</v>
      </c>
      <c r="Q1378">
        <v>60</v>
      </c>
      <c r="R1378">
        <v>79</v>
      </c>
      <c r="T1378" s="34">
        <f>_xlfn.XLOOKUP(B1378,'LHA Demog pivot'!$B$4:$B$93,'LHA Demog pivot'!$C$4:$C$93,,,1)</f>
        <v>11235</v>
      </c>
      <c r="U1378" s="36">
        <f>ROUND(Table2[[#This Row],[LHA_Pop_2016]]*Table2[[#This Row],[C_ADR_7day]]/100000*7,0)</f>
        <v>0</v>
      </c>
      <c r="V1378" s="13" t="str">
        <f>IF(OR(Table2[[#This Row],[7d_positivity_public]]=0,ISBLANK(Table2[[#This Row],[7d_positivity_public]])),"",(Table2[[#This Row],[7d_positivity_public]]-Table2[[#This Row],[7d_positivity_all]])/Table2[[#This Row],[7d_positivity_public]])</f>
        <v/>
      </c>
      <c r="W1378">
        <v>0</v>
      </c>
    </row>
    <row r="1379" spans="1:23" x14ac:dyDescent="0.25">
      <c r="A1379" s="10">
        <v>44418</v>
      </c>
      <c r="B1379">
        <v>510</v>
      </c>
      <c r="C1379" t="s">
        <v>301</v>
      </c>
      <c r="D1379">
        <v>0</v>
      </c>
      <c r="E1379">
        <v>3</v>
      </c>
      <c r="F1379">
        <v>-3</v>
      </c>
      <c r="G1379">
        <v>0</v>
      </c>
      <c r="H1379">
        <v>85</v>
      </c>
      <c r="K1379">
        <v>85</v>
      </c>
      <c r="L1379">
        <v>81</v>
      </c>
      <c r="M1379">
        <v>89</v>
      </c>
      <c r="N1379">
        <v>74</v>
      </c>
      <c r="P1379">
        <v>76</v>
      </c>
      <c r="Q1379">
        <v>69</v>
      </c>
      <c r="R1379">
        <v>83</v>
      </c>
      <c r="T1379" s="34">
        <f>_xlfn.XLOOKUP(B1379,'LHA Demog pivot'!$B$4:$B$93,'LHA Demog pivot'!$C$4:$C$93,,,1)</f>
        <v>4198</v>
      </c>
      <c r="U1379" s="36">
        <f>ROUND(Table2[[#This Row],[LHA_Pop_2016]]*Table2[[#This Row],[C_ADR_7day]]/100000*7,0)</f>
        <v>0</v>
      </c>
      <c r="V1379" s="13" t="str">
        <f>IF(OR(Table2[[#This Row],[7d_positivity_public]]=0,ISBLANK(Table2[[#This Row],[7d_positivity_public]])),"",(Table2[[#This Row],[7d_positivity_public]]-Table2[[#This Row],[7d_positivity_all]])/Table2[[#This Row],[7d_positivity_public]])</f>
        <v/>
      </c>
      <c r="W1379">
        <v>0</v>
      </c>
    </row>
    <row r="1380" spans="1:23" x14ac:dyDescent="0.25">
      <c r="A1380" s="10">
        <v>44418</v>
      </c>
      <c r="B1380">
        <v>512</v>
      </c>
      <c r="C1380" t="s">
        <v>304</v>
      </c>
      <c r="D1380">
        <v>2</v>
      </c>
      <c r="E1380">
        <v>1</v>
      </c>
      <c r="F1380">
        <v>1</v>
      </c>
      <c r="G1380">
        <v>5</v>
      </c>
      <c r="H1380">
        <v>81</v>
      </c>
      <c r="K1380">
        <v>83</v>
      </c>
      <c r="L1380">
        <v>78</v>
      </c>
      <c r="M1380">
        <v>89</v>
      </c>
      <c r="N1380">
        <v>68</v>
      </c>
      <c r="P1380">
        <v>72</v>
      </c>
      <c r="Q1380">
        <v>63</v>
      </c>
      <c r="R1380">
        <v>82</v>
      </c>
      <c r="T1380" s="34">
        <f>_xlfn.XLOOKUP(B1380,'LHA Demog pivot'!$B$4:$B$93,'LHA Demog pivot'!$C$4:$C$93,,,1)</f>
        <v>13501</v>
      </c>
      <c r="U1380" s="36">
        <f>ROUND(Table2[[#This Row],[LHA_Pop_2016]]*Table2[[#This Row],[C_ADR_7day]]/100000*7,0)</f>
        <v>2</v>
      </c>
      <c r="V1380" s="13">
        <f>IF(OR(Table2[[#This Row],[7d_positivity_public]]=0,ISBLANK(Table2[[#This Row],[7d_positivity_public]])),"",(Table2[[#This Row],[7d_positivity_public]]-Table2[[#This Row],[7d_positivity_all]])/Table2[[#This Row],[7d_positivity_public]])</f>
        <v>0.2</v>
      </c>
      <c r="W1380">
        <v>4</v>
      </c>
    </row>
    <row r="1381" spans="1:23" x14ac:dyDescent="0.25">
      <c r="A1381" s="10">
        <v>44418</v>
      </c>
      <c r="B1381">
        <v>513</v>
      </c>
      <c r="C1381" t="s">
        <v>305</v>
      </c>
      <c r="D1381">
        <v>3</v>
      </c>
      <c r="E1381">
        <v>0</v>
      </c>
      <c r="F1381">
        <v>3</v>
      </c>
      <c r="G1381">
        <v>8</v>
      </c>
      <c r="H1381">
        <v>77</v>
      </c>
      <c r="K1381">
        <v>80</v>
      </c>
      <c r="L1381">
        <v>75</v>
      </c>
      <c r="M1381">
        <v>84</v>
      </c>
      <c r="N1381">
        <v>65</v>
      </c>
      <c r="P1381">
        <v>69</v>
      </c>
      <c r="Q1381">
        <v>62</v>
      </c>
      <c r="R1381">
        <v>76</v>
      </c>
      <c r="T1381" s="34">
        <f>_xlfn.XLOOKUP(B1381,'LHA Demog pivot'!$B$4:$B$93,'LHA Demog pivot'!$C$4:$C$93,,,1)</f>
        <v>4223</v>
      </c>
      <c r="U1381" s="36">
        <f>ROUND(Table2[[#This Row],[LHA_Pop_2016]]*Table2[[#This Row],[C_ADR_7day]]/100000*7,0)</f>
        <v>1</v>
      </c>
      <c r="V1381" s="13">
        <f>IF(OR(Table2[[#This Row],[7d_positivity_public]]=0,ISBLANK(Table2[[#This Row],[7d_positivity_public]])),"",(Table2[[#This Row],[7d_positivity_public]]-Table2[[#This Row],[7d_positivity_all]])/Table2[[#This Row],[7d_positivity_public]])</f>
        <v>0.25</v>
      </c>
      <c r="W1381">
        <v>6</v>
      </c>
    </row>
    <row r="1382" spans="1:23" x14ac:dyDescent="0.25">
      <c r="A1382" s="10">
        <v>44418</v>
      </c>
      <c r="B1382">
        <v>514</v>
      </c>
      <c r="C1382" t="s">
        <v>306</v>
      </c>
      <c r="D1382">
        <v>3</v>
      </c>
      <c r="E1382">
        <v>0</v>
      </c>
      <c r="F1382">
        <v>3</v>
      </c>
      <c r="G1382">
        <v>14</v>
      </c>
      <c r="H1382">
        <v>68</v>
      </c>
      <c r="K1382">
        <v>70</v>
      </c>
      <c r="L1382">
        <v>61</v>
      </c>
      <c r="M1382">
        <v>80</v>
      </c>
      <c r="N1382">
        <v>56</v>
      </c>
      <c r="P1382">
        <v>59</v>
      </c>
      <c r="Q1382">
        <v>47</v>
      </c>
      <c r="R1382">
        <v>73</v>
      </c>
      <c r="T1382" s="34">
        <f>_xlfn.XLOOKUP(B1382,'LHA Demog pivot'!$B$4:$B$93,'LHA Demog pivot'!$C$4:$C$93,,,1)</f>
        <v>16414</v>
      </c>
      <c r="U1382" s="36">
        <f>ROUND(Table2[[#This Row],[LHA_Pop_2016]]*Table2[[#This Row],[C_ADR_7day]]/100000*7,0)</f>
        <v>3</v>
      </c>
      <c r="V1382" s="13">
        <f>IF(OR(Table2[[#This Row],[7d_positivity_public]]=0,ISBLANK(Table2[[#This Row],[7d_positivity_public]])),"",(Table2[[#This Row],[7d_positivity_public]]-Table2[[#This Row],[7d_positivity_all]])/Table2[[#This Row],[7d_positivity_public]])</f>
        <v>0.5714285714285714</v>
      </c>
      <c r="W1382">
        <v>6</v>
      </c>
    </row>
    <row r="1383" spans="1:23" x14ac:dyDescent="0.25">
      <c r="A1383" s="10">
        <v>44418</v>
      </c>
      <c r="B1383">
        <v>515</v>
      </c>
      <c r="C1383" t="s">
        <v>307</v>
      </c>
      <c r="D1383">
        <v>2</v>
      </c>
      <c r="E1383">
        <v>3</v>
      </c>
      <c r="F1383">
        <v>-1</v>
      </c>
      <c r="G1383">
        <v>13</v>
      </c>
      <c r="H1383">
        <v>88</v>
      </c>
      <c r="K1383">
        <v>91</v>
      </c>
      <c r="L1383">
        <v>88</v>
      </c>
      <c r="M1383">
        <v>95</v>
      </c>
      <c r="N1383">
        <v>72</v>
      </c>
      <c r="P1383">
        <v>76</v>
      </c>
      <c r="Q1383">
        <v>67</v>
      </c>
      <c r="R1383">
        <v>85</v>
      </c>
      <c r="T1383" s="34">
        <f>_xlfn.XLOOKUP(B1383,'LHA Demog pivot'!$B$4:$B$93,'LHA Demog pivot'!$C$4:$C$93,,,1)</f>
        <v>9090</v>
      </c>
      <c r="U1383" s="36">
        <f>ROUND(Table2[[#This Row],[LHA_Pop_2016]]*Table2[[#This Row],[C_ADR_7day]]/100000*7,0)</f>
        <v>1</v>
      </c>
      <c r="V1383" s="13">
        <f>IF(OR(Table2[[#This Row],[7d_positivity_public]]=0,ISBLANK(Table2[[#This Row],[7d_positivity_public]])),"",(Table2[[#This Row],[7d_positivity_public]]-Table2[[#This Row],[7d_positivity_all]])/Table2[[#This Row],[7d_positivity_public]])</f>
        <v>0.46153846153846156</v>
      </c>
      <c r="W1383">
        <v>7</v>
      </c>
    </row>
    <row r="1384" spans="1:23" x14ac:dyDescent="0.25">
      <c r="A1384" s="10">
        <v>44418</v>
      </c>
      <c r="B1384">
        <v>517</v>
      </c>
      <c r="C1384" t="s">
        <v>308</v>
      </c>
      <c r="D1384">
        <v>4</v>
      </c>
      <c r="E1384">
        <v>2</v>
      </c>
      <c r="F1384">
        <v>2</v>
      </c>
      <c r="G1384">
        <v>12</v>
      </c>
      <c r="H1384">
        <v>76</v>
      </c>
      <c r="K1384">
        <v>78</v>
      </c>
      <c r="L1384">
        <v>71</v>
      </c>
      <c r="M1384">
        <v>85</v>
      </c>
      <c r="N1384">
        <v>63</v>
      </c>
      <c r="P1384">
        <v>66</v>
      </c>
      <c r="Q1384">
        <v>56</v>
      </c>
      <c r="R1384">
        <v>77</v>
      </c>
      <c r="T1384" s="34">
        <f>_xlfn.XLOOKUP(B1384,'LHA Demog pivot'!$B$4:$B$93,'LHA Demog pivot'!$C$4:$C$93,,,1)</f>
        <v>20250</v>
      </c>
      <c r="U1384" s="36">
        <f>ROUND(Table2[[#This Row],[LHA_Pop_2016]]*Table2[[#This Row],[C_ADR_7day]]/100000*7,0)</f>
        <v>6</v>
      </c>
      <c r="V1384" s="13">
        <f>IF(OR(Table2[[#This Row],[7d_positivity_public]]=0,ISBLANK(Table2[[#This Row],[7d_positivity_public]])),"",(Table2[[#This Row],[7d_positivity_public]]-Table2[[#This Row],[7d_positivity_all]])/Table2[[#This Row],[7d_positivity_public]])</f>
        <v>0.25</v>
      </c>
      <c r="W1384">
        <v>9</v>
      </c>
    </row>
    <row r="1385" spans="1:23" x14ac:dyDescent="0.25">
      <c r="A1385" s="10">
        <v>44418</v>
      </c>
      <c r="B1385">
        <v>518</v>
      </c>
      <c r="C1385" t="s">
        <v>309</v>
      </c>
      <c r="D1385">
        <v>0</v>
      </c>
      <c r="E1385">
        <v>0</v>
      </c>
      <c r="F1385">
        <v>0</v>
      </c>
      <c r="G1385">
        <v>0</v>
      </c>
      <c r="H1385">
        <v>81</v>
      </c>
      <c r="K1385">
        <v>83</v>
      </c>
      <c r="L1385">
        <v>78</v>
      </c>
      <c r="M1385">
        <v>87</v>
      </c>
      <c r="N1385">
        <v>67</v>
      </c>
      <c r="P1385">
        <v>74</v>
      </c>
      <c r="Q1385">
        <v>68</v>
      </c>
      <c r="R1385">
        <v>80</v>
      </c>
      <c r="T1385" s="34">
        <f>_xlfn.XLOOKUP(B1385,'LHA Demog pivot'!$B$4:$B$93,'LHA Demog pivot'!$C$4:$C$93,,,1)</f>
        <v>1880</v>
      </c>
      <c r="U1385" s="36">
        <f>ROUND(Table2[[#This Row],[LHA_Pop_2016]]*Table2[[#This Row],[C_ADR_7day]]/100000*7,0)</f>
        <v>0</v>
      </c>
      <c r="V1385" s="13" t="str">
        <f>IF(OR(Table2[[#This Row],[7d_positivity_public]]=0,ISBLANK(Table2[[#This Row],[7d_positivity_public]])),"",(Table2[[#This Row],[7d_positivity_public]]-Table2[[#This Row],[7d_positivity_all]])/Table2[[#This Row],[7d_positivity_public]])</f>
        <v/>
      </c>
      <c r="W1385">
        <v>0</v>
      </c>
    </row>
    <row r="1386" spans="1:23" x14ac:dyDescent="0.25">
      <c r="A1386" s="10">
        <v>44418</v>
      </c>
      <c r="B1386">
        <v>521</v>
      </c>
      <c r="C1386" t="s">
        <v>310</v>
      </c>
      <c r="D1386">
        <v>4</v>
      </c>
      <c r="E1386">
        <v>1</v>
      </c>
      <c r="F1386">
        <v>3</v>
      </c>
      <c r="G1386">
        <v>11</v>
      </c>
      <c r="H1386">
        <v>66</v>
      </c>
      <c r="K1386">
        <v>68</v>
      </c>
      <c r="L1386">
        <v>56</v>
      </c>
      <c r="M1386">
        <v>78</v>
      </c>
      <c r="N1386">
        <v>55</v>
      </c>
      <c r="P1386">
        <v>57</v>
      </c>
      <c r="Q1386">
        <v>41</v>
      </c>
      <c r="R1386">
        <v>71</v>
      </c>
      <c r="T1386" s="34">
        <f>_xlfn.XLOOKUP(B1386,'LHA Demog pivot'!$B$4:$B$93,'LHA Demog pivot'!$C$4:$C$93,,,1)</f>
        <v>23205</v>
      </c>
      <c r="U1386" s="36">
        <f>ROUND(Table2[[#This Row],[LHA_Pop_2016]]*Table2[[#This Row],[C_ADR_7day]]/100000*7,0)</f>
        <v>6</v>
      </c>
      <c r="V1386" s="13">
        <f>IF(OR(Table2[[#This Row],[7d_positivity_public]]=0,ISBLANK(Table2[[#This Row],[7d_positivity_public]])),"",(Table2[[#This Row],[7d_positivity_public]]-Table2[[#This Row],[7d_positivity_all]])/Table2[[#This Row],[7d_positivity_public]])</f>
        <v>9.0909090909090912E-2</v>
      </c>
      <c r="W1386">
        <v>10</v>
      </c>
    </row>
    <row r="1387" spans="1:23" x14ac:dyDescent="0.25">
      <c r="A1387" s="10">
        <v>44418</v>
      </c>
      <c r="B1387">
        <v>522</v>
      </c>
      <c r="C1387" t="s">
        <v>311</v>
      </c>
      <c r="D1387">
        <v>7</v>
      </c>
      <c r="E1387">
        <v>2</v>
      </c>
      <c r="F1387">
        <v>5</v>
      </c>
      <c r="G1387">
        <v>15</v>
      </c>
      <c r="H1387">
        <v>67</v>
      </c>
      <c r="K1387">
        <v>70</v>
      </c>
      <c r="L1387">
        <v>60</v>
      </c>
      <c r="M1387">
        <v>77</v>
      </c>
      <c r="N1387">
        <v>57</v>
      </c>
      <c r="P1387">
        <v>61</v>
      </c>
      <c r="Q1387">
        <v>48</v>
      </c>
      <c r="R1387">
        <v>71</v>
      </c>
      <c r="T1387" s="34">
        <f>_xlfn.XLOOKUP(B1387,'LHA Demog pivot'!$B$4:$B$93,'LHA Demog pivot'!$C$4:$C$93,,,1)</f>
        <v>6256</v>
      </c>
      <c r="U1387" s="36">
        <f>ROUND(Table2[[#This Row],[LHA_Pop_2016]]*Table2[[#This Row],[C_ADR_7day]]/100000*7,0)</f>
        <v>3</v>
      </c>
      <c r="V1387" s="13">
        <f>IF(OR(Table2[[#This Row],[7d_positivity_public]]=0,ISBLANK(Table2[[#This Row],[7d_positivity_public]])),"",(Table2[[#This Row],[7d_positivity_public]]-Table2[[#This Row],[7d_positivity_all]])/Table2[[#This Row],[7d_positivity_public]])</f>
        <v>0.2</v>
      </c>
      <c r="W1387">
        <v>12</v>
      </c>
    </row>
    <row r="1388" spans="1:23" x14ac:dyDescent="0.25">
      <c r="A1388" s="10">
        <v>44418</v>
      </c>
      <c r="B1388">
        <v>523</v>
      </c>
      <c r="C1388" t="s">
        <v>312</v>
      </c>
      <c r="D1388">
        <v>21</v>
      </c>
      <c r="E1388">
        <v>6</v>
      </c>
      <c r="F1388">
        <v>15</v>
      </c>
      <c r="G1388">
        <v>24</v>
      </c>
      <c r="H1388">
        <v>63</v>
      </c>
      <c r="K1388">
        <v>65</v>
      </c>
      <c r="L1388">
        <v>54</v>
      </c>
      <c r="M1388">
        <v>76</v>
      </c>
      <c r="N1388">
        <v>52</v>
      </c>
      <c r="P1388">
        <v>56</v>
      </c>
      <c r="Q1388">
        <v>42</v>
      </c>
      <c r="R1388">
        <v>69</v>
      </c>
      <c r="T1388" s="34">
        <f>_xlfn.XLOOKUP(B1388,'LHA Demog pivot'!$B$4:$B$93,'LHA Demog pivot'!$C$4:$C$93,,,1)</f>
        <v>15857</v>
      </c>
      <c r="U1388" s="36">
        <f>ROUND(Table2[[#This Row],[LHA_Pop_2016]]*Table2[[#This Row],[C_ADR_7day]]/100000*7,0)</f>
        <v>23</v>
      </c>
      <c r="V1388" s="13">
        <f>IF(OR(Table2[[#This Row],[7d_positivity_public]]=0,ISBLANK(Table2[[#This Row],[7d_positivity_public]])),"",(Table2[[#This Row],[7d_positivity_public]]-Table2[[#This Row],[7d_positivity_all]])/Table2[[#This Row],[7d_positivity_public]])</f>
        <v>0.20833333333333334</v>
      </c>
      <c r="W1388">
        <v>19</v>
      </c>
    </row>
    <row r="1389" spans="1:23" x14ac:dyDescent="0.25">
      <c r="A1389" s="10">
        <v>44418</v>
      </c>
      <c r="B1389">
        <v>524</v>
      </c>
      <c r="C1389" t="s">
        <v>313</v>
      </c>
      <c r="D1389">
        <v>5</v>
      </c>
      <c r="E1389">
        <v>1</v>
      </c>
      <c r="F1389">
        <v>4</v>
      </c>
      <c r="G1389">
        <v>12</v>
      </c>
      <c r="H1389">
        <v>75</v>
      </c>
      <c r="K1389">
        <v>76</v>
      </c>
      <c r="L1389">
        <v>69</v>
      </c>
      <c r="M1389">
        <v>84</v>
      </c>
      <c r="N1389">
        <v>61</v>
      </c>
      <c r="P1389">
        <v>63</v>
      </c>
      <c r="Q1389">
        <v>51</v>
      </c>
      <c r="R1389">
        <v>77</v>
      </c>
      <c r="T1389" s="34">
        <f>_xlfn.XLOOKUP(B1389,'LHA Demog pivot'!$B$4:$B$93,'LHA Demog pivot'!$C$4:$C$93,,,1)</f>
        <v>95077</v>
      </c>
      <c r="U1389" s="36">
        <f>ROUND(Table2[[#This Row],[LHA_Pop_2016]]*Table2[[#This Row],[C_ADR_7day]]/100000*7,0)</f>
        <v>33</v>
      </c>
      <c r="V1389" s="13">
        <f>IF(OR(Table2[[#This Row],[7d_positivity_public]]=0,ISBLANK(Table2[[#This Row],[7d_positivity_public]])),"",(Table2[[#This Row],[7d_positivity_public]]-Table2[[#This Row],[7d_positivity_all]])/Table2[[#This Row],[7d_positivity_public]])</f>
        <v>0.33333333333333331</v>
      </c>
      <c r="W1389">
        <v>8</v>
      </c>
    </row>
    <row r="1390" spans="1:23" x14ac:dyDescent="0.25">
      <c r="A1390" s="10">
        <v>44418</v>
      </c>
      <c r="B1390">
        <v>531</v>
      </c>
      <c r="C1390" t="s">
        <v>314</v>
      </c>
      <c r="D1390">
        <v>3</v>
      </c>
      <c r="E1390">
        <v>2</v>
      </c>
      <c r="F1390">
        <v>1</v>
      </c>
      <c r="G1390">
        <v>9</v>
      </c>
      <c r="H1390">
        <v>54</v>
      </c>
      <c r="K1390">
        <v>56</v>
      </c>
      <c r="L1390">
        <v>45</v>
      </c>
      <c r="M1390">
        <v>71</v>
      </c>
      <c r="N1390">
        <v>43</v>
      </c>
      <c r="P1390">
        <v>46</v>
      </c>
      <c r="Q1390">
        <v>33</v>
      </c>
      <c r="R1390">
        <v>62</v>
      </c>
      <c r="T1390" s="34">
        <f>_xlfn.XLOOKUP(B1390,'LHA Demog pivot'!$B$4:$B$93,'LHA Demog pivot'!$C$4:$C$93,,,1)</f>
        <v>26850</v>
      </c>
      <c r="U1390" s="36">
        <f>ROUND(Table2[[#This Row],[LHA_Pop_2016]]*Table2[[#This Row],[C_ADR_7day]]/100000*7,0)</f>
        <v>6</v>
      </c>
      <c r="V1390" s="13">
        <f>IF(OR(Table2[[#This Row],[7d_positivity_public]]=0,ISBLANK(Table2[[#This Row],[7d_positivity_public]])),"",(Table2[[#This Row],[7d_positivity_public]]-Table2[[#This Row],[7d_positivity_all]])/Table2[[#This Row],[7d_positivity_public]])</f>
        <v>0.55555555555555558</v>
      </c>
      <c r="W1390">
        <v>4</v>
      </c>
    </row>
    <row r="1391" spans="1:23" x14ac:dyDescent="0.25">
      <c r="A1391" s="10">
        <v>44418</v>
      </c>
      <c r="B1391">
        <v>532</v>
      </c>
      <c r="C1391" t="s">
        <v>315</v>
      </c>
      <c r="D1391">
        <v>6</v>
      </c>
      <c r="E1391">
        <v>1</v>
      </c>
      <c r="F1391">
        <v>5</v>
      </c>
      <c r="G1391">
        <v>19</v>
      </c>
      <c r="H1391">
        <v>54</v>
      </c>
      <c r="K1391">
        <v>57</v>
      </c>
      <c r="L1391">
        <v>49</v>
      </c>
      <c r="M1391">
        <v>71</v>
      </c>
      <c r="N1391">
        <v>43</v>
      </c>
      <c r="P1391">
        <v>46</v>
      </c>
      <c r="Q1391">
        <v>36</v>
      </c>
      <c r="R1391">
        <v>63</v>
      </c>
      <c r="T1391" s="34">
        <f>_xlfn.XLOOKUP(B1391,'LHA Demog pivot'!$B$4:$B$93,'LHA Demog pivot'!$C$4:$C$93,,,1)</f>
        <v>35521</v>
      </c>
      <c r="U1391" s="36">
        <f>ROUND(Table2[[#This Row],[LHA_Pop_2016]]*Table2[[#This Row],[C_ADR_7day]]/100000*7,0)</f>
        <v>15</v>
      </c>
      <c r="V1391" s="13">
        <f>IF(OR(Table2[[#This Row],[7d_positivity_public]]=0,ISBLANK(Table2[[#This Row],[7d_positivity_public]])),"",(Table2[[#This Row],[7d_positivity_public]]-Table2[[#This Row],[7d_positivity_all]])/Table2[[#This Row],[7d_positivity_public]])</f>
        <v>0.57894736842105265</v>
      </c>
      <c r="W1391">
        <v>8</v>
      </c>
    </row>
    <row r="1392" spans="1:23" x14ac:dyDescent="0.25">
      <c r="A1392" s="10">
        <v>44418</v>
      </c>
      <c r="B1392">
        <v>533</v>
      </c>
      <c r="C1392" t="s">
        <v>316</v>
      </c>
      <c r="D1392">
        <v>0</v>
      </c>
      <c r="E1392">
        <v>4</v>
      </c>
      <c r="F1392">
        <v>-4</v>
      </c>
      <c r="G1392">
        <v>0</v>
      </c>
      <c r="H1392">
        <v>55</v>
      </c>
      <c r="K1392">
        <v>59</v>
      </c>
      <c r="L1392">
        <v>49</v>
      </c>
      <c r="M1392">
        <v>70</v>
      </c>
      <c r="N1392">
        <v>45</v>
      </c>
      <c r="P1392">
        <v>49</v>
      </c>
      <c r="Q1392">
        <v>37</v>
      </c>
      <c r="R1392">
        <v>63</v>
      </c>
      <c r="T1392" s="34">
        <f>_xlfn.XLOOKUP(B1392,'LHA Demog pivot'!$B$4:$B$93,'LHA Demog pivot'!$C$4:$C$93,,,1)</f>
        <v>5514</v>
      </c>
      <c r="U1392" s="36">
        <f>ROUND(Table2[[#This Row],[LHA_Pop_2016]]*Table2[[#This Row],[C_ADR_7day]]/100000*7,0)</f>
        <v>0</v>
      </c>
      <c r="V1392" s="13" t="str">
        <f>IF(OR(Table2[[#This Row],[7d_positivity_public]]=0,ISBLANK(Table2[[#This Row],[7d_positivity_public]])),"",(Table2[[#This Row],[7d_positivity_public]]-Table2[[#This Row],[7d_positivity_all]])/Table2[[#This Row],[7d_positivity_public]])</f>
        <v/>
      </c>
      <c r="W1392">
        <v>0</v>
      </c>
    </row>
    <row r="1393" spans="1:23" x14ac:dyDescent="0.25">
      <c r="A1393" s="10">
        <v>44418</v>
      </c>
      <c r="B1393">
        <v>555</v>
      </c>
      <c r="C1393" t="s">
        <v>317</v>
      </c>
      <c r="D1393">
        <v>7</v>
      </c>
      <c r="E1393">
        <v>20</v>
      </c>
      <c r="F1393">
        <v>-13</v>
      </c>
      <c r="G1393">
        <v>0</v>
      </c>
      <c r="H1393">
        <v>77</v>
      </c>
      <c r="K1393">
        <v>80</v>
      </c>
      <c r="L1393">
        <v>74</v>
      </c>
      <c r="M1393">
        <v>84</v>
      </c>
      <c r="N1393">
        <v>57</v>
      </c>
      <c r="P1393">
        <v>61</v>
      </c>
      <c r="Q1393">
        <v>54</v>
      </c>
      <c r="R1393">
        <v>67</v>
      </c>
      <c r="T1393" s="34">
        <f>_xlfn.XLOOKUP(B1393,'LHA Demog pivot'!$B$4:$B$93,'LHA Demog pivot'!$C$4:$C$93,,,1)</f>
        <v>2049</v>
      </c>
      <c r="U1393" s="36">
        <f>ROUND(Table2[[#This Row],[LHA_Pop_2016]]*Table2[[#This Row],[C_ADR_7day]]/100000*7,0)</f>
        <v>1</v>
      </c>
      <c r="V1393" s="13" t="str">
        <f>IF(OR(Table2[[#This Row],[7d_positivity_public]]=0,ISBLANK(Table2[[#This Row],[7d_positivity_public]])),"",(Table2[[#This Row],[7d_positivity_public]]-Table2[[#This Row],[7d_positivity_all]])/Table2[[#This Row],[7d_positivity_public]])</f>
        <v/>
      </c>
      <c r="W1393">
        <v>0</v>
      </c>
    </row>
    <row r="1394" spans="1:23" x14ac:dyDescent="0.25">
      <c r="A1394" s="10">
        <v>44421</v>
      </c>
      <c r="B1394">
        <v>111</v>
      </c>
      <c r="C1394" t="s">
        <v>242</v>
      </c>
      <c r="D1394">
        <v>14</v>
      </c>
      <c r="E1394">
        <v>6</v>
      </c>
      <c r="F1394">
        <v>8</v>
      </c>
      <c r="G1394">
        <v>14</v>
      </c>
      <c r="H1394">
        <v>77</v>
      </c>
      <c r="K1394">
        <v>78</v>
      </c>
      <c r="L1394">
        <v>72</v>
      </c>
      <c r="M1394">
        <v>85</v>
      </c>
      <c r="N1394">
        <v>66</v>
      </c>
      <c r="P1394">
        <v>67</v>
      </c>
      <c r="Q1394">
        <v>58</v>
      </c>
      <c r="R1394">
        <v>79</v>
      </c>
      <c r="T1394" s="34">
        <f>_xlfn.XLOOKUP(B1394,'LHA Demog pivot'!$B$4:$B$93,'LHA Demog pivot'!$C$4:$C$93,,,1)</f>
        <v>15531</v>
      </c>
      <c r="U1394" s="36">
        <f>ROUND(Table2[[#This Row],[LHA_Pop_2016]]*Table2[[#This Row],[C_ADR_7day]]/100000*7,0)</f>
        <v>15</v>
      </c>
      <c r="V1394" s="13">
        <f>IF(OR(Table2[[#This Row],[7d_positivity_public]]=0,ISBLANK(Table2[[#This Row],[7d_positivity_public]])),"",(Table2[[#This Row],[7d_positivity_public]]-Table2[[#This Row],[7d_positivity_all]])/Table2[[#This Row],[7d_positivity_public]])</f>
        <v>0.21428571428571427</v>
      </c>
      <c r="W1394">
        <v>11</v>
      </c>
    </row>
    <row r="1395" spans="1:23" x14ac:dyDescent="0.25">
      <c r="A1395" s="10">
        <v>44421</v>
      </c>
      <c r="B1395">
        <v>112</v>
      </c>
      <c r="C1395" t="s">
        <v>243</v>
      </c>
      <c r="D1395">
        <v>15</v>
      </c>
      <c r="E1395">
        <v>9</v>
      </c>
      <c r="F1395">
        <v>6</v>
      </c>
      <c r="G1395">
        <v>9</v>
      </c>
      <c r="H1395">
        <v>74</v>
      </c>
      <c r="K1395">
        <v>76</v>
      </c>
      <c r="L1395">
        <v>64</v>
      </c>
      <c r="M1395">
        <v>85</v>
      </c>
      <c r="N1395">
        <v>65</v>
      </c>
      <c r="P1395">
        <v>66</v>
      </c>
      <c r="Q1395">
        <v>50</v>
      </c>
      <c r="R1395">
        <v>80</v>
      </c>
      <c r="T1395" s="34">
        <f>_xlfn.XLOOKUP(B1395,'LHA Demog pivot'!$B$4:$B$93,'LHA Demog pivot'!$C$4:$C$93,,,1)</f>
        <v>26248</v>
      </c>
      <c r="U1395" s="36">
        <f>ROUND(Table2[[#This Row],[LHA_Pop_2016]]*Table2[[#This Row],[C_ADR_7day]]/100000*7,0)</f>
        <v>28</v>
      </c>
      <c r="V1395" s="13">
        <f>IF(OR(Table2[[#This Row],[7d_positivity_public]]=0,ISBLANK(Table2[[#This Row],[7d_positivity_public]])),"",(Table2[[#This Row],[7d_positivity_public]]-Table2[[#This Row],[7d_positivity_all]])/Table2[[#This Row],[7d_positivity_public]])</f>
        <v>0.1111111111111111</v>
      </c>
      <c r="W1395">
        <v>8</v>
      </c>
    </row>
    <row r="1396" spans="1:23" x14ac:dyDescent="0.25">
      <c r="A1396" s="10">
        <v>44421</v>
      </c>
      <c r="B1396">
        <v>113</v>
      </c>
      <c r="C1396" t="s">
        <v>244</v>
      </c>
      <c r="D1396">
        <v>14</v>
      </c>
      <c r="E1396">
        <v>1</v>
      </c>
      <c r="F1396">
        <v>13</v>
      </c>
      <c r="G1396">
        <v>11</v>
      </c>
      <c r="H1396">
        <v>80</v>
      </c>
      <c r="K1396">
        <v>81</v>
      </c>
      <c r="L1396">
        <v>72</v>
      </c>
      <c r="M1396">
        <v>88</v>
      </c>
      <c r="N1396">
        <v>71</v>
      </c>
      <c r="P1396">
        <v>72</v>
      </c>
      <c r="Q1396">
        <v>59</v>
      </c>
      <c r="R1396">
        <v>83</v>
      </c>
      <c r="T1396" s="34">
        <f>_xlfn.XLOOKUP(B1396,'LHA Demog pivot'!$B$4:$B$93,'LHA Demog pivot'!$C$4:$C$93,,,1)</f>
        <v>9178</v>
      </c>
      <c r="U1396" s="36">
        <f>ROUND(Table2[[#This Row],[LHA_Pop_2016]]*Table2[[#This Row],[C_ADR_7day]]/100000*7,0)</f>
        <v>9</v>
      </c>
      <c r="V1396" s="13">
        <f>IF(OR(Table2[[#This Row],[7d_positivity_public]]=0,ISBLANK(Table2[[#This Row],[7d_positivity_public]])),"",(Table2[[#This Row],[7d_positivity_public]]-Table2[[#This Row],[7d_positivity_all]])/Table2[[#This Row],[7d_positivity_public]])</f>
        <v>0.18181818181818182</v>
      </c>
      <c r="W1396">
        <v>9</v>
      </c>
    </row>
    <row r="1397" spans="1:23" x14ac:dyDescent="0.25">
      <c r="A1397" s="10">
        <v>44421</v>
      </c>
      <c r="B1397">
        <v>114</v>
      </c>
      <c r="C1397" t="s">
        <v>245</v>
      </c>
      <c r="D1397">
        <v>1</v>
      </c>
      <c r="E1397">
        <v>1</v>
      </c>
      <c r="F1397">
        <v>0</v>
      </c>
      <c r="G1397">
        <v>2</v>
      </c>
      <c r="H1397">
        <v>83</v>
      </c>
      <c r="K1397">
        <v>85</v>
      </c>
      <c r="L1397">
        <v>79</v>
      </c>
      <c r="M1397">
        <v>89</v>
      </c>
      <c r="N1397">
        <v>74</v>
      </c>
      <c r="P1397">
        <v>76</v>
      </c>
      <c r="Q1397">
        <v>66</v>
      </c>
      <c r="R1397">
        <v>83</v>
      </c>
      <c r="T1397" s="34">
        <f>_xlfn.XLOOKUP(B1397,'LHA Demog pivot'!$B$4:$B$93,'LHA Demog pivot'!$C$4:$C$93,,,1)</f>
        <v>9487</v>
      </c>
      <c r="U1397" s="36">
        <f>ROUND(Table2[[#This Row],[LHA_Pop_2016]]*Table2[[#This Row],[C_ADR_7day]]/100000*7,0)</f>
        <v>1</v>
      </c>
      <c r="V1397" s="13">
        <f>IF(OR(Table2[[#This Row],[7d_positivity_public]]=0,ISBLANK(Table2[[#This Row],[7d_positivity_public]])),"",(Table2[[#This Row],[7d_positivity_public]]-Table2[[#This Row],[7d_positivity_all]])/Table2[[#This Row],[7d_positivity_public]])</f>
        <v>0.5</v>
      </c>
      <c r="W1397">
        <v>1</v>
      </c>
    </row>
    <row r="1398" spans="1:23" x14ac:dyDescent="0.25">
      <c r="A1398" s="10">
        <v>44421</v>
      </c>
      <c r="B1398">
        <v>115</v>
      </c>
      <c r="C1398" t="s">
        <v>246</v>
      </c>
      <c r="D1398">
        <v>48</v>
      </c>
      <c r="E1398">
        <v>7</v>
      </c>
      <c r="F1398">
        <v>41</v>
      </c>
      <c r="G1398">
        <v>24</v>
      </c>
      <c r="H1398">
        <v>64</v>
      </c>
      <c r="K1398">
        <v>67</v>
      </c>
      <c r="L1398">
        <v>49</v>
      </c>
      <c r="M1398">
        <v>77</v>
      </c>
      <c r="N1398">
        <v>55</v>
      </c>
      <c r="P1398">
        <v>58</v>
      </c>
      <c r="Q1398">
        <v>37</v>
      </c>
      <c r="R1398">
        <v>70</v>
      </c>
      <c r="T1398" s="34">
        <f>_xlfn.XLOOKUP(B1398,'LHA Demog pivot'!$B$4:$B$93,'LHA Demog pivot'!$C$4:$C$93,,,1)</f>
        <v>12634</v>
      </c>
      <c r="U1398" s="36">
        <f>ROUND(Table2[[#This Row],[LHA_Pop_2016]]*Table2[[#This Row],[C_ADR_7day]]/100000*7,0)</f>
        <v>42</v>
      </c>
      <c r="V1398" s="13">
        <f>IF(OR(Table2[[#This Row],[7d_positivity_public]]=0,ISBLANK(Table2[[#This Row],[7d_positivity_public]])),"",(Table2[[#This Row],[7d_positivity_public]]-Table2[[#This Row],[7d_positivity_all]])/Table2[[#This Row],[7d_positivity_public]])</f>
        <v>0.20833333333333334</v>
      </c>
      <c r="W1398">
        <v>19</v>
      </c>
    </row>
    <row r="1399" spans="1:23" x14ac:dyDescent="0.25">
      <c r="A1399" s="10">
        <v>44421</v>
      </c>
      <c r="B1399">
        <v>116</v>
      </c>
      <c r="C1399" t="s">
        <v>247</v>
      </c>
      <c r="D1399">
        <v>18</v>
      </c>
      <c r="E1399">
        <v>4</v>
      </c>
      <c r="F1399">
        <v>14</v>
      </c>
      <c r="G1399">
        <v>23</v>
      </c>
      <c r="H1399">
        <v>83</v>
      </c>
      <c r="K1399">
        <v>85</v>
      </c>
      <c r="L1399">
        <v>84</v>
      </c>
      <c r="M1399">
        <v>86</v>
      </c>
      <c r="N1399">
        <v>74</v>
      </c>
      <c r="P1399">
        <v>76</v>
      </c>
      <c r="Q1399">
        <v>71</v>
      </c>
      <c r="R1399">
        <v>81</v>
      </c>
      <c r="T1399" s="34">
        <f>_xlfn.XLOOKUP(B1399,'LHA Demog pivot'!$B$4:$B$93,'LHA Demog pivot'!$C$4:$C$93,,,1)</f>
        <v>6851</v>
      </c>
      <c r="U1399" s="36">
        <f>ROUND(Table2[[#This Row],[LHA_Pop_2016]]*Table2[[#This Row],[C_ADR_7day]]/100000*7,0)</f>
        <v>9</v>
      </c>
      <c r="V1399" s="13">
        <f>IF(OR(Table2[[#This Row],[7d_positivity_public]]=0,ISBLANK(Table2[[#This Row],[7d_positivity_public]])),"",(Table2[[#This Row],[7d_positivity_public]]-Table2[[#This Row],[7d_positivity_all]])/Table2[[#This Row],[7d_positivity_public]])</f>
        <v>0.13043478260869565</v>
      </c>
      <c r="W1399">
        <v>20</v>
      </c>
    </row>
    <row r="1400" spans="1:23" x14ac:dyDescent="0.25">
      <c r="A1400" s="10">
        <v>44421</v>
      </c>
      <c r="B1400">
        <v>121</v>
      </c>
      <c r="C1400" t="s">
        <v>248</v>
      </c>
      <c r="D1400">
        <v>8</v>
      </c>
      <c r="E1400">
        <v>0</v>
      </c>
      <c r="F1400">
        <v>8</v>
      </c>
      <c r="G1400">
        <v>11</v>
      </c>
      <c r="H1400">
        <v>68</v>
      </c>
      <c r="K1400">
        <v>70</v>
      </c>
      <c r="L1400">
        <v>50</v>
      </c>
      <c r="M1400">
        <v>79</v>
      </c>
      <c r="N1400">
        <v>59</v>
      </c>
      <c r="P1400">
        <v>61</v>
      </c>
      <c r="Q1400">
        <v>40</v>
      </c>
      <c r="R1400">
        <v>71</v>
      </c>
      <c r="T1400" s="34">
        <f>_xlfn.XLOOKUP(B1400,'LHA Demog pivot'!$B$4:$B$93,'LHA Demog pivot'!$C$4:$C$93,,,1)</f>
        <v>3209</v>
      </c>
      <c r="U1400" s="36">
        <f>ROUND(Table2[[#This Row],[LHA_Pop_2016]]*Table2[[#This Row],[C_ADR_7day]]/100000*7,0)</f>
        <v>2</v>
      </c>
      <c r="V1400" s="13">
        <f>IF(OR(Table2[[#This Row],[7d_positivity_public]]=0,ISBLANK(Table2[[#This Row],[7d_positivity_public]])),"",(Table2[[#This Row],[7d_positivity_public]]-Table2[[#This Row],[7d_positivity_all]])/Table2[[#This Row],[7d_positivity_public]])</f>
        <v>0.18181818181818182</v>
      </c>
      <c r="W1400">
        <v>9</v>
      </c>
    </row>
    <row r="1401" spans="1:23" x14ac:dyDescent="0.25">
      <c r="A1401" s="10">
        <v>44421</v>
      </c>
      <c r="B1401">
        <v>122</v>
      </c>
      <c r="C1401" t="s">
        <v>249</v>
      </c>
      <c r="D1401">
        <v>58</v>
      </c>
      <c r="E1401">
        <v>27</v>
      </c>
      <c r="F1401">
        <v>31</v>
      </c>
      <c r="G1401">
        <v>22</v>
      </c>
      <c r="H1401">
        <v>71</v>
      </c>
      <c r="K1401">
        <v>73</v>
      </c>
      <c r="L1401">
        <v>65</v>
      </c>
      <c r="M1401">
        <v>80</v>
      </c>
      <c r="N1401">
        <v>61</v>
      </c>
      <c r="P1401">
        <v>63</v>
      </c>
      <c r="Q1401">
        <v>52</v>
      </c>
      <c r="R1401">
        <v>74</v>
      </c>
      <c r="T1401" s="34">
        <f>_xlfn.XLOOKUP(B1401,'LHA Demog pivot'!$B$4:$B$93,'LHA Demog pivot'!$C$4:$C$93,,,1)</f>
        <v>25523</v>
      </c>
      <c r="U1401" s="36">
        <f>ROUND(Table2[[#This Row],[LHA_Pop_2016]]*Table2[[#This Row],[C_ADR_7day]]/100000*7,0)</f>
        <v>104</v>
      </c>
      <c r="V1401" s="13">
        <f>IF(OR(Table2[[#This Row],[7d_positivity_public]]=0,ISBLANK(Table2[[#This Row],[7d_positivity_public]])),"",(Table2[[#This Row],[7d_positivity_public]]-Table2[[#This Row],[7d_positivity_all]])/Table2[[#This Row],[7d_positivity_public]])</f>
        <v>0.13636363636363635</v>
      </c>
      <c r="W1401">
        <v>19</v>
      </c>
    </row>
    <row r="1402" spans="1:23" x14ac:dyDescent="0.25">
      <c r="A1402" s="10">
        <v>44421</v>
      </c>
      <c r="B1402">
        <v>123</v>
      </c>
      <c r="C1402" t="s">
        <v>250</v>
      </c>
      <c r="D1402">
        <v>34</v>
      </c>
      <c r="E1402">
        <v>24</v>
      </c>
      <c r="F1402">
        <v>10</v>
      </c>
      <c r="G1402">
        <v>18</v>
      </c>
      <c r="H1402">
        <v>74</v>
      </c>
      <c r="K1402">
        <v>76</v>
      </c>
      <c r="L1402">
        <v>66</v>
      </c>
      <c r="M1402">
        <v>84</v>
      </c>
      <c r="N1402">
        <v>65</v>
      </c>
      <c r="P1402">
        <v>67</v>
      </c>
      <c r="Q1402">
        <v>53</v>
      </c>
      <c r="R1402">
        <v>79</v>
      </c>
      <c r="T1402" s="34">
        <f>_xlfn.XLOOKUP(B1402,'LHA Demog pivot'!$B$4:$B$93,'LHA Demog pivot'!$C$4:$C$93,,,1)</f>
        <v>13710</v>
      </c>
      <c r="U1402" s="36">
        <f>ROUND(Table2[[#This Row],[LHA_Pop_2016]]*Table2[[#This Row],[C_ADR_7day]]/100000*7,0)</f>
        <v>33</v>
      </c>
      <c r="V1402" s="13">
        <f>IF(OR(Table2[[#This Row],[7d_positivity_public]]=0,ISBLANK(Table2[[#This Row],[7d_positivity_public]])),"",(Table2[[#This Row],[7d_positivity_public]]-Table2[[#This Row],[7d_positivity_all]])/Table2[[#This Row],[7d_positivity_public]])</f>
        <v>0.1111111111111111</v>
      </c>
      <c r="W1402">
        <v>16</v>
      </c>
    </row>
    <row r="1403" spans="1:23" x14ac:dyDescent="0.25">
      <c r="A1403" s="10">
        <v>44421</v>
      </c>
      <c r="B1403">
        <v>124</v>
      </c>
      <c r="C1403" t="s">
        <v>251</v>
      </c>
      <c r="D1403">
        <v>25</v>
      </c>
      <c r="E1403">
        <v>22</v>
      </c>
      <c r="F1403">
        <v>3</v>
      </c>
      <c r="G1403">
        <v>15</v>
      </c>
      <c r="H1403">
        <v>72</v>
      </c>
      <c r="K1403">
        <v>73</v>
      </c>
      <c r="L1403">
        <v>57</v>
      </c>
      <c r="M1403">
        <v>80</v>
      </c>
      <c r="N1403">
        <v>63</v>
      </c>
      <c r="P1403">
        <v>65</v>
      </c>
      <c r="Q1403">
        <v>46</v>
      </c>
      <c r="R1403">
        <v>74</v>
      </c>
      <c r="T1403" s="34">
        <f>_xlfn.XLOOKUP(B1403,'LHA Demog pivot'!$B$4:$B$93,'LHA Demog pivot'!$C$4:$C$93,,,1)</f>
        <v>4501</v>
      </c>
      <c r="U1403" s="36">
        <f>ROUND(Table2[[#This Row],[LHA_Pop_2016]]*Table2[[#This Row],[C_ADR_7day]]/100000*7,0)</f>
        <v>8</v>
      </c>
      <c r="V1403" s="13">
        <f>IF(OR(Table2[[#This Row],[7d_positivity_public]]=0,ISBLANK(Table2[[#This Row],[7d_positivity_public]])),"",(Table2[[#This Row],[7d_positivity_public]]-Table2[[#This Row],[7d_positivity_all]])/Table2[[#This Row],[7d_positivity_public]])</f>
        <v>0</v>
      </c>
      <c r="W1403">
        <v>15</v>
      </c>
    </row>
    <row r="1404" spans="1:23" x14ac:dyDescent="0.25">
      <c r="A1404" s="10">
        <v>44421</v>
      </c>
      <c r="B1404">
        <v>125</v>
      </c>
      <c r="C1404" t="s">
        <v>252</v>
      </c>
      <c r="D1404">
        <v>12</v>
      </c>
      <c r="E1404">
        <v>3</v>
      </c>
      <c r="F1404">
        <v>9</v>
      </c>
      <c r="G1404">
        <v>10</v>
      </c>
      <c r="H1404">
        <v>81</v>
      </c>
      <c r="K1404">
        <v>82</v>
      </c>
      <c r="L1404">
        <v>74</v>
      </c>
      <c r="M1404">
        <v>89</v>
      </c>
      <c r="N1404">
        <v>73</v>
      </c>
      <c r="P1404">
        <v>74</v>
      </c>
      <c r="Q1404">
        <v>62</v>
      </c>
      <c r="R1404">
        <v>84</v>
      </c>
      <c r="T1404" s="34">
        <f>_xlfn.XLOOKUP(B1404,'LHA Demog pivot'!$B$4:$B$93,'LHA Demog pivot'!$C$4:$C$93,,,1)</f>
        <v>19367</v>
      </c>
      <c r="U1404" s="36">
        <f>ROUND(Table2[[#This Row],[LHA_Pop_2016]]*Table2[[#This Row],[C_ADR_7day]]/100000*7,0)</f>
        <v>16</v>
      </c>
      <c r="V1404" s="13">
        <f>IF(OR(Table2[[#This Row],[7d_positivity_public]]=0,ISBLANK(Table2[[#This Row],[7d_positivity_public]])),"",(Table2[[#This Row],[7d_positivity_public]]-Table2[[#This Row],[7d_positivity_all]])/Table2[[#This Row],[7d_positivity_public]])</f>
        <v>0.1</v>
      </c>
      <c r="W1404">
        <v>9</v>
      </c>
    </row>
    <row r="1405" spans="1:23" x14ac:dyDescent="0.25">
      <c r="A1405" s="10">
        <v>44421</v>
      </c>
      <c r="B1405">
        <v>126</v>
      </c>
      <c r="C1405" t="s">
        <v>83</v>
      </c>
      <c r="D1405">
        <v>13</v>
      </c>
      <c r="E1405">
        <v>3</v>
      </c>
      <c r="F1405">
        <v>10</v>
      </c>
      <c r="G1405">
        <v>16</v>
      </c>
      <c r="H1405">
        <v>72</v>
      </c>
      <c r="K1405">
        <v>74</v>
      </c>
      <c r="L1405">
        <v>57</v>
      </c>
      <c r="M1405">
        <v>82</v>
      </c>
      <c r="N1405">
        <v>63</v>
      </c>
      <c r="P1405">
        <v>65</v>
      </c>
      <c r="Q1405">
        <v>43</v>
      </c>
      <c r="R1405">
        <v>76</v>
      </c>
      <c r="T1405" s="34">
        <f>_xlfn.XLOOKUP(B1405,'LHA Demog pivot'!$B$4:$B$93,'LHA Demog pivot'!$C$4:$C$93,,,1)</f>
        <v>8611</v>
      </c>
      <c r="U1405" s="36">
        <f>ROUND(Table2[[#This Row],[LHA_Pop_2016]]*Table2[[#This Row],[C_ADR_7day]]/100000*7,0)</f>
        <v>8</v>
      </c>
      <c r="V1405" s="13">
        <f>IF(OR(Table2[[#This Row],[7d_positivity_public]]=0,ISBLANK(Table2[[#This Row],[7d_positivity_public]])),"",(Table2[[#This Row],[7d_positivity_public]]-Table2[[#This Row],[7d_positivity_all]])/Table2[[#This Row],[7d_positivity_public]])</f>
        <v>0.3125</v>
      </c>
      <c r="W1405">
        <v>11</v>
      </c>
    </row>
    <row r="1406" spans="1:23" x14ac:dyDescent="0.25">
      <c r="A1406" s="10">
        <v>44421</v>
      </c>
      <c r="B1406">
        <v>127</v>
      </c>
      <c r="C1406" t="s">
        <v>84</v>
      </c>
      <c r="D1406">
        <v>4</v>
      </c>
      <c r="E1406">
        <v>0</v>
      </c>
      <c r="F1406">
        <v>4</v>
      </c>
      <c r="G1406">
        <v>6</v>
      </c>
      <c r="H1406">
        <v>64</v>
      </c>
      <c r="K1406">
        <v>66</v>
      </c>
      <c r="L1406">
        <v>53</v>
      </c>
      <c r="M1406">
        <v>72</v>
      </c>
      <c r="N1406">
        <v>56</v>
      </c>
      <c r="P1406">
        <v>59</v>
      </c>
      <c r="Q1406">
        <v>40</v>
      </c>
      <c r="R1406">
        <v>67</v>
      </c>
      <c r="T1406" s="34">
        <f>_xlfn.XLOOKUP(B1406,'LHA Demog pivot'!$B$4:$B$93,'LHA Demog pivot'!$C$4:$C$93,,,1)</f>
        <v>3469</v>
      </c>
      <c r="U1406" s="36">
        <f>ROUND(Table2[[#This Row],[LHA_Pop_2016]]*Table2[[#This Row],[C_ADR_7day]]/100000*7,0)</f>
        <v>1</v>
      </c>
      <c r="V1406" s="13">
        <f>IF(OR(Table2[[#This Row],[7d_positivity_public]]=0,ISBLANK(Table2[[#This Row],[7d_positivity_public]])),"",(Table2[[#This Row],[7d_positivity_public]]-Table2[[#This Row],[7d_positivity_all]])/Table2[[#This Row],[7d_positivity_public]])</f>
        <v>0.33333333333333331</v>
      </c>
      <c r="W1406">
        <v>4</v>
      </c>
    </row>
    <row r="1407" spans="1:23" x14ac:dyDescent="0.25">
      <c r="A1407" s="10">
        <v>44421</v>
      </c>
      <c r="B1407">
        <v>131</v>
      </c>
      <c r="C1407" t="s">
        <v>87</v>
      </c>
      <c r="D1407">
        <v>7</v>
      </c>
      <c r="E1407">
        <v>4</v>
      </c>
      <c r="F1407">
        <v>3</v>
      </c>
      <c r="G1407">
        <v>8</v>
      </c>
      <c r="H1407">
        <v>82</v>
      </c>
      <c r="K1407">
        <v>83</v>
      </c>
      <c r="L1407">
        <v>74</v>
      </c>
      <c r="M1407">
        <v>87</v>
      </c>
      <c r="N1407">
        <v>71</v>
      </c>
      <c r="P1407">
        <v>72</v>
      </c>
      <c r="Q1407">
        <v>55</v>
      </c>
      <c r="R1407">
        <v>80</v>
      </c>
      <c r="T1407" s="34">
        <f>_xlfn.XLOOKUP(B1407,'LHA Demog pivot'!$B$4:$B$93,'LHA Demog pivot'!$C$4:$C$93,,,1)</f>
        <v>19231</v>
      </c>
      <c r="U1407" s="36">
        <f>ROUND(Table2[[#This Row],[LHA_Pop_2016]]*Table2[[#This Row],[C_ADR_7day]]/100000*7,0)</f>
        <v>9</v>
      </c>
      <c r="V1407" s="13">
        <f>IF(OR(Table2[[#This Row],[7d_positivity_public]]=0,ISBLANK(Table2[[#This Row],[7d_positivity_public]])),"",(Table2[[#This Row],[7d_positivity_public]]-Table2[[#This Row],[7d_positivity_all]])/Table2[[#This Row],[7d_positivity_public]])</f>
        <v>0.25</v>
      </c>
      <c r="W1407">
        <v>6</v>
      </c>
    </row>
    <row r="1408" spans="1:23" x14ac:dyDescent="0.25">
      <c r="A1408" s="10">
        <v>44421</v>
      </c>
      <c r="B1408">
        <v>132</v>
      </c>
      <c r="C1408" t="s">
        <v>89</v>
      </c>
      <c r="D1408">
        <v>9</v>
      </c>
      <c r="E1408">
        <v>5</v>
      </c>
      <c r="F1408">
        <v>4</v>
      </c>
      <c r="G1408">
        <v>8</v>
      </c>
      <c r="H1408">
        <v>80</v>
      </c>
      <c r="K1408">
        <v>80</v>
      </c>
      <c r="L1408">
        <v>70</v>
      </c>
      <c r="M1408">
        <v>87</v>
      </c>
      <c r="N1408">
        <v>71</v>
      </c>
      <c r="P1408">
        <v>72</v>
      </c>
      <c r="Q1408">
        <v>58</v>
      </c>
      <c r="R1408">
        <v>82</v>
      </c>
      <c r="T1408" s="34">
        <f>_xlfn.XLOOKUP(B1408,'LHA Demog pivot'!$B$4:$B$93,'LHA Demog pivot'!$C$4:$C$93,,,1)</f>
        <v>41799</v>
      </c>
      <c r="U1408" s="36">
        <f>ROUND(Table2[[#This Row],[LHA_Pop_2016]]*Table2[[#This Row],[C_ADR_7day]]/100000*7,0)</f>
        <v>26</v>
      </c>
      <c r="V1408" s="13">
        <f>IF(OR(Table2[[#This Row],[7d_positivity_public]]=0,ISBLANK(Table2[[#This Row],[7d_positivity_public]])),"",(Table2[[#This Row],[7d_positivity_public]]-Table2[[#This Row],[7d_positivity_all]])/Table2[[#This Row],[7d_positivity_public]])</f>
        <v>0.25</v>
      </c>
      <c r="W1408">
        <v>6</v>
      </c>
    </row>
    <row r="1409" spans="1:23" x14ac:dyDescent="0.25">
      <c r="A1409" s="10">
        <v>44421</v>
      </c>
      <c r="B1409">
        <v>133</v>
      </c>
      <c r="C1409" t="s">
        <v>91</v>
      </c>
      <c r="D1409">
        <v>12</v>
      </c>
      <c r="E1409">
        <v>5</v>
      </c>
      <c r="F1409">
        <v>7</v>
      </c>
      <c r="G1409">
        <v>15</v>
      </c>
      <c r="H1409">
        <v>74</v>
      </c>
      <c r="K1409">
        <v>75</v>
      </c>
      <c r="L1409">
        <v>66</v>
      </c>
      <c r="M1409">
        <v>79</v>
      </c>
      <c r="N1409">
        <v>64</v>
      </c>
      <c r="P1409">
        <v>66</v>
      </c>
      <c r="Q1409">
        <v>50</v>
      </c>
      <c r="R1409">
        <v>73</v>
      </c>
      <c r="T1409" s="34">
        <f>_xlfn.XLOOKUP(B1409,'LHA Demog pivot'!$B$4:$B$93,'LHA Demog pivot'!$C$4:$C$93,,,1)</f>
        <v>5101</v>
      </c>
      <c r="U1409" s="36">
        <f>ROUND(Table2[[#This Row],[LHA_Pop_2016]]*Table2[[#This Row],[C_ADR_7day]]/100000*7,0)</f>
        <v>4</v>
      </c>
      <c r="V1409" s="13">
        <f>IF(OR(Table2[[#This Row],[7d_positivity_public]]=0,ISBLANK(Table2[[#This Row],[7d_positivity_public]])),"",(Table2[[#This Row],[7d_positivity_public]]-Table2[[#This Row],[7d_positivity_all]])/Table2[[#This Row],[7d_positivity_public]])</f>
        <v>6.6666666666666666E-2</v>
      </c>
      <c r="W1409">
        <v>14</v>
      </c>
    </row>
    <row r="1410" spans="1:23" x14ac:dyDescent="0.25">
      <c r="A1410" s="10">
        <v>44421</v>
      </c>
      <c r="B1410">
        <v>134</v>
      </c>
      <c r="C1410" t="s">
        <v>93</v>
      </c>
      <c r="D1410">
        <v>5</v>
      </c>
      <c r="E1410">
        <v>2</v>
      </c>
      <c r="F1410">
        <v>3</v>
      </c>
      <c r="G1410">
        <v>4</v>
      </c>
      <c r="H1410">
        <v>75</v>
      </c>
      <c r="K1410">
        <v>76</v>
      </c>
      <c r="L1410">
        <v>65</v>
      </c>
      <c r="M1410">
        <v>82</v>
      </c>
      <c r="N1410">
        <v>65</v>
      </c>
      <c r="P1410">
        <v>67</v>
      </c>
      <c r="Q1410">
        <v>50</v>
      </c>
      <c r="R1410">
        <v>76</v>
      </c>
      <c r="T1410" s="34">
        <f>_xlfn.XLOOKUP(B1410,'LHA Demog pivot'!$B$4:$B$93,'LHA Demog pivot'!$C$4:$C$93,,,1)</f>
        <v>4781</v>
      </c>
      <c r="U1410" s="36">
        <f>ROUND(Table2[[#This Row],[LHA_Pop_2016]]*Table2[[#This Row],[C_ADR_7day]]/100000*7,0)</f>
        <v>2</v>
      </c>
      <c r="V1410" s="13">
        <f>IF(OR(Table2[[#This Row],[7d_positivity_public]]=0,ISBLANK(Table2[[#This Row],[7d_positivity_public]])),"",(Table2[[#This Row],[7d_positivity_public]]-Table2[[#This Row],[7d_positivity_all]])/Table2[[#This Row],[7d_positivity_public]])</f>
        <v>0.5</v>
      </c>
      <c r="W1410">
        <v>2</v>
      </c>
    </row>
    <row r="1411" spans="1:23" x14ac:dyDescent="0.25">
      <c r="A1411" s="10">
        <v>44421</v>
      </c>
      <c r="B1411">
        <v>135</v>
      </c>
      <c r="C1411" t="s">
        <v>95</v>
      </c>
      <c r="D1411">
        <v>16</v>
      </c>
      <c r="E1411">
        <v>14</v>
      </c>
      <c r="F1411">
        <v>2</v>
      </c>
      <c r="G1411">
        <v>17</v>
      </c>
      <c r="H1411">
        <v>68</v>
      </c>
      <c r="K1411">
        <v>70</v>
      </c>
      <c r="L1411">
        <v>54</v>
      </c>
      <c r="M1411">
        <v>81</v>
      </c>
      <c r="N1411">
        <v>59</v>
      </c>
      <c r="P1411">
        <v>61</v>
      </c>
      <c r="Q1411">
        <v>41</v>
      </c>
      <c r="R1411">
        <v>75</v>
      </c>
      <c r="T1411" s="34">
        <f>_xlfn.XLOOKUP(B1411,'LHA Demog pivot'!$B$4:$B$93,'LHA Demog pivot'!$C$4:$C$93,,,1)</f>
        <v>10220</v>
      </c>
      <c r="U1411" s="36">
        <f>ROUND(Table2[[#This Row],[LHA_Pop_2016]]*Table2[[#This Row],[C_ADR_7day]]/100000*7,0)</f>
        <v>11</v>
      </c>
      <c r="V1411" s="13">
        <f>IF(OR(Table2[[#This Row],[7d_positivity_public]]=0,ISBLANK(Table2[[#This Row],[7d_positivity_public]])),"",(Table2[[#This Row],[7d_positivity_public]]-Table2[[#This Row],[7d_positivity_all]])/Table2[[#This Row],[7d_positivity_public]])</f>
        <v>0.11764705882352941</v>
      </c>
      <c r="W1411">
        <v>15</v>
      </c>
    </row>
    <row r="1412" spans="1:23" x14ac:dyDescent="0.25">
      <c r="A1412" s="10">
        <v>44421</v>
      </c>
      <c r="B1412">
        <v>136</v>
      </c>
      <c r="C1412" t="s">
        <v>253</v>
      </c>
      <c r="D1412">
        <v>19</v>
      </c>
      <c r="E1412">
        <v>17</v>
      </c>
      <c r="F1412">
        <v>2</v>
      </c>
      <c r="G1412">
        <v>15</v>
      </c>
      <c r="H1412">
        <v>75</v>
      </c>
      <c r="K1412">
        <v>76</v>
      </c>
      <c r="L1412">
        <v>63</v>
      </c>
      <c r="M1412">
        <v>85</v>
      </c>
      <c r="N1412">
        <v>65</v>
      </c>
      <c r="P1412">
        <v>67</v>
      </c>
      <c r="Q1412">
        <v>50</v>
      </c>
      <c r="R1412">
        <v>79</v>
      </c>
      <c r="T1412" s="34">
        <f>_xlfn.XLOOKUP(B1412,'LHA Demog pivot'!$B$4:$B$93,'LHA Demog pivot'!$C$4:$C$93,,,1)</f>
        <v>66849</v>
      </c>
      <c r="U1412" s="36">
        <f>ROUND(Table2[[#This Row],[LHA_Pop_2016]]*Table2[[#This Row],[C_ADR_7day]]/100000*7,0)</f>
        <v>89</v>
      </c>
      <c r="V1412" s="13">
        <f>IF(OR(Table2[[#This Row],[7d_positivity_public]]=0,ISBLANK(Table2[[#This Row],[7d_positivity_public]])),"",(Table2[[#This Row],[7d_positivity_public]]-Table2[[#This Row],[7d_positivity_all]])/Table2[[#This Row],[7d_positivity_public]])</f>
        <v>0.13333333333333333</v>
      </c>
      <c r="W1412">
        <v>13</v>
      </c>
    </row>
    <row r="1413" spans="1:23" x14ac:dyDescent="0.25">
      <c r="A1413" s="10">
        <v>44421</v>
      </c>
      <c r="B1413">
        <v>137</v>
      </c>
      <c r="C1413" t="s">
        <v>254</v>
      </c>
      <c r="D1413">
        <v>62</v>
      </c>
      <c r="E1413">
        <v>45</v>
      </c>
      <c r="F1413">
        <v>17</v>
      </c>
      <c r="G1413">
        <v>21</v>
      </c>
      <c r="H1413">
        <v>78</v>
      </c>
      <c r="K1413">
        <v>79</v>
      </c>
      <c r="L1413">
        <v>71</v>
      </c>
      <c r="M1413">
        <v>86</v>
      </c>
      <c r="N1413">
        <v>68</v>
      </c>
      <c r="P1413">
        <v>69</v>
      </c>
      <c r="Q1413">
        <v>57</v>
      </c>
      <c r="R1413">
        <v>80</v>
      </c>
      <c r="T1413" s="34">
        <f>_xlfn.XLOOKUP(B1413,'LHA Demog pivot'!$B$4:$B$93,'LHA Demog pivot'!$C$4:$C$93,,,1)</f>
        <v>194882</v>
      </c>
      <c r="U1413" s="36">
        <f>ROUND(Table2[[#This Row],[LHA_Pop_2016]]*Table2[[#This Row],[C_ADR_7day]]/100000*7,0)</f>
        <v>846</v>
      </c>
      <c r="V1413" s="13">
        <f>IF(OR(Table2[[#This Row],[7d_positivity_public]]=0,ISBLANK(Table2[[#This Row],[7d_positivity_public]])),"",(Table2[[#This Row],[7d_positivity_public]]-Table2[[#This Row],[7d_positivity_all]])/Table2[[#This Row],[7d_positivity_public]])</f>
        <v>9.5238095238095233E-2</v>
      </c>
      <c r="W1413">
        <v>19</v>
      </c>
    </row>
    <row r="1414" spans="1:23" x14ac:dyDescent="0.25">
      <c r="A1414" s="10">
        <v>44421</v>
      </c>
      <c r="B1414">
        <v>138</v>
      </c>
      <c r="C1414" t="s">
        <v>116</v>
      </c>
      <c r="D1414">
        <v>10</v>
      </c>
      <c r="E1414">
        <v>3</v>
      </c>
      <c r="F1414">
        <v>7</v>
      </c>
      <c r="G1414">
        <v>9</v>
      </c>
      <c r="H1414">
        <v>81</v>
      </c>
      <c r="K1414">
        <v>82</v>
      </c>
      <c r="L1414">
        <v>71</v>
      </c>
      <c r="M1414">
        <v>88</v>
      </c>
      <c r="N1414">
        <v>72</v>
      </c>
      <c r="P1414">
        <v>74</v>
      </c>
      <c r="Q1414">
        <v>59</v>
      </c>
      <c r="R1414">
        <v>82</v>
      </c>
      <c r="T1414" s="34">
        <f>_xlfn.XLOOKUP(B1414,'LHA Demog pivot'!$B$4:$B$93,'LHA Demog pivot'!$C$4:$C$93,,,1)</f>
        <v>12110</v>
      </c>
      <c r="U1414" s="36">
        <f>ROUND(Table2[[#This Row],[LHA_Pop_2016]]*Table2[[#This Row],[C_ADR_7day]]/100000*7,0)</f>
        <v>8</v>
      </c>
      <c r="V1414" s="13">
        <f>IF(OR(Table2[[#This Row],[7d_positivity_public]]=0,ISBLANK(Table2[[#This Row],[7d_positivity_public]])),"",(Table2[[#This Row],[7d_positivity_public]]-Table2[[#This Row],[7d_positivity_all]])/Table2[[#This Row],[7d_positivity_public]])</f>
        <v>0.22222222222222221</v>
      </c>
      <c r="W1414">
        <v>7</v>
      </c>
    </row>
    <row r="1415" spans="1:23" x14ac:dyDescent="0.25">
      <c r="A1415" s="10">
        <v>44421</v>
      </c>
      <c r="B1415">
        <v>139</v>
      </c>
      <c r="C1415" t="s">
        <v>118</v>
      </c>
      <c r="D1415">
        <v>24</v>
      </c>
      <c r="E1415">
        <v>16</v>
      </c>
      <c r="F1415">
        <v>8</v>
      </c>
      <c r="G1415">
        <v>24</v>
      </c>
      <c r="H1415">
        <v>62</v>
      </c>
      <c r="K1415">
        <v>64</v>
      </c>
      <c r="L1415">
        <v>45</v>
      </c>
      <c r="M1415">
        <v>77</v>
      </c>
      <c r="N1415">
        <v>53</v>
      </c>
      <c r="P1415">
        <v>56</v>
      </c>
      <c r="Q1415">
        <v>34</v>
      </c>
      <c r="R1415">
        <v>70</v>
      </c>
      <c r="T1415" s="34">
        <f>_xlfn.XLOOKUP(B1415,'LHA Demog pivot'!$B$4:$B$93,'LHA Demog pivot'!$C$4:$C$93,,,1)</f>
        <v>7285</v>
      </c>
      <c r="U1415" s="36">
        <f>ROUND(Table2[[#This Row],[LHA_Pop_2016]]*Table2[[#This Row],[C_ADR_7day]]/100000*7,0)</f>
        <v>12</v>
      </c>
      <c r="V1415" s="13">
        <f>IF(OR(Table2[[#This Row],[7d_positivity_public]]=0,ISBLANK(Table2[[#This Row],[7d_positivity_public]])),"",(Table2[[#This Row],[7d_positivity_public]]-Table2[[#This Row],[7d_positivity_all]])/Table2[[#This Row],[7d_positivity_public]])</f>
        <v>0.125</v>
      </c>
      <c r="W1415">
        <v>21</v>
      </c>
    </row>
    <row r="1416" spans="1:23" x14ac:dyDescent="0.25">
      <c r="A1416" s="10">
        <v>44421</v>
      </c>
      <c r="B1416">
        <v>141</v>
      </c>
      <c r="C1416" t="s">
        <v>255</v>
      </c>
      <c r="D1416">
        <v>37</v>
      </c>
      <c r="E1416">
        <v>15</v>
      </c>
      <c r="F1416">
        <v>22</v>
      </c>
      <c r="G1416">
        <v>23</v>
      </c>
      <c r="H1416">
        <v>86</v>
      </c>
      <c r="K1416">
        <v>87</v>
      </c>
      <c r="L1416">
        <v>85</v>
      </c>
      <c r="M1416">
        <v>89</v>
      </c>
      <c r="N1416">
        <v>73</v>
      </c>
      <c r="P1416">
        <v>75</v>
      </c>
      <c r="Q1416">
        <v>70</v>
      </c>
      <c r="R1416">
        <v>84</v>
      </c>
      <c r="T1416" s="34">
        <f>_xlfn.XLOOKUP(B1416,'LHA Demog pivot'!$B$4:$B$93,'LHA Demog pivot'!$C$4:$C$93,,,1)</f>
        <v>8085</v>
      </c>
      <c r="U1416" s="36">
        <f>ROUND(Table2[[#This Row],[LHA_Pop_2016]]*Table2[[#This Row],[C_ADR_7day]]/100000*7,0)</f>
        <v>21</v>
      </c>
      <c r="V1416" s="13">
        <f>IF(OR(Table2[[#This Row],[7d_positivity_public]]=0,ISBLANK(Table2[[#This Row],[7d_positivity_public]])),"",(Table2[[#This Row],[7d_positivity_public]]-Table2[[#This Row],[7d_positivity_all]])/Table2[[#This Row],[7d_positivity_public]])</f>
        <v>8.6956521739130432E-2</v>
      </c>
      <c r="W1416">
        <v>21</v>
      </c>
    </row>
    <row r="1417" spans="1:23" x14ac:dyDescent="0.25">
      <c r="A1417" s="10">
        <v>44421</v>
      </c>
      <c r="B1417">
        <v>142</v>
      </c>
      <c r="C1417" t="s">
        <v>120</v>
      </c>
      <c r="D1417">
        <v>15</v>
      </c>
      <c r="E1417">
        <v>9</v>
      </c>
      <c r="F1417">
        <v>6</v>
      </c>
      <c r="G1417">
        <v>13</v>
      </c>
      <c r="H1417">
        <v>72</v>
      </c>
      <c r="K1417">
        <v>73</v>
      </c>
      <c r="L1417">
        <v>57</v>
      </c>
      <c r="M1417">
        <v>83</v>
      </c>
      <c r="N1417">
        <v>63</v>
      </c>
      <c r="P1417">
        <v>65</v>
      </c>
      <c r="Q1417">
        <v>45</v>
      </c>
      <c r="R1417">
        <v>77</v>
      </c>
      <c r="T1417" s="34">
        <f>_xlfn.XLOOKUP(B1417,'LHA Demog pivot'!$B$4:$B$93,'LHA Demog pivot'!$C$4:$C$93,,,1)</f>
        <v>33648</v>
      </c>
      <c r="U1417" s="36">
        <f>ROUND(Table2[[#This Row],[LHA_Pop_2016]]*Table2[[#This Row],[C_ADR_7day]]/100000*7,0)</f>
        <v>35</v>
      </c>
      <c r="V1417" s="13">
        <f>IF(OR(Table2[[#This Row],[7d_positivity_public]]=0,ISBLANK(Table2[[#This Row],[7d_positivity_public]])),"",(Table2[[#This Row],[7d_positivity_public]]-Table2[[#This Row],[7d_positivity_all]])/Table2[[#This Row],[7d_positivity_public]])</f>
        <v>0.15384615384615385</v>
      </c>
      <c r="W1417">
        <v>11</v>
      </c>
    </row>
    <row r="1418" spans="1:23" x14ac:dyDescent="0.25">
      <c r="A1418" s="10">
        <v>44421</v>
      </c>
      <c r="B1418">
        <v>143</v>
      </c>
      <c r="C1418" t="s">
        <v>256</v>
      </c>
      <c r="D1418">
        <v>9</v>
      </c>
      <c r="E1418">
        <v>5</v>
      </c>
      <c r="F1418">
        <v>4</v>
      </c>
      <c r="G1418">
        <v>10</v>
      </c>
      <c r="H1418">
        <v>79</v>
      </c>
      <c r="K1418">
        <v>80</v>
      </c>
      <c r="L1418">
        <v>73</v>
      </c>
      <c r="M1418">
        <v>87</v>
      </c>
      <c r="N1418">
        <v>69</v>
      </c>
      <c r="P1418">
        <v>71</v>
      </c>
      <c r="Q1418">
        <v>59</v>
      </c>
      <c r="R1418">
        <v>82</v>
      </c>
      <c r="T1418" s="34">
        <f>_xlfn.XLOOKUP(B1418,'LHA Demog pivot'!$B$4:$B$93,'LHA Demog pivot'!$C$4:$C$93,,,1)</f>
        <v>113287</v>
      </c>
      <c r="U1418" s="36">
        <f>ROUND(Table2[[#This Row],[LHA_Pop_2016]]*Table2[[#This Row],[C_ADR_7day]]/100000*7,0)</f>
        <v>71</v>
      </c>
      <c r="V1418" s="13">
        <f>IF(OR(Table2[[#This Row],[7d_positivity_public]]=0,ISBLANK(Table2[[#This Row],[7d_positivity_public]])),"",(Table2[[#This Row],[7d_positivity_public]]-Table2[[#This Row],[7d_positivity_all]])/Table2[[#This Row],[7d_positivity_public]])</f>
        <v>0.3</v>
      </c>
      <c r="W1418">
        <v>7</v>
      </c>
    </row>
    <row r="1419" spans="1:23" x14ac:dyDescent="0.25">
      <c r="A1419" s="10">
        <v>44421</v>
      </c>
      <c r="B1419">
        <v>144</v>
      </c>
      <c r="C1419" t="s">
        <v>257</v>
      </c>
      <c r="D1419">
        <v>5</v>
      </c>
      <c r="E1419">
        <v>0</v>
      </c>
      <c r="F1419">
        <v>5</v>
      </c>
      <c r="G1419">
        <v>18</v>
      </c>
      <c r="H1419">
        <v>69</v>
      </c>
      <c r="K1419">
        <v>71</v>
      </c>
      <c r="L1419">
        <v>52</v>
      </c>
      <c r="M1419">
        <v>80</v>
      </c>
      <c r="N1419">
        <v>61</v>
      </c>
      <c r="P1419">
        <v>64</v>
      </c>
      <c r="Q1419">
        <v>40</v>
      </c>
      <c r="R1419">
        <v>75</v>
      </c>
      <c r="T1419" s="34">
        <f>_xlfn.XLOOKUP(B1419,'LHA Demog pivot'!$B$4:$B$93,'LHA Demog pivot'!$C$4:$C$93,,,1)</f>
        <v>14112</v>
      </c>
      <c r="U1419" s="36">
        <f>ROUND(Table2[[#This Row],[LHA_Pop_2016]]*Table2[[#This Row],[C_ADR_7day]]/100000*7,0)</f>
        <v>5</v>
      </c>
      <c r="V1419" s="13">
        <f>IF(OR(Table2[[#This Row],[7d_positivity_public]]=0,ISBLANK(Table2[[#This Row],[7d_positivity_public]])),"",(Table2[[#This Row],[7d_positivity_public]]-Table2[[#This Row],[7d_positivity_all]])/Table2[[#This Row],[7d_positivity_public]])</f>
        <v>0.5</v>
      </c>
      <c r="W1419">
        <v>9</v>
      </c>
    </row>
    <row r="1420" spans="1:23" x14ac:dyDescent="0.25">
      <c r="A1420" s="10">
        <v>44421</v>
      </c>
      <c r="B1420">
        <v>145</v>
      </c>
      <c r="C1420" t="s">
        <v>258</v>
      </c>
      <c r="D1420">
        <v>7</v>
      </c>
      <c r="E1420">
        <v>7</v>
      </c>
      <c r="F1420">
        <v>0</v>
      </c>
      <c r="G1420">
        <v>10</v>
      </c>
      <c r="H1420">
        <v>70</v>
      </c>
      <c r="K1420">
        <v>71</v>
      </c>
      <c r="L1420">
        <v>58</v>
      </c>
      <c r="M1420">
        <v>79</v>
      </c>
      <c r="N1420">
        <v>62</v>
      </c>
      <c r="P1420">
        <v>63</v>
      </c>
      <c r="Q1420">
        <v>47</v>
      </c>
      <c r="R1420">
        <v>73</v>
      </c>
      <c r="T1420" s="34">
        <f>_xlfn.XLOOKUP(B1420,'LHA Demog pivot'!$B$4:$B$93,'LHA Demog pivot'!$C$4:$C$93,,,1)</f>
        <v>4050</v>
      </c>
      <c r="U1420" s="36">
        <f>ROUND(Table2[[#This Row],[LHA_Pop_2016]]*Table2[[#This Row],[C_ADR_7day]]/100000*7,0)</f>
        <v>2</v>
      </c>
      <c r="V1420" s="13">
        <f>IF(OR(Table2[[#This Row],[7d_positivity_public]]=0,ISBLANK(Table2[[#This Row],[7d_positivity_public]])),"",(Table2[[#This Row],[7d_positivity_public]]-Table2[[#This Row],[7d_positivity_all]])/Table2[[#This Row],[7d_positivity_public]])</f>
        <v>0.1</v>
      </c>
      <c r="W1420">
        <v>9</v>
      </c>
    </row>
    <row r="1421" spans="1:23" x14ac:dyDescent="0.25">
      <c r="A1421" s="10">
        <v>44421</v>
      </c>
      <c r="B1421">
        <v>146</v>
      </c>
      <c r="C1421" t="s">
        <v>259</v>
      </c>
      <c r="D1421">
        <v>11</v>
      </c>
      <c r="E1421">
        <v>4</v>
      </c>
      <c r="F1421">
        <v>7</v>
      </c>
      <c r="G1421">
        <v>15</v>
      </c>
      <c r="H1421">
        <v>66</v>
      </c>
      <c r="K1421">
        <v>68</v>
      </c>
      <c r="L1421">
        <v>57</v>
      </c>
      <c r="M1421">
        <v>79</v>
      </c>
      <c r="N1421">
        <v>56</v>
      </c>
      <c r="P1421">
        <v>59</v>
      </c>
      <c r="Q1421">
        <v>45</v>
      </c>
      <c r="R1421">
        <v>71</v>
      </c>
      <c r="T1421" s="34">
        <f>_xlfn.XLOOKUP(B1421,'LHA Demog pivot'!$B$4:$B$93,'LHA Demog pivot'!$C$4:$C$93,,,1)</f>
        <v>24815</v>
      </c>
      <c r="U1421" s="36">
        <f>ROUND(Table2[[#This Row],[LHA_Pop_2016]]*Table2[[#This Row],[C_ADR_7day]]/100000*7,0)</f>
        <v>19</v>
      </c>
      <c r="V1421" s="13">
        <f>IF(OR(Table2[[#This Row],[7d_positivity_public]]=0,ISBLANK(Table2[[#This Row],[7d_positivity_public]])),"",(Table2[[#This Row],[7d_positivity_public]]-Table2[[#This Row],[7d_positivity_all]])/Table2[[#This Row],[7d_positivity_public]])</f>
        <v>0.2</v>
      </c>
      <c r="W1421">
        <v>12</v>
      </c>
    </row>
    <row r="1422" spans="1:23" x14ac:dyDescent="0.25">
      <c r="A1422" s="10">
        <v>44421</v>
      </c>
      <c r="B1422">
        <v>147</v>
      </c>
      <c r="C1422" t="s">
        <v>260</v>
      </c>
      <c r="D1422">
        <v>0</v>
      </c>
      <c r="E1422">
        <v>0</v>
      </c>
      <c r="F1422">
        <v>0</v>
      </c>
      <c r="G1422">
        <v>0</v>
      </c>
      <c r="H1422">
        <v>71</v>
      </c>
      <c r="K1422">
        <v>72</v>
      </c>
      <c r="L1422">
        <v>62</v>
      </c>
      <c r="M1422">
        <v>80</v>
      </c>
      <c r="N1422">
        <v>61</v>
      </c>
      <c r="P1422">
        <v>64</v>
      </c>
      <c r="Q1422">
        <v>50</v>
      </c>
      <c r="R1422">
        <v>74</v>
      </c>
      <c r="T1422" s="34">
        <f>_xlfn.XLOOKUP(B1422,'LHA Demog pivot'!$B$4:$B$93,'LHA Demog pivot'!$C$4:$C$93,,,1)</f>
        <v>4012</v>
      </c>
      <c r="U1422" s="36">
        <f>ROUND(Table2[[#This Row],[LHA_Pop_2016]]*Table2[[#This Row],[C_ADR_7day]]/100000*7,0)</f>
        <v>0</v>
      </c>
      <c r="V1422" s="13" t="str">
        <f>IF(OR(Table2[[#This Row],[7d_positivity_public]]=0,ISBLANK(Table2[[#This Row],[7d_positivity_public]])),"",(Table2[[#This Row],[7d_positivity_public]]-Table2[[#This Row],[7d_positivity_all]])/Table2[[#This Row],[7d_positivity_public]])</f>
        <v/>
      </c>
      <c r="W1422">
        <v>0</v>
      </c>
    </row>
    <row r="1423" spans="1:23" x14ac:dyDescent="0.25">
      <c r="A1423" s="10">
        <v>44421</v>
      </c>
      <c r="B1423">
        <v>148</v>
      </c>
      <c r="C1423" t="s">
        <v>261</v>
      </c>
      <c r="D1423">
        <v>8</v>
      </c>
      <c r="E1423">
        <v>0</v>
      </c>
      <c r="F1423">
        <v>8</v>
      </c>
      <c r="G1423">
        <v>9</v>
      </c>
      <c r="H1423">
        <v>70</v>
      </c>
      <c r="K1423">
        <v>73</v>
      </c>
      <c r="L1423">
        <v>59</v>
      </c>
      <c r="M1423">
        <v>81</v>
      </c>
      <c r="N1423">
        <v>60</v>
      </c>
      <c r="P1423">
        <v>63</v>
      </c>
      <c r="Q1423">
        <v>46</v>
      </c>
      <c r="R1423">
        <v>73</v>
      </c>
      <c r="T1423" s="34">
        <f>_xlfn.XLOOKUP(B1423,'LHA Demog pivot'!$B$4:$B$93,'LHA Demog pivot'!$C$4:$C$93,,,1)</f>
        <v>6548</v>
      </c>
      <c r="U1423" s="36">
        <f>ROUND(Table2[[#This Row],[LHA_Pop_2016]]*Table2[[#This Row],[C_ADR_7day]]/100000*7,0)</f>
        <v>4</v>
      </c>
      <c r="V1423" s="13">
        <f>IF(OR(Table2[[#This Row],[7d_positivity_public]]=0,ISBLANK(Table2[[#This Row],[7d_positivity_public]])),"",(Table2[[#This Row],[7d_positivity_public]]-Table2[[#This Row],[7d_positivity_all]])/Table2[[#This Row],[7d_positivity_public]])</f>
        <v>0.22222222222222221</v>
      </c>
      <c r="W1423">
        <v>7</v>
      </c>
    </row>
    <row r="1424" spans="1:23" x14ac:dyDescent="0.25">
      <c r="A1424" s="10">
        <v>44421</v>
      </c>
      <c r="B1424">
        <v>149</v>
      </c>
      <c r="C1424" t="s">
        <v>124</v>
      </c>
      <c r="D1424">
        <v>10</v>
      </c>
      <c r="E1424">
        <v>5</v>
      </c>
      <c r="F1424">
        <v>5</v>
      </c>
      <c r="G1424">
        <v>12</v>
      </c>
      <c r="H1424">
        <v>71</v>
      </c>
      <c r="K1424">
        <v>73</v>
      </c>
      <c r="L1424">
        <v>60</v>
      </c>
      <c r="M1424">
        <v>82</v>
      </c>
      <c r="N1424">
        <v>61</v>
      </c>
      <c r="P1424">
        <v>64</v>
      </c>
      <c r="Q1424">
        <v>48</v>
      </c>
      <c r="R1424">
        <v>76</v>
      </c>
      <c r="T1424" s="34">
        <f>_xlfn.XLOOKUP(B1424,'LHA Demog pivot'!$B$4:$B$93,'LHA Demog pivot'!$C$4:$C$93,,,1)</f>
        <v>10855</v>
      </c>
      <c r="U1424" s="36">
        <f>ROUND(Table2[[#This Row],[LHA_Pop_2016]]*Table2[[#This Row],[C_ADR_7day]]/100000*7,0)</f>
        <v>8</v>
      </c>
      <c r="V1424" s="13">
        <f>IF(OR(Table2[[#This Row],[7d_positivity_public]]=0,ISBLANK(Table2[[#This Row],[7d_positivity_public]])),"",(Table2[[#This Row],[7d_positivity_public]]-Table2[[#This Row],[7d_positivity_all]])/Table2[[#This Row],[7d_positivity_public]])</f>
        <v>8.3333333333333329E-2</v>
      </c>
      <c r="W1424">
        <v>11</v>
      </c>
    </row>
    <row r="1425" spans="1:23" x14ac:dyDescent="0.25">
      <c r="A1425" s="10">
        <v>44421</v>
      </c>
      <c r="B1425">
        <v>211</v>
      </c>
      <c r="C1425" t="s">
        <v>262</v>
      </c>
      <c r="D1425">
        <v>24</v>
      </c>
      <c r="E1425">
        <v>5</v>
      </c>
      <c r="F1425">
        <v>19</v>
      </c>
      <c r="G1425">
        <v>7</v>
      </c>
      <c r="H1425">
        <v>70</v>
      </c>
      <c r="K1425">
        <v>71</v>
      </c>
      <c r="L1425">
        <v>59</v>
      </c>
      <c r="M1425">
        <v>79</v>
      </c>
      <c r="N1425">
        <v>60</v>
      </c>
      <c r="P1425">
        <v>62</v>
      </c>
      <c r="Q1425">
        <v>45</v>
      </c>
      <c r="R1425">
        <v>73</v>
      </c>
      <c r="T1425" s="34">
        <f>_xlfn.XLOOKUP(B1425,'LHA Demog pivot'!$B$4:$B$93,'LHA Demog pivot'!$C$4:$C$93,,,1)</f>
        <v>8129</v>
      </c>
      <c r="U1425" s="36">
        <f>ROUND(Table2[[#This Row],[LHA_Pop_2016]]*Table2[[#This Row],[C_ADR_7day]]/100000*7,0)</f>
        <v>14</v>
      </c>
      <c r="V1425" s="13">
        <f>IF(OR(Table2[[#This Row],[7d_positivity_public]]=0,ISBLANK(Table2[[#This Row],[7d_positivity_public]])),"",(Table2[[#This Row],[7d_positivity_public]]-Table2[[#This Row],[7d_positivity_all]])/Table2[[#This Row],[7d_positivity_public]])</f>
        <v>0.14285714285714285</v>
      </c>
      <c r="W1425">
        <v>6</v>
      </c>
    </row>
    <row r="1426" spans="1:23" x14ac:dyDescent="0.25">
      <c r="A1426" s="10">
        <v>44421</v>
      </c>
      <c r="B1426">
        <v>212</v>
      </c>
      <c r="C1426" t="s">
        <v>263</v>
      </c>
      <c r="D1426">
        <v>8</v>
      </c>
      <c r="E1426">
        <v>5</v>
      </c>
      <c r="F1426">
        <v>3</v>
      </c>
      <c r="G1426">
        <v>8</v>
      </c>
      <c r="H1426">
        <v>72</v>
      </c>
      <c r="K1426">
        <v>74</v>
      </c>
      <c r="L1426">
        <v>64</v>
      </c>
      <c r="M1426">
        <v>83</v>
      </c>
      <c r="N1426">
        <v>63</v>
      </c>
      <c r="P1426">
        <v>65</v>
      </c>
      <c r="Q1426">
        <v>52</v>
      </c>
      <c r="R1426">
        <v>78</v>
      </c>
      <c r="T1426" s="34">
        <f>_xlfn.XLOOKUP(B1426,'LHA Demog pivot'!$B$4:$B$93,'LHA Demog pivot'!$C$4:$C$93,,,1)</f>
        <v>93177</v>
      </c>
      <c r="U1426" s="36">
        <f>ROUND(Table2[[#This Row],[LHA_Pop_2016]]*Table2[[#This Row],[C_ADR_7day]]/100000*7,0)</f>
        <v>52</v>
      </c>
      <c r="V1426" s="13">
        <f>IF(OR(Table2[[#This Row],[7d_positivity_public]]=0,ISBLANK(Table2[[#This Row],[7d_positivity_public]])),"",(Table2[[#This Row],[7d_positivity_public]]-Table2[[#This Row],[7d_positivity_all]])/Table2[[#This Row],[7d_positivity_public]])</f>
        <v>0.25</v>
      </c>
      <c r="W1426">
        <v>6</v>
      </c>
    </row>
    <row r="1427" spans="1:23" x14ac:dyDescent="0.25">
      <c r="A1427" s="10">
        <v>44421</v>
      </c>
      <c r="B1427">
        <v>213</v>
      </c>
      <c r="C1427" t="s">
        <v>264</v>
      </c>
      <c r="D1427">
        <v>6</v>
      </c>
      <c r="E1427">
        <v>3</v>
      </c>
      <c r="F1427">
        <v>3</v>
      </c>
      <c r="G1427">
        <v>6</v>
      </c>
      <c r="H1427">
        <v>79</v>
      </c>
      <c r="K1427">
        <v>80</v>
      </c>
      <c r="L1427">
        <v>76</v>
      </c>
      <c r="M1427">
        <v>86</v>
      </c>
      <c r="N1427">
        <v>67</v>
      </c>
      <c r="P1427">
        <v>69</v>
      </c>
      <c r="Q1427">
        <v>61</v>
      </c>
      <c r="R1427">
        <v>79</v>
      </c>
      <c r="T1427" s="34">
        <f>_xlfn.XLOOKUP(B1427,'LHA Demog pivot'!$B$4:$B$93,'LHA Demog pivot'!$C$4:$C$93,,,1)</f>
        <v>141685</v>
      </c>
      <c r="U1427" s="36">
        <f>ROUND(Table2[[#This Row],[LHA_Pop_2016]]*Table2[[#This Row],[C_ADR_7day]]/100000*7,0)</f>
        <v>60</v>
      </c>
      <c r="V1427" s="13">
        <f>IF(OR(Table2[[#This Row],[7d_positivity_public]]=0,ISBLANK(Table2[[#This Row],[7d_positivity_public]])),"",(Table2[[#This Row],[7d_positivity_public]]-Table2[[#This Row],[7d_positivity_all]])/Table2[[#This Row],[7d_positivity_public]])</f>
        <v>0.33333333333333331</v>
      </c>
      <c r="W1427">
        <v>4</v>
      </c>
    </row>
    <row r="1428" spans="1:23" x14ac:dyDescent="0.25">
      <c r="A1428" s="10">
        <v>44421</v>
      </c>
      <c r="B1428">
        <v>214</v>
      </c>
      <c r="C1428" t="s">
        <v>265</v>
      </c>
      <c r="D1428">
        <v>13</v>
      </c>
      <c r="E1428">
        <v>5</v>
      </c>
      <c r="F1428">
        <v>8</v>
      </c>
      <c r="G1428">
        <v>12</v>
      </c>
      <c r="H1428">
        <v>72</v>
      </c>
      <c r="K1428">
        <v>73</v>
      </c>
      <c r="L1428">
        <v>64</v>
      </c>
      <c r="M1428">
        <v>83</v>
      </c>
      <c r="N1428">
        <v>61</v>
      </c>
      <c r="P1428">
        <v>64</v>
      </c>
      <c r="Q1428">
        <v>52</v>
      </c>
      <c r="R1428">
        <v>76</v>
      </c>
      <c r="T1428" s="34">
        <f>_xlfn.XLOOKUP(B1428,'LHA Demog pivot'!$B$4:$B$93,'LHA Demog pivot'!$C$4:$C$93,,,1)</f>
        <v>43157</v>
      </c>
      <c r="U1428" s="36">
        <f>ROUND(Table2[[#This Row],[LHA_Pop_2016]]*Table2[[#This Row],[C_ADR_7day]]/100000*7,0)</f>
        <v>39</v>
      </c>
      <c r="V1428" s="13">
        <f>IF(OR(Table2[[#This Row],[7d_positivity_public]]=0,ISBLANK(Table2[[#This Row],[7d_positivity_public]])),"",(Table2[[#This Row],[7d_positivity_public]]-Table2[[#This Row],[7d_positivity_all]])/Table2[[#This Row],[7d_positivity_public]])</f>
        <v>0.25</v>
      </c>
      <c r="W1428">
        <v>9</v>
      </c>
    </row>
    <row r="1429" spans="1:23" x14ac:dyDescent="0.25">
      <c r="A1429" s="10">
        <v>44421</v>
      </c>
      <c r="B1429">
        <v>215</v>
      </c>
      <c r="C1429" t="s">
        <v>135</v>
      </c>
      <c r="D1429">
        <v>0</v>
      </c>
      <c r="E1429">
        <v>3</v>
      </c>
      <c r="F1429">
        <v>-3</v>
      </c>
      <c r="G1429">
        <v>0</v>
      </c>
      <c r="H1429">
        <v>77</v>
      </c>
      <c r="K1429">
        <v>78</v>
      </c>
      <c r="L1429">
        <v>65</v>
      </c>
      <c r="M1429">
        <v>86</v>
      </c>
      <c r="N1429">
        <v>68</v>
      </c>
      <c r="P1429">
        <v>69</v>
      </c>
      <c r="Q1429">
        <v>52</v>
      </c>
      <c r="R1429">
        <v>81</v>
      </c>
      <c r="T1429" s="34">
        <f>_xlfn.XLOOKUP(B1429,'LHA Demog pivot'!$B$4:$B$93,'LHA Demog pivot'!$C$4:$C$93,,,1)</f>
        <v>9696</v>
      </c>
      <c r="U1429" s="36">
        <f>ROUND(Table2[[#This Row],[LHA_Pop_2016]]*Table2[[#This Row],[C_ADR_7day]]/100000*7,0)</f>
        <v>0</v>
      </c>
      <c r="V1429" s="13" t="str">
        <f>IF(OR(Table2[[#This Row],[7d_positivity_public]]=0,ISBLANK(Table2[[#This Row],[7d_positivity_public]])),"",(Table2[[#This Row],[7d_positivity_public]]-Table2[[#This Row],[7d_positivity_all]])/Table2[[#This Row],[7d_positivity_public]])</f>
        <v/>
      </c>
      <c r="W1429">
        <v>0</v>
      </c>
    </row>
    <row r="1430" spans="1:23" x14ac:dyDescent="0.25">
      <c r="A1430" s="10">
        <v>44421</v>
      </c>
      <c r="B1430">
        <v>221</v>
      </c>
      <c r="C1430" t="s">
        <v>136</v>
      </c>
      <c r="D1430">
        <v>5</v>
      </c>
      <c r="E1430">
        <v>3</v>
      </c>
      <c r="F1430">
        <v>2</v>
      </c>
      <c r="G1430">
        <v>5</v>
      </c>
      <c r="H1430">
        <v>86</v>
      </c>
      <c r="K1430">
        <v>87</v>
      </c>
      <c r="L1430">
        <v>86</v>
      </c>
      <c r="M1430">
        <v>88</v>
      </c>
      <c r="N1430">
        <v>77</v>
      </c>
      <c r="P1430">
        <v>78</v>
      </c>
      <c r="Q1430">
        <v>74</v>
      </c>
      <c r="R1430">
        <v>83</v>
      </c>
      <c r="T1430" s="34">
        <f>_xlfn.XLOOKUP(B1430,'LHA Demog pivot'!$B$4:$B$93,'LHA Demog pivot'!$C$4:$C$93,,,1)</f>
        <v>70996</v>
      </c>
      <c r="U1430" s="36">
        <f>ROUND(Table2[[#This Row],[LHA_Pop_2016]]*Table2[[#This Row],[C_ADR_7day]]/100000*7,0)</f>
        <v>25</v>
      </c>
      <c r="V1430" s="13">
        <f>IF(OR(Table2[[#This Row],[7d_positivity_public]]=0,ISBLANK(Table2[[#This Row],[7d_positivity_public]])),"",(Table2[[#This Row],[7d_positivity_public]]-Table2[[#This Row],[7d_positivity_all]])/Table2[[#This Row],[7d_positivity_public]])</f>
        <v>0.4</v>
      </c>
      <c r="W1430">
        <v>3</v>
      </c>
    </row>
    <row r="1431" spans="1:23" x14ac:dyDescent="0.25">
      <c r="A1431" s="10">
        <v>44421</v>
      </c>
      <c r="B1431">
        <v>222</v>
      </c>
      <c r="C1431" t="s">
        <v>266</v>
      </c>
      <c r="D1431">
        <v>4</v>
      </c>
      <c r="E1431">
        <v>4</v>
      </c>
      <c r="F1431">
        <v>0</v>
      </c>
      <c r="G1431">
        <v>4</v>
      </c>
      <c r="H1431">
        <v>86</v>
      </c>
      <c r="K1431">
        <v>86</v>
      </c>
      <c r="L1431">
        <v>86</v>
      </c>
      <c r="M1431">
        <v>86</v>
      </c>
      <c r="N1431">
        <v>75</v>
      </c>
      <c r="P1431">
        <v>76</v>
      </c>
      <c r="Q1431">
        <v>74</v>
      </c>
      <c r="R1431">
        <v>80</v>
      </c>
      <c r="T1431" s="34">
        <f>_xlfn.XLOOKUP(B1431,'LHA Demog pivot'!$B$4:$B$93,'LHA Demog pivot'!$C$4:$C$93,,,1)</f>
        <v>232755</v>
      </c>
      <c r="U1431" s="36">
        <f>ROUND(Table2[[#This Row],[LHA_Pop_2016]]*Table2[[#This Row],[C_ADR_7day]]/100000*7,0)</f>
        <v>65</v>
      </c>
      <c r="V1431" s="13">
        <f>IF(OR(Table2[[#This Row],[7d_positivity_public]]=0,ISBLANK(Table2[[#This Row],[7d_positivity_public]])),"",(Table2[[#This Row],[7d_positivity_public]]-Table2[[#This Row],[7d_positivity_all]])/Table2[[#This Row],[7d_positivity_public]])</f>
        <v>0.75</v>
      </c>
      <c r="W1431">
        <v>1</v>
      </c>
    </row>
    <row r="1432" spans="1:23" x14ac:dyDescent="0.25">
      <c r="A1432" s="10">
        <v>44421</v>
      </c>
      <c r="B1432">
        <v>223</v>
      </c>
      <c r="C1432" t="s">
        <v>267</v>
      </c>
      <c r="D1432">
        <v>6</v>
      </c>
      <c r="E1432">
        <v>2</v>
      </c>
      <c r="F1432">
        <v>4</v>
      </c>
      <c r="G1432">
        <v>6</v>
      </c>
      <c r="H1432">
        <v>81</v>
      </c>
      <c r="K1432">
        <v>82</v>
      </c>
      <c r="L1432">
        <v>76</v>
      </c>
      <c r="M1432">
        <v>88</v>
      </c>
      <c r="N1432">
        <v>72</v>
      </c>
      <c r="P1432">
        <v>74</v>
      </c>
      <c r="Q1432">
        <v>64</v>
      </c>
      <c r="R1432">
        <v>83</v>
      </c>
      <c r="T1432" s="34">
        <f>_xlfn.XLOOKUP(B1432,'LHA Demog pivot'!$B$4:$B$93,'LHA Demog pivot'!$C$4:$C$93,,,1)</f>
        <v>101101</v>
      </c>
      <c r="U1432" s="36">
        <f>ROUND(Table2[[#This Row],[LHA_Pop_2016]]*Table2[[#This Row],[C_ADR_7day]]/100000*7,0)</f>
        <v>42</v>
      </c>
      <c r="V1432" s="13">
        <f>IF(OR(Table2[[#This Row],[7d_positivity_public]]=0,ISBLANK(Table2[[#This Row],[7d_positivity_public]])),"",(Table2[[#This Row],[7d_positivity_public]]-Table2[[#This Row],[7d_positivity_all]])/Table2[[#This Row],[7d_positivity_public]])</f>
        <v>0.33333333333333331</v>
      </c>
      <c r="W1432">
        <v>4</v>
      </c>
    </row>
    <row r="1433" spans="1:23" x14ac:dyDescent="0.25">
      <c r="A1433" s="10">
        <v>44421</v>
      </c>
      <c r="B1433">
        <v>224</v>
      </c>
      <c r="C1433" t="s">
        <v>268</v>
      </c>
      <c r="D1433">
        <v>4</v>
      </c>
      <c r="E1433">
        <v>2</v>
      </c>
      <c r="F1433">
        <v>2</v>
      </c>
      <c r="G1433">
        <v>4</v>
      </c>
      <c r="H1433">
        <v>85</v>
      </c>
      <c r="K1433">
        <v>85</v>
      </c>
      <c r="L1433">
        <v>83</v>
      </c>
      <c r="M1433">
        <v>88</v>
      </c>
      <c r="N1433">
        <v>76</v>
      </c>
      <c r="P1433">
        <v>78</v>
      </c>
      <c r="Q1433">
        <v>73</v>
      </c>
      <c r="R1433">
        <v>83</v>
      </c>
      <c r="T1433" s="34">
        <f>_xlfn.XLOOKUP(B1433,'LHA Demog pivot'!$B$4:$B$93,'LHA Demog pivot'!$C$4:$C$93,,,1)</f>
        <v>234393</v>
      </c>
      <c r="U1433" s="36">
        <f>ROUND(Table2[[#This Row],[LHA_Pop_2016]]*Table2[[#This Row],[C_ADR_7day]]/100000*7,0)</f>
        <v>66</v>
      </c>
      <c r="V1433" s="13">
        <f>IF(OR(Table2[[#This Row],[7d_positivity_public]]=0,ISBLANK(Table2[[#This Row],[7d_positivity_public]])),"",(Table2[[#This Row],[7d_positivity_public]]-Table2[[#This Row],[7d_positivity_all]])/Table2[[#This Row],[7d_positivity_public]])</f>
        <v>0.5</v>
      </c>
      <c r="W1433">
        <v>2</v>
      </c>
    </row>
    <row r="1434" spans="1:23" x14ac:dyDescent="0.25">
      <c r="A1434" s="10">
        <v>44421</v>
      </c>
      <c r="B1434">
        <v>231</v>
      </c>
      <c r="C1434" t="s">
        <v>269</v>
      </c>
      <c r="D1434">
        <v>7</v>
      </c>
      <c r="E1434">
        <v>4</v>
      </c>
      <c r="F1434">
        <v>3</v>
      </c>
      <c r="G1434">
        <v>6</v>
      </c>
      <c r="H1434">
        <v>81</v>
      </c>
      <c r="K1434">
        <v>82</v>
      </c>
      <c r="L1434">
        <v>77</v>
      </c>
      <c r="M1434">
        <v>88</v>
      </c>
      <c r="N1434">
        <v>72</v>
      </c>
      <c r="P1434">
        <v>74</v>
      </c>
      <c r="Q1434">
        <v>66</v>
      </c>
      <c r="R1434">
        <v>83</v>
      </c>
      <c r="T1434" s="34">
        <f>_xlfn.XLOOKUP(B1434,'LHA Demog pivot'!$B$4:$B$93,'LHA Demog pivot'!$C$4:$C$93,,,1)</f>
        <v>143778</v>
      </c>
      <c r="U1434" s="36">
        <f>ROUND(Table2[[#This Row],[LHA_Pop_2016]]*Table2[[#This Row],[C_ADR_7day]]/100000*7,0)</f>
        <v>70</v>
      </c>
      <c r="V1434" s="13">
        <f>IF(OR(Table2[[#This Row],[7d_positivity_public]]=0,ISBLANK(Table2[[#This Row],[7d_positivity_public]])),"",(Table2[[#This Row],[7d_positivity_public]]-Table2[[#This Row],[7d_positivity_all]])/Table2[[#This Row],[7d_positivity_public]])</f>
        <v>0.33333333333333331</v>
      </c>
      <c r="W1434">
        <v>4</v>
      </c>
    </row>
    <row r="1435" spans="1:23" x14ac:dyDescent="0.25">
      <c r="A1435" s="10">
        <v>44421</v>
      </c>
      <c r="B1435">
        <v>232</v>
      </c>
      <c r="C1435" t="s">
        <v>270</v>
      </c>
      <c r="D1435">
        <v>6</v>
      </c>
      <c r="E1435">
        <v>2</v>
      </c>
      <c r="F1435">
        <v>4</v>
      </c>
      <c r="G1435">
        <v>6</v>
      </c>
      <c r="H1435">
        <v>89</v>
      </c>
      <c r="K1435">
        <v>89</v>
      </c>
      <c r="L1435">
        <v>86</v>
      </c>
      <c r="M1435">
        <v>92</v>
      </c>
      <c r="N1435">
        <v>78</v>
      </c>
      <c r="P1435">
        <v>80</v>
      </c>
      <c r="Q1435">
        <v>72</v>
      </c>
      <c r="R1435">
        <v>87</v>
      </c>
      <c r="T1435" s="34">
        <f>_xlfn.XLOOKUP(B1435,'LHA Demog pivot'!$B$4:$B$93,'LHA Demog pivot'!$C$4:$C$93,,,1)</f>
        <v>103064</v>
      </c>
      <c r="U1435" s="36">
        <f>ROUND(Table2[[#This Row],[LHA_Pop_2016]]*Table2[[#This Row],[C_ADR_7day]]/100000*7,0)</f>
        <v>43</v>
      </c>
      <c r="V1435" s="13">
        <f>IF(OR(Table2[[#This Row],[7d_positivity_public]]=0,ISBLANK(Table2[[#This Row],[7d_positivity_public]])),"",(Table2[[#This Row],[7d_positivity_public]]-Table2[[#This Row],[7d_positivity_all]])/Table2[[#This Row],[7d_positivity_public]])</f>
        <v>0.33333333333333331</v>
      </c>
      <c r="W1435">
        <v>4</v>
      </c>
    </row>
    <row r="1436" spans="1:23" x14ac:dyDescent="0.25">
      <c r="A1436" s="10">
        <v>44421</v>
      </c>
      <c r="B1436">
        <v>233</v>
      </c>
      <c r="C1436" t="s">
        <v>271</v>
      </c>
      <c r="D1436">
        <v>4</v>
      </c>
      <c r="E1436">
        <v>2</v>
      </c>
      <c r="F1436">
        <v>2</v>
      </c>
      <c r="G1436">
        <v>5</v>
      </c>
      <c r="H1436">
        <v>87</v>
      </c>
      <c r="K1436">
        <v>87</v>
      </c>
      <c r="L1436">
        <v>86</v>
      </c>
      <c r="M1436">
        <v>90</v>
      </c>
      <c r="N1436">
        <v>73</v>
      </c>
      <c r="P1436">
        <v>75</v>
      </c>
      <c r="Q1436">
        <v>69</v>
      </c>
      <c r="R1436">
        <v>84</v>
      </c>
      <c r="T1436" s="34">
        <f>_xlfn.XLOOKUP(B1436,'LHA Demog pivot'!$B$4:$B$93,'LHA Demog pivot'!$C$4:$C$93,,,1)</f>
        <v>443367</v>
      </c>
      <c r="U1436" s="36">
        <f>ROUND(Table2[[#This Row],[LHA_Pop_2016]]*Table2[[#This Row],[C_ADR_7day]]/100000*7,0)</f>
        <v>124</v>
      </c>
      <c r="V1436" s="13">
        <f>IF(OR(Table2[[#This Row],[7d_positivity_public]]=0,ISBLANK(Table2[[#This Row],[7d_positivity_public]])),"",(Table2[[#This Row],[7d_positivity_public]]-Table2[[#This Row],[7d_positivity_all]])/Table2[[#This Row],[7d_positivity_public]])</f>
        <v>0.4</v>
      </c>
      <c r="W1436">
        <v>3</v>
      </c>
    </row>
    <row r="1437" spans="1:23" x14ac:dyDescent="0.25">
      <c r="A1437" s="10">
        <v>44421</v>
      </c>
      <c r="B1437">
        <v>234</v>
      </c>
      <c r="C1437" t="s">
        <v>272</v>
      </c>
      <c r="D1437">
        <v>8</v>
      </c>
      <c r="E1437">
        <v>3</v>
      </c>
      <c r="F1437">
        <v>5</v>
      </c>
      <c r="G1437">
        <v>6</v>
      </c>
      <c r="H1437">
        <v>84</v>
      </c>
      <c r="K1437">
        <v>85</v>
      </c>
      <c r="L1437">
        <v>80</v>
      </c>
      <c r="M1437">
        <v>89</v>
      </c>
      <c r="N1437">
        <v>77</v>
      </c>
      <c r="P1437">
        <v>78</v>
      </c>
      <c r="Q1437">
        <v>70</v>
      </c>
      <c r="R1437">
        <v>84</v>
      </c>
      <c r="T1437" s="34">
        <f>_xlfn.XLOOKUP(B1437,'LHA Demog pivot'!$B$4:$B$93,'LHA Demog pivot'!$C$4:$C$93,,,1)</f>
        <v>94768</v>
      </c>
      <c r="U1437" s="36">
        <f>ROUND(Table2[[#This Row],[LHA_Pop_2016]]*Table2[[#This Row],[C_ADR_7day]]/100000*7,0)</f>
        <v>53</v>
      </c>
      <c r="V1437" s="13">
        <f>IF(OR(Table2[[#This Row],[7d_positivity_public]]=0,ISBLANK(Table2[[#This Row],[7d_positivity_public]])),"",(Table2[[#This Row],[7d_positivity_public]]-Table2[[#This Row],[7d_positivity_all]])/Table2[[#This Row],[7d_positivity_public]])</f>
        <v>0.5</v>
      </c>
      <c r="W1437">
        <v>3</v>
      </c>
    </row>
    <row r="1438" spans="1:23" x14ac:dyDescent="0.25">
      <c r="A1438" s="10">
        <v>44421</v>
      </c>
      <c r="B1438">
        <v>311</v>
      </c>
      <c r="C1438" t="s">
        <v>273</v>
      </c>
      <c r="D1438">
        <v>4</v>
      </c>
      <c r="E1438">
        <v>3</v>
      </c>
      <c r="F1438">
        <v>1</v>
      </c>
      <c r="G1438">
        <v>7</v>
      </c>
      <c r="H1438">
        <v>85</v>
      </c>
      <c r="K1438">
        <v>86</v>
      </c>
      <c r="L1438">
        <v>87</v>
      </c>
      <c r="M1438">
        <v>85</v>
      </c>
      <c r="N1438">
        <v>74</v>
      </c>
      <c r="P1438">
        <v>75</v>
      </c>
      <c r="Q1438">
        <v>71</v>
      </c>
      <c r="R1438">
        <v>78</v>
      </c>
      <c r="T1438" s="34">
        <f>_xlfn.XLOOKUP(B1438,'LHA Demog pivot'!$B$4:$B$93,'LHA Demog pivot'!$C$4:$C$93,,,1)</f>
        <v>198309</v>
      </c>
      <c r="U1438" s="36">
        <f>ROUND(Table2[[#This Row],[LHA_Pop_2016]]*Table2[[#This Row],[C_ADR_7day]]/100000*7,0)</f>
        <v>56</v>
      </c>
      <c r="V1438" s="13">
        <f>IF(OR(Table2[[#This Row],[7d_positivity_public]]=0,ISBLANK(Table2[[#This Row],[7d_positivity_public]])),"",(Table2[[#This Row],[7d_positivity_public]]-Table2[[#This Row],[7d_positivity_all]])/Table2[[#This Row],[7d_positivity_public]])</f>
        <v>0.7142857142857143</v>
      </c>
      <c r="W1438">
        <v>2</v>
      </c>
    </row>
    <row r="1439" spans="1:23" x14ac:dyDescent="0.25">
      <c r="A1439" s="10">
        <v>44421</v>
      </c>
      <c r="B1439">
        <v>321</v>
      </c>
      <c r="C1439" t="s">
        <v>274</v>
      </c>
      <c r="D1439">
        <v>10</v>
      </c>
      <c r="E1439">
        <v>5</v>
      </c>
      <c r="F1439">
        <v>5</v>
      </c>
      <c r="G1439">
        <v>9</v>
      </c>
      <c r="H1439">
        <v>88</v>
      </c>
      <c r="K1439">
        <v>89</v>
      </c>
      <c r="L1439">
        <v>91</v>
      </c>
      <c r="M1439">
        <v>85</v>
      </c>
      <c r="N1439">
        <v>78</v>
      </c>
      <c r="P1439">
        <v>79</v>
      </c>
      <c r="Q1439">
        <v>78</v>
      </c>
      <c r="R1439">
        <v>79</v>
      </c>
      <c r="T1439" s="34">
        <f>_xlfn.XLOOKUP(B1439,'LHA Demog pivot'!$B$4:$B$93,'LHA Demog pivot'!$C$4:$C$93,,,1)</f>
        <v>122041</v>
      </c>
      <c r="U1439" s="36">
        <f>ROUND(Table2[[#This Row],[LHA_Pop_2016]]*Table2[[#This Row],[C_ADR_7day]]/100000*7,0)</f>
        <v>85</v>
      </c>
      <c r="V1439" s="13">
        <f>IF(OR(Table2[[#This Row],[7d_positivity_public]]=0,ISBLANK(Table2[[#This Row],[7d_positivity_public]])),"",(Table2[[#This Row],[7d_positivity_public]]-Table2[[#This Row],[7d_positivity_all]])/Table2[[#This Row],[7d_positivity_public]])</f>
        <v>0.66666666666666663</v>
      </c>
      <c r="W1439">
        <v>3</v>
      </c>
    </row>
    <row r="1440" spans="1:23" x14ac:dyDescent="0.25">
      <c r="A1440" s="10">
        <v>44421</v>
      </c>
      <c r="B1440">
        <v>322</v>
      </c>
      <c r="C1440" t="s">
        <v>275</v>
      </c>
      <c r="D1440">
        <v>11</v>
      </c>
      <c r="E1440">
        <v>4</v>
      </c>
      <c r="F1440">
        <v>7</v>
      </c>
      <c r="G1440">
        <v>9</v>
      </c>
      <c r="H1440">
        <v>82</v>
      </c>
      <c r="K1440">
        <v>83</v>
      </c>
      <c r="L1440">
        <v>84</v>
      </c>
      <c r="M1440">
        <v>81</v>
      </c>
      <c r="N1440">
        <v>71</v>
      </c>
      <c r="P1440">
        <v>72</v>
      </c>
      <c r="Q1440">
        <v>71</v>
      </c>
      <c r="R1440">
        <v>72</v>
      </c>
      <c r="T1440" s="34">
        <f>_xlfn.XLOOKUP(B1440,'LHA Demog pivot'!$B$4:$B$93,'LHA Demog pivot'!$C$4:$C$93,,,1)</f>
        <v>61532</v>
      </c>
      <c r="U1440" s="36">
        <f>ROUND(Table2[[#This Row],[LHA_Pop_2016]]*Table2[[#This Row],[C_ADR_7day]]/100000*7,0)</f>
        <v>47</v>
      </c>
      <c r="V1440" s="13">
        <f>IF(OR(Table2[[#This Row],[7d_positivity_public]]=0,ISBLANK(Table2[[#This Row],[7d_positivity_public]])),"",(Table2[[#This Row],[7d_positivity_public]]-Table2[[#This Row],[7d_positivity_all]])/Table2[[#This Row],[7d_positivity_public]])</f>
        <v>0.55555555555555558</v>
      </c>
      <c r="W1440">
        <v>4</v>
      </c>
    </row>
    <row r="1441" spans="1:23" x14ac:dyDescent="0.25">
      <c r="A1441" s="10">
        <v>44421</v>
      </c>
      <c r="B1441">
        <v>323</v>
      </c>
      <c r="C1441" t="s">
        <v>276</v>
      </c>
      <c r="D1441">
        <v>6</v>
      </c>
      <c r="E1441">
        <v>3</v>
      </c>
      <c r="F1441">
        <v>3</v>
      </c>
      <c r="G1441">
        <v>9</v>
      </c>
      <c r="H1441">
        <v>90</v>
      </c>
      <c r="K1441">
        <v>91</v>
      </c>
      <c r="L1441">
        <v>91</v>
      </c>
      <c r="M1441">
        <v>90</v>
      </c>
      <c r="N1441">
        <v>80</v>
      </c>
      <c r="P1441">
        <v>81</v>
      </c>
      <c r="Q1441">
        <v>78</v>
      </c>
      <c r="R1441">
        <v>83</v>
      </c>
      <c r="T1441" s="34">
        <f>_xlfn.XLOOKUP(B1441,'LHA Demog pivot'!$B$4:$B$93,'LHA Demog pivot'!$C$4:$C$93,,,1)</f>
        <v>103894</v>
      </c>
      <c r="U1441" s="36">
        <f>ROUND(Table2[[#This Row],[LHA_Pop_2016]]*Table2[[#This Row],[C_ADR_7day]]/100000*7,0)</f>
        <v>44</v>
      </c>
      <c r="V1441" s="13">
        <f>IF(OR(Table2[[#This Row],[7d_positivity_public]]=0,ISBLANK(Table2[[#This Row],[7d_positivity_public]])),"",(Table2[[#This Row],[7d_positivity_public]]-Table2[[#This Row],[7d_positivity_all]])/Table2[[#This Row],[7d_positivity_public]])</f>
        <v>0.55555555555555558</v>
      </c>
      <c r="W1441">
        <v>4</v>
      </c>
    </row>
    <row r="1442" spans="1:23" x14ac:dyDescent="0.25">
      <c r="A1442" s="10">
        <v>44421</v>
      </c>
      <c r="B1442">
        <v>324</v>
      </c>
      <c r="C1442" t="s">
        <v>277</v>
      </c>
      <c r="D1442">
        <v>6</v>
      </c>
      <c r="E1442">
        <v>4</v>
      </c>
      <c r="F1442">
        <v>2</v>
      </c>
      <c r="G1442">
        <v>7</v>
      </c>
      <c r="H1442">
        <v>86</v>
      </c>
      <c r="K1442">
        <v>86</v>
      </c>
      <c r="L1442">
        <v>86</v>
      </c>
      <c r="M1442">
        <v>87</v>
      </c>
      <c r="N1442">
        <v>76</v>
      </c>
      <c r="P1442">
        <v>77</v>
      </c>
      <c r="Q1442">
        <v>73</v>
      </c>
      <c r="R1442">
        <v>82</v>
      </c>
      <c r="T1442" s="34">
        <f>_xlfn.XLOOKUP(B1442,'LHA Demog pivot'!$B$4:$B$93,'LHA Demog pivot'!$C$4:$C$93,,,1)</f>
        <v>131178</v>
      </c>
      <c r="U1442" s="36">
        <f>ROUND(Table2[[#This Row],[LHA_Pop_2016]]*Table2[[#This Row],[C_ADR_7day]]/100000*7,0)</f>
        <v>55</v>
      </c>
      <c r="V1442" s="13">
        <f>IF(OR(Table2[[#This Row],[7d_positivity_public]]=0,ISBLANK(Table2[[#This Row],[7d_positivity_public]])),"",(Table2[[#This Row],[7d_positivity_public]]-Table2[[#This Row],[7d_positivity_all]])/Table2[[#This Row],[7d_positivity_public]])</f>
        <v>0.7142857142857143</v>
      </c>
      <c r="W1442">
        <v>2</v>
      </c>
    </row>
    <row r="1443" spans="1:23" x14ac:dyDescent="0.25">
      <c r="A1443" s="10">
        <v>44421</v>
      </c>
      <c r="B1443">
        <v>325</v>
      </c>
      <c r="C1443" t="s">
        <v>278</v>
      </c>
      <c r="D1443">
        <v>4</v>
      </c>
      <c r="E1443">
        <v>3</v>
      </c>
      <c r="F1443">
        <v>1</v>
      </c>
      <c r="G1443">
        <v>4</v>
      </c>
      <c r="H1443">
        <v>90</v>
      </c>
      <c r="K1443">
        <v>90</v>
      </c>
      <c r="L1443">
        <v>92</v>
      </c>
      <c r="M1443">
        <v>88</v>
      </c>
      <c r="N1443">
        <v>81</v>
      </c>
      <c r="P1443">
        <v>81</v>
      </c>
      <c r="Q1443">
        <v>81</v>
      </c>
      <c r="R1443">
        <v>82</v>
      </c>
      <c r="T1443" s="34">
        <f>_xlfn.XLOOKUP(B1443,'LHA Demog pivot'!$B$4:$B$93,'LHA Demog pivot'!$C$4:$C$93,,,1)</f>
        <v>95808</v>
      </c>
      <c r="U1443" s="36">
        <f>ROUND(Table2[[#This Row],[LHA_Pop_2016]]*Table2[[#This Row],[C_ADR_7day]]/100000*7,0)</f>
        <v>27</v>
      </c>
      <c r="V1443" s="13">
        <f>IF(OR(Table2[[#This Row],[7d_positivity_public]]=0,ISBLANK(Table2[[#This Row],[7d_positivity_public]])),"",(Table2[[#This Row],[7d_positivity_public]]-Table2[[#This Row],[7d_positivity_all]])/Table2[[#This Row],[7d_positivity_public]])</f>
        <v>0.5</v>
      </c>
      <c r="W1443">
        <v>2</v>
      </c>
    </row>
    <row r="1444" spans="1:23" x14ac:dyDescent="0.25">
      <c r="A1444" s="10">
        <v>44421</v>
      </c>
      <c r="B1444">
        <v>326</v>
      </c>
      <c r="C1444" t="s">
        <v>279</v>
      </c>
      <c r="D1444">
        <v>5</v>
      </c>
      <c r="E1444">
        <v>3</v>
      </c>
      <c r="F1444">
        <v>2</v>
      </c>
      <c r="G1444">
        <v>7</v>
      </c>
      <c r="H1444">
        <v>88</v>
      </c>
      <c r="K1444">
        <v>88</v>
      </c>
      <c r="L1444">
        <v>89</v>
      </c>
      <c r="M1444">
        <v>87</v>
      </c>
      <c r="N1444">
        <v>76</v>
      </c>
      <c r="P1444">
        <v>77</v>
      </c>
      <c r="Q1444">
        <v>74</v>
      </c>
      <c r="R1444">
        <v>81</v>
      </c>
      <c r="T1444" s="34">
        <f>_xlfn.XLOOKUP(B1444,'LHA Demog pivot'!$B$4:$B$93,'LHA Demog pivot'!$C$4:$C$93,,,1)</f>
        <v>134575</v>
      </c>
      <c r="U1444" s="36">
        <f>ROUND(Table2[[#This Row],[LHA_Pop_2016]]*Table2[[#This Row],[C_ADR_7day]]/100000*7,0)</f>
        <v>47</v>
      </c>
      <c r="V1444" s="13">
        <f>IF(OR(Table2[[#This Row],[7d_positivity_public]]=0,ISBLANK(Table2[[#This Row],[7d_positivity_public]])),"",(Table2[[#This Row],[7d_positivity_public]]-Table2[[#This Row],[7d_positivity_all]])/Table2[[#This Row],[7d_positivity_public]])</f>
        <v>0.5714285714285714</v>
      </c>
      <c r="W1444">
        <v>3</v>
      </c>
    </row>
    <row r="1445" spans="1:23" x14ac:dyDescent="0.25">
      <c r="A1445" s="10">
        <v>44421</v>
      </c>
      <c r="B1445">
        <v>331</v>
      </c>
      <c r="C1445" t="s">
        <v>280</v>
      </c>
      <c r="D1445">
        <v>5</v>
      </c>
      <c r="E1445">
        <v>4</v>
      </c>
      <c r="F1445">
        <v>1</v>
      </c>
      <c r="G1445">
        <v>5</v>
      </c>
      <c r="H1445">
        <v>89</v>
      </c>
      <c r="K1445">
        <v>89</v>
      </c>
      <c r="L1445">
        <v>88</v>
      </c>
      <c r="M1445">
        <v>91</v>
      </c>
      <c r="N1445">
        <v>81</v>
      </c>
      <c r="P1445">
        <v>82</v>
      </c>
      <c r="Q1445">
        <v>77</v>
      </c>
      <c r="R1445">
        <v>86</v>
      </c>
      <c r="T1445" s="34">
        <f>_xlfn.XLOOKUP(B1445,'LHA Demog pivot'!$B$4:$B$93,'LHA Demog pivot'!$C$4:$C$93,,,1)</f>
        <v>141392</v>
      </c>
      <c r="U1445" s="36">
        <f>ROUND(Table2[[#This Row],[LHA_Pop_2016]]*Table2[[#This Row],[C_ADR_7day]]/100000*7,0)</f>
        <v>49</v>
      </c>
      <c r="V1445" s="13">
        <f>IF(OR(Table2[[#This Row],[7d_positivity_public]]=0,ISBLANK(Table2[[#This Row],[7d_positivity_public]])),"",(Table2[[#This Row],[7d_positivity_public]]-Table2[[#This Row],[7d_positivity_all]])/Table2[[#This Row],[7d_positivity_public]])</f>
        <v>0.6</v>
      </c>
      <c r="W1445">
        <v>2</v>
      </c>
    </row>
    <row r="1446" spans="1:23" x14ac:dyDescent="0.25">
      <c r="A1446" s="10">
        <v>44421</v>
      </c>
      <c r="B1446">
        <v>332</v>
      </c>
      <c r="C1446" t="s">
        <v>281</v>
      </c>
      <c r="D1446">
        <v>2</v>
      </c>
      <c r="E1446">
        <v>3</v>
      </c>
      <c r="F1446">
        <v>-1</v>
      </c>
      <c r="G1446">
        <v>3</v>
      </c>
      <c r="H1446">
        <v>84</v>
      </c>
      <c r="K1446">
        <v>85</v>
      </c>
      <c r="L1446">
        <v>80</v>
      </c>
      <c r="M1446">
        <v>88</v>
      </c>
      <c r="N1446">
        <v>76</v>
      </c>
      <c r="P1446">
        <v>77</v>
      </c>
      <c r="Q1446">
        <v>69</v>
      </c>
      <c r="R1446">
        <v>83</v>
      </c>
      <c r="T1446" s="34">
        <f>_xlfn.XLOOKUP(B1446,'LHA Demog pivot'!$B$4:$B$93,'LHA Demog pivot'!$C$4:$C$93,,,1)</f>
        <v>50490</v>
      </c>
      <c r="U1446" s="36">
        <f>ROUND(Table2[[#This Row],[LHA_Pop_2016]]*Table2[[#This Row],[C_ADR_7day]]/100000*7,0)</f>
        <v>7</v>
      </c>
      <c r="V1446" s="13">
        <f>IF(OR(Table2[[#This Row],[7d_positivity_public]]=0,ISBLANK(Table2[[#This Row],[7d_positivity_public]])),"",(Table2[[#This Row],[7d_positivity_public]]-Table2[[#This Row],[7d_positivity_all]])/Table2[[#This Row],[7d_positivity_public]])</f>
        <v>0.66666666666666663</v>
      </c>
      <c r="W1446">
        <v>1</v>
      </c>
    </row>
    <row r="1447" spans="1:23" x14ac:dyDescent="0.25">
      <c r="A1447" s="10">
        <v>44421</v>
      </c>
      <c r="B1447">
        <v>333</v>
      </c>
      <c r="C1447" t="s">
        <v>282</v>
      </c>
      <c r="D1447">
        <v>1</v>
      </c>
      <c r="E1447">
        <v>0</v>
      </c>
      <c r="F1447">
        <v>1</v>
      </c>
      <c r="G1447">
        <v>3</v>
      </c>
      <c r="H1447">
        <v>82</v>
      </c>
      <c r="K1447">
        <v>83</v>
      </c>
      <c r="L1447">
        <v>72</v>
      </c>
      <c r="M1447">
        <v>88</v>
      </c>
      <c r="N1447">
        <v>73</v>
      </c>
      <c r="P1447">
        <v>74</v>
      </c>
      <c r="Q1447">
        <v>57</v>
      </c>
      <c r="R1447">
        <v>83</v>
      </c>
      <c r="T1447" s="34">
        <f>_xlfn.XLOOKUP(B1447,'LHA Demog pivot'!$B$4:$B$93,'LHA Demog pivot'!$C$4:$C$93,,,1)</f>
        <v>29970</v>
      </c>
      <c r="U1447" s="36">
        <f>ROUND(Table2[[#This Row],[LHA_Pop_2016]]*Table2[[#This Row],[C_ADR_7day]]/100000*7,0)</f>
        <v>2</v>
      </c>
      <c r="V1447" s="13">
        <f>IF(OR(Table2[[#This Row],[7d_positivity_public]]=0,ISBLANK(Table2[[#This Row],[7d_positivity_public]])),"",(Table2[[#This Row],[7d_positivity_public]]-Table2[[#This Row],[7d_positivity_all]])/Table2[[#This Row],[7d_positivity_public]])</f>
        <v>0.33333333333333331</v>
      </c>
      <c r="W1447">
        <v>2</v>
      </c>
    </row>
    <row r="1448" spans="1:23" x14ac:dyDescent="0.25">
      <c r="A1448" s="10">
        <v>44421</v>
      </c>
      <c r="B1448">
        <v>334</v>
      </c>
      <c r="C1448" t="s">
        <v>283</v>
      </c>
      <c r="D1448">
        <v>3</v>
      </c>
      <c r="E1448">
        <v>2</v>
      </c>
      <c r="F1448">
        <v>1</v>
      </c>
      <c r="G1448">
        <v>4</v>
      </c>
      <c r="H1448">
        <v>78</v>
      </c>
      <c r="K1448">
        <v>79</v>
      </c>
      <c r="L1448">
        <v>66</v>
      </c>
      <c r="M1448">
        <v>86</v>
      </c>
      <c r="N1448">
        <v>70</v>
      </c>
      <c r="P1448">
        <v>71</v>
      </c>
      <c r="Q1448">
        <v>53</v>
      </c>
      <c r="R1448">
        <v>82</v>
      </c>
      <c r="T1448" s="34">
        <f>_xlfn.XLOOKUP(B1448,'LHA Demog pivot'!$B$4:$B$93,'LHA Demog pivot'!$C$4:$C$93,,,1)</f>
        <v>19671</v>
      </c>
      <c r="U1448" s="36">
        <f>ROUND(Table2[[#This Row],[LHA_Pop_2016]]*Table2[[#This Row],[C_ADR_7day]]/100000*7,0)</f>
        <v>4</v>
      </c>
      <c r="V1448" s="13">
        <f>IF(OR(Table2[[#This Row],[7d_positivity_public]]=0,ISBLANK(Table2[[#This Row],[7d_positivity_public]])),"",(Table2[[#This Row],[7d_positivity_public]]-Table2[[#This Row],[7d_positivity_all]])/Table2[[#This Row],[7d_positivity_public]])</f>
        <v>0.5</v>
      </c>
      <c r="W1448">
        <v>2</v>
      </c>
    </row>
    <row r="1449" spans="1:23" x14ac:dyDescent="0.25">
      <c r="A1449" s="10">
        <v>44421</v>
      </c>
      <c r="B1449">
        <v>335</v>
      </c>
      <c r="C1449" t="s">
        <v>284</v>
      </c>
      <c r="D1449">
        <v>6</v>
      </c>
      <c r="E1449">
        <v>1</v>
      </c>
      <c r="F1449">
        <v>5</v>
      </c>
      <c r="G1449">
        <v>8</v>
      </c>
      <c r="H1449">
        <v>88</v>
      </c>
      <c r="K1449">
        <v>90</v>
      </c>
      <c r="L1449">
        <v>89</v>
      </c>
      <c r="M1449">
        <v>91</v>
      </c>
      <c r="N1449">
        <v>75</v>
      </c>
      <c r="P1449">
        <v>77</v>
      </c>
      <c r="Q1449">
        <v>74</v>
      </c>
      <c r="R1449">
        <v>84</v>
      </c>
      <c r="T1449" s="34">
        <f>_xlfn.XLOOKUP(B1449,'LHA Demog pivot'!$B$4:$B$93,'LHA Demog pivot'!$C$4:$C$93,,,1)</f>
        <v>38653</v>
      </c>
      <c r="U1449" s="36">
        <f>ROUND(Table2[[#This Row],[LHA_Pop_2016]]*Table2[[#This Row],[C_ADR_7day]]/100000*7,0)</f>
        <v>16</v>
      </c>
      <c r="V1449" s="13">
        <f>IF(OR(Table2[[#This Row],[7d_positivity_public]]=0,ISBLANK(Table2[[#This Row],[7d_positivity_public]])),"",(Table2[[#This Row],[7d_positivity_public]]-Table2[[#This Row],[7d_positivity_all]])/Table2[[#This Row],[7d_positivity_public]])</f>
        <v>0.625</v>
      </c>
      <c r="W1449">
        <v>3</v>
      </c>
    </row>
    <row r="1450" spans="1:23" x14ac:dyDescent="0.25">
      <c r="A1450" s="10">
        <v>44421</v>
      </c>
      <c r="B1450">
        <v>336</v>
      </c>
      <c r="C1450" t="s">
        <v>285</v>
      </c>
      <c r="D1450">
        <v>0</v>
      </c>
      <c r="E1450">
        <v>0</v>
      </c>
      <c r="F1450">
        <v>0</v>
      </c>
      <c r="G1450">
        <v>0</v>
      </c>
      <c r="H1450">
        <v>70</v>
      </c>
      <c r="K1450">
        <v>72</v>
      </c>
      <c r="L1450">
        <v>64</v>
      </c>
      <c r="M1450">
        <v>79</v>
      </c>
      <c r="N1450">
        <v>60</v>
      </c>
      <c r="P1450">
        <v>63</v>
      </c>
      <c r="Q1450">
        <v>53</v>
      </c>
      <c r="R1450">
        <v>72</v>
      </c>
      <c r="T1450" s="34">
        <f>_xlfn.XLOOKUP(B1450,'LHA Demog pivot'!$B$4:$B$93,'LHA Demog pivot'!$C$4:$C$93,,,1)</f>
        <v>2678</v>
      </c>
      <c r="U1450" s="36">
        <f>ROUND(Table2[[#This Row],[LHA_Pop_2016]]*Table2[[#This Row],[C_ADR_7day]]/100000*7,0)</f>
        <v>0</v>
      </c>
      <c r="V1450" s="13" t="str">
        <f>IF(OR(Table2[[#This Row],[7d_positivity_public]]=0,ISBLANK(Table2[[#This Row],[7d_positivity_public]])),"",(Table2[[#This Row],[7d_positivity_public]]-Table2[[#This Row],[7d_positivity_all]])/Table2[[#This Row],[7d_positivity_public]])</f>
        <v/>
      </c>
      <c r="W1450">
        <v>0</v>
      </c>
    </row>
    <row r="1451" spans="1:23" x14ac:dyDescent="0.25">
      <c r="A1451" s="10">
        <v>44421</v>
      </c>
      <c r="B1451">
        <v>337</v>
      </c>
      <c r="C1451" t="s">
        <v>286</v>
      </c>
      <c r="D1451">
        <v>0</v>
      </c>
      <c r="E1451">
        <v>0</v>
      </c>
      <c r="F1451">
        <v>0</v>
      </c>
      <c r="G1451">
        <v>0</v>
      </c>
      <c r="H1451">
        <v>95</v>
      </c>
      <c r="K1451">
        <v>96</v>
      </c>
      <c r="L1451">
        <v>97</v>
      </c>
      <c r="M1451">
        <v>96</v>
      </c>
      <c r="N1451">
        <v>86</v>
      </c>
      <c r="P1451">
        <v>89</v>
      </c>
      <c r="Q1451">
        <v>88</v>
      </c>
      <c r="R1451">
        <v>90</v>
      </c>
      <c r="T1451" s="34">
        <f>_xlfn.XLOOKUP(B1451,'LHA Demog pivot'!$B$4:$B$93,'LHA Demog pivot'!$C$4:$C$93,,,1)</f>
        <v>1514</v>
      </c>
      <c r="U1451" s="36">
        <f>ROUND(Table2[[#This Row],[LHA_Pop_2016]]*Table2[[#This Row],[C_ADR_7day]]/100000*7,0)</f>
        <v>0</v>
      </c>
      <c r="V1451" s="13" t="str">
        <f>IF(OR(Table2[[#This Row],[7d_positivity_public]]=0,ISBLANK(Table2[[#This Row],[7d_positivity_public]])),"",(Table2[[#This Row],[7d_positivity_public]]-Table2[[#This Row],[7d_positivity_all]])/Table2[[#This Row],[7d_positivity_public]])</f>
        <v/>
      </c>
      <c r="W1451">
        <v>0</v>
      </c>
    </row>
    <row r="1452" spans="1:23" x14ac:dyDescent="0.25">
      <c r="A1452" s="10">
        <v>44421</v>
      </c>
      <c r="B1452">
        <v>411</v>
      </c>
      <c r="C1452" t="s">
        <v>287</v>
      </c>
      <c r="D1452">
        <v>3</v>
      </c>
      <c r="E1452">
        <v>3</v>
      </c>
      <c r="F1452">
        <v>0</v>
      </c>
      <c r="G1452">
        <v>4</v>
      </c>
      <c r="H1452">
        <v>89</v>
      </c>
      <c r="K1452">
        <v>89</v>
      </c>
      <c r="L1452">
        <v>87</v>
      </c>
      <c r="M1452">
        <v>91</v>
      </c>
      <c r="N1452">
        <v>77</v>
      </c>
      <c r="P1452">
        <v>79</v>
      </c>
      <c r="Q1452">
        <v>72</v>
      </c>
      <c r="R1452">
        <v>86</v>
      </c>
      <c r="T1452" s="34">
        <f>_xlfn.XLOOKUP(B1452,'LHA Demog pivot'!$B$4:$B$93,'LHA Demog pivot'!$C$4:$C$93,,,1)</f>
        <v>225919</v>
      </c>
      <c r="U1452" s="36">
        <f>ROUND(Table2[[#This Row],[LHA_Pop_2016]]*Table2[[#This Row],[C_ADR_7day]]/100000*7,0)</f>
        <v>47</v>
      </c>
      <c r="V1452" s="13">
        <f>IF(OR(Table2[[#This Row],[7d_positivity_public]]=0,ISBLANK(Table2[[#This Row],[7d_positivity_public]])),"",(Table2[[#This Row],[7d_positivity_public]]-Table2[[#This Row],[7d_positivity_all]])/Table2[[#This Row],[7d_positivity_public]])</f>
        <v>0.5</v>
      </c>
      <c r="W1452">
        <v>2</v>
      </c>
    </row>
    <row r="1453" spans="1:23" x14ac:dyDescent="0.25">
      <c r="A1453" s="10">
        <v>44421</v>
      </c>
      <c r="B1453">
        <v>412</v>
      </c>
      <c r="C1453" t="s">
        <v>288</v>
      </c>
      <c r="D1453">
        <v>6</v>
      </c>
      <c r="E1453">
        <v>2</v>
      </c>
      <c r="F1453">
        <v>4</v>
      </c>
      <c r="G1453">
        <v>8</v>
      </c>
      <c r="H1453">
        <v>84</v>
      </c>
      <c r="K1453">
        <v>84</v>
      </c>
      <c r="L1453">
        <v>79</v>
      </c>
      <c r="M1453">
        <v>90</v>
      </c>
      <c r="N1453">
        <v>70</v>
      </c>
      <c r="P1453">
        <v>73</v>
      </c>
      <c r="Q1453">
        <v>62</v>
      </c>
      <c r="R1453">
        <v>85</v>
      </c>
      <c r="T1453" s="34">
        <f>_xlfn.XLOOKUP(B1453,'LHA Demog pivot'!$B$4:$B$93,'LHA Demog pivot'!$C$4:$C$93,,,1)</f>
        <v>77460</v>
      </c>
      <c r="U1453" s="36">
        <f>ROUND(Table2[[#This Row],[LHA_Pop_2016]]*Table2[[#This Row],[C_ADR_7day]]/100000*7,0)</f>
        <v>33</v>
      </c>
      <c r="V1453" s="13">
        <f>IF(OR(Table2[[#This Row],[7d_positivity_public]]=0,ISBLANK(Table2[[#This Row],[7d_positivity_public]])),"",(Table2[[#This Row],[7d_positivity_public]]-Table2[[#This Row],[7d_positivity_all]])/Table2[[#This Row],[7d_positivity_public]])</f>
        <v>0.25</v>
      </c>
      <c r="W1453">
        <v>6</v>
      </c>
    </row>
    <row r="1454" spans="1:23" x14ac:dyDescent="0.25">
      <c r="A1454" s="10">
        <v>44421</v>
      </c>
      <c r="B1454">
        <v>413</v>
      </c>
      <c r="C1454" t="s">
        <v>289</v>
      </c>
      <c r="D1454">
        <v>3</v>
      </c>
      <c r="E1454">
        <v>1</v>
      </c>
      <c r="F1454">
        <v>2</v>
      </c>
      <c r="G1454">
        <v>6</v>
      </c>
      <c r="H1454">
        <v>90</v>
      </c>
      <c r="K1454">
        <v>91</v>
      </c>
      <c r="L1454">
        <v>86</v>
      </c>
      <c r="M1454">
        <v>94</v>
      </c>
      <c r="N1454">
        <v>83</v>
      </c>
      <c r="P1454">
        <v>84</v>
      </c>
      <c r="Q1454">
        <v>74</v>
      </c>
      <c r="R1454">
        <v>90</v>
      </c>
      <c r="T1454" s="34">
        <f>_xlfn.XLOOKUP(B1454,'LHA Demog pivot'!$B$4:$B$93,'LHA Demog pivot'!$C$4:$C$93,,,1)</f>
        <v>64692</v>
      </c>
      <c r="U1454" s="36">
        <f>ROUND(Table2[[#This Row],[LHA_Pop_2016]]*Table2[[#This Row],[C_ADR_7day]]/100000*7,0)</f>
        <v>14</v>
      </c>
      <c r="V1454" s="13">
        <f>IF(OR(Table2[[#This Row],[7d_positivity_public]]=0,ISBLANK(Table2[[#This Row],[7d_positivity_public]])),"",(Table2[[#This Row],[7d_positivity_public]]-Table2[[#This Row],[7d_positivity_all]])/Table2[[#This Row],[7d_positivity_public]])</f>
        <v>0.5</v>
      </c>
      <c r="W1454">
        <v>3</v>
      </c>
    </row>
    <row r="1455" spans="1:23" x14ac:dyDescent="0.25">
      <c r="A1455" s="10">
        <v>44421</v>
      </c>
      <c r="B1455">
        <v>414</v>
      </c>
      <c r="C1455" t="s">
        <v>290</v>
      </c>
      <c r="D1455">
        <v>1</v>
      </c>
      <c r="E1455">
        <v>0</v>
      </c>
      <c r="F1455">
        <v>1</v>
      </c>
      <c r="G1455">
        <v>2</v>
      </c>
      <c r="H1455">
        <v>82</v>
      </c>
      <c r="K1455">
        <v>82</v>
      </c>
      <c r="L1455">
        <v>70</v>
      </c>
      <c r="M1455">
        <v>88</v>
      </c>
      <c r="N1455">
        <v>75</v>
      </c>
      <c r="P1455">
        <v>76</v>
      </c>
      <c r="Q1455">
        <v>58</v>
      </c>
      <c r="R1455">
        <v>84</v>
      </c>
      <c r="T1455" s="34">
        <f>_xlfn.XLOOKUP(B1455,'LHA Demog pivot'!$B$4:$B$93,'LHA Demog pivot'!$C$4:$C$93,,,1)</f>
        <v>15289</v>
      </c>
      <c r="U1455" s="36">
        <f>ROUND(Table2[[#This Row],[LHA_Pop_2016]]*Table2[[#This Row],[C_ADR_7day]]/100000*7,0)</f>
        <v>1</v>
      </c>
      <c r="V1455" s="13">
        <f>IF(OR(Table2[[#This Row],[7d_positivity_public]]=0,ISBLANK(Table2[[#This Row],[7d_positivity_public]])),"",(Table2[[#This Row],[7d_positivity_public]]-Table2[[#This Row],[7d_positivity_all]])/Table2[[#This Row],[7d_positivity_public]])</f>
        <v>0.5</v>
      </c>
      <c r="W1455">
        <v>1</v>
      </c>
    </row>
    <row r="1456" spans="1:23" x14ac:dyDescent="0.25">
      <c r="A1456" s="10">
        <v>44421</v>
      </c>
      <c r="B1456">
        <v>421</v>
      </c>
      <c r="C1456" t="s">
        <v>291</v>
      </c>
      <c r="D1456">
        <v>3</v>
      </c>
      <c r="E1456">
        <v>3</v>
      </c>
      <c r="F1456">
        <v>0</v>
      </c>
      <c r="G1456">
        <v>5</v>
      </c>
      <c r="H1456">
        <v>79</v>
      </c>
      <c r="K1456">
        <v>80</v>
      </c>
      <c r="L1456">
        <v>69</v>
      </c>
      <c r="M1456">
        <v>88</v>
      </c>
      <c r="N1456">
        <v>69</v>
      </c>
      <c r="P1456">
        <v>71</v>
      </c>
      <c r="Q1456">
        <v>56</v>
      </c>
      <c r="R1456">
        <v>83</v>
      </c>
      <c r="T1456" s="34">
        <f>_xlfn.XLOOKUP(B1456,'LHA Demog pivot'!$B$4:$B$93,'LHA Demog pivot'!$C$4:$C$93,,,1)</f>
        <v>58378</v>
      </c>
      <c r="U1456" s="36">
        <f>ROUND(Table2[[#This Row],[LHA_Pop_2016]]*Table2[[#This Row],[C_ADR_7day]]/100000*7,0)</f>
        <v>12</v>
      </c>
      <c r="V1456" s="13">
        <f>IF(OR(Table2[[#This Row],[7d_positivity_public]]=0,ISBLANK(Table2[[#This Row],[7d_positivity_public]])),"",(Table2[[#This Row],[7d_positivity_public]]-Table2[[#This Row],[7d_positivity_all]])/Table2[[#This Row],[7d_positivity_public]])</f>
        <v>0.4</v>
      </c>
      <c r="W1456">
        <v>3</v>
      </c>
    </row>
    <row r="1457" spans="1:23" x14ac:dyDescent="0.25">
      <c r="A1457" s="10">
        <v>44421</v>
      </c>
      <c r="B1457">
        <v>422</v>
      </c>
      <c r="C1457" t="s">
        <v>292</v>
      </c>
      <c r="D1457">
        <v>0</v>
      </c>
      <c r="E1457">
        <v>0</v>
      </c>
      <c r="F1457">
        <v>0</v>
      </c>
      <c r="G1457">
        <v>0</v>
      </c>
      <c r="H1457">
        <v>73</v>
      </c>
      <c r="K1457">
        <v>74</v>
      </c>
      <c r="L1457">
        <v>58</v>
      </c>
      <c r="M1457">
        <v>84</v>
      </c>
      <c r="N1457">
        <v>63</v>
      </c>
      <c r="P1457">
        <v>65</v>
      </c>
      <c r="Q1457">
        <v>43</v>
      </c>
      <c r="R1457">
        <v>77</v>
      </c>
      <c r="T1457" s="34">
        <f>_xlfn.XLOOKUP(B1457,'LHA Demog pivot'!$B$4:$B$93,'LHA Demog pivot'!$C$4:$C$93,,,1)</f>
        <v>6240</v>
      </c>
      <c r="U1457" s="36">
        <f>ROUND(Table2[[#This Row],[LHA_Pop_2016]]*Table2[[#This Row],[C_ADR_7day]]/100000*7,0)</f>
        <v>0</v>
      </c>
      <c r="V1457" s="13" t="str">
        <f>IF(OR(Table2[[#This Row],[7d_positivity_public]]=0,ISBLANK(Table2[[#This Row],[7d_positivity_public]])),"",(Table2[[#This Row],[7d_positivity_public]]-Table2[[#This Row],[7d_positivity_all]])/Table2[[#This Row],[7d_positivity_public]])</f>
        <v/>
      </c>
      <c r="W1457">
        <v>0</v>
      </c>
    </row>
    <row r="1458" spans="1:23" x14ac:dyDescent="0.25">
      <c r="A1458" s="10">
        <v>44421</v>
      </c>
      <c r="B1458">
        <v>423</v>
      </c>
      <c r="C1458" t="s">
        <v>293</v>
      </c>
      <c r="D1458">
        <v>2</v>
      </c>
      <c r="E1458">
        <v>1</v>
      </c>
      <c r="F1458">
        <v>1</v>
      </c>
      <c r="G1458">
        <v>5</v>
      </c>
      <c r="H1458">
        <v>82</v>
      </c>
      <c r="K1458">
        <v>83</v>
      </c>
      <c r="L1458">
        <v>71</v>
      </c>
      <c r="M1458">
        <v>89</v>
      </c>
      <c r="N1458">
        <v>73</v>
      </c>
      <c r="P1458">
        <v>75</v>
      </c>
      <c r="Q1458">
        <v>58</v>
      </c>
      <c r="R1458">
        <v>85</v>
      </c>
      <c r="T1458" s="34">
        <f>_xlfn.XLOOKUP(B1458,'LHA Demog pivot'!$B$4:$B$93,'LHA Demog pivot'!$C$4:$C$93,,,1)</f>
        <v>19121</v>
      </c>
      <c r="U1458" s="36">
        <f>ROUND(Table2[[#This Row],[LHA_Pop_2016]]*Table2[[#This Row],[C_ADR_7day]]/100000*7,0)</f>
        <v>3</v>
      </c>
      <c r="V1458" s="13">
        <f>IF(OR(Table2[[#This Row],[7d_positivity_public]]=0,ISBLANK(Table2[[#This Row],[7d_positivity_public]])),"",(Table2[[#This Row],[7d_positivity_public]]-Table2[[#This Row],[7d_positivity_all]])/Table2[[#This Row],[7d_positivity_public]])</f>
        <v>0.4</v>
      </c>
      <c r="W1458">
        <v>3</v>
      </c>
    </row>
    <row r="1459" spans="1:23" x14ac:dyDescent="0.25">
      <c r="A1459" s="10">
        <v>44421</v>
      </c>
      <c r="B1459">
        <v>424</v>
      </c>
      <c r="C1459" t="s">
        <v>294</v>
      </c>
      <c r="D1459">
        <v>2</v>
      </c>
      <c r="E1459">
        <v>3</v>
      </c>
      <c r="F1459">
        <v>-1</v>
      </c>
      <c r="G1459">
        <v>4</v>
      </c>
      <c r="H1459">
        <v>81</v>
      </c>
      <c r="K1459">
        <v>82</v>
      </c>
      <c r="L1459">
        <v>74</v>
      </c>
      <c r="M1459">
        <v>88</v>
      </c>
      <c r="N1459">
        <v>72</v>
      </c>
      <c r="P1459">
        <v>73</v>
      </c>
      <c r="Q1459">
        <v>61</v>
      </c>
      <c r="R1459">
        <v>83</v>
      </c>
      <c r="T1459" s="34">
        <f>_xlfn.XLOOKUP(B1459,'LHA Demog pivot'!$B$4:$B$93,'LHA Demog pivot'!$C$4:$C$93,,,1)</f>
        <v>108964</v>
      </c>
      <c r="U1459" s="36">
        <f>ROUND(Table2[[#This Row],[LHA_Pop_2016]]*Table2[[#This Row],[C_ADR_7day]]/100000*7,0)</f>
        <v>15</v>
      </c>
      <c r="V1459" s="13">
        <f>IF(OR(Table2[[#This Row],[7d_positivity_public]]=0,ISBLANK(Table2[[#This Row],[7d_positivity_public]])),"",(Table2[[#This Row],[7d_positivity_public]]-Table2[[#This Row],[7d_positivity_all]])/Table2[[#This Row],[7d_positivity_public]])</f>
        <v>0.25</v>
      </c>
      <c r="W1459">
        <v>3</v>
      </c>
    </row>
    <row r="1460" spans="1:23" x14ac:dyDescent="0.25">
      <c r="A1460" s="10">
        <v>44421</v>
      </c>
      <c r="B1460">
        <v>425</v>
      </c>
      <c r="C1460" t="s">
        <v>295</v>
      </c>
      <c r="D1460">
        <v>2</v>
      </c>
      <c r="E1460">
        <v>2</v>
      </c>
      <c r="F1460">
        <v>0</v>
      </c>
      <c r="G1460">
        <v>5</v>
      </c>
      <c r="H1460">
        <v>82</v>
      </c>
      <c r="K1460">
        <v>83</v>
      </c>
      <c r="L1460">
        <v>66</v>
      </c>
      <c r="M1460">
        <v>89</v>
      </c>
      <c r="N1460">
        <v>75</v>
      </c>
      <c r="P1460">
        <v>76</v>
      </c>
      <c r="Q1460">
        <v>53</v>
      </c>
      <c r="R1460">
        <v>85</v>
      </c>
      <c r="T1460" s="34">
        <f>_xlfn.XLOOKUP(B1460,'LHA Demog pivot'!$B$4:$B$93,'LHA Demog pivot'!$C$4:$C$93,,,1)</f>
        <v>47133</v>
      </c>
      <c r="U1460" s="36">
        <f>ROUND(Table2[[#This Row],[LHA_Pop_2016]]*Table2[[#This Row],[C_ADR_7day]]/100000*7,0)</f>
        <v>7</v>
      </c>
      <c r="V1460" s="13">
        <f>IF(OR(Table2[[#This Row],[7d_positivity_public]]=0,ISBLANK(Table2[[#This Row],[7d_positivity_public]])),"",(Table2[[#This Row],[7d_positivity_public]]-Table2[[#This Row],[7d_positivity_all]])/Table2[[#This Row],[7d_positivity_public]])</f>
        <v>0.4</v>
      </c>
      <c r="W1460">
        <v>3</v>
      </c>
    </row>
    <row r="1461" spans="1:23" x14ac:dyDescent="0.25">
      <c r="A1461" s="10">
        <v>44421</v>
      </c>
      <c r="B1461">
        <v>426</v>
      </c>
      <c r="C1461" t="s">
        <v>296</v>
      </c>
      <c r="D1461">
        <v>6</v>
      </c>
      <c r="E1461">
        <v>3</v>
      </c>
      <c r="F1461">
        <v>3</v>
      </c>
      <c r="G1461">
        <v>11</v>
      </c>
      <c r="H1461">
        <v>78</v>
      </c>
      <c r="K1461">
        <v>79</v>
      </c>
      <c r="L1461">
        <v>71</v>
      </c>
      <c r="M1461">
        <v>87</v>
      </c>
      <c r="N1461">
        <v>68</v>
      </c>
      <c r="P1461">
        <v>70</v>
      </c>
      <c r="Q1461">
        <v>57</v>
      </c>
      <c r="R1461">
        <v>81</v>
      </c>
      <c r="T1461" s="34">
        <f>_xlfn.XLOOKUP(B1461,'LHA Demog pivot'!$B$4:$B$93,'LHA Demog pivot'!$C$4:$C$93,,,1)</f>
        <v>30981</v>
      </c>
      <c r="U1461" s="36">
        <f>ROUND(Table2[[#This Row],[LHA_Pop_2016]]*Table2[[#This Row],[C_ADR_7day]]/100000*7,0)</f>
        <v>13</v>
      </c>
      <c r="V1461" s="13">
        <f>IF(OR(Table2[[#This Row],[7d_positivity_public]]=0,ISBLANK(Table2[[#This Row],[7d_positivity_public]])),"",(Table2[[#This Row],[7d_positivity_public]]-Table2[[#This Row],[7d_positivity_all]])/Table2[[#This Row],[7d_positivity_public]])</f>
        <v>0.36363636363636365</v>
      </c>
      <c r="W1461">
        <v>7</v>
      </c>
    </row>
    <row r="1462" spans="1:23" x14ac:dyDescent="0.25">
      <c r="A1462" s="10">
        <v>44421</v>
      </c>
      <c r="B1462">
        <v>431</v>
      </c>
      <c r="C1462" t="s">
        <v>297</v>
      </c>
      <c r="D1462">
        <v>1</v>
      </c>
      <c r="E1462">
        <v>1</v>
      </c>
      <c r="F1462">
        <v>0</v>
      </c>
      <c r="G1462">
        <v>2</v>
      </c>
      <c r="H1462">
        <v>80</v>
      </c>
      <c r="K1462">
        <v>81</v>
      </c>
      <c r="L1462">
        <v>70</v>
      </c>
      <c r="M1462">
        <v>89</v>
      </c>
      <c r="N1462">
        <v>71</v>
      </c>
      <c r="P1462">
        <v>73</v>
      </c>
      <c r="Q1462">
        <v>57</v>
      </c>
      <c r="R1462">
        <v>84</v>
      </c>
      <c r="T1462" s="34">
        <f>_xlfn.XLOOKUP(B1462,'LHA Demog pivot'!$B$4:$B$93,'LHA Demog pivot'!$C$4:$C$93,,,1)</f>
        <v>66527</v>
      </c>
      <c r="U1462" s="36">
        <f>ROUND(Table2[[#This Row],[LHA_Pop_2016]]*Table2[[#This Row],[C_ADR_7day]]/100000*7,0)</f>
        <v>5</v>
      </c>
      <c r="V1462" s="13">
        <f>IF(OR(Table2[[#This Row],[7d_positivity_public]]=0,ISBLANK(Table2[[#This Row],[7d_positivity_public]])),"",(Table2[[#This Row],[7d_positivity_public]]-Table2[[#This Row],[7d_positivity_all]])/Table2[[#This Row],[7d_positivity_public]])</f>
        <v>0</v>
      </c>
      <c r="W1462">
        <v>2</v>
      </c>
    </row>
    <row r="1463" spans="1:23" x14ac:dyDescent="0.25">
      <c r="A1463" s="10">
        <v>44421</v>
      </c>
      <c r="B1463">
        <v>432</v>
      </c>
      <c r="C1463" t="s">
        <v>298</v>
      </c>
      <c r="D1463">
        <v>3</v>
      </c>
      <c r="E1463">
        <v>1</v>
      </c>
      <c r="F1463">
        <v>2</v>
      </c>
      <c r="G1463">
        <v>5</v>
      </c>
      <c r="H1463">
        <v>79</v>
      </c>
      <c r="K1463">
        <v>80</v>
      </c>
      <c r="L1463">
        <v>69</v>
      </c>
      <c r="M1463">
        <v>88</v>
      </c>
      <c r="N1463">
        <v>70</v>
      </c>
      <c r="P1463">
        <v>72</v>
      </c>
      <c r="Q1463">
        <v>56</v>
      </c>
      <c r="R1463">
        <v>83</v>
      </c>
      <c r="T1463" s="34">
        <f>_xlfn.XLOOKUP(B1463,'LHA Demog pivot'!$B$4:$B$93,'LHA Demog pivot'!$C$4:$C$93,,,1)</f>
        <v>42570</v>
      </c>
      <c r="U1463" s="36">
        <f>ROUND(Table2[[#This Row],[LHA_Pop_2016]]*Table2[[#This Row],[C_ADR_7day]]/100000*7,0)</f>
        <v>9</v>
      </c>
      <c r="V1463" s="13">
        <f>IF(OR(Table2[[#This Row],[7d_positivity_public]]=0,ISBLANK(Table2[[#This Row],[7d_positivity_public]])),"",(Table2[[#This Row],[7d_positivity_public]]-Table2[[#This Row],[7d_positivity_all]])/Table2[[#This Row],[7d_positivity_public]])</f>
        <v>0.4</v>
      </c>
      <c r="W1463">
        <v>3</v>
      </c>
    </row>
    <row r="1464" spans="1:23" x14ac:dyDescent="0.25">
      <c r="A1464" s="10">
        <v>44421</v>
      </c>
      <c r="B1464">
        <v>433</v>
      </c>
      <c r="C1464" t="s">
        <v>299</v>
      </c>
      <c r="D1464">
        <v>0</v>
      </c>
      <c r="E1464">
        <v>0</v>
      </c>
      <c r="F1464">
        <v>0</v>
      </c>
      <c r="G1464">
        <v>0</v>
      </c>
      <c r="H1464">
        <v>77</v>
      </c>
      <c r="K1464">
        <v>78</v>
      </c>
      <c r="L1464">
        <v>69</v>
      </c>
      <c r="M1464">
        <v>84</v>
      </c>
      <c r="N1464">
        <v>67</v>
      </c>
      <c r="P1464">
        <v>71</v>
      </c>
      <c r="Q1464">
        <v>57</v>
      </c>
      <c r="R1464">
        <v>78</v>
      </c>
      <c r="T1464" s="34">
        <f>_xlfn.XLOOKUP(B1464,'LHA Demog pivot'!$B$4:$B$93,'LHA Demog pivot'!$C$4:$C$93,,,1)</f>
        <v>1901</v>
      </c>
      <c r="U1464" s="36">
        <f>ROUND(Table2[[#This Row],[LHA_Pop_2016]]*Table2[[#This Row],[C_ADR_7day]]/100000*7,0)</f>
        <v>0</v>
      </c>
      <c r="V1464" s="13" t="str">
        <f>IF(OR(Table2[[#This Row],[7d_positivity_public]]=0,ISBLANK(Table2[[#This Row],[7d_positivity_public]])),"",(Table2[[#This Row],[7d_positivity_public]]-Table2[[#This Row],[7d_positivity_all]])/Table2[[#This Row],[7d_positivity_public]])</f>
        <v/>
      </c>
      <c r="W1464">
        <v>0</v>
      </c>
    </row>
    <row r="1465" spans="1:23" x14ac:dyDescent="0.25">
      <c r="A1465" s="10">
        <v>44421</v>
      </c>
      <c r="B1465">
        <v>434</v>
      </c>
      <c r="C1465" t="s">
        <v>300</v>
      </c>
      <c r="D1465">
        <v>1</v>
      </c>
      <c r="E1465">
        <v>1</v>
      </c>
      <c r="F1465">
        <v>0</v>
      </c>
      <c r="G1465">
        <v>4</v>
      </c>
      <c r="H1465">
        <v>78</v>
      </c>
      <c r="K1465">
        <v>80</v>
      </c>
      <c r="L1465">
        <v>72</v>
      </c>
      <c r="M1465">
        <v>86</v>
      </c>
      <c r="N1465">
        <v>68</v>
      </c>
      <c r="P1465">
        <v>71</v>
      </c>
      <c r="Q1465">
        <v>61</v>
      </c>
      <c r="R1465">
        <v>80</v>
      </c>
      <c r="T1465" s="34">
        <f>_xlfn.XLOOKUP(B1465,'LHA Demog pivot'!$B$4:$B$93,'LHA Demog pivot'!$C$4:$C$93,,,1)</f>
        <v>11235</v>
      </c>
      <c r="U1465" s="36">
        <f>ROUND(Table2[[#This Row],[LHA_Pop_2016]]*Table2[[#This Row],[C_ADR_7day]]/100000*7,0)</f>
        <v>1</v>
      </c>
      <c r="V1465" s="13">
        <f>IF(OR(Table2[[#This Row],[7d_positivity_public]]=0,ISBLANK(Table2[[#This Row],[7d_positivity_public]])),"",(Table2[[#This Row],[7d_positivity_public]]-Table2[[#This Row],[7d_positivity_all]])/Table2[[#This Row],[7d_positivity_public]])</f>
        <v>0.25</v>
      </c>
      <c r="W1465">
        <v>3</v>
      </c>
    </row>
    <row r="1466" spans="1:23" x14ac:dyDescent="0.25">
      <c r="A1466" s="10">
        <v>44421</v>
      </c>
      <c r="B1466">
        <v>510</v>
      </c>
      <c r="C1466" t="s">
        <v>301</v>
      </c>
      <c r="D1466">
        <v>0</v>
      </c>
      <c r="E1466">
        <v>3</v>
      </c>
      <c r="F1466">
        <v>-3</v>
      </c>
      <c r="G1466">
        <v>0</v>
      </c>
      <c r="H1466">
        <v>85</v>
      </c>
      <c r="K1466">
        <v>85</v>
      </c>
      <c r="L1466">
        <v>81</v>
      </c>
      <c r="M1466">
        <v>89</v>
      </c>
      <c r="N1466">
        <v>74</v>
      </c>
      <c r="P1466">
        <v>77</v>
      </c>
      <c r="Q1466">
        <v>70</v>
      </c>
      <c r="R1466">
        <v>83</v>
      </c>
      <c r="T1466" s="34">
        <f>_xlfn.XLOOKUP(B1466,'LHA Demog pivot'!$B$4:$B$93,'LHA Demog pivot'!$C$4:$C$93,,,1)</f>
        <v>4198</v>
      </c>
      <c r="U1466" s="36">
        <f>ROUND(Table2[[#This Row],[LHA_Pop_2016]]*Table2[[#This Row],[C_ADR_7day]]/100000*7,0)</f>
        <v>0</v>
      </c>
      <c r="V1466" s="13" t="str">
        <f>IF(OR(Table2[[#This Row],[7d_positivity_public]]=0,ISBLANK(Table2[[#This Row],[7d_positivity_public]])),"",(Table2[[#This Row],[7d_positivity_public]]-Table2[[#This Row],[7d_positivity_all]])/Table2[[#This Row],[7d_positivity_public]])</f>
        <v/>
      </c>
      <c r="W1466">
        <v>0</v>
      </c>
    </row>
    <row r="1467" spans="1:23" x14ac:dyDescent="0.25">
      <c r="A1467" s="10">
        <v>44421</v>
      </c>
      <c r="B1467">
        <v>512</v>
      </c>
      <c r="C1467" t="s">
        <v>304</v>
      </c>
      <c r="D1467">
        <v>0</v>
      </c>
      <c r="E1467">
        <v>2</v>
      </c>
      <c r="F1467">
        <v>-2</v>
      </c>
      <c r="G1467">
        <v>0</v>
      </c>
      <c r="H1467">
        <v>81</v>
      </c>
      <c r="K1467">
        <v>83</v>
      </c>
      <c r="L1467">
        <v>78</v>
      </c>
      <c r="M1467">
        <v>89</v>
      </c>
      <c r="N1467">
        <v>68</v>
      </c>
      <c r="P1467">
        <v>72</v>
      </c>
      <c r="Q1467">
        <v>63</v>
      </c>
      <c r="R1467">
        <v>82</v>
      </c>
      <c r="T1467" s="34">
        <f>_xlfn.XLOOKUP(B1467,'LHA Demog pivot'!$B$4:$B$93,'LHA Demog pivot'!$C$4:$C$93,,,1)</f>
        <v>13501</v>
      </c>
      <c r="U1467" s="36">
        <f>ROUND(Table2[[#This Row],[LHA_Pop_2016]]*Table2[[#This Row],[C_ADR_7day]]/100000*7,0)</f>
        <v>0</v>
      </c>
      <c r="V1467" s="13" t="str">
        <f>IF(OR(Table2[[#This Row],[7d_positivity_public]]=0,ISBLANK(Table2[[#This Row],[7d_positivity_public]])),"",(Table2[[#This Row],[7d_positivity_public]]-Table2[[#This Row],[7d_positivity_all]])/Table2[[#This Row],[7d_positivity_public]])</f>
        <v/>
      </c>
      <c r="W1467">
        <v>0</v>
      </c>
    </row>
    <row r="1468" spans="1:23" x14ac:dyDescent="0.25">
      <c r="A1468" s="10">
        <v>44421</v>
      </c>
      <c r="B1468">
        <v>513</v>
      </c>
      <c r="C1468" t="s">
        <v>305</v>
      </c>
      <c r="D1468">
        <v>0</v>
      </c>
      <c r="E1468">
        <v>3</v>
      </c>
      <c r="F1468">
        <v>-3</v>
      </c>
      <c r="G1468">
        <v>0</v>
      </c>
      <c r="H1468">
        <v>77</v>
      </c>
      <c r="K1468">
        <v>80</v>
      </c>
      <c r="L1468">
        <v>75</v>
      </c>
      <c r="M1468">
        <v>84</v>
      </c>
      <c r="N1468">
        <v>66</v>
      </c>
      <c r="P1468">
        <v>70</v>
      </c>
      <c r="Q1468">
        <v>62</v>
      </c>
      <c r="R1468">
        <v>77</v>
      </c>
      <c r="T1468" s="34">
        <f>_xlfn.XLOOKUP(B1468,'LHA Demog pivot'!$B$4:$B$93,'LHA Demog pivot'!$C$4:$C$93,,,1)</f>
        <v>4223</v>
      </c>
      <c r="U1468" s="36">
        <f>ROUND(Table2[[#This Row],[LHA_Pop_2016]]*Table2[[#This Row],[C_ADR_7day]]/100000*7,0)</f>
        <v>0</v>
      </c>
      <c r="V1468" s="13" t="str">
        <f>IF(OR(Table2[[#This Row],[7d_positivity_public]]=0,ISBLANK(Table2[[#This Row],[7d_positivity_public]])),"",(Table2[[#This Row],[7d_positivity_public]]-Table2[[#This Row],[7d_positivity_all]])/Table2[[#This Row],[7d_positivity_public]])</f>
        <v/>
      </c>
      <c r="W1468">
        <v>0</v>
      </c>
    </row>
    <row r="1469" spans="1:23" x14ac:dyDescent="0.25">
      <c r="A1469" s="10">
        <v>44421</v>
      </c>
      <c r="B1469">
        <v>514</v>
      </c>
      <c r="C1469" t="s">
        <v>306</v>
      </c>
      <c r="D1469">
        <v>3</v>
      </c>
      <c r="E1469">
        <v>0</v>
      </c>
      <c r="F1469">
        <v>3</v>
      </c>
      <c r="G1469">
        <v>11</v>
      </c>
      <c r="H1469">
        <v>68</v>
      </c>
      <c r="K1469">
        <v>70</v>
      </c>
      <c r="L1469">
        <v>62</v>
      </c>
      <c r="M1469">
        <v>80</v>
      </c>
      <c r="N1469">
        <v>57</v>
      </c>
      <c r="P1469">
        <v>60</v>
      </c>
      <c r="Q1469">
        <v>48</v>
      </c>
      <c r="R1469">
        <v>73</v>
      </c>
      <c r="T1469" s="34">
        <f>_xlfn.XLOOKUP(B1469,'LHA Demog pivot'!$B$4:$B$93,'LHA Demog pivot'!$C$4:$C$93,,,1)</f>
        <v>16414</v>
      </c>
      <c r="U1469" s="36">
        <f>ROUND(Table2[[#This Row],[LHA_Pop_2016]]*Table2[[#This Row],[C_ADR_7day]]/100000*7,0)</f>
        <v>3</v>
      </c>
      <c r="V1469" s="13">
        <f>IF(OR(Table2[[#This Row],[7d_positivity_public]]=0,ISBLANK(Table2[[#This Row],[7d_positivity_public]])),"",(Table2[[#This Row],[7d_positivity_public]]-Table2[[#This Row],[7d_positivity_all]])/Table2[[#This Row],[7d_positivity_public]])</f>
        <v>0.45454545454545453</v>
      </c>
      <c r="W1469">
        <v>6</v>
      </c>
    </row>
    <row r="1470" spans="1:23" x14ac:dyDescent="0.25">
      <c r="A1470" s="10">
        <v>44421</v>
      </c>
      <c r="B1470">
        <v>515</v>
      </c>
      <c r="C1470" t="s">
        <v>307</v>
      </c>
      <c r="D1470">
        <v>18</v>
      </c>
      <c r="E1470">
        <v>3</v>
      </c>
      <c r="F1470">
        <v>15</v>
      </c>
      <c r="G1470">
        <v>17</v>
      </c>
      <c r="H1470">
        <v>89</v>
      </c>
      <c r="K1470">
        <v>92</v>
      </c>
      <c r="L1470">
        <v>88</v>
      </c>
      <c r="M1470">
        <v>95</v>
      </c>
      <c r="N1470">
        <v>73</v>
      </c>
      <c r="P1470">
        <v>76</v>
      </c>
      <c r="Q1470">
        <v>67</v>
      </c>
      <c r="R1470">
        <v>85</v>
      </c>
      <c r="T1470" s="34">
        <f>_xlfn.XLOOKUP(B1470,'LHA Demog pivot'!$B$4:$B$93,'LHA Demog pivot'!$C$4:$C$93,,,1)</f>
        <v>9090</v>
      </c>
      <c r="U1470" s="36">
        <f>ROUND(Table2[[#This Row],[LHA_Pop_2016]]*Table2[[#This Row],[C_ADR_7day]]/100000*7,0)</f>
        <v>11</v>
      </c>
      <c r="V1470" s="13">
        <f>IF(OR(Table2[[#This Row],[7d_positivity_public]]=0,ISBLANK(Table2[[#This Row],[7d_positivity_public]])),"",(Table2[[#This Row],[7d_positivity_public]]-Table2[[#This Row],[7d_positivity_all]])/Table2[[#This Row],[7d_positivity_public]])</f>
        <v>0.11764705882352941</v>
      </c>
      <c r="W1470">
        <v>15</v>
      </c>
    </row>
    <row r="1471" spans="1:23" x14ac:dyDescent="0.25">
      <c r="A1471" s="10">
        <v>44421</v>
      </c>
      <c r="B1471">
        <v>517</v>
      </c>
      <c r="C1471" t="s">
        <v>308</v>
      </c>
      <c r="D1471">
        <v>3</v>
      </c>
      <c r="E1471">
        <v>2</v>
      </c>
      <c r="F1471">
        <v>1</v>
      </c>
      <c r="G1471">
        <v>6</v>
      </c>
      <c r="H1471">
        <v>76</v>
      </c>
      <c r="K1471">
        <v>78</v>
      </c>
      <c r="L1471">
        <v>71</v>
      </c>
      <c r="M1471">
        <v>85</v>
      </c>
      <c r="N1471">
        <v>64</v>
      </c>
      <c r="P1471">
        <v>67</v>
      </c>
      <c r="Q1471">
        <v>57</v>
      </c>
      <c r="R1471">
        <v>78</v>
      </c>
      <c r="T1471" s="34">
        <f>_xlfn.XLOOKUP(B1471,'LHA Demog pivot'!$B$4:$B$93,'LHA Demog pivot'!$C$4:$C$93,,,1)</f>
        <v>20250</v>
      </c>
      <c r="U1471" s="36">
        <f>ROUND(Table2[[#This Row],[LHA_Pop_2016]]*Table2[[#This Row],[C_ADR_7day]]/100000*7,0)</f>
        <v>4</v>
      </c>
      <c r="V1471" s="13">
        <f>IF(OR(Table2[[#This Row],[7d_positivity_public]]=0,ISBLANK(Table2[[#This Row],[7d_positivity_public]])),"",(Table2[[#This Row],[7d_positivity_public]]-Table2[[#This Row],[7d_positivity_all]])/Table2[[#This Row],[7d_positivity_public]])</f>
        <v>0.33333333333333331</v>
      </c>
      <c r="W1471">
        <v>4</v>
      </c>
    </row>
    <row r="1472" spans="1:23" x14ac:dyDescent="0.25">
      <c r="A1472" s="10">
        <v>44421</v>
      </c>
      <c r="B1472">
        <v>518</v>
      </c>
      <c r="C1472" t="s">
        <v>309</v>
      </c>
      <c r="D1472">
        <v>0</v>
      </c>
      <c r="E1472">
        <v>0</v>
      </c>
      <c r="F1472">
        <v>0</v>
      </c>
      <c r="G1472">
        <v>0</v>
      </c>
      <c r="H1472">
        <v>82</v>
      </c>
      <c r="K1472">
        <v>84</v>
      </c>
      <c r="L1472">
        <v>80</v>
      </c>
      <c r="M1472">
        <v>88</v>
      </c>
      <c r="N1472">
        <v>68</v>
      </c>
      <c r="P1472">
        <v>75</v>
      </c>
      <c r="Q1472">
        <v>69</v>
      </c>
      <c r="R1472">
        <v>80</v>
      </c>
      <c r="T1472" s="34">
        <f>_xlfn.XLOOKUP(B1472,'LHA Demog pivot'!$B$4:$B$93,'LHA Demog pivot'!$C$4:$C$93,,,1)</f>
        <v>1880</v>
      </c>
      <c r="U1472" s="36">
        <f>ROUND(Table2[[#This Row],[LHA_Pop_2016]]*Table2[[#This Row],[C_ADR_7day]]/100000*7,0)</f>
        <v>0</v>
      </c>
      <c r="V1472" s="13" t="str">
        <f>IF(OR(Table2[[#This Row],[7d_positivity_public]]=0,ISBLANK(Table2[[#This Row],[7d_positivity_public]])),"",(Table2[[#This Row],[7d_positivity_public]]-Table2[[#This Row],[7d_positivity_all]])/Table2[[#This Row],[7d_positivity_public]])</f>
        <v/>
      </c>
      <c r="W1472">
        <v>0</v>
      </c>
    </row>
    <row r="1473" spans="1:23" x14ac:dyDescent="0.25">
      <c r="A1473" s="10">
        <v>44421</v>
      </c>
      <c r="B1473">
        <v>521</v>
      </c>
      <c r="C1473" t="s">
        <v>310</v>
      </c>
      <c r="D1473">
        <v>6</v>
      </c>
      <c r="E1473">
        <v>2</v>
      </c>
      <c r="F1473">
        <v>4</v>
      </c>
      <c r="G1473">
        <v>13</v>
      </c>
      <c r="H1473">
        <v>67</v>
      </c>
      <c r="K1473">
        <v>69</v>
      </c>
      <c r="L1473">
        <v>56</v>
      </c>
      <c r="M1473">
        <v>78</v>
      </c>
      <c r="N1473">
        <v>56</v>
      </c>
      <c r="P1473">
        <v>58</v>
      </c>
      <c r="Q1473">
        <v>42</v>
      </c>
      <c r="R1473">
        <v>71</v>
      </c>
      <c r="T1473" s="34">
        <f>_xlfn.XLOOKUP(B1473,'LHA Demog pivot'!$B$4:$B$93,'LHA Demog pivot'!$C$4:$C$93,,,1)</f>
        <v>23205</v>
      </c>
      <c r="U1473" s="36">
        <f>ROUND(Table2[[#This Row],[LHA_Pop_2016]]*Table2[[#This Row],[C_ADR_7day]]/100000*7,0)</f>
        <v>10</v>
      </c>
      <c r="V1473" s="13">
        <f>IF(OR(Table2[[#This Row],[7d_positivity_public]]=0,ISBLANK(Table2[[#This Row],[7d_positivity_public]])),"",(Table2[[#This Row],[7d_positivity_public]]-Table2[[#This Row],[7d_positivity_all]])/Table2[[#This Row],[7d_positivity_public]])</f>
        <v>0.23076923076923078</v>
      </c>
      <c r="W1473">
        <v>10</v>
      </c>
    </row>
    <row r="1474" spans="1:23" x14ac:dyDescent="0.25">
      <c r="A1474" s="10">
        <v>44421</v>
      </c>
      <c r="B1474">
        <v>522</v>
      </c>
      <c r="C1474" t="s">
        <v>311</v>
      </c>
      <c r="D1474">
        <v>5</v>
      </c>
      <c r="E1474">
        <v>7</v>
      </c>
      <c r="F1474">
        <v>-2</v>
      </c>
      <c r="G1474">
        <v>9</v>
      </c>
      <c r="H1474">
        <v>67</v>
      </c>
      <c r="K1474">
        <v>70</v>
      </c>
      <c r="L1474">
        <v>61</v>
      </c>
      <c r="M1474">
        <v>78</v>
      </c>
      <c r="N1474">
        <v>59</v>
      </c>
      <c r="P1474">
        <v>62</v>
      </c>
      <c r="Q1474">
        <v>49</v>
      </c>
      <c r="R1474">
        <v>72</v>
      </c>
      <c r="T1474" s="34">
        <f>_xlfn.XLOOKUP(B1474,'LHA Demog pivot'!$B$4:$B$93,'LHA Demog pivot'!$C$4:$C$93,,,1)</f>
        <v>6256</v>
      </c>
      <c r="U1474" s="36">
        <f>ROUND(Table2[[#This Row],[LHA_Pop_2016]]*Table2[[#This Row],[C_ADR_7day]]/100000*7,0)</f>
        <v>2</v>
      </c>
      <c r="V1474" s="13">
        <f>IF(OR(Table2[[#This Row],[7d_positivity_public]]=0,ISBLANK(Table2[[#This Row],[7d_positivity_public]])),"",(Table2[[#This Row],[7d_positivity_public]]-Table2[[#This Row],[7d_positivity_all]])/Table2[[#This Row],[7d_positivity_public]])</f>
        <v>0.1111111111111111</v>
      </c>
      <c r="W1474">
        <v>8</v>
      </c>
    </row>
    <row r="1475" spans="1:23" x14ac:dyDescent="0.25">
      <c r="A1475" s="10">
        <v>44421</v>
      </c>
      <c r="B1475">
        <v>523</v>
      </c>
      <c r="C1475" t="s">
        <v>312</v>
      </c>
      <c r="D1475">
        <v>33</v>
      </c>
      <c r="E1475">
        <v>23</v>
      </c>
      <c r="F1475">
        <v>10</v>
      </c>
      <c r="G1475">
        <v>22</v>
      </c>
      <c r="H1475">
        <v>63</v>
      </c>
      <c r="K1475">
        <v>66</v>
      </c>
      <c r="L1475">
        <v>55</v>
      </c>
      <c r="M1475">
        <v>76</v>
      </c>
      <c r="N1475">
        <v>52</v>
      </c>
      <c r="P1475">
        <v>56</v>
      </c>
      <c r="Q1475">
        <v>42</v>
      </c>
      <c r="R1475">
        <v>69</v>
      </c>
      <c r="T1475" s="34">
        <f>_xlfn.XLOOKUP(B1475,'LHA Demog pivot'!$B$4:$B$93,'LHA Demog pivot'!$C$4:$C$93,,,1)</f>
        <v>15857</v>
      </c>
      <c r="U1475" s="36">
        <f>ROUND(Table2[[#This Row],[LHA_Pop_2016]]*Table2[[#This Row],[C_ADR_7day]]/100000*7,0)</f>
        <v>37</v>
      </c>
      <c r="V1475" s="13">
        <f>IF(OR(Table2[[#This Row],[7d_positivity_public]]=0,ISBLANK(Table2[[#This Row],[7d_positivity_public]])),"",(Table2[[#This Row],[7d_positivity_public]]-Table2[[#This Row],[7d_positivity_all]])/Table2[[#This Row],[7d_positivity_public]])</f>
        <v>0.13636363636363635</v>
      </c>
      <c r="W1475">
        <v>19</v>
      </c>
    </row>
    <row r="1476" spans="1:23" x14ac:dyDescent="0.25">
      <c r="A1476" s="10">
        <v>44421</v>
      </c>
      <c r="B1476">
        <v>524</v>
      </c>
      <c r="C1476" t="s">
        <v>313</v>
      </c>
      <c r="D1476">
        <v>6</v>
      </c>
      <c r="E1476">
        <v>4</v>
      </c>
      <c r="F1476">
        <v>2</v>
      </c>
      <c r="G1476">
        <v>14</v>
      </c>
      <c r="H1476">
        <v>75</v>
      </c>
      <c r="K1476">
        <v>76</v>
      </c>
      <c r="L1476">
        <v>69</v>
      </c>
      <c r="M1476">
        <v>85</v>
      </c>
      <c r="N1476">
        <v>63</v>
      </c>
      <c r="P1476">
        <v>65</v>
      </c>
      <c r="Q1476">
        <v>53</v>
      </c>
      <c r="R1476">
        <v>78</v>
      </c>
      <c r="T1476" s="34">
        <f>_xlfn.XLOOKUP(B1476,'LHA Demog pivot'!$B$4:$B$93,'LHA Demog pivot'!$C$4:$C$93,,,1)</f>
        <v>95077</v>
      </c>
      <c r="U1476" s="36">
        <f>ROUND(Table2[[#This Row],[LHA_Pop_2016]]*Table2[[#This Row],[C_ADR_7day]]/100000*7,0)</f>
        <v>40</v>
      </c>
      <c r="V1476" s="13">
        <f>IF(OR(Table2[[#This Row],[7d_positivity_public]]=0,ISBLANK(Table2[[#This Row],[7d_positivity_public]])),"",(Table2[[#This Row],[7d_positivity_public]]-Table2[[#This Row],[7d_positivity_all]])/Table2[[#This Row],[7d_positivity_public]])</f>
        <v>0.2857142857142857</v>
      </c>
      <c r="W1476">
        <v>10</v>
      </c>
    </row>
    <row r="1477" spans="1:23" x14ac:dyDescent="0.25">
      <c r="A1477" s="10">
        <v>44421</v>
      </c>
      <c r="B1477">
        <v>531</v>
      </c>
      <c r="C1477" t="s">
        <v>314</v>
      </c>
      <c r="D1477">
        <v>6</v>
      </c>
      <c r="E1477">
        <v>2</v>
      </c>
      <c r="F1477">
        <v>4</v>
      </c>
      <c r="G1477">
        <v>14</v>
      </c>
      <c r="H1477">
        <v>54</v>
      </c>
      <c r="K1477">
        <v>57</v>
      </c>
      <c r="L1477">
        <v>45</v>
      </c>
      <c r="M1477">
        <v>71</v>
      </c>
      <c r="N1477">
        <v>44</v>
      </c>
      <c r="P1477">
        <v>47</v>
      </c>
      <c r="Q1477">
        <v>34</v>
      </c>
      <c r="R1477">
        <v>63</v>
      </c>
      <c r="T1477" s="34">
        <f>_xlfn.XLOOKUP(B1477,'LHA Demog pivot'!$B$4:$B$93,'LHA Demog pivot'!$C$4:$C$93,,,1)</f>
        <v>26850</v>
      </c>
      <c r="U1477" s="36">
        <f>ROUND(Table2[[#This Row],[LHA_Pop_2016]]*Table2[[#This Row],[C_ADR_7day]]/100000*7,0)</f>
        <v>11</v>
      </c>
      <c r="V1477" s="13">
        <f>IF(OR(Table2[[#This Row],[7d_positivity_public]]=0,ISBLANK(Table2[[#This Row],[7d_positivity_public]])),"",(Table2[[#This Row],[7d_positivity_public]]-Table2[[#This Row],[7d_positivity_all]])/Table2[[#This Row],[7d_positivity_public]])</f>
        <v>0.42857142857142855</v>
      </c>
      <c r="W1477">
        <v>8</v>
      </c>
    </row>
    <row r="1478" spans="1:23" x14ac:dyDescent="0.25">
      <c r="A1478" s="10">
        <v>44421</v>
      </c>
      <c r="B1478">
        <v>532</v>
      </c>
      <c r="C1478" t="s">
        <v>315</v>
      </c>
      <c r="D1478">
        <v>7</v>
      </c>
      <c r="E1478">
        <v>2</v>
      </c>
      <c r="F1478">
        <v>5</v>
      </c>
      <c r="G1478">
        <v>15</v>
      </c>
      <c r="H1478">
        <v>55</v>
      </c>
      <c r="K1478">
        <v>57</v>
      </c>
      <c r="L1478">
        <v>49</v>
      </c>
      <c r="M1478">
        <v>71</v>
      </c>
      <c r="N1478">
        <v>44</v>
      </c>
      <c r="P1478">
        <v>47</v>
      </c>
      <c r="Q1478">
        <v>37</v>
      </c>
      <c r="R1478">
        <v>63</v>
      </c>
      <c r="T1478" s="34">
        <f>_xlfn.XLOOKUP(B1478,'LHA Demog pivot'!$B$4:$B$93,'LHA Demog pivot'!$C$4:$C$93,,,1)</f>
        <v>35521</v>
      </c>
      <c r="U1478" s="36">
        <f>ROUND(Table2[[#This Row],[LHA_Pop_2016]]*Table2[[#This Row],[C_ADR_7day]]/100000*7,0)</f>
        <v>17</v>
      </c>
      <c r="V1478" s="13">
        <f>IF(OR(Table2[[#This Row],[7d_positivity_public]]=0,ISBLANK(Table2[[#This Row],[7d_positivity_public]])),"",(Table2[[#This Row],[7d_positivity_public]]-Table2[[#This Row],[7d_positivity_all]])/Table2[[#This Row],[7d_positivity_public]])</f>
        <v>0.53333333333333333</v>
      </c>
      <c r="W1478">
        <v>7</v>
      </c>
    </row>
    <row r="1479" spans="1:23" x14ac:dyDescent="0.25">
      <c r="A1479" s="10">
        <v>44421</v>
      </c>
      <c r="B1479">
        <v>533</v>
      </c>
      <c r="C1479" t="s">
        <v>316</v>
      </c>
      <c r="D1479">
        <v>0</v>
      </c>
      <c r="E1479">
        <v>4</v>
      </c>
      <c r="F1479">
        <v>-4</v>
      </c>
      <c r="G1479">
        <v>0</v>
      </c>
      <c r="H1479">
        <v>56</v>
      </c>
      <c r="K1479">
        <v>59</v>
      </c>
      <c r="L1479">
        <v>49</v>
      </c>
      <c r="M1479">
        <v>70</v>
      </c>
      <c r="N1479">
        <v>46</v>
      </c>
      <c r="P1479">
        <v>49</v>
      </c>
      <c r="Q1479">
        <v>38</v>
      </c>
      <c r="R1479">
        <v>64</v>
      </c>
      <c r="T1479" s="34">
        <f>_xlfn.XLOOKUP(B1479,'LHA Demog pivot'!$B$4:$B$93,'LHA Demog pivot'!$C$4:$C$93,,,1)</f>
        <v>5514</v>
      </c>
      <c r="U1479" s="36">
        <f>ROUND(Table2[[#This Row],[LHA_Pop_2016]]*Table2[[#This Row],[C_ADR_7day]]/100000*7,0)</f>
        <v>0</v>
      </c>
      <c r="V1479" s="13" t="str">
        <f>IF(OR(Table2[[#This Row],[7d_positivity_public]]=0,ISBLANK(Table2[[#This Row],[7d_positivity_public]])),"",(Table2[[#This Row],[7d_positivity_public]]-Table2[[#This Row],[7d_positivity_all]])/Table2[[#This Row],[7d_positivity_public]])</f>
        <v/>
      </c>
      <c r="W1479">
        <v>0</v>
      </c>
    </row>
    <row r="1480" spans="1:23" x14ac:dyDescent="0.25">
      <c r="A1480" s="10">
        <v>44421</v>
      </c>
      <c r="B1480">
        <v>555</v>
      </c>
      <c r="C1480" t="s">
        <v>317</v>
      </c>
      <c r="D1480">
        <v>13</v>
      </c>
      <c r="E1480">
        <v>0</v>
      </c>
      <c r="F1480">
        <v>13</v>
      </c>
      <c r="G1480">
        <v>11</v>
      </c>
      <c r="H1480">
        <v>78</v>
      </c>
      <c r="K1480">
        <v>81</v>
      </c>
      <c r="L1480">
        <v>75</v>
      </c>
      <c r="M1480">
        <v>85</v>
      </c>
      <c r="N1480">
        <v>59</v>
      </c>
      <c r="P1480">
        <v>63</v>
      </c>
      <c r="Q1480">
        <v>56</v>
      </c>
      <c r="R1480">
        <v>68</v>
      </c>
      <c r="T1480" s="34">
        <f>_xlfn.XLOOKUP(B1480,'LHA Demog pivot'!$B$4:$B$93,'LHA Demog pivot'!$C$4:$C$93,,,1)</f>
        <v>2049</v>
      </c>
      <c r="U1480" s="36">
        <f>ROUND(Table2[[#This Row],[LHA_Pop_2016]]*Table2[[#This Row],[C_ADR_7day]]/100000*7,0)</f>
        <v>2</v>
      </c>
      <c r="V1480" s="13">
        <f>IF(OR(Table2[[#This Row],[7d_positivity_public]]=0,ISBLANK(Table2[[#This Row],[7d_positivity_public]])),"",(Table2[[#This Row],[7d_positivity_public]]-Table2[[#This Row],[7d_positivity_all]])/Table2[[#This Row],[7d_positivity_public]])</f>
        <v>0.54545454545454541</v>
      </c>
      <c r="W1480">
        <v>5</v>
      </c>
    </row>
    <row r="1481" spans="1:23" x14ac:dyDescent="0.25">
      <c r="A1481" s="10">
        <v>44425</v>
      </c>
      <c r="B1481">
        <v>111</v>
      </c>
      <c r="C1481" t="s">
        <v>242</v>
      </c>
      <c r="D1481">
        <v>14</v>
      </c>
      <c r="E1481">
        <v>14</v>
      </c>
      <c r="F1481">
        <v>0</v>
      </c>
      <c r="G1481">
        <v>12</v>
      </c>
      <c r="H1481">
        <v>77</v>
      </c>
      <c r="K1481">
        <v>78</v>
      </c>
      <c r="L1481">
        <v>73</v>
      </c>
      <c r="M1481">
        <v>85</v>
      </c>
      <c r="N1481">
        <v>67</v>
      </c>
      <c r="P1481">
        <v>68</v>
      </c>
      <c r="Q1481">
        <v>59</v>
      </c>
      <c r="R1481">
        <v>79</v>
      </c>
      <c r="T1481" s="34">
        <f>_xlfn.XLOOKUP(B1481,'LHA Demog pivot'!$B$4:$B$93,'LHA Demog pivot'!$C$4:$C$93,,,1)</f>
        <v>15531</v>
      </c>
      <c r="U1481" s="36">
        <f>ROUND(Table2[[#This Row],[LHA_Pop_2016]]*Table2[[#This Row],[C_ADR_7day]]/100000*7,0)</f>
        <v>15</v>
      </c>
      <c r="V1481" s="13">
        <f>IF(OR(Table2[[#This Row],[7d_positivity_public]]=0,ISBLANK(Table2[[#This Row],[7d_positivity_public]])),"",(Table2[[#This Row],[7d_positivity_public]]-Table2[[#This Row],[7d_positivity_all]])/Table2[[#This Row],[7d_positivity_public]])</f>
        <v>0.16666666666666666</v>
      </c>
      <c r="W1481">
        <v>10</v>
      </c>
    </row>
    <row r="1482" spans="1:23" x14ac:dyDescent="0.25">
      <c r="A1482" s="10">
        <v>44425</v>
      </c>
      <c r="B1482">
        <v>112</v>
      </c>
      <c r="C1482" t="s">
        <v>243</v>
      </c>
      <c r="D1482">
        <v>15</v>
      </c>
      <c r="E1482">
        <v>14</v>
      </c>
      <c r="F1482">
        <v>1</v>
      </c>
      <c r="G1482">
        <v>10</v>
      </c>
      <c r="H1482">
        <v>75</v>
      </c>
      <c r="K1482">
        <v>76</v>
      </c>
      <c r="L1482">
        <v>65</v>
      </c>
      <c r="M1482">
        <v>85</v>
      </c>
      <c r="N1482">
        <v>66</v>
      </c>
      <c r="P1482">
        <v>67</v>
      </c>
      <c r="Q1482">
        <v>52</v>
      </c>
      <c r="R1482">
        <v>80</v>
      </c>
      <c r="T1482" s="34">
        <f>_xlfn.XLOOKUP(B1482,'LHA Demog pivot'!$B$4:$B$93,'LHA Demog pivot'!$C$4:$C$93,,,1)</f>
        <v>26248</v>
      </c>
      <c r="U1482" s="36">
        <f>ROUND(Table2[[#This Row],[LHA_Pop_2016]]*Table2[[#This Row],[C_ADR_7day]]/100000*7,0)</f>
        <v>28</v>
      </c>
      <c r="V1482" s="13">
        <f>IF(OR(Table2[[#This Row],[7d_positivity_public]]=0,ISBLANK(Table2[[#This Row],[7d_positivity_public]])),"",(Table2[[#This Row],[7d_positivity_public]]-Table2[[#This Row],[7d_positivity_all]])/Table2[[#This Row],[7d_positivity_public]])</f>
        <v>0.1</v>
      </c>
      <c r="W1482">
        <v>9</v>
      </c>
    </row>
    <row r="1483" spans="1:23" x14ac:dyDescent="0.25">
      <c r="A1483" s="10">
        <v>44425</v>
      </c>
      <c r="B1483">
        <v>113</v>
      </c>
      <c r="C1483" t="s">
        <v>244</v>
      </c>
      <c r="D1483">
        <v>16</v>
      </c>
      <c r="E1483">
        <v>3</v>
      </c>
      <c r="F1483">
        <v>13</v>
      </c>
      <c r="G1483">
        <v>14</v>
      </c>
      <c r="H1483">
        <v>80</v>
      </c>
      <c r="K1483">
        <v>81</v>
      </c>
      <c r="L1483">
        <v>72</v>
      </c>
      <c r="M1483">
        <v>88</v>
      </c>
      <c r="N1483">
        <v>71</v>
      </c>
      <c r="P1483">
        <v>73</v>
      </c>
      <c r="Q1483">
        <v>60</v>
      </c>
      <c r="R1483">
        <v>83</v>
      </c>
      <c r="T1483" s="34">
        <f>_xlfn.XLOOKUP(B1483,'LHA Demog pivot'!$B$4:$B$93,'LHA Demog pivot'!$C$4:$C$93,,,1)</f>
        <v>9178</v>
      </c>
      <c r="U1483" s="36">
        <f>ROUND(Table2[[#This Row],[LHA_Pop_2016]]*Table2[[#This Row],[C_ADR_7day]]/100000*7,0)</f>
        <v>10</v>
      </c>
      <c r="V1483" s="13">
        <f>IF(OR(Table2[[#This Row],[7d_positivity_public]]=0,ISBLANK(Table2[[#This Row],[7d_positivity_public]])),"",(Table2[[#This Row],[7d_positivity_public]]-Table2[[#This Row],[7d_positivity_all]])/Table2[[#This Row],[7d_positivity_public]])</f>
        <v>0.14285714285714285</v>
      </c>
      <c r="W1483">
        <v>12</v>
      </c>
    </row>
    <row r="1484" spans="1:23" x14ac:dyDescent="0.25">
      <c r="A1484" s="10">
        <v>44425</v>
      </c>
      <c r="B1484">
        <v>114</v>
      </c>
      <c r="C1484" t="s">
        <v>245</v>
      </c>
      <c r="D1484">
        <v>1</v>
      </c>
      <c r="E1484">
        <v>3</v>
      </c>
      <c r="F1484">
        <v>-2</v>
      </c>
      <c r="G1484">
        <v>1</v>
      </c>
      <c r="H1484">
        <v>83</v>
      </c>
      <c r="K1484">
        <v>85</v>
      </c>
      <c r="L1484">
        <v>79</v>
      </c>
      <c r="M1484">
        <v>89</v>
      </c>
      <c r="N1484">
        <v>74</v>
      </c>
      <c r="P1484">
        <v>76</v>
      </c>
      <c r="Q1484">
        <v>67</v>
      </c>
      <c r="R1484">
        <v>83</v>
      </c>
      <c r="T1484" s="34">
        <f>_xlfn.XLOOKUP(B1484,'LHA Demog pivot'!$B$4:$B$93,'LHA Demog pivot'!$C$4:$C$93,,,1)</f>
        <v>9487</v>
      </c>
      <c r="U1484" s="36">
        <f>ROUND(Table2[[#This Row],[LHA_Pop_2016]]*Table2[[#This Row],[C_ADR_7day]]/100000*7,0)</f>
        <v>1</v>
      </c>
      <c r="V1484" s="13">
        <f>IF(OR(Table2[[#This Row],[7d_positivity_public]]=0,ISBLANK(Table2[[#This Row],[7d_positivity_public]])),"",(Table2[[#This Row],[7d_positivity_public]]-Table2[[#This Row],[7d_positivity_all]])/Table2[[#This Row],[7d_positivity_public]])</f>
        <v>0</v>
      </c>
      <c r="W1484">
        <v>1</v>
      </c>
    </row>
    <row r="1485" spans="1:23" x14ac:dyDescent="0.25">
      <c r="A1485" s="10">
        <v>44425</v>
      </c>
      <c r="B1485">
        <v>115</v>
      </c>
      <c r="C1485" t="s">
        <v>246</v>
      </c>
      <c r="D1485">
        <v>48</v>
      </c>
      <c r="E1485">
        <v>28</v>
      </c>
      <c r="F1485">
        <v>20</v>
      </c>
      <c r="G1485">
        <v>25</v>
      </c>
      <c r="H1485">
        <v>65</v>
      </c>
      <c r="K1485">
        <v>67</v>
      </c>
      <c r="L1485">
        <v>49</v>
      </c>
      <c r="M1485">
        <v>77</v>
      </c>
      <c r="N1485">
        <v>56</v>
      </c>
      <c r="P1485">
        <v>59</v>
      </c>
      <c r="Q1485">
        <v>38</v>
      </c>
      <c r="R1485">
        <v>71</v>
      </c>
      <c r="T1485" s="34">
        <f>_xlfn.XLOOKUP(B1485,'LHA Demog pivot'!$B$4:$B$93,'LHA Demog pivot'!$C$4:$C$93,,,1)</f>
        <v>12634</v>
      </c>
      <c r="U1485" s="36">
        <f>ROUND(Table2[[#This Row],[LHA_Pop_2016]]*Table2[[#This Row],[C_ADR_7day]]/100000*7,0)</f>
        <v>42</v>
      </c>
      <c r="V1485" s="13">
        <f>IF(OR(Table2[[#This Row],[7d_positivity_public]]=0,ISBLANK(Table2[[#This Row],[7d_positivity_public]])),"",(Table2[[#This Row],[7d_positivity_public]]-Table2[[#This Row],[7d_positivity_all]])/Table2[[#This Row],[7d_positivity_public]])</f>
        <v>0.16</v>
      </c>
      <c r="W1485">
        <v>21</v>
      </c>
    </row>
    <row r="1486" spans="1:23" x14ac:dyDescent="0.25">
      <c r="A1486" s="10">
        <v>44425</v>
      </c>
      <c r="B1486">
        <v>116</v>
      </c>
      <c r="C1486" t="s">
        <v>247</v>
      </c>
      <c r="D1486">
        <v>28</v>
      </c>
      <c r="E1486">
        <v>7</v>
      </c>
      <c r="F1486">
        <v>21</v>
      </c>
      <c r="G1486">
        <v>19</v>
      </c>
      <c r="H1486">
        <v>83</v>
      </c>
      <c r="K1486">
        <v>85</v>
      </c>
      <c r="L1486">
        <v>84</v>
      </c>
      <c r="M1486">
        <v>86</v>
      </c>
      <c r="N1486">
        <v>74</v>
      </c>
      <c r="P1486">
        <v>76</v>
      </c>
      <c r="Q1486">
        <v>71</v>
      </c>
      <c r="R1486">
        <v>81</v>
      </c>
      <c r="T1486" s="34">
        <f>_xlfn.XLOOKUP(B1486,'LHA Demog pivot'!$B$4:$B$93,'LHA Demog pivot'!$C$4:$C$93,,,1)</f>
        <v>6851</v>
      </c>
      <c r="U1486" s="36">
        <f>ROUND(Table2[[#This Row],[LHA_Pop_2016]]*Table2[[#This Row],[C_ADR_7day]]/100000*7,0)</f>
        <v>13</v>
      </c>
      <c r="V1486" s="13">
        <f>IF(OR(Table2[[#This Row],[7d_positivity_public]]=0,ISBLANK(Table2[[#This Row],[7d_positivity_public]])),"",(Table2[[#This Row],[7d_positivity_public]]-Table2[[#This Row],[7d_positivity_all]])/Table2[[#This Row],[7d_positivity_public]])</f>
        <v>5.2631578947368418E-2</v>
      </c>
      <c r="W1486">
        <v>18</v>
      </c>
    </row>
    <row r="1487" spans="1:23" x14ac:dyDescent="0.25">
      <c r="A1487" s="10">
        <v>44425</v>
      </c>
      <c r="B1487">
        <v>121</v>
      </c>
      <c r="C1487" t="s">
        <v>248</v>
      </c>
      <c r="D1487">
        <v>11</v>
      </c>
      <c r="E1487">
        <v>0</v>
      </c>
      <c r="F1487">
        <v>11</v>
      </c>
      <c r="G1487">
        <v>9</v>
      </c>
      <c r="H1487">
        <v>68</v>
      </c>
      <c r="K1487">
        <v>70</v>
      </c>
      <c r="L1487">
        <v>50</v>
      </c>
      <c r="M1487">
        <v>79</v>
      </c>
      <c r="N1487">
        <v>59</v>
      </c>
      <c r="P1487">
        <v>62</v>
      </c>
      <c r="Q1487">
        <v>41</v>
      </c>
      <c r="R1487">
        <v>71</v>
      </c>
      <c r="T1487" s="34">
        <f>_xlfn.XLOOKUP(B1487,'LHA Demog pivot'!$B$4:$B$93,'LHA Demog pivot'!$C$4:$C$93,,,1)</f>
        <v>3209</v>
      </c>
      <c r="U1487" s="36">
        <f>ROUND(Table2[[#This Row],[LHA_Pop_2016]]*Table2[[#This Row],[C_ADR_7day]]/100000*7,0)</f>
        <v>2</v>
      </c>
      <c r="V1487" s="13">
        <f>IF(OR(Table2[[#This Row],[7d_positivity_public]]=0,ISBLANK(Table2[[#This Row],[7d_positivity_public]])),"",(Table2[[#This Row],[7d_positivity_public]]-Table2[[#This Row],[7d_positivity_all]])/Table2[[#This Row],[7d_positivity_public]])</f>
        <v>0.1111111111111111</v>
      </c>
      <c r="W1487">
        <v>8</v>
      </c>
    </row>
    <row r="1488" spans="1:23" x14ac:dyDescent="0.25">
      <c r="A1488" s="10">
        <v>44425</v>
      </c>
      <c r="B1488">
        <v>122</v>
      </c>
      <c r="C1488" t="s">
        <v>249</v>
      </c>
      <c r="D1488">
        <v>75</v>
      </c>
      <c r="E1488">
        <v>44</v>
      </c>
      <c r="F1488">
        <v>31</v>
      </c>
      <c r="G1488">
        <v>25</v>
      </c>
      <c r="H1488">
        <v>72</v>
      </c>
      <c r="K1488">
        <v>73</v>
      </c>
      <c r="L1488">
        <v>66</v>
      </c>
      <c r="M1488">
        <v>80</v>
      </c>
      <c r="N1488">
        <v>62</v>
      </c>
      <c r="P1488">
        <v>64</v>
      </c>
      <c r="Q1488">
        <v>53</v>
      </c>
      <c r="R1488">
        <v>74</v>
      </c>
      <c r="T1488" s="34">
        <f>_xlfn.XLOOKUP(B1488,'LHA Demog pivot'!$B$4:$B$93,'LHA Demog pivot'!$C$4:$C$93,,,1)</f>
        <v>25523</v>
      </c>
      <c r="U1488" s="36">
        <f>ROUND(Table2[[#This Row],[LHA_Pop_2016]]*Table2[[#This Row],[C_ADR_7day]]/100000*7,0)</f>
        <v>134</v>
      </c>
      <c r="V1488" s="13">
        <f>IF(OR(Table2[[#This Row],[7d_positivity_public]]=0,ISBLANK(Table2[[#This Row],[7d_positivity_public]])),"",(Table2[[#This Row],[7d_positivity_public]]-Table2[[#This Row],[7d_positivity_all]])/Table2[[#This Row],[7d_positivity_public]])</f>
        <v>0.08</v>
      </c>
      <c r="W1488">
        <v>23</v>
      </c>
    </row>
    <row r="1489" spans="1:23" x14ac:dyDescent="0.25">
      <c r="A1489" s="10">
        <v>44425</v>
      </c>
      <c r="B1489">
        <v>123</v>
      </c>
      <c r="C1489" t="s">
        <v>250</v>
      </c>
      <c r="D1489">
        <v>32</v>
      </c>
      <c r="E1489">
        <v>30</v>
      </c>
      <c r="F1489">
        <v>2</v>
      </c>
      <c r="G1489">
        <v>18</v>
      </c>
      <c r="H1489">
        <v>75</v>
      </c>
      <c r="K1489">
        <v>76</v>
      </c>
      <c r="L1489">
        <v>67</v>
      </c>
      <c r="M1489">
        <v>84</v>
      </c>
      <c r="N1489">
        <v>66</v>
      </c>
      <c r="P1489">
        <v>68</v>
      </c>
      <c r="Q1489">
        <v>54</v>
      </c>
      <c r="R1489">
        <v>79</v>
      </c>
      <c r="T1489" s="34">
        <f>_xlfn.XLOOKUP(B1489,'LHA Demog pivot'!$B$4:$B$93,'LHA Demog pivot'!$C$4:$C$93,,,1)</f>
        <v>13710</v>
      </c>
      <c r="U1489" s="36">
        <f>ROUND(Table2[[#This Row],[LHA_Pop_2016]]*Table2[[#This Row],[C_ADR_7day]]/100000*7,0)</f>
        <v>31</v>
      </c>
      <c r="V1489" s="13">
        <f>IF(OR(Table2[[#This Row],[7d_positivity_public]]=0,ISBLANK(Table2[[#This Row],[7d_positivity_public]])),"",(Table2[[#This Row],[7d_positivity_public]]-Table2[[#This Row],[7d_positivity_all]])/Table2[[#This Row],[7d_positivity_public]])</f>
        <v>0.16666666666666666</v>
      </c>
      <c r="W1489">
        <v>15</v>
      </c>
    </row>
    <row r="1490" spans="1:23" x14ac:dyDescent="0.25">
      <c r="A1490" s="10">
        <v>44425</v>
      </c>
      <c r="B1490">
        <v>124</v>
      </c>
      <c r="C1490" t="s">
        <v>251</v>
      </c>
      <c r="D1490">
        <v>22</v>
      </c>
      <c r="E1490">
        <v>20</v>
      </c>
      <c r="F1490">
        <v>2</v>
      </c>
      <c r="G1490">
        <v>15</v>
      </c>
      <c r="H1490">
        <v>73</v>
      </c>
      <c r="K1490">
        <v>74</v>
      </c>
      <c r="L1490">
        <v>58</v>
      </c>
      <c r="M1490">
        <v>81</v>
      </c>
      <c r="N1490">
        <v>64</v>
      </c>
      <c r="P1490">
        <v>66</v>
      </c>
      <c r="Q1490">
        <v>47</v>
      </c>
      <c r="R1490">
        <v>75</v>
      </c>
      <c r="T1490" s="34">
        <f>_xlfn.XLOOKUP(B1490,'LHA Demog pivot'!$B$4:$B$93,'LHA Demog pivot'!$C$4:$C$93,,,1)</f>
        <v>4501</v>
      </c>
      <c r="U1490" s="36">
        <f>ROUND(Table2[[#This Row],[LHA_Pop_2016]]*Table2[[#This Row],[C_ADR_7day]]/100000*7,0)</f>
        <v>7</v>
      </c>
      <c r="V1490" s="13">
        <f>IF(OR(Table2[[#This Row],[7d_positivity_public]]=0,ISBLANK(Table2[[#This Row],[7d_positivity_public]])),"",(Table2[[#This Row],[7d_positivity_public]]-Table2[[#This Row],[7d_positivity_all]])/Table2[[#This Row],[7d_positivity_public]])</f>
        <v>6.6666666666666666E-2</v>
      </c>
      <c r="W1490">
        <v>14</v>
      </c>
    </row>
    <row r="1491" spans="1:23" x14ac:dyDescent="0.25">
      <c r="A1491" s="10">
        <v>44425</v>
      </c>
      <c r="B1491">
        <v>125</v>
      </c>
      <c r="C1491" t="s">
        <v>252</v>
      </c>
      <c r="D1491">
        <v>18</v>
      </c>
      <c r="E1491">
        <v>8</v>
      </c>
      <c r="F1491">
        <v>10</v>
      </c>
      <c r="G1491">
        <v>12</v>
      </c>
      <c r="H1491">
        <v>82</v>
      </c>
      <c r="K1491">
        <v>83</v>
      </c>
      <c r="L1491">
        <v>75</v>
      </c>
      <c r="M1491">
        <v>89</v>
      </c>
      <c r="N1491">
        <v>74</v>
      </c>
      <c r="P1491">
        <v>75</v>
      </c>
      <c r="Q1491">
        <v>63</v>
      </c>
      <c r="R1491">
        <v>84</v>
      </c>
      <c r="T1491" s="34">
        <f>_xlfn.XLOOKUP(B1491,'LHA Demog pivot'!$B$4:$B$93,'LHA Demog pivot'!$C$4:$C$93,,,1)</f>
        <v>19367</v>
      </c>
      <c r="U1491" s="36">
        <f>ROUND(Table2[[#This Row],[LHA_Pop_2016]]*Table2[[#This Row],[C_ADR_7day]]/100000*7,0)</f>
        <v>24</v>
      </c>
      <c r="V1491" s="13">
        <f>IF(OR(Table2[[#This Row],[7d_positivity_public]]=0,ISBLANK(Table2[[#This Row],[7d_positivity_public]])),"",(Table2[[#This Row],[7d_positivity_public]]-Table2[[#This Row],[7d_positivity_all]])/Table2[[#This Row],[7d_positivity_public]])</f>
        <v>8.3333333333333329E-2</v>
      </c>
      <c r="W1491">
        <v>11</v>
      </c>
    </row>
    <row r="1492" spans="1:23" x14ac:dyDescent="0.25">
      <c r="A1492" s="10">
        <v>44425</v>
      </c>
      <c r="B1492">
        <v>126</v>
      </c>
      <c r="C1492" t="s">
        <v>83</v>
      </c>
      <c r="D1492">
        <v>14</v>
      </c>
      <c r="E1492">
        <v>9</v>
      </c>
      <c r="F1492">
        <v>5</v>
      </c>
      <c r="G1492">
        <v>12</v>
      </c>
      <c r="H1492">
        <v>73</v>
      </c>
      <c r="K1492">
        <v>74</v>
      </c>
      <c r="L1492">
        <v>58</v>
      </c>
      <c r="M1492">
        <v>82</v>
      </c>
      <c r="N1492">
        <v>64</v>
      </c>
      <c r="P1492">
        <v>66</v>
      </c>
      <c r="Q1492">
        <v>45</v>
      </c>
      <c r="R1492">
        <v>76</v>
      </c>
      <c r="T1492" s="34">
        <f>_xlfn.XLOOKUP(B1492,'LHA Demog pivot'!$B$4:$B$93,'LHA Demog pivot'!$C$4:$C$93,,,1)</f>
        <v>8611</v>
      </c>
      <c r="U1492" s="36">
        <f>ROUND(Table2[[#This Row],[LHA_Pop_2016]]*Table2[[#This Row],[C_ADR_7day]]/100000*7,0)</f>
        <v>8</v>
      </c>
      <c r="V1492" s="13">
        <f>IF(OR(Table2[[#This Row],[7d_positivity_public]]=0,ISBLANK(Table2[[#This Row],[7d_positivity_public]])),"",(Table2[[#This Row],[7d_positivity_public]]-Table2[[#This Row],[7d_positivity_all]])/Table2[[#This Row],[7d_positivity_public]])</f>
        <v>0.33333333333333331</v>
      </c>
      <c r="W1492">
        <v>8</v>
      </c>
    </row>
    <row r="1493" spans="1:23" x14ac:dyDescent="0.25">
      <c r="A1493" s="10">
        <v>44425</v>
      </c>
      <c r="B1493">
        <v>127</v>
      </c>
      <c r="C1493" t="s">
        <v>84</v>
      </c>
      <c r="D1493">
        <v>11</v>
      </c>
      <c r="E1493">
        <v>0</v>
      </c>
      <c r="F1493">
        <v>11</v>
      </c>
      <c r="G1493">
        <v>15</v>
      </c>
      <c r="H1493">
        <v>64</v>
      </c>
      <c r="K1493">
        <v>67</v>
      </c>
      <c r="L1493">
        <v>54</v>
      </c>
      <c r="M1493">
        <v>72</v>
      </c>
      <c r="N1493">
        <v>56</v>
      </c>
      <c r="P1493">
        <v>59</v>
      </c>
      <c r="Q1493">
        <v>40</v>
      </c>
      <c r="R1493">
        <v>67</v>
      </c>
      <c r="T1493" s="34">
        <f>_xlfn.XLOOKUP(B1493,'LHA Demog pivot'!$B$4:$B$93,'LHA Demog pivot'!$C$4:$C$93,,,1)</f>
        <v>3469</v>
      </c>
      <c r="U1493" s="36">
        <f>ROUND(Table2[[#This Row],[LHA_Pop_2016]]*Table2[[#This Row],[C_ADR_7day]]/100000*7,0)</f>
        <v>3</v>
      </c>
      <c r="V1493" s="13">
        <f>IF(OR(Table2[[#This Row],[7d_positivity_public]]=0,ISBLANK(Table2[[#This Row],[7d_positivity_public]])),"",(Table2[[#This Row],[7d_positivity_public]]-Table2[[#This Row],[7d_positivity_all]])/Table2[[#This Row],[7d_positivity_public]])</f>
        <v>0.2</v>
      </c>
      <c r="W1493">
        <v>12</v>
      </c>
    </row>
    <row r="1494" spans="1:23" x14ac:dyDescent="0.25">
      <c r="A1494" s="10">
        <v>44425</v>
      </c>
      <c r="B1494">
        <v>131</v>
      </c>
      <c r="C1494" t="s">
        <v>87</v>
      </c>
      <c r="D1494">
        <v>7</v>
      </c>
      <c r="E1494">
        <v>6</v>
      </c>
      <c r="F1494">
        <v>1</v>
      </c>
      <c r="G1494">
        <v>6</v>
      </c>
      <c r="H1494">
        <v>82</v>
      </c>
      <c r="K1494">
        <v>83</v>
      </c>
      <c r="L1494">
        <v>74</v>
      </c>
      <c r="M1494">
        <v>87</v>
      </c>
      <c r="N1494">
        <v>72</v>
      </c>
      <c r="P1494">
        <v>73</v>
      </c>
      <c r="Q1494">
        <v>57</v>
      </c>
      <c r="R1494">
        <v>80</v>
      </c>
      <c r="T1494" s="34">
        <f>_xlfn.XLOOKUP(B1494,'LHA Demog pivot'!$B$4:$B$93,'LHA Demog pivot'!$C$4:$C$93,,,1)</f>
        <v>19231</v>
      </c>
      <c r="U1494" s="36">
        <f>ROUND(Table2[[#This Row],[LHA_Pop_2016]]*Table2[[#This Row],[C_ADR_7day]]/100000*7,0)</f>
        <v>9</v>
      </c>
      <c r="V1494" s="13">
        <f>IF(OR(Table2[[#This Row],[7d_positivity_public]]=0,ISBLANK(Table2[[#This Row],[7d_positivity_public]])),"",(Table2[[#This Row],[7d_positivity_public]]-Table2[[#This Row],[7d_positivity_all]])/Table2[[#This Row],[7d_positivity_public]])</f>
        <v>0.16666666666666666</v>
      </c>
      <c r="W1494">
        <v>5</v>
      </c>
    </row>
    <row r="1495" spans="1:23" x14ac:dyDescent="0.25">
      <c r="A1495" s="10">
        <v>44425</v>
      </c>
      <c r="B1495">
        <v>132</v>
      </c>
      <c r="C1495" t="s">
        <v>89</v>
      </c>
      <c r="D1495">
        <v>13</v>
      </c>
      <c r="E1495">
        <v>6</v>
      </c>
      <c r="F1495">
        <v>7</v>
      </c>
      <c r="G1495">
        <v>9</v>
      </c>
      <c r="H1495">
        <v>80</v>
      </c>
      <c r="K1495">
        <v>81</v>
      </c>
      <c r="L1495">
        <v>71</v>
      </c>
      <c r="M1495">
        <v>87</v>
      </c>
      <c r="N1495">
        <v>72</v>
      </c>
      <c r="P1495">
        <v>73</v>
      </c>
      <c r="Q1495">
        <v>60</v>
      </c>
      <c r="R1495">
        <v>82</v>
      </c>
      <c r="T1495" s="34">
        <f>_xlfn.XLOOKUP(B1495,'LHA Demog pivot'!$B$4:$B$93,'LHA Demog pivot'!$C$4:$C$93,,,1)</f>
        <v>41799</v>
      </c>
      <c r="U1495" s="36">
        <f>ROUND(Table2[[#This Row],[LHA_Pop_2016]]*Table2[[#This Row],[C_ADR_7day]]/100000*7,0)</f>
        <v>38</v>
      </c>
      <c r="V1495" s="13">
        <f>IF(OR(Table2[[#This Row],[7d_positivity_public]]=0,ISBLANK(Table2[[#This Row],[7d_positivity_public]])),"",(Table2[[#This Row],[7d_positivity_public]]-Table2[[#This Row],[7d_positivity_all]])/Table2[[#This Row],[7d_positivity_public]])</f>
        <v>0.1111111111111111</v>
      </c>
      <c r="W1495">
        <v>8</v>
      </c>
    </row>
    <row r="1496" spans="1:23" x14ac:dyDescent="0.25">
      <c r="A1496" s="10">
        <v>44425</v>
      </c>
      <c r="B1496">
        <v>133</v>
      </c>
      <c r="C1496" t="s">
        <v>91</v>
      </c>
      <c r="D1496">
        <v>25</v>
      </c>
      <c r="E1496">
        <v>10</v>
      </c>
      <c r="F1496">
        <v>15</v>
      </c>
      <c r="G1496">
        <v>23</v>
      </c>
      <c r="H1496">
        <v>74</v>
      </c>
      <c r="K1496">
        <v>75</v>
      </c>
      <c r="L1496">
        <v>66</v>
      </c>
      <c r="M1496">
        <v>79</v>
      </c>
      <c r="N1496">
        <v>64</v>
      </c>
      <c r="P1496">
        <v>66</v>
      </c>
      <c r="Q1496">
        <v>50</v>
      </c>
      <c r="R1496">
        <v>73</v>
      </c>
      <c r="T1496" s="34">
        <f>_xlfn.XLOOKUP(B1496,'LHA Demog pivot'!$B$4:$B$93,'LHA Demog pivot'!$C$4:$C$93,,,1)</f>
        <v>5101</v>
      </c>
      <c r="U1496" s="36">
        <f>ROUND(Table2[[#This Row],[LHA_Pop_2016]]*Table2[[#This Row],[C_ADR_7day]]/100000*7,0)</f>
        <v>9</v>
      </c>
      <c r="V1496" s="13">
        <f>IF(OR(Table2[[#This Row],[7d_positivity_public]]=0,ISBLANK(Table2[[#This Row],[7d_positivity_public]])),"",(Table2[[#This Row],[7d_positivity_public]]-Table2[[#This Row],[7d_positivity_all]])/Table2[[#This Row],[7d_positivity_public]])</f>
        <v>4.3478260869565216E-2</v>
      </c>
      <c r="W1496">
        <v>22</v>
      </c>
    </row>
    <row r="1497" spans="1:23" x14ac:dyDescent="0.25">
      <c r="A1497" s="10">
        <v>44425</v>
      </c>
      <c r="B1497">
        <v>134</v>
      </c>
      <c r="C1497" t="s">
        <v>93</v>
      </c>
      <c r="D1497">
        <v>9</v>
      </c>
      <c r="E1497">
        <v>0</v>
      </c>
      <c r="F1497">
        <v>9</v>
      </c>
      <c r="G1497">
        <v>12</v>
      </c>
      <c r="H1497">
        <v>75</v>
      </c>
      <c r="K1497">
        <v>76</v>
      </c>
      <c r="L1497">
        <v>66</v>
      </c>
      <c r="M1497">
        <v>82</v>
      </c>
      <c r="N1497">
        <v>66</v>
      </c>
      <c r="P1497">
        <v>67</v>
      </c>
      <c r="Q1497">
        <v>52</v>
      </c>
      <c r="R1497">
        <v>76</v>
      </c>
      <c r="T1497" s="34">
        <f>_xlfn.XLOOKUP(B1497,'LHA Demog pivot'!$B$4:$B$93,'LHA Demog pivot'!$C$4:$C$93,,,1)</f>
        <v>4781</v>
      </c>
      <c r="U1497" s="36">
        <f>ROUND(Table2[[#This Row],[LHA_Pop_2016]]*Table2[[#This Row],[C_ADR_7day]]/100000*7,0)</f>
        <v>3</v>
      </c>
      <c r="V1497" s="13">
        <f>IF(OR(Table2[[#This Row],[7d_positivity_public]]=0,ISBLANK(Table2[[#This Row],[7d_positivity_public]])),"",(Table2[[#This Row],[7d_positivity_public]]-Table2[[#This Row],[7d_positivity_all]])/Table2[[#This Row],[7d_positivity_public]])</f>
        <v>0.41666666666666669</v>
      </c>
      <c r="W1497">
        <v>7</v>
      </c>
    </row>
    <row r="1498" spans="1:23" x14ac:dyDescent="0.25">
      <c r="A1498" s="10">
        <v>44425</v>
      </c>
      <c r="B1498">
        <v>135</v>
      </c>
      <c r="C1498" t="s">
        <v>95</v>
      </c>
      <c r="D1498">
        <v>15</v>
      </c>
      <c r="E1498">
        <v>18</v>
      </c>
      <c r="F1498">
        <v>-3</v>
      </c>
      <c r="G1498">
        <v>11</v>
      </c>
      <c r="H1498">
        <v>68</v>
      </c>
      <c r="K1498">
        <v>70</v>
      </c>
      <c r="L1498">
        <v>54</v>
      </c>
      <c r="M1498">
        <v>81</v>
      </c>
      <c r="N1498">
        <v>60</v>
      </c>
      <c r="P1498">
        <v>62</v>
      </c>
      <c r="Q1498">
        <v>42</v>
      </c>
      <c r="R1498">
        <v>76</v>
      </c>
      <c r="T1498" s="34">
        <f>_xlfn.XLOOKUP(B1498,'LHA Demog pivot'!$B$4:$B$93,'LHA Demog pivot'!$C$4:$C$93,,,1)</f>
        <v>10220</v>
      </c>
      <c r="U1498" s="36">
        <f>ROUND(Table2[[#This Row],[LHA_Pop_2016]]*Table2[[#This Row],[C_ADR_7day]]/100000*7,0)</f>
        <v>11</v>
      </c>
      <c r="V1498" s="13">
        <f>IF(OR(Table2[[#This Row],[7d_positivity_public]]=0,ISBLANK(Table2[[#This Row],[7d_positivity_public]])),"",(Table2[[#This Row],[7d_positivity_public]]-Table2[[#This Row],[7d_positivity_all]])/Table2[[#This Row],[7d_positivity_public]])</f>
        <v>9.0909090909090912E-2</v>
      </c>
      <c r="W1498">
        <v>10</v>
      </c>
    </row>
    <row r="1499" spans="1:23" x14ac:dyDescent="0.25">
      <c r="A1499" s="10">
        <v>44425</v>
      </c>
      <c r="B1499">
        <v>136</v>
      </c>
      <c r="C1499" t="s">
        <v>253</v>
      </c>
      <c r="D1499">
        <v>22</v>
      </c>
      <c r="E1499">
        <v>19</v>
      </c>
      <c r="F1499">
        <v>3</v>
      </c>
      <c r="G1499">
        <v>14</v>
      </c>
      <c r="H1499">
        <v>75</v>
      </c>
      <c r="K1499">
        <v>76</v>
      </c>
      <c r="L1499">
        <v>64</v>
      </c>
      <c r="M1499">
        <v>85</v>
      </c>
      <c r="N1499">
        <v>66</v>
      </c>
      <c r="P1499">
        <v>68</v>
      </c>
      <c r="Q1499">
        <v>51</v>
      </c>
      <c r="R1499">
        <v>80</v>
      </c>
      <c r="T1499" s="34">
        <f>_xlfn.XLOOKUP(B1499,'LHA Demog pivot'!$B$4:$B$93,'LHA Demog pivot'!$C$4:$C$93,,,1)</f>
        <v>66849</v>
      </c>
      <c r="U1499" s="36">
        <f>ROUND(Table2[[#This Row],[LHA_Pop_2016]]*Table2[[#This Row],[C_ADR_7day]]/100000*7,0)</f>
        <v>103</v>
      </c>
      <c r="V1499" s="13">
        <f>IF(OR(Table2[[#This Row],[7d_positivity_public]]=0,ISBLANK(Table2[[#This Row],[7d_positivity_public]])),"",(Table2[[#This Row],[7d_positivity_public]]-Table2[[#This Row],[7d_positivity_all]])/Table2[[#This Row],[7d_positivity_public]])</f>
        <v>7.1428571428571425E-2</v>
      </c>
      <c r="W1499">
        <v>13</v>
      </c>
    </row>
    <row r="1500" spans="1:23" x14ac:dyDescent="0.25">
      <c r="A1500" s="10">
        <v>44425</v>
      </c>
      <c r="B1500">
        <v>137</v>
      </c>
      <c r="C1500" t="s">
        <v>254</v>
      </c>
      <c r="D1500">
        <v>59</v>
      </c>
      <c r="E1500">
        <v>58</v>
      </c>
      <c r="F1500">
        <v>1</v>
      </c>
      <c r="G1500">
        <v>21</v>
      </c>
      <c r="H1500">
        <v>78</v>
      </c>
      <c r="K1500">
        <v>79</v>
      </c>
      <c r="L1500">
        <v>72</v>
      </c>
      <c r="M1500">
        <v>86</v>
      </c>
      <c r="N1500">
        <v>69</v>
      </c>
      <c r="P1500">
        <v>70</v>
      </c>
      <c r="Q1500">
        <v>59</v>
      </c>
      <c r="R1500">
        <v>81</v>
      </c>
      <c r="T1500" s="34">
        <f>_xlfn.XLOOKUP(B1500,'LHA Demog pivot'!$B$4:$B$93,'LHA Demog pivot'!$C$4:$C$93,,,1)</f>
        <v>194882</v>
      </c>
      <c r="U1500" s="36">
        <f>ROUND(Table2[[#This Row],[LHA_Pop_2016]]*Table2[[#This Row],[C_ADR_7day]]/100000*7,0)</f>
        <v>805</v>
      </c>
      <c r="V1500" s="13">
        <f>IF(OR(Table2[[#This Row],[7d_positivity_public]]=0,ISBLANK(Table2[[#This Row],[7d_positivity_public]])),"",(Table2[[#This Row],[7d_positivity_public]]-Table2[[#This Row],[7d_positivity_all]])/Table2[[#This Row],[7d_positivity_public]])</f>
        <v>9.5238095238095233E-2</v>
      </c>
      <c r="W1500">
        <v>19</v>
      </c>
    </row>
    <row r="1501" spans="1:23" x14ac:dyDescent="0.25">
      <c r="A1501" s="10">
        <v>44425</v>
      </c>
      <c r="B1501">
        <v>138</v>
      </c>
      <c r="C1501" t="s">
        <v>116</v>
      </c>
      <c r="D1501">
        <v>7</v>
      </c>
      <c r="E1501">
        <v>5</v>
      </c>
      <c r="F1501">
        <v>2</v>
      </c>
      <c r="G1501">
        <v>4</v>
      </c>
      <c r="H1501">
        <v>81</v>
      </c>
      <c r="K1501">
        <v>82</v>
      </c>
      <c r="L1501">
        <v>71</v>
      </c>
      <c r="M1501">
        <v>88</v>
      </c>
      <c r="N1501">
        <v>73</v>
      </c>
      <c r="P1501">
        <v>75</v>
      </c>
      <c r="Q1501">
        <v>61</v>
      </c>
      <c r="R1501">
        <v>83</v>
      </c>
      <c r="T1501" s="34">
        <f>_xlfn.XLOOKUP(B1501,'LHA Demog pivot'!$B$4:$B$93,'LHA Demog pivot'!$C$4:$C$93,,,1)</f>
        <v>12110</v>
      </c>
      <c r="U1501" s="36">
        <f>ROUND(Table2[[#This Row],[LHA_Pop_2016]]*Table2[[#This Row],[C_ADR_7day]]/100000*7,0)</f>
        <v>6</v>
      </c>
      <c r="V1501" s="13">
        <f>IF(OR(Table2[[#This Row],[7d_positivity_public]]=0,ISBLANK(Table2[[#This Row],[7d_positivity_public]])),"",(Table2[[#This Row],[7d_positivity_public]]-Table2[[#This Row],[7d_positivity_all]])/Table2[[#This Row],[7d_positivity_public]])</f>
        <v>0</v>
      </c>
      <c r="W1501">
        <v>4</v>
      </c>
    </row>
    <row r="1502" spans="1:23" x14ac:dyDescent="0.25">
      <c r="A1502" s="10">
        <v>44425</v>
      </c>
      <c r="B1502">
        <v>139</v>
      </c>
      <c r="C1502" t="s">
        <v>118</v>
      </c>
      <c r="D1502">
        <v>28</v>
      </c>
      <c r="E1502">
        <v>23</v>
      </c>
      <c r="F1502">
        <v>5</v>
      </c>
      <c r="G1502">
        <v>21</v>
      </c>
      <c r="H1502">
        <v>62</v>
      </c>
      <c r="K1502">
        <v>65</v>
      </c>
      <c r="L1502">
        <v>46</v>
      </c>
      <c r="M1502">
        <v>77</v>
      </c>
      <c r="N1502">
        <v>54</v>
      </c>
      <c r="P1502">
        <v>57</v>
      </c>
      <c r="Q1502">
        <v>35</v>
      </c>
      <c r="R1502">
        <v>71</v>
      </c>
      <c r="T1502" s="34">
        <f>_xlfn.XLOOKUP(B1502,'LHA Demog pivot'!$B$4:$B$93,'LHA Demog pivot'!$C$4:$C$93,,,1)</f>
        <v>7285</v>
      </c>
      <c r="U1502" s="36">
        <f>ROUND(Table2[[#This Row],[LHA_Pop_2016]]*Table2[[#This Row],[C_ADR_7day]]/100000*7,0)</f>
        <v>14</v>
      </c>
      <c r="V1502" s="13">
        <f>IF(OR(Table2[[#This Row],[7d_positivity_public]]=0,ISBLANK(Table2[[#This Row],[7d_positivity_public]])),"",(Table2[[#This Row],[7d_positivity_public]]-Table2[[#This Row],[7d_positivity_all]])/Table2[[#This Row],[7d_positivity_public]])</f>
        <v>4.7619047619047616E-2</v>
      </c>
      <c r="W1502">
        <v>20</v>
      </c>
    </row>
    <row r="1503" spans="1:23" x14ac:dyDescent="0.25">
      <c r="A1503" s="10">
        <v>44425</v>
      </c>
      <c r="B1503">
        <v>141</v>
      </c>
      <c r="C1503" t="s">
        <v>255</v>
      </c>
      <c r="D1503">
        <v>47</v>
      </c>
      <c r="E1503">
        <v>24</v>
      </c>
      <c r="F1503">
        <v>23</v>
      </c>
      <c r="G1503">
        <v>22</v>
      </c>
      <c r="H1503">
        <v>86</v>
      </c>
      <c r="K1503">
        <v>87</v>
      </c>
      <c r="L1503">
        <v>86</v>
      </c>
      <c r="M1503">
        <v>90</v>
      </c>
      <c r="N1503">
        <v>76</v>
      </c>
      <c r="P1503">
        <v>78</v>
      </c>
      <c r="Q1503">
        <v>73</v>
      </c>
      <c r="R1503">
        <v>85</v>
      </c>
      <c r="T1503" s="34">
        <f>_xlfn.XLOOKUP(B1503,'LHA Demog pivot'!$B$4:$B$93,'LHA Demog pivot'!$C$4:$C$93,,,1)</f>
        <v>8085</v>
      </c>
      <c r="U1503" s="36">
        <f>ROUND(Table2[[#This Row],[LHA_Pop_2016]]*Table2[[#This Row],[C_ADR_7day]]/100000*7,0)</f>
        <v>27</v>
      </c>
      <c r="V1503" s="13">
        <f>IF(OR(Table2[[#This Row],[7d_positivity_public]]=0,ISBLANK(Table2[[#This Row],[7d_positivity_public]])),"",(Table2[[#This Row],[7d_positivity_public]]-Table2[[#This Row],[7d_positivity_all]])/Table2[[#This Row],[7d_positivity_public]])</f>
        <v>9.0909090909090912E-2</v>
      </c>
      <c r="W1503">
        <v>20</v>
      </c>
    </row>
    <row r="1504" spans="1:23" x14ac:dyDescent="0.25">
      <c r="A1504" s="10">
        <v>44425</v>
      </c>
      <c r="B1504">
        <v>142</v>
      </c>
      <c r="C1504" t="s">
        <v>120</v>
      </c>
      <c r="D1504">
        <v>23</v>
      </c>
      <c r="E1504">
        <v>10</v>
      </c>
      <c r="F1504">
        <v>13</v>
      </c>
      <c r="G1504">
        <v>19</v>
      </c>
      <c r="H1504">
        <v>72</v>
      </c>
      <c r="K1504">
        <v>73</v>
      </c>
      <c r="L1504">
        <v>57</v>
      </c>
      <c r="M1504">
        <v>83</v>
      </c>
      <c r="N1504">
        <v>64</v>
      </c>
      <c r="P1504">
        <v>66</v>
      </c>
      <c r="Q1504">
        <v>46</v>
      </c>
      <c r="R1504">
        <v>77</v>
      </c>
      <c r="T1504" s="34">
        <f>_xlfn.XLOOKUP(B1504,'LHA Demog pivot'!$B$4:$B$93,'LHA Demog pivot'!$C$4:$C$93,,,1)</f>
        <v>33648</v>
      </c>
      <c r="U1504" s="36">
        <f>ROUND(Table2[[#This Row],[LHA_Pop_2016]]*Table2[[#This Row],[C_ADR_7day]]/100000*7,0)</f>
        <v>54</v>
      </c>
      <c r="V1504" s="13">
        <f>IF(OR(Table2[[#This Row],[7d_positivity_public]]=0,ISBLANK(Table2[[#This Row],[7d_positivity_public]])),"",(Table2[[#This Row],[7d_positivity_public]]-Table2[[#This Row],[7d_positivity_all]])/Table2[[#This Row],[7d_positivity_public]])</f>
        <v>0.15789473684210525</v>
      </c>
      <c r="W1504">
        <v>16</v>
      </c>
    </row>
    <row r="1505" spans="1:23" x14ac:dyDescent="0.25">
      <c r="A1505" s="10">
        <v>44425</v>
      </c>
      <c r="B1505">
        <v>143</v>
      </c>
      <c r="C1505" t="s">
        <v>256</v>
      </c>
      <c r="D1505">
        <v>15</v>
      </c>
      <c r="E1505">
        <v>8</v>
      </c>
      <c r="F1505">
        <v>7</v>
      </c>
      <c r="G1505">
        <v>12</v>
      </c>
      <c r="H1505">
        <v>80</v>
      </c>
      <c r="K1505">
        <v>81</v>
      </c>
      <c r="L1505">
        <v>73</v>
      </c>
      <c r="M1505">
        <v>87</v>
      </c>
      <c r="N1505">
        <v>70</v>
      </c>
      <c r="P1505">
        <v>72</v>
      </c>
      <c r="Q1505">
        <v>61</v>
      </c>
      <c r="R1505">
        <v>82</v>
      </c>
      <c r="T1505" s="34">
        <f>_xlfn.XLOOKUP(B1505,'LHA Demog pivot'!$B$4:$B$93,'LHA Demog pivot'!$C$4:$C$93,,,1)</f>
        <v>113287</v>
      </c>
      <c r="U1505" s="36">
        <f>ROUND(Table2[[#This Row],[LHA_Pop_2016]]*Table2[[#This Row],[C_ADR_7day]]/100000*7,0)</f>
        <v>119</v>
      </c>
      <c r="V1505" s="13">
        <f>IF(OR(Table2[[#This Row],[7d_positivity_public]]=0,ISBLANK(Table2[[#This Row],[7d_positivity_public]])),"",(Table2[[#This Row],[7d_positivity_public]]-Table2[[#This Row],[7d_positivity_all]])/Table2[[#This Row],[7d_positivity_public]])</f>
        <v>0.16666666666666666</v>
      </c>
      <c r="W1505">
        <v>10</v>
      </c>
    </row>
    <row r="1506" spans="1:23" x14ac:dyDescent="0.25">
      <c r="A1506" s="10">
        <v>44425</v>
      </c>
      <c r="B1506">
        <v>144</v>
      </c>
      <c r="C1506" t="s">
        <v>257</v>
      </c>
      <c r="D1506">
        <v>5</v>
      </c>
      <c r="E1506">
        <v>2</v>
      </c>
      <c r="F1506">
        <v>3</v>
      </c>
      <c r="G1506">
        <v>14</v>
      </c>
      <c r="H1506">
        <v>70</v>
      </c>
      <c r="K1506">
        <v>71</v>
      </c>
      <c r="L1506">
        <v>52</v>
      </c>
      <c r="M1506">
        <v>80</v>
      </c>
      <c r="N1506">
        <v>62</v>
      </c>
      <c r="P1506">
        <v>64</v>
      </c>
      <c r="Q1506">
        <v>40</v>
      </c>
      <c r="R1506">
        <v>75</v>
      </c>
      <c r="T1506" s="34">
        <f>_xlfn.XLOOKUP(B1506,'LHA Demog pivot'!$B$4:$B$93,'LHA Demog pivot'!$C$4:$C$93,,,1)</f>
        <v>14112</v>
      </c>
      <c r="U1506" s="36">
        <f>ROUND(Table2[[#This Row],[LHA_Pop_2016]]*Table2[[#This Row],[C_ADR_7day]]/100000*7,0)</f>
        <v>5</v>
      </c>
      <c r="V1506" s="13">
        <f>IF(OR(Table2[[#This Row],[7d_positivity_public]]=0,ISBLANK(Table2[[#This Row],[7d_positivity_public]])),"",(Table2[[#This Row],[7d_positivity_public]]-Table2[[#This Row],[7d_positivity_all]])/Table2[[#This Row],[7d_positivity_public]])</f>
        <v>0.42857142857142855</v>
      </c>
      <c r="W1506">
        <v>8</v>
      </c>
    </row>
    <row r="1507" spans="1:23" x14ac:dyDescent="0.25">
      <c r="A1507" s="10">
        <v>44425</v>
      </c>
      <c r="B1507">
        <v>145</v>
      </c>
      <c r="C1507" t="s">
        <v>258</v>
      </c>
      <c r="D1507">
        <v>7</v>
      </c>
      <c r="E1507">
        <v>10</v>
      </c>
      <c r="F1507">
        <v>-3</v>
      </c>
      <c r="G1507">
        <v>7</v>
      </c>
      <c r="H1507">
        <v>70</v>
      </c>
      <c r="K1507">
        <v>71</v>
      </c>
      <c r="L1507">
        <v>58</v>
      </c>
      <c r="M1507">
        <v>79</v>
      </c>
      <c r="N1507">
        <v>62</v>
      </c>
      <c r="P1507">
        <v>63</v>
      </c>
      <c r="Q1507">
        <v>47</v>
      </c>
      <c r="R1507">
        <v>73</v>
      </c>
      <c r="T1507" s="34">
        <f>_xlfn.XLOOKUP(B1507,'LHA Demog pivot'!$B$4:$B$93,'LHA Demog pivot'!$C$4:$C$93,,,1)</f>
        <v>4050</v>
      </c>
      <c r="U1507" s="36">
        <f>ROUND(Table2[[#This Row],[LHA_Pop_2016]]*Table2[[#This Row],[C_ADR_7day]]/100000*7,0)</f>
        <v>2</v>
      </c>
      <c r="V1507" s="13">
        <f>IF(OR(Table2[[#This Row],[7d_positivity_public]]=0,ISBLANK(Table2[[#This Row],[7d_positivity_public]])),"",(Table2[[#This Row],[7d_positivity_public]]-Table2[[#This Row],[7d_positivity_all]])/Table2[[#This Row],[7d_positivity_public]])</f>
        <v>0.14285714285714285</v>
      </c>
      <c r="W1507">
        <v>6</v>
      </c>
    </row>
    <row r="1508" spans="1:23" x14ac:dyDescent="0.25">
      <c r="A1508" s="10">
        <v>44425</v>
      </c>
      <c r="B1508">
        <v>146</v>
      </c>
      <c r="C1508" t="s">
        <v>259</v>
      </c>
      <c r="D1508">
        <v>27</v>
      </c>
      <c r="E1508">
        <v>4</v>
      </c>
      <c r="F1508">
        <v>23</v>
      </c>
      <c r="G1508">
        <v>22</v>
      </c>
      <c r="H1508">
        <v>67</v>
      </c>
      <c r="K1508">
        <v>69</v>
      </c>
      <c r="L1508">
        <v>57</v>
      </c>
      <c r="M1508">
        <v>79</v>
      </c>
      <c r="N1508">
        <v>57</v>
      </c>
      <c r="P1508">
        <v>59</v>
      </c>
      <c r="Q1508">
        <v>46</v>
      </c>
      <c r="R1508">
        <v>72</v>
      </c>
      <c r="T1508" s="34">
        <f>_xlfn.XLOOKUP(B1508,'LHA Demog pivot'!$B$4:$B$93,'LHA Demog pivot'!$C$4:$C$93,,,1)</f>
        <v>24815</v>
      </c>
      <c r="U1508" s="36">
        <f>ROUND(Table2[[#This Row],[LHA_Pop_2016]]*Table2[[#This Row],[C_ADR_7day]]/100000*7,0)</f>
        <v>47</v>
      </c>
      <c r="V1508" s="13">
        <f>IF(OR(Table2[[#This Row],[7d_positivity_public]]=0,ISBLANK(Table2[[#This Row],[7d_positivity_public]])),"",(Table2[[#This Row],[7d_positivity_public]]-Table2[[#This Row],[7d_positivity_all]])/Table2[[#This Row],[7d_positivity_public]])</f>
        <v>9.0909090909090912E-2</v>
      </c>
      <c r="W1508">
        <v>20</v>
      </c>
    </row>
    <row r="1509" spans="1:23" x14ac:dyDescent="0.25">
      <c r="A1509" s="10">
        <v>44425</v>
      </c>
      <c r="B1509">
        <v>147</v>
      </c>
      <c r="C1509" t="s">
        <v>260</v>
      </c>
      <c r="D1509">
        <v>0</v>
      </c>
      <c r="E1509">
        <v>0</v>
      </c>
      <c r="F1509">
        <v>0</v>
      </c>
      <c r="G1509">
        <v>0</v>
      </c>
      <c r="H1509">
        <v>71</v>
      </c>
      <c r="K1509">
        <v>73</v>
      </c>
      <c r="L1509">
        <v>62</v>
      </c>
      <c r="M1509">
        <v>81</v>
      </c>
      <c r="N1509">
        <v>62</v>
      </c>
      <c r="P1509">
        <v>64</v>
      </c>
      <c r="Q1509">
        <v>51</v>
      </c>
      <c r="R1509">
        <v>74</v>
      </c>
      <c r="T1509" s="34">
        <f>_xlfn.XLOOKUP(B1509,'LHA Demog pivot'!$B$4:$B$93,'LHA Demog pivot'!$C$4:$C$93,,,1)</f>
        <v>4012</v>
      </c>
      <c r="U1509" s="36">
        <f>ROUND(Table2[[#This Row],[LHA_Pop_2016]]*Table2[[#This Row],[C_ADR_7day]]/100000*7,0)</f>
        <v>0</v>
      </c>
      <c r="V1509" s="13" t="str">
        <f>IF(OR(Table2[[#This Row],[7d_positivity_public]]=0,ISBLANK(Table2[[#This Row],[7d_positivity_public]])),"",(Table2[[#This Row],[7d_positivity_public]]-Table2[[#This Row],[7d_positivity_all]])/Table2[[#This Row],[7d_positivity_public]])</f>
        <v/>
      </c>
      <c r="W1509">
        <v>0</v>
      </c>
    </row>
    <row r="1510" spans="1:23" x14ac:dyDescent="0.25">
      <c r="A1510" s="10">
        <v>44425</v>
      </c>
      <c r="B1510">
        <v>148</v>
      </c>
      <c r="C1510" t="s">
        <v>261</v>
      </c>
      <c r="D1510">
        <v>12</v>
      </c>
      <c r="E1510">
        <v>0</v>
      </c>
      <c r="F1510">
        <v>12</v>
      </c>
      <c r="G1510">
        <v>14</v>
      </c>
      <c r="H1510">
        <v>70</v>
      </c>
      <c r="K1510">
        <v>73</v>
      </c>
      <c r="L1510">
        <v>59</v>
      </c>
      <c r="M1510">
        <v>81</v>
      </c>
      <c r="N1510">
        <v>60</v>
      </c>
      <c r="P1510">
        <v>64</v>
      </c>
      <c r="Q1510">
        <v>47</v>
      </c>
      <c r="R1510">
        <v>73</v>
      </c>
      <c r="T1510" s="34">
        <f>_xlfn.XLOOKUP(B1510,'LHA Demog pivot'!$B$4:$B$93,'LHA Demog pivot'!$C$4:$C$93,,,1)</f>
        <v>6548</v>
      </c>
      <c r="U1510" s="36">
        <f>ROUND(Table2[[#This Row],[LHA_Pop_2016]]*Table2[[#This Row],[C_ADR_7day]]/100000*7,0)</f>
        <v>6</v>
      </c>
      <c r="V1510" s="13">
        <f>IF(OR(Table2[[#This Row],[7d_positivity_public]]=0,ISBLANK(Table2[[#This Row],[7d_positivity_public]])),"",(Table2[[#This Row],[7d_positivity_public]]-Table2[[#This Row],[7d_positivity_all]])/Table2[[#This Row],[7d_positivity_public]])</f>
        <v>7.1428571428571425E-2</v>
      </c>
      <c r="W1510">
        <v>13</v>
      </c>
    </row>
    <row r="1511" spans="1:23" x14ac:dyDescent="0.25">
      <c r="A1511" s="10">
        <v>44425</v>
      </c>
      <c r="B1511">
        <v>149</v>
      </c>
      <c r="C1511" t="s">
        <v>124</v>
      </c>
      <c r="D1511">
        <v>19</v>
      </c>
      <c r="E1511">
        <v>6</v>
      </c>
      <c r="F1511">
        <v>13</v>
      </c>
      <c r="G1511">
        <v>15</v>
      </c>
      <c r="H1511">
        <v>71</v>
      </c>
      <c r="K1511">
        <v>73</v>
      </c>
      <c r="L1511">
        <v>60</v>
      </c>
      <c r="M1511">
        <v>82</v>
      </c>
      <c r="N1511">
        <v>62</v>
      </c>
      <c r="P1511">
        <v>64</v>
      </c>
      <c r="Q1511">
        <v>48</v>
      </c>
      <c r="R1511">
        <v>77</v>
      </c>
      <c r="T1511" s="34">
        <f>_xlfn.XLOOKUP(B1511,'LHA Demog pivot'!$B$4:$B$93,'LHA Demog pivot'!$C$4:$C$93,,,1)</f>
        <v>10855</v>
      </c>
      <c r="U1511" s="36">
        <f>ROUND(Table2[[#This Row],[LHA_Pop_2016]]*Table2[[#This Row],[C_ADR_7day]]/100000*7,0)</f>
        <v>14</v>
      </c>
      <c r="V1511" s="13">
        <f>IF(OR(Table2[[#This Row],[7d_positivity_public]]=0,ISBLANK(Table2[[#This Row],[7d_positivity_public]])),"",(Table2[[#This Row],[7d_positivity_public]]-Table2[[#This Row],[7d_positivity_all]])/Table2[[#This Row],[7d_positivity_public]])</f>
        <v>6.6666666666666666E-2</v>
      </c>
      <c r="W1511">
        <v>14</v>
      </c>
    </row>
    <row r="1512" spans="1:23" x14ac:dyDescent="0.25">
      <c r="A1512" s="10">
        <v>44425</v>
      </c>
      <c r="B1512">
        <v>211</v>
      </c>
      <c r="C1512" t="s">
        <v>262</v>
      </c>
      <c r="D1512">
        <v>21</v>
      </c>
      <c r="E1512">
        <v>13</v>
      </c>
      <c r="F1512">
        <v>8</v>
      </c>
      <c r="G1512">
        <v>6</v>
      </c>
      <c r="H1512">
        <v>70</v>
      </c>
      <c r="K1512">
        <v>72</v>
      </c>
      <c r="L1512">
        <v>59</v>
      </c>
      <c r="M1512">
        <v>79</v>
      </c>
      <c r="N1512">
        <v>61</v>
      </c>
      <c r="P1512">
        <v>63</v>
      </c>
      <c r="Q1512">
        <v>45</v>
      </c>
      <c r="R1512">
        <v>73</v>
      </c>
      <c r="T1512" s="34">
        <f>_xlfn.XLOOKUP(B1512,'LHA Demog pivot'!$B$4:$B$93,'LHA Demog pivot'!$C$4:$C$93,,,1)</f>
        <v>8129</v>
      </c>
      <c r="U1512" s="36">
        <f>ROUND(Table2[[#This Row],[LHA_Pop_2016]]*Table2[[#This Row],[C_ADR_7day]]/100000*7,0)</f>
        <v>12</v>
      </c>
      <c r="V1512" s="13">
        <f>IF(OR(Table2[[#This Row],[7d_positivity_public]]=0,ISBLANK(Table2[[#This Row],[7d_positivity_public]])),"",(Table2[[#This Row],[7d_positivity_public]]-Table2[[#This Row],[7d_positivity_all]])/Table2[[#This Row],[7d_positivity_public]])</f>
        <v>0</v>
      </c>
      <c r="W1512">
        <v>6</v>
      </c>
    </row>
    <row r="1513" spans="1:23" x14ac:dyDescent="0.25">
      <c r="A1513" s="10">
        <v>44425</v>
      </c>
      <c r="B1513">
        <v>212</v>
      </c>
      <c r="C1513" t="s">
        <v>263</v>
      </c>
      <c r="D1513">
        <v>7</v>
      </c>
      <c r="E1513">
        <v>7</v>
      </c>
      <c r="F1513">
        <v>0</v>
      </c>
      <c r="G1513">
        <v>7</v>
      </c>
      <c r="H1513">
        <v>72</v>
      </c>
      <c r="K1513">
        <v>74</v>
      </c>
      <c r="L1513">
        <v>64</v>
      </c>
      <c r="M1513">
        <v>83</v>
      </c>
      <c r="N1513">
        <v>64</v>
      </c>
      <c r="P1513">
        <v>66</v>
      </c>
      <c r="Q1513">
        <v>53</v>
      </c>
      <c r="R1513">
        <v>78</v>
      </c>
      <c r="T1513" s="34">
        <f>_xlfn.XLOOKUP(B1513,'LHA Demog pivot'!$B$4:$B$93,'LHA Demog pivot'!$C$4:$C$93,,,1)</f>
        <v>93177</v>
      </c>
      <c r="U1513" s="36">
        <f>ROUND(Table2[[#This Row],[LHA_Pop_2016]]*Table2[[#This Row],[C_ADR_7day]]/100000*7,0)</f>
        <v>46</v>
      </c>
      <c r="V1513" s="13">
        <f>IF(OR(Table2[[#This Row],[7d_positivity_public]]=0,ISBLANK(Table2[[#This Row],[7d_positivity_public]])),"",(Table2[[#This Row],[7d_positivity_public]]-Table2[[#This Row],[7d_positivity_all]])/Table2[[#This Row],[7d_positivity_public]])</f>
        <v>0.2857142857142857</v>
      </c>
      <c r="W1513">
        <v>5</v>
      </c>
    </row>
    <row r="1514" spans="1:23" x14ac:dyDescent="0.25">
      <c r="A1514" s="10">
        <v>44425</v>
      </c>
      <c r="B1514">
        <v>213</v>
      </c>
      <c r="C1514" t="s">
        <v>264</v>
      </c>
      <c r="D1514">
        <v>7</v>
      </c>
      <c r="E1514">
        <v>4</v>
      </c>
      <c r="F1514">
        <v>3</v>
      </c>
      <c r="G1514">
        <v>7</v>
      </c>
      <c r="H1514">
        <v>79</v>
      </c>
      <c r="K1514">
        <v>81</v>
      </c>
      <c r="L1514">
        <v>76</v>
      </c>
      <c r="M1514">
        <v>86</v>
      </c>
      <c r="N1514">
        <v>68</v>
      </c>
      <c r="P1514">
        <v>70</v>
      </c>
      <c r="Q1514">
        <v>63</v>
      </c>
      <c r="R1514">
        <v>80</v>
      </c>
      <c r="T1514" s="34">
        <f>_xlfn.XLOOKUP(B1514,'LHA Demog pivot'!$B$4:$B$93,'LHA Demog pivot'!$C$4:$C$93,,,1)</f>
        <v>141685</v>
      </c>
      <c r="U1514" s="36">
        <f>ROUND(Table2[[#This Row],[LHA_Pop_2016]]*Table2[[#This Row],[C_ADR_7day]]/100000*7,0)</f>
        <v>69</v>
      </c>
      <c r="V1514" s="13">
        <f>IF(OR(Table2[[#This Row],[7d_positivity_public]]=0,ISBLANK(Table2[[#This Row],[7d_positivity_public]])),"",(Table2[[#This Row],[7d_positivity_public]]-Table2[[#This Row],[7d_positivity_all]])/Table2[[#This Row],[7d_positivity_public]])</f>
        <v>0.2857142857142857</v>
      </c>
      <c r="W1514">
        <v>5</v>
      </c>
    </row>
    <row r="1515" spans="1:23" x14ac:dyDescent="0.25">
      <c r="A1515" s="10">
        <v>44425</v>
      </c>
      <c r="B1515">
        <v>214</v>
      </c>
      <c r="C1515" t="s">
        <v>265</v>
      </c>
      <c r="D1515">
        <v>11</v>
      </c>
      <c r="E1515">
        <v>8</v>
      </c>
      <c r="F1515">
        <v>3</v>
      </c>
      <c r="G1515">
        <v>10</v>
      </c>
      <c r="H1515">
        <v>72</v>
      </c>
      <c r="K1515">
        <v>74</v>
      </c>
      <c r="L1515">
        <v>65</v>
      </c>
      <c r="M1515">
        <v>83</v>
      </c>
      <c r="N1515">
        <v>63</v>
      </c>
      <c r="P1515">
        <v>65</v>
      </c>
      <c r="Q1515">
        <v>53</v>
      </c>
      <c r="R1515">
        <v>77</v>
      </c>
      <c r="T1515" s="34">
        <f>_xlfn.XLOOKUP(B1515,'LHA Demog pivot'!$B$4:$B$93,'LHA Demog pivot'!$C$4:$C$93,,,1)</f>
        <v>43157</v>
      </c>
      <c r="U1515" s="36">
        <f>ROUND(Table2[[#This Row],[LHA_Pop_2016]]*Table2[[#This Row],[C_ADR_7day]]/100000*7,0)</f>
        <v>33</v>
      </c>
      <c r="V1515" s="13">
        <f>IF(OR(Table2[[#This Row],[7d_positivity_public]]=0,ISBLANK(Table2[[#This Row],[7d_positivity_public]])),"",(Table2[[#This Row],[7d_positivity_public]]-Table2[[#This Row],[7d_positivity_all]])/Table2[[#This Row],[7d_positivity_public]])</f>
        <v>0.2</v>
      </c>
      <c r="W1515">
        <v>8</v>
      </c>
    </row>
    <row r="1516" spans="1:23" x14ac:dyDescent="0.25">
      <c r="A1516" s="10">
        <v>44425</v>
      </c>
      <c r="B1516">
        <v>215</v>
      </c>
      <c r="C1516" t="s">
        <v>135</v>
      </c>
      <c r="D1516">
        <v>0</v>
      </c>
      <c r="E1516">
        <v>1</v>
      </c>
      <c r="F1516">
        <v>-1</v>
      </c>
      <c r="G1516">
        <v>0</v>
      </c>
      <c r="H1516">
        <v>77</v>
      </c>
      <c r="K1516">
        <v>78</v>
      </c>
      <c r="L1516">
        <v>66</v>
      </c>
      <c r="M1516">
        <v>87</v>
      </c>
      <c r="N1516">
        <v>68</v>
      </c>
      <c r="P1516">
        <v>70</v>
      </c>
      <c r="Q1516">
        <v>53</v>
      </c>
      <c r="R1516">
        <v>81</v>
      </c>
      <c r="T1516" s="34">
        <f>_xlfn.XLOOKUP(B1516,'LHA Demog pivot'!$B$4:$B$93,'LHA Demog pivot'!$C$4:$C$93,,,1)</f>
        <v>9696</v>
      </c>
      <c r="U1516" s="36">
        <f>ROUND(Table2[[#This Row],[LHA_Pop_2016]]*Table2[[#This Row],[C_ADR_7day]]/100000*7,0)</f>
        <v>0</v>
      </c>
      <c r="V1516" s="13" t="str">
        <f>IF(OR(Table2[[#This Row],[7d_positivity_public]]=0,ISBLANK(Table2[[#This Row],[7d_positivity_public]])),"",(Table2[[#This Row],[7d_positivity_public]]-Table2[[#This Row],[7d_positivity_all]])/Table2[[#This Row],[7d_positivity_public]])</f>
        <v/>
      </c>
      <c r="W1516">
        <v>0</v>
      </c>
    </row>
    <row r="1517" spans="1:23" x14ac:dyDescent="0.25">
      <c r="A1517" s="10">
        <v>44425</v>
      </c>
      <c r="B1517">
        <v>221</v>
      </c>
      <c r="C1517" t="s">
        <v>136</v>
      </c>
      <c r="D1517">
        <v>6</v>
      </c>
      <c r="E1517">
        <v>4</v>
      </c>
      <c r="F1517">
        <v>2</v>
      </c>
      <c r="G1517">
        <v>6</v>
      </c>
      <c r="H1517">
        <v>87</v>
      </c>
      <c r="K1517">
        <v>87</v>
      </c>
      <c r="L1517">
        <v>86</v>
      </c>
      <c r="M1517">
        <v>88</v>
      </c>
      <c r="N1517">
        <v>78</v>
      </c>
      <c r="P1517">
        <v>79</v>
      </c>
      <c r="Q1517">
        <v>76</v>
      </c>
      <c r="R1517">
        <v>83</v>
      </c>
      <c r="T1517" s="34">
        <f>_xlfn.XLOOKUP(B1517,'LHA Demog pivot'!$B$4:$B$93,'LHA Demog pivot'!$C$4:$C$93,,,1)</f>
        <v>70996</v>
      </c>
      <c r="U1517" s="36">
        <f>ROUND(Table2[[#This Row],[LHA_Pop_2016]]*Table2[[#This Row],[C_ADR_7day]]/100000*7,0)</f>
        <v>30</v>
      </c>
      <c r="V1517" s="13">
        <f>IF(OR(Table2[[#This Row],[7d_positivity_public]]=0,ISBLANK(Table2[[#This Row],[7d_positivity_public]])),"",(Table2[[#This Row],[7d_positivity_public]]-Table2[[#This Row],[7d_positivity_all]])/Table2[[#This Row],[7d_positivity_public]])</f>
        <v>0.5</v>
      </c>
      <c r="W1517">
        <v>3</v>
      </c>
    </row>
    <row r="1518" spans="1:23" x14ac:dyDescent="0.25">
      <c r="A1518" s="10">
        <v>44425</v>
      </c>
      <c r="B1518">
        <v>222</v>
      </c>
      <c r="C1518" t="s">
        <v>266</v>
      </c>
      <c r="D1518">
        <v>6</v>
      </c>
      <c r="E1518">
        <v>3</v>
      </c>
      <c r="F1518">
        <v>3</v>
      </c>
      <c r="G1518">
        <v>6</v>
      </c>
      <c r="H1518">
        <v>86</v>
      </c>
      <c r="K1518">
        <v>86</v>
      </c>
      <c r="L1518">
        <v>87</v>
      </c>
      <c r="M1518">
        <v>86</v>
      </c>
      <c r="N1518">
        <v>77</v>
      </c>
      <c r="P1518">
        <v>78</v>
      </c>
      <c r="Q1518">
        <v>76</v>
      </c>
      <c r="R1518">
        <v>81</v>
      </c>
      <c r="T1518" s="34">
        <f>_xlfn.XLOOKUP(B1518,'LHA Demog pivot'!$B$4:$B$93,'LHA Demog pivot'!$C$4:$C$93,,,1)</f>
        <v>232755</v>
      </c>
      <c r="U1518" s="36">
        <f>ROUND(Table2[[#This Row],[LHA_Pop_2016]]*Table2[[#This Row],[C_ADR_7day]]/100000*7,0)</f>
        <v>98</v>
      </c>
      <c r="V1518" s="13">
        <f>IF(OR(Table2[[#This Row],[7d_positivity_public]]=0,ISBLANK(Table2[[#This Row],[7d_positivity_public]])),"",(Table2[[#This Row],[7d_positivity_public]]-Table2[[#This Row],[7d_positivity_all]])/Table2[[#This Row],[7d_positivity_public]])</f>
        <v>0.83333333333333337</v>
      </c>
      <c r="W1518">
        <v>1</v>
      </c>
    </row>
    <row r="1519" spans="1:23" x14ac:dyDescent="0.25">
      <c r="A1519" s="10">
        <v>44425</v>
      </c>
      <c r="B1519">
        <v>223</v>
      </c>
      <c r="C1519" t="s">
        <v>267</v>
      </c>
      <c r="D1519">
        <v>8</v>
      </c>
      <c r="E1519">
        <v>3</v>
      </c>
      <c r="F1519">
        <v>5</v>
      </c>
      <c r="G1519">
        <v>7</v>
      </c>
      <c r="H1519">
        <v>81</v>
      </c>
      <c r="K1519">
        <v>82</v>
      </c>
      <c r="L1519">
        <v>76</v>
      </c>
      <c r="M1519">
        <v>88</v>
      </c>
      <c r="N1519">
        <v>73</v>
      </c>
      <c r="P1519">
        <v>75</v>
      </c>
      <c r="Q1519">
        <v>66</v>
      </c>
      <c r="R1519">
        <v>84</v>
      </c>
      <c r="T1519" s="34">
        <f>_xlfn.XLOOKUP(B1519,'LHA Demog pivot'!$B$4:$B$93,'LHA Demog pivot'!$C$4:$C$93,,,1)</f>
        <v>101101</v>
      </c>
      <c r="U1519" s="36">
        <f>ROUND(Table2[[#This Row],[LHA_Pop_2016]]*Table2[[#This Row],[C_ADR_7day]]/100000*7,0)</f>
        <v>57</v>
      </c>
      <c r="V1519" s="13">
        <f>IF(OR(Table2[[#This Row],[7d_positivity_public]]=0,ISBLANK(Table2[[#This Row],[7d_positivity_public]])),"",(Table2[[#This Row],[7d_positivity_public]]-Table2[[#This Row],[7d_positivity_all]])/Table2[[#This Row],[7d_positivity_public]])</f>
        <v>0.2857142857142857</v>
      </c>
      <c r="W1519">
        <v>5</v>
      </c>
    </row>
    <row r="1520" spans="1:23" x14ac:dyDescent="0.25">
      <c r="A1520" s="10">
        <v>44425</v>
      </c>
      <c r="B1520">
        <v>224</v>
      </c>
      <c r="C1520" t="s">
        <v>268</v>
      </c>
      <c r="D1520">
        <v>6</v>
      </c>
      <c r="E1520">
        <v>3</v>
      </c>
      <c r="F1520">
        <v>3</v>
      </c>
      <c r="G1520">
        <v>5</v>
      </c>
      <c r="H1520">
        <v>85</v>
      </c>
      <c r="K1520">
        <v>86</v>
      </c>
      <c r="L1520">
        <v>83</v>
      </c>
      <c r="M1520">
        <v>88</v>
      </c>
      <c r="N1520">
        <v>78</v>
      </c>
      <c r="P1520">
        <v>79</v>
      </c>
      <c r="Q1520">
        <v>74</v>
      </c>
      <c r="R1520">
        <v>84</v>
      </c>
      <c r="T1520" s="34">
        <f>_xlfn.XLOOKUP(B1520,'LHA Demog pivot'!$B$4:$B$93,'LHA Demog pivot'!$C$4:$C$93,,,1)</f>
        <v>234393</v>
      </c>
      <c r="U1520" s="36">
        <f>ROUND(Table2[[#This Row],[LHA_Pop_2016]]*Table2[[#This Row],[C_ADR_7day]]/100000*7,0)</f>
        <v>98</v>
      </c>
      <c r="V1520" s="13">
        <f>IF(OR(Table2[[#This Row],[7d_positivity_public]]=0,ISBLANK(Table2[[#This Row],[7d_positivity_public]])),"",(Table2[[#This Row],[7d_positivity_public]]-Table2[[#This Row],[7d_positivity_all]])/Table2[[#This Row],[7d_positivity_public]])</f>
        <v>0.4</v>
      </c>
      <c r="W1520">
        <v>3</v>
      </c>
    </row>
    <row r="1521" spans="1:23" x14ac:dyDescent="0.25">
      <c r="A1521" s="10">
        <v>44425</v>
      </c>
      <c r="B1521">
        <v>231</v>
      </c>
      <c r="C1521" t="s">
        <v>269</v>
      </c>
      <c r="D1521">
        <v>7</v>
      </c>
      <c r="E1521">
        <v>5</v>
      </c>
      <c r="F1521">
        <v>2</v>
      </c>
      <c r="G1521">
        <v>6</v>
      </c>
      <c r="H1521">
        <v>81</v>
      </c>
      <c r="K1521">
        <v>82</v>
      </c>
      <c r="L1521">
        <v>77</v>
      </c>
      <c r="M1521">
        <v>88</v>
      </c>
      <c r="N1521">
        <v>73</v>
      </c>
      <c r="P1521">
        <v>75</v>
      </c>
      <c r="Q1521">
        <v>67</v>
      </c>
      <c r="R1521">
        <v>83</v>
      </c>
      <c r="T1521" s="34">
        <f>_xlfn.XLOOKUP(B1521,'LHA Demog pivot'!$B$4:$B$93,'LHA Demog pivot'!$C$4:$C$93,,,1)</f>
        <v>143778</v>
      </c>
      <c r="U1521" s="36">
        <f>ROUND(Table2[[#This Row],[LHA_Pop_2016]]*Table2[[#This Row],[C_ADR_7day]]/100000*7,0)</f>
        <v>70</v>
      </c>
      <c r="V1521" s="13">
        <f>IF(OR(Table2[[#This Row],[7d_positivity_public]]=0,ISBLANK(Table2[[#This Row],[7d_positivity_public]])),"",(Table2[[#This Row],[7d_positivity_public]]-Table2[[#This Row],[7d_positivity_all]])/Table2[[#This Row],[7d_positivity_public]])</f>
        <v>0.33333333333333331</v>
      </c>
      <c r="W1521">
        <v>4</v>
      </c>
    </row>
    <row r="1522" spans="1:23" x14ac:dyDescent="0.25">
      <c r="A1522" s="10">
        <v>44425</v>
      </c>
      <c r="B1522">
        <v>232</v>
      </c>
      <c r="C1522" t="s">
        <v>270</v>
      </c>
      <c r="D1522">
        <v>5</v>
      </c>
      <c r="E1522">
        <v>4</v>
      </c>
      <c r="F1522">
        <v>1</v>
      </c>
      <c r="G1522">
        <v>5</v>
      </c>
      <c r="H1522">
        <v>89</v>
      </c>
      <c r="K1522">
        <v>90</v>
      </c>
      <c r="L1522">
        <v>87</v>
      </c>
      <c r="M1522">
        <v>92</v>
      </c>
      <c r="N1522">
        <v>80</v>
      </c>
      <c r="P1522">
        <v>81</v>
      </c>
      <c r="Q1522">
        <v>74</v>
      </c>
      <c r="R1522">
        <v>88</v>
      </c>
      <c r="T1522" s="34">
        <f>_xlfn.XLOOKUP(B1522,'LHA Demog pivot'!$B$4:$B$93,'LHA Demog pivot'!$C$4:$C$93,,,1)</f>
        <v>103064</v>
      </c>
      <c r="U1522" s="36">
        <f>ROUND(Table2[[#This Row],[LHA_Pop_2016]]*Table2[[#This Row],[C_ADR_7day]]/100000*7,0)</f>
        <v>36</v>
      </c>
      <c r="V1522" s="13">
        <f>IF(OR(Table2[[#This Row],[7d_positivity_public]]=0,ISBLANK(Table2[[#This Row],[7d_positivity_public]])),"",(Table2[[#This Row],[7d_positivity_public]]-Table2[[#This Row],[7d_positivity_all]])/Table2[[#This Row],[7d_positivity_public]])</f>
        <v>0.4</v>
      </c>
      <c r="W1522">
        <v>3</v>
      </c>
    </row>
    <row r="1523" spans="1:23" x14ac:dyDescent="0.25">
      <c r="A1523" s="10">
        <v>44425</v>
      </c>
      <c r="B1523">
        <v>233</v>
      </c>
      <c r="C1523" t="s">
        <v>271</v>
      </c>
      <c r="D1523">
        <v>5</v>
      </c>
      <c r="E1523">
        <v>3</v>
      </c>
      <c r="F1523">
        <v>2</v>
      </c>
      <c r="G1523">
        <v>6</v>
      </c>
      <c r="H1523">
        <v>87</v>
      </c>
      <c r="K1523">
        <v>88</v>
      </c>
      <c r="L1523">
        <v>86</v>
      </c>
      <c r="M1523">
        <v>90</v>
      </c>
      <c r="N1523">
        <v>75</v>
      </c>
      <c r="P1523">
        <v>76</v>
      </c>
      <c r="Q1523">
        <v>71</v>
      </c>
      <c r="R1523">
        <v>84</v>
      </c>
      <c r="T1523" s="34">
        <f>_xlfn.XLOOKUP(B1523,'LHA Demog pivot'!$B$4:$B$93,'LHA Demog pivot'!$C$4:$C$93,,,1)</f>
        <v>443367</v>
      </c>
      <c r="U1523" s="36">
        <f>ROUND(Table2[[#This Row],[LHA_Pop_2016]]*Table2[[#This Row],[C_ADR_7day]]/100000*7,0)</f>
        <v>155</v>
      </c>
      <c r="V1523" s="13">
        <f>IF(OR(Table2[[#This Row],[7d_positivity_public]]=0,ISBLANK(Table2[[#This Row],[7d_positivity_public]])),"",(Table2[[#This Row],[7d_positivity_public]]-Table2[[#This Row],[7d_positivity_all]])/Table2[[#This Row],[7d_positivity_public]])</f>
        <v>0.5</v>
      </c>
      <c r="W1523">
        <v>3</v>
      </c>
    </row>
    <row r="1524" spans="1:23" x14ac:dyDescent="0.25">
      <c r="A1524" s="10">
        <v>44425</v>
      </c>
      <c r="B1524">
        <v>234</v>
      </c>
      <c r="C1524" t="s">
        <v>272</v>
      </c>
      <c r="D1524">
        <v>6</v>
      </c>
      <c r="E1524">
        <v>7</v>
      </c>
      <c r="F1524">
        <v>-1</v>
      </c>
      <c r="G1524">
        <v>5</v>
      </c>
      <c r="H1524">
        <v>85</v>
      </c>
      <c r="K1524">
        <v>85</v>
      </c>
      <c r="L1524">
        <v>80</v>
      </c>
      <c r="M1524">
        <v>89</v>
      </c>
      <c r="N1524">
        <v>78</v>
      </c>
      <c r="P1524">
        <v>79</v>
      </c>
      <c r="Q1524">
        <v>72</v>
      </c>
      <c r="R1524">
        <v>85</v>
      </c>
      <c r="T1524" s="34">
        <f>_xlfn.XLOOKUP(B1524,'LHA Demog pivot'!$B$4:$B$93,'LHA Demog pivot'!$C$4:$C$93,,,1)</f>
        <v>94768</v>
      </c>
      <c r="U1524" s="36">
        <f>ROUND(Table2[[#This Row],[LHA_Pop_2016]]*Table2[[#This Row],[C_ADR_7day]]/100000*7,0)</f>
        <v>40</v>
      </c>
      <c r="V1524" s="13">
        <f>IF(OR(Table2[[#This Row],[7d_positivity_public]]=0,ISBLANK(Table2[[#This Row],[7d_positivity_public]])),"",(Table2[[#This Row],[7d_positivity_public]]-Table2[[#This Row],[7d_positivity_all]])/Table2[[#This Row],[7d_positivity_public]])</f>
        <v>0.4</v>
      </c>
      <c r="W1524">
        <v>3</v>
      </c>
    </row>
    <row r="1525" spans="1:23" x14ac:dyDescent="0.25">
      <c r="A1525" s="10">
        <v>44425</v>
      </c>
      <c r="B1525">
        <v>311</v>
      </c>
      <c r="C1525" t="s">
        <v>273</v>
      </c>
      <c r="D1525">
        <v>4</v>
      </c>
      <c r="E1525">
        <v>3</v>
      </c>
      <c r="F1525">
        <v>1</v>
      </c>
      <c r="G1525">
        <v>7</v>
      </c>
      <c r="H1525">
        <v>86</v>
      </c>
      <c r="K1525">
        <v>86</v>
      </c>
      <c r="L1525">
        <v>87</v>
      </c>
      <c r="M1525">
        <v>85</v>
      </c>
      <c r="N1525">
        <v>76</v>
      </c>
      <c r="P1525">
        <v>77</v>
      </c>
      <c r="Q1525">
        <v>74</v>
      </c>
      <c r="R1525">
        <v>79</v>
      </c>
      <c r="T1525" s="34">
        <f>_xlfn.XLOOKUP(B1525,'LHA Demog pivot'!$B$4:$B$93,'LHA Demog pivot'!$C$4:$C$93,,,1)</f>
        <v>198309</v>
      </c>
      <c r="U1525" s="36">
        <f>ROUND(Table2[[#This Row],[LHA_Pop_2016]]*Table2[[#This Row],[C_ADR_7day]]/100000*7,0)</f>
        <v>56</v>
      </c>
      <c r="V1525" s="13">
        <f>IF(OR(Table2[[#This Row],[7d_positivity_public]]=0,ISBLANK(Table2[[#This Row],[7d_positivity_public]])),"",(Table2[[#This Row],[7d_positivity_public]]-Table2[[#This Row],[7d_positivity_all]])/Table2[[#This Row],[7d_positivity_public]])</f>
        <v>0.7142857142857143</v>
      </c>
      <c r="W1525">
        <v>2</v>
      </c>
    </row>
    <row r="1526" spans="1:23" x14ac:dyDescent="0.25">
      <c r="A1526" s="10">
        <v>44425</v>
      </c>
      <c r="B1526">
        <v>321</v>
      </c>
      <c r="C1526" t="s">
        <v>274</v>
      </c>
      <c r="D1526">
        <v>12</v>
      </c>
      <c r="E1526">
        <v>6</v>
      </c>
      <c r="F1526">
        <v>6</v>
      </c>
      <c r="G1526">
        <v>10</v>
      </c>
      <c r="H1526">
        <v>89</v>
      </c>
      <c r="K1526">
        <v>89</v>
      </c>
      <c r="L1526">
        <v>91</v>
      </c>
      <c r="M1526">
        <v>85</v>
      </c>
      <c r="N1526">
        <v>79</v>
      </c>
      <c r="P1526">
        <v>80</v>
      </c>
      <c r="Q1526">
        <v>80</v>
      </c>
      <c r="R1526">
        <v>80</v>
      </c>
      <c r="T1526" s="34">
        <f>_xlfn.XLOOKUP(B1526,'LHA Demog pivot'!$B$4:$B$93,'LHA Demog pivot'!$C$4:$C$93,,,1)</f>
        <v>122041</v>
      </c>
      <c r="U1526" s="36">
        <f>ROUND(Table2[[#This Row],[LHA_Pop_2016]]*Table2[[#This Row],[C_ADR_7day]]/100000*7,0)</f>
        <v>103</v>
      </c>
      <c r="V1526" s="13">
        <f>IF(OR(Table2[[#This Row],[7d_positivity_public]]=0,ISBLANK(Table2[[#This Row],[7d_positivity_public]])),"",(Table2[[#This Row],[7d_positivity_public]]-Table2[[#This Row],[7d_positivity_all]])/Table2[[#This Row],[7d_positivity_public]])</f>
        <v>0.7</v>
      </c>
      <c r="W1526">
        <v>3</v>
      </c>
    </row>
    <row r="1527" spans="1:23" x14ac:dyDescent="0.25">
      <c r="A1527" s="10">
        <v>44425</v>
      </c>
      <c r="B1527">
        <v>322</v>
      </c>
      <c r="C1527" t="s">
        <v>275</v>
      </c>
      <c r="D1527">
        <v>14</v>
      </c>
      <c r="E1527">
        <v>8</v>
      </c>
      <c r="F1527">
        <v>6</v>
      </c>
      <c r="G1527">
        <v>12</v>
      </c>
      <c r="H1527">
        <v>83</v>
      </c>
      <c r="K1527">
        <v>83</v>
      </c>
      <c r="L1527">
        <v>84</v>
      </c>
      <c r="M1527">
        <v>81</v>
      </c>
      <c r="N1527">
        <v>72</v>
      </c>
      <c r="P1527">
        <v>73</v>
      </c>
      <c r="Q1527">
        <v>73</v>
      </c>
      <c r="R1527">
        <v>73</v>
      </c>
      <c r="T1527" s="34">
        <f>_xlfn.XLOOKUP(B1527,'LHA Demog pivot'!$B$4:$B$93,'LHA Demog pivot'!$C$4:$C$93,,,1)</f>
        <v>61532</v>
      </c>
      <c r="U1527" s="36">
        <f>ROUND(Table2[[#This Row],[LHA_Pop_2016]]*Table2[[#This Row],[C_ADR_7day]]/100000*7,0)</f>
        <v>60</v>
      </c>
      <c r="V1527" s="13">
        <f>IF(OR(Table2[[#This Row],[7d_positivity_public]]=0,ISBLANK(Table2[[#This Row],[7d_positivity_public]])),"",(Table2[[#This Row],[7d_positivity_public]]-Table2[[#This Row],[7d_positivity_all]])/Table2[[#This Row],[7d_positivity_public]])</f>
        <v>0.58333333333333337</v>
      </c>
      <c r="W1527">
        <v>5</v>
      </c>
    </row>
    <row r="1528" spans="1:23" x14ac:dyDescent="0.25">
      <c r="A1528" s="10">
        <v>44425</v>
      </c>
      <c r="B1528">
        <v>323</v>
      </c>
      <c r="C1528" t="s">
        <v>276</v>
      </c>
      <c r="D1528">
        <v>8</v>
      </c>
      <c r="E1528">
        <v>4</v>
      </c>
      <c r="F1528">
        <v>4</v>
      </c>
      <c r="G1528">
        <v>10</v>
      </c>
      <c r="H1528">
        <v>91</v>
      </c>
      <c r="K1528">
        <v>91</v>
      </c>
      <c r="L1528">
        <v>92</v>
      </c>
      <c r="M1528">
        <v>90</v>
      </c>
      <c r="N1528">
        <v>81</v>
      </c>
      <c r="P1528">
        <v>82</v>
      </c>
      <c r="Q1528">
        <v>81</v>
      </c>
      <c r="R1528">
        <v>84</v>
      </c>
      <c r="T1528" s="34">
        <f>_xlfn.XLOOKUP(B1528,'LHA Demog pivot'!$B$4:$B$93,'LHA Demog pivot'!$C$4:$C$93,,,1)</f>
        <v>103894</v>
      </c>
      <c r="U1528" s="36">
        <f>ROUND(Table2[[#This Row],[LHA_Pop_2016]]*Table2[[#This Row],[C_ADR_7day]]/100000*7,0)</f>
        <v>58</v>
      </c>
      <c r="V1528" s="13">
        <f>IF(OR(Table2[[#This Row],[7d_positivity_public]]=0,ISBLANK(Table2[[#This Row],[7d_positivity_public]])),"",(Table2[[#This Row],[7d_positivity_public]]-Table2[[#This Row],[7d_positivity_all]])/Table2[[#This Row],[7d_positivity_public]])</f>
        <v>0.6</v>
      </c>
      <c r="W1528">
        <v>4</v>
      </c>
    </row>
    <row r="1529" spans="1:23" x14ac:dyDescent="0.25">
      <c r="A1529" s="10">
        <v>44425</v>
      </c>
      <c r="B1529">
        <v>324</v>
      </c>
      <c r="C1529" t="s">
        <v>277</v>
      </c>
      <c r="D1529">
        <v>6</v>
      </c>
      <c r="E1529">
        <v>4</v>
      </c>
      <c r="F1529">
        <v>2</v>
      </c>
      <c r="G1529">
        <v>7</v>
      </c>
      <c r="H1529">
        <v>87</v>
      </c>
      <c r="K1529">
        <v>87</v>
      </c>
      <c r="L1529">
        <v>86</v>
      </c>
      <c r="M1529">
        <v>87</v>
      </c>
      <c r="N1529">
        <v>78</v>
      </c>
      <c r="P1529">
        <v>79</v>
      </c>
      <c r="Q1529">
        <v>75</v>
      </c>
      <c r="R1529">
        <v>83</v>
      </c>
      <c r="T1529" s="34">
        <f>_xlfn.XLOOKUP(B1529,'LHA Demog pivot'!$B$4:$B$93,'LHA Demog pivot'!$C$4:$C$93,,,1)</f>
        <v>131178</v>
      </c>
      <c r="U1529" s="36">
        <f>ROUND(Table2[[#This Row],[LHA_Pop_2016]]*Table2[[#This Row],[C_ADR_7day]]/100000*7,0)</f>
        <v>55</v>
      </c>
      <c r="V1529" s="13">
        <f>IF(OR(Table2[[#This Row],[7d_positivity_public]]=0,ISBLANK(Table2[[#This Row],[7d_positivity_public]])),"",(Table2[[#This Row],[7d_positivity_public]]-Table2[[#This Row],[7d_positivity_all]])/Table2[[#This Row],[7d_positivity_public]])</f>
        <v>0.7142857142857143</v>
      </c>
      <c r="W1529">
        <v>2</v>
      </c>
    </row>
    <row r="1530" spans="1:23" x14ac:dyDescent="0.25">
      <c r="A1530" s="10">
        <v>44425</v>
      </c>
      <c r="B1530">
        <v>325</v>
      </c>
      <c r="C1530" t="s">
        <v>278</v>
      </c>
      <c r="D1530">
        <v>6</v>
      </c>
      <c r="E1530">
        <v>3</v>
      </c>
      <c r="F1530">
        <v>3</v>
      </c>
      <c r="G1530">
        <v>6</v>
      </c>
      <c r="H1530">
        <v>90</v>
      </c>
      <c r="K1530">
        <v>90</v>
      </c>
      <c r="L1530">
        <v>92</v>
      </c>
      <c r="M1530">
        <v>88</v>
      </c>
      <c r="N1530">
        <v>82</v>
      </c>
      <c r="P1530">
        <v>83</v>
      </c>
      <c r="Q1530">
        <v>83</v>
      </c>
      <c r="R1530">
        <v>83</v>
      </c>
      <c r="T1530" s="34">
        <f>_xlfn.XLOOKUP(B1530,'LHA Demog pivot'!$B$4:$B$93,'LHA Demog pivot'!$C$4:$C$93,,,1)</f>
        <v>95808</v>
      </c>
      <c r="U1530" s="36">
        <f>ROUND(Table2[[#This Row],[LHA_Pop_2016]]*Table2[[#This Row],[C_ADR_7day]]/100000*7,0)</f>
        <v>40</v>
      </c>
      <c r="V1530" s="13">
        <f>IF(OR(Table2[[#This Row],[7d_positivity_public]]=0,ISBLANK(Table2[[#This Row],[7d_positivity_public]])),"",(Table2[[#This Row],[7d_positivity_public]]-Table2[[#This Row],[7d_positivity_all]])/Table2[[#This Row],[7d_positivity_public]])</f>
        <v>0.5</v>
      </c>
      <c r="W1530">
        <v>3</v>
      </c>
    </row>
    <row r="1531" spans="1:23" x14ac:dyDescent="0.25">
      <c r="A1531" s="10">
        <v>44425</v>
      </c>
      <c r="B1531">
        <v>326</v>
      </c>
      <c r="C1531" t="s">
        <v>279</v>
      </c>
      <c r="D1531">
        <v>5</v>
      </c>
      <c r="E1531">
        <v>4</v>
      </c>
      <c r="F1531">
        <v>1</v>
      </c>
      <c r="G1531">
        <v>7</v>
      </c>
      <c r="H1531">
        <v>88</v>
      </c>
      <c r="K1531">
        <v>89</v>
      </c>
      <c r="L1531">
        <v>89</v>
      </c>
      <c r="M1531">
        <v>88</v>
      </c>
      <c r="N1531">
        <v>79</v>
      </c>
      <c r="P1531">
        <v>79</v>
      </c>
      <c r="Q1531">
        <v>77</v>
      </c>
      <c r="R1531">
        <v>82</v>
      </c>
      <c r="T1531" s="34">
        <f>_xlfn.XLOOKUP(B1531,'LHA Demog pivot'!$B$4:$B$93,'LHA Demog pivot'!$C$4:$C$93,,,1)</f>
        <v>134575</v>
      </c>
      <c r="U1531" s="36">
        <f>ROUND(Table2[[#This Row],[LHA_Pop_2016]]*Table2[[#This Row],[C_ADR_7day]]/100000*7,0)</f>
        <v>47</v>
      </c>
      <c r="V1531" s="13">
        <f>IF(OR(Table2[[#This Row],[7d_positivity_public]]=0,ISBLANK(Table2[[#This Row],[7d_positivity_public]])),"",(Table2[[#This Row],[7d_positivity_public]]-Table2[[#This Row],[7d_positivity_all]])/Table2[[#This Row],[7d_positivity_public]])</f>
        <v>0.5714285714285714</v>
      </c>
      <c r="W1531">
        <v>3</v>
      </c>
    </row>
    <row r="1532" spans="1:23" x14ac:dyDescent="0.25">
      <c r="A1532" s="10">
        <v>44425</v>
      </c>
      <c r="B1532">
        <v>331</v>
      </c>
      <c r="C1532" t="s">
        <v>280</v>
      </c>
      <c r="D1532">
        <v>6</v>
      </c>
      <c r="E1532">
        <v>4</v>
      </c>
      <c r="F1532">
        <v>2</v>
      </c>
      <c r="G1532">
        <v>5</v>
      </c>
      <c r="H1532">
        <v>89</v>
      </c>
      <c r="K1532">
        <v>90</v>
      </c>
      <c r="L1532">
        <v>88</v>
      </c>
      <c r="M1532">
        <v>91</v>
      </c>
      <c r="N1532">
        <v>82</v>
      </c>
      <c r="P1532">
        <v>83</v>
      </c>
      <c r="Q1532">
        <v>79</v>
      </c>
      <c r="R1532">
        <v>87</v>
      </c>
      <c r="T1532" s="34">
        <f>_xlfn.XLOOKUP(B1532,'LHA Demog pivot'!$B$4:$B$93,'LHA Demog pivot'!$C$4:$C$93,,,1)</f>
        <v>141392</v>
      </c>
      <c r="U1532" s="36">
        <f>ROUND(Table2[[#This Row],[LHA_Pop_2016]]*Table2[[#This Row],[C_ADR_7day]]/100000*7,0)</f>
        <v>59</v>
      </c>
      <c r="V1532" s="13">
        <f>IF(OR(Table2[[#This Row],[7d_positivity_public]]=0,ISBLANK(Table2[[#This Row],[7d_positivity_public]])),"",(Table2[[#This Row],[7d_positivity_public]]-Table2[[#This Row],[7d_positivity_all]])/Table2[[#This Row],[7d_positivity_public]])</f>
        <v>0.6</v>
      </c>
      <c r="W1532">
        <v>2</v>
      </c>
    </row>
    <row r="1533" spans="1:23" x14ac:dyDescent="0.25">
      <c r="A1533" s="10">
        <v>44425</v>
      </c>
      <c r="B1533">
        <v>332</v>
      </c>
      <c r="C1533" t="s">
        <v>281</v>
      </c>
      <c r="D1533">
        <v>3</v>
      </c>
      <c r="E1533">
        <v>2</v>
      </c>
      <c r="F1533">
        <v>1</v>
      </c>
      <c r="G1533">
        <v>4</v>
      </c>
      <c r="H1533">
        <v>85</v>
      </c>
      <c r="K1533">
        <v>85</v>
      </c>
      <c r="L1533">
        <v>81</v>
      </c>
      <c r="M1533">
        <v>88</v>
      </c>
      <c r="N1533">
        <v>77</v>
      </c>
      <c r="P1533">
        <v>78</v>
      </c>
      <c r="Q1533">
        <v>71</v>
      </c>
      <c r="R1533">
        <v>83</v>
      </c>
      <c r="T1533" s="34">
        <f>_xlfn.XLOOKUP(B1533,'LHA Demog pivot'!$B$4:$B$93,'LHA Demog pivot'!$C$4:$C$93,,,1)</f>
        <v>50490</v>
      </c>
      <c r="U1533" s="36">
        <f>ROUND(Table2[[#This Row],[LHA_Pop_2016]]*Table2[[#This Row],[C_ADR_7day]]/100000*7,0)</f>
        <v>11</v>
      </c>
      <c r="V1533" s="13">
        <f>IF(OR(Table2[[#This Row],[7d_positivity_public]]=0,ISBLANK(Table2[[#This Row],[7d_positivity_public]])),"",(Table2[[#This Row],[7d_positivity_public]]-Table2[[#This Row],[7d_positivity_all]])/Table2[[#This Row],[7d_positivity_public]])</f>
        <v>0.75</v>
      </c>
      <c r="W1533">
        <v>1</v>
      </c>
    </row>
    <row r="1534" spans="1:23" x14ac:dyDescent="0.25">
      <c r="A1534" s="10">
        <v>44425</v>
      </c>
      <c r="B1534">
        <v>333</v>
      </c>
      <c r="C1534" t="s">
        <v>282</v>
      </c>
      <c r="D1534">
        <v>1</v>
      </c>
      <c r="E1534">
        <v>2</v>
      </c>
      <c r="F1534">
        <v>-1</v>
      </c>
      <c r="G1534">
        <v>2</v>
      </c>
      <c r="H1534">
        <v>82</v>
      </c>
      <c r="K1534">
        <v>83</v>
      </c>
      <c r="L1534">
        <v>72</v>
      </c>
      <c r="M1534">
        <v>88</v>
      </c>
      <c r="N1534">
        <v>73</v>
      </c>
      <c r="P1534">
        <v>75</v>
      </c>
      <c r="Q1534">
        <v>58</v>
      </c>
      <c r="R1534">
        <v>84</v>
      </c>
      <c r="T1534" s="34">
        <f>_xlfn.XLOOKUP(B1534,'LHA Demog pivot'!$B$4:$B$93,'LHA Demog pivot'!$C$4:$C$93,,,1)</f>
        <v>29970</v>
      </c>
      <c r="U1534" s="36">
        <f>ROUND(Table2[[#This Row],[LHA_Pop_2016]]*Table2[[#This Row],[C_ADR_7day]]/100000*7,0)</f>
        <v>2</v>
      </c>
      <c r="V1534" s="13">
        <f>IF(OR(Table2[[#This Row],[7d_positivity_public]]=0,ISBLANK(Table2[[#This Row],[7d_positivity_public]])),"",(Table2[[#This Row],[7d_positivity_public]]-Table2[[#This Row],[7d_positivity_all]])/Table2[[#This Row],[7d_positivity_public]])</f>
        <v>0.5</v>
      </c>
      <c r="W1534">
        <v>1</v>
      </c>
    </row>
    <row r="1535" spans="1:23" x14ac:dyDescent="0.25">
      <c r="A1535" s="10">
        <v>44425</v>
      </c>
      <c r="B1535">
        <v>334</v>
      </c>
      <c r="C1535" t="s">
        <v>283</v>
      </c>
      <c r="D1535">
        <v>2</v>
      </c>
      <c r="E1535">
        <v>3</v>
      </c>
      <c r="F1535">
        <v>-1</v>
      </c>
      <c r="G1535">
        <v>1</v>
      </c>
      <c r="H1535">
        <v>78</v>
      </c>
      <c r="K1535">
        <v>79</v>
      </c>
      <c r="L1535">
        <v>66</v>
      </c>
      <c r="M1535">
        <v>87</v>
      </c>
      <c r="N1535">
        <v>70</v>
      </c>
      <c r="P1535">
        <v>71</v>
      </c>
      <c r="Q1535">
        <v>53</v>
      </c>
      <c r="R1535">
        <v>82</v>
      </c>
      <c r="T1535" s="34">
        <f>_xlfn.XLOOKUP(B1535,'LHA Demog pivot'!$B$4:$B$93,'LHA Demog pivot'!$C$4:$C$93,,,1)</f>
        <v>19671</v>
      </c>
      <c r="U1535" s="36">
        <f>ROUND(Table2[[#This Row],[LHA_Pop_2016]]*Table2[[#This Row],[C_ADR_7day]]/100000*7,0)</f>
        <v>3</v>
      </c>
      <c r="V1535" s="13">
        <f>IF(OR(Table2[[#This Row],[7d_positivity_public]]=0,ISBLANK(Table2[[#This Row],[7d_positivity_public]])),"",(Table2[[#This Row],[7d_positivity_public]]-Table2[[#This Row],[7d_positivity_all]])/Table2[[#This Row],[7d_positivity_public]])</f>
        <v>0</v>
      </c>
      <c r="W1535">
        <v>1</v>
      </c>
    </row>
    <row r="1536" spans="1:23" x14ac:dyDescent="0.25">
      <c r="A1536" s="10">
        <v>44425</v>
      </c>
      <c r="B1536">
        <v>335</v>
      </c>
      <c r="C1536" t="s">
        <v>284</v>
      </c>
      <c r="D1536">
        <v>9</v>
      </c>
      <c r="E1536">
        <v>2</v>
      </c>
      <c r="F1536">
        <v>7</v>
      </c>
      <c r="G1536">
        <v>9</v>
      </c>
      <c r="H1536">
        <v>89</v>
      </c>
      <c r="K1536">
        <v>90</v>
      </c>
      <c r="L1536">
        <v>89</v>
      </c>
      <c r="M1536">
        <v>91</v>
      </c>
      <c r="N1536">
        <v>76</v>
      </c>
      <c r="P1536">
        <v>78</v>
      </c>
      <c r="Q1536">
        <v>74</v>
      </c>
      <c r="R1536">
        <v>84</v>
      </c>
      <c r="T1536" s="34">
        <f>_xlfn.XLOOKUP(B1536,'LHA Demog pivot'!$B$4:$B$93,'LHA Demog pivot'!$C$4:$C$93,,,1)</f>
        <v>38653</v>
      </c>
      <c r="U1536" s="36">
        <f>ROUND(Table2[[#This Row],[LHA_Pop_2016]]*Table2[[#This Row],[C_ADR_7day]]/100000*7,0)</f>
        <v>24</v>
      </c>
      <c r="V1536" s="13">
        <f>IF(OR(Table2[[#This Row],[7d_positivity_public]]=0,ISBLANK(Table2[[#This Row],[7d_positivity_public]])),"",(Table2[[#This Row],[7d_positivity_public]]-Table2[[#This Row],[7d_positivity_all]])/Table2[[#This Row],[7d_positivity_public]])</f>
        <v>0.66666666666666663</v>
      </c>
      <c r="W1536">
        <v>3</v>
      </c>
    </row>
    <row r="1537" spans="1:23" x14ac:dyDescent="0.25">
      <c r="A1537" s="10">
        <v>44425</v>
      </c>
      <c r="B1537">
        <v>336</v>
      </c>
      <c r="C1537" t="s">
        <v>285</v>
      </c>
      <c r="D1537">
        <v>0</v>
      </c>
      <c r="E1537">
        <v>0</v>
      </c>
      <c r="F1537">
        <v>0</v>
      </c>
      <c r="G1537">
        <v>8</v>
      </c>
      <c r="H1537">
        <v>70</v>
      </c>
      <c r="K1537">
        <v>72</v>
      </c>
      <c r="L1537">
        <v>64</v>
      </c>
      <c r="M1537">
        <v>79</v>
      </c>
      <c r="N1537">
        <v>61</v>
      </c>
      <c r="P1537">
        <v>63</v>
      </c>
      <c r="Q1537">
        <v>54</v>
      </c>
      <c r="R1537">
        <v>72</v>
      </c>
      <c r="T1537" s="34">
        <f>_xlfn.XLOOKUP(B1537,'LHA Demog pivot'!$B$4:$B$93,'LHA Demog pivot'!$C$4:$C$93,,,1)</f>
        <v>2678</v>
      </c>
      <c r="U1537" s="36">
        <f>ROUND(Table2[[#This Row],[LHA_Pop_2016]]*Table2[[#This Row],[C_ADR_7day]]/100000*7,0)</f>
        <v>0</v>
      </c>
      <c r="V1537" s="13">
        <f>IF(OR(Table2[[#This Row],[7d_positivity_public]]=0,ISBLANK(Table2[[#This Row],[7d_positivity_public]])),"",(Table2[[#This Row],[7d_positivity_public]]-Table2[[#This Row],[7d_positivity_all]])/Table2[[#This Row],[7d_positivity_public]])</f>
        <v>0.5</v>
      </c>
      <c r="W1537">
        <v>4</v>
      </c>
    </row>
    <row r="1538" spans="1:23" x14ac:dyDescent="0.25">
      <c r="A1538" s="10">
        <v>44425</v>
      </c>
      <c r="B1538">
        <v>337</v>
      </c>
      <c r="C1538" t="s">
        <v>286</v>
      </c>
      <c r="D1538">
        <v>0</v>
      </c>
      <c r="E1538">
        <v>0</v>
      </c>
      <c r="F1538">
        <v>0</v>
      </c>
      <c r="G1538">
        <v>0</v>
      </c>
      <c r="H1538">
        <v>95</v>
      </c>
      <c r="K1538">
        <v>96</v>
      </c>
      <c r="L1538">
        <v>97</v>
      </c>
      <c r="M1538">
        <v>96</v>
      </c>
      <c r="N1538">
        <v>87</v>
      </c>
      <c r="P1538">
        <v>90</v>
      </c>
      <c r="Q1538">
        <v>88</v>
      </c>
      <c r="R1538">
        <v>91</v>
      </c>
      <c r="T1538" s="34">
        <f>_xlfn.XLOOKUP(B1538,'LHA Demog pivot'!$B$4:$B$93,'LHA Demog pivot'!$C$4:$C$93,,,1)</f>
        <v>1514</v>
      </c>
      <c r="U1538" s="36">
        <f>ROUND(Table2[[#This Row],[LHA_Pop_2016]]*Table2[[#This Row],[C_ADR_7day]]/100000*7,0)</f>
        <v>0</v>
      </c>
      <c r="V1538" s="13" t="str">
        <f>IF(OR(Table2[[#This Row],[7d_positivity_public]]=0,ISBLANK(Table2[[#This Row],[7d_positivity_public]])),"",(Table2[[#This Row],[7d_positivity_public]]-Table2[[#This Row],[7d_positivity_all]])/Table2[[#This Row],[7d_positivity_public]])</f>
        <v/>
      </c>
      <c r="W1538">
        <v>0</v>
      </c>
    </row>
    <row r="1539" spans="1:23" x14ac:dyDescent="0.25">
      <c r="A1539" s="10">
        <v>44425</v>
      </c>
      <c r="B1539">
        <v>411</v>
      </c>
      <c r="C1539" t="s">
        <v>287</v>
      </c>
      <c r="D1539">
        <v>4</v>
      </c>
      <c r="E1539">
        <v>3</v>
      </c>
      <c r="F1539">
        <v>1</v>
      </c>
      <c r="G1539">
        <v>5</v>
      </c>
      <c r="H1539">
        <v>89</v>
      </c>
      <c r="K1539">
        <v>89</v>
      </c>
      <c r="L1539">
        <v>87</v>
      </c>
      <c r="M1539">
        <v>91</v>
      </c>
      <c r="N1539">
        <v>80</v>
      </c>
      <c r="P1539">
        <v>81</v>
      </c>
      <c r="Q1539">
        <v>75</v>
      </c>
      <c r="R1539">
        <v>87</v>
      </c>
      <c r="T1539" s="34">
        <f>_xlfn.XLOOKUP(B1539,'LHA Demog pivot'!$B$4:$B$93,'LHA Demog pivot'!$C$4:$C$93,,,1)</f>
        <v>225919</v>
      </c>
      <c r="U1539" s="36">
        <f>ROUND(Table2[[#This Row],[LHA_Pop_2016]]*Table2[[#This Row],[C_ADR_7day]]/100000*7,0)</f>
        <v>63</v>
      </c>
      <c r="V1539" s="13">
        <f>IF(OR(Table2[[#This Row],[7d_positivity_public]]=0,ISBLANK(Table2[[#This Row],[7d_positivity_public]])),"",(Table2[[#This Row],[7d_positivity_public]]-Table2[[#This Row],[7d_positivity_all]])/Table2[[#This Row],[7d_positivity_public]])</f>
        <v>0.4</v>
      </c>
      <c r="W1539">
        <v>3</v>
      </c>
    </row>
    <row r="1540" spans="1:23" x14ac:dyDescent="0.25">
      <c r="A1540" s="10">
        <v>44425</v>
      </c>
      <c r="B1540">
        <v>412</v>
      </c>
      <c r="C1540" t="s">
        <v>288</v>
      </c>
      <c r="D1540">
        <v>7</v>
      </c>
      <c r="E1540">
        <v>4</v>
      </c>
      <c r="F1540">
        <v>3</v>
      </c>
      <c r="G1540">
        <v>8</v>
      </c>
      <c r="H1540">
        <v>84</v>
      </c>
      <c r="K1540">
        <v>85</v>
      </c>
      <c r="L1540">
        <v>79</v>
      </c>
      <c r="M1540">
        <v>90</v>
      </c>
      <c r="N1540">
        <v>73</v>
      </c>
      <c r="P1540">
        <v>75</v>
      </c>
      <c r="Q1540">
        <v>66</v>
      </c>
      <c r="R1540">
        <v>85</v>
      </c>
      <c r="T1540" s="34">
        <f>_xlfn.XLOOKUP(B1540,'LHA Demog pivot'!$B$4:$B$93,'LHA Demog pivot'!$C$4:$C$93,,,1)</f>
        <v>77460</v>
      </c>
      <c r="U1540" s="36">
        <f>ROUND(Table2[[#This Row],[LHA_Pop_2016]]*Table2[[#This Row],[C_ADR_7day]]/100000*7,0)</f>
        <v>38</v>
      </c>
      <c r="V1540" s="13">
        <f>IF(OR(Table2[[#This Row],[7d_positivity_public]]=0,ISBLANK(Table2[[#This Row],[7d_positivity_public]])),"",(Table2[[#This Row],[7d_positivity_public]]-Table2[[#This Row],[7d_positivity_all]])/Table2[[#This Row],[7d_positivity_public]])</f>
        <v>0.25</v>
      </c>
      <c r="W1540">
        <v>6</v>
      </c>
    </row>
    <row r="1541" spans="1:23" x14ac:dyDescent="0.25">
      <c r="A1541" s="10">
        <v>44425</v>
      </c>
      <c r="B1541">
        <v>413</v>
      </c>
      <c r="C1541" t="s">
        <v>289</v>
      </c>
      <c r="D1541">
        <v>3</v>
      </c>
      <c r="E1541">
        <v>1</v>
      </c>
      <c r="F1541">
        <v>2</v>
      </c>
      <c r="G1541">
        <v>6</v>
      </c>
      <c r="H1541">
        <v>91</v>
      </c>
      <c r="K1541">
        <v>91</v>
      </c>
      <c r="L1541">
        <v>86</v>
      </c>
      <c r="M1541">
        <v>94</v>
      </c>
      <c r="N1541">
        <v>84</v>
      </c>
      <c r="P1541">
        <v>85</v>
      </c>
      <c r="Q1541">
        <v>76</v>
      </c>
      <c r="R1541">
        <v>90</v>
      </c>
      <c r="T1541" s="34">
        <f>_xlfn.XLOOKUP(B1541,'LHA Demog pivot'!$B$4:$B$93,'LHA Demog pivot'!$C$4:$C$93,,,1)</f>
        <v>64692</v>
      </c>
      <c r="U1541" s="36">
        <f>ROUND(Table2[[#This Row],[LHA_Pop_2016]]*Table2[[#This Row],[C_ADR_7day]]/100000*7,0)</f>
        <v>14</v>
      </c>
      <c r="V1541" s="13">
        <f>IF(OR(Table2[[#This Row],[7d_positivity_public]]=0,ISBLANK(Table2[[#This Row],[7d_positivity_public]])),"",(Table2[[#This Row],[7d_positivity_public]]-Table2[[#This Row],[7d_positivity_all]])/Table2[[#This Row],[7d_positivity_public]])</f>
        <v>0.5</v>
      </c>
      <c r="W1541">
        <v>3</v>
      </c>
    </row>
    <row r="1542" spans="1:23" x14ac:dyDescent="0.25">
      <c r="A1542" s="10">
        <v>44425</v>
      </c>
      <c r="B1542">
        <v>414</v>
      </c>
      <c r="C1542" t="s">
        <v>290</v>
      </c>
      <c r="D1542">
        <v>5</v>
      </c>
      <c r="E1542">
        <v>1</v>
      </c>
      <c r="F1542">
        <v>4</v>
      </c>
      <c r="G1542">
        <v>6</v>
      </c>
      <c r="H1542">
        <v>82</v>
      </c>
      <c r="K1542">
        <v>83</v>
      </c>
      <c r="L1542">
        <v>70</v>
      </c>
      <c r="M1542">
        <v>89</v>
      </c>
      <c r="N1542">
        <v>75</v>
      </c>
      <c r="P1542">
        <v>77</v>
      </c>
      <c r="Q1542">
        <v>60</v>
      </c>
      <c r="R1542">
        <v>85</v>
      </c>
      <c r="T1542" s="34">
        <f>_xlfn.XLOOKUP(B1542,'LHA Demog pivot'!$B$4:$B$93,'LHA Demog pivot'!$C$4:$C$93,,,1)</f>
        <v>15289</v>
      </c>
      <c r="U1542" s="36">
        <f>ROUND(Table2[[#This Row],[LHA_Pop_2016]]*Table2[[#This Row],[C_ADR_7day]]/100000*7,0)</f>
        <v>5</v>
      </c>
      <c r="V1542" s="13">
        <f>IF(OR(Table2[[#This Row],[7d_positivity_public]]=0,ISBLANK(Table2[[#This Row],[7d_positivity_public]])),"",(Table2[[#This Row],[7d_positivity_public]]-Table2[[#This Row],[7d_positivity_all]])/Table2[[#This Row],[7d_positivity_public]])</f>
        <v>0.66666666666666663</v>
      </c>
      <c r="W1542">
        <v>2</v>
      </c>
    </row>
    <row r="1543" spans="1:23" x14ac:dyDescent="0.25">
      <c r="A1543" s="10">
        <v>44425</v>
      </c>
      <c r="B1543">
        <v>421</v>
      </c>
      <c r="C1543" t="s">
        <v>291</v>
      </c>
      <c r="D1543">
        <v>4</v>
      </c>
      <c r="E1543">
        <v>3</v>
      </c>
      <c r="F1543">
        <v>1</v>
      </c>
      <c r="G1543">
        <v>8</v>
      </c>
      <c r="H1543">
        <v>79</v>
      </c>
      <c r="K1543">
        <v>80</v>
      </c>
      <c r="L1543">
        <v>70</v>
      </c>
      <c r="M1543">
        <v>88</v>
      </c>
      <c r="N1543">
        <v>71</v>
      </c>
      <c r="P1543">
        <v>72</v>
      </c>
      <c r="Q1543">
        <v>58</v>
      </c>
      <c r="R1543">
        <v>83</v>
      </c>
      <c r="T1543" s="34">
        <f>_xlfn.XLOOKUP(B1543,'LHA Demog pivot'!$B$4:$B$93,'LHA Demog pivot'!$C$4:$C$93,,,1)</f>
        <v>58378</v>
      </c>
      <c r="U1543" s="36">
        <f>ROUND(Table2[[#This Row],[LHA_Pop_2016]]*Table2[[#This Row],[C_ADR_7day]]/100000*7,0)</f>
        <v>16</v>
      </c>
      <c r="V1543" s="13">
        <f>IF(OR(Table2[[#This Row],[7d_positivity_public]]=0,ISBLANK(Table2[[#This Row],[7d_positivity_public]])),"",(Table2[[#This Row],[7d_positivity_public]]-Table2[[#This Row],[7d_positivity_all]])/Table2[[#This Row],[7d_positivity_public]])</f>
        <v>0.375</v>
      </c>
      <c r="W1543">
        <v>5</v>
      </c>
    </row>
    <row r="1544" spans="1:23" x14ac:dyDescent="0.25">
      <c r="A1544" s="10">
        <v>44425</v>
      </c>
      <c r="B1544">
        <v>422</v>
      </c>
      <c r="C1544" t="s">
        <v>292</v>
      </c>
      <c r="D1544">
        <v>2</v>
      </c>
      <c r="E1544">
        <v>0</v>
      </c>
      <c r="F1544">
        <v>2</v>
      </c>
      <c r="G1544">
        <v>4</v>
      </c>
      <c r="H1544">
        <v>73</v>
      </c>
      <c r="K1544">
        <v>74</v>
      </c>
      <c r="L1544">
        <v>58</v>
      </c>
      <c r="M1544">
        <v>84</v>
      </c>
      <c r="N1544">
        <v>64</v>
      </c>
      <c r="P1544">
        <v>66</v>
      </c>
      <c r="Q1544">
        <v>44</v>
      </c>
      <c r="R1544">
        <v>78</v>
      </c>
      <c r="T1544" s="34">
        <f>_xlfn.XLOOKUP(B1544,'LHA Demog pivot'!$B$4:$B$93,'LHA Demog pivot'!$C$4:$C$93,,,1)</f>
        <v>6240</v>
      </c>
      <c r="U1544" s="36">
        <f>ROUND(Table2[[#This Row],[LHA_Pop_2016]]*Table2[[#This Row],[C_ADR_7day]]/100000*7,0)</f>
        <v>1</v>
      </c>
      <c r="V1544" s="13">
        <f>IF(OR(Table2[[#This Row],[7d_positivity_public]]=0,ISBLANK(Table2[[#This Row],[7d_positivity_public]])),"",(Table2[[#This Row],[7d_positivity_public]]-Table2[[#This Row],[7d_positivity_all]])/Table2[[#This Row],[7d_positivity_public]])</f>
        <v>0.25</v>
      </c>
      <c r="W1544">
        <v>3</v>
      </c>
    </row>
    <row r="1545" spans="1:23" x14ac:dyDescent="0.25">
      <c r="A1545" s="10">
        <v>44425</v>
      </c>
      <c r="B1545">
        <v>423</v>
      </c>
      <c r="C1545" t="s">
        <v>293</v>
      </c>
      <c r="D1545">
        <v>2</v>
      </c>
      <c r="E1545">
        <v>1</v>
      </c>
      <c r="F1545">
        <v>1</v>
      </c>
      <c r="G1545">
        <v>5</v>
      </c>
      <c r="H1545">
        <v>82</v>
      </c>
      <c r="K1545">
        <v>83</v>
      </c>
      <c r="L1545">
        <v>71</v>
      </c>
      <c r="M1545">
        <v>89</v>
      </c>
      <c r="N1545">
        <v>74</v>
      </c>
      <c r="P1545">
        <v>76</v>
      </c>
      <c r="Q1545">
        <v>59</v>
      </c>
      <c r="R1545">
        <v>85</v>
      </c>
      <c r="T1545" s="34">
        <f>_xlfn.XLOOKUP(B1545,'LHA Demog pivot'!$B$4:$B$93,'LHA Demog pivot'!$C$4:$C$93,,,1)</f>
        <v>19121</v>
      </c>
      <c r="U1545" s="36">
        <f>ROUND(Table2[[#This Row],[LHA_Pop_2016]]*Table2[[#This Row],[C_ADR_7day]]/100000*7,0)</f>
        <v>3</v>
      </c>
      <c r="V1545" s="13">
        <f>IF(OR(Table2[[#This Row],[7d_positivity_public]]=0,ISBLANK(Table2[[#This Row],[7d_positivity_public]])),"",(Table2[[#This Row],[7d_positivity_public]]-Table2[[#This Row],[7d_positivity_all]])/Table2[[#This Row],[7d_positivity_public]])</f>
        <v>0.4</v>
      </c>
      <c r="W1545">
        <v>3</v>
      </c>
    </row>
    <row r="1546" spans="1:23" x14ac:dyDescent="0.25">
      <c r="A1546" s="10">
        <v>44425</v>
      </c>
      <c r="B1546">
        <v>424</v>
      </c>
      <c r="C1546" t="s">
        <v>294</v>
      </c>
      <c r="D1546">
        <v>3</v>
      </c>
      <c r="E1546">
        <v>4</v>
      </c>
      <c r="F1546">
        <v>-1</v>
      </c>
      <c r="G1546">
        <v>4</v>
      </c>
      <c r="H1546">
        <v>82</v>
      </c>
      <c r="K1546">
        <v>82</v>
      </c>
      <c r="L1546">
        <v>75</v>
      </c>
      <c r="M1546">
        <v>88</v>
      </c>
      <c r="N1546">
        <v>73</v>
      </c>
      <c r="P1546">
        <v>74</v>
      </c>
      <c r="Q1546">
        <v>63</v>
      </c>
      <c r="R1546">
        <v>84</v>
      </c>
      <c r="T1546" s="34">
        <f>_xlfn.XLOOKUP(B1546,'LHA Demog pivot'!$B$4:$B$93,'LHA Demog pivot'!$C$4:$C$93,,,1)</f>
        <v>108964</v>
      </c>
      <c r="U1546" s="36">
        <f>ROUND(Table2[[#This Row],[LHA_Pop_2016]]*Table2[[#This Row],[C_ADR_7day]]/100000*7,0)</f>
        <v>23</v>
      </c>
      <c r="V1546" s="13">
        <f>IF(OR(Table2[[#This Row],[7d_positivity_public]]=0,ISBLANK(Table2[[#This Row],[7d_positivity_public]])),"",(Table2[[#This Row],[7d_positivity_public]]-Table2[[#This Row],[7d_positivity_all]])/Table2[[#This Row],[7d_positivity_public]])</f>
        <v>0.25</v>
      </c>
      <c r="W1546">
        <v>3</v>
      </c>
    </row>
    <row r="1547" spans="1:23" x14ac:dyDescent="0.25">
      <c r="A1547" s="10">
        <v>44425</v>
      </c>
      <c r="B1547">
        <v>425</v>
      </c>
      <c r="C1547" t="s">
        <v>295</v>
      </c>
      <c r="D1547">
        <v>3</v>
      </c>
      <c r="E1547">
        <v>3</v>
      </c>
      <c r="F1547">
        <v>0</v>
      </c>
      <c r="G1547">
        <v>7</v>
      </c>
      <c r="H1547">
        <v>82</v>
      </c>
      <c r="K1547">
        <v>83</v>
      </c>
      <c r="L1547">
        <v>66</v>
      </c>
      <c r="M1547">
        <v>89</v>
      </c>
      <c r="N1547">
        <v>75</v>
      </c>
      <c r="P1547">
        <v>77</v>
      </c>
      <c r="Q1547">
        <v>54</v>
      </c>
      <c r="R1547">
        <v>85</v>
      </c>
      <c r="T1547" s="34">
        <f>_xlfn.XLOOKUP(B1547,'LHA Demog pivot'!$B$4:$B$93,'LHA Demog pivot'!$C$4:$C$93,,,1)</f>
        <v>47133</v>
      </c>
      <c r="U1547" s="36">
        <f>ROUND(Table2[[#This Row],[LHA_Pop_2016]]*Table2[[#This Row],[C_ADR_7day]]/100000*7,0)</f>
        <v>10</v>
      </c>
      <c r="V1547" s="13">
        <f>IF(OR(Table2[[#This Row],[7d_positivity_public]]=0,ISBLANK(Table2[[#This Row],[7d_positivity_public]])),"",(Table2[[#This Row],[7d_positivity_public]]-Table2[[#This Row],[7d_positivity_all]])/Table2[[#This Row],[7d_positivity_public]])</f>
        <v>0.2857142857142857</v>
      </c>
      <c r="W1547">
        <v>5</v>
      </c>
    </row>
    <row r="1548" spans="1:23" x14ac:dyDescent="0.25">
      <c r="A1548" s="10">
        <v>44425</v>
      </c>
      <c r="B1548">
        <v>426</v>
      </c>
      <c r="C1548" t="s">
        <v>296</v>
      </c>
      <c r="D1548">
        <v>6</v>
      </c>
      <c r="E1548">
        <v>4</v>
      </c>
      <c r="F1548">
        <v>2</v>
      </c>
      <c r="G1548">
        <v>10</v>
      </c>
      <c r="H1548">
        <v>78</v>
      </c>
      <c r="K1548">
        <v>80</v>
      </c>
      <c r="L1548">
        <v>71</v>
      </c>
      <c r="M1548">
        <v>87</v>
      </c>
      <c r="N1548">
        <v>69</v>
      </c>
      <c r="P1548">
        <v>71</v>
      </c>
      <c r="Q1548">
        <v>58</v>
      </c>
      <c r="R1548">
        <v>81</v>
      </c>
      <c r="T1548" s="34">
        <f>_xlfn.XLOOKUP(B1548,'LHA Demog pivot'!$B$4:$B$93,'LHA Demog pivot'!$C$4:$C$93,,,1)</f>
        <v>30981</v>
      </c>
      <c r="U1548" s="36">
        <f>ROUND(Table2[[#This Row],[LHA_Pop_2016]]*Table2[[#This Row],[C_ADR_7day]]/100000*7,0)</f>
        <v>13</v>
      </c>
      <c r="V1548" s="13">
        <f>IF(OR(Table2[[#This Row],[7d_positivity_public]]=0,ISBLANK(Table2[[#This Row],[7d_positivity_public]])),"",(Table2[[#This Row],[7d_positivity_public]]-Table2[[#This Row],[7d_positivity_all]])/Table2[[#This Row],[7d_positivity_public]])</f>
        <v>0.3</v>
      </c>
      <c r="W1548">
        <v>7</v>
      </c>
    </row>
    <row r="1549" spans="1:23" x14ac:dyDescent="0.25">
      <c r="A1549" s="10">
        <v>44425</v>
      </c>
      <c r="B1549">
        <v>431</v>
      </c>
      <c r="C1549" t="s">
        <v>297</v>
      </c>
      <c r="D1549">
        <v>4</v>
      </c>
      <c r="E1549">
        <v>1</v>
      </c>
      <c r="F1549">
        <v>3</v>
      </c>
      <c r="G1549">
        <v>5</v>
      </c>
      <c r="H1549">
        <v>80</v>
      </c>
      <c r="K1549">
        <v>81</v>
      </c>
      <c r="L1549">
        <v>70</v>
      </c>
      <c r="M1549">
        <v>89</v>
      </c>
      <c r="N1549">
        <v>72</v>
      </c>
      <c r="P1549">
        <v>74</v>
      </c>
      <c r="Q1549">
        <v>58</v>
      </c>
      <c r="R1549">
        <v>84</v>
      </c>
      <c r="T1549" s="34">
        <f>_xlfn.XLOOKUP(B1549,'LHA Demog pivot'!$B$4:$B$93,'LHA Demog pivot'!$C$4:$C$93,,,1)</f>
        <v>66527</v>
      </c>
      <c r="U1549" s="36">
        <f>ROUND(Table2[[#This Row],[LHA_Pop_2016]]*Table2[[#This Row],[C_ADR_7day]]/100000*7,0)</f>
        <v>19</v>
      </c>
      <c r="V1549" s="13">
        <f>IF(OR(Table2[[#This Row],[7d_positivity_public]]=0,ISBLANK(Table2[[#This Row],[7d_positivity_public]])),"",(Table2[[#This Row],[7d_positivity_public]]-Table2[[#This Row],[7d_positivity_all]])/Table2[[#This Row],[7d_positivity_public]])</f>
        <v>0.2</v>
      </c>
      <c r="W1549">
        <v>4</v>
      </c>
    </row>
    <row r="1550" spans="1:23" x14ac:dyDescent="0.25">
      <c r="A1550" s="10">
        <v>44425</v>
      </c>
      <c r="B1550">
        <v>432</v>
      </c>
      <c r="C1550" t="s">
        <v>298</v>
      </c>
      <c r="D1550">
        <v>1</v>
      </c>
      <c r="E1550">
        <v>3</v>
      </c>
      <c r="F1550">
        <v>-2</v>
      </c>
      <c r="G1550">
        <v>2</v>
      </c>
      <c r="H1550">
        <v>79</v>
      </c>
      <c r="K1550">
        <v>80</v>
      </c>
      <c r="L1550">
        <v>69</v>
      </c>
      <c r="M1550">
        <v>88</v>
      </c>
      <c r="N1550">
        <v>71</v>
      </c>
      <c r="P1550">
        <v>72</v>
      </c>
      <c r="Q1550">
        <v>57</v>
      </c>
      <c r="R1550">
        <v>83</v>
      </c>
      <c r="T1550" s="34">
        <f>_xlfn.XLOOKUP(B1550,'LHA Demog pivot'!$B$4:$B$93,'LHA Demog pivot'!$C$4:$C$93,,,1)</f>
        <v>42570</v>
      </c>
      <c r="U1550" s="36">
        <f>ROUND(Table2[[#This Row],[LHA_Pop_2016]]*Table2[[#This Row],[C_ADR_7day]]/100000*7,0)</f>
        <v>3</v>
      </c>
      <c r="V1550" s="13">
        <f>IF(OR(Table2[[#This Row],[7d_positivity_public]]=0,ISBLANK(Table2[[#This Row],[7d_positivity_public]])),"",(Table2[[#This Row],[7d_positivity_public]]-Table2[[#This Row],[7d_positivity_all]])/Table2[[#This Row],[7d_positivity_public]])</f>
        <v>0.5</v>
      </c>
      <c r="W1550">
        <v>1</v>
      </c>
    </row>
    <row r="1551" spans="1:23" x14ac:dyDescent="0.25">
      <c r="A1551" s="10">
        <v>44425</v>
      </c>
      <c r="B1551">
        <v>433</v>
      </c>
      <c r="C1551" t="s">
        <v>299</v>
      </c>
      <c r="D1551">
        <v>0</v>
      </c>
      <c r="E1551">
        <v>0</v>
      </c>
      <c r="F1551">
        <v>0</v>
      </c>
      <c r="G1551">
        <v>0</v>
      </c>
      <c r="H1551">
        <v>77</v>
      </c>
      <c r="K1551">
        <v>79</v>
      </c>
      <c r="L1551">
        <v>69</v>
      </c>
      <c r="M1551">
        <v>84</v>
      </c>
      <c r="N1551">
        <v>68</v>
      </c>
      <c r="P1551">
        <v>71</v>
      </c>
      <c r="Q1551">
        <v>57</v>
      </c>
      <c r="R1551">
        <v>78</v>
      </c>
      <c r="T1551" s="34">
        <f>_xlfn.XLOOKUP(B1551,'LHA Demog pivot'!$B$4:$B$93,'LHA Demog pivot'!$C$4:$C$93,,,1)</f>
        <v>1901</v>
      </c>
      <c r="U1551" s="36">
        <f>ROUND(Table2[[#This Row],[LHA_Pop_2016]]*Table2[[#This Row],[C_ADR_7day]]/100000*7,0)</f>
        <v>0</v>
      </c>
      <c r="V1551" s="13" t="str">
        <f>IF(OR(Table2[[#This Row],[7d_positivity_public]]=0,ISBLANK(Table2[[#This Row],[7d_positivity_public]])),"",(Table2[[#This Row],[7d_positivity_public]]-Table2[[#This Row],[7d_positivity_all]])/Table2[[#This Row],[7d_positivity_public]])</f>
        <v/>
      </c>
      <c r="W1551">
        <v>0</v>
      </c>
    </row>
    <row r="1552" spans="1:23" x14ac:dyDescent="0.25">
      <c r="A1552" s="10">
        <v>44425</v>
      </c>
      <c r="B1552">
        <v>434</v>
      </c>
      <c r="C1552" t="s">
        <v>300</v>
      </c>
      <c r="D1552">
        <v>3</v>
      </c>
      <c r="E1552">
        <v>0</v>
      </c>
      <c r="F1552">
        <v>3</v>
      </c>
      <c r="G1552">
        <v>6</v>
      </c>
      <c r="H1552">
        <v>78</v>
      </c>
      <c r="K1552">
        <v>80</v>
      </c>
      <c r="L1552">
        <v>72</v>
      </c>
      <c r="M1552">
        <v>86</v>
      </c>
      <c r="N1552">
        <v>68</v>
      </c>
      <c r="P1552">
        <v>72</v>
      </c>
      <c r="Q1552">
        <v>61</v>
      </c>
      <c r="R1552">
        <v>80</v>
      </c>
      <c r="T1552" s="34">
        <f>_xlfn.XLOOKUP(B1552,'LHA Demog pivot'!$B$4:$B$93,'LHA Demog pivot'!$C$4:$C$93,,,1)</f>
        <v>11235</v>
      </c>
      <c r="U1552" s="36">
        <f>ROUND(Table2[[#This Row],[LHA_Pop_2016]]*Table2[[#This Row],[C_ADR_7day]]/100000*7,0)</f>
        <v>2</v>
      </c>
      <c r="V1552" s="13">
        <f>IF(OR(Table2[[#This Row],[7d_positivity_public]]=0,ISBLANK(Table2[[#This Row],[7d_positivity_public]])),"",(Table2[[#This Row],[7d_positivity_public]]-Table2[[#This Row],[7d_positivity_all]])/Table2[[#This Row],[7d_positivity_public]])</f>
        <v>0.33333333333333331</v>
      </c>
      <c r="W1552">
        <v>4</v>
      </c>
    </row>
    <row r="1553" spans="1:23" x14ac:dyDescent="0.25">
      <c r="A1553" s="10">
        <v>44425</v>
      </c>
      <c r="B1553">
        <v>510</v>
      </c>
      <c r="C1553" t="s">
        <v>301</v>
      </c>
      <c r="D1553">
        <v>3</v>
      </c>
      <c r="E1553">
        <v>0</v>
      </c>
      <c r="F1553">
        <v>3</v>
      </c>
      <c r="G1553">
        <v>0</v>
      </c>
      <c r="H1553">
        <v>85</v>
      </c>
      <c r="K1553">
        <v>86</v>
      </c>
      <c r="L1553">
        <v>82</v>
      </c>
      <c r="M1553">
        <v>89</v>
      </c>
      <c r="N1553">
        <v>75</v>
      </c>
      <c r="P1553">
        <v>77</v>
      </c>
      <c r="Q1553">
        <v>70</v>
      </c>
      <c r="R1553">
        <v>83</v>
      </c>
      <c r="T1553" s="34">
        <f>_xlfn.XLOOKUP(B1553,'LHA Demog pivot'!$B$4:$B$93,'LHA Demog pivot'!$C$4:$C$93,,,1)</f>
        <v>4198</v>
      </c>
      <c r="U1553" s="36">
        <f>ROUND(Table2[[#This Row],[LHA_Pop_2016]]*Table2[[#This Row],[C_ADR_7day]]/100000*7,0)</f>
        <v>1</v>
      </c>
      <c r="V1553" s="13" t="str">
        <f>IF(OR(Table2[[#This Row],[7d_positivity_public]]=0,ISBLANK(Table2[[#This Row],[7d_positivity_public]])),"",(Table2[[#This Row],[7d_positivity_public]]-Table2[[#This Row],[7d_positivity_all]])/Table2[[#This Row],[7d_positivity_public]])</f>
        <v/>
      </c>
      <c r="W1553">
        <v>0</v>
      </c>
    </row>
    <row r="1554" spans="1:23" x14ac:dyDescent="0.25">
      <c r="A1554" s="10">
        <v>44425</v>
      </c>
      <c r="B1554">
        <v>512</v>
      </c>
      <c r="C1554" t="s">
        <v>304</v>
      </c>
      <c r="D1554">
        <v>0</v>
      </c>
      <c r="E1554">
        <v>2</v>
      </c>
      <c r="F1554">
        <v>-2</v>
      </c>
      <c r="G1554">
        <v>4</v>
      </c>
      <c r="H1554">
        <v>81</v>
      </c>
      <c r="K1554">
        <v>83</v>
      </c>
      <c r="L1554">
        <v>78</v>
      </c>
      <c r="M1554">
        <v>89</v>
      </c>
      <c r="N1554">
        <v>69</v>
      </c>
      <c r="P1554">
        <v>72</v>
      </c>
      <c r="Q1554">
        <v>63</v>
      </c>
      <c r="R1554">
        <v>82</v>
      </c>
      <c r="T1554" s="34">
        <f>_xlfn.XLOOKUP(B1554,'LHA Demog pivot'!$B$4:$B$93,'LHA Demog pivot'!$C$4:$C$93,,,1)</f>
        <v>13501</v>
      </c>
      <c r="U1554" s="36">
        <f>ROUND(Table2[[#This Row],[LHA_Pop_2016]]*Table2[[#This Row],[C_ADR_7day]]/100000*7,0)</f>
        <v>0</v>
      </c>
      <c r="V1554" s="13">
        <f>IF(OR(Table2[[#This Row],[7d_positivity_public]]=0,ISBLANK(Table2[[#This Row],[7d_positivity_public]])),"",(Table2[[#This Row],[7d_positivity_public]]-Table2[[#This Row],[7d_positivity_all]])/Table2[[#This Row],[7d_positivity_public]])</f>
        <v>0.25</v>
      </c>
      <c r="W1554">
        <v>3</v>
      </c>
    </row>
    <row r="1555" spans="1:23" x14ac:dyDescent="0.25">
      <c r="A1555" s="10">
        <v>44425</v>
      </c>
      <c r="B1555">
        <v>513</v>
      </c>
      <c r="C1555" t="s">
        <v>305</v>
      </c>
      <c r="D1555">
        <v>3</v>
      </c>
      <c r="E1555">
        <v>3</v>
      </c>
      <c r="F1555">
        <v>0</v>
      </c>
      <c r="G1555">
        <v>0</v>
      </c>
      <c r="H1555">
        <v>78</v>
      </c>
      <c r="K1555">
        <v>80</v>
      </c>
      <c r="L1555">
        <v>75</v>
      </c>
      <c r="M1555">
        <v>84</v>
      </c>
      <c r="N1555">
        <v>66</v>
      </c>
      <c r="P1555">
        <v>70</v>
      </c>
      <c r="Q1555">
        <v>63</v>
      </c>
      <c r="R1555">
        <v>77</v>
      </c>
      <c r="T1555" s="34">
        <f>_xlfn.XLOOKUP(B1555,'LHA Demog pivot'!$B$4:$B$93,'LHA Demog pivot'!$C$4:$C$93,,,1)</f>
        <v>4223</v>
      </c>
      <c r="U1555" s="36">
        <f>ROUND(Table2[[#This Row],[LHA_Pop_2016]]*Table2[[#This Row],[C_ADR_7day]]/100000*7,0)</f>
        <v>1</v>
      </c>
      <c r="V1555" s="13" t="str">
        <f>IF(OR(Table2[[#This Row],[7d_positivity_public]]=0,ISBLANK(Table2[[#This Row],[7d_positivity_public]])),"",(Table2[[#This Row],[7d_positivity_public]]-Table2[[#This Row],[7d_positivity_all]])/Table2[[#This Row],[7d_positivity_public]])</f>
        <v/>
      </c>
      <c r="W1555">
        <v>8</v>
      </c>
    </row>
    <row r="1556" spans="1:23" x14ac:dyDescent="0.25">
      <c r="A1556" s="10">
        <v>44425</v>
      </c>
      <c r="B1556">
        <v>514</v>
      </c>
      <c r="C1556" t="s">
        <v>306</v>
      </c>
      <c r="D1556">
        <v>0</v>
      </c>
      <c r="E1556">
        <v>3</v>
      </c>
      <c r="F1556">
        <v>-3</v>
      </c>
      <c r="G1556">
        <v>3</v>
      </c>
      <c r="H1556">
        <v>68</v>
      </c>
      <c r="K1556">
        <v>71</v>
      </c>
      <c r="L1556">
        <v>62</v>
      </c>
      <c r="M1556">
        <v>80</v>
      </c>
      <c r="N1556">
        <v>57</v>
      </c>
      <c r="P1556">
        <v>60</v>
      </c>
      <c r="Q1556">
        <v>49</v>
      </c>
      <c r="R1556">
        <v>73</v>
      </c>
      <c r="T1556" s="34">
        <f>_xlfn.XLOOKUP(B1556,'LHA Demog pivot'!$B$4:$B$93,'LHA Demog pivot'!$C$4:$C$93,,,1)</f>
        <v>16414</v>
      </c>
      <c r="U1556" s="36">
        <f>ROUND(Table2[[#This Row],[LHA_Pop_2016]]*Table2[[#This Row],[C_ADR_7day]]/100000*7,0)</f>
        <v>0</v>
      </c>
      <c r="V1556" s="13">
        <f>IF(OR(Table2[[#This Row],[7d_positivity_public]]=0,ISBLANK(Table2[[#This Row],[7d_positivity_public]])),"",(Table2[[#This Row],[7d_positivity_public]]-Table2[[#This Row],[7d_positivity_all]])/Table2[[#This Row],[7d_positivity_public]])</f>
        <v>0.33333333333333331</v>
      </c>
      <c r="W1556">
        <v>2</v>
      </c>
    </row>
    <row r="1557" spans="1:23" x14ac:dyDescent="0.25">
      <c r="A1557" s="10">
        <v>44425</v>
      </c>
      <c r="B1557">
        <v>515</v>
      </c>
      <c r="C1557" t="s">
        <v>307</v>
      </c>
      <c r="D1557">
        <v>32</v>
      </c>
      <c r="E1557">
        <v>2</v>
      </c>
      <c r="F1557">
        <v>30</v>
      </c>
      <c r="G1557">
        <v>19</v>
      </c>
      <c r="H1557">
        <v>90</v>
      </c>
      <c r="K1557">
        <v>93</v>
      </c>
      <c r="L1557">
        <v>90</v>
      </c>
      <c r="M1557">
        <v>96</v>
      </c>
      <c r="N1557">
        <v>73</v>
      </c>
      <c r="P1557">
        <v>77</v>
      </c>
      <c r="Q1557">
        <v>68</v>
      </c>
      <c r="R1557">
        <v>86</v>
      </c>
      <c r="T1557" s="34">
        <f>_xlfn.XLOOKUP(B1557,'LHA Demog pivot'!$B$4:$B$93,'LHA Demog pivot'!$C$4:$C$93,,,1)</f>
        <v>9090</v>
      </c>
      <c r="U1557" s="36">
        <f>ROUND(Table2[[#This Row],[LHA_Pop_2016]]*Table2[[#This Row],[C_ADR_7day]]/100000*7,0)</f>
        <v>20</v>
      </c>
      <c r="V1557" s="13">
        <f>IF(OR(Table2[[#This Row],[7d_positivity_public]]=0,ISBLANK(Table2[[#This Row],[7d_positivity_public]])),"",(Table2[[#This Row],[7d_positivity_public]]-Table2[[#This Row],[7d_positivity_all]])/Table2[[#This Row],[7d_positivity_public]])</f>
        <v>0.10526315789473684</v>
      </c>
      <c r="W1557">
        <v>17</v>
      </c>
    </row>
    <row r="1558" spans="1:23" x14ac:dyDescent="0.25">
      <c r="A1558" s="10">
        <v>44425</v>
      </c>
      <c r="B1558">
        <v>517</v>
      </c>
      <c r="C1558" t="s">
        <v>308</v>
      </c>
      <c r="D1558">
        <v>2</v>
      </c>
      <c r="E1558">
        <v>4</v>
      </c>
      <c r="F1558">
        <v>-2</v>
      </c>
      <c r="G1558">
        <v>3</v>
      </c>
      <c r="H1558">
        <v>76</v>
      </c>
      <c r="K1558">
        <v>78</v>
      </c>
      <c r="L1558">
        <v>71</v>
      </c>
      <c r="M1558">
        <v>86</v>
      </c>
      <c r="N1558">
        <v>64</v>
      </c>
      <c r="P1558">
        <v>67</v>
      </c>
      <c r="Q1558">
        <v>57</v>
      </c>
      <c r="R1558">
        <v>78</v>
      </c>
      <c r="T1558" s="34">
        <f>_xlfn.XLOOKUP(B1558,'LHA Demog pivot'!$B$4:$B$93,'LHA Demog pivot'!$C$4:$C$93,,,1)</f>
        <v>20250</v>
      </c>
      <c r="U1558" s="36">
        <f>ROUND(Table2[[#This Row],[LHA_Pop_2016]]*Table2[[#This Row],[C_ADR_7day]]/100000*7,0)</f>
        <v>3</v>
      </c>
      <c r="V1558" s="13">
        <f>IF(OR(Table2[[#This Row],[7d_positivity_public]]=0,ISBLANK(Table2[[#This Row],[7d_positivity_public]])),"",(Table2[[#This Row],[7d_positivity_public]]-Table2[[#This Row],[7d_positivity_all]])/Table2[[#This Row],[7d_positivity_public]])</f>
        <v>0.33333333333333331</v>
      </c>
      <c r="W1558">
        <v>2</v>
      </c>
    </row>
    <row r="1559" spans="1:23" x14ac:dyDescent="0.25">
      <c r="A1559" s="10">
        <v>44425</v>
      </c>
      <c r="B1559">
        <v>518</v>
      </c>
      <c r="C1559" t="s">
        <v>309</v>
      </c>
      <c r="D1559">
        <v>0</v>
      </c>
      <c r="E1559">
        <v>0</v>
      </c>
      <c r="F1559">
        <v>0</v>
      </c>
      <c r="G1559">
        <v>0</v>
      </c>
      <c r="H1559">
        <v>82</v>
      </c>
      <c r="K1559">
        <v>84</v>
      </c>
      <c r="L1559">
        <v>80</v>
      </c>
      <c r="M1559">
        <v>88</v>
      </c>
      <c r="N1559">
        <v>70</v>
      </c>
      <c r="P1559">
        <v>75</v>
      </c>
      <c r="Q1559">
        <v>69</v>
      </c>
      <c r="R1559">
        <v>80</v>
      </c>
      <c r="T1559" s="34">
        <f>_xlfn.XLOOKUP(B1559,'LHA Demog pivot'!$B$4:$B$93,'LHA Demog pivot'!$C$4:$C$93,,,1)</f>
        <v>1880</v>
      </c>
      <c r="U1559" s="36">
        <f>ROUND(Table2[[#This Row],[LHA_Pop_2016]]*Table2[[#This Row],[C_ADR_7day]]/100000*7,0)</f>
        <v>0</v>
      </c>
      <c r="V1559" s="13" t="str">
        <f>IF(OR(Table2[[#This Row],[7d_positivity_public]]=0,ISBLANK(Table2[[#This Row],[7d_positivity_public]])),"",(Table2[[#This Row],[7d_positivity_public]]-Table2[[#This Row],[7d_positivity_all]])/Table2[[#This Row],[7d_positivity_public]])</f>
        <v/>
      </c>
      <c r="W1559">
        <v>0</v>
      </c>
    </row>
    <row r="1560" spans="1:23" x14ac:dyDescent="0.25">
      <c r="A1560" s="10">
        <v>44425</v>
      </c>
      <c r="B1560">
        <v>521</v>
      </c>
      <c r="C1560" t="s">
        <v>310</v>
      </c>
      <c r="D1560">
        <v>10</v>
      </c>
      <c r="E1560">
        <v>3</v>
      </c>
      <c r="F1560">
        <v>7</v>
      </c>
      <c r="G1560">
        <v>18</v>
      </c>
      <c r="H1560">
        <v>67</v>
      </c>
      <c r="K1560">
        <v>69</v>
      </c>
      <c r="L1560">
        <v>56</v>
      </c>
      <c r="M1560">
        <v>78</v>
      </c>
      <c r="N1560">
        <v>57</v>
      </c>
      <c r="P1560">
        <v>59</v>
      </c>
      <c r="Q1560">
        <v>43</v>
      </c>
      <c r="R1560">
        <v>72</v>
      </c>
      <c r="T1560" s="34">
        <f>_xlfn.XLOOKUP(B1560,'LHA Demog pivot'!$B$4:$B$93,'LHA Demog pivot'!$C$4:$C$93,,,1)</f>
        <v>23205</v>
      </c>
      <c r="U1560" s="36">
        <f>ROUND(Table2[[#This Row],[LHA_Pop_2016]]*Table2[[#This Row],[C_ADR_7day]]/100000*7,0)</f>
        <v>16</v>
      </c>
      <c r="V1560" s="13">
        <f>IF(OR(Table2[[#This Row],[7d_positivity_public]]=0,ISBLANK(Table2[[#This Row],[7d_positivity_public]])),"",(Table2[[#This Row],[7d_positivity_public]]-Table2[[#This Row],[7d_positivity_all]])/Table2[[#This Row],[7d_positivity_public]])</f>
        <v>0.16666666666666666</v>
      </c>
      <c r="W1560">
        <v>15</v>
      </c>
    </row>
    <row r="1561" spans="1:23" x14ac:dyDescent="0.25">
      <c r="A1561" s="10">
        <v>44425</v>
      </c>
      <c r="B1561">
        <v>522</v>
      </c>
      <c r="C1561" t="s">
        <v>311</v>
      </c>
      <c r="D1561">
        <v>2</v>
      </c>
      <c r="E1561">
        <v>7</v>
      </c>
      <c r="F1561">
        <v>-5</v>
      </c>
      <c r="G1561">
        <v>10</v>
      </c>
      <c r="H1561">
        <v>67</v>
      </c>
      <c r="K1561">
        <v>70</v>
      </c>
      <c r="L1561">
        <v>61</v>
      </c>
      <c r="M1561">
        <v>78</v>
      </c>
      <c r="N1561">
        <v>59</v>
      </c>
      <c r="P1561">
        <v>62</v>
      </c>
      <c r="Q1561">
        <v>50</v>
      </c>
      <c r="R1561">
        <v>72</v>
      </c>
      <c r="T1561" s="34">
        <f>_xlfn.XLOOKUP(B1561,'LHA Demog pivot'!$B$4:$B$93,'LHA Demog pivot'!$C$4:$C$93,,,1)</f>
        <v>6256</v>
      </c>
      <c r="U1561" s="36">
        <f>ROUND(Table2[[#This Row],[LHA_Pop_2016]]*Table2[[#This Row],[C_ADR_7day]]/100000*7,0)</f>
        <v>1</v>
      </c>
      <c r="V1561" s="13">
        <f>IF(OR(Table2[[#This Row],[7d_positivity_public]]=0,ISBLANK(Table2[[#This Row],[7d_positivity_public]])),"",(Table2[[#This Row],[7d_positivity_public]]-Table2[[#This Row],[7d_positivity_all]])/Table2[[#This Row],[7d_positivity_public]])</f>
        <v>0.1</v>
      </c>
      <c r="W1561">
        <v>9</v>
      </c>
    </row>
    <row r="1562" spans="1:23" x14ac:dyDescent="0.25">
      <c r="A1562" s="10">
        <v>44425</v>
      </c>
      <c r="B1562">
        <v>523</v>
      </c>
      <c r="C1562" t="s">
        <v>312</v>
      </c>
      <c r="D1562">
        <v>48</v>
      </c>
      <c r="E1562">
        <v>22</v>
      </c>
      <c r="F1562">
        <v>26</v>
      </c>
      <c r="G1562">
        <v>25</v>
      </c>
      <c r="H1562">
        <v>63</v>
      </c>
      <c r="K1562">
        <v>66</v>
      </c>
      <c r="L1562">
        <v>55</v>
      </c>
      <c r="M1562">
        <v>76</v>
      </c>
      <c r="N1562">
        <v>53</v>
      </c>
      <c r="P1562">
        <v>56</v>
      </c>
      <c r="Q1562">
        <v>43</v>
      </c>
      <c r="R1562">
        <v>69</v>
      </c>
      <c r="T1562" s="34">
        <f>_xlfn.XLOOKUP(B1562,'LHA Demog pivot'!$B$4:$B$93,'LHA Demog pivot'!$C$4:$C$93,,,1)</f>
        <v>15857</v>
      </c>
      <c r="U1562" s="36">
        <f>ROUND(Table2[[#This Row],[LHA_Pop_2016]]*Table2[[#This Row],[C_ADR_7day]]/100000*7,0)</f>
        <v>53</v>
      </c>
      <c r="V1562" s="13">
        <f>IF(OR(Table2[[#This Row],[7d_positivity_public]]=0,ISBLANK(Table2[[#This Row],[7d_positivity_public]])),"",(Table2[[#This Row],[7d_positivity_public]]-Table2[[#This Row],[7d_positivity_all]])/Table2[[#This Row],[7d_positivity_public]])</f>
        <v>0.08</v>
      </c>
      <c r="W1562">
        <v>23</v>
      </c>
    </row>
    <row r="1563" spans="1:23" x14ac:dyDescent="0.25">
      <c r="A1563" s="10">
        <v>44425</v>
      </c>
      <c r="B1563">
        <v>524</v>
      </c>
      <c r="C1563" t="s">
        <v>313</v>
      </c>
      <c r="D1563">
        <v>9</v>
      </c>
      <c r="E1563">
        <v>5</v>
      </c>
      <c r="F1563">
        <v>4</v>
      </c>
      <c r="G1563">
        <v>17</v>
      </c>
      <c r="H1563">
        <v>75</v>
      </c>
      <c r="K1563">
        <v>77</v>
      </c>
      <c r="L1563">
        <v>70</v>
      </c>
      <c r="M1563">
        <v>85</v>
      </c>
      <c r="N1563">
        <v>64</v>
      </c>
      <c r="P1563">
        <v>66</v>
      </c>
      <c r="Q1563">
        <v>55</v>
      </c>
      <c r="R1563">
        <v>78</v>
      </c>
      <c r="T1563" s="34">
        <f>_xlfn.XLOOKUP(B1563,'LHA Demog pivot'!$B$4:$B$93,'LHA Demog pivot'!$C$4:$C$93,,,1)</f>
        <v>95077</v>
      </c>
      <c r="U1563" s="36">
        <f>ROUND(Table2[[#This Row],[LHA_Pop_2016]]*Table2[[#This Row],[C_ADR_7day]]/100000*7,0)</f>
        <v>60</v>
      </c>
      <c r="V1563" s="13">
        <f>IF(OR(Table2[[#This Row],[7d_positivity_public]]=0,ISBLANK(Table2[[#This Row],[7d_positivity_public]])),"",(Table2[[#This Row],[7d_positivity_public]]-Table2[[#This Row],[7d_positivity_all]])/Table2[[#This Row],[7d_positivity_public]])</f>
        <v>0.23529411764705882</v>
      </c>
      <c r="W1563">
        <v>13</v>
      </c>
    </row>
    <row r="1564" spans="1:23" x14ac:dyDescent="0.25">
      <c r="A1564" s="10">
        <v>44425</v>
      </c>
      <c r="B1564">
        <v>531</v>
      </c>
      <c r="C1564" t="s">
        <v>314</v>
      </c>
      <c r="D1564">
        <v>14</v>
      </c>
      <c r="E1564">
        <v>3</v>
      </c>
      <c r="F1564">
        <v>11</v>
      </c>
      <c r="G1564">
        <v>29</v>
      </c>
      <c r="H1564">
        <v>54</v>
      </c>
      <c r="K1564">
        <v>57</v>
      </c>
      <c r="L1564">
        <v>46</v>
      </c>
      <c r="M1564">
        <v>71</v>
      </c>
      <c r="N1564">
        <v>45</v>
      </c>
      <c r="P1564">
        <v>47</v>
      </c>
      <c r="Q1564">
        <v>34</v>
      </c>
      <c r="R1564">
        <v>63</v>
      </c>
      <c r="T1564" s="34">
        <f>_xlfn.XLOOKUP(B1564,'LHA Demog pivot'!$B$4:$B$93,'LHA Demog pivot'!$C$4:$C$93,,,1)</f>
        <v>26850</v>
      </c>
      <c r="U1564" s="36">
        <f>ROUND(Table2[[#This Row],[LHA_Pop_2016]]*Table2[[#This Row],[C_ADR_7day]]/100000*7,0)</f>
        <v>26</v>
      </c>
      <c r="V1564" s="13">
        <f>IF(OR(Table2[[#This Row],[7d_positivity_public]]=0,ISBLANK(Table2[[#This Row],[7d_positivity_public]])),"",(Table2[[#This Row],[7d_positivity_public]]-Table2[[#This Row],[7d_positivity_all]])/Table2[[#This Row],[7d_positivity_public]])</f>
        <v>0.37931034482758619</v>
      </c>
      <c r="W1564">
        <v>18</v>
      </c>
    </row>
    <row r="1565" spans="1:23" x14ac:dyDescent="0.25">
      <c r="A1565" s="10">
        <v>44425</v>
      </c>
      <c r="B1565">
        <v>532</v>
      </c>
      <c r="C1565" t="s">
        <v>315</v>
      </c>
      <c r="D1565">
        <v>9</v>
      </c>
      <c r="E1565">
        <v>6</v>
      </c>
      <c r="F1565">
        <v>3</v>
      </c>
      <c r="G1565">
        <v>17</v>
      </c>
      <c r="H1565">
        <v>55</v>
      </c>
      <c r="K1565">
        <v>58</v>
      </c>
      <c r="L1565">
        <v>50</v>
      </c>
      <c r="M1565">
        <v>71</v>
      </c>
      <c r="N1565">
        <v>45</v>
      </c>
      <c r="P1565">
        <v>48</v>
      </c>
      <c r="Q1565">
        <v>38</v>
      </c>
      <c r="R1565">
        <v>64</v>
      </c>
      <c r="T1565" s="34">
        <f>_xlfn.XLOOKUP(B1565,'LHA Demog pivot'!$B$4:$B$93,'LHA Demog pivot'!$C$4:$C$93,,,1)</f>
        <v>35521</v>
      </c>
      <c r="U1565" s="36">
        <f>ROUND(Table2[[#This Row],[LHA_Pop_2016]]*Table2[[#This Row],[C_ADR_7day]]/100000*7,0)</f>
        <v>22</v>
      </c>
      <c r="V1565" s="13">
        <f>IF(OR(Table2[[#This Row],[7d_positivity_public]]=0,ISBLANK(Table2[[#This Row],[7d_positivity_public]])),"",(Table2[[#This Row],[7d_positivity_public]]-Table2[[#This Row],[7d_positivity_all]])/Table2[[#This Row],[7d_positivity_public]])</f>
        <v>0.41176470588235292</v>
      </c>
      <c r="W1565">
        <v>10</v>
      </c>
    </row>
    <row r="1566" spans="1:23" x14ac:dyDescent="0.25">
      <c r="A1566" s="10">
        <v>44425</v>
      </c>
      <c r="B1566">
        <v>533</v>
      </c>
      <c r="C1566" t="s">
        <v>316</v>
      </c>
      <c r="D1566">
        <v>4</v>
      </c>
      <c r="E1566">
        <v>0</v>
      </c>
      <c r="F1566">
        <v>4</v>
      </c>
      <c r="G1566">
        <v>25</v>
      </c>
      <c r="H1566">
        <v>56</v>
      </c>
      <c r="K1566">
        <v>59</v>
      </c>
      <c r="L1566">
        <v>50</v>
      </c>
      <c r="M1566">
        <v>71</v>
      </c>
      <c r="N1566">
        <v>47</v>
      </c>
      <c r="P1566">
        <v>50</v>
      </c>
      <c r="Q1566">
        <v>38</v>
      </c>
      <c r="R1566">
        <v>64</v>
      </c>
      <c r="T1566" s="34">
        <f>_xlfn.XLOOKUP(B1566,'LHA Demog pivot'!$B$4:$B$93,'LHA Demog pivot'!$C$4:$C$93,,,1)</f>
        <v>5514</v>
      </c>
      <c r="U1566" s="36">
        <f>ROUND(Table2[[#This Row],[LHA_Pop_2016]]*Table2[[#This Row],[C_ADR_7day]]/100000*7,0)</f>
        <v>2</v>
      </c>
      <c r="V1566" s="13">
        <f>IF(OR(Table2[[#This Row],[7d_positivity_public]]=0,ISBLANK(Table2[[#This Row],[7d_positivity_public]])),"",(Table2[[#This Row],[7d_positivity_public]]-Table2[[#This Row],[7d_positivity_all]])/Table2[[#This Row],[7d_positivity_public]])</f>
        <v>0.88</v>
      </c>
      <c r="W1566">
        <v>3</v>
      </c>
    </row>
    <row r="1567" spans="1:23" x14ac:dyDescent="0.25">
      <c r="A1567" s="10">
        <v>44425</v>
      </c>
      <c r="B1567">
        <v>555</v>
      </c>
      <c r="C1567" t="s">
        <v>317</v>
      </c>
      <c r="D1567">
        <v>7</v>
      </c>
      <c r="E1567">
        <v>7</v>
      </c>
      <c r="F1567">
        <v>0</v>
      </c>
      <c r="G1567">
        <v>33</v>
      </c>
      <c r="H1567">
        <v>79</v>
      </c>
      <c r="K1567">
        <v>81</v>
      </c>
      <c r="L1567">
        <v>76</v>
      </c>
      <c r="M1567">
        <v>86</v>
      </c>
      <c r="N1567">
        <v>60</v>
      </c>
      <c r="P1567">
        <v>63</v>
      </c>
      <c r="Q1567">
        <v>56</v>
      </c>
      <c r="R1567">
        <v>69</v>
      </c>
      <c r="T1567" s="34">
        <f>_xlfn.XLOOKUP(B1567,'LHA Demog pivot'!$B$4:$B$93,'LHA Demog pivot'!$C$4:$C$93,,,1)</f>
        <v>2049</v>
      </c>
      <c r="U1567" s="36">
        <f>ROUND(Table2[[#This Row],[LHA_Pop_2016]]*Table2[[#This Row],[C_ADR_7day]]/100000*7,0)</f>
        <v>1</v>
      </c>
      <c r="V1567" s="13">
        <f>IF(OR(Table2[[#This Row],[7d_positivity_public]]=0,ISBLANK(Table2[[#This Row],[7d_positivity_public]])),"",(Table2[[#This Row],[7d_positivity_public]]-Table2[[#This Row],[7d_positivity_all]])/Table2[[#This Row],[7d_positivity_public]])</f>
        <v>0.45454545454545453</v>
      </c>
      <c r="W1567">
        <v>18</v>
      </c>
    </row>
    <row r="1568" spans="1:23" x14ac:dyDescent="0.25">
      <c r="A1568" s="10">
        <v>44428</v>
      </c>
      <c r="B1568">
        <v>111</v>
      </c>
      <c r="C1568" t="s">
        <v>242</v>
      </c>
      <c r="D1568">
        <v>13</v>
      </c>
      <c r="E1568">
        <v>16</v>
      </c>
      <c r="F1568">
        <v>-3</v>
      </c>
      <c r="G1568">
        <v>11</v>
      </c>
      <c r="H1568">
        <v>77</v>
      </c>
      <c r="K1568">
        <v>78</v>
      </c>
      <c r="L1568">
        <v>73</v>
      </c>
      <c r="M1568">
        <v>85</v>
      </c>
      <c r="N1568">
        <v>67</v>
      </c>
      <c r="P1568">
        <v>69</v>
      </c>
      <c r="Q1568">
        <v>60</v>
      </c>
      <c r="R1568">
        <v>80</v>
      </c>
      <c r="T1568" s="34">
        <f>_xlfn.XLOOKUP(B1568,'LHA Demog pivot'!$B$4:$B$93,'LHA Demog pivot'!$C$4:$C$93,,,1)</f>
        <v>15531</v>
      </c>
      <c r="U1568" s="36">
        <f>ROUND(Table2[[#This Row],[LHA_Pop_2016]]*Table2[[#This Row],[C_ADR_7day]]/100000*7,0)</f>
        <v>14</v>
      </c>
      <c r="V1568" s="13">
        <f>IF(OR(Table2[[#This Row],[7d_positivity_public]]=0,ISBLANK(Table2[[#This Row],[7d_positivity_public]])),"",(Table2[[#This Row],[7d_positivity_public]]-Table2[[#This Row],[7d_positivity_all]])/Table2[[#This Row],[7d_positivity_public]])</f>
        <v>9.0909090909090912E-2</v>
      </c>
      <c r="W1568">
        <v>10</v>
      </c>
    </row>
    <row r="1569" spans="1:23" x14ac:dyDescent="0.25">
      <c r="A1569" s="10">
        <v>44428</v>
      </c>
      <c r="B1569">
        <v>112</v>
      </c>
      <c r="C1569" t="s">
        <v>243</v>
      </c>
      <c r="D1569">
        <v>16</v>
      </c>
      <c r="E1569">
        <v>15</v>
      </c>
      <c r="F1569">
        <v>1</v>
      </c>
      <c r="G1569">
        <v>11</v>
      </c>
      <c r="H1569">
        <v>75</v>
      </c>
      <c r="K1569">
        <v>76</v>
      </c>
      <c r="L1569">
        <v>65</v>
      </c>
      <c r="M1569">
        <v>85</v>
      </c>
      <c r="N1569">
        <v>66</v>
      </c>
      <c r="P1569">
        <v>68</v>
      </c>
      <c r="Q1569">
        <v>53</v>
      </c>
      <c r="R1569">
        <v>81</v>
      </c>
      <c r="T1569" s="34">
        <f>_xlfn.XLOOKUP(B1569,'LHA Demog pivot'!$B$4:$B$93,'LHA Demog pivot'!$C$4:$C$93,,,1)</f>
        <v>26248</v>
      </c>
      <c r="U1569" s="36">
        <f>ROUND(Table2[[#This Row],[LHA_Pop_2016]]*Table2[[#This Row],[C_ADR_7day]]/100000*7,0)</f>
        <v>29</v>
      </c>
      <c r="V1569" s="13">
        <f>IF(OR(Table2[[#This Row],[7d_positivity_public]]=0,ISBLANK(Table2[[#This Row],[7d_positivity_public]])),"",(Table2[[#This Row],[7d_positivity_public]]-Table2[[#This Row],[7d_positivity_all]])/Table2[[#This Row],[7d_positivity_public]])</f>
        <v>9.0909090909090912E-2</v>
      </c>
      <c r="W1569">
        <v>10</v>
      </c>
    </row>
    <row r="1570" spans="1:23" x14ac:dyDescent="0.25">
      <c r="A1570" s="10">
        <v>44428</v>
      </c>
      <c r="B1570">
        <v>113</v>
      </c>
      <c r="C1570" t="s">
        <v>244</v>
      </c>
      <c r="D1570">
        <v>21</v>
      </c>
      <c r="E1570">
        <v>11</v>
      </c>
      <c r="F1570">
        <v>10</v>
      </c>
      <c r="G1570">
        <v>14</v>
      </c>
      <c r="H1570">
        <v>81</v>
      </c>
      <c r="K1570">
        <v>82</v>
      </c>
      <c r="L1570">
        <v>73</v>
      </c>
      <c r="M1570">
        <v>89</v>
      </c>
      <c r="N1570">
        <v>72</v>
      </c>
      <c r="P1570">
        <v>74</v>
      </c>
      <c r="Q1570">
        <v>61</v>
      </c>
      <c r="R1570">
        <v>84</v>
      </c>
      <c r="T1570" s="34">
        <f>_xlfn.XLOOKUP(B1570,'LHA Demog pivot'!$B$4:$B$93,'LHA Demog pivot'!$C$4:$C$93,,,1)</f>
        <v>9178</v>
      </c>
      <c r="U1570" s="36">
        <f>ROUND(Table2[[#This Row],[LHA_Pop_2016]]*Table2[[#This Row],[C_ADR_7day]]/100000*7,0)</f>
        <v>13</v>
      </c>
      <c r="V1570" s="13">
        <f>IF(OR(Table2[[#This Row],[7d_positivity_public]]=0,ISBLANK(Table2[[#This Row],[7d_positivity_public]])),"",(Table2[[#This Row],[7d_positivity_public]]-Table2[[#This Row],[7d_positivity_all]])/Table2[[#This Row],[7d_positivity_public]])</f>
        <v>7.1428571428571425E-2</v>
      </c>
      <c r="W1570">
        <v>13</v>
      </c>
    </row>
    <row r="1571" spans="1:23" x14ac:dyDescent="0.25">
      <c r="A1571" s="10">
        <v>44428</v>
      </c>
      <c r="B1571">
        <v>114</v>
      </c>
      <c r="C1571" t="s">
        <v>245</v>
      </c>
      <c r="D1571">
        <v>1</v>
      </c>
      <c r="E1571">
        <v>1</v>
      </c>
      <c r="F1571">
        <v>0</v>
      </c>
      <c r="G1571">
        <v>2</v>
      </c>
      <c r="H1571">
        <v>84</v>
      </c>
      <c r="K1571">
        <v>85</v>
      </c>
      <c r="L1571">
        <v>79</v>
      </c>
      <c r="M1571">
        <v>89</v>
      </c>
      <c r="N1571">
        <v>75</v>
      </c>
      <c r="P1571">
        <v>77</v>
      </c>
      <c r="Q1571">
        <v>68</v>
      </c>
      <c r="R1571">
        <v>84</v>
      </c>
      <c r="T1571" s="34">
        <f>_xlfn.XLOOKUP(B1571,'LHA Demog pivot'!$B$4:$B$93,'LHA Demog pivot'!$C$4:$C$93,,,1)</f>
        <v>9487</v>
      </c>
      <c r="U1571" s="36">
        <f>ROUND(Table2[[#This Row],[LHA_Pop_2016]]*Table2[[#This Row],[C_ADR_7day]]/100000*7,0)</f>
        <v>1</v>
      </c>
      <c r="V1571" s="13">
        <f>IF(OR(Table2[[#This Row],[7d_positivity_public]]=0,ISBLANK(Table2[[#This Row],[7d_positivity_public]])),"",(Table2[[#This Row],[7d_positivity_public]]-Table2[[#This Row],[7d_positivity_all]])/Table2[[#This Row],[7d_positivity_public]])</f>
        <v>0.5</v>
      </c>
      <c r="W1571">
        <v>1</v>
      </c>
    </row>
    <row r="1572" spans="1:23" x14ac:dyDescent="0.25">
      <c r="A1572" s="10">
        <v>44428</v>
      </c>
      <c r="B1572">
        <v>115</v>
      </c>
      <c r="C1572" t="s">
        <v>246</v>
      </c>
      <c r="D1572">
        <v>58</v>
      </c>
      <c r="E1572">
        <v>46</v>
      </c>
      <c r="F1572">
        <v>12</v>
      </c>
      <c r="G1572">
        <v>23</v>
      </c>
      <c r="H1572">
        <v>65</v>
      </c>
      <c r="K1572">
        <v>68</v>
      </c>
      <c r="L1572">
        <v>50</v>
      </c>
      <c r="M1572">
        <v>78</v>
      </c>
      <c r="N1572">
        <v>57</v>
      </c>
      <c r="P1572">
        <v>59</v>
      </c>
      <c r="Q1572">
        <v>39</v>
      </c>
      <c r="R1572">
        <v>71</v>
      </c>
      <c r="T1572" s="34">
        <f>_xlfn.XLOOKUP(B1572,'LHA Demog pivot'!$B$4:$B$93,'LHA Demog pivot'!$C$4:$C$93,,,1)</f>
        <v>12634</v>
      </c>
      <c r="U1572" s="36">
        <f>ROUND(Table2[[#This Row],[LHA_Pop_2016]]*Table2[[#This Row],[C_ADR_7day]]/100000*7,0)</f>
        <v>51</v>
      </c>
      <c r="V1572" s="13">
        <f>IF(OR(Table2[[#This Row],[7d_positivity_public]]=0,ISBLANK(Table2[[#This Row],[7d_positivity_public]])),"",(Table2[[#This Row],[7d_positivity_public]]-Table2[[#This Row],[7d_positivity_all]])/Table2[[#This Row],[7d_positivity_public]])</f>
        <v>0.13043478260869565</v>
      </c>
      <c r="W1572">
        <v>20</v>
      </c>
    </row>
    <row r="1573" spans="1:23" x14ac:dyDescent="0.25">
      <c r="A1573" s="10">
        <v>44428</v>
      </c>
      <c r="B1573">
        <v>116</v>
      </c>
      <c r="C1573" t="s">
        <v>247</v>
      </c>
      <c r="D1573">
        <v>23</v>
      </c>
      <c r="E1573">
        <v>18</v>
      </c>
      <c r="F1573">
        <v>5</v>
      </c>
      <c r="G1573">
        <v>11</v>
      </c>
      <c r="H1573">
        <v>84</v>
      </c>
      <c r="K1573">
        <v>85</v>
      </c>
      <c r="L1573">
        <v>84</v>
      </c>
      <c r="M1573">
        <v>86</v>
      </c>
      <c r="N1573">
        <v>75</v>
      </c>
      <c r="P1573">
        <v>77</v>
      </c>
      <c r="Q1573">
        <v>73</v>
      </c>
      <c r="R1573">
        <v>81</v>
      </c>
      <c r="T1573" s="34">
        <f>_xlfn.XLOOKUP(B1573,'LHA Demog pivot'!$B$4:$B$93,'LHA Demog pivot'!$C$4:$C$93,,,1)</f>
        <v>6851</v>
      </c>
      <c r="U1573" s="36">
        <f>ROUND(Table2[[#This Row],[LHA_Pop_2016]]*Table2[[#This Row],[C_ADR_7day]]/100000*7,0)</f>
        <v>11</v>
      </c>
      <c r="V1573" s="13">
        <f>IF(OR(Table2[[#This Row],[7d_positivity_public]]=0,ISBLANK(Table2[[#This Row],[7d_positivity_public]])),"",(Table2[[#This Row],[7d_positivity_public]]-Table2[[#This Row],[7d_positivity_all]])/Table2[[#This Row],[7d_positivity_public]])</f>
        <v>9.0909090909090912E-2</v>
      </c>
      <c r="W1573">
        <v>10</v>
      </c>
    </row>
    <row r="1574" spans="1:23" x14ac:dyDescent="0.25">
      <c r="A1574" s="10">
        <v>44428</v>
      </c>
      <c r="B1574">
        <v>121</v>
      </c>
      <c r="C1574" t="s">
        <v>248</v>
      </c>
      <c r="D1574">
        <v>4</v>
      </c>
      <c r="E1574">
        <v>11</v>
      </c>
      <c r="F1574">
        <v>-7</v>
      </c>
      <c r="G1574">
        <v>4</v>
      </c>
      <c r="H1574">
        <v>69</v>
      </c>
      <c r="K1574">
        <v>71</v>
      </c>
      <c r="L1574">
        <v>51</v>
      </c>
      <c r="M1574">
        <v>79</v>
      </c>
      <c r="N1574">
        <v>60</v>
      </c>
      <c r="P1574">
        <v>62</v>
      </c>
      <c r="Q1574">
        <v>42</v>
      </c>
      <c r="R1574">
        <v>72</v>
      </c>
      <c r="T1574" s="34">
        <f>_xlfn.XLOOKUP(B1574,'LHA Demog pivot'!$B$4:$B$93,'LHA Demog pivot'!$C$4:$C$93,,,1)</f>
        <v>3209</v>
      </c>
      <c r="U1574" s="36">
        <f>ROUND(Table2[[#This Row],[LHA_Pop_2016]]*Table2[[#This Row],[C_ADR_7day]]/100000*7,0)</f>
        <v>1</v>
      </c>
      <c r="V1574" s="13">
        <f>IF(OR(Table2[[#This Row],[7d_positivity_public]]=0,ISBLANK(Table2[[#This Row],[7d_positivity_public]])),"",(Table2[[#This Row],[7d_positivity_public]]-Table2[[#This Row],[7d_positivity_all]])/Table2[[#This Row],[7d_positivity_public]])</f>
        <v>0</v>
      </c>
      <c r="W1574">
        <v>4</v>
      </c>
    </row>
    <row r="1575" spans="1:23" x14ac:dyDescent="0.25">
      <c r="A1575" s="10">
        <v>44428</v>
      </c>
      <c r="B1575">
        <v>122</v>
      </c>
      <c r="C1575" t="s">
        <v>249</v>
      </c>
      <c r="D1575">
        <v>74</v>
      </c>
      <c r="E1575">
        <v>57</v>
      </c>
      <c r="F1575">
        <v>17</v>
      </c>
      <c r="G1575">
        <v>22</v>
      </c>
      <c r="H1575">
        <v>72</v>
      </c>
      <c r="K1575">
        <v>73</v>
      </c>
      <c r="L1575">
        <v>66</v>
      </c>
      <c r="M1575">
        <v>81</v>
      </c>
      <c r="N1575">
        <v>62</v>
      </c>
      <c r="P1575">
        <v>64</v>
      </c>
      <c r="Q1575">
        <v>54</v>
      </c>
      <c r="R1575">
        <v>75</v>
      </c>
      <c r="T1575" s="34">
        <f>_xlfn.XLOOKUP(B1575,'LHA Demog pivot'!$B$4:$B$93,'LHA Demog pivot'!$C$4:$C$93,,,1)</f>
        <v>25523</v>
      </c>
      <c r="U1575" s="36">
        <f>ROUND(Table2[[#This Row],[LHA_Pop_2016]]*Table2[[#This Row],[C_ADR_7day]]/100000*7,0)</f>
        <v>132</v>
      </c>
      <c r="V1575" s="13">
        <f>IF(OR(Table2[[#This Row],[7d_positivity_public]]=0,ISBLANK(Table2[[#This Row],[7d_positivity_public]])),"",(Table2[[#This Row],[7d_positivity_public]]-Table2[[#This Row],[7d_positivity_all]])/Table2[[#This Row],[7d_positivity_public]])</f>
        <v>9.0909090909090912E-2</v>
      </c>
      <c r="W1575">
        <v>20</v>
      </c>
    </row>
    <row r="1576" spans="1:23" x14ac:dyDescent="0.25">
      <c r="A1576" s="10">
        <v>44428</v>
      </c>
      <c r="B1576">
        <v>123</v>
      </c>
      <c r="C1576" t="s">
        <v>250</v>
      </c>
      <c r="D1576">
        <v>24</v>
      </c>
      <c r="E1576">
        <v>34</v>
      </c>
      <c r="F1576">
        <v>-10</v>
      </c>
      <c r="G1576">
        <v>13</v>
      </c>
      <c r="H1576">
        <v>75</v>
      </c>
      <c r="K1576">
        <v>77</v>
      </c>
      <c r="L1576">
        <v>68</v>
      </c>
      <c r="M1576">
        <v>85</v>
      </c>
      <c r="N1576">
        <v>67</v>
      </c>
      <c r="P1576">
        <v>68</v>
      </c>
      <c r="Q1576">
        <v>55</v>
      </c>
      <c r="R1576">
        <v>80</v>
      </c>
      <c r="T1576" s="34">
        <f>_xlfn.XLOOKUP(B1576,'LHA Demog pivot'!$B$4:$B$93,'LHA Demog pivot'!$C$4:$C$93,,,1)</f>
        <v>13710</v>
      </c>
      <c r="U1576" s="36">
        <f>ROUND(Table2[[#This Row],[LHA_Pop_2016]]*Table2[[#This Row],[C_ADR_7day]]/100000*7,0)</f>
        <v>23</v>
      </c>
      <c r="V1576" s="13">
        <f>IF(OR(Table2[[#This Row],[7d_positivity_public]]=0,ISBLANK(Table2[[#This Row],[7d_positivity_public]])),"",(Table2[[#This Row],[7d_positivity_public]]-Table2[[#This Row],[7d_positivity_all]])/Table2[[#This Row],[7d_positivity_public]])</f>
        <v>7.6923076923076927E-2</v>
      </c>
      <c r="W1576">
        <v>12</v>
      </c>
    </row>
    <row r="1577" spans="1:23" x14ac:dyDescent="0.25">
      <c r="A1577" s="10">
        <v>44428</v>
      </c>
      <c r="B1577">
        <v>124</v>
      </c>
      <c r="C1577" t="s">
        <v>251</v>
      </c>
      <c r="D1577">
        <v>17</v>
      </c>
      <c r="E1577">
        <v>22</v>
      </c>
      <c r="F1577">
        <v>-5</v>
      </c>
      <c r="G1577">
        <v>28</v>
      </c>
      <c r="H1577">
        <v>73</v>
      </c>
      <c r="K1577">
        <v>74</v>
      </c>
      <c r="L1577">
        <v>59</v>
      </c>
      <c r="M1577">
        <v>81</v>
      </c>
      <c r="N1577">
        <v>65</v>
      </c>
      <c r="P1577">
        <v>67</v>
      </c>
      <c r="Q1577">
        <v>48</v>
      </c>
      <c r="R1577">
        <v>75</v>
      </c>
      <c r="T1577" s="34">
        <f>_xlfn.XLOOKUP(B1577,'LHA Demog pivot'!$B$4:$B$93,'LHA Demog pivot'!$C$4:$C$93,,,1)</f>
        <v>4501</v>
      </c>
      <c r="U1577" s="36">
        <f>ROUND(Table2[[#This Row],[LHA_Pop_2016]]*Table2[[#This Row],[C_ADR_7day]]/100000*7,0)</f>
        <v>5</v>
      </c>
      <c r="V1577" s="13">
        <f>IF(OR(Table2[[#This Row],[7d_positivity_public]]=0,ISBLANK(Table2[[#This Row],[7d_positivity_public]])),"",(Table2[[#This Row],[7d_positivity_public]]-Table2[[#This Row],[7d_positivity_all]])/Table2[[#This Row],[7d_positivity_public]])</f>
        <v>0.25</v>
      </c>
      <c r="W1577">
        <v>21</v>
      </c>
    </row>
    <row r="1578" spans="1:23" x14ac:dyDescent="0.25">
      <c r="A1578" s="10">
        <v>44428</v>
      </c>
      <c r="B1578">
        <v>125</v>
      </c>
      <c r="C1578" t="s">
        <v>252</v>
      </c>
      <c r="D1578">
        <v>19</v>
      </c>
      <c r="E1578">
        <v>12</v>
      </c>
      <c r="F1578">
        <v>7</v>
      </c>
      <c r="G1578">
        <v>10</v>
      </c>
      <c r="H1578">
        <v>82</v>
      </c>
      <c r="K1578">
        <v>83</v>
      </c>
      <c r="L1578">
        <v>76</v>
      </c>
      <c r="M1578">
        <v>89</v>
      </c>
      <c r="N1578">
        <v>74</v>
      </c>
      <c r="P1578">
        <v>76</v>
      </c>
      <c r="Q1578">
        <v>64</v>
      </c>
      <c r="R1578">
        <v>85</v>
      </c>
      <c r="T1578" s="34">
        <f>_xlfn.XLOOKUP(B1578,'LHA Demog pivot'!$B$4:$B$93,'LHA Demog pivot'!$C$4:$C$93,,,1)</f>
        <v>19367</v>
      </c>
      <c r="U1578" s="36">
        <f>ROUND(Table2[[#This Row],[LHA_Pop_2016]]*Table2[[#This Row],[C_ADR_7day]]/100000*7,0)</f>
        <v>26</v>
      </c>
      <c r="V1578" s="13">
        <f>IF(OR(Table2[[#This Row],[7d_positivity_public]]=0,ISBLANK(Table2[[#This Row],[7d_positivity_public]])),"",(Table2[[#This Row],[7d_positivity_public]]-Table2[[#This Row],[7d_positivity_all]])/Table2[[#This Row],[7d_positivity_public]])</f>
        <v>0.1</v>
      </c>
      <c r="W1578">
        <v>9</v>
      </c>
    </row>
    <row r="1579" spans="1:23" x14ac:dyDescent="0.25">
      <c r="A1579" s="10">
        <v>44428</v>
      </c>
      <c r="B1579">
        <v>126</v>
      </c>
      <c r="C1579" t="s">
        <v>83</v>
      </c>
      <c r="D1579">
        <v>17</v>
      </c>
      <c r="E1579">
        <v>12</v>
      </c>
      <c r="F1579">
        <v>5</v>
      </c>
      <c r="G1579">
        <v>11</v>
      </c>
      <c r="H1579">
        <v>73</v>
      </c>
      <c r="K1579">
        <v>74</v>
      </c>
      <c r="L1579">
        <v>58</v>
      </c>
      <c r="M1579">
        <v>82</v>
      </c>
      <c r="N1579">
        <v>65</v>
      </c>
      <c r="P1579">
        <v>67</v>
      </c>
      <c r="Q1579">
        <v>46</v>
      </c>
      <c r="R1579">
        <v>77</v>
      </c>
      <c r="T1579" s="34">
        <f>_xlfn.XLOOKUP(B1579,'LHA Demog pivot'!$B$4:$B$93,'LHA Demog pivot'!$C$4:$C$93,,,1)</f>
        <v>8611</v>
      </c>
      <c r="U1579" s="36">
        <f>ROUND(Table2[[#This Row],[LHA_Pop_2016]]*Table2[[#This Row],[C_ADR_7day]]/100000*7,0)</f>
        <v>10</v>
      </c>
      <c r="V1579" s="13">
        <f>IF(OR(Table2[[#This Row],[7d_positivity_public]]=0,ISBLANK(Table2[[#This Row],[7d_positivity_public]])),"",(Table2[[#This Row],[7d_positivity_public]]-Table2[[#This Row],[7d_positivity_all]])/Table2[[#This Row],[7d_positivity_public]])</f>
        <v>0.27272727272727271</v>
      </c>
      <c r="W1579">
        <v>8</v>
      </c>
    </row>
    <row r="1580" spans="1:23" x14ac:dyDescent="0.25">
      <c r="A1580" s="10">
        <v>44428</v>
      </c>
      <c r="B1580">
        <v>127</v>
      </c>
      <c r="C1580" t="s">
        <v>84</v>
      </c>
      <c r="D1580">
        <v>15</v>
      </c>
      <c r="E1580">
        <v>4</v>
      </c>
      <c r="F1580">
        <v>11</v>
      </c>
      <c r="G1580">
        <v>22</v>
      </c>
      <c r="H1580">
        <v>65</v>
      </c>
      <c r="K1580">
        <v>67</v>
      </c>
      <c r="L1580">
        <v>55</v>
      </c>
      <c r="M1580">
        <v>72</v>
      </c>
      <c r="N1580">
        <v>57</v>
      </c>
      <c r="P1580">
        <v>60</v>
      </c>
      <c r="Q1580">
        <v>42</v>
      </c>
      <c r="R1580">
        <v>68</v>
      </c>
      <c r="T1580" s="34">
        <f>_xlfn.XLOOKUP(B1580,'LHA Demog pivot'!$B$4:$B$93,'LHA Demog pivot'!$C$4:$C$93,,,1)</f>
        <v>3469</v>
      </c>
      <c r="U1580" s="36">
        <f>ROUND(Table2[[#This Row],[LHA_Pop_2016]]*Table2[[#This Row],[C_ADR_7day]]/100000*7,0)</f>
        <v>4</v>
      </c>
      <c r="V1580" s="13">
        <f>IF(OR(Table2[[#This Row],[7d_positivity_public]]=0,ISBLANK(Table2[[#This Row],[7d_positivity_public]])),"",(Table2[[#This Row],[7d_positivity_public]]-Table2[[#This Row],[7d_positivity_all]])/Table2[[#This Row],[7d_positivity_public]])</f>
        <v>0.22727272727272727</v>
      </c>
      <c r="W1580">
        <v>17</v>
      </c>
    </row>
    <row r="1581" spans="1:23" x14ac:dyDescent="0.25">
      <c r="A1581" s="10">
        <v>44428</v>
      </c>
      <c r="B1581">
        <v>131</v>
      </c>
      <c r="C1581" t="s">
        <v>87</v>
      </c>
      <c r="D1581">
        <v>6</v>
      </c>
      <c r="E1581">
        <v>7</v>
      </c>
      <c r="F1581">
        <v>-1</v>
      </c>
      <c r="G1581">
        <v>6</v>
      </c>
      <c r="H1581">
        <v>83</v>
      </c>
      <c r="K1581">
        <v>84</v>
      </c>
      <c r="L1581">
        <v>75</v>
      </c>
      <c r="M1581">
        <v>88</v>
      </c>
      <c r="N1581">
        <v>73</v>
      </c>
      <c r="P1581">
        <v>74</v>
      </c>
      <c r="Q1581">
        <v>59</v>
      </c>
      <c r="R1581">
        <v>81</v>
      </c>
      <c r="T1581" s="34">
        <f>_xlfn.XLOOKUP(B1581,'LHA Demog pivot'!$B$4:$B$93,'LHA Demog pivot'!$C$4:$C$93,,,1)</f>
        <v>19231</v>
      </c>
      <c r="U1581" s="36">
        <f>ROUND(Table2[[#This Row],[LHA_Pop_2016]]*Table2[[#This Row],[C_ADR_7day]]/100000*7,0)</f>
        <v>8</v>
      </c>
      <c r="V1581" s="13">
        <f>IF(OR(Table2[[#This Row],[7d_positivity_public]]=0,ISBLANK(Table2[[#This Row],[7d_positivity_public]])),"",(Table2[[#This Row],[7d_positivity_public]]-Table2[[#This Row],[7d_positivity_all]])/Table2[[#This Row],[7d_positivity_public]])</f>
        <v>0.16666666666666666</v>
      </c>
      <c r="W1581">
        <v>5</v>
      </c>
    </row>
    <row r="1582" spans="1:23" x14ac:dyDescent="0.25">
      <c r="A1582" s="10">
        <v>44428</v>
      </c>
      <c r="B1582">
        <v>132</v>
      </c>
      <c r="C1582" t="s">
        <v>89</v>
      </c>
      <c r="D1582">
        <v>12</v>
      </c>
      <c r="E1582">
        <v>9</v>
      </c>
      <c r="F1582">
        <v>3</v>
      </c>
      <c r="G1582">
        <v>9</v>
      </c>
      <c r="H1582">
        <v>80</v>
      </c>
      <c r="K1582">
        <v>81</v>
      </c>
      <c r="L1582">
        <v>71</v>
      </c>
      <c r="M1582">
        <v>87</v>
      </c>
      <c r="N1582">
        <v>73</v>
      </c>
      <c r="P1582">
        <v>74</v>
      </c>
      <c r="Q1582">
        <v>61</v>
      </c>
      <c r="R1582">
        <v>82</v>
      </c>
      <c r="T1582" s="34">
        <f>_xlfn.XLOOKUP(B1582,'LHA Demog pivot'!$B$4:$B$93,'LHA Demog pivot'!$C$4:$C$93,,,1)</f>
        <v>41799</v>
      </c>
      <c r="U1582" s="36">
        <f>ROUND(Table2[[#This Row],[LHA_Pop_2016]]*Table2[[#This Row],[C_ADR_7day]]/100000*7,0)</f>
        <v>35</v>
      </c>
      <c r="V1582" s="13">
        <f>IF(OR(Table2[[#This Row],[7d_positivity_public]]=0,ISBLANK(Table2[[#This Row],[7d_positivity_public]])),"",(Table2[[#This Row],[7d_positivity_public]]-Table2[[#This Row],[7d_positivity_all]])/Table2[[#This Row],[7d_positivity_public]])</f>
        <v>0.22222222222222221</v>
      </c>
      <c r="W1582">
        <v>7</v>
      </c>
    </row>
    <row r="1583" spans="1:23" x14ac:dyDescent="0.25">
      <c r="A1583" s="10">
        <v>44428</v>
      </c>
      <c r="B1583">
        <v>133</v>
      </c>
      <c r="C1583" t="s">
        <v>91</v>
      </c>
      <c r="D1583">
        <v>37</v>
      </c>
      <c r="E1583">
        <v>15</v>
      </c>
      <c r="F1583">
        <v>22</v>
      </c>
      <c r="G1583">
        <v>18</v>
      </c>
      <c r="H1583">
        <v>75</v>
      </c>
      <c r="K1583">
        <v>76</v>
      </c>
      <c r="L1583">
        <v>69</v>
      </c>
      <c r="M1583">
        <v>80</v>
      </c>
      <c r="N1583">
        <v>66</v>
      </c>
      <c r="P1583">
        <v>68</v>
      </c>
      <c r="Q1583">
        <v>54</v>
      </c>
      <c r="R1583">
        <v>74</v>
      </c>
      <c r="T1583" s="34">
        <f>_xlfn.XLOOKUP(B1583,'LHA Demog pivot'!$B$4:$B$93,'LHA Demog pivot'!$C$4:$C$93,,,1)</f>
        <v>5101</v>
      </c>
      <c r="U1583" s="36">
        <f>ROUND(Table2[[#This Row],[LHA_Pop_2016]]*Table2[[#This Row],[C_ADR_7day]]/100000*7,0)</f>
        <v>13</v>
      </c>
      <c r="V1583" s="13">
        <f>IF(OR(Table2[[#This Row],[7d_positivity_public]]=0,ISBLANK(Table2[[#This Row],[7d_positivity_public]])),"",(Table2[[#This Row],[7d_positivity_public]]-Table2[[#This Row],[7d_positivity_all]])/Table2[[#This Row],[7d_positivity_public]])</f>
        <v>0</v>
      </c>
      <c r="W1583">
        <v>18</v>
      </c>
    </row>
    <row r="1584" spans="1:23" x14ac:dyDescent="0.25">
      <c r="A1584" s="10">
        <v>44428</v>
      </c>
      <c r="B1584">
        <v>134</v>
      </c>
      <c r="C1584" t="s">
        <v>93</v>
      </c>
      <c r="D1584">
        <v>9</v>
      </c>
      <c r="E1584">
        <v>2</v>
      </c>
      <c r="F1584">
        <v>7</v>
      </c>
      <c r="G1584">
        <v>11</v>
      </c>
      <c r="H1584">
        <v>75</v>
      </c>
      <c r="K1584">
        <v>77</v>
      </c>
      <c r="L1584">
        <v>67</v>
      </c>
      <c r="M1584">
        <v>82</v>
      </c>
      <c r="N1584">
        <v>67</v>
      </c>
      <c r="P1584">
        <v>68</v>
      </c>
      <c r="Q1584">
        <v>54</v>
      </c>
      <c r="R1584">
        <v>77</v>
      </c>
      <c r="T1584" s="34">
        <f>_xlfn.XLOOKUP(B1584,'LHA Demog pivot'!$B$4:$B$93,'LHA Demog pivot'!$C$4:$C$93,,,1)</f>
        <v>4781</v>
      </c>
      <c r="U1584" s="36">
        <f>ROUND(Table2[[#This Row],[LHA_Pop_2016]]*Table2[[#This Row],[C_ADR_7day]]/100000*7,0)</f>
        <v>3</v>
      </c>
      <c r="V1584" s="13">
        <f>IF(OR(Table2[[#This Row],[7d_positivity_public]]=0,ISBLANK(Table2[[#This Row],[7d_positivity_public]])),"",(Table2[[#This Row],[7d_positivity_public]]-Table2[[#This Row],[7d_positivity_all]])/Table2[[#This Row],[7d_positivity_public]])</f>
        <v>0.45454545454545453</v>
      </c>
      <c r="W1584">
        <v>6</v>
      </c>
    </row>
    <row r="1585" spans="1:23" x14ac:dyDescent="0.25">
      <c r="A1585" s="10">
        <v>44428</v>
      </c>
      <c r="B1585">
        <v>135</v>
      </c>
      <c r="C1585" t="s">
        <v>95</v>
      </c>
      <c r="D1585">
        <v>18</v>
      </c>
      <c r="E1585">
        <v>18</v>
      </c>
      <c r="F1585">
        <v>0</v>
      </c>
      <c r="G1585">
        <v>14</v>
      </c>
      <c r="H1585">
        <v>69</v>
      </c>
      <c r="K1585">
        <v>71</v>
      </c>
      <c r="L1585">
        <v>55</v>
      </c>
      <c r="M1585">
        <v>82</v>
      </c>
      <c r="N1585">
        <v>61</v>
      </c>
      <c r="P1585">
        <v>63</v>
      </c>
      <c r="Q1585">
        <v>44</v>
      </c>
      <c r="R1585">
        <v>76</v>
      </c>
      <c r="T1585" s="34">
        <f>_xlfn.XLOOKUP(B1585,'LHA Demog pivot'!$B$4:$B$93,'LHA Demog pivot'!$C$4:$C$93,,,1)</f>
        <v>10220</v>
      </c>
      <c r="U1585" s="36">
        <f>ROUND(Table2[[#This Row],[LHA_Pop_2016]]*Table2[[#This Row],[C_ADR_7day]]/100000*7,0)</f>
        <v>13</v>
      </c>
      <c r="V1585" s="13">
        <f>IF(OR(Table2[[#This Row],[7d_positivity_public]]=0,ISBLANK(Table2[[#This Row],[7d_positivity_public]])),"",(Table2[[#This Row],[7d_positivity_public]]-Table2[[#This Row],[7d_positivity_all]])/Table2[[#This Row],[7d_positivity_public]])</f>
        <v>0</v>
      </c>
      <c r="W1585">
        <v>14</v>
      </c>
    </row>
    <row r="1586" spans="1:23" x14ac:dyDescent="0.25">
      <c r="A1586" s="10">
        <v>44428</v>
      </c>
      <c r="B1586">
        <v>136</v>
      </c>
      <c r="C1586" t="s">
        <v>253</v>
      </c>
      <c r="D1586">
        <v>22</v>
      </c>
      <c r="E1586">
        <v>19</v>
      </c>
      <c r="F1586">
        <v>3</v>
      </c>
      <c r="G1586">
        <v>15</v>
      </c>
      <c r="H1586">
        <v>75</v>
      </c>
      <c r="K1586">
        <v>76</v>
      </c>
      <c r="L1586">
        <v>64</v>
      </c>
      <c r="M1586">
        <v>85</v>
      </c>
      <c r="N1586">
        <v>67</v>
      </c>
      <c r="P1586">
        <v>68</v>
      </c>
      <c r="Q1586">
        <v>52</v>
      </c>
      <c r="R1586">
        <v>80</v>
      </c>
      <c r="T1586" s="34">
        <f>_xlfn.XLOOKUP(B1586,'LHA Demog pivot'!$B$4:$B$93,'LHA Demog pivot'!$C$4:$C$93,,,1)</f>
        <v>66849</v>
      </c>
      <c r="U1586" s="36">
        <f>ROUND(Table2[[#This Row],[LHA_Pop_2016]]*Table2[[#This Row],[C_ADR_7day]]/100000*7,0)</f>
        <v>103</v>
      </c>
      <c r="V1586" s="13">
        <f>IF(OR(Table2[[#This Row],[7d_positivity_public]]=0,ISBLANK(Table2[[#This Row],[7d_positivity_public]])),"",(Table2[[#This Row],[7d_positivity_public]]-Table2[[#This Row],[7d_positivity_all]])/Table2[[#This Row],[7d_positivity_public]])</f>
        <v>6.6666666666666666E-2</v>
      </c>
      <c r="W1586">
        <v>14</v>
      </c>
    </row>
    <row r="1587" spans="1:23" x14ac:dyDescent="0.25">
      <c r="A1587" s="10">
        <v>44428</v>
      </c>
      <c r="B1587">
        <v>137</v>
      </c>
      <c r="C1587" t="s">
        <v>254</v>
      </c>
      <c r="D1587">
        <v>49</v>
      </c>
      <c r="E1587">
        <v>62</v>
      </c>
      <c r="F1587">
        <v>-13</v>
      </c>
      <c r="G1587">
        <v>22</v>
      </c>
      <c r="H1587">
        <v>79</v>
      </c>
      <c r="K1587">
        <v>80</v>
      </c>
      <c r="L1587">
        <v>73</v>
      </c>
      <c r="M1587">
        <v>86</v>
      </c>
      <c r="N1587">
        <v>69</v>
      </c>
      <c r="P1587">
        <v>71</v>
      </c>
      <c r="Q1587">
        <v>60</v>
      </c>
      <c r="R1587">
        <v>81</v>
      </c>
      <c r="T1587" s="34">
        <f>_xlfn.XLOOKUP(B1587,'LHA Demog pivot'!$B$4:$B$93,'LHA Demog pivot'!$C$4:$C$93,,,1)</f>
        <v>194882</v>
      </c>
      <c r="U1587" s="36">
        <f>ROUND(Table2[[#This Row],[LHA_Pop_2016]]*Table2[[#This Row],[C_ADR_7day]]/100000*7,0)</f>
        <v>668</v>
      </c>
      <c r="V1587" s="13">
        <f>IF(OR(Table2[[#This Row],[7d_positivity_public]]=0,ISBLANK(Table2[[#This Row],[7d_positivity_public]])),"",(Table2[[#This Row],[7d_positivity_public]]-Table2[[#This Row],[7d_positivity_all]])/Table2[[#This Row],[7d_positivity_public]])</f>
        <v>0.13636363636363635</v>
      </c>
      <c r="W1587">
        <v>19</v>
      </c>
    </row>
    <row r="1588" spans="1:23" x14ac:dyDescent="0.25">
      <c r="A1588" s="10">
        <v>44428</v>
      </c>
      <c r="B1588">
        <v>138</v>
      </c>
      <c r="C1588" t="s">
        <v>116</v>
      </c>
      <c r="D1588">
        <v>2</v>
      </c>
      <c r="E1588">
        <v>10</v>
      </c>
      <c r="F1588">
        <v>-8</v>
      </c>
      <c r="G1588">
        <v>2</v>
      </c>
      <c r="H1588">
        <v>81</v>
      </c>
      <c r="K1588">
        <v>82</v>
      </c>
      <c r="L1588">
        <v>72</v>
      </c>
      <c r="M1588">
        <v>88</v>
      </c>
      <c r="N1588">
        <v>74</v>
      </c>
      <c r="P1588">
        <v>75</v>
      </c>
      <c r="Q1588">
        <v>62</v>
      </c>
      <c r="R1588">
        <v>83</v>
      </c>
      <c r="T1588" s="34">
        <f>_xlfn.XLOOKUP(B1588,'LHA Demog pivot'!$B$4:$B$93,'LHA Demog pivot'!$C$4:$C$93,,,1)</f>
        <v>12110</v>
      </c>
      <c r="U1588" s="36">
        <f>ROUND(Table2[[#This Row],[LHA_Pop_2016]]*Table2[[#This Row],[C_ADR_7day]]/100000*7,0)</f>
        <v>2</v>
      </c>
      <c r="V1588" s="13">
        <f>IF(OR(Table2[[#This Row],[7d_positivity_public]]=0,ISBLANK(Table2[[#This Row],[7d_positivity_public]])),"",(Table2[[#This Row],[7d_positivity_public]]-Table2[[#This Row],[7d_positivity_all]])/Table2[[#This Row],[7d_positivity_public]])</f>
        <v>0</v>
      </c>
      <c r="W1588">
        <v>2</v>
      </c>
    </row>
    <row r="1589" spans="1:23" x14ac:dyDescent="0.25">
      <c r="A1589" s="10">
        <v>44428</v>
      </c>
      <c r="B1589">
        <v>139</v>
      </c>
      <c r="C1589" t="s">
        <v>118</v>
      </c>
      <c r="D1589">
        <v>31</v>
      </c>
      <c r="E1589">
        <v>24</v>
      </c>
      <c r="F1589">
        <v>7</v>
      </c>
      <c r="G1589">
        <v>22</v>
      </c>
      <c r="H1589">
        <v>63</v>
      </c>
      <c r="K1589">
        <v>65</v>
      </c>
      <c r="L1589">
        <v>47</v>
      </c>
      <c r="M1589">
        <v>77</v>
      </c>
      <c r="N1589">
        <v>55</v>
      </c>
      <c r="P1589">
        <v>57</v>
      </c>
      <c r="Q1589">
        <v>36</v>
      </c>
      <c r="R1589">
        <v>71</v>
      </c>
      <c r="T1589" s="34">
        <f>_xlfn.XLOOKUP(B1589,'LHA Demog pivot'!$B$4:$B$93,'LHA Demog pivot'!$C$4:$C$93,,,1)</f>
        <v>7285</v>
      </c>
      <c r="U1589" s="36">
        <f>ROUND(Table2[[#This Row],[LHA_Pop_2016]]*Table2[[#This Row],[C_ADR_7day]]/100000*7,0)</f>
        <v>16</v>
      </c>
      <c r="V1589" s="13">
        <f>IF(OR(Table2[[#This Row],[7d_positivity_public]]=0,ISBLANK(Table2[[#This Row],[7d_positivity_public]])),"",(Table2[[#This Row],[7d_positivity_public]]-Table2[[#This Row],[7d_positivity_all]])/Table2[[#This Row],[7d_positivity_public]])</f>
        <v>9.0909090909090912E-2</v>
      </c>
      <c r="W1589">
        <v>20</v>
      </c>
    </row>
    <row r="1590" spans="1:23" x14ac:dyDescent="0.25">
      <c r="A1590" s="10">
        <v>44428</v>
      </c>
      <c r="B1590">
        <v>141</v>
      </c>
      <c r="C1590" t="s">
        <v>255</v>
      </c>
      <c r="D1590">
        <v>33</v>
      </c>
      <c r="E1590">
        <v>37</v>
      </c>
      <c r="F1590">
        <v>-4</v>
      </c>
      <c r="G1590">
        <v>17</v>
      </c>
      <c r="H1590">
        <v>86</v>
      </c>
      <c r="K1590">
        <v>87</v>
      </c>
      <c r="L1590">
        <v>86</v>
      </c>
      <c r="M1590">
        <v>90</v>
      </c>
      <c r="N1590">
        <v>72</v>
      </c>
      <c r="P1590">
        <v>75</v>
      </c>
      <c r="Q1590">
        <v>70</v>
      </c>
      <c r="R1590">
        <v>84</v>
      </c>
      <c r="T1590" s="34">
        <f>_xlfn.XLOOKUP(B1590,'LHA Demog pivot'!$B$4:$B$93,'LHA Demog pivot'!$C$4:$C$93,,,1)</f>
        <v>8085</v>
      </c>
      <c r="U1590" s="36">
        <f>ROUND(Table2[[#This Row],[LHA_Pop_2016]]*Table2[[#This Row],[C_ADR_7day]]/100000*7,0)</f>
        <v>19</v>
      </c>
      <c r="V1590" s="13">
        <f>IF(OR(Table2[[#This Row],[7d_positivity_public]]=0,ISBLANK(Table2[[#This Row],[7d_positivity_public]])),"",(Table2[[#This Row],[7d_positivity_public]]-Table2[[#This Row],[7d_positivity_all]])/Table2[[#This Row],[7d_positivity_public]])</f>
        <v>0.11764705882352941</v>
      </c>
      <c r="W1590">
        <v>15</v>
      </c>
    </row>
    <row r="1591" spans="1:23" x14ac:dyDescent="0.25">
      <c r="A1591" s="10">
        <v>44428</v>
      </c>
      <c r="B1591">
        <v>142</v>
      </c>
      <c r="C1591" t="s">
        <v>120</v>
      </c>
      <c r="D1591">
        <v>23</v>
      </c>
      <c r="E1591">
        <v>15</v>
      </c>
      <c r="F1591">
        <v>8</v>
      </c>
      <c r="G1591">
        <v>19</v>
      </c>
      <c r="H1591">
        <v>72</v>
      </c>
      <c r="K1591">
        <v>74</v>
      </c>
      <c r="L1591">
        <v>58</v>
      </c>
      <c r="M1591">
        <v>83</v>
      </c>
      <c r="N1591">
        <v>64</v>
      </c>
      <c r="P1591">
        <v>66</v>
      </c>
      <c r="Q1591">
        <v>47</v>
      </c>
      <c r="R1591">
        <v>78</v>
      </c>
      <c r="T1591" s="34">
        <f>_xlfn.XLOOKUP(B1591,'LHA Demog pivot'!$B$4:$B$93,'LHA Demog pivot'!$C$4:$C$93,,,1)</f>
        <v>33648</v>
      </c>
      <c r="U1591" s="36">
        <f>ROUND(Table2[[#This Row],[LHA_Pop_2016]]*Table2[[#This Row],[C_ADR_7day]]/100000*7,0)</f>
        <v>54</v>
      </c>
      <c r="V1591" s="13">
        <f>IF(OR(Table2[[#This Row],[7d_positivity_public]]=0,ISBLANK(Table2[[#This Row],[7d_positivity_public]])),"",(Table2[[#This Row],[7d_positivity_public]]-Table2[[#This Row],[7d_positivity_all]])/Table2[[#This Row],[7d_positivity_public]])</f>
        <v>0.10526315789473684</v>
      </c>
      <c r="W1591">
        <v>17</v>
      </c>
    </row>
    <row r="1592" spans="1:23" x14ac:dyDescent="0.25">
      <c r="A1592" s="10">
        <v>44428</v>
      </c>
      <c r="B1592">
        <v>143</v>
      </c>
      <c r="C1592" t="s">
        <v>256</v>
      </c>
      <c r="D1592">
        <v>19</v>
      </c>
      <c r="E1592">
        <v>9</v>
      </c>
      <c r="F1592">
        <v>10</v>
      </c>
      <c r="G1592">
        <v>14</v>
      </c>
      <c r="H1592">
        <v>80</v>
      </c>
      <c r="K1592">
        <v>81</v>
      </c>
      <c r="L1592">
        <v>74</v>
      </c>
      <c r="M1592">
        <v>88</v>
      </c>
      <c r="N1592">
        <v>71</v>
      </c>
      <c r="P1592">
        <v>73</v>
      </c>
      <c r="Q1592">
        <v>62</v>
      </c>
      <c r="R1592">
        <v>83</v>
      </c>
      <c r="T1592" s="34">
        <f>_xlfn.XLOOKUP(B1592,'LHA Demog pivot'!$B$4:$B$93,'LHA Demog pivot'!$C$4:$C$93,,,1)</f>
        <v>113287</v>
      </c>
      <c r="U1592" s="36">
        <f>ROUND(Table2[[#This Row],[LHA_Pop_2016]]*Table2[[#This Row],[C_ADR_7day]]/100000*7,0)</f>
        <v>151</v>
      </c>
      <c r="V1592" s="13">
        <f>IF(OR(Table2[[#This Row],[7d_positivity_public]]=0,ISBLANK(Table2[[#This Row],[7d_positivity_public]])),"",(Table2[[#This Row],[7d_positivity_public]]-Table2[[#This Row],[7d_positivity_all]])/Table2[[#This Row],[7d_positivity_public]])</f>
        <v>0.21428571428571427</v>
      </c>
      <c r="W1592">
        <v>11</v>
      </c>
    </row>
    <row r="1593" spans="1:23" x14ac:dyDescent="0.25">
      <c r="A1593" s="10">
        <v>44428</v>
      </c>
      <c r="B1593">
        <v>144</v>
      </c>
      <c r="C1593" t="s">
        <v>257</v>
      </c>
      <c r="D1593">
        <v>6</v>
      </c>
      <c r="E1593">
        <v>4</v>
      </c>
      <c r="F1593">
        <v>2</v>
      </c>
      <c r="G1593">
        <v>7</v>
      </c>
      <c r="H1593">
        <v>70</v>
      </c>
      <c r="K1593">
        <v>72</v>
      </c>
      <c r="L1593">
        <v>53</v>
      </c>
      <c r="M1593">
        <v>80</v>
      </c>
      <c r="N1593">
        <v>62</v>
      </c>
      <c r="P1593">
        <v>64</v>
      </c>
      <c r="Q1593">
        <v>41</v>
      </c>
      <c r="R1593">
        <v>75</v>
      </c>
      <c r="T1593" s="34">
        <f>_xlfn.XLOOKUP(B1593,'LHA Demog pivot'!$B$4:$B$93,'LHA Demog pivot'!$C$4:$C$93,,,1)</f>
        <v>14112</v>
      </c>
      <c r="U1593" s="36">
        <f>ROUND(Table2[[#This Row],[LHA_Pop_2016]]*Table2[[#This Row],[C_ADR_7day]]/100000*7,0)</f>
        <v>6</v>
      </c>
      <c r="V1593" s="13">
        <f>IF(OR(Table2[[#This Row],[7d_positivity_public]]=0,ISBLANK(Table2[[#This Row],[7d_positivity_public]])),"",(Table2[[#This Row],[7d_positivity_public]]-Table2[[#This Row],[7d_positivity_all]])/Table2[[#This Row],[7d_positivity_public]])</f>
        <v>0.14285714285714285</v>
      </c>
      <c r="W1593">
        <v>6</v>
      </c>
    </row>
    <row r="1594" spans="1:23" x14ac:dyDescent="0.25">
      <c r="A1594" s="10">
        <v>44428</v>
      </c>
      <c r="B1594">
        <v>145</v>
      </c>
      <c r="C1594" t="s">
        <v>258</v>
      </c>
      <c r="D1594">
        <v>13</v>
      </c>
      <c r="E1594">
        <v>7</v>
      </c>
      <c r="F1594">
        <v>6</v>
      </c>
      <c r="G1594">
        <v>9</v>
      </c>
      <c r="H1594">
        <v>70</v>
      </c>
      <c r="K1594">
        <v>71</v>
      </c>
      <c r="L1594">
        <v>59</v>
      </c>
      <c r="M1594">
        <v>79</v>
      </c>
      <c r="N1594">
        <v>63</v>
      </c>
      <c r="P1594">
        <v>64</v>
      </c>
      <c r="Q1594">
        <v>48</v>
      </c>
      <c r="R1594">
        <v>73</v>
      </c>
      <c r="T1594" s="34">
        <f>_xlfn.XLOOKUP(B1594,'LHA Demog pivot'!$B$4:$B$93,'LHA Demog pivot'!$C$4:$C$93,,,1)</f>
        <v>4050</v>
      </c>
      <c r="U1594" s="36">
        <f>ROUND(Table2[[#This Row],[LHA_Pop_2016]]*Table2[[#This Row],[C_ADR_7day]]/100000*7,0)</f>
        <v>4</v>
      </c>
      <c r="V1594" s="13">
        <f>IF(OR(Table2[[#This Row],[7d_positivity_public]]=0,ISBLANK(Table2[[#This Row],[7d_positivity_public]])),"",(Table2[[#This Row],[7d_positivity_public]]-Table2[[#This Row],[7d_positivity_all]])/Table2[[#This Row],[7d_positivity_public]])</f>
        <v>0.1111111111111111</v>
      </c>
      <c r="W1594">
        <v>8</v>
      </c>
    </row>
    <row r="1595" spans="1:23" x14ac:dyDescent="0.25">
      <c r="A1595" s="10">
        <v>44428</v>
      </c>
      <c r="B1595">
        <v>146</v>
      </c>
      <c r="C1595" t="s">
        <v>259</v>
      </c>
      <c r="D1595">
        <v>31</v>
      </c>
      <c r="E1595">
        <v>12</v>
      </c>
      <c r="F1595">
        <v>19</v>
      </c>
      <c r="G1595">
        <v>24</v>
      </c>
      <c r="H1595">
        <v>67</v>
      </c>
      <c r="K1595">
        <v>69</v>
      </c>
      <c r="L1595">
        <v>58</v>
      </c>
      <c r="M1595">
        <v>79</v>
      </c>
      <c r="N1595">
        <v>57</v>
      </c>
      <c r="P1595">
        <v>60</v>
      </c>
      <c r="Q1595">
        <v>46</v>
      </c>
      <c r="R1595">
        <v>72</v>
      </c>
      <c r="T1595" s="34">
        <f>_xlfn.XLOOKUP(B1595,'LHA Demog pivot'!$B$4:$B$93,'LHA Demog pivot'!$C$4:$C$93,,,1)</f>
        <v>24815</v>
      </c>
      <c r="U1595" s="36">
        <f>ROUND(Table2[[#This Row],[LHA_Pop_2016]]*Table2[[#This Row],[C_ADR_7day]]/100000*7,0)</f>
        <v>54</v>
      </c>
      <c r="V1595" s="13">
        <f>IF(OR(Table2[[#This Row],[7d_positivity_public]]=0,ISBLANK(Table2[[#This Row],[7d_positivity_public]])),"",(Table2[[#This Row],[7d_positivity_public]]-Table2[[#This Row],[7d_positivity_all]])/Table2[[#This Row],[7d_positivity_public]])</f>
        <v>8.3333333333333329E-2</v>
      </c>
      <c r="W1595">
        <v>22</v>
      </c>
    </row>
    <row r="1596" spans="1:23" x14ac:dyDescent="0.25">
      <c r="A1596" s="10">
        <v>44428</v>
      </c>
      <c r="B1596">
        <v>147</v>
      </c>
      <c r="C1596" t="s">
        <v>260</v>
      </c>
      <c r="D1596">
        <v>0</v>
      </c>
      <c r="E1596">
        <v>0</v>
      </c>
      <c r="F1596">
        <v>0</v>
      </c>
      <c r="G1596">
        <v>0</v>
      </c>
      <c r="H1596">
        <v>71</v>
      </c>
      <c r="K1596">
        <v>73</v>
      </c>
      <c r="L1596">
        <v>62</v>
      </c>
      <c r="M1596">
        <v>81</v>
      </c>
      <c r="N1596">
        <v>61</v>
      </c>
      <c r="P1596">
        <v>64</v>
      </c>
      <c r="Q1596">
        <v>51</v>
      </c>
      <c r="R1596">
        <v>74</v>
      </c>
      <c r="T1596" s="34">
        <f>_xlfn.XLOOKUP(B1596,'LHA Demog pivot'!$B$4:$B$93,'LHA Demog pivot'!$C$4:$C$93,,,1)</f>
        <v>4012</v>
      </c>
      <c r="U1596" s="36">
        <f>ROUND(Table2[[#This Row],[LHA_Pop_2016]]*Table2[[#This Row],[C_ADR_7day]]/100000*7,0)</f>
        <v>0</v>
      </c>
      <c r="V1596" s="13" t="str">
        <f>IF(OR(Table2[[#This Row],[7d_positivity_public]]=0,ISBLANK(Table2[[#This Row],[7d_positivity_public]])),"",(Table2[[#This Row],[7d_positivity_public]]-Table2[[#This Row],[7d_positivity_all]])/Table2[[#This Row],[7d_positivity_public]])</f>
        <v/>
      </c>
      <c r="W1596">
        <v>0</v>
      </c>
    </row>
    <row r="1597" spans="1:23" x14ac:dyDescent="0.25">
      <c r="A1597" s="10">
        <v>44428</v>
      </c>
      <c r="B1597">
        <v>148</v>
      </c>
      <c r="C1597" t="s">
        <v>261</v>
      </c>
      <c r="D1597">
        <v>6</v>
      </c>
      <c r="E1597">
        <v>10</v>
      </c>
      <c r="F1597">
        <v>-4</v>
      </c>
      <c r="G1597">
        <v>4</v>
      </c>
      <c r="H1597">
        <v>71</v>
      </c>
      <c r="K1597">
        <v>73</v>
      </c>
      <c r="L1597">
        <v>59</v>
      </c>
      <c r="M1597">
        <v>81</v>
      </c>
      <c r="N1597">
        <v>62</v>
      </c>
      <c r="P1597">
        <v>64</v>
      </c>
      <c r="Q1597">
        <v>48</v>
      </c>
      <c r="R1597">
        <v>74</v>
      </c>
      <c r="T1597" s="34">
        <f>_xlfn.XLOOKUP(B1597,'LHA Demog pivot'!$B$4:$B$93,'LHA Demog pivot'!$C$4:$C$93,,,1)</f>
        <v>6548</v>
      </c>
      <c r="U1597" s="36">
        <f>ROUND(Table2[[#This Row],[LHA_Pop_2016]]*Table2[[#This Row],[C_ADR_7day]]/100000*7,0)</f>
        <v>3</v>
      </c>
      <c r="V1597" s="13">
        <f>IF(OR(Table2[[#This Row],[7d_positivity_public]]=0,ISBLANK(Table2[[#This Row],[7d_positivity_public]])),"",(Table2[[#This Row],[7d_positivity_public]]-Table2[[#This Row],[7d_positivity_all]])/Table2[[#This Row],[7d_positivity_public]])</f>
        <v>0</v>
      </c>
      <c r="W1597">
        <v>4</v>
      </c>
    </row>
    <row r="1598" spans="1:23" x14ac:dyDescent="0.25">
      <c r="A1598" s="10">
        <v>44428</v>
      </c>
      <c r="B1598">
        <v>149</v>
      </c>
      <c r="C1598" t="s">
        <v>124</v>
      </c>
      <c r="D1598">
        <v>19</v>
      </c>
      <c r="E1598">
        <v>11</v>
      </c>
      <c r="F1598">
        <v>8</v>
      </c>
      <c r="G1598">
        <v>12</v>
      </c>
      <c r="H1598">
        <v>71</v>
      </c>
      <c r="K1598">
        <v>73</v>
      </c>
      <c r="L1598">
        <v>61</v>
      </c>
      <c r="M1598">
        <v>83</v>
      </c>
      <c r="N1598">
        <v>63</v>
      </c>
      <c r="P1598">
        <v>65</v>
      </c>
      <c r="Q1598">
        <v>49</v>
      </c>
      <c r="R1598">
        <v>77</v>
      </c>
      <c r="T1598" s="34">
        <f>_xlfn.XLOOKUP(B1598,'LHA Demog pivot'!$B$4:$B$93,'LHA Demog pivot'!$C$4:$C$93,,,1)</f>
        <v>10855</v>
      </c>
      <c r="U1598" s="36">
        <f>ROUND(Table2[[#This Row],[LHA_Pop_2016]]*Table2[[#This Row],[C_ADR_7day]]/100000*7,0)</f>
        <v>14</v>
      </c>
      <c r="V1598" s="13">
        <f>IF(OR(Table2[[#This Row],[7d_positivity_public]]=0,ISBLANK(Table2[[#This Row],[7d_positivity_public]])),"",(Table2[[#This Row],[7d_positivity_public]]-Table2[[#This Row],[7d_positivity_all]])/Table2[[#This Row],[7d_positivity_public]])</f>
        <v>8.3333333333333329E-2</v>
      </c>
      <c r="W1598">
        <v>11</v>
      </c>
    </row>
    <row r="1599" spans="1:23" x14ac:dyDescent="0.25">
      <c r="A1599" s="10">
        <v>44428</v>
      </c>
      <c r="B1599">
        <v>211</v>
      </c>
      <c r="C1599" t="s">
        <v>262</v>
      </c>
      <c r="D1599">
        <v>19</v>
      </c>
      <c r="E1599">
        <v>22</v>
      </c>
      <c r="F1599">
        <v>-3</v>
      </c>
      <c r="G1599">
        <v>10</v>
      </c>
      <c r="H1599">
        <v>70</v>
      </c>
      <c r="K1599">
        <v>72</v>
      </c>
      <c r="L1599">
        <v>60</v>
      </c>
      <c r="M1599">
        <v>79</v>
      </c>
      <c r="N1599">
        <v>61</v>
      </c>
      <c r="P1599">
        <v>63</v>
      </c>
      <c r="Q1599">
        <v>46</v>
      </c>
      <c r="R1599">
        <v>73</v>
      </c>
      <c r="T1599" s="34">
        <f>_xlfn.XLOOKUP(B1599,'LHA Demog pivot'!$B$4:$B$93,'LHA Demog pivot'!$C$4:$C$93,,,1)</f>
        <v>8129</v>
      </c>
      <c r="U1599" s="36">
        <f>ROUND(Table2[[#This Row],[LHA_Pop_2016]]*Table2[[#This Row],[C_ADR_7day]]/100000*7,0)</f>
        <v>11</v>
      </c>
      <c r="V1599" s="13">
        <f>IF(OR(Table2[[#This Row],[7d_positivity_public]]=0,ISBLANK(Table2[[#This Row],[7d_positivity_public]])),"",(Table2[[#This Row],[7d_positivity_public]]-Table2[[#This Row],[7d_positivity_all]])/Table2[[#This Row],[7d_positivity_public]])</f>
        <v>0.1</v>
      </c>
      <c r="W1599">
        <v>9</v>
      </c>
    </row>
    <row r="1600" spans="1:23" x14ac:dyDescent="0.25">
      <c r="A1600" s="10">
        <v>44428</v>
      </c>
      <c r="B1600">
        <v>212</v>
      </c>
      <c r="C1600" t="s">
        <v>263</v>
      </c>
      <c r="D1600">
        <v>10</v>
      </c>
      <c r="E1600">
        <v>8</v>
      </c>
      <c r="F1600">
        <v>2</v>
      </c>
      <c r="G1600">
        <v>8</v>
      </c>
      <c r="H1600">
        <v>73</v>
      </c>
      <c r="K1600">
        <v>74</v>
      </c>
      <c r="L1600">
        <v>64</v>
      </c>
      <c r="M1600">
        <v>84</v>
      </c>
      <c r="N1600">
        <v>65</v>
      </c>
      <c r="P1600">
        <v>67</v>
      </c>
      <c r="Q1600">
        <v>54</v>
      </c>
      <c r="R1600">
        <v>79</v>
      </c>
      <c r="T1600" s="34">
        <f>_xlfn.XLOOKUP(B1600,'LHA Demog pivot'!$B$4:$B$93,'LHA Demog pivot'!$C$4:$C$93,,,1)</f>
        <v>93177</v>
      </c>
      <c r="U1600" s="36">
        <f>ROUND(Table2[[#This Row],[LHA_Pop_2016]]*Table2[[#This Row],[C_ADR_7day]]/100000*7,0)</f>
        <v>65</v>
      </c>
      <c r="V1600" s="13">
        <f>IF(OR(Table2[[#This Row],[7d_positivity_public]]=0,ISBLANK(Table2[[#This Row],[7d_positivity_public]])),"",(Table2[[#This Row],[7d_positivity_public]]-Table2[[#This Row],[7d_positivity_all]])/Table2[[#This Row],[7d_positivity_public]])</f>
        <v>0.125</v>
      </c>
      <c r="W1600">
        <v>7</v>
      </c>
    </row>
    <row r="1601" spans="1:23" x14ac:dyDescent="0.25">
      <c r="A1601" s="10">
        <v>44428</v>
      </c>
      <c r="B1601">
        <v>213</v>
      </c>
      <c r="C1601" t="s">
        <v>264</v>
      </c>
      <c r="D1601">
        <v>6</v>
      </c>
      <c r="E1601">
        <v>6</v>
      </c>
      <c r="F1601">
        <v>0</v>
      </c>
      <c r="G1601">
        <v>6</v>
      </c>
      <c r="H1601">
        <v>80</v>
      </c>
      <c r="K1601">
        <v>81</v>
      </c>
      <c r="L1601">
        <v>77</v>
      </c>
      <c r="M1601">
        <v>86</v>
      </c>
      <c r="N1601">
        <v>69</v>
      </c>
      <c r="P1601">
        <v>71</v>
      </c>
      <c r="Q1601">
        <v>63</v>
      </c>
      <c r="R1601">
        <v>80</v>
      </c>
      <c r="T1601" s="34">
        <f>_xlfn.XLOOKUP(B1601,'LHA Demog pivot'!$B$4:$B$93,'LHA Demog pivot'!$C$4:$C$93,,,1)</f>
        <v>141685</v>
      </c>
      <c r="U1601" s="36">
        <f>ROUND(Table2[[#This Row],[LHA_Pop_2016]]*Table2[[#This Row],[C_ADR_7day]]/100000*7,0)</f>
        <v>60</v>
      </c>
      <c r="V1601" s="13">
        <f>IF(OR(Table2[[#This Row],[7d_positivity_public]]=0,ISBLANK(Table2[[#This Row],[7d_positivity_public]])),"",(Table2[[#This Row],[7d_positivity_public]]-Table2[[#This Row],[7d_positivity_all]])/Table2[[#This Row],[7d_positivity_public]])</f>
        <v>0.33333333333333331</v>
      </c>
      <c r="W1601">
        <v>4</v>
      </c>
    </row>
    <row r="1602" spans="1:23" x14ac:dyDescent="0.25">
      <c r="A1602" s="10">
        <v>44428</v>
      </c>
      <c r="B1602">
        <v>214</v>
      </c>
      <c r="C1602" t="s">
        <v>265</v>
      </c>
      <c r="D1602">
        <v>10</v>
      </c>
      <c r="E1602">
        <v>13</v>
      </c>
      <c r="F1602">
        <v>-3</v>
      </c>
      <c r="G1602">
        <v>9</v>
      </c>
      <c r="H1602">
        <v>73</v>
      </c>
      <c r="K1602">
        <v>74</v>
      </c>
      <c r="L1602">
        <v>65</v>
      </c>
      <c r="M1602">
        <v>83</v>
      </c>
      <c r="N1602">
        <v>63</v>
      </c>
      <c r="P1602">
        <v>65</v>
      </c>
      <c r="Q1602">
        <v>54</v>
      </c>
      <c r="R1602">
        <v>77</v>
      </c>
      <c r="T1602" s="34">
        <f>_xlfn.XLOOKUP(B1602,'LHA Demog pivot'!$B$4:$B$93,'LHA Demog pivot'!$C$4:$C$93,,,1)</f>
        <v>43157</v>
      </c>
      <c r="U1602" s="36">
        <f>ROUND(Table2[[#This Row],[LHA_Pop_2016]]*Table2[[#This Row],[C_ADR_7day]]/100000*7,0)</f>
        <v>30</v>
      </c>
      <c r="V1602" s="13">
        <f>IF(OR(Table2[[#This Row],[7d_positivity_public]]=0,ISBLANK(Table2[[#This Row],[7d_positivity_public]])),"",(Table2[[#This Row],[7d_positivity_public]]-Table2[[#This Row],[7d_positivity_all]])/Table2[[#This Row],[7d_positivity_public]])</f>
        <v>0.22222222222222221</v>
      </c>
      <c r="W1602">
        <v>7</v>
      </c>
    </row>
    <row r="1603" spans="1:23" x14ac:dyDescent="0.25">
      <c r="A1603" s="10">
        <v>44428</v>
      </c>
      <c r="B1603">
        <v>215</v>
      </c>
      <c r="C1603" t="s">
        <v>135</v>
      </c>
      <c r="D1603">
        <v>3</v>
      </c>
      <c r="E1603">
        <v>0</v>
      </c>
      <c r="F1603">
        <v>3</v>
      </c>
      <c r="G1603">
        <v>2</v>
      </c>
      <c r="H1603">
        <v>77</v>
      </c>
      <c r="K1603">
        <v>79</v>
      </c>
      <c r="L1603">
        <v>66</v>
      </c>
      <c r="M1603">
        <v>87</v>
      </c>
      <c r="N1603">
        <v>69</v>
      </c>
      <c r="P1603">
        <v>71</v>
      </c>
      <c r="Q1603">
        <v>54</v>
      </c>
      <c r="R1603">
        <v>82</v>
      </c>
      <c r="T1603" s="34">
        <f>_xlfn.XLOOKUP(B1603,'LHA Demog pivot'!$B$4:$B$93,'LHA Demog pivot'!$C$4:$C$93,,,1)</f>
        <v>9696</v>
      </c>
      <c r="U1603" s="36">
        <f>ROUND(Table2[[#This Row],[LHA_Pop_2016]]*Table2[[#This Row],[C_ADR_7day]]/100000*7,0)</f>
        <v>2</v>
      </c>
      <c r="V1603" s="13">
        <f>IF(OR(Table2[[#This Row],[7d_positivity_public]]=0,ISBLANK(Table2[[#This Row],[7d_positivity_public]])),"",(Table2[[#This Row],[7d_positivity_public]]-Table2[[#This Row],[7d_positivity_all]])/Table2[[#This Row],[7d_positivity_public]])</f>
        <v>0</v>
      </c>
      <c r="W1603">
        <v>2</v>
      </c>
    </row>
    <row r="1604" spans="1:23" x14ac:dyDescent="0.25">
      <c r="A1604" s="10">
        <v>44428</v>
      </c>
      <c r="B1604">
        <v>221</v>
      </c>
      <c r="C1604" t="s">
        <v>136</v>
      </c>
      <c r="D1604">
        <v>7</v>
      </c>
      <c r="E1604">
        <v>5</v>
      </c>
      <c r="F1604">
        <v>2</v>
      </c>
      <c r="G1604">
        <v>7</v>
      </c>
      <c r="H1604">
        <v>87</v>
      </c>
      <c r="K1604">
        <v>87</v>
      </c>
      <c r="L1604">
        <v>86</v>
      </c>
      <c r="M1604">
        <v>88</v>
      </c>
      <c r="N1604">
        <v>79</v>
      </c>
      <c r="P1604">
        <v>80</v>
      </c>
      <c r="Q1604">
        <v>76</v>
      </c>
      <c r="R1604">
        <v>84</v>
      </c>
      <c r="T1604" s="34">
        <f>_xlfn.XLOOKUP(B1604,'LHA Demog pivot'!$B$4:$B$93,'LHA Demog pivot'!$C$4:$C$93,,,1)</f>
        <v>70996</v>
      </c>
      <c r="U1604" s="36">
        <f>ROUND(Table2[[#This Row],[LHA_Pop_2016]]*Table2[[#This Row],[C_ADR_7day]]/100000*7,0)</f>
        <v>35</v>
      </c>
      <c r="V1604" s="13">
        <f>IF(OR(Table2[[#This Row],[7d_positivity_public]]=0,ISBLANK(Table2[[#This Row],[7d_positivity_public]])),"",(Table2[[#This Row],[7d_positivity_public]]-Table2[[#This Row],[7d_positivity_all]])/Table2[[#This Row],[7d_positivity_public]])</f>
        <v>0.42857142857142855</v>
      </c>
      <c r="W1604">
        <v>4</v>
      </c>
    </row>
    <row r="1605" spans="1:23" x14ac:dyDescent="0.25">
      <c r="A1605" s="10">
        <v>44428</v>
      </c>
      <c r="B1605">
        <v>222</v>
      </c>
      <c r="C1605" t="s">
        <v>266</v>
      </c>
      <c r="D1605">
        <v>8</v>
      </c>
      <c r="E1605">
        <v>4</v>
      </c>
      <c r="F1605">
        <v>4</v>
      </c>
      <c r="G1605">
        <v>7</v>
      </c>
      <c r="H1605">
        <v>86</v>
      </c>
      <c r="K1605">
        <v>86</v>
      </c>
      <c r="L1605">
        <v>87</v>
      </c>
      <c r="M1605">
        <v>86</v>
      </c>
      <c r="N1605">
        <v>78</v>
      </c>
      <c r="P1605">
        <v>79</v>
      </c>
      <c r="Q1605">
        <v>77</v>
      </c>
      <c r="R1605">
        <v>81</v>
      </c>
      <c r="T1605" s="34">
        <f>_xlfn.XLOOKUP(B1605,'LHA Demog pivot'!$B$4:$B$93,'LHA Demog pivot'!$C$4:$C$93,,,1)</f>
        <v>232755</v>
      </c>
      <c r="U1605" s="36">
        <f>ROUND(Table2[[#This Row],[LHA_Pop_2016]]*Table2[[#This Row],[C_ADR_7day]]/100000*7,0)</f>
        <v>130</v>
      </c>
      <c r="V1605" s="13">
        <f>IF(OR(Table2[[#This Row],[7d_positivity_public]]=0,ISBLANK(Table2[[#This Row],[7d_positivity_public]])),"",(Table2[[#This Row],[7d_positivity_public]]-Table2[[#This Row],[7d_positivity_all]])/Table2[[#This Row],[7d_positivity_public]])</f>
        <v>0.8571428571428571</v>
      </c>
      <c r="W1605">
        <v>1</v>
      </c>
    </row>
    <row r="1606" spans="1:23" x14ac:dyDescent="0.25">
      <c r="A1606" s="10">
        <v>44428</v>
      </c>
      <c r="B1606">
        <v>223</v>
      </c>
      <c r="C1606" t="s">
        <v>267</v>
      </c>
      <c r="D1606">
        <v>7</v>
      </c>
      <c r="E1606">
        <v>6</v>
      </c>
      <c r="F1606">
        <v>1</v>
      </c>
      <c r="G1606">
        <v>5</v>
      </c>
      <c r="H1606">
        <v>82</v>
      </c>
      <c r="K1606">
        <v>82</v>
      </c>
      <c r="L1606">
        <v>77</v>
      </c>
      <c r="M1606">
        <v>88</v>
      </c>
      <c r="N1606">
        <v>74</v>
      </c>
      <c r="P1606">
        <v>75</v>
      </c>
      <c r="Q1606">
        <v>67</v>
      </c>
      <c r="R1606">
        <v>84</v>
      </c>
      <c r="T1606" s="34">
        <f>_xlfn.XLOOKUP(B1606,'LHA Demog pivot'!$B$4:$B$93,'LHA Demog pivot'!$C$4:$C$93,,,1)</f>
        <v>101101</v>
      </c>
      <c r="U1606" s="36">
        <f>ROUND(Table2[[#This Row],[LHA_Pop_2016]]*Table2[[#This Row],[C_ADR_7day]]/100000*7,0)</f>
        <v>50</v>
      </c>
      <c r="V1606" s="13">
        <f>IF(OR(Table2[[#This Row],[7d_positivity_public]]=0,ISBLANK(Table2[[#This Row],[7d_positivity_public]])),"",(Table2[[#This Row],[7d_positivity_public]]-Table2[[#This Row],[7d_positivity_all]])/Table2[[#This Row],[7d_positivity_public]])</f>
        <v>0.2</v>
      </c>
      <c r="W1606">
        <v>4</v>
      </c>
    </row>
    <row r="1607" spans="1:23" x14ac:dyDescent="0.25">
      <c r="A1607" s="10">
        <v>44428</v>
      </c>
      <c r="B1607">
        <v>224</v>
      </c>
      <c r="C1607" t="s">
        <v>268</v>
      </c>
      <c r="D1607">
        <v>8</v>
      </c>
      <c r="E1607">
        <v>4</v>
      </c>
      <c r="F1607">
        <v>4</v>
      </c>
      <c r="G1607">
        <v>6</v>
      </c>
      <c r="H1607">
        <v>85</v>
      </c>
      <c r="K1607">
        <v>86</v>
      </c>
      <c r="L1607">
        <v>84</v>
      </c>
      <c r="M1607">
        <v>88</v>
      </c>
      <c r="N1607">
        <v>78</v>
      </c>
      <c r="P1607">
        <v>79</v>
      </c>
      <c r="Q1607">
        <v>75</v>
      </c>
      <c r="R1607">
        <v>84</v>
      </c>
      <c r="T1607" s="34">
        <f>_xlfn.XLOOKUP(B1607,'LHA Demog pivot'!$B$4:$B$93,'LHA Demog pivot'!$C$4:$C$93,,,1)</f>
        <v>234393</v>
      </c>
      <c r="U1607" s="36">
        <f>ROUND(Table2[[#This Row],[LHA_Pop_2016]]*Table2[[#This Row],[C_ADR_7day]]/100000*7,0)</f>
        <v>131</v>
      </c>
      <c r="V1607" s="13">
        <f>IF(OR(Table2[[#This Row],[7d_positivity_public]]=0,ISBLANK(Table2[[#This Row],[7d_positivity_public]])),"",(Table2[[#This Row],[7d_positivity_public]]-Table2[[#This Row],[7d_positivity_all]])/Table2[[#This Row],[7d_positivity_public]])</f>
        <v>0.5</v>
      </c>
      <c r="W1607">
        <v>3</v>
      </c>
    </row>
    <row r="1608" spans="1:23" x14ac:dyDescent="0.25">
      <c r="A1608" s="10">
        <v>44428</v>
      </c>
      <c r="B1608">
        <v>231</v>
      </c>
      <c r="C1608" t="s">
        <v>269</v>
      </c>
      <c r="D1608">
        <v>9</v>
      </c>
      <c r="E1608">
        <v>7</v>
      </c>
      <c r="F1608">
        <v>2</v>
      </c>
      <c r="G1608">
        <v>6</v>
      </c>
      <c r="H1608">
        <v>82</v>
      </c>
      <c r="K1608">
        <v>82</v>
      </c>
      <c r="L1608">
        <v>77</v>
      </c>
      <c r="M1608">
        <v>88</v>
      </c>
      <c r="N1608">
        <v>74</v>
      </c>
      <c r="P1608">
        <v>75</v>
      </c>
      <c r="Q1608">
        <v>68</v>
      </c>
      <c r="R1608">
        <v>84</v>
      </c>
      <c r="T1608" s="34">
        <f>_xlfn.XLOOKUP(B1608,'LHA Demog pivot'!$B$4:$B$93,'LHA Demog pivot'!$C$4:$C$93,,,1)</f>
        <v>143778</v>
      </c>
      <c r="U1608" s="36">
        <f>ROUND(Table2[[#This Row],[LHA_Pop_2016]]*Table2[[#This Row],[C_ADR_7day]]/100000*7,0)</f>
        <v>91</v>
      </c>
      <c r="V1608" s="13">
        <f>IF(OR(Table2[[#This Row],[7d_positivity_public]]=0,ISBLANK(Table2[[#This Row],[7d_positivity_public]])),"",(Table2[[#This Row],[7d_positivity_public]]-Table2[[#This Row],[7d_positivity_all]])/Table2[[#This Row],[7d_positivity_public]])</f>
        <v>0.33333333333333331</v>
      </c>
      <c r="W1608">
        <v>4</v>
      </c>
    </row>
    <row r="1609" spans="1:23" x14ac:dyDescent="0.25">
      <c r="A1609" s="10">
        <v>44428</v>
      </c>
      <c r="B1609">
        <v>232</v>
      </c>
      <c r="C1609" t="s">
        <v>270</v>
      </c>
      <c r="D1609">
        <v>5</v>
      </c>
      <c r="E1609">
        <v>6</v>
      </c>
      <c r="F1609">
        <v>-1</v>
      </c>
      <c r="G1609">
        <v>4</v>
      </c>
      <c r="H1609">
        <v>89</v>
      </c>
      <c r="K1609">
        <v>90</v>
      </c>
      <c r="L1609">
        <v>87</v>
      </c>
      <c r="M1609">
        <v>92</v>
      </c>
      <c r="N1609">
        <v>81</v>
      </c>
      <c r="P1609">
        <v>82</v>
      </c>
      <c r="Q1609">
        <v>75</v>
      </c>
      <c r="R1609">
        <v>88</v>
      </c>
      <c r="T1609" s="34">
        <f>_xlfn.XLOOKUP(B1609,'LHA Demog pivot'!$B$4:$B$93,'LHA Demog pivot'!$C$4:$C$93,,,1)</f>
        <v>103064</v>
      </c>
      <c r="U1609" s="36">
        <f>ROUND(Table2[[#This Row],[LHA_Pop_2016]]*Table2[[#This Row],[C_ADR_7day]]/100000*7,0)</f>
        <v>36</v>
      </c>
      <c r="V1609" s="13">
        <f>IF(OR(Table2[[#This Row],[7d_positivity_public]]=0,ISBLANK(Table2[[#This Row],[7d_positivity_public]])),"",(Table2[[#This Row],[7d_positivity_public]]-Table2[[#This Row],[7d_positivity_all]])/Table2[[#This Row],[7d_positivity_public]])</f>
        <v>0.25</v>
      </c>
      <c r="W1609">
        <v>3</v>
      </c>
    </row>
    <row r="1610" spans="1:23" x14ac:dyDescent="0.25">
      <c r="A1610" s="10">
        <v>44428</v>
      </c>
      <c r="B1610">
        <v>233</v>
      </c>
      <c r="C1610" t="s">
        <v>271</v>
      </c>
      <c r="D1610">
        <v>6</v>
      </c>
      <c r="E1610">
        <v>4</v>
      </c>
      <c r="F1610">
        <v>2</v>
      </c>
      <c r="G1610">
        <v>7</v>
      </c>
      <c r="H1610">
        <v>87</v>
      </c>
      <c r="K1610">
        <v>88</v>
      </c>
      <c r="L1610">
        <v>86</v>
      </c>
      <c r="M1610">
        <v>90</v>
      </c>
      <c r="N1610">
        <v>76</v>
      </c>
      <c r="P1610">
        <v>77</v>
      </c>
      <c r="Q1610">
        <v>72</v>
      </c>
      <c r="R1610">
        <v>85</v>
      </c>
      <c r="T1610" s="34">
        <f>_xlfn.XLOOKUP(B1610,'LHA Demog pivot'!$B$4:$B$93,'LHA Demog pivot'!$C$4:$C$93,,,1)</f>
        <v>443367</v>
      </c>
      <c r="U1610" s="36">
        <f>ROUND(Table2[[#This Row],[LHA_Pop_2016]]*Table2[[#This Row],[C_ADR_7day]]/100000*7,0)</f>
        <v>186</v>
      </c>
      <c r="V1610" s="13">
        <f>IF(OR(Table2[[#This Row],[7d_positivity_public]]=0,ISBLANK(Table2[[#This Row],[7d_positivity_public]])),"",(Table2[[#This Row],[7d_positivity_public]]-Table2[[#This Row],[7d_positivity_all]])/Table2[[#This Row],[7d_positivity_public]])</f>
        <v>0.42857142857142855</v>
      </c>
      <c r="W1610">
        <v>4</v>
      </c>
    </row>
    <row r="1611" spans="1:23" x14ac:dyDescent="0.25">
      <c r="A1611" s="10">
        <v>44428</v>
      </c>
      <c r="B1611">
        <v>234</v>
      </c>
      <c r="C1611" t="s">
        <v>272</v>
      </c>
      <c r="D1611">
        <v>6</v>
      </c>
      <c r="E1611">
        <v>8</v>
      </c>
      <c r="F1611">
        <v>-2</v>
      </c>
      <c r="G1611">
        <v>5</v>
      </c>
      <c r="H1611">
        <v>85</v>
      </c>
      <c r="K1611">
        <v>85</v>
      </c>
      <c r="L1611">
        <v>81</v>
      </c>
      <c r="M1611">
        <v>89</v>
      </c>
      <c r="N1611">
        <v>78</v>
      </c>
      <c r="P1611">
        <v>79</v>
      </c>
      <c r="Q1611">
        <v>72</v>
      </c>
      <c r="R1611">
        <v>85</v>
      </c>
      <c r="T1611" s="34">
        <f>_xlfn.XLOOKUP(B1611,'LHA Demog pivot'!$B$4:$B$93,'LHA Demog pivot'!$C$4:$C$93,,,1)</f>
        <v>94768</v>
      </c>
      <c r="U1611" s="36">
        <f>ROUND(Table2[[#This Row],[LHA_Pop_2016]]*Table2[[#This Row],[C_ADR_7day]]/100000*7,0)</f>
        <v>40</v>
      </c>
      <c r="V1611" s="13">
        <f>IF(OR(Table2[[#This Row],[7d_positivity_public]]=0,ISBLANK(Table2[[#This Row],[7d_positivity_public]])),"",(Table2[[#This Row],[7d_positivity_public]]-Table2[[#This Row],[7d_positivity_all]])/Table2[[#This Row],[7d_positivity_public]])</f>
        <v>0.4</v>
      </c>
      <c r="W1611">
        <v>3</v>
      </c>
    </row>
    <row r="1612" spans="1:23" x14ac:dyDescent="0.25">
      <c r="A1612" s="10">
        <v>44428</v>
      </c>
      <c r="B1612">
        <v>311</v>
      </c>
      <c r="C1612" t="s">
        <v>273</v>
      </c>
      <c r="D1612">
        <v>4</v>
      </c>
      <c r="E1612">
        <v>4</v>
      </c>
      <c r="F1612">
        <v>0</v>
      </c>
      <c r="G1612">
        <v>7</v>
      </c>
      <c r="H1612">
        <v>86</v>
      </c>
      <c r="K1612">
        <v>86</v>
      </c>
      <c r="L1612">
        <v>87</v>
      </c>
      <c r="M1612">
        <v>85</v>
      </c>
      <c r="N1612">
        <v>77</v>
      </c>
      <c r="P1612">
        <v>78</v>
      </c>
      <c r="Q1612">
        <v>76</v>
      </c>
      <c r="R1612">
        <v>80</v>
      </c>
      <c r="T1612" s="34">
        <f>_xlfn.XLOOKUP(B1612,'LHA Demog pivot'!$B$4:$B$93,'LHA Demog pivot'!$C$4:$C$93,,,1)</f>
        <v>198309</v>
      </c>
      <c r="U1612" s="36">
        <f>ROUND(Table2[[#This Row],[LHA_Pop_2016]]*Table2[[#This Row],[C_ADR_7day]]/100000*7,0)</f>
        <v>56</v>
      </c>
      <c r="V1612" s="13">
        <f>IF(OR(Table2[[#This Row],[7d_positivity_public]]=0,ISBLANK(Table2[[#This Row],[7d_positivity_public]])),"",(Table2[[#This Row],[7d_positivity_public]]-Table2[[#This Row],[7d_positivity_all]])/Table2[[#This Row],[7d_positivity_public]])</f>
        <v>0.7142857142857143</v>
      </c>
      <c r="W1612">
        <v>2</v>
      </c>
    </row>
    <row r="1613" spans="1:23" x14ac:dyDescent="0.25">
      <c r="A1613" s="10">
        <v>44428</v>
      </c>
      <c r="B1613">
        <v>321</v>
      </c>
      <c r="C1613" t="s">
        <v>274</v>
      </c>
      <c r="D1613">
        <v>13</v>
      </c>
      <c r="E1613">
        <v>11</v>
      </c>
      <c r="F1613">
        <v>2</v>
      </c>
      <c r="G1613">
        <v>9</v>
      </c>
      <c r="H1613">
        <v>89</v>
      </c>
      <c r="K1613">
        <v>89</v>
      </c>
      <c r="L1613">
        <v>92</v>
      </c>
      <c r="M1613">
        <v>86</v>
      </c>
      <c r="N1613">
        <v>80</v>
      </c>
      <c r="P1613">
        <v>81</v>
      </c>
      <c r="Q1613">
        <v>81</v>
      </c>
      <c r="R1613">
        <v>80</v>
      </c>
      <c r="T1613" s="34">
        <f>_xlfn.XLOOKUP(B1613,'LHA Demog pivot'!$B$4:$B$93,'LHA Demog pivot'!$C$4:$C$93,,,1)</f>
        <v>122041</v>
      </c>
      <c r="U1613" s="36">
        <f>ROUND(Table2[[#This Row],[LHA_Pop_2016]]*Table2[[#This Row],[C_ADR_7day]]/100000*7,0)</f>
        <v>111</v>
      </c>
      <c r="V1613" s="13">
        <f>IF(OR(Table2[[#This Row],[7d_positivity_public]]=0,ISBLANK(Table2[[#This Row],[7d_positivity_public]])),"",(Table2[[#This Row],[7d_positivity_public]]-Table2[[#This Row],[7d_positivity_all]])/Table2[[#This Row],[7d_positivity_public]])</f>
        <v>0.66666666666666663</v>
      </c>
      <c r="W1613">
        <v>3</v>
      </c>
    </row>
    <row r="1614" spans="1:23" x14ac:dyDescent="0.25">
      <c r="A1614" s="10">
        <v>44428</v>
      </c>
      <c r="B1614">
        <v>322</v>
      </c>
      <c r="C1614" t="s">
        <v>275</v>
      </c>
      <c r="D1614">
        <v>17</v>
      </c>
      <c r="E1614">
        <v>12</v>
      </c>
      <c r="F1614">
        <v>5</v>
      </c>
      <c r="G1614">
        <v>14</v>
      </c>
      <c r="H1614">
        <v>83</v>
      </c>
      <c r="K1614">
        <v>83</v>
      </c>
      <c r="L1614">
        <v>85</v>
      </c>
      <c r="M1614">
        <v>81</v>
      </c>
      <c r="N1614">
        <v>73</v>
      </c>
      <c r="P1614">
        <v>74</v>
      </c>
      <c r="Q1614">
        <v>74</v>
      </c>
      <c r="R1614">
        <v>73</v>
      </c>
      <c r="T1614" s="34">
        <f>_xlfn.XLOOKUP(B1614,'LHA Demog pivot'!$B$4:$B$93,'LHA Demog pivot'!$C$4:$C$93,,,1)</f>
        <v>61532</v>
      </c>
      <c r="U1614" s="36">
        <f>ROUND(Table2[[#This Row],[LHA_Pop_2016]]*Table2[[#This Row],[C_ADR_7day]]/100000*7,0)</f>
        <v>73</v>
      </c>
      <c r="V1614" s="13">
        <f>IF(OR(Table2[[#This Row],[7d_positivity_public]]=0,ISBLANK(Table2[[#This Row],[7d_positivity_public]])),"",(Table2[[#This Row],[7d_positivity_public]]-Table2[[#This Row],[7d_positivity_all]])/Table2[[#This Row],[7d_positivity_public]])</f>
        <v>0.5714285714285714</v>
      </c>
      <c r="W1614">
        <v>6</v>
      </c>
    </row>
    <row r="1615" spans="1:23" x14ac:dyDescent="0.25">
      <c r="A1615" s="10">
        <v>44428</v>
      </c>
      <c r="B1615">
        <v>323</v>
      </c>
      <c r="C1615" t="s">
        <v>276</v>
      </c>
      <c r="D1615">
        <v>9</v>
      </c>
      <c r="E1615">
        <v>6</v>
      </c>
      <c r="F1615">
        <v>3</v>
      </c>
      <c r="G1615">
        <v>10</v>
      </c>
      <c r="H1615">
        <v>91</v>
      </c>
      <c r="K1615">
        <v>91</v>
      </c>
      <c r="L1615">
        <v>92</v>
      </c>
      <c r="M1615">
        <v>90</v>
      </c>
      <c r="N1615">
        <v>82</v>
      </c>
      <c r="P1615">
        <v>83</v>
      </c>
      <c r="Q1615">
        <v>82</v>
      </c>
      <c r="R1615">
        <v>85</v>
      </c>
      <c r="T1615" s="34">
        <f>_xlfn.XLOOKUP(B1615,'LHA Demog pivot'!$B$4:$B$93,'LHA Demog pivot'!$C$4:$C$93,,,1)</f>
        <v>103894</v>
      </c>
      <c r="U1615" s="36">
        <f>ROUND(Table2[[#This Row],[LHA_Pop_2016]]*Table2[[#This Row],[C_ADR_7day]]/100000*7,0)</f>
        <v>65</v>
      </c>
      <c r="V1615" s="13">
        <f>IF(OR(Table2[[#This Row],[7d_positivity_public]]=0,ISBLANK(Table2[[#This Row],[7d_positivity_public]])),"",(Table2[[#This Row],[7d_positivity_public]]-Table2[[#This Row],[7d_positivity_all]])/Table2[[#This Row],[7d_positivity_public]])</f>
        <v>0.5</v>
      </c>
      <c r="W1615">
        <v>5</v>
      </c>
    </row>
    <row r="1616" spans="1:23" x14ac:dyDescent="0.25">
      <c r="A1616" s="10">
        <v>44428</v>
      </c>
      <c r="B1616">
        <v>324</v>
      </c>
      <c r="C1616" t="s">
        <v>277</v>
      </c>
      <c r="D1616">
        <v>5</v>
      </c>
      <c r="E1616">
        <v>6</v>
      </c>
      <c r="F1616">
        <v>-1</v>
      </c>
      <c r="G1616">
        <v>6</v>
      </c>
      <c r="H1616">
        <v>87</v>
      </c>
      <c r="K1616">
        <v>87</v>
      </c>
      <c r="L1616">
        <v>87</v>
      </c>
      <c r="M1616">
        <v>87</v>
      </c>
      <c r="N1616">
        <v>79</v>
      </c>
      <c r="P1616">
        <v>79</v>
      </c>
      <c r="Q1616">
        <v>76</v>
      </c>
      <c r="R1616">
        <v>83</v>
      </c>
      <c r="T1616" s="34">
        <f>_xlfn.XLOOKUP(B1616,'LHA Demog pivot'!$B$4:$B$93,'LHA Demog pivot'!$C$4:$C$93,,,1)</f>
        <v>131178</v>
      </c>
      <c r="U1616" s="36">
        <f>ROUND(Table2[[#This Row],[LHA_Pop_2016]]*Table2[[#This Row],[C_ADR_7day]]/100000*7,0)</f>
        <v>46</v>
      </c>
      <c r="V1616" s="13">
        <f>IF(OR(Table2[[#This Row],[7d_positivity_public]]=0,ISBLANK(Table2[[#This Row],[7d_positivity_public]])),"",(Table2[[#This Row],[7d_positivity_public]]-Table2[[#This Row],[7d_positivity_all]])/Table2[[#This Row],[7d_positivity_public]])</f>
        <v>0.66666666666666663</v>
      </c>
      <c r="W1616">
        <v>2</v>
      </c>
    </row>
    <row r="1617" spans="1:23" x14ac:dyDescent="0.25">
      <c r="A1617" s="10">
        <v>44428</v>
      </c>
      <c r="B1617">
        <v>325</v>
      </c>
      <c r="C1617" t="s">
        <v>278</v>
      </c>
      <c r="D1617">
        <v>9</v>
      </c>
      <c r="E1617">
        <v>4</v>
      </c>
      <c r="F1617">
        <v>5</v>
      </c>
      <c r="G1617">
        <v>7</v>
      </c>
      <c r="H1617">
        <v>91</v>
      </c>
      <c r="K1617">
        <v>91</v>
      </c>
      <c r="L1617">
        <v>92</v>
      </c>
      <c r="M1617">
        <v>88</v>
      </c>
      <c r="N1617">
        <v>83</v>
      </c>
      <c r="P1617">
        <v>83</v>
      </c>
      <c r="Q1617">
        <v>83</v>
      </c>
      <c r="R1617">
        <v>84</v>
      </c>
      <c r="T1617" s="34">
        <f>_xlfn.XLOOKUP(B1617,'LHA Demog pivot'!$B$4:$B$93,'LHA Demog pivot'!$C$4:$C$93,,,1)</f>
        <v>95808</v>
      </c>
      <c r="U1617" s="36">
        <f>ROUND(Table2[[#This Row],[LHA_Pop_2016]]*Table2[[#This Row],[C_ADR_7day]]/100000*7,0)</f>
        <v>60</v>
      </c>
      <c r="V1617" s="13">
        <f>IF(OR(Table2[[#This Row],[7d_positivity_public]]=0,ISBLANK(Table2[[#This Row],[7d_positivity_public]])),"",(Table2[[#This Row],[7d_positivity_public]]-Table2[[#This Row],[7d_positivity_all]])/Table2[[#This Row],[7d_positivity_public]])</f>
        <v>0.42857142857142855</v>
      </c>
      <c r="W1617">
        <v>4</v>
      </c>
    </row>
    <row r="1618" spans="1:23" x14ac:dyDescent="0.25">
      <c r="A1618" s="10">
        <v>44428</v>
      </c>
      <c r="B1618">
        <v>326</v>
      </c>
      <c r="C1618" t="s">
        <v>279</v>
      </c>
      <c r="D1618">
        <v>5</v>
      </c>
      <c r="E1618">
        <v>5</v>
      </c>
      <c r="F1618">
        <v>0</v>
      </c>
      <c r="G1618">
        <v>6</v>
      </c>
      <c r="H1618">
        <v>89</v>
      </c>
      <c r="K1618">
        <v>89</v>
      </c>
      <c r="L1618">
        <v>90</v>
      </c>
      <c r="M1618">
        <v>88</v>
      </c>
      <c r="N1618">
        <v>79</v>
      </c>
      <c r="P1618">
        <v>80</v>
      </c>
      <c r="Q1618">
        <v>78</v>
      </c>
      <c r="R1618">
        <v>83</v>
      </c>
      <c r="T1618" s="34">
        <f>_xlfn.XLOOKUP(B1618,'LHA Demog pivot'!$B$4:$B$93,'LHA Demog pivot'!$C$4:$C$93,,,1)</f>
        <v>134575</v>
      </c>
      <c r="U1618" s="36">
        <f>ROUND(Table2[[#This Row],[LHA_Pop_2016]]*Table2[[#This Row],[C_ADR_7day]]/100000*7,0)</f>
        <v>47</v>
      </c>
      <c r="V1618" s="13">
        <f>IF(OR(Table2[[#This Row],[7d_positivity_public]]=0,ISBLANK(Table2[[#This Row],[7d_positivity_public]])),"",(Table2[[#This Row],[7d_positivity_public]]-Table2[[#This Row],[7d_positivity_all]])/Table2[[#This Row],[7d_positivity_public]])</f>
        <v>0.5</v>
      </c>
      <c r="W1618">
        <v>3</v>
      </c>
    </row>
    <row r="1619" spans="1:23" x14ac:dyDescent="0.25">
      <c r="A1619" s="10">
        <v>44428</v>
      </c>
      <c r="B1619">
        <v>331</v>
      </c>
      <c r="C1619" t="s">
        <v>280</v>
      </c>
      <c r="D1619">
        <v>6</v>
      </c>
      <c r="E1619">
        <v>5</v>
      </c>
      <c r="F1619">
        <v>1</v>
      </c>
      <c r="G1619">
        <v>5</v>
      </c>
      <c r="H1619">
        <v>89</v>
      </c>
      <c r="K1619">
        <v>90</v>
      </c>
      <c r="L1619">
        <v>88</v>
      </c>
      <c r="M1619">
        <v>91</v>
      </c>
      <c r="N1619">
        <v>83</v>
      </c>
      <c r="P1619">
        <v>83</v>
      </c>
      <c r="Q1619">
        <v>80</v>
      </c>
      <c r="R1619">
        <v>87</v>
      </c>
      <c r="T1619" s="34">
        <f>_xlfn.XLOOKUP(B1619,'LHA Demog pivot'!$B$4:$B$93,'LHA Demog pivot'!$C$4:$C$93,,,1)</f>
        <v>141392</v>
      </c>
      <c r="U1619" s="36">
        <f>ROUND(Table2[[#This Row],[LHA_Pop_2016]]*Table2[[#This Row],[C_ADR_7day]]/100000*7,0)</f>
        <v>59</v>
      </c>
      <c r="V1619" s="13">
        <f>IF(OR(Table2[[#This Row],[7d_positivity_public]]=0,ISBLANK(Table2[[#This Row],[7d_positivity_public]])),"",(Table2[[#This Row],[7d_positivity_public]]-Table2[[#This Row],[7d_positivity_all]])/Table2[[#This Row],[7d_positivity_public]])</f>
        <v>0.4</v>
      </c>
      <c r="W1619">
        <v>3</v>
      </c>
    </row>
    <row r="1620" spans="1:23" x14ac:dyDescent="0.25">
      <c r="A1620" s="10">
        <v>44428</v>
      </c>
      <c r="B1620">
        <v>332</v>
      </c>
      <c r="C1620" t="s">
        <v>281</v>
      </c>
      <c r="D1620">
        <v>5</v>
      </c>
      <c r="E1620">
        <v>2</v>
      </c>
      <c r="F1620">
        <v>3</v>
      </c>
      <c r="G1620">
        <v>5</v>
      </c>
      <c r="H1620">
        <v>85</v>
      </c>
      <c r="K1620">
        <v>85</v>
      </c>
      <c r="L1620">
        <v>81</v>
      </c>
      <c r="M1620">
        <v>88</v>
      </c>
      <c r="N1620">
        <v>78</v>
      </c>
      <c r="P1620">
        <v>79</v>
      </c>
      <c r="Q1620">
        <v>72</v>
      </c>
      <c r="R1620">
        <v>84</v>
      </c>
      <c r="T1620" s="34">
        <f>_xlfn.XLOOKUP(B1620,'LHA Demog pivot'!$B$4:$B$93,'LHA Demog pivot'!$C$4:$C$93,,,1)</f>
        <v>50490</v>
      </c>
      <c r="U1620" s="36">
        <f>ROUND(Table2[[#This Row],[LHA_Pop_2016]]*Table2[[#This Row],[C_ADR_7day]]/100000*7,0)</f>
        <v>18</v>
      </c>
      <c r="V1620" s="13">
        <f>IF(OR(Table2[[#This Row],[7d_positivity_public]]=0,ISBLANK(Table2[[#This Row],[7d_positivity_public]])),"",(Table2[[#This Row],[7d_positivity_public]]-Table2[[#This Row],[7d_positivity_all]])/Table2[[#This Row],[7d_positivity_public]])</f>
        <v>0.6</v>
      </c>
      <c r="W1620">
        <v>2</v>
      </c>
    </row>
    <row r="1621" spans="1:23" x14ac:dyDescent="0.25">
      <c r="A1621" s="10">
        <v>44428</v>
      </c>
      <c r="B1621">
        <v>333</v>
      </c>
      <c r="C1621" t="s">
        <v>282</v>
      </c>
      <c r="D1621">
        <v>3</v>
      </c>
      <c r="E1621">
        <v>1</v>
      </c>
      <c r="F1621">
        <v>2</v>
      </c>
      <c r="G1621">
        <v>5</v>
      </c>
      <c r="H1621">
        <v>82</v>
      </c>
      <c r="K1621">
        <v>83</v>
      </c>
      <c r="L1621">
        <v>73</v>
      </c>
      <c r="M1621">
        <v>89</v>
      </c>
      <c r="N1621">
        <v>74</v>
      </c>
      <c r="P1621">
        <v>75</v>
      </c>
      <c r="Q1621">
        <v>60</v>
      </c>
      <c r="R1621">
        <v>84</v>
      </c>
      <c r="T1621" s="34">
        <f>_xlfn.XLOOKUP(B1621,'LHA Demog pivot'!$B$4:$B$93,'LHA Demog pivot'!$C$4:$C$93,,,1)</f>
        <v>29970</v>
      </c>
      <c r="U1621" s="36">
        <f>ROUND(Table2[[#This Row],[LHA_Pop_2016]]*Table2[[#This Row],[C_ADR_7day]]/100000*7,0)</f>
        <v>6</v>
      </c>
      <c r="V1621" s="13">
        <f>IF(OR(Table2[[#This Row],[7d_positivity_public]]=0,ISBLANK(Table2[[#This Row],[7d_positivity_public]])),"",(Table2[[#This Row],[7d_positivity_public]]-Table2[[#This Row],[7d_positivity_all]])/Table2[[#This Row],[7d_positivity_public]])</f>
        <v>0.4</v>
      </c>
      <c r="W1621">
        <v>3</v>
      </c>
    </row>
    <row r="1622" spans="1:23" x14ac:dyDescent="0.25">
      <c r="A1622" s="10">
        <v>44428</v>
      </c>
      <c r="B1622">
        <v>334</v>
      </c>
      <c r="C1622" t="s">
        <v>283</v>
      </c>
      <c r="D1622">
        <v>0</v>
      </c>
      <c r="E1622">
        <v>3</v>
      </c>
      <c r="F1622">
        <v>-3</v>
      </c>
      <c r="G1622">
        <v>2</v>
      </c>
      <c r="H1622">
        <v>79</v>
      </c>
      <c r="K1622">
        <v>80</v>
      </c>
      <c r="L1622">
        <v>66</v>
      </c>
      <c r="M1622">
        <v>87</v>
      </c>
      <c r="N1622">
        <v>71</v>
      </c>
      <c r="P1622">
        <v>73</v>
      </c>
      <c r="Q1622">
        <v>55</v>
      </c>
      <c r="R1622">
        <v>82</v>
      </c>
      <c r="T1622" s="34">
        <f>_xlfn.XLOOKUP(B1622,'LHA Demog pivot'!$B$4:$B$93,'LHA Demog pivot'!$C$4:$C$93,,,1)</f>
        <v>19671</v>
      </c>
      <c r="U1622" s="36">
        <f>ROUND(Table2[[#This Row],[LHA_Pop_2016]]*Table2[[#This Row],[C_ADR_7day]]/100000*7,0)</f>
        <v>0</v>
      </c>
      <c r="V1622" s="13">
        <f>IF(OR(Table2[[#This Row],[7d_positivity_public]]=0,ISBLANK(Table2[[#This Row],[7d_positivity_public]])),"",(Table2[[#This Row],[7d_positivity_public]]-Table2[[#This Row],[7d_positivity_all]])/Table2[[#This Row],[7d_positivity_public]])</f>
        <v>0</v>
      </c>
      <c r="W1622">
        <v>2</v>
      </c>
    </row>
    <row r="1623" spans="1:23" x14ac:dyDescent="0.25">
      <c r="A1623" s="10">
        <v>44428</v>
      </c>
      <c r="B1623">
        <v>335</v>
      </c>
      <c r="C1623" t="s">
        <v>284</v>
      </c>
      <c r="D1623">
        <v>5</v>
      </c>
      <c r="E1623">
        <v>7</v>
      </c>
      <c r="F1623">
        <v>-2</v>
      </c>
      <c r="G1623">
        <v>4</v>
      </c>
      <c r="H1623">
        <v>89</v>
      </c>
      <c r="K1623">
        <v>90</v>
      </c>
      <c r="L1623">
        <v>90</v>
      </c>
      <c r="M1623">
        <v>91</v>
      </c>
      <c r="N1623">
        <v>77</v>
      </c>
      <c r="P1623">
        <v>79</v>
      </c>
      <c r="Q1623">
        <v>76</v>
      </c>
      <c r="R1623">
        <v>85</v>
      </c>
      <c r="T1623" s="34">
        <f>_xlfn.XLOOKUP(B1623,'LHA Demog pivot'!$B$4:$B$93,'LHA Demog pivot'!$C$4:$C$93,,,1)</f>
        <v>38653</v>
      </c>
      <c r="U1623" s="36">
        <f>ROUND(Table2[[#This Row],[LHA_Pop_2016]]*Table2[[#This Row],[C_ADR_7day]]/100000*7,0)</f>
        <v>14</v>
      </c>
      <c r="V1623" s="13">
        <f>IF(OR(Table2[[#This Row],[7d_positivity_public]]=0,ISBLANK(Table2[[#This Row],[7d_positivity_public]])),"",(Table2[[#This Row],[7d_positivity_public]]-Table2[[#This Row],[7d_positivity_all]])/Table2[[#This Row],[7d_positivity_public]])</f>
        <v>0.5</v>
      </c>
      <c r="W1623">
        <v>2</v>
      </c>
    </row>
    <row r="1624" spans="1:23" x14ac:dyDescent="0.25">
      <c r="A1624" s="10">
        <v>44428</v>
      </c>
      <c r="B1624">
        <v>336</v>
      </c>
      <c r="C1624" t="s">
        <v>285</v>
      </c>
      <c r="D1624">
        <v>18</v>
      </c>
      <c r="E1624">
        <v>0</v>
      </c>
      <c r="F1624">
        <v>18</v>
      </c>
      <c r="G1624">
        <v>25</v>
      </c>
      <c r="H1624">
        <v>70</v>
      </c>
      <c r="K1624">
        <v>72</v>
      </c>
      <c r="L1624">
        <v>65</v>
      </c>
      <c r="M1624">
        <v>79</v>
      </c>
      <c r="N1624">
        <v>61</v>
      </c>
      <c r="P1624">
        <v>63</v>
      </c>
      <c r="Q1624">
        <v>54</v>
      </c>
      <c r="R1624">
        <v>72</v>
      </c>
      <c r="T1624" s="34">
        <f>_xlfn.XLOOKUP(B1624,'LHA Demog pivot'!$B$4:$B$93,'LHA Demog pivot'!$C$4:$C$93,,,1)</f>
        <v>2678</v>
      </c>
      <c r="U1624" s="36">
        <f>ROUND(Table2[[#This Row],[LHA_Pop_2016]]*Table2[[#This Row],[C_ADR_7day]]/100000*7,0)</f>
        <v>3</v>
      </c>
      <c r="V1624" s="13">
        <f>IF(OR(Table2[[#This Row],[7d_positivity_public]]=0,ISBLANK(Table2[[#This Row],[7d_positivity_public]])),"",(Table2[[#This Row],[7d_positivity_public]]-Table2[[#This Row],[7d_positivity_all]])/Table2[[#This Row],[7d_positivity_public]])</f>
        <v>0.36</v>
      </c>
      <c r="W1624">
        <v>16</v>
      </c>
    </row>
    <row r="1625" spans="1:23" x14ac:dyDescent="0.25">
      <c r="A1625" s="10">
        <v>44428</v>
      </c>
      <c r="B1625">
        <v>337</v>
      </c>
      <c r="C1625" t="s">
        <v>286</v>
      </c>
      <c r="D1625">
        <v>0</v>
      </c>
      <c r="E1625">
        <v>0</v>
      </c>
      <c r="F1625">
        <v>0</v>
      </c>
      <c r="G1625">
        <v>0</v>
      </c>
      <c r="H1625">
        <v>95</v>
      </c>
      <c r="K1625">
        <v>96</v>
      </c>
      <c r="L1625">
        <v>97</v>
      </c>
      <c r="M1625">
        <v>96</v>
      </c>
      <c r="N1625">
        <v>87</v>
      </c>
      <c r="P1625">
        <v>90</v>
      </c>
      <c r="Q1625">
        <v>89</v>
      </c>
      <c r="R1625">
        <v>91</v>
      </c>
      <c r="T1625" s="34">
        <f>_xlfn.XLOOKUP(B1625,'LHA Demog pivot'!$B$4:$B$93,'LHA Demog pivot'!$C$4:$C$93,,,1)</f>
        <v>1514</v>
      </c>
      <c r="U1625" s="36">
        <f>ROUND(Table2[[#This Row],[LHA_Pop_2016]]*Table2[[#This Row],[C_ADR_7day]]/100000*7,0)</f>
        <v>0</v>
      </c>
      <c r="V1625" s="13" t="str">
        <f>IF(OR(Table2[[#This Row],[7d_positivity_public]]=0,ISBLANK(Table2[[#This Row],[7d_positivity_public]])),"",(Table2[[#This Row],[7d_positivity_public]]-Table2[[#This Row],[7d_positivity_all]])/Table2[[#This Row],[7d_positivity_public]])</f>
        <v/>
      </c>
      <c r="W1625">
        <v>0</v>
      </c>
    </row>
    <row r="1626" spans="1:23" x14ac:dyDescent="0.25">
      <c r="A1626" s="10">
        <v>44428</v>
      </c>
      <c r="B1626">
        <v>411</v>
      </c>
      <c r="C1626" t="s">
        <v>287</v>
      </c>
      <c r="D1626">
        <v>4</v>
      </c>
      <c r="E1626">
        <v>3</v>
      </c>
      <c r="F1626">
        <v>1</v>
      </c>
      <c r="G1626">
        <v>6</v>
      </c>
      <c r="H1626">
        <v>89</v>
      </c>
      <c r="K1626">
        <v>90</v>
      </c>
      <c r="L1626">
        <v>88</v>
      </c>
      <c r="M1626">
        <v>92</v>
      </c>
      <c r="N1626">
        <v>81</v>
      </c>
      <c r="P1626">
        <v>82</v>
      </c>
      <c r="Q1626">
        <v>77</v>
      </c>
      <c r="R1626">
        <v>87</v>
      </c>
      <c r="T1626" s="34">
        <f>_xlfn.XLOOKUP(B1626,'LHA Demog pivot'!$B$4:$B$93,'LHA Demog pivot'!$C$4:$C$93,,,1)</f>
        <v>225919</v>
      </c>
      <c r="U1626" s="36">
        <f>ROUND(Table2[[#This Row],[LHA_Pop_2016]]*Table2[[#This Row],[C_ADR_7day]]/100000*7,0)</f>
        <v>63</v>
      </c>
      <c r="V1626" s="13">
        <f>IF(OR(Table2[[#This Row],[7d_positivity_public]]=0,ISBLANK(Table2[[#This Row],[7d_positivity_public]])),"",(Table2[[#This Row],[7d_positivity_public]]-Table2[[#This Row],[7d_positivity_all]])/Table2[[#This Row],[7d_positivity_public]])</f>
        <v>0.33333333333333331</v>
      </c>
      <c r="W1626">
        <v>4</v>
      </c>
    </row>
    <row r="1627" spans="1:23" x14ac:dyDescent="0.25">
      <c r="A1627" s="10">
        <v>44428</v>
      </c>
      <c r="B1627">
        <v>412</v>
      </c>
      <c r="C1627" t="s">
        <v>288</v>
      </c>
      <c r="D1627">
        <v>6</v>
      </c>
      <c r="E1627">
        <v>7</v>
      </c>
      <c r="F1627">
        <v>-1</v>
      </c>
      <c r="G1627">
        <v>7</v>
      </c>
      <c r="H1627">
        <v>85</v>
      </c>
      <c r="K1627">
        <v>85</v>
      </c>
      <c r="L1627">
        <v>80</v>
      </c>
      <c r="M1627">
        <v>91</v>
      </c>
      <c r="N1627">
        <v>75</v>
      </c>
      <c r="P1627">
        <v>77</v>
      </c>
      <c r="Q1627">
        <v>68</v>
      </c>
      <c r="R1627">
        <v>86</v>
      </c>
      <c r="T1627" s="34">
        <f>_xlfn.XLOOKUP(B1627,'LHA Demog pivot'!$B$4:$B$93,'LHA Demog pivot'!$C$4:$C$93,,,1)</f>
        <v>77460</v>
      </c>
      <c r="U1627" s="36">
        <f>ROUND(Table2[[#This Row],[LHA_Pop_2016]]*Table2[[#This Row],[C_ADR_7day]]/100000*7,0)</f>
        <v>33</v>
      </c>
      <c r="V1627" s="13">
        <f>IF(OR(Table2[[#This Row],[7d_positivity_public]]=0,ISBLANK(Table2[[#This Row],[7d_positivity_public]])),"",(Table2[[#This Row],[7d_positivity_public]]-Table2[[#This Row],[7d_positivity_all]])/Table2[[#This Row],[7d_positivity_public]])</f>
        <v>0.2857142857142857</v>
      </c>
      <c r="W1627">
        <v>5</v>
      </c>
    </row>
    <row r="1628" spans="1:23" x14ac:dyDescent="0.25">
      <c r="A1628" s="10">
        <v>44428</v>
      </c>
      <c r="B1628">
        <v>413</v>
      </c>
      <c r="C1628" t="s">
        <v>289</v>
      </c>
      <c r="D1628">
        <v>2</v>
      </c>
      <c r="E1628">
        <v>3</v>
      </c>
      <c r="F1628">
        <v>-1</v>
      </c>
      <c r="G1628">
        <v>4</v>
      </c>
      <c r="H1628">
        <v>91</v>
      </c>
      <c r="K1628">
        <v>91</v>
      </c>
      <c r="L1628">
        <v>86</v>
      </c>
      <c r="M1628">
        <v>94</v>
      </c>
      <c r="N1628">
        <v>85</v>
      </c>
      <c r="P1628">
        <v>86</v>
      </c>
      <c r="Q1628">
        <v>77</v>
      </c>
      <c r="R1628">
        <v>91</v>
      </c>
      <c r="T1628" s="34">
        <f>_xlfn.XLOOKUP(B1628,'LHA Demog pivot'!$B$4:$B$93,'LHA Demog pivot'!$C$4:$C$93,,,1)</f>
        <v>64692</v>
      </c>
      <c r="U1628" s="36">
        <f>ROUND(Table2[[#This Row],[LHA_Pop_2016]]*Table2[[#This Row],[C_ADR_7day]]/100000*7,0)</f>
        <v>9</v>
      </c>
      <c r="V1628" s="13">
        <f>IF(OR(Table2[[#This Row],[7d_positivity_public]]=0,ISBLANK(Table2[[#This Row],[7d_positivity_public]])),"",(Table2[[#This Row],[7d_positivity_public]]-Table2[[#This Row],[7d_positivity_all]])/Table2[[#This Row],[7d_positivity_public]])</f>
        <v>0.25</v>
      </c>
      <c r="W1628">
        <v>3</v>
      </c>
    </row>
    <row r="1629" spans="1:23" x14ac:dyDescent="0.25">
      <c r="A1629" s="10">
        <v>44428</v>
      </c>
      <c r="B1629">
        <v>414</v>
      </c>
      <c r="C1629" t="s">
        <v>290</v>
      </c>
      <c r="D1629">
        <v>4</v>
      </c>
      <c r="E1629">
        <v>1</v>
      </c>
      <c r="F1629">
        <v>3</v>
      </c>
      <c r="G1629">
        <v>9</v>
      </c>
      <c r="H1629">
        <v>82</v>
      </c>
      <c r="K1629">
        <v>83</v>
      </c>
      <c r="L1629">
        <v>71</v>
      </c>
      <c r="M1629">
        <v>89</v>
      </c>
      <c r="N1629">
        <v>76</v>
      </c>
      <c r="P1629">
        <v>77</v>
      </c>
      <c r="Q1629">
        <v>61</v>
      </c>
      <c r="R1629">
        <v>85</v>
      </c>
      <c r="T1629" s="34">
        <f>_xlfn.XLOOKUP(B1629,'LHA Demog pivot'!$B$4:$B$93,'LHA Demog pivot'!$C$4:$C$93,,,1)</f>
        <v>15289</v>
      </c>
      <c r="U1629" s="36">
        <f>ROUND(Table2[[#This Row],[LHA_Pop_2016]]*Table2[[#This Row],[C_ADR_7day]]/100000*7,0)</f>
        <v>4</v>
      </c>
      <c r="V1629" s="13">
        <f>IF(OR(Table2[[#This Row],[7d_positivity_public]]=0,ISBLANK(Table2[[#This Row],[7d_positivity_public]])),"",(Table2[[#This Row],[7d_positivity_public]]-Table2[[#This Row],[7d_positivity_all]])/Table2[[#This Row],[7d_positivity_public]])</f>
        <v>0.55555555555555558</v>
      </c>
      <c r="W1629">
        <v>4</v>
      </c>
    </row>
    <row r="1630" spans="1:23" x14ac:dyDescent="0.25">
      <c r="A1630" s="10">
        <v>44428</v>
      </c>
      <c r="B1630">
        <v>421</v>
      </c>
      <c r="C1630" t="s">
        <v>291</v>
      </c>
      <c r="D1630">
        <v>4</v>
      </c>
      <c r="E1630">
        <v>3</v>
      </c>
      <c r="F1630">
        <v>1</v>
      </c>
      <c r="G1630">
        <v>8</v>
      </c>
      <c r="H1630">
        <v>79</v>
      </c>
      <c r="K1630">
        <v>80</v>
      </c>
      <c r="L1630">
        <v>70</v>
      </c>
      <c r="M1630">
        <v>88</v>
      </c>
      <c r="N1630">
        <v>71</v>
      </c>
      <c r="P1630">
        <v>73</v>
      </c>
      <c r="Q1630">
        <v>59</v>
      </c>
      <c r="R1630">
        <v>84</v>
      </c>
      <c r="T1630" s="34">
        <f>_xlfn.XLOOKUP(B1630,'LHA Demog pivot'!$B$4:$B$93,'LHA Demog pivot'!$C$4:$C$93,,,1)</f>
        <v>58378</v>
      </c>
      <c r="U1630" s="36">
        <f>ROUND(Table2[[#This Row],[LHA_Pop_2016]]*Table2[[#This Row],[C_ADR_7day]]/100000*7,0)</f>
        <v>16</v>
      </c>
      <c r="V1630" s="13">
        <f>IF(OR(Table2[[#This Row],[7d_positivity_public]]=0,ISBLANK(Table2[[#This Row],[7d_positivity_public]])),"",(Table2[[#This Row],[7d_positivity_public]]-Table2[[#This Row],[7d_positivity_all]])/Table2[[#This Row],[7d_positivity_public]])</f>
        <v>0.25</v>
      </c>
      <c r="W1630">
        <v>6</v>
      </c>
    </row>
    <row r="1631" spans="1:23" x14ac:dyDescent="0.25">
      <c r="A1631" s="10">
        <v>44428</v>
      </c>
      <c r="B1631">
        <v>422</v>
      </c>
      <c r="C1631" t="s">
        <v>292</v>
      </c>
      <c r="D1631">
        <v>2</v>
      </c>
      <c r="E1631">
        <v>0</v>
      </c>
      <c r="F1631">
        <v>2</v>
      </c>
      <c r="G1631">
        <v>4</v>
      </c>
      <c r="H1631">
        <v>73</v>
      </c>
      <c r="K1631">
        <v>75</v>
      </c>
      <c r="L1631">
        <v>58</v>
      </c>
      <c r="M1631">
        <v>84</v>
      </c>
      <c r="N1631">
        <v>65</v>
      </c>
      <c r="P1631">
        <v>66</v>
      </c>
      <c r="Q1631">
        <v>46</v>
      </c>
      <c r="R1631">
        <v>78</v>
      </c>
      <c r="T1631" s="34">
        <f>_xlfn.XLOOKUP(B1631,'LHA Demog pivot'!$B$4:$B$93,'LHA Demog pivot'!$C$4:$C$93,,,1)</f>
        <v>6240</v>
      </c>
      <c r="U1631" s="36">
        <f>ROUND(Table2[[#This Row],[LHA_Pop_2016]]*Table2[[#This Row],[C_ADR_7day]]/100000*7,0)</f>
        <v>1</v>
      </c>
      <c r="V1631" s="13">
        <f>IF(OR(Table2[[#This Row],[7d_positivity_public]]=0,ISBLANK(Table2[[#This Row],[7d_positivity_public]])),"",(Table2[[#This Row],[7d_positivity_public]]-Table2[[#This Row],[7d_positivity_all]])/Table2[[#This Row],[7d_positivity_public]])</f>
        <v>0.25</v>
      </c>
      <c r="W1631">
        <v>3</v>
      </c>
    </row>
    <row r="1632" spans="1:23" x14ac:dyDescent="0.25">
      <c r="A1632" s="10">
        <v>44428</v>
      </c>
      <c r="B1632">
        <v>423</v>
      </c>
      <c r="C1632" t="s">
        <v>293</v>
      </c>
      <c r="D1632">
        <v>3</v>
      </c>
      <c r="E1632">
        <v>2</v>
      </c>
      <c r="F1632">
        <v>1</v>
      </c>
      <c r="G1632">
        <v>6</v>
      </c>
      <c r="H1632">
        <v>82</v>
      </c>
      <c r="K1632">
        <v>83</v>
      </c>
      <c r="L1632">
        <v>71</v>
      </c>
      <c r="M1632">
        <v>89</v>
      </c>
      <c r="N1632">
        <v>75</v>
      </c>
      <c r="P1632">
        <v>77</v>
      </c>
      <c r="Q1632">
        <v>60</v>
      </c>
      <c r="R1632">
        <v>85</v>
      </c>
      <c r="T1632" s="34">
        <f>_xlfn.XLOOKUP(B1632,'LHA Demog pivot'!$B$4:$B$93,'LHA Demog pivot'!$C$4:$C$93,,,1)</f>
        <v>19121</v>
      </c>
      <c r="U1632" s="36">
        <f>ROUND(Table2[[#This Row],[LHA_Pop_2016]]*Table2[[#This Row],[C_ADR_7day]]/100000*7,0)</f>
        <v>4</v>
      </c>
      <c r="V1632" s="13">
        <f>IF(OR(Table2[[#This Row],[7d_positivity_public]]=0,ISBLANK(Table2[[#This Row],[7d_positivity_public]])),"",(Table2[[#This Row],[7d_positivity_public]]-Table2[[#This Row],[7d_positivity_all]])/Table2[[#This Row],[7d_positivity_public]])</f>
        <v>0.33333333333333331</v>
      </c>
      <c r="W1632">
        <v>4</v>
      </c>
    </row>
    <row r="1633" spans="1:23" x14ac:dyDescent="0.25">
      <c r="A1633" s="10">
        <v>44428</v>
      </c>
      <c r="B1633">
        <v>424</v>
      </c>
      <c r="C1633" t="s">
        <v>294</v>
      </c>
      <c r="D1633">
        <v>4</v>
      </c>
      <c r="E1633">
        <v>2</v>
      </c>
      <c r="F1633">
        <v>2</v>
      </c>
      <c r="G1633">
        <v>6</v>
      </c>
      <c r="H1633">
        <v>82</v>
      </c>
      <c r="K1633">
        <v>83</v>
      </c>
      <c r="L1633">
        <v>75</v>
      </c>
      <c r="M1633">
        <v>89</v>
      </c>
      <c r="N1633">
        <v>74</v>
      </c>
      <c r="P1633">
        <v>75</v>
      </c>
      <c r="Q1633">
        <v>64</v>
      </c>
      <c r="R1633">
        <v>84</v>
      </c>
      <c r="T1633" s="34">
        <f>_xlfn.XLOOKUP(B1633,'LHA Demog pivot'!$B$4:$B$93,'LHA Demog pivot'!$C$4:$C$93,,,1)</f>
        <v>108964</v>
      </c>
      <c r="U1633" s="36">
        <f>ROUND(Table2[[#This Row],[LHA_Pop_2016]]*Table2[[#This Row],[C_ADR_7day]]/100000*7,0)</f>
        <v>31</v>
      </c>
      <c r="V1633" s="13">
        <f>IF(OR(Table2[[#This Row],[7d_positivity_public]]=0,ISBLANK(Table2[[#This Row],[7d_positivity_public]])),"",(Table2[[#This Row],[7d_positivity_public]]-Table2[[#This Row],[7d_positivity_all]])/Table2[[#This Row],[7d_positivity_public]])</f>
        <v>0.16666666666666666</v>
      </c>
      <c r="W1633">
        <v>5</v>
      </c>
    </row>
    <row r="1634" spans="1:23" x14ac:dyDescent="0.25">
      <c r="A1634" s="10">
        <v>44428</v>
      </c>
      <c r="B1634">
        <v>425</v>
      </c>
      <c r="C1634" t="s">
        <v>295</v>
      </c>
      <c r="D1634">
        <v>5</v>
      </c>
      <c r="E1634">
        <v>2</v>
      </c>
      <c r="F1634">
        <v>3</v>
      </c>
      <c r="G1634">
        <v>7</v>
      </c>
      <c r="H1634">
        <v>82</v>
      </c>
      <c r="K1634">
        <v>83</v>
      </c>
      <c r="L1634">
        <v>67</v>
      </c>
      <c r="M1634">
        <v>90</v>
      </c>
      <c r="N1634">
        <v>76</v>
      </c>
      <c r="P1634">
        <v>77</v>
      </c>
      <c r="Q1634">
        <v>55</v>
      </c>
      <c r="R1634">
        <v>86</v>
      </c>
      <c r="T1634" s="34">
        <f>_xlfn.XLOOKUP(B1634,'LHA Demog pivot'!$B$4:$B$93,'LHA Demog pivot'!$C$4:$C$93,,,1)</f>
        <v>47133</v>
      </c>
      <c r="U1634" s="36">
        <f>ROUND(Table2[[#This Row],[LHA_Pop_2016]]*Table2[[#This Row],[C_ADR_7day]]/100000*7,0)</f>
        <v>16</v>
      </c>
      <c r="V1634" s="13">
        <f>IF(OR(Table2[[#This Row],[7d_positivity_public]]=0,ISBLANK(Table2[[#This Row],[7d_positivity_public]])),"",(Table2[[#This Row],[7d_positivity_public]]-Table2[[#This Row],[7d_positivity_all]])/Table2[[#This Row],[7d_positivity_public]])</f>
        <v>0.14285714285714285</v>
      </c>
      <c r="W1634">
        <v>6</v>
      </c>
    </row>
    <row r="1635" spans="1:23" x14ac:dyDescent="0.25">
      <c r="A1635" s="10">
        <v>44428</v>
      </c>
      <c r="B1635">
        <v>426</v>
      </c>
      <c r="C1635" t="s">
        <v>296</v>
      </c>
      <c r="D1635">
        <v>10</v>
      </c>
      <c r="E1635">
        <v>6</v>
      </c>
      <c r="F1635">
        <v>4</v>
      </c>
      <c r="G1635">
        <v>12</v>
      </c>
      <c r="H1635">
        <v>79</v>
      </c>
      <c r="K1635">
        <v>80</v>
      </c>
      <c r="L1635">
        <v>72</v>
      </c>
      <c r="M1635">
        <v>87</v>
      </c>
      <c r="N1635">
        <v>70</v>
      </c>
      <c r="P1635">
        <v>71</v>
      </c>
      <c r="Q1635">
        <v>60</v>
      </c>
      <c r="R1635">
        <v>82</v>
      </c>
      <c r="T1635" s="34">
        <f>_xlfn.XLOOKUP(B1635,'LHA Demog pivot'!$B$4:$B$93,'LHA Demog pivot'!$C$4:$C$93,,,1)</f>
        <v>30981</v>
      </c>
      <c r="U1635" s="36">
        <f>ROUND(Table2[[#This Row],[LHA_Pop_2016]]*Table2[[#This Row],[C_ADR_7day]]/100000*7,0)</f>
        <v>22</v>
      </c>
      <c r="V1635" s="13">
        <f>IF(OR(Table2[[#This Row],[7d_positivity_public]]=0,ISBLANK(Table2[[#This Row],[7d_positivity_public]])),"",(Table2[[#This Row],[7d_positivity_public]]-Table2[[#This Row],[7d_positivity_all]])/Table2[[#This Row],[7d_positivity_public]])</f>
        <v>0.25</v>
      </c>
      <c r="W1635">
        <v>9</v>
      </c>
    </row>
    <row r="1636" spans="1:23" x14ac:dyDescent="0.25">
      <c r="A1636" s="10">
        <v>44428</v>
      </c>
      <c r="B1636">
        <v>431</v>
      </c>
      <c r="C1636" t="s">
        <v>297</v>
      </c>
      <c r="D1636">
        <v>7</v>
      </c>
      <c r="E1636">
        <v>1</v>
      </c>
      <c r="F1636">
        <v>6</v>
      </c>
      <c r="G1636">
        <v>6</v>
      </c>
      <c r="H1636">
        <v>81</v>
      </c>
      <c r="K1636">
        <v>82</v>
      </c>
      <c r="L1636">
        <v>71</v>
      </c>
      <c r="M1636">
        <v>89</v>
      </c>
      <c r="N1636">
        <v>73</v>
      </c>
      <c r="P1636">
        <v>74</v>
      </c>
      <c r="Q1636">
        <v>59</v>
      </c>
      <c r="R1636">
        <v>84</v>
      </c>
      <c r="T1636" s="34">
        <f>_xlfn.XLOOKUP(B1636,'LHA Demog pivot'!$B$4:$B$93,'LHA Demog pivot'!$C$4:$C$93,,,1)</f>
        <v>66527</v>
      </c>
      <c r="U1636" s="36">
        <f>ROUND(Table2[[#This Row],[LHA_Pop_2016]]*Table2[[#This Row],[C_ADR_7day]]/100000*7,0)</f>
        <v>33</v>
      </c>
      <c r="V1636" s="13">
        <f>IF(OR(Table2[[#This Row],[7d_positivity_public]]=0,ISBLANK(Table2[[#This Row],[7d_positivity_public]])),"",(Table2[[#This Row],[7d_positivity_public]]-Table2[[#This Row],[7d_positivity_all]])/Table2[[#This Row],[7d_positivity_public]])</f>
        <v>0.16666666666666666</v>
      </c>
      <c r="W1636">
        <v>5</v>
      </c>
    </row>
    <row r="1637" spans="1:23" x14ac:dyDescent="0.25">
      <c r="A1637" s="10">
        <v>44428</v>
      </c>
      <c r="B1637">
        <v>432</v>
      </c>
      <c r="C1637" t="s">
        <v>298</v>
      </c>
      <c r="D1637">
        <v>1</v>
      </c>
      <c r="E1637">
        <v>3</v>
      </c>
      <c r="F1637">
        <v>-2</v>
      </c>
      <c r="G1637">
        <v>3</v>
      </c>
      <c r="H1637">
        <v>79</v>
      </c>
      <c r="K1637">
        <v>80</v>
      </c>
      <c r="L1637">
        <v>70</v>
      </c>
      <c r="M1637">
        <v>88</v>
      </c>
      <c r="N1637">
        <v>72</v>
      </c>
      <c r="P1637">
        <v>73</v>
      </c>
      <c r="Q1637">
        <v>59</v>
      </c>
      <c r="R1637">
        <v>84</v>
      </c>
      <c r="T1637" s="34">
        <f>_xlfn.XLOOKUP(B1637,'LHA Demog pivot'!$B$4:$B$93,'LHA Demog pivot'!$C$4:$C$93,,,1)</f>
        <v>42570</v>
      </c>
      <c r="U1637" s="36">
        <f>ROUND(Table2[[#This Row],[LHA_Pop_2016]]*Table2[[#This Row],[C_ADR_7day]]/100000*7,0)</f>
        <v>3</v>
      </c>
      <c r="V1637" s="13">
        <f>IF(OR(Table2[[#This Row],[7d_positivity_public]]=0,ISBLANK(Table2[[#This Row],[7d_positivity_public]])),"",(Table2[[#This Row],[7d_positivity_public]]-Table2[[#This Row],[7d_positivity_all]])/Table2[[#This Row],[7d_positivity_public]])</f>
        <v>0.33333333333333331</v>
      </c>
      <c r="W1637">
        <v>2</v>
      </c>
    </row>
    <row r="1638" spans="1:23" x14ac:dyDescent="0.25">
      <c r="A1638" s="10">
        <v>44428</v>
      </c>
      <c r="B1638">
        <v>433</v>
      </c>
      <c r="C1638" t="s">
        <v>299</v>
      </c>
      <c r="D1638">
        <v>0</v>
      </c>
      <c r="E1638">
        <v>0</v>
      </c>
      <c r="F1638">
        <v>0</v>
      </c>
      <c r="G1638">
        <v>0</v>
      </c>
      <c r="H1638">
        <v>77</v>
      </c>
      <c r="K1638">
        <v>79</v>
      </c>
      <c r="L1638">
        <v>69</v>
      </c>
      <c r="M1638">
        <v>84</v>
      </c>
      <c r="N1638">
        <v>68</v>
      </c>
      <c r="P1638">
        <v>71</v>
      </c>
      <c r="Q1638">
        <v>58</v>
      </c>
      <c r="R1638">
        <v>78</v>
      </c>
      <c r="T1638" s="34">
        <f>_xlfn.XLOOKUP(B1638,'LHA Demog pivot'!$B$4:$B$93,'LHA Demog pivot'!$C$4:$C$93,,,1)</f>
        <v>1901</v>
      </c>
      <c r="U1638" s="36">
        <f>ROUND(Table2[[#This Row],[LHA_Pop_2016]]*Table2[[#This Row],[C_ADR_7day]]/100000*7,0)</f>
        <v>0</v>
      </c>
      <c r="V1638" s="13" t="str">
        <f>IF(OR(Table2[[#This Row],[7d_positivity_public]]=0,ISBLANK(Table2[[#This Row],[7d_positivity_public]])),"",(Table2[[#This Row],[7d_positivity_public]]-Table2[[#This Row],[7d_positivity_all]])/Table2[[#This Row],[7d_positivity_public]])</f>
        <v/>
      </c>
      <c r="W1638">
        <v>0</v>
      </c>
    </row>
    <row r="1639" spans="1:23" x14ac:dyDescent="0.25">
      <c r="A1639" s="10">
        <v>44428</v>
      </c>
      <c r="B1639">
        <v>434</v>
      </c>
      <c r="C1639" t="s">
        <v>300</v>
      </c>
      <c r="D1639">
        <v>3</v>
      </c>
      <c r="E1639">
        <v>1</v>
      </c>
      <c r="F1639">
        <v>2</v>
      </c>
      <c r="G1639">
        <v>8</v>
      </c>
      <c r="H1639">
        <v>79</v>
      </c>
      <c r="K1639">
        <v>80</v>
      </c>
      <c r="L1639">
        <v>73</v>
      </c>
      <c r="M1639">
        <v>86</v>
      </c>
      <c r="N1639">
        <v>69</v>
      </c>
      <c r="P1639">
        <v>72</v>
      </c>
      <c r="Q1639">
        <v>62</v>
      </c>
      <c r="R1639">
        <v>80</v>
      </c>
      <c r="T1639" s="34">
        <f>_xlfn.XLOOKUP(B1639,'LHA Demog pivot'!$B$4:$B$93,'LHA Demog pivot'!$C$4:$C$93,,,1)</f>
        <v>11235</v>
      </c>
      <c r="U1639" s="36">
        <f>ROUND(Table2[[#This Row],[LHA_Pop_2016]]*Table2[[#This Row],[C_ADR_7day]]/100000*7,0)</f>
        <v>2</v>
      </c>
      <c r="V1639" s="13">
        <f>IF(OR(Table2[[#This Row],[7d_positivity_public]]=0,ISBLANK(Table2[[#This Row],[7d_positivity_public]])),"",(Table2[[#This Row],[7d_positivity_public]]-Table2[[#This Row],[7d_positivity_all]])/Table2[[#This Row],[7d_positivity_public]])</f>
        <v>0.375</v>
      </c>
      <c r="W1639">
        <v>5</v>
      </c>
    </row>
    <row r="1640" spans="1:23" x14ac:dyDescent="0.25">
      <c r="A1640" s="10">
        <v>44428</v>
      </c>
      <c r="B1640">
        <v>510</v>
      </c>
      <c r="C1640" t="s">
        <v>301</v>
      </c>
      <c r="D1640">
        <v>9</v>
      </c>
      <c r="E1640">
        <v>0</v>
      </c>
      <c r="F1640">
        <v>9</v>
      </c>
      <c r="G1640">
        <v>11</v>
      </c>
      <c r="H1640">
        <v>85</v>
      </c>
      <c r="K1640">
        <v>86</v>
      </c>
      <c r="L1640">
        <v>82</v>
      </c>
      <c r="M1640">
        <v>89</v>
      </c>
      <c r="N1640">
        <v>76</v>
      </c>
      <c r="P1640">
        <v>78</v>
      </c>
      <c r="Q1640">
        <v>71</v>
      </c>
      <c r="R1640">
        <v>83</v>
      </c>
      <c r="T1640" s="34">
        <f>_xlfn.XLOOKUP(B1640,'LHA Demog pivot'!$B$4:$B$93,'LHA Demog pivot'!$C$4:$C$93,,,1)</f>
        <v>4198</v>
      </c>
      <c r="U1640" s="36">
        <f>ROUND(Table2[[#This Row],[LHA_Pop_2016]]*Table2[[#This Row],[C_ADR_7day]]/100000*7,0)</f>
        <v>3</v>
      </c>
      <c r="V1640" s="13">
        <f>IF(OR(Table2[[#This Row],[7d_positivity_public]]=0,ISBLANK(Table2[[#This Row],[7d_positivity_public]])),"",(Table2[[#This Row],[7d_positivity_public]]-Table2[[#This Row],[7d_positivity_all]])/Table2[[#This Row],[7d_positivity_public]])</f>
        <v>0.54545454545454541</v>
      </c>
      <c r="W1640">
        <v>5</v>
      </c>
    </row>
    <row r="1641" spans="1:23" x14ac:dyDescent="0.25">
      <c r="A1641" s="10">
        <v>44428</v>
      </c>
      <c r="B1641">
        <v>512</v>
      </c>
      <c r="C1641" t="s">
        <v>304</v>
      </c>
      <c r="D1641">
        <v>1</v>
      </c>
      <c r="E1641">
        <v>0</v>
      </c>
      <c r="F1641">
        <v>1</v>
      </c>
      <c r="G1641">
        <v>6</v>
      </c>
      <c r="H1641">
        <v>81</v>
      </c>
      <c r="K1641">
        <v>83</v>
      </c>
      <c r="L1641">
        <v>78</v>
      </c>
      <c r="M1641">
        <v>89</v>
      </c>
      <c r="N1641">
        <v>69</v>
      </c>
      <c r="P1641">
        <v>72</v>
      </c>
      <c r="Q1641">
        <v>64</v>
      </c>
      <c r="R1641">
        <v>82</v>
      </c>
      <c r="T1641" s="34">
        <f>_xlfn.XLOOKUP(B1641,'LHA Demog pivot'!$B$4:$B$93,'LHA Demog pivot'!$C$4:$C$93,,,1)</f>
        <v>13501</v>
      </c>
      <c r="U1641" s="36">
        <f>ROUND(Table2[[#This Row],[LHA_Pop_2016]]*Table2[[#This Row],[C_ADR_7day]]/100000*7,0)</f>
        <v>1</v>
      </c>
      <c r="V1641" s="13">
        <f>IF(OR(Table2[[#This Row],[7d_positivity_public]]=0,ISBLANK(Table2[[#This Row],[7d_positivity_public]])),"",(Table2[[#This Row],[7d_positivity_public]]-Table2[[#This Row],[7d_positivity_all]])/Table2[[#This Row],[7d_positivity_public]])</f>
        <v>0.33333333333333331</v>
      </c>
      <c r="W1641">
        <v>4</v>
      </c>
    </row>
    <row r="1642" spans="1:23" x14ac:dyDescent="0.25">
      <c r="A1642" s="10">
        <v>44428</v>
      </c>
      <c r="B1642">
        <v>513</v>
      </c>
      <c r="C1642" t="s">
        <v>305</v>
      </c>
      <c r="D1642">
        <v>3</v>
      </c>
      <c r="E1642">
        <v>0</v>
      </c>
      <c r="F1642">
        <v>3</v>
      </c>
      <c r="G1642">
        <v>0</v>
      </c>
      <c r="H1642">
        <v>78</v>
      </c>
      <c r="K1642">
        <v>80</v>
      </c>
      <c r="L1642">
        <v>76</v>
      </c>
      <c r="M1642">
        <v>84</v>
      </c>
      <c r="N1642">
        <v>66</v>
      </c>
      <c r="P1642">
        <v>70</v>
      </c>
      <c r="Q1642">
        <v>63</v>
      </c>
      <c r="R1642">
        <v>77</v>
      </c>
      <c r="T1642" s="34">
        <f>_xlfn.XLOOKUP(B1642,'LHA Demog pivot'!$B$4:$B$93,'LHA Demog pivot'!$C$4:$C$93,,,1)</f>
        <v>4223</v>
      </c>
      <c r="U1642" s="36">
        <f>ROUND(Table2[[#This Row],[LHA_Pop_2016]]*Table2[[#This Row],[C_ADR_7day]]/100000*7,0)</f>
        <v>1</v>
      </c>
      <c r="V1642" s="13" t="str">
        <f>IF(OR(Table2[[#This Row],[7d_positivity_public]]=0,ISBLANK(Table2[[#This Row],[7d_positivity_public]])),"",(Table2[[#This Row],[7d_positivity_public]]-Table2[[#This Row],[7d_positivity_all]])/Table2[[#This Row],[7d_positivity_public]])</f>
        <v/>
      </c>
      <c r="W1642">
        <v>12</v>
      </c>
    </row>
    <row r="1643" spans="1:23" x14ac:dyDescent="0.25">
      <c r="A1643" s="10">
        <v>44428</v>
      </c>
      <c r="B1643">
        <v>514</v>
      </c>
      <c r="C1643" t="s">
        <v>306</v>
      </c>
      <c r="D1643">
        <v>2</v>
      </c>
      <c r="E1643">
        <v>3</v>
      </c>
      <c r="F1643">
        <v>-1</v>
      </c>
      <c r="G1643">
        <v>11</v>
      </c>
      <c r="H1643">
        <v>69</v>
      </c>
      <c r="K1643">
        <v>71</v>
      </c>
      <c r="L1643">
        <v>63</v>
      </c>
      <c r="M1643">
        <v>80</v>
      </c>
      <c r="N1643">
        <v>58</v>
      </c>
      <c r="P1643">
        <v>61</v>
      </c>
      <c r="Q1643">
        <v>50</v>
      </c>
      <c r="R1643">
        <v>74</v>
      </c>
      <c r="T1643" s="34">
        <f>_xlfn.XLOOKUP(B1643,'LHA Demog pivot'!$B$4:$B$93,'LHA Demog pivot'!$C$4:$C$93,,,1)</f>
        <v>16414</v>
      </c>
      <c r="U1643" s="36">
        <f>ROUND(Table2[[#This Row],[LHA_Pop_2016]]*Table2[[#This Row],[C_ADR_7day]]/100000*7,0)</f>
        <v>2</v>
      </c>
      <c r="V1643" s="13">
        <f>IF(OR(Table2[[#This Row],[7d_positivity_public]]=0,ISBLANK(Table2[[#This Row],[7d_positivity_public]])),"",(Table2[[#This Row],[7d_positivity_public]]-Table2[[#This Row],[7d_positivity_all]])/Table2[[#This Row],[7d_positivity_public]])</f>
        <v>0.36363636363636365</v>
      </c>
      <c r="W1643">
        <v>7</v>
      </c>
    </row>
    <row r="1644" spans="1:23" x14ac:dyDescent="0.25">
      <c r="A1644" s="10">
        <v>44428</v>
      </c>
      <c r="B1644">
        <v>515</v>
      </c>
      <c r="C1644" t="s">
        <v>307</v>
      </c>
      <c r="D1644">
        <v>20</v>
      </c>
      <c r="E1644">
        <v>18</v>
      </c>
      <c r="F1644">
        <v>2</v>
      </c>
      <c r="G1644">
        <v>20</v>
      </c>
      <c r="H1644">
        <v>91</v>
      </c>
      <c r="K1644">
        <v>94</v>
      </c>
      <c r="L1644">
        <v>91</v>
      </c>
      <c r="M1644">
        <v>96</v>
      </c>
      <c r="N1644">
        <v>76</v>
      </c>
      <c r="P1644">
        <v>79</v>
      </c>
      <c r="Q1644">
        <v>72</v>
      </c>
      <c r="R1644">
        <v>87</v>
      </c>
      <c r="T1644" s="34">
        <f>_xlfn.XLOOKUP(B1644,'LHA Demog pivot'!$B$4:$B$93,'LHA Demog pivot'!$C$4:$C$93,,,1)</f>
        <v>9090</v>
      </c>
      <c r="U1644" s="36">
        <f>ROUND(Table2[[#This Row],[LHA_Pop_2016]]*Table2[[#This Row],[C_ADR_7day]]/100000*7,0)</f>
        <v>13</v>
      </c>
      <c r="V1644" s="13">
        <f>IF(OR(Table2[[#This Row],[7d_positivity_public]]=0,ISBLANK(Table2[[#This Row],[7d_positivity_public]])),"",(Table2[[#This Row],[7d_positivity_public]]-Table2[[#This Row],[7d_positivity_all]])/Table2[[#This Row],[7d_positivity_public]])</f>
        <v>0.1</v>
      </c>
      <c r="W1644">
        <v>18</v>
      </c>
    </row>
    <row r="1645" spans="1:23" x14ac:dyDescent="0.25">
      <c r="A1645" s="10">
        <v>44428</v>
      </c>
      <c r="B1645">
        <v>517</v>
      </c>
      <c r="C1645" t="s">
        <v>308</v>
      </c>
      <c r="D1645">
        <v>3</v>
      </c>
      <c r="E1645">
        <v>3</v>
      </c>
      <c r="F1645">
        <v>0</v>
      </c>
      <c r="G1645">
        <v>6</v>
      </c>
      <c r="H1645">
        <v>76</v>
      </c>
      <c r="K1645">
        <v>78</v>
      </c>
      <c r="L1645">
        <v>72</v>
      </c>
      <c r="M1645">
        <v>86</v>
      </c>
      <c r="N1645">
        <v>65</v>
      </c>
      <c r="P1645">
        <v>68</v>
      </c>
      <c r="Q1645">
        <v>58</v>
      </c>
      <c r="R1645">
        <v>79</v>
      </c>
      <c r="T1645" s="34">
        <f>_xlfn.XLOOKUP(B1645,'LHA Demog pivot'!$B$4:$B$93,'LHA Demog pivot'!$C$4:$C$93,,,1)</f>
        <v>20250</v>
      </c>
      <c r="U1645" s="36">
        <f>ROUND(Table2[[#This Row],[LHA_Pop_2016]]*Table2[[#This Row],[C_ADR_7day]]/100000*7,0)</f>
        <v>4</v>
      </c>
      <c r="V1645" s="13">
        <f>IF(OR(Table2[[#This Row],[7d_positivity_public]]=0,ISBLANK(Table2[[#This Row],[7d_positivity_public]])),"",(Table2[[#This Row],[7d_positivity_public]]-Table2[[#This Row],[7d_positivity_all]])/Table2[[#This Row],[7d_positivity_public]])</f>
        <v>0.33333333333333331</v>
      </c>
      <c r="W1645">
        <v>4</v>
      </c>
    </row>
    <row r="1646" spans="1:23" x14ac:dyDescent="0.25">
      <c r="A1646" s="10">
        <v>44428</v>
      </c>
      <c r="B1646">
        <v>518</v>
      </c>
      <c r="C1646" t="s">
        <v>309</v>
      </c>
      <c r="D1646">
        <v>0</v>
      </c>
      <c r="E1646">
        <v>0</v>
      </c>
      <c r="F1646">
        <v>0</v>
      </c>
      <c r="G1646">
        <v>0</v>
      </c>
      <c r="H1646">
        <v>82</v>
      </c>
      <c r="K1646">
        <v>84</v>
      </c>
      <c r="L1646">
        <v>80</v>
      </c>
      <c r="M1646">
        <v>88</v>
      </c>
      <c r="N1646">
        <v>70</v>
      </c>
      <c r="P1646">
        <v>75</v>
      </c>
      <c r="Q1646">
        <v>70</v>
      </c>
      <c r="R1646">
        <v>81</v>
      </c>
      <c r="T1646" s="34">
        <f>_xlfn.XLOOKUP(B1646,'LHA Demog pivot'!$B$4:$B$93,'LHA Demog pivot'!$C$4:$C$93,,,1)</f>
        <v>1880</v>
      </c>
      <c r="U1646" s="36">
        <f>ROUND(Table2[[#This Row],[LHA_Pop_2016]]*Table2[[#This Row],[C_ADR_7day]]/100000*7,0)</f>
        <v>0</v>
      </c>
      <c r="V1646" s="13" t="str">
        <f>IF(OR(Table2[[#This Row],[7d_positivity_public]]=0,ISBLANK(Table2[[#This Row],[7d_positivity_public]])),"",(Table2[[#This Row],[7d_positivity_public]]-Table2[[#This Row],[7d_positivity_all]])/Table2[[#This Row],[7d_positivity_public]])</f>
        <v/>
      </c>
      <c r="W1646">
        <v>0</v>
      </c>
    </row>
    <row r="1647" spans="1:23" x14ac:dyDescent="0.25">
      <c r="A1647" s="10">
        <v>44428</v>
      </c>
      <c r="B1647">
        <v>521</v>
      </c>
      <c r="C1647" t="s">
        <v>310</v>
      </c>
      <c r="D1647">
        <v>6</v>
      </c>
      <c r="E1647">
        <v>6</v>
      </c>
      <c r="F1647">
        <v>0</v>
      </c>
      <c r="G1647">
        <v>14</v>
      </c>
      <c r="H1647">
        <v>67</v>
      </c>
      <c r="K1647">
        <v>69</v>
      </c>
      <c r="L1647">
        <v>57</v>
      </c>
      <c r="M1647">
        <v>79</v>
      </c>
      <c r="N1647">
        <v>58</v>
      </c>
      <c r="P1647">
        <v>59</v>
      </c>
      <c r="Q1647">
        <v>44</v>
      </c>
      <c r="R1647">
        <v>72</v>
      </c>
      <c r="T1647" s="34">
        <f>_xlfn.XLOOKUP(B1647,'LHA Demog pivot'!$B$4:$B$93,'LHA Demog pivot'!$C$4:$C$93,,,1)</f>
        <v>23205</v>
      </c>
      <c r="U1647" s="36">
        <f>ROUND(Table2[[#This Row],[LHA_Pop_2016]]*Table2[[#This Row],[C_ADR_7day]]/100000*7,0)</f>
        <v>10</v>
      </c>
      <c r="V1647" s="13">
        <f>IF(OR(Table2[[#This Row],[7d_positivity_public]]=0,ISBLANK(Table2[[#This Row],[7d_positivity_public]])),"",(Table2[[#This Row],[7d_positivity_public]]-Table2[[#This Row],[7d_positivity_all]])/Table2[[#This Row],[7d_positivity_public]])</f>
        <v>0.14285714285714285</v>
      </c>
      <c r="W1647">
        <v>12</v>
      </c>
    </row>
    <row r="1648" spans="1:23" x14ac:dyDescent="0.25">
      <c r="A1648" s="10">
        <v>44428</v>
      </c>
      <c r="B1648">
        <v>522</v>
      </c>
      <c r="C1648" t="s">
        <v>311</v>
      </c>
      <c r="D1648">
        <v>0</v>
      </c>
      <c r="E1648">
        <v>5</v>
      </c>
      <c r="F1648">
        <v>-5</v>
      </c>
      <c r="G1648">
        <v>5</v>
      </c>
      <c r="H1648">
        <v>68</v>
      </c>
      <c r="K1648">
        <v>71</v>
      </c>
      <c r="L1648">
        <v>62</v>
      </c>
      <c r="M1648">
        <v>78</v>
      </c>
      <c r="N1648">
        <v>60</v>
      </c>
      <c r="P1648">
        <v>63</v>
      </c>
      <c r="Q1648">
        <v>51</v>
      </c>
      <c r="R1648">
        <v>73</v>
      </c>
      <c r="T1648" s="34">
        <f>_xlfn.XLOOKUP(B1648,'LHA Demog pivot'!$B$4:$B$93,'LHA Demog pivot'!$C$4:$C$93,,,1)</f>
        <v>6256</v>
      </c>
      <c r="U1648" s="36">
        <f>ROUND(Table2[[#This Row],[LHA_Pop_2016]]*Table2[[#This Row],[C_ADR_7day]]/100000*7,0)</f>
        <v>0</v>
      </c>
      <c r="V1648" s="13">
        <f>IF(OR(Table2[[#This Row],[7d_positivity_public]]=0,ISBLANK(Table2[[#This Row],[7d_positivity_public]])),"",(Table2[[#This Row],[7d_positivity_public]]-Table2[[#This Row],[7d_positivity_all]])/Table2[[#This Row],[7d_positivity_public]])</f>
        <v>0.4</v>
      </c>
      <c r="W1648">
        <v>3</v>
      </c>
    </row>
    <row r="1649" spans="1:23" x14ac:dyDescent="0.25">
      <c r="A1649" s="10">
        <v>44428</v>
      </c>
      <c r="B1649">
        <v>523</v>
      </c>
      <c r="C1649" t="s">
        <v>312</v>
      </c>
      <c r="D1649">
        <v>42</v>
      </c>
      <c r="E1649">
        <v>33</v>
      </c>
      <c r="F1649">
        <v>9</v>
      </c>
      <c r="G1649">
        <v>28</v>
      </c>
      <c r="H1649">
        <v>64</v>
      </c>
      <c r="K1649">
        <v>66</v>
      </c>
      <c r="L1649">
        <v>56</v>
      </c>
      <c r="M1649">
        <v>77</v>
      </c>
      <c r="N1649">
        <v>54</v>
      </c>
      <c r="P1649">
        <v>57</v>
      </c>
      <c r="Q1649">
        <v>44</v>
      </c>
      <c r="R1649">
        <v>70</v>
      </c>
      <c r="T1649" s="34">
        <f>_xlfn.XLOOKUP(B1649,'LHA Demog pivot'!$B$4:$B$93,'LHA Demog pivot'!$C$4:$C$93,,,1)</f>
        <v>15857</v>
      </c>
      <c r="U1649" s="36">
        <f>ROUND(Table2[[#This Row],[LHA_Pop_2016]]*Table2[[#This Row],[C_ADR_7day]]/100000*7,0)</f>
        <v>47</v>
      </c>
      <c r="V1649" s="13">
        <f>IF(OR(Table2[[#This Row],[7d_positivity_public]]=0,ISBLANK(Table2[[#This Row],[7d_positivity_public]])),"",(Table2[[#This Row],[7d_positivity_public]]-Table2[[#This Row],[7d_positivity_all]])/Table2[[#This Row],[7d_positivity_public]])</f>
        <v>7.1428571428571425E-2</v>
      </c>
      <c r="W1649">
        <v>26</v>
      </c>
    </row>
    <row r="1650" spans="1:23" x14ac:dyDescent="0.25">
      <c r="A1650" s="10">
        <v>44428</v>
      </c>
      <c r="B1650">
        <v>524</v>
      </c>
      <c r="C1650" t="s">
        <v>313</v>
      </c>
      <c r="D1650">
        <v>8</v>
      </c>
      <c r="E1650">
        <v>6</v>
      </c>
      <c r="F1650">
        <v>2</v>
      </c>
      <c r="G1650">
        <v>14</v>
      </c>
      <c r="H1650">
        <v>76</v>
      </c>
      <c r="K1650">
        <v>77</v>
      </c>
      <c r="L1650">
        <v>70</v>
      </c>
      <c r="M1650">
        <v>85</v>
      </c>
      <c r="N1650">
        <v>65</v>
      </c>
      <c r="P1650">
        <v>67</v>
      </c>
      <c r="Q1650">
        <v>56</v>
      </c>
      <c r="R1650">
        <v>79</v>
      </c>
      <c r="T1650" s="34">
        <f>_xlfn.XLOOKUP(B1650,'LHA Demog pivot'!$B$4:$B$93,'LHA Demog pivot'!$C$4:$C$93,,,1)</f>
        <v>95077</v>
      </c>
      <c r="U1650" s="36">
        <f>ROUND(Table2[[#This Row],[LHA_Pop_2016]]*Table2[[#This Row],[C_ADR_7day]]/100000*7,0)</f>
        <v>53</v>
      </c>
      <c r="V1650" s="13">
        <f>IF(OR(Table2[[#This Row],[7d_positivity_public]]=0,ISBLANK(Table2[[#This Row],[7d_positivity_public]])),"",(Table2[[#This Row],[7d_positivity_public]]-Table2[[#This Row],[7d_positivity_all]])/Table2[[#This Row],[7d_positivity_public]])</f>
        <v>0.14285714285714285</v>
      </c>
      <c r="W1650">
        <v>12</v>
      </c>
    </row>
    <row r="1651" spans="1:23" x14ac:dyDescent="0.25">
      <c r="A1651" s="10">
        <v>44428</v>
      </c>
      <c r="B1651">
        <v>531</v>
      </c>
      <c r="C1651" t="s">
        <v>314</v>
      </c>
      <c r="D1651">
        <v>17</v>
      </c>
      <c r="E1651">
        <v>6</v>
      </c>
      <c r="F1651">
        <v>11</v>
      </c>
      <c r="G1651">
        <v>33</v>
      </c>
      <c r="H1651">
        <v>55</v>
      </c>
      <c r="K1651">
        <v>57</v>
      </c>
      <c r="L1651">
        <v>46</v>
      </c>
      <c r="M1651">
        <v>71</v>
      </c>
      <c r="N1651">
        <v>45</v>
      </c>
      <c r="P1651">
        <v>48</v>
      </c>
      <c r="Q1651">
        <v>35</v>
      </c>
      <c r="R1651">
        <v>64</v>
      </c>
      <c r="T1651" s="34">
        <f>_xlfn.XLOOKUP(B1651,'LHA Demog pivot'!$B$4:$B$93,'LHA Demog pivot'!$C$4:$C$93,,,1)</f>
        <v>26850</v>
      </c>
      <c r="U1651" s="36">
        <f>ROUND(Table2[[#This Row],[LHA_Pop_2016]]*Table2[[#This Row],[C_ADR_7day]]/100000*7,0)</f>
        <v>32</v>
      </c>
      <c r="V1651" s="13">
        <f>IF(OR(Table2[[#This Row],[7d_positivity_public]]=0,ISBLANK(Table2[[#This Row],[7d_positivity_public]])),"",(Table2[[#This Row],[7d_positivity_public]]-Table2[[#This Row],[7d_positivity_all]])/Table2[[#This Row],[7d_positivity_public]])</f>
        <v>0.33333333333333331</v>
      </c>
      <c r="W1651">
        <v>22</v>
      </c>
    </row>
    <row r="1652" spans="1:23" x14ac:dyDescent="0.25">
      <c r="A1652" s="10">
        <v>44428</v>
      </c>
      <c r="B1652">
        <v>532</v>
      </c>
      <c r="C1652" t="s">
        <v>315</v>
      </c>
      <c r="D1652">
        <v>11</v>
      </c>
      <c r="E1652">
        <v>7</v>
      </c>
      <c r="F1652">
        <v>4</v>
      </c>
      <c r="G1652">
        <v>21</v>
      </c>
      <c r="H1652">
        <v>56</v>
      </c>
      <c r="K1652">
        <v>58</v>
      </c>
      <c r="L1652">
        <v>50</v>
      </c>
      <c r="M1652">
        <v>72</v>
      </c>
      <c r="N1652">
        <v>46</v>
      </c>
      <c r="P1652">
        <v>48</v>
      </c>
      <c r="Q1652">
        <v>39</v>
      </c>
      <c r="R1652">
        <v>64</v>
      </c>
      <c r="T1652" s="34">
        <f>_xlfn.XLOOKUP(B1652,'LHA Demog pivot'!$B$4:$B$93,'LHA Demog pivot'!$C$4:$C$93,,,1)</f>
        <v>35521</v>
      </c>
      <c r="U1652" s="36">
        <f>ROUND(Table2[[#This Row],[LHA_Pop_2016]]*Table2[[#This Row],[C_ADR_7day]]/100000*7,0)</f>
        <v>27</v>
      </c>
      <c r="V1652" s="13">
        <f>IF(OR(Table2[[#This Row],[7d_positivity_public]]=0,ISBLANK(Table2[[#This Row],[7d_positivity_public]])),"",(Table2[[#This Row],[7d_positivity_public]]-Table2[[#This Row],[7d_positivity_all]])/Table2[[#This Row],[7d_positivity_public]])</f>
        <v>0.33333333333333331</v>
      </c>
      <c r="W1652">
        <v>14</v>
      </c>
    </row>
    <row r="1653" spans="1:23" x14ac:dyDescent="0.25">
      <c r="A1653" s="10">
        <v>44428</v>
      </c>
      <c r="B1653">
        <v>533</v>
      </c>
      <c r="C1653" t="s">
        <v>316</v>
      </c>
      <c r="D1653">
        <v>18</v>
      </c>
      <c r="E1653">
        <v>0</v>
      </c>
      <c r="F1653">
        <v>18</v>
      </c>
      <c r="G1653">
        <v>45</v>
      </c>
      <c r="H1653">
        <v>56</v>
      </c>
      <c r="K1653">
        <v>59</v>
      </c>
      <c r="L1653">
        <v>50</v>
      </c>
      <c r="M1653">
        <v>71</v>
      </c>
      <c r="N1653">
        <v>47</v>
      </c>
      <c r="P1653">
        <v>51</v>
      </c>
      <c r="Q1653">
        <v>39</v>
      </c>
      <c r="R1653">
        <v>64</v>
      </c>
      <c r="T1653" s="34">
        <f>_xlfn.XLOOKUP(B1653,'LHA Demog pivot'!$B$4:$B$93,'LHA Demog pivot'!$C$4:$C$93,,,1)</f>
        <v>5514</v>
      </c>
      <c r="U1653" s="36">
        <f>ROUND(Table2[[#This Row],[LHA_Pop_2016]]*Table2[[#This Row],[C_ADR_7day]]/100000*7,0)</f>
        <v>7</v>
      </c>
      <c r="V1653" s="13">
        <f>IF(OR(Table2[[#This Row],[7d_positivity_public]]=0,ISBLANK(Table2[[#This Row],[7d_positivity_public]])),"",(Table2[[#This Row],[7d_positivity_public]]-Table2[[#This Row],[7d_positivity_all]])/Table2[[#This Row],[7d_positivity_public]])</f>
        <v>0.53333333333333333</v>
      </c>
      <c r="W1653">
        <v>21</v>
      </c>
    </row>
    <row r="1654" spans="1:23" x14ac:dyDescent="0.25">
      <c r="A1654" s="10">
        <v>44428</v>
      </c>
      <c r="B1654">
        <v>555</v>
      </c>
      <c r="C1654" t="s">
        <v>317</v>
      </c>
      <c r="D1654">
        <v>0</v>
      </c>
      <c r="E1654">
        <v>13</v>
      </c>
      <c r="F1654">
        <v>-13</v>
      </c>
      <c r="G1654">
        <v>33</v>
      </c>
      <c r="H1654">
        <v>80</v>
      </c>
      <c r="K1654">
        <v>82</v>
      </c>
      <c r="L1654">
        <v>77</v>
      </c>
      <c r="M1654">
        <v>86</v>
      </c>
      <c r="N1654">
        <v>61</v>
      </c>
      <c r="P1654">
        <v>64</v>
      </c>
      <c r="Q1654">
        <v>57</v>
      </c>
      <c r="R1654">
        <v>69</v>
      </c>
      <c r="T1654" s="34">
        <f>_xlfn.XLOOKUP(B1654,'LHA Demog pivot'!$B$4:$B$93,'LHA Demog pivot'!$C$4:$C$93,,,1)</f>
        <v>2049</v>
      </c>
      <c r="U1654" s="36">
        <f>ROUND(Table2[[#This Row],[LHA_Pop_2016]]*Table2[[#This Row],[C_ADR_7day]]/100000*7,0)</f>
        <v>0</v>
      </c>
      <c r="V1654" s="13">
        <f>IF(OR(Table2[[#This Row],[7d_positivity_public]]=0,ISBLANK(Table2[[#This Row],[7d_positivity_public]])),"",(Table2[[#This Row],[7d_positivity_public]]-Table2[[#This Row],[7d_positivity_all]])/Table2[[#This Row],[7d_positivity_public]])</f>
        <v>0.33333333333333331</v>
      </c>
      <c r="W1654">
        <v>22</v>
      </c>
    </row>
    <row r="1655" spans="1:23" x14ac:dyDescent="0.25">
      <c r="A1655" s="10">
        <v>44432</v>
      </c>
      <c r="B1655">
        <v>111</v>
      </c>
      <c r="C1655" t="s">
        <v>242</v>
      </c>
      <c r="D1655">
        <v>30</v>
      </c>
      <c r="E1655">
        <v>16</v>
      </c>
      <c r="F1655">
        <v>14</v>
      </c>
      <c r="G1655">
        <v>17</v>
      </c>
      <c r="H1655">
        <v>77</v>
      </c>
      <c r="J1655">
        <v>63</v>
      </c>
      <c r="K1655">
        <v>79</v>
      </c>
      <c r="L1655">
        <v>73</v>
      </c>
      <c r="M1655">
        <v>85</v>
      </c>
      <c r="N1655">
        <v>68</v>
      </c>
      <c r="O1655">
        <v>52</v>
      </c>
      <c r="P1655">
        <v>70</v>
      </c>
      <c r="Q1655">
        <v>61</v>
      </c>
      <c r="R1655">
        <v>80</v>
      </c>
      <c r="T1655" s="34">
        <f>_xlfn.XLOOKUP(B1655,'LHA Demog pivot'!$B$4:$B$93,'LHA Demog pivot'!$C$4:$C$93,,,1)</f>
        <v>15531</v>
      </c>
      <c r="U1655" s="36">
        <f>ROUND(Table2[[#This Row],[LHA_Pop_2016]]*Table2[[#This Row],[C_ADR_7day]]/100000*7,0)</f>
        <v>33</v>
      </c>
      <c r="V1655" s="13">
        <f>IF(OR(Table2[[#This Row],[7d_positivity_public]]=0,ISBLANK(Table2[[#This Row],[7d_positivity_public]])),"",(Table2[[#This Row],[7d_positivity_public]]-Table2[[#This Row],[7d_positivity_all]])/Table2[[#This Row],[7d_positivity_public]])</f>
        <v>5.8823529411764705E-2</v>
      </c>
      <c r="W1655">
        <v>16</v>
      </c>
    </row>
    <row r="1656" spans="1:23" x14ac:dyDescent="0.25">
      <c r="A1656" s="10">
        <v>44432</v>
      </c>
      <c r="B1656">
        <v>112</v>
      </c>
      <c r="C1656" t="s">
        <v>243</v>
      </c>
      <c r="D1656">
        <v>31</v>
      </c>
      <c r="E1656">
        <v>15</v>
      </c>
      <c r="F1656">
        <v>16</v>
      </c>
      <c r="G1656">
        <v>12</v>
      </c>
      <c r="H1656">
        <v>76</v>
      </c>
      <c r="J1656">
        <v>61</v>
      </c>
      <c r="K1656">
        <v>77</v>
      </c>
      <c r="L1656">
        <v>66</v>
      </c>
      <c r="M1656">
        <v>86</v>
      </c>
      <c r="N1656">
        <v>67</v>
      </c>
      <c r="O1656">
        <v>48</v>
      </c>
      <c r="P1656">
        <v>69</v>
      </c>
      <c r="Q1656">
        <v>54</v>
      </c>
      <c r="R1656">
        <v>81</v>
      </c>
      <c r="T1656" s="34">
        <f>_xlfn.XLOOKUP(B1656,'LHA Demog pivot'!$B$4:$B$93,'LHA Demog pivot'!$C$4:$C$93,,,1)</f>
        <v>26248</v>
      </c>
      <c r="U1656" s="36">
        <f>ROUND(Table2[[#This Row],[LHA_Pop_2016]]*Table2[[#This Row],[C_ADR_7day]]/100000*7,0)</f>
        <v>57</v>
      </c>
      <c r="V1656" s="13">
        <f>IF(OR(Table2[[#This Row],[7d_positivity_public]]=0,ISBLANK(Table2[[#This Row],[7d_positivity_public]])),"",(Table2[[#This Row],[7d_positivity_public]]-Table2[[#This Row],[7d_positivity_all]])/Table2[[#This Row],[7d_positivity_public]])</f>
        <v>0</v>
      </c>
      <c r="W1656">
        <v>12</v>
      </c>
    </row>
    <row r="1657" spans="1:23" x14ac:dyDescent="0.25">
      <c r="A1657" s="10">
        <v>44432</v>
      </c>
      <c r="B1657">
        <v>113</v>
      </c>
      <c r="C1657" t="s">
        <v>244</v>
      </c>
      <c r="D1657">
        <v>25</v>
      </c>
      <c r="E1657">
        <v>15</v>
      </c>
      <c r="F1657">
        <v>10</v>
      </c>
      <c r="G1657">
        <v>12</v>
      </c>
      <c r="H1657">
        <v>81</v>
      </c>
      <c r="J1657">
        <v>67</v>
      </c>
      <c r="K1657">
        <v>82</v>
      </c>
      <c r="L1657">
        <v>73</v>
      </c>
      <c r="M1657">
        <v>89</v>
      </c>
      <c r="N1657">
        <v>73</v>
      </c>
      <c r="O1657">
        <v>55</v>
      </c>
      <c r="P1657">
        <v>74</v>
      </c>
      <c r="Q1657">
        <v>62</v>
      </c>
      <c r="R1657">
        <v>84</v>
      </c>
      <c r="T1657" s="34">
        <f>_xlfn.XLOOKUP(B1657,'LHA Demog pivot'!$B$4:$B$93,'LHA Demog pivot'!$C$4:$C$93,,,1)</f>
        <v>9178</v>
      </c>
      <c r="U1657" s="36">
        <f>ROUND(Table2[[#This Row],[LHA_Pop_2016]]*Table2[[#This Row],[C_ADR_7day]]/100000*7,0)</f>
        <v>16</v>
      </c>
      <c r="V1657" s="13">
        <f>IF(OR(Table2[[#This Row],[7d_positivity_public]]=0,ISBLANK(Table2[[#This Row],[7d_positivity_public]])),"",(Table2[[#This Row],[7d_positivity_public]]-Table2[[#This Row],[7d_positivity_all]])/Table2[[#This Row],[7d_positivity_public]])</f>
        <v>8.3333333333333329E-2</v>
      </c>
      <c r="W1657">
        <v>11</v>
      </c>
    </row>
    <row r="1658" spans="1:23" x14ac:dyDescent="0.25">
      <c r="A1658" s="10">
        <v>44432</v>
      </c>
      <c r="B1658">
        <v>114</v>
      </c>
      <c r="C1658" t="s">
        <v>245</v>
      </c>
      <c r="D1658">
        <v>5</v>
      </c>
      <c r="E1658">
        <v>1</v>
      </c>
      <c r="F1658">
        <v>4</v>
      </c>
      <c r="G1658">
        <v>2</v>
      </c>
      <c r="H1658">
        <v>84</v>
      </c>
      <c r="J1658">
        <v>64</v>
      </c>
      <c r="K1658">
        <v>85</v>
      </c>
      <c r="L1658">
        <v>80</v>
      </c>
      <c r="M1658">
        <v>89</v>
      </c>
      <c r="N1658">
        <v>75</v>
      </c>
      <c r="O1658">
        <v>48</v>
      </c>
      <c r="P1658">
        <v>77</v>
      </c>
      <c r="Q1658">
        <v>68</v>
      </c>
      <c r="R1658">
        <v>84</v>
      </c>
      <c r="T1658" s="34">
        <f>_xlfn.XLOOKUP(B1658,'LHA Demog pivot'!$B$4:$B$93,'LHA Demog pivot'!$C$4:$C$93,,,1)</f>
        <v>9487</v>
      </c>
      <c r="U1658" s="36">
        <f>ROUND(Table2[[#This Row],[LHA_Pop_2016]]*Table2[[#This Row],[C_ADR_7day]]/100000*7,0)</f>
        <v>3</v>
      </c>
      <c r="V1658" s="13">
        <f>IF(OR(Table2[[#This Row],[7d_positivity_public]]=0,ISBLANK(Table2[[#This Row],[7d_positivity_public]])),"",(Table2[[#This Row],[7d_positivity_public]]-Table2[[#This Row],[7d_positivity_all]])/Table2[[#This Row],[7d_positivity_public]])</f>
        <v>0</v>
      </c>
      <c r="W1658">
        <v>2</v>
      </c>
    </row>
    <row r="1659" spans="1:23" x14ac:dyDescent="0.25">
      <c r="A1659" s="10">
        <v>44432</v>
      </c>
      <c r="B1659">
        <v>115</v>
      </c>
      <c r="C1659" t="s">
        <v>246</v>
      </c>
      <c r="D1659">
        <v>69</v>
      </c>
      <c r="E1659">
        <v>48</v>
      </c>
      <c r="F1659">
        <v>21</v>
      </c>
      <c r="G1659">
        <v>23</v>
      </c>
      <c r="H1659">
        <v>66</v>
      </c>
      <c r="J1659">
        <v>38</v>
      </c>
      <c r="K1659">
        <v>68</v>
      </c>
      <c r="L1659">
        <v>51</v>
      </c>
      <c r="M1659">
        <v>78</v>
      </c>
      <c r="N1659">
        <v>57</v>
      </c>
      <c r="O1659">
        <v>24</v>
      </c>
      <c r="P1659">
        <v>60</v>
      </c>
      <c r="Q1659">
        <v>40</v>
      </c>
      <c r="R1659">
        <v>71</v>
      </c>
      <c r="T1659" s="34">
        <f>_xlfn.XLOOKUP(B1659,'LHA Demog pivot'!$B$4:$B$93,'LHA Demog pivot'!$C$4:$C$93,,,1)</f>
        <v>12634</v>
      </c>
      <c r="U1659" s="36">
        <f>ROUND(Table2[[#This Row],[LHA_Pop_2016]]*Table2[[#This Row],[C_ADR_7day]]/100000*7,0)</f>
        <v>61</v>
      </c>
      <c r="V1659" s="13">
        <f>IF(OR(Table2[[#This Row],[7d_positivity_public]]=0,ISBLANK(Table2[[#This Row],[7d_positivity_public]])),"",(Table2[[#This Row],[7d_positivity_public]]-Table2[[#This Row],[7d_positivity_all]])/Table2[[#This Row],[7d_positivity_public]])</f>
        <v>0.13043478260869565</v>
      </c>
      <c r="W1659">
        <v>20</v>
      </c>
    </row>
    <row r="1660" spans="1:23" x14ac:dyDescent="0.25">
      <c r="A1660" s="10">
        <v>44432</v>
      </c>
      <c r="B1660">
        <v>116</v>
      </c>
      <c r="C1660" t="s">
        <v>247</v>
      </c>
      <c r="D1660">
        <v>35</v>
      </c>
      <c r="E1660">
        <v>33</v>
      </c>
      <c r="F1660">
        <v>2</v>
      </c>
      <c r="G1660">
        <v>15</v>
      </c>
      <c r="H1660">
        <v>84</v>
      </c>
      <c r="J1660">
        <v>66</v>
      </c>
      <c r="K1660">
        <v>85</v>
      </c>
      <c r="L1660">
        <v>84</v>
      </c>
      <c r="M1660">
        <v>86</v>
      </c>
      <c r="N1660">
        <v>75</v>
      </c>
      <c r="O1660">
        <v>52</v>
      </c>
      <c r="P1660">
        <v>77</v>
      </c>
      <c r="Q1660">
        <v>73</v>
      </c>
      <c r="R1660">
        <v>81</v>
      </c>
      <c r="T1660" s="34">
        <f>_xlfn.XLOOKUP(B1660,'LHA Demog pivot'!$B$4:$B$93,'LHA Demog pivot'!$C$4:$C$93,,,1)</f>
        <v>6851</v>
      </c>
      <c r="U1660" s="36">
        <f>ROUND(Table2[[#This Row],[LHA_Pop_2016]]*Table2[[#This Row],[C_ADR_7day]]/100000*7,0)</f>
        <v>17</v>
      </c>
      <c r="V1660" s="13">
        <f>IF(OR(Table2[[#This Row],[7d_positivity_public]]=0,ISBLANK(Table2[[#This Row],[7d_positivity_public]])),"",(Table2[[#This Row],[7d_positivity_public]]-Table2[[#This Row],[7d_positivity_all]])/Table2[[#This Row],[7d_positivity_public]])</f>
        <v>6.6666666666666666E-2</v>
      </c>
      <c r="W1660">
        <v>14</v>
      </c>
    </row>
    <row r="1661" spans="1:23" x14ac:dyDescent="0.25">
      <c r="A1661" s="10">
        <v>44432</v>
      </c>
      <c r="B1661">
        <v>121</v>
      </c>
      <c r="C1661" t="s">
        <v>248</v>
      </c>
      <c r="D1661">
        <v>15</v>
      </c>
      <c r="E1661">
        <v>11</v>
      </c>
      <c r="F1661">
        <v>4</v>
      </c>
      <c r="G1661">
        <v>9</v>
      </c>
      <c r="H1661">
        <v>69</v>
      </c>
      <c r="J1661">
        <v>39</v>
      </c>
      <c r="K1661">
        <v>71</v>
      </c>
      <c r="L1661">
        <v>51</v>
      </c>
      <c r="M1661">
        <v>79</v>
      </c>
      <c r="N1661">
        <v>61</v>
      </c>
      <c r="O1661">
        <v>21</v>
      </c>
      <c r="P1661">
        <v>63</v>
      </c>
      <c r="Q1661">
        <v>42</v>
      </c>
      <c r="R1661">
        <v>72</v>
      </c>
      <c r="T1661" s="34">
        <f>_xlfn.XLOOKUP(B1661,'LHA Demog pivot'!$B$4:$B$93,'LHA Demog pivot'!$C$4:$C$93,,,1)</f>
        <v>3209</v>
      </c>
      <c r="U1661" s="36">
        <f>ROUND(Table2[[#This Row],[LHA_Pop_2016]]*Table2[[#This Row],[C_ADR_7day]]/100000*7,0)</f>
        <v>3</v>
      </c>
      <c r="V1661" s="13">
        <f>IF(OR(Table2[[#This Row],[7d_positivity_public]]=0,ISBLANK(Table2[[#This Row],[7d_positivity_public]])),"",(Table2[[#This Row],[7d_positivity_public]]-Table2[[#This Row],[7d_positivity_all]])/Table2[[#This Row],[7d_positivity_public]])</f>
        <v>0.1111111111111111</v>
      </c>
      <c r="W1661">
        <v>8</v>
      </c>
    </row>
    <row r="1662" spans="1:23" x14ac:dyDescent="0.25">
      <c r="A1662" s="10">
        <v>44432</v>
      </c>
      <c r="B1662">
        <v>122</v>
      </c>
      <c r="C1662" t="s">
        <v>249</v>
      </c>
      <c r="D1662">
        <v>63</v>
      </c>
      <c r="E1662">
        <v>77</v>
      </c>
      <c r="F1662">
        <v>-14</v>
      </c>
      <c r="G1662">
        <v>17</v>
      </c>
      <c r="H1662">
        <v>72</v>
      </c>
      <c r="J1662">
        <v>53</v>
      </c>
      <c r="K1662">
        <v>74</v>
      </c>
      <c r="L1662">
        <v>67</v>
      </c>
      <c r="M1662">
        <v>81</v>
      </c>
      <c r="N1662">
        <v>63</v>
      </c>
      <c r="O1662">
        <v>39</v>
      </c>
      <c r="P1662">
        <v>65</v>
      </c>
      <c r="Q1662">
        <v>55</v>
      </c>
      <c r="R1662">
        <v>75</v>
      </c>
      <c r="T1662" s="34">
        <f>_xlfn.XLOOKUP(B1662,'LHA Demog pivot'!$B$4:$B$93,'LHA Demog pivot'!$C$4:$C$93,,,1)</f>
        <v>25523</v>
      </c>
      <c r="U1662" s="36">
        <f>ROUND(Table2[[#This Row],[LHA_Pop_2016]]*Table2[[#This Row],[C_ADR_7day]]/100000*7,0)</f>
        <v>113</v>
      </c>
      <c r="V1662" s="13">
        <f>IF(OR(Table2[[#This Row],[7d_positivity_public]]=0,ISBLANK(Table2[[#This Row],[7d_positivity_public]])),"",(Table2[[#This Row],[7d_positivity_public]]-Table2[[#This Row],[7d_positivity_all]])/Table2[[#This Row],[7d_positivity_public]])</f>
        <v>5.8823529411764705E-2</v>
      </c>
      <c r="W1662">
        <v>16</v>
      </c>
    </row>
    <row r="1663" spans="1:23" x14ac:dyDescent="0.25">
      <c r="A1663" s="10">
        <v>44432</v>
      </c>
      <c r="B1663">
        <v>123</v>
      </c>
      <c r="C1663" t="s">
        <v>250</v>
      </c>
      <c r="D1663">
        <v>37</v>
      </c>
      <c r="E1663">
        <v>31</v>
      </c>
      <c r="F1663">
        <v>6</v>
      </c>
      <c r="G1663">
        <v>15</v>
      </c>
      <c r="H1663">
        <v>76</v>
      </c>
      <c r="J1663">
        <v>56</v>
      </c>
      <c r="K1663">
        <v>77</v>
      </c>
      <c r="L1663">
        <v>68</v>
      </c>
      <c r="M1663">
        <v>85</v>
      </c>
      <c r="N1663">
        <v>67</v>
      </c>
      <c r="O1663">
        <v>43</v>
      </c>
      <c r="P1663">
        <v>69</v>
      </c>
      <c r="Q1663">
        <v>56</v>
      </c>
      <c r="R1663">
        <v>80</v>
      </c>
      <c r="T1663" s="34">
        <f>_xlfn.XLOOKUP(B1663,'LHA Demog pivot'!$B$4:$B$93,'LHA Demog pivot'!$C$4:$C$93,,,1)</f>
        <v>13710</v>
      </c>
      <c r="U1663" s="36">
        <f>ROUND(Table2[[#This Row],[LHA_Pop_2016]]*Table2[[#This Row],[C_ADR_7day]]/100000*7,0)</f>
        <v>36</v>
      </c>
      <c r="V1663" s="13">
        <f>IF(OR(Table2[[#This Row],[7d_positivity_public]]=0,ISBLANK(Table2[[#This Row],[7d_positivity_public]])),"",(Table2[[#This Row],[7d_positivity_public]]-Table2[[#This Row],[7d_positivity_all]])/Table2[[#This Row],[7d_positivity_public]])</f>
        <v>6.6666666666666666E-2</v>
      </c>
      <c r="W1663">
        <v>14</v>
      </c>
    </row>
    <row r="1664" spans="1:23" x14ac:dyDescent="0.25">
      <c r="A1664" s="10">
        <v>44432</v>
      </c>
      <c r="B1664">
        <v>124</v>
      </c>
      <c r="C1664" t="s">
        <v>251</v>
      </c>
      <c r="D1664">
        <v>14</v>
      </c>
      <c r="E1664">
        <v>20</v>
      </c>
      <c r="F1664">
        <v>-6</v>
      </c>
      <c r="G1664">
        <v>19</v>
      </c>
      <c r="H1664">
        <v>73</v>
      </c>
      <c r="J1664">
        <v>47</v>
      </c>
      <c r="K1664">
        <v>74</v>
      </c>
      <c r="L1664">
        <v>59</v>
      </c>
      <c r="M1664">
        <v>81</v>
      </c>
      <c r="N1664">
        <v>65</v>
      </c>
      <c r="O1664">
        <v>35</v>
      </c>
      <c r="P1664">
        <v>67</v>
      </c>
      <c r="Q1664">
        <v>48</v>
      </c>
      <c r="R1664">
        <v>76</v>
      </c>
      <c r="T1664" s="34">
        <f>_xlfn.XLOOKUP(B1664,'LHA Demog pivot'!$B$4:$B$93,'LHA Demog pivot'!$C$4:$C$93,,,1)</f>
        <v>4501</v>
      </c>
      <c r="U1664" s="36">
        <f>ROUND(Table2[[#This Row],[LHA_Pop_2016]]*Table2[[#This Row],[C_ADR_7day]]/100000*7,0)</f>
        <v>4</v>
      </c>
      <c r="V1664" s="13">
        <f>IF(OR(Table2[[#This Row],[7d_positivity_public]]=0,ISBLANK(Table2[[#This Row],[7d_positivity_public]])),"",(Table2[[#This Row],[7d_positivity_public]]-Table2[[#This Row],[7d_positivity_all]])/Table2[[#This Row],[7d_positivity_public]])</f>
        <v>0.21052631578947367</v>
      </c>
      <c r="W1664">
        <v>15</v>
      </c>
    </row>
    <row r="1665" spans="1:23" x14ac:dyDescent="0.25">
      <c r="A1665" s="10">
        <v>44432</v>
      </c>
      <c r="B1665">
        <v>125</v>
      </c>
      <c r="C1665" t="s">
        <v>252</v>
      </c>
      <c r="D1665">
        <v>23</v>
      </c>
      <c r="E1665">
        <v>18</v>
      </c>
      <c r="F1665">
        <v>5</v>
      </c>
      <c r="G1665">
        <v>10</v>
      </c>
      <c r="H1665">
        <v>83</v>
      </c>
      <c r="J1665">
        <v>72</v>
      </c>
      <c r="K1665">
        <v>84</v>
      </c>
      <c r="L1665">
        <v>76</v>
      </c>
      <c r="M1665">
        <v>89</v>
      </c>
      <c r="N1665">
        <v>75</v>
      </c>
      <c r="O1665">
        <v>59</v>
      </c>
      <c r="P1665">
        <v>76</v>
      </c>
      <c r="Q1665">
        <v>65</v>
      </c>
      <c r="R1665">
        <v>85</v>
      </c>
      <c r="T1665" s="34">
        <f>_xlfn.XLOOKUP(B1665,'LHA Demog pivot'!$B$4:$B$93,'LHA Demog pivot'!$C$4:$C$93,,,1)</f>
        <v>19367</v>
      </c>
      <c r="U1665" s="36">
        <f>ROUND(Table2[[#This Row],[LHA_Pop_2016]]*Table2[[#This Row],[C_ADR_7day]]/100000*7,0)</f>
        <v>31</v>
      </c>
      <c r="V1665" s="13">
        <f>IF(OR(Table2[[#This Row],[7d_positivity_public]]=0,ISBLANK(Table2[[#This Row],[7d_positivity_public]])),"",(Table2[[#This Row],[7d_positivity_public]]-Table2[[#This Row],[7d_positivity_all]])/Table2[[#This Row],[7d_positivity_public]])</f>
        <v>0.1</v>
      </c>
      <c r="W1665">
        <v>9</v>
      </c>
    </row>
    <row r="1666" spans="1:23" x14ac:dyDescent="0.25">
      <c r="A1666" s="10">
        <v>44432</v>
      </c>
      <c r="B1666">
        <v>126</v>
      </c>
      <c r="C1666" t="s">
        <v>83</v>
      </c>
      <c r="D1666">
        <v>30</v>
      </c>
      <c r="E1666">
        <v>14</v>
      </c>
      <c r="F1666">
        <v>16</v>
      </c>
      <c r="G1666">
        <v>16</v>
      </c>
      <c r="H1666">
        <v>73</v>
      </c>
      <c r="J1666">
        <v>51</v>
      </c>
      <c r="K1666">
        <v>74</v>
      </c>
      <c r="L1666">
        <v>59</v>
      </c>
      <c r="M1666">
        <v>82</v>
      </c>
      <c r="N1666">
        <v>66</v>
      </c>
      <c r="O1666">
        <v>40</v>
      </c>
      <c r="P1666">
        <v>67</v>
      </c>
      <c r="Q1666">
        <v>47</v>
      </c>
      <c r="R1666">
        <v>77</v>
      </c>
      <c r="T1666" s="34">
        <f>_xlfn.XLOOKUP(B1666,'LHA Demog pivot'!$B$4:$B$93,'LHA Demog pivot'!$C$4:$C$93,,,1)</f>
        <v>8611</v>
      </c>
      <c r="U1666" s="36">
        <f>ROUND(Table2[[#This Row],[LHA_Pop_2016]]*Table2[[#This Row],[C_ADR_7day]]/100000*7,0)</f>
        <v>18</v>
      </c>
      <c r="V1666" s="13">
        <f>IF(OR(Table2[[#This Row],[7d_positivity_public]]=0,ISBLANK(Table2[[#This Row],[7d_positivity_public]])),"",(Table2[[#This Row],[7d_positivity_public]]-Table2[[#This Row],[7d_positivity_all]])/Table2[[#This Row],[7d_positivity_public]])</f>
        <v>0.125</v>
      </c>
      <c r="W1666">
        <v>14</v>
      </c>
    </row>
    <row r="1667" spans="1:23" x14ac:dyDescent="0.25">
      <c r="A1667" s="10">
        <v>44432</v>
      </c>
      <c r="B1667">
        <v>127</v>
      </c>
      <c r="C1667" t="s">
        <v>84</v>
      </c>
      <c r="D1667">
        <v>11</v>
      </c>
      <c r="E1667">
        <v>11</v>
      </c>
      <c r="F1667">
        <v>0</v>
      </c>
      <c r="G1667">
        <v>15</v>
      </c>
      <c r="H1667">
        <v>65</v>
      </c>
      <c r="J1667">
        <v>30</v>
      </c>
      <c r="K1667">
        <v>67</v>
      </c>
      <c r="L1667">
        <v>55</v>
      </c>
      <c r="M1667">
        <v>73</v>
      </c>
      <c r="N1667">
        <v>57</v>
      </c>
      <c r="O1667">
        <v>15</v>
      </c>
      <c r="P1667">
        <v>60</v>
      </c>
      <c r="Q1667">
        <v>42</v>
      </c>
      <c r="R1667">
        <v>68</v>
      </c>
      <c r="T1667" s="34">
        <f>_xlfn.XLOOKUP(B1667,'LHA Demog pivot'!$B$4:$B$93,'LHA Demog pivot'!$C$4:$C$93,,,1)</f>
        <v>3469</v>
      </c>
      <c r="U1667" s="36">
        <f>ROUND(Table2[[#This Row],[LHA_Pop_2016]]*Table2[[#This Row],[C_ADR_7day]]/100000*7,0)</f>
        <v>3</v>
      </c>
      <c r="V1667" s="13">
        <f>IF(OR(Table2[[#This Row],[7d_positivity_public]]=0,ISBLANK(Table2[[#This Row],[7d_positivity_public]])),"",(Table2[[#This Row],[7d_positivity_public]]-Table2[[#This Row],[7d_positivity_all]])/Table2[[#This Row],[7d_positivity_public]])</f>
        <v>0.2</v>
      </c>
      <c r="W1667">
        <v>12</v>
      </c>
    </row>
    <row r="1668" spans="1:23" x14ac:dyDescent="0.25">
      <c r="A1668" s="10">
        <v>44432</v>
      </c>
      <c r="B1668">
        <v>131</v>
      </c>
      <c r="C1668" t="s">
        <v>87</v>
      </c>
      <c r="D1668">
        <v>24</v>
      </c>
      <c r="E1668">
        <v>5</v>
      </c>
      <c r="F1668">
        <v>19</v>
      </c>
      <c r="G1668">
        <v>16</v>
      </c>
      <c r="H1668">
        <v>83</v>
      </c>
      <c r="J1668">
        <v>61</v>
      </c>
      <c r="K1668">
        <v>84</v>
      </c>
      <c r="L1668">
        <v>76</v>
      </c>
      <c r="M1668">
        <v>88</v>
      </c>
      <c r="N1668">
        <v>73</v>
      </c>
      <c r="O1668">
        <v>43</v>
      </c>
      <c r="P1668">
        <v>75</v>
      </c>
      <c r="Q1668">
        <v>60</v>
      </c>
      <c r="R1668">
        <v>81</v>
      </c>
      <c r="T1668" s="34">
        <f>_xlfn.XLOOKUP(B1668,'LHA Demog pivot'!$B$4:$B$93,'LHA Demog pivot'!$C$4:$C$93,,,1)</f>
        <v>19231</v>
      </c>
      <c r="U1668" s="36">
        <f>ROUND(Table2[[#This Row],[LHA_Pop_2016]]*Table2[[#This Row],[C_ADR_7day]]/100000*7,0)</f>
        <v>32</v>
      </c>
      <c r="V1668" s="13">
        <f>IF(OR(Table2[[#This Row],[7d_positivity_public]]=0,ISBLANK(Table2[[#This Row],[7d_positivity_public]])),"",(Table2[[#This Row],[7d_positivity_public]]-Table2[[#This Row],[7d_positivity_all]])/Table2[[#This Row],[7d_positivity_public]])</f>
        <v>0.125</v>
      </c>
      <c r="W1668">
        <v>14</v>
      </c>
    </row>
    <row r="1669" spans="1:23" x14ac:dyDescent="0.25">
      <c r="A1669" s="10">
        <v>44432</v>
      </c>
      <c r="B1669">
        <v>132</v>
      </c>
      <c r="C1669" t="s">
        <v>89</v>
      </c>
      <c r="D1669">
        <v>19</v>
      </c>
      <c r="E1669">
        <v>11</v>
      </c>
      <c r="F1669">
        <v>8</v>
      </c>
      <c r="G1669">
        <v>10</v>
      </c>
      <c r="H1669">
        <v>81</v>
      </c>
      <c r="J1669">
        <v>70</v>
      </c>
      <c r="K1669">
        <v>81</v>
      </c>
      <c r="L1669">
        <v>72</v>
      </c>
      <c r="M1669">
        <v>87</v>
      </c>
      <c r="N1669">
        <v>74</v>
      </c>
      <c r="O1669">
        <v>57</v>
      </c>
      <c r="P1669">
        <v>75</v>
      </c>
      <c r="Q1669">
        <v>62</v>
      </c>
      <c r="R1669">
        <v>83</v>
      </c>
      <c r="T1669" s="34">
        <f>_xlfn.XLOOKUP(B1669,'LHA Demog pivot'!$B$4:$B$93,'LHA Demog pivot'!$C$4:$C$93,,,1)</f>
        <v>41799</v>
      </c>
      <c r="U1669" s="36">
        <f>ROUND(Table2[[#This Row],[LHA_Pop_2016]]*Table2[[#This Row],[C_ADR_7day]]/100000*7,0)</f>
        <v>56</v>
      </c>
      <c r="V1669" s="13">
        <f>IF(OR(Table2[[#This Row],[7d_positivity_public]]=0,ISBLANK(Table2[[#This Row],[7d_positivity_public]])),"",(Table2[[#This Row],[7d_positivity_public]]-Table2[[#This Row],[7d_positivity_all]])/Table2[[#This Row],[7d_positivity_public]])</f>
        <v>0.1</v>
      </c>
      <c r="W1669">
        <v>9</v>
      </c>
    </row>
    <row r="1670" spans="1:23" x14ac:dyDescent="0.25">
      <c r="A1670" s="10">
        <v>44432</v>
      </c>
      <c r="B1670">
        <v>133</v>
      </c>
      <c r="C1670" t="s">
        <v>91</v>
      </c>
      <c r="D1670">
        <v>37</v>
      </c>
      <c r="E1670">
        <v>22</v>
      </c>
      <c r="F1670">
        <v>15</v>
      </c>
      <c r="G1670">
        <v>16</v>
      </c>
      <c r="H1670">
        <v>75</v>
      </c>
      <c r="J1670">
        <v>53</v>
      </c>
      <c r="K1670">
        <v>76</v>
      </c>
      <c r="L1670">
        <v>69</v>
      </c>
      <c r="M1670">
        <v>80</v>
      </c>
      <c r="N1670">
        <v>67</v>
      </c>
      <c r="O1670">
        <v>37</v>
      </c>
      <c r="P1670">
        <v>68</v>
      </c>
      <c r="Q1670">
        <v>55</v>
      </c>
      <c r="R1670">
        <v>74</v>
      </c>
      <c r="T1670" s="34">
        <f>_xlfn.XLOOKUP(B1670,'LHA Demog pivot'!$B$4:$B$93,'LHA Demog pivot'!$C$4:$C$93,,,1)</f>
        <v>5101</v>
      </c>
      <c r="U1670" s="36">
        <f>ROUND(Table2[[#This Row],[LHA_Pop_2016]]*Table2[[#This Row],[C_ADR_7day]]/100000*7,0)</f>
        <v>13</v>
      </c>
      <c r="V1670" s="13">
        <f>IF(OR(Table2[[#This Row],[7d_positivity_public]]=0,ISBLANK(Table2[[#This Row],[7d_positivity_public]])),"",(Table2[[#This Row],[7d_positivity_public]]-Table2[[#This Row],[7d_positivity_all]])/Table2[[#This Row],[7d_positivity_public]])</f>
        <v>6.25E-2</v>
      </c>
      <c r="W1670">
        <v>15</v>
      </c>
    </row>
    <row r="1671" spans="1:23" x14ac:dyDescent="0.25">
      <c r="A1671" s="10">
        <v>44432</v>
      </c>
      <c r="B1671">
        <v>134</v>
      </c>
      <c r="C1671" t="s">
        <v>93</v>
      </c>
      <c r="D1671">
        <v>14</v>
      </c>
      <c r="E1671">
        <v>9</v>
      </c>
      <c r="F1671">
        <v>5</v>
      </c>
      <c r="G1671">
        <v>12</v>
      </c>
      <c r="H1671">
        <v>76</v>
      </c>
      <c r="J1671">
        <v>52</v>
      </c>
      <c r="K1671">
        <v>77</v>
      </c>
      <c r="L1671">
        <v>68</v>
      </c>
      <c r="M1671">
        <v>82</v>
      </c>
      <c r="N1671">
        <v>68</v>
      </c>
      <c r="O1671">
        <v>39</v>
      </c>
      <c r="P1671">
        <v>69</v>
      </c>
      <c r="Q1671">
        <v>55</v>
      </c>
      <c r="R1671">
        <v>77</v>
      </c>
      <c r="T1671" s="34">
        <f>_xlfn.XLOOKUP(B1671,'LHA Demog pivot'!$B$4:$B$93,'LHA Demog pivot'!$C$4:$C$93,,,1)</f>
        <v>4781</v>
      </c>
      <c r="U1671" s="36">
        <f>ROUND(Table2[[#This Row],[LHA_Pop_2016]]*Table2[[#This Row],[C_ADR_7day]]/100000*7,0)</f>
        <v>5</v>
      </c>
      <c r="V1671" s="13">
        <f>IF(OR(Table2[[#This Row],[7d_positivity_public]]=0,ISBLANK(Table2[[#This Row],[7d_positivity_public]])),"",(Table2[[#This Row],[7d_positivity_public]]-Table2[[#This Row],[7d_positivity_all]])/Table2[[#This Row],[7d_positivity_public]])</f>
        <v>0.33333333333333331</v>
      </c>
      <c r="W1671">
        <v>8</v>
      </c>
    </row>
    <row r="1672" spans="1:23" x14ac:dyDescent="0.25">
      <c r="A1672" s="10">
        <v>44432</v>
      </c>
      <c r="B1672">
        <v>135</v>
      </c>
      <c r="C1672" t="s">
        <v>95</v>
      </c>
      <c r="D1672">
        <v>25</v>
      </c>
      <c r="E1672">
        <v>14</v>
      </c>
      <c r="F1672">
        <v>11</v>
      </c>
      <c r="G1672">
        <v>18</v>
      </c>
      <c r="H1672">
        <v>69</v>
      </c>
      <c r="J1672">
        <v>45</v>
      </c>
      <c r="K1672">
        <v>71</v>
      </c>
      <c r="L1672">
        <v>56</v>
      </c>
      <c r="M1672">
        <v>82</v>
      </c>
      <c r="N1672">
        <v>61</v>
      </c>
      <c r="O1672">
        <v>33</v>
      </c>
      <c r="P1672">
        <v>63</v>
      </c>
      <c r="Q1672">
        <v>45</v>
      </c>
      <c r="R1672">
        <v>77</v>
      </c>
      <c r="T1672" s="34">
        <f>_xlfn.XLOOKUP(B1672,'LHA Demog pivot'!$B$4:$B$93,'LHA Demog pivot'!$C$4:$C$93,,,1)</f>
        <v>10220</v>
      </c>
      <c r="U1672" s="36">
        <f>ROUND(Table2[[#This Row],[LHA_Pop_2016]]*Table2[[#This Row],[C_ADR_7day]]/100000*7,0)</f>
        <v>18</v>
      </c>
      <c r="V1672" s="13">
        <f>IF(OR(Table2[[#This Row],[7d_positivity_public]]=0,ISBLANK(Table2[[#This Row],[7d_positivity_public]])),"",(Table2[[#This Row],[7d_positivity_public]]-Table2[[#This Row],[7d_positivity_all]])/Table2[[#This Row],[7d_positivity_public]])</f>
        <v>5.5555555555555552E-2</v>
      </c>
      <c r="W1672">
        <v>17</v>
      </c>
    </row>
    <row r="1673" spans="1:23" x14ac:dyDescent="0.25">
      <c r="A1673" s="10">
        <v>44432</v>
      </c>
      <c r="B1673">
        <v>136</v>
      </c>
      <c r="C1673" t="s">
        <v>253</v>
      </c>
      <c r="D1673">
        <v>33</v>
      </c>
      <c r="E1673">
        <v>21</v>
      </c>
      <c r="F1673">
        <v>12</v>
      </c>
      <c r="G1673">
        <v>19</v>
      </c>
      <c r="H1673">
        <v>76</v>
      </c>
      <c r="J1673">
        <v>62</v>
      </c>
      <c r="K1673">
        <v>77</v>
      </c>
      <c r="L1673">
        <v>65</v>
      </c>
      <c r="M1673">
        <v>85</v>
      </c>
      <c r="N1673">
        <v>68</v>
      </c>
      <c r="O1673">
        <v>49</v>
      </c>
      <c r="P1673">
        <v>69</v>
      </c>
      <c r="Q1673">
        <v>54</v>
      </c>
      <c r="R1673">
        <v>80</v>
      </c>
      <c r="T1673" s="34">
        <f>_xlfn.XLOOKUP(B1673,'LHA Demog pivot'!$B$4:$B$93,'LHA Demog pivot'!$C$4:$C$93,,,1)</f>
        <v>66849</v>
      </c>
      <c r="U1673" s="36">
        <f>ROUND(Table2[[#This Row],[LHA_Pop_2016]]*Table2[[#This Row],[C_ADR_7day]]/100000*7,0)</f>
        <v>154</v>
      </c>
      <c r="V1673" s="13">
        <f>IF(OR(Table2[[#This Row],[7d_positivity_public]]=0,ISBLANK(Table2[[#This Row],[7d_positivity_public]])),"",(Table2[[#This Row],[7d_positivity_public]]-Table2[[#This Row],[7d_positivity_all]])/Table2[[#This Row],[7d_positivity_public]])</f>
        <v>0.10526315789473684</v>
      </c>
      <c r="W1673">
        <v>17</v>
      </c>
    </row>
    <row r="1674" spans="1:23" x14ac:dyDescent="0.25">
      <c r="A1674" s="10">
        <v>44432</v>
      </c>
      <c r="B1674">
        <v>137</v>
      </c>
      <c r="C1674" t="s">
        <v>254</v>
      </c>
      <c r="D1674">
        <v>46</v>
      </c>
      <c r="E1674">
        <v>54</v>
      </c>
      <c r="F1674">
        <v>-8</v>
      </c>
      <c r="G1674">
        <v>21</v>
      </c>
      <c r="H1674">
        <v>79</v>
      </c>
      <c r="J1674">
        <v>67</v>
      </c>
      <c r="K1674">
        <v>80</v>
      </c>
      <c r="L1674">
        <v>73</v>
      </c>
      <c r="M1674">
        <v>86</v>
      </c>
      <c r="N1674">
        <v>70</v>
      </c>
      <c r="O1674">
        <v>52</v>
      </c>
      <c r="P1674">
        <v>71</v>
      </c>
      <c r="Q1674">
        <v>61</v>
      </c>
      <c r="R1674">
        <v>81</v>
      </c>
      <c r="T1674" s="34">
        <f>_xlfn.XLOOKUP(B1674,'LHA Demog pivot'!$B$4:$B$93,'LHA Demog pivot'!$C$4:$C$93,,,1)</f>
        <v>194882</v>
      </c>
      <c r="U1674" s="36">
        <f>ROUND(Table2[[#This Row],[LHA_Pop_2016]]*Table2[[#This Row],[C_ADR_7day]]/100000*7,0)</f>
        <v>628</v>
      </c>
      <c r="V1674" s="13">
        <f>IF(OR(Table2[[#This Row],[7d_positivity_public]]=0,ISBLANK(Table2[[#This Row],[7d_positivity_public]])),"",(Table2[[#This Row],[7d_positivity_public]]-Table2[[#This Row],[7d_positivity_all]])/Table2[[#This Row],[7d_positivity_public]])</f>
        <v>0.14285714285714285</v>
      </c>
      <c r="W1674">
        <v>18</v>
      </c>
    </row>
    <row r="1675" spans="1:23" x14ac:dyDescent="0.25">
      <c r="A1675" s="10">
        <v>44432</v>
      </c>
      <c r="B1675">
        <v>138</v>
      </c>
      <c r="C1675" t="s">
        <v>116</v>
      </c>
      <c r="D1675">
        <v>2</v>
      </c>
      <c r="E1675">
        <v>7</v>
      </c>
      <c r="F1675">
        <v>-5</v>
      </c>
      <c r="G1675">
        <v>2</v>
      </c>
      <c r="H1675">
        <v>81</v>
      </c>
      <c r="J1675">
        <v>67</v>
      </c>
      <c r="K1675">
        <v>82</v>
      </c>
      <c r="L1675">
        <v>72</v>
      </c>
      <c r="M1675">
        <v>88</v>
      </c>
      <c r="N1675">
        <v>75</v>
      </c>
      <c r="O1675">
        <v>54</v>
      </c>
      <c r="P1675">
        <v>76</v>
      </c>
      <c r="Q1675">
        <v>63</v>
      </c>
      <c r="R1675">
        <v>84</v>
      </c>
      <c r="T1675" s="34">
        <f>_xlfn.XLOOKUP(B1675,'LHA Demog pivot'!$B$4:$B$93,'LHA Demog pivot'!$C$4:$C$93,,,1)</f>
        <v>12110</v>
      </c>
      <c r="U1675" s="36">
        <f>ROUND(Table2[[#This Row],[LHA_Pop_2016]]*Table2[[#This Row],[C_ADR_7day]]/100000*7,0)</f>
        <v>2</v>
      </c>
      <c r="V1675" s="13">
        <f>IF(OR(Table2[[#This Row],[7d_positivity_public]]=0,ISBLANK(Table2[[#This Row],[7d_positivity_public]])),"",(Table2[[#This Row],[7d_positivity_public]]-Table2[[#This Row],[7d_positivity_all]])/Table2[[#This Row],[7d_positivity_public]])</f>
        <v>0</v>
      </c>
      <c r="W1675">
        <v>2</v>
      </c>
    </row>
    <row r="1676" spans="1:23" x14ac:dyDescent="0.25">
      <c r="A1676" s="10">
        <v>44432</v>
      </c>
      <c r="B1676">
        <v>139</v>
      </c>
      <c r="C1676" t="s">
        <v>118</v>
      </c>
      <c r="D1676">
        <v>43</v>
      </c>
      <c r="E1676">
        <v>24</v>
      </c>
      <c r="F1676">
        <v>19</v>
      </c>
      <c r="G1676">
        <v>24</v>
      </c>
      <c r="H1676">
        <v>63</v>
      </c>
      <c r="J1676">
        <v>30</v>
      </c>
      <c r="K1676">
        <v>65</v>
      </c>
      <c r="L1676">
        <v>47</v>
      </c>
      <c r="M1676">
        <v>77</v>
      </c>
      <c r="N1676">
        <v>56</v>
      </c>
      <c r="O1676">
        <v>20</v>
      </c>
      <c r="P1676">
        <v>58</v>
      </c>
      <c r="Q1676">
        <v>37</v>
      </c>
      <c r="R1676">
        <v>72</v>
      </c>
      <c r="T1676" s="34">
        <f>_xlfn.XLOOKUP(B1676,'LHA Demog pivot'!$B$4:$B$93,'LHA Demog pivot'!$C$4:$C$93,,,1)</f>
        <v>7285</v>
      </c>
      <c r="U1676" s="36">
        <f>ROUND(Table2[[#This Row],[LHA_Pop_2016]]*Table2[[#This Row],[C_ADR_7day]]/100000*7,0)</f>
        <v>22</v>
      </c>
      <c r="V1676" s="13">
        <f>IF(OR(Table2[[#This Row],[7d_positivity_public]]=0,ISBLANK(Table2[[#This Row],[7d_positivity_public]])),"",(Table2[[#This Row],[7d_positivity_public]]-Table2[[#This Row],[7d_positivity_all]])/Table2[[#This Row],[7d_positivity_public]])</f>
        <v>4.1666666666666664E-2</v>
      </c>
      <c r="W1676">
        <v>23</v>
      </c>
    </row>
    <row r="1677" spans="1:23" x14ac:dyDescent="0.25">
      <c r="A1677" s="10">
        <v>44432</v>
      </c>
      <c r="B1677">
        <v>141</v>
      </c>
      <c r="C1677" t="s">
        <v>255</v>
      </c>
      <c r="D1677">
        <v>25</v>
      </c>
      <c r="E1677">
        <v>39</v>
      </c>
      <c r="F1677">
        <v>-14</v>
      </c>
      <c r="G1677">
        <v>16</v>
      </c>
      <c r="H1677">
        <v>87</v>
      </c>
      <c r="J1677">
        <v>72</v>
      </c>
      <c r="K1677">
        <v>88</v>
      </c>
      <c r="L1677">
        <v>87</v>
      </c>
      <c r="M1677">
        <v>90</v>
      </c>
      <c r="N1677">
        <v>73</v>
      </c>
      <c r="O1677">
        <v>23</v>
      </c>
      <c r="P1677">
        <v>76</v>
      </c>
      <c r="Q1677">
        <v>71</v>
      </c>
      <c r="R1677">
        <v>84</v>
      </c>
      <c r="T1677" s="34">
        <f>_xlfn.XLOOKUP(B1677,'LHA Demog pivot'!$B$4:$B$93,'LHA Demog pivot'!$C$4:$C$93,,,1)</f>
        <v>8085</v>
      </c>
      <c r="U1677" s="36">
        <f>ROUND(Table2[[#This Row],[LHA_Pop_2016]]*Table2[[#This Row],[C_ADR_7day]]/100000*7,0)</f>
        <v>14</v>
      </c>
      <c r="V1677" s="13">
        <f>IF(OR(Table2[[#This Row],[7d_positivity_public]]=0,ISBLANK(Table2[[#This Row],[7d_positivity_public]])),"",(Table2[[#This Row],[7d_positivity_public]]-Table2[[#This Row],[7d_positivity_all]])/Table2[[#This Row],[7d_positivity_public]])</f>
        <v>6.25E-2</v>
      </c>
      <c r="W1677">
        <v>15</v>
      </c>
    </row>
    <row r="1678" spans="1:23" x14ac:dyDescent="0.25">
      <c r="A1678" s="10">
        <v>44432</v>
      </c>
      <c r="B1678">
        <v>142</v>
      </c>
      <c r="C1678" t="s">
        <v>120</v>
      </c>
      <c r="D1678">
        <v>33</v>
      </c>
      <c r="E1678">
        <v>19</v>
      </c>
      <c r="F1678">
        <v>14</v>
      </c>
      <c r="G1678">
        <v>24</v>
      </c>
      <c r="H1678">
        <v>73</v>
      </c>
      <c r="J1678">
        <v>51</v>
      </c>
      <c r="K1678">
        <v>74</v>
      </c>
      <c r="L1678">
        <v>59</v>
      </c>
      <c r="M1678">
        <v>83</v>
      </c>
      <c r="N1678">
        <v>65</v>
      </c>
      <c r="O1678">
        <v>38</v>
      </c>
      <c r="P1678">
        <v>67</v>
      </c>
      <c r="Q1678">
        <v>48</v>
      </c>
      <c r="R1678">
        <v>78</v>
      </c>
      <c r="T1678" s="34">
        <f>_xlfn.XLOOKUP(B1678,'LHA Demog pivot'!$B$4:$B$93,'LHA Demog pivot'!$C$4:$C$93,,,1)</f>
        <v>33648</v>
      </c>
      <c r="U1678" s="36">
        <f>ROUND(Table2[[#This Row],[LHA_Pop_2016]]*Table2[[#This Row],[C_ADR_7day]]/100000*7,0)</f>
        <v>78</v>
      </c>
      <c r="V1678" s="13">
        <f>IF(OR(Table2[[#This Row],[7d_positivity_public]]=0,ISBLANK(Table2[[#This Row],[7d_positivity_public]])),"",(Table2[[#This Row],[7d_positivity_public]]-Table2[[#This Row],[7d_positivity_all]])/Table2[[#This Row],[7d_positivity_public]])</f>
        <v>0.125</v>
      </c>
      <c r="W1678">
        <v>21</v>
      </c>
    </row>
    <row r="1679" spans="1:23" x14ac:dyDescent="0.25">
      <c r="A1679" s="10">
        <v>44432</v>
      </c>
      <c r="B1679">
        <v>143</v>
      </c>
      <c r="C1679" t="s">
        <v>256</v>
      </c>
      <c r="D1679">
        <v>23</v>
      </c>
      <c r="E1679">
        <v>15</v>
      </c>
      <c r="F1679">
        <v>8</v>
      </c>
      <c r="G1679">
        <v>15</v>
      </c>
      <c r="H1679">
        <v>80</v>
      </c>
      <c r="J1679">
        <v>67</v>
      </c>
      <c r="K1679">
        <v>81</v>
      </c>
      <c r="L1679">
        <v>74</v>
      </c>
      <c r="M1679">
        <v>88</v>
      </c>
      <c r="N1679">
        <v>72</v>
      </c>
      <c r="O1679">
        <v>54</v>
      </c>
      <c r="P1679">
        <v>73</v>
      </c>
      <c r="Q1679">
        <v>63</v>
      </c>
      <c r="R1679">
        <v>83</v>
      </c>
      <c r="T1679" s="34">
        <f>_xlfn.XLOOKUP(B1679,'LHA Demog pivot'!$B$4:$B$93,'LHA Demog pivot'!$C$4:$C$93,,,1)</f>
        <v>113287</v>
      </c>
      <c r="U1679" s="36">
        <f>ROUND(Table2[[#This Row],[LHA_Pop_2016]]*Table2[[#This Row],[C_ADR_7day]]/100000*7,0)</f>
        <v>182</v>
      </c>
      <c r="V1679" s="13">
        <f>IF(OR(Table2[[#This Row],[7d_positivity_public]]=0,ISBLANK(Table2[[#This Row],[7d_positivity_public]])),"",(Table2[[#This Row],[7d_positivity_public]]-Table2[[#This Row],[7d_positivity_all]])/Table2[[#This Row],[7d_positivity_public]])</f>
        <v>0.2</v>
      </c>
      <c r="W1679">
        <v>12</v>
      </c>
    </row>
    <row r="1680" spans="1:23" x14ac:dyDescent="0.25">
      <c r="A1680" s="10">
        <v>44432</v>
      </c>
      <c r="B1680">
        <v>144</v>
      </c>
      <c r="C1680" t="s">
        <v>257</v>
      </c>
      <c r="D1680">
        <v>6</v>
      </c>
      <c r="E1680">
        <v>6</v>
      </c>
      <c r="F1680">
        <v>0</v>
      </c>
      <c r="G1680">
        <v>9</v>
      </c>
      <c r="H1680">
        <v>70</v>
      </c>
      <c r="J1680">
        <v>42</v>
      </c>
      <c r="K1680">
        <v>72</v>
      </c>
      <c r="L1680">
        <v>53</v>
      </c>
      <c r="M1680">
        <v>80</v>
      </c>
      <c r="N1680">
        <v>63</v>
      </c>
      <c r="O1680">
        <v>30</v>
      </c>
      <c r="P1680">
        <v>65</v>
      </c>
      <c r="Q1680">
        <v>42</v>
      </c>
      <c r="R1680">
        <v>76</v>
      </c>
      <c r="T1680" s="34">
        <f>_xlfn.XLOOKUP(B1680,'LHA Demog pivot'!$B$4:$B$93,'LHA Demog pivot'!$C$4:$C$93,,,1)</f>
        <v>14112</v>
      </c>
      <c r="U1680" s="36">
        <f>ROUND(Table2[[#This Row],[LHA_Pop_2016]]*Table2[[#This Row],[C_ADR_7day]]/100000*7,0)</f>
        <v>6</v>
      </c>
      <c r="V1680" s="13">
        <f>IF(OR(Table2[[#This Row],[7d_positivity_public]]=0,ISBLANK(Table2[[#This Row],[7d_positivity_public]])),"",(Table2[[#This Row],[7d_positivity_public]]-Table2[[#This Row],[7d_positivity_all]])/Table2[[#This Row],[7d_positivity_public]])</f>
        <v>0.1111111111111111</v>
      </c>
      <c r="W1680">
        <v>8</v>
      </c>
    </row>
    <row r="1681" spans="1:23" x14ac:dyDescent="0.25">
      <c r="A1681" s="10">
        <v>44432</v>
      </c>
      <c r="B1681">
        <v>145</v>
      </c>
      <c r="C1681" t="s">
        <v>258</v>
      </c>
      <c r="D1681">
        <v>16</v>
      </c>
      <c r="E1681">
        <v>7</v>
      </c>
      <c r="F1681">
        <v>9</v>
      </c>
      <c r="G1681">
        <v>17</v>
      </c>
      <c r="H1681">
        <v>70</v>
      </c>
      <c r="J1681">
        <v>54</v>
      </c>
      <c r="K1681">
        <v>72</v>
      </c>
      <c r="L1681">
        <v>59</v>
      </c>
      <c r="M1681">
        <v>79</v>
      </c>
      <c r="N1681">
        <v>63</v>
      </c>
      <c r="O1681">
        <v>48</v>
      </c>
      <c r="P1681">
        <v>64</v>
      </c>
      <c r="Q1681">
        <v>48</v>
      </c>
      <c r="R1681">
        <v>73</v>
      </c>
      <c r="T1681" s="34">
        <f>_xlfn.XLOOKUP(B1681,'LHA Demog pivot'!$B$4:$B$93,'LHA Demog pivot'!$C$4:$C$93,,,1)</f>
        <v>4050</v>
      </c>
      <c r="U1681" s="36">
        <f>ROUND(Table2[[#This Row],[LHA_Pop_2016]]*Table2[[#This Row],[C_ADR_7day]]/100000*7,0)</f>
        <v>5</v>
      </c>
      <c r="V1681" s="13">
        <f>IF(OR(Table2[[#This Row],[7d_positivity_public]]=0,ISBLANK(Table2[[#This Row],[7d_positivity_public]])),"",(Table2[[#This Row],[7d_positivity_public]]-Table2[[#This Row],[7d_positivity_all]])/Table2[[#This Row],[7d_positivity_public]])</f>
        <v>0.17647058823529413</v>
      </c>
      <c r="W1681">
        <v>14</v>
      </c>
    </row>
    <row r="1682" spans="1:23" x14ac:dyDescent="0.25">
      <c r="A1682" s="10">
        <v>44432</v>
      </c>
      <c r="B1682">
        <v>146</v>
      </c>
      <c r="C1682" t="s">
        <v>259</v>
      </c>
      <c r="D1682">
        <v>24</v>
      </c>
      <c r="E1682">
        <v>28</v>
      </c>
      <c r="F1682">
        <v>-4</v>
      </c>
      <c r="G1682">
        <v>15</v>
      </c>
      <c r="H1682">
        <v>67</v>
      </c>
      <c r="J1682">
        <v>45</v>
      </c>
      <c r="K1682">
        <v>69</v>
      </c>
      <c r="L1682">
        <v>58</v>
      </c>
      <c r="M1682">
        <v>79</v>
      </c>
      <c r="N1682">
        <v>58</v>
      </c>
      <c r="O1682">
        <v>29</v>
      </c>
      <c r="P1682">
        <v>60</v>
      </c>
      <c r="Q1682">
        <v>47</v>
      </c>
      <c r="R1682">
        <v>72</v>
      </c>
      <c r="T1682" s="34">
        <f>_xlfn.XLOOKUP(B1682,'LHA Demog pivot'!$B$4:$B$93,'LHA Demog pivot'!$C$4:$C$93,,,1)</f>
        <v>24815</v>
      </c>
      <c r="U1682" s="36">
        <f>ROUND(Table2[[#This Row],[LHA_Pop_2016]]*Table2[[#This Row],[C_ADR_7day]]/100000*7,0)</f>
        <v>42</v>
      </c>
      <c r="V1682" s="13">
        <f>IF(OR(Table2[[#This Row],[7d_positivity_public]]=0,ISBLANK(Table2[[#This Row],[7d_positivity_public]])),"",(Table2[[#This Row],[7d_positivity_public]]-Table2[[#This Row],[7d_positivity_all]])/Table2[[#This Row],[7d_positivity_public]])</f>
        <v>0</v>
      </c>
      <c r="W1682">
        <v>15</v>
      </c>
    </row>
    <row r="1683" spans="1:23" x14ac:dyDescent="0.25">
      <c r="A1683" s="10">
        <v>44432</v>
      </c>
      <c r="B1683">
        <v>147</v>
      </c>
      <c r="C1683" t="s">
        <v>260</v>
      </c>
      <c r="D1683">
        <v>8</v>
      </c>
      <c r="E1683">
        <v>0</v>
      </c>
      <c r="F1683">
        <v>8</v>
      </c>
      <c r="G1683">
        <v>9</v>
      </c>
      <c r="H1683">
        <v>71</v>
      </c>
      <c r="J1683">
        <v>44</v>
      </c>
      <c r="K1683">
        <v>73</v>
      </c>
      <c r="L1683">
        <v>62</v>
      </c>
      <c r="M1683">
        <v>81</v>
      </c>
      <c r="N1683">
        <v>61</v>
      </c>
      <c r="O1683">
        <v>20</v>
      </c>
      <c r="P1683">
        <v>64</v>
      </c>
      <c r="Q1683">
        <v>51</v>
      </c>
      <c r="R1683">
        <v>74</v>
      </c>
      <c r="T1683" s="34">
        <f>_xlfn.XLOOKUP(B1683,'LHA Demog pivot'!$B$4:$B$93,'LHA Demog pivot'!$C$4:$C$93,,,1)</f>
        <v>4012</v>
      </c>
      <c r="U1683" s="36">
        <f>ROUND(Table2[[#This Row],[LHA_Pop_2016]]*Table2[[#This Row],[C_ADR_7day]]/100000*7,0)</f>
        <v>2</v>
      </c>
      <c r="V1683" s="13">
        <f>IF(OR(Table2[[#This Row],[7d_positivity_public]]=0,ISBLANK(Table2[[#This Row],[7d_positivity_public]])),"",(Table2[[#This Row],[7d_positivity_public]]-Table2[[#This Row],[7d_positivity_all]])/Table2[[#This Row],[7d_positivity_public]])</f>
        <v>0.22222222222222221</v>
      </c>
      <c r="W1683">
        <v>7</v>
      </c>
    </row>
    <row r="1684" spans="1:23" x14ac:dyDescent="0.25">
      <c r="A1684" s="10">
        <v>44432</v>
      </c>
      <c r="B1684">
        <v>148</v>
      </c>
      <c r="C1684" t="s">
        <v>261</v>
      </c>
      <c r="D1684">
        <v>8</v>
      </c>
      <c r="E1684">
        <v>16</v>
      </c>
      <c r="F1684">
        <v>-8</v>
      </c>
      <c r="G1684">
        <v>7</v>
      </c>
      <c r="H1684">
        <v>71</v>
      </c>
      <c r="J1684">
        <v>36</v>
      </c>
      <c r="K1684">
        <v>73</v>
      </c>
      <c r="L1684">
        <v>60</v>
      </c>
      <c r="M1684">
        <v>81</v>
      </c>
      <c r="N1684">
        <v>62</v>
      </c>
      <c r="O1684">
        <v>21</v>
      </c>
      <c r="P1684">
        <v>65</v>
      </c>
      <c r="Q1684">
        <v>48</v>
      </c>
      <c r="R1684">
        <v>74</v>
      </c>
      <c r="T1684" s="34">
        <f>_xlfn.XLOOKUP(B1684,'LHA Demog pivot'!$B$4:$B$93,'LHA Demog pivot'!$C$4:$C$93,,,1)</f>
        <v>6548</v>
      </c>
      <c r="U1684" s="36">
        <f>ROUND(Table2[[#This Row],[LHA_Pop_2016]]*Table2[[#This Row],[C_ADR_7day]]/100000*7,0)</f>
        <v>4</v>
      </c>
      <c r="V1684" s="13">
        <f>IF(OR(Table2[[#This Row],[7d_positivity_public]]=0,ISBLANK(Table2[[#This Row],[7d_positivity_public]])),"",(Table2[[#This Row],[7d_positivity_public]]-Table2[[#This Row],[7d_positivity_all]])/Table2[[#This Row],[7d_positivity_public]])</f>
        <v>0.14285714285714285</v>
      </c>
      <c r="W1684">
        <v>6</v>
      </c>
    </row>
    <row r="1685" spans="1:23" x14ac:dyDescent="0.25">
      <c r="A1685" s="10">
        <v>44432</v>
      </c>
      <c r="B1685">
        <v>149</v>
      </c>
      <c r="C1685" t="s">
        <v>124</v>
      </c>
      <c r="D1685">
        <v>12</v>
      </c>
      <c r="E1685">
        <v>21</v>
      </c>
      <c r="F1685">
        <v>-9</v>
      </c>
      <c r="G1685">
        <v>9</v>
      </c>
      <c r="H1685">
        <v>72</v>
      </c>
      <c r="J1685">
        <v>49</v>
      </c>
      <c r="K1685">
        <v>73</v>
      </c>
      <c r="L1685">
        <v>61</v>
      </c>
      <c r="M1685">
        <v>83</v>
      </c>
      <c r="N1685">
        <v>63</v>
      </c>
      <c r="O1685">
        <v>35</v>
      </c>
      <c r="P1685">
        <v>66</v>
      </c>
      <c r="Q1685">
        <v>50</v>
      </c>
      <c r="R1685">
        <v>77</v>
      </c>
      <c r="T1685" s="34">
        <f>_xlfn.XLOOKUP(B1685,'LHA Demog pivot'!$B$4:$B$93,'LHA Demog pivot'!$C$4:$C$93,,,1)</f>
        <v>10855</v>
      </c>
      <c r="U1685" s="36">
        <f>ROUND(Table2[[#This Row],[LHA_Pop_2016]]*Table2[[#This Row],[C_ADR_7day]]/100000*7,0)</f>
        <v>9</v>
      </c>
      <c r="V1685" s="13">
        <f>IF(OR(Table2[[#This Row],[7d_positivity_public]]=0,ISBLANK(Table2[[#This Row],[7d_positivity_public]])),"",(Table2[[#This Row],[7d_positivity_public]]-Table2[[#This Row],[7d_positivity_all]])/Table2[[#This Row],[7d_positivity_public]])</f>
        <v>0.1111111111111111</v>
      </c>
      <c r="W1685">
        <v>8</v>
      </c>
    </row>
    <row r="1686" spans="1:23" x14ac:dyDescent="0.25">
      <c r="A1686" s="10">
        <v>44432</v>
      </c>
      <c r="B1686">
        <v>211</v>
      </c>
      <c r="C1686" t="s">
        <v>262</v>
      </c>
      <c r="D1686">
        <v>22</v>
      </c>
      <c r="E1686">
        <v>19</v>
      </c>
      <c r="F1686">
        <v>3</v>
      </c>
      <c r="G1686">
        <v>11</v>
      </c>
      <c r="H1686">
        <v>71</v>
      </c>
      <c r="J1686">
        <v>50</v>
      </c>
      <c r="K1686">
        <v>72</v>
      </c>
      <c r="L1686">
        <v>60</v>
      </c>
      <c r="M1686">
        <v>79</v>
      </c>
      <c r="N1686">
        <v>62</v>
      </c>
      <c r="O1686">
        <v>33</v>
      </c>
      <c r="P1686">
        <v>64</v>
      </c>
      <c r="Q1686">
        <v>47</v>
      </c>
      <c r="R1686">
        <v>74</v>
      </c>
      <c r="T1686" s="34">
        <f>_xlfn.XLOOKUP(B1686,'LHA Demog pivot'!$B$4:$B$93,'LHA Demog pivot'!$C$4:$C$93,,,1)</f>
        <v>8129</v>
      </c>
      <c r="U1686" s="36">
        <f>ROUND(Table2[[#This Row],[LHA_Pop_2016]]*Table2[[#This Row],[C_ADR_7day]]/100000*7,0)</f>
        <v>13</v>
      </c>
      <c r="V1686" s="13">
        <f>IF(OR(Table2[[#This Row],[7d_positivity_public]]=0,ISBLANK(Table2[[#This Row],[7d_positivity_public]])),"",(Table2[[#This Row],[7d_positivity_public]]-Table2[[#This Row],[7d_positivity_all]])/Table2[[#This Row],[7d_positivity_public]])</f>
        <v>9.0909090909090912E-2</v>
      </c>
      <c r="W1686">
        <v>10</v>
      </c>
    </row>
    <row r="1687" spans="1:23" x14ac:dyDescent="0.25">
      <c r="A1687" s="10">
        <v>44432</v>
      </c>
      <c r="B1687">
        <v>212</v>
      </c>
      <c r="C1687" t="s">
        <v>263</v>
      </c>
      <c r="D1687">
        <v>15</v>
      </c>
      <c r="E1687">
        <v>7</v>
      </c>
      <c r="F1687">
        <v>8</v>
      </c>
      <c r="G1687">
        <v>9</v>
      </c>
      <c r="H1687">
        <v>73</v>
      </c>
      <c r="J1687">
        <v>57</v>
      </c>
      <c r="K1687">
        <v>74</v>
      </c>
      <c r="L1687">
        <v>65</v>
      </c>
      <c r="M1687">
        <v>84</v>
      </c>
      <c r="N1687">
        <v>65</v>
      </c>
      <c r="O1687">
        <v>45</v>
      </c>
      <c r="P1687">
        <v>67</v>
      </c>
      <c r="Q1687">
        <v>55</v>
      </c>
      <c r="R1687">
        <v>79</v>
      </c>
      <c r="T1687" s="34">
        <f>_xlfn.XLOOKUP(B1687,'LHA Demog pivot'!$B$4:$B$93,'LHA Demog pivot'!$C$4:$C$93,,,1)</f>
        <v>93177</v>
      </c>
      <c r="U1687" s="36">
        <f>ROUND(Table2[[#This Row],[LHA_Pop_2016]]*Table2[[#This Row],[C_ADR_7day]]/100000*7,0)</f>
        <v>98</v>
      </c>
      <c r="V1687" s="13">
        <f>IF(OR(Table2[[#This Row],[7d_positivity_public]]=0,ISBLANK(Table2[[#This Row],[7d_positivity_public]])),"",(Table2[[#This Row],[7d_positivity_public]]-Table2[[#This Row],[7d_positivity_all]])/Table2[[#This Row],[7d_positivity_public]])</f>
        <v>0.1111111111111111</v>
      </c>
      <c r="W1687">
        <v>8</v>
      </c>
    </row>
    <row r="1688" spans="1:23" x14ac:dyDescent="0.25">
      <c r="A1688" s="10">
        <v>44432</v>
      </c>
      <c r="B1688">
        <v>213</v>
      </c>
      <c r="C1688" t="s">
        <v>264</v>
      </c>
      <c r="D1688">
        <v>6</v>
      </c>
      <c r="E1688">
        <v>7</v>
      </c>
      <c r="F1688">
        <v>-1</v>
      </c>
      <c r="G1688">
        <v>5</v>
      </c>
      <c r="H1688">
        <v>80</v>
      </c>
      <c r="J1688">
        <v>65</v>
      </c>
      <c r="K1688">
        <v>81</v>
      </c>
      <c r="L1688">
        <v>77</v>
      </c>
      <c r="M1688">
        <v>86</v>
      </c>
      <c r="N1688">
        <v>70</v>
      </c>
      <c r="O1688">
        <v>49</v>
      </c>
      <c r="P1688">
        <v>72</v>
      </c>
      <c r="Q1688">
        <v>65</v>
      </c>
      <c r="R1688">
        <v>81</v>
      </c>
      <c r="T1688" s="34">
        <f>_xlfn.XLOOKUP(B1688,'LHA Demog pivot'!$B$4:$B$93,'LHA Demog pivot'!$C$4:$C$93,,,1)</f>
        <v>141685</v>
      </c>
      <c r="U1688" s="36">
        <f>ROUND(Table2[[#This Row],[LHA_Pop_2016]]*Table2[[#This Row],[C_ADR_7day]]/100000*7,0)</f>
        <v>60</v>
      </c>
      <c r="V1688" s="13">
        <f>IF(OR(Table2[[#This Row],[7d_positivity_public]]=0,ISBLANK(Table2[[#This Row],[7d_positivity_public]])),"",(Table2[[#This Row],[7d_positivity_public]]-Table2[[#This Row],[7d_positivity_all]])/Table2[[#This Row],[7d_positivity_public]])</f>
        <v>0.2</v>
      </c>
      <c r="W1688">
        <v>4</v>
      </c>
    </row>
    <row r="1689" spans="1:23" x14ac:dyDescent="0.25">
      <c r="A1689" s="10">
        <v>44432</v>
      </c>
      <c r="B1689">
        <v>214</v>
      </c>
      <c r="C1689" t="s">
        <v>265</v>
      </c>
      <c r="D1689">
        <v>16</v>
      </c>
      <c r="E1689">
        <v>11</v>
      </c>
      <c r="F1689">
        <v>5</v>
      </c>
      <c r="G1689">
        <v>10</v>
      </c>
      <c r="H1689">
        <v>73</v>
      </c>
      <c r="J1689">
        <v>59</v>
      </c>
      <c r="K1689">
        <v>74</v>
      </c>
      <c r="L1689">
        <v>66</v>
      </c>
      <c r="M1689">
        <v>84</v>
      </c>
      <c r="N1689">
        <v>64</v>
      </c>
      <c r="O1689">
        <v>45</v>
      </c>
      <c r="P1689">
        <v>66</v>
      </c>
      <c r="Q1689">
        <v>55</v>
      </c>
      <c r="R1689">
        <v>78</v>
      </c>
      <c r="T1689" s="34">
        <f>_xlfn.XLOOKUP(B1689,'LHA Demog pivot'!$B$4:$B$93,'LHA Demog pivot'!$C$4:$C$93,,,1)</f>
        <v>43157</v>
      </c>
      <c r="U1689" s="36">
        <f>ROUND(Table2[[#This Row],[LHA_Pop_2016]]*Table2[[#This Row],[C_ADR_7day]]/100000*7,0)</f>
        <v>48</v>
      </c>
      <c r="V1689" s="13">
        <f>IF(OR(Table2[[#This Row],[7d_positivity_public]]=0,ISBLANK(Table2[[#This Row],[7d_positivity_public]])),"",(Table2[[#This Row],[7d_positivity_public]]-Table2[[#This Row],[7d_positivity_all]])/Table2[[#This Row],[7d_positivity_public]])</f>
        <v>0.2</v>
      </c>
      <c r="W1689">
        <v>8</v>
      </c>
    </row>
    <row r="1690" spans="1:23" x14ac:dyDescent="0.25">
      <c r="A1690" s="10">
        <v>44432</v>
      </c>
      <c r="B1690">
        <v>215</v>
      </c>
      <c r="C1690" t="s">
        <v>135</v>
      </c>
      <c r="D1690">
        <v>8</v>
      </c>
      <c r="E1690">
        <v>0</v>
      </c>
      <c r="F1690">
        <v>8</v>
      </c>
      <c r="G1690">
        <v>5</v>
      </c>
      <c r="H1690">
        <v>77</v>
      </c>
      <c r="J1690">
        <v>58</v>
      </c>
      <c r="K1690">
        <v>79</v>
      </c>
      <c r="L1690">
        <v>66</v>
      </c>
      <c r="M1690">
        <v>87</v>
      </c>
      <c r="N1690">
        <v>70</v>
      </c>
      <c r="O1690">
        <v>48</v>
      </c>
      <c r="P1690">
        <v>71</v>
      </c>
      <c r="Q1690">
        <v>55</v>
      </c>
      <c r="R1690">
        <v>82</v>
      </c>
      <c r="T1690" s="34">
        <f>_xlfn.XLOOKUP(B1690,'LHA Demog pivot'!$B$4:$B$93,'LHA Demog pivot'!$C$4:$C$93,,,1)</f>
        <v>9696</v>
      </c>
      <c r="U1690" s="36">
        <f>ROUND(Table2[[#This Row],[LHA_Pop_2016]]*Table2[[#This Row],[C_ADR_7day]]/100000*7,0)</f>
        <v>5</v>
      </c>
      <c r="V1690" s="13">
        <f>IF(OR(Table2[[#This Row],[7d_positivity_public]]=0,ISBLANK(Table2[[#This Row],[7d_positivity_public]])),"",(Table2[[#This Row],[7d_positivity_public]]-Table2[[#This Row],[7d_positivity_all]])/Table2[[#This Row],[7d_positivity_public]])</f>
        <v>0.2</v>
      </c>
      <c r="W1690">
        <v>4</v>
      </c>
    </row>
    <row r="1691" spans="1:23" x14ac:dyDescent="0.25">
      <c r="A1691" s="10">
        <v>44432</v>
      </c>
      <c r="B1691">
        <v>221</v>
      </c>
      <c r="C1691" t="s">
        <v>136</v>
      </c>
      <c r="D1691">
        <v>7</v>
      </c>
      <c r="E1691">
        <v>6</v>
      </c>
      <c r="F1691">
        <v>1</v>
      </c>
      <c r="G1691">
        <v>6</v>
      </c>
      <c r="H1691">
        <v>87</v>
      </c>
      <c r="J1691">
        <v>81</v>
      </c>
      <c r="K1691">
        <v>87</v>
      </c>
      <c r="L1691">
        <v>87</v>
      </c>
      <c r="M1691">
        <v>88</v>
      </c>
      <c r="N1691">
        <v>80</v>
      </c>
      <c r="O1691">
        <v>69</v>
      </c>
      <c r="P1691">
        <v>80</v>
      </c>
      <c r="Q1691">
        <v>78</v>
      </c>
      <c r="R1691">
        <v>84</v>
      </c>
      <c r="T1691" s="34">
        <f>_xlfn.XLOOKUP(B1691,'LHA Demog pivot'!$B$4:$B$93,'LHA Demog pivot'!$C$4:$C$93,,,1)</f>
        <v>70996</v>
      </c>
      <c r="U1691" s="36">
        <f>ROUND(Table2[[#This Row],[LHA_Pop_2016]]*Table2[[#This Row],[C_ADR_7day]]/100000*7,0)</f>
        <v>35</v>
      </c>
      <c r="V1691" s="13">
        <f>IF(OR(Table2[[#This Row],[7d_positivity_public]]=0,ISBLANK(Table2[[#This Row],[7d_positivity_public]])),"",(Table2[[#This Row],[7d_positivity_public]]-Table2[[#This Row],[7d_positivity_all]])/Table2[[#This Row],[7d_positivity_public]])</f>
        <v>0.33333333333333331</v>
      </c>
      <c r="W1691">
        <v>4</v>
      </c>
    </row>
    <row r="1692" spans="1:23" x14ac:dyDescent="0.25">
      <c r="A1692" s="10">
        <v>44432</v>
      </c>
      <c r="B1692">
        <v>222</v>
      </c>
      <c r="C1692" t="s">
        <v>266</v>
      </c>
      <c r="D1692">
        <v>8</v>
      </c>
      <c r="E1692">
        <v>6</v>
      </c>
      <c r="F1692">
        <v>2</v>
      </c>
      <c r="G1692">
        <v>6</v>
      </c>
      <c r="H1692">
        <v>86</v>
      </c>
      <c r="J1692">
        <v>80</v>
      </c>
      <c r="K1692">
        <v>87</v>
      </c>
      <c r="L1692">
        <v>87</v>
      </c>
      <c r="M1692">
        <v>86</v>
      </c>
      <c r="N1692">
        <v>79</v>
      </c>
      <c r="O1692">
        <v>68</v>
      </c>
      <c r="P1692">
        <v>80</v>
      </c>
      <c r="Q1692">
        <v>78</v>
      </c>
      <c r="R1692">
        <v>82</v>
      </c>
      <c r="T1692" s="34">
        <f>_xlfn.XLOOKUP(B1692,'LHA Demog pivot'!$B$4:$B$93,'LHA Demog pivot'!$C$4:$C$93,,,1)</f>
        <v>232755</v>
      </c>
      <c r="U1692" s="36">
        <f>ROUND(Table2[[#This Row],[LHA_Pop_2016]]*Table2[[#This Row],[C_ADR_7day]]/100000*7,0)</f>
        <v>130</v>
      </c>
      <c r="V1692" s="13">
        <f>IF(OR(Table2[[#This Row],[7d_positivity_public]]=0,ISBLANK(Table2[[#This Row],[7d_positivity_public]])),"",(Table2[[#This Row],[7d_positivity_public]]-Table2[[#This Row],[7d_positivity_all]])/Table2[[#This Row],[7d_positivity_public]])</f>
        <v>0.83333333333333337</v>
      </c>
      <c r="W1692">
        <v>1</v>
      </c>
    </row>
    <row r="1693" spans="1:23" x14ac:dyDescent="0.25">
      <c r="A1693" s="10">
        <v>44432</v>
      </c>
      <c r="B1693">
        <v>223</v>
      </c>
      <c r="C1693" t="s">
        <v>267</v>
      </c>
      <c r="D1693">
        <v>7</v>
      </c>
      <c r="E1693">
        <v>8</v>
      </c>
      <c r="F1693">
        <v>-1</v>
      </c>
      <c r="G1693">
        <v>5</v>
      </c>
      <c r="H1693">
        <v>82</v>
      </c>
      <c r="J1693">
        <v>74</v>
      </c>
      <c r="K1693">
        <v>82</v>
      </c>
      <c r="L1693">
        <v>77</v>
      </c>
      <c r="M1693">
        <v>88</v>
      </c>
      <c r="N1693">
        <v>74</v>
      </c>
      <c r="O1693">
        <v>61</v>
      </c>
      <c r="P1693">
        <v>76</v>
      </c>
      <c r="Q1693">
        <v>67</v>
      </c>
      <c r="R1693">
        <v>84</v>
      </c>
      <c r="T1693" s="34">
        <f>_xlfn.XLOOKUP(B1693,'LHA Demog pivot'!$B$4:$B$93,'LHA Demog pivot'!$C$4:$C$93,,,1)</f>
        <v>101101</v>
      </c>
      <c r="U1693" s="36">
        <f>ROUND(Table2[[#This Row],[LHA_Pop_2016]]*Table2[[#This Row],[C_ADR_7day]]/100000*7,0)</f>
        <v>50</v>
      </c>
      <c r="V1693" s="13">
        <f>IF(OR(Table2[[#This Row],[7d_positivity_public]]=0,ISBLANK(Table2[[#This Row],[7d_positivity_public]])),"",(Table2[[#This Row],[7d_positivity_public]]-Table2[[#This Row],[7d_positivity_all]])/Table2[[#This Row],[7d_positivity_public]])</f>
        <v>0.4</v>
      </c>
      <c r="W1693">
        <v>3</v>
      </c>
    </row>
    <row r="1694" spans="1:23" x14ac:dyDescent="0.25">
      <c r="A1694" s="10">
        <v>44432</v>
      </c>
      <c r="B1694">
        <v>224</v>
      </c>
      <c r="C1694" t="s">
        <v>268</v>
      </c>
      <c r="D1694">
        <v>8</v>
      </c>
      <c r="E1694">
        <v>6</v>
      </c>
      <c r="F1694">
        <v>2</v>
      </c>
      <c r="G1694">
        <v>6</v>
      </c>
      <c r="H1694">
        <v>86</v>
      </c>
      <c r="J1694">
        <v>81</v>
      </c>
      <c r="K1694">
        <v>86</v>
      </c>
      <c r="L1694">
        <v>84</v>
      </c>
      <c r="M1694">
        <v>88</v>
      </c>
      <c r="N1694">
        <v>79</v>
      </c>
      <c r="O1694">
        <v>69</v>
      </c>
      <c r="P1694">
        <v>80</v>
      </c>
      <c r="Q1694">
        <v>76</v>
      </c>
      <c r="R1694">
        <v>85</v>
      </c>
      <c r="T1694" s="34">
        <f>_xlfn.XLOOKUP(B1694,'LHA Demog pivot'!$B$4:$B$93,'LHA Demog pivot'!$C$4:$C$93,,,1)</f>
        <v>234393</v>
      </c>
      <c r="U1694" s="36">
        <f>ROUND(Table2[[#This Row],[LHA_Pop_2016]]*Table2[[#This Row],[C_ADR_7day]]/100000*7,0)</f>
        <v>131</v>
      </c>
      <c r="V1694" s="13">
        <f>IF(OR(Table2[[#This Row],[7d_positivity_public]]=0,ISBLANK(Table2[[#This Row],[7d_positivity_public]])),"",(Table2[[#This Row],[7d_positivity_public]]-Table2[[#This Row],[7d_positivity_all]])/Table2[[#This Row],[7d_positivity_public]])</f>
        <v>0.5</v>
      </c>
      <c r="W1694">
        <v>3</v>
      </c>
    </row>
    <row r="1695" spans="1:23" x14ac:dyDescent="0.25">
      <c r="A1695" s="10">
        <v>44432</v>
      </c>
      <c r="B1695">
        <v>231</v>
      </c>
      <c r="C1695" t="s">
        <v>269</v>
      </c>
      <c r="D1695">
        <v>10</v>
      </c>
      <c r="E1695">
        <v>7</v>
      </c>
      <c r="F1695">
        <v>3</v>
      </c>
      <c r="G1695">
        <v>7</v>
      </c>
      <c r="H1695">
        <v>82</v>
      </c>
      <c r="J1695">
        <v>73</v>
      </c>
      <c r="K1695">
        <v>83</v>
      </c>
      <c r="L1695">
        <v>78</v>
      </c>
      <c r="M1695">
        <v>88</v>
      </c>
      <c r="N1695">
        <v>75</v>
      </c>
      <c r="O1695">
        <v>60</v>
      </c>
      <c r="P1695">
        <v>76</v>
      </c>
      <c r="Q1695">
        <v>69</v>
      </c>
      <c r="R1695">
        <v>84</v>
      </c>
      <c r="T1695" s="34">
        <f>_xlfn.XLOOKUP(B1695,'LHA Demog pivot'!$B$4:$B$93,'LHA Demog pivot'!$C$4:$C$93,,,1)</f>
        <v>143778</v>
      </c>
      <c r="U1695" s="36">
        <f>ROUND(Table2[[#This Row],[LHA_Pop_2016]]*Table2[[#This Row],[C_ADR_7day]]/100000*7,0)</f>
        <v>101</v>
      </c>
      <c r="V1695" s="13">
        <f>IF(OR(Table2[[#This Row],[7d_positivity_public]]=0,ISBLANK(Table2[[#This Row],[7d_positivity_public]])),"",(Table2[[#This Row],[7d_positivity_public]]-Table2[[#This Row],[7d_positivity_all]])/Table2[[#This Row],[7d_positivity_public]])</f>
        <v>0.2857142857142857</v>
      </c>
      <c r="W1695">
        <v>5</v>
      </c>
    </row>
    <row r="1696" spans="1:23" x14ac:dyDescent="0.25">
      <c r="A1696" s="10">
        <v>44432</v>
      </c>
      <c r="B1696">
        <v>232</v>
      </c>
      <c r="C1696" t="s">
        <v>270</v>
      </c>
      <c r="D1696">
        <v>6</v>
      </c>
      <c r="E1696">
        <v>5</v>
      </c>
      <c r="F1696">
        <v>1</v>
      </c>
      <c r="G1696">
        <v>4</v>
      </c>
      <c r="H1696">
        <v>89</v>
      </c>
      <c r="J1696">
        <v>83</v>
      </c>
      <c r="K1696">
        <v>90</v>
      </c>
      <c r="L1696">
        <v>87</v>
      </c>
      <c r="M1696">
        <v>92</v>
      </c>
      <c r="N1696">
        <v>82</v>
      </c>
      <c r="O1696">
        <v>71</v>
      </c>
      <c r="P1696">
        <v>83</v>
      </c>
      <c r="Q1696">
        <v>77</v>
      </c>
      <c r="R1696">
        <v>88</v>
      </c>
      <c r="T1696" s="34">
        <f>_xlfn.XLOOKUP(B1696,'LHA Demog pivot'!$B$4:$B$93,'LHA Demog pivot'!$C$4:$C$93,,,1)</f>
        <v>103064</v>
      </c>
      <c r="U1696" s="36">
        <f>ROUND(Table2[[#This Row],[LHA_Pop_2016]]*Table2[[#This Row],[C_ADR_7day]]/100000*7,0)</f>
        <v>43</v>
      </c>
      <c r="V1696" s="13">
        <f>IF(OR(Table2[[#This Row],[7d_positivity_public]]=0,ISBLANK(Table2[[#This Row],[7d_positivity_public]])),"",(Table2[[#This Row],[7d_positivity_public]]-Table2[[#This Row],[7d_positivity_all]])/Table2[[#This Row],[7d_positivity_public]])</f>
        <v>0.25</v>
      </c>
      <c r="W1696">
        <v>3</v>
      </c>
    </row>
    <row r="1697" spans="1:23" x14ac:dyDescent="0.25">
      <c r="A1697" s="10">
        <v>44432</v>
      </c>
      <c r="B1697">
        <v>233</v>
      </c>
      <c r="C1697" t="s">
        <v>271</v>
      </c>
      <c r="D1697">
        <v>7</v>
      </c>
      <c r="E1697">
        <v>5</v>
      </c>
      <c r="F1697">
        <v>2</v>
      </c>
      <c r="G1697">
        <v>7</v>
      </c>
      <c r="H1697">
        <v>87</v>
      </c>
      <c r="J1697">
        <v>78</v>
      </c>
      <c r="K1697">
        <v>88</v>
      </c>
      <c r="L1697">
        <v>87</v>
      </c>
      <c r="M1697">
        <v>91</v>
      </c>
      <c r="N1697">
        <v>77</v>
      </c>
      <c r="O1697">
        <v>63</v>
      </c>
      <c r="P1697">
        <v>78</v>
      </c>
      <c r="Q1697">
        <v>73</v>
      </c>
      <c r="R1697">
        <v>85</v>
      </c>
      <c r="T1697" s="34">
        <f>_xlfn.XLOOKUP(B1697,'LHA Demog pivot'!$B$4:$B$93,'LHA Demog pivot'!$C$4:$C$93,,,1)</f>
        <v>443367</v>
      </c>
      <c r="U1697" s="36">
        <f>ROUND(Table2[[#This Row],[LHA_Pop_2016]]*Table2[[#This Row],[C_ADR_7day]]/100000*7,0)</f>
        <v>217</v>
      </c>
      <c r="V1697" s="13">
        <f>IF(OR(Table2[[#This Row],[7d_positivity_public]]=0,ISBLANK(Table2[[#This Row],[7d_positivity_public]])),"",(Table2[[#This Row],[7d_positivity_public]]-Table2[[#This Row],[7d_positivity_all]])/Table2[[#This Row],[7d_positivity_public]])</f>
        <v>0.42857142857142855</v>
      </c>
      <c r="W1697">
        <v>4</v>
      </c>
    </row>
    <row r="1698" spans="1:23" x14ac:dyDescent="0.25">
      <c r="A1698" s="10">
        <v>44432</v>
      </c>
      <c r="B1698">
        <v>234</v>
      </c>
      <c r="C1698" t="s">
        <v>272</v>
      </c>
      <c r="D1698">
        <v>6</v>
      </c>
      <c r="E1698">
        <v>6</v>
      </c>
      <c r="F1698">
        <v>0</v>
      </c>
      <c r="G1698">
        <v>4</v>
      </c>
      <c r="H1698">
        <v>85</v>
      </c>
      <c r="J1698">
        <v>80</v>
      </c>
      <c r="K1698">
        <v>85</v>
      </c>
      <c r="L1698">
        <v>81</v>
      </c>
      <c r="M1698">
        <v>89</v>
      </c>
      <c r="N1698">
        <v>79</v>
      </c>
      <c r="O1698">
        <v>68</v>
      </c>
      <c r="P1698">
        <v>80</v>
      </c>
      <c r="Q1698">
        <v>73</v>
      </c>
      <c r="R1698">
        <v>85</v>
      </c>
      <c r="T1698" s="34">
        <f>_xlfn.XLOOKUP(B1698,'LHA Demog pivot'!$B$4:$B$93,'LHA Demog pivot'!$C$4:$C$93,,,1)</f>
        <v>94768</v>
      </c>
      <c r="U1698" s="36">
        <f>ROUND(Table2[[#This Row],[LHA_Pop_2016]]*Table2[[#This Row],[C_ADR_7day]]/100000*7,0)</f>
        <v>40</v>
      </c>
      <c r="V1698" s="13">
        <f>IF(OR(Table2[[#This Row],[7d_positivity_public]]=0,ISBLANK(Table2[[#This Row],[7d_positivity_public]])),"",(Table2[[#This Row],[7d_positivity_public]]-Table2[[#This Row],[7d_positivity_all]])/Table2[[#This Row],[7d_positivity_public]])</f>
        <v>0.5</v>
      </c>
      <c r="W1698">
        <v>2</v>
      </c>
    </row>
    <row r="1699" spans="1:23" x14ac:dyDescent="0.25">
      <c r="A1699" s="10">
        <v>44432</v>
      </c>
      <c r="B1699">
        <v>311</v>
      </c>
      <c r="C1699" t="s">
        <v>273</v>
      </c>
      <c r="D1699">
        <v>6</v>
      </c>
      <c r="E1699">
        <v>4</v>
      </c>
      <c r="F1699">
        <v>2</v>
      </c>
      <c r="G1699">
        <v>7</v>
      </c>
      <c r="H1699">
        <v>86</v>
      </c>
      <c r="J1699">
        <v>83</v>
      </c>
      <c r="K1699">
        <v>86</v>
      </c>
      <c r="L1699">
        <v>88</v>
      </c>
      <c r="M1699">
        <v>85</v>
      </c>
      <c r="N1699">
        <v>78</v>
      </c>
      <c r="O1699">
        <v>71</v>
      </c>
      <c r="P1699">
        <v>79</v>
      </c>
      <c r="Q1699">
        <v>77</v>
      </c>
      <c r="R1699">
        <v>80</v>
      </c>
      <c r="T1699" s="34">
        <f>_xlfn.XLOOKUP(B1699,'LHA Demog pivot'!$B$4:$B$93,'LHA Demog pivot'!$C$4:$C$93,,,1)</f>
        <v>198309</v>
      </c>
      <c r="U1699" s="36">
        <f>ROUND(Table2[[#This Row],[LHA_Pop_2016]]*Table2[[#This Row],[C_ADR_7day]]/100000*7,0)</f>
        <v>83</v>
      </c>
      <c r="V1699" s="13">
        <f>IF(OR(Table2[[#This Row],[7d_positivity_public]]=0,ISBLANK(Table2[[#This Row],[7d_positivity_public]])),"",(Table2[[#This Row],[7d_positivity_public]]-Table2[[#This Row],[7d_positivity_all]])/Table2[[#This Row],[7d_positivity_public]])</f>
        <v>0.5714285714285714</v>
      </c>
      <c r="W1699">
        <v>3</v>
      </c>
    </row>
    <row r="1700" spans="1:23" x14ac:dyDescent="0.25">
      <c r="A1700" s="10">
        <v>44432</v>
      </c>
      <c r="B1700">
        <v>321</v>
      </c>
      <c r="C1700" t="s">
        <v>274</v>
      </c>
      <c r="D1700">
        <v>15</v>
      </c>
      <c r="E1700">
        <v>13</v>
      </c>
      <c r="F1700">
        <v>2</v>
      </c>
      <c r="G1700">
        <v>8</v>
      </c>
      <c r="H1700">
        <v>89</v>
      </c>
      <c r="J1700">
        <v>79</v>
      </c>
      <c r="K1700">
        <v>90</v>
      </c>
      <c r="L1700">
        <v>92</v>
      </c>
      <c r="M1700">
        <v>86</v>
      </c>
      <c r="N1700">
        <v>81</v>
      </c>
      <c r="O1700">
        <v>64</v>
      </c>
      <c r="P1700">
        <v>82</v>
      </c>
      <c r="Q1700">
        <v>82</v>
      </c>
      <c r="R1700">
        <v>81</v>
      </c>
      <c r="T1700" s="34">
        <f>_xlfn.XLOOKUP(B1700,'LHA Demog pivot'!$B$4:$B$93,'LHA Demog pivot'!$C$4:$C$93,,,1)</f>
        <v>122041</v>
      </c>
      <c r="U1700" s="36">
        <f>ROUND(Table2[[#This Row],[LHA_Pop_2016]]*Table2[[#This Row],[C_ADR_7day]]/100000*7,0)</f>
        <v>128</v>
      </c>
      <c r="V1700" s="13">
        <f>IF(OR(Table2[[#This Row],[7d_positivity_public]]=0,ISBLANK(Table2[[#This Row],[7d_positivity_public]])),"",(Table2[[#This Row],[7d_positivity_public]]-Table2[[#This Row],[7d_positivity_all]])/Table2[[#This Row],[7d_positivity_public]])</f>
        <v>0.625</v>
      </c>
      <c r="W1700">
        <v>3</v>
      </c>
    </row>
    <row r="1701" spans="1:23" x14ac:dyDescent="0.25">
      <c r="A1701" s="10">
        <v>44432</v>
      </c>
      <c r="B1701">
        <v>322</v>
      </c>
      <c r="C1701" t="s">
        <v>275</v>
      </c>
      <c r="D1701">
        <v>23</v>
      </c>
      <c r="E1701">
        <v>14</v>
      </c>
      <c r="F1701">
        <v>9</v>
      </c>
      <c r="G1701">
        <v>13</v>
      </c>
      <c r="H1701">
        <v>83</v>
      </c>
      <c r="J1701">
        <v>75</v>
      </c>
      <c r="K1701">
        <v>84</v>
      </c>
      <c r="L1701">
        <v>85</v>
      </c>
      <c r="M1701">
        <v>81</v>
      </c>
      <c r="N1701">
        <v>74</v>
      </c>
      <c r="O1701">
        <v>59</v>
      </c>
      <c r="P1701">
        <v>74</v>
      </c>
      <c r="Q1701">
        <v>75</v>
      </c>
      <c r="R1701">
        <v>74</v>
      </c>
      <c r="T1701" s="34">
        <f>_xlfn.XLOOKUP(B1701,'LHA Demog pivot'!$B$4:$B$93,'LHA Demog pivot'!$C$4:$C$93,,,1)</f>
        <v>61532</v>
      </c>
      <c r="U1701" s="36">
        <f>ROUND(Table2[[#This Row],[LHA_Pop_2016]]*Table2[[#This Row],[C_ADR_7day]]/100000*7,0)</f>
        <v>99</v>
      </c>
      <c r="V1701" s="13">
        <f>IF(OR(Table2[[#This Row],[7d_positivity_public]]=0,ISBLANK(Table2[[#This Row],[7d_positivity_public]])),"",(Table2[[#This Row],[7d_positivity_public]]-Table2[[#This Row],[7d_positivity_all]])/Table2[[#This Row],[7d_positivity_public]])</f>
        <v>0.46153846153846156</v>
      </c>
      <c r="W1701">
        <v>7</v>
      </c>
    </row>
    <row r="1702" spans="1:23" x14ac:dyDescent="0.25">
      <c r="A1702" s="10">
        <v>44432</v>
      </c>
      <c r="B1702">
        <v>323</v>
      </c>
      <c r="C1702" t="s">
        <v>276</v>
      </c>
      <c r="D1702">
        <v>10</v>
      </c>
      <c r="E1702">
        <v>8</v>
      </c>
      <c r="F1702">
        <v>2</v>
      </c>
      <c r="G1702">
        <v>10</v>
      </c>
      <c r="H1702">
        <v>91</v>
      </c>
      <c r="J1702">
        <v>87</v>
      </c>
      <c r="K1702">
        <v>91</v>
      </c>
      <c r="L1702">
        <v>93</v>
      </c>
      <c r="M1702">
        <v>90</v>
      </c>
      <c r="N1702">
        <v>83</v>
      </c>
      <c r="O1702">
        <v>74</v>
      </c>
      <c r="P1702">
        <v>84</v>
      </c>
      <c r="Q1702">
        <v>83</v>
      </c>
      <c r="R1702">
        <v>85</v>
      </c>
      <c r="T1702" s="34">
        <f>_xlfn.XLOOKUP(B1702,'LHA Demog pivot'!$B$4:$B$93,'LHA Demog pivot'!$C$4:$C$93,,,1)</f>
        <v>103894</v>
      </c>
      <c r="U1702" s="36">
        <f>ROUND(Table2[[#This Row],[LHA_Pop_2016]]*Table2[[#This Row],[C_ADR_7day]]/100000*7,0)</f>
        <v>73</v>
      </c>
      <c r="V1702" s="13">
        <f>IF(OR(Table2[[#This Row],[7d_positivity_public]]=0,ISBLANK(Table2[[#This Row],[7d_positivity_public]])),"",(Table2[[#This Row],[7d_positivity_public]]-Table2[[#This Row],[7d_positivity_all]])/Table2[[#This Row],[7d_positivity_public]])</f>
        <v>0.5</v>
      </c>
      <c r="W1702">
        <v>5</v>
      </c>
    </row>
    <row r="1703" spans="1:23" x14ac:dyDescent="0.25">
      <c r="A1703" s="10">
        <v>44432</v>
      </c>
      <c r="B1703">
        <v>324</v>
      </c>
      <c r="C1703" t="s">
        <v>277</v>
      </c>
      <c r="D1703">
        <v>6</v>
      </c>
      <c r="E1703">
        <v>6</v>
      </c>
      <c r="F1703">
        <v>0</v>
      </c>
      <c r="G1703">
        <v>6</v>
      </c>
      <c r="H1703">
        <v>87</v>
      </c>
      <c r="J1703">
        <v>87</v>
      </c>
      <c r="K1703">
        <v>87</v>
      </c>
      <c r="L1703">
        <v>87</v>
      </c>
      <c r="M1703">
        <v>87</v>
      </c>
      <c r="N1703">
        <v>80</v>
      </c>
      <c r="O1703">
        <v>74</v>
      </c>
      <c r="P1703">
        <v>80</v>
      </c>
      <c r="Q1703">
        <v>77</v>
      </c>
      <c r="R1703">
        <v>83</v>
      </c>
      <c r="T1703" s="34">
        <f>_xlfn.XLOOKUP(B1703,'LHA Demog pivot'!$B$4:$B$93,'LHA Demog pivot'!$C$4:$C$93,,,1)</f>
        <v>131178</v>
      </c>
      <c r="U1703" s="36">
        <f>ROUND(Table2[[#This Row],[LHA_Pop_2016]]*Table2[[#This Row],[C_ADR_7day]]/100000*7,0)</f>
        <v>55</v>
      </c>
      <c r="V1703" s="13">
        <f>IF(OR(Table2[[#This Row],[7d_positivity_public]]=0,ISBLANK(Table2[[#This Row],[7d_positivity_public]])),"",(Table2[[#This Row],[7d_positivity_public]]-Table2[[#This Row],[7d_positivity_all]])/Table2[[#This Row],[7d_positivity_public]])</f>
        <v>0.66666666666666663</v>
      </c>
      <c r="W1703">
        <v>2</v>
      </c>
    </row>
    <row r="1704" spans="1:23" x14ac:dyDescent="0.25">
      <c r="A1704" s="10">
        <v>44432</v>
      </c>
      <c r="B1704">
        <v>325</v>
      </c>
      <c r="C1704" t="s">
        <v>278</v>
      </c>
      <c r="D1704">
        <v>10</v>
      </c>
      <c r="E1704">
        <v>7</v>
      </c>
      <c r="F1704">
        <v>3</v>
      </c>
      <c r="G1704">
        <v>7</v>
      </c>
      <c r="H1704">
        <v>91</v>
      </c>
      <c r="J1704">
        <v>88</v>
      </c>
      <c r="K1704">
        <v>91</v>
      </c>
      <c r="L1704">
        <v>92</v>
      </c>
      <c r="M1704">
        <v>89</v>
      </c>
      <c r="N1704">
        <v>84</v>
      </c>
      <c r="O1704">
        <v>77</v>
      </c>
      <c r="P1704">
        <v>84</v>
      </c>
      <c r="Q1704">
        <v>84</v>
      </c>
      <c r="R1704">
        <v>84</v>
      </c>
      <c r="T1704" s="34">
        <f>_xlfn.XLOOKUP(B1704,'LHA Demog pivot'!$B$4:$B$93,'LHA Demog pivot'!$C$4:$C$93,,,1)</f>
        <v>95808</v>
      </c>
      <c r="U1704" s="36">
        <f>ROUND(Table2[[#This Row],[LHA_Pop_2016]]*Table2[[#This Row],[C_ADR_7day]]/100000*7,0)</f>
        <v>67</v>
      </c>
      <c r="V1704" s="13">
        <f>IF(OR(Table2[[#This Row],[7d_positivity_public]]=0,ISBLANK(Table2[[#This Row],[7d_positivity_public]])),"",(Table2[[#This Row],[7d_positivity_public]]-Table2[[#This Row],[7d_positivity_all]])/Table2[[#This Row],[7d_positivity_public]])</f>
        <v>0.42857142857142855</v>
      </c>
      <c r="W1704">
        <v>4</v>
      </c>
    </row>
    <row r="1705" spans="1:23" x14ac:dyDescent="0.25">
      <c r="A1705" s="10">
        <v>44432</v>
      </c>
      <c r="B1705">
        <v>326</v>
      </c>
      <c r="C1705" t="s">
        <v>279</v>
      </c>
      <c r="D1705">
        <v>7</v>
      </c>
      <c r="E1705">
        <v>5</v>
      </c>
      <c r="F1705">
        <v>2</v>
      </c>
      <c r="G1705">
        <v>8</v>
      </c>
      <c r="H1705">
        <v>89</v>
      </c>
      <c r="J1705">
        <v>85</v>
      </c>
      <c r="K1705">
        <v>89</v>
      </c>
      <c r="L1705">
        <v>90</v>
      </c>
      <c r="M1705">
        <v>88</v>
      </c>
      <c r="N1705">
        <v>81</v>
      </c>
      <c r="O1705">
        <v>71</v>
      </c>
      <c r="P1705">
        <v>81</v>
      </c>
      <c r="Q1705">
        <v>79</v>
      </c>
      <c r="R1705">
        <v>83</v>
      </c>
      <c r="T1705" s="34">
        <f>_xlfn.XLOOKUP(B1705,'LHA Demog pivot'!$B$4:$B$93,'LHA Demog pivot'!$C$4:$C$93,,,1)</f>
        <v>134575</v>
      </c>
      <c r="U1705" s="36">
        <f>ROUND(Table2[[#This Row],[LHA_Pop_2016]]*Table2[[#This Row],[C_ADR_7day]]/100000*7,0)</f>
        <v>66</v>
      </c>
      <c r="V1705" s="13">
        <f>IF(OR(Table2[[#This Row],[7d_positivity_public]]=0,ISBLANK(Table2[[#This Row],[7d_positivity_public]])),"",(Table2[[#This Row],[7d_positivity_public]]-Table2[[#This Row],[7d_positivity_all]])/Table2[[#This Row],[7d_positivity_public]])</f>
        <v>0.5</v>
      </c>
      <c r="W1705">
        <v>4</v>
      </c>
    </row>
    <row r="1706" spans="1:23" x14ac:dyDescent="0.25">
      <c r="A1706" s="10">
        <v>44432</v>
      </c>
      <c r="B1706">
        <v>331</v>
      </c>
      <c r="C1706" t="s">
        <v>280</v>
      </c>
      <c r="D1706">
        <v>7</v>
      </c>
      <c r="E1706">
        <v>6</v>
      </c>
      <c r="F1706">
        <v>1</v>
      </c>
      <c r="G1706">
        <v>5</v>
      </c>
      <c r="H1706">
        <v>90</v>
      </c>
      <c r="J1706">
        <v>87</v>
      </c>
      <c r="K1706">
        <v>90</v>
      </c>
      <c r="L1706">
        <v>89</v>
      </c>
      <c r="M1706">
        <v>91</v>
      </c>
      <c r="N1706">
        <v>83</v>
      </c>
      <c r="O1706">
        <v>75</v>
      </c>
      <c r="P1706">
        <v>84</v>
      </c>
      <c r="Q1706">
        <v>81</v>
      </c>
      <c r="R1706">
        <v>87</v>
      </c>
      <c r="T1706" s="34">
        <f>_xlfn.XLOOKUP(B1706,'LHA Demog pivot'!$B$4:$B$93,'LHA Demog pivot'!$C$4:$C$93,,,1)</f>
        <v>141392</v>
      </c>
      <c r="U1706" s="36">
        <f>ROUND(Table2[[#This Row],[LHA_Pop_2016]]*Table2[[#This Row],[C_ADR_7day]]/100000*7,0)</f>
        <v>69</v>
      </c>
      <c r="V1706" s="13">
        <f>IF(OR(Table2[[#This Row],[7d_positivity_public]]=0,ISBLANK(Table2[[#This Row],[7d_positivity_public]])),"",(Table2[[#This Row],[7d_positivity_public]]-Table2[[#This Row],[7d_positivity_all]])/Table2[[#This Row],[7d_positivity_public]])</f>
        <v>0.4</v>
      </c>
      <c r="W1706">
        <v>3</v>
      </c>
    </row>
    <row r="1707" spans="1:23" x14ac:dyDescent="0.25">
      <c r="A1707" s="10">
        <v>44432</v>
      </c>
      <c r="B1707">
        <v>332</v>
      </c>
      <c r="C1707" t="s">
        <v>281</v>
      </c>
      <c r="D1707">
        <v>7</v>
      </c>
      <c r="E1707">
        <v>3</v>
      </c>
      <c r="F1707">
        <v>4</v>
      </c>
      <c r="G1707">
        <v>6</v>
      </c>
      <c r="H1707">
        <v>85</v>
      </c>
      <c r="J1707">
        <v>82</v>
      </c>
      <c r="K1707">
        <v>86</v>
      </c>
      <c r="L1707">
        <v>81</v>
      </c>
      <c r="M1707">
        <v>88</v>
      </c>
      <c r="N1707">
        <v>78</v>
      </c>
      <c r="O1707">
        <v>68</v>
      </c>
      <c r="P1707">
        <v>79</v>
      </c>
      <c r="Q1707">
        <v>72</v>
      </c>
      <c r="R1707">
        <v>84</v>
      </c>
      <c r="T1707" s="34">
        <f>_xlfn.XLOOKUP(B1707,'LHA Demog pivot'!$B$4:$B$93,'LHA Demog pivot'!$C$4:$C$93,,,1)</f>
        <v>50490</v>
      </c>
      <c r="U1707" s="36">
        <f>ROUND(Table2[[#This Row],[LHA_Pop_2016]]*Table2[[#This Row],[C_ADR_7day]]/100000*7,0)</f>
        <v>25</v>
      </c>
      <c r="V1707" s="13">
        <f>IF(OR(Table2[[#This Row],[7d_positivity_public]]=0,ISBLANK(Table2[[#This Row],[7d_positivity_public]])),"",(Table2[[#This Row],[7d_positivity_public]]-Table2[[#This Row],[7d_positivity_all]])/Table2[[#This Row],[7d_positivity_public]])</f>
        <v>0.66666666666666663</v>
      </c>
      <c r="W1707">
        <v>2</v>
      </c>
    </row>
    <row r="1708" spans="1:23" x14ac:dyDescent="0.25">
      <c r="A1708" s="10">
        <v>44432</v>
      </c>
      <c r="B1708">
        <v>333</v>
      </c>
      <c r="C1708" t="s">
        <v>282</v>
      </c>
      <c r="D1708">
        <v>3</v>
      </c>
      <c r="E1708">
        <v>2</v>
      </c>
      <c r="F1708">
        <v>1</v>
      </c>
      <c r="G1708">
        <v>6</v>
      </c>
      <c r="H1708">
        <v>82</v>
      </c>
      <c r="J1708">
        <v>68</v>
      </c>
      <c r="K1708">
        <v>83</v>
      </c>
      <c r="L1708">
        <v>73</v>
      </c>
      <c r="M1708">
        <v>89</v>
      </c>
      <c r="N1708">
        <v>74</v>
      </c>
      <c r="O1708">
        <v>50</v>
      </c>
      <c r="P1708">
        <v>76</v>
      </c>
      <c r="Q1708">
        <v>60</v>
      </c>
      <c r="R1708">
        <v>84</v>
      </c>
      <c r="T1708" s="34">
        <f>_xlfn.XLOOKUP(B1708,'LHA Demog pivot'!$B$4:$B$93,'LHA Demog pivot'!$C$4:$C$93,,,1)</f>
        <v>29970</v>
      </c>
      <c r="U1708" s="36">
        <f>ROUND(Table2[[#This Row],[LHA_Pop_2016]]*Table2[[#This Row],[C_ADR_7day]]/100000*7,0)</f>
        <v>6</v>
      </c>
      <c r="V1708" s="13">
        <f>IF(OR(Table2[[#This Row],[7d_positivity_public]]=0,ISBLANK(Table2[[#This Row],[7d_positivity_public]])),"",(Table2[[#This Row],[7d_positivity_public]]-Table2[[#This Row],[7d_positivity_all]])/Table2[[#This Row],[7d_positivity_public]])</f>
        <v>0.33333333333333331</v>
      </c>
      <c r="W1708">
        <v>4</v>
      </c>
    </row>
    <row r="1709" spans="1:23" x14ac:dyDescent="0.25">
      <c r="A1709" s="10">
        <v>44432</v>
      </c>
      <c r="B1709">
        <v>334</v>
      </c>
      <c r="C1709" t="s">
        <v>283</v>
      </c>
      <c r="D1709">
        <v>2</v>
      </c>
      <c r="E1709">
        <v>1</v>
      </c>
      <c r="F1709">
        <v>1</v>
      </c>
      <c r="G1709">
        <v>5</v>
      </c>
      <c r="H1709">
        <v>79</v>
      </c>
      <c r="J1709">
        <v>63</v>
      </c>
      <c r="K1709">
        <v>80</v>
      </c>
      <c r="L1709">
        <v>67</v>
      </c>
      <c r="M1709">
        <v>87</v>
      </c>
      <c r="N1709">
        <v>71</v>
      </c>
      <c r="O1709">
        <v>45</v>
      </c>
      <c r="P1709">
        <v>73</v>
      </c>
      <c r="Q1709">
        <v>55</v>
      </c>
      <c r="R1709">
        <v>82</v>
      </c>
      <c r="T1709" s="34">
        <f>_xlfn.XLOOKUP(B1709,'LHA Demog pivot'!$B$4:$B$93,'LHA Demog pivot'!$C$4:$C$93,,,1)</f>
        <v>19671</v>
      </c>
      <c r="U1709" s="36">
        <f>ROUND(Table2[[#This Row],[LHA_Pop_2016]]*Table2[[#This Row],[C_ADR_7day]]/100000*7,0)</f>
        <v>3</v>
      </c>
      <c r="V1709" s="13">
        <f>IF(OR(Table2[[#This Row],[7d_positivity_public]]=0,ISBLANK(Table2[[#This Row],[7d_positivity_public]])),"",(Table2[[#This Row],[7d_positivity_public]]-Table2[[#This Row],[7d_positivity_all]])/Table2[[#This Row],[7d_positivity_public]])</f>
        <v>0.2</v>
      </c>
      <c r="W1709">
        <v>4</v>
      </c>
    </row>
    <row r="1710" spans="1:23" x14ac:dyDescent="0.25">
      <c r="A1710" s="10">
        <v>44432</v>
      </c>
      <c r="B1710">
        <v>335</v>
      </c>
      <c r="C1710" t="s">
        <v>284</v>
      </c>
      <c r="D1710">
        <v>5</v>
      </c>
      <c r="E1710">
        <v>9</v>
      </c>
      <c r="F1710">
        <v>-4</v>
      </c>
      <c r="G1710">
        <v>4</v>
      </c>
      <c r="H1710">
        <v>89</v>
      </c>
      <c r="J1710">
        <v>75</v>
      </c>
      <c r="K1710">
        <v>90</v>
      </c>
      <c r="L1710">
        <v>90</v>
      </c>
      <c r="M1710">
        <v>91</v>
      </c>
      <c r="N1710">
        <v>78</v>
      </c>
      <c r="O1710">
        <v>57</v>
      </c>
      <c r="P1710">
        <v>80</v>
      </c>
      <c r="Q1710">
        <v>77</v>
      </c>
      <c r="R1710">
        <v>85</v>
      </c>
      <c r="T1710" s="34">
        <f>_xlfn.XLOOKUP(B1710,'LHA Demog pivot'!$B$4:$B$93,'LHA Demog pivot'!$C$4:$C$93,,,1)</f>
        <v>38653</v>
      </c>
      <c r="U1710" s="36">
        <f>ROUND(Table2[[#This Row],[LHA_Pop_2016]]*Table2[[#This Row],[C_ADR_7day]]/100000*7,0)</f>
        <v>14</v>
      </c>
      <c r="V1710" s="13">
        <f>IF(OR(Table2[[#This Row],[7d_positivity_public]]=0,ISBLANK(Table2[[#This Row],[7d_positivity_public]])),"",(Table2[[#This Row],[7d_positivity_public]]-Table2[[#This Row],[7d_positivity_all]])/Table2[[#This Row],[7d_positivity_public]])</f>
        <v>0.5</v>
      </c>
      <c r="W1710">
        <v>2</v>
      </c>
    </row>
    <row r="1711" spans="1:23" x14ac:dyDescent="0.25">
      <c r="A1711" s="10">
        <v>44432</v>
      </c>
      <c r="B1711">
        <v>336</v>
      </c>
      <c r="C1711" t="s">
        <v>285</v>
      </c>
      <c r="D1711">
        <v>18</v>
      </c>
      <c r="E1711">
        <v>0</v>
      </c>
      <c r="F1711">
        <v>18</v>
      </c>
      <c r="G1711">
        <v>22</v>
      </c>
      <c r="H1711">
        <v>71</v>
      </c>
      <c r="J1711">
        <v>51</v>
      </c>
      <c r="K1711">
        <v>73</v>
      </c>
      <c r="L1711">
        <v>65</v>
      </c>
      <c r="M1711">
        <v>80</v>
      </c>
      <c r="N1711">
        <v>62</v>
      </c>
      <c r="O1711">
        <v>41</v>
      </c>
      <c r="P1711">
        <v>64</v>
      </c>
      <c r="Q1711">
        <v>54</v>
      </c>
      <c r="R1711">
        <v>72</v>
      </c>
      <c r="T1711" s="34">
        <f>_xlfn.XLOOKUP(B1711,'LHA Demog pivot'!$B$4:$B$93,'LHA Demog pivot'!$C$4:$C$93,,,1)</f>
        <v>2678</v>
      </c>
      <c r="U1711" s="36">
        <f>ROUND(Table2[[#This Row],[LHA_Pop_2016]]*Table2[[#This Row],[C_ADR_7day]]/100000*7,0)</f>
        <v>3</v>
      </c>
      <c r="V1711" s="13">
        <f>IF(OR(Table2[[#This Row],[7d_positivity_public]]=0,ISBLANK(Table2[[#This Row],[7d_positivity_public]])),"",(Table2[[#This Row],[7d_positivity_public]]-Table2[[#This Row],[7d_positivity_all]])/Table2[[#This Row],[7d_positivity_public]])</f>
        <v>0.27272727272727271</v>
      </c>
      <c r="W1711">
        <v>16</v>
      </c>
    </row>
    <row r="1712" spans="1:23" x14ac:dyDescent="0.25">
      <c r="A1712" s="10">
        <v>44432</v>
      </c>
      <c r="B1712">
        <v>337</v>
      </c>
      <c r="C1712" t="s">
        <v>286</v>
      </c>
      <c r="D1712">
        <v>0</v>
      </c>
      <c r="E1712">
        <v>0</v>
      </c>
      <c r="F1712">
        <v>0</v>
      </c>
      <c r="G1712">
        <v>0</v>
      </c>
      <c r="H1712">
        <v>95</v>
      </c>
      <c r="J1712">
        <v>85</v>
      </c>
      <c r="K1712">
        <v>96</v>
      </c>
      <c r="L1712">
        <v>97</v>
      </c>
      <c r="M1712">
        <v>96</v>
      </c>
      <c r="N1712">
        <v>88</v>
      </c>
      <c r="O1712">
        <v>68</v>
      </c>
      <c r="P1712">
        <v>90</v>
      </c>
      <c r="Q1712">
        <v>89</v>
      </c>
      <c r="R1712">
        <v>91</v>
      </c>
      <c r="T1712" s="34">
        <f>_xlfn.XLOOKUP(B1712,'LHA Demog pivot'!$B$4:$B$93,'LHA Demog pivot'!$C$4:$C$93,,,1)</f>
        <v>1514</v>
      </c>
      <c r="U1712" s="36">
        <f>ROUND(Table2[[#This Row],[LHA_Pop_2016]]*Table2[[#This Row],[C_ADR_7day]]/100000*7,0)</f>
        <v>0</v>
      </c>
      <c r="V1712" s="13" t="str">
        <f>IF(OR(Table2[[#This Row],[7d_positivity_public]]=0,ISBLANK(Table2[[#This Row],[7d_positivity_public]])),"",(Table2[[#This Row],[7d_positivity_public]]-Table2[[#This Row],[7d_positivity_all]])/Table2[[#This Row],[7d_positivity_public]])</f>
        <v/>
      </c>
      <c r="W1712">
        <v>0</v>
      </c>
    </row>
    <row r="1713" spans="1:23" x14ac:dyDescent="0.25">
      <c r="A1713" s="10">
        <v>44432</v>
      </c>
      <c r="B1713">
        <v>411</v>
      </c>
      <c r="C1713" t="s">
        <v>287</v>
      </c>
      <c r="D1713">
        <v>4</v>
      </c>
      <c r="E1713">
        <v>4</v>
      </c>
      <c r="F1713">
        <v>0</v>
      </c>
      <c r="G1713">
        <v>5</v>
      </c>
      <c r="H1713">
        <v>90</v>
      </c>
      <c r="J1713">
        <v>84</v>
      </c>
      <c r="K1713">
        <v>90</v>
      </c>
      <c r="L1713">
        <v>88</v>
      </c>
      <c r="M1713">
        <v>92</v>
      </c>
      <c r="N1713">
        <v>82</v>
      </c>
      <c r="O1713">
        <v>70</v>
      </c>
      <c r="P1713">
        <v>83</v>
      </c>
      <c r="Q1713">
        <v>78</v>
      </c>
      <c r="R1713">
        <v>87</v>
      </c>
      <c r="T1713" s="34">
        <f>_xlfn.XLOOKUP(B1713,'LHA Demog pivot'!$B$4:$B$93,'LHA Demog pivot'!$C$4:$C$93,,,1)</f>
        <v>225919</v>
      </c>
      <c r="U1713" s="36">
        <f>ROUND(Table2[[#This Row],[LHA_Pop_2016]]*Table2[[#This Row],[C_ADR_7day]]/100000*7,0)</f>
        <v>63</v>
      </c>
      <c r="V1713" s="13">
        <f>IF(OR(Table2[[#This Row],[7d_positivity_public]]=0,ISBLANK(Table2[[#This Row],[7d_positivity_public]])),"",(Table2[[#This Row],[7d_positivity_public]]-Table2[[#This Row],[7d_positivity_all]])/Table2[[#This Row],[7d_positivity_public]])</f>
        <v>0.4</v>
      </c>
      <c r="W1713">
        <v>3</v>
      </c>
    </row>
    <row r="1714" spans="1:23" x14ac:dyDescent="0.25">
      <c r="A1714" s="10">
        <v>44432</v>
      </c>
      <c r="B1714">
        <v>412</v>
      </c>
      <c r="C1714" t="s">
        <v>288</v>
      </c>
      <c r="D1714">
        <v>5</v>
      </c>
      <c r="E1714">
        <v>7</v>
      </c>
      <c r="F1714">
        <v>-2</v>
      </c>
      <c r="G1714">
        <v>6</v>
      </c>
      <c r="H1714">
        <v>85</v>
      </c>
      <c r="J1714">
        <v>78</v>
      </c>
      <c r="K1714">
        <v>86</v>
      </c>
      <c r="L1714">
        <v>81</v>
      </c>
      <c r="M1714">
        <v>91</v>
      </c>
      <c r="N1714">
        <v>77</v>
      </c>
      <c r="O1714">
        <v>62</v>
      </c>
      <c r="P1714">
        <v>78</v>
      </c>
      <c r="Q1714">
        <v>70</v>
      </c>
      <c r="R1714">
        <v>87</v>
      </c>
      <c r="T1714" s="34">
        <f>_xlfn.XLOOKUP(B1714,'LHA Demog pivot'!$B$4:$B$93,'LHA Demog pivot'!$C$4:$C$93,,,1)</f>
        <v>77460</v>
      </c>
      <c r="U1714" s="36">
        <f>ROUND(Table2[[#This Row],[LHA_Pop_2016]]*Table2[[#This Row],[C_ADR_7day]]/100000*7,0)</f>
        <v>27</v>
      </c>
      <c r="V1714" s="13">
        <f>IF(OR(Table2[[#This Row],[7d_positivity_public]]=0,ISBLANK(Table2[[#This Row],[7d_positivity_public]])),"",(Table2[[#This Row],[7d_positivity_public]]-Table2[[#This Row],[7d_positivity_all]])/Table2[[#This Row],[7d_positivity_public]])</f>
        <v>0.33333333333333331</v>
      </c>
      <c r="W1714">
        <v>4</v>
      </c>
    </row>
    <row r="1715" spans="1:23" x14ac:dyDescent="0.25">
      <c r="A1715" s="10">
        <v>44432</v>
      </c>
      <c r="B1715">
        <v>413</v>
      </c>
      <c r="C1715" t="s">
        <v>289</v>
      </c>
      <c r="D1715">
        <v>2</v>
      </c>
      <c r="E1715">
        <v>3</v>
      </c>
      <c r="F1715">
        <v>-1</v>
      </c>
      <c r="G1715">
        <v>4</v>
      </c>
      <c r="H1715">
        <v>91</v>
      </c>
      <c r="J1715">
        <v>86</v>
      </c>
      <c r="K1715">
        <v>91</v>
      </c>
      <c r="L1715">
        <v>87</v>
      </c>
      <c r="M1715">
        <v>94</v>
      </c>
      <c r="N1715">
        <v>86</v>
      </c>
      <c r="O1715">
        <v>74</v>
      </c>
      <c r="P1715">
        <v>86</v>
      </c>
      <c r="Q1715">
        <v>78</v>
      </c>
      <c r="R1715">
        <v>91</v>
      </c>
      <c r="T1715" s="34">
        <f>_xlfn.XLOOKUP(B1715,'LHA Demog pivot'!$B$4:$B$93,'LHA Demog pivot'!$C$4:$C$93,,,1)</f>
        <v>64692</v>
      </c>
      <c r="U1715" s="36">
        <f>ROUND(Table2[[#This Row],[LHA_Pop_2016]]*Table2[[#This Row],[C_ADR_7day]]/100000*7,0)</f>
        <v>9</v>
      </c>
      <c r="V1715" s="13">
        <f>IF(OR(Table2[[#This Row],[7d_positivity_public]]=0,ISBLANK(Table2[[#This Row],[7d_positivity_public]])),"",(Table2[[#This Row],[7d_positivity_public]]-Table2[[#This Row],[7d_positivity_all]])/Table2[[#This Row],[7d_positivity_public]])</f>
        <v>0.25</v>
      </c>
      <c r="W1715">
        <v>3</v>
      </c>
    </row>
    <row r="1716" spans="1:23" x14ac:dyDescent="0.25">
      <c r="A1716" s="10">
        <v>44432</v>
      </c>
      <c r="B1716">
        <v>414</v>
      </c>
      <c r="C1716" t="s">
        <v>290</v>
      </c>
      <c r="D1716">
        <v>2</v>
      </c>
      <c r="E1716">
        <v>4</v>
      </c>
      <c r="F1716">
        <v>-2</v>
      </c>
      <c r="G1716">
        <v>7</v>
      </c>
      <c r="H1716">
        <v>82</v>
      </c>
      <c r="J1716">
        <v>68</v>
      </c>
      <c r="K1716">
        <v>83</v>
      </c>
      <c r="L1716">
        <v>71</v>
      </c>
      <c r="M1716">
        <v>89</v>
      </c>
      <c r="N1716">
        <v>76</v>
      </c>
      <c r="O1716">
        <v>55</v>
      </c>
      <c r="P1716">
        <v>77</v>
      </c>
      <c r="Q1716">
        <v>61</v>
      </c>
      <c r="R1716">
        <v>85</v>
      </c>
      <c r="T1716" s="34">
        <f>_xlfn.XLOOKUP(B1716,'LHA Demog pivot'!$B$4:$B$93,'LHA Demog pivot'!$C$4:$C$93,,,1)</f>
        <v>15289</v>
      </c>
      <c r="U1716" s="36">
        <f>ROUND(Table2[[#This Row],[LHA_Pop_2016]]*Table2[[#This Row],[C_ADR_7day]]/100000*7,0)</f>
        <v>2</v>
      </c>
      <c r="V1716" s="13">
        <f>IF(OR(Table2[[#This Row],[7d_positivity_public]]=0,ISBLANK(Table2[[#This Row],[7d_positivity_public]])),"",(Table2[[#This Row],[7d_positivity_public]]-Table2[[#This Row],[7d_positivity_all]])/Table2[[#This Row],[7d_positivity_public]])</f>
        <v>0.42857142857142855</v>
      </c>
      <c r="W1716">
        <v>4</v>
      </c>
    </row>
    <row r="1717" spans="1:23" x14ac:dyDescent="0.25">
      <c r="A1717" s="10">
        <v>44432</v>
      </c>
      <c r="B1717">
        <v>421</v>
      </c>
      <c r="C1717" t="s">
        <v>291</v>
      </c>
      <c r="D1717">
        <v>4</v>
      </c>
      <c r="E1717">
        <v>4</v>
      </c>
      <c r="F1717">
        <v>0</v>
      </c>
      <c r="G1717">
        <v>5</v>
      </c>
      <c r="H1717">
        <v>80</v>
      </c>
      <c r="J1717">
        <v>68</v>
      </c>
      <c r="K1717">
        <v>81</v>
      </c>
      <c r="L1717">
        <v>70</v>
      </c>
      <c r="M1717">
        <v>88</v>
      </c>
      <c r="N1717">
        <v>72</v>
      </c>
      <c r="O1717">
        <v>52</v>
      </c>
      <c r="P1717">
        <v>74</v>
      </c>
      <c r="Q1717">
        <v>60</v>
      </c>
      <c r="R1717">
        <v>84</v>
      </c>
      <c r="T1717" s="34">
        <f>_xlfn.XLOOKUP(B1717,'LHA Demog pivot'!$B$4:$B$93,'LHA Demog pivot'!$C$4:$C$93,,,1)</f>
        <v>58378</v>
      </c>
      <c r="U1717" s="36">
        <f>ROUND(Table2[[#This Row],[LHA_Pop_2016]]*Table2[[#This Row],[C_ADR_7day]]/100000*7,0)</f>
        <v>16</v>
      </c>
      <c r="V1717" s="13">
        <f>IF(OR(Table2[[#This Row],[7d_positivity_public]]=0,ISBLANK(Table2[[#This Row],[7d_positivity_public]])),"",(Table2[[#This Row],[7d_positivity_public]]-Table2[[#This Row],[7d_positivity_all]])/Table2[[#This Row],[7d_positivity_public]])</f>
        <v>0.2</v>
      </c>
      <c r="W1717">
        <v>4</v>
      </c>
    </row>
    <row r="1718" spans="1:23" x14ac:dyDescent="0.25">
      <c r="A1718" s="10">
        <v>44432</v>
      </c>
      <c r="B1718">
        <v>422</v>
      </c>
      <c r="C1718" t="s">
        <v>292</v>
      </c>
      <c r="D1718">
        <v>8</v>
      </c>
      <c r="E1718">
        <v>2</v>
      </c>
      <c r="F1718">
        <v>6</v>
      </c>
      <c r="G1718">
        <v>9</v>
      </c>
      <c r="H1718">
        <v>74</v>
      </c>
      <c r="J1718">
        <v>54</v>
      </c>
      <c r="K1718">
        <v>75</v>
      </c>
      <c r="L1718">
        <v>59</v>
      </c>
      <c r="M1718">
        <v>84</v>
      </c>
      <c r="N1718">
        <v>66</v>
      </c>
      <c r="O1718">
        <v>37</v>
      </c>
      <c r="P1718">
        <v>67</v>
      </c>
      <c r="Q1718">
        <v>47</v>
      </c>
      <c r="R1718">
        <v>79</v>
      </c>
      <c r="T1718" s="34">
        <f>_xlfn.XLOOKUP(B1718,'LHA Demog pivot'!$B$4:$B$93,'LHA Demog pivot'!$C$4:$C$93,,,1)</f>
        <v>6240</v>
      </c>
      <c r="U1718" s="36">
        <f>ROUND(Table2[[#This Row],[LHA_Pop_2016]]*Table2[[#This Row],[C_ADR_7day]]/100000*7,0)</f>
        <v>3</v>
      </c>
      <c r="V1718" s="13">
        <f>IF(OR(Table2[[#This Row],[7d_positivity_public]]=0,ISBLANK(Table2[[#This Row],[7d_positivity_public]])),"",(Table2[[#This Row],[7d_positivity_public]]-Table2[[#This Row],[7d_positivity_all]])/Table2[[#This Row],[7d_positivity_public]])</f>
        <v>0.22222222222222221</v>
      </c>
      <c r="W1718">
        <v>7</v>
      </c>
    </row>
    <row r="1719" spans="1:23" x14ac:dyDescent="0.25">
      <c r="A1719" s="10">
        <v>44432</v>
      </c>
      <c r="B1719">
        <v>423</v>
      </c>
      <c r="C1719" t="s">
        <v>293</v>
      </c>
      <c r="D1719">
        <v>8</v>
      </c>
      <c r="E1719">
        <v>2</v>
      </c>
      <c r="F1719">
        <v>6</v>
      </c>
      <c r="G1719">
        <v>11</v>
      </c>
      <c r="H1719">
        <v>82</v>
      </c>
      <c r="J1719">
        <v>67</v>
      </c>
      <c r="K1719">
        <v>83</v>
      </c>
      <c r="L1719">
        <v>72</v>
      </c>
      <c r="M1719">
        <v>90</v>
      </c>
      <c r="N1719">
        <v>76</v>
      </c>
      <c r="O1719">
        <v>51</v>
      </c>
      <c r="P1719">
        <v>77</v>
      </c>
      <c r="Q1719">
        <v>61</v>
      </c>
      <c r="R1719">
        <v>86</v>
      </c>
      <c r="T1719" s="34">
        <f>_xlfn.XLOOKUP(B1719,'LHA Demog pivot'!$B$4:$B$93,'LHA Demog pivot'!$C$4:$C$93,,,1)</f>
        <v>19121</v>
      </c>
      <c r="U1719" s="36">
        <f>ROUND(Table2[[#This Row],[LHA_Pop_2016]]*Table2[[#This Row],[C_ADR_7day]]/100000*7,0)</f>
        <v>11</v>
      </c>
      <c r="V1719" s="13">
        <f>IF(OR(Table2[[#This Row],[7d_positivity_public]]=0,ISBLANK(Table2[[#This Row],[7d_positivity_public]])),"",(Table2[[#This Row],[7d_positivity_public]]-Table2[[#This Row],[7d_positivity_all]])/Table2[[#This Row],[7d_positivity_public]])</f>
        <v>0.18181818181818182</v>
      </c>
      <c r="W1719">
        <v>9</v>
      </c>
    </row>
    <row r="1720" spans="1:23" x14ac:dyDescent="0.25">
      <c r="A1720" s="10">
        <v>44432</v>
      </c>
      <c r="B1720">
        <v>424</v>
      </c>
      <c r="C1720" t="s">
        <v>294</v>
      </c>
      <c r="D1720">
        <v>5</v>
      </c>
      <c r="E1720">
        <v>3</v>
      </c>
      <c r="F1720">
        <v>2</v>
      </c>
      <c r="G1720">
        <v>8</v>
      </c>
      <c r="H1720">
        <v>82</v>
      </c>
      <c r="J1720">
        <v>73</v>
      </c>
      <c r="K1720">
        <v>83</v>
      </c>
      <c r="L1720">
        <v>76</v>
      </c>
      <c r="M1720">
        <v>89</v>
      </c>
      <c r="N1720">
        <v>75</v>
      </c>
      <c r="O1720">
        <v>60</v>
      </c>
      <c r="P1720">
        <v>76</v>
      </c>
      <c r="Q1720">
        <v>65</v>
      </c>
      <c r="R1720">
        <v>85</v>
      </c>
      <c r="T1720" s="34">
        <f>_xlfn.XLOOKUP(B1720,'LHA Demog pivot'!$B$4:$B$93,'LHA Demog pivot'!$C$4:$C$93,,,1)</f>
        <v>108964</v>
      </c>
      <c r="U1720" s="36">
        <f>ROUND(Table2[[#This Row],[LHA_Pop_2016]]*Table2[[#This Row],[C_ADR_7day]]/100000*7,0)</f>
        <v>38</v>
      </c>
      <c r="V1720" s="13">
        <f>IF(OR(Table2[[#This Row],[7d_positivity_public]]=0,ISBLANK(Table2[[#This Row],[7d_positivity_public]])),"",(Table2[[#This Row],[7d_positivity_public]]-Table2[[#This Row],[7d_positivity_all]])/Table2[[#This Row],[7d_positivity_public]])</f>
        <v>0.25</v>
      </c>
      <c r="W1720">
        <v>6</v>
      </c>
    </row>
    <row r="1721" spans="1:23" x14ac:dyDescent="0.25">
      <c r="A1721" s="10">
        <v>44432</v>
      </c>
      <c r="B1721">
        <v>425</v>
      </c>
      <c r="C1721" t="s">
        <v>295</v>
      </c>
      <c r="D1721">
        <v>6</v>
      </c>
      <c r="E1721">
        <v>3</v>
      </c>
      <c r="F1721">
        <v>3</v>
      </c>
      <c r="G1721">
        <v>9</v>
      </c>
      <c r="H1721">
        <v>83</v>
      </c>
      <c r="J1721">
        <v>65</v>
      </c>
      <c r="K1721">
        <v>83</v>
      </c>
      <c r="L1721">
        <v>67</v>
      </c>
      <c r="M1721">
        <v>90</v>
      </c>
      <c r="N1721">
        <v>76</v>
      </c>
      <c r="O1721">
        <v>50</v>
      </c>
      <c r="P1721">
        <v>78</v>
      </c>
      <c r="Q1721">
        <v>56</v>
      </c>
      <c r="R1721">
        <v>86</v>
      </c>
      <c r="T1721" s="34">
        <f>_xlfn.XLOOKUP(B1721,'LHA Demog pivot'!$B$4:$B$93,'LHA Demog pivot'!$C$4:$C$93,,,1)</f>
        <v>47133</v>
      </c>
      <c r="U1721" s="36">
        <f>ROUND(Table2[[#This Row],[LHA_Pop_2016]]*Table2[[#This Row],[C_ADR_7day]]/100000*7,0)</f>
        <v>20</v>
      </c>
      <c r="V1721" s="13">
        <f>IF(OR(Table2[[#This Row],[7d_positivity_public]]=0,ISBLANK(Table2[[#This Row],[7d_positivity_public]])),"",(Table2[[#This Row],[7d_positivity_public]]-Table2[[#This Row],[7d_positivity_all]])/Table2[[#This Row],[7d_positivity_public]])</f>
        <v>0.22222222222222221</v>
      </c>
      <c r="W1721">
        <v>7</v>
      </c>
    </row>
    <row r="1722" spans="1:23" x14ac:dyDescent="0.25">
      <c r="A1722" s="10">
        <v>44432</v>
      </c>
      <c r="B1722">
        <v>426</v>
      </c>
      <c r="C1722" t="s">
        <v>296</v>
      </c>
      <c r="D1722">
        <v>19</v>
      </c>
      <c r="E1722">
        <v>5</v>
      </c>
      <c r="F1722">
        <v>14</v>
      </c>
      <c r="G1722">
        <v>14</v>
      </c>
      <c r="H1722">
        <v>79</v>
      </c>
      <c r="J1722">
        <v>61</v>
      </c>
      <c r="K1722">
        <v>80</v>
      </c>
      <c r="L1722">
        <v>72</v>
      </c>
      <c r="M1722">
        <v>87</v>
      </c>
      <c r="N1722">
        <v>70</v>
      </c>
      <c r="O1722">
        <v>45</v>
      </c>
      <c r="P1722">
        <v>72</v>
      </c>
      <c r="Q1722">
        <v>60</v>
      </c>
      <c r="R1722">
        <v>82</v>
      </c>
      <c r="T1722" s="34">
        <f>_xlfn.XLOOKUP(B1722,'LHA Demog pivot'!$B$4:$B$93,'LHA Demog pivot'!$C$4:$C$93,,,1)</f>
        <v>30981</v>
      </c>
      <c r="U1722" s="36">
        <f>ROUND(Table2[[#This Row],[LHA_Pop_2016]]*Table2[[#This Row],[C_ADR_7day]]/100000*7,0)</f>
        <v>41</v>
      </c>
      <c r="V1722" s="13">
        <f>IF(OR(Table2[[#This Row],[7d_positivity_public]]=0,ISBLANK(Table2[[#This Row],[7d_positivity_public]])),"",(Table2[[#This Row],[7d_positivity_public]]-Table2[[#This Row],[7d_positivity_all]])/Table2[[#This Row],[7d_positivity_public]])</f>
        <v>0.21428571428571427</v>
      </c>
      <c r="W1722">
        <v>11</v>
      </c>
    </row>
    <row r="1723" spans="1:23" x14ac:dyDescent="0.25">
      <c r="A1723" s="10">
        <v>44432</v>
      </c>
      <c r="B1723">
        <v>431</v>
      </c>
      <c r="C1723" t="s">
        <v>297</v>
      </c>
      <c r="D1723">
        <v>8</v>
      </c>
      <c r="E1723">
        <v>4</v>
      </c>
      <c r="F1723">
        <v>4</v>
      </c>
      <c r="G1723">
        <v>8</v>
      </c>
      <c r="H1723">
        <v>81</v>
      </c>
      <c r="J1723">
        <v>66</v>
      </c>
      <c r="K1723">
        <v>82</v>
      </c>
      <c r="L1723">
        <v>71</v>
      </c>
      <c r="M1723">
        <v>89</v>
      </c>
      <c r="N1723">
        <v>73</v>
      </c>
      <c r="O1723">
        <v>52</v>
      </c>
      <c r="P1723">
        <v>75</v>
      </c>
      <c r="Q1723">
        <v>60</v>
      </c>
      <c r="R1723">
        <v>85</v>
      </c>
      <c r="T1723" s="34">
        <f>_xlfn.XLOOKUP(B1723,'LHA Demog pivot'!$B$4:$B$93,'LHA Demog pivot'!$C$4:$C$93,,,1)</f>
        <v>66527</v>
      </c>
      <c r="U1723" s="36">
        <f>ROUND(Table2[[#This Row],[LHA_Pop_2016]]*Table2[[#This Row],[C_ADR_7day]]/100000*7,0)</f>
        <v>37</v>
      </c>
      <c r="V1723" s="13">
        <f>IF(OR(Table2[[#This Row],[7d_positivity_public]]=0,ISBLANK(Table2[[#This Row],[7d_positivity_public]])),"",(Table2[[#This Row],[7d_positivity_public]]-Table2[[#This Row],[7d_positivity_all]])/Table2[[#This Row],[7d_positivity_public]])</f>
        <v>0.25</v>
      </c>
      <c r="W1723">
        <v>6</v>
      </c>
    </row>
    <row r="1724" spans="1:23" x14ac:dyDescent="0.25">
      <c r="A1724" s="10">
        <v>44432</v>
      </c>
      <c r="B1724">
        <v>432</v>
      </c>
      <c r="C1724" t="s">
        <v>298</v>
      </c>
      <c r="D1724">
        <v>3</v>
      </c>
      <c r="E1724">
        <v>1</v>
      </c>
      <c r="F1724">
        <v>2</v>
      </c>
      <c r="G1724">
        <v>6</v>
      </c>
      <c r="H1724">
        <v>80</v>
      </c>
      <c r="J1724">
        <v>66</v>
      </c>
      <c r="K1724">
        <v>81</v>
      </c>
      <c r="L1724">
        <v>70</v>
      </c>
      <c r="M1724">
        <v>88</v>
      </c>
      <c r="N1724">
        <v>72</v>
      </c>
      <c r="O1724">
        <v>51</v>
      </c>
      <c r="P1724">
        <v>74</v>
      </c>
      <c r="Q1724">
        <v>60</v>
      </c>
      <c r="R1724">
        <v>84</v>
      </c>
      <c r="T1724" s="34">
        <f>_xlfn.XLOOKUP(B1724,'LHA Demog pivot'!$B$4:$B$93,'LHA Demog pivot'!$C$4:$C$93,,,1)</f>
        <v>42570</v>
      </c>
      <c r="U1724" s="36">
        <f>ROUND(Table2[[#This Row],[LHA_Pop_2016]]*Table2[[#This Row],[C_ADR_7day]]/100000*7,0)</f>
        <v>9</v>
      </c>
      <c r="V1724" s="13">
        <f>IF(OR(Table2[[#This Row],[7d_positivity_public]]=0,ISBLANK(Table2[[#This Row],[7d_positivity_public]])),"",(Table2[[#This Row],[7d_positivity_public]]-Table2[[#This Row],[7d_positivity_all]])/Table2[[#This Row],[7d_positivity_public]])</f>
        <v>0.16666666666666666</v>
      </c>
      <c r="W1724">
        <v>5</v>
      </c>
    </row>
    <row r="1725" spans="1:23" x14ac:dyDescent="0.25">
      <c r="A1725" s="10">
        <v>44432</v>
      </c>
      <c r="B1725">
        <v>433</v>
      </c>
      <c r="C1725" t="s">
        <v>299</v>
      </c>
      <c r="D1725">
        <v>15</v>
      </c>
      <c r="E1725">
        <v>0</v>
      </c>
      <c r="F1725">
        <v>15</v>
      </c>
      <c r="G1725">
        <v>50</v>
      </c>
      <c r="H1725">
        <v>77</v>
      </c>
      <c r="J1725">
        <v>58</v>
      </c>
      <c r="K1725">
        <v>79</v>
      </c>
      <c r="L1725">
        <v>70</v>
      </c>
      <c r="M1725">
        <v>84</v>
      </c>
      <c r="N1725">
        <v>68</v>
      </c>
      <c r="O1725">
        <v>28</v>
      </c>
      <c r="P1725">
        <v>71</v>
      </c>
      <c r="Q1725">
        <v>58</v>
      </c>
      <c r="R1725">
        <v>79</v>
      </c>
      <c r="T1725" s="34">
        <f>_xlfn.XLOOKUP(B1725,'LHA Demog pivot'!$B$4:$B$93,'LHA Demog pivot'!$C$4:$C$93,,,1)</f>
        <v>1901</v>
      </c>
      <c r="U1725" s="36">
        <f>ROUND(Table2[[#This Row],[LHA_Pop_2016]]*Table2[[#This Row],[C_ADR_7day]]/100000*7,0)</f>
        <v>2</v>
      </c>
      <c r="V1725" s="13">
        <f>IF(OR(Table2[[#This Row],[7d_positivity_public]]=0,ISBLANK(Table2[[#This Row],[7d_positivity_public]])),"",(Table2[[#This Row],[7d_positivity_public]]-Table2[[#This Row],[7d_positivity_all]])/Table2[[#This Row],[7d_positivity_public]])</f>
        <v>0.6</v>
      </c>
      <c r="W1725">
        <v>20</v>
      </c>
    </row>
    <row r="1726" spans="1:23" x14ac:dyDescent="0.25">
      <c r="A1726" s="10">
        <v>44432</v>
      </c>
      <c r="B1726">
        <v>434</v>
      </c>
      <c r="C1726" t="s">
        <v>300</v>
      </c>
      <c r="D1726">
        <v>3</v>
      </c>
      <c r="E1726">
        <v>3</v>
      </c>
      <c r="F1726">
        <v>0</v>
      </c>
      <c r="G1726">
        <v>6</v>
      </c>
      <c r="H1726">
        <v>79</v>
      </c>
      <c r="J1726">
        <v>62</v>
      </c>
      <c r="K1726">
        <v>80</v>
      </c>
      <c r="L1726">
        <v>73</v>
      </c>
      <c r="M1726">
        <v>86</v>
      </c>
      <c r="N1726">
        <v>70</v>
      </c>
      <c r="O1726">
        <v>36</v>
      </c>
      <c r="P1726">
        <v>73</v>
      </c>
      <c r="Q1726">
        <v>63</v>
      </c>
      <c r="R1726">
        <v>81</v>
      </c>
      <c r="T1726" s="34">
        <f>_xlfn.XLOOKUP(B1726,'LHA Demog pivot'!$B$4:$B$93,'LHA Demog pivot'!$C$4:$C$93,,,1)</f>
        <v>11235</v>
      </c>
      <c r="U1726" s="36">
        <f>ROUND(Table2[[#This Row],[LHA_Pop_2016]]*Table2[[#This Row],[C_ADR_7day]]/100000*7,0)</f>
        <v>2</v>
      </c>
      <c r="V1726" s="13">
        <f>IF(OR(Table2[[#This Row],[7d_positivity_public]]=0,ISBLANK(Table2[[#This Row],[7d_positivity_public]])),"",(Table2[[#This Row],[7d_positivity_public]]-Table2[[#This Row],[7d_positivity_all]])/Table2[[#This Row],[7d_positivity_public]])</f>
        <v>0.16666666666666666</v>
      </c>
      <c r="W1726">
        <v>5</v>
      </c>
    </row>
    <row r="1727" spans="1:23" x14ac:dyDescent="0.25">
      <c r="A1727" s="10">
        <v>44432</v>
      </c>
      <c r="B1727">
        <v>510</v>
      </c>
      <c r="C1727" t="s">
        <v>301</v>
      </c>
      <c r="D1727">
        <v>6</v>
      </c>
      <c r="E1727">
        <v>3</v>
      </c>
      <c r="F1727">
        <v>3</v>
      </c>
      <c r="G1727">
        <v>10</v>
      </c>
      <c r="H1727">
        <v>85</v>
      </c>
      <c r="J1727">
        <v>74</v>
      </c>
      <c r="K1727">
        <v>86</v>
      </c>
      <c r="L1727">
        <v>82</v>
      </c>
      <c r="M1727">
        <v>89</v>
      </c>
      <c r="N1727">
        <v>76</v>
      </c>
      <c r="O1727">
        <v>47</v>
      </c>
      <c r="P1727">
        <v>78</v>
      </c>
      <c r="Q1727">
        <v>71</v>
      </c>
      <c r="R1727">
        <v>83</v>
      </c>
      <c r="T1727" s="34">
        <f>_xlfn.XLOOKUP(B1727,'LHA Demog pivot'!$B$4:$B$93,'LHA Demog pivot'!$C$4:$C$93,,,1)</f>
        <v>4198</v>
      </c>
      <c r="U1727" s="36">
        <f>ROUND(Table2[[#This Row],[LHA_Pop_2016]]*Table2[[#This Row],[C_ADR_7day]]/100000*7,0)</f>
        <v>2</v>
      </c>
      <c r="V1727" s="13">
        <f>IF(OR(Table2[[#This Row],[7d_positivity_public]]=0,ISBLANK(Table2[[#This Row],[7d_positivity_public]])),"",(Table2[[#This Row],[7d_positivity_public]]-Table2[[#This Row],[7d_positivity_all]])/Table2[[#This Row],[7d_positivity_public]])</f>
        <v>0.6</v>
      </c>
      <c r="W1727">
        <v>4</v>
      </c>
    </row>
    <row r="1728" spans="1:23" x14ac:dyDescent="0.25">
      <c r="A1728" s="10">
        <v>44432</v>
      </c>
      <c r="B1728">
        <v>512</v>
      </c>
      <c r="C1728" t="s">
        <v>304</v>
      </c>
      <c r="D1728">
        <v>2</v>
      </c>
      <c r="E1728">
        <v>0</v>
      </c>
      <c r="F1728">
        <v>2</v>
      </c>
      <c r="G1728">
        <v>11</v>
      </c>
      <c r="H1728">
        <v>82</v>
      </c>
      <c r="J1728">
        <v>64</v>
      </c>
      <c r="K1728">
        <v>84</v>
      </c>
      <c r="L1728">
        <v>79</v>
      </c>
      <c r="M1728">
        <v>89</v>
      </c>
      <c r="N1728">
        <v>70</v>
      </c>
      <c r="O1728">
        <v>38</v>
      </c>
      <c r="P1728">
        <v>73</v>
      </c>
      <c r="Q1728">
        <v>65</v>
      </c>
      <c r="R1728">
        <v>83</v>
      </c>
      <c r="T1728" s="34">
        <f>_xlfn.XLOOKUP(B1728,'LHA Demog pivot'!$B$4:$B$93,'LHA Demog pivot'!$C$4:$C$93,,,1)</f>
        <v>13501</v>
      </c>
      <c r="U1728" s="36">
        <f>ROUND(Table2[[#This Row],[LHA_Pop_2016]]*Table2[[#This Row],[C_ADR_7day]]/100000*7,0)</f>
        <v>2</v>
      </c>
      <c r="V1728" s="13">
        <f>IF(OR(Table2[[#This Row],[7d_positivity_public]]=0,ISBLANK(Table2[[#This Row],[7d_positivity_public]])),"",(Table2[[#This Row],[7d_positivity_public]]-Table2[[#This Row],[7d_positivity_all]])/Table2[[#This Row],[7d_positivity_public]])</f>
        <v>0.18181818181818182</v>
      </c>
      <c r="W1728">
        <v>9</v>
      </c>
    </row>
    <row r="1729" spans="1:23" x14ac:dyDescent="0.25">
      <c r="A1729" s="10">
        <v>44432</v>
      </c>
      <c r="B1729">
        <v>513</v>
      </c>
      <c r="C1729" t="s">
        <v>305</v>
      </c>
      <c r="D1729">
        <v>0</v>
      </c>
      <c r="E1729">
        <v>3</v>
      </c>
      <c r="F1729">
        <v>-3</v>
      </c>
      <c r="G1729">
        <v>0</v>
      </c>
      <c r="H1729">
        <v>78</v>
      </c>
      <c r="J1729">
        <v>55</v>
      </c>
      <c r="K1729">
        <v>80</v>
      </c>
      <c r="L1729">
        <v>76</v>
      </c>
      <c r="M1729">
        <v>84</v>
      </c>
      <c r="N1729">
        <v>66</v>
      </c>
      <c r="O1729">
        <v>30</v>
      </c>
      <c r="P1729">
        <v>70</v>
      </c>
      <c r="Q1729">
        <v>63</v>
      </c>
      <c r="R1729">
        <v>77</v>
      </c>
      <c r="T1729" s="34">
        <f>_xlfn.XLOOKUP(B1729,'LHA Demog pivot'!$B$4:$B$93,'LHA Demog pivot'!$C$4:$C$93,,,1)</f>
        <v>4223</v>
      </c>
      <c r="U1729" s="36">
        <f>ROUND(Table2[[#This Row],[LHA_Pop_2016]]*Table2[[#This Row],[C_ADR_7day]]/100000*7,0)</f>
        <v>0</v>
      </c>
      <c r="V1729" s="13" t="str">
        <f>IF(OR(Table2[[#This Row],[7d_positivity_public]]=0,ISBLANK(Table2[[#This Row],[7d_positivity_public]])),"",(Table2[[#This Row],[7d_positivity_public]]-Table2[[#This Row],[7d_positivity_all]])/Table2[[#This Row],[7d_positivity_public]])</f>
        <v/>
      </c>
      <c r="W1729">
        <v>0</v>
      </c>
    </row>
    <row r="1730" spans="1:23" x14ac:dyDescent="0.25">
      <c r="A1730" s="10">
        <v>44432</v>
      </c>
      <c r="B1730">
        <v>514</v>
      </c>
      <c r="C1730" t="s">
        <v>306</v>
      </c>
      <c r="D1730">
        <v>8</v>
      </c>
      <c r="E1730">
        <v>0</v>
      </c>
      <c r="F1730">
        <v>8</v>
      </c>
      <c r="G1730">
        <v>21</v>
      </c>
      <c r="H1730">
        <v>69</v>
      </c>
      <c r="J1730">
        <v>46</v>
      </c>
      <c r="K1730">
        <v>71</v>
      </c>
      <c r="L1730">
        <v>63</v>
      </c>
      <c r="M1730">
        <v>80</v>
      </c>
      <c r="N1730">
        <v>59</v>
      </c>
      <c r="O1730">
        <v>32</v>
      </c>
      <c r="P1730">
        <v>61</v>
      </c>
      <c r="Q1730">
        <v>50</v>
      </c>
      <c r="R1730">
        <v>74</v>
      </c>
      <c r="T1730" s="34">
        <f>_xlfn.XLOOKUP(B1730,'LHA Demog pivot'!$B$4:$B$93,'LHA Demog pivot'!$C$4:$C$93,,,1)</f>
        <v>16414</v>
      </c>
      <c r="U1730" s="36">
        <f>ROUND(Table2[[#This Row],[LHA_Pop_2016]]*Table2[[#This Row],[C_ADR_7day]]/100000*7,0)</f>
        <v>9</v>
      </c>
      <c r="V1730" s="13">
        <f>IF(OR(Table2[[#This Row],[7d_positivity_public]]=0,ISBLANK(Table2[[#This Row],[7d_positivity_public]])),"",(Table2[[#This Row],[7d_positivity_public]]-Table2[[#This Row],[7d_positivity_all]])/Table2[[#This Row],[7d_positivity_public]])</f>
        <v>0.2857142857142857</v>
      </c>
      <c r="W1730">
        <v>15</v>
      </c>
    </row>
    <row r="1731" spans="1:23" x14ac:dyDescent="0.25">
      <c r="A1731" s="10">
        <v>44432</v>
      </c>
      <c r="B1731">
        <v>515</v>
      </c>
      <c r="C1731" t="s">
        <v>307</v>
      </c>
      <c r="D1731">
        <v>17</v>
      </c>
      <c r="E1731">
        <v>32</v>
      </c>
      <c r="F1731">
        <v>-15</v>
      </c>
      <c r="G1731">
        <v>31</v>
      </c>
      <c r="H1731">
        <v>91</v>
      </c>
      <c r="J1731">
        <v>58</v>
      </c>
      <c r="K1731">
        <v>94</v>
      </c>
      <c r="L1731">
        <v>92</v>
      </c>
      <c r="M1731">
        <v>96</v>
      </c>
      <c r="N1731">
        <v>77</v>
      </c>
      <c r="O1731">
        <v>39</v>
      </c>
      <c r="P1731">
        <v>80</v>
      </c>
      <c r="Q1731">
        <v>72</v>
      </c>
      <c r="R1731">
        <v>87</v>
      </c>
      <c r="T1731" s="34">
        <f>_xlfn.XLOOKUP(B1731,'LHA Demog pivot'!$B$4:$B$93,'LHA Demog pivot'!$C$4:$C$93,,,1)</f>
        <v>9090</v>
      </c>
      <c r="U1731" s="36">
        <f>ROUND(Table2[[#This Row],[LHA_Pop_2016]]*Table2[[#This Row],[C_ADR_7day]]/100000*7,0)</f>
        <v>11</v>
      </c>
      <c r="V1731" s="13">
        <f>IF(OR(Table2[[#This Row],[7d_positivity_public]]=0,ISBLANK(Table2[[#This Row],[7d_positivity_public]])),"",(Table2[[#This Row],[7d_positivity_public]]-Table2[[#This Row],[7d_positivity_all]])/Table2[[#This Row],[7d_positivity_public]])</f>
        <v>3.2258064516129031E-2</v>
      </c>
      <c r="W1731">
        <v>30</v>
      </c>
    </row>
    <row r="1732" spans="1:23" x14ac:dyDescent="0.25">
      <c r="A1732" s="10">
        <v>44432</v>
      </c>
      <c r="B1732">
        <v>517</v>
      </c>
      <c r="C1732" t="s">
        <v>308</v>
      </c>
      <c r="D1732">
        <v>7</v>
      </c>
      <c r="E1732">
        <v>2</v>
      </c>
      <c r="F1732">
        <v>5</v>
      </c>
      <c r="G1732">
        <v>10</v>
      </c>
      <c r="H1732">
        <v>77</v>
      </c>
      <c r="J1732">
        <v>58</v>
      </c>
      <c r="K1732">
        <v>79</v>
      </c>
      <c r="L1732">
        <v>72</v>
      </c>
      <c r="M1732">
        <v>86</v>
      </c>
      <c r="N1732">
        <v>66</v>
      </c>
      <c r="O1732">
        <v>39</v>
      </c>
      <c r="P1732">
        <v>69</v>
      </c>
      <c r="Q1732">
        <v>59</v>
      </c>
      <c r="R1732">
        <v>79</v>
      </c>
      <c r="T1732" s="34">
        <f>_xlfn.XLOOKUP(B1732,'LHA Demog pivot'!$B$4:$B$93,'LHA Demog pivot'!$C$4:$C$93,,,1)</f>
        <v>20250</v>
      </c>
      <c r="U1732" s="36">
        <f>ROUND(Table2[[#This Row],[LHA_Pop_2016]]*Table2[[#This Row],[C_ADR_7day]]/100000*7,0)</f>
        <v>10</v>
      </c>
      <c r="V1732" s="13">
        <f>IF(OR(Table2[[#This Row],[7d_positivity_public]]=0,ISBLANK(Table2[[#This Row],[7d_positivity_public]])),"",(Table2[[#This Row],[7d_positivity_public]]-Table2[[#This Row],[7d_positivity_all]])/Table2[[#This Row],[7d_positivity_public]])</f>
        <v>0.1</v>
      </c>
      <c r="W1732">
        <v>9</v>
      </c>
    </row>
    <row r="1733" spans="1:23" x14ac:dyDescent="0.25">
      <c r="A1733" s="10">
        <v>44432</v>
      </c>
      <c r="B1733">
        <v>518</v>
      </c>
      <c r="C1733" t="s">
        <v>309</v>
      </c>
      <c r="D1733">
        <v>40</v>
      </c>
      <c r="E1733">
        <v>0</v>
      </c>
      <c r="F1733">
        <v>40</v>
      </c>
      <c r="G1733">
        <v>62</v>
      </c>
      <c r="H1733">
        <v>83</v>
      </c>
      <c r="J1733">
        <v>69</v>
      </c>
      <c r="K1733">
        <v>84</v>
      </c>
      <c r="L1733">
        <v>80</v>
      </c>
      <c r="M1733">
        <v>88</v>
      </c>
      <c r="N1733">
        <v>70</v>
      </c>
      <c r="O1733">
        <v>25</v>
      </c>
      <c r="P1733">
        <v>75</v>
      </c>
      <c r="Q1733">
        <v>70</v>
      </c>
      <c r="R1733">
        <v>81</v>
      </c>
      <c r="T1733" s="34">
        <f>_xlfn.XLOOKUP(B1733,'LHA Demog pivot'!$B$4:$B$93,'LHA Demog pivot'!$C$4:$C$93,,,1)</f>
        <v>1880</v>
      </c>
      <c r="U1733" s="36">
        <f>ROUND(Table2[[#This Row],[LHA_Pop_2016]]*Table2[[#This Row],[C_ADR_7day]]/100000*7,0)</f>
        <v>5</v>
      </c>
      <c r="V1733" s="13">
        <f>IF(OR(Table2[[#This Row],[7d_positivity_public]]=0,ISBLANK(Table2[[#This Row],[7d_positivity_public]])),"",(Table2[[#This Row],[7d_positivity_public]]-Table2[[#This Row],[7d_positivity_all]])/Table2[[#This Row],[7d_positivity_public]])</f>
        <v>0</v>
      </c>
      <c r="W1733">
        <v>62</v>
      </c>
    </row>
    <row r="1734" spans="1:23" x14ac:dyDescent="0.25">
      <c r="A1734" s="10">
        <v>44432</v>
      </c>
      <c r="B1734">
        <v>521</v>
      </c>
      <c r="C1734" t="s">
        <v>310</v>
      </c>
      <c r="D1734">
        <v>6</v>
      </c>
      <c r="E1734">
        <v>9</v>
      </c>
      <c r="F1734">
        <v>-3</v>
      </c>
      <c r="G1734">
        <v>17</v>
      </c>
      <c r="H1734">
        <v>68</v>
      </c>
      <c r="J1734">
        <v>49</v>
      </c>
      <c r="K1734">
        <v>69</v>
      </c>
      <c r="L1734">
        <v>57</v>
      </c>
      <c r="M1734">
        <v>79</v>
      </c>
      <c r="N1734">
        <v>58</v>
      </c>
      <c r="O1734">
        <v>37</v>
      </c>
      <c r="P1734">
        <v>60</v>
      </c>
      <c r="Q1734">
        <v>45</v>
      </c>
      <c r="R1734">
        <v>73</v>
      </c>
      <c r="T1734" s="34">
        <f>_xlfn.XLOOKUP(B1734,'LHA Demog pivot'!$B$4:$B$93,'LHA Demog pivot'!$C$4:$C$93,,,1)</f>
        <v>23205</v>
      </c>
      <c r="U1734" s="36">
        <f>ROUND(Table2[[#This Row],[LHA_Pop_2016]]*Table2[[#This Row],[C_ADR_7day]]/100000*7,0)</f>
        <v>10</v>
      </c>
      <c r="V1734" s="13">
        <f>IF(OR(Table2[[#This Row],[7d_positivity_public]]=0,ISBLANK(Table2[[#This Row],[7d_positivity_public]])),"",(Table2[[#This Row],[7d_positivity_public]]-Table2[[#This Row],[7d_positivity_all]])/Table2[[#This Row],[7d_positivity_public]])</f>
        <v>0.29411764705882354</v>
      </c>
      <c r="W1734">
        <v>12</v>
      </c>
    </row>
    <row r="1735" spans="1:23" x14ac:dyDescent="0.25">
      <c r="A1735" s="10">
        <v>44432</v>
      </c>
      <c r="B1735">
        <v>522</v>
      </c>
      <c r="C1735" t="s">
        <v>311</v>
      </c>
      <c r="D1735">
        <v>2</v>
      </c>
      <c r="E1735">
        <v>2</v>
      </c>
      <c r="F1735">
        <v>0</v>
      </c>
      <c r="G1735">
        <v>4</v>
      </c>
      <c r="H1735">
        <v>68</v>
      </c>
      <c r="J1735">
        <v>40</v>
      </c>
      <c r="K1735">
        <v>71</v>
      </c>
      <c r="L1735">
        <v>62</v>
      </c>
      <c r="M1735">
        <v>78</v>
      </c>
      <c r="N1735">
        <v>60</v>
      </c>
      <c r="O1735">
        <v>27</v>
      </c>
      <c r="P1735">
        <v>63</v>
      </c>
      <c r="Q1735">
        <v>51</v>
      </c>
      <c r="R1735">
        <v>73</v>
      </c>
      <c r="T1735" s="34">
        <f>_xlfn.XLOOKUP(B1735,'LHA Demog pivot'!$B$4:$B$93,'LHA Demog pivot'!$C$4:$C$93,,,1)</f>
        <v>6256</v>
      </c>
      <c r="U1735" s="36">
        <f>ROUND(Table2[[#This Row],[LHA_Pop_2016]]*Table2[[#This Row],[C_ADR_7day]]/100000*7,0)</f>
        <v>1</v>
      </c>
      <c r="V1735" s="13">
        <f>IF(OR(Table2[[#This Row],[7d_positivity_public]]=0,ISBLANK(Table2[[#This Row],[7d_positivity_public]])),"",(Table2[[#This Row],[7d_positivity_public]]-Table2[[#This Row],[7d_positivity_all]])/Table2[[#This Row],[7d_positivity_public]])</f>
        <v>0.25</v>
      </c>
      <c r="W1735">
        <v>3</v>
      </c>
    </row>
    <row r="1736" spans="1:23" x14ac:dyDescent="0.25">
      <c r="A1736" s="10">
        <v>44432</v>
      </c>
      <c r="B1736">
        <v>523</v>
      </c>
      <c r="C1736" t="s">
        <v>312</v>
      </c>
      <c r="D1736">
        <v>42</v>
      </c>
      <c r="E1736">
        <v>47</v>
      </c>
      <c r="F1736">
        <v>-5</v>
      </c>
      <c r="G1736">
        <v>35</v>
      </c>
      <c r="H1736">
        <v>64</v>
      </c>
      <c r="J1736">
        <v>38</v>
      </c>
      <c r="K1736">
        <v>66</v>
      </c>
      <c r="L1736">
        <v>56</v>
      </c>
      <c r="M1736">
        <v>77</v>
      </c>
      <c r="N1736">
        <v>55</v>
      </c>
      <c r="O1736">
        <v>23</v>
      </c>
      <c r="P1736">
        <v>58</v>
      </c>
      <c r="Q1736">
        <v>44</v>
      </c>
      <c r="R1736">
        <v>70</v>
      </c>
      <c r="T1736" s="34">
        <f>_xlfn.XLOOKUP(B1736,'LHA Demog pivot'!$B$4:$B$93,'LHA Demog pivot'!$C$4:$C$93,,,1)</f>
        <v>15857</v>
      </c>
      <c r="U1736" s="36">
        <f>ROUND(Table2[[#This Row],[LHA_Pop_2016]]*Table2[[#This Row],[C_ADR_7day]]/100000*7,0)</f>
        <v>47</v>
      </c>
      <c r="V1736" s="13">
        <f>IF(OR(Table2[[#This Row],[7d_positivity_public]]=0,ISBLANK(Table2[[#This Row],[7d_positivity_public]])),"",(Table2[[#This Row],[7d_positivity_public]]-Table2[[#This Row],[7d_positivity_all]])/Table2[[#This Row],[7d_positivity_public]])</f>
        <v>0.14285714285714285</v>
      </c>
      <c r="W1736">
        <v>30</v>
      </c>
    </row>
    <row r="1737" spans="1:23" x14ac:dyDescent="0.25">
      <c r="A1737" s="10">
        <v>44432</v>
      </c>
      <c r="B1737">
        <v>524</v>
      </c>
      <c r="C1737" t="s">
        <v>313</v>
      </c>
      <c r="D1737">
        <v>9</v>
      </c>
      <c r="E1737">
        <v>8</v>
      </c>
      <c r="F1737">
        <v>1</v>
      </c>
      <c r="G1737">
        <v>13</v>
      </c>
      <c r="H1737">
        <v>76</v>
      </c>
      <c r="J1737">
        <v>61</v>
      </c>
      <c r="K1737">
        <v>77</v>
      </c>
      <c r="L1737">
        <v>70</v>
      </c>
      <c r="M1737">
        <v>85</v>
      </c>
      <c r="N1737">
        <v>66</v>
      </c>
      <c r="O1737">
        <v>46</v>
      </c>
      <c r="P1737">
        <v>68</v>
      </c>
      <c r="Q1737">
        <v>58</v>
      </c>
      <c r="R1737">
        <v>79</v>
      </c>
      <c r="T1737" s="34">
        <f>_xlfn.XLOOKUP(B1737,'LHA Demog pivot'!$B$4:$B$93,'LHA Demog pivot'!$C$4:$C$93,,,1)</f>
        <v>95077</v>
      </c>
      <c r="U1737" s="36">
        <f>ROUND(Table2[[#This Row],[LHA_Pop_2016]]*Table2[[#This Row],[C_ADR_7day]]/100000*7,0)</f>
        <v>60</v>
      </c>
      <c r="V1737" s="13">
        <f>IF(OR(Table2[[#This Row],[7d_positivity_public]]=0,ISBLANK(Table2[[#This Row],[7d_positivity_public]])),"",(Table2[[#This Row],[7d_positivity_public]]-Table2[[#This Row],[7d_positivity_all]])/Table2[[#This Row],[7d_positivity_public]])</f>
        <v>0.15384615384615385</v>
      </c>
      <c r="W1737">
        <v>11</v>
      </c>
    </row>
    <row r="1738" spans="1:23" x14ac:dyDescent="0.25">
      <c r="A1738" s="10">
        <v>44432</v>
      </c>
      <c r="B1738">
        <v>531</v>
      </c>
      <c r="C1738" t="s">
        <v>314</v>
      </c>
      <c r="D1738">
        <v>17</v>
      </c>
      <c r="E1738">
        <v>14</v>
      </c>
      <c r="F1738">
        <v>3</v>
      </c>
      <c r="G1738">
        <v>30</v>
      </c>
      <c r="H1738">
        <v>55</v>
      </c>
      <c r="J1738">
        <v>29</v>
      </c>
      <c r="K1738">
        <v>57</v>
      </c>
      <c r="L1738">
        <v>46</v>
      </c>
      <c r="M1738">
        <v>71</v>
      </c>
      <c r="N1738">
        <v>46</v>
      </c>
      <c r="O1738">
        <v>19</v>
      </c>
      <c r="P1738">
        <v>48</v>
      </c>
      <c r="Q1738">
        <v>35</v>
      </c>
      <c r="R1738">
        <v>64</v>
      </c>
      <c r="T1738" s="34">
        <f>_xlfn.XLOOKUP(B1738,'LHA Demog pivot'!$B$4:$B$93,'LHA Demog pivot'!$C$4:$C$93,,,1)</f>
        <v>26850</v>
      </c>
      <c r="U1738" s="36">
        <f>ROUND(Table2[[#This Row],[LHA_Pop_2016]]*Table2[[#This Row],[C_ADR_7day]]/100000*7,0)</f>
        <v>32</v>
      </c>
      <c r="V1738" s="13">
        <f>IF(OR(Table2[[#This Row],[7d_positivity_public]]=0,ISBLANK(Table2[[#This Row],[7d_positivity_public]])),"",(Table2[[#This Row],[7d_positivity_public]]-Table2[[#This Row],[7d_positivity_all]])/Table2[[#This Row],[7d_positivity_public]])</f>
        <v>0.23333333333333334</v>
      </c>
      <c r="W1738">
        <v>23</v>
      </c>
    </row>
    <row r="1739" spans="1:23" x14ac:dyDescent="0.25">
      <c r="A1739" s="10">
        <v>44432</v>
      </c>
      <c r="B1739">
        <v>532</v>
      </c>
      <c r="C1739" t="s">
        <v>315</v>
      </c>
      <c r="D1739">
        <v>17</v>
      </c>
      <c r="E1739">
        <v>9</v>
      </c>
      <c r="F1739">
        <v>8</v>
      </c>
      <c r="G1739">
        <v>30</v>
      </c>
      <c r="H1739">
        <v>56</v>
      </c>
      <c r="J1739">
        <v>32</v>
      </c>
      <c r="K1739">
        <v>59</v>
      </c>
      <c r="L1739">
        <v>51</v>
      </c>
      <c r="M1739">
        <v>72</v>
      </c>
      <c r="N1739">
        <v>46</v>
      </c>
      <c r="O1739">
        <v>23</v>
      </c>
      <c r="P1739">
        <v>49</v>
      </c>
      <c r="Q1739">
        <v>40</v>
      </c>
      <c r="R1739">
        <v>65</v>
      </c>
      <c r="T1739" s="34">
        <f>_xlfn.XLOOKUP(B1739,'LHA Demog pivot'!$B$4:$B$93,'LHA Demog pivot'!$C$4:$C$93,,,1)</f>
        <v>35521</v>
      </c>
      <c r="U1739" s="36">
        <f>ROUND(Table2[[#This Row],[LHA_Pop_2016]]*Table2[[#This Row],[C_ADR_7day]]/100000*7,0)</f>
        <v>42</v>
      </c>
      <c r="V1739" s="13">
        <f>IF(OR(Table2[[#This Row],[7d_positivity_public]]=0,ISBLANK(Table2[[#This Row],[7d_positivity_public]])),"",(Table2[[#This Row],[7d_positivity_public]]-Table2[[#This Row],[7d_positivity_all]])/Table2[[#This Row],[7d_positivity_public]])</f>
        <v>0.36666666666666664</v>
      </c>
      <c r="W1739">
        <v>19</v>
      </c>
    </row>
    <row r="1740" spans="1:23" x14ac:dyDescent="0.25">
      <c r="A1740" s="10">
        <v>44432</v>
      </c>
      <c r="B1740">
        <v>533</v>
      </c>
      <c r="C1740" t="s">
        <v>316</v>
      </c>
      <c r="D1740">
        <v>21</v>
      </c>
      <c r="E1740">
        <v>4</v>
      </c>
      <c r="F1740">
        <v>17</v>
      </c>
      <c r="G1740">
        <v>40</v>
      </c>
      <c r="H1740">
        <v>57</v>
      </c>
      <c r="J1740">
        <v>31</v>
      </c>
      <c r="K1740">
        <v>60</v>
      </c>
      <c r="L1740">
        <v>50</v>
      </c>
      <c r="M1740">
        <v>71</v>
      </c>
      <c r="N1740">
        <v>48</v>
      </c>
      <c r="O1740">
        <v>18</v>
      </c>
      <c r="P1740">
        <v>51</v>
      </c>
      <c r="Q1740">
        <v>39</v>
      </c>
      <c r="R1740">
        <v>65</v>
      </c>
      <c r="T1740" s="34">
        <f>_xlfn.XLOOKUP(B1740,'LHA Demog pivot'!$B$4:$B$93,'LHA Demog pivot'!$C$4:$C$93,,,1)</f>
        <v>5514</v>
      </c>
      <c r="U1740" s="36">
        <f>ROUND(Table2[[#This Row],[LHA_Pop_2016]]*Table2[[#This Row],[C_ADR_7day]]/100000*7,0)</f>
        <v>8</v>
      </c>
      <c r="V1740" s="13">
        <f>IF(OR(Table2[[#This Row],[7d_positivity_public]]=0,ISBLANK(Table2[[#This Row],[7d_positivity_public]])),"",(Table2[[#This Row],[7d_positivity_public]]-Table2[[#This Row],[7d_positivity_all]])/Table2[[#This Row],[7d_positivity_public]])</f>
        <v>0.27500000000000002</v>
      </c>
      <c r="W1740">
        <v>29</v>
      </c>
    </row>
    <row r="1741" spans="1:23" x14ac:dyDescent="0.25">
      <c r="A1741" s="10">
        <v>44432</v>
      </c>
      <c r="B1741">
        <v>555</v>
      </c>
      <c r="C1741" t="s">
        <v>317</v>
      </c>
      <c r="D1741">
        <v>0</v>
      </c>
      <c r="E1741">
        <v>7</v>
      </c>
      <c r="F1741">
        <v>-7</v>
      </c>
      <c r="G1741">
        <v>0</v>
      </c>
      <c r="H1741">
        <v>80</v>
      </c>
      <c r="J1741">
        <v>53</v>
      </c>
      <c r="K1741">
        <v>82</v>
      </c>
      <c r="L1741">
        <v>77</v>
      </c>
      <c r="M1741">
        <v>86</v>
      </c>
      <c r="N1741">
        <v>62</v>
      </c>
      <c r="O1741">
        <v>29</v>
      </c>
      <c r="P1741">
        <v>64</v>
      </c>
      <c r="Q1741">
        <v>57</v>
      </c>
      <c r="R1741">
        <v>70</v>
      </c>
      <c r="T1741" s="34">
        <f>_xlfn.XLOOKUP(B1741,'LHA Demog pivot'!$B$4:$B$93,'LHA Demog pivot'!$C$4:$C$93,,,1)</f>
        <v>2049</v>
      </c>
      <c r="U1741" s="36">
        <f>ROUND(Table2[[#This Row],[LHA_Pop_2016]]*Table2[[#This Row],[C_ADR_7day]]/100000*7,0)</f>
        <v>0</v>
      </c>
      <c r="V1741" s="13" t="str">
        <f>IF(OR(Table2[[#This Row],[7d_positivity_public]]=0,ISBLANK(Table2[[#This Row],[7d_positivity_public]])),"",(Table2[[#This Row],[7d_positivity_public]]-Table2[[#This Row],[7d_positivity_all]])/Table2[[#This Row],[7d_positivity_public]])</f>
        <v/>
      </c>
      <c r="W1741">
        <v>0</v>
      </c>
    </row>
    <row r="1742" spans="1:23" x14ac:dyDescent="0.25">
      <c r="A1742" s="10">
        <v>44435</v>
      </c>
      <c r="B1742">
        <v>111</v>
      </c>
      <c r="C1742" t="s">
        <v>242</v>
      </c>
      <c r="D1742">
        <v>46</v>
      </c>
      <c r="E1742">
        <v>13</v>
      </c>
      <c r="F1742">
        <v>33</v>
      </c>
      <c r="G1742">
        <v>20</v>
      </c>
      <c r="H1742">
        <v>78</v>
      </c>
      <c r="J1742">
        <v>64</v>
      </c>
      <c r="K1742">
        <v>79</v>
      </c>
      <c r="L1742">
        <v>74</v>
      </c>
      <c r="M1742">
        <v>86</v>
      </c>
      <c r="N1742">
        <v>69</v>
      </c>
      <c r="O1742">
        <v>53</v>
      </c>
      <c r="P1742">
        <v>70</v>
      </c>
      <c r="Q1742">
        <v>62</v>
      </c>
      <c r="R1742">
        <v>80</v>
      </c>
      <c r="T1742" s="34">
        <f>_xlfn.XLOOKUP(B1742,'LHA Demog pivot'!$B$4:$B$93,'LHA Demog pivot'!$C$4:$C$93,,,1)</f>
        <v>15531</v>
      </c>
      <c r="U1742" s="36">
        <f>ROUND(Table2[[#This Row],[LHA_Pop_2016]]*Table2[[#This Row],[C_ADR_7day]]/100000*7,0)</f>
        <v>50</v>
      </c>
      <c r="V1742" s="13">
        <f>IF(OR(Table2[[#This Row],[7d_positivity_public]]=0,ISBLANK(Table2[[#This Row],[7d_positivity_public]])),"",(Table2[[#This Row],[7d_positivity_public]]-Table2[[#This Row],[7d_positivity_all]])/Table2[[#This Row],[7d_positivity_public]])</f>
        <v>0.05</v>
      </c>
      <c r="W1742">
        <v>19</v>
      </c>
    </row>
    <row r="1743" spans="1:23" x14ac:dyDescent="0.25">
      <c r="A1743" s="10">
        <v>44435</v>
      </c>
      <c r="B1743">
        <v>112</v>
      </c>
      <c r="C1743" t="s">
        <v>243</v>
      </c>
      <c r="D1743">
        <v>36</v>
      </c>
      <c r="E1743">
        <v>16</v>
      </c>
      <c r="F1743">
        <v>20</v>
      </c>
      <c r="G1743">
        <v>13</v>
      </c>
      <c r="H1743">
        <v>77</v>
      </c>
      <c r="J1743">
        <v>63</v>
      </c>
      <c r="K1743">
        <v>78</v>
      </c>
      <c r="L1743">
        <v>68</v>
      </c>
      <c r="M1743">
        <v>86</v>
      </c>
      <c r="N1743">
        <v>68</v>
      </c>
      <c r="O1743">
        <v>49</v>
      </c>
      <c r="P1743">
        <v>70</v>
      </c>
      <c r="Q1743">
        <v>55</v>
      </c>
      <c r="R1743">
        <v>81</v>
      </c>
      <c r="T1743" s="34">
        <f>_xlfn.XLOOKUP(B1743,'LHA Demog pivot'!$B$4:$B$93,'LHA Demog pivot'!$C$4:$C$93,,,1)</f>
        <v>26248</v>
      </c>
      <c r="U1743" s="36">
        <f>ROUND(Table2[[#This Row],[LHA_Pop_2016]]*Table2[[#This Row],[C_ADR_7day]]/100000*7,0)</f>
        <v>66</v>
      </c>
      <c r="V1743" s="13">
        <f>IF(OR(Table2[[#This Row],[7d_positivity_public]]=0,ISBLANK(Table2[[#This Row],[7d_positivity_public]])),"",(Table2[[#This Row],[7d_positivity_public]]-Table2[[#This Row],[7d_positivity_all]])/Table2[[#This Row],[7d_positivity_public]])</f>
        <v>0</v>
      </c>
      <c r="W1743">
        <v>13</v>
      </c>
    </row>
    <row r="1744" spans="1:23" x14ac:dyDescent="0.25">
      <c r="A1744" s="10">
        <v>44435</v>
      </c>
      <c r="B1744">
        <v>113</v>
      </c>
      <c r="C1744" t="s">
        <v>244</v>
      </c>
      <c r="D1744">
        <v>18</v>
      </c>
      <c r="E1744">
        <v>21</v>
      </c>
      <c r="F1744">
        <v>-3</v>
      </c>
      <c r="G1744">
        <v>10</v>
      </c>
      <c r="H1744">
        <v>82</v>
      </c>
      <c r="J1744">
        <v>69</v>
      </c>
      <c r="K1744">
        <v>83</v>
      </c>
      <c r="L1744">
        <v>74</v>
      </c>
      <c r="M1744">
        <v>89</v>
      </c>
      <c r="N1744">
        <v>74</v>
      </c>
      <c r="O1744">
        <v>56</v>
      </c>
      <c r="P1744">
        <v>75</v>
      </c>
      <c r="Q1744">
        <v>63</v>
      </c>
      <c r="R1744">
        <v>84</v>
      </c>
      <c r="T1744" s="34">
        <f>_xlfn.XLOOKUP(B1744,'LHA Demog pivot'!$B$4:$B$93,'LHA Demog pivot'!$C$4:$C$93,,,1)</f>
        <v>9178</v>
      </c>
      <c r="U1744" s="36">
        <f>ROUND(Table2[[#This Row],[LHA_Pop_2016]]*Table2[[#This Row],[C_ADR_7day]]/100000*7,0)</f>
        <v>12</v>
      </c>
      <c r="V1744" s="13">
        <f>IF(OR(Table2[[#This Row],[7d_positivity_public]]=0,ISBLANK(Table2[[#This Row],[7d_positivity_public]])),"",(Table2[[#This Row],[7d_positivity_public]]-Table2[[#This Row],[7d_positivity_all]])/Table2[[#This Row],[7d_positivity_public]])</f>
        <v>0</v>
      </c>
      <c r="W1744">
        <v>10</v>
      </c>
    </row>
    <row r="1745" spans="1:23" x14ac:dyDescent="0.25">
      <c r="A1745" s="10">
        <v>44435</v>
      </c>
      <c r="B1745">
        <v>114</v>
      </c>
      <c r="C1745" t="s">
        <v>245</v>
      </c>
      <c r="D1745">
        <v>12</v>
      </c>
      <c r="E1745">
        <v>1</v>
      </c>
      <c r="F1745">
        <v>11</v>
      </c>
      <c r="G1745">
        <v>6</v>
      </c>
      <c r="H1745">
        <v>84</v>
      </c>
      <c r="J1745">
        <v>66</v>
      </c>
      <c r="K1745">
        <v>86</v>
      </c>
      <c r="L1745">
        <v>80</v>
      </c>
      <c r="M1745">
        <v>90</v>
      </c>
      <c r="N1745">
        <v>76</v>
      </c>
      <c r="O1745">
        <v>50</v>
      </c>
      <c r="P1745">
        <v>78</v>
      </c>
      <c r="Q1745">
        <v>69</v>
      </c>
      <c r="R1745">
        <v>84</v>
      </c>
      <c r="T1745" s="34">
        <f>_xlfn.XLOOKUP(B1745,'LHA Demog pivot'!$B$4:$B$93,'LHA Demog pivot'!$C$4:$C$93,,,1)</f>
        <v>9487</v>
      </c>
      <c r="U1745" s="36">
        <f>ROUND(Table2[[#This Row],[LHA_Pop_2016]]*Table2[[#This Row],[C_ADR_7day]]/100000*7,0)</f>
        <v>8</v>
      </c>
      <c r="V1745" s="13">
        <f>IF(OR(Table2[[#This Row],[7d_positivity_public]]=0,ISBLANK(Table2[[#This Row],[7d_positivity_public]])),"",(Table2[[#This Row],[7d_positivity_public]]-Table2[[#This Row],[7d_positivity_all]])/Table2[[#This Row],[7d_positivity_public]])</f>
        <v>0.16666666666666666</v>
      </c>
      <c r="W1745">
        <v>5</v>
      </c>
    </row>
    <row r="1746" spans="1:23" x14ac:dyDescent="0.25">
      <c r="A1746" s="10">
        <v>44435</v>
      </c>
      <c r="B1746">
        <v>115</v>
      </c>
      <c r="C1746" t="s">
        <v>246</v>
      </c>
      <c r="D1746">
        <v>53</v>
      </c>
      <c r="E1746">
        <v>62</v>
      </c>
      <c r="F1746">
        <v>-9</v>
      </c>
      <c r="G1746">
        <v>18</v>
      </c>
      <c r="H1746">
        <v>67</v>
      </c>
      <c r="J1746">
        <v>40</v>
      </c>
      <c r="K1746">
        <v>69</v>
      </c>
      <c r="L1746">
        <v>53</v>
      </c>
      <c r="M1746">
        <v>78</v>
      </c>
      <c r="N1746">
        <v>58</v>
      </c>
      <c r="O1746">
        <v>26</v>
      </c>
      <c r="P1746">
        <v>61</v>
      </c>
      <c r="Q1746">
        <v>40</v>
      </c>
      <c r="R1746">
        <v>72</v>
      </c>
      <c r="T1746" s="34">
        <f>_xlfn.XLOOKUP(B1746,'LHA Demog pivot'!$B$4:$B$93,'LHA Demog pivot'!$C$4:$C$93,,,1)</f>
        <v>12634</v>
      </c>
      <c r="U1746" s="36">
        <f>ROUND(Table2[[#This Row],[LHA_Pop_2016]]*Table2[[#This Row],[C_ADR_7day]]/100000*7,0)</f>
        <v>47</v>
      </c>
      <c r="V1746" s="13">
        <f>IF(OR(Table2[[#This Row],[7d_positivity_public]]=0,ISBLANK(Table2[[#This Row],[7d_positivity_public]])),"",(Table2[[#This Row],[7d_positivity_public]]-Table2[[#This Row],[7d_positivity_all]])/Table2[[#This Row],[7d_positivity_public]])</f>
        <v>0.1111111111111111</v>
      </c>
      <c r="W1746">
        <v>16</v>
      </c>
    </row>
    <row r="1747" spans="1:23" x14ac:dyDescent="0.25">
      <c r="A1747" s="10">
        <v>44435</v>
      </c>
      <c r="B1747">
        <v>116</v>
      </c>
      <c r="C1747" t="s">
        <v>247</v>
      </c>
      <c r="D1747">
        <v>63</v>
      </c>
      <c r="E1747">
        <v>28</v>
      </c>
      <c r="F1747">
        <v>35</v>
      </c>
      <c r="G1747">
        <v>24</v>
      </c>
      <c r="H1747">
        <v>85</v>
      </c>
      <c r="J1747">
        <v>69</v>
      </c>
      <c r="K1747">
        <v>86</v>
      </c>
      <c r="L1747">
        <v>86</v>
      </c>
      <c r="M1747">
        <v>87</v>
      </c>
      <c r="N1747">
        <v>76</v>
      </c>
      <c r="O1747">
        <v>56</v>
      </c>
      <c r="P1747">
        <v>78</v>
      </c>
      <c r="Q1747">
        <v>74</v>
      </c>
      <c r="R1747">
        <v>82</v>
      </c>
      <c r="T1747" s="34">
        <f>_xlfn.XLOOKUP(B1747,'LHA Demog pivot'!$B$4:$B$93,'LHA Demog pivot'!$C$4:$C$93,,,1)</f>
        <v>6851</v>
      </c>
      <c r="U1747" s="36">
        <f>ROUND(Table2[[#This Row],[LHA_Pop_2016]]*Table2[[#This Row],[C_ADR_7day]]/100000*7,0)</f>
        <v>30</v>
      </c>
      <c r="V1747" s="13">
        <f>IF(OR(Table2[[#This Row],[7d_positivity_public]]=0,ISBLANK(Table2[[#This Row],[7d_positivity_public]])),"",(Table2[[#This Row],[7d_positivity_public]]-Table2[[#This Row],[7d_positivity_all]])/Table2[[#This Row],[7d_positivity_public]])</f>
        <v>8.3333333333333329E-2</v>
      </c>
      <c r="W1747">
        <v>22</v>
      </c>
    </row>
    <row r="1748" spans="1:23" x14ac:dyDescent="0.25">
      <c r="A1748" s="10">
        <v>44435</v>
      </c>
      <c r="B1748">
        <v>121</v>
      </c>
      <c r="C1748" t="s">
        <v>248</v>
      </c>
      <c r="D1748">
        <v>15</v>
      </c>
      <c r="E1748">
        <v>4</v>
      </c>
      <c r="F1748">
        <v>11</v>
      </c>
      <c r="G1748">
        <v>9</v>
      </c>
      <c r="H1748">
        <v>70</v>
      </c>
      <c r="J1748">
        <v>43</v>
      </c>
      <c r="K1748">
        <v>71</v>
      </c>
      <c r="L1748">
        <v>52</v>
      </c>
      <c r="M1748">
        <v>80</v>
      </c>
      <c r="N1748">
        <v>62</v>
      </c>
      <c r="O1748">
        <v>26</v>
      </c>
      <c r="P1748">
        <v>64</v>
      </c>
      <c r="Q1748">
        <v>44</v>
      </c>
      <c r="R1748">
        <v>72</v>
      </c>
      <c r="T1748" s="34">
        <f>_xlfn.XLOOKUP(B1748,'LHA Demog pivot'!$B$4:$B$93,'LHA Demog pivot'!$C$4:$C$93,,,1)</f>
        <v>3209</v>
      </c>
      <c r="U1748" s="36">
        <f>ROUND(Table2[[#This Row],[LHA_Pop_2016]]*Table2[[#This Row],[C_ADR_7day]]/100000*7,0)</f>
        <v>3</v>
      </c>
      <c r="V1748" s="13">
        <f>IF(OR(Table2[[#This Row],[7d_positivity_public]]=0,ISBLANK(Table2[[#This Row],[7d_positivity_public]])),"",(Table2[[#This Row],[7d_positivity_public]]-Table2[[#This Row],[7d_positivity_all]])/Table2[[#This Row],[7d_positivity_public]])</f>
        <v>0</v>
      </c>
      <c r="W1748">
        <v>9</v>
      </c>
    </row>
    <row r="1749" spans="1:23" x14ac:dyDescent="0.25">
      <c r="A1749" s="10">
        <v>44435</v>
      </c>
      <c r="B1749">
        <v>122</v>
      </c>
      <c r="C1749" t="s">
        <v>249</v>
      </c>
      <c r="D1749">
        <v>50</v>
      </c>
      <c r="E1749">
        <v>74</v>
      </c>
      <c r="F1749">
        <v>-24</v>
      </c>
      <c r="G1749">
        <v>15</v>
      </c>
      <c r="H1749">
        <v>73</v>
      </c>
      <c r="J1749">
        <v>55</v>
      </c>
      <c r="K1749">
        <v>75</v>
      </c>
      <c r="L1749">
        <v>68</v>
      </c>
      <c r="M1749">
        <v>81</v>
      </c>
      <c r="N1749">
        <v>64</v>
      </c>
      <c r="O1749">
        <v>40</v>
      </c>
      <c r="P1749">
        <v>66</v>
      </c>
      <c r="Q1749">
        <v>56</v>
      </c>
      <c r="R1749">
        <v>75</v>
      </c>
      <c r="T1749" s="34">
        <f>_xlfn.XLOOKUP(B1749,'LHA Demog pivot'!$B$4:$B$93,'LHA Demog pivot'!$C$4:$C$93,,,1)</f>
        <v>25523</v>
      </c>
      <c r="U1749" s="36">
        <f>ROUND(Table2[[#This Row],[LHA_Pop_2016]]*Table2[[#This Row],[C_ADR_7day]]/100000*7,0)</f>
        <v>89</v>
      </c>
      <c r="V1749" s="13">
        <f>IF(OR(Table2[[#This Row],[7d_positivity_public]]=0,ISBLANK(Table2[[#This Row],[7d_positivity_public]])),"",(Table2[[#This Row],[7d_positivity_public]]-Table2[[#This Row],[7d_positivity_all]])/Table2[[#This Row],[7d_positivity_public]])</f>
        <v>6.6666666666666666E-2</v>
      </c>
      <c r="W1749">
        <v>14</v>
      </c>
    </row>
    <row r="1750" spans="1:23" x14ac:dyDescent="0.25">
      <c r="A1750" s="10">
        <v>44435</v>
      </c>
      <c r="B1750">
        <v>123</v>
      </c>
      <c r="C1750" t="s">
        <v>250</v>
      </c>
      <c r="D1750">
        <v>35</v>
      </c>
      <c r="E1750">
        <v>24</v>
      </c>
      <c r="F1750">
        <v>11</v>
      </c>
      <c r="G1750">
        <v>12</v>
      </c>
      <c r="H1750">
        <v>77</v>
      </c>
      <c r="J1750">
        <v>59</v>
      </c>
      <c r="K1750">
        <v>78</v>
      </c>
      <c r="L1750">
        <v>70</v>
      </c>
      <c r="M1750">
        <v>85</v>
      </c>
      <c r="N1750">
        <v>68</v>
      </c>
      <c r="O1750">
        <v>45</v>
      </c>
      <c r="P1750">
        <v>70</v>
      </c>
      <c r="Q1750">
        <v>58</v>
      </c>
      <c r="R1750">
        <v>80</v>
      </c>
      <c r="T1750" s="34">
        <f>_xlfn.XLOOKUP(B1750,'LHA Demog pivot'!$B$4:$B$93,'LHA Demog pivot'!$C$4:$C$93,,,1)</f>
        <v>13710</v>
      </c>
      <c r="U1750" s="36">
        <f>ROUND(Table2[[#This Row],[LHA_Pop_2016]]*Table2[[#This Row],[C_ADR_7day]]/100000*7,0)</f>
        <v>34</v>
      </c>
      <c r="V1750" s="13">
        <f>IF(OR(Table2[[#This Row],[7d_positivity_public]]=0,ISBLANK(Table2[[#This Row],[7d_positivity_public]])),"",(Table2[[#This Row],[7d_positivity_public]]-Table2[[#This Row],[7d_positivity_all]])/Table2[[#This Row],[7d_positivity_public]])</f>
        <v>8.3333333333333329E-2</v>
      </c>
      <c r="W1750">
        <v>11</v>
      </c>
    </row>
    <row r="1751" spans="1:23" x14ac:dyDescent="0.25">
      <c r="A1751" s="10">
        <v>44435</v>
      </c>
      <c r="B1751">
        <v>124</v>
      </c>
      <c r="C1751" t="s">
        <v>251</v>
      </c>
      <c r="D1751">
        <v>8</v>
      </c>
      <c r="E1751">
        <v>17</v>
      </c>
      <c r="F1751">
        <v>-9</v>
      </c>
      <c r="G1751">
        <v>8</v>
      </c>
      <c r="H1751">
        <v>74</v>
      </c>
      <c r="J1751">
        <v>47</v>
      </c>
      <c r="K1751">
        <v>75</v>
      </c>
      <c r="L1751">
        <v>61</v>
      </c>
      <c r="M1751">
        <v>82</v>
      </c>
      <c r="N1751">
        <v>66</v>
      </c>
      <c r="O1751">
        <v>36</v>
      </c>
      <c r="P1751">
        <v>67</v>
      </c>
      <c r="Q1751">
        <v>49</v>
      </c>
      <c r="R1751">
        <v>76</v>
      </c>
      <c r="T1751" s="34">
        <f>_xlfn.XLOOKUP(B1751,'LHA Demog pivot'!$B$4:$B$93,'LHA Demog pivot'!$C$4:$C$93,,,1)</f>
        <v>4501</v>
      </c>
      <c r="U1751" s="36">
        <f>ROUND(Table2[[#This Row],[LHA_Pop_2016]]*Table2[[#This Row],[C_ADR_7day]]/100000*7,0)</f>
        <v>3</v>
      </c>
      <c r="V1751" s="13">
        <f>IF(OR(Table2[[#This Row],[7d_positivity_public]]=0,ISBLANK(Table2[[#This Row],[7d_positivity_public]])),"",(Table2[[#This Row],[7d_positivity_public]]-Table2[[#This Row],[7d_positivity_all]])/Table2[[#This Row],[7d_positivity_public]])</f>
        <v>0.25</v>
      </c>
      <c r="W1751">
        <v>6</v>
      </c>
    </row>
    <row r="1752" spans="1:23" x14ac:dyDescent="0.25">
      <c r="A1752" s="10">
        <v>44435</v>
      </c>
      <c r="B1752">
        <v>125</v>
      </c>
      <c r="C1752" t="s">
        <v>252</v>
      </c>
      <c r="D1752">
        <v>30</v>
      </c>
      <c r="E1752">
        <v>21</v>
      </c>
      <c r="F1752">
        <v>9</v>
      </c>
      <c r="G1752">
        <v>13</v>
      </c>
      <c r="H1752">
        <v>84</v>
      </c>
      <c r="J1752">
        <v>73</v>
      </c>
      <c r="K1752">
        <v>84</v>
      </c>
      <c r="L1752">
        <v>78</v>
      </c>
      <c r="M1752">
        <v>90</v>
      </c>
      <c r="N1752">
        <v>76</v>
      </c>
      <c r="O1752">
        <v>61</v>
      </c>
      <c r="P1752">
        <v>77</v>
      </c>
      <c r="Q1752">
        <v>66</v>
      </c>
      <c r="R1752">
        <v>86</v>
      </c>
      <c r="T1752" s="34">
        <f>_xlfn.XLOOKUP(B1752,'LHA Demog pivot'!$B$4:$B$93,'LHA Demog pivot'!$C$4:$C$93,,,1)</f>
        <v>19367</v>
      </c>
      <c r="U1752" s="36">
        <f>ROUND(Table2[[#This Row],[LHA_Pop_2016]]*Table2[[#This Row],[C_ADR_7day]]/100000*7,0)</f>
        <v>41</v>
      </c>
      <c r="V1752" s="13">
        <f>IF(OR(Table2[[#This Row],[7d_positivity_public]]=0,ISBLANK(Table2[[#This Row],[7d_positivity_public]])),"",(Table2[[#This Row],[7d_positivity_public]]-Table2[[#This Row],[7d_positivity_all]])/Table2[[#This Row],[7d_positivity_public]])</f>
        <v>7.6923076923076927E-2</v>
      </c>
      <c r="W1752">
        <v>12</v>
      </c>
    </row>
    <row r="1753" spans="1:23" x14ac:dyDescent="0.25">
      <c r="A1753" s="10">
        <v>44435</v>
      </c>
      <c r="B1753">
        <v>126</v>
      </c>
      <c r="C1753" t="s">
        <v>83</v>
      </c>
      <c r="D1753">
        <v>58</v>
      </c>
      <c r="E1753">
        <v>17</v>
      </c>
      <c r="F1753">
        <v>41</v>
      </c>
      <c r="G1753">
        <v>28</v>
      </c>
      <c r="H1753">
        <v>74</v>
      </c>
      <c r="J1753">
        <v>52</v>
      </c>
      <c r="K1753">
        <v>75</v>
      </c>
      <c r="L1753">
        <v>60</v>
      </c>
      <c r="M1753">
        <v>82</v>
      </c>
      <c r="N1753">
        <v>66</v>
      </c>
      <c r="O1753">
        <v>43</v>
      </c>
      <c r="P1753">
        <v>68</v>
      </c>
      <c r="Q1753">
        <v>48</v>
      </c>
      <c r="R1753">
        <v>77</v>
      </c>
      <c r="T1753" s="34">
        <f>_xlfn.XLOOKUP(B1753,'LHA Demog pivot'!$B$4:$B$93,'LHA Demog pivot'!$C$4:$C$93,,,1)</f>
        <v>8611</v>
      </c>
      <c r="U1753" s="36">
        <f>ROUND(Table2[[#This Row],[LHA_Pop_2016]]*Table2[[#This Row],[C_ADR_7day]]/100000*7,0)</f>
        <v>35</v>
      </c>
      <c r="V1753" s="13">
        <f>IF(OR(Table2[[#This Row],[7d_positivity_public]]=0,ISBLANK(Table2[[#This Row],[7d_positivity_public]])),"",(Table2[[#This Row],[7d_positivity_public]]-Table2[[#This Row],[7d_positivity_all]])/Table2[[#This Row],[7d_positivity_public]])</f>
        <v>7.1428571428571425E-2</v>
      </c>
      <c r="W1753">
        <v>26</v>
      </c>
    </row>
    <row r="1754" spans="1:23" x14ac:dyDescent="0.25">
      <c r="A1754" s="10">
        <v>44435</v>
      </c>
      <c r="B1754">
        <v>127</v>
      </c>
      <c r="C1754" t="s">
        <v>84</v>
      </c>
      <c r="D1754">
        <v>30</v>
      </c>
      <c r="E1754">
        <v>11</v>
      </c>
      <c r="F1754">
        <v>19</v>
      </c>
      <c r="G1754">
        <v>20</v>
      </c>
      <c r="H1754">
        <v>66</v>
      </c>
      <c r="J1754">
        <v>32</v>
      </c>
      <c r="K1754">
        <v>68</v>
      </c>
      <c r="L1754">
        <v>57</v>
      </c>
      <c r="M1754">
        <v>73</v>
      </c>
      <c r="N1754">
        <v>58</v>
      </c>
      <c r="O1754">
        <v>20</v>
      </c>
      <c r="P1754">
        <v>60</v>
      </c>
      <c r="Q1754">
        <v>43</v>
      </c>
      <c r="R1754">
        <v>68</v>
      </c>
      <c r="T1754" s="34">
        <f>_xlfn.XLOOKUP(B1754,'LHA Demog pivot'!$B$4:$B$93,'LHA Demog pivot'!$C$4:$C$93,,,1)</f>
        <v>3469</v>
      </c>
      <c r="U1754" s="36">
        <f>ROUND(Table2[[#This Row],[LHA_Pop_2016]]*Table2[[#This Row],[C_ADR_7day]]/100000*7,0)</f>
        <v>7</v>
      </c>
      <c r="V1754" s="13">
        <f>IF(OR(Table2[[#This Row],[7d_positivity_public]]=0,ISBLANK(Table2[[#This Row],[7d_positivity_public]])),"",(Table2[[#This Row],[7d_positivity_public]]-Table2[[#This Row],[7d_positivity_all]])/Table2[[#This Row],[7d_positivity_public]])</f>
        <v>0.2</v>
      </c>
      <c r="W1754">
        <v>16</v>
      </c>
    </row>
    <row r="1755" spans="1:23" x14ac:dyDescent="0.25">
      <c r="A1755" s="10">
        <v>44435</v>
      </c>
      <c r="B1755">
        <v>131</v>
      </c>
      <c r="C1755" t="s">
        <v>87</v>
      </c>
      <c r="D1755">
        <v>33</v>
      </c>
      <c r="E1755">
        <v>7</v>
      </c>
      <c r="F1755">
        <v>26</v>
      </c>
      <c r="G1755">
        <v>18</v>
      </c>
      <c r="H1755">
        <v>84</v>
      </c>
      <c r="J1755">
        <v>63</v>
      </c>
      <c r="K1755">
        <v>85</v>
      </c>
      <c r="L1755">
        <v>78</v>
      </c>
      <c r="M1755">
        <v>88</v>
      </c>
      <c r="N1755">
        <v>75</v>
      </c>
      <c r="O1755">
        <v>48</v>
      </c>
      <c r="P1755">
        <v>76</v>
      </c>
      <c r="Q1755">
        <v>63</v>
      </c>
      <c r="R1755">
        <v>82</v>
      </c>
      <c r="T1755" s="34">
        <f>_xlfn.XLOOKUP(B1755,'LHA Demog pivot'!$B$4:$B$93,'LHA Demog pivot'!$C$4:$C$93,,,1)</f>
        <v>19231</v>
      </c>
      <c r="U1755" s="36">
        <f>ROUND(Table2[[#This Row],[LHA_Pop_2016]]*Table2[[#This Row],[C_ADR_7day]]/100000*7,0)</f>
        <v>44</v>
      </c>
      <c r="V1755" s="13">
        <f>IF(OR(Table2[[#This Row],[7d_positivity_public]]=0,ISBLANK(Table2[[#This Row],[7d_positivity_public]])),"",(Table2[[#This Row],[7d_positivity_public]]-Table2[[#This Row],[7d_positivity_all]])/Table2[[#This Row],[7d_positivity_public]])</f>
        <v>0.1111111111111111</v>
      </c>
      <c r="W1755">
        <v>16</v>
      </c>
    </row>
    <row r="1756" spans="1:23" x14ac:dyDescent="0.25">
      <c r="A1756" s="10">
        <v>44435</v>
      </c>
      <c r="B1756">
        <v>132</v>
      </c>
      <c r="C1756" t="s">
        <v>89</v>
      </c>
      <c r="D1756">
        <v>21</v>
      </c>
      <c r="E1756">
        <v>12</v>
      </c>
      <c r="F1756">
        <v>9</v>
      </c>
      <c r="G1756">
        <v>10</v>
      </c>
      <c r="H1756">
        <v>81</v>
      </c>
      <c r="J1756">
        <v>71</v>
      </c>
      <c r="K1756">
        <v>82</v>
      </c>
      <c r="L1756">
        <v>73</v>
      </c>
      <c r="M1756">
        <v>88</v>
      </c>
      <c r="N1756">
        <v>74</v>
      </c>
      <c r="O1756">
        <v>58</v>
      </c>
      <c r="P1756">
        <v>75</v>
      </c>
      <c r="Q1756">
        <v>63</v>
      </c>
      <c r="R1756">
        <v>83</v>
      </c>
      <c r="T1756" s="34">
        <f>_xlfn.XLOOKUP(B1756,'LHA Demog pivot'!$B$4:$B$93,'LHA Demog pivot'!$C$4:$C$93,,,1)</f>
        <v>41799</v>
      </c>
      <c r="U1756" s="36">
        <f>ROUND(Table2[[#This Row],[LHA_Pop_2016]]*Table2[[#This Row],[C_ADR_7day]]/100000*7,0)</f>
        <v>61</v>
      </c>
      <c r="V1756" s="13">
        <f>IF(OR(Table2[[#This Row],[7d_positivity_public]]=0,ISBLANK(Table2[[#This Row],[7d_positivity_public]])),"",(Table2[[#This Row],[7d_positivity_public]]-Table2[[#This Row],[7d_positivity_all]])/Table2[[#This Row],[7d_positivity_public]])</f>
        <v>0.1</v>
      </c>
      <c r="W1756">
        <v>9</v>
      </c>
    </row>
    <row r="1757" spans="1:23" x14ac:dyDescent="0.25">
      <c r="A1757" s="10">
        <v>44435</v>
      </c>
      <c r="B1757">
        <v>133</v>
      </c>
      <c r="C1757" t="s">
        <v>91</v>
      </c>
      <c r="D1757">
        <v>15</v>
      </c>
      <c r="E1757">
        <v>39</v>
      </c>
      <c r="F1757">
        <v>-24</v>
      </c>
      <c r="G1757">
        <v>14</v>
      </c>
      <c r="H1757">
        <v>76</v>
      </c>
      <c r="J1757">
        <v>54</v>
      </c>
      <c r="K1757">
        <v>77</v>
      </c>
      <c r="L1757">
        <v>71</v>
      </c>
      <c r="M1757">
        <v>80</v>
      </c>
      <c r="N1757">
        <v>68</v>
      </c>
      <c r="O1757">
        <v>40</v>
      </c>
      <c r="P1757">
        <v>69</v>
      </c>
      <c r="Q1757">
        <v>56</v>
      </c>
      <c r="R1757">
        <v>75</v>
      </c>
      <c r="T1757" s="34">
        <f>_xlfn.XLOOKUP(B1757,'LHA Demog pivot'!$B$4:$B$93,'LHA Demog pivot'!$C$4:$C$93,,,1)</f>
        <v>5101</v>
      </c>
      <c r="U1757" s="36">
        <f>ROUND(Table2[[#This Row],[LHA_Pop_2016]]*Table2[[#This Row],[C_ADR_7day]]/100000*7,0)</f>
        <v>5</v>
      </c>
      <c r="V1757" s="13">
        <f>IF(OR(Table2[[#This Row],[7d_positivity_public]]=0,ISBLANK(Table2[[#This Row],[7d_positivity_public]])),"",(Table2[[#This Row],[7d_positivity_public]]-Table2[[#This Row],[7d_positivity_all]])/Table2[[#This Row],[7d_positivity_public]])</f>
        <v>0.14285714285714285</v>
      </c>
      <c r="W1757">
        <v>12</v>
      </c>
    </row>
    <row r="1758" spans="1:23" x14ac:dyDescent="0.25">
      <c r="A1758" s="10">
        <v>44435</v>
      </c>
      <c r="B1758">
        <v>134</v>
      </c>
      <c r="C1758" t="s">
        <v>93</v>
      </c>
      <c r="D1758">
        <v>14</v>
      </c>
      <c r="E1758">
        <v>9</v>
      </c>
      <c r="F1758">
        <v>5</v>
      </c>
      <c r="G1758">
        <v>10</v>
      </c>
      <c r="H1758">
        <v>77</v>
      </c>
      <c r="J1758">
        <v>57</v>
      </c>
      <c r="K1758">
        <v>78</v>
      </c>
      <c r="L1758">
        <v>70</v>
      </c>
      <c r="M1758">
        <v>83</v>
      </c>
      <c r="N1758">
        <v>69</v>
      </c>
      <c r="O1758">
        <v>41</v>
      </c>
      <c r="P1758">
        <v>70</v>
      </c>
      <c r="Q1758">
        <v>57</v>
      </c>
      <c r="R1758">
        <v>77</v>
      </c>
      <c r="T1758" s="34">
        <f>_xlfn.XLOOKUP(B1758,'LHA Demog pivot'!$B$4:$B$93,'LHA Demog pivot'!$C$4:$C$93,,,1)</f>
        <v>4781</v>
      </c>
      <c r="U1758" s="36">
        <f>ROUND(Table2[[#This Row],[LHA_Pop_2016]]*Table2[[#This Row],[C_ADR_7day]]/100000*7,0)</f>
        <v>5</v>
      </c>
      <c r="V1758" s="13">
        <f>IF(OR(Table2[[#This Row],[7d_positivity_public]]=0,ISBLANK(Table2[[#This Row],[7d_positivity_public]])),"",(Table2[[#This Row],[7d_positivity_public]]-Table2[[#This Row],[7d_positivity_all]])/Table2[[#This Row],[7d_positivity_public]])</f>
        <v>0.2</v>
      </c>
      <c r="W1758">
        <v>8</v>
      </c>
    </row>
    <row r="1759" spans="1:23" x14ac:dyDescent="0.25">
      <c r="A1759" s="10">
        <v>44435</v>
      </c>
      <c r="B1759">
        <v>135</v>
      </c>
      <c r="C1759" t="s">
        <v>95</v>
      </c>
      <c r="D1759">
        <v>21</v>
      </c>
      <c r="E1759">
        <v>20</v>
      </c>
      <c r="F1759">
        <v>1</v>
      </c>
      <c r="G1759">
        <v>16</v>
      </c>
      <c r="H1759">
        <v>70</v>
      </c>
      <c r="J1759">
        <v>48</v>
      </c>
      <c r="K1759">
        <v>72</v>
      </c>
      <c r="L1759">
        <v>57</v>
      </c>
      <c r="M1759">
        <v>82</v>
      </c>
      <c r="N1759">
        <v>62</v>
      </c>
      <c r="O1759">
        <v>34</v>
      </c>
      <c r="P1759">
        <v>64</v>
      </c>
      <c r="Q1759">
        <v>46</v>
      </c>
      <c r="R1759">
        <v>77</v>
      </c>
      <c r="T1759" s="34">
        <f>_xlfn.XLOOKUP(B1759,'LHA Demog pivot'!$B$4:$B$93,'LHA Demog pivot'!$C$4:$C$93,,,1)</f>
        <v>10220</v>
      </c>
      <c r="U1759" s="36">
        <f>ROUND(Table2[[#This Row],[LHA_Pop_2016]]*Table2[[#This Row],[C_ADR_7day]]/100000*7,0)</f>
        <v>15</v>
      </c>
      <c r="V1759" s="13">
        <f>IF(OR(Table2[[#This Row],[7d_positivity_public]]=0,ISBLANK(Table2[[#This Row],[7d_positivity_public]])),"",(Table2[[#This Row],[7d_positivity_public]]-Table2[[#This Row],[7d_positivity_all]])/Table2[[#This Row],[7d_positivity_public]])</f>
        <v>6.25E-2</v>
      </c>
      <c r="W1759">
        <v>15</v>
      </c>
    </row>
    <row r="1760" spans="1:23" x14ac:dyDescent="0.25">
      <c r="A1760" s="10">
        <v>44435</v>
      </c>
      <c r="B1760">
        <v>136</v>
      </c>
      <c r="C1760" t="s">
        <v>253</v>
      </c>
      <c r="D1760">
        <v>42</v>
      </c>
      <c r="E1760">
        <v>23</v>
      </c>
      <c r="F1760">
        <v>19</v>
      </c>
      <c r="G1760">
        <v>19</v>
      </c>
      <c r="H1760">
        <v>77</v>
      </c>
      <c r="J1760">
        <v>64</v>
      </c>
      <c r="K1760">
        <v>77</v>
      </c>
      <c r="L1760">
        <v>66</v>
      </c>
      <c r="M1760">
        <v>86</v>
      </c>
      <c r="N1760">
        <v>69</v>
      </c>
      <c r="O1760">
        <v>50</v>
      </c>
      <c r="P1760">
        <v>70</v>
      </c>
      <c r="Q1760">
        <v>54</v>
      </c>
      <c r="R1760">
        <v>81</v>
      </c>
      <c r="T1760" s="34">
        <f>_xlfn.XLOOKUP(B1760,'LHA Demog pivot'!$B$4:$B$93,'LHA Demog pivot'!$C$4:$C$93,,,1)</f>
        <v>66849</v>
      </c>
      <c r="U1760" s="36">
        <f>ROUND(Table2[[#This Row],[LHA_Pop_2016]]*Table2[[#This Row],[C_ADR_7day]]/100000*7,0)</f>
        <v>197</v>
      </c>
      <c r="V1760" s="13">
        <f>IF(OR(Table2[[#This Row],[7d_positivity_public]]=0,ISBLANK(Table2[[#This Row],[7d_positivity_public]])),"",(Table2[[#This Row],[7d_positivity_public]]-Table2[[#This Row],[7d_positivity_all]])/Table2[[#This Row],[7d_positivity_public]])</f>
        <v>0.10526315789473684</v>
      </c>
      <c r="W1760">
        <v>17</v>
      </c>
    </row>
    <row r="1761" spans="1:23" x14ac:dyDescent="0.25">
      <c r="A1761" s="10">
        <v>44435</v>
      </c>
      <c r="B1761">
        <v>137</v>
      </c>
      <c r="C1761" t="s">
        <v>254</v>
      </c>
      <c r="D1761">
        <v>35</v>
      </c>
      <c r="E1761">
        <v>50</v>
      </c>
      <c r="F1761">
        <v>-15</v>
      </c>
      <c r="G1761">
        <v>16</v>
      </c>
      <c r="H1761">
        <v>80</v>
      </c>
      <c r="J1761">
        <v>68</v>
      </c>
      <c r="K1761">
        <v>81</v>
      </c>
      <c r="L1761">
        <v>75</v>
      </c>
      <c r="M1761">
        <v>87</v>
      </c>
      <c r="N1761">
        <v>71</v>
      </c>
      <c r="O1761">
        <v>54</v>
      </c>
      <c r="P1761">
        <v>72</v>
      </c>
      <c r="Q1761">
        <v>62</v>
      </c>
      <c r="R1761">
        <v>82</v>
      </c>
      <c r="T1761" s="34">
        <f>_xlfn.XLOOKUP(B1761,'LHA Demog pivot'!$B$4:$B$93,'LHA Demog pivot'!$C$4:$C$93,,,1)</f>
        <v>194882</v>
      </c>
      <c r="U1761" s="36">
        <f>ROUND(Table2[[#This Row],[LHA_Pop_2016]]*Table2[[#This Row],[C_ADR_7day]]/100000*7,0)</f>
        <v>477</v>
      </c>
      <c r="V1761" s="13">
        <f>IF(OR(Table2[[#This Row],[7d_positivity_public]]=0,ISBLANK(Table2[[#This Row],[7d_positivity_public]])),"",(Table2[[#This Row],[7d_positivity_public]]-Table2[[#This Row],[7d_positivity_all]])/Table2[[#This Row],[7d_positivity_public]])</f>
        <v>0.1875</v>
      </c>
      <c r="W1761">
        <v>13</v>
      </c>
    </row>
    <row r="1762" spans="1:23" x14ac:dyDescent="0.25">
      <c r="A1762" s="10">
        <v>44435</v>
      </c>
      <c r="B1762">
        <v>138</v>
      </c>
      <c r="C1762" t="s">
        <v>116</v>
      </c>
      <c r="D1762">
        <v>7</v>
      </c>
      <c r="E1762">
        <v>1</v>
      </c>
      <c r="F1762">
        <v>6</v>
      </c>
      <c r="G1762">
        <v>6</v>
      </c>
      <c r="H1762">
        <v>82</v>
      </c>
      <c r="J1762">
        <v>69</v>
      </c>
      <c r="K1762">
        <v>83</v>
      </c>
      <c r="L1762">
        <v>73</v>
      </c>
      <c r="M1762">
        <v>89</v>
      </c>
      <c r="N1762">
        <v>75</v>
      </c>
      <c r="O1762">
        <v>55</v>
      </c>
      <c r="P1762">
        <v>77</v>
      </c>
      <c r="Q1762">
        <v>64</v>
      </c>
      <c r="R1762">
        <v>84</v>
      </c>
      <c r="T1762" s="34">
        <f>_xlfn.XLOOKUP(B1762,'LHA Demog pivot'!$B$4:$B$93,'LHA Demog pivot'!$C$4:$C$93,,,1)</f>
        <v>12110</v>
      </c>
      <c r="U1762" s="36">
        <f>ROUND(Table2[[#This Row],[LHA_Pop_2016]]*Table2[[#This Row],[C_ADR_7day]]/100000*7,0)</f>
        <v>6</v>
      </c>
      <c r="V1762" s="13">
        <f>IF(OR(Table2[[#This Row],[7d_positivity_public]]=0,ISBLANK(Table2[[#This Row],[7d_positivity_public]])),"",(Table2[[#This Row],[7d_positivity_public]]-Table2[[#This Row],[7d_positivity_all]])/Table2[[#This Row],[7d_positivity_public]])</f>
        <v>0.16666666666666666</v>
      </c>
      <c r="W1762">
        <v>5</v>
      </c>
    </row>
    <row r="1763" spans="1:23" x14ac:dyDescent="0.25">
      <c r="A1763" s="10">
        <v>44435</v>
      </c>
      <c r="B1763">
        <v>139</v>
      </c>
      <c r="C1763" t="s">
        <v>118</v>
      </c>
      <c r="D1763">
        <v>47</v>
      </c>
      <c r="E1763">
        <v>33</v>
      </c>
      <c r="F1763">
        <v>14</v>
      </c>
      <c r="G1763">
        <v>28</v>
      </c>
      <c r="H1763">
        <v>63</v>
      </c>
      <c r="J1763">
        <v>31</v>
      </c>
      <c r="K1763">
        <v>66</v>
      </c>
      <c r="L1763">
        <v>47</v>
      </c>
      <c r="M1763">
        <v>78</v>
      </c>
      <c r="N1763">
        <v>56</v>
      </c>
      <c r="O1763">
        <v>21</v>
      </c>
      <c r="P1763">
        <v>58</v>
      </c>
      <c r="Q1763">
        <v>38</v>
      </c>
      <c r="R1763">
        <v>72</v>
      </c>
      <c r="T1763" s="34">
        <f>_xlfn.XLOOKUP(B1763,'LHA Demog pivot'!$B$4:$B$93,'LHA Demog pivot'!$C$4:$C$93,,,1)</f>
        <v>7285</v>
      </c>
      <c r="U1763" s="36">
        <f>ROUND(Table2[[#This Row],[LHA_Pop_2016]]*Table2[[#This Row],[C_ADR_7day]]/100000*7,0)</f>
        <v>24</v>
      </c>
      <c r="V1763" s="13">
        <f>IF(OR(Table2[[#This Row],[7d_positivity_public]]=0,ISBLANK(Table2[[#This Row],[7d_positivity_public]])),"",(Table2[[#This Row],[7d_positivity_public]]-Table2[[#This Row],[7d_positivity_all]])/Table2[[#This Row],[7d_positivity_public]])</f>
        <v>0</v>
      </c>
      <c r="W1763">
        <v>28</v>
      </c>
    </row>
    <row r="1764" spans="1:23" x14ac:dyDescent="0.25">
      <c r="A1764" s="10">
        <v>44435</v>
      </c>
      <c r="B1764">
        <v>141</v>
      </c>
      <c r="C1764" t="s">
        <v>255</v>
      </c>
      <c r="D1764">
        <v>7</v>
      </c>
      <c r="E1764">
        <v>33</v>
      </c>
      <c r="F1764">
        <v>-26</v>
      </c>
      <c r="G1764">
        <v>7</v>
      </c>
      <c r="H1764">
        <v>87</v>
      </c>
      <c r="J1764">
        <v>73</v>
      </c>
      <c r="K1764">
        <v>88</v>
      </c>
      <c r="L1764">
        <v>87</v>
      </c>
      <c r="M1764">
        <v>90</v>
      </c>
      <c r="N1764">
        <v>73</v>
      </c>
      <c r="O1764">
        <v>23</v>
      </c>
      <c r="P1764">
        <v>76</v>
      </c>
      <c r="Q1764">
        <v>72</v>
      </c>
      <c r="R1764">
        <v>84</v>
      </c>
      <c r="T1764" s="34">
        <f>_xlfn.XLOOKUP(B1764,'LHA Demog pivot'!$B$4:$B$93,'LHA Demog pivot'!$C$4:$C$93,,,1)</f>
        <v>8085</v>
      </c>
      <c r="U1764" s="36">
        <f>ROUND(Table2[[#This Row],[LHA_Pop_2016]]*Table2[[#This Row],[C_ADR_7day]]/100000*7,0)</f>
        <v>4</v>
      </c>
      <c r="V1764" s="13">
        <f>IF(OR(Table2[[#This Row],[7d_positivity_public]]=0,ISBLANK(Table2[[#This Row],[7d_positivity_public]])),"",(Table2[[#This Row],[7d_positivity_public]]-Table2[[#This Row],[7d_positivity_all]])/Table2[[#This Row],[7d_positivity_public]])</f>
        <v>0</v>
      </c>
      <c r="W1764">
        <v>7</v>
      </c>
    </row>
    <row r="1765" spans="1:23" x14ac:dyDescent="0.25">
      <c r="A1765" s="10">
        <v>44435</v>
      </c>
      <c r="B1765">
        <v>142</v>
      </c>
      <c r="C1765" t="s">
        <v>120</v>
      </c>
      <c r="D1765">
        <v>32</v>
      </c>
      <c r="E1765">
        <v>23</v>
      </c>
      <c r="F1765">
        <v>9</v>
      </c>
      <c r="G1765">
        <v>20</v>
      </c>
      <c r="H1765">
        <v>73</v>
      </c>
      <c r="J1765">
        <v>53</v>
      </c>
      <c r="K1765">
        <v>75</v>
      </c>
      <c r="L1765">
        <v>60</v>
      </c>
      <c r="M1765">
        <v>83</v>
      </c>
      <c r="N1765">
        <v>66</v>
      </c>
      <c r="O1765">
        <v>41</v>
      </c>
      <c r="P1765">
        <v>68</v>
      </c>
      <c r="Q1765">
        <v>49</v>
      </c>
      <c r="R1765">
        <v>78</v>
      </c>
      <c r="T1765" s="34">
        <f>_xlfn.XLOOKUP(B1765,'LHA Demog pivot'!$B$4:$B$93,'LHA Demog pivot'!$C$4:$C$93,,,1)</f>
        <v>33648</v>
      </c>
      <c r="U1765" s="36">
        <f>ROUND(Table2[[#This Row],[LHA_Pop_2016]]*Table2[[#This Row],[C_ADR_7day]]/100000*7,0)</f>
        <v>75</v>
      </c>
      <c r="V1765" s="13">
        <f>IF(OR(Table2[[#This Row],[7d_positivity_public]]=0,ISBLANK(Table2[[#This Row],[7d_positivity_public]])),"",(Table2[[#This Row],[7d_positivity_public]]-Table2[[#This Row],[7d_positivity_all]])/Table2[[#This Row],[7d_positivity_public]])</f>
        <v>0.1</v>
      </c>
      <c r="W1765">
        <v>18</v>
      </c>
    </row>
    <row r="1766" spans="1:23" x14ac:dyDescent="0.25">
      <c r="A1766" s="10">
        <v>44435</v>
      </c>
      <c r="B1766">
        <v>143</v>
      </c>
      <c r="C1766" t="s">
        <v>256</v>
      </c>
      <c r="D1766">
        <v>27</v>
      </c>
      <c r="E1766">
        <v>19</v>
      </c>
      <c r="F1766">
        <v>8</v>
      </c>
      <c r="G1766">
        <v>15</v>
      </c>
      <c r="H1766">
        <v>81</v>
      </c>
      <c r="J1766">
        <v>69</v>
      </c>
      <c r="K1766">
        <v>82</v>
      </c>
      <c r="L1766">
        <v>76</v>
      </c>
      <c r="M1766">
        <v>88</v>
      </c>
      <c r="N1766">
        <v>73</v>
      </c>
      <c r="O1766">
        <v>55</v>
      </c>
      <c r="P1766">
        <v>74</v>
      </c>
      <c r="Q1766">
        <v>64</v>
      </c>
      <c r="R1766">
        <v>83</v>
      </c>
      <c r="T1766" s="34">
        <f>_xlfn.XLOOKUP(B1766,'LHA Demog pivot'!$B$4:$B$93,'LHA Demog pivot'!$C$4:$C$93,,,1)</f>
        <v>113287</v>
      </c>
      <c r="U1766" s="36">
        <f>ROUND(Table2[[#This Row],[LHA_Pop_2016]]*Table2[[#This Row],[C_ADR_7day]]/100000*7,0)</f>
        <v>214</v>
      </c>
      <c r="V1766" s="13">
        <f>IF(OR(Table2[[#This Row],[7d_positivity_public]]=0,ISBLANK(Table2[[#This Row],[7d_positivity_public]])),"",(Table2[[#This Row],[7d_positivity_public]]-Table2[[#This Row],[7d_positivity_all]])/Table2[[#This Row],[7d_positivity_public]])</f>
        <v>0.2</v>
      </c>
      <c r="W1766">
        <v>12</v>
      </c>
    </row>
    <row r="1767" spans="1:23" x14ac:dyDescent="0.25">
      <c r="A1767" s="10">
        <v>44435</v>
      </c>
      <c r="B1767">
        <v>144</v>
      </c>
      <c r="C1767" t="s">
        <v>257</v>
      </c>
      <c r="D1767">
        <v>9</v>
      </c>
      <c r="E1767">
        <v>6</v>
      </c>
      <c r="F1767">
        <v>3</v>
      </c>
      <c r="G1767">
        <v>10</v>
      </c>
      <c r="H1767">
        <v>71</v>
      </c>
      <c r="J1767">
        <v>43</v>
      </c>
      <c r="K1767">
        <v>72</v>
      </c>
      <c r="L1767">
        <v>54</v>
      </c>
      <c r="M1767">
        <v>81</v>
      </c>
      <c r="N1767">
        <v>63</v>
      </c>
      <c r="O1767">
        <v>31</v>
      </c>
      <c r="P1767">
        <v>65</v>
      </c>
      <c r="Q1767">
        <v>42</v>
      </c>
      <c r="R1767">
        <v>76</v>
      </c>
      <c r="T1767" s="34">
        <f>_xlfn.XLOOKUP(B1767,'LHA Demog pivot'!$B$4:$B$93,'LHA Demog pivot'!$C$4:$C$93,,,1)</f>
        <v>14112</v>
      </c>
      <c r="U1767" s="36">
        <f>ROUND(Table2[[#This Row],[LHA_Pop_2016]]*Table2[[#This Row],[C_ADR_7day]]/100000*7,0)</f>
        <v>9</v>
      </c>
      <c r="V1767" s="13">
        <f>IF(OR(Table2[[#This Row],[7d_positivity_public]]=0,ISBLANK(Table2[[#This Row],[7d_positivity_public]])),"",(Table2[[#This Row],[7d_positivity_public]]-Table2[[#This Row],[7d_positivity_all]])/Table2[[#This Row],[7d_positivity_public]])</f>
        <v>-0.1</v>
      </c>
      <c r="W1767">
        <v>11</v>
      </c>
    </row>
    <row r="1768" spans="1:23" x14ac:dyDescent="0.25">
      <c r="A1768" s="10">
        <v>44435</v>
      </c>
      <c r="B1768">
        <v>145</v>
      </c>
      <c r="C1768" t="s">
        <v>258</v>
      </c>
      <c r="D1768">
        <v>13</v>
      </c>
      <c r="E1768">
        <v>13</v>
      </c>
      <c r="F1768">
        <v>0</v>
      </c>
      <c r="G1768">
        <v>17</v>
      </c>
      <c r="H1768">
        <v>71</v>
      </c>
      <c r="J1768">
        <v>56</v>
      </c>
      <c r="K1768">
        <v>72</v>
      </c>
      <c r="L1768">
        <v>60</v>
      </c>
      <c r="M1768">
        <v>79</v>
      </c>
      <c r="N1768">
        <v>64</v>
      </c>
      <c r="O1768">
        <v>49</v>
      </c>
      <c r="P1768">
        <v>65</v>
      </c>
      <c r="Q1768">
        <v>50</v>
      </c>
      <c r="R1768">
        <v>74</v>
      </c>
      <c r="T1768" s="34">
        <f>_xlfn.XLOOKUP(B1768,'LHA Demog pivot'!$B$4:$B$93,'LHA Demog pivot'!$C$4:$C$93,,,1)</f>
        <v>4050</v>
      </c>
      <c r="U1768" s="36">
        <f>ROUND(Table2[[#This Row],[LHA_Pop_2016]]*Table2[[#This Row],[C_ADR_7day]]/100000*7,0)</f>
        <v>4</v>
      </c>
      <c r="V1768" s="13">
        <f>IF(OR(Table2[[#This Row],[7d_positivity_public]]=0,ISBLANK(Table2[[#This Row],[7d_positivity_public]])),"",(Table2[[#This Row],[7d_positivity_public]]-Table2[[#This Row],[7d_positivity_all]])/Table2[[#This Row],[7d_positivity_public]])</f>
        <v>0.17647058823529413</v>
      </c>
      <c r="W1768">
        <v>14</v>
      </c>
    </row>
    <row r="1769" spans="1:23" x14ac:dyDescent="0.25">
      <c r="A1769" s="10">
        <v>44435</v>
      </c>
      <c r="B1769">
        <v>146</v>
      </c>
      <c r="C1769" t="s">
        <v>259</v>
      </c>
      <c r="D1769">
        <v>27</v>
      </c>
      <c r="E1769">
        <v>32</v>
      </c>
      <c r="F1769">
        <v>-5</v>
      </c>
      <c r="G1769">
        <v>14</v>
      </c>
      <c r="H1769">
        <v>68</v>
      </c>
      <c r="J1769">
        <v>47</v>
      </c>
      <c r="K1769">
        <v>70</v>
      </c>
      <c r="L1769">
        <v>59</v>
      </c>
      <c r="M1769">
        <v>80</v>
      </c>
      <c r="N1769">
        <v>59</v>
      </c>
      <c r="O1769">
        <v>31</v>
      </c>
      <c r="P1769">
        <v>61</v>
      </c>
      <c r="Q1769">
        <v>47</v>
      </c>
      <c r="R1769">
        <v>73</v>
      </c>
      <c r="T1769" s="34">
        <f>_xlfn.XLOOKUP(B1769,'LHA Demog pivot'!$B$4:$B$93,'LHA Demog pivot'!$C$4:$C$93,,,1)</f>
        <v>24815</v>
      </c>
      <c r="U1769" s="36">
        <f>ROUND(Table2[[#This Row],[LHA_Pop_2016]]*Table2[[#This Row],[C_ADR_7day]]/100000*7,0)</f>
        <v>47</v>
      </c>
      <c r="V1769" s="13">
        <f>IF(OR(Table2[[#This Row],[7d_positivity_public]]=0,ISBLANK(Table2[[#This Row],[7d_positivity_public]])),"",(Table2[[#This Row],[7d_positivity_public]]-Table2[[#This Row],[7d_positivity_all]])/Table2[[#This Row],[7d_positivity_public]])</f>
        <v>7.1428571428571425E-2</v>
      </c>
      <c r="W1769">
        <v>13</v>
      </c>
    </row>
    <row r="1770" spans="1:23" x14ac:dyDescent="0.25">
      <c r="A1770" s="10">
        <v>44435</v>
      </c>
      <c r="B1770">
        <v>147</v>
      </c>
      <c r="C1770" t="s">
        <v>260</v>
      </c>
      <c r="D1770">
        <v>8</v>
      </c>
      <c r="E1770">
        <v>3</v>
      </c>
      <c r="F1770">
        <v>5</v>
      </c>
      <c r="G1770">
        <v>7</v>
      </c>
      <c r="H1770">
        <v>72</v>
      </c>
      <c r="J1770">
        <v>46</v>
      </c>
      <c r="K1770">
        <v>73</v>
      </c>
      <c r="L1770">
        <v>63</v>
      </c>
      <c r="M1770">
        <v>81</v>
      </c>
      <c r="N1770">
        <v>62</v>
      </c>
      <c r="O1770">
        <v>24</v>
      </c>
      <c r="P1770">
        <v>65</v>
      </c>
      <c r="Q1770">
        <v>52</v>
      </c>
      <c r="R1770">
        <v>75</v>
      </c>
      <c r="T1770" s="34">
        <f>_xlfn.XLOOKUP(B1770,'LHA Demog pivot'!$B$4:$B$93,'LHA Demog pivot'!$C$4:$C$93,,,1)</f>
        <v>4012</v>
      </c>
      <c r="U1770" s="36">
        <f>ROUND(Table2[[#This Row],[LHA_Pop_2016]]*Table2[[#This Row],[C_ADR_7day]]/100000*7,0)</f>
        <v>2</v>
      </c>
      <c r="V1770" s="13">
        <f>IF(OR(Table2[[#This Row],[7d_positivity_public]]=0,ISBLANK(Table2[[#This Row],[7d_positivity_public]])),"",(Table2[[#This Row],[7d_positivity_public]]-Table2[[#This Row],[7d_positivity_all]])/Table2[[#This Row],[7d_positivity_public]])</f>
        <v>-0.14285714285714285</v>
      </c>
      <c r="W1770">
        <v>8</v>
      </c>
    </row>
    <row r="1771" spans="1:23" x14ac:dyDescent="0.25">
      <c r="A1771" s="10">
        <v>44435</v>
      </c>
      <c r="B1771">
        <v>148</v>
      </c>
      <c r="C1771" t="s">
        <v>261</v>
      </c>
      <c r="D1771">
        <v>14</v>
      </c>
      <c r="E1771">
        <v>6</v>
      </c>
      <c r="F1771">
        <v>8</v>
      </c>
      <c r="G1771">
        <v>8</v>
      </c>
      <c r="H1771">
        <v>72</v>
      </c>
      <c r="J1771">
        <v>39</v>
      </c>
      <c r="K1771">
        <v>74</v>
      </c>
      <c r="L1771">
        <v>61</v>
      </c>
      <c r="M1771">
        <v>82</v>
      </c>
      <c r="N1771">
        <v>63</v>
      </c>
      <c r="O1771">
        <v>24</v>
      </c>
      <c r="P1771">
        <v>65</v>
      </c>
      <c r="Q1771">
        <v>49</v>
      </c>
      <c r="R1771">
        <v>75</v>
      </c>
      <c r="T1771" s="34">
        <f>_xlfn.XLOOKUP(B1771,'LHA Demog pivot'!$B$4:$B$93,'LHA Demog pivot'!$C$4:$C$93,,,1)</f>
        <v>6548</v>
      </c>
      <c r="U1771" s="36">
        <f>ROUND(Table2[[#This Row],[LHA_Pop_2016]]*Table2[[#This Row],[C_ADR_7day]]/100000*7,0)</f>
        <v>6</v>
      </c>
      <c r="V1771" s="13">
        <f>IF(OR(Table2[[#This Row],[7d_positivity_public]]=0,ISBLANK(Table2[[#This Row],[7d_positivity_public]])),"",(Table2[[#This Row],[7d_positivity_public]]-Table2[[#This Row],[7d_positivity_all]])/Table2[[#This Row],[7d_positivity_public]])</f>
        <v>0</v>
      </c>
      <c r="W1771">
        <v>8</v>
      </c>
    </row>
    <row r="1772" spans="1:23" x14ac:dyDescent="0.25">
      <c r="A1772" s="10">
        <v>44435</v>
      </c>
      <c r="B1772">
        <v>149</v>
      </c>
      <c r="C1772" t="s">
        <v>124</v>
      </c>
      <c r="D1772">
        <v>11</v>
      </c>
      <c r="E1772">
        <v>18</v>
      </c>
      <c r="F1772">
        <v>-7</v>
      </c>
      <c r="G1772">
        <v>10</v>
      </c>
      <c r="H1772">
        <v>73</v>
      </c>
      <c r="J1772">
        <v>52</v>
      </c>
      <c r="K1772">
        <v>74</v>
      </c>
      <c r="L1772">
        <v>62</v>
      </c>
      <c r="M1772">
        <v>83</v>
      </c>
      <c r="N1772">
        <v>64</v>
      </c>
      <c r="O1772">
        <v>38</v>
      </c>
      <c r="P1772">
        <v>66</v>
      </c>
      <c r="Q1772">
        <v>51</v>
      </c>
      <c r="R1772">
        <v>78</v>
      </c>
      <c r="T1772" s="34">
        <f>_xlfn.XLOOKUP(B1772,'LHA Demog pivot'!$B$4:$B$93,'LHA Demog pivot'!$C$4:$C$93,,,1)</f>
        <v>10855</v>
      </c>
      <c r="U1772" s="36">
        <f>ROUND(Table2[[#This Row],[LHA_Pop_2016]]*Table2[[#This Row],[C_ADR_7day]]/100000*7,0)</f>
        <v>8</v>
      </c>
      <c r="V1772" s="13">
        <f>IF(OR(Table2[[#This Row],[7d_positivity_public]]=0,ISBLANK(Table2[[#This Row],[7d_positivity_public]])),"",(Table2[[#This Row],[7d_positivity_public]]-Table2[[#This Row],[7d_positivity_all]])/Table2[[#This Row],[7d_positivity_public]])</f>
        <v>0.1</v>
      </c>
      <c r="W1772">
        <v>9</v>
      </c>
    </row>
    <row r="1773" spans="1:23" x14ac:dyDescent="0.25">
      <c r="A1773" s="10">
        <v>44435</v>
      </c>
      <c r="B1773">
        <v>211</v>
      </c>
      <c r="C1773" t="s">
        <v>262</v>
      </c>
      <c r="D1773">
        <v>19</v>
      </c>
      <c r="E1773">
        <v>19</v>
      </c>
      <c r="F1773">
        <v>0</v>
      </c>
      <c r="G1773">
        <v>9</v>
      </c>
      <c r="H1773">
        <v>71</v>
      </c>
      <c r="J1773">
        <v>50</v>
      </c>
      <c r="K1773">
        <v>73</v>
      </c>
      <c r="L1773">
        <v>61</v>
      </c>
      <c r="M1773">
        <v>80</v>
      </c>
      <c r="N1773">
        <v>63</v>
      </c>
      <c r="O1773">
        <v>34</v>
      </c>
      <c r="P1773">
        <v>64</v>
      </c>
      <c r="Q1773">
        <v>48</v>
      </c>
      <c r="R1773">
        <v>74</v>
      </c>
      <c r="T1773" s="34">
        <f>_xlfn.XLOOKUP(B1773,'LHA Demog pivot'!$B$4:$B$93,'LHA Demog pivot'!$C$4:$C$93,,,1)</f>
        <v>8129</v>
      </c>
      <c r="U1773" s="36">
        <f>ROUND(Table2[[#This Row],[LHA_Pop_2016]]*Table2[[#This Row],[C_ADR_7day]]/100000*7,0)</f>
        <v>11</v>
      </c>
      <c r="V1773" s="13">
        <f>IF(OR(Table2[[#This Row],[7d_positivity_public]]=0,ISBLANK(Table2[[#This Row],[7d_positivity_public]])),"",(Table2[[#This Row],[7d_positivity_public]]-Table2[[#This Row],[7d_positivity_all]])/Table2[[#This Row],[7d_positivity_public]])</f>
        <v>0.1111111111111111</v>
      </c>
      <c r="W1773">
        <v>8</v>
      </c>
    </row>
    <row r="1774" spans="1:23" x14ac:dyDescent="0.25">
      <c r="A1774" s="10">
        <v>44435</v>
      </c>
      <c r="B1774">
        <v>212</v>
      </c>
      <c r="C1774" t="s">
        <v>263</v>
      </c>
      <c r="D1774">
        <v>14</v>
      </c>
      <c r="E1774">
        <v>10</v>
      </c>
      <c r="F1774">
        <v>4</v>
      </c>
      <c r="G1774">
        <v>9</v>
      </c>
      <c r="H1774">
        <v>74</v>
      </c>
      <c r="J1774">
        <v>58</v>
      </c>
      <c r="K1774">
        <v>75</v>
      </c>
      <c r="L1774">
        <v>66</v>
      </c>
      <c r="M1774">
        <v>84</v>
      </c>
      <c r="N1774">
        <v>66</v>
      </c>
      <c r="O1774">
        <v>46</v>
      </c>
      <c r="P1774">
        <v>68</v>
      </c>
      <c r="Q1774">
        <v>56</v>
      </c>
      <c r="R1774">
        <v>80</v>
      </c>
      <c r="T1774" s="34">
        <f>_xlfn.XLOOKUP(B1774,'LHA Demog pivot'!$B$4:$B$93,'LHA Demog pivot'!$C$4:$C$93,,,1)</f>
        <v>93177</v>
      </c>
      <c r="U1774" s="36">
        <f>ROUND(Table2[[#This Row],[LHA_Pop_2016]]*Table2[[#This Row],[C_ADR_7day]]/100000*7,0)</f>
        <v>91</v>
      </c>
      <c r="V1774" s="13">
        <f>IF(OR(Table2[[#This Row],[7d_positivity_public]]=0,ISBLANK(Table2[[#This Row],[7d_positivity_public]])),"",(Table2[[#This Row],[7d_positivity_public]]-Table2[[#This Row],[7d_positivity_all]])/Table2[[#This Row],[7d_positivity_public]])</f>
        <v>0.22222222222222221</v>
      </c>
      <c r="W1774">
        <v>7</v>
      </c>
    </row>
    <row r="1775" spans="1:23" x14ac:dyDescent="0.25">
      <c r="A1775" s="10">
        <v>44435</v>
      </c>
      <c r="B1775">
        <v>213</v>
      </c>
      <c r="C1775" t="s">
        <v>264</v>
      </c>
      <c r="D1775">
        <v>7</v>
      </c>
      <c r="E1775">
        <v>6</v>
      </c>
      <c r="F1775">
        <v>1</v>
      </c>
      <c r="G1775">
        <v>6</v>
      </c>
      <c r="H1775">
        <v>81</v>
      </c>
      <c r="J1775">
        <v>66</v>
      </c>
      <c r="K1775">
        <v>82</v>
      </c>
      <c r="L1775">
        <v>78</v>
      </c>
      <c r="M1775">
        <v>87</v>
      </c>
      <c r="N1775">
        <v>71</v>
      </c>
      <c r="O1775">
        <v>51</v>
      </c>
      <c r="P1775">
        <v>73</v>
      </c>
      <c r="Q1775">
        <v>66</v>
      </c>
      <c r="R1775">
        <v>81</v>
      </c>
      <c r="T1775" s="34">
        <f>_xlfn.XLOOKUP(B1775,'LHA Demog pivot'!$B$4:$B$93,'LHA Demog pivot'!$C$4:$C$93,,,1)</f>
        <v>141685</v>
      </c>
      <c r="U1775" s="36">
        <f>ROUND(Table2[[#This Row],[LHA_Pop_2016]]*Table2[[#This Row],[C_ADR_7day]]/100000*7,0)</f>
        <v>69</v>
      </c>
      <c r="V1775" s="13">
        <f>IF(OR(Table2[[#This Row],[7d_positivity_public]]=0,ISBLANK(Table2[[#This Row],[7d_positivity_public]])),"",(Table2[[#This Row],[7d_positivity_public]]-Table2[[#This Row],[7d_positivity_all]])/Table2[[#This Row],[7d_positivity_public]])</f>
        <v>0.33333333333333331</v>
      </c>
      <c r="W1775">
        <v>4</v>
      </c>
    </row>
    <row r="1776" spans="1:23" x14ac:dyDescent="0.25">
      <c r="A1776" s="10">
        <v>44435</v>
      </c>
      <c r="B1776">
        <v>214</v>
      </c>
      <c r="C1776" t="s">
        <v>265</v>
      </c>
      <c r="D1776">
        <v>21</v>
      </c>
      <c r="E1776">
        <v>10</v>
      </c>
      <c r="F1776">
        <v>11</v>
      </c>
      <c r="G1776">
        <v>12</v>
      </c>
      <c r="H1776">
        <v>74</v>
      </c>
      <c r="J1776">
        <v>61</v>
      </c>
      <c r="K1776">
        <v>75</v>
      </c>
      <c r="L1776">
        <v>67</v>
      </c>
      <c r="M1776">
        <v>84</v>
      </c>
      <c r="N1776">
        <v>65</v>
      </c>
      <c r="O1776">
        <v>47</v>
      </c>
      <c r="P1776">
        <v>67</v>
      </c>
      <c r="Q1776">
        <v>56</v>
      </c>
      <c r="R1776">
        <v>78</v>
      </c>
      <c r="T1776" s="34">
        <f>_xlfn.XLOOKUP(B1776,'LHA Demog pivot'!$B$4:$B$93,'LHA Demog pivot'!$C$4:$C$93,,,1)</f>
        <v>43157</v>
      </c>
      <c r="U1776" s="36">
        <f>ROUND(Table2[[#This Row],[LHA_Pop_2016]]*Table2[[#This Row],[C_ADR_7day]]/100000*7,0)</f>
        <v>63</v>
      </c>
      <c r="V1776" s="13">
        <f>IF(OR(Table2[[#This Row],[7d_positivity_public]]=0,ISBLANK(Table2[[#This Row],[7d_positivity_public]])),"",(Table2[[#This Row],[7d_positivity_public]]-Table2[[#This Row],[7d_positivity_all]])/Table2[[#This Row],[7d_positivity_public]])</f>
        <v>0.16666666666666666</v>
      </c>
      <c r="W1776">
        <v>10</v>
      </c>
    </row>
    <row r="1777" spans="1:23" x14ac:dyDescent="0.25">
      <c r="A1777" s="10">
        <v>44435</v>
      </c>
      <c r="B1777">
        <v>215</v>
      </c>
      <c r="C1777" t="s">
        <v>135</v>
      </c>
      <c r="D1777">
        <v>17</v>
      </c>
      <c r="E1777">
        <v>3</v>
      </c>
      <c r="F1777">
        <v>14</v>
      </c>
      <c r="G1777">
        <v>9</v>
      </c>
      <c r="H1777">
        <v>78</v>
      </c>
      <c r="J1777">
        <v>59</v>
      </c>
      <c r="K1777">
        <v>79</v>
      </c>
      <c r="L1777">
        <v>67</v>
      </c>
      <c r="M1777">
        <v>87</v>
      </c>
      <c r="N1777">
        <v>70</v>
      </c>
      <c r="O1777">
        <v>50</v>
      </c>
      <c r="P1777">
        <v>72</v>
      </c>
      <c r="Q1777">
        <v>55</v>
      </c>
      <c r="R1777">
        <v>82</v>
      </c>
      <c r="T1777" s="34">
        <f>_xlfn.XLOOKUP(B1777,'LHA Demog pivot'!$B$4:$B$93,'LHA Demog pivot'!$C$4:$C$93,,,1)</f>
        <v>9696</v>
      </c>
      <c r="U1777" s="36">
        <f>ROUND(Table2[[#This Row],[LHA_Pop_2016]]*Table2[[#This Row],[C_ADR_7day]]/100000*7,0)</f>
        <v>12</v>
      </c>
      <c r="V1777" s="13">
        <f>IF(OR(Table2[[#This Row],[7d_positivity_public]]=0,ISBLANK(Table2[[#This Row],[7d_positivity_public]])),"",(Table2[[#This Row],[7d_positivity_public]]-Table2[[#This Row],[7d_positivity_all]])/Table2[[#This Row],[7d_positivity_public]])</f>
        <v>0.22222222222222221</v>
      </c>
      <c r="W1777">
        <v>7</v>
      </c>
    </row>
    <row r="1778" spans="1:23" x14ac:dyDescent="0.25">
      <c r="A1778" s="10">
        <v>44435</v>
      </c>
      <c r="B1778">
        <v>221</v>
      </c>
      <c r="C1778" t="s">
        <v>136</v>
      </c>
      <c r="D1778">
        <v>5</v>
      </c>
      <c r="E1778">
        <v>6</v>
      </c>
      <c r="F1778">
        <v>-1</v>
      </c>
      <c r="G1778">
        <v>5</v>
      </c>
      <c r="H1778">
        <v>88</v>
      </c>
      <c r="J1778">
        <v>82</v>
      </c>
      <c r="K1778">
        <v>88</v>
      </c>
      <c r="L1778">
        <v>87</v>
      </c>
      <c r="M1778">
        <v>89</v>
      </c>
      <c r="N1778">
        <v>80</v>
      </c>
      <c r="O1778">
        <v>71</v>
      </c>
      <c r="P1778">
        <v>81</v>
      </c>
      <c r="Q1778">
        <v>78</v>
      </c>
      <c r="R1778">
        <v>84</v>
      </c>
      <c r="T1778" s="34">
        <f>_xlfn.XLOOKUP(B1778,'LHA Demog pivot'!$B$4:$B$93,'LHA Demog pivot'!$C$4:$C$93,,,1)</f>
        <v>70996</v>
      </c>
      <c r="U1778" s="36">
        <f>ROUND(Table2[[#This Row],[LHA_Pop_2016]]*Table2[[#This Row],[C_ADR_7day]]/100000*7,0)</f>
        <v>25</v>
      </c>
      <c r="V1778" s="13">
        <f>IF(OR(Table2[[#This Row],[7d_positivity_public]]=0,ISBLANK(Table2[[#This Row],[7d_positivity_public]])),"",(Table2[[#This Row],[7d_positivity_public]]-Table2[[#This Row],[7d_positivity_all]])/Table2[[#This Row],[7d_positivity_public]])</f>
        <v>0.4</v>
      </c>
      <c r="W1778">
        <v>3</v>
      </c>
    </row>
    <row r="1779" spans="1:23" x14ac:dyDescent="0.25">
      <c r="A1779" s="10">
        <v>44435</v>
      </c>
      <c r="B1779">
        <v>222</v>
      </c>
      <c r="C1779" t="s">
        <v>266</v>
      </c>
      <c r="D1779">
        <v>7</v>
      </c>
      <c r="E1779">
        <v>8</v>
      </c>
      <c r="F1779">
        <v>-1</v>
      </c>
      <c r="G1779">
        <v>6</v>
      </c>
      <c r="H1779">
        <v>87</v>
      </c>
      <c r="J1779">
        <v>81</v>
      </c>
      <c r="K1779">
        <v>87</v>
      </c>
      <c r="L1779">
        <v>88</v>
      </c>
      <c r="M1779">
        <v>86</v>
      </c>
      <c r="N1779">
        <v>80</v>
      </c>
      <c r="O1779">
        <v>69</v>
      </c>
      <c r="P1779">
        <v>80</v>
      </c>
      <c r="Q1779">
        <v>79</v>
      </c>
      <c r="R1779">
        <v>82</v>
      </c>
      <c r="T1779" s="34">
        <f>_xlfn.XLOOKUP(B1779,'LHA Demog pivot'!$B$4:$B$93,'LHA Demog pivot'!$C$4:$C$93,,,1)</f>
        <v>232755</v>
      </c>
      <c r="U1779" s="36">
        <f>ROUND(Table2[[#This Row],[LHA_Pop_2016]]*Table2[[#This Row],[C_ADR_7day]]/100000*7,0)</f>
        <v>114</v>
      </c>
      <c r="V1779" s="13">
        <f>IF(OR(Table2[[#This Row],[7d_positivity_public]]=0,ISBLANK(Table2[[#This Row],[7d_positivity_public]])),"",(Table2[[#This Row],[7d_positivity_public]]-Table2[[#This Row],[7d_positivity_all]])/Table2[[#This Row],[7d_positivity_public]])</f>
        <v>0.83333333333333337</v>
      </c>
      <c r="W1779">
        <v>1</v>
      </c>
    </row>
    <row r="1780" spans="1:23" x14ac:dyDescent="0.25">
      <c r="A1780" s="10">
        <v>44435</v>
      </c>
      <c r="B1780">
        <v>223</v>
      </c>
      <c r="C1780" t="s">
        <v>267</v>
      </c>
      <c r="D1780">
        <v>9</v>
      </c>
      <c r="E1780">
        <v>7</v>
      </c>
      <c r="F1780">
        <v>2</v>
      </c>
      <c r="G1780">
        <v>6</v>
      </c>
      <c r="H1780">
        <v>82</v>
      </c>
      <c r="J1780">
        <v>75</v>
      </c>
      <c r="K1780">
        <v>83</v>
      </c>
      <c r="L1780">
        <v>77</v>
      </c>
      <c r="M1780">
        <v>88</v>
      </c>
      <c r="N1780">
        <v>75</v>
      </c>
      <c r="O1780">
        <v>62</v>
      </c>
      <c r="P1780">
        <v>76</v>
      </c>
      <c r="Q1780">
        <v>68</v>
      </c>
      <c r="R1780">
        <v>84</v>
      </c>
      <c r="T1780" s="34">
        <f>_xlfn.XLOOKUP(B1780,'LHA Demog pivot'!$B$4:$B$93,'LHA Demog pivot'!$C$4:$C$93,,,1)</f>
        <v>101101</v>
      </c>
      <c r="U1780" s="36">
        <f>ROUND(Table2[[#This Row],[LHA_Pop_2016]]*Table2[[#This Row],[C_ADR_7day]]/100000*7,0)</f>
        <v>64</v>
      </c>
      <c r="V1780" s="13">
        <f>IF(OR(Table2[[#This Row],[7d_positivity_public]]=0,ISBLANK(Table2[[#This Row],[7d_positivity_public]])),"",(Table2[[#This Row],[7d_positivity_public]]-Table2[[#This Row],[7d_positivity_all]])/Table2[[#This Row],[7d_positivity_public]])</f>
        <v>0.33333333333333331</v>
      </c>
      <c r="W1780">
        <v>4</v>
      </c>
    </row>
    <row r="1781" spans="1:23" x14ac:dyDescent="0.25">
      <c r="A1781" s="10">
        <v>44435</v>
      </c>
      <c r="B1781">
        <v>224</v>
      </c>
      <c r="C1781" t="s">
        <v>268</v>
      </c>
      <c r="D1781">
        <v>9</v>
      </c>
      <c r="E1781">
        <v>7</v>
      </c>
      <c r="F1781">
        <v>2</v>
      </c>
      <c r="G1781">
        <v>6</v>
      </c>
      <c r="H1781">
        <v>86</v>
      </c>
      <c r="J1781">
        <v>82</v>
      </c>
      <c r="K1781">
        <v>86</v>
      </c>
      <c r="L1781">
        <v>85</v>
      </c>
      <c r="M1781">
        <v>89</v>
      </c>
      <c r="N1781">
        <v>80</v>
      </c>
      <c r="O1781">
        <v>71</v>
      </c>
      <c r="P1781">
        <v>81</v>
      </c>
      <c r="Q1781">
        <v>77</v>
      </c>
      <c r="R1781">
        <v>85</v>
      </c>
      <c r="T1781" s="34">
        <f>_xlfn.XLOOKUP(B1781,'LHA Demog pivot'!$B$4:$B$93,'LHA Demog pivot'!$C$4:$C$93,,,1)</f>
        <v>234393</v>
      </c>
      <c r="U1781" s="36">
        <f>ROUND(Table2[[#This Row],[LHA_Pop_2016]]*Table2[[#This Row],[C_ADR_7day]]/100000*7,0)</f>
        <v>148</v>
      </c>
      <c r="V1781" s="13">
        <f>IF(OR(Table2[[#This Row],[7d_positivity_public]]=0,ISBLANK(Table2[[#This Row],[7d_positivity_public]])),"",(Table2[[#This Row],[7d_positivity_public]]-Table2[[#This Row],[7d_positivity_all]])/Table2[[#This Row],[7d_positivity_public]])</f>
        <v>0.33333333333333331</v>
      </c>
      <c r="W1781">
        <v>4</v>
      </c>
    </row>
    <row r="1782" spans="1:23" x14ac:dyDescent="0.25">
      <c r="A1782" s="10">
        <v>44435</v>
      </c>
      <c r="B1782">
        <v>231</v>
      </c>
      <c r="C1782" t="s">
        <v>269</v>
      </c>
      <c r="D1782">
        <v>8</v>
      </c>
      <c r="E1782">
        <v>9</v>
      </c>
      <c r="F1782">
        <v>-1</v>
      </c>
      <c r="G1782">
        <v>6</v>
      </c>
      <c r="H1782">
        <v>82</v>
      </c>
      <c r="J1782">
        <v>74</v>
      </c>
      <c r="K1782">
        <v>83</v>
      </c>
      <c r="L1782">
        <v>78</v>
      </c>
      <c r="M1782">
        <v>88</v>
      </c>
      <c r="N1782">
        <v>75</v>
      </c>
      <c r="O1782">
        <v>61</v>
      </c>
      <c r="P1782">
        <v>77</v>
      </c>
      <c r="Q1782">
        <v>69</v>
      </c>
      <c r="R1782">
        <v>84</v>
      </c>
      <c r="T1782" s="34">
        <f>_xlfn.XLOOKUP(B1782,'LHA Demog pivot'!$B$4:$B$93,'LHA Demog pivot'!$C$4:$C$93,,,1)</f>
        <v>143778</v>
      </c>
      <c r="U1782" s="36">
        <f>ROUND(Table2[[#This Row],[LHA_Pop_2016]]*Table2[[#This Row],[C_ADR_7day]]/100000*7,0)</f>
        <v>81</v>
      </c>
      <c r="V1782" s="13">
        <f>IF(OR(Table2[[#This Row],[7d_positivity_public]]=0,ISBLANK(Table2[[#This Row],[7d_positivity_public]])),"",(Table2[[#This Row],[7d_positivity_public]]-Table2[[#This Row],[7d_positivity_all]])/Table2[[#This Row],[7d_positivity_public]])</f>
        <v>0.33333333333333331</v>
      </c>
      <c r="W1782">
        <v>4</v>
      </c>
    </row>
    <row r="1783" spans="1:23" x14ac:dyDescent="0.25">
      <c r="A1783" s="10">
        <v>44435</v>
      </c>
      <c r="B1783">
        <v>232</v>
      </c>
      <c r="C1783" t="s">
        <v>270</v>
      </c>
      <c r="D1783">
        <v>8</v>
      </c>
      <c r="E1783">
        <v>5</v>
      </c>
      <c r="F1783">
        <v>3</v>
      </c>
      <c r="G1783">
        <v>6</v>
      </c>
      <c r="H1783">
        <v>90</v>
      </c>
      <c r="J1783">
        <v>85</v>
      </c>
      <c r="K1783">
        <v>90</v>
      </c>
      <c r="L1783">
        <v>88</v>
      </c>
      <c r="M1783">
        <v>92</v>
      </c>
      <c r="N1783">
        <v>82</v>
      </c>
      <c r="O1783">
        <v>72</v>
      </c>
      <c r="P1783">
        <v>83</v>
      </c>
      <c r="Q1783">
        <v>77</v>
      </c>
      <c r="R1783">
        <v>89</v>
      </c>
      <c r="T1783" s="34">
        <f>_xlfn.XLOOKUP(B1783,'LHA Demog pivot'!$B$4:$B$93,'LHA Demog pivot'!$C$4:$C$93,,,1)</f>
        <v>103064</v>
      </c>
      <c r="U1783" s="36">
        <f>ROUND(Table2[[#This Row],[LHA_Pop_2016]]*Table2[[#This Row],[C_ADR_7day]]/100000*7,0)</f>
        <v>58</v>
      </c>
      <c r="V1783" s="13">
        <f>IF(OR(Table2[[#This Row],[7d_positivity_public]]=0,ISBLANK(Table2[[#This Row],[7d_positivity_public]])),"",(Table2[[#This Row],[7d_positivity_public]]-Table2[[#This Row],[7d_positivity_all]])/Table2[[#This Row],[7d_positivity_public]])</f>
        <v>0.33333333333333331</v>
      </c>
      <c r="W1783">
        <v>4</v>
      </c>
    </row>
    <row r="1784" spans="1:23" x14ac:dyDescent="0.25">
      <c r="A1784" s="10">
        <v>44435</v>
      </c>
      <c r="B1784">
        <v>233</v>
      </c>
      <c r="C1784" t="s">
        <v>271</v>
      </c>
      <c r="D1784">
        <v>7</v>
      </c>
      <c r="E1784">
        <v>7</v>
      </c>
      <c r="F1784">
        <v>0</v>
      </c>
      <c r="G1784">
        <v>7</v>
      </c>
      <c r="H1784">
        <v>88</v>
      </c>
      <c r="J1784">
        <v>79</v>
      </c>
      <c r="K1784">
        <v>89</v>
      </c>
      <c r="L1784">
        <v>87</v>
      </c>
      <c r="M1784">
        <v>91</v>
      </c>
      <c r="N1784">
        <v>77</v>
      </c>
      <c r="O1784">
        <v>64</v>
      </c>
      <c r="P1784">
        <v>79</v>
      </c>
      <c r="Q1784">
        <v>74</v>
      </c>
      <c r="R1784">
        <v>86</v>
      </c>
      <c r="T1784" s="34">
        <f>_xlfn.XLOOKUP(B1784,'LHA Demog pivot'!$B$4:$B$93,'LHA Demog pivot'!$C$4:$C$93,,,1)</f>
        <v>443367</v>
      </c>
      <c r="U1784" s="36">
        <f>ROUND(Table2[[#This Row],[LHA_Pop_2016]]*Table2[[#This Row],[C_ADR_7day]]/100000*7,0)</f>
        <v>217</v>
      </c>
      <c r="V1784" s="13">
        <f>IF(OR(Table2[[#This Row],[7d_positivity_public]]=0,ISBLANK(Table2[[#This Row],[7d_positivity_public]])),"",(Table2[[#This Row],[7d_positivity_public]]-Table2[[#This Row],[7d_positivity_all]])/Table2[[#This Row],[7d_positivity_public]])</f>
        <v>0.42857142857142855</v>
      </c>
      <c r="W1784">
        <v>4</v>
      </c>
    </row>
    <row r="1785" spans="1:23" x14ac:dyDescent="0.25">
      <c r="A1785" s="10">
        <v>44435</v>
      </c>
      <c r="B1785">
        <v>234</v>
      </c>
      <c r="C1785" t="s">
        <v>272</v>
      </c>
      <c r="D1785">
        <v>6</v>
      </c>
      <c r="E1785">
        <v>6</v>
      </c>
      <c r="F1785">
        <v>0</v>
      </c>
      <c r="G1785">
        <v>4</v>
      </c>
      <c r="H1785">
        <v>85</v>
      </c>
      <c r="J1785">
        <v>80</v>
      </c>
      <c r="K1785">
        <v>86</v>
      </c>
      <c r="L1785">
        <v>81</v>
      </c>
      <c r="M1785">
        <v>89</v>
      </c>
      <c r="N1785">
        <v>79</v>
      </c>
      <c r="O1785">
        <v>69</v>
      </c>
      <c r="P1785">
        <v>80</v>
      </c>
      <c r="Q1785">
        <v>73</v>
      </c>
      <c r="R1785">
        <v>85</v>
      </c>
      <c r="T1785" s="34">
        <f>_xlfn.XLOOKUP(B1785,'LHA Demog pivot'!$B$4:$B$93,'LHA Demog pivot'!$C$4:$C$93,,,1)</f>
        <v>94768</v>
      </c>
      <c r="U1785" s="36">
        <f>ROUND(Table2[[#This Row],[LHA_Pop_2016]]*Table2[[#This Row],[C_ADR_7day]]/100000*7,0)</f>
        <v>40</v>
      </c>
      <c r="V1785" s="13">
        <f>IF(OR(Table2[[#This Row],[7d_positivity_public]]=0,ISBLANK(Table2[[#This Row],[7d_positivity_public]])),"",(Table2[[#This Row],[7d_positivity_public]]-Table2[[#This Row],[7d_positivity_all]])/Table2[[#This Row],[7d_positivity_public]])</f>
        <v>0.5</v>
      </c>
      <c r="W1785">
        <v>2</v>
      </c>
    </row>
    <row r="1786" spans="1:23" x14ac:dyDescent="0.25">
      <c r="A1786" s="10">
        <v>44435</v>
      </c>
      <c r="B1786">
        <v>311</v>
      </c>
      <c r="C1786" t="s">
        <v>273</v>
      </c>
      <c r="D1786">
        <v>6</v>
      </c>
      <c r="E1786">
        <v>4</v>
      </c>
      <c r="F1786">
        <v>2</v>
      </c>
      <c r="G1786">
        <v>8</v>
      </c>
      <c r="H1786">
        <v>87</v>
      </c>
      <c r="J1786">
        <v>84</v>
      </c>
      <c r="K1786">
        <v>87</v>
      </c>
      <c r="L1786">
        <v>88</v>
      </c>
      <c r="M1786">
        <v>85</v>
      </c>
      <c r="N1786">
        <v>79</v>
      </c>
      <c r="O1786">
        <v>72</v>
      </c>
      <c r="P1786">
        <v>80</v>
      </c>
      <c r="Q1786">
        <v>78</v>
      </c>
      <c r="R1786">
        <v>81</v>
      </c>
      <c r="T1786" s="34">
        <f>_xlfn.XLOOKUP(B1786,'LHA Demog pivot'!$B$4:$B$93,'LHA Demog pivot'!$C$4:$C$93,,,1)</f>
        <v>198309</v>
      </c>
      <c r="U1786" s="36">
        <f>ROUND(Table2[[#This Row],[LHA_Pop_2016]]*Table2[[#This Row],[C_ADR_7day]]/100000*7,0)</f>
        <v>83</v>
      </c>
      <c r="V1786" s="13">
        <f>IF(OR(Table2[[#This Row],[7d_positivity_public]]=0,ISBLANK(Table2[[#This Row],[7d_positivity_public]])),"",(Table2[[#This Row],[7d_positivity_public]]-Table2[[#This Row],[7d_positivity_all]])/Table2[[#This Row],[7d_positivity_public]])</f>
        <v>0.625</v>
      </c>
      <c r="W1786">
        <v>3</v>
      </c>
    </row>
    <row r="1787" spans="1:23" x14ac:dyDescent="0.25">
      <c r="A1787" s="10">
        <v>44435</v>
      </c>
      <c r="B1787">
        <v>321</v>
      </c>
      <c r="C1787" t="s">
        <v>274</v>
      </c>
      <c r="D1787">
        <v>14</v>
      </c>
      <c r="E1787">
        <v>15</v>
      </c>
      <c r="F1787">
        <v>-1</v>
      </c>
      <c r="G1787">
        <v>8</v>
      </c>
      <c r="H1787">
        <v>90</v>
      </c>
      <c r="J1787">
        <v>80</v>
      </c>
      <c r="K1787">
        <v>90</v>
      </c>
      <c r="L1787">
        <v>93</v>
      </c>
      <c r="M1787">
        <v>86</v>
      </c>
      <c r="N1787">
        <v>82</v>
      </c>
      <c r="O1787">
        <v>65</v>
      </c>
      <c r="P1787">
        <v>82</v>
      </c>
      <c r="Q1787">
        <v>83</v>
      </c>
      <c r="R1787">
        <v>81</v>
      </c>
      <c r="T1787" s="34">
        <f>_xlfn.XLOOKUP(B1787,'LHA Demog pivot'!$B$4:$B$93,'LHA Demog pivot'!$C$4:$C$93,,,1)</f>
        <v>122041</v>
      </c>
      <c r="U1787" s="36">
        <f>ROUND(Table2[[#This Row],[LHA_Pop_2016]]*Table2[[#This Row],[C_ADR_7day]]/100000*7,0)</f>
        <v>120</v>
      </c>
      <c r="V1787" s="13">
        <f>IF(OR(Table2[[#This Row],[7d_positivity_public]]=0,ISBLANK(Table2[[#This Row],[7d_positivity_public]])),"",(Table2[[#This Row],[7d_positivity_public]]-Table2[[#This Row],[7d_positivity_all]])/Table2[[#This Row],[7d_positivity_public]])</f>
        <v>0.625</v>
      </c>
      <c r="W1787">
        <v>3</v>
      </c>
    </row>
    <row r="1788" spans="1:23" x14ac:dyDescent="0.25">
      <c r="A1788" s="10">
        <v>44435</v>
      </c>
      <c r="B1788">
        <v>322</v>
      </c>
      <c r="C1788" t="s">
        <v>275</v>
      </c>
      <c r="D1788">
        <v>21</v>
      </c>
      <c r="E1788">
        <v>19</v>
      </c>
      <c r="F1788">
        <v>2</v>
      </c>
      <c r="G1788">
        <v>11</v>
      </c>
      <c r="H1788">
        <v>84</v>
      </c>
      <c r="J1788">
        <v>75</v>
      </c>
      <c r="K1788">
        <v>84</v>
      </c>
      <c r="L1788">
        <v>86</v>
      </c>
      <c r="M1788">
        <v>82</v>
      </c>
      <c r="N1788">
        <v>75</v>
      </c>
      <c r="O1788">
        <v>61</v>
      </c>
      <c r="P1788">
        <v>75</v>
      </c>
      <c r="Q1788">
        <v>76</v>
      </c>
      <c r="R1788">
        <v>74</v>
      </c>
      <c r="T1788" s="34">
        <f>_xlfn.XLOOKUP(B1788,'LHA Demog pivot'!$B$4:$B$93,'LHA Demog pivot'!$C$4:$C$93,,,1)</f>
        <v>61532</v>
      </c>
      <c r="U1788" s="36">
        <f>ROUND(Table2[[#This Row],[LHA_Pop_2016]]*Table2[[#This Row],[C_ADR_7day]]/100000*7,0)</f>
        <v>90</v>
      </c>
      <c r="V1788" s="13">
        <f>IF(OR(Table2[[#This Row],[7d_positivity_public]]=0,ISBLANK(Table2[[#This Row],[7d_positivity_public]])),"",(Table2[[#This Row],[7d_positivity_public]]-Table2[[#This Row],[7d_positivity_all]])/Table2[[#This Row],[7d_positivity_public]])</f>
        <v>0.54545454545454541</v>
      </c>
      <c r="W1788">
        <v>5</v>
      </c>
    </row>
    <row r="1789" spans="1:23" x14ac:dyDescent="0.25">
      <c r="A1789" s="10">
        <v>44435</v>
      </c>
      <c r="B1789">
        <v>323</v>
      </c>
      <c r="C1789" t="s">
        <v>276</v>
      </c>
      <c r="D1789">
        <v>10</v>
      </c>
      <c r="E1789">
        <v>9</v>
      </c>
      <c r="F1789">
        <v>1</v>
      </c>
      <c r="G1789">
        <v>8</v>
      </c>
      <c r="H1789">
        <v>92</v>
      </c>
      <c r="J1789">
        <v>87</v>
      </c>
      <c r="K1789">
        <v>92</v>
      </c>
      <c r="L1789">
        <v>93</v>
      </c>
      <c r="M1789">
        <v>90</v>
      </c>
      <c r="N1789">
        <v>84</v>
      </c>
      <c r="O1789">
        <v>75</v>
      </c>
      <c r="P1789">
        <v>85</v>
      </c>
      <c r="Q1789">
        <v>84</v>
      </c>
      <c r="R1789">
        <v>86</v>
      </c>
      <c r="T1789" s="34">
        <f>_xlfn.XLOOKUP(B1789,'LHA Demog pivot'!$B$4:$B$93,'LHA Demog pivot'!$C$4:$C$93,,,1)</f>
        <v>103894</v>
      </c>
      <c r="U1789" s="36">
        <f>ROUND(Table2[[#This Row],[LHA_Pop_2016]]*Table2[[#This Row],[C_ADR_7day]]/100000*7,0)</f>
        <v>73</v>
      </c>
      <c r="V1789" s="13">
        <f>IF(OR(Table2[[#This Row],[7d_positivity_public]]=0,ISBLANK(Table2[[#This Row],[7d_positivity_public]])),"",(Table2[[#This Row],[7d_positivity_public]]-Table2[[#This Row],[7d_positivity_all]])/Table2[[#This Row],[7d_positivity_public]])</f>
        <v>0.375</v>
      </c>
      <c r="W1789">
        <v>5</v>
      </c>
    </row>
    <row r="1790" spans="1:23" x14ac:dyDescent="0.25">
      <c r="A1790" s="10">
        <v>44435</v>
      </c>
      <c r="B1790">
        <v>324</v>
      </c>
      <c r="C1790" t="s">
        <v>277</v>
      </c>
      <c r="D1790">
        <v>6</v>
      </c>
      <c r="E1790">
        <v>5</v>
      </c>
      <c r="F1790">
        <v>1</v>
      </c>
      <c r="G1790">
        <v>5</v>
      </c>
      <c r="H1790">
        <v>88</v>
      </c>
      <c r="J1790">
        <v>87</v>
      </c>
      <c r="K1790">
        <v>88</v>
      </c>
      <c r="L1790">
        <v>88</v>
      </c>
      <c r="M1790">
        <v>87</v>
      </c>
      <c r="N1790">
        <v>80</v>
      </c>
      <c r="O1790">
        <v>76</v>
      </c>
      <c r="P1790">
        <v>81</v>
      </c>
      <c r="Q1790">
        <v>78</v>
      </c>
      <c r="R1790">
        <v>84</v>
      </c>
      <c r="T1790" s="34">
        <f>_xlfn.XLOOKUP(B1790,'LHA Demog pivot'!$B$4:$B$93,'LHA Demog pivot'!$C$4:$C$93,,,1)</f>
        <v>131178</v>
      </c>
      <c r="U1790" s="36">
        <f>ROUND(Table2[[#This Row],[LHA_Pop_2016]]*Table2[[#This Row],[C_ADR_7day]]/100000*7,0)</f>
        <v>55</v>
      </c>
      <c r="V1790" s="13">
        <f>IF(OR(Table2[[#This Row],[7d_positivity_public]]=0,ISBLANK(Table2[[#This Row],[7d_positivity_public]])),"",(Table2[[#This Row],[7d_positivity_public]]-Table2[[#This Row],[7d_positivity_all]])/Table2[[#This Row],[7d_positivity_public]])</f>
        <v>0.8</v>
      </c>
      <c r="W1790">
        <v>1</v>
      </c>
    </row>
    <row r="1791" spans="1:23" x14ac:dyDescent="0.25">
      <c r="A1791" s="10">
        <v>44435</v>
      </c>
      <c r="B1791">
        <v>325</v>
      </c>
      <c r="C1791" t="s">
        <v>278</v>
      </c>
      <c r="D1791">
        <v>12</v>
      </c>
      <c r="E1791">
        <v>9</v>
      </c>
      <c r="F1791">
        <v>3</v>
      </c>
      <c r="G1791">
        <v>7</v>
      </c>
      <c r="H1791">
        <v>91</v>
      </c>
      <c r="J1791">
        <v>89</v>
      </c>
      <c r="K1791">
        <v>91</v>
      </c>
      <c r="L1791">
        <v>93</v>
      </c>
      <c r="M1791">
        <v>89</v>
      </c>
      <c r="N1791">
        <v>85</v>
      </c>
      <c r="O1791">
        <v>78</v>
      </c>
      <c r="P1791">
        <v>85</v>
      </c>
      <c r="Q1791">
        <v>85</v>
      </c>
      <c r="R1791">
        <v>84</v>
      </c>
      <c r="T1791" s="34">
        <f>_xlfn.XLOOKUP(B1791,'LHA Demog pivot'!$B$4:$B$93,'LHA Demog pivot'!$C$4:$C$93,,,1)</f>
        <v>95808</v>
      </c>
      <c r="U1791" s="36">
        <f>ROUND(Table2[[#This Row],[LHA_Pop_2016]]*Table2[[#This Row],[C_ADR_7day]]/100000*7,0)</f>
        <v>80</v>
      </c>
      <c r="V1791" s="13">
        <f>IF(OR(Table2[[#This Row],[7d_positivity_public]]=0,ISBLANK(Table2[[#This Row],[7d_positivity_public]])),"",(Table2[[#This Row],[7d_positivity_public]]-Table2[[#This Row],[7d_positivity_all]])/Table2[[#This Row],[7d_positivity_public]])</f>
        <v>0.42857142857142855</v>
      </c>
      <c r="W1791">
        <v>4</v>
      </c>
    </row>
    <row r="1792" spans="1:23" x14ac:dyDescent="0.25">
      <c r="A1792" s="10">
        <v>44435</v>
      </c>
      <c r="B1792">
        <v>326</v>
      </c>
      <c r="C1792" t="s">
        <v>279</v>
      </c>
      <c r="D1792">
        <v>9</v>
      </c>
      <c r="E1792">
        <v>5</v>
      </c>
      <c r="F1792">
        <v>4</v>
      </c>
      <c r="G1792">
        <v>9</v>
      </c>
      <c r="H1792">
        <v>89</v>
      </c>
      <c r="J1792">
        <v>85</v>
      </c>
      <c r="K1792">
        <v>90</v>
      </c>
      <c r="L1792">
        <v>91</v>
      </c>
      <c r="M1792">
        <v>88</v>
      </c>
      <c r="N1792">
        <v>81</v>
      </c>
      <c r="O1792">
        <v>73</v>
      </c>
      <c r="P1792">
        <v>82</v>
      </c>
      <c r="Q1792">
        <v>80</v>
      </c>
      <c r="R1792">
        <v>84</v>
      </c>
      <c r="T1792" s="34">
        <f>_xlfn.XLOOKUP(B1792,'LHA Demog pivot'!$B$4:$B$93,'LHA Demog pivot'!$C$4:$C$93,,,1)</f>
        <v>134575</v>
      </c>
      <c r="U1792" s="36">
        <f>ROUND(Table2[[#This Row],[LHA_Pop_2016]]*Table2[[#This Row],[C_ADR_7day]]/100000*7,0)</f>
        <v>85</v>
      </c>
      <c r="V1792" s="13">
        <f>IF(OR(Table2[[#This Row],[7d_positivity_public]]=0,ISBLANK(Table2[[#This Row],[7d_positivity_public]])),"",(Table2[[#This Row],[7d_positivity_public]]-Table2[[#This Row],[7d_positivity_all]])/Table2[[#This Row],[7d_positivity_public]])</f>
        <v>0.44444444444444442</v>
      </c>
      <c r="W1792">
        <v>5</v>
      </c>
    </row>
    <row r="1793" spans="1:23" x14ac:dyDescent="0.25">
      <c r="A1793" s="10">
        <v>44435</v>
      </c>
      <c r="B1793">
        <v>331</v>
      </c>
      <c r="C1793" t="s">
        <v>280</v>
      </c>
      <c r="D1793">
        <v>10</v>
      </c>
      <c r="E1793">
        <v>6</v>
      </c>
      <c r="F1793">
        <v>4</v>
      </c>
      <c r="G1793">
        <v>7</v>
      </c>
      <c r="H1793">
        <v>90</v>
      </c>
      <c r="J1793">
        <v>88</v>
      </c>
      <c r="K1793">
        <v>90</v>
      </c>
      <c r="L1793">
        <v>89</v>
      </c>
      <c r="M1793">
        <v>91</v>
      </c>
      <c r="N1793">
        <v>84</v>
      </c>
      <c r="O1793">
        <v>76</v>
      </c>
      <c r="P1793">
        <v>84</v>
      </c>
      <c r="Q1793">
        <v>81</v>
      </c>
      <c r="R1793">
        <v>87</v>
      </c>
      <c r="T1793" s="34">
        <f>_xlfn.XLOOKUP(B1793,'LHA Demog pivot'!$B$4:$B$93,'LHA Demog pivot'!$C$4:$C$93,,,1)</f>
        <v>141392</v>
      </c>
      <c r="U1793" s="36">
        <f>ROUND(Table2[[#This Row],[LHA_Pop_2016]]*Table2[[#This Row],[C_ADR_7day]]/100000*7,0)</f>
        <v>99</v>
      </c>
      <c r="V1793" s="13">
        <f>IF(OR(Table2[[#This Row],[7d_positivity_public]]=0,ISBLANK(Table2[[#This Row],[7d_positivity_public]])),"",(Table2[[#This Row],[7d_positivity_public]]-Table2[[#This Row],[7d_positivity_all]])/Table2[[#This Row],[7d_positivity_public]])</f>
        <v>0.42857142857142855</v>
      </c>
      <c r="W1793">
        <v>4</v>
      </c>
    </row>
    <row r="1794" spans="1:23" x14ac:dyDescent="0.25">
      <c r="A1794" s="10">
        <v>44435</v>
      </c>
      <c r="B1794">
        <v>332</v>
      </c>
      <c r="C1794" t="s">
        <v>281</v>
      </c>
      <c r="D1794">
        <v>8</v>
      </c>
      <c r="E1794">
        <v>5</v>
      </c>
      <c r="F1794">
        <v>3</v>
      </c>
      <c r="G1794">
        <v>7</v>
      </c>
      <c r="H1794">
        <v>86</v>
      </c>
      <c r="J1794">
        <v>83</v>
      </c>
      <c r="K1794">
        <v>86</v>
      </c>
      <c r="L1794">
        <v>82</v>
      </c>
      <c r="M1794">
        <v>88</v>
      </c>
      <c r="N1794">
        <v>79</v>
      </c>
      <c r="O1794">
        <v>69</v>
      </c>
      <c r="P1794">
        <v>80</v>
      </c>
      <c r="Q1794">
        <v>73</v>
      </c>
      <c r="R1794">
        <v>84</v>
      </c>
      <c r="T1794" s="34">
        <f>_xlfn.XLOOKUP(B1794,'LHA Demog pivot'!$B$4:$B$93,'LHA Demog pivot'!$C$4:$C$93,,,1)</f>
        <v>50490</v>
      </c>
      <c r="U1794" s="36">
        <f>ROUND(Table2[[#This Row],[LHA_Pop_2016]]*Table2[[#This Row],[C_ADR_7day]]/100000*7,0)</f>
        <v>28</v>
      </c>
      <c r="V1794" s="13">
        <f>IF(OR(Table2[[#This Row],[7d_positivity_public]]=0,ISBLANK(Table2[[#This Row],[7d_positivity_public]])),"",(Table2[[#This Row],[7d_positivity_public]]-Table2[[#This Row],[7d_positivity_all]])/Table2[[#This Row],[7d_positivity_public]])</f>
        <v>0.7142857142857143</v>
      </c>
      <c r="W1794">
        <v>2</v>
      </c>
    </row>
    <row r="1795" spans="1:23" x14ac:dyDescent="0.25">
      <c r="A1795" s="10">
        <v>44435</v>
      </c>
      <c r="B1795">
        <v>333</v>
      </c>
      <c r="C1795" t="s">
        <v>282</v>
      </c>
      <c r="D1795">
        <v>7</v>
      </c>
      <c r="E1795">
        <v>3</v>
      </c>
      <c r="F1795">
        <v>4</v>
      </c>
      <c r="G1795">
        <v>9</v>
      </c>
      <c r="H1795">
        <v>83</v>
      </c>
      <c r="J1795">
        <v>71</v>
      </c>
      <c r="K1795">
        <v>84</v>
      </c>
      <c r="L1795">
        <v>74</v>
      </c>
      <c r="M1795">
        <v>89</v>
      </c>
      <c r="N1795">
        <v>76</v>
      </c>
      <c r="O1795">
        <v>55</v>
      </c>
      <c r="P1795">
        <v>77</v>
      </c>
      <c r="Q1795">
        <v>62</v>
      </c>
      <c r="R1795">
        <v>85</v>
      </c>
      <c r="T1795" s="34">
        <f>_xlfn.XLOOKUP(B1795,'LHA Demog pivot'!$B$4:$B$93,'LHA Demog pivot'!$C$4:$C$93,,,1)</f>
        <v>29970</v>
      </c>
      <c r="U1795" s="36">
        <f>ROUND(Table2[[#This Row],[LHA_Pop_2016]]*Table2[[#This Row],[C_ADR_7day]]/100000*7,0)</f>
        <v>15</v>
      </c>
      <c r="V1795" s="13">
        <f>IF(OR(Table2[[#This Row],[7d_positivity_public]]=0,ISBLANK(Table2[[#This Row],[7d_positivity_public]])),"",(Table2[[#This Row],[7d_positivity_public]]-Table2[[#This Row],[7d_positivity_all]])/Table2[[#This Row],[7d_positivity_public]])</f>
        <v>0.22222222222222221</v>
      </c>
      <c r="W1795">
        <v>7</v>
      </c>
    </row>
    <row r="1796" spans="1:23" x14ac:dyDescent="0.25">
      <c r="A1796" s="10">
        <v>44435</v>
      </c>
      <c r="B1796">
        <v>334</v>
      </c>
      <c r="C1796" t="s">
        <v>283</v>
      </c>
      <c r="D1796">
        <v>3</v>
      </c>
      <c r="E1796">
        <v>0</v>
      </c>
      <c r="F1796">
        <v>3</v>
      </c>
      <c r="G1796">
        <v>3</v>
      </c>
      <c r="H1796">
        <v>80</v>
      </c>
      <c r="J1796">
        <v>65</v>
      </c>
      <c r="K1796">
        <v>81</v>
      </c>
      <c r="L1796">
        <v>69</v>
      </c>
      <c r="M1796">
        <v>87</v>
      </c>
      <c r="N1796">
        <v>72</v>
      </c>
      <c r="O1796">
        <v>50</v>
      </c>
      <c r="P1796">
        <v>74</v>
      </c>
      <c r="Q1796">
        <v>57</v>
      </c>
      <c r="R1796">
        <v>83</v>
      </c>
      <c r="T1796" s="34">
        <f>_xlfn.XLOOKUP(B1796,'LHA Demog pivot'!$B$4:$B$93,'LHA Demog pivot'!$C$4:$C$93,,,1)</f>
        <v>19671</v>
      </c>
      <c r="U1796" s="36">
        <f>ROUND(Table2[[#This Row],[LHA_Pop_2016]]*Table2[[#This Row],[C_ADR_7day]]/100000*7,0)</f>
        <v>4</v>
      </c>
      <c r="V1796" s="13">
        <f>IF(OR(Table2[[#This Row],[7d_positivity_public]]=0,ISBLANK(Table2[[#This Row],[7d_positivity_public]])),"",(Table2[[#This Row],[7d_positivity_public]]-Table2[[#This Row],[7d_positivity_all]])/Table2[[#This Row],[7d_positivity_public]])</f>
        <v>0.33333333333333331</v>
      </c>
      <c r="W1796">
        <v>2</v>
      </c>
    </row>
    <row r="1797" spans="1:23" x14ac:dyDescent="0.25">
      <c r="A1797" s="10">
        <v>44435</v>
      </c>
      <c r="B1797">
        <v>335</v>
      </c>
      <c r="C1797" t="s">
        <v>284</v>
      </c>
      <c r="D1797">
        <v>8</v>
      </c>
      <c r="E1797">
        <v>5</v>
      </c>
      <c r="F1797">
        <v>3</v>
      </c>
      <c r="G1797">
        <v>8</v>
      </c>
      <c r="H1797">
        <v>90</v>
      </c>
      <c r="J1797">
        <v>75</v>
      </c>
      <c r="K1797">
        <v>91</v>
      </c>
      <c r="L1797">
        <v>90</v>
      </c>
      <c r="M1797">
        <v>91</v>
      </c>
      <c r="N1797">
        <v>78</v>
      </c>
      <c r="O1797">
        <v>58</v>
      </c>
      <c r="P1797">
        <v>80</v>
      </c>
      <c r="Q1797">
        <v>77</v>
      </c>
      <c r="R1797">
        <v>85</v>
      </c>
      <c r="T1797" s="34">
        <f>_xlfn.XLOOKUP(B1797,'LHA Demog pivot'!$B$4:$B$93,'LHA Demog pivot'!$C$4:$C$93,,,1)</f>
        <v>38653</v>
      </c>
      <c r="U1797" s="36">
        <f>ROUND(Table2[[#This Row],[LHA_Pop_2016]]*Table2[[#This Row],[C_ADR_7day]]/100000*7,0)</f>
        <v>22</v>
      </c>
      <c r="V1797" s="13">
        <f>IF(OR(Table2[[#This Row],[7d_positivity_public]]=0,ISBLANK(Table2[[#This Row],[7d_positivity_public]])),"",(Table2[[#This Row],[7d_positivity_public]]-Table2[[#This Row],[7d_positivity_all]])/Table2[[#This Row],[7d_positivity_public]])</f>
        <v>0.625</v>
      </c>
      <c r="W1797">
        <v>3</v>
      </c>
    </row>
    <row r="1798" spans="1:23" x14ac:dyDescent="0.25">
      <c r="A1798" s="10">
        <v>44435</v>
      </c>
      <c r="B1798">
        <v>336</v>
      </c>
      <c r="C1798" t="s">
        <v>285</v>
      </c>
      <c r="D1798">
        <v>9</v>
      </c>
      <c r="E1798">
        <v>18</v>
      </c>
      <c r="F1798">
        <v>-9</v>
      </c>
      <c r="G1798">
        <v>5</v>
      </c>
      <c r="H1798">
        <v>71</v>
      </c>
      <c r="J1798">
        <v>51</v>
      </c>
      <c r="K1798">
        <v>73</v>
      </c>
      <c r="L1798">
        <v>66</v>
      </c>
      <c r="M1798">
        <v>80</v>
      </c>
      <c r="N1798">
        <v>63</v>
      </c>
      <c r="O1798">
        <v>43</v>
      </c>
      <c r="P1798">
        <v>65</v>
      </c>
      <c r="Q1798">
        <v>56</v>
      </c>
      <c r="R1798">
        <v>73</v>
      </c>
      <c r="T1798" s="34">
        <f>_xlfn.XLOOKUP(B1798,'LHA Demog pivot'!$B$4:$B$93,'LHA Demog pivot'!$C$4:$C$93,,,1)</f>
        <v>2678</v>
      </c>
      <c r="U1798" s="36">
        <f>ROUND(Table2[[#This Row],[LHA_Pop_2016]]*Table2[[#This Row],[C_ADR_7day]]/100000*7,0)</f>
        <v>2</v>
      </c>
      <c r="V1798" s="13">
        <f>IF(OR(Table2[[#This Row],[7d_positivity_public]]=0,ISBLANK(Table2[[#This Row],[7d_positivity_public]])),"",(Table2[[#This Row],[7d_positivity_public]]-Table2[[#This Row],[7d_positivity_all]])/Table2[[#This Row],[7d_positivity_public]])</f>
        <v>0.2</v>
      </c>
      <c r="W1798">
        <v>4</v>
      </c>
    </row>
    <row r="1799" spans="1:23" x14ac:dyDescent="0.25">
      <c r="A1799" s="10">
        <v>44435</v>
      </c>
      <c r="B1799">
        <v>337</v>
      </c>
      <c r="C1799" t="s">
        <v>286</v>
      </c>
      <c r="D1799">
        <v>19</v>
      </c>
      <c r="E1799">
        <v>0</v>
      </c>
      <c r="F1799">
        <v>19</v>
      </c>
      <c r="G1799">
        <v>22</v>
      </c>
      <c r="H1799">
        <v>96</v>
      </c>
      <c r="J1799">
        <v>87</v>
      </c>
      <c r="K1799">
        <v>97</v>
      </c>
      <c r="L1799">
        <v>97</v>
      </c>
      <c r="M1799">
        <v>96</v>
      </c>
      <c r="N1799">
        <v>88</v>
      </c>
      <c r="O1799">
        <v>72</v>
      </c>
      <c r="P1799">
        <v>90</v>
      </c>
      <c r="Q1799">
        <v>89</v>
      </c>
      <c r="R1799">
        <v>91</v>
      </c>
      <c r="T1799" s="34">
        <f>_xlfn.XLOOKUP(B1799,'LHA Demog pivot'!$B$4:$B$93,'LHA Demog pivot'!$C$4:$C$93,,,1)</f>
        <v>1514</v>
      </c>
      <c r="U1799" s="36">
        <f>ROUND(Table2[[#This Row],[LHA_Pop_2016]]*Table2[[#This Row],[C_ADR_7day]]/100000*7,0)</f>
        <v>2</v>
      </c>
      <c r="V1799" s="13">
        <f>IF(OR(Table2[[#This Row],[7d_positivity_public]]=0,ISBLANK(Table2[[#This Row],[7d_positivity_public]])),"",(Table2[[#This Row],[7d_positivity_public]]-Table2[[#This Row],[7d_positivity_all]])/Table2[[#This Row],[7d_positivity_public]])</f>
        <v>9.0909090909090912E-2</v>
      </c>
      <c r="W1799">
        <v>20</v>
      </c>
    </row>
    <row r="1800" spans="1:23" x14ac:dyDescent="0.25">
      <c r="A1800" s="10">
        <v>44435</v>
      </c>
      <c r="B1800">
        <v>411</v>
      </c>
      <c r="C1800" t="s">
        <v>287</v>
      </c>
      <c r="D1800">
        <v>5</v>
      </c>
      <c r="E1800">
        <v>4</v>
      </c>
      <c r="F1800">
        <v>1</v>
      </c>
      <c r="G1800">
        <v>6</v>
      </c>
      <c r="H1800">
        <v>90</v>
      </c>
      <c r="J1800">
        <v>85</v>
      </c>
      <c r="K1800">
        <v>90</v>
      </c>
      <c r="L1800">
        <v>89</v>
      </c>
      <c r="M1800">
        <v>92</v>
      </c>
      <c r="N1800">
        <v>83</v>
      </c>
      <c r="O1800">
        <v>71</v>
      </c>
      <c r="P1800">
        <v>83</v>
      </c>
      <c r="Q1800">
        <v>79</v>
      </c>
      <c r="R1800">
        <v>88</v>
      </c>
      <c r="T1800" s="34">
        <f>_xlfn.XLOOKUP(B1800,'LHA Demog pivot'!$B$4:$B$93,'LHA Demog pivot'!$C$4:$C$93,,,1)</f>
        <v>225919</v>
      </c>
      <c r="U1800" s="36">
        <f>ROUND(Table2[[#This Row],[LHA_Pop_2016]]*Table2[[#This Row],[C_ADR_7day]]/100000*7,0)</f>
        <v>79</v>
      </c>
      <c r="V1800" s="13">
        <f>IF(OR(Table2[[#This Row],[7d_positivity_public]]=0,ISBLANK(Table2[[#This Row],[7d_positivity_public]])),"",(Table2[[#This Row],[7d_positivity_public]]-Table2[[#This Row],[7d_positivity_all]])/Table2[[#This Row],[7d_positivity_public]])</f>
        <v>0.5</v>
      </c>
      <c r="W1800">
        <v>3</v>
      </c>
    </row>
    <row r="1801" spans="1:23" x14ac:dyDescent="0.25">
      <c r="A1801" s="10">
        <v>44435</v>
      </c>
      <c r="B1801">
        <v>412</v>
      </c>
      <c r="C1801" t="s">
        <v>288</v>
      </c>
      <c r="D1801">
        <v>5</v>
      </c>
      <c r="E1801">
        <v>6</v>
      </c>
      <c r="F1801">
        <v>-1</v>
      </c>
      <c r="G1801">
        <v>6</v>
      </c>
      <c r="H1801">
        <v>86</v>
      </c>
      <c r="J1801">
        <v>80</v>
      </c>
      <c r="K1801">
        <v>86</v>
      </c>
      <c r="L1801">
        <v>82</v>
      </c>
      <c r="M1801">
        <v>91</v>
      </c>
      <c r="N1801">
        <v>78</v>
      </c>
      <c r="O1801">
        <v>65</v>
      </c>
      <c r="P1801">
        <v>79</v>
      </c>
      <c r="Q1801">
        <v>71</v>
      </c>
      <c r="R1801">
        <v>87</v>
      </c>
      <c r="T1801" s="34">
        <f>_xlfn.XLOOKUP(B1801,'LHA Demog pivot'!$B$4:$B$93,'LHA Demog pivot'!$C$4:$C$93,,,1)</f>
        <v>77460</v>
      </c>
      <c r="U1801" s="36">
        <f>ROUND(Table2[[#This Row],[LHA_Pop_2016]]*Table2[[#This Row],[C_ADR_7day]]/100000*7,0)</f>
        <v>27</v>
      </c>
      <c r="V1801" s="13">
        <f>IF(OR(Table2[[#This Row],[7d_positivity_public]]=0,ISBLANK(Table2[[#This Row],[7d_positivity_public]])),"",(Table2[[#This Row],[7d_positivity_public]]-Table2[[#This Row],[7d_positivity_all]])/Table2[[#This Row],[7d_positivity_public]])</f>
        <v>0.16666666666666666</v>
      </c>
      <c r="W1801">
        <v>5</v>
      </c>
    </row>
    <row r="1802" spans="1:23" x14ac:dyDescent="0.25">
      <c r="A1802" s="10">
        <v>44435</v>
      </c>
      <c r="B1802">
        <v>413</v>
      </c>
      <c r="C1802" t="s">
        <v>289</v>
      </c>
      <c r="D1802">
        <v>2</v>
      </c>
      <c r="E1802">
        <v>2</v>
      </c>
      <c r="F1802">
        <v>0</v>
      </c>
      <c r="G1802">
        <v>3</v>
      </c>
      <c r="H1802">
        <v>91</v>
      </c>
      <c r="J1802">
        <v>87</v>
      </c>
      <c r="K1802">
        <v>91</v>
      </c>
      <c r="L1802">
        <v>87</v>
      </c>
      <c r="M1802">
        <v>94</v>
      </c>
      <c r="N1802">
        <v>86</v>
      </c>
      <c r="O1802">
        <v>75</v>
      </c>
      <c r="P1802">
        <v>87</v>
      </c>
      <c r="Q1802">
        <v>79</v>
      </c>
      <c r="R1802">
        <v>91</v>
      </c>
      <c r="T1802" s="34">
        <f>_xlfn.XLOOKUP(B1802,'LHA Demog pivot'!$B$4:$B$93,'LHA Demog pivot'!$C$4:$C$93,,,1)</f>
        <v>64692</v>
      </c>
      <c r="U1802" s="36">
        <f>ROUND(Table2[[#This Row],[LHA_Pop_2016]]*Table2[[#This Row],[C_ADR_7day]]/100000*7,0)</f>
        <v>9</v>
      </c>
      <c r="V1802" s="13">
        <f>IF(OR(Table2[[#This Row],[7d_positivity_public]]=0,ISBLANK(Table2[[#This Row],[7d_positivity_public]])),"",(Table2[[#This Row],[7d_positivity_public]]-Table2[[#This Row],[7d_positivity_all]])/Table2[[#This Row],[7d_positivity_public]])</f>
        <v>0.33333333333333331</v>
      </c>
      <c r="W1802">
        <v>2</v>
      </c>
    </row>
    <row r="1803" spans="1:23" x14ac:dyDescent="0.25">
      <c r="A1803" s="10">
        <v>44435</v>
      </c>
      <c r="B1803">
        <v>414</v>
      </c>
      <c r="C1803" t="s">
        <v>290</v>
      </c>
      <c r="D1803">
        <v>3</v>
      </c>
      <c r="E1803">
        <v>4</v>
      </c>
      <c r="F1803">
        <v>-1</v>
      </c>
      <c r="G1803">
        <v>5</v>
      </c>
      <c r="H1803">
        <v>83</v>
      </c>
      <c r="J1803">
        <v>69</v>
      </c>
      <c r="K1803">
        <v>83</v>
      </c>
      <c r="L1803">
        <v>71</v>
      </c>
      <c r="M1803">
        <v>89</v>
      </c>
      <c r="N1803">
        <v>77</v>
      </c>
      <c r="O1803">
        <v>56</v>
      </c>
      <c r="P1803">
        <v>78</v>
      </c>
      <c r="Q1803">
        <v>62</v>
      </c>
      <c r="R1803">
        <v>85</v>
      </c>
      <c r="T1803" s="34">
        <f>_xlfn.XLOOKUP(B1803,'LHA Demog pivot'!$B$4:$B$93,'LHA Demog pivot'!$C$4:$C$93,,,1)</f>
        <v>15289</v>
      </c>
      <c r="U1803" s="36">
        <f>ROUND(Table2[[#This Row],[LHA_Pop_2016]]*Table2[[#This Row],[C_ADR_7day]]/100000*7,0)</f>
        <v>3</v>
      </c>
      <c r="V1803" s="13">
        <f>IF(OR(Table2[[#This Row],[7d_positivity_public]]=0,ISBLANK(Table2[[#This Row],[7d_positivity_public]])),"",(Table2[[#This Row],[7d_positivity_public]]-Table2[[#This Row],[7d_positivity_all]])/Table2[[#This Row],[7d_positivity_public]])</f>
        <v>0.4</v>
      </c>
      <c r="W1803">
        <v>3</v>
      </c>
    </row>
    <row r="1804" spans="1:23" x14ac:dyDescent="0.25">
      <c r="A1804" s="10">
        <v>44435</v>
      </c>
      <c r="B1804">
        <v>421</v>
      </c>
      <c r="C1804" t="s">
        <v>291</v>
      </c>
      <c r="D1804">
        <v>10</v>
      </c>
      <c r="E1804">
        <v>4</v>
      </c>
      <c r="F1804">
        <v>6</v>
      </c>
      <c r="G1804">
        <v>9</v>
      </c>
      <c r="H1804">
        <v>80</v>
      </c>
      <c r="J1804">
        <v>70</v>
      </c>
      <c r="K1804">
        <v>81</v>
      </c>
      <c r="L1804">
        <v>72</v>
      </c>
      <c r="M1804">
        <v>88</v>
      </c>
      <c r="N1804">
        <v>73</v>
      </c>
      <c r="O1804">
        <v>55</v>
      </c>
      <c r="P1804">
        <v>74</v>
      </c>
      <c r="Q1804">
        <v>61</v>
      </c>
      <c r="R1804">
        <v>84</v>
      </c>
      <c r="T1804" s="34">
        <f>_xlfn.XLOOKUP(B1804,'LHA Demog pivot'!$B$4:$B$93,'LHA Demog pivot'!$C$4:$C$93,,,1)</f>
        <v>58378</v>
      </c>
      <c r="U1804" s="36">
        <f>ROUND(Table2[[#This Row],[LHA_Pop_2016]]*Table2[[#This Row],[C_ADR_7day]]/100000*7,0)</f>
        <v>41</v>
      </c>
      <c r="V1804" s="13">
        <f>IF(OR(Table2[[#This Row],[7d_positivity_public]]=0,ISBLANK(Table2[[#This Row],[7d_positivity_public]])),"",(Table2[[#This Row],[7d_positivity_public]]-Table2[[#This Row],[7d_positivity_all]])/Table2[[#This Row],[7d_positivity_public]])</f>
        <v>0.33333333333333331</v>
      </c>
      <c r="W1804">
        <v>6</v>
      </c>
    </row>
    <row r="1805" spans="1:23" x14ac:dyDescent="0.25">
      <c r="A1805" s="10">
        <v>44435</v>
      </c>
      <c r="B1805">
        <v>422</v>
      </c>
      <c r="C1805" t="s">
        <v>292</v>
      </c>
      <c r="D1805">
        <v>10</v>
      </c>
      <c r="E1805">
        <v>2</v>
      </c>
      <c r="F1805">
        <v>8</v>
      </c>
      <c r="G1805">
        <v>12</v>
      </c>
      <c r="H1805">
        <v>74</v>
      </c>
      <c r="J1805">
        <v>56</v>
      </c>
      <c r="K1805">
        <v>76</v>
      </c>
      <c r="L1805">
        <v>60</v>
      </c>
      <c r="M1805">
        <v>85</v>
      </c>
      <c r="N1805">
        <v>66</v>
      </c>
      <c r="O1805">
        <v>40</v>
      </c>
      <c r="P1805">
        <v>68</v>
      </c>
      <c r="Q1805">
        <v>48</v>
      </c>
      <c r="R1805">
        <v>80</v>
      </c>
      <c r="T1805" s="34">
        <f>_xlfn.XLOOKUP(B1805,'LHA Demog pivot'!$B$4:$B$93,'LHA Demog pivot'!$C$4:$C$93,,,1)</f>
        <v>6240</v>
      </c>
      <c r="U1805" s="36">
        <f>ROUND(Table2[[#This Row],[LHA_Pop_2016]]*Table2[[#This Row],[C_ADR_7day]]/100000*7,0)</f>
        <v>4</v>
      </c>
      <c r="V1805" s="13">
        <f>IF(OR(Table2[[#This Row],[7d_positivity_public]]=0,ISBLANK(Table2[[#This Row],[7d_positivity_public]])),"",(Table2[[#This Row],[7d_positivity_public]]-Table2[[#This Row],[7d_positivity_all]])/Table2[[#This Row],[7d_positivity_public]])</f>
        <v>8.3333333333333329E-2</v>
      </c>
      <c r="W1805">
        <v>11</v>
      </c>
    </row>
    <row r="1806" spans="1:23" x14ac:dyDescent="0.25">
      <c r="A1806" s="10">
        <v>44435</v>
      </c>
      <c r="B1806">
        <v>423</v>
      </c>
      <c r="C1806" t="s">
        <v>293</v>
      </c>
      <c r="D1806">
        <v>11</v>
      </c>
      <c r="E1806">
        <v>3</v>
      </c>
      <c r="F1806">
        <v>8</v>
      </c>
      <c r="G1806">
        <v>12</v>
      </c>
      <c r="H1806">
        <v>83</v>
      </c>
      <c r="J1806">
        <v>68</v>
      </c>
      <c r="K1806">
        <v>84</v>
      </c>
      <c r="L1806">
        <v>73</v>
      </c>
      <c r="M1806">
        <v>90</v>
      </c>
      <c r="N1806">
        <v>76</v>
      </c>
      <c r="O1806">
        <v>53</v>
      </c>
      <c r="P1806">
        <v>78</v>
      </c>
      <c r="Q1806">
        <v>62</v>
      </c>
      <c r="R1806">
        <v>86</v>
      </c>
      <c r="T1806" s="34">
        <f>_xlfn.XLOOKUP(B1806,'LHA Demog pivot'!$B$4:$B$93,'LHA Demog pivot'!$C$4:$C$93,,,1)</f>
        <v>19121</v>
      </c>
      <c r="U1806" s="36">
        <f>ROUND(Table2[[#This Row],[LHA_Pop_2016]]*Table2[[#This Row],[C_ADR_7day]]/100000*7,0)</f>
        <v>15</v>
      </c>
      <c r="V1806" s="13">
        <f>IF(OR(Table2[[#This Row],[7d_positivity_public]]=0,ISBLANK(Table2[[#This Row],[7d_positivity_public]])),"",(Table2[[#This Row],[7d_positivity_public]]-Table2[[#This Row],[7d_positivity_all]])/Table2[[#This Row],[7d_positivity_public]])</f>
        <v>0.16666666666666666</v>
      </c>
      <c r="W1806">
        <v>10</v>
      </c>
    </row>
    <row r="1807" spans="1:23" x14ac:dyDescent="0.25">
      <c r="A1807" s="10">
        <v>44435</v>
      </c>
      <c r="B1807">
        <v>424</v>
      </c>
      <c r="C1807" t="s">
        <v>294</v>
      </c>
      <c r="D1807">
        <v>5</v>
      </c>
      <c r="E1807">
        <v>4</v>
      </c>
      <c r="F1807">
        <v>1</v>
      </c>
      <c r="G1807">
        <v>6</v>
      </c>
      <c r="H1807">
        <v>83</v>
      </c>
      <c r="J1807">
        <v>74</v>
      </c>
      <c r="K1807">
        <v>84</v>
      </c>
      <c r="L1807">
        <v>77</v>
      </c>
      <c r="M1807">
        <v>89</v>
      </c>
      <c r="N1807">
        <v>75</v>
      </c>
      <c r="O1807">
        <v>62</v>
      </c>
      <c r="P1807">
        <v>76</v>
      </c>
      <c r="Q1807">
        <v>66</v>
      </c>
      <c r="R1807">
        <v>85</v>
      </c>
      <c r="T1807" s="34">
        <f>_xlfn.XLOOKUP(B1807,'LHA Demog pivot'!$B$4:$B$93,'LHA Demog pivot'!$C$4:$C$93,,,1)</f>
        <v>108964</v>
      </c>
      <c r="U1807" s="36">
        <f>ROUND(Table2[[#This Row],[LHA_Pop_2016]]*Table2[[#This Row],[C_ADR_7day]]/100000*7,0)</f>
        <v>38</v>
      </c>
      <c r="V1807" s="13">
        <f>IF(OR(Table2[[#This Row],[7d_positivity_public]]=0,ISBLANK(Table2[[#This Row],[7d_positivity_public]])),"",(Table2[[#This Row],[7d_positivity_public]]-Table2[[#This Row],[7d_positivity_all]])/Table2[[#This Row],[7d_positivity_public]])</f>
        <v>0.16666666666666666</v>
      </c>
      <c r="W1807">
        <v>5</v>
      </c>
    </row>
    <row r="1808" spans="1:23" x14ac:dyDescent="0.25">
      <c r="A1808" s="10">
        <v>44435</v>
      </c>
      <c r="B1808">
        <v>425</v>
      </c>
      <c r="C1808" t="s">
        <v>295</v>
      </c>
      <c r="D1808">
        <v>6</v>
      </c>
      <c r="E1808">
        <v>4</v>
      </c>
      <c r="F1808">
        <v>2</v>
      </c>
      <c r="G1808">
        <v>9</v>
      </c>
      <c r="H1808">
        <v>83</v>
      </c>
      <c r="J1808">
        <v>66</v>
      </c>
      <c r="K1808">
        <v>84</v>
      </c>
      <c r="L1808">
        <v>68</v>
      </c>
      <c r="M1808">
        <v>90</v>
      </c>
      <c r="N1808">
        <v>77</v>
      </c>
      <c r="O1808">
        <v>52</v>
      </c>
      <c r="P1808">
        <v>78</v>
      </c>
      <c r="Q1808">
        <v>57</v>
      </c>
      <c r="R1808">
        <v>86</v>
      </c>
      <c r="T1808" s="34">
        <f>_xlfn.XLOOKUP(B1808,'LHA Demog pivot'!$B$4:$B$93,'LHA Demog pivot'!$C$4:$C$93,,,1)</f>
        <v>47133</v>
      </c>
      <c r="U1808" s="36">
        <f>ROUND(Table2[[#This Row],[LHA_Pop_2016]]*Table2[[#This Row],[C_ADR_7day]]/100000*7,0)</f>
        <v>20</v>
      </c>
      <c r="V1808" s="13">
        <f>IF(OR(Table2[[#This Row],[7d_positivity_public]]=0,ISBLANK(Table2[[#This Row],[7d_positivity_public]])),"",(Table2[[#This Row],[7d_positivity_public]]-Table2[[#This Row],[7d_positivity_all]])/Table2[[#This Row],[7d_positivity_public]])</f>
        <v>0.22222222222222221</v>
      </c>
      <c r="W1808">
        <v>7</v>
      </c>
    </row>
    <row r="1809" spans="1:23" x14ac:dyDescent="0.25">
      <c r="A1809" s="10">
        <v>44435</v>
      </c>
      <c r="B1809">
        <v>426</v>
      </c>
      <c r="C1809" t="s">
        <v>296</v>
      </c>
      <c r="D1809">
        <v>14</v>
      </c>
      <c r="E1809">
        <v>14</v>
      </c>
      <c r="F1809">
        <v>0</v>
      </c>
      <c r="G1809">
        <v>13</v>
      </c>
      <c r="H1809">
        <v>80</v>
      </c>
      <c r="J1809">
        <v>62</v>
      </c>
      <c r="K1809">
        <v>81</v>
      </c>
      <c r="L1809">
        <v>73</v>
      </c>
      <c r="M1809">
        <v>87</v>
      </c>
      <c r="N1809">
        <v>71</v>
      </c>
      <c r="O1809">
        <v>46</v>
      </c>
      <c r="P1809">
        <v>72</v>
      </c>
      <c r="Q1809">
        <v>61</v>
      </c>
      <c r="R1809">
        <v>82</v>
      </c>
      <c r="T1809" s="34">
        <f>_xlfn.XLOOKUP(B1809,'LHA Demog pivot'!$B$4:$B$93,'LHA Demog pivot'!$C$4:$C$93,,,1)</f>
        <v>30981</v>
      </c>
      <c r="U1809" s="36">
        <f>ROUND(Table2[[#This Row],[LHA_Pop_2016]]*Table2[[#This Row],[C_ADR_7day]]/100000*7,0)</f>
        <v>30</v>
      </c>
      <c r="V1809" s="13">
        <f>IF(OR(Table2[[#This Row],[7d_positivity_public]]=0,ISBLANK(Table2[[#This Row],[7d_positivity_public]])),"",(Table2[[#This Row],[7d_positivity_public]]-Table2[[#This Row],[7d_positivity_all]])/Table2[[#This Row],[7d_positivity_public]])</f>
        <v>0.15384615384615385</v>
      </c>
      <c r="W1809">
        <v>11</v>
      </c>
    </row>
    <row r="1810" spans="1:23" x14ac:dyDescent="0.25">
      <c r="A1810" s="10">
        <v>44435</v>
      </c>
      <c r="B1810">
        <v>431</v>
      </c>
      <c r="C1810" t="s">
        <v>297</v>
      </c>
      <c r="D1810">
        <v>8</v>
      </c>
      <c r="E1810">
        <v>7</v>
      </c>
      <c r="F1810">
        <v>1</v>
      </c>
      <c r="G1810">
        <v>6</v>
      </c>
      <c r="H1810">
        <v>82</v>
      </c>
      <c r="J1810">
        <v>68</v>
      </c>
      <c r="K1810">
        <v>82</v>
      </c>
      <c r="L1810">
        <v>72</v>
      </c>
      <c r="M1810">
        <v>89</v>
      </c>
      <c r="N1810">
        <v>74</v>
      </c>
      <c r="O1810">
        <v>53</v>
      </c>
      <c r="P1810">
        <v>75</v>
      </c>
      <c r="Q1810">
        <v>61</v>
      </c>
      <c r="R1810">
        <v>85</v>
      </c>
      <c r="T1810" s="34">
        <f>_xlfn.XLOOKUP(B1810,'LHA Demog pivot'!$B$4:$B$93,'LHA Demog pivot'!$C$4:$C$93,,,1)</f>
        <v>66527</v>
      </c>
      <c r="U1810" s="36">
        <f>ROUND(Table2[[#This Row],[LHA_Pop_2016]]*Table2[[#This Row],[C_ADR_7day]]/100000*7,0)</f>
        <v>37</v>
      </c>
      <c r="V1810" s="13">
        <f>IF(OR(Table2[[#This Row],[7d_positivity_public]]=0,ISBLANK(Table2[[#This Row],[7d_positivity_public]])),"",(Table2[[#This Row],[7d_positivity_public]]-Table2[[#This Row],[7d_positivity_all]])/Table2[[#This Row],[7d_positivity_public]])</f>
        <v>0.16666666666666666</v>
      </c>
      <c r="W1810">
        <v>5</v>
      </c>
    </row>
    <row r="1811" spans="1:23" x14ac:dyDescent="0.25">
      <c r="A1811" s="10">
        <v>44435</v>
      </c>
      <c r="B1811">
        <v>432</v>
      </c>
      <c r="C1811" t="s">
        <v>298</v>
      </c>
      <c r="D1811">
        <v>7</v>
      </c>
      <c r="E1811">
        <v>2</v>
      </c>
      <c r="F1811">
        <v>5</v>
      </c>
      <c r="G1811">
        <v>10</v>
      </c>
      <c r="H1811">
        <v>80</v>
      </c>
      <c r="J1811">
        <v>68</v>
      </c>
      <c r="K1811">
        <v>81</v>
      </c>
      <c r="L1811">
        <v>71</v>
      </c>
      <c r="M1811">
        <v>88</v>
      </c>
      <c r="N1811">
        <v>73</v>
      </c>
      <c r="O1811">
        <v>53</v>
      </c>
      <c r="P1811">
        <v>74</v>
      </c>
      <c r="Q1811">
        <v>60</v>
      </c>
      <c r="R1811">
        <v>84</v>
      </c>
      <c r="T1811" s="34">
        <f>_xlfn.XLOOKUP(B1811,'LHA Demog pivot'!$B$4:$B$93,'LHA Demog pivot'!$C$4:$C$93,,,1)</f>
        <v>42570</v>
      </c>
      <c r="U1811" s="36">
        <f>ROUND(Table2[[#This Row],[LHA_Pop_2016]]*Table2[[#This Row],[C_ADR_7day]]/100000*7,0)</f>
        <v>21</v>
      </c>
      <c r="V1811" s="13">
        <f>IF(OR(Table2[[#This Row],[7d_positivity_public]]=0,ISBLANK(Table2[[#This Row],[7d_positivity_public]])),"",(Table2[[#This Row],[7d_positivity_public]]-Table2[[#This Row],[7d_positivity_all]])/Table2[[#This Row],[7d_positivity_public]])</f>
        <v>0.2</v>
      </c>
      <c r="W1811">
        <v>8</v>
      </c>
    </row>
    <row r="1812" spans="1:23" x14ac:dyDescent="0.25">
      <c r="A1812" s="10">
        <v>44435</v>
      </c>
      <c r="B1812">
        <v>433</v>
      </c>
      <c r="C1812" t="s">
        <v>299</v>
      </c>
      <c r="D1812">
        <v>7</v>
      </c>
      <c r="E1812">
        <v>0</v>
      </c>
      <c r="F1812">
        <v>7</v>
      </c>
      <c r="G1812">
        <v>50</v>
      </c>
      <c r="H1812">
        <v>78</v>
      </c>
      <c r="J1812">
        <v>60</v>
      </c>
      <c r="K1812">
        <v>79</v>
      </c>
      <c r="L1812">
        <v>70</v>
      </c>
      <c r="M1812">
        <v>84</v>
      </c>
      <c r="N1812">
        <v>69</v>
      </c>
      <c r="O1812">
        <v>29</v>
      </c>
      <c r="P1812">
        <v>72</v>
      </c>
      <c r="Q1812">
        <v>59</v>
      </c>
      <c r="R1812">
        <v>79</v>
      </c>
      <c r="T1812" s="34">
        <f>_xlfn.XLOOKUP(B1812,'LHA Demog pivot'!$B$4:$B$93,'LHA Demog pivot'!$C$4:$C$93,,,1)</f>
        <v>1901</v>
      </c>
      <c r="U1812" s="36">
        <f>ROUND(Table2[[#This Row],[LHA_Pop_2016]]*Table2[[#This Row],[C_ADR_7day]]/100000*7,0)</f>
        <v>1</v>
      </c>
      <c r="V1812" s="13">
        <f>IF(OR(Table2[[#This Row],[7d_positivity_public]]=0,ISBLANK(Table2[[#This Row],[7d_positivity_public]])),"",(Table2[[#This Row],[7d_positivity_public]]-Table2[[#This Row],[7d_positivity_all]])/Table2[[#This Row],[7d_positivity_public]])</f>
        <v>0.6</v>
      </c>
      <c r="W1812">
        <v>20</v>
      </c>
    </row>
    <row r="1813" spans="1:23" x14ac:dyDescent="0.25">
      <c r="A1813" s="10">
        <v>44435</v>
      </c>
      <c r="B1813">
        <v>434</v>
      </c>
      <c r="C1813" t="s">
        <v>300</v>
      </c>
      <c r="D1813">
        <v>1</v>
      </c>
      <c r="E1813">
        <v>3</v>
      </c>
      <c r="F1813">
        <v>-2</v>
      </c>
      <c r="G1813">
        <v>2</v>
      </c>
      <c r="H1813">
        <v>80</v>
      </c>
      <c r="J1813">
        <v>65</v>
      </c>
      <c r="K1813">
        <v>81</v>
      </c>
      <c r="L1813">
        <v>74</v>
      </c>
      <c r="M1813">
        <v>87</v>
      </c>
      <c r="N1813">
        <v>71</v>
      </c>
      <c r="O1813">
        <v>45</v>
      </c>
      <c r="P1813">
        <v>73</v>
      </c>
      <c r="Q1813">
        <v>63</v>
      </c>
      <c r="R1813">
        <v>81</v>
      </c>
      <c r="T1813" s="34">
        <f>_xlfn.XLOOKUP(B1813,'LHA Demog pivot'!$B$4:$B$93,'LHA Demog pivot'!$C$4:$C$93,,,1)</f>
        <v>11235</v>
      </c>
      <c r="U1813" s="36">
        <f>ROUND(Table2[[#This Row],[LHA_Pop_2016]]*Table2[[#This Row],[C_ADR_7day]]/100000*7,0)</f>
        <v>1</v>
      </c>
      <c r="V1813" s="13">
        <f>IF(OR(Table2[[#This Row],[7d_positivity_public]]=0,ISBLANK(Table2[[#This Row],[7d_positivity_public]])),"",(Table2[[#This Row],[7d_positivity_public]]-Table2[[#This Row],[7d_positivity_all]])/Table2[[#This Row],[7d_positivity_public]])</f>
        <v>0</v>
      </c>
      <c r="W1813">
        <v>2</v>
      </c>
    </row>
    <row r="1814" spans="1:23" x14ac:dyDescent="0.25">
      <c r="A1814" s="10">
        <v>44435</v>
      </c>
      <c r="B1814">
        <v>510</v>
      </c>
      <c r="C1814" t="s">
        <v>301</v>
      </c>
      <c r="D1814">
        <v>0</v>
      </c>
      <c r="E1814">
        <v>9</v>
      </c>
      <c r="F1814">
        <v>-9</v>
      </c>
      <c r="G1814">
        <v>0</v>
      </c>
      <c r="H1814">
        <v>85</v>
      </c>
      <c r="J1814">
        <v>75</v>
      </c>
      <c r="K1814">
        <v>86</v>
      </c>
      <c r="L1814">
        <v>82</v>
      </c>
      <c r="M1814">
        <v>90</v>
      </c>
      <c r="N1814">
        <v>76</v>
      </c>
      <c r="O1814">
        <v>50</v>
      </c>
      <c r="P1814">
        <v>78</v>
      </c>
      <c r="Q1814">
        <v>72</v>
      </c>
      <c r="R1814">
        <v>84</v>
      </c>
      <c r="T1814" s="34">
        <f>_xlfn.XLOOKUP(B1814,'LHA Demog pivot'!$B$4:$B$93,'LHA Demog pivot'!$C$4:$C$93,,,1)</f>
        <v>4198</v>
      </c>
      <c r="U1814" s="36">
        <f>ROUND(Table2[[#This Row],[LHA_Pop_2016]]*Table2[[#This Row],[C_ADR_7day]]/100000*7,0)</f>
        <v>0</v>
      </c>
      <c r="V1814" s="13" t="str">
        <f>IF(OR(Table2[[#This Row],[7d_positivity_public]]=0,ISBLANK(Table2[[#This Row],[7d_positivity_public]])),"",(Table2[[#This Row],[7d_positivity_public]]-Table2[[#This Row],[7d_positivity_all]])/Table2[[#This Row],[7d_positivity_public]])</f>
        <v/>
      </c>
      <c r="W1814">
        <v>0</v>
      </c>
    </row>
    <row r="1815" spans="1:23" x14ac:dyDescent="0.25">
      <c r="A1815" s="10">
        <v>44435</v>
      </c>
      <c r="B1815">
        <v>512</v>
      </c>
      <c r="C1815" t="s">
        <v>304</v>
      </c>
      <c r="D1815">
        <v>6</v>
      </c>
      <c r="E1815">
        <v>1</v>
      </c>
      <c r="F1815">
        <v>5</v>
      </c>
      <c r="G1815">
        <v>16</v>
      </c>
      <c r="H1815">
        <v>82</v>
      </c>
      <c r="J1815">
        <v>66</v>
      </c>
      <c r="K1815">
        <v>84</v>
      </c>
      <c r="L1815">
        <v>80</v>
      </c>
      <c r="M1815">
        <v>89</v>
      </c>
      <c r="N1815">
        <v>71</v>
      </c>
      <c r="O1815">
        <v>41</v>
      </c>
      <c r="P1815">
        <v>74</v>
      </c>
      <c r="Q1815">
        <v>65</v>
      </c>
      <c r="R1815">
        <v>83</v>
      </c>
      <c r="T1815" s="34">
        <f>_xlfn.XLOOKUP(B1815,'LHA Demog pivot'!$B$4:$B$93,'LHA Demog pivot'!$C$4:$C$93,,,1)</f>
        <v>13501</v>
      </c>
      <c r="U1815" s="36">
        <f>ROUND(Table2[[#This Row],[LHA_Pop_2016]]*Table2[[#This Row],[C_ADR_7day]]/100000*7,0)</f>
        <v>6</v>
      </c>
      <c r="V1815" s="13">
        <f>IF(OR(Table2[[#This Row],[7d_positivity_public]]=0,ISBLANK(Table2[[#This Row],[7d_positivity_public]])),"",(Table2[[#This Row],[7d_positivity_public]]-Table2[[#This Row],[7d_positivity_all]])/Table2[[#This Row],[7d_positivity_public]])</f>
        <v>6.25E-2</v>
      </c>
      <c r="W1815">
        <v>15</v>
      </c>
    </row>
    <row r="1816" spans="1:23" x14ac:dyDescent="0.25">
      <c r="A1816" s="10">
        <v>44435</v>
      </c>
      <c r="B1816">
        <v>513</v>
      </c>
      <c r="C1816" t="s">
        <v>305</v>
      </c>
      <c r="D1816">
        <v>0</v>
      </c>
      <c r="E1816">
        <v>0</v>
      </c>
      <c r="F1816">
        <v>0</v>
      </c>
      <c r="G1816">
        <v>0</v>
      </c>
      <c r="H1816">
        <v>78</v>
      </c>
      <c r="J1816">
        <v>56</v>
      </c>
      <c r="K1816">
        <v>81</v>
      </c>
      <c r="L1816">
        <v>76</v>
      </c>
      <c r="M1816">
        <v>85</v>
      </c>
      <c r="N1816">
        <v>67</v>
      </c>
      <c r="O1816">
        <v>31</v>
      </c>
      <c r="P1816">
        <v>71</v>
      </c>
      <c r="Q1816">
        <v>63</v>
      </c>
      <c r="R1816">
        <v>77</v>
      </c>
      <c r="T1816" s="34">
        <f>_xlfn.XLOOKUP(B1816,'LHA Demog pivot'!$B$4:$B$93,'LHA Demog pivot'!$C$4:$C$93,,,1)</f>
        <v>4223</v>
      </c>
      <c r="U1816" s="36">
        <f>ROUND(Table2[[#This Row],[LHA_Pop_2016]]*Table2[[#This Row],[C_ADR_7day]]/100000*7,0)</f>
        <v>0</v>
      </c>
      <c r="V1816" s="13" t="str">
        <f>IF(OR(Table2[[#This Row],[7d_positivity_public]]=0,ISBLANK(Table2[[#This Row],[7d_positivity_public]])),"",(Table2[[#This Row],[7d_positivity_public]]-Table2[[#This Row],[7d_positivity_all]])/Table2[[#This Row],[7d_positivity_public]])</f>
        <v/>
      </c>
      <c r="W1816">
        <v>0</v>
      </c>
    </row>
    <row r="1817" spans="1:23" x14ac:dyDescent="0.25">
      <c r="A1817" s="10">
        <v>44435</v>
      </c>
      <c r="B1817">
        <v>514</v>
      </c>
      <c r="C1817" t="s">
        <v>306</v>
      </c>
      <c r="D1817">
        <v>11</v>
      </c>
      <c r="E1817">
        <v>3</v>
      </c>
      <c r="F1817">
        <v>8</v>
      </c>
      <c r="G1817">
        <v>27</v>
      </c>
      <c r="H1817">
        <v>70</v>
      </c>
      <c r="J1817">
        <v>48</v>
      </c>
      <c r="K1817">
        <v>72</v>
      </c>
      <c r="L1817">
        <v>64</v>
      </c>
      <c r="M1817">
        <v>80</v>
      </c>
      <c r="N1817">
        <v>59</v>
      </c>
      <c r="O1817">
        <v>34</v>
      </c>
      <c r="P1817">
        <v>62</v>
      </c>
      <c r="Q1817">
        <v>51</v>
      </c>
      <c r="R1817">
        <v>74</v>
      </c>
      <c r="T1817" s="34">
        <f>_xlfn.XLOOKUP(B1817,'LHA Demog pivot'!$B$4:$B$93,'LHA Demog pivot'!$C$4:$C$93,,,1)</f>
        <v>16414</v>
      </c>
      <c r="U1817" s="36">
        <f>ROUND(Table2[[#This Row],[LHA_Pop_2016]]*Table2[[#This Row],[C_ADR_7day]]/100000*7,0)</f>
        <v>13</v>
      </c>
      <c r="V1817" s="13">
        <f>IF(OR(Table2[[#This Row],[7d_positivity_public]]=0,ISBLANK(Table2[[#This Row],[7d_positivity_public]])),"",(Table2[[#This Row],[7d_positivity_public]]-Table2[[#This Row],[7d_positivity_all]])/Table2[[#This Row],[7d_positivity_public]])</f>
        <v>0.14814814814814814</v>
      </c>
      <c r="W1817">
        <v>23</v>
      </c>
    </row>
    <row r="1818" spans="1:23" x14ac:dyDescent="0.25">
      <c r="A1818" s="10">
        <v>44435</v>
      </c>
      <c r="B1818">
        <v>515</v>
      </c>
      <c r="C1818" t="s">
        <v>307</v>
      </c>
      <c r="D1818">
        <v>18</v>
      </c>
      <c r="E1818">
        <v>20</v>
      </c>
      <c r="F1818">
        <v>-2</v>
      </c>
      <c r="G1818">
        <v>29</v>
      </c>
      <c r="H1818">
        <v>93</v>
      </c>
      <c r="J1818">
        <v>62</v>
      </c>
      <c r="K1818">
        <v>95</v>
      </c>
      <c r="L1818">
        <v>93</v>
      </c>
      <c r="M1818">
        <v>97</v>
      </c>
      <c r="N1818">
        <v>78</v>
      </c>
      <c r="O1818">
        <v>44</v>
      </c>
      <c r="P1818">
        <v>81</v>
      </c>
      <c r="Q1818">
        <v>74</v>
      </c>
      <c r="R1818">
        <v>88</v>
      </c>
      <c r="T1818" s="34">
        <f>_xlfn.XLOOKUP(B1818,'LHA Demog pivot'!$B$4:$B$93,'LHA Demog pivot'!$C$4:$C$93,,,1)</f>
        <v>9090</v>
      </c>
      <c r="U1818" s="36">
        <f>ROUND(Table2[[#This Row],[LHA_Pop_2016]]*Table2[[#This Row],[C_ADR_7day]]/100000*7,0)</f>
        <v>11</v>
      </c>
      <c r="V1818" s="13">
        <f>IF(OR(Table2[[#This Row],[7d_positivity_public]]=0,ISBLANK(Table2[[#This Row],[7d_positivity_public]])),"",(Table2[[#This Row],[7d_positivity_public]]-Table2[[#This Row],[7d_positivity_all]])/Table2[[#This Row],[7d_positivity_public]])</f>
        <v>0.10344827586206896</v>
      </c>
      <c r="W1818">
        <v>26</v>
      </c>
    </row>
    <row r="1819" spans="1:23" x14ac:dyDescent="0.25">
      <c r="A1819" s="10">
        <v>44435</v>
      </c>
      <c r="B1819">
        <v>517</v>
      </c>
      <c r="C1819" t="s">
        <v>308</v>
      </c>
      <c r="D1819">
        <v>11</v>
      </c>
      <c r="E1819">
        <v>2</v>
      </c>
      <c r="F1819">
        <v>9</v>
      </c>
      <c r="G1819">
        <v>13</v>
      </c>
      <c r="H1819">
        <v>78</v>
      </c>
      <c r="J1819">
        <v>59</v>
      </c>
      <c r="K1819">
        <v>79</v>
      </c>
      <c r="L1819">
        <v>73</v>
      </c>
      <c r="M1819">
        <v>86</v>
      </c>
      <c r="N1819">
        <v>67</v>
      </c>
      <c r="O1819">
        <v>42</v>
      </c>
      <c r="P1819">
        <v>69</v>
      </c>
      <c r="Q1819">
        <v>61</v>
      </c>
      <c r="R1819">
        <v>79</v>
      </c>
      <c r="T1819" s="34">
        <f>_xlfn.XLOOKUP(B1819,'LHA Demog pivot'!$B$4:$B$93,'LHA Demog pivot'!$C$4:$C$93,,,1)</f>
        <v>20250</v>
      </c>
      <c r="U1819" s="36">
        <f>ROUND(Table2[[#This Row],[LHA_Pop_2016]]*Table2[[#This Row],[C_ADR_7day]]/100000*7,0)</f>
        <v>16</v>
      </c>
      <c r="V1819" s="13">
        <f>IF(OR(Table2[[#This Row],[7d_positivity_public]]=0,ISBLANK(Table2[[#This Row],[7d_positivity_public]])),"",(Table2[[#This Row],[7d_positivity_public]]-Table2[[#This Row],[7d_positivity_all]])/Table2[[#This Row],[7d_positivity_public]])</f>
        <v>7.6923076923076927E-2</v>
      </c>
      <c r="W1819">
        <v>12</v>
      </c>
    </row>
    <row r="1820" spans="1:23" x14ac:dyDescent="0.25">
      <c r="A1820" s="10">
        <v>44435</v>
      </c>
      <c r="B1820">
        <v>518</v>
      </c>
      <c r="C1820" t="s">
        <v>309</v>
      </c>
      <c r="D1820">
        <v>57</v>
      </c>
      <c r="E1820">
        <v>0</v>
      </c>
      <c r="F1820">
        <v>57</v>
      </c>
      <c r="G1820">
        <v>47</v>
      </c>
      <c r="H1820">
        <v>83</v>
      </c>
      <c r="J1820">
        <v>70</v>
      </c>
      <c r="K1820">
        <v>84</v>
      </c>
      <c r="L1820">
        <v>81</v>
      </c>
      <c r="M1820">
        <v>88</v>
      </c>
      <c r="N1820">
        <v>70</v>
      </c>
      <c r="O1820">
        <v>26</v>
      </c>
      <c r="P1820">
        <v>75</v>
      </c>
      <c r="Q1820">
        <v>70</v>
      </c>
      <c r="R1820">
        <v>81</v>
      </c>
      <c r="T1820" s="34">
        <f>_xlfn.XLOOKUP(B1820,'LHA Demog pivot'!$B$4:$B$93,'LHA Demog pivot'!$C$4:$C$93,,,1)</f>
        <v>1880</v>
      </c>
      <c r="U1820" s="36">
        <f>ROUND(Table2[[#This Row],[LHA_Pop_2016]]*Table2[[#This Row],[C_ADR_7day]]/100000*7,0)</f>
        <v>8</v>
      </c>
      <c r="V1820" s="13">
        <f>IF(OR(Table2[[#This Row],[7d_positivity_public]]=0,ISBLANK(Table2[[#This Row],[7d_positivity_public]])),"",(Table2[[#This Row],[7d_positivity_public]]-Table2[[#This Row],[7d_positivity_all]])/Table2[[#This Row],[7d_positivity_public]])</f>
        <v>0</v>
      </c>
      <c r="W1820">
        <v>47</v>
      </c>
    </row>
    <row r="1821" spans="1:23" x14ac:dyDescent="0.25">
      <c r="A1821" s="10">
        <v>44435</v>
      </c>
      <c r="B1821">
        <v>521</v>
      </c>
      <c r="C1821" t="s">
        <v>310</v>
      </c>
      <c r="D1821">
        <v>11</v>
      </c>
      <c r="E1821">
        <v>6</v>
      </c>
      <c r="F1821">
        <v>5</v>
      </c>
      <c r="G1821">
        <v>26</v>
      </c>
      <c r="H1821">
        <v>69</v>
      </c>
      <c r="J1821">
        <v>51</v>
      </c>
      <c r="K1821">
        <v>70</v>
      </c>
      <c r="L1821">
        <v>59</v>
      </c>
      <c r="M1821">
        <v>80</v>
      </c>
      <c r="N1821">
        <v>59</v>
      </c>
      <c r="O1821">
        <v>39</v>
      </c>
      <c r="P1821">
        <v>61</v>
      </c>
      <c r="Q1821">
        <v>46</v>
      </c>
      <c r="R1821">
        <v>73</v>
      </c>
      <c r="T1821" s="34">
        <f>_xlfn.XLOOKUP(B1821,'LHA Demog pivot'!$B$4:$B$93,'LHA Demog pivot'!$C$4:$C$93,,,1)</f>
        <v>23205</v>
      </c>
      <c r="U1821" s="36">
        <f>ROUND(Table2[[#This Row],[LHA_Pop_2016]]*Table2[[#This Row],[C_ADR_7day]]/100000*7,0)</f>
        <v>18</v>
      </c>
      <c r="V1821" s="13">
        <f>IF(OR(Table2[[#This Row],[7d_positivity_public]]=0,ISBLANK(Table2[[#This Row],[7d_positivity_public]])),"",(Table2[[#This Row],[7d_positivity_public]]-Table2[[#This Row],[7d_positivity_all]])/Table2[[#This Row],[7d_positivity_public]])</f>
        <v>0.26923076923076922</v>
      </c>
      <c r="W1821">
        <v>19</v>
      </c>
    </row>
    <row r="1822" spans="1:23" x14ac:dyDescent="0.25">
      <c r="A1822" s="10">
        <v>44435</v>
      </c>
      <c r="B1822">
        <v>522</v>
      </c>
      <c r="C1822" t="s">
        <v>311</v>
      </c>
      <c r="D1822">
        <v>2</v>
      </c>
      <c r="E1822">
        <v>0</v>
      </c>
      <c r="F1822">
        <v>2</v>
      </c>
      <c r="G1822">
        <v>4</v>
      </c>
      <c r="H1822">
        <v>68</v>
      </c>
      <c r="J1822">
        <v>41</v>
      </c>
      <c r="K1822">
        <v>71</v>
      </c>
      <c r="L1822">
        <v>62</v>
      </c>
      <c r="M1822">
        <v>78</v>
      </c>
      <c r="N1822">
        <v>60</v>
      </c>
      <c r="O1822">
        <v>29</v>
      </c>
      <c r="P1822">
        <v>64</v>
      </c>
      <c r="Q1822">
        <v>52</v>
      </c>
      <c r="R1822">
        <v>73</v>
      </c>
      <c r="T1822" s="34">
        <f>_xlfn.XLOOKUP(B1822,'LHA Demog pivot'!$B$4:$B$93,'LHA Demog pivot'!$C$4:$C$93,,,1)</f>
        <v>6256</v>
      </c>
      <c r="U1822" s="36">
        <f>ROUND(Table2[[#This Row],[LHA_Pop_2016]]*Table2[[#This Row],[C_ADR_7day]]/100000*7,0)</f>
        <v>1</v>
      </c>
      <c r="V1822" s="13">
        <f>IF(OR(Table2[[#This Row],[7d_positivity_public]]=0,ISBLANK(Table2[[#This Row],[7d_positivity_public]])),"",(Table2[[#This Row],[7d_positivity_public]]-Table2[[#This Row],[7d_positivity_all]])/Table2[[#This Row],[7d_positivity_public]])</f>
        <v>0.25</v>
      </c>
      <c r="W1822">
        <v>3</v>
      </c>
    </row>
    <row r="1823" spans="1:23" x14ac:dyDescent="0.25">
      <c r="A1823" s="10">
        <v>44435</v>
      </c>
      <c r="B1823">
        <v>523</v>
      </c>
      <c r="C1823" t="s">
        <v>312</v>
      </c>
      <c r="D1823">
        <v>50</v>
      </c>
      <c r="E1823">
        <v>42</v>
      </c>
      <c r="F1823">
        <v>8</v>
      </c>
      <c r="G1823">
        <v>31</v>
      </c>
      <c r="H1823">
        <v>64</v>
      </c>
      <c r="J1823">
        <v>39</v>
      </c>
      <c r="K1823">
        <v>67</v>
      </c>
      <c r="L1823">
        <v>56</v>
      </c>
      <c r="M1823">
        <v>77</v>
      </c>
      <c r="N1823">
        <v>55</v>
      </c>
      <c r="O1823">
        <v>25</v>
      </c>
      <c r="P1823">
        <v>58</v>
      </c>
      <c r="Q1823">
        <v>45</v>
      </c>
      <c r="R1823">
        <v>70</v>
      </c>
      <c r="T1823" s="34">
        <f>_xlfn.XLOOKUP(B1823,'LHA Demog pivot'!$B$4:$B$93,'LHA Demog pivot'!$C$4:$C$93,,,1)</f>
        <v>15857</v>
      </c>
      <c r="U1823" s="36">
        <f>ROUND(Table2[[#This Row],[LHA_Pop_2016]]*Table2[[#This Row],[C_ADR_7day]]/100000*7,0)</f>
        <v>55</v>
      </c>
      <c r="V1823" s="13">
        <f>IF(OR(Table2[[#This Row],[7d_positivity_public]]=0,ISBLANK(Table2[[#This Row],[7d_positivity_public]])),"",(Table2[[#This Row],[7d_positivity_public]]-Table2[[#This Row],[7d_positivity_all]])/Table2[[#This Row],[7d_positivity_public]])</f>
        <v>9.6774193548387094E-2</v>
      </c>
      <c r="W1823">
        <v>28</v>
      </c>
    </row>
    <row r="1824" spans="1:23" x14ac:dyDescent="0.25">
      <c r="A1824" s="10">
        <v>44435</v>
      </c>
      <c r="B1824">
        <v>524</v>
      </c>
      <c r="C1824" t="s">
        <v>313</v>
      </c>
      <c r="D1824">
        <v>12</v>
      </c>
      <c r="E1824">
        <v>8</v>
      </c>
      <c r="F1824">
        <v>4</v>
      </c>
      <c r="G1824">
        <v>14</v>
      </c>
      <c r="H1824">
        <v>77</v>
      </c>
      <c r="J1824">
        <v>62</v>
      </c>
      <c r="K1824">
        <v>78</v>
      </c>
      <c r="L1824">
        <v>72</v>
      </c>
      <c r="M1824">
        <v>86</v>
      </c>
      <c r="N1824">
        <v>67</v>
      </c>
      <c r="O1824">
        <v>49</v>
      </c>
      <c r="P1824">
        <v>69</v>
      </c>
      <c r="Q1824">
        <v>59</v>
      </c>
      <c r="R1824">
        <v>80</v>
      </c>
      <c r="T1824" s="34">
        <f>_xlfn.XLOOKUP(B1824,'LHA Demog pivot'!$B$4:$B$93,'LHA Demog pivot'!$C$4:$C$93,,,1)</f>
        <v>95077</v>
      </c>
      <c r="U1824" s="36">
        <f>ROUND(Table2[[#This Row],[LHA_Pop_2016]]*Table2[[#This Row],[C_ADR_7day]]/100000*7,0)</f>
        <v>80</v>
      </c>
      <c r="V1824" s="13">
        <f>IF(OR(Table2[[#This Row],[7d_positivity_public]]=0,ISBLANK(Table2[[#This Row],[7d_positivity_public]])),"",(Table2[[#This Row],[7d_positivity_public]]-Table2[[#This Row],[7d_positivity_all]])/Table2[[#This Row],[7d_positivity_public]])</f>
        <v>0.14285714285714285</v>
      </c>
      <c r="W1824">
        <v>12</v>
      </c>
    </row>
    <row r="1825" spans="1:23" x14ac:dyDescent="0.25">
      <c r="A1825" s="10">
        <v>44435</v>
      </c>
      <c r="B1825">
        <v>531</v>
      </c>
      <c r="C1825" t="s">
        <v>314</v>
      </c>
      <c r="D1825">
        <v>29</v>
      </c>
      <c r="E1825">
        <v>16</v>
      </c>
      <c r="F1825">
        <v>13</v>
      </c>
      <c r="G1825">
        <v>35</v>
      </c>
      <c r="H1825">
        <v>56</v>
      </c>
      <c r="J1825">
        <v>31</v>
      </c>
      <c r="K1825">
        <v>59</v>
      </c>
      <c r="L1825">
        <v>48</v>
      </c>
      <c r="M1825">
        <v>72</v>
      </c>
      <c r="N1825">
        <v>46</v>
      </c>
      <c r="O1825">
        <v>21</v>
      </c>
      <c r="P1825">
        <v>49</v>
      </c>
      <c r="Q1825">
        <v>36</v>
      </c>
      <c r="R1825">
        <v>64</v>
      </c>
      <c r="T1825" s="34">
        <f>_xlfn.XLOOKUP(B1825,'LHA Demog pivot'!$B$4:$B$93,'LHA Demog pivot'!$C$4:$C$93,,,1)</f>
        <v>26850</v>
      </c>
      <c r="U1825" s="36">
        <f>ROUND(Table2[[#This Row],[LHA_Pop_2016]]*Table2[[#This Row],[C_ADR_7day]]/100000*7,0)</f>
        <v>55</v>
      </c>
      <c r="V1825" s="13">
        <f>IF(OR(Table2[[#This Row],[7d_positivity_public]]=0,ISBLANK(Table2[[#This Row],[7d_positivity_public]])),"",(Table2[[#This Row],[7d_positivity_public]]-Table2[[#This Row],[7d_positivity_all]])/Table2[[#This Row],[7d_positivity_public]])</f>
        <v>0.14285714285714285</v>
      </c>
      <c r="W1825">
        <v>30</v>
      </c>
    </row>
    <row r="1826" spans="1:23" x14ac:dyDescent="0.25">
      <c r="A1826" s="10">
        <v>44435</v>
      </c>
      <c r="B1826">
        <v>532</v>
      </c>
      <c r="C1826" t="s">
        <v>315</v>
      </c>
      <c r="D1826">
        <v>21</v>
      </c>
      <c r="E1826">
        <v>11</v>
      </c>
      <c r="F1826">
        <v>10</v>
      </c>
      <c r="G1826">
        <v>26</v>
      </c>
      <c r="H1826">
        <v>57</v>
      </c>
      <c r="J1826">
        <v>34</v>
      </c>
      <c r="K1826">
        <v>60</v>
      </c>
      <c r="L1826">
        <v>52</v>
      </c>
      <c r="M1826">
        <v>72</v>
      </c>
      <c r="N1826">
        <v>47</v>
      </c>
      <c r="O1826">
        <v>24</v>
      </c>
      <c r="P1826">
        <v>50</v>
      </c>
      <c r="Q1826">
        <v>41</v>
      </c>
      <c r="R1826">
        <v>65</v>
      </c>
      <c r="T1826" s="34">
        <f>_xlfn.XLOOKUP(B1826,'LHA Demog pivot'!$B$4:$B$93,'LHA Demog pivot'!$C$4:$C$93,,,1)</f>
        <v>35521</v>
      </c>
      <c r="U1826" s="36">
        <f>ROUND(Table2[[#This Row],[LHA_Pop_2016]]*Table2[[#This Row],[C_ADR_7day]]/100000*7,0)</f>
        <v>52</v>
      </c>
      <c r="V1826" s="13">
        <f>IF(OR(Table2[[#This Row],[7d_positivity_public]]=0,ISBLANK(Table2[[#This Row],[7d_positivity_public]])),"",(Table2[[#This Row],[7d_positivity_public]]-Table2[[#This Row],[7d_positivity_all]])/Table2[[#This Row],[7d_positivity_public]])</f>
        <v>0.30769230769230771</v>
      </c>
      <c r="W1826">
        <v>18</v>
      </c>
    </row>
    <row r="1827" spans="1:23" x14ac:dyDescent="0.25">
      <c r="A1827" s="10">
        <v>44435</v>
      </c>
      <c r="B1827">
        <v>533</v>
      </c>
      <c r="C1827" t="s">
        <v>316</v>
      </c>
      <c r="D1827">
        <v>25</v>
      </c>
      <c r="E1827">
        <v>18</v>
      </c>
      <c r="F1827">
        <v>7</v>
      </c>
      <c r="G1827">
        <v>40</v>
      </c>
      <c r="H1827">
        <v>57</v>
      </c>
      <c r="J1827">
        <v>32</v>
      </c>
      <c r="K1827">
        <v>60</v>
      </c>
      <c r="L1827">
        <v>51</v>
      </c>
      <c r="M1827">
        <v>71</v>
      </c>
      <c r="N1827">
        <v>48</v>
      </c>
      <c r="O1827">
        <v>19</v>
      </c>
      <c r="P1827">
        <v>52</v>
      </c>
      <c r="Q1827">
        <v>41</v>
      </c>
      <c r="R1827">
        <v>65</v>
      </c>
      <c r="T1827" s="34">
        <f>_xlfn.XLOOKUP(B1827,'LHA Demog pivot'!$B$4:$B$93,'LHA Demog pivot'!$C$4:$C$93,,,1)</f>
        <v>5514</v>
      </c>
      <c r="U1827" s="36">
        <f>ROUND(Table2[[#This Row],[LHA_Pop_2016]]*Table2[[#This Row],[C_ADR_7day]]/100000*7,0)</f>
        <v>10</v>
      </c>
      <c r="V1827" s="13">
        <f>IF(OR(Table2[[#This Row],[7d_positivity_public]]=0,ISBLANK(Table2[[#This Row],[7d_positivity_public]])),"",(Table2[[#This Row],[7d_positivity_public]]-Table2[[#This Row],[7d_positivity_all]])/Table2[[#This Row],[7d_positivity_public]])</f>
        <v>0.4</v>
      </c>
      <c r="W1827">
        <v>24</v>
      </c>
    </row>
    <row r="1828" spans="1:23" x14ac:dyDescent="0.25">
      <c r="A1828" s="10">
        <v>44435</v>
      </c>
      <c r="B1828">
        <v>555</v>
      </c>
      <c r="C1828" t="s">
        <v>317</v>
      </c>
      <c r="D1828">
        <v>0</v>
      </c>
      <c r="E1828">
        <v>0</v>
      </c>
      <c r="F1828">
        <v>0</v>
      </c>
      <c r="G1828">
        <v>50</v>
      </c>
      <c r="H1828">
        <v>80</v>
      </c>
      <c r="J1828">
        <v>55</v>
      </c>
      <c r="K1828">
        <v>82</v>
      </c>
      <c r="L1828">
        <v>77</v>
      </c>
      <c r="M1828">
        <v>86</v>
      </c>
      <c r="N1828">
        <v>64</v>
      </c>
      <c r="O1828">
        <v>31</v>
      </c>
      <c r="P1828">
        <v>66</v>
      </c>
      <c r="Q1828">
        <v>59</v>
      </c>
      <c r="R1828">
        <v>72</v>
      </c>
      <c r="T1828" s="34">
        <f>_xlfn.XLOOKUP(B1828,'LHA Demog pivot'!$B$4:$B$93,'LHA Demog pivot'!$C$4:$C$93,,,1)</f>
        <v>2049</v>
      </c>
      <c r="U1828" s="36">
        <f>ROUND(Table2[[#This Row],[LHA_Pop_2016]]*Table2[[#This Row],[C_ADR_7day]]/100000*7,0)</f>
        <v>0</v>
      </c>
      <c r="V1828" s="13">
        <f>IF(OR(Table2[[#This Row],[7d_positivity_public]]=0,ISBLANK(Table2[[#This Row],[7d_positivity_public]])),"",(Table2[[#This Row],[7d_positivity_public]]-Table2[[#This Row],[7d_positivity_all]])/Table2[[#This Row],[7d_positivity_public]])</f>
        <v>0.76</v>
      </c>
      <c r="W1828">
        <v>12</v>
      </c>
    </row>
    <row r="1829" spans="1:23" x14ac:dyDescent="0.25">
      <c r="A1829" s="10">
        <v>44439</v>
      </c>
      <c r="B1829">
        <v>111</v>
      </c>
      <c r="C1829" t="s">
        <v>242</v>
      </c>
      <c r="D1829">
        <v>26</v>
      </c>
      <c r="E1829">
        <v>29</v>
      </c>
      <c r="F1829">
        <v>-3</v>
      </c>
      <c r="G1829">
        <v>12</v>
      </c>
      <c r="H1829">
        <v>78</v>
      </c>
      <c r="J1829">
        <v>65</v>
      </c>
      <c r="K1829">
        <v>80</v>
      </c>
      <c r="L1829">
        <v>75</v>
      </c>
      <c r="M1829">
        <v>86</v>
      </c>
      <c r="N1829">
        <v>69</v>
      </c>
      <c r="O1829">
        <v>55</v>
      </c>
      <c r="P1829">
        <v>71</v>
      </c>
      <c r="Q1829">
        <v>63</v>
      </c>
      <c r="R1829">
        <v>80</v>
      </c>
      <c r="T1829" s="34">
        <f>_xlfn.XLOOKUP(B1829,'LHA Demog pivot'!$B$4:$B$93,'LHA Demog pivot'!$C$4:$C$93,,,1)</f>
        <v>15531</v>
      </c>
      <c r="U1829" s="36">
        <f>ROUND(Table2[[#This Row],[LHA_Pop_2016]]*Table2[[#This Row],[C_ADR_7day]]/100000*7,0)</f>
        <v>28</v>
      </c>
      <c r="V1829" s="13">
        <f>IF(OR(Table2[[#This Row],[7d_positivity_public]]=0,ISBLANK(Table2[[#This Row],[7d_positivity_public]])),"",(Table2[[#This Row],[7d_positivity_public]]-Table2[[#This Row],[7d_positivity_all]])/Table2[[#This Row],[7d_positivity_public]])</f>
        <v>0</v>
      </c>
      <c r="W1829">
        <v>12</v>
      </c>
    </row>
    <row r="1830" spans="1:23" x14ac:dyDescent="0.25">
      <c r="A1830" s="10">
        <v>44439</v>
      </c>
      <c r="B1830">
        <v>112</v>
      </c>
      <c r="C1830" t="s">
        <v>243</v>
      </c>
      <c r="D1830">
        <v>35</v>
      </c>
      <c r="E1830">
        <v>31</v>
      </c>
      <c r="F1830">
        <v>4</v>
      </c>
      <c r="G1830">
        <v>14</v>
      </c>
      <c r="H1830">
        <v>77</v>
      </c>
      <c r="J1830">
        <v>64</v>
      </c>
      <c r="K1830">
        <v>78</v>
      </c>
      <c r="L1830">
        <v>68</v>
      </c>
      <c r="M1830">
        <v>87</v>
      </c>
      <c r="N1830">
        <v>69</v>
      </c>
      <c r="O1830">
        <v>50</v>
      </c>
      <c r="P1830">
        <v>70</v>
      </c>
      <c r="Q1830">
        <v>56</v>
      </c>
      <c r="R1830">
        <v>82</v>
      </c>
      <c r="T1830" s="34">
        <f>_xlfn.XLOOKUP(B1830,'LHA Demog pivot'!$B$4:$B$93,'LHA Demog pivot'!$C$4:$C$93,,,1)</f>
        <v>26248</v>
      </c>
      <c r="U1830" s="36">
        <f>ROUND(Table2[[#This Row],[LHA_Pop_2016]]*Table2[[#This Row],[C_ADR_7day]]/100000*7,0)</f>
        <v>64</v>
      </c>
      <c r="V1830" s="13">
        <f>IF(OR(Table2[[#This Row],[7d_positivity_public]]=0,ISBLANK(Table2[[#This Row],[7d_positivity_public]])),"",(Table2[[#This Row],[7d_positivity_public]]-Table2[[#This Row],[7d_positivity_all]])/Table2[[#This Row],[7d_positivity_public]])</f>
        <v>7.1428571428571425E-2</v>
      </c>
      <c r="W1830">
        <v>13</v>
      </c>
    </row>
    <row r="1831" spans="1:23" x14ac:dyDescent="0.25">
      <c r="A1831" s="10">
        <v>44439</v>
      </c>
      <c r="B1831">
        <v>113</v>
      </c>
      <c r="C1831" t="s">
        <v>244</v>
      </c>
      <c r="D1831">
        <v>18</v>
      </c>
      <c r="E1831">
        <v>25</v>
      </c>
      <c r="F1831">
        <v>-7</v>
      </c>
      <c r="G1831">
        <v>8</v>
      </c>
      <c r="H1831">
        <v>82</v>
      </c>
      <c r="J1831">
        <v>70</v>
      </c>
      <c r="K1831">
        <v>83</v>
      </c>
      <c r="L1831">
        <v>75</v>
      </c>
      <c r="M1831">
        <v>90</v>
      </c>
      <c r="N1831">
        <v>74</v>
      </c>
      <c r="O1831">
        <v>58</v>
      </c>
      <c r="P1831">
        <v>76</v>
      </c>
      <c r="Q1831">
        <v>64</v>
      </c>
      <c r="R1831">
        <v>85</v>
      </c>
      <c r="T1831" s="34">
        <f>_xlfn.XLOOKUP(B1831,'LHA Demog pivot'!$B$4:$B$93,'LHA Demog pivot'!$C$4:$C$93,,,1)</f>
        <v>9178</v>
      </c>
      <c r="U1831" s="36">
        <f>ROUND(Table2[[#This Row],[LHA_Pop_2016]]*Table2[[#This Row],[C_ADR_7day]]/100000*7,0)</f>
        <v>12</v>
      </c>
      <c r="V1831" s="13">
        <f>IF(OR(Table2[[#This Row],[7d_positivity_public]]=0,ISBLANK(Table2[[#This Row],[7d_positivity_public]])),"",(Table2[[#This Row],[7d_positivity_public]]-Table2[[#This Row],[7d_positivity_all]])/Table2[[#This Row],[7d_positivity_public]])</f>
        <v>0.125</v>
      </c>
      <c r="W1831">
        <v>7</v>
      </c>
    </row>
    <row r="1832" spans="1:23" x14ac:dyDescent="0.25">
      <c r="A1832" s="10">
        <v>44439</v>
      </c>
      <c r="B1832">
        <v>114</v>
      </c>
      <c r="C1832" t="s">
        <v>245</v>
      </c>
      <c r="D1832">
        <v>13</v>
      </c>
      <c r="E1832">
        <v>5</v>
      </c>
      <c r="F1832">
        <v>8</v>
      </c>
      <c r="G1832">
        <v>8</v>
      </c>
      <c r="H1832">
        <v>85</v>
      </c>
      <c r="J1832">
        <v>66</v>
      </c>
      <c r="K1832">
        <v>86</v>
      </c>
      <c r="L1832">
        <v>81</v>
      </c>
      <c r="M1832">
        <v>90</v>
      </c>
      <c r="N1832">
        <v>76</v>
      </c>
      <c r="O1832">
        <v>51</v>
      </c>
      <c r="P1832">
        <v>78</v>
      </c>
      <c r="Q1832">
        <v>70</v>
      </c>
      <c r="R1832">
        <v>85</v>
      </c>
      <c r="T1832" s="34">
        <f>_xlfn.XLOOKUP(B1832,'LHA Demog pivot'!$B$4:$B$93,'LHA Demog pivot'!$C$4:$C$93,,,1)</f>
        <v>9487</v>
      </c>
      <c r="U1832" s="36">
        <f>ROUND(Table2[[#This Row],[LHA_Pop_2016]]*Table2[[#This Row],[C_ADR_7day]]/100000*7,0)</f>
        <v>9</v>
      </c>
      <c r="V1832" s="13">
        <f>IF(OR(Table2[[#This Row],[7d_positivity_public]]=0,ISBLANK(Table2[[#This Row],[7d_positivity_public]])),"",(Table2[[#This Row],[7d_positivity_public]]-Table2[[#This Row],[7d_positivity_all]])/Table2[[#This Row],[7d_positivity_public]])</f>
        <v>0.125</v>
      </c>
      <c r="W1832">
        <v>7</v>
      </c>
    </row>
    <row r="1833" spans="1:23" x14ac:dyDescent="0.25">
      <c r="A1833" s="10">
        <v>44439</v>
      </c>
      <c r="B1833">
        <v>115</v>
      </c>
      <c r="C1833" t="s">
        <v>246</v>
      </c>
      <c r="D1833">
        <v>43</v>
      </c>
      <c r="E1833">
        <v>67</v>
      </c>
      <c r="F1833">
        <v>-24</v>
      </c>
      <c r="G1833">
        <v>16</v>
      </c>
      <c r="H1833">
        <v>68</v>
      </c>
      <c r="J1833">
        <v>41</v>
      </c>
      <c r="K1833">
        <v>70</v>
      </c>
      <c r="L1833">
        <v>54</v>
      </c>
      <c r="M1833">
        <v>79</v>
      </c>
      <c r="N1833">
        <v>59</v>
      </c>
      <c r="O1833">
        <v>27</v>
      </c>
      <c r="P1833">
        <v>61</v>
      </c>
      <c r="Q1833">
        <v>41</v>
      </c>
      <c r="R1833">
        <v>72</v>
      </c>
      <c r="T1833" s="34">
        <f>_xlfn.XLOOKUP(B1833,'LHA Demog pivot'!$B$4:$B$93,'LHA Demog pivot'!$C$4:$C$93,,,1)</f>
        <v>12634</v>
      </c>
      <c r="U1833" s="36">
        <f>ROUND(Table2[[#This Row],[LHA_Pop_2016]]*Table2[[#This Row],[C_ADR_7day]]/100000*7,0)</f>
        <v>38</v>
      </c>
      <c r="V1833" s="13">
        <f>IF(OR(Table2[[#This Row],[7d_positivity_public]]=0,ISBLANK(Table2[[#This Row],[7d_positivity_public]])),"",(Table2[[#This Row],[7d_positivity_public]]-Table2[[#This Row],[7d_positivity_all]])/Table2[[#This Row],[7d_positivity_public]])</f>
        <v>6.25E-2</v>
      </c>
      <c r="W1833">
        <v>15</v>
      </c>
    </row>
    <row r="1834" spans="1:23" x14ac:dyDescent="0.25">
      <c r="A1834" s="10">
        <v>44439</v>
      </c>
      <c r="B1834">
        <v>116</v>
      </c>
      <c r="C1834" t="s">
        <v>247</v>
      </c>
      <c r="D1834">
        <v>74</v>
      </c>
      <c r="E1834">
        <v>35</v>
      </c>
      <c r="F1834">
        <v>39</v>
      </c>
      <c r="G1834">
        <v>24</v>
      </c>
      <c r="H1834">
        <v>85</v>
      </c>
      <c r="J1834">
        <v>70</v>
      </c>
      <c r="K1834">
        <v>86</v>
      </c>
      <c r="L1834">
        <v>86</v>
      </c>
      <c r="M1834">
        <v>87</v>
      </c>
      <c r="N1834">
        <v>76</v>
      </c>
      <c r="O1834">
        <v>56</v>
      </c>
      <c r="P1834">
        <v>78</v>
      </c>
      <c r="Q1834">
        <v>74</v>
      </c>
      <c r="R1834">
        <v>82</v>
      </c>
      <c r="T1834" s="34">
        <f>_xlfn.XLOOKUP(B1834,'LHA Demog pivot'!$B$4:$B$93,'LHA Demog pivot'!$C$4:$C$93,,,1)</f>
        <v>6851</v>
      </c>
      <c r="U1834" s="36">
        <f>ROUND(Table2[[#This Row],[LHA_Pop_2016]]*Table2[[#This Row],[C_ADR_7day]]/100000*7,0)</f>
        <v>35</v>
      </c>
      <c r="V1834" s="13">
        <f>IF(OR(Table2[[#This Row],[7d_positivity_public]]=0,ISBLANK(Table2[[#This Row],[7d_positivity_public]])),"",(Table2[[#This Row],[7d_positivity_public]]-Table2[[#This Row],[7d_positivity_all]])/Table2[[#This Row],[7d_positivity_public]])</f>
        <v>8.3333333333333329E-2</v>
      </c>
      <c r="W1834">
        <v>22</v>
      </c>
    </row>
    <row r="1835" spans="1:23" x14ac:dyDescent="0.25">
      <c r="A1835" s="10">
        <v>44439</v>
      </c>
      <c r="B1835">
        <v>121</v>
      </c>
      <c r="C1835" t="s">
        <v>248</v>
      </c>
      <c r="D1835">
        <v>15</v>
      </c>
      <c r="E1835">
        <v>15</v>
      </c>
      <c r="F1835">
        <v>0</v>
      </c>
      <c r="G1835">
        <v>12</v>
      </c>
      <c r="H1835">
        <v>70</v>
      </c>
      <c r="J1835">
        <v>43</v>
      </c>
      <c r="K1835">
        <v>71</v>
      </c>
      <c r="L1835">
        <v>52</v>
      </c>
      <c r="M1835">
        <v>80</v>
      </c>
      <c r="N1835">
        <v>62</v>
      </c>
      <c r="O1835">
        <v>27</v>
      </c>
      <c r="P1835">
        <v>64</v>
      </c>
      <c r="Q1835">
        <v>44</v>
      </c>
      <c r="R1835">
        <v>73</v>
      </c>
      <c r="T1835" s="34">
        <f>_xlfn.XLOOKUP(B1835,'LHA Demog pivot'!$B$4:$B$93,'LHA Demog pivot'!$C$4:$C$93,,,1)</f>
        <v>3209</v>
      </c>
      <c r="U1835" s="36">
        <f>ROUND(Table2[[#This Row],[LHA_Pop_2016]]*Table2[[#This Row],[C_ADR_7day]]/100000*7,0)</f>
        <v>3</v>
      </c>
      <c r="V1835" s="13">
        <f>IF(OR(Table2[[#This Row],[7d_positivity_public]]=0,ISBLANK(Table2[[#This Row],[7d_positivity_public]])),"",(Table2[[#This Row],[7d_positivity_public]]-Table2[[#This Row],[7d_positivity_all]])/Table2[[#This Row],[7d_positivity_public]])</f>
        <v>0.16666666666666666</v>
      </c>
      <c r="W1835">
        <v>10</v>
      </c>
    </row>
    <row r="1836" spans="1:23" x14ac:dyDescent="0.25">
      <c r="A1836" s="10">
        <v>44439</v>
      </c>
      <c r="B1836">
        <v>122</v>
      </c>
      <c r="C1836" t="s">
        <v>249</v>
      </c>
      <c r="D1836">
        <v>29</v>
      </c>
      <c r="E1836">
        <v>63</v>
      </c>
      <c r="F1836">
        <v>-34</v>
      </c>
      <c r="G1836">
        <v>10</v>
      </c>
      <c r="H1836">
        <v>74</v>
      </c>
      <c r="J1836">
        <v>56</v>
      </c>
      <c r="K1836">
        <v>75</v>
      </c>
      <c r="L1836">
        <v>68</v>
      </c>
      <c r="M1836">
        <v>82</v>
      </c>
      <c r="N1836">
        <v>65</v>
      </c>
      <c r="O1836">
        <v>42</v>
      </c>
      <c r="P1836">
        <v>66</v>
      </c>
      <c r="Q1836">
        <v>57</v>
      </c>
      <c r="R1836">
        <v>76</v>
      </c>
      <c r="T1836" s="34">
        <f>_xlfn.XLOOKUP(B1836,'LHA Demog pivot'!$B$4:$B$93,'LHA Demog pivot'!$C$4:$C$93,,,1)</f>
        <v>25523</v>
      </c>
      <c r="U1836" s="36">
        <f>ROUND(Table2[[#This Row],[LHA_Pop_2016]]*Table2[[#This Row],[C_ADR_7day]]/100000*7,0)</f>
        <v>52</v>
      </c>
      <c r="V1836" s="13">
        <f>IF(OR(Table2[[#This Row],[7d_positivity_public]]=0,ISBLANK(Table2[[#This Row],[7d_positivity_public]])),"",(Table2[[#This Row],[7d_positivity_public]]-Table2[[#This Row],[7d_positivity_all]])/Table2[[#This Row],[7d_positivity_public]])</f>
        <v>0.1</v>
      </c>
      <c r="W1836">
        <v>9</v>
      </c>
    </row>
    <row r="1837" spans="1:23" x14ac:dyDescent="0.25">
      <c r="A1837" s="10">
        <v>44439</v>
      </c>
      <c r="B1837">
        <v>123</v>
      </c>
      <c r="C1837" t="s">
        <v>250</v>
      </c>
      <c r="D1837">
        <v>19</v>
      </c>
      <c r="E1837">
        <v>35</v>
      </c>
      <c r="F1837">
        <v>-16</v>
      </c>
      <c r="G1837">
        <v>8</v>
      </c>
      <c r="H1837">
        <v>77</v>
      </c>
      <c r="J1837">
        <v>60</v>
      </c>
      <c r="K1837">
        <v>79</v>
      </c>
      <c r="L1837">
        <v>71</v>
      </c>
      <c r="M1837">
        <v>85</v>
      </c>
      <c r="N1837">
        <v>69</v>
      </c>
      <c r="O1837">
        <v>46</v>
      </c>
      <c r="P1837">
        <v>70</v>
      </c>
      <c r="Q1837">
        <v>58</v>
      </c>
      <c r="R1837">
        <v>81</v>
      </c>
      <c r="T1837" s="34">
        <f>_xlfn.XLOOKUP(B1837,'LHA Demog pivot'!$B$4:$B$93,'LHA Demog pivot'!$C$4:$C$93,,,1)</f>
        <v>13710</v>
      </c>
      <c r="U1837" s="36">
        <f>ROUND(Table2[[#This Row],[LHA_Pop_2016]]*Table2[[#This Row],[C_ADR_7day]]/100000*7,0)</f>
        <v>18</v>
      </c>
      <c r="V1837" s="13">
        <f>IF(OR(Table2[[#This Row],[7d_positivity_public]]=0,ISBLANK(Table2[[#This Row],[7d_positivity_public]])),"",(Table2[[#This Row],[7d_positivity_public]]-Table2[[#This Row],[7d_positivity_all]])/Table2[[#This Row],[7d_positivity_public]])</f>
        <v>0.125</v>
      </c>
      <c r="W1837">
        <v>7</v>
      </c>
    </row>
    <row r="1838" spans="1:23" x14ac:dyDescent="0.25">
      <c r="A1838" s="10">
        <v>44439</v>
      </c>
      <c r="B1838">
        <v>124</v>
      </c>
      <c r="C1838" t="s">
        <v>251</v>
      </c>
      <c r="D1838">
        <v>6</v>
      </c>
      <c r="E1838">
        <v>14</v>
      </c>
      <c r="F1838">
        <v>-8</v>
      </c>
      <c r="G1838">
        <v>5</v>
      </c>
      <c r="H1838">
        <v>74</v>
      </c>
      <c r="J1838">
        <v>48</v>
      </c>
      <c r="K1838">
        <v>75</v>
      </c>
      <c r="L1838">
        <v>61</v>
      </c>
      <c r="M1838">
        <v>82</v>
      </c>
      <c r="N1838">
        <v>66</v>
      </c>
      <c r="O1838">
        <v>37</v>
      </c>
      <c r="P1838">
        <v>67</v>
      </c>
      <c r="Q1838">
        <v>49</v>
      </c>
      <c r="R1838">
        <v>76</v>
      </c>
      <c r="T1838" s="34">
        <f>_xlfn.XLOOKUP(B1838,'LHA Demog pivot'!$B$4:$B$93,'LHA Demog pivot'!$C$4:$C$93,,,1)</f>
        <v>4501</v>
      </c>
      <c r="U1838" s="36">
        <f>ROUND(Table2[[#This Row],[LHA_Pop_2016]]*Table2[[#This Row],[C_ADR_7day]]/100000*7,0)</f>
        <v>2</v>
      </c>
      <c r="V1838" s="13">
        <f>IF(OR(Table2[[#This Row],[7d_positivity_public]]=0,ISBLANK(Table2[[#This Row],[7d_positivity_public]])),"",(Table2[[#This Row],[7d_positivity_public]]-Table2[[#This Row],[7d_positivity_all]])/Table2[[#This Row],[7d_positivity_public]])</f>
        <v>0.2</v>
      </c>
      <c r="W1838">
        <v>4</v>
      </c>
    </row>
    <row r="1839" spans="1:23" x14ac:dyDescent="0.25">
      <c r="A1839" s="10">
        <v>44439</v>
      </c>
      <c r="B1839">
        <v>125</v>
      </c>
      <c r="C1839" t="s">
        <v>252</v>
      </c>
      <c r="D1839">
        <v>32</v>
      </c>
      <c r="E1839">
        <v>23</v>
      </c>
      <c r="F1839">
        <v>9</v>
      </c>
      <c r="G1839">
        <v>14</v>
      </c>
      <c r="H1839">
        <v>84</v>
      </c>
      <c r="J1839">
        <v>74</v>
      </c>
      <c r="K1839">
        <v>85</v>
      </c>
      <c r="L1839">
        <v>78</v>
      </c>
      <c r="M1839">
        <v>90</v>
      </c>
      <c r="N1839">
        <v>76</v>
      </c>
      <c r="O1839">
        <v>62</v>
      </c>
      <c r="P1839">
        <v>77</v>
      </c>
      <c r="Q1839">
        <v>67</v>
      </c>
      <c r="R1839">
        <v>86</v>
      </c>
      <c r="T1839" s="34">
        <f>_xlfn.XLOOKUP(B1839,'LHA Demog pivot'!$B$4:$B$93,'LHA Demog pivot'!$C$4:$C$93,,,1)</f>
        <v>19367</v>
      </c>
      <c r="U1839" s="36">
        <f>ROUND(Table2[[#This Row],[LHA_Pop_2016]]*Table2[[#This Row],[C_ADR_7day]]/100000*7,0)</f>
        <v>43</v>
      </c>
      <c r="V1839" s="13">
        <f>IF(OR(Table2[[#This Row],[7d_positivity_public]]=0,ISBLANK(Table2[[#This Row],[7d_positivity_public]])),"",(Table2[[#This Row],[7d_positivity_public]]-Table2[[#This Row],[7d_positivity_all]])/Table2[[#This Row],[7d_positivity_public]])</f>
        <v>7.1428571428571425E-2</v>
      </c>
      <c r="W1839">
        <v>13</v>
      </c>
    </row>
    <row r="1840" spans="1:23" x14ac:dyDescent="0.25">
      <c r="A1840" s="10">
        <v>44439</v>
      </c>
      <c r="B1840">
        <v>126</v>
      </c>
      <c r="C1840" t="s">
        <v>83</v>
      </c>
      <c r="D1840">
        <v>65</v>
      </c>
      <c r="E1840">
        <v>32</v>
      </c>
      <c r="F1840">
        <v>33</v>
      </c>
      <c r="G1840">
        <v>29</v>
      </c>
      <c r="H1840">
        <v>74</v>
      </c>
      <c r="J1840">
        <v>53</v>
      </c>
      <c r="K1840">
        <v>75</v>
      </c>
      <c r="L1840">
        <v>61</v>
      </c>
      <c r="M1840">
        <v>83</v>
      </c>
      <c r="N1840">
        <v>67</v>
      </c>
      <c r="O1840">
        <v>43</v>
      </c>
      <c r="P1840">
        <v>68</v>
      </c>
      <c r="Q1840">
        <v>49</v>
      </c>
      <c r="R1840">
        <v>78</v>
      </c>
      <c r="T1840" s="34">
        <f>_xlfn.XLOOKUP(B1840,'LHA Demog pivot'!$B$4:$B$93,'LHA Demog pivot'!$C$4:$C$93,,,1)</f>
        <v>8611</v>
      </c>
      <c r="U1840" s="36">
        <f>ROUND(Table2[[#This Row],[LHA_Pop_2016]]*Table2[[#This Row],[C_ADR_7day]]/100000*7,0)</f>
        <v>39</v>
      </c>
      <c r="V1840" s="13">
        <f>IF(OR(Table2[[#This Row],[7d_positivity_public]]=0,ISBLANK(Table2[[#This Row],[7d_positivity_public]])),"",(Table2[[#This Row],[7d_positivity_public]]-Table2[[#This Row],[7d_positivity_all]])/Table2[[#This Row],[7d_positivity_public]])</f>
        <v>6.8965517241379309E-2</v>
      </c>
      <c r="W1840">
        <v>27</v>
      </c>
    </row>
    <row r="1841" spans="1:23" x14ac:dyDescent="0.25">
      <c r="A1841" s="10">
        <v>44439</v>
      </c>
      <c r="B1841">
        <v>127</v>
      </c>
      <c r="C1841" t="s">
        <v>84</v>
      </c>
      <c r="D1841">
        <v>83</v>
      </c>
      <c r="E1841">
        <v>15</v>
      </c>
      <c r="F1841">
        <v>68</v>
      </c>
      <c r="G1841">
        <v>32</v>
      </c>
      <c r="H1841">
        <v>66</v>
      </c>
      <c r="J1841">
        <v>33</v>
      </c>
      <c r="K1841">
        <v>68</v>
      </c>
      <c r="L1841">
        <v>57</v>
      </c>
      <c r="M1841">
        <v>73</v>
      </c>
      <c r="N1841">
        <v>59</v>
      </c>
      <c r="O1841">
        <v>21</v>
      </c>
      <c r="P1841">
        <v>61</v>
      </c>
      <c r="Q1841">
        <v>44</v>
      </c>
      <c r="R1841">
        <v>68</v>
      </c>
      <c r="T1841" s="34">
        <f>_xlfn.XLOOKUP(B1841,'LHA Demog pivot'!$B$4:$B$93,'LHA Demog pivot'!$C$4:$C$93,,,1)</f>
        <v>3469</v>
      </c>
      <c r="U1841" s="36">
        <f>ROUND(Table2[[#This Row],[LHA_Pop_2016]]*Table2[[#This Row],[C_ADR_7day]]/100000*7,0)</f>
        <v>20</v>
      </c>
      <c r="V1841" s="13">
        <f>IF(OR(Table2[[#This Row],[7d_positivity_public]]=0,ISBLANK(Table2[[#This Row],[7d_positivity_public]])),"",(Table2[[#This Row],[7d_positivity_public]]-Table2[[#This Row],[7d_positivity_all]])/Table2[[#This Row],[7d_positivity_public]])</f>
        <v>0.125</v>
      </c>
      <c r="W1841">
        <v>28</v>
      </c>
    </row>
    <row r="1842" spans="1:23" x14ac:dyDescent="0.25">
      <c r="A1842" s="10">
        <v>44439</v>
      </c>
      <c r="B1842">
        <v>131</v>
      </c>
      <c r="C1842" t="s">
        <v>87</v>
      </c>
      <c r="D1842">
        <v>31</v>
      </c>
      <c r="E1842">
        <v>24</v>
      </c>
      <c r="F1842">
        <v>7</v>
      </c>
      <c r="G1842">
        <v>16</v>
      </c>
      <c r="H1842">
        <v>84</v>
      </c>
      <c r="J1842">
        <v>64</v>
      </c>
      <c r="K1842">
        <v>85</v>
      </c>
      <c r="L1842">
        <v>78</v>
      </c>
      <c r="M1842">
        <v>88</v>
      </c>
      <c r="N1842">
        <v>75</v>
      </c>
      <c r="O1842">
        <v>49</v>
      </c>
      <c r="P1842">
        <v>76</v>
      </c>
      <c r="Q1842">
        <v>64</v>
      </c>
      <c r="R1842">
        <v>82</v>
      </c>
      <c r="T1842" s="34">
        <f>_xlfn.XLOOKUP(B1842,'LHA Demog pivot'!$B$4:$B$93,'LHA Demog pivot'!$C$4:$C$93,,,1)</f>
        <v>19231</v>
      </c>
      <c r="U1842" s="36">
        <f>ROUND(Table2[[#This Row],[LHA_Pop_2016]]*Table2[[#This Row],[C_ADR_7day]]/100000*7,0)</f>
        <v>42</v>
      </c>
      <c r="V1842" s="13">
        <f>IF(OR(Table2[[#This Row],[7d_positivity_public]]=0,ISBLANK(Table2[[#This Row],[7d_positivity_public]])),"",(Table2[[#This Row],[7d_positivity_public]]-Table2[[#This Row],[7d_positivity_all]])/Table2[[#This Row],[7d_positivity_public]])</f>
        <v>6.25E-2</v>
      </c>
      <c r="W1842">
        <v>15</v>
      </c>
    </row>
    <row r="1843" spans="1:23" x14ac:dyDescent="0.25">
      <c r="A1843" s="10">
        <v>44439</v>
      </c>
      <c r="B1843">
        <v>132</v>
      </c>
      <c r="C1843" t="s">
        <v>89</v>
      </c>
      <c r="D1843">
        <v>19</v>
      </c>
      <c r="E1843">
        <v>18</v>
      </c>
      <c r="F1843">
        <v>1</v>
      </c>
      <c r="G1843">
        <v>9</v>
      </c>
      <c r="H1843">
        <v>82</v>
      </c>
      <c r="J1843">
        <v>72</v>
      </c>
      <c r="K1843">
        <v>82</v>
      </c>
      <c r="L1843">
        <v>74</v>
      </c>
      <c r="M1843">
        <v>88</v>
      </c>
      <c r="N1843">
        <v>75</v>
      </c>
      <c r="O1843">
        <v>59</v>
      </c>
      <c r="P1843">
        <v>76</v>
      </c>
      <c r="Q1843">
        <v>64</v>
      </c>
      <c r="R1843">
        <v>83</v>
      </c>
      <c r="T1843" s="34">
        <f>_xlfn.XLOOKUP(B1843,'LHA Demog pivot'!$B$4:$B$93,'LHA Demog pivot'!$C$4:$C$93,,,1)</f>
        <v>41799</v>
      </c>
      <c r="U1843" s="36">
        <f>ROUND(Table2[[#This Row],[LHA_Pop_2016]]*Table2[[#This Row],[C_ADR_7day]]/100000*7,0)</f>
        <v>56</v>
      </c>
      <c r="V1843" s="13">
        <f>IF(OR(Table2[[#This Row],[7d_positivity_public]]=0,ISBLANK(Table2[[#This Row],[7d_positivity_public]])),"",(Table2[[#This Row],[7d_positivity_public]]-Table2[[#This Row],[7d_positivity_all]])/Table2[[#This Row],[7d_positivity_public]])</f>
        <v>0</v>
      </c>
      <c r="W1843">
        <v>9</v>
      </c>
    </row>
    <row r="1844" spans="1:23" x14ac:dyDescent="0.25">
      <c r="A1844" s="10">
        <v>44439</v>
      </c>
      <c r="B1844">
        <v>133</v>
      </c>
      <c r="C1844" t="s">
        <v>91</v>
      </c>
      <c r="D1844">
        <v>27</v>
      </c>
      <c r="E1844">
        <v>32</v>
      </c>
      <c r="F1844">
        <v>-5</v>
      </c>
      <c r="G1844">
        <v>16</v>
      </c>
      <c r="H1844">
        <v>77</v>
      </c>
      <c r="J1844">
        <v>55</v>
      </c>
      <c r="K1844">
        <v>78</v>
      </c>
      <c r="L1844">
        <v>72</v>
      </c>
      <c r="M1844">
        <v>80</v>
      </c>
      <c r="N1844">
        <v>68</v>
      </c>
      <c r="O1844">
        <v>41</v>
      </c>
      <c r="P1844">
        <v>69</v>
      </c>
      <c r="Q1844">
        <v>57</v>
      </c>
      <c r="R1844">
        <v>75</v>
      </c>
      <c r="T1844" s="34">
        <f>_xlfn.XLOOKUP(B1844,'LHA Demog pivot'!$B$4:$B$93,'LHA Demog pivot'!$C$4:$C$93,,,1)</f>
        <v>5101</v>
      </c>
      <c r="U1844" s="36">
        <f>ROUND(Table2[[#This Row],[LHA_Pop_2016]]*Table2[[#This Row],[C_ADR_7day]]/100000*7,0)</f>
        <v>10</v>
      </c>
      <c r="V1844" s="13">
        <f>IF(OR(Table2[[#This Row],[7d_positivity_public]]=0,ISBLANK(Table2[[#This Row],[7d_positivity_public]])),"",(Table2[[#This Row],[7d_positivity_public]]-Table2[[#This Row],[7d_positivity_all]])/Table2[[#This Row],[7d_positivity_public]])</f>
        <v>0.125</v>
      </c>
      <c r="W1844">
        <v>14</v>
      </c>
    </row>
    <row r="1845" spans="1:23" x14ac:dyDescent="0.25">
      <c r="A1845" s="10">
        <v>44439</v>
      </c>
      <c r="B1845">
        <v>134</v>
      </c>
      <c r="C1845" t="s">
        <v>93</v>
      </c>
      <c r="D1845">
        <v>5</v>
      </c>
      <c r="E1845">
        <v>12</v>
      </c>
      <c r="F1845">
        <v>-7</v>
      </c>
      <c r="G1845">
        <v>2</v>
      </c>
      <c r="H1845">
        <v>77</v>
      </c>
      <c r="J1845">
        <v>58</v>
      </c>
      <c r="K1845">
        <v>79</v>
      </c>
      <c r="L1845">
        <v>71</v>
      </c>
      <c r="M1845">
        <v>83</v>
      </c>
      <c r="N1845">
        <v>69</v>
      </c>
      <c r="O1845">
        <v>42</v>
      </c>
      <c r="P1845">
        <v>70</v>
      </c>
      <c r="Q1845">
        <v>57</v>
      </c>
      <c r="R1845">
        <v>78</v>
      </c>
      <c r="T1845" s="34">
        <f>_xlfn.XLOOKUP(B1845,'LHA Demog pivot'!$B$4:$B$93,'LHA Demog pivot'!$C$4:$C$93,,,1)</f>
        <v>4781</v>
      </c>
      <c r="U1845" s="36">
        <f>ROUND(Table2[[#This Row],[LHA_Pop_2016]]*Table2[[#This Row],[C_ADR_7day]]/100000*7,0)</f>
        <v>2</v>
      </c>
      <c r="V1845" s="13">
        <f>IF(OR(Table2[[#This Row],[7d_positivity_public]]=0,ISBLANK(Table2[[#This Row],[7d_positivity_public]])),"",(Table2[[#This Row],[7d_positivity_public]]-Table2[[#This Row],[7d_positivity_all]])/Table2[[#This Row],[7d_positivity_public]])</f>
        <v>-0.5</v>
      </c>
      <c r="W1845">
        <v>3</v>
      </c>
    </row>
    <row r="1846" spans="1:23" x14ac:dyDescent="0.25">
      <c r="A1846" s="10">
        <v>44439</v>
      </c>
      <c r="B1846">
        <v>135</v>
      </c>
      <c r="C1846" t="s">
        <v>95</v>
      </c>
      <c r="D1846">
        <v>25</v>
      </c>
      <c r="E1846">
        <v>26</v>
      </c>
      <c r="F1846">
        <v>-1</v>
      </c>
      <c r="G1846">
        <v>17</v>
      </c>
      <c r="H1846">
        <v>71</v>
      </c>
      <c r="J1846">
        <v>50</v>
      </c>
      <c r="K1846">
        <v>72</v>
      </c>
      <c r="L1846">
        <v>58</v>
      </c>
      <c r="M1846">
        <v>83</v>
      </c>
      <c r="N1846">
        <v>63</v>
      </c>
      <c r="O1846">
        <v>35</v>
      </c>
      <c r="P1846">
        <v>65</v>
      </c>
      <c r="Q1846">
        <v>46</v>
      </c>
      <c r="R1846">
        <v>77</v>
      </c>
      <c r="T1846" s="34">
        <f>_xlfn.XLOOKUP(B1846,'LHA Demog pivot'!$B$4:$B$93,'LHA Demog pivot'!$C$4:$C$93,,,1)</f>
        <v>10220</v>
      </c>
      <c r="U1846" s="36">
        <f>ROUND(Table2[[#This Row],[LHA_Pop_2016]]*Table2[[#This Row],[C_ADR_7day]]/100000*7,0)</f>
        <v>18</v>
      </c>
      <c r="V1846" s="13">
        <f>IF(OR(Table2[[#This Row],[7d_positivity_public]]=0,ISBLANK(Table2[[#This Row],[7d_positivity_public]])),"",(Table2[[#This Row],[7d_positivity_public]]-Table2[[#This Row],[7d_positivity_all]])/Table2[[#This Row],[7d_positivity_public]])</f>
        <v>0</v>
      </c>
      <c r="W1846">
        <v>17</v>
      </c>
    </row>
    <row r="1847" spans="1:23" x14ac:dyDescent="0.25">
      <c r="A1847" s="10">
        <v>44439</v>
      </c>
      <c r="B1847">
        <v>136</v>
      </c>
      <c r="C1847" t="s">
        <v>253</v>
      </c>
      <c r="D1847">
        <v>48</v>
      </c>
      <c r="E1847">
        <v>33</v>
      </c>
      <c r="F1847">
        <v>15</v>
      </c>
      <c r="G1847">
        <v>22</v>
      </c>
      <c r="H1847">
        <v>77</v>
      </c>
      <c r="J1847">
        <v>65</v>
      </c>
      <c r="K1847">
        <v>78</v>
      </c>
      <c r="L1847">
        <v>67</v>
      </c>
      <c r="M1847">
        <v>86</v>
      </c>
      <c r="N1847">
        <v>69</v>
      </c>
      <c r="O1847">
        <v>52</v>
      </c>
      <c r="P1847">
        <v>70</v>
      </c>
      <c r="Q1847">
        <v>55</v>
      </c>
      <c r="R1847">
        <v>81</v>
      </c>
      <c r="T1847" s="34">
        <f>_xlfn.XLOOKUP(B1847,'LHA Demog pivot'!$B$4:$B$93,'LHA Demog pivot'!$C$4:$C$93,,,1)</f>
        <v>66849</v>
      </c>
      <c r="U1847" s="36">
        <f>ROUND(Table2[[#This Row],[LHA_Pop_2016]]*Table2[[#This Row],[C_ADR_7day]]/100000*7,0)</f>
        <v>225</v>
      </c>
      <c r="V1847" s="13">
        <f>IF(OR(Table2[[#This Row],[7d_positivity_public]]=0,ISBLANK(Table2[[#This Row],[7d_positivity_public]])),"",(Table2[[#This Row],[7d_positivity_public]]-Table2[[#This Row],[7d_positivity_all]])/Table2[[#This Row],[7d_positivity_public]])</f>
        <v>9.0909090909090912E-2</v>
      </c>
      <c r="W1847">
        <v>20</v>
      </c>
    </row>
    <row r="1848" spans="1:23" x14ac:dyDescent="0.25">
      <c r="A1848" s="10">
        <v>44439</v>
      </c>
      <c r="B1848">
        <v>137</v>
      </c>
      <c r="C1848" t="s">
        <v>254</v>
      </c>
      <c r="D1848">
        <v>32</v>
      </c>
      <c r="E1848">
        <v>47</v>
      </c>
      <c r="F1848">
        <v>-15</v>
      </c>
      <c r="G1848">
        <v>15</v>
      </c>
      <c r="H1848">
        <v>80</v>
      </c>
      <c r="J1848">
        <v>69</v>
      </c>
      <c r="K1848">
        <v>81</v>
      </c>
      <c r="L1848">
        <v>75</v>
      </c>
      <c r="M1848">
        <v>87</v>
      </c>
      <c r="N1848">
        <v>72</v>
      </c>
      <c r="O1848">
        <v>55</v>
      </c>
      <c r="P1848">
        <v>73</v>
      </c>
      <c r="Q1848">
        <v>63</v>
      </c>
      <c r="R1848">
        <v>82</v>
      </c>
      <c r="T1848" s="34">
        <f>_xlfn.XLOOKUP(B1848,'LHA Demog pivot'!$B$4:$B$93,'LHA Demog pivot'!$C$4:$C$93,,,1)</f>
        <v>194882</v>
      </c>
      <c r="U1848" s="36">
        <f>ROUND(Table2[[#This Row],[LHA_Pop_2016]]*Table2[[#This Row],[C_ADR_7day]]/100000*7,0)</f>
        <v>437</v>
      </c>
      <c r="V1848" s="13">
        <f>IF(OR(Table2[[#This Row],[7d_positivity_public]]=0,ISBLANK(Table2[[#This Row],[7d_positivity_public]])),"",(Table2[[#This Row],[7d_positivity_public]]-Table2[[#This Row],[7d_positivity_all]])/Table2[[#This Row],[7d_positivity_public]])</f>
        <v>0.13333333333333333</v>
      </c>
      <c r="W1848">
        <v>13</v>
      </c>
    </row>
    <row r="1849" spans="1:23" x14ac:dyDescent="0.25">
      <c r="A1849" s="10">
        <v>44439</v>
      </c>
      <c r="B1849">
        <v>138</v>
      </c>
      <c r="C1849" t="s">
        <v>116</v>
      </c>
      <c r="D1849">
        <v>14</v>
      </c>
      <c r="E1849">
        <v>2</v>
      </c>
      <c r="F1849">
        <v>12</v>
      </c>
      <c r="G1849">
        <v>9</v>
      </c>
      <c r="H1849">
        <v>83</v>
      </c>
      <c r="J1849">
        <v>70</v>
      </c>
      <c r="K1849">
        <v>83</v>
      </c>
      <c r="L1849">
        <v>74</v>
      </c>
      <c r="M1849">
        <v>89</v>
      </c>
      <c r="N1849">
        <v>76</v>
      </c>
      <c r="O1849">
        <v>56</v>
      </c>
      <c r="P1849">
        <v>77</v>
      </c>
      <c r="Q1849">
        <v>65</v>
      </c>
      <c r="R1849">
        <v>84</v>
      </c>
      <c r="T1849" s="34">
        <f>_xlfn.XLOOKUP(B1849,'LHA Demog pivot'!$B$4:$B$93,'LHA Demog pivot'!$C$4:$C$93,,,1)</f>
        <v>12110</v>
      </c>
      <c r="U1849" s="36">
        <f>ROUND(Table2[[#This Row],[LHA_Pop_2016]]*Table2[[#This Row],[C_ADR_7day]]/100000*7,0)</f>
        <v>12</v>
      </c>
      <c r="V1849" s="13">
        <f>IF(OR(Table2[[#This Row],[7d_positivity_public]]=0,ISBLANK(Table2[[#This Row],[7d_positivity_public]])),"",(Table2[[#This Row],[7d_positivity_public]]-Table2[[#This Row],[7d_positivity_all]])/Table2[[#This Row],[7d_positivity_public]])</f>
        <v>0.1111111111111111</v>
      </c>
      <c r="W1849">
        <v>8</v>
      </c>
    </row>
    <row r="1850" spans="1:23" x14ac:dyDescent="0.25">
      <c r="A1850" s="10">
        <v>44439</v>
      </c>
      <c r="B1850">
        <v>139</v>
      </c>
      <c r="C1850" t="s">
        <v>118</v>
      </c>
      <c r="D1850">
        <v>33</v>
      </c>
      <c r="E1850">
        <v>42</v>
      </c>
      <c r="F1850">
        <v>-9</v>
      </c>
      <c r="G1850">
        <v>24</v>
      </c>
      <c r="H1850">
        <v>65</v>
      </c>
      <c r="J1850">
        <v>33</v>
      </c>
      <c r="K1850">
        <v>67</v>
      </c>
      <c r="L1850">
        <v>49</v>
      </c>
      <c r="M1850">
        <v>78</v>
      </c>
      <c r="N1850">
        <v>57</v>
      </c>
      <c r="O1850">
        <v>22</v>
      </c>
      <c r="P1850">
        <v>59</v>
      </c>
      <c r="Q1850">
        <v>39</v>
      </c>
      <c r="R1850">
        <v>73</v>
      </c>
      <c r="T1850" s="34">
        <f>_xlfn.XLOOKUP(B1850,'LHA Demog pivot'!$B$4:$B$93,'LHA Demog pivot'!$C$4:$C$93,,,1)</f>
        <v>7285</v>
      </c>
      <c r="U1850" s="36">
        <f>ROUND(Table2[[#This Row],[LHA_Pop_2016]]*Table2[[#This Row],[C_ADR_7day]]/100000*7,0)</f>
        <v>17</v>
      </c>
      <c r="V1850" s="13">
        <f>IF(OR(Table2[[#This Row],[7d_positivity_public]]=0,ISBLANK(Table2[[#This Row],[7d_positivity_public]])),"",(Table2[[#This Row],[7d_positivity_public]]-Table2[[#This Row],[7d_positivity_all]])/Table2[[#This Row],[7d_positivity_public]])</f>
        <v>4.1666666666666664E-2</v>
      </c>
      <c r="W1850">
        <v>23</v>
      </c>
    </row>
    <row r="1851" spans="1:23" x14ac:dyDescent="0.25">
      <c r="A1851" s="10">
        <v>44439</v>
      </c>
      <c r="B1851">
        <v>141</v>
      </c>
      <c r="C1851" t="s">
        <v>255</v>
      </c>
      <c r="D1851">
        <v>1</v>
      </c>
      <c r="E1851">
        <v>27</v>
      </c>
      <c r="F1851">
        <v>-26</v>
      </c>
      <c r="G1851">
        <v>2</v>
      </c>
      <c r="H1851">
        <v>88</v>
      </c>
      <c r="J1851">
        <v>74</v>
      </c>
      <c r="K1851">
        <v>89</v>
      </c>
      <c r="L1851">
        <v>88</v>
      </c>
      <c r="M1851">
        <v>91</v>
      </c>
      <c r="N1851">
        <v>77</v>
      </c>
      <c r="O1851">
        <v>43</v>
      </c>
      <c r="P1851">
        <v>79</v>
      </c>
      <c r="Q1851">
        <v>74</v>
      </c>
      <c r="R1851">
        <v>86</v>
      </c>
      <c r="T1851" s="34">
        <f>_xlfn.XLOOKUP(B1851,'LHA Demog pivot'!$B$4:$B$93,'LHA Demog pivot'!$C$4:$C$93,,,1)</f>
        <v>8085</v>
      </c>
      <c r="U1851" s="36">
        <f>ROUND(Table2[[#This Row],[LHA_Pop_2016]]*Table2[[#This Row],[C_ADR_7day]]/100000*7,0)</f>
        <v>1</v>
      </c>
      <c r="V1851" s="13">
        <f>IF(OR(Table2[[#This Row],[7d_positivity_public]]=0,ISBLANK(Table2[[#This Row],[7d_positivity_public]])),"",(Table2[[#This Row],[7d_positivity_public]]-Table2[[#This Row],[7d_positivity_all]])/Table2[[#This Row],[7d_positivity_public]])</f>
        <v>-0.5</v>
      </c>
      <c r="W1851">
        <v>3</v>
      </c>
    </row>
    <row r="1852" spans="1:23" x14ac:dyDescent="0.25">
      <c r="A1852" s="10">
        <v>44439</v>
      </c>
      <c r="B1852">
        <v>142</v>
      </c>
      <c r="C1852" t="s">
        <v>120</v>
      </c>
      <c r="D1852">
        <v>35</v>
      </c>
      <c r="E1852">
        <v>34</v>
      </c>
      <c r="F1852">
        <v>1</v>
      </c>
      <c r="G1852">
        <v>20</v>
      </c>
      <c r="H1852">
        <v>74</v>
      </c>
      <c r="J1852">
        <v>55</v>
      </c>
      <c r="K1852">
        <v>75</v>
      </c>
      <c r="L1852">
        <v>61</v>
      </c>
      <c r="M1852">
        <v>84</v>
      </c>
      <c r="N1852">
        <v>66</v>
      </c>
      <c r="O1852">
        <v>42</v>
      </c>
      <c r="P1852">
        <v>68</v>
      </c>
      <c r="Q1852">
        <v>50</v>
      </c>
      <c r="R1852">
        <v>79</v>
      </c>
      <c r="T1852" s="34">
        <f>_xlfn.XLOOKUP(B1852,'LHA Demog pivot'!$B$4:$B$93,'LHA Demog pivot'!$C$4:$C$93,,,1)</f>
        <v>33648</v>
      </c>
      <c r="U1852" s="36">
        <f>ROUND(Table2[[#This Row],[LHA_Pop_2016]]*Table2[[#This Row],[C_ADR_7day]]/100000*7,0)</f>
        <v>82</v>
      </c>
      <c r="V1852" s="13">
        <f>IF(OR(Table2[[#This Row],[7d_positivity_public]]=0,ISBLANK(Table2[[#This Row],[7d_positivity_public]])),"",(Table2[[#This Row],[7d_positivity_public]]-Table2[[#This Row],[7d_positivity_all]])/Table2[[#This Row],[7d_positivity_public]])</f>
        <v>0.05</v>
      </c>
      <c r="W1852">
        <v>19</v>
      </c>
    </row>
    <row r="1853" spans="1:23" x14ac:dyDescent="0.25">
      <c r="A1853" s="10">
        <v>44439</v>
      </c>
      <c r="B1853">
        <v>143</v>
      </c>
      <c r="C1853" t="s">
        <v>256</v>
      </c>
      <c r="D1853">
        <v>29</v>
      </c>
      <c r="E1853">
        <v>23</v>
      </c>
      <c r="F1853">
        <v>6</v>
      </c>
      <c r="G1853">
        <v>15</v>
      </c>
      <c r="H1853">
        <v>82</v>
      </c>
      <c r="J1853">
        <v>70</v>
      </c>
      <c r="K1853">
        <v>83</v>
      </c>
      <c r="L1853">
        <v>77</v>
      </c>
      <c r="M1853">
        <v>88</v>
      </c>
      <c r="N1853">
        <v>73</v>
      </c>
      <c r="O1853">
        <v>56</v>
      </c>
      <c r="P1853">
        <v>74</v>
      </c>
      <c r="Q1853">
        <v>65</v>
      </c>
      <c r="R1853">
        <v>84</v>
      </c>
      <c r="T1853" s="34">
        <f>_xlfn.XLOOKUP(B1853,'LHA Demog pivot'!$B$4:$B$93,'LHA Demog pivot'!$C$4:$C$93,,,1)</f>
        <v>113287</v>
      </c>
      <c r="U1853" s="36">
        <f>ROUND(Table2[[#This Row],[LHA_Pop_2016]]*Table2[[#This Row],[C_ADR_7day]]/100000*7,0)</f>
        <v>230</v>
      </c>
      <c r="V1853" s="13">
        <f>IF(OR(Table2[[#This Row],[7d_positivity_public]]=0,ISBLANK(Table2[[#This Row],[7d_positivity_public]])),"",(Table2[[#This Row],[7d_positivity_public]]-Table2[[#This Row],[7d_positivity_all]])/Table2[[#This Row],[7d_positivity_public]])</f>
        <v>0.2</v>
      </c>
      <c r="W1853">
        <v>12</v>
      </c>
    </row>
    <row r="1854" spans="1:23" x14ac:dyDescent="0.25">
      <c r="A1854" s="10">
        <v>44439</v>
      </c>
      <c r="B1854">
        <v>144</v>
      </c>
      <c r="C1854" t="s">
        <v>257</v>
      </c>
      <c r="D1854">
        <v>10</v>
      </c>
      <c r="E1854">
        <v>7</v>
      </c>
      <c r="F1854">
        <v>3</v>
      </c>
      <c r="G1854">
        <v>10</v>
      </c>
      <c r="H1854">
        <v>71</v>
      </c>
      <c r="J1854">
        <v>45</v>
      </c>
      <c r="K1854">
        <v>73</v>
      </c>
      <c r="L1854">
        <v>55</v>
      </c>
      <c r="M1854">
        <v>81</v>
      </c>
      <c r="N1854">
        <v>64</v>
      </c>
      <c r="O1854">
        <v>32</v>
      </c>
      <c r="P1854">
        <v>66</v>
      </c>
      <c r="Q1854">
        <v>43</v>
      </c>
      <c r="R1854">
        <v>76</v>
      </c>
      <c r="T1854" s="34">
        <f>_xlfn.XLOOKUP(B1854,'LHA Demog pivot'!$B$4:$B$93,'LHA Demog pivot'!$C$4:$C$93,,,1)</f>
        <v>14112</v>
      </c>
      <c r="U1854" s="36">
        <f>ROUND(Table2[[#This Row],[LHA_Pop_2016]]*Table2[[#This Row],[C_ADR_7day]]/100000*7,0)</f>
        <v>10</v>
      </c>
      <c r="V1854" s="13">
        <f>IF(OR(Table2[[#This Row],[7d_positivity_public]]=0,ISBLANK(Table2[[#This Row],[7d_positivity_public]])),"",(Table2[[#This Row],[7d_positivity_public]]-Table2[[#This Row],[7d_positivity_all]])/Table2[[#This Row],[7d_positivity_public]])</f>
        <v>0</v>
      </c>
      <c r="W1854">
        <v>10</v>
      </c>
    </row>
    <row r="1855" spans="1:23" x14ac:dyDescent="0.25">
      <c r="A1855" s="10">
        <v>44439</v>
      </c>
      <c r="B1855">
        <v>145</v>
      </c>
      <c r="C1855" t="s">
        <v>258</v>
      </c>
      <c r="D1855">
        <v>7</v>
      </c>
      <c r="E1855">
        <v>16</v>
      </c>
      <c r="F1855">
        <v>-9</v>
      </c>
      <c r="G1855">
        <v>10</v>
      </c>
      <c r="H1855">
        <v>71</v>
      </c>
      <c r="J1855">
        <v>56</v>
      </c>
      <c r="K1855">
        <v>72</v>
      </c>
      <c r="L1855">
        <v>61</v>
      </c>
      <c r="M1855">
        <v>79</v>
      </c>
      <c r="N1855">
        <v>64</v>
      </c>
      <c r="O1855">
        <v>49</v>
      </c>
      <c r="P1855">
        <v>65</v>
      </c>
      <c r="Q1855">
        <v>50</v>
      </c>
      <c r="R1855">
        <v>74</v>
      </c>
      <c r="T1855" s="34">
        <f>_xlfn.XLOOKUP(B1855,'LHA Demog pivot'!$B$4:$B$93,'LHA Demog pivot'!$C$4:$C$93,,,1)</f>
        <v>4050</v>
      </c>
      <c r="U1855" s="36">
        <f>ROUND(Table2[[#This Row],[LHA_Pop_2016]]*Table2[[#This Row],[C_ADR_7day]]/100000*7,0)</f>
        <v>2</v>
      </c>
      <c r="V1855" s="13">
        <f>IF(OR(Table2[[#This Row],[7d_positivity_public]]=0,ISBLANK(Table2[[#This Row],[7d_positivity_public]])),"",(Table2[[#This Row],[7d_positivity_public]]-Table2[[#This Row],[7d_positivity_all]])/Table2[[#This Row],[7d_positivity_public]])</f>
        <v>0.2</v>
      </c>
      <c r="W1855">
        <v>8</v>
      </c>
    </row>
    <row r="1856" spans="1:23" x14ac:dyDescent="0.25">
      <c r="A1856" s="10">
        <v>44439</v>
      </c>
      <c r="B1856">
        <v>146</v>
      </c>
      <c r="C1856" t="s">
        <v>259</v>
      </c>
      <c r="D1856">
        <v>39</v>
      </c>
      <c r="E1856">
        <v>25</v>
      </c>
      <c r="F1856">
        <v>14</v>
      </c>
      <c r="G1856">
        <v>22</v>
      </c>
      <c r="H1856">
        <v>69</v>
      </c>
      <c r="J1856">
        <v>49</v>
      </c>
      <c r="K1856">
        <v>70</v>
      </c>
      <c r="L1856">
        <v>60</v>
      </c>
      <c r="M1856">
        <v>80</v>
      </c>
      <c r="N1856">
        <v>59</v>
      </c>
      <c r="O1856">
        <v>32</v>
      </c>
      <c r="P1856">
        <v>61</v>
      </c>
      <c r="Q1856">
        <v>48</v>
      </c>
      <c r="R1856">
        <v>73</v>
      </c>
      <c r="T1856" s="34">
        <f>_xlfn.XLOOKUP(B1856,'LHA Demog pivot'!$B$4:$B$93,'LHA Demog pivot'!$C$4:$C$93,,,1)</f>
        <v>24815</v>
      </c>
      <c r="U1856" s="36">
        <f>ROUND(Table2[[#This Row],[LHA_Pop_2016]]*Table2[[#This Row],[C_ADR_7day]]/100000*7,0)</f>
        <v>68</v>
      </c>
      <c r="V1856" s="13">
        <f>IF(OR(Table2[[#This Row],[7d_positivity_public]]=0,ISBLANK(Table2[[#This Row],[7d_positivity_public]])),"",(Table2[[#This Row],[7d_positivity_public]]-Table2[[#This Row],[7d_positivity_all]])/Table2[[#This Row],[7d_positivity_public]])</f>
        <v>9.0909090909090912E-2</v>
      </c>
      <c r="W1856">
        <v>20</v>
      </c>
    </row>
    <row r="1857" spans="1:23" x14ac:dyDescent="0.25">
      <c r="A1857" s="10">
        <v>44439</v>
      </c>
      <c r="B1857">
        <v>147</v>
      </c>
      <c r="C1857" t="s">
        <v>260</v>
      </c>
      <c r="D1857">
        <v>8</v>
      </c>
      <c r="E1857">
        <v>8</v>
      </c>
      <c r="F1857">
        <v>0</v>
      </c>
      <c r="G1857">
        <v>4</v>
      </c>
      <c r="H1857">
        <v>72</v>
      </c>
      <c r="J1857">
        <v>48</v>
      </c>
      <c r="K1857">
        <v>74</v>
      </c>
      <c r="L1857">
        <v>64</v>
      </c>
      <c r="M1857">
        <v>81</v>
      </c>
      <c r="N1857">
        <v>63</v>
      </c>
      <c r="O1857">
        <v>24</v>
      </c>
      <c r="P1857">
        <v>65</v>
      </c>
      <c r="Q1857">
        <v>52</v>
      </c>
      <c r="R1857">
        <v>75</v>
      </c>
      <c r="T1857" s="34">
        <f>_xlfn.XLOOKUP(B1857,'LHA Demog pivot'!$B$4:$B$93,'LHA Demog pivot'!$C$4:$C$93,,,1)</f>
        <v>4012</v>
      </c>
      <c r="U1857" s="36">
        <f>ROUND(Table2[[#This Row],[LHA_Pop_2016]]*Table2[[#This Row],[C_ADR_7day]]/100000*7,0)</f>
        <v>2</v>
      </c>
      <c r="V1857" s="13">
        <f>IF(OR(Table2[[#This Row],[7d_positivity_public]]=0,ISBLANK(Table2[[#This Row],[7d_positivity_public]])),"",(Table2[[#This Row],[7d_positivity_public]]-Table2[[#This Row],[7d_positivity_all]])/Table2[[#This Row],[7d_positivity_public]])</f>
        <v>0.5</v>
      </c>
      <c r="W1857">
        <v>2</v>
      </c>
    </row>
    <row r="1858" spans="1:23" x14ac:dyDescent="0.25">
      <c r="A1858" s="10">
        <v>44439</v>
      </c>
      <c r="B1858">
        <v>148</v>
      </c>
      <c r="C1858" t="s">
        <v>261</v>
      </c>
      <c r="D1858">
        <v>10</v>
      </c>
      <c r="E1858">
        <v>10</v>
      </c>
      <c r="F1858">
        <v>0</v>
      </c>
      <c r="G1858">
        <v>4</v>
      </c>
      <c r="H1858">
        <v>72</v>
      </c>
      <c r="J1858">
        <v>41</v>
      </c>
      <c r="K1858">
        <v>74</v>
      </c>
      <c r="L1858">
        <v>61</v>
      </c>
      <c r="M1858">
        <v>82</v>
      </c>
      <c r="N1858">
        <v>63</v>
      </c>
      <c r="O1858">
        <v>24</v>
      </c>
      <c r="P1858">
        <v>65</v>
      </c>
      <c r="Q1858">
        <v>49</v>
      </c>
      <c r="R1858">
        <v>75</v>
      </c>
      <c r="T1858" s="34">
        <f>_xlfn.XLOOKUP(B1858,'LHA Demog pivot'!$B$4:$B$93,'LHA Demog pivot'!$C$4:$C$93,,,1)</f>
        <v>6548</v>
      </c>
      <c r="U1858" s="36">
        <f>ROUND(Table2[[#This Row],[LHA_Pop_2016]]*Table2[[#This Row],[C_ADR_7day]]/100000*7,0)</f>
        <v>5</v>
      </c>
      <c r="V1858" s="13">
        <f>IF(OR(Table2[[#This Row],[7d_positivity_public]]=0,ISBLANK(Table2[[#This Row],[7d_positivity_public]])),"",(Table2[[#This Row],[7d_positivity_public]]-Table2[[#This Row],[7d_positivity_all]])/Table2[[#This Row],[7d_positivity_public]])</f>
        <v>0</v>
      </c>
      <c r="W1858">
        <v>4</v>
      </c>
    </row>
    <row r="1859" spans="1:23" x14ac:dyDescent="0.25">
      <c r="A1859" s="10">
        <v>44439</v>
      </c>
      <c r="B1859">
        <v>149</v>
      </c>
      <c r="C1859" t="s">
        <v>124</v>
      </c>
      <c r="D1859">
        <v>10</v>
      </c>
      <c r="E1859">
        <v>11</v>
      </c>
      <c r="F1859">
        <v>-1</v>
      </c>
      <c r="G1859">
        <v>11</v>
      </c>
      <c r="H1859">
        <v>73</v>
      </c>
      <c r="J1859">
        <v>54</v>
      </c>
      <c r="K1859">
        <v>75</v>
      </c>
      <c r="L1859">
        <v>63</v>
      </c>
      <c r="M1859">
        <v>83</v>
      </c>
      <c r="N1859">
        <v>65</v>
      </c>
      <c r="O1859">
        <v>39</v>
      </c>
      <c r="P1859">
        <v>67</v>
      </c>
      <c r="Q1859">
        <v>51</v>
      </c>
      <c r="R1859">
        <v>78</v>
      </c>
      <c r="T1859" s="34">
        <f>_xlfn.XLOOKUP(B1859,'LHA Demog pivot'!$B$4:$B$93,'LHA Demog pivot'!$C$4:$C$93,,,1)</f>
        <v>10855</v>
      </c>
      <c r="U1859" s="36">
        <f>ROUND(Table2[[#This Row],[LHA_Pop_2016]]*Table2[[#This Row],[C_ADR_7day]]/100000*7,0)</f>
        <v>8</v>
      </c>
      <c r="V1859" s="13">
        <f>IF(OR(Table2[[#This Row],[7d_positivity_public]]=0,ISBLANK(Table2[[#This Row],[7d_positivity_public]])),"",(Table2[[#This Row],[7d_positivity_public]]-Table2[[#This Row],[7d_positivity_all]])/Table2[[#This Row],[7d_positivity_public]])</f>
        <v>9.0909090909090912E-2</v>
      </c>
      <c r="W1859">
        <v>10</v>
      </c>
    </row>
    <row r="1860" spans="1:23" x14ac:dyDescent="0.25">
      <c r="A1860" s="10">
        <v>44439</v>
      </c>
      <c r="B1860">
        <v>211</v>
      </c>
      <c r="C1860" t="s">
        <v>262</v>
      </c>
      <c r="D1860">
        <v>13</v>
      </c>
      <c r="E1860">
        <v>22</v>
      </c>
      <c r="F1860">
        <v>-9</v>
      </c>
      <c r="G1860">
        <v>8</v>
      </c>
      <c r="H1860">
        <v>72</v>
      </c>
      <c r="J1860">
        <v>51</v>
      </c>
      <c r="K1860">
        <v>73</v>
      </c>
      <c r="L1860">
        <v>62</v>
      </c>
      <c r="M1860">
        <v>80</v>
      </c>
      <c r="N1860">
        <v>63</v>
      </c>
      <c r="O1860">
        <v>35</v>
      </c>
      <c r="P1860">
        <v>65</v>
      </c>
      <c r="Q1860">
        <v>49</v>
      </c>
      <c r="R1860">
        <v>74</v>
      </c>
      <c r="T1860" s="34">
        <f>_xlfn.XLOOKUP(B1860,'LHA Demog pivot'!$B$4:$B$93,'LHA Demog pivot'!$C$4:$C$93,,,1)</f>
        <v>8129</v>
      </c>
      <c r="U1860" s="36">
        <f>ROUND(Table2[[#This Row],[LHA_Pop_2016]]*Table2[[#This Row],[C_ADR_7day]]/100000*7,0)</f>
        <v>7</v>
      </c>
      <c r="V1860" s="13">
        <f>IF(OR(Table2[[#This Row],[7d_positivity_public]]=0,ISBLANK(Table2[[#This Row],[7d_positivity_public]])),"",(Table2[[#This Row],[7d_positivity_public]]-Table2[[#This Row],[7d_positivity_all]])/Table2[[#This Row],[7d_positivity_public]])</f>
        <v>0.125</v>
      </c>
      <c r="W1860">
        <v>7</v>
      </c>
    </row>
    <row r="1861" spans="1:23" x14ac:dyDescent="0.25">
      <c r="A1861" s="10">
        <v>44439</v>
      </c>
      <c r="B1861">
        <v>212</v>
      </c>
      <c r="C1861" t="s">
        <v>263</v>
      </c>
      <c r="D1861">
        <v>13</v>
      </c>
      <c r="E1861">
        <v>15</v>
      </c>
      <c r="F1861">
        <v>-2</v>
      </c>
      <c r="G1861">
        <v>7</v>
      </c>
      <c r="H1861">
        <v>74</v>
      </c>
      <c r="J1861">
        <v>60</v>
      </c>
      <c r="K1861">
        <v>76</v>
      </c>
      <c r="L1861">
        <v>67</v>
      </c>
      <c r="M1861">
        <v>84</v>
      </c>
      <c r="N1861">
        <v>67</v>
      </c>
      <c r="O1861">
        <v>48</v>
      </c>
      <c r="P1861">
        <v>69</v>
      </c>
      <c r="Q1861">
        <v>57</v>
      </c>
      <c r="R1861">
        <v>80</v>
      </c>
      <c r="T1861" s="34">
        <f>_xlfn.XLOOKUP(B1861,'LHA Demog pivot'!$B$4:$B$93,'LHA Demog pivot'!$C$4:$C$93,,,1)</f>
        <v>93177</v>
      </c>
      <c r="U1861" s="36">
        <f>ROUND(Table2[[#This Row],[LHA_Pop_2016]]*Table2[[#This Row],[C_ADR_7day]]/100000*7,0)</f>
        <v>85</v>
      </c>
      <c r="V1861" s="13">
        <f>IF(OR(Table2[[#This Row],[7d_positivity_public]]=0,ISBLANK(Table2[[#This Row],[7d_positivity_public]])),"",(Table2[[#This Row],[7d_positivity_public]]-Table2[[#This Row],[7d_positivity_all]])/Table2[[#This Row],[7d_positivity_public]])</f>
        <v>0.14285714285714285</v>
      </c>
      <c r="W1861">
        <v>6</v>
      </c>
    </row>
    <row r="1862" spans="1:23" x14ac:dyDescent="0.25">
      <c r="A1862" s="10">
        <v>44439</v>
      </c>
      <c r="B1862">
        <v>213</v>
      </c>
      <c r="C1862" t="s">
        <v>264</v>
      </c>
      <c r="D1862">
        <v>9</v>
      </c>
      <c r="E1862">
        <v>6</v>
      </c>
      <c r="F1862">
        <v>3</v>
      </c>
      <c r="G1862">
        <v>7</v>
      </c>
      <c r="H1862">
        <v>81</v>
      </c>
      <c r="J1862">
        <v>68</v>
      </c>
      <c r="K1862">
        <v>82</v>
      </c>
      <c r="L1862">
        <v>79</v>
      </c>
      <c r="M1862">
        <v>87</v>
      </c>
      <c r="N1862">
        <v>72</v>
      </c>
      <c r="O1862">
        <v>53</v>
      </c>
      <c r="P1862">
        <v>74</v>
      </c>
      <c r="Q1862">
        <v>67</v>
      </c>
      <c r="R1862">
        <v>82</v>
      </c>
      <c r="T1862" s="34">
        <f>_xlfn.XLOOKUP(B1862,'LHA Demog pivot'!$B$4:$B$93,'LHA Demog pivot'!$C$4:$C$93,,,1)</f>
        <v>141685</v>
      </c>
      <c r="U1862" s="36">
        <f>ROUND(Table2[[#This Row],[LHA_Pop_2016]]*Table2[[#This Row],[C_ADR_7day]]/100000*7,0)</f>
        <v>89</v>
      </c>
      <c r="V1862" s="13">
        <f>IF(OR(Table2[[#This Row],[7d_positivity_public]]=0,ISBLANK(Table2[[#This Row],[7d_positivity_public]])),"",(Table2[[#This Row],[7d_positivity_public]]-Table2[[#This Row],[7d_positivity_all]])/Table2[[#This Row],[7d_positivity_public]])</f>
        <v>0.2857142857142857</v>
      </c>
      <c r="W1862">
        <v>5</v>
      </c>
    </row>
    <row r="1863" spans="1:23" x14ac:dyDescent="0.25">
      <c r="A1863" s="10">
        <v>44439</v>
      </c>
      <c r="B1863">
        <v>214</v>
      </c>
      <c r="C1863" t="s">
        <v>265</v>
      </c>
      <c r="D1863">
        <v>23</v>
      </c>
      <c r="E1863">
        <v>16</v>
      </c>
      <c r="F1863">
        <v>7</v>
      </c>
      <c r="G1863">
        <v>12</v>
      </c>
      <c r="H1863">
        <v>75</v>
      </c>
      <c r="J1863">
        <v>63</v>
      </c>
      <c r="K1863">
        <v>76</v>
      </c>
      <c r="L1863">
        <v>68</v>
      </c>
      <c r="M1863">
        <v>84</v>
      </c>
      <c r="N1863">
        <v>66</v>
      </c>
      <c r="O1863">
        <v>49</v>
      </c>
      <c r="P1863">
        <v>67</v>
      </c>
      <c r="Q1863">
        <v>57</v>
      </c>
      <c r="R1863">
        <v>79</v>
      </c>
      <c r="T1863" s="34">
        <f>_xlfn.XLOOKUP(B1863,'LHA Demog pivot'!$B$4:$B$93,'LHA Demog pivot'!$C$4:$C$93,,,1)</f>
        <v>43157</v>
      </c>
      <c r="U1863" s="36">
        <f>ROUND(Table2[[#This Row],[LHA_Pop_2016]]*Table2[[#This Row],[C_ADR_7day]]/100000*7,0)</f>
        <v>69</v>
      </c>
      <c r="V1863" s="13">
        <f>IF(OR(Table2[[#This Row],[7d_positivity_public]]=0,ISBLANK(Table2[[#This Row],[7d_positivity_public]])),"",(Table2[[#This Row],[7d_positivity_public]]-Table2[[#This Row],[7d_positivity_all]])/Table2[[#This Row],[7d_positivity_public]])</f>
        <v>0.16666666666666666</v>
      </c>
      <c r="W1863">
        <v>10</v>
      </c>
    </row>
    <row r="1864" spans="1:23" x14ac:dyDescent="0.25">
      <c r="A1864" s="10">
        <v>44439</v>
      </c>
      <c r="B1864">
        <v>215</v>
      </c>
      <c r="C1864" t="s">
        <v>135</v>
      </c>
      <c r="D1864">
        <v>16</v>
      </c>
      <c r="E1864">
        <v>8</v>
      </c>
      <c r="F1864">
        <v>8</v>
      </c>
      <c r="G1864">
        <v>9</v>
      </c>
      <c r="H1864">
        <v>79</v>
      </c>
      <c r="J1864">
        <v>60</v>
      </c>
      <c r="K1864">
        <v>80</v>
      </c>
      <c r="L1864">
        <v>68</v>
      </c>
      <c r="M1864">
        <v>88</v>
      </c>
      <c r="N1864">
        <v>71</v>
      </c>
      <c r="O1864">
        <v>51</v>
      </c>
      <c r="P1864">
        <v>72</v>
      </c>
      <c r="Q1864">
        <v>56</v>
      </c>
      <c r="R1864">
        <v>83</v>
      </c>
      <c r="T1864" s="34">
        <f>_xlfn.XLOOKUP(B1864,'LHA Demog pivot'!$B$4:$B$93,'LHA Demog pivot'!$C$4:$C$93,,,1)</f>
        <v>9696</v>
      </c>
      <c r="U1864" s="36">
        <f>ROUND(Table2[[#This Row],[LHA_Pop_2016]]*Table2[[#This Row],[C_ADR_7day]]/100000*7,0)</f>
        <v>11</v>
      </c>
      <c r="V1864" s="13">
        <f>IF(OR(Table2[[#This Row],[7d_positivity_public]]=0,ISBLANK(Table2[[#This Row],[7d_positivity_public]])),"",(Table2[[#This Row],[7d_positivity_public]]-Table2[[#This Row],[7d_positivity_all]])/Table2[[#This Row],[7d_positivity_public]])</f>
        <v>0.33333333333333331</v>
      </c>
      <c r="W1864">
        <v>6</v>
      </c>
    </row>
    <row r="1865" spans="1:23" x14ac:dyDescent="0.25">
      <c r="A1865" s="10">
        <v>44439</v>
      </c>
      <c r="B1865">
        <v>221</v>
      </c>
      <c r="C1865" t="s">
        <v>136</v>
      </c>
      <c r="D1865">
        <v>10</v>
      </c>
      <c r="E1865">
        <v>6</v>
      </c>
      <c r="F1865">
        <v>4</v>
      </c>
      <c r="G1865">
        <v>7</v>
      </c>
      <c r="H1865">
        <v>88</v>
      </c>
      <c r="J1865">
        <v>83</v>
      </c>
      <c r="K1865">
        <v>88</v>
      </c>
      <c r="L1865">
        <v>88</v>
      </c>
      <c r="M1865">
        <v>89</v>
      </c>
      <c r="N1865">
        <v>81</v>
      </c>
      <c r="O1865">
        <v>72</v>
      </c>
      <c r="P1865">
        <v>82</v>
      </c>
      <c r="Q1865">
        <v>79</v>
      </c>
      <c r="R1865">
        <v>85</v>
      </c>
      <c r="T1865" s="34">
        <f>_xlfn.XLOOKUP(B1865,'LHA Demog pivot'!$B$4:$B$93,'LHA Demog pivot'!$C$4:$C$93,,,1)</f>
        <v>70996</v>
      </c>
      <c r="U1865" s="36">
        <f>ROUND(Table2[[#This Row],[LHA_Pop_2016]]*Table2[[#This Row],[C_ADR_7day]]/100000*7,0)</f>
        <v>50</v>
      </c>
      <c r="V1865" s="13">
        <f>IF(OR(Table2[[#This Row],[7d_positivity_public]]=0,ISBLANK(Table2[[#This Row],[7d_positivity_public]])),"",(Table2[[#This Row],[7d_positivity_public]]-Table2[[#This Row],[7d_positivity_all]])/Table2[[#This Row],[7d_positivity_public]])</f>
        <v>0.42857142857142855</v>
      </c>
      <c r="W1865">
        <v>4</v>
      </c>
    </row>
    <row r="1866" spans="1:23" x14ac:dyDescent="0.25">
      <c r="A1866" s="10">
        <v>44439</v>
      </c>
      <c r="B1866">
        <v>222</v>
      </c>
      <c r="C1866" t="s">
        <v>266</v>
      </c>
      <c r="D1866">
        <v>7</v>
      </c>
      <c r="E1866">
        <v>8</v>
      </c>
      <c r="F1866">
        <v>-1</v>
      </c>
      <c r="G1866">
        <v>6</v>
      </c>
      <c r="H1866">
        <v>87</v>
      </c>
      <c r="J1866">
        <v>82</v>
      </c>
      <c r="K1866">
        <v>88</v>
      </c>
      <c r="L1866">
        <v>88</v>
      </c>
      <c r="M1866">
        <v>87</v>
      </c>
      <c r="N1866">
        <v>80</v>
      </c>
      <c r="O1866">
        <v>71</v>
      </c>
      <c r="P1866">
        <v>81</v>
      </c>
      <c r="Q1866">
        <v>80</v>
      </c>
      <c r="R1866">
        <v>82</v>
      </c>
      <c r="T1866" s="34">
        <f>_xlfn.XLOOKUP(B1866,'LHA Demog pivot'!$B$4:$B$93,'LHA Demog pivot'!$C$4:$C$93,,,1)</f>
        <v>232755</v>
      </c>
      <c r="U1866" s="36">
        <f>ROUND(Table2[[#This Row],[LHA_Pop_2016]]*Table2[[#This Row],[C_ADR_7day]]/100000*7,0)</f>
        <v>114</v>
      </c>
      <c r="V1866" s="13">
        <f>IF(OR(Table2[[#This Row],[7d_positivity_public]]=0,ISBLANK(Table2[[#This Row],[7d_positivity_public]])),"",(Table2[[#This Row],[7d_positivity_public]]-Table2[[#This Row],[7d_positivity_all]])/Table2[[#This Row],[7d_positivity_public]])</f>
        <v>0.83333333333333337</v>
      </c>
      <c r="W1866">
        <v>1</v>
      </c>
    </row>
    <row r="1867" spans="1:23" x14ac:dyDescent="0.25">
      <c r="A1867" s="10">
        <v>44439</v>
      </c>
      <c r="B1867">
        <v>223</v>
      </c>
      <c r="C1867" t="s">
        <v>267</v>
      </c>
      <c r="D1867">
        <v>12</v>
      </c>
      <c r="E1867">
        <v>6</v>
      </c>
      <c r="F1867">
        <v>6</v>
      </c>
      <c r="G1867">
        <v>7</v>
      </c>
      <c r="H1867">
        <v>83</v>
      </c>
      <c r="J1867">
        <v>76</v>
      </c>
      <c r="K1867">
        <v>83</v>
      </c>
      <c r="L1867">
        <v>78</v>
      </c>
      <c r="M1867">
        <v>89</v>
      </c>
      <c r="N1867">
        <v>76</v>
      </c>
      <c r="O1867">
        <v>64</v>
      </c>
      <c r="P1867">
        <v>77</v>
      </c>
      <c r="Q1867">
        <v>69</v>
      </c>
      <c r="R1867">
        <v>85</v>
      </c>
      <c r="T1867" s="34">
        <f>_xlfn.XLOOKUP(B1867,'LHA Demog pivot'!$B$4:$B$93,'LHA Demog pivot'!$C$4:$C$93,,,1)</f>
        <v>101101</v>
      </c>
      <c r="U1867" s="36">
        <f>ROUND(Table2[[#This Row],[LHA_Pop_2016]]*Table2[[#This Row],[C_ADR_7day]]/100000*7,0)</f>
        <v>85</v>
      </c>
      <c r="V1867" s="13">
        <f>IF(OR(Table2[[#This Row],[7d_positivity_public]]=0,ISBLANK(Table2[[#This Row],[7d_positivity_public]])),"",(Table2[[#This Row],[7d_positivity_public]]-Table2[[#This Row],[7d_positivity_all]])/Table2[[#This Row],[7d_positivity_public]])</f>
        <v>0.2857142857142857</v>
      </c>
      <c r="W1867">
        <v>5</v>
      </c>
    </row>
    <row r="1868" spans="1:23" x14ac:dyDescent="0.25">
      <c r="A1868" s="10">
        <v>44439</v>
      </c>
      <c r="B1868">
        <v>224</v>
      </c>
      <c r="C1868" t="s">
        <v>268</v>
      </c>
      <c r="D1868">
        <v>10</v>
      </c>
      <c r="E1868">
        <v>8</v>
      </c>
      <c r="F1868">
        <v>2</v>
      </c>
      <c r="G1868">
        <v>6</v>
      </c>
      <c r="H1868">
        <v>87</v>
      </c>
      <c r="J1868">
        <v>83</v>
      </c>
      <c r="K1868">
        <v>87</v>
      </c>
      <c r="L1868">
        <v>85</v>
      </c>
      <c r="M1868">
        <v>89</v>
      </c>
      <c r="N1868">
        <v>80</v>
      </c>
      <c r="O1868">
        <v>72</v>
      </c>
      <c r="P1868">
        <v>81</v>
      </c>
      <c r="Q1868">
        <v>77</v>
      </c>
      <c r="R1868">
        <v>85</v>
      </c>
      <c r="T1868" s="34">
        <f>_xlfn.XLOOKUP(B1868,'LHA Demog pivot'!$B$4:$B$93,'LHA Demog pivot'!$C$4:$C$93,,,1)</f>
        <v>234393</v>
      </c>
      <c r="U1868" s="36">
        <f>ROUND(Table2[[#This Row],[LHA_Pop_2016]]*Table2[[#This Row],[C_ADR_7day]]/100000*7,0)</f>
        <v>164</v>
      </c>
      <c r="V1868" s="13">
        <f>IF(OR(Table2[[#This Row],[7d_positivity_public]]=0,ISBLANK(Table2[[#This Row],[7d_positivity_public]])),"",(Table2[[#This Row],[7d_positivity_public]]-Table2[[#This Row],[7d_positivity_all]])/Table2[[#This Row],[7d_positivity_public]])</f>
        <v>0.33333333333333331</v>
      </c>
      <c r="W1868">
        <v>4</v>
      </c>
    </row>
    <row r="1869" spans="1:23" x14ac:dyDescent="0.25">
      <c r="A1869" s="10">
        <v>44439</v>
      </c>
      <c r="B1869">
        <v>231</v>
      </c>
      <c r="C1869" t="s">
        <v>269</v>
      </c>
      <c r="D1869">
        <v>12</v>
      </c>
      <c r="E1869">
        <v>10</v>
      </c>
      <c r="F1869">
        <v>2</v>
      </c>
      <c r="G1869">
        <v>7</v>
      </c>
      <c r="H1869">
        <v>83</v>
      </c>
      <c r="J1869">
        <v>75</v>
      </c>
      <c r="K1869">
        <v>84</v>
      </c>
      <c r="L1869">
        <v>79</v>
      </c>
      <c r="M1869">
        <v>89</v>
      </c>
      <c r="N1869">
        <v>76</v>
      </c>
      <c r="O1869">
        <v>63</v>
      </c>
      <c r="P1869">
        <v>77</v>
      </c>
      <c r="Q1869">
        <v>70</v>
      </c>
      <c r="R1869">
        <v>85</v>
      </c>
      <c r="T1869" s="34">
        <f>_xlfn.XLOOKUP(B1869,'LHA Demog pivot'!$B$4:$B$93,'LHA Demog pivot'!$C$4:$C$93,,,1)</f>
        <v>143778</v>
      </c>
      <c r="U1869" s="36">
        <f>ROUND(Table2[[#This Row],[LHA_Pop_2016]]*Table2[[#This Row],[C_ADR_7day]]/100000*7,0)</f>
        <v>121</v>
      </c>
      <c r="V1869" s="13">
        <f>IF(OR(Table2[[#This Row],[7d_positivity_public]]=0,ISBLANK(Table2[[#This Row],[7d_positivity_public]])),"",(Table2[[#This Row],[7d_positivity_public]]-Table2[[#This Row],[7d_positivity_all]])/Table2[[#This Row],[7d_positivity_public]])</f>
        <v>0.2857142857142857</v>
      </c>
      <c r="W1869">
        <v>5</v>
      </c>
    </row>
    <row r="1870" spans="1:23" x14ac:dyDescent="0.25">
      <c r="A1870" s="10">
        <v>44439</v>
      </c>
      <c r="B1870">
        <v>232</v>
      </c>
      <c r="C1870" t="s">
        <v>270</v>
      </c>
      <c r="D1870">
        <v>9</v>
      </c>
      <c r="E1870">
        <v>6</v>
      </c>
      <c r="F1870">
        <v>3</v>
      </c>
      <c r="G1870">
        <v>6</v>
      </c>
      <c r="H1870">
        <v>90</v>
      </c>
      <c r="J1870">
        <v>86</v>
      </c>
      <c r="K1870">
        <v>91</v>
      </c>
      <c r="L1870">
        <v>89</v>
      </c>
      <c r="M1870">
        <v>93</v>
      </c>
      <c r="N1870">
        <v>83</v>
      </c>
      <c r="O1870">
        <v>74</v>
      </c>
      <c r="P1870">
        <v>84</v>
      </c>
      <c r="Q1870">
        <v>78</v>
      </c>
      <c r="R1870">
        <v>89</v>
      </c>
      <c r="T1870" s="34">
        <f>_xlfn.XLOOKUP(B1870,'LHA Demog pivot'!$B$4:$B$93,'LHA Demog pivot'!$C$4:$C$93,,,1)</f>
        <v>103064</v>
      </c>
      <c r="U1870" s="36">
        <f>ROUND(Table2[[#This Row],[LHA_Pop_2016]]*Table2[[#This Row],[C_ADR_7day]]/100000*7,0)</f>
        <v>65</v>
      </c>
      <c r="V1870" s="13">
        <f>IF(OR(Table2[[#This Row],[7d_positivity_public]]=0,ISBLANK(Table2[[#This Row],[7d_positivity_public]])),"",(Table2[[#This Row],[7d_positivity_public]]-Table2[[#This Row],[7d_positivity_all]])/Table2[[#This Row],[7d_positivity_public]])</f>
        <v>0.16666666666666666</v>
      </c>
      <c r="W1870">
        <v>5</v>
      </c>
    </row>
    <row r="1871" spans="1:23" x14ac:dyDescent="0.25">
      <c r="A1871" s="10">
        <v>44439</v>
      </c>
      <c r="B1871">
        <v>233</v>
      </c>
      <c r="C1871" t="s">
        <v>271</v>
      </c>
      <c r="D1871">
        <v>8</v>
      </c>
      <c r="E1871">
        <v>7</v>
      </c>
      <c r="F1871">
        <v>1</v>
      </c>
      <c r="G1871">
        <v>7</v>
      </c>
      <c r="H1871">
        <v>88</v>
      </c>
      <c r="J1871">
        <v>80</v>
      </c>
      <c r="K1871">
        <v>89</v>
      </c>
      <c r="L1871">
        <v>88</v>
      </c>
      <c r="M1871">
        <v>91</v>
      </c>
      <c r="N1871">
        <v>79</v>
      </c>
      <c r="O1871">
        <v>67</v>
      </c>
      <c r="P1871">
        <v>80</v>
      </c>
      <c r="Q1871">
        <v>76</v>
      </c>
      <c r="R1871">
        <v>86</v>
      </c>
      <c r="T1871" s="34">
        <f>_xlfn.XLOOKUP(B1871,'LHA Demog pivot'!$B$4:$B$93,'LHA Demog pivot'!$C$4:$C$93,,,1)</f>
        <v>443367</v>
      </c>
      <c r="U1871" s="36">
        <f>ROUND(Table2[[#This Row],[LHA_Pop_2016]]*Table2[[#This Row],[C_ADR_7day]]/100000*7,0)</f>
        <v>248</v>
      </c>
      <c r="V1871" s="13">
        <f>IF(OR(Table2[[#This Row],[7d_positivity_public]]=0,ISBLANK(Table2[[#This Row],[7d_positivity_public]])),"",(Table2[[#This Row],[7d_positivity_public]]-Table2[[#This Row],[7d_positivity_all]])/Table2[[#This Row],[7d_positivity_public]])</f>
        <v>0.2857142857142857</v>
      </c>
      <c r="W1871">
        <v>5</v>
      </c>
    </row>
    <row r="1872" spans="1:23" x14ac:dyDescent="0.25">
      <c r="A1872" s="10">
        <v>44439</v>
      </c>
      <c r="B1872">
        <v>234</v>
      </c>
      <c r="C1872" t="s">
        <v>272</v>
      </c>
      <c r="D1872">
        <v>8</v>
      </c>
      <c r="E1872">
        <v>6</v>
      </c>
      <c r="F1872">
        <v>2</v>
      </c>
      <c r="G1872">
        <v>5</v>
      </c>
      <c r="H1872">
        <v>86</v>
      </c>
      <c r="J1872">
        <v>81</v>
      </c>
      <c r="K1872">
        <v>86</v>
      </c>
      <c r="L1872">
        <v>82</v>
      </c>
      <c r="M1872">
        <v>89</v>
      </c>
      <c r="N1872">
        <v>80</v>
      </c>
      <c r="O1872">
        <v>70</v>
      </c>
      <c r="P1872">
        <v>81</v>
      </c>
      <c r="Q1872">
        <v>74</v>
      </c>
      <c r="R1872">
        <v>86</v>
      </c>
      <c r="T1872" s="34">
        <f>_xlfn.XLOOKUP(B1872,'LHA Demog pivot'!$B$4:$B$93,'LHA Demog pivot'!$C$4:$C$93,,,1)</f>
        <v>94768</v>
      </c>
      <c r="U1872" s="36">
        <f>ROUND(Table2[[#This Row],[LHA_Pop_2016]]*Table2[[#This Row],[C_ADR_7day]]/100000*7,0)</f>
        <v>53</v>
      </c>
      <c r="V1872" s="13">
        <f>IF(OR(Table2[[#This Row],[7d_positivity_public]]=0,ISBLANK(Table2[[#This Row],[7d_positivity_public]])),"",(Table2[[#This Row],[7d_positivity_public]]-Table2[[#This Row],[7d_positivity_all]])/Table2[[#This Row],[7d_positivity_public]])</f>
        <v>0.4</v>
      </c>
      <c r="W1872">
        <v>3</v>
      </c>
    </row>
    <row r="1873" spans="1:23" x14ac:dyDescent="0.25">
      <c r="A1873" s="10">
        <v>44439</v>
      </c>
      <c r="B1873">
        <v>311</v>
      </c>
      <c r="C1873" t="s">
        <v>273</v>
      </c>
      <c r="D1873">
        <v>6</v>
      </c>
      <c r="E1873">
        <v>6</v>
      </c>
      <c r="F1873">
        <v>0</v>
      </c>
      <c r="G1873">
        <v>8</v>
      </c>
      <c r="H1873">
        <v>87</v>
      </c>
      <c r="J1873">
        <v>85</v>
      </c>
      <c r="K1873">
        <v>87</v>
      </c>
      <c r="L1873">
        <v>89</v>
      </c>
      <c r="M1873">
        <v>86</v>
      </c>
      <c r="N1873">
        <v>80</v>
      </c>
      <c r="O1873">
        <v>74</v>
      </c>
      <c r="P1873">
        <v>80</v>
      </c>
      <c r="Q1873">
        <v>79</v>
      </c>
      <c r="R1873">
        <v>81</v>
      </c>
      <c r="T1873" s="34">
        <f>_xlfn.XLOOKUP(B1873,'LHA Demog pivot'!$B$4:$B$93,'LHA Demog pivot'!$C$4:$C$93,,,1)</f>
        <v>198309</v>
      </c>
      <c r="U1873" s="36">
        <f>ROUND(Table2[[#This Row],[LHA_Pop_2016]]*Table2[[#This Row],[C_ADR_7day]]/100000*7,0)</f>
        <v>83</v>
      </c>
      <c r="V1873" s="13">
        <f>IF(OR(Table2[[#This Row],[7d_positivity_public]]=0,ISBLANK(Table2[[#This Row],[7d_positivity_public]])),"",(Table2[[#This Row],[7d_positivity_public]]-Table2[[#This Row],[7d_positivity_all]])/Table2[[#This Row],[7d_positivity_public]])</f>
        <v>0.625</v>
      </c>
      <c r="W1873">
        <v>3</v>
      </c>
    </row>
    <row r="1874" spans="1:23" x14ac:dyDescent="0.25">
      <c r="A1874" s="10">
        <v>44439</v>
      </c>
      <c r="B1874">
        <v>321</v>
      </c>
      <c r="C1874" t="s">
        <v>274</v>
      </c>
      <c r="D1874">
        <v>13</v>
      </c>
      <c r="E1874">
        <v>15</v>
      </c>
      <c r="F1874">
        <v>-2</v>
      </c>
      <c r="G1874">
        <v>7</v>
      </c>
      <c r="H1874">
        <v>90</v>
      </c>
      <c r="J1874">
        <v>82</v>
      </c>
      <c r="K1874">
        <v>90</v>
      </c>
      <c r="L1874">
        <v>93</v>
      </c>
      <c r="M1874">
        <v>86</v>
      </c>
      <c r="N1874">
        <v>83</v>
      </c>
      <c r="O1874">
        <v>67</v>
      </c>
      <c r="P1874">
        <v>83</v>
      </c>
      <c r="Q1874">
        <v>84</v>
      </c>
      <c r="R1874">
        <v>81</v>
      </c>
      <c r="T1874" s="34">
        <f>_xlfn.XLOOKUP(B1874,'LHA Demog pivot'!$B$4:$B$93,'LHA Demog pivot'!$C$4:$C$93,,,1)</f>
        <v>122041</v>
      </c>
      <c r="U1874" s="36">
        <f>ROUND(Table2[[#This Row],[LHA_Pop_2016]]*Table2[[#This Row],[C_ADR_7day]]/100000*7,0)</f>
        <v>111</v>
      </c>
      <c r="V1874" s="13">
        <f>IF(OR(Table2[[#This Row],[7d_positivity_public]]=0,ISBLANK(Table2[[#This Row],[7d_positivity_public]])),"",(Table2[[#This Row],[7d_positivity_public]]-Table2[[#This Row],[7d_positivity_all]])/Table2[[#This Row],[7d_positivity_public]])</f>
        <v>0.5714285714285714</v>
      </c>
      <c r="W1874">
        <v>3</v>
      </c>
    </row>
    <row r="1875" spans="1:23" x14ac:dyDescent="0.25">
      <c r="A1875" s="10">
        <v>44439</v>
      </c>
      <c r="B1875">
        <v>322</v>
      </c>
      <c r="C1875" t="s">
        <v>275</v>
      </c>
      <c r="D1875">
        <v>19</v>
      </c>
      <c r="E1875">
        <v>23</v>
      </c>
      <c r="F1875">
        <v>-4</v>
      </c>
      <c r="G1875">
        <v>10</v>
      </c>
      <c r="H1875">
        <v>84</v>
      </c>
      <c r="J1875">
        <v>76</v>
      </c>
      <c r="K1875">
        <v>84</v>
      </c>
      <c r="L1875">
        <v>86</v>
      </c>
      <c r="M1875">
        <v>82</v>
      </c>
      <c r="N1875">
        <v>75</v>
      </c>
      <c r="O1875">
        <v>62</v>
      </c>
      <c r="P1875">
        <v>76</v>
      </c>
      <c r="Q1875">
        <v>76</v>
      </c>
      <c r="R1875">
        <v>75</v>
      </c>
      <c r="T1875" s="34">
        <f>_xlfn.XLOOKUP(B1875,'LHA Demog pivot'!$B$4:$B$93,'LHA Demog pivot'!$C$4:$C$93,,,1)</f>
        <v>61532</v>
      </c>
      <c r="U1875" s="36">
        <f>ROUND(Table2[[#This Row],[LHA_Pop_2016]]*Table2[[#This Row],[C_ADR_7day]]/100000*7,0)</f>
        <v>82</v>
      </c>
      <c r="V1875" s="13">
        <f>IF(OR(Table2[[#This Row],[7d_positivity_public]]=0,ISBLANK(Table2[[#This Row],[7d_positivity_public]])),"",(Table2[[#This Row],[7d_positivity_public]]-Table2[[#This Row],[7d_positivity_all]])/Table2[[#This Row],[7d_positivity_public]])</f>
        <v>0.5</v>
      </c>
      <c r="W1875">
        <v>5</v>
      </c>
    </row>
    <row r="1876" spans="1:23" x14ac:dyDescent="0.25">
      <c r="A1876" s="10">
        <v>44439</v>
      </c>
      <c r="B1876">
        <v>323</v>
      </c>
      <c r="C1876" t="s">
        <v>276</v>
      </c>
      <c r="D1876">
        <v>9</v>
      </c>
      <c r="E1876">
        <v>10</v>
      </c>
      <c r="F1876">
        <v>-1</v>
      </c>
      <c r="G1876">
        <v>7</v>
      </c>
      <c r="H1876">
        <v>92</v>
      </c>
      <c r="J1876">
        <v>88</v>
      </c>
      <c r="K1876">
        <v>92</v>
      </c>
      <c r="L1876">
        <v>94</v>
      </c>
      <c r="M1876">
        <v>90</v>
      </c>
      <c r="N1876">
        <v>85</v>
      </c>
      <c r="O1876">
        <v>78</v>
      </c>
      <c r="P1876">
        <v>85</v>
      </c>
      <c r="Q1876">
        <v>85</v>
      </c>
      <c r="R1876">
        <v>86</v>
      </c>
      <c r="T1876" s="34">
        <f>_xlfn.XLOOKUP(B1876,'LHA Demog pivot'!$B$4:$B$93,'LHA Demog pivot'!$C$4:$C$93,,,1)</f>
        <v>103894</v>
      </c>
      <c r="U1876" s="36">
        <f>ROUND(Table2[[#This Row],[LHA_Pop_2016]]*Table2[[#This Row],[C_ADR_7day]]/100000*7,0)</f>
        <v>65</v>
      </c>
      <c r="V1876" s="13">
        <f>IF(OR(Table2[[#This Row],[7d_positivity_public]]=0,ISBLANK(Table2[[#This Row],[7d_positivity_public]])),"",(Table2[[#This Row],[7d_positivity_public]]-Table2[[#This Row],[7d_positivity_all]])/Table2[[#This Row],[7d_positivity_public]])</f>
        <v>0.42857142857142855</v>
      </c>
      <c r="W1876">
        <v>4</v>
      </c>
    </row>
    <row r="1877" spans="1:23" x14ac:dyDescent="0.25">
      <c r="A1877" s="10">
        <v>44439</v>
      </c>
      <c r="B1877">
        <v>324</v>
      </c>
      <c r="C1877" t="s">
        <v>277</v>
      </c>
      <c r="D1877">
        <v>6</v>
      </c>
      <c r="E1877">
        <v>6</v>
      </c>
      <c r="F1877">
        <v>0</v>
      </c>
      <c r="G1877">
        <v>5</v>
      </c>
      <c r="H1877">
        <v>88</v>
      </c>
      <c r="J1877">
        <v>88</v>
      </c>
      <c r="K1877">
        <v>88</v>
      </c>
      <c r="L1877">
        <v>88</v>
      </c>
      <c r="M1877">
        <v>88</v>
      </c>
      <c r="N1877">
        <v>81</v>
      </c>
      <c r="O1877">
        <v>78</v>
      </c>
      <c r="P1877">
        <v>81</v>
      </c>
      <c r="Q1877">
        <v>79</v>
      </c>
      <c r="R1877">
        <v>84</v>
      </c>
      <c r="T1877" s="34">
        <f>_xlfn.XLOOKUP(B1877,'LHA Demog pivot'!$B$4:$B$93,'LHA Demog pivot'!$C$4:$C$93,,,1)</f>
        <v>131178</v>
      </c>
      <c r="U1877" s="36">
        <f>ROUND(Table2[[#This Row],[LHA_Pop_2016]]*Table2[[#This Row],[C_ADR_7day]]/100000*7,0)</f>
        <v>55</v>
      </c>
      <c r="V1877" s="13">
        <f>IF(OR(Table2[[#This Row],[7d_positivity_public]]=0,ISBLANK(Table2[[#This Row],[7d_positivity_public]])),"",(Table2[[#This Row],[7d_positivity_public]]-Table2[[#This Row],[7d_positivity_all]])/Table2[[#This Row],[7d_positivity_public]])</f>
        <v>0.8</v>
      </c>
      <c r="W1877">
        <v>1</v>
      </c>
    </row>
    <row r="1878" spans="1:23" x14ac:dyDescent="0.25">
      <c r="A1878" s="10">
        <v>44439</v>
      </c>
      <c r="B1878">
        <v>325</v>
      </c>
      <c r="C1878" t="s">
        <v>278</v>
      </c>
      <c r="D1878">
        <v>15</v>
      </c>
      <c r="E1878">
        <v>11</v>
      </c>
      <c r="F1878">
        <v>4</v>
      </c>
      <c r="G1878">
        <v>9</v>
      </c>
      <c r="H1878">
        <v>92</v>
      </c>
      <c r="J1878">
        <v>89</v>
      </c>
      <c r="K1878">
        <v>92</v>
      </c>
      <c r="L1878">
        <v>93</v>
      </c>
      <c r="M1878">
        <v>89</v>
      </c>
      <c r="N1878">
        <v>85</v>
      </c>
      <c r="O1878">
        <v>80</v>
      </c>
      <c r="P1878">
        <v>85</v>
      </c>
      <c r="Q1878">
        <v>86</v>
      </c>
      <c r="R1878">
        <v>85</v>
      </c>
      <c r="T1878" s="34">
        <f>_xlfn.XLOOKUP(B1878,'LHA Demog pivot'!$B$4:$B$93,'LHA Demog pivot'!$C$4:$C$93,,,1)</f>
        <v>95808</v>
      </c>
      <c r="U1878" s="36">
        <f>ROUND(Table2[[#This Row],[LHA_Pop_2016]]*Table2[[#This Row],[C_ADR_7day]]/100000*7,0)</f>
        <v>101</v>
      </c>
      <c r="V1878" s="13">
        <f>IF(OR(Table2[[#This Row],[7d_positivity_public]]=0,ISBLANK(Table2[[#This Row],[7d_positivity_public]])),"",(Table2[[#This Row],[7d_positivity_public]]-Table2[[#This Row],[7d_positivity_all]])/Table2[[#This Row],[7d_positivity_public]])</f>
        <v>0.44444444444444442</v>
      </c>
      <c r="W1878">
        <v>5</v>
      </c>
    </row>
    <row r="1879" spans="1:23" x14ac:dyDescent="0.25">
      <c r="A1879" s="10">
        <v>44439</v>
      </c>
      <c r="B1879">
        <v>326</v>
      </c>
      <c r="C1879" t="s">
        <v>279</v>
      </c>
      <c r="D1879">
        <v>8</v>
      </c>
      <c r="E1879">
        <v>7</v>
      </c>
      <c r="F1879">
        <v>1</v>
      </c>
      <c r="G1879">
        <v>8</v>
      </c>
      <c r="H1879">
        <v>90</v>
      </c>
      <c r="J1879">
        <v>86</v>
      </c>
      <c r="K1879">
        <v>90</v>
      </c>
      <c r="L1879">
        <v>91</v>
      </c>
      <c r="M1879">
        <v>88</v>
      </c>
      <c r="N1879">
        <v>82</v>
      </c>
      <c r="O1879">
        <v>75</v>
      </c>
      <c r="P1879">
        <v>83</v>
      </c>
      <c r="Q1879">
        <v>82</v>
      </c>
      <c r="R1879">
        <v>84</v>
      </c>
      <c r="T1879" s="34">
        <f>_xlfn.XLOOKUP(B1879,'LHA Demog pivot'!$B$4:$B$93,'LHA Demog pivot'!$C$4:$C$93,,,1)</f>
        <v>134575</v>
      </c>
      <c r="U1879" s="36">
        <f>ROUND(Table2[[#This Row],[LHA_Pop_2016]]*Table2[[#This Row],[C_ADR_7day]]/100000*7,0)</f>
        <v>75</v>
      </c>
      <c r="V1879" s="13">
        <f>IF(OR(Table2[[#This Row],[7d_positivity_public]]=0,ISBLANK(Table2[[#This Row],[7d_positivity_public]])),"",(Table2[[#This Row],[7d_positivity_public]]-Table2[[#This Row],[7d_positivity_all]])/Table2[[#This Row],[7d_positivity_public]])</f>
        <v>0.5</v>
      </c>
      <c r="W1879">
        <v>4</v>
      </c>
    </row>
    <row r="1880" spans="1:23" x14ac:dyDescent="0.25">
      <c r="A1880" s="10">
        <v>44439</v>
      </c>
      <c r="B1880">
        <v>331</v>
      </c>
      <c r="C1880" t="s">
        <v>280</v>
      </c>
      <c r="D1880">
        <v>9</v>
      </c>
      <c r="E1880">
        <v>8</v>
      </c>
      <c r="F1880">
        <v>1</v>
      </c>
      <c r="G1880">
        <v>6</v>
      </c>
      <c r="H1880">
        <v>90</v>
      </c>
      <c r="J1880">
        <v>89</v>
      </c>
      <c r="K1880">
        <v>91</v>
      </c>
      <c r="L1880">
        <v>90</v>
      </c>
      <c r="M1880">
        <v>91</v>
      </c>
      <c r="N1880">
        <v>84</v>
      </c>
      <c r="O1880">
        <v>78</v>
      </c>
      <c r="P1880">
        <v>85</v>
      </c>
      <c r="Q1880">
        <v>82</v>
      </c>
      <c r="R1880">
        <v>88</v>
      </c>
      <c r="T1880" s="34">
        <f>_xlfn.XLOOKUP(B1880,'LHA Demog pivot'!$B$4:$B$93,'LHA Demog pivot'!$C$4:$C$93,,,1)</f>
        <v>141392</v>
      </c>
      <c r="U1880" s="36">
        <f>ROUND(Table2[[#This Row],[LHA_Pop_2016]]*Table2[[#This Row],[C_ADR_7day]]/100000*7,0)</f>
        <v>89</v>
      </c>
      <c r="V1880" s="13">
        <f>IF(OR(Table2[[#This Row],[7d_positivity_public]]=0,ISBLANK(Table2[[#This Row],[7d_positivity_public]])),"",(Table2[[#This Row],[7d_positivity_public]]-Table2[[#This Row],[7d_positivity_all]])/Table2[[#This Row],[7d_positivity_public]])</f>
        <v>0.5</v>
      </c>
      <c r="W1880">
        <v>3</v>
      </c>
    </row>
    <row r="1881" spans="1:23" x14ac:dyDescent="0.25">
      <c r="A1881" s="10">
        <v>44439</v>
      </c>
      <c r="B1881">
        <v>332</v>
      </c>
      <c r="C1881" t="s">
        <v>281</v>
      </c>
      <c r="D1881">
        <v>7</v>
      </c>
      <c r="E1881">
        <v>6</v>
      </c>
      <c r="F1881">
        <v>1</v>
      </c>
      <c r="G1881">
        <v>7</v>
      </c>
      <c r="H1881">
        <v>86</v>
      </c>
      <c r="J1881">
        <v>84</v>
      </c>
      <c r="K1881">
        <v>86</v>
      </c>
      <c r="L1881">
        <v>82</v>
      </c>
      <c r="M1881">
        <v>89</v>
      </c>
      <c r="N1881">
        <v>79</v>
      </c>
      <c r="O1881">
        <v>71</v>
      </c>
      <c r="P1881">
        <v>80</v>
      </c>
      <c r="Q1881">
        <v>74</v>
      </c>
      <c r="R1881">
        <v>84</v>
      </c>
      <c r="T1881" s="34">
        <f>_xlfn.XLOOKUP(B1881,'LHA Demog pivot'!$B$4:$B$93,'LHA Demog pivot'!$C$4:$C$93,,,1)</f>
        <v>50490</v>
      </c>
      <c r="U1881" s="36">
        <f>ROUND(Table2[[#This Row],[LHA_Pop_2016]]*Table2[[#This Row],[C_ADR_7day]]/100000*7,0)</f>
        <v>25</v>
      </c>
      <c r="V1881" s="13">
        <f>IF(OR(Table2[[#This Row],[7d_positivity_public]]=0,ISBLANK(Table2[[#This Row],[7d_positivity_public]])),"",(Table2[[#This Row],[7d_positivity_public]]-Table2[[#This Row],[7d_positivity_all]])/Table2[[#This Row],[7d_positivity_public]])</f>
        <v>0.7142857142857143</v>
      </c>
      <c r="W1881">
        <v>2</v>
      </c>
    </row>
    <row r="1882" spans="1:23" x14ac:dyDescent="0.25">
      <c r="A1882" s="10">
        <v>44439</v>
      </c>
      <c r="B1882">
        <v>333</v>
      </c>
      <c r="C1882" t="s">
        <v>282</v>
      </c>
      <c r="D1882">
        <v>10</v>
      </c>
      <c r="E1882">
        <v>3</v>
      </c>
      <c r="F1882">
        <v>7</v>
      </c>
      <c r="G1882">
        <v>8</v>
      </c>
      <c r="H1882">
        <v>83</v>
      </c>
      <c r="J1882">
        <v>72</v>
      </c>
      <c r="K1882">
        <v>84</v>
      </c>
      <c r="L1882">
        <v>74</v>
      </c>
      <c r="M1882">
        <v>89</v>
      </c>
      <c r="N1882">
        <v>76</v>
      </c>
      <c r="O1882">
        <v>55</v>
      </c>
      <c r="P1882">
        <v>77</v>
      </c>
      <c r="Q1882">
        <v>62</v>
      </c>
      <c r="R1882">
        <v>85</v>
      </c>
      <c r="T1882" s="34">
        <f>_xlfn.XLOOKUP(B1882,'LHA Demog pivot'!$B$4:$B$93,'LHA Demog pivot'!$C$4:$C$93,,,1)</f>
        <v>29970</v>
      </c>
      <c r="U1882" s="36">
        <f>ROUND(Table2[[#This Row],[LHA_Pop_2016]]*Table2[[#This Row],[C_ADR_7day]]/100000*7,0)</f>
        <v>21</v>
      </c>
      <c r="V1882" s="13">
        <f>IF(OR(Table2[[#This Row],[7d_positivity_public]]=0,ISBLANK(Table2[[#This Row],[7d_positivity_public]])),"",(Table2[[#This Row],[7d_positivity_public]]-Table2[[#This Row],[7d_positivity_all]])/Table2[[#This Row],[7d_positivity_public]])</f>
        <v>0.125</v>
      </c>
      <c r="W1882">
        <v>7</v>
      </c>
    </row>
    <row r="1883" spans="1:23" x14ac:dyDescent="0.25">
      <c r="A1883" s="10">
        <v>44439</v>
      </c>
      <c r="B1883">
        <v>334</v>
      </c>
      <c r="C1883" t="s">
        <v>283</v>
      </c>
      <c r="D1883">
        <v>1</v>
      </c>
      <c r="E1883">
        <v>2</v>
      </c>
      <c r="F1883">
        <v>-1</v>
      </c>
      <c r="G1883">
        <v>3</v>
      </c>
      <c r="H1883">
        <v>80</v>
      </c>
      <c r="J1883">
        <v>65</v>
      </c>
      <c r="K1883">
        <v>81</v>
      </c>
      <c r="L1883">
        <v>69</v>
      </c>
      <c r="M1883">
        <v>87</v>
      </c>
      <c r="N1883">
        <v>72</v>
      </c>
      <c r="O1883">
        <v>50</v>
      </c>
      <c r="P1883">
        <v>74</v>
      </c>
      <c r="Q1883">
        <v>57</v>
      </c>
      <c r="R1883">
        <v>83</v>
      </c>
      <c r="T1883" s="34">
        <f>_xlfn.XLOOKUP(B1883,'LHA Demog pivot'!$B$4:$B$93,'LHA Demog pivot'!$C$4:$C$93,,,1)</f>
        <v>19671</v>
      </c>
      <c r="U1883" s="36">
        <f>ROUND(Table2[[#This Row],[LHA_Pop_2016]]*Table2[[#This Row],[C_ADR_7day]]/100000*7,0)</f>
        <v>1</v>
      </c>
      <c r="V1883" s="13">
        <f>IF(OR(Table2[[#This Row],[7d_positivity_public]]=0,ISBLANK(Table2[[#This Row],[7d_positivity_public]])),"",(Table2[[#This Row],[7d_positivity_public]]-Table2[[#This Row],[7d_positivity_all]])/Table2[[#This Row],[7d_positivity_public]])</f>
        <v>0.33333333333333331</v>
      </c>
      <c r="W1883">
        <v>2</v>
      </c>
    </row>
    <row r="1884" spans="1:23" x14ac:dyDescent="0.25">
      <c r="A1884" s="10">
        <v>44439</v>
      </c>
      <c r="B1884">
        <v>335</v>
      </c>
      <c r="C1884" t="s">
        <v>284</v>
      </c>
      <c r="D1884">
        <v>8</v>
      </c>
      <c r="E1884">
        <v>5</v>
      </c>
      <c r="F1884">
        <v>3</v>
      </c>
      <c r="G1884">
        <v>8</v>
      </c>
      <c r="H1884">
        <v>90</v>
      </c>
      <c r="J1884">
        <v>76</v>
      </c>
      <c r="K1884">
        <v>91</v>
      </c>
      <c r="L1884">
        <v>91</v>
      </c>
      <c r="M1884">
        <v>91</v>
      </c>
      <c r="N1884">
        <v>79</v>
      </c>
      <c r="O1884">
        <v>58</v>
      </c>
      <c r="P1884">
        <v>80</v>
      </c>
      <c r="Q1884">
        <v>77</v>
      </c>
      <c r="R1884">
        <v>85</v>
      </c>
      <c r="T1884" s="34">
        <f>_xlfn.XLOOKUP(B1884,'LHA Demog pivot'!$B$4:$B$93,'LHA Demog pivot'!$C$4:$C$93,,,1)</f>
        <v>38653</v>
      </c>
      <c r="U1884" s="36">
        <f>ROUND(Table2[[#This Row],[LHA_Pop_2016]]*Table2[[#This Row],[C_ADR_7day]]/100000*7,0)</f>
        <v>22</v>
      </c>
      <c r="V1884" s="13">
        <f>IF(OR(Table2[[#This Row],[7d_positivity_public]]=0,ISBLANK(Table2[[#This Row],[7d_positivity_public]])),"",(Table2[[#This Row],[7d_positivity_public]]-Table2[[#This Row],[7d_positivity_all]])/Table2[[#This Row],[7d_positivity_public]])</f>
        <v>0.625</v>
      </c>
      <c r="W1884">
        <v>3</v>
      </c>
    </row>
    <row r="1885" spans="1:23" x14ac:dyDescent="0.25">
      <c r="A1885" s="10">
        <v>44439</v>
      </c>
      <c r="B1885">
        <v>336</v>
      </c>
      <c r="C1885" t="s">
        <v>285</v>
      </c>
      <c r="D1885">
        <v>9</v>
      </c>
      <c r="E1885">
        <v>18</v>
      </c>
      <c r="F1885">
        <v>-9</v>
      </c>
      <c r="G1885">
        <v>5</v>
      </c>
      <c r="H1885">
        <v>71</v>
      </c>
      <c r="J1885">
        <v>51</v>
      </c>
      <c r="K1885">
        <v>73</v>
      </c>
      <c r="L1885">
        <v>66</v>
      </c>
      <c r="M1885">
        <v>80</v>
      </c>
      <c r="N1885">
        <v>63</v>
      </c>
      <c r="O1885">
        <v>44</v>
      </c>
      <c r="P1885">
        <v>65</v>
      </c>
      <c r="Q1885">
        <v>56</v>
      </c>
      <c r="R1885">
        <v>73</v>
      </c>
      <c r="T1885" s="34">
        <f>_xlfn.XLOOKUP(B1885,'LHA Demog pivot'!$B$4:$B$93,'LHA Demog pivot'!$C$4:$C$93,,,1)</f>
        <v>2678</v>
      </c>
      <c r="U1885" s="36">
        <f>ROUND(Table2[[#This Row],[LHA_Pop_2016]]*Table2[[#This Row],[C_ADR_7day]]/100000*7,0)</f>
        <v>2</v>
      </c>
      <c r="V1885" s="13">
        <f>IF(OR(Table2[[#This Row],[7d_positivity_public]]=0,ISBLANK(Table2[[#This Row],[7d_positivity_public]])),"",(Table2[[#This Row],[7d_positivity_public]]-Table2[[#This Row],[7d_positivity_all]])/Table2[[#This Row],[7d_positivity_public]])</f>
        <v>0</v>
      </c>
      <c r="W1885">
        <v>5</v>
      </c>
    </row>
    <row r="1886" spans="1:23" x14ac:dyDescent="0.25">
      <c r="A1886" s="10">
        <v>44439</v>
      </c>
      <c r="B1886">
        <v>337</v>
      </c>
      <c r="C1886" t="s">
        <v>286</v>
      </c>
      <c r="D1886">
        <v>19</v>
      </c>
      <c r="E1886">
        <v>0</v>
      </c>
      <c r="F1886">
        <v>19</v>
      </c>
      <c r="G1886">
        <v>20</v>
      </c>
      <c r="H1886">
        <v>96</v>
      </c>
      <c r="J1886">
        <v>87</v>
      </c>
      <c r="K1886">
        <v>97</v>
      </c>
      <c r="L1886">
        <v>97</v>
      </c>
      <c r="M1886">
        <v>96</v>
      </c>
      <c r="N1886">
        <v>89</v>
      </c>
      <c r="O1886">
        <v>72</v>
      </c>
      <c r="P1886">
        <v>90</v>
      </c>
      <c r="Q1886">
        <v>89</v>
      </c>
      <c r="R1886">
        <v>91</v>
      </c>
      <c r="T1886" s="34">
        <f>_xlfn.XLOOKUP(B1886,'LHA Demog pivot'!$B$4:$B$93,'LHA Demog pivot'!$C$4:$C$93,,,1)</f>
        <v>1514</v>
      </c>
      <c r="U1886" s="36">
        <f>ROUND(Table2[[#This Row],[LHA_Pop_2016]]*Table2[[#This Row],[C_ADR_7day]]/100000*7,0)</f>
        <v>2</v>
      </c>
      <c r="V1886" s="13">
        <f>IF(OR(Table2[[#This Row],[7d_positivity_public]]=0,ISBLANK(Table2[[#This Row],[7d_positivity_public]])),"",(Table2[[#This Row],[7d_positivity_public]]-Table2[[#This Row],[7d_positivity_all]])/Table2[[#This Row],[7d_positivity_public]])</f>
        <v>0</v>
      </c>
      <c r="W1886">
        <v>20</v>
      </c>
    </row>
    <row r="1887" spans="1:23" x14ac:dyDescent="0.25">
      <c r="A1887" s="10">
        <v>44439</v>
      </c>
      <c r="B1887">
        <v>411</v>
      </c>
      <c r="C1887" t="s">
        <v>287</v>
      </c>
      <c r="D1887">
        <v>7</v>
      </c>
      <c r="E1887">
        <v>4</v>
      </c>
      <c r="F1887">
        <v>3</v>
      </c>
      <c r="G1887">
        <v>7</v>
      </c>
      <c r="H1887">
        <v>90</v>
      </c>
      <c r="J1887">
        <v>86</v>
      </c>
      <c r="K1887">
        <v>91</v>
      </c>
      <c r="L1887">
        <v>89</v>
      </c>
      <c r="M1887">
        <v>92</v>
      </c>
      <c r="N1887">
        <v>83</v>
      </c>
      <c r="O1887">
        <v>73</v>
      </c>
      <c r="P1887">
        <v>84</v>
      </c>
      <c r="Q1887">
        <v>80</v>
      </c>
      <c r="R1887">
        <v>88</v>
      </c>
      <c r="T1887" s="34">
        <f>_xlfn.XLOOKUP(B1887,'LHA Demog pivot'!$B$4:$B$93,'LHA Demog pivot'!$C$4:$C$93,,,1)</f>
        <v>225919</v>
      </c>
      <c r="U1887" s="36">
        <f>ROUND(Table2[[#This Row],[LHA_Pop_2016]]*Table2[[#This Row],[C_ADR_7day]]/100000*7,0)</f>
        <v>111</v>
      </c>
      <c r="V1887" s="13">
        <f>IF(OR(Table2[[#This Row],[7d_positivity_public]]=0,ISBLANK(Table2[[#This Row],[7d_positivity_public]])),"",(Table2[[#This Row],[7d_positivity_public]]-Table2[[#This Row],[7d_positivity_all]])/Table2[[#This Row],[7d_positivity_public]])</f>
        <v>0.2857142857142857</v>
      </c>
      <c r="W1887">
        <v>5</v>
      </c>
    </row>
    <row r="1888" spans="1:23" x14ac:dyDescent="0.25">
      <c r="A1888" s="10">
        <v>44439</v>
      </c>
      <c r="B1888">
        <v>412</v>
      </c>
      <c r="C1888" t="s">
        <v>288</v>
      </c>
      <c r="D1888">
        <v>8</v>
      </c>
      <c r="E1888">
        <v>6</v>
      </c>
      <c r="F1888">
        <v>2</v>
      </c>
      <c r="G1888">
        <v>7</v>
      </c>
      <c r="H1888">
        <v>86</v>
      </c>
      <c r="J1888">
        <v>81</v>
      </c>
      <c r="K1888">
        <v>87</v>
      </c>
      <c r="L1888">
        <v>83</v>
      </c>
      <c r="M1888">
        <v>91</v>
      </c>
      <c r="N1888">
        <v>78</v>
      </c>
      <c r="O1888">
        <v>66</v>
      </c>
      <c r="P1888">
        <v>79</v>
      </c>
      <c r="Q1888">
        <v>72</v>
      </c>
      <c r="R1888">
        <v>87</v>
      </c>
      <c r="T1888" s="34">
        <f>_xlfn.XLOOKUP(B1888,'LHA Demog pivot'!$B$4:$B$93,'LHA Demog pivot'!$C$4:$C$93,,,1)</f>
        <v>77460</v>
      </c>
      <c r="U1888" s="36">
        <f>ROUND(Table2[[#This Row],[LHA_Pop_2016]]*Table2[[#This Row],[C_ADR_7day]]/100000*7,0)</f>
        <v>43</v>
      </c>
      <c r="V1888" s="13">
        <f>IF(OR(Table2[[#This Row],[7d_positivity_public]]=0,ISBLANK(Table2[[#This Row],[7d_positivity_public]])),"",(Table2[[#This Row],[7d_positivity_public]]-Table2[[#This Row],[7d_positivity_all]])/Table2[[#This Row],[7d_positivity_public]])</f>
        <v>0.14285714285714285</v>
      </c>
      <c r="W1888">
        <v>6</v>
      </c>
    </row>
    <row r="1889" spans="1:23" x14ac:dyDescent="0.25">
      <c r="A1889" s="10">
        <v>44439</v>
      </c>
      <c r="B1889">
        <v>413</v>
      </c>
      <c r="C1889" t="s">
        <v>289</v>
      </c>
      <c r="D1889">
        <v>3</v>
      </c>
      <c r="E1889">
        <v>2</v>
      </c>
      <c r="F1889">
        <v>1</v>
      </c>
      <c r="G1889">
        <v>3</v>
      </c>
      <c r="H1889">
        <v>91</v>
      </c>
      <c r="J1889">
        <v>87</v>
      </c>
      <c r="K1889">
        <v>92</v>
      </c>
      <c r="L1889">
        <v>88</v>
      </c>
      <c r="M1889">
        <v>94</v>
      </c>
      <c r="N1889">
        <v>87</v>
      </c>
      <c r="O1889">
        <v>77</v>
      </c>
      <c r="P1889">
        <v>87</v>
      </c>
      <c r="Q1889">
        <v>80</v>
      </c>
      <c r="R1889">
        <v>91</v>
      </c>
      <c r="T1889" s="34">
        <f>_xlfn.XLOOKUP(B1889,'LHA Demog pivot'!$B$4:$B$93,'LHA Demog pivot'!$C$4:$C$93,,,1)</f>
        <v>64692</v>
      </c>
      <c r="U1889" s="36">
        <f>ROUND(Table2[[#This Row],[LHA_Pop_2016]]*Table2[[#This Row],[C_ADR_7day]]/100000*7,0)</f>
        <v>14</v>
      </c>
      <c r="V1889" s="13">
        <f>IF(OR(Table2[[#This Row],[7d_positivity_public]]=0,ISBLANK(Table2[[#This Row],[7d_positivity_public]])),"",(Table2[[#This Row],[7d_positivity_public]]-Table2[[#This Row],[7d_positivity_all]])/Table2[[#This Row],[7d_positivity_public]])</f>
        <v>0.33333333333333331</v>
      </c>
      <c r="W1889">
        <v>2</v>
      </c>
    </row>
    <row r="1890" spans="1:23" x14ac:dyDescent="0.25">
      <c r="A1890" s="10">
        <v>44439</v>
      </c>
      <c r="B1890">
        <v>414</v>
      </c>
      <c r="C1890" t="s">
        <v>290</v>
      </c>
      <c r="D1890">
        <v>2</v>
      </c>
      <c r="E1890">
        <v>2</v>
      </c>
      <c r="F1890">
        <v>0</v>
      </c>
      <c r="G1890">
        <v>3</v>
      </c>
      <c r="H1890">
        <v>83</v>
      </c>
      <c r="J1890">
        <v>70</v>
      </c>
      <c r="K1890">
        <v>84</v>
      </c>
      <c r="L1890">
        <v>72</v>
      </c>
      <c r="M1890">
        <v>89</v>
      </c>
      <c r="N1890">
        <v>77</v>
      </c>
      <c r="O1890">
        <v>57</v>
      </c>
      <c r="P1890">
        <v>78</v>
      </c>
      <c r="Q1890">
        <v>62</v>
      </c>
      <c r="R1890">
        <v>85</v>
      </c>
      <c r="T1890" s="34">
        <f>_xlfn.XLOOKUP(B1890,'LHA Demog pivot'!$B$4:$B$93,'LHA Demog pivot'!$C$4:$C$93,,,1)</f>
        <v>15289</v>
      </c>
      <c r="U1890" s="36">
        <f>ROUND(Table2[[#This Row],[LHA_Pop_2016]]*Table2[[#This Row],[C_ADR_7day]]/100000*7,0)</f>
        <v>2</v>
      </c>
      <c r="V1890" s="13">
        <f>IF(OR(Table2[[#This Row],[7d_positivity_public]]=0,ISBLANK(Table2[[#This Row],[7d_positivity_public]])),"",(Table2[[#This Row],[7d_positivity_public]]-Table2[[#This Row],[7d_positivity_all]])/Table2[[#This Row],[7d_positivity_public]])</f>
        <v>0.33333333333333331</v>
      </c>
      <c r="W1890">
        <v>2</v>
      </c>
    </row>
    <row r="1891" spans="1:23" x14ac:dyDescent="0.25">
      <c r="A1891" s="10">
        <v>44439</v>
      </c>
      <c r="B1891">
        <v>421</v>
      </c>
      <c r="C1891" t="s">
        <v>291</v>
      </c>
      <c r="D1891">
        <v>13</v>
      </c>
      <c r="E1891">
        <v>4</v>
      </c>
      <c r="F1891">
        <v>9</v>
      </c>
      <c r="G1891">
        <v>11</v>
      </c>
      <c r="H1891">
        <v>81</v>
      </c>
      <c r="J1891">
        <v>71</v>
      </c>
      <c r="K1891">
        <v>82</v>
      </c>
      <c r="L1891">
        <v>72</v>
      </c>
      <c r="M1891">
        <v>89</v>
      </c>
      <c r="N1891">
        <v>74</v>
      </c>
      <c r="O1891">
        <v>56</v>
      </c>
      <c r="P1891">
        <v>75</v>
      </c>
      <c r="Q1891">
        <v>62</v>
      </c>
      <c r="R1891">
        <v>85</v>
      </c>
      <c r="T1891" s="34">
        <f>_xlfn.XLOOKUP(B1891,'LHA Demog pivot'!$B$4:$B$93,'LHA Demog pivot'!$C$4:$C$93,,,1)</f>
        <v>58378</v>
      </c>
      <c r="U1891" s="36">
        <f>ROUND(Table2[[#This Row],[LHA_Pop_2016]]*Table2[[#This Row],[C_ADR_7day]]/100000*7,0)</f>
        <v>53</v>
      </c>
      <c r="V1891" s="13">
        <f>IF(OR(Table2[[#This Row],[7d_positivity_public]]=0,ISBLANK(Table2[[#This Row],[7d_positivity_public]])),"",(Table2[[#This Row],[7d_positivity_public]]-Table2[[#This Row],[7d_positivity_all]])/Table2[[#This Row],[7d_positivity_public]])</f>
        <v>0.27272727272727271</v>
      </c>
      <c r="W1891">
        <v>8</v>
      </c>
    </row>
    <row r="1892" spans="1:23" x14ac:dyDescent="0.25">
      <c r="A1892" s="10">
        <v>44439</v>
      </c>
      <c r="B1892">
        <v>422</v>
      </c>
      <c r="C1892" t="s">
        <v>292</v>
      </c>
      <c r="D1892">
        <v>10</v>
      </c>
      <c r="E1892">
        <v>8</v>
      </c>
      <c r="F1892">
        <v>2</v>
      </c>
      <c r="G1892">
        <v>13</v>
      </c>
      <c r="H1892">
        <v>75</v>
      </c>
      <c r="J1892">
        <v>59</v>
      </c>
      <c r="K1892">
        <v>76</v>
      </c>
      <c r="L1892">
        <v>60</v>
      </c>
      <c r="M1892">
        <v>85</v>
      </c>
      <c r="N1892">
        <v>67</v>
      </c>
      <c r="O1892">
        <v>42</v>
      </c>
      <c r="P1892">
        <v>69</v>
      </c>
      <c r="Q1892">
        <v>49</v>
      </c>
      <c r="R1892">
        <v>80</v>
      </c>
      <c r="T1892" s="34">
        <f>_xlfn.XLOOKUP(B1892,'LHA Demog pivot'!$B$4:$B$93,'LHA Demog pivot'!$C$4:$C$93,,,1)</f>
        <v>6240</v>
      </c>
      <c r="U1892" s="36">
        <f>ROUND(Table2[[#This Row],[LHA_Pop_2016]]*Table2[[#This Row],[C_ADR_7day]]/100000*7,0)</f>
        <v>4</v>
      </c>
      <c r="V1892" s="13">
        <f>IF(OR(Table2[[#This Row],[7d_positivity_public]]=0,ISBLANK(Table2[[#This Row],[7d_positivity_public]])),"",(Table2[[#This Row],[7d_positivity_public]]-Table2[[#This Row],[7d_positivity_all]])/Table2[[#This Row],[7d_positivity_public]])</f>
        <v>7.6923076923076927E-2</v>
      </c>
      <c r="W1892">
        <v>12</v>
      </c>
    </row>
    <row r="1893" spans="1:23" x14ac:dyDescent="0.25">
      <c r="A1893" s="10">
        <v>44439</v>
      </c>
      <c r="B1893">
        <v>423</v>
      </c>
      <c r="C1893" t="s">
        <v>293</v>
      </c>
      <c r="D1893">
        <v>11</v>
      </c>
      <c r="E1893">
        <v>8</v>
      </c>
      <c r="F1893">
        <v>3</v>
      </c>
      <c r="G1893">
        <v>9</v>
      </c>
      <c r="H1893">
        <v>83</v>
      </c>
      <c r="J1893">
        <v>68</v>
      </c>
      <c r="K1893">
        <v>84</v>
      </c>
      <c r="L1893">
        <v>74</v>
      </c>
      <c r="M1893">
        <v>90</v>
      </c>
      <c r="N1893">
        <v>77</v>
      </c>
      <c r="O1893">
        <v>55</v>
      </c>
      <c r="P1893">
        <v>78</v>
      </c>
      <c r="Q1893">
        <v>63</v>
      </c>
      <c r="R1893">
        <v>86</v>
      </c>
      <c r="T1893" s="34">
        <f>_xlfn.XLOOKUP(B1893,'LHA Demog pivot'!$B$4:$B$93,'LHA Demog pivot'!$C$4:$C$93,,,1)</f>
        <v>19121</v>
      </c>
      <c r="U1893" s="36">
        <f>ROUND(Table2[[#This Row],[LHA_Pop_2016]]*Table2[[#This Row],[C_ADR_7day]]/100000*7,0)</f>
        <v>15</v>
      </c>
      <c r="V1893" s="13">
        <f>IF(OR(Table2[[#This Row],[7d_positivity_public]]=0,ISBLANK(Table2[[#This Row],[7d_positivity_public]])),"",(Table2[[#This Row],[7d_positivity_public]]-Table2[[#This Row],[7d_positivity_all]])/Table2[[#This Row],[7d_positivity_public]])</f>
        <v>0.1111111111111111</v>
      </c>
      <c r="W1893">
        <v>8</v>
      </c>
    </row>
    <row r="1894" spans="1:23" x14ac:dyDescent="0.25">
      <c r="A1894" s="10">
        <v>44439</v>
      </c>
      <c r="B1894">
        <v>424</v>
      </c>
      <c r="C1894" t="s">
        <v>294</v>
      </c>
      <c r="D1894">
        <v>5</v>
      </c>
      <c r="E1894">
        <v>5</v>
      </c>
      <c r="F1894">
        <v>0</v>
      </c>
      <c r="G1894">
        <v>5</v>
      </c>
      <c r="H1894">
        <v>84</v>
      </c>
      <c r="J1894">
        <v>75</v>
      </c>
      <c r="K1894">
        <v>84</v>
      </c>
      <c r="L1894">
        <v>78</v>
      </c>
      <c r="M1894">
        <v>89</v>
      </c>
      <c r="N1894">
        <v>76</v>
      </c>
      <c r="O1894">
        <v>63</v>
      </c>
      <c r="P1894">
        <v>77</v>
      </c>
      <c r="Q1894">
        <v>67</v>
      </c>
      <c r="R1894">
        <v>85</v>
      </c>
      <c r="T1894" s="34">
        <f>_xlfn.XLOOKUP(B1894,'LHA Demog pivot'!$B$4:$B$93,'LHA Demog pivot'!$C$4:$C$93,,,1)</f>
        <v>108964</v>
      </c>
      <c r="U1894" s="36">
        <f>ROUND(Table2[[#This Row],[LHA_Pop_2016]]*Table2[[#This Row],[C_ADR_7day]]/100000*7,0)</f>
        <v>38</v>
      </c>
      <c r="V1894" s="13">
        <f>IF(OR(Table2[[#This Row],[7d_positivity_public]]=0,ISBLANK(Table2[[#This Row],[7d_positivity_public]])),"",(Table2[[#This Row],[7d_positivity_public]]-Table2[[#This Row],[7d_positivity_all]])/Table2[[#This Row],[7d_positivity_public]])</f>
        <v>0.2</v>
      </c>
      <c r="W1894">
        <v>4</v>
      </c>
    </row>
    <row r="1895" spans="1:23" x14ac:dyDescent="0.25">
      <c r="A1895" s="10">
        <v>44439</v>
      </c>
      <c r="B1895">
        <v>425</v>
      </c>
      <c r="C1895" t="s">
        <v>295</v>
      </c>
      <c r="D1895">
        <v>5</v>
      </c>
      <c r="E1895">
        <v>6</v>
      </c>
      <c r="F1895">
        <v>-1</v>
      </c>
      <c r="G1895">
        <v>5</v>
      </c>
      <c r="H1895">
        <v>84</v>
      </c>
      <c r="J1895">
        <v>67</v>
      </c>
      <c r="K1895">
        <v>84</v>
      </c>
      <c r="L1895">
        <v>69</v>
      </c>
      <c r="M1895">
        <v>90</v>
      </c>
      <c r="N1895">
        <v>77</v>
      </c>
      <c r="O1895">
        <v>53</v>
      </c>
      <c r="P1895">
        <v>79</v>
      </c>
      <c r="Q1895">
        <v>58</v>
      </c>
      <c r="R1895">
        <v>86</v>
      </c>
      <c r="T1895" s="34">
        <f>_xlfn.XLOOKUP(B1895,'LHA Demog pivot'!$B$4:$B$93,'LHA Demog pivot'!$C$4:$C$93,,,1)</f>
        <v>47133</v>
      </c>
      <c r="U1895" s="36">
        <f>ROUND(Table2[[#This Row],[LHA_Pop_2016]]*Table2[[#This Row],[C_ADR_7day]]/100000*7,0)</f>
        <v>16</v>
      </c>
      <c r="V1895" s="13">
        <f>IF(OR(Table2[[#This Row],[7d_positivity_public]]=0,ISBLANK(Table2[[#This Row],[7d_positivity_public]])),"",(Table2[[#This Row],[7d_positivity_public]]-Table2[[#This Row],[7d_positivity_all]])/Table2[[#This Row],[7d_positivity_public]])</f>
        <v>0.2</v>
      </c>
      <c r="W1895">
        <v>4</v>
      </c>
    </row>
    <row r="1896" spans="1:23" x14ac:dyDescent="0.25">
      <c r="A1896" s="10">
        <v>44439</v>
      </c>
      <c r="B1896">
        <v>426</v>
      </c>
      <c r="C1896" t="s">
        <v>296</v>
      </c>
      <c r="D1896">
        <v>11</v>
      </c>
      <c r="E1896">
        <v>19</v>
      </c>
      <c r="F1896">
        <v>-8</v>
      </c>
      <c r="G1896">
        <v>12</v>
      </c>
      <c r="H1896">
        <v>80</v>
      </c>
      <c r="J1896">
        <v>63</v>
      </c>
      <c r="K1896">
        <v>81</v>
      </c>
      <c r="L1896">
        <v>74</v>
      </c>
      <c r="M1896">
        <v>87</v>
      </c>
      <c r="N1896">
        <v>71</v>
      </c>
      <c r="O1896">
        <v>47</v>
      </c>
      <c r="P1896">
        <v>73</v>
      </c>
      <c r="Q1896">
        <v>61</v>
      </c>
      <c r="R1896">
        <v>82</v>
      </c>
      <c r="T1896" s="34">
        <f>_xlfn.XLOOKUP(B1896,'LHA Demog pivot'!$B$4:$B$93,'LHA Demog pivot'!$C$4:$C$93,,,1)</f>
        <v>30981</v>
      </c>
      <c r="U1896" s="36">
        <f>ROUND(Table2[[#This Row],[LHA_Pop_2016]]*Table2[[#This Row],[C_ADR_7day]]/100000*7,0)</f>
        <v>24</v>
      </c>
      <c r="V1896" s="13">
        <f>IF(OR(Table2[[#This Row],[7d_positivity_public]]=0,ISBLANK(Table2[[#This Row],[7d_positivity_public]])),"",(Table2[[#This Row],[7d_positivity_public]]-Table2[[#This Row],[7d_positivity_all]])/Table2[[#This Row],[7d_positivity_public]])</f>
        <v>0.16666666666666666</v>
      </c>
      <c r="W1896">
        <v>10</v>
      </c>
    </row>
    <row r="1897" spans="1:23" x14ac:dyDescent="0.25">
      <c r="A1897" s="10">
        <v>44439</v>
      </c>
      <c r="B1897">
        <v>431</v>
      </c>
      <c r="C1897" t="s">
        <v>297</v>
      </c>
      <c r="D1897">
        <v>6</v>
      </c>
      <c r="E1897">
        <v>8</v>
      </c>
      <c r="F1897">
        <v>-2</v>
      </c>
      <c r="G1897">
        <v>5</v>
      </c>
      <c r="H1897">
        <v>82</v>
      </c>
      <c r="J1897">
        <v>69</v>
      </c>
      <c r="K1897">
        <v>83</v>
      </c>
      <c r="L1897">
        <v>73</v>
      </c>
      <c r="M1897">
        <v>89</v>
      </c>
      <c r="N1897">
        <v>75</v>
      </c>
      <c r="O1897">
        <v>54</v>
      </c>
      <c r="P1897">
        <v>76</v>
      </c>
      <c r="Q1897">
        <v>62</v>
      </c>
      <c r="R1897">
        <v>85</v>
      </c>
      <c r="T1897" s="34">
        <f>_xlfn.XLOOKUP(B1897,'LHA Demog pivot'!$B$4:$B$93,'LHA Demog pivot'!$C$4:$C$93,,,1)</f>
        <v>66527</v>
      </c>
      <c r="U1897" s="36">
        <f>ROUND(Table2[[#This Row],[LHA_Pop_2016]]*Table2[[#This Row],[C_ADR_7day]]/100000*7,0)</f>
        <v>28</v>
      </c>
      <c r="V1897" s="13">
        <f>IF(OR(Table2[[#This Row],[7d_positivity_public]]=0,ISBLANK(Table2[[#This Row],[7d_positivity_public]])),"",(Table2[[#This Row],[7d_positivity_public]]-Table2[[#This Row],[7d_positivity_all]])/Table2[[#This Row],[7d_positivity_public]])</f>
        <v>0.2</v>
      </c>
      <c r="W1897">
        <v>4</v>
      </c>
    </row>
    <row r="1898" spans="1:23" x14ac:dyDescent="0.25">
      <c r="A1898" s="10">
        <v>44439</v>
      </c>
      <c r="B1898">
        <v>432</v>
      </c>
      <c r="C1898" t="s">
        <v>298</v>
      </c>
      <c r="D1898">
        <v>10</v>
      </c>
      <c r="E1898">
        <v>3</v>
      </c>
      <c r="F1898">
        <v>7</v>
      </c>
      <c r="G1898">
        <v>11</v>
      </c>
      <c r="H1898">
        <v>81</v>
      </c>
      <c r="J1898">
        <v>69</v>
      </c>
      <c r="K1898">
        <v>82</v>
      </c>
      <c r="L1898">
        <v>72</v>
      </c>
      <c r="M1898">
        <v>89</v>
      </c>
      <c r="N1898">
        <v>73</v>
      </c>
      <c r="O1898">
        <v>55</v>
      </c>
      <c r="P1898">
        <v>75</v>
      </c>
      <c r="Q1898">
        <v>61</v>
      </c>
      <c r="R1898">
        <v>84</v>
      </c>
      <c r="T1898" s="34">
        <f>_xlfn.XLOOKUP(B1898,'LHA Demog pivot'!$B$4:$B$93,'LHA Demog pivot'!$C$4:$C$93,,,1)</f>
        <v>42570</v>
      </c>
      <c r="U1898" s="36">
        <f>ROUND(Table2[[#This Row],[LHA_Pop_2016]]*Table2[[#This Row],[C_ADR_7day]]/100000*7,0)</f>
        <v>30</v>
      </c>
      <c r="V1898" s="13">
        <f>IF(OR(Table2[[#This Row],[7d_positivity_public]]=0,ISBLANK(Table2[[#This Row],[7d_positivity_public]])),"",(Table2[[#This Row],[7d_positivity_public]]-Table2[[#This Row],[7d_positivity_all]])/Table2[[#This Row],[7d_positivity_public]])</f>
        <v>9.0909090909090912E-2</v>
      </c>
      <c r="W1898">
        <v>10</v>
      </c>
    </row>
    <row r="1899" spans="1:23" x14ac:dyDescent="0.25">
      <c r="A1899" s="10">
        <v>44439</v>
      </c>
      <c r="B1899">
        <v>433</v>
      </c>
      <c r="C1899" t="s">
        <v>299</v>
      </c>
      <c r="D1899">
        <v>0</v>
      </c>
      <c r="E1899">
        <v>7</v>
      </c>
      <c r="F1899">
        <v>-7</v>
      </c>
      <c r="G1899">
        <v>0</v>
      </c>
      <c r="H1899">
        <v>78</v>
      </c>
      <c r="J1899">
        <v>60</v>
      </c>
      <c r="K1899">
        <v>79</v>
      </c>
      <c r="L1899">
        <v>71</v>
      </c>
      <c r="M1899">
        <v>84</v>
      </c>
      <c r="N1899">
        <v>69</v>
      </c>
      <c r="O1899">
        <v>29</v>
      </c>
      <c r="P1899">
        <v>72</v>
      </c>
      <c r="Q1899">
        <v>59</v>
      </c>
      <c r="R1899">
        <v>79</v>
      </c>
      <c r="T1899" s="34">
        <f>_xlfn.XLOOKUP(B1899,'LHA Demog pivot'!$B$4:$B$93,'LHA Demog pivot'!$C$4:$C$93,,,1)</f>
        <v>1901</v>
      </c>
      <c r="U1899" s="36">
        <f>ROUND(Table2[[#This Row],[LHA_Pop_2016]]*Table2[[#This Row],[C_ADR_7day]]/100000*7,0)</f>
        <v>0</v>
      </c>
      <c r="V1899" s="13" t="str">
        <f>IF(OR(Table2[[#This Row],[7d_positivity_public]]=0,ISBLANK(Table2[[#This Row],[7d_positivity_public]])),"",(Table2[[#This Row],[7d_positivity_public]]-Table2[[#This Row],[7d_positivity_all]])/Table2[[#This Row],[7d_positivity_public]])</f>
        <v/>
      </c>
      <c r="W1899">
        <v>0</v>
      </c>
    </row>
    <row r="1900" spans="1:23" x14ac:dyDescent="0.25">
      <c r="A1900" s="10">
        <v>44439</v>
      </c>
      <c r="B1900">
        <v>434</v>
      </c>
      <c r="C1900" t="s">
        <v>300</v>
      </c>
      <c r="D1900">
        <v>0</v>
      </c>
      <c r="E1900">
        <v>3</v>
      </c>
      <c r="F1900">
        <v>-3</v>
      </c>
      <c r="G1900">
        <v>0</v>
      </c>
      <c r="H1900">
        <v>80</v>
      </c>
      <c r="J1900">
        <v>66</v>
      </c>
      <c r="K1900">
        <v>81</v>
      </c>
      <c r="L1900">
        <v>75</v>
      </c>
      <c r="M1900">
        <v>87</v>
      </c>
      <c r="N1900">
        <v>71</v>
      </c>
      <c r="O1900">
        <v>47</v>
      </c>
      <c r="P1900">
        <v>74</v>
      </c>
      <c r="Q1900">
        <v>64</v>
      </c>
      <c r="R1900">
        <v>81</v>
      </c>
      <c r="T1900" s="34">
        <f>_xlfn.XLOOKUP(B1900,'LHA Demog pivot'!$B$4:$B$93,'LHA Demog pivot'!$C$4:$C$93,,,1)</f>
        <v>11235</v>
      </c>
      <c r="U1900" s="36">
        <f>ROUND(Table2[[#This Row],[LHA_Pop_2016]]*Table2[[#This Row],[C_ADR_7day]]/100000*7,0)</f>
        <v>0</v>
      </c>
      <c r="V1900" s="13" t="str">
        <f>IF(OR(Table2[[#This Row],[7d_positivity_public]]=0,ISBLANK(Table2[[#This Row],[7d_positivity_public]])),"",(Table2[[#This Row],[7d_positivity_public]]-Table2[[#This Row],[7d_positivity_all]])/Table2[[#This Row],[7d_positivity_public]])</f>
        <v/>
      </c>
      <c r="W1900">
        <v>0</v>
      </c>
    </row>
    <row r="1901" spans="1:23" x14ac:dyDescent="0.25">
      <c r="A1901" s="10">
        <v>44439</v>
      </c>
      <c r="B1901">
        <v>510</v>
      </c>
      <c r="C1901" t="s">
        <v>301</v>
      </c>
      <c r="D1901">
        <v>0</v>
      </c>
      <c r="E1901">
        <v>6</v>
      </c>
      <c r="F1901">
        <v>-6</v>
      </c>
      <c r="G1901">
        <v>8</v>
      </c>
      <c r="H1901">
        <v>85</v>
      </c>
      <c r="J1901">
        <v>76</v>
      </c>
      <c r="K1901">
        <v>86</v>
      </c>
      <c r="L1901">
        <v>82</v>
      </c>
      <c r="M1901">
        <v>90</v>
      </c>
      <c r="N1901">
        <v>77</v>
      </c>
      <c r="O1901">
        <v>51</v>
      </c>
      <c r="P1901">
        <v>78</v>
      </c>
      <c r="Q1901">
        <v>72</v>
      </c>
      <c r="R1901">
        <v>84</v>
      </c>
      <c r="T1901" s="34">
        <f>_xlfn.XLOOKUP(B1901,'LHA Demog pivot'!$B$4:$B$93,'LHA Demog pivot'!$C$4:$C$93,,,1)</f>
        <v>4198</v>
      </c>
      <c r="U1901" s="36">
        <f>ROUND(Table2[[#This Row],[LHA_Pop_2016]]*Table2[[#This Row],[C_ADR_7day]]/100000*7,0)</f>
        <v>0</v>
      </c>
      <c r="V1901" s="13">
        <f>IF(OR(Table2[[#This Row],[7d_positivity_public]]=0,ISBLANK(Table2[[#This Row],[7d_positivity_public]])),"",(Table2[[#This Row],[7d_positivity_public]]-Table2[[#This Row],[7d_positivity_all]])/Table2[[#This Row],[7d_positivity_public]])</f>
        <v>0.375</v>
      </c>
      <c r="W1901">
        <v>5</v>
      </c>
    </row>
    <row r="1902" spans="1:23" x14ac:dyDescent="0.25">
      <c r="A1902" s="10">
        <v>44439</v>
      </c>
      <c r="B1902">
        <v>512</v>
      </c>
      <c r="C1902" t="s">
        <v>304</v>
      </c>
      <c r="D1902">
        <v>7</v>
      </c>
      <c r="E1902">
        <v>3</v>
      </c>
      <c r="F1902">
        <v>4</v>
      </c>
      <c r="G1902">
        <v>12</v>
      </c>
      <c r="H1902">
        <v>83</v>
      </c>
      <c r="J1902">
        <v>66</v>
      </c>
      <c r="K1902">
        <v>84</v>
      </c>
      <c r="L1902">
        <v>80</v>
      </c>
      <c r="M1902">
        <v>89</v>
      </c>
      <c r="N1902">
        <v>71</v>
      </c>
      <c r="O1902">
        <v>43</v>
      </c>
      <c r="P1902">
        <v>74</v>
      </c>
      <c r="Q1902">
        <v>66</v>
      </c>
      <c r="R1902">
        <v>83</v>
      </c>
      <c r="T1902" s="34">
        <f>_xlfn.XLOOKUP(B1902,'LHA Demog pivot'!$B$4:$B$93,'LHA Demog pivot'!$C$4:$C$93,,,1)</f>
        <v>13501</v>
      </c>
      <c r="U1902" s="36">
        <f>ROUND(Table2[[#This Row],[LHA_Pop_2016]]*Table2[[#This Row],[C_ADR_7day]]/100000*7,0)</f>
        <v>7</v>
      </c>
      <c r="V1902" s="13">
        <f>IF(OR(Table2[[#This Row],[7d_positivity_public]]=0,ISBLANK(Table2[[#This Row],[7d_positivity_public]])),"",(Table2[[#This Row],[7d_positivity_public]]-Table2[[#This Row],[7d_positivity_all]])/Table2[[#This Row],[7d_positivity_public]])</f>
        <v>8.3333333333333329E-2</v>
      </c>
      <c r="W1902">
        <v>11</v>
      </c>
    </row>
    <row r="1903" spans="1:23" x14ac:dyDescent="0.25">
      <c r="A1903" s="10">
        <v>44439</v>
      </c>
      <c r="B1903">
        <v>513</v>
      </c>
      <c r="C1903" t="s">
        <v>305</v>
      </c>
      <c r="D1903">
        <v>7</v>
      </c>
      <c r="E1903">
        <v>0</v>
      </c>
      <c r="F1903">
        <v>7</v>
      </c>
      <c r="G1903">
        <v>10</v>
      </c>
      <c r="H1903">
        <v>78</v>
      </c>
      <c r="J1903">
        <v>56</v>
      </c>
      <c r="K1903">
        <v>81</v>
      </c>
      <c r="L1903">
        <v>76</v>
      </c>
      <c r="M1903">
        <v>85</v>
      </c>
      <c r="N1903">
        <v>67</v>
      </c>
      <c r="O1903">
        <v>32</v>
      </c>
      <c r="P1903">
        <v>71</v>
      </c>
      <c r="Q1903">
        <v>64</v>
      </c>
      <c r="R1903">
        <v>77</v>
      </c>
      <c r="T1903" s="34">
        <f>_xlfn.XLOOKUP(B1903,'LHA Demog pivot'!$B$4:$B$93,'LHA Demog pivot'!$C$4:$C$93,,,1)</f>
        <v>4223</v>
      </c>
      <c r="U1903" s="36">
        <f>ROUND(Table2[[#This Row],[LHA_Pop_2016]]*Table2[[#This Row],[C_ADR_7day]]/100000*7,0)</f>
        <v>2</v>
      </c>
      <c r="V1903" s="13">
        <f>IF(OR(Table2[[#This Row],[7d_positivity_public]]=0,ISBLANK(Table2[[#This Row],[7d_positivity_public]])),"",(Table2[[#This Row],[7d_positivity_public]]-Table2[[#This Row],[7d_positivity_all]])/Table2[[#This Row],[7d_positivity_public]])</f>
        <v>0.2</v>
      </c>
      <c r="W1903">
        <v>8</v>
      </c>
    </row>
    <row r="1904" spans="1:23" x14ac:dyDescent="0.25">
      <c r="A1904" s="10">
        <v>44439</v>
      </c>
      <c r="B1904">
        <v>514</v>
      </c>
      <c r="C1904" t="s">
        <v>306</v>
      </c>
      <c r="D1904">
        <v>15</v>
      </c>
      <c r="E1904">
        <v>8</v>
      </c>
      <c r="F1904">
        <v>7</v>
      </c>
      <c r="G1904">
        <v>30</v>
      </c>
      <c r="H1904">
        <v>70</v>
      </c>
      <c r="J1904">
        <v>49</v>
      </c>
      <c r="K1904">
        <v>72</v>
      </c>
      <c r="L1904">
        <v>64</v>
      </c>
      <c r="M1904">
        <v>81</v>
      </c>
      <c r="N1904">
        <v>60</v>
      </c>
      <c r="O1904">
        <v>34</v>
      </c>
      <c r="P1904">
        <v>62</v>
      </c>
      <c r="Q1904">
        <v>51</v>
      </c>
      <c r="R1904">
        <v>75</v>
      </c>
      <c r="T1904" s="34">
        <f>_xlfn.XLOOKUP(B1904,'LHA Demog pivot'!$B$4:$B$93,'LHA Demog pivot'!$C$4:$C$93,,,1)</f>
        <v>16414</v>
      </c>
      <c r="U1904" s="36">
        <f>ROUND(Table2[[#This Row],[LHA_Pop_2016]]*Table2[[#This Row],[C_ADR_7day]]/100000*7,0)</f>
        <v>17</v>
      </c>
      <c r="V1904" s="13">
        <f>IF(OR(Table2[[#This Row],[7d_positivity_public]]=0,ISBLANK(Table2[[#This Row],[7d_positivity_public]])),"",(Table2[[#This Row],[7d_positivity_public]]-Table2[[#This Row],[7d_positivity_all]])/Table2[[#This Row],[7d_positivity_public]])</f>
        <v>0.16666666666666666</v>
      </c>
      <c r="W1904">
        <v>25</v>
      </c>
    </row>
    <row r="1905" spans="1:23" x14ac:dyDescent="0.25">
      <c r="A1905" s="10">
        <v>44439</v>
      </c>
      <c r="B1905">
        <v>515</v>
      </c>
      <c r="C1905" t="s">
        <v>307</v>
      </c>
      <c r="D1905">
        <v>12</v>
      </c>
      <c r="E1905">
        <v>17</v>
      </c>
      <c r="F1905">
        <v>-5</v>
      </c>
      <c r="G1905">
        <v>19</v>
      </c>
      <c r="H1905">
        <v>93</v>
      </c>
      <c r="J1905">
        <v>63</v>
      </c>
      <c r="K1905">
        <v>96</v>
      </c>
      <c r="L1905">
        <v>94</v>
      </c>
      <c r="M1905">
        <v>97</v>
      </c>
      <c r="N1905">
        <v>79</v>
      </c>
      <c r="O1905">
        <v>45</v>
      </c>
      <c r="P1905">
        <v>81</v>
      </c>
      <c r="Q1905">
        <v>74</v>
      </c>
      <c r="R1905">
        <v>88</v>
      </c>
      <c r="T1905" s="34">
        <f>_xlfn.XLOOKUP(B1905,'LHA Demog pivot'!$B$4:$B$93,'LHA Demog pivot'!$C$4:$C$93,,,1)</f>
        <v>9090</v>
      </c>
      <c r="U1905" s="36">
        <f>ROUND(Table2[[#This Row],[LHA_Pop_2016]]*Table2[[#This Row],[C_ADR_7day]]/100000*7,0)</f>
        <v>8</v>
      </c>
      <c r="V1905" s="13">
        <f>IF(OR(Table2[[#This Row],[7d_positivity_public]]=0,ISBLANK(Table2[[#This Row],[7d_positivity_public]])),"",(Table2[[#This Row],[7d_positivity_public]]-Table2[[#This Row],[7d_positivity_all]])/Table2[[#This Row],[7d_positivity_public]])</f>
        <v>0.10526315789473684</v>
      </c>
      <c r="W1905">
        <v>17</v>
      </c>
    </row>
    <row r="1906" spans="1:23" x14ac:dyDescent="0.25">
      <c r="A1906" s="10">
        <v>44439</v>
      </c>
      <c r="B1906">
        <v>517</v>
      </c>
      <c r="C1906" t="s">
        <v>308</v>
      </c>
      <c r="D1906">
        <v>12</v>
      </c>
      <c r="E1906">
        <v>7</v>
      </c>
      <c r="F1906">
        <v>5</v>
      </c>
      <c r="G1906">
        <v>16</v>
      </c>
      <c r="H1906">
        <v>78</v>
      </c>
      <c r="J1906">
        <v>60</v>
      </c>
      <c r="K1906">
        <v>80</v>
      </c>
      <c r="L1906">
        <v>74</v>
      </c>
      <c r="M1906">
        <v>86</v>
      </c>
      <c r="N1906">
        <v>68</v>
      </c>
      <c r="O1906">
        <v>43</v>
      </c>
      <c r="P1906">
        <v>70</v>
      </c>
      <c r="Q1906">
        <v>61</v>
      </c>
      <c r="R1906">
        <v>80</v>
      </c>
      <c r="T1906" s="34">
        <f>_xlfn.XLOOKUP(B1906,'LHA Demog pivot'!$B$4:$B$93,'LHA Demog pivot'!$C$4:$C$93,,,1)</f>
        <v>20250</v>
      </c>
      <c r="U1906" s="36">
        <f>ROUND(Table2[[#This Row],[LHA_Pop_2016]]*Table2[[#This Row],[C_ADR_7day]]/100000*7,0)</f>
        <v>17</v>
      </c>
      <c r="V1906" s="13">
        <f>IF(OR(Table2[[#This Row],[7d_positivity_public]]=0,ISBLANK(Table2[[#This Row],[7d_positivity_public]])),"",(Table2[[#This Row],[7d_positivity_public]]-Table2[[#This Row],[7d_positivity_all]])/Table2[[#This Row],[7d_positivity_public]])</f>
        <v>0.125</v>
      </c>
      <c r="W1906">
        <v>14</v>
      </c>
    </row>
    <row r="1907" spans="1:23" x14ac:dyDescent="0.25">
      <c r="A1907" s="10">
        <v>44439</v>
      </c>
      <c r="B1907">
        <v>518</v>
      </c>
      <c r="C1907" t="s">
        <v>309</v>
      </c>
      <c r="D1907">
        <v>24</v>
      </c>
      <c r="E1907">
        <v>32</v>
      </c>
      <c r="F1907">
        <v>-8</v>
      </c>
      <c r="G1907">
        <v>33</v>
      </c>
      <c r="H1907">
        <v>84</v>
      </c>
      <c r="J1907">
        <v>72</v>
      </c>
      <c r="K1907">
        <v>85</v>
      </c>
      <c r="L1907">
        <v>81</v>
      </c>
      <c r="M1907">
        <v>88</v>
      </c>
      <c r="N1907">
        <v>72</v>
      </c>
      <c r="O1907">
        <v>40</v>
      </c>
      <c r="P1907">
        <v>76</v>
      </c>
      <c r="Q1907">
        <v>71</v>
      </c>
      <c r="R1907">
        <v>81</v>
      </c>
      <c r="T1907" s="34">
        <f>_xlfn.XLOOKUP(B1907,'LHA Demog pivot'!$B$4:$B$93,'LHA Demog pivot'!$C$4:$C$93,,,1)</f>
        <v>1880</v>
      </c>
      <c r="U1907" s="36">
        <f>ROUND(Table2[[#This Row],[LHA_Pop_2016]]*Table2[[#This Row],[C_ADR_7day]]/100000*7,0)</f>
        <v>3</v>
      </c>
      <c r="V1907" s="13">
        <f>IF(OR(Table2[[#This Row],[7d_positivity_public]]=0,ISBLANK(Table2[[#This Row],[7d_positivity_public]])),"",(Table2[[#This Row],[7d_positivity_public]]-Table2[[#This Row],[7d_positivity_all]])/Table2[[#This Row],[7d_positivity_public]])</f>
        <v>9.0909090909090912E-2</v>
      </c>
      <c r="W1907">
        <v>30</v>
      </c>
    </row>
    <row r="1908" spans="1:23" x14ac:dyDescent="0.25">
      <c r="A1908" s="10">
        <v>44439</v>
      </c>
      <c r="B1908">
        <v>521</v>
      </c>
      <c r="C1908" t="s">
        <v>310</v>
      </c>
      <c r="D1908">
        <v>13</v>
      </c>
      <c r="E1908">
        <v>6</v>
      </c>
      <c r="F1908">
        <v>7</v>
      </c>
      <c r="G1908">
        <v>21</v>
      </c>
      <c r="H1908">
        <v>69</v>
      </c>
      <c r="J1908">
        <v>51</v>
      </c>
      <c r="K1908">
        <v>71</v>
      </c>
      <c r="L1908">
        <v>60</v>
      </c>
      <c r="M1908">
        <v>80</v>
      </c>
      <c r="N1908">
        <v>60</v>
      </c>
      <c r="O1908">
        <v>39</v>
      </c>
      <c r="P1908">
        <v>62</v>
      </c>
      <c r="Q1908">
        <v>47</v>
      </c>
      <c r="R1908">
        <v>74</v>
      </c>
      <c r="T1908" s="34">
        <f>_xlfn.XLOOKUP(B1908,'LHA Demog pivot'!$B$4:$B$93,'LHA Demog pivot'!$C$4:$C$93,,,1)</f>
        <v>23205</v>
      </c>
      <c r="U1908" s="36">
        <f>ROUND(Table2[[#This Row],[LHA_Pop_2016]]*Table2[[#This Row],[C_ADR_7day]]/100000*7,0)</f>
        <v>21</v>
      </c>
      <c r="V1908" s="13">
        <f>IF(OR(Table2[[#This Row],[7d_positivity_public]]=0,ISBLANK(Table2[[#This Row],[7d_positivity_public]])),"",(Table2[[#This Row],[7d_positivity_public]]-Table2[[#This Row],[7d_positivity_all]])/Table2[[#This Row],[7d_positivity_public]])</f>
        <v>0.14285714285714285</v>
      </c>
      <c r="W1908">
        <v>18</v>
      </c>
    </row>
    <row r="1909" spans="1:23" x14ac:dyDescent="0.25">
      <c r="A1909" s="10">
        <v>44439</v>
      </c>
      <c r="B1909">
        <v>522</v>
      </c>
      <c r="C1909" t="s">
        <v>311</v>
      </c>
      <c r="D1909">
        <v>11</v>
      </c>
      <c r="E1909">
        <v>2</v>
      </c>
      <c r="F1909">
        <v>9</v>
      </c>
      <c r="G1909">
        <v>16</v>
      </c>
      <c r="H1909">
        <v>69</v>
      </c>
      <c r="J1909">
        <v>42</v>
      </c>
      <c r="K1909">
        <v>71</v>
      </c>
      <c r="L1909">
        <v>63</v>
      </c>
      <c r="M1909">
        <v>78</v>
      </c>
      <c r="N1909">
        <v>61</v>
      </c>
      <c r="O1909">
        <v>30</v>
      </c>
      <c r="P1909">
        <v>64</v>
      </c>
      <c r="Q1909">
        <v>52</v>
      </c>
      <c r="R1909">
        <v>74</v>
      </c>
      <c r="T1909" s="34">
        <f>_xlfn.XLOOKUP(B1909,'LHA Demog pivot'!$B$4:$B$93,'LHA Demog pivot'!$C$4:$C$93,,,1)</f>
        <v>6256</v>
      </c>
      <c r="U1909" s="36">
        <f>ROUND(Table2[[#This Row],[LHA_Pop_2016]]*Table2[[#This Row],[C_ADR_7day]]/100000*7,0)</f>
        <v>5</v>
      </c>
      <c r="V1909" s="13">
        <f>IF(OR(Table2[[#This Row],[7d_positivity_public]]=0,ISBLANK(Table2[[#This Row],[7d_positivity_public]])),"",(Table2[[#This Row],[7d_positivity_public]]-Table2[[#This Row],[7d_positivity_all]])/Table2[[#This Row],[7d_positivity_public]])</f>
        <v>0.3125</v>
      </c>
      <c r="W1909">
        <v>11</v>
      </c>
    </row>
    <row r="1910" spans="1:23" x14ac:dyDescent="0.25">
      <c r="A1910" s="10">
        <v>44439</v>
      </c>
      <c r="B1910">
        <v>523</v>
      </c>
      <c r="C1910" t="s">
        <v>312</v>
      </c>
      <c r="D1910">
        <v>53</v>
      </c>
      <c r="E1910">
        <v>42</v>
      </c>
      <c r="F1910">
        <v>11</v>
      </c>
      <c r="G1910">
        <v>26</v>
      </c>
      <c r="H1910">
        <v>66</v>
      </c>
      <c r="J1910">
        <v>42</v>
      </c>
      <c r="K1910">
        <v>68</v>
      </c>
      <c r="L1910">
        <v>58</v>
      </c>
      <c r="M1910">
        <v>78</v>
      </c>
      <c r="N1910">
        <v>56</v>
      </c>
      <c r="O1910">
        <v>28</v>
      </c>
      <c r="P1910">
        <v>59</v>
      </c>
      <c r="Q1910">
        <v>46</v>
      </c>
      <c r="R1910">
        <v>71</v>
      </c>
      <c r="T1910" s="34">
        <f>_xlfn.XLOOKUP(B1910,'LHA Demog pivot'!$B$4:$B$93,'LHA Demog pivot'!$C$4:$C$93,,,1)</f>
        <v>15857</v>
      </c>
      <c r="U1910" s="36">
        <f>ROUND(Table2[[#This Row],[LHA_Pop_2016]]*Table2[[#This Row],[C_ADR_7day]]/100000*7,0)</f>
        <v>59</v>
      </c>
      <c r="V1910" s="13">
        <f>IF(OR(Table2[[#This Row],[7d_positivity_public]]=0,ISBLANK(Table2[[#This Row],[7d_positivity_public]])),"",(Table2[[#This Row],[7d_positivity_public]]-Table2[[#This Row],[7d_positivity_all]])/Table2[[#This Row],[7d_positivity_public]])</f>
        <v>7.6923076923076927E-2</v>
      </c>
      <c r="W1910">
        <v>24</v>
      </c>
    </row>
    <row r="1911" spans="1:23" x14ac:dyDescent="0.25">
      <c r="A1911" s="10">
        <v>44439</v>
      </c>
      <c r="B1911">
        <v>524</v>
      </c>
      <c r="C1911" t="s">
        <v>313</v>
      </c>
      <c r="D1911">
        <v>16</v>
      </c>
      <c r="E1911">
        <v>9</v>
      </c>
      <c r="F1911">
        <v>7</v>
      </c>
      <c r="G1911">
        <v>16</v>
      </c>
      <c r="H1911">
        <v>77</v>
      </c>
      <c r="J1911">
        <v>63</v>
      </c>
      <c r="K1911">
        <v>79</v>
      </c>
      <c r="L1911">
        <v>73</v>
      </c>
      <c r="M1911">
        <v>86</v>
      </c>
      <c r="N1911">
        <v>68</v>
      </c>
      <c r="O1911">
        <v>50</v>
      </c>
      <c r="P1911">
        <v>69</v>
      </c>
      <c r="Q1911">
        <v>60</v>
      </c>
      <c r="R1911">
        <v>80</v>
      </c>
      <c r="T1911" s="34">
        <f>_xlfn.XLOOKUP(B1911,'LHA Demog pivot'!$B$4:$B$93,'LHA Demog pivot'!$C$4:$C$93,,,1)</f>
        <v>95077</v>
      </c>
      <c r="U1911" s="36">
        <f>ROUND(Table2[[#This Row],[LHA_Pop_2016]]*Table2[[#This Row],[C_ADR_7day]]/100000*7,0)</f>
        <v>106</v>
      </c>
      <c r="V1911" s="13">
        <f>IF(OR(Table2[[#This Row],[7d_positivity_public]]=0,ISBLANK(Table2[[#This Row],[7d_positivity_public]])),"",(Table2[[#This Row],[7d_positivity_public]]-Table2[[#This Row],[7d_positivity_all]])/Table2[[#This Row],[7d_positivity_public]])</f>
        <v>0.125</v>
      </c>
      <c r="W1911">
        <v>14</v>
      </c>
    </row>
    <row r="1912" spans="1:23" x14ac:dyDescent="0.25">
      <c r="A1912" s="10">
        <v>44439</v>
      </c>
      <c r="B1912">
        <v>531</v>
      </c>
      <c r="C1912" t="s">
        <v>314</v>
      </c>
      <c r="D1912">
        <v>35</v>
      </c>
      <c r="E1912">
        <v>18</v>
      </c>
      <c r="F1912">
        <v>17</v>
      </c>
      <c r="G1912">
        <v>35</v>
      </c>
      <c r="H1912">
        <v>56</v>
      </c>
      <c r="J1912">
        <v>31</v>
      </c>
      <c r="K1912">
        <v>59</v>
      </c>
      <c r="L1912">
        <v>48</v>
      </c>
      <c r="M1912">
        <v>72</v>
      </c>
      <c r="N1912">
        <v>47</v>
      </c>
      <c r="O1912">
        <v>21</v>
      </c>
      <c r="P1912">
        <v>49</v>
      </c>
      <c r="Q1912">
        <v>36</v>
      </c>
      <c r="R1912">
        <v>65</v>
      </c>
      <c r="T1912" s="34">
        <f>_xlfn.XLOOKUP(B1912,'LHA Demog pivot'!$B$4:$B$93,'LHA Demog pivot'!$C$4:$C$93,,,1)</f>
        <v>26850</v>
      </c>
      <c r="U1912" s="36">
        <f>ROUND(Table2[[#This Row],[LHA_Pop_2016]]*Table2[[#This Row],[C_ADR_7day]]/100000*7,0)</f>
        <v>66</v>
      </c>
      <c r="V1912" s="13">
        <f>IF(OR(Table2[[#This Row],[7d_positivity_public]]=0,ISBLANK(Table2[[#This Row],[7d_positivity_public]])),"",(Table2[[#This Row],[7d_positivity_public]]-Table2[[#This Row],[7d_positivity_all]])/Table2[[#This Row],[7d_positivity_public]])</f>
        <v>0.14285714285714285</v>
      </c>
      <c r="W1912">
        <v>30</v>
      </c>
    </row>
    <row r="1913" spans="1:23" x14ac:dyDescent="0.25">
      <c r="A1913" s="10">
        <v>44439</v>
      </c>
      <c r="B1913">
        <v>532</v>
      </c>
      <c r="C1913" t="s">
        <v>315</v>
      </c>
      <c r="D1913">
        <v>17</v>
      </c>
      <c r="E1913">
        <v>18</v>
      </c>
      <c r="F1913">
        <v>-1</v>
      </c>
      <c r="G1913">
        <v>20</v>
      </c>
      <c r="H1913">
        <v>58</v>
      </c>
      <c r="J1913">
        <v>34</v>
      </c>
      <c r="K1913">
        <v>60</v>
      </c>
      <c r="L1913">
        <v>53</v>
      </c>
      <c r="M1913">
        <v>73</v>
      </c>
      <c r="N1913">
        <v>48</v>
      </c>
      <c r="O1913">
        <v>24</v>
      </c>
      <c r="P1913">
        <v>50</v>
      </c>
      <c r="Q1913">
        <v>41</v>
      </c>
      <c r="R1913">
        <v>66</v>
      </c>
      <c r="T1913" s="34">
        <f>_xlfn.XLOOKUP(B1913,'LHA Demog pivot'!$B$4:$B$93,'LHA Demog pivot'!$C$4:$C$93,,,1)</f>
        <v>35521</v>
      </c>
      <c r="U1913" s="36">
        <f>ROUND(Table2[[#This Row],[LHA_Pop_2016]]*Table2[[#This Row],[C_ADR_7day]]/100000*7,0)</f>
        <v>42</v>
      </c>
      <c r="V1913" s="13">
        <f>IF(OR(Table2[[#This Row],[7d_positivity_public]]=0,ISBLANK(Table2[[#This Row],[7d_positivity_public]])),"",(Table2[[#This Row],[7d_positivity_public]]-Table2[[#This Row],[7d_positivity_all]])/Table2[[#This Row],[7d_positivity_public]])</f>
        <v>0.25</v>
      </c>
      <c r="W1913">
        <v>15</v>
      </c>
    </row>
    <row r="1914" spans="1:23" x14ac:dyDescent="0.25">
      <c r="A1914" s="10">
        <v>44439</v>
      </c>
      <c r="B1914">
        <v>533</v>
      </c>
      <c r="C1914" t="s">
        <v>316</v>
      </c>
      <c r="D1914">
        <v>56</v>
      </c>
      <c r="E1914">
        <v>21</v>
      </c>
      <c r="F1914">
        <v>35</v>
      </c>
      <c r="G1914">
        <v>44</v>
      </c>
      <c r="H1914">
        <v>58</v>
      </c>
      <c r="J1914">
        <v>33</v>
      </c>
      <c r="K1914">
        <v>61</v>
      </c>
      <c r="L1914">
        <v>52</v>
      </c>
      <c r="M1914">
        <v>71</v>
      </c>
      <c r="N1914">
        <v>49</v>
      </c>
      <c r="O1914">
        <v>19</v>
      </c>
      <c r="P1914">
        <v>52</v>
      </c>
      <c r="Q1914">
        <v>41</v>
      </c>
      <c r="R1914">
        <v>65</v>
      </c>
      <c r="T1914" s="34">
        <f>_xlfn.XLOOKUP(B1914,'LHA Demog pivot'!$B$4:$B$93,'LHA Demog pivot'!$C$4:$C$93,,,1)</f>
        <v>5514</v>
      </c>
      <c r="U1914" s="36">
        <f>ROUND(Table2[[#This Row],[LHA_Pop_2016]]*Table2[[#This Row],[C_ADR_7day]]/100000*7,0)</f>
        <v>22</v>
      </c>
      <c r="V1914" s="13">
        <f>IF(OR(Table2[[#This Row],[7d_positivity_public]]=0,ISBLANK(Table2[[#This Row],[7d_positivity_public]])),"",(Table2[[#This Row],[7d_positivity_public]]-Table2[[#This Row],[7d_positivity_all]])/Table2[[#This Row],[7d_positivity_public]])</f>
        <v>0.31818181818181818</v>
      </c>
      <c r="W1914">
        <v>30</v>
      </c>
    </row>
    <row r="1915" spans="1:23" x14ac:dyDescent="0.25">
      <c r="A1915" s="10">
        <v>44439</v>
      </c>
      <c r="B1915">
        <v>555</v>
      </c>
      <c r="C1915" t="s">
        <v>317</v>
      </c>
      <c r="D1915">
        <v>20</v>
      </c>
      <c r="E1915">
        <v>0</v>
      </c>
      <c r="F1915">
        <v>20</v>
      </c>
      <c r="G1915">
        <v>33</v>
      </c>
      <c r="H1915">
        <v>80</v>
      </c>
      <c r="J1915">
        <v>55</v>
      </c>
      <c r="K1915">
        <v>82</v>
      </c>
      <c r="L1915">
        <v>77</v>
      </c>
      <c r="M1915">
        <v>86</v>
      </c>
      <c r="N1915">
        <v>65</v>
      </c>
      <c r="O1915">
        <v>32</v>
      </c>
      <c r="P1915">
        <v>68</v>
      </c>
      <c r="Q1915">
        <v>60</v>
      </c>
      <c r="R1915">
        <v>74</v>
      </c>
      <c r="T1915" s="34">
        <f>_xlfn.XLOOKUP(B1915,'LHA Demog pivot'!$B$4:$B$93,'LHA Demog pivot'!$C$4:$C$93,,,1)</f>
        <v>2049</v>
      </c>
      <c r="U1915" s="36">
        <f>ROUND(Table2[[#This Row],[LHA_Pop_2016]]*Table2[[#This Row],[C_ADR_7day]]/100000*7,0)</f>
        <v>3</v>
      </c>
      <c r="V1915" s="13">
        <f>IF(OR(Table2[[#This Row],[7d_positivity_public]]=0,ISBLANK(Table2[[#This Row],[7d_positivity_public]])),"",(Table2[[#This Row],[7d_positivity_public]]-Table2[[#This Row],[7d_positivity_all]])/Table2[[#This Row],[7d_positivity_public]])</f>
        <v>9.0909090909090912E-2</v>
      </c>
      <c r="W1915">
        <v>30</v>
      </c>
    </row>
    <row r="1916" spans="1:23" x14ac:dyDescent="0.25">
      <c r="A1916" s="10">
        <v>44442</v>
      </c>
      <c r="B1916">
        <v>111</v>
      </c>
      <c r="C1916" t="s">
        <v>242</v>
      </c>
      <c r="D1916">
        <v>20</v>
      </c>
      <c r="E1916">
        <v>46</v>
      </c>
      <c r="F1916">
        <v>-26</v>
      </c>
      <c r="G1916">
        <v>13</v>
      </c>
      <c r="H1916">
        <v>79</v>
      </c>
      <c r="J1916">
        <v>67</v>
      </c>
      <c r="K1916">
        <v>80</v>
      </c>
      <c r="L1916">
        <v>76</v>
      </c>
      <c r="M1916">
        <v>86</v>
      </c>
      <c r="N1916">
        <v>70</v>
      </c>
      <c r="O1916">
        <v>56</v>
      </c>
      <c r="P1916">
        <v>72</v>
      </c>
      <c r="Q1916">
        <v>64</v>
      </c>
      <c r="R1916">
        <v>81</v>
      </c>
      <c r="T1916" s="34">
        <f>_xlfn.XLOOKUP(B1916,'LHA Demog pivot'!$B$4:$B$93,'LHA Demog pivot'!$C$4:$C$93,,,1)</f>
        <v>15531</v>
      </c>
      <c r="U1916" s="36">
        <f>ROUND(Table2[[#This Row],[LHA_Pop_2016]]*Table2[[#This Row],[C_ADR_7day]]/100000*7,0)</f>
        <v>22</v>
      </c>
      <c r="V1916" s="13">
        <f>IF(OR(Table2[[#This Row],[7d_positivity_public]]=0,ISBLANK(Table2[[#This Row],[7d_positivity_public]])),"",(Table2[[#This Row],[7d_positivity_public]]-Table2[[#This Row],[7d_positivity_all]])/Table2[[#This Row],[7d_positivity_public]])</f>
        <v>7.6923076923076927E-2</v>
      </c>
      <c r="W1916">
        <v>12</v>
      </c>
    </row>
    <row r="1917" spans="1:23" x14ac:dyDescent="0.25">
      <c r="A1917" s="10">
        <v>44442</v>
      </c>
      <c r="B1917">
        <v>112</v>
      </c>
      <c r="C1917" t="s">
        <v>243</v>
      </c>
      <c r="D1917">
        <v>44</v>
      </c>
      <c r="E1917">
        <v>35</v>
      </c>
      <c r="F1917">
        <v>9</v>
      </c>
      <c r="G1917">
        <v>18</v>
      </c>
      <c r="H1917">
        <v>78</v>
      </c>
      <c r="J1917">
        <v>64</v>
      </c>
      <c r="K1917">
        <v>79</v>
      </c>
      <c r="L1917">
        <v>69</v>
      </c>
      <c r="M1917">
        <v>87</v>
      </c>
      <c r="N1917">
        <v>69</v>
      </c>
      <c r="O1917">
        <v>51</v>
      </c>
      <c r="P1917">
        <v>70</v>
      </c>
      <c r="Q1917">
        <v>57</v>
      </c>
      <c r="R1917">
        <v>82</v>
      </c>
      <c r="T1917" s="34">
        <f>_xlfn.XLOOKUP(B1917,'LHA Demog pivot'!$B$4:$B$93,'LHA Demog pivot'!$C$4:$C$93,,,1)</f>
        <v>26248</v>
      </c>
      <c r="U1917" s="36">
        <f>ROUND(Table2[[#This Row],[LHA_Pop_2016]]*Table2[[#This Row],[C_ADR_7day]]/100000*7,0)</f>
        <v>81</v>
      </c>
      <c r="V1917" s="13">
        <f>IF(OR(Table2[[#This Row],[7d_positivity_public]]=0,ISBLANK(Table2[[#This Row],[7d_positivity_public]])),"",(Table2[[#This Row],[7d_positivity_public]]-Table2[[#This Row],[7d_positivity_all]])/Table2[[#This Row],[7d_positivity_public]])</f>
        <v>5.5555555555555552E-2</v>
      </c>
      <c r="W1917">
        <v>17</v>
      </c>
    </row>
    <row r="1918" spans="1:23" x14ac:dyDescent="0.25">
      <c r="A1918" s="10">
        <v>44442</v>
      </c>
      <c r="B1918">
        <v>113</v>
      </c>
      <c r="C1918" t="s">
        <v>244</v>
      </c>
      <c r="D1918">
        <v>15</v>
      </c>
      <c r="E1918">
        <v>21</v>
      </c>
      <c r="F1918">
        <v>-6</v>
      </c>
      <c r="G1918">
        <v>7</v>
      </c>
      <c r="H1918">
        <v>83</v>
      </c>
      <c r="J1918">
        <v>71</v>
      </c>
      <c r="K1918">
        <v>84</v>
      </c>
      <c r="L1918">
        <v>76</v>
      </c>
      <c r="M1918">
        <v>90</v>
      </c>
      <c r="N1918">
        <v>75</v>
      </c>
      <c r="O1918">
        <v>59</v>
      </c>
      <c r="P1918">
        <v>76</v>
      </c>
      <c r="Q1918">
        <v>65</v>
      </c>
      <c r="R1918">
        <v>85</v>
      </c>
      <c r="T1918" s="34">
        <f>_xlfn.XLOOKUP(B1918,'LHA Demog pivot'!$B$4:$B$93,'LHA Demog pivot'!$C$4:$C$93,,,1)</f>
        <v>9178</v>
      </c>
      <c r="U1918" s="36">
        <f>ROUND(Table2[[#This Row],[LHA_Pop_2016]]*Table2[[#This Row],[C_ADR_7day]]/100000*7,0)</f>
        <v>10</v>
      </c>
      <c r="V1918" s="13">
        <f>IF(OR(Table2[[#This Row],[7d_positivity_public]]=0,ISBLANK(Table2[[#This Row],[7d_positivity_public]])),"",(Table2[[#This Row],[7d_positivity_public]]-Table2[[#This Row],[7d_positivity_all]])/Table2[[#This Row],[7d_positivity_public]])</f>
        <v>0</v>
      </c>
      <c r="W1918">
        <v>7</v>
      </c>
    </row>
    <row r="1919" spans="1:23" x14ac:dyDescent="0.25">
      <c r="A1919" s="10">
        <v>44442</v>
      </c>
      <c r="B1919">
        <v>114</v>
      </c>
      <c r="C1919" t="s">
        <v>245</v>
      </c>
      <c r="D1919">
        <v>13</v>
      </c>
      <c r="E1919">
        <v>12</v>
      </c>
      <c r="F1919">
        <v>1</v>
      </c>
      <c r="G1919">
        <v>10</v>
      </c>
      <c r="H1919">
        <v>85</v>
      </c>
      <c r="J1919">
        <v>68</v>
      </c>
      <c r="K1919">
        <v>86</v>
      </c>
      <c r="L1919">
        <v>82</v>
      </c>
      <c r="M1919">
        <v>90</v>
      </c>
      <c r="N1919">
        <v>77</v>
      </c>
      <c r="O1919">
        <v>53</v>
      </c>
      <c r="P1919">
        <v>79</v>
      </c>
      <c r="Q1919">
        <v>71</v>
      </c>
      <c r="R1919">
        <v>85</v>
      </c>
      <c r="T1919" s="34">
        <f>_xlfn.XLOOKUP(B1919,'LHA Demog pivot'!$B$4:$B$93,'LHA Demog pivot'!$C$4:$C$93,,,1)</f>
        <v>9487</v>
      </c>
      <c r="U1919" s="36">
        <f>ROUND(Table2[[#This Row],[LHA_Pop_2016]]*Table2[[#This Row],[C_ADR_7day]]/100000*7,0)</f>
        <v>9</v>
      </c>
      <c r="V1919" s="13">
        <f>IF(OR(Table2[[#This Row],[7d_positivity_public]]=0,ISBLANK(Table2[[#This Row],[7d_positivity_public]])),"",(Table2[[#This Row],[7d_positivity_public]]-Table2[[#This Row],[7d_positivity_all]])/Table2[[#This Row],[7d_positivity_public]])</f>
        <v>0.2</v>
      </c>
      <c r="W1919">
        <v>8</v>
      </c>
    </row>
    <row r="1920" spans="1:23" x14ac:dyDescent="0.25">
      <c r="A1920" s="10">
        <v>44442</v>
      </c>
      <c r="B1920">
        <v>115</v>
      </c>
      <c r="C1920" t="s">
        <v>246</v>
      </c>
      <c r="D1920">
        <v>34</v>
      </c>
      <c r="E1920">
        <v>51</v>
      </c>
      <c r="F1920">
        <v>-17</v>
      </c>
      <c r="G1920">
        <v>18</v>
      </c>
      <c r="H1920">
        <v>68</v>
      </c>
      <c r="J1920">
        <v>42</v>
      </c>
      <c r="K1920">
        <v>70</v>
      </c>
      <c r="L1920">
        <v>55</v>
      </c>
      <c r="M1920">
        <v>79</v>
      </c>
      <c r="N1920">
        <v>59</v>
      </c>
      <c r="O1920">
        <v>27</v>
      </c>
      <c r="P1920">
        <v>61</v>
      </c>
      <c r="Q1920">
        <v>42</v>
      </c>
      <c r="R1920">
        <v>72</v>
      </c>
      <c r="T1920" s="34">
        <f>_xlfn.XLOOKUP(B1920,'LHA Demog pivot'!$B$4:$B$93,'LHA Demog pivot'!$C$4:$C$93,,,1)</f>
        <v>12634</v>
      </c>
      <c r="U1920" s="36">
        <f>ROUND(Table2[[#This Row],[LHA_Pop_2016]]*Table2[[#This Row],[C_ADR_7day]]/100000*7,0)</f>
        <v>30</v>
      </c>
      <c r="V1920" s="13">
        <f>IF(OR(Table2[[#This Row],[7d_positivity_public]]=0,ISBLANK(Table2[[#This Row],[7d_positivity_public]])),"",(Table2[[#This Row],[7d_positivity_public]]-Table2[[#This Row],[7d_positivity_all]])/Table2[[#This Row],[7d_positivity_public]])</f>
        <v>5.5555555555555552E-2</v>
      </c>
      <c r="W1920">
        <v>17</v>
      </c>
    </row>
    <row r="1921" spans="1:23" x14ac:dyDescent="0.25">
      <c r="A1921" s="10">
        <v>44442</v>
      </c>
      <c r="B1921">
        <v>116</v>
      </c>
      <c r="C1921" t="s">
        <v>247</v>
      </c>
      <c r="D1921">
        <v>53</v>
      </c>
      <c r="E1921">
        <v>62</v>
      </c>
      <c r="F1921">
        <v>-9</v>
      </c>
      <c r="G1921">
        <v>22</v>
      </c>
      <c r="H1921">
        <v>86</v>
      </c>
      <c r="J1921">
        <v>70</v>
      </c>
      <c r="K1921">
        <v>87</v>
      </c>
      <c r="L1921">
        <v>87</v>
      </c>
      <c r="M1921">
        <v>87</v>
      </c>
      <c r="N1921">
        <v>77</v>
      </c>
      <c r="O1921">
        <v>57</v>
      </c>
      <c r="P1921">
        <v>78</v>
      </c>
      <c r="Q1921">
        <v>75</v>
      </c>
      <c r="R1921">
        <v>82</v>
      </c>
      <c r="T1921" s="34">
        <f>_xlfn.XLOOKUP(B1921,'LHA Demog pivot'!$B$4:$B$93,'LHA Demog pivot'!$C$4:$C$93,,,1)</f>
        <v>6851</v>
      </c>
      <c r="U1921" s="36">
        <f>ROUND(Table2[[#This Row],[LHA_Pop_2016]]*Table2[[#This Row],[C_ADR_7day]]/100000*7,0)</f>
        <v>25</v>
      </c>
      <c r="V1921" s="13">
        <f>IF(OR(Table2[[#This Row],[7d_positivity_public]]=0,ISBLANK(Table2[[#This Row],[7d_positivity_public]])),"",(Table2[[#This Row],[7d_positivity_public]]-Table2[[#This Row],[7d_positivity_all]])/Table2[[#This Row],[7d_positivity_public]])</f>
        <v>9.0909090909090912E-2</v>
      </c>
      <c r="W1921">
        <v>20</v>
      </c>
    </row>
    <row r="1922" spans="1:23" x14ac:dyDescent="0.25">
      <c r="A1922" s="10">
        <v>44442</v>
      </c>
      <c r="B1922">
        <v>121</v>
      </c>
      <c r="C1922" t="s">
        <v>248</v>
      </c>
      <c r="D1922">
        <v>15</v>
      </c>
      <c r="E1922">
        <v>15</v>
      </c>
      <c r="F1922">
        <v>0</v>
      </c>
      <c r="G1922">
        <v>14</v>
      </c>
      <c r="H1922">
        <v>71</v>
      </c>
      <c r="J1922">
        <v>46</v>
      </c>
      <c r="K1922">
        <v>72</v>
      </c>
      <c r="L1922">
        <v>54</v>
      </c>
      <c r="M1922">
        <v>80</v>
      </c>
      <c r="N1922">
        <v>63</v>
      </c>
      <c r="O1922">
        <v>29</v>
      </c>
      <c r="P1922">
        <v>64</v>
      </c>
      <c r="Q1922">
        <v>45</v>
      </c>
      <c r="R1922">
        <v>73</v>
      </c>
      <c r="T1922" s="34">
        <f>_xlfn.XLOOKUP(B1922,'LHA Demog pivot'!$B$4:$B$93,'LHA Demog pivot'!$C$4:$C$93,,,1)</f>
        <v>3209</v>
      </c>
      <c r="U1922" s="36">
        <f>ROUND(Table2[[#This Row],[LHA_Pop_2016]]*Table2[[#This Row],[C_ADR_7day]]/100000*7,0)</f>
        <v>3</v>
      </c>
      <c r="V1922" s="13">
        <f>IF(OR(Table2[[#This Row],[7d_positivity_public]]=0,ISBLANK(Table2[[#This Row],[7d_positivity_public]])),"",(Table2[[#This Row],[7d_positivity_public]]-Table2[[#This Row],[7d_positivity_all]])/Table2[[#This Row],[7d_positivity_public]])</f>
        <v>0.21428571428571427</v>
      </c>
      <c r="W1922">
        <v>11</v>
      </c>
    </row>
    <row r="1923" spans="1:23" x14ac:dyDescent="0.25">
      <c r="A1923" s="10">
        <v>44442</v>
      </c>
      <c r="B1923">
        <v>122</v>
      </c>
      <c r="C1923" t="s">
        <v>249</v>
      </c>
      <c r="D1923">
        <v>22</v>
      </c>
      <c r="E1923">
        <v>49</v>
      </c>
      <c r="F1923">
        <v>-27</v>
      </c>
      <c r="G1923">
        <v>10</v>
      </c>
      <c r="H1923">
        <v>74</v>
      </c>
      <c r="J1923">
        <v>57</v>
      </c>
      <c r="K1923">
        <v>75</v>
      </c>
      <c r="L1923">
        <v>69</v>
      </c>
      <c r="M1923">
        <v>82</v>
      </c>
      <c r="N1923">
        <v>65</v>
      </c>
      <c r="O1923">
        <v>43</v>
      </c>
      <c r="P1923">
        <v>67</v>
      </c>
      <c r="Q1923">
        <v>57</v>
      </c>
      <c r="R1923">
        <v>76</v>
      </c>
      <c r="T1923" s="34">
        <f>_xlfn.XLOOKUP(B1923,'LHA Demog pivot'!$B$4:$B$93,'LHA Demog pivot'!$C$4:$C$93,,,1)</f>
        <v>25523</v>
      </c>
      <c r="U1923" s="36">
        <f>ROUND(Table2[[#This Row],[LHA_Pop_2016]]*Table2[[#This Row],[C_ADR_7day]]/100000*7,0)</f>
        <v>39</v>
      </c>
      <c r="V1923" s="13">
        <f>IF(OR(Table2[[#This Row],[7d_positivity_public]]=0,ISBLANK(Table2[[#This Row],[7d_positivity_public]])),"",(Table2[[#This Row],[7d_positivity_public]]-Table2[[#This Row],[7d_positivity_all]])/Table2[[#This Row],[7d_positivity_public]])</f>
        <v>0.1</v>
      </c>
      <c r="W1923">
        <v>9</v>
      </c>
    </row>
    <row r="1924" spans="1:23" x14ac:dyDescent="0.25">
      <c r="A1924" s="10">
        <v>44442</v>
      </c>
      <c r="B1924">
        <v>123</v>
      </c>
      <c r="C1924" t="s">
        <v>250</v>
      </c>
      <c r="D1924">
        <v>16</v>
      </c>
      <c r="E1924">
        <v>36</v>
      </c>
      <c r="F1924">
        <v>-20</v>
      </c>
      <c r="G1924">
        <v>11</v>
      </c>
      <c r="H1924">
        <v>78</v>
      </c>
      <c r="J1924">
        <v>60</v>
      </c>
      <c r="K1924">
        <v>79</v>
      </c>
      <c r="L1924">
        <v>71</v>
      </c>
      <c r="M1924">
        <v>85</v>
      </c>
      <c r="N1924">
        <v>69</v>
      </c>
      <c r="O1924">
        <v>46</v>
      </c>
      <c r="P1924">
        <v>70</v>
      </c>
      <c r="Q1924">
        <v>59</v>
      </c>
      <c r="R1924">
        <v>81</v>
      </c>
      <c r="T1924" s="34">
        <f>_xlfn.XLOOKUP(B1924,'LHA Demog pivot'!$B$4:$B$93,'LHA Demog pivot'!$C$4:$C$93,,,1)</f>
        <v>13710</v>
      </c>
      <c r="U1924" s="36">
        <f>ROUND(Table2[[#This Row],[LHA_Pop_2016]]*Table2[[#This Row],[C_ADR_7day]]/100000*7,0)</f>
        <v>15</v>
      </c>
      <c r="V1924" s="13">
        <f>IF(OR(Table2[[#This Row],[7d_positivity_public]]=0,ISBLANK(Table2[[#This Row],[7d_positivity_public]])),"",(Table2[[#This Row],[7d_positivity_public]]-Table2[[#This Row],[7d_positivity_all]])/Table2[[#This Row],[7d_positivity_public]])</f>
        <v>9.0909090909090912E-2</v>
      </c>
      <c r="W1924">
        <v>10</v>
      </c>
    </row>
    <row r="1925" spans="1:23" x14ac:dyDescent="0.25">
      <c r="A1925" s="10">
        <v>44442</v>
      </c>
      <c r="B1925">
        <v>124</v>
      </c>
      <c r="C1925" t="s">
        <v>251</v>
      </c>
      <c r="D1925">
        <v>8</v>
      </c>
      <c r="E1925">
        <v>8</v>
      </c>
      <c r="F1925">
        <v>0</v>
      </c>
      <c r="G1925">
        <v>7</v>
      </c>
      <c r="H1925">
        <v>74</v>
      </c>
      <c r="J1925">
        <v>50</v>
      </c>
      <c r="K1925">
        <v>76</v>
      </c>
      <c r="L1925">
        <v>62</v>
      </c>
      <c r="M1925">
        <v>82</v>
      </c>
      <c r="N1925">
        <v>66</v>
      </c>
      <c r="O1925">
        <v>38</v>
      </c>
      <c r="P1925">
        <v>68</v>
      </c>
      <c r="Q1925">
        <v>49</v>
      </c>
      <c r="R1925">
        <v>77</v>
      </c>
      <c r="T1925" s="34">
        <f>_xlfn.XLOOKUP(B1925,'LHA Demog pivot'!$B$4:$B$93,'LHA Demog pivot'!$C$4:$C$93,,,1)</f>
        <v>4501</v>
      </c>
      <c r="U1925" s="36">
        <f>ROUND(Table2[[#This Row],[LHA_Pop_2016]]*Table2[[#This Row],[C_ADR_7day]]/100000*7,0)</f>
        <v>3</v>
      </c>
      <c r="V1925" s="13">
        <f>IF(OR(Table2[[#This Row],[7d_positivity_public]]=0,ISBLANK(Table2[[#This Row],[7d_positivity_public]])),"",(Table2[[#This Row],[7d_positivity_public]]-Table2[[#This Row],[7d_positivity_all]])/Table2[[#This Row],[7d_positivity_public]])</f>
        <v>0.14285714285714285</v>
      </c>
      <c r="W1925">
        <v>6</v>
      </c>
    </row>
    <row r="1926" spans="1:23" x14ac:dyDescent="0.25">
      <c r="A1926" s="10">
        <v>44442</v>
      </c>
      <c r="B1926">
        <v>125</v>
      </c>
      <c r="C1926" t="s">
        <v>252</v>
      </c>
      <c r="D1926">
        <v>33</v>
      </c>
      <c r="E1926">
        <v>28</v>
      </c>
      <c r="F1926">
        <v>5</v>
      </c>
      <c r="G1926">
        <v>14</v>
      </c>
      <c r="H1926">
        <v>84</v>
      </c>
      <c r="J1926">
        <v>75</v>
      </c>
      <c r="K1926">
        <v>85</v>
      </c>
      <c r="L1926">
        <v>79</v>
      </c>
      <c r="M1926">
        <v>90</v>
      </c>
      <c r="N1926">
        <v>77</v>
      </c>
      <c r="O1926">
        <v>62</v>
      </c>
      <c r="P1926">
        <v>78</v>
      </c>
      <c r="Q1926">
        <v>68</v>
      </c>
      <c r="R1926">
        <v>86</v>
      </c>
      <c r="T1926" s="34">
        <f>_xlfn.XLOOKUP(B1926,'LHA Demog pivot'!$B$4:$B$93,'LHA Demog pivot'!$C$4:$C$93,,,1)</f>
        <v>19367</v>
      </c>
      <c r="U1926" s="36">
        <f>ROUND(Table2[[#This Row],[LHA_Pop_2016]]*Table2[[#This Row],[C_ADR_7day]]/100000*7,0)</f>
        <v>45</v>
      </c>
      <c r="V1926" s="13">
        <f>IF(OR(Table2[[#This Row],[7d_positivity_public]]=0,ISBLANK(Table2[[#This Row],[7d_positivity_public]])),"",(Table2[[#This Row],[7d_positivity_public]]-Table2[[#This Row],[7d_positivity_all]])/Table2[[#This Row],[7d_positivity_public]])</f>
        <v>7.1428571428571425E-2</v>
      </c>
      <c r="W1926">
        <v>13</v>
      </c>
    </row>
    <row r="1927" spans="1:23" x14ac:dyDescent="0.25">
      <c r="A1927" s="10">
        <v>44442</v>
      </c>
      <c r="B1927">
        <v>126</v>
      </c>
      <c r="C1927" t="s">
        <v>83</v>
      </c>
      <c r="D1927">
        <v>62</v>
      </c>
      <c r="E1927">
        <v>58</v>
      </c>
      <c r="F1927">
        <v>4</v>
      </c>
      <c r="G1927">
        <v>28</v>
      </c>
      <c r="H1927">
        <v>74</v>
      </c>
      <c r="J1927">
        <v>53</v>
      </c>
      <c r="K1927">
        <v>76</v>
      </c>
      <c r="L1927">
        <v>62</v>
      </c>
      <c r="M1927">
        <v>83</v>
      </c>
      <c r="N1927">
        <v>67</v>
      </c>
      <c r="O1927">
        <v>44</v>
      </c>
      <c r="P1927">
        <v>69</v>
      </c>
      <c r="Q1927">
        <v>49</v>
      </c>
      <c r="R1927">
        <v>78</v>
      </c>
      <c r="T1927" s="34">
        <f>_xlfn.XLOOKUP(B1927,'LHA Demog pivot'!$B$4:$B$93,'LHA Demog pivot'!$C$4:$C$93,,,1)</f>
        <v>8611</v>
      </c>
      <c r="U1927" s="36">
        <f>ROUND(Table2[[#This Row],[LHA_Pop_2016]]*Table2[[#This Row],[C_ADR_7day]]/100000*7,0)</f>
        <v>37</v>
      </c>
      <c r="V1927" s="13">
        <f>IF(OR(Table2[[#This Row],[7d_positivity_public]]=0,ISBLANK(Table2[[#This Row],[7d_positivity_public]])),"",(Table2[[#This Row],[7d_positivity_public]]-Table2[[#This Row],[7d_positivity_all]])/Table2[[#This Row],[7d_positivity_public]])</f>
        <v>7.1428571428571425E-2</v>
      </c>
      <c r="W1927">
        <v>26</v>
      </c>
    </row>
    <row r="1928" spans="1:23" x14ac:dyDescent="0.25">
      <c r="A1928" s="10">
        <v>44442</v>
      </c>
      <c r="B1928">
        <v>127</v>
      </c>
      <c r="C1928" t="s">
        <v>84</v>
      </c>
      <c r="D1928">
        <v>124</v>
      </c>
      <c r="E1928">
        <v>26</v>
      </c>
      <c r="F1928">
        <v>98</v>
      </c>
      <c r="G1928">
        <v>34</v>
      </c>
      <c r="H1928">
        <v>67</v>
      </c>
      <c r="J1928">
        <v>34</v>
      </c>
      <c r="K1928">
        <v>69</v>
      </c>
      <c r="L1928">
        <v>59</v>
      </c>
      <c r="M1928">
        <v>73</v>
      </c>
      <c r="N1928">
        <v>59</v>
      </c>
      <c r="O1928">
        <v>22</v>
      </c>
      <c r="P1928">
        <v>61</v>
      </c>
      <c r="Q1928">
        <v>44</v>
      </c>
      <c r="R1928">
        <v>69</v>
      </c>
      <c r="T1928" s="34">
        <f>_xlfn.XLOOKUP(B1928,'LHA Demog pivot'!$B$4:$B$93,'LHA Demog pivot'!$C$4:$C$93,,,1)</f>
        <v>3469</v>
      </c>
      <c r="U1928" s="36">
        <f>ROUND(Table2[[#This Row],[LHA_Pop_2016]]*Table2[[#This Row],[C_ADR_7day]]/100000*7,0)</f>
        <v>30</v>
      </c>
      <c r="V1928" s="13">
        <f>IF(OR(Table2[[#This Row],[7d_positivity_public]]=0,ISBLANK(Table2[[#This Row],[7d_positivity_public]])),"",(Table2[[#This Row],[7d_positivity_public]]-Table2[[#This Row],[7d_positivity_all]])/Table2[[#This Row],[7d_positivity_public]])</f>
        <v>8.8235294117647065E-2</v>
      </c>
      <c r="W1928">
        <v>31</v>
      </c>
    </row>
    <row r="1929" spans="1:23" x14ac:dyDescent="0.25">
      <c r="A1929" s="10">
        <v>44442</v>
      </c>
      <c r="B1929">
        <v>131</v>
      </c>
      <c r="C1929" t="s">
        <v>87</v>
      </c>
      <c r="D1929">
        <v>28</v>
      </c>
      <c r="E1929">
        <v>34</v>
      </c>
      <c r="F1929">
        <v>-6</v>
      </c>
      <c r="G1929">
        <v>17</v>
      </c>
      <c r="H1929">
        <v>85</v>
      </c>
      <c r="J1929">
        <v>66</v>
      </c>
      <c r="K1929">
        <v>86</v>
      </c>
      <c r="L1929">
        <v>79</v>
      </c>
      <c r="M1929">
        <v>89</v>
      </c>
      <c r="N1929">
        <v>76</v>
      </c>
      <c r="O1929">
        <v>50</v>
      </c>
      <c r="P1929">
        <v>77</v>
      </c>
      <c r="Q1929">
        <v>65</v>
      </c>
      <c r="R1929">
        <v>82</v>
      </c>
      <c r="T1929" s="34">
        <f>_xlfn.XLOOKUP(B1929,'LHA Demog pivot'!$B$4:$B$93,'LHA Demog pivot'!$C$4:$C$93,,,1)</f>
        <v>19231</v>
      </c>
      <c r="U1929" s="36">
        <f>ROUND(Table2[[#This Row],[LHA_Pop_2016]]*Table2[[#This Row],[C_ADR_7day]]/100000*7,0)</f>
        <v>38</v>
      </c>
      <c r="V1929" s="13">
        <f>IF(OR(Table2[[#This Row],[7d_positivity_public]]=0,ISBLANK(Table2[[#This Row],[7d_positivity_public]])),"",(Table2[[#This Row],[7d_positivity_public]]-Table2[[#This Row],[7d_positivity_all]])/Table2[[#This Row],[7d_positivity_public]])</f>
        <v>5.8823529411764705E-2</v>
      </c>
      <c r="W1929">
        <v>16</v>
      </c>
    </row>
    <row r="1930" spans="1:23" x14ac:dyDescent="0.25">
      <c r="A1930" s="10">
        <v>44442</v>
      </c>
      <c r="B1930">
        <v>132</v>
      </c>
      <c r="C1930" t="s">
        <v>89</v>
      </c>
      <c r="D1930">
        <v>19</v>
      </c>
      <c r="E1930">
        <v>21</v>
      </c>
      <c r="F1930">
        <v>-2</v>
      </c>
      <c r="G1930">
        <v>10</v>
      </c>
      <c r="H1930">
        <v>82</v>
      </c>
      <c r="J1930">
        <v>73</v>
      </c>
      <c r="K1930">
        <v>83</v>
      </c>
      <c r="L1930">
        <v>74</v>
      </c>
      <c r="M1930">
        <v>88</v>
      </c>
      <c r="N1930">
        <v>75</v>
      </c>
      <c r="O1930">
        <v>60</v>
      </c>
      <c r="P1930">
        <v>76</v>
      </c>
      <c r="Q1930">
        <v>64</v>
      </c>
      <c r="R1930">
        <v>84</v>
      </c>
      <c r="T1930" s="34">
        <f>_xlfn.XLOOKUP(B1930,'LHA Demog pivot'!$B$4:$B$93,'LHA Demog pivot'!$C$4:$C$93,,,1)</f>
        <v>41799</v>
      </c>
      <c r="U1930" s="36">
        <f>ROUND(Table2[[#This Row],[LHA_Pop_2016]]*Table2[[#This Row],[C_ADR_7day]]/100000*7,0)</f>
        <v>56</v>
      </c>
      <c r="V1930" s="13">
        <f>IF(OR(Table2[[#This Row],[7d_positivity_public]]=0,ISBLANK(Table2[[#This Row],[7d_positivity_public]])),"",(Table2[[#This Row],[7d_positivity_public]]-Table2[[#This Row],[7d_positivity_all]])/Table2[[#This Row],[7d_positivity_public]])</f>
        <v>0.1</v>
      </c>
      <c r="W1930">
        <v>9</v>
      </c>
    </row>
    <row r="1931" spans="1:23" x14ac:dyDescent="0.25">
      <c r="A1931" s="10">
        <v>44442</v>
      </c>
      <c r="B1931">
        <v>133</v>
      </c>
      <c r="C1931" t="s">
        <v>91</v>
      </c>
      <c r="D1931">
        <v>30</v>
      </c>
      <c r="E1931">
        <v>15</v>
      </c>
      <c r="F1931">
        <v>15</v>
      </c>
      <c r="G1931">
        <v>14</v>
      </c>
      <c r="H1931">
        <v>78</v>
      </c>
      <c r="J1931">
        <v>59</v>
      </c>
      <c r="K1931">
        <v>79</v>
      </c>
      <c r="L1931">
        <v>74</v>
      </c>
      <c r="M1931">
        <v>81</v>
      </c>
      <c r="N1931">
        <v>69</v>
      </c>
      <c r="O1931">
        <v>43</v>
      </c>
      <c r="P1931">
        <v>70</v>
      </c>
      <c r="Q1931">
        <v>58</v>
      </c>
      <c r="R1931">
        <v>75</v>
      </c>
      <c r="T1931" s="34">
        <f>_xlfn.XLOOKUP(B1931,'LHA Demog pivot'!$B$4:$B$93,'LHA Demog pivot'!$C$4:$C$93,,,1)</f>
        <v>5101</v>
      </c>
      <c r="U1931" s="36">
        <f>ROUND(Table2[[#This Row],[LHA_Pop_2016]]*Table2[[#This Row],[C_ADR_7day]]/100000*7,0)</f>
        <v>11</v>
      </c>
      <c r="V1931" s="13">
        <f>IF(OR(Table2[[#This Row],[7d_positivity_public]]=0,ISBLANK(Table2[[#This Row],[7d_positivity_public]])),"",(Table2[[#This Row],[7d_positivity_public]]-Table2[[#This Row],[7d_positivity_all]])/Table2[[#This Row],[7d_positivity_public]])</f>
        <v>7.1428571428571425E-2</v>
      </c>
      <c r="W1931">
        <v>13</v>
      </c>
    </row>
    <row r="1932" spans="1:23" x14ac:dyDescent="0.25">
      <c r="A1932" s="10">
        <v>44442</v>
      </c>
      <c r="B1932">
        <v>134</v>
      </c>
      <c r="C1932" t="s">
        <v>93</v>
      </c>
      <c r="D1932">
        <v>7</v>
      </c>
      <c r="E1932">
        <v>12</v>
      </c>
      <c r="F1932">
        <v>-5</v>
      </c>
      <c r="G1932">
        <v>4</v>
      </c>
      <c r="H1932">
        <v>78</v>
      </c>
      <c r="J1932">
        <v>59</v>
      </c>
      <c r="K1932">
        <v>79</v>
      </c>
      <c r="L1932">
        <v>71</v>
      </c>
      <c r="M1932">
        <v>83</v>
      </c>
      <c r="N1932">
        <v>70</v>
      </c>
      <c r="O1932">
        <v>44</v>
      </c>
      <c r="P1932">
        <v>71</v>
      </c>
      <c r="Q1932">
        <v>58</v>
      </c>
      <c r="R1932">
        <v>78</v>
      </c>
      <c r="T1932" s="34">
        <f>_xlfn.XLOOKUP(B1932,'LHA Demog pivot'!$B$4:$B$93,'LHA Demog pivot'!$C$4:$C$93,,,1)</f>
        <v>4781</v>
      </c>
      <c r="U1932" s="36">
        <f>ROUND(Table2[[#This Row],[LHA_Pop_2016]]*Table2[[#This Row],[C_ADR_7day]]/100000*7,0)</f>
        <v>2</v>
      </c>
      <c r="V1932" s="13">
        <f>IF(OR(Table2[[#This Row],[7d_positivity_public]]=0,ISBLANK(Table2[[#This Row],[7d_positivity_public]])),"",(Table2[[#This Row],[7d_positivity_public]]-Table2[[#This Row],[7d_positivity_all]])/Table2[[#This Row],[7d_positivity_public]])</f>
        <v>0.25</v>
      </c>
      <c r="W1932">
        <v>3</v>
      </c>
    </row>
    <row r="1933" spans="1:23" x14ac:dyDescent="0.25">
      <c r="A1933" s="10">
        <v>44442</v>
      </c>
      <c r="B1933">
        <v>135</v>
      </c>
      <c r="C1933" t="s">
        <v>95</v>
      </c>
      <c r="D1933">
        <v>30</v>
      </c>
      <c r="E1933">
        <v>23</v>
      </c>
      <c r="F1933">
        <v>7</v>
      </c>
      <c r="G1933">
        <v>16</v>
      </c>
      <c r="H1933">
        <v>71</v>
      </c>
      <c r="J1933">
        <v>51</v>
      </c>
      <c r="K1933">
        <v>73</v>
      </c>
      <c r="L1933">
        <v>59</v>
      </c>
      <c r="M1933">
        <v>83</v>
      </c>
      <c r="N1933">
        <v>63</v>
      </c>
      <c r="O1933">
        <v>37</v>
      </c>
      <c r="P1933">
        <v>65</v>
      </c>
      <c r="Q1933">
        <v>47</v>
      </c>
      <c r="R1933">
        <v>78</v>
      </c>
      <c r="T1933" s="34">
        <f>_xlfn.XLOOKUP(B1933,'LHA Demog pivot'!$B$4:$B$93,'LHA Demog pivot'!$C$4:$C$93,,,1)</f>
        <v>10220</v>
      </c>
      <c r="U1933" s="36">
        <f>ROUND(Table2[[#This Row],[LHA_Pop_2016]]*Table2[[#This Row],[C_ADR_7day]]/100000*7,0)</f>
        <v>21</v>
      </c>
      <c r="V1933" s="13">
        <f>IF(OR(Table2[[#This Row],[7d_positivity_public]]=0,ISBLANK(Table2[[#This Row],[7d_positivity_public]])),"",(Table2[[#This Row],[7d_positivity_public]]-Table2[[#This Row],[7d_positivity_all]])/Table2[[#This Row],[7d_positivity_public]])</f>
        <v>-6.25E-2</v>
      </c>
      <c r="W1933">
        <v>17</v>
      </c>
    </row>
    <row r="1934" spans="1:23" x14ac:dyDescent="0.25">
      <c r="A1934" s="10">
        <v>44442</v>
      </c>
      <c r="B1934">
        <v>136</v>
      </c>
      <c r="C1934" t="s">
        <v>253</v>
      </c>
      <c r="D1934">
        <v>39</v>
      </c>
      <c r="E1934">
        <v>43</v>
      </c>
      <c r="F1934">
        <v>-4</v>
      </c>
      <c r="G1934">
        <v>21</v>
      </c>
      <c r="H1934">
        <v>78</v>
      </c>
      <c r="J1934">
        <v>66</v>
      </c>
      <c r="K1934">
        <v>79</v>
      </c>
      <c r="L1934">
        <v>68</v>
      </c>
      <c r="M1934">
        <v>86</v>
      </c>
      <c r="N1934">
        <v>70</v>
      </c>
      <c r="O1934">
        <v>53</v>
      </c>
      <c r="P1934">
        <v>71</v>
      </c>
      <c r="Q1934">
        <v>56</v>
      </c>
      <c r="R1934">
        <v>81</v>
      </c>
      <c r="T1934" s="34">
        <f>_xlfn.XLOOKUP(B1934,'LHA Demog pivot'!$B$4:$B$93,'LHA Demog pivot'!$C$4:$C$93,,,1)</f>
        <v>66849</v>
      </c>
      <c r="U1934" s="36">
        <f>ROUND(Table2[[#This Row],[LHA_Pop_2016]]*Table2[[#This Row],[C_ADR_7day]]/100000*7,0)</f>
        <v>182</v>
      </c>
      <c r="V1934" s="13">
        <f>IF(OR(Table2[[#This Row],[7d_positivity_public]]=0,ISBLANK(Table2[[#This Row],[7d_positivity_public]])),"",(Table2[[#This Row],[7d_positivity_public]]-Table2[[#This Row],[7d_positivity_all]])/Table2[[#This Row],[7d_positivity_public]])</f>
        <v>9.5238095238095233E-2</v>
      </c>
      <c r="W1934">
        <v>19</v>
      </c>
    </row>
    <row r="1935" spans="1:23" x14ac:dyDescent="0.25">
      <c r="A1935" s="10">
        <v>44442</v>
      </c>
      <c r="B1935">
        <v>137</v>
      </c>
      <c r="C1935" t="s">
        <v>254</v>
      </c>
      <c r="D1935">
        <v>29</v>
      </c>
      <c r="E1935">
        <v>36</v>
      </c>
      <c r="F1935">
        <v>-7</v>
      </c>
      <c r="G1935">
        <v>16</v>
      </c>
      <c r="H1935">
        <v>81</v>
      </c>
      <c r="J1935">
        <v>70</v>
      </c>
      <c r="K1935">
        <v>82</v>
      </c>
      <c r="L1935">
        <v>76</v>
      </c>
      <c r="M1935">
        <v>87</v>
      </c>
      <c r="N1935">
        <v>72</v>
      </c>
      <c r="O1935">
        <v>56</v>
      </c>
      <c r="P1935">
        <v>73</v>
      </c>
      <c r="Q1935">
        <v>64</v>
      </c>
      <c r="R1935">
        <v>82</v>
      </c>
      <c r="T1935" s="34">
        <f>_xlfn.XLOOKUP(B1935,'LHA Demog pivot'!$B$4:$B$93,'LHA Demog pivot'!$C$4:$C$93,,,1)</f>
        <v>194882</v>
      </c>
      <c r="U1935" s="36">
        <f>ROUND(Table2[[#This Row],[LHA_Pop_2016]]*Table2[[#This Row],[C_ADR_7day]]/100000*7,0)</f>
        <v>396</v>
      </c>
      <c r="V1935" s="13">
        <f>IF(OR(Table2[[#This Row],[7d_positivity_public]]=0,ISBLANK(Table2[[#This Row],[7d_positivity_public]])),"",(Table2[[#This Row],[7d_positivity_public]]-Table2[[#This Row],[7d_positivity_all]])/Table2[[#This Row],[7d_positivity_public]])</f>
        <v>0.1875</v>
      </c>
      <c r="W1935">
        <v>13</v>
      </c>
    </row>
    <row r="1936" spans="1:23" x14ac:dyDescent="0.25">
      <c r="A1936" s="10">
        <v>44442</v>
      </c>
      <c r="B1936">
        <v>138</v>
      </c>
      <c r="C1936" t="s">
        <v>116</v>
      </c>
      <c r="D1936">
        <v>10</v>
      </c>
      <c r="E1936">
        <v>9</v>
      </c>
      <c r="F1936">
        <v>1</v>
      </c>
      <c r="G1936">
        <v>6</v>
      </c>
      <c r="H1936">
        <v>83</v>
      </c>
      <c r="J1936">
        <v>71</v>
      </c>
      <c r="K1936">
        <v>84</v>
      </c>
      <c r="L1936">
        <v>74</v>
      </c>
      <c r="M1936">
        <v>89</v>
      </c>
      <c r="N1936">
        <v>76</v>
      </c>
      <c r="O1936">
        <v>58</v>
      </c>
      <c r="P1936">
        <v>78</v>
      </c>
      <c r="Q1936">
        <v>65</v>
      </c>
      <c r="R1936">
        <v>85</v>
      </c>
      <c r="T1936" s="34">
        <f>_xlfn.XLOOKUP(B1936,'LHA Demog pivot'!$B$4:$B$93,'LHA Demog pivot'!$C$4:$C$93,,,1)</f>
        <v>12110</v>
      </c>
      <c r="U1936" s="36">
        <f>ROUND(Table2[[#This Row],[LHA_Pop_2016]]*Table2[[#This Row],[C_ADR_7day]]/100000*7,0)</f>
        <v>8</v>
      </c>
      <c r="V1936" s="13">
        <f>IF(OR(Table2[[#This Row],[7d_positivity_public]]=0,ISBLANK(Table2[[#This Row],[7d_positivity_public]])),"",(Table2[[#This Row],[7d_positivity_public]]-Table2[[#This Row],[7d_positivity_all]])/Table2[[#This Row],[7d_positivity_public]])</f>
        <v>0</v>
      </c>
      <c r="W1936">
        <v>6</v>
      </c>
    </row>
    <row r="1937" spans="1:23" x14ac:dyDescent="0.25">
      <c r="A1937" s="10">
        <v>44442</v>
      </c>
      <c r="B1937">
        <v>139</v>
      </c>
      <c r="C1937" t="s">
        <v>118</v>
      </c>
      <c r="D1937">
        <v>38</v>
      </c>
      <c r="E1937">
        <v>43</v>
      </c>
      <c r="F1937">
        <v>-5</v>
      </c>
      <c r="G1937">
        <v>22</v>
      </c>
      <c r="H1937">
        <v>65</v>
      </c>
      <c r="J1937">
        <v>34</v>
      </c>
      <c r="K1937">
        <v>67</v>
      </c>
      <c r="L1937">
        <v>50</v>
      </c>
      <c r="M1937">
        <v>78</v>
      </c>
      <c r="N1937">
        <v>57</v>
      </c>
      <c r="O1937">
        <v>23</v>
      </c>
      <c r="P1937">
        <v>60</v>
      </c>
      <c r="Q1937">
        <v>39</v>
      </c>
      <c r="R1937">
        <v>73</v>
      </c>
      <c r="T1937" s="34">
        <f>_xlfn.XLOOKUP(B1937,'LHA Demog pivot'!$B$4:$B$93,'LHA Demog pivot'!$C$4:$C$93,,,1)</f>
        <v>7285</v>
      </c>
      <c r="U1937" s="36">
        <f>ROUND(Table2[[#This Row],[LHA_Pop_2016]]*Table2[[#This Row],[C_ADR_7day]]/100000*7,0)</f>
        <v>19</v>
      </c>
      <c r="V1937" s="13">
        <f>IF(OR(Table2[[#This Row],[7d_positivity_public]]=0,ISBLANK(Table2[[#This Row],[7d_positivity_public]])),"",(Table2[[#This Row],[7d_positivity_public]]-Table2[[#This Row],[7d_positivity_all]])/Table2[[#This Row],[7d_positivity_public]])</f>
        <v>4.5454545454545456E-2</v>
      </c>
      <c r="W1937">
        <v>21</v>
      </c>
    </row>
    <row r="1938" spans="1:23" x14ac:dyDescent="0.25">
      <c r="A1938" s="10">
        <v>44442</v>
      </c>
      <c r="B1938">
        <v>141</v>
      </c>
      <c r="C1938" t="s">
        <v>255</v>
      </c>
      <c r="D1938">
        <v>4</v>
      </c>
      <c r="E1938">
        <v>7</v>
      </c>
      <c r="F1938">
        <v>-3</v>
      </c>
      <c r="G1938">
        <v>4</v>
      </c>
      <c r="H1938">
        <v>88</v>
      </c>
      <c r="J1938">
        <v>75</v>
      </c>
      <c r="K1938">
        <v>89</v>
      </c>
      <c r="L1938">
        <v>88</v>
      </c>
      <c r="M1938">
        <v>91</v>
      </c>
      <c r="N1938">
        <v>77</v>
      </c>
      <c r="O1938">
        <v>43</v>
      </c>
      <c r="P1938">
        <v>79</v>
      </c>
      <c r="Q1938">
        <v>75</v>
      </c>
      <c r="R1938">
        <v>86</v>
      </c>
      <c r="T1938" s="34">
        <f>_xlfn.XLOOKUP(B1938,'LHA Demog pivot'!$B$4:$B$93,'LHA Demog pivot'!$C$4:$C$93,,,1)</f>
        <v>8085</v>
      </c>
      <c r="U1938" s="36">
        <f>ROUND(Table2[[#This Row],[LHA_Pop_2016]]*Table2[[#This Row],[C_ADR_7day]]/100000*7,0)</f>
        <v>2</v>
      </c>
      <c r="V1938" s="13">
        <f>IF(OR(Table2[[#This Row],[7d_positivity_public]]=0,ISBLANK(Table2[[#This Row],[7d_positivity_public]])),"",(Table2[[#This Row],[7d_positivity_public]]-Table2[[#This Row],[7d_positivity_all]])/Table2[[#This Row],[7d_positivity_public]])</f>
        <v>0.25</v>
      </c>
      <c r="W1938">
        <v>3</v>
      </c>
    </row>
    <row r="1939" spans="1:23" x14ac:dyDescent="0.25">
      <c r="A1939" s="10">
        <v>44442</v>
      </c>
      <c r="B1939">
        <v>142</v>
      </c>
      <c r="C1939" t="s">
        <v>120</v>
      </c>
      <c r="D1939">
        <v>29</v>
      </c>
      <c r="E1939">
        <v>34</v>
      </c>
      <c r="F1939">
        <v>-5</v>
      </c>
      <c r="G1939">
        <v>20</v>
      </c>
      <c r="H1939">
        <v>74</v>
      </c>
      <c r="J1939">
        <v>56</v>
      </c>
      <c r="K1939">
        <v>76</v>
      </c>
      <c r="L1939">
        <v>62</v>
      </c>
      <c r="M1939">
        <v>84</v>
      </c>
      <c r="N1939">
        <v>67</v>
      </c>
      <c r="O1939">
        <v>44</v>
      </c>
      <c r="P1939">
        <v>69</v>
      </c>
      <c r="Q1939">
        <v>51</v>
      </c>
      <c r="R1939">
        <v>79</v>
      </c>
      <c r="T1939" s="34">
        <f>_xlfn.XLOOKUP(B1939,'LHA Demog pivot'!$B$4:$B$93,'LHA Demog pivot'!$C$4:$C$93,,,1)</f>
        <v>33648</v>
      </c>
      <c r="U1939" s="36">
        <f>ROUND(Table2[[#This Row],[LHA_Pop_2016]]*Table2[[#This Row],[C_ADR_7day]]/100000*7,0)</f>
        <v>68</v>
      </c>
      <c r="V1939" s="13">
        <f>IF(OR(Table2[[#This Row],[7d_positivity_public]]=0,ISBLANK(Table2[[#This Row],[7d_positivity_public]])),"",(Table2[[#This Row],[7d_positivity_public]]-Table2[[#This Row],[7d_positivity_all]])/Table2[[#This Row],[7d_positivity_public]])</f>
        <v>0.1</v>
      </c>
      <c r="W1939">
        <v>18</v>
      </c>
    </row>
    <row r="1940" spans="1:23" x14ac:dyDescent="0.25">
      <c r="A1940" s="10">
        <v>44442</v>
      </c>
      <c r="B1940">
        <v>143</v>
      </c>
      <c r="C1940" t="s">
        <v>256</v>
      </c>
      <c r="D1940">
        <v>25</v>
      </c>
      <c r="E1940">
        <v>27</v>
      </c>
      <c r="F1940">
        <v>-2</v>
      </c>
      <c r="G1940">
        <v>13</v>
      </c>
      <c r="H1940">
        <v>82</v>
      </c>
      <c r="J1940">
        <v>72</v>
      </c>
      <c r="K1940">
        <v>83</v>
      </c>
      <c r="L1940">
        <v>77</v>
      </c>
      <c r="M1940">
        <v>89</v>
      </c>
      <c r="N1940">
        <v>74</v>
      </c>
      <c r="O1940">
        <v>58</v>
      </c>
      <c r="P1940">
        <v>75</v>
      </c>
      <c r="Q1940">
        <v>66</v>
      </c>
      <c r="R1940">
        <v>84</v>
      </c>
      <c r="T1940" s="34">
        <f>_xlfn.XLOOKUP(B1940,'LHA Demog pivot'!$B$4:$B$93,'LHA Demog pivot'!$C$4:$C$93,,,1)</f>
        <v>113287</v>
      </c>
      <c r="U1940" s="36">
        <f>ROUND(Table2[[#This Row],[LHA_Pop_2016]]*Table2[[#This Row],[C_ADR_7day]]/100000*7,0)</f>
        <v>198</v>
      </c>
      <c r="V1940" s="13">
        <f>IF(OR(Table2[[#This Row],[7d_positivity_public]]=0,ISBLANK(Table2[[#This Row],[7d_positivity_public]])),"",(Table2[[#This Row],[7d_positivity_public]]-Table2[[#This Row],[7d_positivity_all]])/Table2[[#This Row],[7d_positivity_public]])</f>
        <v>0.15384615384615385</v>
      </c>
      <c r="W1940">
        <v>11</v>
      </c>
    </row>
    <row r="1941" spans="1:23" x14ac:dyDescent="0.25">
      <c r="A1941" s="10">
        <v>44442</v>
      </c>
      <c r="B1941">
        <v>144</v>
      </c>
      <c r="C1941" t="s">
        <v>257</v>
      </c>
      <c r="D1941">
        <v>8</v>
      </c>
      <c r="E1941">
        <v>10</v>
      </c>
      <c r="F1941">
        <v>-2</v>
      </c>
      <c r="G1941">
        <v>10</v>
      </c>
      <c r="H1941">
        <v>72</v>
      </c>
      <c r="J1941">
        <v>47</v>
      </c>
      <c r="K1941">
        <v>73</v>
      </c>
      <c r="L1941">
        <v>56</v>
      </c>
      <c r="M1941">
        <v>81</v>
      </c>
      <c r="N1941">
        <v>64</v>
      </c>
      <c r="O1941">
        <v>33</v>
      </c>
      <c r="P1941">
        <v>66</v>
      </c>
      <c r="Q1941">
        <v>44</v>
      </c>
      <c r="R1941">
        <v>76</v>
      </c>
      <c r="T1941" s="34">
        <f>_xlfn.XLOOKUP(B1941,'LHA Demog pivot'!$B$4:$B$93,'LHA Demog pivot'!$C$4:$C$93,,,1)</f>
        <v>14112</v>
      </c>
      <c r="U1941" s="36">
        <f>ROUND(Table2[[#This Row],[LHA_Pop_2016]]*Table2[[#This Row],[C_ADR_7day]]/100000*7,0)</f>
        <v>8</v>
      </c>
      <c r="V1941" s="13">
        <f>IF(OR(Table2[[#This Row],[7d_positivity_public]]=0,ISBLANK(Table2[[#This Row],[7d_positivity_public]])),"",(Table2[[#This Row],[7d_positivity_public]]-Table2[[#This Row],[7d_positivity_all]])/Table2[[#This Row],[7d_positivity_public]])</f>
        <v>0.1</v>
      </c>
      <c r="W1941">
        <v>9</v>
      </c>
    </row>
    <row r="1942" spans="1:23" x14ac:dyDescent="0.25">
      <c r="A1942" s="10">
        <v>44442</v>
      </c>
      <c r="B1942">
        <v>145</v>
      </c>
      <c r="C1942" t="s">
        <v>258</v>
      </c>
      <c r="D1942">
        <v>7</v>
      </c>
      <c r="E1942">
        <v>13</v>
      </c>
      <c r="F1942">
        <v>-6</v>
      </c>
      <c r="G1942">
        <v>7</v>
      </c>
      <c r="H1942">
        <v>72</v>
      </c>
      <c r="J1942">
        <v>58</v>
      </c>
      <c r="K1942">
        <v>73</v>
      </c>
      <c r="L1942">
        <v>62</v>
      </c>
      <c r="M1942">
        <v>79</v>
      </c>
      <c r="N1942">
        <v>65</v>
      </c>
      <c r="O1942">
        <v>50</v>
      </c>
      <c r="P1942">
        <v>66</v>
      </c>
      <c r="Q1942">
        <v>52</v>
      </c>
      <c r="R1942">
        <v>74</v>
      </c>
      <c r="T1942" s="34">
        <f>_xlfn.XLOOKUP(B1942,'LHA Demog pivot'!$B$4:$B$93,'LHA Demog pivot'!$C$4:$C$93,,,1)</f>
        <v>4050</v>
      </c>
      <c r="U1942" s="36">
        <f>ROUND(Table2[[#This Row],[LHA_Pop_2016]]*Table2[[#This Row],[C_ADR_7day]]/100000*7,0)</f>
        <v>2</v>
      </c>
      <c r="V1942" s="13">
        <f>IF(OR(Table2[[#This Row],[7d_positivity_public]]=0,ISBLANK(Table2[[#This Row],[7d_positivity_public]])),"",(Table2[[#This Row],[7d_positivity_public]]-Table2[[#This Row],[7d_positivity_all]])/Table2[[#This Row],[7d_positivity_public]])</f>
        <v>0.14285714285714285</v>
      </c>
      <c r="W1942">
        <v>6</v>
      </c>
    </row>
    <row r="1943" spans="1:23" x14ac:dyDescent="0.25">
      <c r="A1943" s="10">
        <v>44442</v>
      </c>
      <c r="B1943">
        <v>146</v>
      </c>
      <c r="C1943" t="s">
        <v>259</v>
      </c>
      <c r="D1943">
        <v>40</v>
      </c>
      <c r="E1943">
        <v>29</v>
      </c>
      <c r="F1943">
        <v>11</v>
      </c>
      <c r="G1943">
        <v>22</v>
      </c>
      <c r="H1943">
        <v>69</v>
      </c>
      <c r="J1943">
        <v>50</v>
      </c>
      <c r="K1943">
        <v>71</v>
      </c>
      <c r="L1943">
        <v>61</v>
      </c>
      <c r="M1943">
        <v>80</v>
      </c>
      <c r="N1943">
        <v>60</v>
      </c>
      <c r="O1943">
        <v>34</v>
      </c>
      <c r="P1943">
        <v>62</v>
      </c>
      <c r="Q1943">
        <v>49</v>
      </c>
      <c r="R1943">
        <v>73</v>
      </c>
      <c r="T1943" s="34">
        <f>_xlfn.XLOOKUP(B1943,'LHA Demog pivot'!$B$4:$B$93,'LHA Demog pivot'!$C$4:$C$93,,,1)</f>
        <v>24815</v>
      </c>
      <c r="U1943" s="36">
        <f>ROUND(Table2[[#This Row],[LHA_Pop_2016]]*Table2[[#This Row],[C_ADR_7day]]/100000*7,0)</f>
        <v>69</v>
      </c>
      <c r="V1943" s="13">
        <f>IF(OR(Table2[[#This Row],[7d_positivity_public]]=0,ISBLANK(Table2[[#This Row],[7d_positivity_public]])),"",(Table2[[#This Row],[7d_positivity_public]]-Table2[[#This Row],[7d_positivity_all]])/Table2[[#This Row],[7d_positivity_public]])</f>
        <v>4.5454545454545456E-2</v>
      </c>
      <c r="W1943">
        <v>21</v>
      </c>
    </row>
    <row r="1944" spans="1:23" x14ac:dyDescent="0.25">
      <c r="A1944" s="10">
        <v>44442</v>
      </c>
      <c r="B1944">
        <v>147</v>
      </c>
      <c r="C1944" t="s">
        <v>260</v>
      </c>
      <c r="D1944">
        <v>16</v>
      </c>
      <c r="E1944">
        <v>11</v>
      </c>
      <c r="F1944">
        <v>5</v>
      </c>
      <c r="G1944">
        <v>19</v>
      </c>
      <c r="H1944">
        <v>73</v>
      </c>
      <c r="J1944">
        <v>51</v>
      </c>
      <c r="K1944">
        <v>74</v>
      </c>
      <c r="L1944">
        <v>65</v>
      </c>
      <c r="M1944">
        <v>82</v>
      </c>
      <c r="N1944">
        <v>63</v>
      </c>
      <c r="O1944">
        <v>27</v>
      </c>
      <c r="P1944">
        <v>66</v>
      </c>
      <c r="Q1944">
        <v>53</v>
      </c>
      <c r="R1944">
        <v>76</v>
      </c>
      <c r="T1944" s="34">
        <f>_xlfn.XLOOKUP(B1944,'LHA Demog pivot'!$B$4:$B$93,'LHA Demog pivot'!$C$4:$C$93,,,1)</f>
        <v>4012</v>
      </c>
      <c r="U1944" s="36">
        <f>ROUND(Table2[[#This Row],[LHA_Pop_2016]]*Table2[[#This Row],[C_ADR_7day]]/100000*7,0)</f>
        <v>4</v>
      </c>
      <c r="V1944" s="13">
        <f>IF(OR(Table2[[#This Row],[7d_positivity_public]]=0,ISBLANK(Table2[[#This Row],[7d_positivity_public]])),"",(Table2[[#This Row],[7d_positivity_public]]-Table2[[#This Row],[7d_positivity_all]])/Table2[[#This Row],[7d_positivity_public]])</f>
        <v>0.31578947368421051</v>
      </c>
      <c r="W1944">
        <v>13</v>
      </c>
    </row>
    <row r="1945" spans="1:23" x14ac:dyDescent="0.25">
      <c r="A1945" s="10">
        <v>44442</v>
      </c>
      <c r="B1945">
        <v>148</v>
      </c>
      <c r="C1945" t="s">
        <v>261</v>
      </c>
      <c r="D1945">
        <v>16</v>
      </c>
      <c r="E1945">
        <v>14</v>
      </c>
      <c r="F1945">
        <v>2</v>
      </c>
      <c r="G1945">
        <v>17</v>
      </c>
      <c r="H1945">
        <v>73</v>
      </c>
      <c r="J1945">
        <v>46</v>
      </c>
      <c r="K1945">
        <v>74</v>
      </c>
      <c r="L1945">
        <v>61</v>
      </c>
      <c r="M1945">
        <v>82</v>
      </c>
      <c r="N1945">
        <v>63</v>
      </c>
      <c r="O1945">
        <v>26</v>
      </c>
      <c r="P1945">
        <v>66</v>
      </c>
      <c r="Q1945">
        <v>50</v>
      </c>
      <c r="R1945">
        <v>75</v>
      </c>
      <c r="T1945" s="34">
        <f>_xlfn.XLOOKUP(B1945,'LHA Demog pivot'!$B$4:$B$93,'LHA Demog pivot'!$C$4:$C$93,,,1)</f>
        <v>6548</v>
      </c>
      <c r="U1945" s="36">
        <f>ROUND(Table2[[#This Row],[LHA_Pop_2016]]*Table2[[#This Row],[C_ADR_7day]]/100000*7,0)</f>
        <v>7</v>
      </c>
      <c r="V1945" s="13">
        <f>IF(OR(Table2[[#This Row],[7d_positivity_public]]=0,ISBLANK(Table2[[#This Row],[7d_positivity_public]])),"",(Table2[[#This Row],[7d_positivity_public]]-Table2[[#This Row],[7d_positivity_all]])/Table2[[#This Row],[7d_positivity_public]])</f>
        <v>5.8823529411764705E-2</v>
      </c>
      <c r="W1945">
        <v>16</v>
      </c>
    </row>
    <row r="1946" spans="1:23" x14ac:dyDescent="0.25">
      <c r="A1946" s="10">
        <v>44442</v>
      </c>
      <c r="B1946">
        <v>149</v>
      </c>
      <c r="C1946" t="s">
        <v>124</v>
      </c>
      <c r="D1946">
        <v>17</v>
      </c>
      <c r="E1946">
        <v>10</v>
      </c>
      <c r="F1946">
        <v>7</v>
      </c>
      <c r="G1946">
        <v>20</v>
      </c>
      <c r="H1946">
        <v>73</v>
      </c>
      <c r="J1946">
        <v>55</v>
      </c>
      <c r="K1946">
        <v>75</v>
      </c>
      <c r="L1946">
        <v>63</v>
      </c>
      <c r="M1946">
        <v>83</v>
      </c>
      <c r="N1946">
        <v>65</v>
      </c>
      <c r="O1946">
        <v>39</v>
      </c>
      <c r="P1946">
        <v>67</v>
      </c>
      <c r="Q1946">
        <v>52</v>
      </c>
      <c r="R1946">
        <v>78</v>
      </c>
      <c r="T1946" s="34">
        <f>_xlfn.XLOOKUP(B1946,'LHA Demog pivot'!$B$4:$B$93,'LHA Demog pivot'!$C$4:$C$93,,,1)</f>
        <v>10855</v>
      </c>
      <c r="U1946" s="36">
        <f>ROUND(Table2[[#This Row],[LHA_Pop_2016]]*Table2[[#This Row],[C_ADR_7day]]/100000*7,0)</f>
        <v>13</v>
      </c>
      <c r="V1946" s="13">
        <f>IF(OR(Table2[[#This Row],[7d_positivity_public]]=0,ISBLANK(Table2[[#This Row],[7d_positivity_public]])),"",(Table2[[#This Row],[7d_positivity_public]]-Table2[[#This Row],[7d_positivity_all]])/Table2[[#This Row],[7d_positivity_public]])</f>
        <v>0.2</v>
      </c>
      <c r="W1946">
        <v>16</v>
      </c>
    </row>
    <row r="1947" spans="1:23" x14ac:dyDescent="0.25">
      <c r="A1947" s="10">
        <v>44442</v>
      </c>
      <c r="B1947">
        <v>211</v>
      </c>
      <c r="C1947" t="s">
        <v>262</v>
      </c>
      <c r="D1947">
        <v>35</v>
      </c>
      <c r="E1947">
        <v>17</v>
      </c>
      <c r="F1947">
        <v>18</v>
      </c>
      <c r="G1947">
        <v>14</v>
      </c>
      <c r="H1947">
        <v>72</v>
      </c>
      <c r="J1947">
        <v>52</v>
      </c>
      <c r="K1947">
        <v>74</v>
      </c>
      <c r="L1947">
        <v>63</v>
      </c>
      <c r="M1947">
        <v>80</v>
      </c>
      <c r="N1947">
        <v>63</v>
      </c>
      <c r="O1947">
        <v>37</v>
      </c>
      <c r="P1947">
        <v>65</v>
      </c>
      <c r="Q1947">
        <v>50</v>
      </c>
      <c r="R1947">
        <v>74</v>
      </c>
      <c r="T1947" s="34">
        <f>_xlfn.XLOOKUP(B1947,'LHA Demog pivot'!$B$4:$B$93,'LHA Demog pivot'!$C$4:$C$93,,,1)</f>
        <v>8129</v>
      </c>
      <c r="U1947" s="36">
        <f>ROUND(Table2[[#This Row],[LHA_Pop_2016]]*Table2[[#This Row],[C_ADR_7day]]/100000*7,0)</f>
        <v>20</v>
      </c>
      <c r="V1947" s="13">
        <f>IF(OR(Table2[[#This Row],[7d_positivity_public]]=0,ISBLANK(Table2[[#This Row],[7d_positivity_public]])),"",(Table2[[#This Row],[7d_positivity_public]]-Table2[[#This Row],[7d_positivity_all]])/Table2[[#This Row],[7d_positivity_public]])</f>
        <v>7.1428571428571425E-2</v>
      </c>
      <c r="W1947">
        <v>13</v>
      </c>
    </row>
    <row r="1948" spans="1:23" x14ac:dyDescent="0.25">
      <c r="A1948" s="10">
        <v>44442</v>
      </c>
      <c r="B1948">
        <v>212</v>
      </c>
      <c r="C1948" t="s">
        <v>263</v>
      </c>
      <c r="D1948">
        <v>14</v>
      </c>
      <c r="E1948">
        <v>14</v>
      </c>
      <c r="F1948">
        <v>0</v>
      </c>
      <c r="G1948">
        <v>7</v>
      </c>
      <c r="H1948">
        <v>75</v>
      </c>
      <c r="J1948">
        <v>61</v>
      </c>
      <c r="K1948">
        <v>76</v>
      </c>
      <c r="L1948">
        <v>67</v>
      </c>
      <c r="M1948">
        <v>84</v>
      </c>
      <c r="N1948">
        <v>67</v>
      </c>
      <c r="O1948">
        <v>49</v>
      </c>
      <c r="P1948">
        <v>69</v>
      </c>
      <c r="Q1948">
        <v>57</v>
      </c>
      <c r="R1948">
        <v>80</v>
      </c>
      <c r="T1948" s="34">
        <f>_xlfn.XLOOKUP(B1948,'LHA Demog pivot'!$B$4:$B$93,'LHA Demog pivot'!$C$4:$C$93,,,1)</f>
        <v>93177</v>
      </c>
      <c r="U1948" s="36">
        <f>ROUND(Table2[[#This Row],[LHA_Pop_2016]]*Table2[[#This Row],[C_ADR_7day]]/100000*7,0)</f>
        <v>91</v>
      </c>
      <c r="V1948" s="13">
        <f>IF(OR(Table2[[#This Row],[7d_positivity_public]]=0,ISBLANK(Table2[[#This Row],[7d_positivity_public]])),"",(Table2[[#This Row],[7d_positivity_public]]-Table2[[#This Row],[7d_positivity_all]])/Table2[[#This Row],[7d_positivity_public]])</f>
        <v>0.14285714285714285</v>
      </c>
      <c r="W1948">
        <v>6</v>
      </c>
    </row>
    <row r="1949" spans="1:23" x14ac:dyDescent="0.25">
      <c r="A1949" s="10">
        <v>44442</v>
      </c>
      <c r="B1949">
        <v>213</v>
      </c>
      <c r="C1949" t="s">
        <v>264</v>
      </c>
      <c r="D1949">
        <v>14</v>
      </c>
      <c r="E1949">
        <v>7</v>
      </c>
      <c r="F1949">
        <v>7</v>
      </c>
      <c r="G1949">
        <v>9</v>
      </c>
      <c r="H1949">
        <v>82</v>
      </c>
      <c r="J1949">
        <v>69</v>
      </c>
      <c r="K1949">
        <v>83</v>
      </c>
      <c r="L1949">
        <v>79</v>
      </c>
      <c r="M1949">
        <v>87</v>
      </c>
      <c r="N1949">
        <v>73</v>
      </c>
      <c r="O1949">
        <v>55</v>
      </c>
      <c r="P1949">
        <v>74</v>
      </c>
      <c r="Q1949">
        <v>68</v>
      </c>
      <c r="R1949">
        <v>82</v>
      </c>
      <c r="T1949" s="34">
        <f>_xlfn.XLOOKUP(B1949,'LHA Demog pivot'!$B$4:$B$93,'LHA Demog pivot'!$C$4:$C$93,,,1)</f>
        <v>141685</v>
      </c>
      <c r="U1949" s="36">
        <f>ROUND(Table2[[#This Row],[LHA_Pop_2016]]*Table2[[#This Row],[C_ADR_7day]]/100000*7,0)</f>
        <v>139</v>
      </c>
      <c r="V1949" s="13">
        <f>IF(OR(Table2[[#This Row],[7d_positivity_public]]=0,ISBLANK(Table2[[#This Row],[7d_positivity_public]])),"",(Table2[[#This Row],[7d_positivity_public]]-Table2[[#This Row],[7d_positivity_all]])/Table2[[#This Row],[7d_positivity_public]])</f>
        <v>0.22222222222222221</v>
      </c>
      <c r="W1949">
        <v>7</v>
      </c>
    </row>
    <row r="1950" spans="1:23" x14ac:dyDescent="0.25">
      <c r="A1950" s="10">
        <v>44442</v>
      </c>
      <c r="B1950">
        <v>214</v>
      </c>
      <c r="C1950" t="s">
        <v>265</v>
      </c>
      <c r="D1950">
        <v>17</v>
      </c>
      <c r="E1950">
        <v>22</v>
      </c>
      <c r="F1950">
        <v>-5</v>
      </c>
      <c r="G1950">
        <v>9</v>
      </c>
      <c r="H1950">
        <v>75</v>
      </c>
      <c r="J1950">
        <v>63</v>
      </c>
      <c r="K1950">
        <v>76</v>
      </c>
      <c r="L1950">
        <v>68</v>
      </c>
      <c r="M1950">
        <v>84</v>
      </c>
      <c r="N1950">
        <v>66</v>
      </c>
      <c r="O1950">
        <v>50</v>
      </c>
      <c r="P1950">
        <v>68</v>
      </c>
      <c r="Q1950">
        <v>57</v>
      </c>
      <c r="R1950">
        <v>79</v>
      </c>
      <c r="T1950" s="34">
        <f>_xlfn.XLOOKUP(B1950,'LHA Demog pivot'!$B$4:$B$93,'LHA Demog pivot'!$C$4:$C$93,,,1)</f>
        <v>43157</v>
      </c>
      <c r="U1950" s="36">
        <f>ROUND(Table2[[#This Row],[LHA_Pop_2016]]*Table2[[#This Row],[C_ADR_7day]]/100000*7,0)</f>
        <v>51</v>
      </c>
      <c r="V1950" s="13">
        <f>IF(OR(Table2[[#This Row],[7d_positivity_public]]=0,ISBLANK(Table2[[#This Row],[7d_positivity_public]])),"",(Table2[[#This Row],[7d_positivity_public]]-Table2[[#This Row],[7d_positivity_all]])/Table2[[#This Row],[7d_positivity_public]])</f>
        <v>0.1111111111111111</v>
      </c>
      <c r="W1950">
        <v>8</v>
      </c>
    </row>
    <row r="1951" spans="1:23" x14ac:dyDescent="0.25">
      <c r="A1951" s="10">
        <v>44442</v>
      </c>
      <c r="B1951">
        <v>215</v>
      </c>
      <c r="C1951" t="s">
        <v>135</v>
      </c>
      <c r="D1951">
        <v>18</v>
      </c>
      <c r="E1951">
        <v>16</v>
      </c>
      <c r="F1951">
        <v>2</v>
      </c>
      <c r="G1951">
        <v>12</v>
      </c>
      <c r="H1951">
        <v>79</v>
      </c>
      <c r="J1951">
        <v>60</v>
      </c>
      <c r="K1951">
        <v>80</v>
      </c>
      <c r="L1951">
        <v>68</v>
      </c>
      <c r="M1951">
        <v>88</v>
      </c>
      <c r="N1951">
        <v>71</v>
      </c>
      <c r="O1951">
        <v>52</v>
      </c>
      <c r="P1951">
        <v>72</v>
      </c>
      <c r="Q1951">
        <v>56</v>
      </c>
      <c r="R1951">
        <v>83</v>
      </c>
      <c r="T1951" s="34">
        <f>_xlfn.XLOOKUP(B1951,'LHA Demog pivot'!$B$4:$B$93,'LHA Demog pivot'!$C$4:$C$93,,,1)</f>
        <v>9696</v>
      </c>
      <c r="U1951" s="36">
        <f>ROUND(Table2[[#This Row],[LHA_Pop_2016]]*Table2[[#This Row],[C_ADR_7day]]/100000*7,0)</f>
        <v>12</v>
      </c>
      <c r="V1951" s="13">
        <f>IF(OR(Table2[[#This Row],[7d_positivity_public]]=0,ISBLANK(Table2[[#This Row],[7d_positivity_public]])),"",(Table2[[#This Row],[7d_positivity_public]]-Table2[[#This Row],[7d_positivity_all]])/Table2[[#This Row],[7d_positivity_public]])</f>
        <v>0.33333333333333331</v>
      </c>
      <c r="W1951">
        <v>8</v>
      </c>
    </row>
    <row r="1952" spans="1:23" x14ac:dyDescent="0.25">
      <c r="A1952" s="10">
        <v>44442</v>
      </c>
      <c r="B1952">
        <v>221</v>
      </c>
      <c r="C1952" t="s">
        <v>136</v>
      </c>
      <c r="D1952">
        <v>11</v>
      </c>
      <c r="E1952">
        <v>5</v>
      </c>
      <c r="F1952">
        <v>6</v>
      </c>
      <c r="G1952">
        <v>7</v>
      </c>
      <c r="H1952">
        <v>88</v>
      </c>
      <c r="J1952">
        <v>84</v>
      </c>
      <c r="K1952">
        <v>88</v>
      </c>
      <c r="L1952">
        <v>88</v>
      </c>
      <c r="M1952">
        <v>89</v>
      </c>
      <c r="N1952">
        <v>82</v>
      </c>
      <c r="O1952">
        <v>73</v>
      </c>
      <c r="P1952">
        <v>82</v>
      </c>
      <c r="Q1952">
        <v>80</v>
      </c>
      <c r="R1952">
        <v>85</v>
      </c>
      <c r="T1952" s="34">
        <f>_xlfn.XLOOKUP(B1952,'LHA Demog pivot'!$B$4:$B$93,'LHA Demog pivot'!$C$4:$C$93,,,1)</f>
        <v>70996</v>
      </c>
      <c r="U1952" s="36">
        <f>ROUND(Table2[[#This Row],[LHA_Pop_2016]]*Table2[[#This Row],[C_ADR_7day]]/100000*7,0)</f>
        <v>55</v>
      </c>
      <c r="V1952" s="13">
        <f>IF(OR(Table2[[#This Row],[7d_positivity_public]]=0,ISBLANK(Table2[[#This Row],[7d_positivity_public]])),"",(Table2[[#This Row],[7d_positivity_public]]-Table2[[#This Row],[7d_positivity_all]])/Table2[[#This Row],[7d_positivity_public]])</f>
        <v>0.2857142857142857</v>
      </c>
      <c r="W1952">
        <v>5</v>
      </c>
    </row>
    <row r="1953" spans="1:23" x14ac:dyDescent="0.25">
      <c r="A1953" s="10">
        <v>44442</v>
      </c>
      <c r="B1953">
        <v>222</v>
      </c>
      <c r="C1953" t="s">
        <v>266</v>
      </c>
      <c r="D1953">
        <v>7</v>
      </c>
      <c r="E1953">
        <v>8</v>
      </c>
      <c r="F1953">
        <v>-1</v>
      </c>
      <c r="G1953">
        <v>6</v>
      </c>
      <c r="H1953">
        <v>88</v>
      </c>
      <c r="J1953">
        <v>83</v>
      </c>
      <c r="K1953">
        <v>88</v>
      </c>
      <c r="L1953">
        <v>89</v>
      </c>
      <c r="M1953">
        <v>87</v>
      </c>
      <c r="N1953">
        <v>81</v>
      </c>
      <c r="O1953">
        <v>72</v>
      </c>
      <c r="P1953">
        <v>81</v>
      </c>
      <c r="Q1953">
        <v>80</v>
      </c>
      <c r="R1953">
        <v>83</v>
      </c>
      <c r="T1953" s="34">
        <f>_xlfn.XLOOKUP(B1953,'LHA Demog pivot'!$B$4:$B$93,'LHA Demog pivot'!$C$4:$C$93,,,1)</f>
        <v>232755</v>
      </c>
      <c r="U1953" s="36">
        <f>ROUND(Table2[[#This Row],[LHA_Pop_2016]]*Table2[[#This Row],[C_ADR_7day]]/100000*7,0)</f>
        <v>114</v>
      </c>
      <c r="V1953" s="13">
        <f>IF(OR(Table2[[#This Row],[7d_positivity_public]]=0,ISBLANK(Table2[[#This Row],[7d_positivity_public]])),"",(Table2[[#This Row],[7d_positivity_public]]-Table2[[#This Row],[7d_positivity_all]])/Table2[[#This Row],[7d_positivity_public]])</f>
        <v>0.83333333333333337</v>
      </c>
      <c r="W1953">
        <v>1</v>
      </c>
    </row>
    <row r="1954" spans="1:23" x14ac:dyDescent="0.25">
      <c r="A1954" s="10">
        <v>44442</v>
      </c>
      <c r="B1954">
        <v>223</v>
      </c>
      <c r="C1954" t="s">
        <v>267</v>
      </c>
      <c r="D1954">
        <v>13</v>
      </c>
      <c r="E1954">
        <v>9</v>
      </c>
      <c r="F1954">
        <v>4</v>
      </c>
      <c r="G1954">
        <v>8</v>
      </c>
      <c r="H1954">
        <v>83</v>
      </c>
      <c r="J1954">
        <v>77</v>
      </c>
      <c r="K1954">
        <v>84</v>
      </c>
      <c r="L1954">
        <v>79</v>
      </c>
      <c r="M1954">
        <v>89</v>
      </c>
      <c r="N1954">
        <v>76</v>
      </c>
      <c r="O1954">
        <v>65</v>
      </c>
      <c r="P1954">
        <v>77</v>
      </c>
      <c r="Q1954">
        <v>69</v>
      </c>
      <c r="R1954">
        <v>85</v>
      </c>
      <c r="T1954" s="34">
        <f>_xlfn.XLOOKUP(B1954,'LHA Demog pivot'!$B$4:$B$93,'LHA Demog pivot'!$C$4:$C$93,,,1)</f>
        <v>101101</v>
      </c>
      <c r="U1954" s="36">
        <f>ROUND(Table2[[#This Row],[LHA_Pop_2016]]*Table2[[#This Row],[C_ADR_7day]]/100000*7,0)</f>
        <v>92</v>
      </c>
      <c r="V1954" s="13">
        <f>IF(OR(Table2[[#This Row],[7d_positivity_public]]=0,ISBLANK(Table2[[#This Row],[7d_positivity_public]])),"",(Table2[[#This Row],[7d_positivity_public]]-Table2[[#This Row],[7d_positivity_all]])/Table2[[#This Row],[7d_positivity_public]])</f>
        <v>0.25</v>
      </c>
      <c r="W1954">
        <v>6</v>
      </c>
    </row>
    <row r="1955" spans="1:23" x14ac:dyDescent="0.25">
      <c r="A1955" s="10">
        <v>44442</v>
      </c>
      <c r="B1955">
        <v>224</v>
      </c>
      <c r="C1955" t="s">
        <v>268</v>
      </c>
      <c r="D1955">
        <v>11</v>
      </c>
      <c r="E1955">
        <v>9</v>
      </c>
      <c r="F1955">
        <v>2</v>
      </c>
      <c r="G1955">
        <v>7</v>
      </c>
      <c r="H1955">
        <v>87</v>
      </c>
      <c r="J1955">
        <v>83</v>
      </c>
      <c r="K1955">
        <v>87</v>
      </c>
      <c r="L1955">
        <v>86</v>
      </c>
      <c r="M1955">
        <v>89</v>
      </c>
      <c r="N1955">
        <v>81</v>
      </c>
      <c r="O1955">
        <v>73</v>
      </c>
      <c r="P1955">
        <v>82</v>
      </c>
      <c r="Q1955">
        <v>78</v>
      </c>
      <c r="R1955">
        <v>85</v>
      </c>
      <c r="T1955" s="34">
        <f>_xlfn.XLOOKUP(B1955,'LHA Demog pivot'!$B$4:$B$93,'LHA Demog pivot'!$C$4:$C$93,,,1)</f>
        <v>234393</v>
      </c>
      <c r="U1955" s="36">
        <f>ROUND(Table2[[#This Row],[LHA_Pop_2016]]*Table2[[#This Row],[C_ADR_7day]]/100000*7,0)</f>
        <v>180</v>
      </c>
      <c r="V1955" s="13">
        <f>IF(OR(Table2[[#This Row],[7d_positivity_public]]=0,ISBLANK(Table2[[#This Row],[7d_positivity_public]])),"",(Table2[[#This Row],[7d_positivity_public]]-Table2[[#This Row],[7d_positivity_all]])/Table2[[#This Row],[7d_positivity_public]])</f>
        <v>0.42857142857142855</v>
      </c>
      <c r="W1955">
        <v>4</v>
      </c>
    </row>
    <row r="1956" spans="1:23" x14ac:dyDescent="0.25">
      <c r="A1956" s="10">
        <v>44442</v>
      </c>
      <c r="B1956">
        <v>231</v>
      </c>
      <c r="C1956" t="s">
        <v>269</v>
      </c>
      <c r="D1956">
        <v>14</v>
      </c>
      <c r="E1956">
        <v>8</v>
      </c>
      <c r="F1956">
        <v>6</v>
      </c>
      <c r="G1956">
        <v>8</v>
      </c>
      <c r="H1956">
        <v>83</v>
      </c>
      <c r="J1956">
        <v>76</v>
      </c>
      <c r="K1956">
        <v>84</v>
      </c>
      <c r="L1956">
        <v>79</v>
      </c>
      <c r="M1956">
        <v>89</v>
      </c>
      <c r="N1956">
        <v>76</v>
      </c>
      <c r="O1956">
        <v>64</v>
      </c>
      <c r="P1956">
        <v>77</v>
      </c>
      <c r="Q1956">
        <v>71</v>
      </c>
      <c r="R1956">
        <v>85</v>
      </c>
      <c r="T1956" s="34">
        <f>_xlfn.XLOOKUP(B1956,'LHA Demog pivot'!$B$4:$B$93,'LHA Demog pivot'!$C$4:$C$93,,,1)</f>
        <v>143778</v>
      </c>
      <c r="U1956" s="36">
        <f>ROUND(Table2[[#This Row],[LHA_Pop_2016]]*Table2[[#This Row],[C_ADR_7day]]/100000*7,0)</f>
        <v>141</v>
      </c>
      <c r="V1956" s="13">
        <f>IF(OR(Table2[[#This Row],[7d_positivity_public]]=0,ISBLANK(Table2[[#This Row],[7d_positivity_public]])),"",(Table2[[#This Row],[7d_positivity_public]]-Table2[[#This Row],[7d_positivity_all]])/Table2[[#This Row],[7d_positivity_public]])</f>
        <v>0.25</v>
      </c>
      <c r="W1956">
        <v>6</v>
      </c>
    </row>
    <row r="1957" spans="1:23" x14ac:dyDescent="0.25">
      <c r="A1957" s="10">
        <v>44442</v>
      </c>
      <c r="B1957">
        <v>232</v>
      </c>
      <c r="C1957" t="s">
        <v>270</v>
      </c>
      <c r="D1957">
        <v>8</v>
      </c>
      <c r="E1957">
        <v>8</v>
      </c>
      <c r="F1957">
        <v>0</v>
      </c>
      <c r="G1957">
        <v>6</v>
      </c>
      <c r="H1957">
        <v>91</v>
      </c>
      <c r="J1957">
        <v>86</v>
      </c>
      <c r="K1957">
        <v>91</v>
      </c>
      <c r="L1957">
        <v>89</v>
      </c>
      <c r="M1957">
        <v>93</v>
      </c>
      <c r="N1957">
        <v>83</v>
      </c>
      <c r="O1957">
        <v>75</v>
      </c>
      <c r="P1957">
        <v>84</v>
      </c>
      <c r="Q1957">
        <v>79</v>
      </c>
      <c r="R1957">
        <v>89</v>
      </c>
      <c r="T1957" s="34">
        <f>_xlfn.XLOOKUP(B1957,'LHA Demog pivot'!$B$4:$B$93,'LHA Demog pivot'!$C$4:$C$93,,,1)</f>
        <v>103064</v>
      </c>
      <c r="U1957" s="36">
        <f>ROUND(Table2[[#This Row],[LHA_Pop_2016]]*Table2[[#This Row],[C_ADR_7day]]/100000*7,0)</f>
        <v>58</v>
      </c>
      <c r="V1957" s="13">
        <f>IF(OR(Table2[[#This Row],[7d_positivity_public]]=0,ISBLANK(Table2[[#This Row],[7d_positivity_public]])),"",(Table2[[#This Row],[7d_positivity_public]]-Table2[[#This Row],[7d_positivity_all]])/Table2[[#This Row],[7d_positivity_public]])</f>
        <v>0.33333333333333331</v>
      </c>
      <c r="W1957">
        <v>4</v>
      </c>
    </row>
    <row r="1958" spans="1:23" x14ac:dyDescent="0.25">
      <c r="A1958" s="10">
        <v>44442</v>
      </c>
      <c r="B1958">
        <v>233</v>
      </c>
      <c r="C1958" t="s">
        <v>271</v>
      </c>
      <c r="D1958">
        <v>8</v>
      </c>
      <c r="E1958">
        <v>8</v>
      </c>
      <c r="F1958">
        <v>0</v>
      </c>
      <c r="G1958">
        <v>7</v>
      </c>
      <c r="H1958">
        <v>89</v>
      </c>
      <c r="J1958">
        <v>81</v>
      </c>
      <c r="K1958">
        <v>90</v>
      </c>
      <c r="L1958">
        <v>89</v>
      </c>
      <c r="M1958">
        <v>91</v>
      </c>
      <c r="N1958">
        <v>79</v>
      </c>
      <c r="O1958">
        <v>68</v>
      </c>
      <c r="P1958">
        <v>80</v>
      </c>
      <c r="Q1958">
        <v>76</v>
      </c>
      <c r="R1958">
        <v>86</v>
      </c>
      <c r="T1958" s="34">
        <f>_xlfn.XLOOKUP(B1958,'LHA Demog pivot'!$B$4:$B$93,'LHA Demog pivot'!$C$4:$C$93,,,1)</f>
        <v>443367</v>
      </c>
      <c r="U1958" s="36">
        <f>ROUND(Table2[[#This Row],[LHA_Pop_2016]]*Table2[[#This Row],[C_ADR_7day]]/100000*7,0)</f>
        <v>248</v>
      </c>
      <c r="V1958" s="13">
        <f>IF(OR(Table2[[#This Row],[7d_positivity_public]]=0,ISBLANK(Table2[[#This Row],[7d_positivity_public]])),"",(Table2[[#This Row],[7d_positivity_public]]-Table2[[#This Row],[7d_positivity_all]])/Table2[[#This Row],[7d_positivity_public]])</f>
        <v>0.2857142857142857</v>
      </c>
      <c r="W1958">
        <v>5</v>
      </c>
    </row>
    <row r="1959" spans="1:23" x14ac:dyDescent="0.25">
      <c r="A1959" s="10">
        <v>44442</v>
      </c>
      <c r="B1959">
        <v>234</v>
      </c>
      <c r="C1959" t="s">
        <v>272</v>
      </c>
      <c r="D1959">
        <v>9</v>
      </c>
      <c r="E1959">
        <v>6</v>
      </c>
      <c r="F1959">
        <v>3</v>
      </c>
      <c r="G1959">
        <v>6</v>
      </c>
      <c r="H1959">
        <v>86</v>
      </c>
      <c r="J1959">
        <v>82</v>
      </c>
      <c r="K1959">
        <v>86</v>
      </c>
      <c r="L1959">
        <v>82</v>
      </c>
      <c r="M1959">
        <v>89</v>
      </c>
      <c r="N1959">
        <v>80</v>
      </c>
      <c r="O1959">
        <v>71</v>
      </c>
      <c r="P1959">
        <v>81</v>
      </c>
      <c r="Q1959">
        <v>75</v>
      </c>
      <c r="R1959">
        <v>86</v>
      </c>
      <c r="T1959" s="34">
        <f>_xlfn.XLOOKUP(B1959,'LHA Demog pivot'!$B$4:$B$93,'LHA Demog pivot'!$C$4:$C$93,,,1)</f>
        <v>94768</v>
      </c>
      <c r="U1959" s="36">
        <f>ROUND(Table2[[#This Row],[LHA_Pop_2016]]*Table2[[#This Row],[C_ADR_7day]]/100000*7,0)</f>
        <v>60</v>
      </c>
      <c r="V1959" s="13">
        <f>IF(OR(Table2[[#This Row],[7d_positivity_public]]=0,ISBLANK(Table2[[#This Row],[7d_positivity_public]])),"",(Table2[[#This Row],[7d_positivity_public]]-Table2[[#This Row],[7d_positivity_all]])/Table2[[#This Row],[7d_positivity_public]])</f>
        <v>0.33333333333333331</v>
      </c>
      <c r="W1959">
        <v>4</v>
      </c>
    </row>
    <row r="1960" spans="1:23" x14ac:dyDescent="0.25">
      <c r="A1960" s="10">
        <v>44442</v>
      </c>
      <c r="B1960">
        <v>311</v>
      </c>
      <c r="C1960" t="s">
        <v>273</v>
      </c>
      <c r="D1960">
        <v>5</v>
      </c>
      <c r="E1960">
        <v>6</v>
      </c>
      <c r="F1960">
        <v>-1</v>
      </c>
      <c r="G1960">
        <v>7</v>
      </c>
      <c r="H1960">
        <v>87</v>
      </c>
      <c r="J1960">
        <v>85</v>
      </c>
      <c r="K1960">
        <v>87</v>
      </c>
      <c r="L1960">
        <v>89</v>
      </c>
      <c r="M1960">
        <v>86</v>
      </c>
      <c r="N1960">
        <v>81</v>
      </c>
      <c r="O1960">
        <v>76</v>
      </c>
      <c r="P1960">
        <v>81</v>
      </c>
      <c r="Q1960">
        <v>80</v>
      </c>
      <c r="R1960">
        <v>82</v>
      </c>
      <c r="T1960" s="34">
        <f>_xlfn.XLOOKUP(B1960,'LHA Demog pivot'!$B$4:$B$93,'LHA Demog pivot'!$C$4:$C$93,,,1)</f>
        <v>198309</v>
      </c>
      <c r="U1960" s="36">
        <f>ROUND(Table2[[#This Row],[LHA_Pop_2016]]*Table2[[#This Row],[C_ADR_7day]]/100000*7,0)</f>
        <v>69</v>
      </c>
      <c r="V1960" s="13">
        <f>IF(OR(Table2[[#This Row],[7d_positivity_public]]=0,ISBLANK(Table2[[#This Row],[7d_positivity_public]])),"",(Table2[[#This Row],[7d_positivity_public]]-Table2[[#This Row],[7d_positivity_all]])/Table2[[#This Row],[7d_positivity_public]])</f>
        <v>0.5714285714285714</v>
      </c>
      <c r="W1960">
        <v>3</v>
      </c>
    </row>
    <row r="1961" spans="1:23" x14ac:dyDescent="0.25">
      <c r="A1961" s="10">
        <v>44442</v>
      </c>
      <c r="B1961">
        <v>321</v>
      </c>
      <c r="C1961" t="s">
        <v>274</v>
      </c>
      <c r="D1961">
        <v>11</v>
      </c>
      <c r="E1961">
        <v>15</v>
      </c>
      <c r="F1961">
        <v>-4</v>
      </c>
      <c r="G1961">
        <v>5</v>
      </c>
      <c r="H1961">
        <v>91</v>
      </c>
      <c r="J1961">
        <v>82</v>
      </c>
      <c r="K1961">
        <v>91</v>
      </c>
      <c r="L1961">
        <v>94</v>
      </c>
      <c r="M1961">
        <v>86</v>
      </c>
      <c r="N1961">
        <v>83</v>
      </c>
      <c r="O1961">
        <v>68</v>
      </c>
      <c r="P1961">
        <v>83</v>
      </c>
      <c r="Q1961">
        <v>85</v>
      </c>
      <c r="R1961">
        <v>82</v>
      </c>
      <c r="T1961" s="34">
        <f>_xlfn.XLOOKUP(B1961,'LHA Demog pivot'!$B$4:$B$93,'LHA Demog pivot'!$C$4:$C$93,,,1)</f>
        <v>122041</v>
      </c>
      <c r="U1961" s="36">
        <f>ROUND(Table2[[#This Row],[LHA_Pop_2016]]*Table2[[#This Row],[C_ADR_7day]]/100000*7,0)</f>
        <v>94</v>
      </c>
      <c r="V1961" s="13">
        <f>IF(OR(Table2[[#This Row],[7d_positivity_public]]=0,ISBLANK(Table2[[#This Row],[7d_positivity_public]])),"",(Table2[[#This Row],[7d_positivity_public]]-Table2[[#This Row],[7d_positivity_all]])/Table2[[#This Row],[7d_positivity_public]])</f>
        <v>0.6</v>
      </c>
      <c r="W1961">
        <v>2</v>
      </c>
    </row>
    <row r="1962" spans="1:23" x14ac:dyDescent="0.25">
      <c r="A1962" s="10">
        <v>44442</v>
      </c>
      <c r="B1962">
        <v>322</v>
      </c>
      <c r="C1962" t="s">
        <v>275</v>
      </c>
      <c r="D1962">
        <v>15</v>
      </c>
      <c r="E1962">
        <v>22</v>
      </c>
      <c r="F1962">
        <v>-7</v>
      </c>
      <c r="G1962">
        <v>8</v>
      </c>
      <c r="H1962">
        <v>85</v>
      </c>
      <c r="J1962">
        <v>77</v>
      </c>
      <c r="K1962">
        <v>85</v>
      </c>
      <c r="L1962">
        <v>87</v>
      </c>
      <c r="M1962">
        <v>82</v>
      </c>
      <c r="N1962">
        <v>76</v>
      </c>
      <c r="O1962">
        <v>64</v>
      </c>
      <c r="P1962">
        <v>76</v>
      </c>
      <c r="Q1962">
        <v>77</v>
      </c>
      <c r="R1962">
        <v>75</v>
      </c>
      <c r="T1962" s="34">
        <f>_xlfn.XLOOKUP(B1962,'LHA Demog pivot'!$B$4:$B$93,'LHA Demog pivot'!$C$4:$C$93,,,1)</f>
        <v>61532</v>
      </c>
      <c r="U1962" s="36">
        <f>ROUND(Table2[[#This Row],[LHA_Pop_2016]]*Table2[[#This Row],[C_ADR_7day]]/100000*7,0)</f>
        <v>65</v>
      </c>
      <c r="V1962" s="13">
        <f>IF(OR(Table2[[#This Row],[7d_positivity_public]]=0,ISBLANK(Table2[[#This Row],[7d_positivity_public]])),"",(Table2[[#This Row],[7d_positivity_public]]-Table2[[#This Row],[7d_positivity_all]])/Table2[[#This Row],[7d_positivity_public]])</f>
        <v>0.375</v>
      </c>
      <c r="W1962">
        <v>5</v>
      </c>
    </row>
    <row r="1963" spans="1:23" x14ac:dyDescent="0.25">
      <c r="A1963" s="10">
        <v>44442</v>
      </c>
      <c r="B1963">
        <v>323</v>
      </c>
      <c r="C1963" t="s">
        <v>276</v>
      </c>
      <c r="D1963">
        <v>9</v>
      </c>
      <c r="E1963">
        <v>10</v>
      </c>
      <c r="F1963">
        <v>-1</v>
      </c>
      <c r="G1963">
        <v>8</v>
      </c>
      <c r="H1963">
        <v>92</v>
      </c>
      <c r="J1963">
        <v>89</v>
      </c>
      <c r="K1963">
        <v>93</v>
      </c>
      <c r="L1963">
        <v>94</v>
      </c>
      <c r="M1963">
        <v>91</v>
      </c>
      <c r="N1963">
        <v>86</v>
      </c>
      <c r="O1963">
        <v>79</v>
      </c>
      <c r="P1963">
        <v>86</v>
      </c>
      <c r="Q1963">
        <v>86</v>
      </c>
      <c r="R1963">
        <v>86</v>
      </c>
      <c r="T1963" s="34">
        <f>_xlfn.XLOOKUP(B1963,'LHA Demog pivot'!$B$4:$B$93,'LHA Demog pivot'!$C$4:$C$93,,,1)</f>
        <v>103894</v>
      </c>
      <c r="U1963" s="36">
        <f>ROUND(Table2[[#This Row],[LHA_Pop_2016]]*Table2[[#This Row],[C_ADR_7day]]/100000*7,0)</f>
        <v>65</v>
      </c>
      <c r="V1963" s="13">
        <f>IF(OR(Table2[[#This Row],[7d_positivity_public]]=0,ISBLANK(Table2[[#This Row],[7d_positivity_public]])),"",(Table2[[#This Row],[7d_positivity_public]]-Table2[[#This Row],[7d_positivity_all]])/Table2[[#This Row],[7d_positivity_public]])</f>
        <v>0.375</v>
      </c>
      <c r="W1963">
        <v>5</v>
      </c>
    </row>
    <row r="1964" spans="1:23" x14ac:dyDescent="0.25">
      <c r="A1964" s="10">
        <v>44442</v>
      </c>
      <c r="B1964">
        <v>324</v>
      </c>
      <c r="C1964" t="s">
        <v>277</v>
      </c>
      <c r="D1964">
        <v>7</v>
      </c>
      <c r="E1964">
        <v>7</v>
      </c>
      <c r="F1964">
        <v>0</v>
      </c>
      <c r="G1964">
        <v>6</v>
      </c>
      <c r="H1964">
        <v>89</v>
      </c>
      <c r="J1964">
        <v>89</v>
      </c>
      <c r="K1964">
        <v>89</v>
      </c>
      <c r="L1964">
        <v>89</v>
      </c>
      <c r="M1964">
        <v>88</v>
      </c>
      <c r="N1964">
        <v>82</v>
      </c>
      <c r="O1964">
        <v>79</v>
      </c>
      <c r="P1964">
        <v>82</v>
      </c>
      <c r="Q1964">
        <v>80</v>
      </c>
      <c r="R1964">
        <v>84</v>
      </c>
      <c r="T1964" s="34">
        <f>_xlfn.XLOOKUP(B1964,'LHA Demog pivot'!$B$4:$B$93,'LHA Demog pivot'!$C$4:$C$93,,,1)</f>
        <v>131178</v>
      </c>
      <c r="U1964" s="36">
        <f>ROUND(Table2[[#This Row],[LHA_Pop_2016]]*Table2[[#This Row],[C_ADR_7day]]/100000*7,0)</f>
        <v>64</v>
      </c>
      <c r="V1964" s="13">
        <f>IF(OR(Table2[[#This Row],[7d_positivity_public]]=0,ISBLANK(Table2[[#This Row],[7d_positivity_public]])),"",(Table2[[#This Row],[7d_positivity_public]]-Table2[[#This Row],[7d_positivity_all]])/Table2[[#This Row],[7d_positivity_public]])</f>
        <v>0.66666666666666663</v>
      </c>
      <c r="W1964">
        <v>2</v>
      </c>
    </row>
    <row r="1965" spans="1:23" x14ac:dyDescent="0.25">
      <c r="A1965" s="10">
        <v>44442</v>
      </c>
      <c r="B1965">
        <v>325</v>
      </c>
      <c r="C1965" t="s">
        <v>278</v>
      </c>
      <c r="D1965">
        <v>12</v>
      </c>
      <c r="E1965">
        <v>13</v>
      </c>
      <c r="F1965">
        <v>-1</v>
      </c>
      <c r="G1965">
        <v>7</v>
      </c>
      <c r="H1965">
        <v>92</v>
      </c>
      <c r="J1965">
        <v>90</v>
      </c>
      <c r="K1965">
        <v>92</v>
      </c>
      <c r="L1965">
        <v>94</v>
      </c>
      <c r="M1965">
        <v>89</v>
      </c>
      <c r="N1965">
        <v>86</v>
      </c>
      <c r="O1965">
        <v>81</v>
      </c>
      <c r="P1965">
        <v>86</v>
      </c>
      <c r="Q1965">
        <v>86</v>
      </c>
      <c r="R1965">
        <v>85</v>
      </c>
      <c r="T1965" s="34">
        <f>_xlfn.XLOOKUP(B1965,'LHA Demog pivot'!$B$4:$B$93,'LHA Demog pivot'!$C$4:$C$93,,,1)</f>
        <v>95808</v>
      </c>
      <c r="U1965" s="36">
        <f>ROUND(Table2[[#This Row],[LHA_Pop_2016]]*Table2[[#This Row],[C_ADR_7day]]/100000*7,0)</f>
        <v>80</v>
      </c>
      <c r="V1965" s="13">
        <f>IF(OR(Table2[[#This Row],[7d_positivity_public]]=0,ISBLANK(Table2[[#This Row],[7d_positivity_public]])),"",(Table2[[#This Row],[7d_positivity_public]]-Table2[[#This Row],[7d_positivity_all]])/Table2[[#This Row],[7d_positivity_public]])</f>
        <v>0.42857142857142855</v>
      </c>
      <c r="W1965">
        <v>4</v>
      </c>
    </row>
    <row r="1966" spans="1:23" x14ac:dyDescent="0.25">
      <c r="A1966" s="10">
        <v>44442</v>
      </c>
      <c r="B1966">
        <v>326</v>
      </c>
      <c r="C1966" t="s">
        <v>279</v>
      </c>
      <c r="D1966">
        <v>6</v>
      </c>
      <c r="E1966">
        <v>9</v>
      </c>
      <c r="F1966">
        <v>-3</v>
      </c>
      <c r="G1966">
        <v>7</v>
      </c>
      <c r="H1966">
        <v>90</v>
      </c>
      <c r="J1966">
        <v>87</v>
      </c>
      <c r="K1966">
        <v>90</v>
      </c>
      <c r="L1966">
        <v>92</v>
      </c>
      <c r="M1966">
        <v>88</v>
      </c>
      <c r="N1966">
        <v>83</v>
      </c>
      <c r="O1966">
        <v>76</v>
      </c>
      <c r="P1966">
        <v>83</v>
      </c>
      <c r="Q1966">
        <v>82</v>
      </c>
      <c r="R1966">
        <v>84</v>
      </c>
      <c r="T1966" s="34">
        <f>_xlfn.XLOOKUP(B1966,'LHA Demog pivot'!$B$4:$B$93,'LHA Demog pivot'!$C$4:$C$93,,,1)</f>
        <v>134575</v>
      </c>
      <c r="U1966" s="36">
        <f>ROUND(Table2[[#This Row],[LHA_Pop_2016]]*Table2[[#This Row],[C_ADR_7day]]/100000*7,0)</f>
        <v>57</v>
      </c>
      <c r="V1966" s="13">
        <f>IF(OR(Table2[[#This Row],[7d_positivity_public]]=0,ISBLANK(Table2[[#This Row],[7d_positivity_public]])),"",(Table2[[#This Row],[7d_positivity_public]]-Table2[[#This Row],[7d_positivity_all]])/Table2[[#This Row],[7d_positivity_public]])</f>
        <v>0.5714285714285714</v>
      </c>
      <c r="W1966">
        <v>3</v>
      </c>
    </row>
    <row r="1967" spans="1:23" x14ac:dyDescent="0.25">
      <c r="A1967" s="10">
        <v>44442</v>
      </c>
      <c r="B1967">
        <v>331</v>
      </c>
      <c r="C1967" t="s">
        <v>280</v>
      </c>
      <c r="D1967">
        <v>7</v>
      </c>
      <c r="E1967">
        <v>11</v>
      </c>
      <c r="F1967">
        <v>-4</v>
      </c>
      <c r="G1967">
        <v>5</v>
      </c>
      <c r="H1967">
        <v>91</v>
      </c>
      <c r="J1967">
        <v>90</v>
      </c>
      <c r="K1967">
        <v>91</v>
      </c>
      <c r="L1967">
        <v>90</v>
      </c>
      <c r="M1967">
        <v>92</v>
      </c>
      <c r="N1967">
        <v>85</v>
      </c>
      <c r="O1967">
        <v>79</v>
      </c>
      <c r="P1967">
        <v>85</v>
      </c>
      <c r="Q1967">
        <v>83</v>
      </c>
      <c r="R1967">
        <v>88</v>
      </c>
      <c r="T1967" s="34">
        <f>_xlfn.XLOOKUP(B1967,'LHA Demog pivot'!$B$4:$B$93,'LHA Demog pivot'!$C$4:$C$93,,,1)</f>
        <v>141392</v>
      </c>
      <c r="U1967" s="36">
        <f>ROUND(Table2[[#This Row],[LHA_Pop_2016]]*Table2[[#This Row],[C_ADR_7day]]/100000*7,0)</f>
        <v>69</v>
      </c>
      <c r="V1967" s="13">
        <f>IF(OR(Table2[[#This Row],[7d_positivity_public]]=0,ISBLANK(Table2[[#This Row],[7d_positivity_public]])),"",(Table2[[#This Row],[7d_positivity_public]]-Table2[[#This Row],[7d_positivity_all]])/Table2[[#This Row],[7d_positivity_public]])</f>
        <v>0.4</v>
      </c>
      <c r="W1967">
        <v>3</v>
      </c>
    </row>
    <row r="1968" spans="1:23" x14ac:dyDescent="0.25">
      <c r="A1968" s="10">
        <v>44442</v>
      </c>
      <c r="B1968">
        <v>332</v>
      </c>
      <c r="C1968" t="s">
        <v>281</v>
      </c>
      <c r="D1968">
        <v>6</v>
      </c>
      <c r="E1968">
        <v>8</v>
      </c>
      <c r="F1968">
        <v>-2</v>
      </c>
      <c r="G1968">
        <v>6</v>
      </c>
      <c r="H1968">
        <v>86</v>
      </c>
      <c r="J1968">
        <v>85</v>
      </c>
      <c r="K1968">
        <v>86</v>
      </c>
      <c r="L1968">
        <v>83</v>
      </c>
      <c r="M1968">
        <v>89</v>
      </c>
      <c r="N1968">
        <v>80</v>
      </c>
      <c r="O1968">
        <v>72</v>
      </c>
      <c r="P1968">
        <v>81</v>
      </c>
      <c r="Q1968">
        <v>74</v>
      </c>
      <c r="R1968">
        <v>85</v>
      </c>
      <c r="T1968" s="34">
        <f>_xlfn.XLOOKUP(B1968,'LHA Demog pivot'!$B$4:$B$93,'LHA Demog pivot'!$C$4:$C$93,,,1)</f>
        <v>50490</v>
      </c>
      <c r="U1968" s="36">
        <f>ROUND(Table2[[#This Row],[LHA_Pop_2016]]*Table2[[#This Row],[C_ADR_7day]]/100000*7,0)</f>
        <v>21</v>
      </c>
      <c r="V1968" s="13">
        <f>IF(OR(Table2[[#This Row],[7d_positivity_public]]=0,ISBLANK(Table2[[#This Row],[7d_positivity_public]])),"",(Table2[[#This Row],[7d_positivity_public]]-Table2[[#This Row],[7d_positivity_all]])/Table2[[#This Row],[7d_positivity_public]])</f>
        <v>0.66666666666666663</v>
      </c>
      <c r="W1968">
        <v>2</v>
      </c>
    </row>
    <row r="1969" spans="1:23" x14ac:dyDescent="0.25">
      <c r="A1969" s="10">
        <v>44442</v>
      </c>
      <c r="B1969">
        <v>333</v>
      </c>
      <c r="C1969" t="s">
        <v>282</v>
      </c>
      <c r="D1969">
        <v>8</v>
      </c>
      <c r="E1969">
        <v>7</v>
      </c>
      <c r="F1969">
        <v>1</v>
      </c>
      <c r="G1969">
        <v>8</v>
      </c>
      <c r="H1969">
        <v>84</v>
      </c>
      <c r="J1969">
        <v>73</v>
      </c>
      <c r="K1969">
        <v>85</v>
      </c>
      <c r="L1969">
        <v>75</v>
      </c>
      <c r="M1969">
        <v>89</v>
      </c>
      <c r="N1969">
        <v>77</v>
      </c>
      <c r="O1969">
        <v>58</v>
      </c>
      <c r="P1969">
        <v>78</v>
      </c>
      <c r="Q1969">
        <v>64</v>
      </c>
      <c r="R1969">
        <v>85</v>
      </c>
      <c r="T1969" s="34">
        <f>_xlfn.XLOOKUP(B1969,'LHA Demog pivot'!$B$4:$B$93,'LHA Demog pivot'!$C$4:$C$93,,,1)</f>
        <v>29970</v>
      </c>
      <c r="U1969" s="36">
        <f>ROUND(Table2[[#This Row],[LHA_Pop_2016]]*Table2[[#This Row],[C_ADR_7day]]/100000*7,0)</f>
        <v>17</v>
      </c>
      <c r="V1969" s="13">
        <f>IF(OR(Table2[[#This Row],[7d_positivity_public]]=0,ISBLANK(Table2[[#This Row],[7d_positivity_public]])),"",(Table2[[#This Row],[7d_positivity_public]]-Table2[[#This Row],[7d_positivity_all]])/Table2[[#This Row],[7d_positivity_public]])</f>
        <v>0.25</v>
      </c>
      <c r="W1969">
        <v>6</v>
      </c>
    </row>
    <row r="1970" spans="1:23" x14ac:dyDescent="0.25">
      <c r="A1970" s="10">
        <v>44442</v>
      </c>
      <c r="B1970">
        <v>334</v>
      </c>
      <c r="C1970" t="s">
        <v>283</v>
      </c>
      <c r="D1970">
        <v>3</v>
      </c>
      <c r="E1970">
        <v>3</v>
      </c>
      <c r="F1970">
        <v>0</v>
      </c>
      <c r="G1970">
        <v>7</v>
      </c>
      <c r="H1970">
        <v>80</v>
      </c>
      <c r="J1970">
        <v>67</v>
      </c>
      <c r="K1970">
        <v>81</v>
      </c>
      <c r="L1970">
        <v>70</v>
      </c>
      <c r="M1970">
        <v>88</v>
      </c>
      <c r="N1970">
        <v>73</v>
      </c>
      <c r="O1970">
        <v>52</v>
      </c>
      <c r="P1970">
        <v>74</v>
      </c>
      <c r="Q1970">
        <v>58</v>
      </c>
      <c r="R1970">
        <v>83</v>
      </c>
      <c r="T1970" s="34">
        <f>_xlfn.XLOOKUP(B1970,'LHA Demog pivot'!$B$4:$B$93,'LHA Demog pivot'!$C$4:$C$93,,,1)</f>
        <v>19671</v>
      </c>
      <c r="U1970" s="36">
        <f>ROUND(Table2[[#This Row],[LHA_Pop_2016]]*Table2[[#This Row],[C_ADR_7day]]/100000*7,0)</f>
        <v>4</v>
      </c>
      <c r="V1970" s="13">
        <f>IF(OR(Table2[[#This Row],[7d_positivity_public]]=0,ISBLANK(Table2[[#This Row],[7d_positivity_public]])),"",(Table2[[#This Row],[7d_positivity_public]]-Table2[[#This Row],[7d_positivity_all]])/Table2[[#This Row],[7d_positivity_public]])</f>
        <v>0.2857142857142857</v>
      </c>
      <c r="W1970">
        <v>5</v>
      </c>
    </row>
    <row r="1971" spans="1:23" x14ac:dyDescent="0.25">
      <c r="A1971" s="10">
        <v>44442</v>
      </c>
      <c r="B1971">
        <v>335</v>
      </c>
      <c r="C1971" t="s">
        <v>284</v>
      </c>
      <c r="D1971">
        <v>8</v>
      </c>
      <c r="E1971">
        <v>8</v>
      </c>
      <c r="F1971">
        <v>0</v>
      </c>
      <c r="G1971">
        <v>6</v>
      </c>
      <c r="H1971">
        <v>90</v>
      </c>
      <c r="J1971">
        <v>78</v>
      </c>
      <c r="K1971">
        <v>91</v>
      </c>
      <c r="L1971">
        <v>91</v>
      </c>
      <c r="M1971">
        <v>92</v>
      </c>
      <c r="N1971">
        <v>80</v>
      </c>
      <c r="O1971">
        <v>62</v>
      </c>
      <c r="P1971">
        <v>81</v>
      </c>
      <c r="Q1971">
        <v>78</v>
      </c>
      <c r="R1971">
        <v>86</v>
      </c>
      <c r="T1971" s="34">
        <f>_xlfn.XLOOKUP(B1971,'LHA Demog pivot'!$B$4:$B$93,'LHA Demog pivot'!$C$4:$C$93,,,1)</f>
        <v>38653</v>
      </c>
      <c r="U1971" s="36">
        <f>ROUND(Table2[[#This Row],[LHA_Pop_2016]]*Table2[[#This Row],[C_ADR_7day]]/100000*7,0)</f>
        <v>22</v>
      </c>
      <c r="V1971" s="13">
        <f>IF(OR(Table2[[#This Row],[7d_positivity_public]]=0,ISBLANK(Table2[[#This Row],[7d_positivity_public]])),"",(Table2[[#This Row],[7d_positivity_public]]-Table2[[#This Row],[7d_positivity_all]])/Table2[[#This Row],[7d_positivity_public]])</f>
        <v>0.5</v>
      </c>
      <c r="W1971">
        <v>3</v>
      </c>
    </row>
    <row r="1972" spans="1:23" x14ac:dyDescent="0.25">
      <c r="A1972" s="10">
        <v>44442</v>
      </c>
      <c r="B1972">
        <v>336</v>
      </c>
      <c r="C1972" t="s">
        <v>285</v>
      </c>
      <c r="D1972">
        <v>5</v>
      </c>
      <c r="E1972">
        <v>5</v>
      </c>
      <c r="F1972">
        <v>0</v>
      </c>
      <c r="G1972">
        <v>5</v>
      </c>
      <c r="H1972">
        <v>72</v>
      </c>
      <c r="J1972">
        <v>53</v>
      </c>
      <c r="K1972">
        <v>74</v>
      </c>
      <c r="L1972">
        <v>67</v>
      </c>
      <c r="M1972">
        <v>80</v>
      </c>
      <c r="N1972">
        <v>64</v>
      </c>
      <c r="O1972">
        <v>45</v>
      </c>
      <c r="P1972">
        <v>66</v>
      </c>
      <c r="Q1972">
        <v>56</v>
      </c>
      <c r="R1972">
        <v>74</v>
      </c>
      <c r="T1972" s="34">
        <f>_xlfn.XLOOKUP(B1972,'LHA Demog pivot'!$B$4:$B$93,'LHA Demog pivot'!$C$4:$C$93,,,1)</f>
        <v>2678</v>
      </c>
      <c r="U1972" s="36">
        <f>ROUND(Table2[[#This Row],[LHA_Pop_2016]]*Table2[[#This Row],[C_ADR_7day]]/100000*7,0)</f>
        <v>1</v>
      </c>
      <c r="V1972" s="13">
        <f>IF(OR(Table2[[#This Row],[7d_positivity_public]]=0,ISBLANK(Table2[[#This Row],[7d_positivity_public]])),"",(Table2[[#This Row],[7d_positivity_public]]-Table2[[#This Row],[7d_positivity_all]])/Table2[[#This Row],[7d_positivity_public]])</f>
        <v>0</v>
      </c>
      <c r="W1972">
        <v>5</v>
      </c>
    </row>
    <row r="1973" spans="1:23" x14ac:dyDescent="0.25">
      <c r="A1973" s="10">
        <v>44442</v>
      </c>
      <c r="B1973">
        <v>337</v>
      </c>
      <c r="C1973" t="s">
        <v>286</v>
      </c>
      <c r="D1973">
        <v>0</v>
      </c>
      <c r="E1973">
        <v>19</v>
      </c>
      <c r="F1973">
        <v>-19</v>
      </c>
      <c r="G1973">
        <v>0</v>
      </c>
      <c r="H1973">
        <v>96</v>
      </c>
      <c r="J1973">
        <v>87</v>
      </c>
      <c r="K1973">
        <v>97</v>
      </c>
      <c r="L1973">
        <v>97</v>
      </c>
      <c r="M1973">
        <v>96</v>
      </c>
      <c r="N1973">
        <v>89</v>
      </c>
      <c r="O1973">
        <v>72</v>
      </c>
      <c r="P1973">
        <v>90</v>
      </c>
      <c r="Q1973">
        <v>89</v>
      </c>
      <c r="R1973">
        <v>91</v>
      </c>
      <c r="T1973" s="34">
        <f>_xlfn.XLOOKUP(B1973,'LHA Demog pivot'!$B$4:$B$93,'LHA Demog pivot'!$C$4:$C$93,,,1)</f>
        <v>1514</v>
      </c>
      <c r="U1973" s="36">
        <f>ROUND(Table2[[#This Row],[LHA_Pop_2016]]*Table2[[#This Row],[C_ADR_7day]]/100000*7,0)</f>
        <v>0</v>
      </c>
      <c r="V1973" s="13" t="str">
        <f>IF(OR(Table2[[#This Row],[7d_positivity_public]]=0,ISBLANK(Table2[[#This Row],[7d_positivity_public]])),"",(Table2[[#This Row],[7d_positivity_public]]-Table2[[#This Row],[7d_positivity_all]])/Table2[[#This Row],[7d_positivity_public]])</f>
        <v/>
      </c>
      <c r="W1973">
        <v>0</v>
      </c>
    </row>
    <row r="1974" spans="1:23" x14ac:dyDescent="0.25">
      <c r="A1974" s="10">
        <v>44442</v>
      </c>
      <c r="B1974">
        <v>411</v>
      </c>
      <c r="C1974" t="s">
        <v>287</v>
      </c>
      <c r="D1974">
        <v>6</v>
      </c>
      <c r="E1974">
        <v>5</v>
      </c>
      <c r="F1974">
        <v>1</v>
      </c>
      <c r="G1974">
        <v>5</v>
      </c>
      <c r="H1974">
        <v>91</v>
      </c>
      <c r="J1974">
        <v>87</v>
      </c>
      <c r="K1974">
        <v>91</v>
      </c>
      <c r="L1974">
        <v>90</v>
      </c>
      <c r="M1974">
        <v>92</v>
      </c>
      <c r="N1974">
        <v>84</v>
      </c>
      <c r="O1974">
        <v>75</v>
      </c>
      <c r="P1974">
        <v>84</v>
      </c>
      <c r="Q1974">
        <v>81</v>
      </c>
      <c r="R1974">
        <v>88</v>
      </c>
      <c r="T1974" s="34">
        <f>_xlfn.XLOOKUP(B1974,'LHA Demog pivot'!$B$4:$B$93,'LHA Demog pivot'!$C$4:$C$93,,,1)</f>
        <v>225919</v>
      </c>
      <c r="U1974" s="36">
        <f>ROUND(Table2[[#This Row],[LHA_Pop_2016]]*Table2[[#This Row],[C_ADR_7day]]/100000*7,0)</f>
        <v>95</v>
      </c>
      <c r="V1974" s="13">
        <f>IF(OR(Table2[[#This Row],[7d_positivity_public]]=0,ISBLANK(Table2[[#This Row],[7d_positivity_public]])),"",(Table2[[#This Row],[7d_positivity_public]]-Table2[[#This Row],[7d_positivity_all]])/Table2[[#This Row],[7d_positivity_public]])</f>
        <v>0.2</v>
      </c>
      <c r="W1974">
        <v>4</v>
      </c>
    </row>
    <row r="1975" spans="1:23" x14ac:dyDescent="0.25">
      <c r="A1975" s="10">
        <v>44442</v>
      </c>
      <c r="B1975">
        <v>412</v>
      </c>
      <c r="C1975" t="s">
        <v>288</v>
      </c>
      <c r="D1975">
        <v>8</v>
      </c>
      <c r="E1975">
        <v>5</v>
      </c>
      <c r="F1975">
        <v>3</v>
      </c>
      <c r="G1975">
        <v>6</v>
      </c>
      <c r="H1975">
        <v>87</v>
      </c>
      <c r="J1975">
        <v>82</v>
      </c>
      <c r="K1975">
        <v>87</v>
      </c>
      <c r="L1975">
        <v>83</v>
      </c>
      <c r="M1975">
        <v>92</v>
      </c>
      <c r="N1975">
        <v>79</v>
      </c>
      <c r="O1975">
        <v>68</v>
      </c>
      <c r="P1975">
        <v>80</v>
      </c>
      <c r="Q1975">
        <v>73</v>
      </c>
      <c r="R1975">
        <v>87</v>
      </c>
      <c r="T1975" s="34">
        <f>_xlfn.XLOOKUP(B1975,'LHA Demog pivot'!$B$4:$B$93,'LHA Demog pivot'!$C$4:$C$93,,,1)</f>
        <v>77460</v>
      </c>
      <c r="U1975" s="36">
        <f>ROUND(Table2[[#This Row],[LHA_Pop_2016]]*Table2[[#This Row],[C_ADR_7day]]/100000*7,0)</f>
        <v>43</v>
      </c>
      <c r="V1975" s="13">
        <f>IF(OR(Table2[[#This Row],[7d_positivity_public]]=0,ISBLANK(Table2[[#This Row],[7d_positivity_public]])),"",(Table2[[#This Row],[7d_positivity_public]]-Table2[[#This Row],[7d_positivity_all]])/Table2[[#This Row],[7d_positivity_public]])</f>
        <v>0.16666666666666666</v>
      </c>
      <c r="W1975">
        <v>5</v>
      </c>
    </row>
    <row r="1976" spans="1:23" x14ac:dyDescent="0.25">
      <c r="A1976" s="10">
        <v>44442</v>
      </c>
      <c r="B1976">
        <v>413</v>
      </c>
      <c r="C1976" t="s">
        <v>289</v>
      </c>
      <c r="D1976">
        <v>5</v>
      </c>
      <c r="E1976">
        <v>2</v>
      </c>
      <c r="F1976">
        <v>3</v>
      </c>
      <c r="G1976">
        <v>5</v>
      </c>
      <c r="H1976">
        <v>92</v>
      </c>
      <c r="J1976">
        <v>88</v>
      </c>
      <c r="K1976">
        <v>92</v>
      </c>
      <c r="L1976">
        <v>88</v>
      </c>
      <c r="M1976">
        <v>94</v>
      </c>
      <c r="N1976">
        <v>87</v>
      </c>
      <c r="O1976">
        <v>78</v>
      </c>
      <c r="P1976">
        <v>87</v>
      </c>
      <c r="Q1976">
        <v>80</v>
      </c>
      <c r="R1976">
        <v>91</v>
      </c>
      <c r="T1976" s="34">
        <f>_xlfn.XLOOKUP(B1976,'LHA Demog pivot'!$B$4:$B$93,'LHA Demog pivot'!$C$4:$C$93,,,1)</f>
        <v>64692</v>
      </c>
      <c r="U1976" s="36">
        <f>ROUND(Table2[[#This Row],[LHA_Pop_2016]]*Table2[[#This Row],[C_ADR_7day]]/100000*7,0)</f>
        <v>23</v>
      </c>
      <c r="V1976" s="13">
        <f>IF(OR(Table2[[#This Row],[7d_positivity_public]]=0,ISBLANK(Table2[[#This Row],[7d_positivity_public]])),"",(Table2[[#This Row],[7d_positivity_public]]-Table2[[#This Row],[7d_positivity_all]])/Table2[[#This Row],[7d_positivity_public]])</f>
        <v>0.2</v>
      </c>
      <c r="W1976">
        <v>4</v>
      </c>
    </row>
    <row r="1977" spans="1:23" x14ac:dyDescent="0.25">
      <c r="A1977" s="10">
        <v>44442</v>
      </c>
      <c r="B1977">
        <v>414</v>
      </c>
      <c r="C1977" t="s">
        <v>290</v>
      </c>
      <c r="D1977">
        <v>7</v>
      </c>
      <c r="E1977">
        <v>3</v>
      </c>
      <c r="F1977">
        <v>4</v>
      </c>
      <c r="G1977">
        <v>8</v>
      </c>
      <c r="H1977">
        <v>83</v>
      </c>
      <c r="J1977">
        <v>70</v>
      </c>
      <c r="K1977">
        <v>84</v>
      </c>
      <c r="L1977">
        <v>72</v>
      </c>
      <c r="M1977">
        <v>89</v>
      </c>
      <c r="N1977">
        <v>77</v>
      </c>
      <c r="O1977">
        <v>58</v>
      </c>
      <c r="P1977">
        <v>78</v>
      </c>
      <c r="Q1977">
        <v>63</v>
      </c>
      <c r="R1977">
        <v>85</v>
      </c>
      <c r="T1977" s="34">
        <f>_xlfn.XLOOKUP(B1977,'LHA Demog pivot'!$B$4:$B$93,'LHA Demog pivot'!$C$4:$C$93,,,1)</f>
        <v>15289</v>
      </c>
      <c r="U1977" s="36">
        <f>ROUND(Table2[[#This Row],[LHA_Pop_2016]]*Table2[[#This Row],[C_ADR_7day]]/100000*7,0)</f>
        <v>7</v>
      </c>
      <c r="V1977" s="13">
        <f>IF(OR(Table2[[#This Row],[7d_positivity_public]]=0,ISBLANK(Table2[[#This Row],[7d_positivity_public]])),"",(Table2[[#This Row],[7d_positivity_public]]-Table2[[#This Row],[7d_positivity_all]])/Table2[[#This Row],[7d_positivity_public]])</f>
        <v>0.375</v>
      </c>
      <c r="W1977">
        <v>5</v>
      </c>
    </row>
    <row r="1978" spans="1:23" x14ac:dyDescent="0.25">
      <c r="A1978" s="10">
        <v>44442</v>
      </c>
      <c r="B1978">
        <v>421</v>
      </c>
      <c r="C1978" t="s">
        <v>291</v>
      </c>
      <c r="D1978">
        <v>11</v>
      </c>
      <c r="E1978">
        <v>9</v>
      </c>
      <c r="F1978">
        <v>2</v>
      </c>
      <c r="G1978">
        <v>9</v>
      </c>
      <c r="H1978">
        <v>81</v>
      </c>
      <c r="J1978">
        <v>72</v>
      </c>
      <c r="K1978">
        <v>82</v>
      </c>
      <c r="L1978">
        <v>73</v>
      </c>
      <c r="M1978">
        <v>89</v>
      </c>
      <c r="N1978">
        <v>74</v>
      </c>
      <c r="O1978">
        <v>57</v>
      </c>
      <c r="P1978">
        <v>75</v>
      </c>
      <c r="Q1978">
        <v>62</v>
      </c>
      <c r="R1978">
        <v>85</v>
      </c>
      <c r="T1978" s="34">
        <f>_xlfn.XLOOKUP(B1978,'LHA Demog pivot'!$B$4:$B$93,'LHA Demog pivot'!$C$4:$C$93,,,1)</f>
        <v>58378</v>
      </c>
      <c r="U1978" s="36">
        <f>ROUND(Table2[[#This Row],[LHA_Pop_2016]]*Table2[[#This Row],[C_ADR_7day]]/100000*7,0)</f>
        <v>45</v>
      </c>
      <c r="V1978" s="13">
        <f>IF(OR(Table2[[#This Row],[7d_positivity_public]]=0,ISBLANK(Table2[[#This Row],[7d_positivity_public]])),"",(Table2[[#This Row],[7d_positivity_public]]-Table2[[#This Row],[7d_positivity_all]])/Table2[[#This Row],[7d_positivity_public]])</f>
        <v>0.22222222222222221</v>
      </c>
      <c r="W1978">
        <v>7</v>
      </c>
    </row>
    <row r="1979" spans="1:23" x14ac:dyDescent="0.25">
      <c r="A1979" s="10">
        <v>44442</v>
      </c>
      <c r="B1979">
        <v>422</v>
      </c>
      <c r="C1979" t="s">
        <v>292</v>
      </c>
      <c r="D1979">
        <v>12</v>
      </c>
      <c r="E1979">
        <v>12</v>
      </c>
      <c r="F1979">
        <v>0</v>
      </c>
      <c r="G1979">
        <v>14</v>
      </c>
      <c r="H1979">
        <v>75</v>
      </c>
      <c r="J1979">
        <v>60</v>
      </c>
      <c r="K1979">
        <v>76</v>
      </c>
      <c r="L1979">
        <v>61</v>
      </c>
      <c r="M1979">
        <v>85</v>
      </c>
      <c r="N1979">
        <v>68</v>
      </c>
      <c r="O1979">
        <v>43</v>
      </c>
      <c r="P1979">
        <v>69</v>
      </c>
      <c r="Q1979">
        <v>50</v>
      </c>
      <c r="R1979">
        <v>80</v>
      </c>
      <c r="T1979" s="34">
        <f>_xlfn.XLOOKUP(B1979,'LHA Demog pivot'!$B$4:$B$93,'LHA Demog pivot'!$C$4:$C$93,,,1)</f>
        <v>6240</v>
      </c>
      <c r="U1979" s="36">
        <f>ROUND(Table2[[#This Row],[LHA_Pop_2016]]*Table2[[#This Row],[C_ADR_7day]]/100000*7,0)</f>
        <v>5</v>
      </c>
      <c r="V1979" s="13">
        <f>IF(OR(Table2[[#This Row],[7d_positivity_public]]=0,ISBLANK(Table2[[#This Row],[7d_positivity_public]])),"",(Table2[[#This Row],[7d_positivity_public]]-Table2[[#This Row],[7d_positivity_all]])/Table2[[#This Row],[7d_positivity_public]])</f>
        <v>0.14285714285714285</v>
      </c>
      <c r="W1979">
        <v>12</v>
      </c>
    </row>
    <row r="1980" spans="1:23" x14ac:dyDescent="0.25">
      <c r="A1980" s="10">
        <v>44442</v>
      </c>
      <c r="B1980">
        <v>423</v>
      </c>
      <c r="C1980" t="s">
        <v>293</v>
      </c>
      <c r="D1980">
        <v>5</v>
      </c>
      <c r="E1980">
        <v>12</v>
      </c>
      <c r="F1980">
        <v>-7</v>
      </c>
      <c r="G1980">
        <v>4</v>
      </c>
      <c r="H1980">
        <v>84</v>
      </c>
      <c r="J1980">
        <v>69</v>
      </c>
      <c r="K1980">
        <v>85</v>
      </c>
      <c r="L1980">
        <v>74</v>
      </c>
      <c r="M1980">
        <v>90</v>
      </c>
      <c r="N1980">
        <v>77</v>
      </c>
      <c r="O1980">
        <v>55</v>
      </c>
      <c r="P1980">
        <v>79</v>
      </c>
      <c r="Q1980">
        <v>64</v>
      </c>
      <c r="R1980">
        <v>86</v>
      </c>
      <c r="T1980" s="34">
        <f>_xlfn.XLOOKUP(B1980,'LHA Demog pivot'!$B$4:$B$93,'LHA Demog pivot'!$C$4:$C$93,,,1)</f>
        <v>19121</v>
      </c>
      <c r="U1980" s="36">
        <f>ROUND(Table2[[#This Row],[LHA_Pop_2016]]*Table2[[#This Row],[C_ADR_7day]]/100000*7,0)</f>
        <v>7</v>
      </c>
      <c r="V1980" s="13">
        <f>IF(OR(Table2[[#This Row],[7d_positivity_public]]=0,ISBLANK(Table2[[#This Row],[7d_positivity_public]])),"",(Table2[[#This Row],[7d_positivity_public]]-Table2[[#This Row],[7d_positivity_all]])/Table2[[#This Row],[7d_positivity_public]])</f>
        <v>0</v>
      </c>
      <c r="W1980">
        <v>4</v>
      </c>
    </row>
    <row r="1981" spans="1:23" x14ac:dyDescent="0.25">
      <c r="A1981" s="10">
        <v>44442</v>
      </c>
      <c r="B1981">
        <v>424</v>
      </c>
      <c r="C1981" t="s">
        <v>294</v>
      </c>
      <c r="D1981">
        <v>7</v>
      </c>
      <c r="E1981">
        <v>5</v>
      </c>
      <c r="F1981">
        <v>2</v>
      </c>
      <c r="G1981">
        <v>7</v>
      </c>
      <c r="H1981">
        <v>84</v>
      </c>
      <c r="J1981">
        <v>76</v>
      </c>
      <c r="K1981">
        <v>84</v>
      </c>
      <c r="L1981">
        <v>79</v>
      </c>
      <c r="M1981">
        <v>89</v>
      </c>
      <c r="N1981">
        <v>77</v>
      </c>
      <c r="O1981">
        <v>64</v>
      </c>
      <c r="P1981">
        <v>77</v>
      </c>
      <c r="Q1981">
        <v>68</v>
      </c>
      <c r="R1981">
        <v>85</v>
      </c>
      <c r="T1981" s="34">
        <f>_xlfn.XLOOKUP(B1981,'LHA Demog pivot'!$B$4:$B$93,'LHA Demog pivot'!$C$4:$C$93,,,1)</f>
        <v>108964</v>
      </c>
      <c r="U1981" s="36">
        <f>ROUND(Table2[[#This Row],[LHA_Pop_2016]]*Table2[[#This Row],[C_ADR_7day]]/100000*7,0)</f>
        <v>53</v>
      </c>
      <c r="V1981" s="13">
        <f>IF(OR(Table2[[#This Row],[7d_positivity_public]]=0,ISBLANK(Table2[[#This Row],[7d_positivity_public]])),"",(Table2[[#This Row],[7d_positivity_public]]-Table2[[#This Row],[7d_positivity_all]])/Table2[[#This Row],[7d_positivity_public]])</f>
        <v>0.14285714285714285</v>
      </c>
      <c r="W1981">
        <v>6</v>
      </c>
    </row>
    <row r="1982" spans="1:23" x14ac:dyDescent="0.25">
      <c r="A1982" s="10">
        <v>44442</v>
      </c>
      <c r="B1982">
        <v>425</v>
      </c>
      <c r="C1982" t="s">
        <v>295</v>
      </c>
      <c r="D1982">
        <v>4</v>
      </c>
      <c r="E1982">
        <v>6</v>
      </c>
      <c r="F1982">
        <v>-2</v>
      </c>
      <c r="G1982">
        <v>5</v>
      </c>
      <c r="H1982">
        <v>84</v>
      </c>
      <c r="J1982">
        <v>68</v>
      </c>
      <c r="K1982">
        <v>85</v>
      </c>
      <c r="L1982">
        <v>70</v>
      </c>
      <c r="M1982">
        <v>90</v>
      </c>
      <c r="N1982">
        <v>78</v>
      </c>
      <c r="O1982">
        <v>55</v>
      </c>
      <c r="P1982">
        <v>79</v>
      </c>
      <c r="Q1982">
        <v>59</v>
      </c>
      <c r="R1982">
        <v>87</v>
      </c>
      <c r="T1982" s="34">
        <f>_xlfn.XLOOKUP(B1982,'LHA Demog pivot'!$B$4:$B$93,'LHA Demog pivot'!$C$4:$C$93,,,1)</f>
        <v>47133</v>
      </c>
      <c r="U1982" s="36">
        <f>ROUND(Table2[[#This Row],[LHA_Pop_2016]]*Table2[[#This Row],[C_ADR_7day]]/100000*7,0)</f>
        <v>13</v>
      </c>
      <c r="V1982" s="13">
        <f>IF(OR(Table2[[#This Row],[7d_positivity_public]]=0,ISBLANK(Table2[[#This Row],[7d_positivity_public]])),"",(Table2[[#This Row],[7d_positivity_public]]-Table2[[#This Row],[7d_positivity_all]])/Table2[[#This Row],[7d_positivity_public]])</f>
        <v>0.2</v>
      </c>
      <c r="W1982">
        <v>4</v>
      </c>
    </row>
    <row r="1983" spans="1:23" x14ac:dyDescent="0.25">
      <c r="A1983" s="10">
        <v>44442</v>
      </c>
      <c r="B1983">
        <v>426</v>
      </c>
      <c r="C1983" t="s">
        <v>296</v>
      </c>
      <c r="D1983">
        <v>7</v>
      </c>
      <c r="E1983">
        <v>14</v>
      </c>
      <c r="F1983">
        <v>-7</v>
      </c>
      <c r="G1983">
        <v>8</v>
      </c>
      <c r="H1983">
        <v>81</v>
      </c>
      <c r="J1983">
        <v>64</v>
      </c>
      <c r="K1983">
        <v>82</v>
      </c>
      <c r="L1983">
        <v>75</v>
      </c>
      <c r="M1983">
        <v>88</v>
      </c>
      <c r="N1983">
        <v>72</v>
      </c>
      <c r="O1983">
        <v>50</v>
      </c>
      <c r="P1983">
        <v>74</v>
      </c>
      <c r="Q1983">
        <v>63</v>
      </c>
      <c r="R1983">
        <v>83</v>
      </c>
      <c r="T1983" s="34">
        <f>_xlfn.XLOOKUP(B1983,'LHA Demog pivot'!$B$4:$B$93,'LHA Demog pivot'!$C$4:$C$93,,,1)</f>
        <v>30981</v>
      </c>
      <c r="U1983" s="36">
        <f>ROUND(Table2[[#This Row],[LHA_Pop_2016]]*Table2[[#This Row],[C_ADR_7day]]/100000*7,0)</f>
        <v>15</v>
      </c>
      <c r="V1983" s="13">
        <f>IF(OR(Table2[[#This Row],[7d_positivity_public]]=0,ISBLANK(Table2[[#This Row],[7d_positivity_public]])),"",(Table2[[#This Row],[7d_positivity_public]]-Table2[[#This Row],[7d_positivity_all]])/Table2[[#This Row],[7d_positivity_public]])</f>
        <v>0.25</v>
      </c>
      <c r="W1983">
        <v>6</v>
      </c>
    </row>
    <row r="1984" spans="1:23" x14ac:dyDescent="0.25">
      <c r="A1984" s="10">
        <v>44442</v>
      </c>
      <c r="B1984">
        <v>431</v>
      </c>
      <c r="C1984" t="s">
        <v>297</v>
      </c>
      <c r="D1984">
        <v>5</v>
      </c>
      <c r="E1984">
        <v>8</v>
      </c>
      <c r="F1984">
        <v>-3</v>
      </c>
      <c r="G1984">
        <v>5</v>
      </c>
      <c r="H1984">
        <v>83</v>
      </c>
      <c r="J1984">
        <v>70</v>
      </c>
      <c r="K1984">
        <v>83</v>
      </c>
      <c r="L1984">
        <v>74</v>
      </c>
      <c r="M1984">
        <v>90</v>
      </c>
      <c r="N1984">
        <v>75</v>
      </c>
      <c r="O1984">
        <v>55</v>
      </c>
      <c r="P1984">
        <v>76</v>
      </c>
      <c r="Q1984">
        <v>63</v>
      </c>
      <c r="R1984">
        <v>86</v>
      </c>
      <c r="T1984" s="34">
        <f>_xlfn.XLOOKUP(B1984,'LHA Demog pivot'!$B$4:$B$93,'LHA Demog pivot'!$C$4:$C$93,,,1)</f>
        <v>66527</v>
      </c>
      <c r="U1984" s="36">
        <f>ROUND(Table2[[#This Row],[LHA_Pop_2016]]*Table2[[#This Row],[C_ADR_7day]]/100000*7,0)</f>
        <v>23</v>
      </c>
      <c r="V1984" s="13">
        <f>IF(OR(Table2[[#This Row],[7d_positivity_public]]=0,ISBLANK(Table2[[#This Row],[7d_positivity_public]])),"",(Table2[[#This Row],[7d_positivity_public]]-Table2[[#This Row],[7d_positivity_all]])/Table2[[#This Row],[7d_positivity_public]])</f>
        <v>0.2</v>
      </c>
      <c r="W1984">
        <v>4</v>
      </c>
    </row>
    <row r="1985" spans="1:23" x14ac:dyDescent="0.25">
      <c r="A1985" s="10">
        <v>44442</v>
      </c>
      <c r="B1985">
        <v>432</v>
      </c>
      <c r="C1985" t="s">
        <v>298</v>
      </c>
      <c r="D1985">
        <v>8</v>
      </c>
      <c r="E1985">
        <v>7</v>
      </c>
      <c r="F1985">
        <v>1</v>
      </c>
      <c r="G1985">
        <v>10</v>
      </c>
      <c r="H1985">
        <v>81</v>
      </c>
      <c r="J1985">
        <v>71</v>
      </c>
      <c r="K1985">
        <v>82</v>
      </c>
      <c r="L1985">
        <v>73</v>
      </c>
      <c r="M1985">
        <v>89</v>
      </c>
      <c r="N1985">
        <v>74</v>
      </c>
      <c r="O1985">
        <v>57</v>
      </c>
      <c r="P1985">
        <v>75</v>
      </c>
      <c r="Q1985">
        <v>62</v>
      </c>
      <c r="R1985">
        <v>85</v>
      </c>
      <c r="T1985" s="34">
        <f>_xlfn.XLOOKUP(B1985,'LHA Demog pivot'!$B$4:$B$93,'LHA Demog pivot'!$C$4:$C$93,,,1)</f>
        <v>42570</v>
      </c>
      <c r="U1985" s="36">
        <f>ROUND(Table2[[#This Row],[LHA_Pop_2016]]*Table2[[#This Row],[C_ADR_7day]]/100000*7,0)</f>
        <v>24</v>
      </c>
      <c r="V1985" s="13">
        <f>IF(OR(Table2[[#This Row],[7d_positivity_public]]=0,ISBLANK(Table2[[#This Row],[7d_positivity_public]])),"",(Table2[[#This Row],[7d_positivity_public]]-Table2[[#This Row],[7d_positivity_all]])/Table2[[#This Row],[7d_positivity_public]])</f>
        <v>0.2</v>
      </c>
      <c r="W1985">
        <v>8</v>
      </c>
    </row>
    <row r="1986" spans="1:23" x14ac:dyDescent="0.25">
      <c r="A1986" s="10">
        <v>44442</v>
      </c>
      <c r="B1986">
        <v>433</v>
      </c>
      <c r="C1986" t="s">
        <v>299</v>
      </c>
      <c r="D1986">
        <v>0</v>
      </c>
      <c r="E1986">
        <v>7</v>
      </c>
      <c r="F1986">
        <v>-7</v>
      </c>
      <c r="G1986">
        <v>0</v>
      </c>
      <c r="H1986">
        <v>78</v>
      </c>
      <c r="J1986">
        <v>60</v>
      </c>
      <c r="K1986">
        <v>79</v>
      </c>
      <c r="L1986">
        <v>71</v>
      </c>
      <c r="M1986">
        <v>84</v>
      </c>
      <c r="N1986">
        <v>69</v>
      </c>
      <c r="O1986">
        <v>29</v>
      </c>
      <c r="P1986">
        <v>72</v>
      </c>
      <c r="Q1986">
        <v>59</v>
      </c>
      <c r="R1986">
        <v>79</v>
      </c>
      <c r="T1986" s="34">
        <f>_xlfn.XLOOKUP(B1986,'LHA Demog pivot'!$B$4:$B$93,'LHA Demog pivot'!$C$4:$C$93,,,1)</f>
        <v>1901</v>
      </c>
      <c r="U1986" s="36">
        <f>ROUND(Table2[[#This Row],[LHA_Pop_2016]]*Table2[[#This Row],[C_ADR_7day]]/100000*7,0)</f>
        <v>0</v>
      </c>
      <c r="V1986" s="13" t="str">
        <f>IF(OR(Table2[[#This Row],[7d_positivity_public]]=0,ISBLANK(Table2[[#This Row],[7d_positivity_public]])),"",(Table2[[#This Row],[7d_positivity_public]]-Table2[[#This Row],[7d_positivity_all]])/Table2[[#This Row],[7d_positivity_public]])</f>
        <v/>
      </c>
      <c r="W1986">
        <v>0</v>
      </c>
    </row>
    <row r="1987" spans="1:23" x14ac:dyDescent="0.25">
      <c r="A1987" s="10">
        <v>44442</v>
      </c>
      <c r="B1987">
        <v>434</v>
      </c>
      <c r="C1987" t="s">
        <v>300</v>
      </c>
      <c r="D1987">
        <v>7</v>
      </c>
      <c r="E1987">
        <v>1</v>
      </c>
      <c r="F1987">
        <v>6</v>
      </c>
      <c r="G1987">
        <v>16</v>
      </c>
      <c r="H1987">
        <v>80</v>
      </c>
      <c r="J1987">
        <v>67</v>
      </c>
      <c r="K1987">
        <v>81</v>
      </c>
      <c r="L1987">
        <v>75</v>
      </c>
      <c r="M1987">
        <v>87</v>
      </c>
      <c r="N1987">
        <v>72</v>
      </c>
      <c r="O1987">
        <v>47</v>
      </c>
      <c r="P1987">
        <v>74</v>
      </c>
      <c r="Q1987">
        <v>64</v>
      </c>
      <c r="R1987">
        <v>81</v>
      </c>
      <c r="T1987" s="34">
        <f>_xlfn.XLOOKUP(B1987,'LHA Demog pivot'!$B$4:$B$93,'LHA Demog pivot'!$C$4:$C$93,,,1)</f>
        <v>11235</v>
      </c>
      <c r="U1987" s="36">
        <f>ROUND(Table2[[#This Row],[LHA_Pop_2016]]*Table2[[#This Row],[C_ADR_7day]]/100000*7,0)</f>
        <v>6</v>
      </c>
      <c r="V1987" s="13">
        <f>IF(OR(Table2[[#This Row],[7d_positivity_public]]=0,ISBLANK(Table2[[#This Row],[7d_positivity_public]])),"",(Table2[[#This Row],[7d_positivity_public]]-Table2[[#This Row],[7d_positivity_all]])/Table2[[#This Row],[7d_positivity_public]])</f>
        <v>0.25</v>
      </c>
      <c r="W1987">
        <v>12</v>
      </c>
    </row>
    <row r="1988" spans="1:23" x14ac:dyDescent="0.25">
      <c r="A1988" s="10">
        <v>44442</v>
      </c>
      <c r="B1988">
        <v>510</v>
      </c>
      <c r="C1988" t="s">
        <v>301</v>
      </c>
      <c r="D1988">
        <v>3</v>
      </c>
      <c r="E1988">
        <v>0</v>
      </c>
      <c r="F1988">
        <v>3</v>
      </c>
      <c r="G1988">
        <v>11</v>
      </c>
      <c r="H1988">
        <v>86</v>
      </c>
      <c r="J1988">
        <v>77</v>
      </c>
      <c r="K1988">
        <v>86</v>
      </c>
      <c r="L1988">
        <v>82</v>
      </c>
      <c r="M1988">
        <v>90</v>
      </c>
      <c r="N1988">
        <v>77</v>
      </c>
      <c r="O1988">
        <v>53</v>
      </c>
      <c r="P1988">
        <v>78</v>
      </c>
      <c r="Q1988">
        <v>73</v>
      </c>
      <c r="R1988">
        <v>84</v>
      </c>
      <c r="T1988" s="34">
        <f>_xlfn.XLOOKUP(B1988,'LHA Demog pivot'!$B$4:$B$93,'LHA Demog pivot'!$C$4:$C$93,,,1)</f>
        <v>4198</v>
      </c>
      <c r="U1988" s="36">
        <f>ROUND(Table2[[#This Row],[LHA_Pop_2016]]*Table2[[#This Row],[C_ADR_7day]]/100000*7,0)</f>
        <v>1</v>
      </c>
      <c r="V1988" s="13">
        <f>IF(OR(Table2[[#This Row],[7d_positivity_public]]=0,ISBLANK(Table2[[#This Row],[7d_positivity_public]])),"",(Table2[[#This Row],[7d_positivity_public]]-Table2[[#This Row],[7d_positivity_all]])/Table2[[#This Row],[7d_positivity_public]])</f>
        <v>0.45454545454545453</v>
      </c>
      <c r="W1988">
        <v>6</v>
      </c>
    </row>
    <row r="1989" spans="1:23" x14ac:dyDescent="0.25">
      <c r="A1989" s="10">
        <v>44442</v>
      </c>
      <c r="B1989">
        <v>512</v>
      </c>
      <c r="C1989" t="s">
        <v>304</v>
      </c>
      <c r="D1989">
        <v>4</v>
      </c>
      <c r="E1989">
        <v>6</v>
      </c>
      <c r="F1989">
        <v>-2</v>
      </c>
      <c r="G1989">
        <v>7</v>
      </c>
      <c r="H1989">
        <v>83</v>
      </c>
      <c r="J1989">
        <v>67</v>
      </c>
      <c r="K1989">
        <v>84</v>
      </c>
      <c r="L1989">
        <v>80</v>
      </c>
      <c r="M1989">
        <v>89</v>
      </c>
      <c r="N1989">
        <v>72</v>
      </c>
      <c r="O1989">
        <v>45</v>
      </c>
      <c r="P1989">
        <v>74</v>
      </c>
      <c r="Q1989">
        <v>66</v>
      </c>
      <c r="R1989">
        <v>83</v>
      </c>
      <c r="T1989" s="34">
        <f>_xlfn.XLOOKUP(B1989,'LHA Demog pivot'!$B$4:$B$93,'LHA Demog pivot'!$C$4:$C$93,,,1)</f>
        <v>13501</v>
      </c>
      <c r="U1989" s="36">
        <f>ROUND(Table2[[#This Row],[LHA_Pop_2016]]*Table2[[#This Row],[C_ADR_7day]]/100000*7,0)</f>
        <v>4</v>
      </c>
      <c r="V1989" s="13">
        <f>IF(OR(Table2[[#This Row],[7d_positivity_public]]=0,ISBLANK(Table2[[#This Row],[7d_positivity_public]])),"",(Table2[[#This Row],[7d_positivity_public]]-Table2[[#This Row],[7d_positivity_all]])/Table2[[#This Row],[7d_positivity_public]])</f>
        <v>0.14285714285714285</v>
      </c>
      <c r="W1989">
        <v>6</v>
      </c>
    </row>
    <row r="1990" spans="1:23" x14ac:dyDescent="0.25">
      <c r="A1990" s="10">
        <v>44442</v>
      </c>
      <c r="B1990">
        <v>513</v>
      </c>
      <c r="C1990" t="s">
        <v>305</v>
      </c>
      <c r="D1990">
        <v>13</v>
      </c>
      <c r="E1990">
        <v>0</v>
      </c>
      <c r="F1990">
        <v>13</v>
      </c>
      <c r="G1990">
        <v>13</v>
      </c>
      <c r="H1990">
        <v>79</v>
      </c>
      <c r="J1990">
        <v>57</v>
      </c>
      <c r="K1990">
        <v>81</v>
      </c>
      <c r="L1990">
        <v>77</v>
      </c>
      <c r="M1990">
        <v>85</v>
      </c>
      <c r="N1990">
        <v>68</v>
      </c>
      <c r="O1990">
        <v>34</v>
      </c>
      <c r="P1990">
        <v>71</v>
      </c>
      <c r="Q1990">
        <v>64</v>
      </c>
      <c r="R1990">
        <v>77</v>
      </c>
      <c r="T1990" s="34">
        <f>_xlfn.XLOOKUP(B1990,'LHA Demog pivot'!$B$4:$B$93,'LHA Demog pivot'!$C$4:$C$93,,,1)</f>
        <v>4223</v>
      </c>
      <c r="U1990" s="36">
        <f>ROUND(Table2[[#This Row],[LHA_Pop_2016]]*Table2[[#This Row],[C_ADR_7day]]/100000*7,0)</f>
        <v>4</v>
      </c>
      <c r="V1990" s="13">
        <f>IF(OR(Table2[[#This Row],[7d_positivity_public]]=0,ISBLANK(Table2[[#This Row],[7d_positivity_public]])),"",(Table2[[#This Row],[7d_positivity_public]]-Table2[[#This Row],[7d_positivity_all]])/Table2[[#This Row],[7d_positivity_public]])</f>
        <v>0.15384615384615385</v>
      </c>
      <c r="W1990">
        <v>11</v>
      </c>
    </row>
    <row r="1991" spans="1:23" x14ac:dyDescent="0.25">
      <c r="A1991" s="10">
        <v>44442</v>
      </c>
      <c r="B1991">
        <v>514</v>
      </c>
      <c r="C1991" t="s">
        <v>306</v>
      </c>
      <c r="D1991">
        <v>31</v>
      </c>
      <c r="E1991">
        <v>11</v>
      </c>
      <c r="F1991">
        <v>20</v>
      </c>
      <c r="G1991">
        <v>33</v>
      </c>
      <c r="H1991">
        <v>71</v>
      </c>
      <c r="J1991">
        <v>51</v>
      </c>
      <c r="K1991">
        <v>73</v>
      </c>
      <c r="L1991">
        <v>66</v>
      </c>
      <c r="M1991">
        <v>81</v>
      </c>
      <c r="N1991">
        <v>61</v>
      </c>
      <c r="O1991">
        <v>37</v>
      </c>
      <c r="P1991">
        <v>63</v>
      </c>
      <c r="Q1991">
        <v>53</v>
      </c>
      <c r="R1991">
        <v>75</v>
      </c>
      <c r="T1991" s="34">
        <f>_xlfn.XLOOKUP(B1991,'LHA Demog pivot'!$B$4:$B$93,'LHA Demog pivot'!$C$4:$C$93,,,1)</f>
        <v>16414</v>
      </c>
      <c r="U1991" s="36">
        <f>ROUND(Table2[[#This Row],[LHA_Pop_2016]]*Table2[[#This Row],[C_ADR_7day]]/100000*7,0)</f>
        <v>36</v>
      </c>
      <c r="V1991" s="13">
        <f>IF(OR(Table2[[#This Row],[7d_positivity_public]]=0,ISBLANK(Table2[[#This Row],[7d_positivity_public]])),"",(Table2[[#This Row],[7d_positivity_public]]-Table2[[#This Row],[7d_positivity_all]])/Table2[[#This Row],[7d_positivity_public]])</f>
        <v>0.12121212121212122</v>
      </c>
      <c r="W1991">
        <v>29</v>
      </c>
    </row>
    <row r="1992" spans="1:23" x14ac:dyDescent="0.25">
      <c r="A1992" s="10">
        <v>44442</v>
      </c>
      <c r="B1992">
        <v>515</v>
      </c>
      <c r="C1992" t="s">
        <v>307</v>
      </c>
      <c r="D1992">
        <v>8</v>
      </c>
      <c r="E1992">
        <v>18</v>
      </c>
      <c r="F1992">
        <v>-10</v>
      </c>
      <c r="G1992">
        <v>17</v>
      </c>
      <c r="H1992">
        <v>94</v>
      </c>
      <c r="J1992">
        <v>65</v>
      </c>
      <c r="K1992">
        <v>96</v>
      </c>
      <c r="L1992">
        <v>95</v>
      </c>
      <c r="M1992">
        <v>98</v>
      </c>
      <c r="N1992">
        <v>79</v>
      </c>
      <c r="O1992">
        <v>46</v>
      </c>
      <c r="P1992">
        <v>82</v>
      </c>
      <c r="Q1992">
        <v>76</v>
      </c>
      <c r="R1992">
        <v>89</v>
      </c>
      <c r="T1992" s="34">
        <f>_xlfn.XLOOKUP(B1992,'LHA Demog pivot'!$B$4:$B$93,'LHA Demog pivot'!$C$4:$C$93,,,1)</f>
        <v>9090</v>
      </c>
      <c r="U1992" s="36">
        <f>ROUND(Table2[[#This Row],[LHA_Pop_2016]]*Table2[[#This Row],[C_ADR_7day]]/100000*7,0)</f>
        <v>5</v>
      </c>
      <c r="V1992" s="13">
        <f>IF(OR(Table2[[#This Row],[7d_positivity_public]]=0,ISBLANK(Table2[[#This Row],[7d_positivity_public]])),"",(Table2[[#This Row],[7d_positivity_public]]-Table2[[#This Row],[7d_positivity_all]])/Table2[[#This Row],[7d_positivity_public]])</f>
        <v>5.8823529411764705E-2</v>
      </c>
      <c r="W1992">
        <v>16</v>
      </c>
    </row>
    <row r="1993" spans="1:23" x14ac:dyDescent="0.25">
      <c r="A1993" s="10">
        <v>44442</v>
      </c>
      <c r="B1993">
        <v>517</v>
      </c>
      <c r="C1993" t="s">
        <v>308</v>
      </c>
      <c r="D1993">
        <v>11</v>
      </c>
      <c r="E1993">
        <v>11</v>
      </c>
      <c r="F1993">
        <v>0</v>
      </c>
      <c r="G1993">
        <v>14</v>
      </c>
      <c r="H1993">
        <v>79</v>
      </c>
      <c r="J1993">
        <v>61</v>
      </c>
      <c r="K1993">
        <v>80</v>
      </c>
      <c r="L1993">
        <v>75</v>
      </c>
      <c r="M1993">
        <v>87</v>
      </c>
      <c r="N1993">
        <v>68</v>
      </c>
      <c r="O1993">
        <v>45</v>
      </c>
      <c r="P1993">
        <v>70</v>
      </c>
      <c r="Q1993">
        <v>62</v>
      </c>
      <c r="R1993">
        <v>80</v>
      </c>
      <c r="T1993" s="34">
        <f>_xlfn.XLOOKUP(B1993,'LHA Demog pivot'!$B$4:$B$93,'LHA Demog pivot'!$C$4:$C$93,,,1)</f>
        <v>20250</v>
      </c>
      <c r="U1993" s="36">
        <f>ROUND(Table2[[#This Row],[LHA_Pop_2016]]*Table2[[#This Row],[C_ADR_7day]]/100000*7,0)</f>
        <v>16</v>
      </c>
      <c r="V1993" s="13">
        <f>IF(OR(Table2[[#This Row],[7d_positivity_public]]=0,ISBLANK(Table2[[#This Row],[7d_positivity_public]])),"",(Table2[[#This Row],[7d_positivity_public]]-Table2[[#This Row],[7d_positivity_all]])/Table2[[#This Row],[7d_positivity_public]])</f>
        <v>0.14285714285714285</v>
      </c>
      <c r="W1993">
        <v>12</v>
      </c>
    </row>
    <row r="1994" spans="1:23" x14ac:dyDescent="0.25">
      <c r="A1994" s="10">
        <v>44442</v>
      </c>
      <c r="B1994">
        <v>518</v>
      </c>
      <c r="C1994" t="s">
        <v>309</v>
      </c>
      <c r="D1994">
        <v>16</v>
      </c>
      <c r="E1994">
        <v>49</v>
      </c>
      <c r="F1994">
        <v>-33</v>
      </c>
      <c r="G1994">
        <v>18</v>
      </c>
      <c r="H1994">
        <v>84</v>
      </c>
      <c r="J1994">
        <v>73</v>
      </c>
      <c r="K1994">
        <v>85</v>
      </c>
      <c r="L1994">
        <v>82</v>
      </c>
      <c r="M1994">
        <v>89</v>
      </c>
      <c r="N1994">
        <v>73</v>
      </c>
      <c r="O1994">
        <v>42</v>
      </c>
      <c r="P1994">
        <v>76</v>
      </c>
      <c r="Q1994">
        <v>71</v>
      </c>
      <c r="R1994">
        <v>81</v>
      </c>
      <c r="T1994" s="34">
        <f>_xlfn.XLOOKUP(B1994,'LHA Demog pivot'!$B$4:$B$93,'LHA Demog pivot'!$C$4:$C$93,,,1)</f>
        <v>1880</v>
      </c>
      <c r="U1994" s="36">
        <f>ROUND(Table2[[#This Row],[LHA_Pop_2016]]*Table2[[#This Row],[C_ADR_7day]]/100000*7,0)</f>
        <v>2</v>
      </c>
      <c r="V1994" s="13">
        <f>IF(OR(Table2[[#This Row],[7d_positivity_public]]=0,ISBLANK(Table2[[#This Row],[7d_positivity_public]])),"",(Table2[[#This Row],[7d_positivity_public]]-Table2[[#This Row],[7d_positivity_all]])/Table2[[#This Row],[7d_positivity_public]])</f>
        <v>5.5555555555555552E-2</v>
      </c>
      <c r="W1994">
        <v>17</v>
      </c>
    </row>
    <row r="1995" spans="1:23" x14ac:dyDescent="0.25">
      <c r="A1995" s="10">
        <v>44442</v>
      </c>
      <c r="B1995">
        <v>521</v>
      </c>
      <c r="C1995" t="s">
        <v>310</v>
      </c>
      <c r="D1995">
        <v>18</v>
      </c>
      <c r="E1995">
        <v>12</v>
      </c>
      <c r="F1995">
        <v>6</v>
      </c>
      <c r="G1995">
        <v>25</v>
      </c>
      <c r="H1995">
        <v>70</v>
      </c>
      <c r="J1995">
        <v>54</v>
      </c>
      <c r="K1995">
        <v>72</v>
      </c>
      <c r="L1995">
        <v>61</v>
      </c>
      <c r="M1995">
        <v>80</v>
      </c>
      <c r="N1995">
        <v>61</v>
      </c>
      <c r="O1995">
        <v>41</v>
      </c>
      <c r="P1995">
        <v>62</v>
      </c>
      <c r="Q1995">
        <v>48</v>
      </c>
      <c r="R1995">
        <v>74</v>
      </c>
      <c r="T1995" s="34">
        <f>_xlfn.XLOOKUP(B1995,'LHA Demog pivot'!$B$4:$B$93,'LHA Demog pivot'!$C$4:$C$93,,,1)</f>
        <v>23205</v>
      </c>
      <c r="U1995" s="36">
        <f>ROUND(Table2[[#This Row],[LHA_Pop_2016]]*Table2[[#This Row],[C_ADR_7day]]/100000*7,0)</f>
        <v>29</v>
      </c>
      <c r="V1995" s="13">
        <f>IF(OR(Table2[[#This Row],[7d_positivity_public]]=0,ISBLANK(Table2[[#This Row],[7d_positivity_public]])),"",(Table2[[#This Row],[7d_positivity_public]]-Table2[[#This Row],[7d_positivity_all]])/Table2[[#This Row],[7d_positivity_public]])</f>
        <v>0.12</v>
      </c>
      <c r="W1995">
        <v>22</v>
      </c>
    </row>
    <row r="1996" spans="1:23" x14ac:dyDescent="0.25">
      <c r="A1996" s="10">
        <v>44442</v>
      </c>
      <c r="B1996">
        <v>522</v>
      </c>
      <c r="C1996" t="s">
        <v>311</v>
      </c>
      <c r="D1996">
        <v>30</v>
      </c>
      <c r="E1996">
        <v>2</v>
      </c>
      <c r="F1996">
        <v>28</v>
      </c>
      <c r="G1996">
        <v>21</v>
      </c>
      <c r="H1996">
        <v>69</v>
      </c>
      <c r="J1996">
        <v>43</v>
      </c>
      <c r="K1996">
        <v>72</v>
      </c>
      <c r="L1996">
        <v>63</v>
      </c>
      <c r="M1996">
        <v>79</v>
      </c>
      <c r="N1996">
        <v>62</v>
      </c>
      <c r="O1996">
        <v>32</v>
      </c>
      <c r="P1996">
        <v>65</v>
      </c>
      <c r="Q1996">
        <v>53</v>
      </c>
      <c r="R1996">
        <v>74</v>
      </c>
      <c r="T1996" s="34">
        <f>_xlfn.XLOOKUP(B1996,'LHA Demog pivot'!$B$4:$B$93,'LHA Demog pivot'!$C$4:$C$93,,,1)</f>
        <v>6256</v>
      </c>
      <c r="U1996" s="36">
        <f>ROUND(Table2[[#This Row],[LHA_Pop_2016]]*Table2[[#This Row],[C_ADR_7day]]/100000*7,0)</f>
        <v>13</v>
      </c>
      <c r="V1996" s="13">
        <f>IF(OR(Table2[[#This Row],[7d_positivity_public]]=0,ISBLANK(Table2[[#This Row],[7d_positivity_public]])),"",(Table2[[#This Row],[7d_positivity_public]]-Table2[[#This Row],[7d_positivity_all]])/Table2[[#This Row],[7d_positivity_public]])</f>
        <v>0.23809523809523808</v>
      </c>
      <c r="W1996">
        <v>16</v>
      </c>
    </row>
    <row r="1997" spans="1:23" x14ac:dyDescent="0.25">
      <c r="A1997" s="10">
        <v>44442</v>
      </c>
      <c r="B1997">
        <v>523</v>
      </c>
      <c r="C1997" t="s">
        <v>312</v>
      </c>
      <c r="D1997">
        <v>85</v>
      </c>
      <c r="E1997">
        <v>50</v>
      </c>
      <c r="F1997">
        <v>35</v>
      </c>
      <c r="G1997">
        <v>33</v>
      </c>
      <c r="H1997">
        <v>66</v>
      </c>
      <c r="J1997">
        <v>43</v>
      </c>
      <c r="K1997">
        <v>68</v>
      </c>
      <c r="L1997">
        <v>59</v>
      </c>
      <c r="M1997">
        <v>78</v>
      </c>
      <c r="N1997">
        <v>57</v>
      </c>
      <c r="O1997">
        <v>29</v>
      </c>
      <c r="P1997">
        <v>60</v>
      </c>
      <c r="Q1997">
        <v>47</v>
      </c>
      <c r="R1997">
        <v>72</v>
      </c>
      <c r="T1997" s="34">
        <f>_xlfn.XLOOKUP(B1997,'LHA Demog pivot'!$B$4:$B$93,'LHA Demog pivot'!$C$4:$C$93,,,1)</f>
        <v>15857</v>
      </c>
      <c r="U1997" s="36">
        <f>ROUND(Table2[[#This Row],[LHA_Pop_2016]]*Table2[[#This Row],[C_ADR_7day]]/100000*7,0)</f>
        <v>94</v>
      </c>
      <c r="V1997" s="13">
        <f>IF(OR(Table2[[#This Row],[7d_positivity_public]]=0,ISBLANK(Table2[[#This Row],[7d_positivity_public]])),"",(Table2[[#This Row],[7d_positivity_public]]-Table2[[#This Row],[7d_positivity_all]])/Table2[[#This Row],[7d_positivity_public]])</f>
        <v>6.0606060606060608E-2</v>
      </c>
      <c r="W1997">
        <v>31</v>
      </c>
    </row>
    <row r="1998" spans="1:23" x14ac:dyDescent="0.25">
      <c r="A1998" s="10">
        <v>44442</v>
      </c>
      <c r="B1998">
        <v>524</v>
      </c>
      <c r="C1998" t="s">
        <v>313</v>
      </c>
      <c r="D1998">
        <v>20</v>
      </c>
      <c r="E1998">
        <v>12</v>
      </c>
      <c r="F1998">
        <v>8</v>
      </c>
      <c r="G1998">
        <v>17</v>
      </c>
      <c r="H1998">
        <v>78</v>
      </c>
      <c r="J1998">
        <v>64</v>
      </c>
      <c r="K1998">
        <v>79</v>
      </c>
      <c r="L1998">
        <v>73</v>
      </c>
      <c r="M1998">
        <v>86</v>
      </c>
      <c r="N1998">
        <v>68</v>
      </c>
      <c r="O1998">
        <v>52</v>
      </c>
      <c r="P1998">
        <v>70</v>
      </c>
      <c r="Q1998">
        <v>61</v>
      </c>
      <c r="R1998">
        <v>80</v>
      </c>
      <c r="T1998" s="34">
        <f>_xlfn.XLOOKUP(B1998,'LHA Demog pivot'!$B$4:$B$93,'LHA Demog pivot'!$C$4:$C$93,,,1)</f>
        <v>95077</v>
      </c>
      <c r="U1998" s="36">
        <f>ROUND(Table2[[#This Row],[LHA_Pop_2016]]*Table2[[#This Row],[C_ADR_7day]]/100000*7,0)</f>
        <v>133</v>
      </c>
      <c r="V1998" s="13">
        <f>IF(OR(Table2[[#This Row],[7d_positivity_public]]=0,ISBLANK(Table2[[#This Row],[7d_positivity_public]])),"",(Table2[[#This Row],[7d_positivity_public]]-Table2[[#This Row],[7d_positivity_all]])/Table2[[#This Row],[7d_positivity_public]])</f>
        <v>0.11764705882352941</v>
      </c>
      <c r="W1998">
        <v>15</v>
      </c>
    </row>
    <row r="1999" spans="1:23" x14ac:dyDescent="0.25">
      <c r="A1999" s="10">
        <v>44442</v>
      </c>
      <c r="B1999">
        <v>531</v>
      </c>
      <c r="C1999" t="s">
        <v>314</v>
      </c>
      <c r="D1999">
        <v>41</v>
      </c>
      <c r="E1999">
        <v>29</v>
      </c>
      <c r="F1999">
        <v>12</v>
      </c>
      <c r="G1999">
        <v>38</v>
      </c>
      <c r="H1999">
        <v>57</v>
      </c>
      <c r="J1999">
        <v>33</v>
      </c>
      <c r="K1999">
        <v>60</v>
      </c>
      <c r="L1999">
        <v>49</v>
      </c>
      <c r="M1999">
        <v>72</v>
      </c>
      <c r="N1999">
        <v>48</v>
      </c>
      <c r="O1999">
        <v>23</v>
      </c>
      <c r="P1999">
        <v>50</v>
      </c>
      <c r="Q1999">
        <v>37</v>
      </c>
      <c r="R1999">
        <v>65</v>
      </c>
      <c r="T1999" s="34">
        <f>_xlfn.XLOOKUP(B1999,'LHA Demog pivot'!$B$4:$B$93,'LHA Demog pivot'!$C$4:$C$93,,,1)</f>
        <v>26850</v>
      </c>
      <c r="U1999" s="36">
        <f>ROUND(Table2[[#This Row],[LHA_Pop_2016]]*Table2[[#This Row],[C_ADR_7day]]/100000*7,0)</f>
        <v>77</v>
      </c>
      <c r="V1999" s="13">
        <f>IF(OR(Table2[[#This Row],[7d_positivity_public]]=0,ISBLANK(Table2[[#This Row],[7d_positivity_public]])),"",(Table2[[#This Row],[7d_positivity_public]]-Table2[[#This Row],[7d_positivity_all]])/Table2[[#This Row],[7d_positivity_public]])</f>
        <v>0.13157894736842105</v>
      </c>
      <c r="W1999">
        <v>33</v>
      </c>
    </row>
    <row r="2000" spans="1:23" x14ac:dyDescent="0.25">
      <c r="A2000" s="10">
        <v>44442</v>
      </c>
      <c r="B2000">
        <v>532</v>
      </c>
      <c r="C2000" t="s">
        <v>315</v>
      </c>
      <c r="D2000">
        <v>21</v>
      </c>
      <c r="E2000">
        <v>22</v>
      </c>
      <c r="F2000">
        <v>-1</v>
      </c>
      <c r="G2000">
        <v>24</v>
      </c>
      <c r="H2000">
        <v>58</v>
      </c>
      <c r="J2000">
        <v>36</v>
      </c>
      <c r="K2000">
        <v>61</v>
      </c>
      <c r="L2000">
        <v>54</v>
      </c>
      <c r="M2000">
        <v>73</v>
      </c>
      <c r="N2000">
        <v>48</v>
      </c>
      <c r="O2000">
        <v>25</v>
      </c>
      <c r="P2000">
        <v>51</v>
      </c>
      <c r="Q2000">
        <v>42</v>
      </c>
      <c r="R2000">
        <v>66</v>
      </c>
      <c r="T2000" s="34">
        <f>_xlfn.XLOOKUP(B2000,'LHA Demog pivot'!$B$4:$B$93,'LHA Demog pivot'!$C$4:$C$93,,,1)</f>
        <v>35521</v>
      </c>
      <c r="U2000" s="36">
        <f>ROUND(Table2[[#This Row],[LHA_Pop_2016]]*Table2[[#This Row],[C_ADR_7day]]/100000*7,0)</f>
        <v>52</v>
      </c>
      <c r="V2000" s="13">
        <f>IF(OR(Table2[[#This Row],[7d_positivity_public]]=0,ISBLANK(Table2[[#This Row],[7d_positivity_public]])),"",(Table2[[#This Row],[7d_positivity_public]]-Table2[[#This Row],[7d_positivity_all]])/Table2[[#This Row],[7d_positivity_public]])</f>
        <v>0.29166666666666669</v>
      </c>
      <c r="W2000">
        <v>17</v>
      </c>
    </row>
    <row r="2001" spans="1:23" x14ac:dyDescent="0.25">
      <c r="A2001" s="10">
        <v>44442</v>
      </c>
      <c r="B2001">
        <v>533</v>
      </c>
      <c r="C2001" t="s">
        <v>316</v>
      </c>
      <c r="D2001">
        <v>53</v>
      </c>
      <c r="E2001">
        <v>25</v>
      </c>
      <c r="F2001">
        <v>28</v>
      </c>
      <c r="G2001">
        <v>43</v>
      </c>
      <c r="H2001">
        <v>59</v>
      </c>
      <c r="J2001">
        <v>36</v>
      </c>
      <c r="K2001">
        <v>61</v>
      </c>
      <c r="L2001">
        <v>52</v>
      </c>
      <c r="M2001">
        <v>71</v>
      </c>
      <c r="N2001">
        <v>50</v>
      </c>
      <c r="O2001">
        <v>20</v>
      </c>
      <c r="P2001">
        <v>53</v>
      </c>
      <c r="Q2001">
        <v>42</v>
      </c>
      <c r="R2001">
        <v>65</v>
      </c>
      <c r="T2001" s="34">
        <f>_xlfn.XLOOKUP(B2001,'LHA Demog pivot'!$B$4:$B$93,'LHA Demog pivot'!$C$4:$C$93,,,1)</f>
        <v>5514</v>
      </c>
      <c r="U2001" s="36">
        <f>ROUND(Table2[[#This Row],[LHA_Pop_2016]]*Table2[[#This Row],[C_ADR_7day]]/100000*7,0)</f>
        <v>20</v>
      </c>
      <c r="V2001" s="13">
        <f>IF(OR(Table2[[#This Row],[7d_positivity_public]]=0,ISBLANK(Table2[[#This Row],[7d_positivity_public]])),"",(Table2[[#This Row],[7d_positivity_public]]-Table2[[#This Row],[7d_positivity_all]])/Table2[[#This Row],[7d_positivity_public]])</f>
        <v>0.20930232558139536</v>
      </c>
      <c r="W2001">
        <v>34</v>
      </c>
    </row>
    <row r="2002" spans="1:23" x14ac:dyDescent="0.25">
      <c r="A2002" s="10">
        <v>44442</v>
      </c>
      <c r="B2002">
        <v>555</v>
      </c>
      <c r="C2002" t="s">
        <v>317</v>
      </c>
      <c r="D2002">
        <v>20</v>
      </c>
      <c r="E2002">
        <v>0</v>
      </c>
      <c r="F2002">
        <v>20</v>
      </c>
      <c r="G2002">
        <v>27</v>
      </c>
      <c r="H2002">
        <v>80</v>
      </c>
      <c r="J2002">
        <v>55</v>
      </c>
      <c r="K2002">
        <v>83</v>
      </c>
      <c r="L2002">
        <v>78</v>
      </c>
      <c r="M2002">
        <v>86</v>
      </c>
      <c r="N2002">
        <v>67</v>
      </c>
      <c r="O2002">
        <v>35</v>
      </c>
      <c r="P2002">
        <v>70</v>
      </c>
      <c r="Q2002">
        <v>62</v>
      </c>
      <c r="R2002">
        <v>76</v>
      </c>
      <c r="T2002" s="34">
        <f>_xlfn.XLOOKUP(B2002,'LHA Demog pivot'!$B$4:$B$93,'LHA Demog pivot'!$C$4:$C$93,,,1)</f>
        <v>2049</v>
      </c>
      <c r="U2002" s="36">
        <f>ROUND(Table2[[#This Row],[LHA_Pop_2016]]*Table2[[#This Row],[C_ADR_7day]]/100000*7,0)</f>
        <v>3</v>
      </c>
      <c r="V2002" s="13">
        <f>IF(OR(Table2[[#This Row],[7d_positivity_public]]=0,ISBLANK(Table2[[#This Row],[7d_positivity_public]])),"",(Table2[[#This Row],[7d_positivity_public]]-Table2[[#This Row],[7d_positivity_all]])/Table2[[#This Row],[7d_positivity_public]])</f>
        <v>7.407407407407407E-2</v>
      </c>
      <c r="W2002">
        <v>25</v>
      </c>
    </row>
    <row r="2003" spans="1:23" x14ac:dyDescent="0.25">
      <c r="A2003" s="10">
        <v>44446</v>
      </c>
      <c r="B2003">
        <v>111</v>
      </c>
      <c r="C2003" t="s">
        <v>242</v>
      </c>
      <c r="D2003">
        <v>23</v>
      </c>
      <c r="E2003">
        <v>26</v>
      </c>
      <c r="F2003">
        <v>-3</v>
      </c>
      <c r="G2003">
        <v>13</v>
      </c>
      <c r="H2003">
        <v>79</v>
      </c>
      <c r="J2003">
        <v>67</v>
      </c>
      <c r="K2003">
        <v>81</v>
      </c>
      <c r="L2003">
        <v>76</v>
      </c>
      <c r="M2003">
        <v>86</v>
      </c>
      <c r="N2003">
        <v>71</v>
      </c>
      <c r="O2003">
        <v>56</v>
      </c>
      <c r="P2003">
        <v>72</v>
      </c>
      <c r="Q2003">
        <v>65</v>
      </c>
      <c r="R2003">
        <v>81</v>
      </c>
      <c r="T2003" s="34">
        <f>_xlfn.XLOOKUP(B2003,'LHA Demog pivot'!$B$4:$B$93,'LHA Demog pivot'!$C$4:$C$93,,,1)</f>
        <v>15531</v>
      </c>
      <c r="U2003" s="36">
        <f>ROUND(Table2[[#This Row],[LHA_Pop_2016]]*Table2[[#This Row],[C_ADR_7day]]/100000*7,0)</f>
        <v>25</v>
      </c>
      <c r="V2003" s="13">
        <f>IF(OR(Table2[[#This Row],[7d_positivity_public]]=0,ISBLANK(Table2[[#This Row],[7d_positivity_public]])),"",(Table2[[#This Row],[7d_positivity_public]]-Table2[[#This Row],[7d_positivity_all]])/Table2[[#This Row],[7d_positivity_public]])</f>
        <v>7.6923076923076927E-2</v>
      </c>
      <c r="W2003">
        <v>12</v>
      </c>
    </row>
    <row r="2004" spans="1:23" x14ac:dyDescent="0.25">
      <c r="A2004" s="10">
        <v>44446</v>
      </c>
      <c r="B2004">
        <v>112</v>
      </c>
      <c r="C2004" t="s">
        <v>243</v>
      </c>
      <c r="D2004">
        <v>35</v>
      </c>
      <c r="E2004">
        <v>35</v>
      </c>
      <c r="F2004">
        <v>0</v>
      </c>
      <c r="G2004">
        <v>16</v>
      </c>
      <c r="H2004">
        <v>78</v>
      </c>
      <c r="J2004">
        <v>65</v>
      </c>
      <c r="K2004">
        <v>79</v>
      </c>
      <c r="L2004">
        <v>70</v>
      </c>
      <c r="M2004">
        <v>87</v>
      </c>
      <c r="N2004">
        <v>69</v>
      </c>
      <c r="O2004">
        <v>52</v>
      </c>
      <c r="P2004">
        <v>71</v>
      </c>
      <c r="Q2004">
        <v>57</v>
      </c>
      <c r="R2004">
        <v>82</v>
      </c>
      <c r="T2004" s="34">
        <f>_xlfn.XLOOKUP(B2004,'LHA Demog pivot'!$B$4:$B$93,'LHA Demog pivot'!$C$4:$C$93,,,1)</f>
        <v>26248</v>
      </c>
      <c r="U2004" s="36">
        <f>ROUND(Table2[[#This Row],[LHA_Pop_2016]]*Table2[[#This Row],[C_ADR_7day]]/100000*7,0)</f>
        <v>64</v>
      </c>
      <c r="V2004" s="13">
        <f>IF(OR(Table2[[#This Row],[7d_positivity_public]]=0,ISBLANK(Table2[[#This Row],[7d_positivity_public]])),"",(Table2[[#This Row],[7d_positivity_public]]-Table2[[#This Row],[7d_positivity_all]])/Table2[[#This Row],[7d_positivity_public]])</f>
        <v>6.25E-2</v>
      </c>
      <c r="W2004">
        <v>15</v>
      </c>
    </row>
    <row r="2005" spans="1:23" x14ac:dyDescent="0.25">
      <c r="A2005" s="10">
        <v>44446</v>
      </c>
      <c r="B2005">
        <v>113</v>
      </c>
      <c r="C2005" t="s">
        <v>244</v>
      </c>
      <c r="D2005">
        <v>11</v>
      </c>
      <c r="E2005">
        <v>18</v>
      </c>
      <c r="F2005">
        <v>-7</v>
      </c>
      <c r="G2005">
        <v>6</v>
      </c>
      <c r="H2005">
        <v>83</v>
      </c>
      <c r="J2005">
        <v>71</v>
      </c>
      <c r="K2005">
        <v>84</v>
      </c>
      <c r="L2005">
        <v>76</v>
      </c>
      <c r="M2005">
        <v>90</v>
      </c>
      <c r="N2005">
        <v>75</v>
      </c>
      <c r="O2005">
        <v>59</v>
      </c>
      <c r="P2005">
        <v>76</v>
      </c>
      <c r="Q2005">
        <v>65</v>
      </c>
      <c r="R2005">
        <v>85</v>
      </c>
      <c r="T2005" s="34">
        <f>_xlfn.XLOOKUP(B2005,'LHA Demog pivot'!$B$4:$B$93,'LHA Demog pivot'!$C$4:$C$93,,,1)</f>
        <v>9178</v>
      </c>
      <c r="U2005" s="36">
        <f>ROUND(Table2[[#This Row],[LHA_Pop_2016]]*Table2[[#This Row],[C_ADR_7day]]/100000*7,0)</f>
        <v>7</v>
      </c>
      <c r="V2005" s="13">
        <f>IF(OR(Table2[[#This Row],[7d_positivity_public]]=0,ISBLANK(Table2[[#This Row],[7d_positivity_public]])),"",(Table2[[#This Row],[7d_positivity_public]]-Table2[[#This Row],[7d_positivity_all]])/Table2[[#This Row],[7d_positivity_public]])</f>
        <v>0</v>
      </c>
      <c r="W2005">
        <v>6</v>
      </c>
    </row>
    <row r="2006" spans="1:23" x14ac:dyDescent="0.25">
      <c r="A2006" s="10">
        <v>44446</v>
      </c>
      <c r="B2006">
        <v>114</v>
      </c>
      <c r="C2006" t="s">
        <v>245</v>
      </c>
      <c r="D2006">
        <v>8</v>
      </c>
      <c r="E2006">
        <v>13</v>
      </c>
      <c r="F2006">
        <v>-5</v>
      </c>
      <c r="G2006">
        <v>6</v>
      </c>
      <c r="H2006">
        <v>86</v>
      </c>
      <c r="J2006">
        <v>68</v>
      </c>
      <c r="K2006">
        <v>87</v>
      </c>
      <c r="L2006">
        <v>82</v>
      </c>
      <c r="M2006">
        <v>90</v>
      </c>
      <c r="N2006">
        <v>77</v>
      </c>
      <c r="O2006">
        <v>54</v>
      </c>
      <c r="P2006">
        <v>79</v>
      </c>
      <c r="Q2006">
        <v>71</v>
      </c>
      <c r="R2006">
        <v>85</v>
      </c>
      <c r="T2006" s="34">
        <f>_xlfn.XLOOKUP(B2006,'LHA Demog pivot'!$B$4:$B$93,'LHA Demog pivot'!$C$4:$C$93,,,1)</f>
        <v>9487</v>
      </c>
      <c r="U2006" s="36">
        <f>ROUND(Table2[[#This Row],[LHA_Pop_2016]]*Table2[[#This Row],[C_ADR_7day]]/100000*7,0)</f>
        <v>5</v>
      </c>
      <c r="V2006" s="13">
        <f>IF(OR(Table2[[#This Row],[7d_positivity_public]]=0,ISBLANK(Table2[[#This Row],[7d_positivity_public]])),"",(Table2[[#This Row],[7d_positivity_public]]-Table2[[#This Row],[7d_positivity_all]])/Table2[[#This Row],[7d_positivity_public]])</f>
        <v>0.16666666666666666</v>
      </c>
      <c r="W2006">
        <v>5</v>
      </c>
    </row>
    <row r="2007" spans="1:23" x14ac:dyDescent="0.25">
      <c r="A2007" s="10">
        <v>44446</v>
      </c>
      <c r="B2007">
        <v>115</v>
      </c>
      <c r="C2007" t="s">
        <v>246</v>
      </c>
      <c r="D2007">
        <v>22</v>
      </c>
      <c r="E2007">
        <v>46</v>
      </c>
      <c r="F2007">
        <v>-24</v>
      </c>
      <c r="G2007">
        <v>17</v>
      </c>
      <c r="H2007">
        <v>68</v>
      </c>
      <c r="J2007">
        <v>43</v>
      </c>
      <c r="K2007">
        <v>71</v>
      </c>
      <c r="L2007">
        <v>55</v>
      </c>
      <c r="M2007">
        <v>79</v>
      </c>
      <c r="N2007">
        <v>59</v>
      </c>
      <c r="O2007">
        <v>27</v>
      </c>
      <c r="P2007">
        <v>62</v>
      </c>
      <c r="Q2007">
        <v>42</v>
      </c>
      <c r="R2007">
        <v>73</v>
      </c>
      <c r="T2007" s="34">
        <f>_xlfn.XLOOKUP(B2007,'LHA Demog pivot'!$B$4:$B$93,'LHA Demog pivot'!$C$4:$C$93,,,1)</f>
        <v>12634</v>
      </c>
      <c r="U2007" s="36">
        <f>ROUND(Table2[[#This Row],[LHA_Pop_2016]]*Table2[[#This Row],[C_ADR_7day]]/100000*7,0)</f>
        <v>19</v>
      </c>
      <c r="V2007" s="13">
        <f>IF(OR(Table2[[#This Row],[7d_positivity_public]]=0,ISBLANK(Table2[[#This Row],[7d_positivity_public]])),"",(Table2[[#This Row],[7d_positivity_public]]-Table2[[#This Row],[7d_positivity_all]])/Table2[[#This Row],[7d_positivity_public]])</f>
        <v>0</v>
      </c>
      <c r="W2007">
        <v>17</v>
      </c>
    </row>
    <row r="2008" spans="1:23" x14ac:dyDescent="0.25">
      <c r="A2008" s="10">
        <v>44446</v>
      </c>
      <c r="B2008">
        <v>116</v>
      </c>
      <c r="C2008" t="s">
        <v>247</v>
      </c>
      <c r="D2008">
        <v>40</v>
      </c>
      <c r="E2008">
        <v>74</v>
      </c>
      <c r="F2008">
        <v>-34</v>
      </c>
      <c r="G2008">
        <v>22</v>
      </c>
      <c r="H2008">
        <v>86</v>
      </c>
      <c r="J2008">
        <v>70</v>
      </c>
      <c r="K2008">
        <v>87</v>
      </c>
      <c r="L2008">
        <v>87</v>
      </c>
      <c r="M2008">
        <v>87</v>
      </c>
      <c r="N2008">
        <v>77</v>
      </c>
      <c r="O2008">
        <v>57</v>
      </c>
      <c r="P2008">
        <v>79</v>
      </c>
      <c r="Q2008">
        <v>75</v>
      </c>
      <c r="R2008">
        <v>82</v>
      </c>
      <c r="T2008" s="34">
        <f>_xlfn.XLOOKUP(B2008,'LHA Demog pivot'!$B$4:$B$93,'LHA Demog pivot'!$C$4:$C$93,,,1)</f>
        <v>6851</v>
      </c>
      <c r="U2008" s="36">
        <f>ROUND(Table2[[#This Row],[LHA_Pop_2016]]*Table2[[#This Row],[C_ADR_7day]]/100000*7,0)</f>
        <v>19</v>
      </c>
      <c r="V2008" s="13">
        <f>IF(OR(Table2[[#This Row],[7d_positivity_public]]=0,ISBLANK(Table2[[#This Row],[7d_positivity_public]])),"",(Table2[[#This Row],[7d_positivity_public]]-Table2[[#This Row],[7d_positivity_all]])/Table2[[#This Row],[7d_positivity_public]])</f>
        <v>0.13636363636363635</v>
      </c>
      <c r="W2008">
        <v>19</v>
      </c>
    </row>
    <row r="2009" spans="1:23" x14ac:dyDescent="0.25">
      <c r="A2009" s="10">
        <v>44446</v>
      </c>
      <c r="B2009">
        <v>121</v>
      </c>
      <c r="C2009" t="s">
        <v>248</v>
      </c>
      <c r="D2009">
        <v>11</v>
      </c>
      <c r="E2009">
        <v>15</v>
      </c>
      <c r="F2009">
        <v>-4</v>
      </c>
      <c r="G2009">
        <v>13</v>
      </c>
      <c r="H2009">
        <v>71</v>
      </c>
      <c r="J2009">
        <v>46</v>
      </c>
      <c r="K2009">
        <v>72</v>
      </c>
      <c r="L2009">
        <v>54</v>
      </c>
      <c r="M2009">
        <v>80</v>
      </c>
      <c r="N2009">
        <v>63</v>
      </c>
      <c r="O2009">
        <v>30</v>
      </c>
      <c r="P2009">
        <v>65</v>
      </c>
      <c r="Q2009">
        <v>45</v>
      </c>
      <c r="R2009">
        <v>73</v>
      </c>
      <c r="T2009" s="34">
        <f>_xlfn.XLOOKUP(B2009,'LHA Demog pivot'!$B$4:$B$93,'LHA Demog pivot'!$C$4:$C$93,,,1)</f>
        <v>3209</v>
      </c>
      <c r="U2009" s="36">
        <f>ROUND(Table2[[#This Row],[LHA_Pop_2016]]*Table2[[#This Row],[C_ADR_7day]]/100000*7,0)</f>
        <v>2</v>
      </c>
      <c r="V2009" s="13">
        <f>IF(OR(Table2[[#This Row],[7d_positivity_public]]=0,ISBLANK(Table2[[#This Row],[7d_positivity_public]])),"",(Table2[[#This Row],[7d_positivity_public]]-Table2[[#This Row],[7d_positivity_all]])/Table2[[#This Row],[7d_positivity_public]])</f>
        <v>0.30769230769230771</v>
      </c>
      <c r="W2009">
        <v>9</v>
      </c>
    </row>
    <row r="2010" spans="1:23" x14ac:dyDescent="0.25">
      <c r="A2010" s="10">
        <v>44446</v>
      </c>
      <c r="B2010">
        <v>122</v>
      </c>
      <c r="C2010" t="s">
        <v>249</v>
      </c>
      <c r="D2010">
        <v>21</v>
      </c>
      <c r="E2010">
        <v>29</v>
      </c>
      <c r="F2010">
        <v>-8</v>
      </c>
      <c r="G2010">
        <v>14</v>
      </c>
      <c r="H2010">
        <v>74</v>
      </c>
      <c r="J2010">
        <v>58</v>
      </c>
      <c r="K2010">
        <v>76</v>
      </c>
      <c r="L2010">
        <v>69</v>
      </c>
      <c r="M2010">
        <v>82</v>
      </c>
      <c r="N2010">
        <v>66</v>
      </c>
      <c r="O2010">
        <v>44</v>
      </c>
      <c r="P2010">
        <v>67</v>
      </c>
      <c r="Q2010">
        <v>58</v>
      </c>
      <c r="R2010">
        <v>76</v>
      </c>
      <c r="T2010" s="34">
        <f>_xlfn.XLOOKUP(B2010,'LHA Demog pivot'!$B$4:$B$93,'LHA Demog pivot'!$C$4:$C$93,,,1)</f>
        <v>25523</v>
      </c>
      <c r="U2010" s="36">
        <f>ROUND(Table2[[#This Row],[LHA_Pop_2016]]*Table2[[#This Row],[C_ADR_7day]]/100000*7,0)</f>
        <v>38</v>
      </c>
      <c r="V2010" s="13">
        <f>IF(OR(Table2[[#This Row],[7d_positivity_public]]=0,ISBLANK(Table2[[#This Row],[7d_positivity_public]])),"",(Table2[[#This Row],[7d_positivity_public]]-Table2[[#This Row],[7d_positivity_all]])/Table2[[#This Row],[7d_positivity_public]])</f>
        <v>0.14285714285714285</v>
      </c>
      <c r="W2010">
        <v>12</v>
      </c>
    </row>
    <row r="2011" spans="1:23" x14ac:dyDescent="0.25">
      <c r="A2011" s="10">
        <v>44446</v>
      </c>
      <c r="B2011">
        <v>123</v>
      </c>
      <c r="C2011" t="s">
        <v>250</v>
      </c>
      <c r="D2011">
        <v>19</v>
      </c>
      <c r="E2011">
        <v>19</v>
      </c>
      <c r="F2011">
        <v>0</v>
      </c>
      <c r="G2011">
        <v>11</v>
      </c>
      <c r="H2011">
        <v>78</v>
      </c>
      <c r="J2011">
        <v>62</v>
      </c>
      <c r="K2011">
        <v>79</v>
      </c>
      <c r="L2011">
        <v>72</v>
      </c>
      <c r="M2011">
        <v>86</v>
      </c>
      <c r="N2011">
        <v>69</v>
      </c>
      <c r="O2011">
        <v>47</v>
      </c>
      <c r="P2011">
        <v>71</v>
      </c>
      <c r="Q2011">
        <v>59</v>
      </c>
      <c r="R2011">
        <v>81</v>
      </c>
      <c r="T2011" s="34">
        <f>_xlfn.XLOOKUP(B2011,'LHA Demog pivot'!$B$4:$B$93,'LHA Demog pivot'!$C$4:$C$93,,,1)</f>
        <v>13710</v>
      </c>
      <c r="U2011" s="36">
        <f>ROUND(Table2[[#This Row],[LHA_Pop_2016]]*Table2[[#This Row],[C_ADR_7day]]/100000*7,0)</f>
        <v>18</v>
      </c>
      <c r="V2011" s="13">
        <f>IF(OR(Table2[[#This Row],[7d_positivity_public]]=0,ISBLANK(Table2[[#This Row],[7d_positivity_public]])),"",(Table2[[#This Row],[7d_positivity_public]]-Table2[[#This Row],[7d_positivity_all]])/Table2[[#This Row],[7d_positivity_public]])</f>
        <v>9.0909090909090912E-2</v>
      </c>
      <c r="W2011">
        <v>10</v>
      </c>
    </row>
    <row r="2012" spans="1:23" x14ac:dyDescent="0.25">
      <c r="A2012" s="10">
        <v>44446</v>
      </c>
      <c r="B2012">
        <v>124</v>
      </c>
      <c r="C2012" t="s">
        <v>251</v>
      </c>
      <c r="D2012">
        <v>11</v>
      </c>
      <c r="E2012">
        <v>6</v>
      </c>
      <c r="F2012">
        <v>5</v>
      </c>
      <c r="G2012">
        <v>12</v>
      </c>
      <c r="H2012">
        <v>75</v>
      </c>
      <c r="J2012">
        <v>51</v>
      </c>
      <c r="K2012">
        <v>76</v>
      </c>
      <c r="L2012">
        <v>62</v>
      </c>
      <c r="M2012">
        <v>82</v>
      </c>
      <c r="N2012">
        <v>67</v>
      </c>
      <c r="O2012">
        <v>39</v>
      </c>
      <c r="P2012">
        <v>68</v>
      </c>
      <c r="Q2012">
        <v>50</v>
      </c>
      <c r="R2012">
        <v>77</v>
      </c>
      <c r="T2012" s="34">
        <f>_xlfn.XLOOKUP(B2012,'LHA Demog pivot'!$B$4:$B$93,'LHA Demog pivot'!$C$4:$C$93,,,1)</f>
        <v>4501</v>
      </c>
      <c r="U2012" s="36">
        <f>ROUND(Table2[[#This Row],[LHA_Pop_2016]]*Table2[[#This Row],[C_ADR_7day]]/100000*7,0)</f>
        <v>3</v>
      </c>
      <c r="V2012" s="13">
        <f>IF(OR(Table2[[#This Row],[7d_positivity_public]]=0,ISBLANK(Table2[[#This Row],[7d_positivity_public]])),"",(Table2[[#This Row],[7d_positivity_public]]-Table2[[#This Row],[7d_positivity_all]])/Table2[[#This Row],[7d_positivity_public]])</f>
        <v>8.3333333333333329E-2</v>
      </c>
      <c r="W2012">
        <v>11</v>
      </c>
    </row>
    <row r="2013" spans="1:23" x14ac:dyDescent="0.25">
      <c r="A2013" s="10">
        <v>44446</v>
      </c>
      <c r="B2013">
        <v>125</v>
      </c>
      <c r="C2013" t="s">
        <v>252</v>
      </c>
      <c r="D2013">
        <v>25</v>
      </c>
      <c r="E2013">
        <v>33</v>
      </c>
      <c r="F2013">
        <v>-8</v>
      </c>
      <c r="G2013">
        <v>13</v>
      </c>
      <c r="H2013">
        <v>85</v>
      </c>
      <c r="J2013">
        <v>75</v>
      </c>
      <c r="K2013">
        <v>85</v>
      </c>
      <c r="L2013">
        <v>79</v>
      </c>
      <c r="M2013">
        <v>90</v>
      </c>
      <c r="N2013">
        <v>77</v>
      </c>
      <c r="O2013">
        <v>63</v>
      </c>
      <c r="P2013">
        <v>78</v>
      </c>
      <c r="Q2013">
        <v>68</v>
      </c>
      <c r="R2013">
        <v>86</v>
      </c>
      <c r="T2013" s="34">
        <f>_xlfn.XLOOKUP(B2013,'LHA Demog pivot'!$B$4:$B$93,'LHA Demog pivot'!$C$4:$C$93,,,1)</f>
        <v>19367</v>
      </c>
      <c r="U2013" s="36">
        <f>ROUND(Table2[[#This Row],[LHA_Pop_2016]]*Table2[[#This Row],[C_ADR_7day]]/100000*7,0)</f>
        <v>34</v>
      </c>
      <c r="V2013" s="13">
        <f>IF(OR(Table2[[#This Row],[7d_positivity_public]]=0,ISBLANK(Table2[[#This Row],[7d_positivity_public]])),"",(Table2[[#This Row],[7d_positivity_public]]-Table2[[#This Row],[7d_positivity_all]])/Table2[[#This Row],[7d_positivity_public]])</f>
        <v>7.6923076923076927E-2</v>
      </c>
      <c r="W2013">
        <v>12</v>
      </c>
    </row>
    <row r="2014" spans="1:23" x14ac:dyDescent="0.25">
      <c r="A2014" s="10">
        <v>44446</v>
      </c>
      <c r="B2014">
        <v>126</v>
      </c>
      <c r="C2014" t="s">
        <v>83</v>
      </c>
      <c r="D2014">
        <v>53</v>
      </c>
      <c r="E2014">
        <v>65</v>
      </c>
      <c r="F2014">
        <v>-12</v>
      </c>
      <c r="G2014">
        <v>25</v>
      </c>
      <c r="H2014">
        <v>75</v>
      </c>
      <c r="J2014">
        <v>54</v>
      </c>
      <c r="K2014">
        <v>76</v>
      </c>
      <c r="L2014">
        <v>63</v>
      </c>
      <c r="M2014">
        <v>83</v>
      </c>
      <c r="N2014">
        <v>68</v>
      </c>
      <c r="O2014">
        <v>44</v>
      </c>
      <c r="P2014">
        <v>69</v>
      </c>
      <c r="Q2014">
        <v>50</v>
      </c>
      <c r="R2014">
        <v>78</v>
      </c>
      <c r="T2014" s="34">
        <f>_xlfn.XLOOKUP(B2014,'LHA Demog pivot'!$B$4:$B$93,'LHA Demog pivot'!$C$4:$C$93,,,1)</f>
        <v>8611</v>
      </c>
      <c r="U2014" s="36">
        <f>ROUND(Table2[[#This Row],[LHA_Pop_2016]]*Table2[[#This Row],[C_ADR_7day]]/100000*7,0)</f>
        <v>32</v>
      </c>
      <c r="V2014" s="13">
        <f>IF(OR(Table2[[#This Row],[7d_positivity_public]]=0,ISBLANK(Table2[[#This Row],[7d_positivity_public]])),"",(Table2[[#This Row],[7d_positivity_public]]-Table2[[#This Row],[7d_positivity_all]])/Table2[[#This Row],[7d_positivity_public]])</f>
        <v>0.04</v>
      </c>
      <c r="W2014">
        <v>24</v>
      </c>
    </row>
    <row r="2015" spans="1:23" x14ac:dyDescent="0.25">
      <c r="A2015" s="10">
        <v>44446</v>
      </c>
      <c r="B2015">
        <v>127</v>
      </c>
      <c r="C2015" t="s">
        <v>84</v>
      </c>
      <c r="D2015">
        <v>87</v>
      </c>
      <c r="E2015">
        <v>83</v>
      </c>
      <c r="F2015">
        <v>4</v>
      </c>
      <c r="G2015">
        <v>28</v>
      </c>
      <c r="H2015">
        <v>67</v>
      </c>
      <c r="J2015">
        <v>34</v>
      </c>
      <c r="K2015">
        <v>69</v>
      </c>
      <c r="L2015">
        <v>59</v>
      </c>
      <c r="M2015">
        <v>73</v>
      </c>
      <c r="N2015">
        <v>59</v>
      </c>
      <c r="O2015">
        <v>23</v>
      </c>
      <c r="P2015">
        <v>61</v>
      </c>
      <c r="Q2015">
        <v>45</v>
      </c>
      <c r="R2015">
        <v>69</v>
      </c>
      <c r="T2015" s="34">
        <f>_xlfn.XLOOKUP(B2015,'LHA Demog pivot'!$B$4:$B$93,'LHA Demog pivot'!$C$4:$C$93,,,1)</f>
        <v>3469</v>
      </c>
      <c r="U2015" s="36">
        <f>ROUND(Table2[[#This Row],[LHA_Pop_2016]]*Table2[[#This Row],[C_ADR_7day]]/100000*7,0)</f>
        <v>21</v>
      </c>
      <c r="V2015" s="13">
        <f>IF(OR(Table2[[#This Row],[7d_positivity_public]]=0,ISBLANK(Table2[[#This Row],[7d_positivity_public]])),"",(Table2[[#This Row],[7d_positivity_public]]-Table2[[#This Row],[7d_positivity_all]])/Table2[[#This Row],[7d_positivity_public]])</f>
        <v>0.10714285714285714</v>
      </c>
      <c r="W2015">
        <v>25</v>
      </c>
    </row>
    <row r="2016" spans="1:23" x14ac:dyDescent="0.25">
      <c r="A2016" s="10">
        <v>44446</v>
      </c>
      <c r="B2016">
        <v>131</v>
      </c>
      <c r="C2016" t="s">
        <v>87</v>
      </c>
      <c r="D2016">
        <v>19</v>
      </c>
      <c r="E2016">
        <v>32</v>
      </c>
      <c r="F2016">
        <v>-13</v>
      </c>
      <c r="G2016">
        <v>16</v>
      </c>
      <c r="H2016">
        <v>85</v>
      </c>
      <c r="J2016">
        <v>66</v>
      </c>
      <c r="K2016">
        <v>86</v>
      </c>
      <c r="L2016">
        <v>79</v>
      </c>
      <c r="M2016">
        <v>89</v>
      </c>
      <c r="N2016">
        <v>76</v>
      </c>
      <c r="O2016">
        <v>50</v>
      </c>
      <c r="P2016">
        <v>77</v>
      </c>
      <c r="Q2016">
        <v>66</v>
      </c>
      <c r="R2016">
        <v>82</v>
      </c>
      <c r="T2016" s="34">
        <f>_xlfn.XLOOKUP(B2016,'LHA Demog pivot'!$B$4:$B$93,'LHA Demog pivot'!$C$4:$C$93,,,1)</f>
        <v>19231</v>
      </c>
      <c r="U2016" s="36">
        <f>ROUND(Table2[[#This Row],[LHA_Pop_2016]]*Table2[[#This Row],[C_ADR_7day]]/100000*7,0)</f>
        <v>26</v>
      </c>
      <c r="V2016" s="13">
        <f>IF(OR(Table2[[#This Row],[7d_positivity_public]]=0,ISBLANK(Table2[[#This Row],[7d_positivity_public]])),"",(Table2[[#This Row],[7d_positivity_public]]-Table2[[#This Row],[7d_positivity_all]])/Table2[[#This Row],[7d_positivity_public]])</f>
        <v>6.25E-2</v>
      </c>
      <c r="W2016">
        <v>15</v>
      </c>
    </row>
    <row r="2017" spans="1:23" x14ac:dyDescent="0.25">
      <c r="A2017" s="10">
        <v>44446</v>
      </c>
      <c r="B2017">
        <v>132</v>
      </c>
      <c r="C2017" t="s">
        <v>89</v>
      </c>
      <c r="D2017">
        <v>19</v>
      </c>
      <c r="E2017">
        <v>19</v>
      </c>
      <c r="F2017">
        <v>0</v>
      </c>
      <c r="G2017">
        <v>11</v>
      </c>
      <c r="H2017">
        <v>83</v>
      </c>
      <c r="J2017">
        <v>74</v>
      </c>
      <c r="K2017">
        <v>83</v>
      </c>
      <c r="L2017">
        <v>75</v>
      </c>
      <c r="M2017">
        <v>88</v>
      </c>
      <c r="N2017">
        <v>76</v>
      </c>
      <c r="O2017">
        <v>60</v>
      </c>
      <c r="P2017">
        <v>76</v>
      </c>
      <c r="Q2017">
        <v>65</v>
      </c>
      <c r="R2017">
        <v>84</v>
      </c>
      <c r="T2017" s="34">
        <f>_xlfn.XLOOKUP(B2017,'LHA Demog pivot'!$B$4:$B$93,'LHA Demog pivot'!$C$4:$C$93,,,1)</f>
        <v>41799</v>
      </c>
      <c r="U2017" s="36">
        <f>ROUND(Table2[[#This Row],[LHA_Pop_2016]]*Table2[[#This Row],[C_ADR_7day]]/100000*7,0)</f>
        <v>56</v>
      </c>
      <c r="V2017" s="13">
        <f>IF(OR(Table2[[#This Row],[7d_positivity_public]]=0,ISBLANK(Table2[[#This Row],[7d_positivity_public]])),"",(Table2[[#This Row],[7d_positivity_public]]-Table2[[#This Row],[7d_positivity_all]])/Table2[[#This Row],[7d_positivity_public]])</f>
        <v>9.0909090909090912E-2</v>
      </c>
      <c r="W2017">
        <v>10</v>
      </c>
    </row>
    <row r="2018" spans="1:23" x14ac:dyDescent="0.25">
      <c r="A2018" s="10">
        <v>44446</v>
      </c>
      <c r="B2018">
        <v>133</v>
      </c>
      <c r="C2018" t="s">
        <v>91</v>
      </c>
      <c r="D2018">
        <v>17</v>
      </c>
      <c r="E2018">
        <v>30</v>
      </c>
      <c r="F2018">
        <v>-13</v>
      </c>
      <c r="G2018">
        <v>12</v>
      </c>
      <c r="H2018">
        <v>78</v>
      </c>
      <c r="J2018">
        <v>59</v>
      </c>
      <c r="K2018">
        <v>79</v>
      </c>
      <c r="L2018">
        <v>74</v>
      </c>
      <c r="M2018">
        <v>81</v>
      </c>
      <c r="N2018">
        <v>69</v>
      </c>
      <c r="O2018">
        <v>43</v>
      </c>
      <c r="P2018">
        <v>70</v>
      </c>
      <c r="Q2018">
        <v>58</v>
      </c>
      <c r="R2018">
        <v>75</v>
      </c>
      <c r="T2018" s="34">
        <f>_xlfn.XLOOKUP(B2018,'LHA Demog pivot'!$B$4:$B$93,'LHA Demog pivot'!$C$4:$C$93,,,1)</f>
        <v>5101</v>
      </c>
      <c r="U2018" s="36">
        <f>ROUND(Table2[[#This Row],[LHA_Pop_2016]]*Table2[[#This Row],[C_ADR_7day]]/100000*7,0)</f>
        <v>6</v>
      </c>
      <c r="V2018" s="13">
        <f>IF(OR(Table2[[#This Row],[7d_positivity_public]]=0,ISBLANK(Table2[[#This Row],[7d_positivity_public]])),"",(Table2[[#This Row],[7d_positivity_public]]-Table2[[#This Row],[7d_positivity_all]])/Table2[[#This Row],[7d_positivity_public]])</f>
        <v>0</v>
      </c>
      <c r="W2018">
        <v>12</v>
      </c>
    </row>
    <row r="2019" spans="1:23" x14ac:dyDescent="0.25">
      <c r="A2019" s="10">
        <v>44446</v>
      </c>
      <c r="B2019">
        <v>134</v>
      </c>
      <c r="C2019" t="s">
        <v>93</v>
      </c>
      <c r="D2019">
        <v>9</v>
      </c>
      <c r="E2019">
        <v>5</v>
      </c>
      <c r="F2019">
        <v>4</v>
      </c>
      <c r="G2019">
        <v>8</v>
      </c>
      <c r="H2019">
        <v>78</v>
      </c>
      <c r="J2019">
        <v>60</v>
      </c>
      <c r="K2019">
        <v>79</v>
      </c>
      <c r="L2019">
        <v>71</v>
      </c>
      <c r="M2019">
        <v>83</v>
      </c>
      <c r="N2019">
        <v>70</v>
      </c>
      <c r="O2019">
        <v>44</v>
      </c>
      <c r="P2019">
        <v>71</v>
      </c>
      <c r="Q2019">
        <v>58</v>
      </c>
      <c r="R2019">
        <v>78</v>
      </c>
      <c r="T2019" s="34">
        <f>_xlfn.XLOOKUP(B2019,'LHA Demog pivot'!$B$4:$B$93,'LHA Demog pivot'!$C$4:$C$93,,,1)</f>
        <v>4781</v>
      </c>
      <c r="U2019" s="36">
        <f>ROUND(Table2[[#This Row],[LHA_Pop_2016]]*Table2[[#This Row],[C_ADR_7day]]/100000*7,0)</f>
        <v>3</v>
      </c>
      <c r="V2019" s="13">
        <f>IF(OR(Table2[[#This Row],[7d_positivity_public]]=0,ISBLANK(Table2[[#This Row],[7d_positivity_public]])),"",(Table2[[#This Row],[7d_positivity_public]]-Table2[[#This Row],[7d_positivity_all]])/Table2[[#This Row],[7d_positivity_public]])</f>
        <v>0.375</v>
      </c>
      <c r="W2019">
        <v>5</v>
      </c>
    </row>
    <row r="2020" spans="1:23" x14ac:dyDescent="0.25">
      <c r="A2020" s="10">
        <v>44446</v>
      </c>
      <c r="B2020">
        <v>135</v>
      </c>
      <c r="C2020" t="s">
        <v>95</v>
      </c>
      <c r="D2020">
        <v>35</v>
      </c>
      <c r="E2020">
        <v>26</v>
      </c>
      <c r="F2020">
        <v>9</v>
      </c>
      <c r="G2020">
        <v>22</v>
      </c>
      <c r="H2020">
        <v>72</v>
      </c>
      <c r="J2020">
        <v>52</v>
      </c>
      <c r="K2020">
        <v>73</v>
      </c>
      <c r="L2020">
        <v>59</v>
      </c>
      <c r="M2020">
        <v>83</v>
      </c>
      <c r="N2020">
        <v>64</v>
      </c>
      <c r="O2020">
        <v>38</v>
      </c>
      <c r="P2020">
        <v>66</v>
      </c>
      <c r="Q2020">
        <v>48</v>
      </c>
      <c r="R2020">
        <v>78</v>
      </c>
      <c r="T2020" s="34">
        <f>_xlfn.XLOOKUP(B2020,'LHA Demog pivot'!$B$4:$B$93,'LHA Demog pivot'!$C$4:$C$93,,,1)</f>
        <v>10220</v>
      </c>
      <c r="U2020" s="36">
        <f>ROUND(Table2[[#This Row],[LHA_Pop_2016]]*Table2[[#This Row],[C_ADR_7day]]/100000*7,0)</f>
        <v>25</v>
      </c>
      <c r="V2020" s="13">
        <f>IF(OR(Table2[[#This Row],[7d_positivity_public]]=0,ISBLANK(Table2[[#This Row],[7d_positivity_public]])),"",(Table2[[#This Row],[7d_positivity_public]]-Table2[[#This Row],[7d_positivity_all]])/Table2[[#This Row],[7d_positivity_public]])</f>
        <v>4.5454545454545456E-2</v>
      </c>
      <c r="W2020">
        <v>21</v>
      </c>
    </row>
    <row r="2021" spans="1:23" x14ac:dyDescent="0.25">
      <c r="A2021" s="10">
        <v>44446</v>
      </c>
      <c r="B2021">
        <v>136</v>
      </c>
      <c r="C2021" t="s">
        <v>253</v>
      </c>
      <c r="D2021">
        <v>32</v>
      </c>
      <c r="E2021">
        <v>48</v>
      </c>
      <c r="F2021">
        <v>-16</v>
      </c>
      <c r="G2021">
        <v>18</v>
      </c>
      <c r="H2021">
        <v>78</v>
      </c>
      <c r="J2021">
        <v>67</v>
      </c>
      <c r="K2021">
        <v>79</v>
      </c>
      <c r="L2021">
        <v>69</v>
      </c>
      <c r="M2021">
        <v>87</v>
      </c>
      <c r="N2021">
        <v>70</v>
      </c>
      <c r="O2021">
        <v>54</v>
      </c>
      <c r="P2021">
        <v>71</v>
      </c>
      <c r="Q2021">
        <v>57</v>
      </c>
      <c r="R2021">
        <v>82</v>
      </c>
      <c r="T2021" s="34">
        <f>_xlfn.XLOOKUP(B2021,'LHA Demog pivot'!$B$4:$B$93,'LHA Demog pivot'!$C$4:$C$93,,,1)</f>
        <v>66849</v>
      </c>
      <c r="U2021" s="36">
        <f>ROUND(Table2[[#This Row],[LHA_Pop_2016]]*Table2[[#This Row],[C_ADR_7day]]/100000*7,0)</f>
        <v>150</v>
      </c>
      <c r="V2021" s="13">
        <f>IF(OR(Table2[[#This Row],[7d_positivity_public]]=0,ISBLANK(Table2[[#This Row],[7d_positivity_public]])),"",(Table2[[#This Row],[7d_positivity_public]]-Table2[[#This Row],[7d_positivity_all]])/Table2[[#This Row],[7d_positivity_public]])</f>
        <v>0.1111111111111111</v>
      </c>
      <c r="W2021">
        <v>16</v>
      </c>
    </row>
    <row r="2022" spans="1:23" x14ac:dyDescent="0.25">
      <c r="A2022" s="10">
        <v>44446</v>
      </c>
      <c r="B2022">
        <v>137</v>
      </c>
      <c r="C2022" t="s">
        <v>254</v>
      </c>
      <c r="D2022">
        <v>28</v>
      </c>
      <c r="E2022">
        <v>32</v>
      </c>
      <c r="F2022">
        <v>-4</v>
      </c>
      <c r="G2022">
        <v>16</v>
      </c>
      <c r="H2022">
        <v>81</v>
      </c>
      <c r="J2022">
        <v>71</v>
      </c>
      <c r="K2022">
        <v>82</v>
      </c>
      <c r="L2022">
        <v>77</v>
      </c>
      <c r="M2022">
        <v>87</v>
      </c>
      <c r="N2022">
        <v>73</v>
      </c>
      <c r="O2022">
        <v>57</v>
      </c>
      <c r="P2022">
        <v>74</v>
      </c>
      <c r="Q2022">
        <v>64</v>
      </c>
      <c r="R2022">
        <v>83</v>
      </c>
      <c r="T2022" s="34">
        <f>_xlfn.XLOOKUP(B2022,'LHA Demog pivot'!$B$4:$B$93,'LHA Demog pivot'!$C$4:$C$93,,,1)</f>
        <v>194882</v>
      </c>
      <c r="U2022" s="36">
        <f>ROUND(Table2[[#This Row],[LHA_Pop_2016]]*Table2[[#This Row],[C_ADR_7day]]/100000*7,0)</f>
        <v>382</v>
      </c>
      <c r="V2022" s="13">
        <f>IF(OR(Table2[[#This Row],[7d_positivity_public]]=0,ISBLANK(Table2[[#This Row],[7d_positivity_public]])),"",(Table2[[#This Row],[7d_positivity_public]]-Table2[[#This Row],[7d_positivity_all]])/Table2[[#This Row],[7d_positivity_public]])</f>
        <v>0.1875</v>
      </c>
      <c r="W2022">
        <v>13</v>
      </c>
    </row>
    <row r="2023" spans="1:23" x14ac:dyDescent="0.25">
      <c r="A2023" s="10">
        <v>44446</v>
      </c>
      <c r="B2023">
        <v>138</v>
      </c>
      <c r="C2023" t="s">
        <v>116</v>
      </c>
      <c r="D2023">
        <v>10</v>
      </c>
      <c r="E2023">
        <v>14</v>
      </c>
      <c r="F2023">
        <v>-4</v>
      </c>
      <c r="G2023">
        <v>8</v>
      </c>
      <c r="H2023">
        <v>83</v>
      </c>
      <c r="J2023">
        <v>72</v>
      </c>
      <c r="K2023">
        <v>84</v>
      </c>
      <c r="L2023">
        <v>75</v>
      </c>
      <c r="M2023">
        <v>89</v>
      </c>
      <c r="N2023">
        <v>77</v>
      </c>
      <c r="O2023">
        <v>59</v>
      </c>
      <c r="P2023">
        <v>78</v>
      </c>
      <c r="Q2023">
        <v>66</v>
      </c>
      <c r="R2023">
        <v>85</v>
      </c>
      <c r="T2023" s="34">
        <f>_xlfn.XLOOKUP(B2023,'LHA Demog pivot'!$B$4:$B$93,'LHA Demog pivot'!$C$4:$C$93,,,1)</f>
        <v>12110</v>
      </c>
      <c r="U2023" s="36">
        <f>ROUND(Table2[[#This Row],[LHA_Pop_2016]]*Table2[[#This Row],[C_ADR_7day]]/100000*7,0)</f>
        <v>8</v>
      </c>
      <c r="V2023" s="13">
        <f>IF(OR(Table2[[#This Row],[7d_positivity_public]]=0,ISBLANK(Table2[[#This Row],[7d_positivity_public]])),"",(Table2[[#This Row],[7d_positivity_public]]-Table2[[#This Row],[7d_positivity_all]])/Table2[[#This Row],[7d_positivity_public]])</f>
        <v>0.125</v>
      </c>
      <c r="W2023">
        <v>7</v>
      </c>
    </row>
    <row r="2024" spans="1:23" x14ac:dyDescent="0.25">
      <c r="A2024" s="10">
        <v>44446</v>
      </c>
      <c r="B2024">
        <v>139</v>
      </c>
      <c r="C2024" t="s">
        <v>118</v>
      </c>
      <c r="D2024">
        <v>35</v>
      </c>
      <c r="E2024">
        <v>38</v>
      </c>
      <c r="F2024">
        <v>-3</v>
      </c>
      <c r="G2024">
        <v>26</v>
      </c>
      <c r="H2024">
        <v>66</v>
      </c>
      <c r="J2024">
        <v>35</v>
      </c>
      <c r="K2024">
        <v>68</v>
      </c>
      <c r="L2024">
        <v>51</v>
      </c>
      <c r="M2024">
        <v>79</v>
      </c>
      <c r="N2024">
        <v>58</v>
      </c>
      <c r="O2024">
        <v>24</v>
      </c>
      <c r="P2024">
        <v>60</v>
      </c>
      <c r="Q2024">
        <v>40</v>
      </c>
      <c r="R2024">
        <v>73</v>
      </c>
      <c r="T2024" s="34">
        <f>_xlfn.XLOOKUP(B2024,'LHA Demog pivot'!$B$4:$B$93,'LHA Demog pivot'!$C$4:$C$93,,,1)</f>
        <v>7285</v>
      </c>
      <c r="U2024" s="36">
        <f>ROUND(Table2[[#This Row],[LHA_Pop_2016]]*Table2[[#This Row],[C_ADR_7day]]/100000*7,0)</f>
        <v>18</v>
      </c>
      <c r="V2024" s="13">
        <f>IF(OR(Table2[[#This Row],[7d_positivity_public]]=0,ISBLANK(Table2[[#This Row],[7d_positivity_public]])),"",(Table2[[#This Row],[7d_positivity_public]]-Table2[[#This Row],[7d_positivity_all]])/Table2[[#This Row],[7d_positivity_public]])</f>
        <v>7.6923076923076927E-2</v>
      </c>
      <c r="W2024">
        <v>24</v>
      </c>
    </row>
    <row r="2025" spans="1:23" x14ac:dyDescent="0.25">
      <c r="A2025" s="10">
        <v>44446</v>
      </c>
      <c r="B2025">
        <v>141</v>
      </c>
      <c r="C2025" t="s">
        <v>255</v>
      </c>
      <c r="D2025">
        <v>11</v>
      </c>
      <c r="E2025">
        <v>1</v>
      </c>
      <c r="F2025">
        <v>10</v>
      </c>
      <c r="G2025">
        <v>12</v>
      </c>
      <c r="H2025">
        <v>89</v>
      </c>
      <c r="J2025">
        <v>75</v>
      </c>
      <c r="K2025">
        <v>90</v>
      </c>
      <c r="L2025">
        <v>89</v>
      </c>
      <c r="M2025">
        <v>91</v>
      </c>
      <c r="N2025">
        <v>78</v>
      </c>
      <c r="O2025">
        <v>52</v>
      </c>
      <c r="P2025">
        <v>80</v>
      </c>
      <c r="Q2025">
        <v>76</v>
      </c>
      <c r="R2025">
        <v>86</v>
      </c>
      <c r="T2025" s="34">
        <f>_xlfn.XLOOKUP(B2025,'LHA Demog pivot'!$B$4:$B$93,'LHA Demog pivot'!$C$4:$C$93,,,1)</f>
        <v>8085</v>
      </c>
      <c r="U2025" s="36">
        <f>ROUND(Table2[[#This Row],[LHA_Pop_2016]]*Table2[[#This Row],[C_ADR_7day]]/100000*7,0)</f>
        <v>6</v>
      </c>
      <c r="V2025" s="13">
        <f>IF(OR(Table2[[#This Row],[7d_positivity_public]]=0,ISBLANK(Table2[[#This Row],[7d_positivity_public]])),"",(Table2[[#This Row],[7d_positivity_public]]-Table2[[#This Row],[7d_positivity_all]])/Table2[[#This Row],[7d_positivity_public]])</f>
        <v>8.3333333333333329E-2</v>
      </c>
      <c r="W2025">
        <v>11</v>
      </c>
    </row>
    <row r="2026" spans="1:23" x14ac:dyDescent="0.25">
      <c r="A2026" s="10">
        <v>44446</v>
      </c>
      <c r="B2026">
        <v>142</v>
      </c>
      <c r="C2026" t="s">
        <v>120</v>
      </c>
      <c r="D2026">
        <v>29</v>
      </c>
      <c r="E2026">
        <v>33</v>
      </c>
      <c r="F2026">
        <v>-4</v>
      </c>
      <c r="G2026">
        <v>18</v>
      </c>
      <c r="H2026">
        <v>75</v>
      </c>
      <c r="J2026">
        <v>56</v>
      </c>
      <c r="K2026">
        <v>76</v>
      </c>
      <c r="L2026">
        <v>62</v>
      </c>
      <c r="M2026">
        <v>84</v>
      </c>
      <c r="N2026">
        <v>67</v>
      </c>
      <c r="O2026">
        <v>44</v>
      </c>
      <c r="P2026">
        <v>69</v>
      </c>
      <c r="Q2026">
        <v>51</v>
      </c>
      <c r="R2026">
        <v>80</v>
      </c>
      <c r="T2026" s="34">
        <f>_xlfn.XLOOKUP(B2026,'LHA Demog pivot'!$B$4:$B$93,'LHA Demog pivot'!$C$4:$C$93,,,1)</f>
        <v>33648</v>
      </c>
      <c r="U2026" s="36">
        <f>ROUND(Table2[[#This Row],[LHA_Pop_2016]]*Table2[[#This Row],[C_ADR_7day]]/100000*7,0)</f>
        <v>68</v>
      </c>
      <c r="V2026" s="13">
        <f>IF(OR(Table2[[#This Row],[7d_positivity_public]]=0,ISBLANK(Table2[[#This Row],[7d_positivity_public]])),"",(Table2[[#This Row],[7d_positivity_public]]-Table2[[#This Row],[7d_positivity_all]])/Table2[[#This Row],[7d_positivity_public]])</f>
        <v>5.5555555555555552E-2</v>
      </c>
      <c r="W2026">
        <v>17</v>
      </c>
    </row>
    <row r="2027" spans="1:23" x14ac:dyDescent="0.25">
      <c r="A2027" s="10">
        <v>44446</v>
      </c>
      <c r="B2027">
        <v>143</v>
      </c>
      <c r="C2027" t="s">
        <v>256</v>
      </c>
      <c r="D2027">
        <v>28</v>
      </c>
      <c r="E2027">
        <v>28</v>
      </c>
      <c r="F2027">
        <v>0</v>
      </c>
      <c r="G2027">
        <v>14</v>
      </c>
      <c r="H2027">
        <v>83</v>
      </c>
      <c r="J2027">
        <v>72</v>
      </c>
      <c r="K2027">
        <v>84</v>
      </c>
      <c r="L2027">
        <v>78</v>
      </c>
      <c r="M2027">
        <v>89</v>
      </c>
      <c r="N2027">
        <v>74</v>
      </c>
      <c r="O2027">
        <v>59</v>
      </c>
      <c r="P2027">
        <v>76</v>
      </c>
      <c r="Q2027">
        <v>66</v>
      </c>
      <c r="R2027">
        <v>84</v>
      </c>
      <c r="T2027" s="34">
        <f>_xlfn.XLOOKUP(B2027,'LHA Demog pivot'!$B$4:$B$93,'LHA Demog pivot'!$C$4:$C$93,,,1)</f>
        <v>113287</v>
      </c>
      <c r="U2027" s="36">
        <f>ROUND(Table2[[#This Row],[LHA_Pop_2016]]*Table2[[#This Row],[C_ADR_7day]]/100000*7,0)</f>
        <v>222</v>
      </c>
      <c r="V2027" s="13">
        <f>IF(OR(Table2[[#This Row],[7d_positivity_public]]=0,ISBLANK(Table2[[#This Row],[7d_positivity_public]])),"",(Table2[[#This Row],[7d_positivity_public]]-Table2[[#This Row],[7d_positivity_all]])/Table2[[#This Row],[7d_positivity_public]])</f>
        <v>0.14285714285714285</v>
      </c>
      <c r="W2027">
        <v>12</v>
      </c>
    </row>
    <row r="2028" spans="1:23" x14ac:dyDescent="0.25">
      <c r="A2028" s="10">
        <v>44446</v>
      </c>
      <c r="B2028">
        <v>144</v>
      </c>
      <c r="C2028" t="s">
        <v>257</v>
      </c>
      <c r="D2028">
        <v>5</v>
      </c>
      <c r="E2028">
        <v>11</v>
      </c>
      <c r="F2028">
        <v>-6</v>
      </c>
      <c r="G2028">
        <v>7</v>
      </c>
      <c r="H2028">
        <v>72</v>
      </c>
      <c r="J2028">
        <v>47</v>
      </c>
      <c r="K2028">
        <v>73</v>
      </c>
      <c r="L2028">
        <v>56</v>
      </c>
      <c r="M2028">
        <v>81</v>
      </c>
      <c r="N2028">
        <v>64</v>
      </c>
      <c r="O2028">
        <v>32</v>
      </c>
      <c r="P2028">
        <v>66</v>
      </c>
      <c r="Q2028">
        <v>44</v>
      </c>
      <c r="R2028">
        <v>76</v>
      </c>
      <c r="T2028" s="34">
        <f>_xlfn.XLOOKUP(B2028,'LHA Demog pivot'!$B$4:$B$93,'LHA Demog pivot'!$C$4:$C$93,,,1)</f>
        <v>14112</v>
      </c>
      <c r="U2028" s="36">
        <f>ROUND(Table2[[#This Row],[LHA_Pop_2016]]*Table2[[#This Row],[C_ADR_7day]]/100000*7,0)</f>
        <v>5</v>
      </c>
      <c r="V2028" s="13">
        <f>IF(OR(Table2[[#This Row],[7d_positivity_public]]=0,ISBLANK(Table2[[#This Row],[7d_positivity_public]])),"",(Table2[[#This Row],[7d_positivity_public]]-Table2[[#This Row],[7d_positivity_all]])/Table2[[#This Row],[7d_positivity_public]])</f>
        <v>0.14285714285714285</v>
      </c>
      <c r="W2028">
        <v>6</v>
      </c>
    </row>
    <row r="2029" spans="1:23" x14ac:dyDescent="0.25">
      <c r="A2029" s="10">
        <v>44446</v>
      </c>
      <c r="B2029">
        <v>145</v>
      </c>
      <c r="C2029" t="s">
        <v>258</v>
      </c>
      <c r="D2029">
        <v>7</v>
      </c>
      <c r="E2029">
        <v>7</v>
      </c>
      <c r="F2029">
        <v>0</v>
      </c>
      <c r="G2029">
        <v>6</v>
      </c>
      <c r="H2029">
        <v>72</v>
      </c>
      <c r="J2029">
        <v>58</v>
      </c>
      <c r="K2029">
        <v>73</v>
      </c>
      <c r="L2029">
        <v>62</v>
      </c>
      <c r="M2029">
        <v>79</v>
      </c>
      <c r="N2029">
        <v>65</v>
      </c>
      <c r="O2029">
        <v>50</v>
      </c>
      <c r="P2029">
        <v>66</v>
      </c>
      <c r="Q2029">
        <v>52</v>
      </c>
      <c r="R2029">
        <v>74</v>
      </c>
      <c r="T2029" s="34">
        <f>_xlfn.XLOOKUP(B2029,'LHA Demog pivot'!$B$4:$B$93,'LHA Demog pivot'!$C$4:$C$93,,,1)</f>
        <v>4050</v>
      </c>
      <c r="U2029" s="36">
        <f>ROUND(Table2[[#This Row],[LHA_Pop_2016]]*Table2[[#This Row],[C_ADR_7day]]/100000*7,0)</f>
        <v>2</v>
      </c>
      <c r="V2029" s="13">
        <f>IF(OR(Table2[[#This Row],[7d_positivity_public]]=0,ISBLANK(Table2[[#This Row],[7d_positivity_public]])),"",(Table2[[#This Row],[7d_positivity_public]]-Table2[[#This Row],[7d_positivity_all]])/Table2[[#This Row],[7d_positivity_public]])</f>
        <v>0.16666666666666666</v>
      </c>
      <c r="W2029">
        <v>5</v>
      </c>
    </row>
    <row r="2030" spans="1:23" x14ac:dyDescent="0.25">
      <c r="A2030" s="10">
        <v>44446</v>
      </c>
      <c r="B2030">
        <v>146</v>
      </c>
      <c r="C2030" t="s">
        <v>259</v>
      </c>
      <c r="D2030">
        <v>46</v>
      </c>
      <c r="E2030">
        <v>36</v>
      </c>
      <c r="F2030">
        <v>10</v>
      </c>
      <c r="G2030">
        <v>25</v>
      </c>
      <c r="H2030">
        <v>70</v>
      </c>
      <c r="J2030">
        <v>51</v>
      </c>
      <c r="K2030">
        <v>71</v>
      </c>
      <c r="L2030">
        <v>61</v>
      </c>
      <c r="M2030">
        <v>80</v>
      </c>
      <c r="N2030">
        <v>60</v>
      </c>
      <c r="O2030">
        <v>35</v>
      </c>
      <c r="P2030">
        <v>62</v>
      </c>
      <c r="Q2030">
        <v>49</v>
      </c>
      <c r="R2030">
        <v>74</v>
      </c>
      <c r="T2030" s="34">
        <f>_xlfn.XLOOKUP(B2030,'LHA Demog pivot'!$B$4:$B$93,'LHA Demog pivot'!$C$4:$C$93,,,1)</f>
        <v>24815</v>
      </c>
      <c r="U2030" s="36">
        <f>ROUND(Table2[[#This Row],[LHA_Pop_2016]]*Table2[[#This Row],[C_ADR_7day]]/100000*7,0)</f>
        <v>80</v>
      </c>
      <c r="V2030" s="13">
        <f>IF(OR(Table2[[#This Row],[7d_positivity_public]]=0,ISBLANK(Table2[[#This Row],[7d_positivity_public]])),"",(Table2[[#This Row],[7d_positivity_public]]-Table2[[#This Row],[7d_positivity_all]])/Table2[[#This Row],[7d_positivity_public]])</f>
        <v>0.04</v>
      </c>
      <c r="W2030">
        <v>24</v>
      </c>
    </row>
    <row r="2031" spans="1:23" x14ac:dyDescent="0.25">
      <c r="A2031" s="10">
        <v>44446</v>
      </c>
      <c r="B2031">
        <v>147</v>
      </c>
      <c r="C2031" t="s">
        <v>260</v>
      </c>
      <c r="D2031">
        <v>13</v>
      </c>
      <c r="E2031">
        <v>8</v>
      </c>
      <c r="F2031">
        <v>5</v>
      </c>
      <c r="G2031">
        <v>18</v>
      </c>
      <c r="H2031">
        <v>73</v>
      </c>
      <c r="J2031">
        <v>51</v>
      </c>
      <c r="K2031">
        <v>74</v>
      </c>
      <c r="L2031">
        <v>65</v>
      </c>
      <c r="M2031">
        <v>82</v>
      </c>
      <c r="N2031">
        <v>64</v>
      </c>
      <c r="O2031">
        <v>39</v>
      </c>
      <c r="P2031">
        <v>66</v>
      </c>
      <c r="Q2031">
        <v>54</v>
      </c>
      <c r="R2031">
        <v>76</v>
      </c>
      <c r="T2031" s="34">
        <f>_xlfn.XLOOKUP(B2031,'LHA Demog pivot'!$B$4:$B$93,'LHA Demog pivot'!$C$4:$C$93,,,1)</f>
        <v>4012</v>
      </c>
      <c r="U2031" s="36">
        <f>ROUND(Table2[[#This Row],[LHA_Pop_2016]]*Table2[[#This Row],[C_ADR_7day]]/100000*7,0)</f>
        <v>4</v>
      </c>
      <c r="V2031" s="13">
        <f>IF(OR(Table2[[#This Row],[7d_positivity_public]]=0,ISBLANK(Table2[[#This Row],[7d_positivity_public]])),"",(Table2[[#This Row],[7d_positivity_public]]-Table2[[#This Row],[7d_positivity_all]])/Table2[[#This Row],[7d_positivity_public]])</f>
        <v>0.16666666666666666</v>
      </c>
      <c r="W2031">
        <v>15</v>
      </c>
    </row>
    <row r="2032" spans="1:23" x14ac:dyDescent="0.25">
      <c r="A2032" s="10">
        <v>44446</v>
      </c>
      <c r="B2032">
        <v>148</v>
      </c>
      <c r="C2032" t="s">
        <v>261</v>
      </c>
      <c r="D2032">
        <v>49</v>
      </c>
      <c r="E2032">
        <v>8</v>
      </c>
      <c r="F2032">
        <v>41</v>
      </c>
      <c r="G2032">
        <v>38</v>
      </c>
      <c r="H2032">
        <v>73</v>
      </c>
      <c r="J2032">
        <v>47</v>
      </c>
      <c r="K2032">
        <v>75</v>
      </c>
      <c r="L2032">
        <v>62</v>
      </c>
      <c r="M2032">
        <v>82</v>
      </c>
      <c r="N2032">
        <v>64</v>
      </c>
      <c r="O2032">
        <v>26</v>
      </c>
      <c r="P2032">
        <v>66</v>
      </c>
      <c r="Q2032">
        <v>50</v>
      </c>
      <c r="R2032">
        <v>75</v>
      </c>
      <c r="T2032" s="34">
        <f>_xlfn.XLOOKUP(B2032,'LHA Demog pivot'!$B$4:$B$93,'LHA Demog pivot'!$C$4:$C$93,,,1)</f>
        <v>6548</v>
      </c>
      <c r="U2032" s="36">
        <f>ROUND(Table2[[#This Row],[LHA_Pop_2016]]*Table2[[#This Row],[C_ADR_7day]]/100000*7,0)</f>
        <v>22</v>
      </c>
      <c r="V2032" s="13">
        <f>IF(OR(Table2[[#This Row],[7d_positivity_public]]=0,ISBLANK(Table2[[#This Row],[7d_positivity_public]])),"",(Table2[[#This Row],[7d_positivity_public]]-Table2[[#This Row],[7d_positivity_all]])/Table2[[#This Row],[7d_positivity_public]])</f>
        <v>0.13157894736842105</v>
      </c>
      <c r="W2032">
        <v>33</v>
      </c>
    </row>
    <row r="2033" spans="1:23" x14ac:dyDescent="0.25">
      <c r="A2033" s="10">
        <v>44446</v>
      </c>
      <c r="B2033">
        <v>149</v>
      </c>
      <c r="C2033" t="s">
        <v>124</v>
      </c>
      <c r="D2033">
        <v>23</v>
      </c>
      <c r="E2033">
        <v>10</v>
      </c>
      <c r="F2033">
        <v>13</v>
      </c>
      <c r="G2033">
        <v>23</v>
      </c>
      <c r="H2033">
        <v>74</v>
      </c>
      <c r="J2033">
        <v>56</v>
      </c>
      <c r="K2033">
        <v>75</v>
      </c>
      <c r="L2033">
        <v>64</v>
      </c>
      <c r="M2033">
        <v>84</v>
      </c>
      <c r="N2033">
        <v>65</v>
      </c>
      <c r="O2033">
        <v>39</v>
      </c>
      <c r="P2033">
        <v>67</v>
      </c>
      <c r="Q2033">
        <v>52</v>
      </c>
      <c r="R2033">
        <v>78</v>
      </c>
      <c r="T2033" s="34">
        <f>_xlfn.XLOOKUP(B2033,'LHA Demog pivot'!$B$4:$B$93,'LHA Demog pivot'!$C$4:$C$93,,,1)</f>
        <v>10855</v>
      </c>
      <c r="U2033" s="36">
        <f>ROUND(Table2[[#This Row],[LHA_Pop_2016]]*Table2[[#This Row],[C_ADR_7day]]/100000*7,0)</f>
        <v>17</v>
      </c>
      <c r="V2033" s="13">
        <f>IF(OR(Table2[[#This Row],[7d_positivity_public]]=0,ISBLANK(Table2[[#This Row],[7d_positivity_public]])),"",(Table2[[#This Row],[7d_positivity_public]]-Table2[[#This Row],[7d_positivity_all]])/Table2[[#This Row],[7d_positivity_public]])</f>
        <v>0.13043478260869565</v>
      </c>
      <c r="W2033">
        <v>20</v>
      </c>
    </row>
    <row r="2034" spans="1:23" x14ac:dyDescent="0.25">
      <c r="A2034" s="10">
        <v>44446</v>
      </c>
      <c r="B2034">
        <v>211</v>
      </c>
      <c r="C2034" t="s">
        <v>262</v>
      </c>
      <c r="D2034">
        <v>44</v>
      </c>
      <c r="E2034">
        <v>13</v>
      </c>
      <c r="F2034">
        <v>31</v>
      </c>
      <c r="G2034">
        <v>15</v>
      </c>
      <c r="H2034">
        <v>72</v>
      </c>
      <c r="J2034">
        <v>52</v>
      </c>
      <c r="K2034">
        <v>74</v>
      </c>
      <c r="L2034">
        <v>63</v>
      </c>
      <c r="M2034">
        <v>80</v>
      </c>
      <c r="N2034">
        <v>64</v>
      </c>
      <c r="O2034">
        <v>38</v>
      </c>
      <c r="P2034">
        <v>65</v>
      </c>
      <c r="Q2034">
        <v>50</v>
      </c>
      <c r="R2034">
        <v>75</v>
      </c>
      <c r="T2034" s="34">
        <f>_xlfn.XLOOKUP(B2034,'LHA Demog pivot'!$B$4:$B$93,'LHA Demog pivot'!$C$4:$C$93,,,1)</f>
        <v>8129</v>
      </c>
      <c r="U2034" s="36">
        <f>ROUND(Table2[[#This Row],[LHA_Pop_2016]]*Table2[[#This Row],[C_ADR_7day]]/100000*7,0)</f>
        <v>25</v>
      </c>
      <c r="V2034" s="13">
        <f>IF(OR(Table2[[#This Row],[7d_positivity_public]]=0,ISBLANK(Table2[[#This Row],[7d_positivity_public]])),"",(Table2[[#This Row],[7d_positivity_public]]-Table2[[#This Row],[7d_positivity_all]])/Table2[[#This Row],[7d_positivity_public]])</f>
        <v>6.6666666666666666E-2</v>
      </c>
      <c r="W2034">
        <v>14</v>
      </c>
    </row>
    <row r="2035" spans="1:23" x14ac:dyDescent="0.25">
      <c r="A2035" s="10">
        <v>44446</v>
      </c>
      <c r="B2035">
        <v>212</v>
      </c>
      <c r="C2035" t="s">
        <v>263</v>
      </c>
      <c r="D2035">
        <v>18</v>
      </c>
      <c r="E2035">
        <v>13</v>
      </c>
      <c r="F2035">
        <v>5</v>
      </c>
      <c r="G2035">
        <v>9</v>
      </c>
      <c r="H2035">
        <v>75</v>
      </c>
      <c r="J2035">
        <v>61</v>
      </c>
      <c r="K2035">
        <v>76</v>
      </c>
      <c r="L2035">
        <v>68</v>
      </c>
      <c r="M2035">
        <v>85</v>
      </c>
      <c r="N2035">
        <v>68</v>
      </c>
      <c r="O2035">
        <v>50</v>
      </c>
      <c r="P2035">
        <v>69</v>
      </c>
      <c r="Q2035">
        <v>58</v>
      </c>
      <c r="R2035">
        <v>80</v>
      </c>
      <c r="T2035" s="34">
        <f>_xlfn.XLOOKUP(B2035,'LHA Demog pivot'!$B$4:$B$93,'LHA Demog pivot'!$C$4:$C$93,,,1)</f>
        <v>93177</v>
      </c>
      <c r="U2035" s="36">
        <f>ROUND(Table2[[#This Row],[LHA_Pop_2016]]*Table2[[#This Row],[C_ADR_7day]]/100000*7,0)</f>
        <v>117</v>
      </c>
      <c r="V2035" s="13">
        <f>IF(OR(Table2[[#This Row],[7d_positivity_public]]=0,ISBLANK(Table2[[#This Row],[7d_positivity_public]])),"",(Table2[[#This Row],[7d_positivity_public]]-Table2[[#This Row],[7d_positivity_all]])/Table2[[#This Row],[7d_positivity_public]])</f>
        <v>0.1111111111111111</v>
      </c>
      <c r="W2035">
        <v>8</v>
      </c>
    </row>
    <row r="2036" spans="1:23" x14ac:dyDescent="0.25">
      <c r="A2036" s="10">
        <v>44446</v>
      </c>
      <c r="B2036">
        <v>213</v>
      </c>
      <c r="C2036" t="s">
        <v>264</v>
      </c>
      <c r="D2036">
        <v>14</v>
      </c>
      <c r="E2036">
        <v>10</v>
      </c>
      <c r="F2036">
        <v>4</v>
      </c>
      <c r="G2036">
        <v>8</v>
      </c>
      <c r="H2036">
        <v>82</v>
      </c>
      <c r="J2036">
        <v>70</v>
      </c>
      <c r="K2036">
        <v>83</v>
      </c>
      <c r="L2036">
        <v>80</v>
      </c>
      <c r="M2036">
        <v>87</v>
      </c>
      <c r="N2036">
        <v>73</v>
      </c>
      <c r="O2036">
        <v>56</v>
      </c>
      <c r="P2036">
        <v>75</v>
      </c>
      <c r="Q2036">
        <v>69</v>
      </c>
      <c r="R2036">
        <v>82</v>
      </c>
      <c r="T2036" s="34">
        <f>_xlfn.XLOOKUP(B2036,'LHA Demog pivot'!$B$4:$B$93,'LHA Demog pivot'!$C$4:$C$93,,,1)</f>
        <v>141685</v>
      </c>
      <c r="U2036" s="36">
        <f>ROUND(Table2[[#This Row],[LHA_Pop_2016]]*Table2[[#This Row],[C_ADR_7day]]/100000*7,0)</f>
        <v>139</v>
      </c>
      <c r="V2036" s="13">
        <f>IF(OR(Table2[[#This Row],[7d_positivity_public]]=0,ISBLANK(Table2[[#This Row],[7d_positivity_public]])),"",(Table2[[#This Row],[7d_positivity_public]]-Table2[[#This Row],[7d_positivity_all]])/Table2[[#This Row],[7d_positivity_public]])</f>
        <v>0.25</v>
      </c>
      <c r="W2036">
        <v>6</v>
      </c>
    </row>
    <row r="2037" spans="1:23" x14ac:dyDescent="0.25">
      <c r="A2037" s="10">
        <v>44446</v>
      </c>
      <c r="B2037">
        <v>214</v>
      </c>
      <c r="C2037" t="s">
        <v>265</v>
      </c>
      <c r="D2037">
        <v>15</v>
      </c>
      <c r="E2037">
        <v>23</v>
      </c>
      <c r="F2037">
        <v>-8</v>
      </c>
      <c r="G2037">
        <v>8</v>
      </c>
      <c r="H2037">
        <v>75</v>
      </c>
      <c r="J2037">
        <v>64</v>
      </c>
      <c r="K2037">
        <v>76</v>
      </c>
      <c r="L2037">
        <v>69</v>
      </c>
      <c r="M2037">
        <v>84</v>
      </c>
      <c r="N2037">
        <v>67</v>
      </c>
      <c r="O2037">
        <v>51</v>
      </c>
      <c r="P2037">
        <v>68</v>
      </c>
      <c r="Q2037">
        <v>58</v>
      </c>
      <c r="R2037">
        <v>79</v>
      </c>
      <c r="T2037" s="34">
        <f>_xlfn.XLOOKUP(B2037,'LHA Demog pivot'!$B$4:$B$93,'LHA Demog pivot'!$C$4:$C$93,,,1)</f>
        <v>43157</v>
      </c>
      <c r="U2037" s="36">
        <f>ROUND(Table2[[#This Row],[LHA_Pop_2016]]*Table2[[#This Row],[C_ADR_7day]]/100000*7,0)</f>
        <v>45</v>
      </c>
      <c r="V2037" s="13">
        <f>IF(OR(Table2[[#This Row],[7d_positivity_public]]=0,ISBLANK(Table2[[#This Row],[7d_positivity_public]])),"",(Table2[[#This Row],[7d_positivity_public]]-Table2[[#This Row],[7d_positivity_all]])/Table2[[#This Row],[7d_positivity_public]])</f>
        <v>0.125</v>
      </c>
      <c r="W2037">
        <v>7</v>
      </c>
    </row>
    <row r="2038" spans="1:23" x14ac:dyDescent="0.25">
      <c r="A2038" s="10">
        <v>44446</v>
      </c>
      <c r="B2038">
        <v>215</v>
      </c>
      <c r="C2038" t="s">
        <v>135</v>
      </c>
      <c r="D2038">
        <v>27</v>
      </c>
      <c r="E2038">
        <v>16</v>
      </c>
      <c r="F2038">
        <v>11</v>
      </c>
      <c r="G2038">
        <v>12</v>
      </c>
      <c r="H2038">
        <v>79</v>
      </c>
      <c r="J2038">
        <v>61</v>
      </c>
      <c r="K2038">
        <v>80</v>
      </c>
      <c r="L2038">
        <v>69</v>
      </c>
      <c r="M2038">
        <v>88</v>
      </c>
      <c r="N2038">
        <v>71</v>
      </c>
      <c r="O2038">
        <v>52</v>
      </c>
      <c r="P2038">
        <v>73</v>
      </c>
      <c r="Q2038">
        <v>57</v>
      </c>
      <c r="R2038">
        <v>83</v>
      </c>
      <c r="T2038" s="34">
        <f>_xlfn.XLOOKUP(B2038,'LHA Demog pivot'!$B$4:$B$93,'LHA Demog pivot'!$C$4:$C$93,,,1)</f>
        <v>9696</v>
      </c>
      <c r="U2038" s="36">
        <f>ROUND(Table2[[#This Row],[LHA_Pop_2016]]*Table2[[#This Row],[C_ADR_7day]]/100000*7,0)</f>
        <v>18</v>
      </c>
      <c r="V2038" s="13">
        <f>IF(OR(Table2[[#This Row],[7d_positivity_public]]=0,ISBLANK(Table2[[#This Row],[7d_positivity_public]])),"",(Table2[[#This Row],[7d_positivity_public]]-Table2[[#This Row],[7d_positivity_all]])/Table2[[#This Row],[7d_positivity_public]])</f>
        <v>8.3333333333333329E-2</v>
      </c>
      <c r="W2038">
        <v>11</v>
      </c>
    </row>
    <row r="2039" spans="1:23" x14ac:dyDescent="0.25">
      <c r="A2039" s="10">
        <v>44446</v>
      </c>
      <c r="B2039">
        <v>221</v>
      </c>
      <c r="C2039" t="s">
        <v>136</v>
      </c>
      <c r="D2039">
        <v>8</v>
      </c>
      <c r="E2039">
        <v>10</v>
      </c>
      <c r="F2039">
        <v>-2</v>
      </c>
      <c r="G2039">
        <v>6</v>
      </c>
      <c r="H2039">
        <v>89</v>
      </c>
      <c r="J2039">
        <v>85</v>
      </c>
      <c r="K2039">
        <v>89</v>
      </c>
      <c r="L2039">
        <v>88</v>
      </c>
      <c r="M2039">
        <v>89</v>
      </c>
      <c r="N2039">
        <v>82</v>
      </c>
      <c r="O2039">
        <v>74</v>
      </c>
      <c r="P2039">
        <v>82</v>
      </c>
      <c r="Q2039">
        <v>80</v>
      </c>
      <c r="R2039">
        <v>85</v>
      </c>
      <c r="T2039" s="34">
        <f>_xlfn.XLOOKUP(B2039,'LHA Demog pivot'!$B$4:$B$93,'LHA Demog pivot'!$C$4:$C$93,,,1)</f>
        <v>70996</v>
      </c>
      <c r="U2039" s="36">
        <f>ROUND(Table2[[#This Row],[LHA_Pop_2016]]*Table2[[#This Row],[C_ADR_7day]]/100000*7,0)</f>
        <v>40</v>
      </c>
      <c r="V2039" s="13">
        <f>IF(OR(Table2[[#This Row],[7d_positivity_public]]=0,ISBLANK(Table2[[#This Row],[7d_positivity_public]])),"",(Table2[[#This Row],[7d_positivity_public]]-Table2[[#This Row],[7d_positivity_all]])/Table2[[#This Row],[7d_positivity_public]])</f>
        <v>0.33333333333333331</v>
      </c>
      <c r="W2039">
        <v>4</v>
      </c>
    </row>
    <row r="2040" spans="1:23" x14ac:dyDescent="0.25">
      <c r="A2040" s="10">
        <v>44446</v>
      </c>
      <c r="B2040">
        <v>222</v>
      </c>
      <c r="C2040" t="s">
        <v>266</v>
      </c>
      <c r="D2040">
        <v>8</v>
      </c>
      <c r="E2040">
        <v>7</v>
      </c>
      <c r="F2040">
        <v>1</v>
      </c>
      <c r="G2040">
        <v>7</v>
      </c>
      <c r="H2040">
        <v>88</v>
      </c>
      <c r="J2040">
        <v>84</v>
      </c>
      <c r="K2040">
        <v>88</v>
      </c>
      <c r="L2040">
        <v>89</v>
      </c>
      <c r="M2040">
        <v>87</v>
      </c>
      <c r="N2040">
        <v>81</v>
      </c>
      <c r="O2040">
        <v>73</v>
      </c>
      <c r="P2040">
        <v>82</v>
      </c>
      <c r="Q2040">
        <v>81</v>
      </c>
      <c r="R2040">
        <v>83</v>
      </c>
      <c r="T2040" s="34">
        <f>_xlfn.XLOOKUP(B2040,'LHA Demog pivot'!$B$4:$B$93,'LHA Demog pivot'!$C$4:$C$93,,,1)</f>
        <v>232755</v>
      </c>
      <c r="U2040" s="36">
        <f>ROUND(Table2[[#This Row],[LHA_Pop_2016]]*Table2[[#This Row],[C_ADR_7day]]/100000*7,0)</f>
        <v>130</v>
      </c>
      <c r="V2040" s="13">
        <f>IF(OR(Table2[[#This Row],[7d_positivity_public]]=0,ISBLANK(Table2[[#This Row],[7d_positivity_public]])),"",(Table2[[#This Row],[7d_positivity_public]]-Table2[[#This Row],[7d_positivity_all]])/Table2[[#This Row],[7d_positivity_public]])</f>
        <v>0.7142857142857143</v>
      </c>
      <c r="W2040">
        <v>2</v>
      </c>
    </row>
    <row r="2041" spans="1:23" x14ac:dyDescent="0.25">
      <c r="A2041" s="10">
        <v>44446</v>
      </c>
      <c r="B2041">
        <v>223</v>
      </c>
      <c r="C2041" t="s">
        <v>267</v>
      </c>
      <c r="D2041">
        <v>12</v>
      </c>
      <c r="E2041">
        <v>12</v>
      </c>
      <c r="F2041">
        <v>0</v>
      </c>
      <c r="G2041">
        <v>8</v>
      </c>
      <c r="H2041">
        <v>84</v>
      </c>
      <c r="J2041">
        <v>78</v>
      </c>
      <c r="K2041">
        <v>84</v>
      </c>
      <c r="L2041">
        <v>79</v>
      </c>
      <c r="M2041">
        <v>89</v>
      </c>
      <c r="N2041">
        <v>77</v>
      </c>
      <c r="O2041">
        <v>67</v>
      </c>
      <c r="P2041">
        <v>77</v>
      </c>
      <c r="Q2041">
        <v>70</v>
      </c>
      <c r="R2041">
        <v>85</v>
      </c>
      <c r="T2041" s="34">
        <f>_xlfn.XLOOKUP(B2041,'LHA Demog pivot'!$B$4:$B$93,'LHA Demog pivot'!$C$4:$C$93,,,1)</f>
        <v>101101</v>
      </c>
      <c r="U2041" s="36">
        <f>ROUND(Table2[[#This Row],[LHA_Pop_2016]]*Table2[[#This Row],[C_ADR_7day]]/100000*7,0)</f>
        <v>85</v>
      </c>
      <c r="V2041" s="13">
        <f>IF(OR(Table2[[#This Row],[7d_positivity_public]]=0,ISBLANK(Table2[[#This Row],[7d_positivity_public]])),"",(Table2[[#This Row],[7d_positivity_public]]-Table2[[#This Row],[7d_positivity_all]])/Table2[[#This Row],[7d_positivity_public]])</f>
        <v>0.25</v>
      </c>
      <c r="W2041">
        <v>6</v>
      </c>
    </row>
    <row r="2042" spans="1:23" x14ac:dyDescent="0.25">
      <c r="A2042" s="10">
        <v>44446</v>
      </c>
      <c r="B2042">
        <v>224</v>
      </c>
      <c r="C2042" t="s">
        <v>268</v>
      </c>
      <c r="D2042">
        <v>10</v>
      </c>
      <c r="E2042">
        <v>10</v>
      </c>
      <c r="F2042">
        <v>0</v>
      </c>
      <c r="G2042">
        <v>6</v>
      </c>
      <c r="H2042">
        <v>87</v>
      </c>
      <c r="J2042">
        <v>84</v>
      </c>
      <c r="K2042">
        <v>87</v>
      </c>
      <c r="L2042">
        <v>86</v>
      </c>
      <c r="M2042">
        <v>89</v>
      </c>
      <c r="N2042">
        <v>81</v>
      </c>
      <c r="O2042">
        <v>74</v>
      </c>
      <c r="P2042">
        <v>82</v>
      </c>
      <c r="Q2042">
        <v>79</v>
      </c>
      <c r="R2042">
        <v>86</v>
      </c>
      <c r="T2042" s="34">
        <f>_xlfn.XLOOKUP(B2042,'LHA Demog pivot'!$B$4:$B$93,'LHA Demog pivot'!$C$4:$C$93,,,1)</f>
        <v>234393</v>
      </c>
      <c r="U2042" s="36">
        <f>ROUND(Table2[[#This Row],[LHA_Pop_2016]]*Table2[[#This Row],[C_ADR_7day]]/100000*7,0)</f>
        <v>164</v>
      </c>
      <c r="V2042" s="13">
        <f>IF(OR(Table2[[#This Row],[7d_positivity_public]]=0,ISBLANK(Table2[[#This Row],[7d_positivity_public]])),"",(Table2[[#This Row],[7d_positivity_public]]-Table2[[#This Row],[7d_positivity_all]])/Table2[[#This Row],[7d_positivity_public]])</f>
        <v>0.33333333333333331</v>
      </c>
      <c r="W2042">
        <v>4</v>
      </c>
    </row>
    <row r="2043" spans="1:23" x14ac:dyDescent="0.25">
      <c r="A2043" s="10">
        <v>44446</v>
      </c>
      <c r="B2043">
        <v>231</v>
      </c>
      <c r="C2043" t="s">
        <v>269</v>
      </c>
      <c r="D2043">
        <v>12</v>
      </c>
      <c r="E2043">
        <v>12</v>
      </c>
      <c r="F2043">
        <v>0</v>
      </c>
      <c r="G2043">
        <v>7</v>
      </c>
      <c r="H2043">
        <v>84</v>
      </c>
      <c r="J2043">
        <v>77</v>
      </c>
      <c r="K2043">
        <v>84</v>
      </c>
      <c r="L2043">
        <v>80</v>
      </c>
      <c r="M2043">
        <v>89</v>
      </c>
      <c r="N2043">
        <v>77</v>
      </c>
      <c r="O2043">
        <v>65</v>
      </c>
      <c r="P2043">
        <v>78</v>
      </c>
      <c r="Q2043">
        <v>71</v>
      </c>
      <c r="R2043">
        <v>85</v>
      </c>
      <c r="T2043" s="34">
        <f>_xlfn.XLOOKUP(B2043,'LHA Demog pivot'!$B$4:$B$93,'LHA Demog pivot'!$C$4:$C$93,,,1)</f>
        <v>143778</v>
      </c>
      <c r="U2043" s="36">
        <f>ROUND(Table2[[#This Row],[LHA_Pop_2016]]*Table2[[#This Row],[C_ADR_7day]]/100000*7,0)</f>
        <v>121</v>
      </c>
      <c r="V2043" s="13">
        <f>IF(OR(Table2[[#This Row],[7d_positivity_public]]=0,ISBLANK(Table2[[#This Row],[7d_positivity_public]])),"",(Table2[[#This Row],[7d_positivity_public]]-Table2[[#This Row],[7d_positivity_all]])/Table2[[#This Row],[7d_positivity_public]])</f>
        <v>0.2857142857142857</v>
      </c>
      <c r="W2043">
        <v>5</v>
      </c>
    </row>
    <row r="2044" spans="1:23" x14ac:dyDescent="0.25">
      <c r="A2044" s="10">
        <v>44446</v>
      </c>
      <c r="B2044">
        <v>232</v>
      </c>
      <c r="C2044" t="s">
        <v>270</v>
      </c>
      <c r="D2044">
        <v>6</v>
      </c>
      <c r="E2044">
        <v>9</v>
      </c>
      <c r="F2044">
        <v>-3</v>
      </c>
      <c r="G2044">
        <v>5</v>
      </c>
      <c r="H2044">
        <v>91</v>
      </c>
      <c r="J2044">
        <v>87</v>
      </c>
      <c r="K2044">
        <v>91</v>
      </c>
      <c r="L2044">
        <v>89</v>
      </c>
      <c r="M2044">
        <v>93</v>
      </c>
      <c r="N2044">
        <v>84</v>
      </c>
      <c r="O2044">
        <v>76</v>
      </c>
      <c r="P2044">
        <v>85</v>
      </c>
      <c r="Q2044">
        <v>80</v>
      </c>
      <c r="R2044">
        <v>89</v>
      </c>
      <c r="T2044" s="34">
        <f>_xlfn.XLOOKUP(B2044,'LHA Demog pivot'!$B$4:$B$93,'LHA Demog pivot'!$C$4:$C$93,,,1)</f>
        <v>103064</v>
      </c>
      <c r="U2044" s="36">
        <f>ROUND(Table2[[#This Row],[LHA_Pop_2016]]*Table2[[#This Row],[C_ADR_7day]]/100000*7,0)</f>
        <v>43</v>
      </c>
      <c r="V2044" s="13">
        <f>IF(OR(Table2[[#This Row],[7d_positivity_public]]=0,ISBLANK(Table2[[#This Row],[7d_positivity_public]])),"",(Table2[[#This Row],[7d_positivity_public]]-Table2[[#This Row],[7d_positivity_all]])/Table2[[#This Row],[7d_positivity_public]])</f>
        <v>0.4</v>
      </c>
      <c r="W2044">
        <v>3</v>
      </c>
    </row>
    <row r="2045" spans="1:23" x14ac:dyDescent="0.25">
      <c r="A2045" s="10">
        <v>44446</v>
      </c>
      <c r="B2045">
        <v>233</v>
      </c>
      <c r="C2045" t="s">
        <v>271</v>
      </c>
      <c r="D2045">
        <v>9</v>
      </c>
      <c r="E2045">
        <v>8</v>
      </c>
      <c r="F2045">
        <v>1</v>
      </c>
      <c r="G2045">
        <v>8</v>
      </c>
      <c r="H2045">
        <v>89</v>
      </c>
      <c r="J2045">
        <v>82</v>
      </c>
      <c r="K2045">
        <v>90</v>
      </c>
      <c r="L2045">
        <v>89</v>
      </c>
      <c r="M2045">
        <v>91</v>
      </c>
      <c r="N2045">
        <v>80</v>
      </c>
      <c r="O2045">
        <v>69</v>
      </c>
      <c r="P2045">
        <v>81</v>
      </c>
      <c r="Q2045">
        <v>77</v>
      </c>
      <c r="R2045">
        <v>87</v>
      </c>
      <c r="T2045" s="34">
        <f>_xlfn.XLOOKUP(B2045,'LHA Demog pivot'!$B$4:$B$93,'LHA Demog pivot'!$C$4:$C$93,,,1)</f>
        <v>443367</v>
      </c>
      <c r="U2045" s="36">
        <f>ROUND(Table2[[#This Row],[LHA_Pop_2016]]*Table2[[#This Row],[C_ADR_7day]]/100000*7,0)</f>
        <v>279</v>
      </c>
      <c r="V2045" s="13">
        <f>IF(OR(Table2[[#This Row],[7d_positivity_public]]=0,ISBLANK(Table2[[#This Row],[7d_positivity_public]])),"",(Table2[[#This Row],[7d_positivity_public]]-Table2[[#This Row],[7d_positivity_all]])/Table2[[#This Row],[7d_positivity_public]])</f>
        <v>0.25</v>
      </c>
      <c r="W2045">
        <v>6</v>
      </c>
    </row>
    <row r="2046" spans="1:23" x14ac:dyDescent="0.25">
      <c r="A2046" s="10">
        <v>44446</v>
      </c>
      <c r="B2046">
        <v>234</v>
      </c>
      <c r="C2046" t="s">
        <v>272</v>
      </c>
      <c r="D2046">
        <v>7</v>
      </c>
      <c r="E2046">
        <v>8</v>
      </c>
      <c r="F2046">
        <v>-1</v>
      </c>
      <c r="G2046">
        <v>5</v>
      </c>
      <c r="H2046">
        <v>86</v>
      </c>
      <c r="J2046">
        <v>83</v>
      </c>
      <c r="K2046">
        <v>87</v>
      </c>
      <c r="L2046">
        <v>83</v>
      </c>
      <c r="M2046">
        <v>89</v>
      </c>
      <c r="N2046">
        <v>81</v>
      </c>
      <c r="O2046">
        <v>73</v>
      </c>
      <c r="P2046">
        <v>81</v>
      </c>
      <c r="Q2046">
        <v>75</v>
      </c>
      <c r="R2046">
        <v>86</v>
      </c>
      <c r="T2046" s="34">
        <f>_xlfn.XLOOKUP(B2046,'LHA Demog pivot'!$B$4:$B$93,'LHA Demog pivot'!$C$4:$C$93,,,1)</f>
        <v>94768</v>
      </c>
      <c r="U2046" s="36">
        <f>ROUND(Table2[[#This Row],[LHA_Pop_2016]]*Table2[[#This Row],[C_ADR_7day]]/100000*7,0)</f>
        <v>46</v>
      </c>
      <c r="V2046" s="13">
        <f>IF(OR(Table2[[#This Row],[7d_positivity_public]]=0,ISBLANK(Table2[[#This Row],[7d_positivity_public]])),"",(Table2[[#This Row],[7d_positivity_public]]-Table2[[#This Row],[7d_positivity_all]])/Table2[[#This Row],[7d_positivity_public]])</f>
        <v>0.4</v>
      </c>
      <c r="W2046">
        <v>3</v>
      </c>
    </row>
    <row r="2047" spans="1:23" x14ac:dyDescent="0.25">
      <c r="A2047" s="10">
        <v>44446</v>
      </c>
      <c r="B2047">
        <v>311</v>
      </c>
      <c r="C2047" t="s">
        <v>273</v>
      </c>
      <c r="D2047">
        <v>4</v>
      </c>
      <c r="E2047">
        <v>6</v>
      </c>
      <c r="F2047">
        <v>-2</v>
      </c>
      <c r="G2047">
        <v>6</v>
      </c>
      <c r="H2047">
        <v>88</v>
      </c>
      <c r="J2047">
        <v>86</v>
      </c>
      <c r="K2047">
        <v>88</v>
      </c>
      <c r="L2047">
        <v>89</v>
      </c>
      <c r="M2047">
        <v>86</v>
      </c>
      <c r="N2047">
        <v>81</v>
      </c>
      <c r="O2047">
        <v>77</v>
      </c>
      <c r="P2047">
        <v>81</v>
      </c>
      <c r="Q2047">
        <v>81</v>
      </c>
      <c r="R2047">
        <v>82</v>
      </c>
      <c r="T2047" s="34">
        <f>_xlfn.XLOOKUP(B2047,'LHA Demog pivot'!$B$4:$B$93,'LHA Demog pivot'!$C$4:$C$93,,,1)</f>
        <v>198309</v>
      </c>
      <c r="U2047" s="36">
        <f>ROUND(Table2[[#This Row],[LHA_Pop_2016]]*Table2[[#This Row],[C_ADR_7day]]/100000*7,0)</f>
        <v>56</v>
      </c>
      <c r="V2047" s="13">
        <f>IF(OR(Table2[[#This Row],[7d_positivity_public]]=0,ISBLANK(Table2[[#This Row],[7d_positivity_public]])),"",(Table2[[#This Row],[7d_positivity_public]]-Table2[[#This Row],[7d_positivity_all]])/Table2[[#This Row],[7d_positivity_public]])</f>
        <v>0.66666666666666663</v>
      </c>
      <c r="W2047">
        <v>2</v>
      </c>
    </row>
    <row r="2048" spans="1:23" x14ac:dyDescent="0.25">
      <c r="A2048" s="10">
        <v>44446</v>
      </c>
      <c r="B2048">
        <v>321</v>
      </c>
      <c r="C2048" t="s">
        <v>274</v>
      </c>
      <c r="D2048">
        <v>9</v>
      </c>
      <c r="E2048">
        <v>15</v>
      </c>
      <c r="F2048">
        <v>-6</v>
      </c>
      <c r="G2048">
        <v>7</v>
      </c>
      <c r="H2048">
        <v>91</v>
      </c>
      <c r="J2048">
        <v>83</v>
      </c>
      <c r="K2048">
        <v>91</v>
      </c>
      <c r="L2048">
        <v>94</v>
      </c>
      <c r="M2048">
        <v>87</v>
      </c>
      <c r="N2048">
        <v>83</v>
      </c>
      <c r="O2048">
        <v>69</v>
      </c>
      <c r="P2048">
        <v>84</v>
      </c>
      <c r="Q2048">
        <v>85</v>
      </c>
      <c r="R2048">
        <v>82</v>
      </c>
      <c r="T2048" s="34">
        <f>_xlfn.XLOOKUP(B2048,'LHA Demog pivot'!$B$4:$B$93,'LHA Demog pivot'!$C$4:$C$93,,,1)</f>
        <v>122041</v>
      </c>
      <c r="U2048" s="36">
        <f>ROUND(Table2[[#This Row],[LHA_Pop_2016]]*Table2[[#This Row],[C_ADR_7day]]/100000*7,0)</f>
        <v>77</v>
      </c>
      <c r="V2048" s="13">
        <f>IF(OR(Table2[[#This Row],[7d_positivity_public]]=0,ISBLANK(Table2[[#This Row],[7d_positivity_public]])),"",(Table2[[#This Row],[7d_positivity_public]]-Table2[[#This Row],[7d_positivity_all]])/Table2[[#This Row],[7d_positivity_public]])</f>
        <v>0.5714285714285714</v>
      </c>
      <c r="W2048">
        <v>3</v>
      </c>
    </row>
    <row r="2049" spans="1:23" x14ac:dyDescent="0.25">
      <c r="A2049" s="10">
        <v>44446</v>
      </c>
      <c r="B2049">
        <v>322</v>
      </c>
      <c r="C2049" t="s">
        <v>275</v>
      </c>
      <c r="D2049">
        <v>14</v>
      </c>
      <c r="E2049">
        <v>20</v>
      </c>
      <c r="F2049">
        <v>-6</v>
      </c>
      <c r="G2049">
        <v>8</v>
      </c>
      <c r="H2049">
        <v>85</v>
      </c>
      <c r="J2049">
        <v>77</v>
      </c>
      <c r="K2049">
        <v>85</v>
      </c>
      <c r="L2049">
        <v>87</v>
      </c>
      <c r="M2049">
        <v>82</v>
      </c>
      <c r="N2049">
        <v>76</v>
      </c>
      <c r="O2049">
        <v>65</v>
      </c>
      <c r="P2049">
        <v>77</v>
      </c>
      <c r="Q2049">
        <v>78</v>
      </c>
      <c r="R2049">
        <v>75</v>
      </c>
      <c r="T2049" s="34">
        <f>_xlfn.XLOOKUP(B2049,'LHA Demog pivot'!$B$4:$B$93,'LHA Demog pivot'!$C$4:$C$93,,,1)</f>
        <v>61532</v>
      </c>
      <c r="U2049" s="36">
        <f>ROUND(Table2[[#This Row],[LHA_Pop_2016]]*Table2[[#This Row],[C_ADR_7day]]/100000*7,0)</f>
        <v>60</v>
      </c>
      <c r="V2049" s="13">
        <f>IF(OR(Table2[[#This Row],[7d_positivity_public]]=0,ISBLANK(Table2[[#This Row],[7d_positivity_public]])),"",(Table2[[#This Row],[7d_positivity_public]]-Table2[[#This Row],[7d_positivity_all]])/Table2[[#This Row],[7d_positivity_public]])</f>
        <v>0.5</v>
      </c>
      <c r="W2049">
        <v>4</v>
      </c>
    </row>
    <row r="2050" spans="1:23" x14ac:dyDescent="0.25">
      <c r="A2050" s="10">
        <v>44446</v>
      </c>
      <c r="B2050">
        <v>323</v>
      </c>
      <c r="C2050" t="s">
        <v>276</v>
      </c>
      <c r="D2050">
        <v>7</v>
      </c>
      <c r="E2050">
        <v>9</v>
      </c>
      <c r="F2050">
        <v>-2</v>
      </c>
      <c r="G2050">
        <v>7</v>
      </c>
      <c r="H2050">
        <v>93</v>
      </c>
      <c r="J2050">
        <v>89</v>
      </c>
      <c r="K2050">
        <v>93</v>
      </c>
      <c r="L2050">
        <v>95</v>
      </c>
      <c r="M2050">
        <v>91</v>
      </c>
      <c r="N2050">
        <v>86</v>
      </c>
      <c r="O2050">
        <v>80</v>
      </c>
      <c r="P2050">
        <v>87</v>
      </c>
      <c r="Q2050">
        <v>86</v>
      </c>
      <c r="R2050">
        <v>87</v>
      </c>
      <c r="T2050" s="34">
        <f>_xlfn.XLOOKUP(B2050,'LHA Demog pivot'!$B$4:$B$93,'LHA Demog pivot'!$C$4:$C$93,,,1)</f>
        <v>103894</v>
      </c>
      <c r="U2050" s="36">
        <f>ROUND(Table2[[#This Row],[LHA_Pop_2016]]*Table2[[#This Row],[C_ADR_7day]]/100000*7,0)</f>
        <v>51</v>
      </c>
      <c r="V2050" s="13">
        <f>IF(OR(Table2[[#This Row],[7d_positivity_public]]=0,ISBLANK(Table2[[#This Row],[7d_positivity_public]])),"",(Table2[[#This Row],[7d_positivity_public]]-Table2[[#This Row],[7d_positivity_all]])/Table2[[#This Row],[7d_positivity_public]])</f>
        <v>0.42857142857142855</v>
      </c>
      <c r="W2050">
        <v>4</v>
      </c>
    </row>
    <row r="2051" spans="1:23" x14ac:dyDescent="0.25">
      <c r="A2051" s="10">
        <v>44446</v>
      </c>
      <c r="B2051">
        <v>324</v>
      </c>
      <c r="C2051" t="s">
        <v>277</v>
      </c>
      <c r="D2051">
        <v>8</v>
      </c>
      <c r="E2051">
        <v>6</v>
      </c>
      <c r="F2051">
        <v>2</v>
      </c>
      <c r="G2051">
        <v>6</v>
      </c>
      <c r="H2051">
        <v>89</v>
      </c>
      <c r="J2051">
        <v>89</v>
      </c>
      <c r="K2051">
        <v>89</v>
      </c>
      <c r="L2051">
        <v>90</v>
      </c>
      <c r="M2051">
        <v>88</v>
      </c>
      <c r="N2051">
        <v>82</v>
      </c>
      <c r="O2051">
        <v>80</v>
      </c>
      <c r="P2051">
        <v>82</v>
      </c>
      <c r="Q2051">
        <v>81</v>
      </c>
      <c r="R2051">
        <v>84</v>
      </c>
      <c r="T2051" s="34">
        <f>_xlfn.XLOOKUP(B2051,'LHA Demog pivot'!$B$4:$B$93,'LHA Demog pivot'!$C$4:$C$93,,,1)</f>
        <v>131178</v>
      </c>
      <c r="U2051" s="36">
        <f>ROUND(Table2[[#This Row],[LHA_Pop_2016]]*Table2[[#This Row],[C_ADR_7day]]/100000*7,0)</f>
        <v>73</v>
      </c>
      <c r="V2051" s="13">
        <f>IF(OR(Table2[[#This Row],[7d_positivity_public]]=0,ISBLANK(Table2[[#This Row],[7d_positivity_public]])),"",(Table2[[#This Row],[7d_positivity_public]]-Table2[[#This Row],[7d_positivity_all]])/Table2[[#This Row],[7d_positivity_public]])</f>
        <v>0.66666666666666663</v>
      </c>
      <c r="W2051">
        <v>2</v>
      </c>
    </row>
    <row r="2052" spans="1:23" x14ac:dyDescent="0.25">
      <c r="A2052" s="10">
        <v>44446</v>
      </c>
      <c r="B2052">
        <v>325</v>
      </c>
      <c r="C2052" t="s">
        <v>278</v>
      </c>
      <c r="D2052">
        <v>9</v>
      </c>
      <c r="E2052">
        <v>16</v>
      </c>
      <c r="F2052">
        <v>-7</v>
      </c>
      <c r="G2052">
        <v>5</v>
      </c>
      <c r="H2052">
        <v>92</v>
      </c>
      <c r="J2052">
        <v>91</v>
      </c>
      <c r="K2052">
        <v>92</v>
      </c>
      <c r="L2052">
        <v>94</v>
      </c>
      <c r="M2052">
        <v>89</v>
      </c>
      <c r="N2052">
        <v>86</v>
      </c>
      <c r="O2052">
        <v>82</v>
      </c>
      <c r="P2052">
        <v>86</v>
      </c>
      <c r="Q2052">
        <v>87</v>
      </c>
      <c r="R2052">
        <v>85</v>
      </c>
      <c r="T2052" s="34">
        <f>_xlfn.XLOOKUP(B2052,'LHA Demog pivot'!$B$4:$B$93,'LHA Demog pivot'!$C$4:$C$93,,,1)</f>
        <v>95808</v>
      </c>
      <c r="U2052" s="36">
        <f>ROUND(Table2[[#This Row],[LHA_Pop_2016]]*Table2[[#This Row],[C_ADR_7day]]/100000*7,0)</f>
        <v>60</v>
      </c>
      <c r="V2052" s="13">
        <f>IF(OR(Table2[[#This Row],[7d_positivity_public]]=0,ISBLANK(Table2[[#This Row],[7d_positivity_public]])),"",(Table2[[#This Row],[7d_positivity_public]]-Table2[[#This Row],[7d_positivity_all]])/Table2[[#This Row],[7d_positivity_public]])</f>
        <v>0.4</v>
      </c>
      <c r="W2052">
        <v>3</v>
      </c>
    </row>
    <row r="2053" spans="1:23" x14ac:dyDescent="0.25">
      <c r="A2053" s="10">
        <v>44446</v>
      </c>
      <c r="B2053">
        <v>326</v>
      </c>
      <c r="C2053" t="s">
        <v>279</v>
      </c>
      <c r="D2053">
        <v>5</v>
      </c>
      <c r="E2053">
        <v>8</v>
      </c>
      <c r="F2053">
        <v>-3</v>
      </c>
      <c r="G2053">
        <v>6</v>
      </c>
      <c r="H2053">
        <v>90</v>
      </c>
      <c r="J2053">
        <v>88</v>
      </c>
      <c r="K2053">
        <v>91</v>
      </c>
      <c r="L2053">
        <v>92</v>
      </c>
      <c r="M2053">
        <v>89</v>
      </c>
      <c r="N2053">
        <v>83</v>
      </c>
      <c r="O2053">
        <v>77</v>
      </c>
      <c r="P2053">
        <v>84</v>
      </c>
      <c r="Q2053">
        <v>83</v>
      </c>
      <c r="R2053">
        <v>85</v>
      </c>
      <c r="T2053" s="34">
        <f>_xlfn.XLOOKUP(B2053,'LHA Demog pivot'!$B$4:$B$93,'LHA Demog pivot'!$C$4:$C$93,,,1)</f>
        <v>134575</v>
      </c>
      <c r="U2053" s="36">
        <f>ROUND(Table2[[#This Row],[LHA_Pop_2016]]*Table2[[#This Row],[C_ADR_7day]]/100000*7,0)</f>
        <v>47</v>
      </c>
      <c r="V2053" s="13">
        <f>IF(OR(Table2[[#This Row],[7d_positivity_public]]=0,ISBLANK(Table2[[#This Row],[7d_positivity_public]])),"",(Table2[[#This Row],[7d_positivity_public]]-Table2[[#This Row],[7d_positivity_all]])/Table2[[#This Row],[7d_positivity_public]])</f>
        <v>0.5</v>
      </c>
      <c r="W2053">
        <v>3</v>
      </c>
    </row>
    <row r="2054" spans="1:23" x14ac:dyDescent="0.25">
      <c r="A2054" s="10">
        <v>44446</v>
      </c>
      <c r="B2054">
        <v>331</v>
      </c>
      <c r="C2054" t="s">
        <v>280</v>
      </c>
      <c r="D2054">
        <v>9</v>
      </c>
      <c r="E2054">
        <v>9</v>
      </c>
      <c r="F2054">
        <v>0</v>
      </c>
      <c r="G2054">
        <v>6</v>
      </c>
      <c r="H2054">
        <v>91</v>
      </c>
      <c r="J2054">
        <v>90</v>
      </c>
      <c r="K2054">
        <v>91</v>
      </c>
      <c r="L2054">
        <v>90</v>
      </c>
      <c r="M2054">
        <v>92</v>
      </c>
      <c r="N2054">
        <v>85</v>
      </c>
      <c r="O2054">
        <v>80</v>
      </c>
      <c r="P2054">
        <v>86</v>
      </c>
      <c r="Q2054">
        <v>83</v>
      </c>
      <c r="R2054">
        <v>88</v>
      </c>
      <c r="T2054" s="34">
        <f>_xlfn.XLOOKUP(B2054,'LHA Demog pivot'!$B$4:$B$93,'LHA Demog pivot'!$C$4:$C$93,,,1)</f>
        <v>141392</v>
      </c>
      <c r="U2054" s="36">
        <f>ROUND(Table2[[#This Row],[LHA_Pop_2016]]*Table2[[#This Row],[C_ADR_7day]]/100000*7,0)</f>
        <v>89</v>
      </c>
      <c r="V2054" s="13">
        <f>IF(OR(Table2[[#This Row],[7d_positivity_public]]=0,ISBLANK(Table2[[#This Row],[7d_positivity_public]])),"",(Table2[[#This Row],[7d_positivity_public]]-Table2[[#This Row],[7d_positivity_all]])/Table2[[#This Row],[7d_positivity_public]])</f>
        <v>0.5</v>
      </c>
      <c r="W2054">
        <v>3</v>
      </c>
    </row>
    <row r="2055" spans="1:23" x14ac:dyDescent="0.25">
      <c r="A2055" s="10">
        <v>44446</v>
      </c>
      <c r="B2055">
        <v>332</v>
      </c>
      <c r="C2055" t="s">
        <v>281</v>
      </c>
      <c r="D2055">
        <v>6</v>
      </c>
      <c r="E2055">
        <v>7</v>
      </c>
      <c r="F2055">
        <v>-1</v>
      </c>
      <c r="G2055">
        <v>5</v>
      </c>
      <c r="H2055">
        <v>87</v>
      </c>
      <c r="J2055">
        <v>85</v>
      </c>
      <c r="K2055">
        <v>87</v>
      </c>
      <c r="L2055">
        <v>83</v>
      </c>
      <c r="M2055">
        <v>89</v>
      </c>
      <c r="N2055">
        <v>80</v>
      </c>
      <c r="O2055">
        <v>74</v>
      </c>
      <c r="P2055">
        <v>81</v>
      </c>
      <c r="Q2055">
        <v>75</v>
      </c>
      <c r="R2055">
        <v>85</v>
      </c>
      <c r="T2055" s="34">
        <f>_xlfn.XLOOKUP(B2055,'LHA Demog pivot'!$B$4:$B$93,'LHA Demog pivot'!$C$4:$C$93,,,1)</f>
        <v>50490</v>
      </c>
      <c r="U2055" s="36">
        <f>ROUND(Table2[[#This Row],[LHA_Pop_2016]]*Table2[[#This Row],[C_ADR_7day]]/100000*7,0)</f>
        <v>21</v>
      </c>
      <c r="V2055" s="13">
        <f>IF(OR(Table2[[#This Row],[7d_positivity_public]]=0,ISBLANK(Table2[[#This Row],[7d_positivity_public]])),"",(Table2[[#This Row],[7d_positivity_public]]-Table2[[#This Row],[7d_positivity_all]])/Table2[[#This Row],[7d_positivity_public]])</f>
        <v>0.6</v>
      </c>
      <c r="W2055">
        <v>2</v>
      </c>
    </row>
    <row r="2056" spans="1:23" x14ac:dyDescent="0.25">
      <c r="A2056" s="10">
        <v>44446</v>
      </c>
      <c r="B2056">
        <v>333</v>
      </c>
      <c r="C2056" t="s">
        <v>282</v>
      </c>
      <c r="D2056">
        <v>6</v>
      </c>
      <c r="E2056">
        <v>10</v>
      </c>
      <c r="F2056">
        <v>-4</v>
      </c>
      <c r="G2056">
        <v>6</v>
      </c>
      <c r="H2056">
        <v>84</v>
      </c>
      <c r="J2056">
        <v>73</v>
      </c>
      <c r="K2056">
        <v>85</v>
      </c>
      <c r="L2056">
        <v>76</v>
      </c>
      <c r="M2056">
        <v>89</v>
      </c>
      <c r="N2056">
        <v>77</v>
      </c>
      <c r="O2056">
        <v>58</v>
      </c>
      <c r="P2056">
        <v>78</v>
      </c>
      <c r="Q2056">
        <v>64</v>
      </c>
      <c r="R2056">
        <v>85</v>
      </c>
      <c r="T2056" s="34">
        <f>_xlfn.XLOOKUP(B2056,'LHA Demog pivot'!$B$4:$B$93,'LHA Demog pivot'!$C$4:$C$93,,,1)</f>
        <v>29970</v>
      </c>
      <c r="U2056" s="36">
        <f>ROUND(Table2[[#This Row],[LHA_Pop_2016]]*Table2[[#This Row],[C_ADR_7day]]/100000*7,0)</f>
        <v>13</v>
      </c>
      <c r="V2056" s="13">
        <f>IF(OR(Table2[[#This Row],[7d_positivity_public]]=0,ISBLANK(Table2[[#This Row],[7d_positivity_public]])),"",(Table2[[#This Row],[7d_positivity_public]]-Table2[[#This Row],[7d_positivity_all]])/Table2[[#This Row],[7d_positivity_public]])</f>
        <v>0.16666666666666666</v>
      </c>
      <c r="W2056">
        <v>5</v>
      </c>
    </row>
    <row r="2057" spans="1:23" x14ac:dyDescent="0.25">
      <c r="A2057" s="10">
        <v>44446</v>
      </c>
      <c r="B2057">
        <v>334</v>
      </c>
      <c r="C2057" t="s">
        <v>283</v>
      </c>
      <c r="D2057">
        <v>4</v>
      </c>
      <c r="E2057">
        <v>1</v>
      </c>
      <c r="F2057">
        <v>3</v>
      </c>
      <c r="G2057">
        <v>5</v>
      </c>
      <c r="H2057">
        <v>81</v>
      </c>
      <c r="J2057">
        <v>67</v>
      </c>
      <c r="K2057">
        <v>81</v>
      </c>
      <c r="L2057">
        <v>70</v>
      </c>
      <c r="M2057">
        <v>88</v>
      </c>
      <c r="N2057">
        <v>73</v>
      </c>
      <c r="O2057">
        <v>52</v>
      </c>
      <c r="P2057">
        <v>74</v>
      </c>
      <c r="Q2057">
        <v>58</v>
      </c>
      <c r="R2057">
        <v>83</v>
      </c>
      <c r="T2057" s="34">
        <f>_xlfn.XLOOKUP(B2057,'LHA Demog pivot'!$B$4:$B$93,'LHA Demog pivot'!$C$4:$C$93,,,1)</f>
        <v>19671</v>
      </c>
      <c r="U2057" s="36">
        <f>ROUND(Table2[[#This Row],[LHA_Pop_2016]]*Table2[[#This Row],[C_ADR_7day]]/100000*7,0)</f>
        <v>6</v>
      </c>
      <c r="V2057" s="13">
        <f>IF(OR(Table2[[#This Row],[7d_positivity_public]]=0,ISBLANK(Table2[[#This Row],[7d_positivity_public]])),"",(Table2[[#This Row],[7d_positivity_public]]-Table2[[#This Row],[7d_positivity_all]])/Table2[[#This Row],[7d_positivity_public]])</f>
        <v>0.2</v>
      </c>
      <c r="W2057">
        <v>4</v>
      </c>
    </row>
    <row r="2058" spans="1:23" x14ac:dyDescent="0.25">
      <c r="A2058" s="10">
        <v>44446</v>
      </c>
      <c r="B2058">
        <v>335</v>
      </c>
      <c r="C2058" t="s">
        <v>284</v>
      </c>
      <c r="D2058">
        <v>11</v>
      </c>
      <c r="E2058">
        <v>9</v>
      </c>
      <c r="F2058">
        <v>2</v>
      </c>
      <c r="G2058">
        <v>9</v>
      </c>
      <c r="H2058">
        <v>91</v>
      </c>
      <c r="J2058">
        <v>78</v>
      </c>
      <c r="K2058">
        <v>92</v>
      </c>
      <c r="L2058">
        <v>91</v>
      </c>
      <c r="M2058">
        <v>92</v>
      </c>
      <c r="N2058">
        <v>80</v>
      </c>
      <c r="O2058">
        <v>62</v>
      </c>
      <c r="P2058">
        <v>81</v>
      </c>
      <c r="Q2058">
        <v>79</v>
      </c>
      <c r="R2058">
        <v>86</v>
      </c>
      <c r="T2058" s="34">
        <f>_xlfn.XLOOKUP(B2058,'LHA Demog pivot'!$B$4:$B$93,'LHA Demog pivot'!$C$4:$C$93,,,1)</f>
        <v>38653</v>
      </c>
      <c r="U2058" s="36">
        <f>ROUND(Table2[[#This Row],[LHA_Pop_2016]]*Table2[[#This Row],[C_ADR_7day]]/100000*7,0)</f>
        <v>30</v>
      </c>
      <c r="V2058" s="13">
        <f>IF(OR(Table2[[#This Row],[7d_positivity_public]]=0,ISBLANK(Table2[[#This Row],[7d_positivity_public]])),"",(Table2[[#This Row],[7d_positivity_public]]-Table2[[#This Row],[7d_positivity_all]])/Table2[[#This Row],[7d_positivity_public]])</f>
        <v>0.55555555555555558</v>
      </c>
      <c r="W2058">
        <v>4</v>
      </c>
    </row>
    <row r="2059" spans="1:23" x14ac:dyDescent="0.25">
      <c r="A2059" s="10">
        <v>44446</v>
      </c>
      <c r="B2059">
        <v>336</v>
      </c>
      <c r="C2059" t="s">
        <v>285</v>
      </c>
      <c r="D2059">
        <v>5</v>
      </c>
      <c r="E2059">
        <v>5</v>
      </c>
      <c r="F2059">
        <v>0</v>
      </c>
      <c r="G2059">
        <v>9</v>
      </c>
      <c r="H2059">
        <v>72</v>
      </c>
      <c r="J2059">
        <v>53</v>
      </c>
      <c r="K2059">
        <v>74</v>
      </c>
      <c r="L2059">
        <v>67</v>
      </c>
      <c r="M2059">
        <v>80</v>
      </c>
      <c r="N2059">
        <v>64</v>
      </c>
      <c r="O2059">
        <v>45</v>
      </c>
      <c r="P2059">
        <v>66</v>
      </c>
      <c r="Q2059">
        <v>56</v>
      </c>
      <c r="R2059">
        <v>74</v>
      </c>
      <c r="T2059" s="34">
        <f>_xlfn.XLOOKUP(B2059,'LHA Demog pivot'!$B$4:$B$93,'LHA Demog pivot'!$C$4:$C$93,,,1)</f>
        <v>2678</v>
      </c>
      <c r="U2059" s="36">
        <f>ROUND(Table2[[#This Row],[LHA_Pop_2016]]*Table2[[#This Row],[C_ADR_7day]]/100000*7,0)</f>
        <v>1</v>
      </c>
      <c r="V2059" s="13">
        <f>IF(OR(Table2[[#This Row],[7d_positivity_public]]=0,ISBLANK(Table2[[#This Row],[7d_positivity_public]])),"",(Table2[[#This Row],[7d_positivity_public]]-Table2[[#This Row],[7d_positivity_all]])/Table2[[#This Row],[7d_positivity_public]])</f>
        <v>0.1111111111111111</v>
      </c>
      <c r="W2059">
        <v>8</v>
      </c>
    </row>
    <row r="2060" spans="1:23" x14ac:dyDescent="0.25">
      <c r="A2060" s="10">
        <v>44446</v>
      </c>
      <c r="B2060">
        <v>337</v>
      </c>
      <c r="C2060" t="s">
        <v>286</v>
      </c>
      <c r="D2060">
        <v>0</v>
      </c>
      <c r="E2060">
        <v>19</v>
      </c>
      <c r="F2060">
        <v>-19</v>
      </c>
      <c r="G2060">
        <v>0</v>
      </c>
      <c r="H2060">
        <v>96</v>
      </c>
      <c r="J2060">
        <v>87</v>
      </c>
      <c r="K2060">
        <v>97</v>
      </c>
      <c r="L2060">
        <v>97</v>
      </c>
      <c r="M2060">
        <v>96</v>
      </c>
      <c r="N2060">
        <v>89</v>
      </c>
      <c r="O2060">
        <v>72</v>
      </c>
      <c r="P2060">
        <v>91</v>
      </c>
      <c r="Q2060">
        <v>90</v>
      </c>
      <c r="R2060">
        <v>92</v>
      </c>
      <c r="T2060" s="34">
        <f>_xlfn.XLOOKUP(B2060,'LHA Demog pivot'!$B$4:$B$93,'LHA Demog pivot'!$C$4:$C$93,,,1)</f>
        <v>1514</v>
      </c>
      <c r="U2060" s="36">
        <f>ROUND(Table2[[#This Row],[LHA_Pop_2016]]*Table2[[#This Row],[C_ADR_7day]]/100000*7,0)</f>
        <v>0</v>
      </c>
      <c r="V2060" s="13" t="str">
        <f>IF(OR(Table2[[#This Row],[7d_positivity_public]]=0,ISBLANK(Table2[[#This Row],[7d_positivity_public]])),"",(Table2[[#This Row],[7d_positivity_public]]-Table2[[#This Row],[7d_positivity_all]])/Table2[[#This Row],[7d_positivity_public]])</f>
        <v/>
      </c>
      <c r="W2060">
        <v>0</v>
      </c>
    </row>
    <row r="2061" spans="1:23" x14ac:dyDescent="0.25">
      <c r="A2061" s="10">
        <v>44446</v>
      </c>
      <c r="B2061">
        <v>411</v>
      </c>
      <c r="C2061" t="s">
        <v>287</v>
      </c>
      <c r="D2061">
        <v>4</v>
      </c>
      <c r="E2061">
        <v>7</v>
      </c>
      <c r="F2061">
        <v>-3</v>
      </c>
      <c r="G2061">
        <v>4</v>
      </c>
      <c r="H2061">
        <v>91</v>
      </c>
      <c r="J2061">
        <v>88</v>
      </c>
      <c r="K2061">
        <v>91</v>
      </c>
      <c r="L2061">
        <v>90</v>
      </c>
      <c r="M2061">
        <v>92</v>
      </c>
      <c r="N2061">
        <v>84</v>
      </c>
      <c r="O2061">
        <v>76</v>
      </c>
      <c r="P2061">
        <v>85</v>
      </c>
      <c r="Q2061">
        <v>81</v>
      </c>
      <c r="R2061">
        <v>88</v>
      </c>
      <c r="T2061" s="34">
        <f>_xlfn.XLOOKUP(B2061,'LHA Demog pivot'!$B$4:$B$93,'LHA Demog pivot'!$C$4:$C$93,,,1)</f>
        <v>225919</v>
      </c>
      <c r="U2061" s="36">
        <f>ROUND(Table2[[#This Row],[LHA_Pop_2016]]*Table2[[#This Row],[C_ADR_7day]]/100000*7,0)</f>
        <v>63</v>
      </c>
      <c r="V2061" s="13">
        <f>IF(OR(Table2[[#This Row],[7d_positivity_public]]=0,ISBLANK(Table2[[#This Row],[7d_positivity_public]])),"",(Table2[[#This Row],[7d_positivity_public]]-Table2[[#This Row],[7d_positivity_all]])/Table2[[#This Row],[7d_positivity_public]])</f>
        <v>0.25</v>
      </c>
      <c r="W2061">
        <v>3</v>
      </c>
    </row>
    <row r="2062" spans="1:23" x14ac:dyDescent="0.25">
      <c r="A2062" s="10">
        <v>44446</v>
      </c>
      <c r="B2062">
        <v>412</v>
      </c>
      <c r="C2062" t="s">
        <v>288</v>
      </c>
      <c r="D2062">
        <v>5</v>
      </c>
      <c r="E2062">
        <v>8</v>
      </c>
      <c r="F2062">
        <v>-3</v>
      </c>
      <c r="G2062">
        <v>5</v>
      </c>
      <c r="H2062">
        <v>87</v>
      </c>
      <c r="J2062">
        <v>82</v>
      </c>
      <c r="K2062">
        <v>87</v>
      </c>
      <c r="L2062">
        <v>84</v>
      </c>
      <c r="M2062">
        <v>92</v>
      </c>
      <c r="N2062">
        <v>79</v>
      </c>
      <c r="O2062">
        <v>69</v>
      </c>
      <c r="P2062">
        <v>80</v>
      </c>
      <c r="Q2062">
        <v>73</v>
      </c>
      <c r="R2062">
        <v>88</v>
      </c>
      <c r="T2062" s="34">
        <f>_xlfn.XLOOKUP(B2062,'LHA Demog pivot'!$B$4:$B$93,'LHA Demog pivot'!$C$4:$C$93,,,1)</f>
        <v>77460</v>
      </c>
      <c r="U2062" s="36">
        <f>ROUND(Table2[[#This Row],[LHA_Pop_2016]]*Table2[[#This Row],[C_ADR_7day]]/100000*7,0)</f>
        <v>27</v>
      </c>
      <c r="V2062" s="13">
        <f>IF(OR(Table2[[#This Row],[7d_positivity_public]]=0,ISBLANK(Table2[[#This Row],[7d_positivity_public]])),"",(Table2[[#This Row],[7d_positivity_public]]-Table2[[#This Row],[7d_positivity_all]])/Table2[[#This Row],[7d_positivity_public]])</f>
        <v>0.2</v>
      </c>
      <c r="W2062">
        <v>4</v>
      </c>
    </row>
    <row r="2063" spans="1:23" x14ac:dyDescent="0.25">
      <c r="A2063" s="10">
        <v>44446</v>
      </c>
      <c r="B2063">
        <v>413</v>
      </c>
      <c r="C2063" t="s">
        <v>289</v>
      </c>
      <c r="D2063">
        <v>5</v>
      </c>
      <c r="E2063">
        <v>3</v>
      </c>
      <c r="F2063">
        <v>2</v>
      </c>
      <c r="G2063">
        <v>4</v>
      </c>
      <c r="H2063">
        <v>92</v>
      </c>
      <c r="J2063">
        <v>89</v>
      </c>
      <c r="K2063">
        <v>92</v>
      </c>
      <c r="L2063">
        <v>88</v>
      </c>
      <c r="M2063">
        <v>94</v>
      </c>
      <c r="N2063">
        <v>87</v>
      </c>
      <c r="O2063">
        <v>79</v>
      </c>
      <c r="P2063">
        <v>88</v>
      </c>
      <c r="Q2063">
        <v>81</v>
      </c>
      <c r="R2063">
        <v>92</v>
      </c>
      <c r="T2063" s="34">
        <f>_xlfn.XLOOKUP(B2063,'LHA Demog pivot'!$B$4:$B$93,'LHA Demog pivot'!$C$4:$C$93,,,1)</f>
        <v>64692</v>
      </c>
      <c r="U2063" s="36">
        <f>ROUND(Table2[[#This Row],[LHA_Pop_2016]]*Table2[[#This Row],[C_ADR_7day]]/100000*7,0)</f>
        <v>23</v>
      </c>
      <c r="V2063" s="13">
        <f>IF(OR(Table2[[#This Row],[7d_positivity_public]]=0,ISBLANK(Table2[[#This Row],[7d_positivity_public]])),"",(Table2[[#This Row],[7d_positivity_public]]-Table2[[#This Row],[7d_positivity_all]])/Table2[[#This Row],[7d_positivity_public]])</f>
        <v>0.25</v>
      </c>
      <c r="W2063">
        <v>3</v>
      </c>
    </row>
    <row r="2064" spans="1:23" x14ac:dyDescent="0.25">
      <c r="A2064" s="10">
        <v>44446</v>
      </c>
      <c r="B2064">
        <v>414</v>
      </c>
      <c r="C2064" t="s">
        <v>290</v>
      </c>
      <c r="D2064">
        <v>7</v>
      </c>
      <c r="E2064">
        <v>3</v>
      </c>
      <c r="F2064">
        <v>4</v>
      </c>
      <c r="G2064">
        <v>9</v>
      </c>
      <c r="H2064">
        <v>83</v>
      </c>
      <c r="J2064">
        <v>71</v>
      </c>
      <c r="K2064">
        <v>84</v>
      </c>
      <c r="L2064">
        <v>73</v>
      </c>
      <c r="M2064">
        <v>89</v>
      </c>
      <c r="N2064">
        <v>77</v>
      </c>
      <c r="O2064">
        <v>59</v>
      </c>
      <c r="P2064">
        <v>78</v>
      </c>
      <c r="Q2064">
        <v>63</v>
      </c>
      <c r="R2064">
        <v>86</v>
      </c>
      <c r="T2064" s="34">
        <f>_xlfn.XLOOKUP(B2064,'LHA Demog pivot'!$B$4:$B$93,'LHA Demog pivot'!$C$4:$C$93,,,1)</f>
        <v>15289</v>
      </c>
      <c r="U2064" s="36">
        <f>ROUND(Table2[[#This Row],[LHA_Pop_2016]]*Table2[[#This Row],[C_ADR_7day]]/100000*7,0)</f>
        <v>7</v>
      </c>
      <c r="V2064" s="13">
        <f>IF(OR(Table2[[#This Row],[7d_positivity_public]]=0,ISBLANK(Table2[[#This Row],[7d_positivity_public]])),"",(Table2[[#This Row],[7d_positivity_public]]-Table2[[#This Row],[7d_positivity_all]])/Table2[[#This Row],[7d_positivity_public]])</f>
        <v>0.33333333333333331</v>
      </c>
      <c r="W2064">
        <v>6</v>
      </c>
    </row>
    <row r="2065" spans="1:23" x14ac:dyDescent="0.25">
      <c r="A2065" s="10">
        <v>44446</v>
      </c>
      <c r="B2065">
        <v>421</v>
      </c>
      <c r="C2065" t="s">
        <v>291</v>
      </c>
      <c r="D2065">
        <v>15</v>
      </c>
      <c r="E2065">
        <v>13</v>
      </c>
      <c r="F2065">
        <v>2</v>
      </c>
      <c r="G2065">
        <v>11</v>
      </c>
      <c r="H2065">
        <v>82</v>
      </c>
      <c r="J2065">
        <v>73</v>
      </c>
      <c r="K2065">
        <v>83</v>
      </c>
      <c r="L2065">
        <v>74</v>
      </c>
      <c r="M2065">
        <v>89</v>
      </c>
      <c r="N2065">
        <v>74</v>
      </c>
      <c r="O2065">
        <v>58</v>
      </c>
      <c r="P2065">
        <v>76</v>
      </c>
      <c r="Q2065">
        <v>63</v>
      </c>
      <c r="R2065">
        <v>85</v>
      </c>
      <c r="T2065" s="34">
        <f>_xlfn.XLOOKUP(B2065,'LHA Demog pivot'!$B$4:$B$93,'LHA Demog pivot'!$C$4:$C$93,,,1)</f>
        <v>58378</v>
      </c>
      <c r="U2065" s="36">
        <f>ROUND(Table2[[#This Row],[LHA_Pop_2016]]*Table2[[#This Row],[C_ADR_7day]]/100000*7,0)</f>
        <v>61</v>
      </c>
      <c r="V2065" s="13">
        <f>IF(OR(Table2[[#This Row],[7d_positivity_public]]=0,ISBLANK(Table2[[#This Row],[7d_positivity_public]])),"",(Table2[[#This Row],[7d_positivity_public]]-Table2[[#This Row],[7d_positivity_all]])/Table2[[#This Row],[7d_positivity_public]])</f>
        <v>0.27272727272727271</v>
      </c>
      <c r="W2065">
        <v>8</v>
      </c>
    </row>
    <row r="2066" spans="1:23" x14ac:dyDescent="0.25">
      <c r="A2066" s="10">
        <v>44446</v>
      </c>
      <c r="B2066">
        <v>422</v>
      </c>
      <c r="C2066" t="s">
        <v>292</v>
      </c>
      <c r="D2066">
        <v>21</v>
      </c>
      <c r="E2066">
        <v>10</v>
      </c>
      <c r="F2066">
        <v>11</v>
      </c>
      <c r="G2066">
        <v>14</v>
      </c>
      <c r="H2066">
        <v>76</v>
      </c>
      <c r="J2066">
        <v>61</v>
      </c>
      <c r="K2066">
        <v>77</v>
      </c>
      <c r="L2066">
        <v>62</v>
      </c>
      <c r="M2066">
        <v>85</v>
      </c>
      <c r="N2066">
        <v>68</v>
      </c>
      <c r="O2066">
        <v>44</v>
      </c>
      <c r="P2066">
        <v>70</v>
      </c>
      <c r="Q2066">
        <v>51</v>
      </c>
      <c r="R2066">
        <v>81</v>
      </c>
      <c r="T2066" s="34">
        <f>_xlfn.XLOOKUP(B2066,'LHA Demog pivot'!$B$4:$B$93,'LHA Demog pivot'!$C$4:$C$93,,,1)</f>
        <v>6240</v>
      </c>
      <c r="U2066" s="36">
        <f>ROUND(Table2[[#This Row],[LHA_Pop_2016]]*Table2[[#This Row],[C_ADR_7day]]/100000*7,0)</f>
        <v>9</v>
      </c>
      <c r="V2066" s="13">
        <f>IF(OR(Table2[[#This Row],[7d_positivity_public]]=0,ISBLANK(Table2[[#This Row],[7d_positivity_public]])),"",(Table2[[#This Row],[7d_positivity_public]]-Table2[[#This Row],[7d_positivity_all]])/Table2[[#This Row],[7d_positivity_public]])</f>
        <v>0.14285714285714285</v>
      </c>
      <c r="W2066">
        <v>12</v>
      </c>
    </row>
    <row r="2067" spans="1:23" x14ac:dyDescent="0.25">
      <c r="A2067" s="10">
        <v>44446</v>
      </c>
      <c r="B2067">
        <v>423</v>
      </c>
      <c r="C2067" t="s">
        <v>293</v>
      </c>
      <c r="D2067">
        <v>5</v>
      </c>
      <c r="E2067">
        <v>12</v>
      </c>
      <c r="F2067">
        <v>-7</v>
      </c>
      <c r="G2067">
        <v>6</v>
      </c>
      <c r="H2067">
        <v>84</v>
      </c>
      <c r="J2067">
        <v>70</v>
      </c>
      <c r="K2067">
        <v>85</v>
      </c>
      <c r="L2067">
        <v>75</v>
      </c>
      <c r="M2067">
        <v>90</v>
      </c>
      <c r="N2067">
        <v>78</v>
      </c>
      <c r="O2067">
        <v>57</v>
      </c>
      <c r="P2067">
        <v>79</v>
      </c>
      <c r="Q2067">
        <v>64</v>
      </c>
      <c r="R2067">
        <v>87</v>
      </c>
      <c r="T2067" s="34">
        <f>_xlfn.XLOOKUP(B2067,'LHA Demog pivot'!$B$4:$B$93,'LHA Demog pivot'!$C$4:$C$93,,,1)</f>
        <v>19121</v>
      </c>
      <c r="U2067" s="36">
        <f>ROUND(Table2[[#This Row],[LHA_Pop_2016]]*Table2[[#This Row],[C_ADR_7day]]/100000*7,0)</f>
        <v>7</v>
      </c>
      <c r="V2067" s="13">
        <f>IF(OR(Table2[[#This Row],[7d_positivity_public]]=0,ISBLANK(Table2[[#This Row],[7d_positivity_public]])),"",(Table2[[#This Row],[7d_positivity_public]]-Table2[[#This Row],[7d_positivity_all]])/Table2[[#This Row],[7d_positivity_public]])</f>
        <v>0.16666666666666666</v>
      </c>
      <c r="W2067">
        <v>5</v>
      </c>
    </row>
    <row r="2068" spans="1:23" x14ac:dyDescent="0.25">
      <c r="A2068" s="10">
        <v>44446</v>
      </c>
      <c r="B2068">
        <v>424</v>
      </c>
      <c r="C2068" t="s">
        <v>294</v>
      </c>
      <c r="D2068">
        <v>7</v>
      </c>
      <c r="E2068">
        <v>5</v>
      </c>
      <c r="F2068">
        <v>2</v>
      </c>
      <c r="G2068">
        <v>7</v>
      </c>
      <c r="H2068">
        <v>84</v>
      </c>
      <c r="J2068">
        <v>77</v>
      </c>
      <c r="K2068">
        <v>85</v>
      </c>
      <c r="L2068">
        <v>79</v>
      </c>
      <c r="M2068">
        <v>90</v>
      </c>
      <c r="N2068">
        <v>77</v>
      </c>
      <c r="O2068">
        <v>65</v>
      </c>
      <c r="P2068">
        <v>78</v>
      </c>
      <c r="Q2068">
        <v>68</v>
      </c>
      <c r="R2068">
        <v>86</v>
      </c>
      <c r="T2068" s="34">
        <f>_xlfn.XLOOKUP(B2068,'LHA Demog pivot'!$B$4:$B$93,'LHA Demog pivot'!$C$4:$C$93,,,1)</f>
        <v>108964</v>
      </c>
      <c r="U2068" s="36">
        <f>ROUND(Table2[[#This Row],[LHA_Pop_2016]]*Table2[[#This Row],[C_ADR_7day]]/100000*7,0)</f>
        <v>53</v>
      </c>
      <c r="V2068" s="13">
        <f>IF(OR(Table2[[#This Row],[7d_positivity_public]]=0,ISBLANK(Table2[[#This Row],[7d_positivity_public]])),"",(Table2[[#This Row],[7d_positivity_public]]-Table2[[#This Row],[7d_positivity_all]])/Table2[[#This Row],[7d_positivity_public]])</f>
        <v>0.14285714285714285</v>
      </c>
      <c r="W2068">
        <v>6</v>
      </c>
    </row>
    <row r="2069" spans="1:23" x14ac:dyDescent="0.25">
      <c r="A2069" s="10">
        <v>44446</v>
      </c>
      <c r="B2069">
        <v>425</v>
      </c>
      <c r="C2069" t="s">
        <v>295</v>
      </c>
      <c r="D2069">
        <v>3</v>
      </c>
      <c r="E2069">
        <v>5</v>
      </c>
      <c r="F2069">
        <v>-2</v>
      </c>
      <c r="G2069">
        <v>4</v>
      </c>
      <c r="H2069">
        <v>84</v>
      </c>
      <c r="J2069">
        <v>69</v>
      </c>
      <c r="K2069">
        <v>85</v>
      </c>
      <c r="L2069">
        <v>71</v>
      </c>
      <c r="M2069">
        <v>90</v>
      </c>
      <c r="N2069">
        <v>78</v>
      </c>
      <c r="O2069">
        <v>56</v>
      </c>
      <c r="P2069">
        <v>79</v>
      </c>
      <c r="Q2069">
        <v>60</v>
      </c>
      <c r="R2069">
        <v>87</v>
      </c>
      <c r="T2069" s="34">
        <f>_xlfn.XLOOKUP(B2069,'LHA Demog pivot'!$B$4:$B$93,'LHA Demog pivot'!$C$4:$C$93,,,1)</f>
        <v>47133</v>
      </c>
      <c r="U2069" s="36">
        <f>ROUND(Table2[[#This Row],[LHA_Pop_2016]]*Table2[[#This Row],[C_ADR_7day]]/100000*7,0)</f>
        <v>10</v>
      </c>
      <c r="V2069" s="13">
        <f>IF(OR(Table2[[#This Row],[7d_positivity_public]]=0,ISBLANK(Table2[[#This Row],[7d_positivity_public]])),"",(Table2[[#This Row],[7d_positivity_public]]-Table2[[#This Row],[7d_positivity_all]])/Table2[[#This Row],[7d_positivity_public]])</f>
        <v>0.25</v>
      </c>
      <c r="W2069">
        <v>3</v>
      </c>
    </row>
    <row r="2070" spans="1:23" x14ac:dyDescent="0.25">
      <c r="A2070" s="10">
        <v>44446</v>
      </c>
      <c r="B2070">
        <v>426</v>
      </c>
      <c r="C2070" t="s">
        <v>296</v>
      </c>
      <c r="D2070">
        <v>4</v>
      </c>
      <c r="E2070">
        <v>12</v>
      </c>
      <c r="F2070">
        <v>-8</v>
      </c>
      <c r="G2070">
        <v>6</v>
      </c>
      <c r="H2070">
        <v>81</v>
      </c>
      <c r="J2070">
        <v>65</v>
      </c>
      <c r="K2070">
        <v>82</v>
      </c>
      <c r="L2070">
        <v>75</v>
      </c>
      <c r="M2070">
        <v>88</v>
      </c>
      <c r="N2070">
        <v>72</v>
      </c>
      <c r="O2070">
        <v>51</v>
      </c>
      <c r="P2070">
        <v>74</v>
      </c>
      <c r="Q2070">
        <v>63</v>
      </c>
      <c r="R2070">
        <v>83</v>
      </c>
      <c r="T2070" s="34">
        <f>_xlfn.XLOOKUP(B2070,'LHA Demog pivot'!$B$4:$B$93,'LHA Demog pivot'!$C$4:$C$93,,,1)</f>
        <v>30981</v>
      </c>
      <c r="U2070" s="36">
        <f>ROUND(Table2[[#This Row],[LHA_Pop_2016]]*Table2[[#This Row],[C_ADR_7day]]/100000*7,0)</f>
        <v>9</v>
      </c>
      <c r="V2070" s="13">
        <f>IF(OR(Table2[[#This Row],[7d_positivity_public]]=0,ISBLANK(Table2[[#This Row],[7d_positivity_public]])),"",(Table2[[#This Row],[7d_positivity_public]]-Table2[[#This Row],[7d_positivity_all]])/Table2[[#This Row],[7d_positivity_public]])</f>
        <v>0.16666666666666666</v>
      </c>
      <c r="W2070">
        <v>5</v>
      </c>
    </row>
    <row r="2071" spans="1:23" x14ac:dyDescent="0.25">
      <c r="A2071" s="10">
        <v>44446</v>
      </c>
      <c r="B2071">
        <v>431</v>
      </c>
      <c r="C2071" t="s">
        <v>297</v>
      </c>
      <c r="D2071">
        <v>8</v>
      </c>
      <c r="E2071">
        <v>6</v>
      </c>
      <c r="F2071">
        <v>2</v>
      </c>
      <c r="G2071">
        <v>7</v>
      </c>
      <c r="H2071">
        <v>83</v>
      </c>
      <c r="J2071">
        <v>72</v>
      </c>
      <c r="K2071">
        <v>84</v>
      </c>
      <c r="L2071">
        <v>75</v>
      </c>
      <c r="M2071">
        <v>90</v>
      </c>
      <c r="N2071">
        <v>76</v>
      </c>
      <c r="O2071">
        <v>57</v>
      </c>
      <c r="P2071">
        <v>77</v>
      </c>
      <c r="Q2071">
        <v>63</v>
      </c>
      <c r="R2071">
        <v>86</v>
      </c>
      <c r="T2071" s="34">
        <f>_xlfn.XLOOKUP(B2071,'LHA Demog pivot'!$B$4:$B$93,'LHA Demog pivot'!$C$4:$C$93,,,1)</f>
        <v>66527</v>
      </c>
      <c r="U2071" s="36">
        <f>ROUND(Table2[[#This Row],[LHA_Pop_2016]]*Table2[[#This Row],[C_ADR_7day]]/100000*7,0)</f>
        <v>37</v>
      </c>
      <c r="V2071" s="13">
        <f>IF(OR(Table2[[#This Row],[7d_positivity_public]]=0,ISBLANK(Table2[[#This Row],[7d_positivity_public]])),"",(Table2[[#This Row],[7d_positivity_public]]-Table2[[#This Row],[7d_positivity_all]])/Table2[[#This Row],[7d_positivity_public]])</f>
        <v>0.14285714285714285</v>
      </c>
      <c r="W2071">
        <v>6</v>
      </c>
    </row>
    <row r="2072" spans="1:23" x14ac:dyDescent="0.25">
      <c r="A2072" s="10">
        <v>44446</v>
      </c>
      <c r="B2072">
        <v>432</v>
      </c>
      <c r="C2072" t="s">
        <v>298</v>
      </c>
      <c r="D2072">
        <v>6</v>
      </c>
      <c r="E2072">
        <v>10</v>
      </c>
      <c r="F2072">
        <v>-4</v>
      </c>
      <c r="G2072">
        <v>9</v>
      </c>
      <c r="H2072">
        <v>82</v>
      </c>
      <c r="J2072">
        <v>71</v>
      </c>
      <c r="K2072">
        <v>83</v>
      </c>
      <c r="L2072">
        <v>74</v>
      </c>
      <c r="M2072">
        <v>89</v>
      </c>
      <c r="N2072">
        <v>75</v>
      </c>
      <c r="O2072">
        <v>59</v>
      </c>
      <c r="P2072">
        <v>76</v>
      </c>
      <c r="Q2072">
        <v>63</v>
      </c>
      <c r="R2072">
        <v>85</v>
      </c>
      <c r="T2072" s="34">
        <f>_xlfn.XLOOKUP(B2072,'LHA Demog pivot'!$B$4:$B$93,'LHA Demog pivot'!$C$4:$C$93,,,1)</f>
        <v>42570</v>
      </c>
      <c r="U2072" s="36">
        <f>ROUND(Table2[[#This Row],[LHA_Pop_2016]]*Table2[[#This Row],[C_ADR_7day]]/100000*7,0)</f>
        <v>18</v>
      </c>
      <c r="V2072" s="13">
        <f>IF(OR(Table2[[#This Row],[7d_positivity_public]]=0,ISBLANK(Table2[[#This Row],[7d_positivity_public]])),"",(Table2[[#This Row],[7d_positivity_public]]-Table2[[#This Row],[7d_positivity_all]])/Table2[[#This Row],[7d_positivity_public]])</f>
        <v>0.1111111111111111</v>
      </c>
      <c r="W2072">
        <v>8</v>
      </c>
    </row>
    <row r="2073" spans="1:23" x14ac:dyDescent="0.25">
      <c r="A2073" s="10">
        <v>44446</v>
      </c>
      <c r="B2073">
        <v>433</v>
      </c>
      <c r="C2073" t="s">
        <v>299</v>
      </c>
      <c r="D2073">
        <v>0</v>
      </c>
      <c r="E2073">
        <v>0</v>
      </c>
      <c r="F2073">
        <v>0</v>
      </c>
      <c r="G2073">
        <v>0</v>
      </c>
      <c r="H2073">
        <v>78</v>
      </c>
      <c r="J2073">
        <v>61</v>
      </c>
      <c r="K2073">
        <v>79</v>
      </c>
      <c r="L2073">
        <v>71</v>
      </c>
      <c r="M2073">
        <v>84</v>
      </c>
      <c r="N2073">
        <v>69</v>
      </c>
      <c r="O2073">
        <v>30</v>
      </c>
      <c r="P2073">
        <v>72</v>
      </c>
      <c r="Q2073">
        <v>59</v>
      </c>
      <c r="R2073">
        <v>79</v>
      </c>
      <c r="T2073" s="34">
        <f>_xlfn.XLOOKUP(B2073,'LHA Demog pivot'!$B$4:$B$93,'LHA Demog pivot'!$C$4:$C$93,,,1)</f>
        <v>1901</v>
      </c>
      <c r="U2073" s="36">
        <f>ROUND(Table2[[#This Row],[LHA_Pop_2016]]*Table2[[#This Row],[C_ADR_7day]]/100000*7,0)</f>
        <v>0</v>
      </c>
      <c r="V2073" s="13" t="str">
        <f>IF(OR(Table2[[#This Row],[7d_positivity_public]]=0,ISBLANK(Table2[[#This Row],[7d_positivity_public]])),"",(Table2[[#This Row],[7d_positivity_public]]-Table2[[#This Row],[7d_positivity_all]])/Table2[[#This Row],[7d_positivity_public]])</f>
        <v/>
      </c>
      <c r="W2073">
        <v>0</v>
      </c>
    </row>
    <row r="2074" spans="1:23" x14ac:dyDescent="0.25">
      <c r="A2074" s="10">
        <v>44446</v>
      </c>
      <c r="B2074">
        <v>434</v>
      </c>
      <c r="C2074" t="s">
        <v>300</v>
      </c>
      <c r="D2074">
        <v>10</v>
      </c>
      <c r="E2074">
        <v>0</v>
      </c>
      <c r="F2074">
        <v>10</v>
      </c>
      <c r="G2074">
        <v>15</v>
      </c>
      <c r="H2074">
        <v>80</v>
      </c>
      <c r="J2074">
        <v>67</v>
      </c>
      <c r="K2074">
        <v>82</v>
      </c>
      <c r="L2074">
        <v>75</v>
      </c>
      <c r="M2074">
        <v>87</v>
      </c>
      <c r="N2074">
        <v>72</v>
      </c>
      <c r="O2074">
        <v>48</v>
      </c>
      <c r="P2074">
        <v>74</v>
      </c>
      <c r="Q2074">
        <v>65</v>
      </c>
      <c r="R2074">
        <v>82</v>
      </c>
      <c r="T2074" s="34">
        <f>_xlfn.XLOOKUP(B2074,'LHA Demog pivot'!$B$4:$B$93,'LHA Demog pivot'!$C$4:$C$93,,,1)</f>
        <v>11235</v>
      </c>
      <c r="U2074" s="36">
        <f>ROUND(Table2[[#This Row],[LHA_Pop_2016]]*Table2[[#This Row],[C_ADR_7day]]/100000*7,0)</f>
        <v>8</v>
      </c>
      <c r="V2074" s="13">
        <f>IF(OR(Table2[[#This Row],[7d_positivity_public]]=0,ISBLANK(Table2[[#This Row],[7d_positivity_public]])),"",(Table2[[#This Row],[7d_positivity_public]]-Table2[[#This Row],[7d_positivity_all]])/Table2[[#This Row],[7d_positivity_public]])</f>
        <v>0.2</v>
      </c>
      <c r="W2074">
        <v>12</v>
      </c>
    </row>
    <row r="2075" spans="1:23" x14ac:dyDescent="0.25">
      <c r="A2075" s="10">
        <v>44446</v>
      </c>
      <c r="B2075">
        <v>510</v>
      </c>
      <c r="C2075" t="s">
        <v>301</v>
      </c>
      <c r="D2075">
        <v>0</v>
      </c>
      <c r="E2075">
        <v>3</v>
      </c>
      <c r="F2075">
        <v>-3</v>
      </c>
      <c r="G2075">
        <v>0</v>
      </c>
      <c r="H2075">
        <v>86</v>
      </c>
      <c r="J2075">
        <v>77</v>
      </c>
      <c r="K2075">
        <v>86</v>
      </c>
      <c r="L2075">
        <v>82</v>
      </c>
      <c r="M2075">
        <v>90</v>
      </c>
      <c r="N2075">
        <v>77</v>
      </c>
      <c r="O2075">
        <v>54</v>
      </c>
      <c r="P2075">
        <v>79</v>
      </c>
      <c r="Q2075">
        <v>73</v>
      </c>
      <c r="R2075">
        <v>84</v>
      </c>
      <c r="T2075" s="34">
        <f>_xlfn.XLOOKUP(B2075,'LHA Demog pivot'!$B$4:$B$93,'LHA Demog pivot'!$C$4:$C$93,,,1)</f>
        <v>4198</v>
      </c>
      <c r="U2075" s="36">
        <f>ROUND(Table2[[#This Row],[LHA_Pop_2016]]*Table2[[#This Row],[C_ADR_7day]]/100000*7,0)</f>
        <v>0</v>
      </c>
      <c r="V2075" s="13" t="str">
        <f>IF(OR(Table2[[#This Row],[7d_positivity_public]]=0,ISBLANK(Table2[[#This Row],[7d_positivity_public]])),"",(Table2[[#This Row],[7d_positivity_public]]-Table2[[#This Row],[7d_positivity_all]])/Table2[[#This Row],[7d_positivity_public]])</f>
        <v/>
      </c>
      <c r="W2075">
        <v>0</v>
      </c>
    </row>
    <row r="2076" spans="1:23" x14ac:dyDescent="0.25">
      <c r="A2076" s="10">
        <v>44446</v>
      </c>
      <c r="B2076">
        <v>512</v>
      </c>
      <c r="C2076" t="s">
        <v>304</v>
      </c>
      <c r="D2076">
        <v>2</v>
      </c>
      <c r="E2076">
        <v>7</v>
      </c>
      <c r="F2076">
        <v>-5</v>
      </c>
      <c r="G2076">
        <v>3</v>
      </c>
      <c r="H2076">
        <v>83</v>
      </c>
      <c r="J2076">
        <v>67</v>
      </c>
      <c r="K2076">
        <v>84</v>
      </c>
      <c r="L2076">
        <v>80</v>
      </c>
      <c r="M2076">
        <v>89</v>
      </c>
      <c r="N2076">
        <v>72</v>
      </c>
      <c r="O2076">
        <v>45</v>
      </c>
      <c r="P2076">
        <v>74</v>
      </c>
      <c r="Q2076">
        <v>66</v>
      </c>
      <c r="R2076">
        <v>83</v>
      </c>
      <c r="T2076" s="34">
        <f>_xlfn.XLOOKUP(B2076,'LHA Demog pivot'!$B$4:$B$93,'LHA Demog pivot'!$C$4:$C$93,,,1)</f>
        <v>13501</v>
      </c>
      <c r="U2076" s="36">
        <f>ROUND(Table2[[#This Row],[LHA_Pop_2016]]*Table2[[#This Row],[C_ADR_7day]]/100000*7,0)</f>
        <v>2</v>
      </c>
      <c r="V2076" s="13">
        <f>IF(OR(Table2[[#This Row],[7d_positivity_public]]=0,ISBLANK(Table2[[#This Row],[7d_positivity_public]])),"",(Table2[[#This Row],[7d_positivity_public]]-Table2[[#This Row],[7d_positivity_all]])/Table2[[#This Row],[7d_positivity_public]])</f>
        <v>0.33333333333333331</v>
      </c>
      <c r="W2076">
        <v>2</v>
      </c>
    </row>
    <row r="2077" spans="1:23" x14ac:dyDescent="0.25">
      <c r="A2077" s="10">
        <v>44446</v>
      </c>
      <c r="B2077">
        <v>513</v>
      </c>
      <c r="C2077" t="s">
        <v>305</v>
      </c>
      <c r="D2077">
        <v>7</v>
      </c>
      <c r="E2077">
        <v>7</v>
      </c>
      <c r="F2077">
        <v>0</v>
      </c>
      <c r="G2077">
        <v>7</v>
      </c>
      <c r="H2077">
        <v>79</v>
      </c>
      <c r="J2077">
        <v>57</v>
      </c>
      <c r="K2077">
        <v>81</v>
      </c>
      <c r="L2077">
        <v>77</v>
      </c>
      <c r="M2077">
        <v>85</v>
      </c>
      <c r="N2077">
        <v>68</v>
      </c>
      <c r="O2077">
        <v>35</v>
      </c>
      <c r="P2077">
        <v>71</v>
      </c>
      <c r="Q2077">
        <v>64</v>
      </c>
      <c r="R2077">
        <v>77</v>
      </c>
      <c r="T2077" s="34">
        <f>_xlfn.XLOOKUP(B2077,'LHA Demog pivot'!$B$4:$B$93,'LHA Demog pivot'!$C$4:$C$93,,,1)</f>
        <v>4223</v>
      </c>
      <c r="U2077" s="36">
        <f>ROUND(Table2[[#This Row],[LHA_Pop_2016]]*Table2[[#This Row],[C_ADR_7day]]/100000*7,0)</f>
        <v>2</v>
      </c>
      <c r="V2077" s="13">
        <f>IF(OR(Table2[[#This Row],[7d_positivity_public]]=0,ISBLANK(Table2[[#This Row],[7d_positivity_public]])),"",(Table2[[#This Row],[7d_positivity_public]]-Table2[[#This Row],[7d_positivity_all]])/Table2[[#This Row],[7d_positivity_public]])</f>
        <v>0</v>
      </c>
      <c r="W2077">
        <v>7</v>
      </c>
    </row>
    <row r="2078" spans="1:23" x14ac:dyDescent="0.25">
      <c r="A2078" s="10">
        <v>44446</v>
      </c>
      <c r="B2078">
        <v>514</v>
      </c>
      <c r="C2078" t="s">
        <v>306</v>
      </c>
      <c r="D2078">
        <v>64</v>
      </c>
      <c r="E2078">
        <v>15</v>
      </c>
      <c r="F2078">
        <v>49</v>
      </c>
      <c r="G2078">
        <v>37</v>
      </c>
      <c r="H2078">
        <v>71</v>
      </c>
      <c r="J2078">
        <v>51</v>
      </c>
      <c r="K2078">
        <v>73</v>
      </c>
      <c r="L2078">
        <v>66</v>
      </c>
      <c r="M2078">
        <v>81</v>
      </c>
      <c r="N2078">
        <v>61</v>
      </c>
      <c r="O2078">
        <v>37</v>
      </c>
      <c r="P2078">
        <v>63</v>
      </c>
      <c r="Q2078">
        <v>53</v>
      </c>
      <c r="R2078">
        <v>75</v>
      </c>
      <c r="T2078" s="34">
        <f>_xlfn.XLOOKUP(B2078,'LHA Demog pivot'!$B$4:$B$93,'LHA Demog pivot'!$C$4:$C$93,,,1)</f>
        <v>16414</v>
      </c>
      <c r="U2078" s="36">
        <f>ROUND(Table2[[#This Row],[LHA_Pop_2016]]*Table2[[#This Row],[C_ADR_7day]]/100000*7,0)</f>
        <v>74</v>
      </c>
      <c r="V2078" s="13">
        <f>IF(OR(Table2[[#This Row],[7d_positivity_public]]=0,ISBLANK(Table2[[#This Row],[7d_positivity_public]])),"",(Table2[[#This Row],[7d_positivity_public]]-Table2[[#This Row],[7d_positivity_all]])/Table2[[#This Row],[7d_positivity_public]])</f>
        <v>5.4054054054054057E-2</v>
      </c>
      <c r="W2078">
        <v>35</v>
      </c>
    </row>
    <row r="2079" spans="1:23" x14ac:dyDescent="0.25">
      <c r="A2079" s="10">
        <v>44446</v>
      </c>
      <c r="B2079">
        <v>515</v>
      </c>
      <c r="C2079" t="s">
        <v>307</v>
      </c>
      <c r="D2079">
        <v>8</v>
      </c>
      <c r="E2079">
        <v>12</v>
      </c>
      <c r="F2079">
        <v>-4</v>
      </c>
      <c r="G2079">
        <v>16</v>
      </c>
      <c r="H2079">
        <v>94</v>
      </c>
      <c r="J2079">
        <v>65</v>
      </c>
      <c r="K2079">
        <v>96</v>
      </c>
      <c r="L2079">
        <v>95</v>
      </c>
      <c r="M2079">
        <v>98</v>
      </c>
      <c r="N2079">
        <v>80</v>
      </c>
      <c r="O2079">
        <v>46</v>
      </c>
      <c r="P2079">
        <v>82</v>
      </c>
      <c r="Q2079">
        <v>76</v>
      </c>
      <c r="R2079">
        <v>89</v>
      </c>
      <c r="T2079" s="34">
        <f>_xlfn.XLOOKUP(B2079,'LHA Demog pivot'!$B$4:$B$93,'LHA Demog pivot'!$C$4:$C$93,,,1)</f>
        <v>9090</v>
      </c>
      <c r="U2079" s="36">
        <f>ROUND(Table2[[#This Row],[LHA_Pop_2016]]*Table2[[#This Row],[C_ADR_7day]]/100000*7,0)</f>
        <v>5</v>
      </c>
      <c r="V2079" s="13">
        <f>IF(OR(Table2[[#This Row],[7d_positivity_public]]=0,ISBLANK(Table2[[#This Row],[7d_positivity_public]])),"",(Table2[[#This Row],[7d_positivity_public]]-Table2[[#This Row],[7d_positivity_all]])/Table2[[#This Row],[7d_positivity_public]])</f>
        <v>0.125</v>
      </c>
      <c r="W2079">
        <v>14</v>
      </c>
    </row>
    <row r="2080" spans="1:23" x14ac:dyDescent="0.25">
      <c r="A2080" s="10">
        <v>44446</v>
      </c>
      <c r="B2080">
        <v>517</v>
      </c>
      <c r="C2080" t="s">
        <v>308</v>
      </c>
      <c r="D2080">
        <v>9</v>
      </c>
      <c r="E2080">
        <v>12</v>
      </c>
      <c r="F2080">
        <v>-3</v>
      </c>
      <c r="G2080">
        <v>12</v>
      </c>
      <c r="H2080">
        <v>79</v>
      </c>
      <c r="J2080">
        <v>62</v>
      </c>
      <c r="K2080">
        <v>80</v>
      </c>
      <c r="L2080">
        <v>75</v>
      </c>
      <c r="M2080">
        <v>87</v>
      </c>
      <c r="N2080">
        <v>69</v>
      </c>
      <c r="O2080">
        <v>46</v>
      </c>
      <c r="P2080">
        <v>71</v>
      </c>
      <c r="Q2080">
        <v>62</v>
      </c>
      <c r="R2080">
        <v>80</v>
      </c>
      <c r="T2080" s="34">
        <f>_xlfn.XLOOKUP(B2080,'LHA Demog pivot'!$B$4:$B$93,'LHA Demog pivot'!$C$4:$C$93,,,1)</f>
        <v>20250</v>
      </c>
      <c r="U2080" s="36">
        <f>ROUND(Table2[[#This Row],[LHA_Pop_2016]]*Table2[[#This Row],[C_ADR_7day]]/100000*7,0)</f>
        <v>13</v>
      </c>
      <c r="V2080" s="13">
        <f>IF(OR(Table2[[#This Row],[7d_positivity_public]]=0,ISBLANK(Table2[[#This Row],[7d_positivity_public]])),"",(Table2[[#This Row],[7d_positivity_public]]-Table2[[#This Row],[7d_positivity_all]])/Table2[[#This Row],[7d_positivity_public]])</f>
        <v>0.16666666666666666</v>
      </c>
      <c r="W2080">
        <v>10</v>
      </c>
    </row>
    <row r="2081" spans="1:23" x14ac:dyDescent="0.25">
      <c r="A2081" s="10">
        <v>44446</v>
      </c>
      <c r="B2081">
        <v>518</v>
      </c>
      <c r="C2081" t="s">
        <v>309</v>
      </c>
      <c r="D2081">
        <v>24</v>
      </c>
      <c r="E2081">
        <v>24</v>
      </c>
      <c r="F2081">
        <v>0</v>
      </c>
      <c r="G2081">
        <v>12</v>
      </c>
      <c r="H2081">
        <v>84</v>
      </c>
      <c r="J2081">
        <v>73</v>
      </c>
      <c r="K2081">
        <v>85</v>
      </c>
      <c r="L2081">
        <v>82</v>
      </c>
      <c r="M2081">
        <v>89</v>
      </c>
      <c r="N2081">
        <v>73</v>
      </c>
      <c r="O2081">
        <v>45</v>
      </c>
      <c r="P2081">
        <v>76</v>
      </c>
      <c r="Q2081">
        <v>71</v>
      </c>
      <c r="R2081">
        <v>81</v>
      </c>
      <c r="T2081" s="34">
        <f>_xlfn.XLOOKUP(B2081,'LHA Demog pivot'!$B$4:$B$93,'LHA Demog pivot'!$C$4:$C$93,,,1)</f>
        <v>1880</v>
      </c>
      <c r="U2081" s="36">
        <f>ROUND(Table2[[#This Row],[LHA_Pop_2016]]*Table2[[#This Row],[C_ADR_7day]]/100000*7,0)</f>
        <v>3</v>
      </c>
      <c r="V2081" s="13">
        <f>IF(OR(Table2[[#This Row],[7d_positivity_public]]=0,ISBLANK(Table2[[#This Row],[7d_positivity_public]])),"",(Table2[[#This Row],[7d_positivity_public]]-Table2[[#This Row],[7d_positivity_all]])/Table2[[#This Row],[7d_positivity_public]])</f>
        <v>0</v>
      </c>
      <c r="W2081">
        <v>12</v>
      </c>
    </row>
    <row r="2082" spans="1:23" x14ac:dyDescent="0.25">
      <c r="A2082" s="10">
        <v>44446</v>
      </c>
      <c r="B2082">
        <v>521</v>
      </c>
      <c r="C2082" t="s">
        <v>310</v>
      </c>
      <c r="D2082">
        <v>26</v>
      </c>
      <c r="E2082">
        <v>13</v>
      </c>
      <c r="F2082">
        <v>13</v>
      </c>
      <c r="G2082">
        <v>32</v>
      </c>
      <c r="H2082">
        <v>70</v>
      </c>
      <c r="J2082">
        <v>54</v>
      </c>
      <c r="K2082">
        <v>72</v>
      </c>
      <c r="L2082">
        <v>61</v>
      </c>
      <c r="M2082">
        <v>80</v>
      </c>
      <c r="N2082">
        <v>61</v>
      </c>
      <c r="O2082">
        <v>41</v>
      </c>
      <c r="P2082">
        <v>63</v>
      </c>
      <c r="Q2082">
        <v>48</v>
      </c>
      <c r="R2082">
        <v>74</v>
      </c>
      <c r="T2082" s="34">
        <f>_xlfn.XLOOKUP(B2082,'LHA Demog pivot'!$B$4:$B$93,'LHA Demog pivot'!$C$4:$C$93,,,1)</f>
        <v>23205</v>
      </c>
      <c r="U2082" s="36">
        <f>ROUND(Table2[[#This Row],[LHA_Pop_2016]]*Table2[[#This Row],[C_ADR_7day]]/100000*7,0)</f>
        <v>42</v>
      </c>
      <c r="V2082" s="13">
        <f>IF(OR(Table2[[#This Row],[7d_positivity_public]]=0,ISBLANK(Table2[[#This Row],[7d_positivity_public]])),"",(Table2[[#This Row],[7d_positivity_public]]-Table2[[#This Row],[7d_positivity_all]])/Table2[[#This Row],[7d_positivity_public]])</f>
        <v>9.375E-2</v>
      </c>
      <c r="W2082">
        <v>29</v>
      </c>
    </row>
    <row r="2083" spans="1:23" x14ac:dyDescent="0.25">
      <c r="A2083" s="10">
        <v>44446</v>
      </c>
      <c r="B2083">
        <v>522</v>
      </c>
      <c r="C2083" t="s">
        <v>311</v>
      </c>
      <c r="D2083">
        <v>23</v>
      </c>
      <c r="E2083">
        <v>11</v>
      </c>
      <c r="F2083">
        <v>12</v>
      </c>
      <c r="G2083">
        <v>16</v>
      </c>
      <c r="H2083">
        <v>70</v>
      </c>
      <c r="J2083">
        <v>43</v>
      </c>
      <c r="K2083">
        <v>72</v>
      </c>
      <c r="L2083">
        <v>64</v>
      </c>
      <c r="M2083">
        <v>79</v>
      </c>
      <c r="N2083">
        <v>62</v>
      </c>
      <c r="O2083">
        <v>33</v>
      </c>
      <c r="P2083">
        <v>65</v>
      </c>
      <c r="Q2083">
        <v>53</v>
      </c>
      <c r="R2083">
        <v>74</v>
      </c>
      <c r="T2083" s="34">
        <f>_xlfn.XLOOKUP(B2083,'LHA Demog pivot'!$B$4:$B$93,'LHA Demog pivot'!$C$4:$C$93,,,1)</f>
        <v>6256</v>
      </c>
      <c r="U2083" s="36">
        <f>ROUND(Table2[[#This Row],[LHA_Pop_2016]]*Table2[[#This Row],[C_ADR_7day]]/100000*7,0)</f>
        <v>10</v>
      </c>
      <c r="V2083" s="13">
        <f>IF(OR(Table2[[#This Row],[7d_positivity_public]]=0,ISBLANK(Table2[[#This Row],[7d_positivity_public]])),"",(Table2[[#This Row],[7d_positivity_public]]-Table2[[#This Row],[7d_positivity_all]])/Table2[[#This Row],[7d_positivity_public]])</f>
        <v>0.1875</v>
      </c>
      <c r="W2083">
        <v>13</v>
      </c>
    </row>
    <row r="2084" spans="1:23" x14ac:dyDescent="0.25">
      <c r="A2084" s="10">
        <v>44446</v>
      </c>
      <c r="B2084">
        <v>523</v>
      </c>
      <c r="C2084" t="s">
        <v>312</v>
      </c>
      <c r="D2084">
        <v>97</v>
      </c>
      <c r="E2084">
        <v>55</v>
      </c>
      <c r="F2084">
        <v>42</v>
      </c>
      <c r="G2084">
        <v>41</v>
      </c>
      <c r="H2084">
        <v>66</v>
      </c>
      <c r="J2084">
        <v>43</v>
      </c>
      <c r="K2084">
        <v>69</v>
      </c>
      <c r="L2084">
        <v>59</v>
      </c>
      <c r="M2084">
        <v>78</v>
      </c>
      <c r="N2084">
        <v>57</v>
      </c>
      <c r="O2084">
        <v>29</v>
      </c>
      <c r="P2084">
        <v>60</v>
      </c>
      <c r="Q2084">
        <v>47</v>
      </c>
      <c r="R2084">
        <v>72</v>
      </c>
      <c r="T2084" s="34">
        <f>_xlfn.XLOOKUP(B2084,'LHA Demog pivot'!$B$4:$B$93,'LHA Demog pivot'!$C$4:$C$93,,,1)</f>
        <v>15857</v>
      </c>
      <c r="U2084" s="36">
        <f>ROUND(Table2[[#This Row],[LHA_Pop_2016]]*Table2[[#This Row],[C_ADR_7day]]/100000*7,0)</f>
        <v>108</v>
      </c>
      <c r="V2084" s="13">
        <f>IF(OR(Table2[[#This Row],[7d_positivity_public]]=0,ISBLANK(Table2[[#This Row],[7d_positivity_public]])),"",(Table2[[#This Row],[7d_positivity_public]]-Table2[[#This Row],[7d_positivity_all]])/Table2[[#This Row],[7d_positivity_public]])</f>
        <v>2.4390243902439025E-2</v>
      </c>
      <c r="W2084">
        <v>40</v>
      </c>
    </row>
    <row r="2085" spans="1:23" x14ac:dyDescent="0.25">
      <c r="A2085" s="10">
        <v>44446</v>
      </c>
      <c r="B2085">
        <v>524</v>
      </c>
      <c r="C2085" t="s">
        <v>313</v>
      </c>
      <c r="D2085">
        <v>25</v>
      </c>
      <c r="E2085">
        <v>16</v>
      </c>
      <c r="F2085">
        <v>9</v>
      </c>
      <c r="G2085">
        <v>20</v>
      </c>
      <c r="H2085">
        <v>79</v>
      </c>
      <c r="J2085">
        <v>65</v>
      </c>
      <c r="K2085">
        <v>80</v>
      </c>
      <c r="L2085">
        <v>74</v>
      </c>
      <c r="M2085">
        <v>86</v>
      </c>
      <c r="N2085">
        <v>69</v>
      </c>
      <c r="O2085">
        <v>53</v>
      </c>
      <c r="P2085">
        <v>70</v>
      </c>
      <c r="Q2085">
        <v>61</v>
      </c>
      <c r="R2085">
        <v>81</v>
      </c>
      <c r="T2085" s="34">
        <f>_xlfn.XLOOKUP(B2085,'LHA Demog pivot'!$B$4:$B$93,'LHA Demog pivot'!$C$4:$C$93,,,1)</f>
        <v>95077</v>
      </c>
      <c r="U2085" s="36">
        <f>ROUND(Table2[[#This Row],[LHA_Pop_2016]]*Table2[[#This Row],[C_ADR_7day]]/100000*7,0)</f>
        <v>166</v>
      </c>
      <c r="V2085" s="13">
        <f>IF(OR(Table2[[#This Row],[7d_positivity_public]]=0,ISBLANK(Table2[[#This Row],[7d_positivity_public]])),"",(Table2[[#This Row],[7d_positivity_public]]-Table2[[#This Row],[7d_positivity_all]])/Table2[[#This Row],[7d_positivity_public]])</f>
        <v>0.1</v>
      </c>
      <c r="W2085">
        <v>18</v>
      </c>
    </row>
    <row r="2086" spans="1:23" x14ac:dyDescent="0.25">
      <c r="A2086" s="10">
        <v>44446</v>
      </c>
      <c r="B2086">
        <v>531</v>
      </c>
      <c r="C2086" t="s">
        <v>314</v>
      </c>
      <c r="D2086">
        <v>37</v>
      </c>
      <c r="E2086">
        <v>35</v>
      </c>
      <c r="F2086">
        <v>2</v>
      </c>
      <c r="G2086">
        <v>37</v>
      </c>
      <c r="H2086">
        <v>57</v>
      </c>
      <c r="J2086">
        <v>33</v>
      </c>
      <c r="K2086">
        <v>60</v>
      </c>
      <c r="L2086">
        <v>49</v>
      </c>
      <c r="M2086">
        <v>72</v>
      </c>
      <c r="N2086">
        <v>48</v>
      </c>
      <c r="O2086">
        <v>23</v>
      </c>
      <c r="P2086">
        <v>50</v>
      </c>
      <c r="Q2086">
        <v>38</v>
      </c>
      <c r="R2086">
        <v>65</v>
      </c>
      <c r="T2086" s="34">
        <f>_xlfn.XLOOKUP(B2086,'LHA Demog pivot'!$B$4:$B$93,'LHA Demog pivot'!$C$4:$C$93,,,1)</f>
        <v>26850</v>
      </c>
      <c r="U2086" s="36">
        <f>ROUND(Table2[[#This Row],[LHA_Pop_2016]]*Table2[[#This Row],[C_ADR_7day]]/100000*7,0)</f>
        <v>70</v>
      </c>
      <c r="V2086" s="13">
        <f>IF(OR(Table2[[#This Row],[7d_positivity_public]]=0,ISBLANK(Table2[[#This Row],[7d_positivity_public]])),"",(Table2[[#This Row],[7d_positivity_public]]-Table2[[#This Row],[7d_positivity_all]])/Table2[[#This Row],[7d_positivity_public]])</f>
        <v>8.1081081081081086E-2</v>
      </c>
      <c r="W2086">
        <v>34</v>
      </c>
    </row>
    <row r="2087" spans="1:23" x14ac:dyDescent="0.25">
      <c r="A2087" s="10">
        <v>44446</v>
      </c>
      <c r="B2087">
        <v>532</v>
      </c>
      <c r="C2087" t="s">
        <v>315</v>
      </c>
      <c r="D2087">
        <v>28</v>
      </c>
      <c r="E2087">
        <v>18</v>
      </c>
      <c r="F2087">
        <v>10</v>
      </c>
      <c r="G2087">
        <v>26</v>
      </c>
      <c r="H2087">
        <v>59</v>
      </c>
      <c r="J2087">
        <v>36</v>
      </c>
      <c r="K2087">
        <v>61</v>
      </c>
      <c r="L2087">
        <v>54</v>
      </c>
      <c r="M2087">
        <v>73</v>
      </c>
      <c r="N2087">
        <v>49</v>
      </c>
      <c r="O2087">
        <v>25</v>
      </c>
      <c r="P2087">
        <v>51</v>
      </c>
      <c r="Q2087">
        <v>42</v>
      </c>
      <c r="R2087">
        <v>66</v>
      </c>
      <c r="T2087" s="34">
        <f>_xlfn.XLOOKUP(B2087,'LHA Demog pivot'!$B$4:$B$93,'LHA Demog pivot'!$C$4:$C$93,,,1)</f>
        <v>35521</v>
      </c>
      <c r="U2087" s="36">
        <f>ROUND(Table2[[#This Row],[LHA_Pop_2016]]*Table2[[#This Row],[C_ADR_7day]]/100000*7,0)</f>
        <v>70</v>
      </c>
      <c r="V2087" s="13">
        <f>IF(OR(Table2[[#This Row],[7d_positivity_public]]=0,ISBLANK(Table2[[#This Row],[7d_positivity_public]])),"",(Table2[[#This Row],[7d_positivity_public]]-Table2[[#This Row],[7d_positivity_all]])/Table2[[#This Row],[7d_positivity_public]])</f>
        <v>0.26923076923076922</v>
      </c>
      <c r="W2087">
        <v>19</v>
      </c>
    </row>
    <row r="2088" spans="1:23" x14ac:dyDescent="0.25">
      <c r="A2088" s="10">
        <v>44446</v>
      </c>
      <c r="B2088">
        <v>533</v>
      </c>
      <c r="C2088" t="s">
        <v>316</v>
      </c>
      <c r="D2088">
        <v>63</v>
      </c>
      <c r="E2088">
        <v>49</v>
      </c>
      <c r="F2088">
        <v>14</v>
      </c>
      <c r="G2088">
        <v>41</v>
      </c>
      <c r="H2088">
        <v>59</v>
      </c>
      <c r="J2088">
        <v>38</v>
      </c>
      <c r="K2088">
        <v>61</v>
      </c>
      <c r="L2088">
        <v>53</v>
      </c>
      <c r="M2088">
        <v>72</v>
      </c>
      <c r="N2088">
        <v>50</v>
      </c>
      <c r="O2088">
        <v>24</v>
      </c>
      <c r="P2088">
        <v>53</v>
      </c>
      <c r="Q2088">
        <v>43</v>
      </c>
      <c r="R2088">
        <v>66</v>
      </c>
      <c r="T2088" s="34">
        <f>_xlfn.XLOOKUP(B2088,'LHA Demog pivot'!$B$4:$B$93,'LHA Demog pivot'!$C$4:$C$93,,,1)</f>
        <v>5514</v>
      </c>
      <c r="U2088" s="36">
        <f>ROUND(Table2[[#This Row],[LHA_Pop_2016]]*Table2[[#This Row],[C_ADR_7day]]/100000*7,0)</f>
        <v>24</v>
      </c>
      <c r="V2088" s="13">
        <f>IF(OR(Table2[[#This Row],[7d_positivity_public]]=0,ISBLANK(Table2[[#This Row],[7d_positivity_public]])),"",(Table2[[#This Row],[7d_positivity_public]]-Table2[[#This Row],[7d_positivity_all]])/Table2[[#This Row],[7d_positivity_public]])</f>
        <v>9.7560975609756101E-2</v>
      </c>
      <c r="W2088">
        <v>37</v>
      </c>
    </row>
    <row r="2089" spans="1:23" x14ac:dyDescent="0.25">
      <c r="A2089" s="10">
        <v>44446</v>
      </c>
      <c r="B2089">
        <v>555</v>
      </c>
      <c r="C2089" t="s">
        <v>317</v>
      </c>
      <c r="D2089">
        <v>7</v>
      </c>
      <c r="E2089">
        <v>13</v>
      </c>
      <c r="F2089">
        <v>-6</v>
      </c>
      <c r="G2089">
        <v>11</v>
      </c>
      <c r="H2089">
        <v>81</v>
      </c>
      <c r="J2089">
        <v>58</v>
      </c>
      <c r="K2089">
        <v>83</v>
      </c>
      <c r="L2089">
        <v>78</v>
      </c>
      <c r="M2089">
        <v>87</v>
      </c>
      <c r="N2089">
        <v>67</v>
      </c>
      <c r="O2089">
        <v>36</v>
      </c>
      <c r="P2089">
        <v>70</v>
      </c>
      <c r="Q2089">
        <v>62</v>
      </c>
      <c r="R2089">
        <v>77</v>
      </c>
      <c r="T2089" s="34">
        <f>_xlfn.XLOOKUP(B2089,'LHA Demog pivot'!$B$4:$B$93,'LHA Demog pivot'!$C$4:$C$93,,,1)</f>
        <v>2049</v>
      </c>
      <c r="U2089" s="36">
        <f>ROUND(Table2[[#This Row],[LHA_Pop_2016]]*Table2[[#This Row],[C_ADR_7day]]/100000*7,0)</f>
        <v>1</v>
      </c>
      <c r="V2089" s="13">
        <f>IF(OR(Table2[[#This Row],[7d_positivity_public]]=0,ISBLANK(Table2[[#This Row],[7d_positivity_public]])),"",(Table2[[#This Row],[7d_positivity_public]]-Table2[[#This Row],[7d_positivity_all]])/Table2[[#This Row],[7d_positivity_public]])</f>
        <v>0.27272727272727271</v>
      </c>
      <c r="W2089">
        <v>8</v>
      </c>
    </row>
    <row r="2090" spans="1:23" x14ac:dyDescent="0.25">
      <c r="A2090" s="10">
        <v>44449</v>
      </c>
      <c r="B2090">
        <v>111</v>
      </c>
      <c r="C2090" t="s">
        <v>242</v>
      </c>
      <c r="D2090">
        <v>18</v>
      </c>
      <c r="E2090">
        <v>19</v>
      </c>
      <c r="F2090">
        <v>-1</v>
      </c>
      <c r="G2090">
        <v>12</v>
      </c>
      <c r="H2090">
        <v>80</v>
      </c>
      <c r="J2090">
        <v>68</v>
      </c>
      <c r="K2090">
        <v>81</v>
      </c>
      <c r="L2090">
        <v>77</v>
      </c>
      <c r="M2090">
        <v>87</v>
      </c>
      <c r="N2090">
        <v>71</v>
      </c>
      <c r="O2090">
        <v>58</v>
      </c>
      <c r="P2090">
        <v>73</v>
      </c>
      <c r="Q2090">
        <v>65</v>
      </c>
      <c r="R2090">
        <v>82</v>
      </c>
      <c r="T2090" s="34">
        <f>_xlfn.XLOOKUP(B2090,'LHA Demog pivot'!$B$4:$B$93,'LHA Demog pivot'!$C$4:$C$93,,,1)</f>
        <v>15531</v>
      </c>
      <c r="U2090" s="36">
        <f>ROUND(Table2[[#This Row],[LHA_Pop_2016]]*Table2[[#This Row],[C_ADR_7day]]/100000*7,0)</f>
        <v>20</v>
      </c>
      <c r="V2090" s="13">
        <f>IF(OR(Table2[[#This Row],[7d_positivity_public]]=0,ISBLANK(Table2[[#This Row],[7d_positivity_public]])),"",(Table2[[#This Row],[7d_positivity_public]]-Table2[[#This Row],[7d_positivity_all]])/Table2[[#This Row],[7d_positivity_public]])</f>
        <v>8.3333333333333329E-2</v>
      </c>
      <c r="W2090">
        <v>11</v>
      </c>
    </row>
    <row r="2091" spans="1:23" x14ac:dyDescent="0.25">
      <c r="A2091" s="10">
        <v>44449</v>
      </c>
      <c r="B2091">
        <v>112</v>
      </c>
      <c r="C2091" t="s">
        <v>243</v>
      </c>
      <c r="D2091">
        <v>29</v>
      </c>
      <c r="E2091">
        <v>43</v>
      </c>
      <c r="F2091">
        <v>-14</v>
      </c>
      <c r="G2091">
        <v>13</v>
      </c>
      <c r="H2091">
        <v>78</v>
      </c>
      <c r="J2091">
        <v>65</v>
      </c>
      <c r="K2091">
        <v>79</v>
      </c>
      <c r="L2091">
        <v>71</v>
      </c>
      <c r="M2091">
        <v>87</v>
      </c>
      <c r="N2091">
        <v>70</v>
      </c>
      <c r="O2091">
        <v>53</v>
      </c>
      <c r="P2091">
        <v>71</v>
      </c>
      <c r="Q2091">
        <v>58</v>
      </c>
      <c r="R2091">
        <v>82</v>
      </c>
      <c r="T2091" s="34">
        <f>_xlfn.XLOOKUP(B2091,'LHA Demog pivot'!$B$4:$B$93,'LHA Demog pivot'!$C$4:$C$93,,,1)</f>
        <v>26248</v>
      </c>
      <c r="U2091" s="36">
        <f>ROUND(Table2[[#This Row],[LHA_Pop_2016]]*Table2[[#This Row],[C_ADR_7day]]/100000*7,0)</f>
        <v>53</v>
      </c>
      <c r="V2091" s="13">
        <f>IF(OR(Table2[[#This Row],[7d_positivity_public]]=0,ISBLANK(Table2[[#This Row],[7d_positivity_public]])),"",(Table2[[#This Row],[7d_positivity_public]]-Table2[[#This Row],[7d_positivity_all]])/Table2[[#This Row],[7d_positivity_public]])</f>
        <v>7.6923076923076927E-2</v>
      </c>
      <c r="W2091">
        <v>12</v>
      </c>
    </row>
    <row r="2092" spans="1:23" x14ac:dyDescent="0.25">
      <c r="A2092" s="10">
        <v>44449</v>
      </c>
      <c r="B2092">
        <v>113</v>
      </c>
      <c r="C2092" t="s">
        <v>244</v>
      </c>
      <c r="D2092">
        <v>7</v>
      </c>
      <c r="E2092">
        <v>15</v>
      </c>
      <c r="F2092">
        <v>-8</v>
      </c>
      <c r="G2092">
        <v>4</v>
      </c>
      <c r="H2092">
        <v>83</v>
      </c>
      <c r="J2092">
        <v>72</v>
      </c>
      <c r="K2092">
        <v>84</v>
      </c>
      <c r="L2092">
        <v>77</v>
      </c>
      <c r="M2092">
        <v>90</v>
      </c>
      <c r="N2092">
        <v>76</v>
      </c>
      <c r="O2092">
        <v>60</v>
      </c>
      <c r="P2092">
        <v>77</v>
      </c>
      <c r="Q2092">
        <v>66</v>
      </c>
      <c r="R2092">
        <v>86</v>
      </c>
      <c r="T2092" s="34">
        <f>_xlfn.XLOOKUP(B2092,'LHA Demog pivot'!$B$4:$B$93,'LHA Demog pivot'!$C$4:$C$93,,,1)</f>
        <v>9178</v>
      </c>
      <c r="U2092" s="36">
        <f>ROUND(Table2[[#This Row],[LHA_Pop_2016]]*Table2[[#This Row],[C_ADR_7day]]/100000*7,0)</f>
        <v>4</v>
      </c>
      <c r="V2092" s="13">
        <f>IF(OR(Table2[[#This Row],[7d_positivity_public]]=0,ISBLANK(Table2[[#This Row],[7d_positivity_public]])),"",(Table2[[#This Row],[7d_positivity_public]]-Table2[[#This Row],[7d_positivity_all]])/Table2[[#This Row],[7d_positivity_public]])</f>
        <v>0</v>
      </c>
      <c r="W2092">
        <v>4</v>
      </c>
    </row>
    <row r="2093" spans="1:23" x14ac:dyDescent="0.25">
      <c r="A2093" s="10">
        <v>44449</v>
      </c>
      <c r="B2093">
        <v>114</v>
      </c>
      <c r="C2093" t="s">
        <v>245</v>
      </c>
      <c r="D2093">
        <v>8</v>
      </c>
      <c r="E2093">
        <v>13</v>
      </c>
      <c r="F2093">
        <v>-5</v>
      </c>
      <c r="G2093">
        <v>6</v>
      </c>
      <c r="H2093">
        <v>86</v>
      </c>
      <c r="J2093">
        <v>69</v>
      </c>
      <c r="K2093">
        <v>87</v>
      </c>
      <c r="L2093">
        <v>83</v>
      </c>
      <c r="M2093">
        <v>90</v>
      </c>
      <c r="N2093">
        <v>78</v>
      </c>
      <c r="O2093">
        <v>54</v>
      </c>
      <c r="P2093">
        <v>79</v>
      </c>
      <c r="Q2093">
        <v>71</v>
      </c>
      <c r="R2093">
        <v>85</v>
      </c>
      <c r="T2093" s="34">
        <f>_xlfn.XLOOKUP(B2093,'LHA Demog pivot'!$B$4:$B$93,'LHA Demog pivot'!$C$4:$C$93,,,1)</f>
        <v>9487</v>
      </c>
      <c r="U2093" s="36">
        <f>ROUND(Table2[[#This Row],[LHA_Pop_2016]]*Table2[[#This Row],[C_ADR_7day]]/100000*7,0)</f>
        <v>5</v>
      </c>
      <c r="V2093" s="13">
        <f>IF(OR(Table2[[#This Row],[7d_positivity_public]]=0,ISBLANK(Table2[[#This Row],[7d_positivity_public]])),"",(Table2[[#This Row],[7d_positivity_public]]-Table2[[#This Row],[7d_positivity_all]])/Table2[[#This Row],[7d_positivity_public]])</f>
        <v>0.16666666666666666</v>
      </c>
      <c r="W2093">
        <v>5</v>
      </c>
    </row>
    <row r="2094" spans="1:23" x14ac:dyDescent="0.25">
      <c r="A2094" s="10">
        <v>44449</v>
      </c>
      <c r="B2094">
        <v>115</v>
      </c>
      <c r="C2094" t="s">
        <v>246</v>
      </c>
      <c r="D2094">
        <v>32</v>
      </c>
      <c r="E2094">
        <v>34</v>
      </c>
      <c r="F2094">
        <v>-2</v>
      </c>
      <c r="G2094">
        <v>19</v>
      </c>
      <c r="H2094">
        <v>69</v>
      </c>
      <c r="J2094">
        <v>44</v>
      </c>
      <c r="K2094">
        <v>71</v>
      </c>
      <c r="L2094">
        <v>56</v>
      </c>
      <c r="M2094">
        <v>79</v>
      </c>
      <c r="N2094">
        <v>60</v>
      </c>
      <c r="O2094">
        <v>28</v>
      </c>
      <c r="P2094">
        <v>62</v>
      </c>
      <c r="Q2094">
        <v>43</v>
      </c>
      <c r="R2094">
        <v>73</v>
      </c>
      <c r="T2094" s="34">
        <f>_xlfn.XLOOKUP(B2094,'LHA Demog pivot'!$B$4:$B$93,'LHA Demog pivot'!$C$4:$C$93,,,1)</f>
        <v>12634</v>
      </c>
      <c r="U2094" s="36">
        <f>ROUND(Table2[[#This Row],[LHA_Pop_2016]]*Table2[[#This Row],[C_ADR_7day]]/100000*7,0)</f>
        <v>28</v>
      </c>
      <c r="V2094" s="13">
        <f>IF(OR(Table2[[#This Row],[7d_positivity_public]]=0,ISBLANK(Table2[[#This Row],[7d_positivity_public]])),"",(Table2[[#This Row],[7d_positivity_public]]-Table2[[#This Row],[7d_positivity_all]])/Table2[[#This Row],[7d_positivity_public]])</f>
        <v>5.2631578947368418E-2</v>
      </c>
      <c r="W2094">
        <v>18</v>
      </c>
    </row>
    <row r="2095" spans="1:23" x14ac:dyDescent="0.25">
      <c r="A2095" s="10">
        <v>44449</v>
      </c>
      <c r="B2095">
        <v>116</v>
      </c>
      <c r="C2095" t="s">
        <v>247</v>
      </c>
      <c r="D2095">
        <v>37</v>
      </c>
      <c r="E2095">
        <v>53</v>
      </c>
      <c r="F2095">
        <v>-16</v>
      </c>
      <c r="G2095">
        <v>19</v>
      </c>
      <c r="H2095">
        <v>87</v>
      </c>
      <c r="J2095">
        <v>71</v>
      </c>
      <c r="K2095">
        <v>88</v>
      </c>
      <c r="L2095">
        <v>88</v>
      </c>
      <c r="M2095">
        <v>87</v>
      </c>
      <c r="N2095">
        <v>78</v>
      </c>
      <c r="O2095">
        <v>58</v>
      </c>
      <c r="P2095">
        <v>79</v>
      </c>
      <c r="Q2095">
        <v>76</v>
      </c>
      <c r="R2095">
        <v>83</v>
      </c>
      <c r="T2095" s="34">
        <f>_xlfn.XLOOKUP(B2095,'LHA Demog pivot'!$B$4:$B$93,'LHA Demog pivot'!$C$4:$C$93,,,1)</f>
        <v>6851</v>
      </c>
      <c r="U2095" s="36">
        <f>ROUND(Table2[[#This Row],[LHA_Pop_2016]]*Table2[[#This Row],[C_ADR_7day]]/100000*7,0)</f>
        <v>18</v>
      </c>
      <c r="V2095" s="13">
        <f>IF(OR(Table2[[#This Row],[7d_positivity_public]]=0,ISBLANK(Table2[[#This Row],[7d_positivity_public]])),"",(Table2[[#This Row],[7d_positivity_public]]-Table2[[#This Row],[7d_positivity_all]])/Table2[[#This Row],[7d_positivity_public]])</f>
        <v>0.10526315789473684</v>
      </c>
      <c r="W2095">
        <v>17</v>
      </c>
    </row>
    <row r="2096" spans="1:23" x14ac:dyDescent="0.25">
      <c r="A2096" s="10">
        <v>44449</v>
      </c>
      <c r="B2096">
        <v>121</v>
      </c>
      <c r="C2096" t="s">
        <v>248</v>
      </c>
      <c r="D2096">
        <v>8</v>
      </c>
      <c r="E2096">
        <v>15</v>
      </c>
      <c r="F2096">
        <v>-7</v>
      </c>
      <c r="G2096">
        <v>10</v>
      </c>
      <c r="H2096">
        <v>71</v>
      </c>
      <c r="J2096">
        <v>47</v>
      </c>
      <c r="K2096">
        <v>73</v>
      </c>
      <c r="L2096">
        <v>55</v>
      </c>
      <c r="M2096">
        <v>81</v>
      </c>
      <c r="N2096">
        <v>63</v>
      </c>
      <c r="O2096">
        <v>31</v>
      </c>
      <c r="P2096">
        <v>65</v>
      </c>
      <c r="Q2096">
        <v>45</v>
      </c>
      <c r="R2096">
        <v>74</v>
      </c>
      <c r="T2096" s="34">
        <f>_xlfn.XLOOKUP(B2096,'LHA Demog pivot'!$B$4:$B$93,'LHA Demog pivot'!$C$4:$C$93,,,1)</f>
        <v>3209</v>
      </c>
      <c r="U2096" s="36">
        <f>ROUND(Table2[[#This Row],[LHA_Pop_2016]]*Table2[[#This Row],[C_ADR_7day]]/100000*7,0)</f>
        <v>2</v>
      </c>
      <c r="V2096" s="13">
        <f>IF(OR(Table2[[#This Row],[7d_positivity_public]]=0,ISBLANK(Table2[[#This Row],[7d_positivity_public]])),"",(Table2[[#This Row],[7d_positivity_public]]-Table2[[#This Row],[7d_positivity_all]])/Table2[[#This Row],[7d_positivity_public]])</f>
        <v>0.3</v>
      </c>
      <c r="W2096">
        <v>7</v>
      </c>
    </row>
    <row r="2097" spans="1:23" x14ac:dyDescent="0.25">
      <c r="A2097" s="10">
        <v>44449</v>
      </c>
      <c r="B2097">
        <v>122</v>
      </c>
      <c r="C2097" t="s">
        <v>249</v>
      </c>
      <c r="D2097">
        <v>23</v>
      </c>
      <c r="E2097">
        <v>21</v>
      </c>
      <c r="F2097">
        <v>2</v>
      </c>
      <c r="G2097">
        <v>15</v>
      </c>
      <c r="H2097">
        <v>75</v>
      </c>
      <c r="J2097">
        <v>58</v>
      </c>
      <c r="K2097">
        <v>76</v>
      </c>
      <c r="L2097">
        <v>69</v>
      </c>
      <c r="M2097">
        <v>82</v>
      </c>
      <c r="N2097">
        <v>66</v>
      </c>
      <c r="O2097">
        <v>44</v>
      </c>
      <c r="P2097">
        <v>68</v>
      </c>
      <c r="Q2097">
        <v>58</v>
      </c>
      <c r="R2097">
        <v>77</v>
      </c>
      <c r="T2097" s="34">
        <f>_xlfn.XLOOKUP(B2097,'LHA Demog pivot'!$B$4:$B$93,'LHA Demog pivot'!$C$4:$C$93,,,1)</f>
        <v>25523</v>
      </c>
      <c r="U2097" s="36">
        <f>ROUND(Table2[[#This Row],[LHA_Pop_2016]]*Table2[[#This Row],[C_ADR_7day]]/100000*7,0)</f>
        <v>41</v>
      </c>
      <c r="V2097" s="13">
        <f>IF(OR(Table2[[#This Row],[7d_positivity_public]]=0,ISBLANK(Table2[[#This Row],[7d_positivity_public]])),"",(Table2[[#This Row],[7d_positivity_public]]-Table2[[#This Row],[7d_positivity_all]])/Table2[[#This Row],[7d_positivity_public]])</f>
        <v>0.13333333333333333</v>
      </c>
      <c r="W2097">
        <v>13</v>
      </c>
    </row>
    <row r="2098" spans="1:23" x14ac:dyDescent="0.25">
      <c r="A2098" s="10">
        <v>44449</v>
      </c>
      <c r="B2098">
        <v>123</v>
      </c>
      <c r="C2098" t="s">
        <v>250</v>
      </c>
      <c r="D2098">
        <v>22</v>
      </c>
      <c r="E2098">
        <v>17</v>
      </c>
      <c r="F2098">
        <v>5</v>
      </c>
      <c r="G2098">
        <v>13</v>
      </c>
      <c r="H2098">
        <v>78</v>
      </c>
      <c r="J2098">
        <v>63</v>
      </c>
      <c r="K2098">
        <v>79</v>
      </c>
      <c r="L2098">
        <v>72</v>
      </c>
      <c r="M2098">
        <v>86</v>
      </c>
      <c r="N2098">
        <v>70</v>
      </c>
      <c r="O2098">
        <v>48</v>
      </c>
      <c r="P2098">
        <v>71</v>
      </c>
      <c r="Q2098">
        <v>60</v>
      </c>
      <c r="R2098">
        <v>81</v>
      </c>
      <c r="T2098" s="34">
        <f>_xlfn.XLOOKUP(B2098,'LHA Demog pivot'!$B$4:$B$93,'LHA Demog pivot'!$C$4:$C$93,,,1)</f>
        <v>13710</v>
      </c>
      <c r="U2098" s="36">
        <f>ROUND(Table2[[#This Row],[LHA_Pop_2016]]*Table2[[#This Row],[C_ADR_7day]]/100000*7,0)</f>
        <v>21</v>
      </c>
      <c r="V2098" s="13">
        <f>IF(OR(Table2[[#This Row],[7d_positivity_public]]=0,ISBLANK(Table2[[#This Row],[7d_positivity_public]])),"",(Table2[[#This Row],[7d_positivity_public]]-Table2[[#This Row],[7d_positivity_all]])/Table2[[#This Row],[7d_positivity_public]])</f>
        <v>7.6923076923076927E-2</v>
      </c>
      <c r="W2098">
        <v>12</v>
      </c>
    </row>
    <row r="2099" spans="1:23" x14ac:dyDescent="0.25">
      <c r="A2099" s="10">
        <v>44449</v>
      </c>
      <c r="B2099">
        <v>124</v>
      </c>
      <c r="C2099" t="s">
        <v>251</v>
      </c>
      <c r="D2099">
        <v>6</v>
      </c>
      <c r="E2099">
        <v>8</v>
      </c>
      <c r="F2099">
        <v>-2</v>
      </c>
      <c r="G2099">
        <v>12</v>
      </c>
      <c r="H2099">
        <v>75</v>
      </c>
      <c r="J2099">
        <v>51</v>
      </c>
      <c r="K2099">
        <v>76</v>
      </c>
      <c r="L2099">
        <v>63</v>
      </c>
      <c r="M2099">
        <v>82</v>
      </c>
      <c r="N2099">
        <v>67</v>
      </c>
      <c r="O2099">
        <v>41</v>
      </c>
      <c r="P2099">
        <v>69</v>
      </c>
      <c r="Q2099">
        <v>50</v>
      </c>
      <c r="R2099">
        <v>77</v>
      </c>
      <c r="T2099" s="34">
        <f>_xlfn.XLOOKUP(B2099,'LHA Demog pivot'!$B$4:$B$93,'LHA Demog pivot'!$C$4:$C$93,,,1)</f>
        <v>4501</v>
      </c>
      <c r="U2099" s="36">
        <f>ROUND(Table2[[#This Row],[LHA_Pop_2016]]*Table2[[#This Row],[C_ADR_7day]]/100000*7,0)</f>
        <v>2</v>
      </c>
      <c r="V2099" s="13">
        <f>IF(OR(Table2[[#This Row],[7d_positivity_public]]=0,ISBLANK(Table2[[#This Row],[7d_positivity_public]])),"",(Table2[[#This Row],[7d_positivity_public]]-Table2[[#This Row],[7d_positivity_all]])/Table2[[#This Row],[7d_positivity_public]])</f>
        <v>8.3333333333333329E-2</v>
      </c>
      <c r="W2099">
        <v>11</v>
      </c>
    </row>
    <row r="2100" spans="1:23" x14ac:dyDescent="0.25">
      <c r="A2100" s="10">
        <v>44449</v>
      </c>
      <c r="B2100">
        <v>125</v>
      </c>
      <c r="C2100" t="s">
        <v>252</v>
      </c>
      <c r="D2100">
        <v>23</v>
      </c>
      <c r="E2100">
        <v>33</v>
      </c>
      <c r="F2100">
        <v>-10</v>
      </c>
      <c r="G2100">
        <v>13</v>
      </c>
      <c r="H2100">
        <v>85</v>
      </c>
      <c r="J2100">
        <v>77</v>
      </c>
      <c r="K2100">
        <v>85</v>
      </c>
      <c r="L2100">
        <v>80</v>
      </c>
      <c r="M2100">
        <v>90</v>
      </c>
      <c r="N2100">
        <v>78</v>
      </c>
      <c r="O2100">
        <v>64</v>
      </c>
      <c r="P2100">
        <v>79</v>
      </c>
      <c r="Q2100">
        <v>69</v>
      </c>
      <c r="R2100">
        <v>86</v>
      </c>
      <c r="T2100" s="34">
        <f>_xlfn.XLOOKUP(B2100,'LHA Demog pivot'!$B$4:$B$93,'LHA Demog pivot'!$C$4:$C$93,,,1)</f>
        <v>19367</v>
      </c>
      <c r="U2100" s="36">
        <f>ROUND(Table2[[#This Row],[LHA_Pop_2016]]*Table2[[#This Row],[C_ADR_7day]]/100000*7,0)</f>
        <v>31</v>
      </c>
      <c r="V2100" s="13">
        <f>IF(OR(Table2[[#This Row],[7d_positivity_public]]=0,ISBLANK(Table2[[#This Row],[7d_positivity_public]])),"",(Table2[[#This Row],[7d_positivity_public]]-Table2[[#This Row],[7d_positivity_all]])/Table2[[#This Row],[7d_positivity_public]])</f>
        <v>7.6923076923076927E-2</v>
      </c>
      <c r="W2100">
        <v>12</v>
      </c>
    </row>
    <row r="2101" spans="1:23" x14ac:dyDescent="0.25">
      <c r="A2101" s="10">
        <v>44449</v>
      </c>
      <c r="B2101">
        <v>126</v>
      </c>
      <c r="C2101" t="s">
        <v>83</v>
      </c>
      <c r="D2101">
        <v>49</v>
      </c>
      <c r="E2101">
        <v>60</v>
      </c>
      <c r="F2101">
        <v>-11</v>
      </c>
      <c r="G2101">
        <v>24</v>
      </c>
      <c r="H2101">
        <v>75</v>
      </c>
      <c r="J2101">
        <v>55</v>
      </c>
      <c r="K2101">
        <v>77</v>
      </c>
      <c r="L2101">
        <v>64</v>
      </c>
      <c r="M2101">
        <v>83</v>
      </c>
      <c r="N2101">
        <v>68</v>
      </c>
      <c r="O2101">
        <v>44</v>
      </c>
      <c r="P2101">
        <v>69</v>
      </c>
      <c r="Q2101">
        <v>50</v>
      </c>
      <c r="R2101">
        <v>79</v>
      </c>
      <c r="T2101" s="34">
        <f>_xlfn.XLOOKUP(B2101,'LHA Demog pivot'!$B$4:$B$93,'LHA Demog pivot'!$C$4:$C$93,,,1)</f>
        <v>8611</v>
      </c>
      <c r="U2101" s="36">
        <f>ROUND(Table2[[#This Row],[LHA_Pop_2016]]*Table2[[#This Row],[C_ADR_7day]]/100000*7,0)</f>
        <v>30</v>
      </c>
      <c r="V2101" s="13">
        <f>IF(OR(Table2[[#This Row],[7d_positivity_public]]=0,ISBLANK(Table2[[#This Row],[7d_positivity_public]])),"",(Table2[[#This Row],[7d_positivity_public]]-Table2[[#This Row],[7d_positivity_all]])/Table2[[#This Row],[7d_positivity_public]])</f>
        <v>4.1666666666666664E-2</v>
      </c>
      <c r="W2101">
        <v>23</v>
      </c>
    </row>
    <row r="2102" spans="1:23" x14ac:dyDescent="0.25">
      <c r="A2102" s="10">
        <v>44449</v>
      </c>
      <c r="B2102">
        <v>127</v>
      </c>
      <c r="C2102" t="s">
        <v>84</v>
      </c>
      <c r="D2102">
        <v>45</v>
      </c>
      <c r="E2102">
        <v>120</v>
      </c>
      <c r="F2102">
        <v>-75</v>
      </c>
      <c r="G2102">
        <v>25</v>
      </c>
      <c r="H2102">
        <v>68</v>
      </c>
      <c r="J2102">
        <v>36</v>
      </c>
      <c r="K2102">
        <v>70</v>
      </c>
      <c r="L2102">
        <v>60</v>
      </c>
      <c r="M2102">
        <v>74</v>
      </c>
      <c r="N2102">
        <v>60</v>
      </c>
      <c r="O2102">
        <v>24</v>
      </c>
      <c r="P2102">
        <v>62</v>
      </c>
      <c r="Q2102">
        <v>45</v>
      </c>
      <c r="R2102">
        <v>69</v>
      </c>
      <c r="T2102" s="34">
        <f>_xlfn.XLOOKUP(B2102,'LHA Demog pivot'!$B$4:$B$93,'LHA Demog pivot'!$C$4:$C$93,,,1)</f>
        <v>3469</v>
      </c>
      <c r="U2102" s="36">
        <f>ROUND(Table2[[#This Row],[LHA_Pop_2016]]*Table2[[#This Row],[C_ADR_7day]]/100000*7,0)</f>
        <v>11</v>
      </c>
      <c r="V2102" s="13">
        <f>IF(OR(Table2[[#This Row],[7d_positivity_public]]=0,ISBLANK(Table2[[#This Row],[7d_positivity_public]])),"",(Table2[[#This Row],[7d_positivity_public]]-Table2[[#This Row],[7d_positivity_all]])/Table2[[#This Row],[7d_positivity_public]])</f>
        <v>0.12</v>
      </c>
      <c r="W2102">
        <v>22</v>
      </c>
    </row>
    <row r="2103" spans="1:23" x14ac:dyDescent="0.25">
      <c r="A2103" s="10">
        <v>44449</v>
      </c>
      <c r="B2103">
        <v>131</v>
      </c>
      <c r="C2103" t="s">
        <v>87</v>
      </c>
      <c r="D2103">
        <v>13</v>
      </c>
      <c r="E2103">
        <v>30</v>
      </c>
      <c r="F2103">
        <v>-17</v>
      </c>
      <c r="G2103">
        <v>13</v>
      </c>
      <c r="H2103">
        <v>86</v>
      </c>
      <c r="J2103">
        <v>68</v>
      </c>
      <c r="K2103">
        <v>87</v>
      </c>
      <c r="L2103">
        <v>81</v>
      </c>
      <c r="M2103">
        <v>89</v>
      </c>
      <c r="N2103">
        <v>77</v>
      </c>
      <c r="O2103">
        <v>52</v>
      </c>
      <c r="P2103">
        <v>78</v>
      </c>
      <c r="Q2103">
        <v>67</v>
      </c>
      <c r="R2103">
        <v>83</v>
      </c>
      <c r="T2103" s="34">
        <f>_xlfn.XLOOKUP(B2103,'LHA Demog pivot'!$B$4:$B$93,'LHA Demog pivot'!$C$4:$C$93,,,1)</f>
        <v>19231</v>
      </c>
      <c r="U2103" s="36">
        <f>ROUND(Table2[[#This Row],[LHA_Pop_2016]]*Table2[[#This Row],[C_ADR_7day]]/100000*7,0)</f>
        <v>18</v>
      </c>
      <c r="V2103" s="13">
        <f>IF(OR(Table2[[#This Row],[7d_positivity_public]]=0,ISBLANK(Table2[[#This Row],[7d_positivity_public]])),"",(Table2[[#This Row],[7d_positivity_public]]-Table2[[#This Row],[7d_positivity_all]])/Table2[[#This Row],[7d_positivity_public]])</f>
        <v>0.15384615384615385</v>
      </c>
      <c r="W2103">
        <v>11</v>
      </c>
    </row>
    <row r="2104" spans="1:23" x14ac:dyDescent="0.25">
      <c r="A2104" s="10">
        <v>44449</v>
      </c>
      <c r="B2104">
        <v>132</v>
      </c>
      <c r="C2104" t="s">
        <v>89</v>
      </c>
      <c r="D2104">
        <v>18</v>
      </c>
      <c r="E2104">
        <v>19</v>
      </c>
      <c r="F2104">
        <v>-1</v>
      </c>
      <c r="G2104">
        <v>10</v>
      </c>
      <c r="H2104">
        <v>83</v>
      </c>
      <c r="J2104">
        <v>75</v>
      </c>
      <c r="K2104">
        <v>83</v>
      </c>
      <c r="L2104">
        <v>75</v>
      </c>
      <c r="M2104">
        <v>88</v>
      </c>
      <c r="N2104">
        <v>76</v>
      </c>
      <c r="O2104">
        <v>61</v>
      </c>
      <c r="P2104">
        <v>77</v>
      </c>
      <c r="Q2104">
        <v>65</v>
      </c>
      <c r="R2104">
        <v>84</v>
      </c>
      <c r="T2104" s="34">
        <f>_xlfn.XLOOKUP(B2104,'LHA Demog pivot'!$B$4:$B$93,'LHA Demog pivot'!$C$4:$C$93,,,1)</f>
        <v>41799</v>
      </c>
      <c r="U2104" s="36">
        <f>ROUND(Table2[[#This Row],[LHA_Pop_2016]]*Table2[[#This Row],[C_ADR_7day]]/100000*7,0)</f>
        <v>53</v>
      </c>
      <c r="V2104" s="13">
        <f>IF(OR(Table2[[#This Row],[7d_positivity_public]]=0,ISBLANK(Table2[[#This Row],[7d_positivity_public]])),"",(Table2[[#This Row],[7d_positivity_public]]-Table2[[#This Row],[7d_positivity_all]])/Table2[[#This Row],[7d_positivity_public]])</f>
        <v>0.1</v>
      </c>
      <c r="W2104">
        <v>9</v>
      </c>
    </row>
    <row r="2105" spans="1:23" x14ac:dyDescent="0.25">
      <c r="A2105" s="10">
        <v>44449</v>
      </c>
      <c r="B2105">
        <v>133</v>
      </c>
      <c r="C2105" t="s">
        <v>91</v>
      </c>
      <c r="D2105">
        <v>10</v>
      </c>
      <c r="E2105">
        <v>30</v>
      </c>
      <c r="F2105">
        <v>-20</v>
      </c>
      <c r="G2105">
        <v>10</v>
      </c>
      <c r="H2105">
        <v>78</v>
      </c>
      <c r="J2105">
        <v>62</v>
      </c>
      <c r="K2105">
        <v>79</v>
      </c>
      <c r="L2105">
        <v>75</v>
      </c>
      <c r="M2105">
        <v>81</v>
      </c>
      <c r="N2105">
        <v>69</v>
      </c>
      <c r="O2105">
        <v>44</v>
      </c>
      <c r="P2105">
        <v>71</v>
      </c>
      <c r="Q2105">
        <v>60</v>
      </c>
      <c r="R2105">
        <v>76</v>
      </c>
      <c r="T2105" s="34">
        <f>_xlfn.XLOOKUP(B2105,'LHA Demog pivot'!$B$4:$B$93,'LHA Demog pivot'!$C$4:$C$93,,,1)</f>
        <v>5101</v>
      </c>
      <c r="U2105" s="36">
        <f>ROUND(Table2[[#This Row],[LHA_Pop_2016]]*Table2[[#This Row],[C_ADR_7day]]/100000*7,0)</f>
        <v>4</v>
      </c>
      <c r="V2105" s="13">
        <f>IF(OR(Table2[[#This Row],[7d_positivity_public]]=0,ISBLANK(Table2[[#This Row],[7d_positivity_public]])),"",(Table2[[#This Row],[7d_positivity_public]]-Table2[[#This Row],[7d_positivity_all]])/Table2[[#This Row],[7d_positivity_public]])</f>
        <v>0</v>
      </c>
      <c r="W2105">
        <v>10</v>
      </c>
    </row>
    <row r="2106" spans="1:23" x14ac:dyDescent="0.25">
      <c r="A2106" s="10">
        <v>44449</v>
      </c>
      <c r="B2106">
        <v>134</v>
      </c>
      <c r="C2106" t="s">
        <v>93</v>
      </c>
      <c r="D2106">
        <v>14</v>
      </c>
      <c r="E2106">
        <v>7</v>
      </c>
      <c r="F2106">
        <v>7</v>
      </c>
      <c r="G2106">
        <v>18</v>
      </c>
      <c r="H2106">
        <v>79</v>
      </c>
      <c r="J2106">
        <v>60</v>
      </c>
      <c r="K2106">
        <v>80</v>
      </c>
      <c r="L2106">
        <v>72</v>
      </c>
      <c r="M2106">
        <v>84</v>
      </c>
      <c r="N2106">
        <v>70</v>
      </c>
      <c r="O2106">
        <v>44</v>
      </c>
      <c r="P2106">
        <v>72</v>
      </c>
      <c r="Q2106">
        <v>59</v>
      </c>
      <c r="R2106">
        <v>79</v>
      </c>
      <c r="T2106" s="34">
        <f>_xlfn.XLOOKUP(B2106,'LHA Demog pivot'!$B$4:$B$93,'LHA Demog pivot'!$C$4:$C$93,,,1)</f>
        <v>4781</v>
      </c>
      <c r="U2106" s="36">
        <f>ROUND(Table2[[#This Row],[LHA_Pop_2016]]*Table2[[#This Row],[C_ADR_7day]]/100000*7,0)</f>
        <v>5</v>
      </c>
      <c r="V2106" s="13">
        <f>IF(OR(Table2[[#This Row],[7d_positivity_public]]=0,ISBLANK(Table2[[#This Row],[7d_positivity_public]])),"",(Table2[[#This Row],[7d_positivity_public]]-Table2[[#This Row],[7d_positivity_all]])/Table2[[#This Row],[7d_positivity_public]])</f>
        <v>0.22222222222222221</v>
      </c>
      <c r="W2106">
        <v>14</v>
      </c>
    </row>
    <row r="2107" spans="1:23" x14ac:dyDescent="0.25">
      <c r="A2107" s="10">
        <v>44449</v>
      </c>
      <c r="B2107">
        <v>135</v>
      </c>
      <c r="C2107" t="s">
        <v>95</v>
      </c>
      <c r="D2107">
        <v>35</v>
      </c>
      <c r="E2107">
        <v>29</v>
      </c>
      <c r="F2107">
        <v>6</v>
      </c>
      <c r="G2107">
        <v>30</v>
      </c>
      <c r="H2107">
        <v>72</v>
      </c>
      <c r="J2107">
        <v>52</v>
      </c>
      <c r="K2107">
        <v>74</v>
      </c>
      <c r="L2107">
        <v>61</v>
      </c>
      <c r="M2107">
        <v>83</v>
      </c>
      <c r="N2107">
        <v>64</v>
      </c>
      <c r="O2107">
        <v>38</v>
      </c>
      <c r="P2107">
        <v>66</v>
      </c>
      <c r="Q2107">
        <v>48</v>
      </c>
      <c r="R2107">
        <v>79</v>
      </c>
      <c r="T2107" s="34">
        <f>_xlfn.XLOOKUP(B2107,'LHA Demog pivot'!$B$4:$B$93,'LHA Demog pivot'!$C$4:$C$93,,,1)</f>
        <v>10220</v>
      </c>
      <c r="U2107" s="36">
        <f>ROUND(Table2[[#This Row],[LHA_Pop_2016]]*Table2[[#This Row],[C_ADR_7day]]/100000*7,0)</f>
        <v>25</v>
      </c>
      <c r="V2107" s="13">
        <f>IF(OR(Table2[[#This Row],[7d_positivity_public]]=0,ISBLANK(Table2[[#This Row],[7d_positivity_public]])),"",(Table2[[#This Row],[7d_positivity_public]]-Table2[[#This Row],[7d_positivity_all]])/Table2[[#This Row],[7d_positivity_public]])</f>
        <v>3.3333333333333333E-2</v>
      </c>
      <c r="W2107">
        <v>29</v>
      </c>
    </row>
    <row r="2108" spans="1:23" x14ac:dyDescent="0.25">
      <c r="A2108" s="10">
        <v>44449</v>
      </c>
      <c r="B2108">
        <v>136</v>
      </c>
      <c r="C2108" t="s">
        <v>253</v>
      </c>
      <c r="D2108">
        <v>34</v>
      </c>
      <c r="E2108">
        <v>39</v>
      </c>
      <c r="F2108">
        <v>-5</v>
      </c>
      <c r="G2108">
        <v>20</v>
      </c>
      <c r="H2108">
        <v>79</v>
      </c>
      <c r="J2108">
        <v>68</v>
      </c>
      <c r="K2108">
        <v>79</v>
      </c>
      <c r="L2108">
        <v>69</v>
      </c>
      <c r="M2108">
        <v>87</v>
      </c>
      <c r="N2108">
        <v>71</v>
      </c>
      <c r="O2108">
        <v>55</v>
      </c>
      <c r="P2108">
        <v>72</v>
      </c>
      <c r="Q2108">
        <v>57</v>
      </c>
      <c r="R2108">
        <v>82</v>
      </c>
      <c r="T2108" s="34">
        <f>_xlfn.XLOOKUP(B2108,'LHA Demog pivot'!$B$4:$B$93,'LHA Demog pivot'!$C$4:$C$93,,,1)</f>
        <v>66849</v>
      </c>
      <c r="U2108" s="36">
        <f>ROUND(Table2[[#This Row],[LHA_Pop_2016]]*Table2[[#This Row],[C_ADR_7day]]/100000*7,0)</f>
        <v>159</v>
      </c>
      <c r="V2108" s="13">
        <f>IF(OR(Table2[[#This Row],[7d_positivity_public]]=0,ISBLANK(Table2[[#This Row],[7d_positivity_public]])),"",(Table2[[#This Row],[7d_positivity_public]]-Table2[[#This Row],[7d_positivity_all]])/Table2[[#This Row],[7d_positivity_public]])</f>
        <v>0.1</v>
      </c>
      <c r="W2108">
        <v>18</v>
      </c>
    </row>
    <row r="2109" spans="1:23" x14ac:dyDescent="0.25">
      <c r="A2109" s="10">
        <v>44449</v>
      </c>
      <c r="B2109">
        <v>137</v>
      </c>
      <c r="C2109" t="s">
        <v>254</v>
      </c>
      <c r="D2109">
        <v>26</v>
      </c>
      <c r="E2109">
        <v>29</v>
      </c>
      <c r="F2109">
        <v>-3</v>
      </c>
      <c r="G2109">
        <v>15</v>
      </c>
      <c r="H2109">
        <v>82</v>
      </c>
      <c r="J2109">
        <v>71</v>
      </c>
      <c r="K2109">
        <v>82</v>
      </c>
      <c r="L2109">
        <v>77</v>
      </c>
      <c r="M2109">
        <v>87</v>
      </c>
      <c r="N2109">
        <v>73</v>
      </c>
      <c r="O2109">
        <v>58</v>
      </c>
      <c r="P2109">
        <v>74</v>
      </c>
      <c r="Q2109">
        <v>65</v>
      </c>
      <c r="R2109">
        <v>83</v>
      </c>
      <c r="T2109" s="34">
        <f>_xlfn.XLOOKUP(B2109,'LHA Demog pivot'!$B$4:$B$93,'LHA Demog pivot'!$C$4:$C$93,,,1)</f>
        <v>194882</v>
      </c>
      <c r="U2109" s="36">
        <f>ROUND(Table2[[#This Row],[LHA_Pop_2016]]*Table2[[#This Row],[C_ADR_7day]]/100000*7,0)</f>
        <v>355</v>
      </c>
      <c r="V2109" s="13">
        <f>IF(OR(Table2[[#This Row],[7d_positivity_public]]=0,ISBLANK(Table2[[#This Row],[7d_positivity_public]])),"",(Table2[[#This Row],[7d_positivity_public]]-Table2[[#This Row],[7d_positivity_all]])/Table2[[#This Row],[7d_positivity_public]])</f>
        <v>0.13333333333333333</v>
      </c>
      <c r="W2109">
        <v>13</v>
      </c>
    </row>
    <row r="2110" spans="1:23" x14ac:dyDescent="0.25">
      <c r="A2110" s="10">
        <v>44449</v>
      </c>
      <c r="B2110">
        <v>138</v>
      </c>
      <c r="C2110" t="s">
        <v>116</v>
      </c>
      <c r="D2110">
        <v>19</v>
      </c>
      <c r="E2110">
        <v>10</v>
      </c>
      <c r="F2110">
        <v>9</v>
      </c>
      <c r="G2110">
        <v>15</v>
      </c>
      <c r="H2110">
        <v>84</v>
      </c>
      <c r="J2110">
        <v>72</v>
      </c>
      <c r="K2110">
        <v>84</v>
      </c>
      <c r="L2110">
        <v>76</v>
      </c>
      <c r="M2110">
        <v>89</v>
      </c>
      <c r="N2110">
        <v>77</v>
      </c>
      <c r="O2110">
        <v>59</v>
      </c>
      <c r="P2110">
        <v>78</v>
      </c>
      <c r="Q2110">
        <v>66</v>
      </c>
      <c r="R2110">
        <v>85</v>
      </c>
      <c r="T2110" s="34">
        <f>_xlfn.XLOOKUP(B2110,'LHA Demog pivot'!$B$4:$B$93,'LHA Demog pivot'!$C$4:$C$93,,,1)</f>
        <v>12110</v>
      </c>
      <c r="U2110" s="36">
        <f>ROUND(Table2[[#This Row],[LHA_Pop_2016]]*Table2[[#This Row],[C_ADR_7day]]/100000*7,0)</f>
        <v>16</v>
      </c>
      <c r="V2110" s="13">
        <f>IF(OR(Table2[[#This Row],[7d_positivity_public]]=0,ISBLANK(Table2[[#This Row],[7d_positivity_public]])),"",(Table2[[#This Row],[7d_positivity_public]]-Table2[[#This Row],[7d_positivity_all]])/Table2[[#This Row],[7d_positivity_public]])</f>
        <v>0.13333333333333333</v>
      </c>
      <c r="W2110">
        <v>13</v>
      </c>
    </row>
    <row r="2111" spans="1:23" x14ac:dyDescent="0.25">
      <c r="A2111" s="10">
        <v>44449</v>
      </c>
      <c r="B2111">
        <v>139</v>
      </c>
      <c r="C2111" t="s">
        <v>118</v>
      </c>
      <c r="D2111">
        <v>33</v>
      </c>
      <c r="E2111">
        <v>38</v>
      </c>
      <c r="F2111">
        <v>-5</v>
      </c>
      <c r="G2111">
        <v>21</v>
      </c>
      <c r="H2111">
        <v>66</v>
      </c>
      <c r="J2111">
        <v>35</v>
      </c>
      <c r="K2111">
        <v>68</v>
      </c>
      <c r="L2111">
        <v>51</v>
      </c>
      <c r="M2111">
        <v>79</v>
      </c>
      <c r="N2111">
        <v>58</v>
      </c>
      <c r="O2111">
        <v>24</v>
      </c>
      <c r="P2111">
        <v>60</v>
      </c>
      <c r="Q2111">
        <v>40</v>
      </c>
      <c r="R2111">
        <v>73</v>
      </c>
      <c r="T2111" s="34">
        <f>_xlfn.XLOOKUP(B2111,'LHA Demog pivot'!$B$4:$B$93,'LHA Demog pivot'!$C$4:$C$93,,,1)</f>
        <v>7285</v>
      </c>
      <c r="U2111" s="36">
        <f>ROUND(Table2[[#This Row],[LHA_Pop_2016]]*Table2[[#This Row],[C_ADR_7day]]/100000*7,0)</f>
        <v>17</v>
      </c>
      <c r="V2111" s="13">
        <f>IF(OR(Table2[[#This Row],[7d_positivity_public]]=0,ISBLANK(Table2[[#This Row],[7d_positivity_public]])),"",(Table2[[#This Row],[7d_positivity_public]]-Table2[[#This Row],[7d_positivity_all]])/Table2[[#This Row],[7d_positivity_public]])</f>
        <v>0</v>
      </c>
      <c r="W2111">
        <v>21</v>
      </c>
    </row>
    <row r="2112" spans="1:23" x14ac:dyDescent="0.25">
      <c r="A2112" s="10">
        <v>44449</v>
      </c>
      <c r="B2112">
        <v>141</v>
      </c>
      <c r="C2112" t="s">
        <v>255</v>
      </c>
      <c r="D2112">
        <v>17</v>
      </c>
      <c r="E2112">
        <v>4</v>
      </c>
      <c r="F2112">
        <v>13</v>
      </c>
      <c r="G2112">
        <v>15</v>
      </c>
      <c r="H2112">
        <v>89</v>
      </c>
      <c r="J2112">
        <v>76</v>
      </c>
      <c r="K2112">
        <v>90</v>
      </c>
      <c r="L2112">
        <v>89</v>
      </c>
      <c r="M2112">
        <v>91</v>
      </c>
      <c r="N2112">
        <v>78</v>
      </c>
      <c r="O2112">
        <v>52</v>
      </c>
      <c r="P2112">
        <v>80</v>
      </c>
      <c r="Q2112">
        <v>76</v>
      </c>
      <c r="R2112">
        <v>86</v>
      </c>
      <c r="T2112" s="34">
        <f>_xlfn.XLOOKUP(B2112,'LHA Demog pivot'!$B$4:$B$93,'LHA Demog pivot'!$C$4:$C$93,,,1)</f>
        <v>8085</v>
      </c>
      <c r="U2112" s="36">
        <f>ROUND(Table2[[#This Row],[LHA_Pop_2016]]*Table2[[#This Row],[C_ADR_7day]]/100000*7,0)</f>
        <v>10</v>
      </c>
      <c r="V2112" s="13">
        <f>IF(OR(Table2[[#This Row],[7d_positivity_public]]=0,ISBLANK(Table2[[#This Row],[7d_positivity_public]])),"",(Table2[[#This Row],[7d_positivity_public]]-Table2[[#This Row],[7d_positivity_all]])/Table2[[#This Row],[7d_positivity_public]])</f>
        <v>6.6666666666666666E-2</v>
      </c>
      <c r="W2112">
        <v>14</v>
      </c>
    </row>
    <row r="2113" spans="1:23" x14ac:dyDescent="0.25">
      <c r="A2113" s="10">
        <v>44449</v>
      </c>
      <c r="B2113">
        <v>142</v>
      </c>
      <c r="C2113" t="s">
        <v>120</v>
      </c>
      <c r="D2113">
        <v>36</v>
      </c>
      <c r="E2113">
        <v>30</v>
      </c>
      <c r="F2113">
        <v>6</v>
      </c>
      <c r="G2113">
        <v>20</v>
      </c>
      <c r="H2113">
        <v>75</v>
      </c>
      <c r="J2113">
        <v>57</v>
      </c>
      <c r="K2113">
        <v>77</v>
      </c>
      <c r="L2113">
        <v>63</v>
      </c>
      <c r="M2113">
        <v>85</v>
      </c>
      <c r="N2113">
        <v>68</v>
      </c>
      <c r="O2113">
        <v>45</v>
      </c>
      <c r="P2113">
        <v>70</v>
      </c>
      <c r="Q2113">
        <v>52</v>
      </c>
      <c r="R2113">
        <v>80</v>
      </c>
      <c r="T2113" s="34">
        <f>_xlfn.XLOOKUP(B2113,'LHA Demog pivot'!$B$4:$B$93,'LHA Demog pivot'!$C$4:$C$93,,,1)</f>
        <v>33648</v>
      </c>
      <c r="U2113" s="36">
        <f>ROUND(Table2[[#This Row],[LHA_Pop_2016]]*Table2[[#This Row],[C_ADR_7day]]/100000*7,0)</f>
        <v>85</v>
      </c>
      <c r="V2113" s="13">
        <f>IF(OR(Table2[[#This Row],[7d_positivity_public]]=0,ISBLANK(Table2[[#This Row],[7d_positivity_public]])),"",(Table2[[#This Row],[7d_positivity_public]]-Table2[[#This Row],[7d_positivity_all]])/Table2[[#This Row],[7d_positivity_public]])</f>
        <v>0</v>
      </c>
      <c r="W2113">
        <v>20</v>
      </c>
    </row>
    <row r="2114" spans="1:23" x14ac:dyDescent="0.25">
      <c r="A2114" s="10">
        <v>44449</v>
      </c>
      <c r="B2114">
        <v>143</v>
      </c>
      <c r="C2114" t="s">
        <v>256</v>
      </c>
      <c r="D2114">
        <v>29</v>
      </c>
      <c r="E2114">
        <v>26</v>
      </c>
      <c r="F2114">
        <v>3</v>
      </c>
      <c r="G2114">
        <v>15</v>
      </c>
      <c r="H2114">
        <v>83</v>
      </c>
      <c r="J2114">
        <v>73</v>
      </c>
      <c r="K2114">
        <v>84</v>
      </c>
      <c r="L2114">
        <v>79</v>
      </c>
      <c r="M2114">
        <v>89</v>
      </c>
      <c r="N2114">
        <v>75</v>
      </c>
      <c r="O2114">
        <v>60</v>
      </c>
      <c r="P2114">
        <v>76</v>
      </c>
      <c r="Q2114">
        <v>67</v>
      </c>
      <c r="R2114">
        <v>84</v>
      </c>
      <c r="T2114" s="34">
        <f>_xlfn.XLOOKUP(B2114,'LHA Demog pivot'!$B$4:$B$93,'LHA Demog pivot'!$C$4:$C$93,,,1)</f>
        <v>113287</v>
      </c>
      <c r="U2114" s="36">
        <f>ROUND(Table2[[#This Row],[LHA_Pop_2016]]*Table2[[#This Row],[C_ADR_7day]]/100000*7,0)</f>
        <v>230</v>
      </c>
      <c r="V2114" s="13">
        <f>IF(OR(Table2[[#This Row],[7d_positivity_public]]=0,ISBLANK(Table2[[#This Row],[7d_positivity_public]])),"",(Table2[[#This Row],[7d_positivity_public]]-Table2[[#This Row],[7d_positivity_all]])/Table2[[#This Row],[7d_positivity_public]])</f>
        <v>0.13333333333333333</v>
      </c>
      <c r="W2114">
        <v>13</v>
      </c>
    </row>
    <row r="2115" spans="1:23" x14ac:dyDescent="0.25">
      <c r="A2115" s="10">
        <v>44449</v>
      </c>
      <c r="B2115">
        <v>144</v>
      </c>
      <c r="C2115" t="s">
        <v>257</v>
      </c>
      <c r="D2115">
        <v>5</v>
      </c>
      <c r="E2115">
        <v>9</v>
      </c>
      <c r="F2115">
        <v>-4</v>
      </c>
      <c r="G2115">
        <v>10</v>
      </c>
      <c r="H2115">
        <v>72</v>
      </c>
      <c r="J2115">
        <v>49</v>
      </c>
      <c r="K2115">
        <v>74</v>
      </c>
      <c r="L2115">
        <v>57</v>
      </c>
      <c r="M2115">
        <v>81</v>
      </c>
      <c r="N2115">
        <v>65</v>
      </c>
      <c r="O2115">
        <v>34</v>
      </c>
      <c r="P2115">
        <v>67</v>
      </c>
      <c r="Q2115">
        <v>45</v>
      </c>
      <c r="R2115">
        <v>77</v>
      </c>
      <c r="T2115" s="34">
        <f>_xlfn.XLOOKUP(B2115,'LHA Demog pivot'!$B$4:$B$93,'LHA Demog pivot'!$C$4:$C$93,,,1)</f>
        <v>14112</v>
      </c>
      <c r="U2115" s="36">
        <f>ROUND(Table2[[#This Row],[LHA_Pop_2016]]*Table2[[#This Row],[C_ADR_7day]]/100000*7,0)</f>
        <v>5</v>
      </c>
      <c r="V2115" s="13">
        <f>IF(OR(Table2[[#This Row],[7d_positivity_public]]=0,ISBLANK(Table2[[#This Row],[7d_positivity_public]])),"",(Table2[[#This Row],[7d_positivity_public]]-Table2[[#This Row],[7d_positivity_all]])/Table2[[#This Row],[7d_positivity_public]])</f>
        <v>0.1</v>
      </c>
      <c r="W2115">
        <v>9</v>
      </c>
    </row>
    <row r="2116" spans="1:23" x14ac:dyDescent="0.25">
      <c r="A2116" s="10">
        <v>44449</v>
      </c>
      <c r="B2116">
        <v>145</v>
      </c>
      <c r="C2116" t="s">
        <v>258</v>
      </c>
      <c r="D2116">
        <v>7</v>
      </c>
      <c r="E2116">
        <v>10</v>
      </c>
      <c r="F2116">
        <v>-3</v>
      </c>
      <c r="G2116">
        <v>9</v>
      </c>
      <c r="H2116">
        <v>73</v>
      </c>
      <c r="J2116">
        <v>59</v>
      </c>
      <c r="K2116">
        <v>74</v>
      </c>
      <c r="L2116">
        <v>63</v>
      </c>
      <c r="M2116">
        <v>80</v>
      </c>
      <c r="N2116">
        <v>65</v>
      </c>
      <c r="O2116">
        <v>51</v>
      </c>
      <c r="P2116">
        <v>66</v>
      </c>
      <c r="Q2116">
        <v>53</v>
      </c>
      <c r="R2116">
        <v>75</v>
      </c>
      <c r="T2116" s="34">
        <f>_xlfn.XLOOKUP(B2116,'LHA Demog pivot'!$B$4:$B$93,'LHA Demog pivot'!$C$4:$C$93,,,1)</f>
        <v>4050</v>
      </c>
      <c r="U2116" s="36">
        <f>ROUND(Table2[[#This Row],[LHA_Pop_2016]]*Table2[[#This Row],[C_ADR_7day]]/100000*7,0)</f>
        <v>2</v>
      </c>
      <c r="V2116" s="13">
        <f>IF(OR(Table2[[#This Row],[7d_positivity_public]]=0,ISBLANK(Table2[[#This Row],[7d_positivity_public]])),"",(Table2[[#This Row],[7d_positivity_public]]-Table2[[#This Row],[7d_positivity_all]])/Table2[[#This Row],[7d_positivity_public]])</f>
        <v>0</v>
      </c>
      <c r="W2116">
        <v>9</v>
      </c>
    </row>
    <row r="2117" spans="1:23" x14ac:dyDescent="0.25">
      <c r="A2117" s="10">
        <v>44449</v>
      </c>
      <c r="B2117">
        <v>146</v>
      </c>
      <c r="C2117" t="s">
        <v>259</v>
      </c>
      <c r="D2117">
        <v>52</v>
      </c>
      <c r="E2117">
        <v>39</v>
      </c>
      <c r="F2117">
        <v>13</v>
      </c>
      <c r="G2117">
        <v>25</v>
      </c>
      <c r="H2117">
        <v>70</v>
      </c>
      <c r="J2117">
        <v>52</v>
      </c>
      <c r="K2117">
        <v>71</v>
      </c>
      <c r="L2117">
        <v>61</v>
      </c>
      <c r="M2117">
        <v>80</v>
      </c>
      <c r="N2117">
        <v>60</v>
      </c>
      <c r="O2117">
        <v>35</v>
      </c>
      <c r="P2117">
        <v>62</v>
      </c>
      <c r="Q2117">
        <v>50</v>
      </c>
      <c r="R2117">
        <v>74</v>
      </c>
      <c r="T2117" s="34">
        <f>_xlfn.XLOOKUP(B2117,'LHA Demog pivot'!$B$4:$B$93,'LHA Demog pivot'!$C$4:$C$93,,,1)</f>
        <v>24815</v>
      </c>
      <c r="U2117" s="36">
        <f>ROUND(Table2[[#This Row],[LHA_Pop_2016]]*Table2[[#This Row],[C_ADR_7day]]/100000*7,0)</f>
        <v>90</v>
      </c>
      <c r="V2117" s="13">
        <f>IF(OR(Table2[[#This Row],[7d_positivity_public]]=0,ISBLANK(Table2[[#This Row],[7d_positivity_public]])),"",(Table2[[#This Row],[7d_positivity_public]]-Table2[[#This Row],[7d_positivity_all]])/Table2[[#This Row],[7d_positivity_public]])</f>
        <v>0.08</v>
      </c>
      <c r="W2117">
        <v>23</v>
      </c>
    </row>
    <row r="2118" spans="1:23" x14ac:dyDescent="0.25">
      <c r="A2118" s="10">
        <v>44449</v>
      </c>
      <c r="B2118">
        <v>147</v>
      </c>
      <c r="C2118" t="s">
        <v>260</v>
      </c>
      <c r="D2118">
        <v>11</v>
      </c>
      <c r="E2118">
        <v>16</v>
      </c>
      <c r="F2118">
        <v>-5</v>
      </c>
      <c r="G2118">
        <v>10</v>
      </c>
      <c r="H2118">
        <v>73</v>
      </c>
      <c r="J2118">
        <v>53</v>
      </c>
      <c r="K2118">
        <v>75</v>
      </c>
      <c r="L2118">
        <v>66</v>
      </c>
      <c r="M2118">
        <v>82</v>
      </c>
      <c r="N2118">
        <v>65</v>
      </c>
      <c r="O2118">
        <v>40</v>
      </c>
      <c r="P2118">
        <v>67</v>
      </c>
      <c r="Q2118">
        <v>54</v>
      </c>
      <c r="R2118">
        <v>76</v>
      </c>
      <c r="T2118" s="34">
        <f>_xlfn.XLOOKUP(B2118,'LHA Demog pivot'!$B$4:$B$93,'LHA Demog pivot'!$C$4:$C$93,,,1)</f>
        <v>4012</v>
      </c>
      <c r="U2118" s="36">
        <f>ROUND(Table2[[#This Row],[LHA_Pop_2016]]*Table2[[#This Row],[C_ADR_7day]]/100000*7,0)</f>
        <v>3</v>
      </c>
      <c r="V2118" s="13">
        <f>IF(OR(Table2[[#This Row],[7d_positivity_public]]=0,ISBLANK(Table2[[#This Row],[7d_positivity_public]])),"",(Table2[[#This Row],[7d_positivity_public]]-Table2[[#This Row],[7d_positivity_all]])/Table2[[#This Row],[7d_positivity_public]])</f>
        <v>0.2</v>
      </c>
      <c r="W2118">
        <v>8</v>
      </c>
    </row>
    <row r="2119" spans="1:23" x14ac:dyDescent="0.25">
      <c r="A2119" s="10">
        <v>44449</v>
      </c>
      <c r="B2119">
        <v>148</v>
      </c>
      <c r="C2119" t="s">
        <v>261</v>
      </c>
      <c r="D2119">
        <v>65</v>
      </c>
      <c r="E2119">
        <v>14</v>
      </c>
      <c r="F2119">
        <v>51</v>
      </c>
      <c r="G2119">
        <v>37</v>
      </c>
      <c r="H2119">
        <v>73</v>
      </c>
      <c r="J2119">
        <v>47</v>
      </c>
      <c r="K2119">
        <v>75</v>
      </c>
      <c r="L2119">
        <v>62</v>
      </c>
      <c r="M2119">
        <v>82</v>
      </c>
      <c r="N2119">
        <v>64</v>
      </c>
      <c r="O2119">
        <v>28</v>
      </c>
      <c r="P2119">
        <v>67</v>
      </c>
      <c r="Q2119">
        <v>51</v>
      </c>
      <c r="R2119">
        <v>76</v>
      </c>
      <c r="T2119" s="34">
        <f>_xlfn.XLOOKUP(B2119,'LHA Demog pivot'!$B$4:$B$93,'LHA Demog pivot'!$C$4:$C$93,,,1)</f>
        <v>6548</v>
      </c>
      <c r="U2119" s="36">
        <f>ROUND(Table2[[#This Row],[LHA_Pop_2016]]*Table2[[#This Row],[C_ADR_7day]]/100000*7,0)</f>
        <v>30</v>
      </c>
      <c r="V2119" s="13">
        <f>IF(OR(Table2[[#This Row],[7d_positivity_public]]=0,ISBLANK(Table2[[#This Row],[7d_positivity_public]])),"",(Table2[[#This Row],[7d_positivity_public]]-Table2[[#This Row],[7d_positivity_all]])/Table2[[#This Row],[7d_positivity_public]])</f>
        <v>0.10810810810810811</v>
      </c>
      <c r="W2119">
        <v>33</v>
      </c>
    </row>
    <row r="2120" spans="1:23" x14ac:dyDescent="0.25">
      <c r="A2120" s="10">
        <v>44449</v>
      </c>
      <c r="B2120">
        <v>149</v>
      </c>
      <c r="C2120" t="s">
        <v>124</v>
      </c>
      <c r="D2120">
        <v>18</v>
      </c>
      <c r="E2120">
        <v>17</v>
      </c>
      <c r="F2120">
        <v>1</v>
      </c>
      <c r="G2120">
        <v>18</v>
      </c>
      <c r="H2120">
        <v>74</v>
      </c>
      <c r="J2120">
        <v>56</v>
      </c>
      <c r="K2120">
        <v>76</v>
      </c>
      <c r="L2120">
        <v>65</v>
      </c>
      <c r="M2120">
        <v>84</v>
      </c>
      <c r="N2120">
        <v>65</v>
      </c>
      <c r="O2120">
        <v>40</v>
      </c>
      <c r="P2120">
        <v>67</v>
      </c>
      <c r="Q2120">
        <v>52</v>
      </c>
      <c r="R2120">
        <v>78</v>
      </c>
      <c r="T2120" s="34">
        <f>_xlfn.XLOOKUP(B2120,'LHA Demog pivot'!$B$4:$B$93,'LHA Demog pivot'!$C$4:$C$93,,,1)</f>
        <v>10855</v>
      </c>
      <c r="U2120" s="36">
        <f>ROUND(Table2[[#This Row],[LHA_Pop_2016]]*Table2[[#This Row],[C_ADR_7day]]/100000*7,0)</f>
        <v>14</v>
      </c>
      <c r="V2120" s="13">
        <f>IF(OR(Table2[[#This Row],[7d_positivity_public]]=0,ISBLANK(Table2[[#This Row],[7d_positivity_public]])),"",(Table2[[#This Row],[7d_positivity_public]]-Table2[[#This Row],[7d_positivity_all]])/Table2[[#This Row],[7d_positivity_public]])</f>
        <v>5.5555555555555552E-2</v>
      </c>
      <c r="W2120">
        <v>17</v>
      </c>
    </row>
    <row r="2121" spans="1:23" x14ac:dyDescent="0.25">
      <c r="A2121" s="10">
        <v>44449</v>
      </c>
      <c r="B2121">
        <v>211</v>
      </c>
      <c r="C2121" t="s">
        <v>262</v>
      </c>
      <c r="D2121">
        <v>22</v>
      </c>
      <c r="E2121">
        <v>35</v>
      </c>
      <c r="F2121">
        <v>-13</v>
      </c>
      <c r="G2121">
        <v>9</v>
      </c>
      <c r="H2121">
        <v>73</v>
      </c>
      <c r="J2121">
        <v>53</v>
      </c>
      <c r="K2121">
        <v>74</v>
      </c>
      <c r="L2121">
        <v>64</v>
      </c>
      <c r="M2121">
        <v>80</v>
      </c>
      <c r="N2121">
        <v>64</v>
      </c>
      <c r="O2121">
        <v>39</v>
      </c>
      <c r="P2121">
        <v>66</v>
      </c>
      <c r="Q2121">
        <v>51</v>
      </c>
      <c r="R2121">
        <v>75</v>
      </c>
      <c r="T2121" s="34">
        <f>_xlfn.XLOOKUP(B2121,'LHA Demog pivot'!$B$4:$B$93,'LHA Demog pivot'!$C$4:$C$93,,,1)</f>
        <v>8129</v>
      </c>
      <c r="U2121" s="36">
        <f>ROUND(Table2[[#This Row],[LHA_Pop_2016]]*Table2[[#This Row],[C_ADR_7day]]/100000*7,0)</f>
        <v>13</v>
      </c>
      <c r="V2121" s="13">
        <f>IF(OR(Table2[[#This Row],[7d_positivity_public]]=0,ISBLANK(Table2[[#This Row],[7d_positivity_public]])),"",(Table2[[#This Row],[7d_positivity_public]]-Table2[[#This Row],[7d_positivity_all]])/Table2[[#This Row],[7d_positivity_public]])</f>
        <v>0</v>
      </c>
      <c r="W2121">
        <v>9</v>
      </c>
    </row>
    <row r="2122" spans="1:23" x14ac:dyDescent="0.25">
      <c r="A2122" s="10">
        <v>44449</v>
      </c>
      <c r="B2122">
        <v>212</v>
      </c>
      <c r="C2122" t="s">
        <v>263</v>
      </c>
      <c r="D2122">
        <v>22</v>
      </c>
      <c r="E2122">
        <v>14</v>
      </c>
      <c r="F2122">
        <v>8</v>
      </c>
      <c r="G2122">
        <v>12</v>
      </c>
      <c r="H2122">
        <v>75</v>
      </c>
      <c r="J2122">
        <v>62</v>
      </c>
      <c r="K2122">
        <v>77</v>
      </c>
      <c r="L2122">
        <v>68</v>
      </c>
      <c r="M2122">
        <v>85</v>
      </c>
      <c r="N2122">
        <v>68</v>
      </c>
      <c r="O2122">
        <v>50</v>
      </c>
      <c r="P2122">
        <v>69</v>
      </c>
      <c r="Q2122">
        <v>58</v>
      </c>
      <c r="R2122">
        <v>80</v>
      </c>
      <c r="T2122" s="34">
        <f>_xlfn.XLOOKUP(B2122,'LHA Demog pivot'!$B$4:$B$93,'LHA Demog pivot'!$C$4:$C$93,,,1)</f>
        <v>93177</v>
      </c>
      <c r="U2122" s="36">
        <f>ROUND(Table2[[#This Row],[LHA_Pop_2016]]*Table2[[#This Row],[C_ADR_7day]]/100000*7,0)</f>
        <v>143</v>
      </c>
      <c r="V2122" s="13">
        <f>IF(OR(Table2[[#This Row],[7d_positivity_public]]=0,ISBLANK(Table2[[#This Row],[7d_positivity_public]])),"",(Table2[[#This Row],[7d_positivity_public]]-Table2[[#This Row],[7d_positivity_all]])/Table2[[#This Row],[7d_positivity_public]])</f>
        <v>0.16666666666666666</v>
      </c>
      <c r="W2122">
        <v>10</v>
      </c>
    </row>
    <row r="2123" spans="1:23" x14ac:dyDescent="0.25">
      <c r="A2123" s="10">
        <v>44449</v>
      </c>
      <c r="B2123">
        <v>213</v>
      </c>
      <c r="C2123" t="s">
        <v>264</v>
      </c>
      <c r="D2123">
        <v>12</v>
      </c>
      <c r="E2123">
        <v>14</v>
      </c>
      <c r="F2123">
        <v>-2</v>
      </c>
      <c r="G2123">
        <v>8</v>
      </c>
      <c r="H2123">
        <v>83</v>
      </c>
      <c r="J2123">
        <v>71</v>
      </c>
      <c r="K2123">
        <v>84</v>
      </c>
      <c r="L2123">
        <v>81</v>
      </c>
      <c r="M2123">
        <v>87</v>
      </c>
      <c r="N2123">
        <v>74</v>
      </c>
      <c r="O2123">
        <v>56</v>
      </c>
      <c r="P2123">
        <v>75</v>
      </c>
      <c r="Q2123">
        <v>69</v>
      </c>
      <c r="R2123">
        <v>83</v>
      </c>
      <c r="T2123" s="34">
        <f>_xlfn.XLOOKUP(B2123,'LHA Demog pivot'!$B$4:$B$93,'LHA Demog pivot'!$C$4:$C$93,,,1)</f>
        <v>141685</v>
      </c>
      <c r="U2123" s="36">
        <f>ROUND(Table2[[#This Row],[LHA_Pop_2016]]*Table2[[#This Row],[C_ADR_7day]]/100000*7,0)</f>
        <v>119</v>
      </c>
      <c r="V2123" s="13">
        <f>IF(OR(Table2[[#This Row],[7d_positivity_public]]=0,ISBLANK(Table2[[#This Row],[7d_positivity_public]])),"",(Table2[[#This Row],[7d_positivity_public]]-Table2[[#This Row],[7d_positivity_all]])/Table2[[#This Row],[7d_positivity_public]])</f>
        <v>0.25</v>
      </c>
      <c r="W2123">
        <v>6</v>
      </c>
    </row>
    <row r="2124" spans="1:23" x14ac:dyDescent="0.25">
      <c r="A2124" s="10">
        <v>44449</v>
      </c>
      <c r="B2124">
        <v>214</v>
      </c>
      <c r="C2124" t="s">
        <v>265</v>
      </c>
      <c r="D2124">
        <v>15</v>
      </c>
      <c r="E2124">
        <v>17</v>
      </c>
      <c r="F2124">
        <v>-2</v>
      </c>
      <c r="G2124">
        <v>9</v>
      </c>
      <c r="H2124">
        <v>76</v>
      </c>
      <c r="J2124">
        <v>65</v>
      </c>
      <c r="K2124">
        <v>77</v>
      </c>
      <c r="L2124">
        <v>69</v>
      </c>
      <c r="M2124">
        <v>85</v>
      </c>
      <c r="N2124">
        <v>67</v>
      </c>
      <c r="O2124">
        <v>52</v>
      </c>
      <c r="P2124">
        <v>69</v>
      </c>
      <c r="Q2124">
        <v>59</v>
      </c>
      <c r="R2124">
        <v>79</v>
      </c>
      <c r="T2124" s="34">
        <f>_xlfn.XLOOKUP(B2124,'LHA Demog pivot'!$B$4:$B$93,'LHA Demog pivot'!$C$4:$C$93,,,1)</f>
        <v>43157</v>
      </c>
      <c r="U2124" s="36">
        <f>ROUND(Table2[[#This Row],[LHA_Pop_2016]]*Table2[[#This Row],[C_ADR_7day]]/100000*7,0)</f>
        <v>45</v>
      </c>
      <c r="V2124" s="13">
        <f>IF(OR(Table2[[#This Row],[7d_positivity_public]]=0,ISBLANK(Table2[[#This Row],[7d_positivity_public]])),"",(Table2[[#This Row],[7d_positivity_public]]-Table2[[#This Row],[7d_positivity_all]])/Table2[[#This Row],[7d_positivity_public]])</f>
        <v>0.22222222222222221</v>
      </c>
      <c r="W2124">
        <v>7</v>
      </c>
    </row>
    <row r="2125" spans="1:23" x14ac:dyDescent="0.25">
      <c r="A2125" s="10">
        <v>44449</v>
      </c>
      <c r="B2125">
        <v>215</v>
      </c>
      <c r="C2125" t="s">
        <v>135</v>
      </c>
      <c r="D2125">
        <v>31</v>
      </c>
      <c r="E2125">
        <v>18</v>
      </c>
      <c r="F2125">
        <v>13</v>
      </c>
      <c r="G2125">
        <v>11</v>
      </c>
      <c r="H2125">
        <v>80</v>
      </c>
      <c r="J2125">
        <v>62</v>
      </c>
      <c r="K2125">
        <v>81</v>
      </c>
      <c r="L2125">
        <v>70</v>
      </c>
      <c r="M2125">
        <v>88</v>
      </c>
      <c r="N2125">
        <v>72</v>
      </c>
      <c r="O2125">
        <v>52</v>
      </c>
      <c r="P2125">
        <v>73</v>
      </c>
      <c r="Q2125">
        <v>58</v>
      </c>
      <c r="R2125">
        <v>83</v>
      </c>
      <c r="T2125" s="34">
        <f>_xlfn.XLOOKUP(B2125,'LHA Demog pivot'!$B$4:$B$93,'LHA Demog pivot'!$C$4:$C$93,,,1)</f>
        <v>9696</v>
      </c>
      <c r="U2125" s="36">
        <f>ROUND(Table2[[#This Row],[LHA_Pop_2016]]*Table2[[#This Row],[C_ADR_7day]]/100000*7,0)</f>
        <v>21</v>
      </c>
      <c r="V2125" s="13">
        <f>IF(OR(Table2[[#This Row],[7d_positivity_public]]=0,ISBLANK(Table2[[#This Row],[7d_positivity_public]])),"",(Table2[[#This Row],[7d_positivity_public]]-Table2[[#This Row],[7d_positivity_all]])/Table2[[#This Row],[7d_positivity_public]])</f>
        <v>9.0909090909090912E-2</v>
      </c>
      <c r="W2125">
        <v>10</v>
      </c>
    </row>
    <row r="2126" spans="1:23" x14ac:dyDescent="0.25">
      <c r="A2126" s="10">
        <v>44449</v>
      </c>
      <c r="B2126">
        <v>221</v>
      </c>
      <c r="C2126" t="s">
        <v>136</v>
      </c>
      <c r="D2126">
        <v>8</v>
      </c>
      <c r="E2126">
        <v>11</v>
      </c>
      <c r="F2126">
        <v>-3</v>
      </c>
      <c r="G2126">
        <v>6</v>
      </c>
      <c r="H2126">
        <v>89</v>
      </c>
      <c r="J2126">
        <v>85</v>
      </c>
      <c r="K2126">
        <v>89</v>
      </c>
      <c r="L2126">
        <v>89</v>
      </c>
      <c r="M2126">
        <v>89</v>
      </c>
      <c r="N2126">
        <v>82</v>
      </c>
      <c r="O2126">
        <v>75</v>
      </c>
      <c r="P2126">
        <v>83</v>
      </c>
      <c r="Q2126">
        <v>81</v>
      </c>
      <c r="R2126">
        <v>85</v>
      </c>
      <c r="T2126" s="34">
        <f>_xlfn.XLOOKUP(B2126,'LHA Demog pivot'!$B$4:$B$93,'LHA Demog pivot'!$C$4:$C$93,,,1)</f>
        <v>70996</v>
      </c>
      <c r="U2126" s="36">
        <f>ROUND(Table2[[#This Row],[LHA_Pop_2016]]*Table2[[#This Row],[C_ADR_7day]]/100000*7,0)</f>
        <v>40</v>
      </c>
      <c r="V2126" s="13">
        <f>IF(OR(Table2[[#This Row],[7d_positivity_public]]=0,ISBLANK(Table2[[#This Row],[7d_positivity_public]])),"",(Table2[[#This Row],[7d_positivity_public]]-Table2[[#This Row],[7d_positivity_all]])/Table2[[#This Row],[7d_positivity_public]])</f>
        <v>0.33333333333333331</v>
      </c>
      <c r="W2126">
        <v>4</v>
      </c>
    </row>
    <row r="2127" spans="1:23" x14ac:dyDescent="0.25">
      <c r="A2127" s="10">
        <v>44449</v>
      </c>
      <c r="B2127">
        <v>222</v>
      </c>
      <c r="C2127" t="s">
        <v>266</v>
      </c>
      <c r="D2127">
        <v>9</v>
      </c>
      <c r="E2127">
        <v>7</v>
      </c>
      <c r="F2127">
        <v>2</v>
      </c>
      <c r="G2127">
        <v>7</v>
      </c>
      <c r="H2127">
        <v>88</v>
      </c>
      <c r="J2127">
        <v>84</v>
      </c>
      <c r="K2127">
        <v>89</v>
      </c>
      <c r="L2127">
        <v>90</v>
      </c>
      <c r="M2127">
        <v>87</v>
      </c>
      <c r="N2127">
        <v>82</v>
      </c>
      <c r="O2127">
        <v>73</v>
      </c>
      <c r="P2127">
        <v>82</v>
      </c>
      <c r="Q2127">
        <v>82</v>
      </c>
      <c r="R2127">
        <v>83</v>
      </c>
      <c r="T2127" s="34">
        <f>_xlfn.XLOOKUP(B2127,'LHA Demog pivot'!$B$4:$B$93,'LHA Demog pivot'!$C$4:$C$93,,,1)</f>
        <v>232755</v>
      </c>
      <c r="U2127" s="36">
        <f>ROUND(Table2[[#This Row],[LHA_Pop_2016]]*Table2[[#This Row],[C_ADR_7day]]/100000*7,0)</f>
        <v>147</v>
      </c>
      <c r="V2127" s="13">
        <f>IF(OR(Table2[[#This Row],[7d_positivity_public]]=0,ISBLANK(Table2[[#This Row],[7d_positivity_public]])),"",(Table2[[#This Row],[7d_positivity_public]]-Table2[[#This Row],[7d_positivity_all]])/Table2[[#This Row],[7d_positivity_public]])</f>
        <v>0.7142857142857143</v>
      </c>
      <c r="W2127">
        <v>2</v>
      </c>
    </row>
    <row r="2128" spans="1:23" x14ac:dyDescent="0.25">
      <c r="A2128" s="10">
        <v>44449</v>
      </c>
      <c r="B2128">
        <v>223</v>
      </c>
      <c r="C2128" t="s">
        <v>267</v>
      </c>
      <c r="D2128">
        <v>11</v>
      </c>
      <c r="E2128">
        <v>13</v>
      </c>
      <c r="F2128">
        <v>-2</v>
      </c>
      <c r="G2128">
        <v>8</v>
      </c>
      <c r="H2128">
        <v>84</v>
      </c>
      <c r="J2128">
        <v>79</v>
      </c>
      <c r="K2128">
        <v>84</v>
      </c>
      <c r="L2128">
        <v>80</v>
      </c>
      <c r="M2128">
        <v>89</v>
      </c>
      <c r="N2128">
        <v>77</v>
      </c>
      <c r="O2128">
        <v>67</v>
      </c>
      <c r="P2128">
        <v>78</v>
      </c>
      <c r="Q2128">
        <v>71</v>
      </c>
      <c r="R2128">
        <v>85</v>
      </c>
      <c r="T2128" s="34">
        <f>_xlfn.XLOOKUP(B2128,'LHA Demog pivot'!$B$4:$B$93,'LHA Demog pivot'!$C$4:$C$93,,,1)</f>
        <v>101101</v>
      </c>
      <c r="U2128" s="36">
        <f>ROUND(Table2[[#This Row],[LHA_Pop_2016]]*Table2[[#This Row],[C_ADR_7day]]/100000*7,0)</f>
        <v>78</v>
      </c>
      <c r="V2128" s="13">
        <f>IF(OR(Table2[[#This Row],[7d_positivity_public]]=0,ISBLANK(Table2[[#This Row],[7d_positivity_public]])),"",(Table2[[#This Row],[7d_positivity_public]]-Table2[[#This Row],[7d_positivity_all]])/Table2[[#This Row],[7d_positivity_public]])</f>
        <v>0.25</v>
      </c>
      <c r="W2128">
        <v>6</v>
      </c>
    </row>
    <row r="2129" spans="1:23" x14ac:dyDescent="0.25">
      <c r="A2129" s="10">
        <v>44449</v>
      </c>
      <c r="B2129">
        <v>224</v>
      </c>
      <c r="C2129" t="s">
        <v>268</v>
      </c>
      <c r="D2129">
        <v>9</v>
      </c>
      <c r="E2129">
        <v>11</v>
      </c>
      <c r="F2129">
        <v>-2</v>
      </c>
      <c r="G2129">
        <v>6</v>
      </c>
      <c r="H2129">
        <v>87</v>
      </c>
      <c r="J2129">
        <v>85</v>
      </c>
      <c r="K2129">
        <v>88</v>
      </c>
      <c r="L2129">
        <v>86</v>
      </c>
      <c r="M2129">
        <v>89</v>
      </c>
      <c r="N2129">
        <v>82</v>
      </c>
      <c r="O2129">
        <v>75</v>
      </c>
      <c r="P2129">
        <v>82</v>
      </c>
      <c r="Q2129">
        <v>79</v>
      </c>
      <c r="R2129">
        <v>86</v>
      </c>
      <c r="T2129" s="34">
        <f>_xlfn.XLOOKUP(B2129,'LHA Demog pivot'!$B$4:$B$93,'LHA Demog pivot'!$C$4:$C$93,,,1)</f>
        <v>234393</v>
      </c>
      <c r="U2129" s="36">
        <f>ROUND(Table2[[#This Row],[LHA_Pop_2016]]*Table2[[#This Row],[C_ADR_7day]]/100000*7,0)</f>
        <v>148</v>
      </c>
      <c r="V2129" s="13">
        <f>IF(OR(Table2[[#This Row],[7d_positivity_public]]=0,ISBLANK(Table2[[#This Row],[7d_positivity_public]])),"",(Table2[[#This Row],[7d_positivity_public]]-Table2[[#This Row],[7d_positivity_all]])/Table2[[#This Row],[7d_positivity_public]])</f>
        <v>0.33333333333333331</v>
      </c>
      <c r="W2129">
        <v>4</v>
      </c>
    </row>
    <row r="2130" spans="1:23" x14ac:dyDescent="0.25">
      <c r="A2130" s="10">
        <v>44449</v>
      </c>
      <c r="B2130">
        <v>231</v>
      </c>
      <c r="C2130" t="s">
        <v>269</v>
      </c>
      <c r="D2130">
        <v>12</v>
      </c>
      <c r="E2130">
        <v>14</v>
      </c>
      <c r="F2130">
        <v>-2</v>
      </c>
      <c r="G2130">
        <v>7</v>
      </c>
      <c r="H2130">
        <v>84</v>
      </c>
      <c r="J2130">
        <v>77</v>
      </c>
      <c r="K2130">
        <v>85</v>
      </c>
      <c r="L2130">
        <v>80</v>
      </c>
      <c r="M2130">
        <v>89</v>
      </c>
      <c r="N2130">
        <v>77</v>
      </c>
      <c r="O2130">
        <v>66</v>
      </c>
      <c r="P2130">
        <v>78</v>
      </c>
      <c r="Q2130">
        <v>72</v>
      </c>
      <c r="R2130">
        <v>85</v>
      </c>
      <c r="T2130" s="34">
        <f>_xlfn.XLOOKUP(B2130,'LHA Demog pivot'!$B$4:$B$93,'LHA Demog pivot'!$C$4:$C$93,,,1)</f>
        <v>143778</v>
      </c>
      <c r="U2130" s="36">
        <f>ROUND(Table2[[#This Row],[LHA_Pop_2016]]*Table2[[#This Row],[C_ADR_7day]]/100000*7,0)</f>
        <v>121</v>
      </c>
      <c r="V2130" s="13">
        <f>IF(OR(Table2[[#This Row],[7d_positivity_public]]=0,ISBLANK(Table2[[#This Row],[7d_positivity_public]])),"",(Table2[[#This Row],[7d_positivity_public]]-Table2[[#This Row],[7d_positivity_all]])/Table2[[#This Row],[7d_positivity_public]])</f>
        <v>0.14285714285714285</v>
      </c>
      <c r="W2130">
        <v>6</v>
      </c>
    </row>
    <row r="2131" spans="1:23" x14ac:dyDescent="0.25">
      <c r="A2131" s="10">
        <v>44449</v>
      </c>
      <c r="B2131">
        <v>232</v>
      </c>
      <c r="C2131" t="s">
        <v>270</v>
      </c>
      <c r="D2131">
        <v>6</v>
      </c>
      <c r="E2131">
        <v>8</v>
      </c>
      <c r="F2131">
        <v>-2</v>
      </c>
      <c r="G2131">
        <v>4</v>
      </c>
      <c r="H2131">
        <v>91</v>
      </c>
      <c r="J2131">
        <v>87</v>
      </c>
      <c r="K2131">
        <v>91</v>
      </c>
      <c r="L2131">
        <v>90</v>
      </c>
      <c r="M2131">
        <v>93</v>
      </c>
      <c r="N2131">
        <v>84</v>
      </c>
      <c r="O2131">
        <v>77</v>
      </c>
      <c r="P2131">
        <v>85</v>
      </c>
      <c r="Q2131">
        <v>80</v>
      </c>
      <c r="R2131">
        <v>89</v>
      </c>
      <c r="T2131" s="34">
        <f>_xlfn.XLOOKUP(B2131,'LHA Demog pivot'!$B$4:$B$93,'LHA Demog pivot'!$C$4:$C$93,,,1)</f>
        <v>103064</v>
      </c>
      <c r="U2131" s="36">
        <f>ROUND(Table2[[#This Row],[LHA_Pop_2016]]*Table2[[#This Row],[C_ADR_7day]]/100000*7,0)</f>
        <v>43</v>
      </c>
      <c r="V2131" s="13">
        <f>IF(OR(Table2[[#This Row],[7d_positivity_public]]=0,ISBLANK(Table2[[#This Row],[7d_positivity_public]])),"",(Table2[[#This Row],[7d_positivity_public]]-Table2[[#This Row],[7d_positivity_all]])/Table2[[#This Row],[7d_positivity_public]])</f>
        <v>0.25</v>
      </c>
      <c r="W2131">
        <v>3</v>
      </c>
    </row>
    <row r="2132" spans="1:23" x14ac:dyDescent="0.25">
      <c r="A2132" s="10">
        <v>44449</v>
      </c>
      <c r="B2132">
        <v>233</v>
      </c>
      <c r="C2132" t="s">
        <v>271</v>
      </c>
      <c r="D2132">
        <v>10</v>
      </c>
      <c r="E2132">
        <v>8</v>
      </c>
      <c r="F2132">
        <v>2</v>
      </c>
      <c r="G2132">
        <v>9</v>
      </c>
      <c r="H2132">
        <v>90</v>
      </c>
      <c r="J2132">
        <v>82</v>
      </c>
      <c r="K2132">
        <v>90</v>
      </c>
      <c r="L2132">
        <v>90</v>
      </c>
      <c r="M2132">
        <v>91</v>
      </c>
      <c r="N2132">
        <v>80</v>
      </c>
      <c r="O2132">
        <v>70</v>
      </c>
      <c r="P2132">
        <v>81</v>
      </c>
      <c r="Q2132">
        <v>78</v>
      </c>
      <c r="R2132">
        <v>87</v>
      </c>
      <c r="T2132" s="34">
        <f>_xlfn.XLOOKUP(B2132,'LHA Demog pivot'!$B$4:$B$93,'LHA Demog pivot'!$C$4:$C$93,,,1)</f>
        <v>443367</v>
      </c>
      <c r="U2132" s="36">
        <f>ROUND(Table2[[#This Row],[LHA_Pop_2016]]*Table2[[#This Row],[C_ADR_7day]]/100000*7,0)</f>
        <v>310</v>
      </c>
      <c r="V2132" s="13">
        <f>IF(OR(Table2[[#This Row],[7d_positivity_public]]=0,ISBLANK(Table2[[#This Row],[7d_positivity_public]])),"",(Table2[[#This Row],[7d_positivity_public]]-Table2[[#This Row],[7d_positivity_all]])/Table2[[#This Row],[7d_positivity_public]])</f>
        <v>0.33333333333333331</v>
      </c>
      <c r="W2132">
        <v>6</v>
      </c>
    </row>
    <row r="2133" spans="1:23" x14ac:dyDescent="0.25">
      <c r="A2133" s="10">
        <v>44449</v>
      </c>
      <c r="B2133">
        <v>234</v>
      </c>
      <c r="C2133" t="s">
        <v>272</v>
      </c>
      <c r="D2133">
        <v>8</v>
      </c>
      <c r="E2133">
        <v>9</v>
      </c>
      <c r="F2133">
        <v>-1</v>
      </c>
      <c r="G2133">
        <v>6</v>
      </c>
      <c r="H2133">
        <v>87</v>
      </c>
      <c r="J2133">
        <v>83</v>
      </c>
      <c r="K2133">
        <v>87</v>
      </c>
      <c r="L2133">
        <v>83</v>
      </c>
      <c r="M2133">
        <v>90</v>
      </c>
      <c r="N2133">
        <v>81</v>
      </c>
      <c r="O2133">
        <v>73</v>
      </c>
      <c r="P2133">
        <v>82</v>
      </c>
      <c r="Q2133">
        <v>76</v>
      </c>
      <c r="R2133">
        <v>86</v>
      </c>
      <c r="T2133" s="34">
        <f>_xlfn.XLOOKUP(B2133,'LHA Demog pivot'!$B$4:$B$93,'LHA Demog pivot'!$C$4:$C$93,,,1)</f>
        <v>94768</v>
      </c>
      <c r="U2133" s="36">
        <f>ROUND(Table2[[#This Row],[LHA_Pop_2016]]*Table2[[#This Row],[C_ADR_7day]]/100000*7,0)</f>
        <v>53</v>
      </c>
      <c r="V2133" s="13">
        <f>IF(OR(Table2[[#This Row],[7d_positivity_public]]=0,ISBLANK(Table2[[#This Row],[7d_positivity_public]])),"",(Table2[[#This Row],[7d_positivity_public]]-Table2[[#This Row],[7d_positivity_all]])/Table2[[#This Row],[7d_positivity_public]])</f>
        <v>0.33333333333333331</v>
      </c>
      <c r="W2133">
        <v>4</v>
      </c>
    </row>
    <row r="2134" spans="1:23" x14ac:dyDescent="0.25">
      <c r="A2134" s="10">
        <v>44449</v>
      </c>
      <c r="B2134">
        <v>311</v>
      </c>
      <c r="C2134" t="s">
        <v>273</v>
      </c>
      <c r="D2134">
        <v>3</v>
      </c>
      <c r="E2134">
        <v>5</v>
      </c>
      <c r="F2134">
        <v>-2</v>
      </c>
      <c r="G2134">
        <v>4</v>
      </c>
      <c r="H2134">
        <v>88</v>
      </c>
      <c r="J2134">
        <v>86</v>
      </c>
      <c r="K2134">
        <v>88</v>
      </c>
      <c r="L2134">
        <v>90</v>
      </c>
      <c r="M2134">
        <v>86</v>
      </c>
      <c r="N2134">
        <v>81</v>
      </c>
      <c r="O2134">
        <v>77</v>
      </c>
      <c r="P2134">
        <v>82</v>
      </c>
      <c r="Q2134">
        <v>81</v>
      </c>
      <c r="R2134">
        <v>82</v>
      </c>
      <c r="T2134" s="34">
        <f>_xlfn.XLOOKUP(B2134,'LHA Demog pivot'!$B$4:$B$93,'LHA Demog pivot'!$C$4:$C$93,,,1)</f>
        <v>198309</v>
      </c>
      <c r="U2134" s="36">
        <f>ROUND(Table2[[#This Row],[LHA_Pop_2016]]*Table2[[#This Row],[C_ADR_7day]]/100000*7,0)</f>
        <v>42</v>
      </c>
      <c r="V2134" s="13">
        <f>IF(OR(Table2[[#This Row],[7d_positivity_public]]=0,ISBLANK(Table2[[#This Row],[7d_positivity_public]])),"",(Table2[[#This Row],[7d_positivity_public]]-Table2[[#This Row],[7d_positivity_all]])/Table2[[#This Row],[7d_positivity_public]])</f>
        <v>0.5</v>
      </c>
      <c r="W2134">
        <v>2</v>
      </c>
    </row>
    <row r="2135" spans="1:23" x14ac:dyDescent="0.25">
      <c r="A2135" s="10">
        <v>44449</v>
      </c>
      <c r="B2135">
        <v>321</v>
      </c>
      <c r="C2135" t="s">
        <v>274</v>
      </c>
      <c r="D2135">
        <v>12</v>
      </c>
      <c r="E2135">
        <v>12</v>
      </c>
      <c r="F2135">
        <v>0</v>
      </c>
      <c r="G2135">
        <v>9</v>
      </c>
      <c r="H2135">
        <v>91</v>
      </c>
      <c r="J2135">
        <v>84</v>
      </c>
      <c r="K2135">
        <v>92</v>
      </c>
      <c r="L2135">
        <v>95</v>
      </c>
      <c r="M2135">
        <v>87</v>
      </c>
      <c r="N2135">
        <v>84</v>
      </c>
      <c r="O2135">
        <v>70</v>
      </c>
      <c r="P2135">
        <v>84</v>
      </c>
      <c r="Q2135">
        <v>86</v>
      </c>
      <c r="R2135">
        <v>82</v>
      </c>
      <c r="T2135" s="34">
        <f>_xlfn.XLOOKUP(B2135,'LHA Demog pivot'!$B$4:$B$93,'LHA Demog pivot'!$C$4:$C$93,,,1)</f>
        <v>122041</v>
      </c>
      <c r="U2135" s="36">
        <f>ROUND(Table2[[#This Row],[LHA_Pop_2016]]*Table2[[#This Row],[C_ADR_7day]]/100000*7,0)</f>
        <v>103</v>
      </c>
      <c r="V2135" s="13">
        <f>IF(OR(Table2[[#This Row],[7d_positivity_public]]=0,ISBLANK(Table2[[#This Row],[7d_positivity_public]])),"",(Table2[[#This Row],[7d_positivity_public]]-Table2[[#This Row],[7d_positivity_all]])/Table2[[#This Row],[7d_positivity_public]])</f>
        <v>0.66666666666666663</v>
      </c>
      <c r="W2135">
        <v>3</v>
      </c>
    </row>
    <row r="2136" spans="1:23" x14ac:dyDescent="0.25">
      <c r="A2136" s="10">
        <v>44449</v>
      </c>
      <c r="B2136">
        <v>322</v>
      </c>
      <c r="C2136" t="s">
        <v>275</v>
      </c>
      <c r="D2136">
        <v>22</v>
      </c>
      <c r="E2136">
        <v>16</v>
      </c>
      <c r="F2136">
        <v>6</v>
      </c>
      <c r="G2136">
        <v>13</v>
      </c>
      <c r="H2136">
        <v>85</v>
      </c>
      <c r="J2136">
        <v>78</v>
      </c>
      <c r="K2136">
        <v>86</v>
      </c>
      <c r="L2136">
        <v>88</v>
      </c>
      <c r="M2136">
        <v>82</v>
      </c>
      <c r="N2136">
        <v>77</v>
      </c>
      <c r="O2136">
        <v>65</v>
      </c>
      <c r="P2136">
        <v>77</v>
      </c>
      <c r="Q2136">
        <v>78</v>
      </c>
      <c r="R2136">
        <v>76</v>
      </c>
      <c r="T2136" s="34">
        <f>_xlfn.XLOOKUP(B2136,'LHA Demog pivot'!$B$4:$B$93,'LHA Demog pivot'!$C$4:$C$93,,,1)</f>
        <v>61532</v>
      </c>
      <c r="U2136" s="36">
        <f>ROUND(Table2[[#This Row],[LHA_Pop_2016]]*Table2[[#This Row],[C_ADR_7day]]/100000*7,0)</f>
        <v>95</v>
      </c>
      <c r="V2136" s="13">
        <f>IF(OR(Table2[[#This Row],[7d_positivity_public]]=0,ISBLANK(Table2[[#This Row],[7d_positivity_public]])),"",(Table2[[#This Row],[7d_positivity_public]]-Table2[[#This Row],[7d_positivity_all]])/Table2[[#This Row],[7d_positivity_public]])</f>
        <v>0.46153846153846156</v>
      </c>
      <c r="W2136">
        <v>7</v>
      </c>
    </row>
    <row r="2137" spans="1:23" x14ac:dyDescent="0.25">
      <c r="A2137" s="10">
        <v>44449</v>
      </c>
      <c r="B2137">
        <v>323</v>
      </c>
      <c r="C2137" t="s">
        <v>276</v>
      </c>
      <c r="D2137">
        <v>7</v>
      </c>
      <c r="E2137">
        <v>9</v>
      </c>
      <c r="F2137">
        <v>-2</v>
      </c>
      <c r="G2137">
        <v>7</v>
      </c>
      <c r="H2137">
        <v>93</v>
      </c>
      <c r="J2137">
        <v>89</v>
      </c>
      <c r="K2137">
        <v>93</v>
      </c>
      <c r="L2137">
        <v>95</v>
      </c>
      <c r="M2137">
        <v>91</v>
      </c>
      <c r="N2137">
        <v>87</v>
      </c>
      <c r="O2137">
        <v>81</v>
      </c>
      <c r="P2137">
        <v>87</v>
      </c>
      <c r="Q2137">
        <v>87</v>
      </c>
      <c r="R2137">
        <v>87</v>
      </c>
      <c r="T2137" s="34">
        <f>_xlfn.XLOOKUP(B2137,'LHA Demog pivot'!$B$4:$B$93,'LHA Demog pivot'!$C$4:$C$93,,,1)</f>
        <v>103894</v>
      </c>
      <c r="U2137" s="36">
        <f>ROUND(Table2[[#This Row],[LHA_Pop_2016]]*Table2[[#This Row],[C_ADR_7day]]/100000*7,0)</f>
        <v>51</v>
      </c>
      <c r="V2137" s="13">
        <f>IF(OR(Table2[[#This Row],[7d_positivity_public]]=0,ISBLANK(Table2[[#This Row],[7d_positivity_public]])),"",(Table2[[#This Row],[7d_positivity_public]]-Table2[[#This Row],[7d_positivity_all]])/Table2[[#This Row],[7d_positivity_public]])</f>
        <v>0.42857142857142855</v>
      </c>
      <c r="W2137">
        <v>4</v>
      </c>
    </row>
    <row r="2138" spans="1:23" x14ac:dyDescent="0.25">
      <c r="A2138" s="10">
        <v>44449</v>
      </c>
      <c r="B2138">
        <v>324</v>
      </c>
      <c r="C2138" t="s">
        <v>277</v>
      </c>
      <c r="D2138">
        <v>9</v>
      </c>
      <c r="E2138">
        <v>7</v>
      </c>
      <c r="F2138">
        <v>2</v>
      </c>
      <c r="G2138">
        <v>6</v>
      </c>
      <c r="H2138">
        <v>90</v>
      </c>
      <c r="J2138">
        <v>90</v>
      </c>
      <c r="K2138">
        <v>90</v>
      </c>
      <c r="L2138">
        <v>91</v>
      </c>
      <c r="M2138">
        <v>88</v>
      </c>
      <c r="N2138">
        <v>83</v>
      </c>
      <c r="O2138">
        <v>81</v>
      </c>
      <c r="P2138">
        <v>83</v>
      </c>
      <c r="Q2138">
        <v>81</v>
      </c>
      <c r="R2138">
        <v>85</v>
      </c>
      <c r="T2138" s="34">
        <f>_xlfn.XLOOKUP(B2138,'LHA Demog pivot'!$B$4:$B$93,'LHA Demog pivot'!$C$4:$C$93,,,1)</f>
        <v>131178</v>
      </c>
      <c r="U2138" s="36">
        <f>ROUND(Table2[[#This Row],[LHA_Pop_2016]]*Table2[[#This Row],[C_ADR_7day]]/100000*7,0)</f>
        <v>83</v>
      </c>
      <c r="V2138" s="13">
        <f>IF(OR(Table2[[#This Row],[7d_positivity_public]]=0,ISBLANK(Table2[[#This Row],[7d_positivity_public]])),"",(Table2[[#This Row],[7d_positivity_public]]-Table2[[#This Row],[7d_positivity_all]])/Table2[[#This Row],[7d_positivity_public]])</f>
        <v>0.66666666666666663</v>
      </c>
      <c r="W2138">
        <v>2</v>
      </c>
    </row>
    <row r="2139" spans="1:23" x14ac:dyDescent="0.25">
      <c r="A2139" s="10">
        <v>44449</v>
      </c>
      <c r="B2139">
        <v>325</v>
      </c>
      <c r="C2139" t="s">
        <v>278</v>
      </c>
      <c r="D2139">
        <v>9</v>
      </c>
      <c r="E2139">
        <v>13</v>
      </c>
      <c r="F2139">
        <v>-4</v>
      </c>
      <c r="G2139">
        <v>6</v>
      </c>
      <c r="H2139">
        <v>92</v>
      </c>
      <c r="J2139">
        <v>91</v>
      </c>
      <c r="K2139">
        <v>92</v>
      </c>
      <c r="L2139">
        <v>94</v>
      </c>
      <c r="M2139">
        <v>90</v>
      </c>
      <c r="N2139">
        <v>87</v>
      </c>
      <c r="O2139">
        <v>83</v>
      </c>
      <c r="P2139">
        <v>87</v>
      </c>
      <c r="Q2139">
        <v>87</v>
      </c>
      <c r="R2139">
        <v>86</v>
      </c>
      <c r="T2139" s="34">
        <f>_xlfn.XLOOKUP(B2139,'LHA Demog pivot'!$B$4:$B$93,'LHA Demog pivot'!$C$4:$C$93,,,1)</f>
        <v>95808</v>
      </c>
      <c r="U2139" s="36">
        <f>ROUND(Table2[[#This Row],[LHA_Pop_2016]]*Table2[[#This Row],[C_ADR_7day]]/100000*7,0)</f>
        <v>60</v>
      </c>
      <c r="V2139" s="13">
        <f>IF(OR(Table2[[#This Row],[7d_positivity_public]]=0,ISBLANK(Table2[[#This Row],[7d_positivity_public]])),"",(Table2[[#This Row],[7d_positivity_public]]-Table2[[#This Row],[7d_positivity_all]])/Table2[[#This Row],[7d_positivity_public]])</f>
        <v>0.5</v>
      </c>
      <c r="W2139">
        <v>3</v>
      </c>
    </row>
    <row r="2140" spans="1:23" x14ac:dyDescent="0.25">
      <c r="A2140" s="10">
        <v>44449</v>
      </c>
      <c r="B2140">
        <v>326</v>
      </c>
      <c r="C2140" t="s">
        <v>279</v>
      </c>
      <c r="D2140">
        <v>6</v>
      </c>
      <c r="E2140">
        <v>6</v>
      </c>
      <c r="F2140">
        <v>0</v>
      </c>
      <c r="G2140">
        <v>7</v>
      </c>
      <c r="H2140">
        <v>91</v>
      </c>
      <c r="J2140">
        <v>88</v>
      </c>
      <c r="K2140">
        <v>91</v>
      </c>
      <c r="L2140">
        <v>93</v>
      </c>
      <c r="M2140">
        <v>89</v>
      </c>
      <c r="N2140">
        <v>84</v>
      </c>
      <c r="O2140">
        <v>78</v>
      </c>
      <c r="P2140">
        <v>84</v>
      </c>
      <c r="Q2140">
        <v>84</v>
      </c>
      <c r="R2140">
        <v>85</v>
      </c>
      <c r="T2140" s="34">
        <f>_xlfn.XLOOKUP(B2140,'LHA Demog pivot'!$B$4:$B$93,'LHA Demog pivot'!$C$4:$C$93,,,1)</f>
        <v>134575</v>
      </c>
      <c r="U2140" s="36">
        <f>ROUND(Table2[[#This Row],[LHA_Pop_2016]]*Table2[[#This Row],[C_ADR_7day]]/100000*7,0)</f>
        <v>57</v>
      </c>
      <c r="V2140" s="13">
        <f>IF(OR(Table2[[#This Row],[7d_positivity_public]]=0,ISBLANK(Table2[[#This Row],[7d_positivity_public]])),"",(Table2[[#This Row],[7d_positivity_public]]-Table2[[#This Row],[7d_positivity_all]])/Table2[[#This Row],[7d_positivity_public]])</f>
        <v>0.42857142857142855</v>
      </c>
      <c r="W2140">
        <v>4</v>
      </c>
    </row>
    <row r="2141" spans="1:23" x14ac:dyDescent="0.25">
      <c r="A2141" s="10">
        <v>44449</v>
      </c>
      <c r="B2141">
        <v>331</v>
      </c>
      <c r="C2141" t="s">
        <v>280</v>
      </c>
      <c r="D2141">
        <v>9</v>
      </c>
      <c r="E2141">
        <v>7</v>
      </c>
      <c r="F2141">
        <v>2</v>
      </c>
      <c r="G2141">
        <v>6</v>
      </c>
      <c r="H2141">
        <v>91</v>
      </c>
      <c r="J2141">
        <v>91</v>
      </c>
      <c r="K2141">
        <v>91</v>
      </c>
      <c r="L2141">
        <v>91</v>
      </c>
      <c r="M2141">
        <v>92</v>
      </c>
      <c r="N2141">
        <v>86</v>
      </c>
      <c r="O2141">
        <v>80</v>
      </c>
      <c r="P2141">
        <v>86</v>
      </c>
      <c r="Q2141">
        <v>84</v>
      </c>
      <c r="R2141">
        <v>88</v>
      </c>
      <c r="T2141" s="34">
        <f>_xlfn.XLOOKUP(B2141,'LHA Demog pivot'!$B$4:$B$93,'LHA Demog pivot'!$C$4:$C$93,,,1)</f>
        <v>141392</v>
      </c>
      <c r="U2141" s="36">
        <f>ROUND(Table2[[#This Row],[LHA_Pop_2016]]*Table2[[#This Row],[C_ADR_7day]]/100000*7,0)</f>
        <v>89</v>
      </c>
      <c r="V2141" s="13">
        <f>IF(OR(Table2[[#This Row],[7d_positivity_public]]=0,ISBLANK(Table2[[#This Row],[7d_positivity_public]])),"",(Table2[[#This Row],[7d_positivity_public]]-Table2[[#This Row],[7d_positivity_all]])/Table2[[#This Row],[7d_positivity_public]])</f>
        <v>0.5</v>
      </c>
      <c r="W2141">
        <v>3</v>
      </c>
    </row>
    <row r="2142" spans="1:23" x14ac:dyDescent="0.25">
      <c r="A2142" s="10">
        <v>44449</v>
      </c>
      <c r="B2142">
        <v>332</v>
      </c>
      <c r="C2142" t="s">
        <v>281</v>
      </c>
      <c r="D2142">
        <v>6</v>
      </c>
      <c r="E2142">
        <v>6</v>
      </c>
      <c r="F2142">
        <v>0</v>
      </c>
      <c r="G2142">
        <v>5</v>
      </c>
      <c r="H2142">
        <v>87</v>
      </c>
      <c r="J2142">
        <v>86</v>
      </c>
      <c r="K2142">
        <v>87</v>
      </c>
      <c r="L2142">
        <v>84</v>
      </c>
      <c r="M2142">
        <v>89</v>
      </c>
      <c r="N2142">
        <v>81</v>
      </c>
      <c r="O2142">
        <v>74</v>
      </c>
      <c r="P2142">
        <v>81</v>
      </c>
      <c r="Q2142">
        <v>75</v>
      </c>
      <c r="R2142">
        <v>85</v>
      </c>
      <c r="T2142" s="34">
        <f>_xlfn.XLOOKUP(B2142,'LHA Demog pivot'!$B$4:$B$93,'LHA Demog pivot'!$C$4:$C$93,,,1)</f>
        <v>50490</v>
      </c>
      <c r="U2142" s="36">
        <f>ROUND(Table2[[#This Row],[LHA_Pop_2016]]*Table2[[#This Row],[C_ADR_7day]]/100000*7,0)</f>
        <v>21</v>
      </c>
      <c r="V2142" s="13">
        <f>IF(OR(Table2[[#This Row],[7d_positivity_public]]=0,ISBLANK(Table2[[#This Row],[7d_positivity_public]])),"",(Table2[[#This Row],[7d_positivity_public]]-Table2[[#This Row],[7d_positivity_all]])/Table2[[#This Row],[7d_positivity_public]])</f>
        <v>0.6</v>
      </c>
      <c r="W2142">
        <v>2</v>
      </c>
    </row>
    <row r="2143" spans="1:23" x14ac:dyDescent="0.25">
      <c r="A2143" s="10">
        <v>44449</v>
      </c>
      <c r="B2143">
        <v>333</v>
      </c>
      <c r="C2143" t="s">
        <v>282</v>
      </c>
      <c r="D2143">
        <v>2</v>
      </c>
      <c r="E2143">
        <v>8</v>
      </c>
      <c r="F2143">
        <v>-6</v>
      </c>
      <c r="G2143">
        <v>3</v>
      </c>
      <c r="H2143">
        <v>85</v>
      </c>
      <c r="J2143">
        <v>75</v>
      </c>
      <c r="K2143">
        <v>85</v>
      </c>
      <c r="L2143">
        <v>77</v>
      </c>
      <c r="M2143">
        <v>90</v>
      </c>
      <c r="N2143">
        <v>77</v>
      </c>
      <c r="O2143">
        <v>60</v>
      </c>
      <c r="P2143">
        <v>78</v>
      </c>
      <c r="Q2143">
        <v>65</v>
      </c>
      <c r="R2143">
        <v>86</v>
      </c>
      <c r="T2143" s="34">
        <f>_xlfn.XLOOKUP(B2143,'LHA Demog pivot'!$B$4:$B$93,'LHA Demog pivot'!$C$4:$C$93,,,1)</f>
        <v>29970</v>
      </c>
      <c r="U2143" s="36">
        <f>ROUND(Table2[[#This Row],[LHA_Pop_2016]]*Table2[[#This Row],[C_ADR_7day]]/100000*7,0)</f>
        <v>4</v>
      </c>
      <c r="V2143" s="13">
        <f>IF(OR(Table2[[#This Row],[7d_positivity_public]]=0,ISBLANK(Table2[[#This Row],[7d_positivity_public]])),"",(Table2[[#This Row],[7d_positivity_public]]-Table2[[#This Row],[7d_positivity_all]])/Table2[[#This Row],[7d_positivity_public]])</f>
        <v>0.33333333333333331</v>
      </c>
      <c r="W2143">
        <v>2</v>
      </c>
    </row>
    <row r="2144" spans="1:23" x14ac:dyDescent="0.25">
      <c r="A2144" s="10">
        <v>44449</v>
      </c>
      <c r="B2144">
        <v>334</v>
      </c>
      <c r="C2144" t="s">
        <v>283</v>
      </c>
      <c r="D2144">
        <v>3</v>
      </c>
      <c r="E2144">
        <v>3</v>
      </c>
      <c r="F2144">
        <v>0</v>
      </c>
      <c r="G2144">
        <v>4</v>
      </c>
      <c r="H2144">
        <v>81</v>
      </c>
      <c r="J2144">
        <v>69</v>
      </c>
      <c r="K2144">
        <v>82</v>
      </c>
      <c r="L2144">
        <v>71</v>
      </c>
      <c r="M2144">
        <v>88</v>
      </c>
      <c r="N2144">
        <v>74</v>
      </c>
      <c r="O2144">
        <v>54</v>
      </c>
      <c r="P2144">
        <v>75</v>
      </c>
      <c r="Q2144">
        <v>59</v>
      </c>
      <c r="R2144">
        <v>84</v>
      </c>
      <c r="T2144" s="34">
        <f>_xlfn.XLOOKUP(B2144,'LHA Demog pivot'!$B$4:$B$93,'LHA Demog pivot'!$C$4:$C$93,,,1)</f>
        <v>19671</v>
      </c>
      <c r="U2144" s="36">
        <f>ROUND(Table2[[#This Row],[LHA_Pop_2016]]*Table2[[#This Row],[C_ADR_7day]]/100000*7,0)</f>
        <v>4</v>
      </c>
      <c r="V2144" s="13">
        <f>IF(OR(Table2[[#This Row],[7d_positivity_public]]=0,ISBLANK(Table2[[#This Row],[7d_positivity_public]])),"",(Table2[[#This Row],[7d_positivity_public]]-Table2[[#This Row],[7d_positivity_all]])/Table2[[#This Row],[7d_positivity_public]])</f>
        <v>0.25</v>
      </c>
      <c r="W2144">
        <v>3</v>
      </c>
    </row>
    <row r="2145" spans="1:23" x14ac:dyDescent="0.25">
      <c r="A2145" s="10">
        <v>44449</v>
      </c>
      <c r="B2145">
        <v>335</v>
      </c>
      <c r="C2145" t="s">
        <v>284</v>
      </c>
      <c r="D2145">
        <v>13</v>
      </c>
      <c r="E2145">
        <v>9</v>
      </c>
      <c r="F2145">
        <v>4</v>
      </c>
      <c r="G2145">
        <v>10</v>
      </c>
      <c r="H2145">
        <v>92</v>
      </c>
      <c r="J2145">
        <v>81</v>
      </c>
      <c r="K2145">
        <v>93</v>
      </c>
      <c r="L2145">
        <v>93</v>
      </c>
      <c r="M2145">
        <v>92</v>
      </c>
      <c r="N2145">
        <v>81</v>
      </c>
      <c r="O2145">
        <v>65</v>
      </c>
      <c r="P2145">
        <v>82</v>
      </c>
      <c r="Q2145">
        <v>80</v>
      </c>
      <c r="R2145">
        <v>87</v>
      </c>
      <c r="T2145" s="34">
        <f>_xlfn.XLOOKUP(B2145,'LHA Demog pivot'!$B$4:$B$93,'LHA Demog pivot'!$C$4:$C$93,,,1)</f>
        <v>38653</v>
      </c>
      <c r="U2145" s="36">
        <f>ROUND(Table2[[#This Row],[LHA_Pop_2016]]*Table2[[#This Row],[C_ADR_7day]]/100000*7,0)</f>
        <v>35</v>
      </c>
      <c r="V2145" s="13">
        <f>IF(OR(Table2[[#This Row],[7d_positivity_public]]=0,ISBLANK(Table2[[#This Row],[7d_positivity_public]])),"",(Table2[[#This Row],[7d_positivity_public]]-Table2[[#This Row],[7d_positivity_all]])/Table2[[#This Row],[7d_positivity_public]])</f>
        <v>0.5</v>
      </c>
      <c r="W2145">
        <v>5</v>
      </c>
    </row>
    <row r="2146" spans="1:23" x14ac:dyDescent="0.25">
      <c r="A2146" s="10">
        <v>44449</v>
      </c>
      <c r="B2146">
        <v>336</v>
      </c>
      <c r="C2146" t="s">
        <v>285</v>
      </c>
      <c r="D2146">
        <v>0</v>
      </c>
      <c r="E2146">
        <v>5</v>
      </c>
      <c r="F2146">
        <v>-5</v>
      </c>
      <c r="G2146">
        <v>0</v>
      </c>
      <c r="H2146">
        <v>73</v>
      </c>
      <c r="J2146">
        <v>55</v>
      </c>
      <c r="K2146">
        <v>74</v>
      </c>
      <c r="L2146">
        <v>67</v>
      </c>
      <c r="M2146">
        <v>81</v>
      </c>
      <c r="N2146">
        <v>64</v>
      </c>
      <c r="O2146">
        <v>45</v>
      </c>
      <c r="P2146">
        <v>66</v>
      </c>
      <c r="Q2146">
        <v>57</v>
      </c>
      <c r="R2146">
        <v>74</v>
      </c>
      <c r="T2146" s="34">
        <f>_xlfn.XLOOKUP(B2146,'LHA Demog pivot'!$B$4:$B$93,'LHA Demog pivot'!$C$4:$C$93,,,1)</f>
        <v>2678</v>
      </c>
      <c r="U2146" s="36">
        <f>ROUND(Table2[[#This Row],[LHA_Pop_2016]]*Table2[[#This Row],[C_ADR_7day]]/100000*7,0)</f>
        <v>0</v>
      </c>
      <c r="V2146" s="13" t="str">
        <f>IF(OR(Table2[[#This Row],[7d_positivity_public]]=0,ISBLANK(Table2[[#This Row],[7d_positivity_public]])),"",(Table2[[#This Row],[7d_positivity_public]]-Table2[[#This Row],[7d_positivity_all]])/Table2[[#This Row],[7d_positivity_public]])</f>
        <v/>
      </c>
      <c r="W2146">
        <v>0</v>
      </c>
    </row>
    <row r="2147" spans="1:23" x14ac:dyDescent="0.25">
      <c r="A2147" s="10">
        <v>44449</v>
      </c>
      <c r="B2147">
        <v>337</v>
      </c>
      <c r="C2147" t="s">
        <v>286</v>
      </c>
      <c r="D2147">
        <v>0</v>
      </c>
      <c r="E2147">
        <v>0</v>
      </c>
      <c r="F2147">
        <v>0</v>
      </c>
      <c r="G2147">
        <v>0</v>
      </c>
      <c r="H2147">
        <v>96</v>
      </c>
      <c r="J2147">
        <v>88</v>
      </c>
      <c r="K2147">
        <v>97</v>
      </c>
      <c r="L2147">
        <v>98</v>
      </c>
      <c r="M2147">
        <v>96</v>
      </c>
      <c r="N2147">
        <v>90</v>
      </c>
      <c r="O2147">
        <v>75</v>
      </c>
      <c r="P2147">
        <v>91</v>
      </c>
      <c r="Q2147">
        <v>90</v>
      </c>
      <c r="R2147">
        <v>92</v>
      </c>
      <c r="T2147" s="34">
        <f>_xlfn.XLOOKUP(B2147,'LHA Demog pivot'!$B$4:$B$93,'LHA Demog pivot'!$C$4:$C$93,,,1)</f>
        <v>1514</v>
      </c>
      <c r="U2147" s="36">
        <f>ROUND(Table2[[#This Row],[LHA_Pop_2016]]*Table2[[#This Row],[C_ADR_7day]]/100000*7,0)</f>
        <v>0</v>
      </c>
      <c r="V2147" s="13" t="str">
        <f>IF(OR(Table2[[#This Row],[7d_positivity_public]]=0,ISBLANK(Table2[[#This Row],[7d_positivity_public]])),"",(Table2[[#This Row],[7d_positivity_public]]-Table2[[#This Row],[7d_positivity_all]])/Table2[[#This Row],[7d_positivity_public]])</f>
        <v/>
      </c>
      <c r="W2147">
        <v>0</v>
      </c>
    </row>
    <row r="2148" spans="1:23" x14ac:dyDescent="0.25">
      <c r="A2148" s="10">
        <v>44449</v>
      </c>
      <c r="B2148">
        <v>411</v>
      </c>
      <c r="C2148" t="s">
        <v>287</v>
      </c>
      <c r="D2148">
        <v>5</v>
      </c>
      <c r="E2148">
        <v>6</v>
      </c>
      <c r="F2148">
        <v>-1</v>
      </c>
      <c r="G2148">
        <v>7</v>
      </c>
      <c r="H2148">
        <v>92</v>
      </c>
      <c r="J2148">
        <v>88</v>
      </c>
      <c r="K2148">
        <v>92</v>
      </c>
      <c r="L2148">
        <v>91</v>
      </c>
      <c r="M2148">
        <v>93</v>
      </c>
      <c r="N2148">
        <v>85</v>
      </c>
      <c r="O2148">
        <v>76</v>
      </c>
      <c r="P2148">
        <v>85</v>
      </c>
      <c r="Q2148">
        <v>82</v>
      </c>
      <c r="R2148">
        <v>89</v>
      </c>
      <c r="T2148" s="34">
        <f>_xlfn.XLOOKUP(B2148,'LHA Demog pivot'!$B$4:$B$93,'LHA Demog pivot'!$C$4:$C$93,,,1)</f>
        <v>225919</v>
      </c>
      <c r="U2148" s="36">
        <f>ROUND(Table2[[#This Row],[LHA_Pop_2016]]*Table2[[#This Row],[C_ADR_7day]]/100000*7,0)</f>
        <v>79</v>
      </c>
      <c r="V2148" s="13">
        <f>IF(OR(Table2[[#This Row],[7d_positivity_public]]=0,ISBLANK(Table2[[#This Row],[7d_positivity_public]])),"",(Table2[[#This Row],[7d_positivity_public]]-Table2[[#This Row],[7d_positivity_all]])/Table2[[#This Row],[7d_positivity_public]])</f>
        <v>0.2857142857142857</v>
      </c>
      <c r="W2148">
        <v>5</v>
      </c>
    </row>
    <row r="2149" spans="1:23" x14ac:dyDescent="0.25">
      <c r="A2149" s="10">
        <v>44449</v>
      </c>
      <c r="B2149">
        <v>412</v>
      </c>
      <c r="C2149" t="s">
        <v>288</v>
      </c>
      <c r="D2149">
        <v>4</v>
      </c>
      <c r="E2149">
        <v>8</v>
      </c>
      <c r="F2149">
        <v>-4</v>
      </c>
      <c r="G2149">
        <v>4</v>
      </c>
      <c r="H2149">
        <v>87</v>
      </c>
      <c r="J2149">
        <v>83</v>
      </c>
      <c r="K2149">
        <v>88</v>
      </c>
      <c r="L2149">
        <v>84</v>
      </c>
      <c r="M2149">
        <v>92</v>
      </c>
      <c r="N2149">
        <v>80</v>
      </c>
      <c r="O2149">
        <v>69</v>
      </c>
      <c r="P2149">
        <v>81</v>
      </c>
      <c r="Q2149">
        <v>74</v>
      </c>
      <c r="R2149">
        <v>88</v>
      </c>
      <c r="T2149" s="34">
        <f>_xlfn.XLOOKUP(B2149,'LHA Demog pivot'!$B$4:$B$93,'LHA Demog pivot'!$C$4:$C$93,,,1)</f>
        <v>77460</v>
      </c>
      <c r="U2149" s="36">
        <f>ROUND(Table2[[#This Row],[LHA_Pop_2016]]*Table2[[#This Row],[C_ADR_7day]]/100000*7,0)</f>
        <v>22</v>
      </c>
      <c r="V2149" s="13">
        <f>IF(OR(Table2[[#This Row],[7d_positivity_public]]=0,ISBLANK(Table2[[#This Row],[7d_positivity_public]])),"",(Table2[[#This Row],[7d_positivity_public]]-Table2[[#This Row],[7d_positivity_all]])/Table2[[#This Row],[7d_positivity_public]])</f>
        <v>0.25</v>
      </c>
      <c r="W2149">
        <v>3</v>
      </c>
    </row>
    <row r="2150" spans="1:23" x14ac:dyDescent="0.25">
      <c r="A2150" s="10">
        <v>44449</v>
      </c>
      <c r="B2150">
        <v>413</v>
      </c>
      <c r="C2150" t="s">
        <v>289</v>
      </c>
      <c r="D2150">
        <v>4</v>
      </c>
      <c r="E2150">
        <v>5</v>
      </c>
      <c r="F2150">
        <v>-1</v>
      </c>
      <c r="G2150">
        <v>4</v>
      </c>
      <c r="H2150">
        <v>92</v>
      </c>
      <c r="J2150">
        <v>89</v>
      </c>
      <c r="K2150">
        <v>92</v>
      </c>
      <c r="L2150">
        <v>89</v>
      </c>
      <c r="M2150">
        <v>94</v>
      </c>
      <c r="N2150">
        <v>87</v>
      </c>
      <c r="O2150">
        <v>79</v>
      </c>
      <c r="P2150">
        <v>88</v>
      </c>
      <c r="Q2150">
        <v>81</v>
      </c>
      <c r="R2150">
        <v>92</v>
      </c>
      <c r="T2150" s="34">
        <f>_xlfn.XLOOKUP(B2150,'LHA Demog pivot'!$B$4:$B$93,'LHA Demog pivot'!$C$4:$C$93,,,1)</f>
        <v>64692</v>
      </c>
      <c r="U2150" s="36">
        <f>ROUND(Table2[[#This Row],[LHA_Pop_2016]]*Table2[[#This Row],[C_ADR_7day]]/100000*7,0)</f>
        <v>18</v>
      </c>
      <c r="V2150" s="13">
        <f>IF(OR(Table2[[#This Row],[7d_positivity_public]]=0,ISBLANK(Table2[[#This Row],[7d_positivity_public]])),"",(Table2[[#This Row],[7d_positivity_public]]-Table2[[#This Row],[7d_positivity_all]])/Table2[[#This Row],[7d_positivity_public]])</f>
        <v>0.25</v>
      </c>
      <c r="W2150">
        <v>3</v>
      </c>
    </row>
    <row r="2151" spans="1:23" x14ac:dyDescent="0.25">
      <c r="A2151" s="10">
        <v>44449</v>
      </c>
      <c r="B2151">
        <v>414</v>
      </c>
      <c r="C2151" t="s">
        <v>290</v>
      </c>
      <c r="D2151">
        <v>10</v>
      </c>
      <c r="E2151">
        <v>7</v>
      </c>
      <c r="F2151">
        <v>3</v>
      </c>
      <c r="G2151">
        <v>10</v>
      </c>
      <c r="H2151">
        <v>84</v>
      </c>
      <c r="J2151">
        <v>72</v>
      </c>
      <c r="K2151">
        <v>84</v>
      </c>
      <c r="L2151">
        <v>73</v>
      </c>
      <c r="M2151">
        <v>90</v>
      </c>
      <c r="N2151">
        <v>78</v>
      </c>
      <c r="O2151">
        <v>60</v>
      </c>
      <c r="P2151">
        <v>79</v>
      </c>
      <c r="Q2151">
        <v>64</v>
      </c>
      <c r="R2151">
        <v>86</v>
      </c>
      <c r="T2151" s="34">
        <f>_xlfn.XLOOKUP(B2151,'LHA Demog pivot'!$B$4:$B$93,'LHA Demog pivot'!$C$4:$C$93,,,1)</f>
        <v>15289</v>
      </c>
      <c r="U2151" s="36">
        <f>ROUND(Table2[[#This Row],[LHA_Pop_2016]]*Table2[[#This Row],[C_ADR_7day]]/100000*7,0)</f>
        <v>11</v>
      </c>
      <c r="V2151" s="13">
        <f>IF(OR(Table2[[#This Row],[7d_positivity_public]]=0,ISBLANK(Table2[[#This Row],[7d_positivity_public]])),"",(Table2[[#This Row],[7d_positivity_public]]-Table2[[#This Row],[7d_positivity_all]])/Table2[[#This Row],[7d_positivity_public]])</f>
        <v>0.3</v>
      </c>
      <c r="W2151">
        <v>7</v>
      </c>
    </row>
    <row r="2152" spans="1:23" x14ac:dyDescent="0.25">
      <c r="A2152" s="10">
        <v>44449</v>
      </c>
      <c r="B2152">
        <v>421</v>
      </c>
      <c r="C2152" t="s">
        <v>291</v>
      </c>
      <c r="D2152">
        <v>19</v>
      </c>
      <c r="E2152">
        <v>11</v>
      </c>
      <c r="F2152">
        <v>8</v>
      </c>
      <c r="G2152">
        <v>14</v>
      </c>
      <c r="H2152">
        <v>82</v>
      </c>
      <c r="J2152">
        <v>74</v>
      </c>
      <c r="K2152">
        <v>83</v>
      </c>
      <c r="L2152">
        <v>74</v>
      </c>
      <c r="M2152">
        <v>89</v>
      </c>
      <c r="N2152">
        <v>75</v>
      </c>
      <c r="O2152">
        <v>59</v>
      </c>
      <c r="P2152">
        <v>76</v>
      </c>
      <c r="Q2152">
        <v>64</v>
      </c>
      <c r="R2152">
        <v>85</v>
      </c>
      <c r="T2152" s="34">
        <f>_xlfn.XLOOKUP(B2152,'LHA Demog pivot'!$B$4:$B$93,'LHA Demog pivot'!$C$4:$C$93,,,1)</f>
        <v>58378</v>
      </c>
      <c r="U2152" s="36">
        <f>ROUND(Table2[[#This Row],[LHA_Pop_2016]]*Table2[[#This Row],[C_ADR_7day]]/100000*7,0)</f>
        <v>78</v>
      </c>
      <c r="V2152" s="13">
        <f>IF(OR(Table2[[#This Row],[7d_positivity_public]]=0,ISBLANK(Table2[[#This Row],[7d_positivity_public]])),"",(Table2[[#This Row],[7d_positivity_public]]-Table2[[#This Row],[7d_positivity_all]])/Table2[[#This Row],[7d_positivity_public]])</f>
        <v>0.21428571428571427</v>
      </c>
      <c r="W2152">
        <v>11</v>
      </c>
    </row>
    <row r="2153" spans="1:23" x14ac:dyDescent="0.25">
      <c r="A2153" s="10">
        <v>44449</v>
      </c>
      <c r="B2153">
        <v>422</v>
      </c>
      <c r="C2153" t="s">
        <v>292</v>
      </c>
      <c r="D2153">
        <v>31</v>
      </c>
      <c r="E2153">
        <v>12</v>
      </c>
      <c r="F2153">
        <v>19</v>
      </c>
      <c r="G2153">
        <v>15</v>
      </c>
      <c r="H2153">
        <v>76</v>
      </c>
      <c r="J2153">
        <v>62</v>
      </c>
      <c r="K2153">
        <v>77</v>
      </c>
      <c r="L2153">
        <v>63</v>
      </c>
      <c r="M2153">
        <v>86</v>
      </c>
      <c r="N2153">
        <v>69</v>
      </c>
      <c r="O2153">
        <v>46</v>
      </c>
      <c r="P2153">
        <v>70</v>
      </c>
      <c r="Q2153">
        <v>51</v>
      </c>
      <c r="R2153">
        <v>81</v>
      </c>
      <c r="T2153" s="34">
        <f>_xlfn.XLOOKUP(B2153,'LHA Demog pivot'!$B$4:$B$93,'LHA Demog pivot'!$C$4:$C$93,,,1)</f>
        <v>6240</v>
      </c>
      <c r="U2153" s="36">
        <f>ROUND(Table2[[#This Row],[LHA_Pop_2016]]*Table2[[#This Row],[C_ADR_7day]]/100000*7,0)</f>
        <v>14</v>
      </c>
      <c r="V2153" s="13">
        <f>IF(OR(Table2[[#This Row],[7d_positivity_public]]=0,ISBLANK(Table2[[#This Row],[7d_positivity_public]])),"",(Table2[[#This Row],[7d_positivity_public]]-Table2[[#This Row],[7d_positivity_all]])/Table2[[#This Row],[7d_positivity_public]])</f>
        <v>6.6666666666666666E-2</v>
      </c>
      <c r="W2153">
        <v>14</v>
      </c>
    </row>
    <row r="2154" spans="1:23" x14ac:dyDescent="0.25">
      <c r="A2154" s="10">
        <v>44449</v>
      </c>
      <c r="B2154">
        <v>423</v>
      </c>
      <c r="C2154" t="s">
        <v>293</v>
      </c>
      <c r="D2154">
        <v>12</v>
      </c>
      <c r="E2154">
        <v>5</v>
      </c>
      <c r="F2154">
        <v>7</v>
      </c>
      <c r="G2154">
        <v>13</v>
      </c>
      <c r="H2154">
        <v>84</v>
      </c>
      <c r="J2154">
        <v>71</v>
      </c>
      <c r="K2154">
        <v>85</v>
      </c>
      <c r="L2154">
        <v>75</v>
      </c>
      <c r="M2154">
        <v>90</v>
      </c>
      <c r="N2154">
        <v>78</v>
      </c>
      <c r="O2154">
        <v>58</v>
      </c>
      <c r="P2154">
        <v>79</v>
      </c>
      <c r="Q2154">
        <v>65</v>
      </c>
      <c r="R2154">
        <v>87</v>
      </c>
      <c r="T2154" s="34">
        <f>_xlfn.XLOOKUP(B2154,'LHA Demog pivot'!$B$4:$B$93,'LHA Demog pivot'!$C$4:$C$93,,,1)</f>
        <v>19121</v>
      </c>
      <c r="U2154" s="36">
        <f>ROUND(Table2[[#This Row],[LHA_Pop_2016]]*Table2[[#This Row],[C_ADR_7day]]/100000*7,0)</f>
        <v>16</v>
      </c>
      <c r="V2154" s="13">
        <f>IF(OR(Table2[[#This Row],[7d_positivity_public]]=0,ISBLANK(Table2[[#This Row],[7d_positivity_public]])),"",(Table2[[#This Row],[7d_positivity_public]]-Table2[[#This Row],[7d_positivity_all]])/Table2[[#This Row],[7d_positivity_public]])</f>
        <v>0.15384615384615385</v>
      </c>
      <c r="W2154">
        <v>11</v>
      </c>
    </row>
    <row r="2155" spans="1:23" x14ac:dyDescent="0.25">
      <c r="A2155" s="10">
        <v>44449</v>
      </c>
      <c r="B2155">
        <v>424</v>
      </c>
      <c r="C2155" t="s">
        <v>294</v>
      </c>
      <c r="D2155">
        <v>6</v>
      </c>
      <c r="E2155">
        <v>7</v>
      </c>
      <c r="F2155">
        <v>-1</v>
      </c>
      <c r="G2155">
        <v>8</v>
      </c>
      <c r="H2155">
        <v>85</v>
      </c>
      <c r="J2155">
        <v>78</v>
      </c>
      <c r="K2155">
        <v>85</v>
      </c>
      <c r="L2155">
        <v>80</v>
      </c>
      <c r="M2155">
        <v>90</v>
      </c>
      <c r="N2155">
        <v>77</v>
      </c>
      <c r="O2155">
        <v>66</v>
      </c>
      <c r="P2155">
        <v>78</v>
      </c>
      <c r="Q2155">
        <v>69</v>
      </c>
      <c r="R2155">
        <v>86</v>
      </c>
      <c r="T2155" s="34">
        <f>_xlfn.XLOOKUP(B2155,'LHA Demog pivot'!$B$4:$B$93,'LHA Demog pivot'!$C$4:$C$93,,,1)</f>
        <v>108964</v>
      </c>
      <c r="U2155" s="36">
        <f>ROUND(Table2[[#This Row],[LHA_Pop_2016]]*Table2[[#This Row],[C_ADR_7day]]/100000*7,0)</f>
        <v>46</v>
      </c>
      <c r="V2155" s="13">
        <f>IF(OR(Table2[[#This Row],[7d_positivity_public]]=0,ISBLANK(Table2[[#This Row],[7d_positivity_public]])),"",(Table2[[#This Row],[7d_positivity_public]]-Table2[[#This Row],[7d_positivity_all]])/Table2[[#This Row],[7d_positivity_public]])</f>
        <v>0.125</v>
      </c>
      <c r="W2155">
        <v>7</v>
      </c>
    </row>
    <row r="2156" spans="1:23" x14ac:dyDescent="0.25">
      <c r="A2156" s="10">
        <v>44449</v>
      </c>
      <c r="B2156">
        <v>425</v>
      </c>
      <c r="C2156" t="s">
        <v>295</v>
      </c>
      <c r="D2156">
        <v>3</v>
      </c>
      <c r="E2156">
        <v>5</v>
      </c>
      <c r="F2156">
        <v>-2</v>
      </c>
      <c r="G2156">
        <v>4</v>
      </c>
      <c r="H2156">
        <v>85</v>
      </c>
      <c r="J2156">
        <v>70</v>
      </c>
      <c r="K2156">
        <v>85</v>
      </c>
      <c r="L2156">
        <v>71</v>
      </c>
      <c r="M2156">
        <v>91</v>
      </c>
      <c r="N2156">
        <v>79</v>
      </c>
      <c r="O2156">
        <v>56</v>
      </c>
      <c r="P2156">
        <v>80</v>
      </c>
      <c r="Q2156">
        <v>60</v>
      </c>
      <c r="R2156">
        <v>87</v>
      </c>
      <c r="T2156" s="34">
        <f>_xlfn.XLOOKUP(B2156,'LHA Demog pivot'!$B$4:$B$93,'LHA Demog pivot'!$C$4:$C$93,,,1)</f>
        <v>47133</v>
      </c>
      <c r="U2156" s="36">
        <f>ROUND(Table2[[#This Row],[LHA_Pop_2016]]*Table2[[#This Row],[C_ADR_7day]]/100000*7,0)</f>
        <v>10</v>
      </c>
      <c r="V2156" s="13">
        <f>IF(OR(Table2[[#This Row],[7d_positivity_public]]=0,ISBLANK(Table2[[#This Row],[7d_positivity_public]])),"",(Table2[[#This Row],[7d_positivity_public]]-Table2[[#This Row],[7d_positivity_all]])/Table2[[#This Row],[7d_positivity_public]])</f>
        <v>0.25</v>
      </c>
      <c r="W2156">
        <v>3</v>
      </c>
    </row>
    <row r="2157" spans="1:23" x14ac:dyDescent="0.25">
      <c r="A2157" s="10">
        <v>44449</v>
      </c>
      <c r="B2157">
        <v>426</v>
      </c>
      <c r="C2157" t="s">
        <v>296</v>
      </c>
      <c r="D2157">
        <v>6</v>
      </c>
      <c r="E2157">
        <v>7</v>
      </c>
      <c r="F2157">
        <v>-1</v>
      </c>
      <c r="G2157">
        <v>12</v>
      </c>
      <c r="H2157">
        <v>82</v>
      </c>
      <c r="J2157">
        <v>67</v>
      </c>
      <c r="K2157">
        <v>83</v>
      </c>
      <c r="L2157">
        <v>76</v>
      </c>
      <c r="M2157">
        <v>88</v>
      </c>
      <c r="N2157">
        <v>73</v>
      </c>
      <c r="O2157">
        <v>52</v>
      </c>
      <c r="P2157">
        <v>74</v>
      </c>
      <c r="Q2157">
        <v>64</v>
      </c>
      <c r="R2157">
        <v>83</v>
      </c>
      <c r="T2157" s="34">
        <f>_xlfn.XLOOKUP(B2157,'LHA Demog pivot'!$B$4:$B$93,'LHA Demog pivot'!$C$4:$C$93,,,1)</f>
        <v>30981</v>
      </c>
      <c r="U2157" s="36">
        <f>ROUND(Table2[[#This Row],[LHA_Pop_2016]]*Table2[[#This Row],[C_ADR_7day]]/100000*7,0)</f>
        <v>13</v>
      </c>
      <c r="V2157" s="13">
        <f>IF(OR(Table2[[#This Row],[7d_positivity_public]]=0,ISBLANK(Table2[[#This Row],[7d_positivity_public]])),"",(Table2[[#This Row],[7d_positivity_public]]-Table2[[#This Row],[7d_positivity_all]])/Table2[[#This Row],[7d_positivity_public]])</f>
        <v>0.25</v>
      </c>
      <c r="W2157">
        <v>9</v>
      </c>
    </row>
    <row r="2158" spans="1:23" x14ac:dyDescent="0.25">
      <c r="A2158" s="10">
        <v>44449</v>
      </c>
      <c r="B2158">
        <v>431</v>
      </c>
      <c r="C2158" t="s">
        <v>297</v>
      </c>
      <c r="D2158">
        <v>8</v>
      </c>
      <c r="E2158">
        <v>5</v>
      </c>
      <c r="F2158">
        <v>3</v>
      </c>
      <c r="G2158">
        <v>7</v>
      </c>
      <c r="H2158">
        <v>83</v>
      </c>
      <c r="J2158">
        <v>72</v>
      </c>
      <c r="K2158">
        <v>84</v>
      </c>
      <c r="L2158">
        <v>75</v>
      </c>
      <c r="M2158">
        <v>90</v>
      </c>
      <c r="N2158">
        <v>76</v>
      </c>
      <c r="O2158">
        <v>58</v>
      </c>
      <c r="P2158">
        <v>77</v>
      </c>
      <c r="Q2158">
        <v>64</v>
      </c>
      <c r="R2158">
        <v>86</v>
      </c>
      <c r="T2158" s="34">
        <f>_xlfn.XLOOKUP(B2158,'LHA Demog pivot'!$B$4:$B$93,'LHA Demog pivot'!$C$4:$C$93,,,1)</f>
        <v>66527</v>
      </c>
      <c r="U2158" s="36">
        <f>ROUND(Table2[[#This Row],[LHA_Pop_2016]]*Table2[[#This Row],[C_ADR_7day]]/100000*7,0)</f>
        <v>37</v>
      </c>
      <c r="V2158" s="13">
        <f>IF(OR(Table2[[#This Row],[7d_positivity_public]]=0,ISBLANK(Table2[[#This Row],[7d_positivity_public]])),"",(Table2[[#This Row],[7d_positivity_public]]-Table2[[#This Row],[7d_positivity_all]])/Table2[[#This Row],[7d_positivity_public]])</f>
        <v>0.14285714285714285</v>
      </c>
      <c r="W2158">
        <v>6</v>
      </c>
    </row>
    <row r="2159" spans="1:23" x14ac:dyDescent="0.25">
      <c r="A2159" s="10">
        <v>44449</v>
      </c>
      <c r="B2159">
        <v>432</v>
      </c>
      <c r="C2159" t="s">
        <v>298</v>
      </c>
      <c r="D2159">
        <v>10</v>
      </c>
      <c r="E2159">
        <v>8</v>
      </c>
      <c r="F2159">
        <v>2</v>
      </c>
      <c r="G2159">
        <v>15</v>
      </c>
      <c r="H2159">
        <v>82</v>
      </c>
      <c r="J2159">
        <v>72</v>
      </c>
      <c r="K2159">
        <v>83</v>
      </c>
      <c r="L2159">
        <v>74</v>
      </c>
      <c r="M2159">
        <v>89</v>
      </c>
      <c r="N2159">
        <v>75</v>
      </c>
      <c r="O2159">
        <v>59</v>
      </c>
      <c r="P2159">
        <v>76</v>
      </c>
      <c r="Q2159">
        <v>63</v>
      </c>
      <c r="R2159">
        <v>85</v>
      </c>
      <c r="T2159" s="34">
        <f>_xlfn.XLOOKUP(B2159,'LHA Demog pivot'!$B$4:$B$93,'LHA Demog pivot'!$C$4:$C$93,,,1)</f>
        <v>42570</v>
      </c>
      <c r="U2159" s="36">
        <f>ROUND(Table2[[#This Row],[LHA_Pop_2016]]*Table2[[#This Row],[C_ADR_7day]]/100000*7,0)</f>
        <v>30</v>
      </c>
      <c r="V2159" s="13">
        <f>IF(OR(Table2[[#This Row],[7d_positivity_public]]=0,ISBLANK(Table2[[#This Row],[7d_positivity_public]])),"",(Table2[[#This Row],[7d_positivity_public]]-Table2[[#This Row],[7d_positivity_all]])/Table2[[#This Row],[7d_positivity_public]])</f>
        <v>0.2</v>
      </c>
      <c r="W2159">
        <v>12</v>
      </c>
    </row>
    <row r="2160" spans="1:23" x14ac:dyDescent="0.25">
      <c r="A2160" s="10">
        <v>44449</v>
      </c>
      <c r="B2160">
        <v>433</v>
      </c>
      <c r="C2160" t="s">
        <v>299</v>
      </c>
      <c r="D2160">
        <v>0</v>
      </c>
      <c r="E2160">
        <v>0</v>
      </c>
      <c r="F2160">
        <v>0</v>
      </c>
      <c r="G2160">
        <v>0</v>
      </c>
      <c r="H2160">
        <v>78</v>
      </c>
      <c r="J2160">
        <v>61</v>
      </c>
      <c r="K2160">
        <v>80</v>
      </c>
      <c r="L2160">
        <v>72</v>
      </c>
      <c r="M2160">
        <v>84</v>
      </c>
      <c r="N2160">
        <v>70</v>
      </c>
      <c r="O2160">
        <v>30</v>
      </c>
      <c r="P2160">
        <v>73</v>
      </c>
      <c r="Q2160">
        <v>60</v>
      </c>
      <c r="R2160">
        <v>79</v>
      </c>
      <c r="T2160" s="34">
        <f>_xlfn.XLOOKUP(B2160,'LHA Demog pivot'!$B$4:$B$93,'LHA Demog pivot'!$C$4:$C$93,,,1)</f>
        <v>1901</v>
      </c>
      <c r="U2160" s="36">
        <f>ROUND(Table2[[#This Row],[LHA_Pop_2016]]*Table2[[#This Row],[C_ADR_7day]]/100000*7,0)</f>
        <v>0</v>
      </c>
      <c r="V2160" s="13" t="str">
        <f>IF(OR(Table2[[#This Row],[7d_positivity_public]]=0,ISBLANK(Table2[[#This Row],[7d_positivity_public]])),"",(Table2[[#This Row],[7d_positivity_public]]-Table2[[#This Row],[7d_positivity_all]])/Table2[[#This Row],[7d_positivity_public]])</f>
        <v/>
      </c>
      <c r="W2160">
        <v>0</v>
      </c>
    </row>
    <row r="2161" spans="1:23" x14ac:dyDescent="0.25">
      <c r="A2161" s="10">
        <v>44449</v>
      </c>
      <c r="B2161">
        <v>434</v>
      </c>
      <c r="C2161" t="s">
        <v>300</v>
      </c>
      <c r="D2161">
        <v>3</v>
      </c>
      <c r="E2161">
        <v>10</v>
      </c>
      <c r="F2161">
        <v>-7</v>
      </c>
      <c r="G2161">
        <v>7</v>
      </c>
      <c r="H2161">
        <v>81</v>
      </c>
      <c r="J2161">
        <v>68</v>
      </c>
      <c r="K2161">
        <v>82</v>
      </c>
      <c r="L2161">
        <v>76</v>
      </c>
      <c r="M2161">
        <v>87</v>
      </c>
      <c r="N2161">
        <v>72</v>
      </c>
      <c r="O2161">
        <v>49</v>
      </c>
      <c r="P2161">
        <v>74</v>
      </c>
      <c r="Q2161">
        <v>65</v>
      </c>
      <c r="R2161">
        <v>82</v>
      </c>
      <c r="T2161" s="34">
        <f>_xlfn.XLOOKUP(B2161,'LHA Demog pivot'!$B$4:$B$93,'LHA Demog pivot'!$C$4:$C$93,,,1)</f>
        <v>11235</v>
      </c>
      <c r="U2161" s="36">
        <f>ROUND(Table2[[#This Row],[LHA_Pop_2016]]*Table2[[#This Row],[C_ADR_7day]]/100000*7,0)</f>
        <v>2</v>
      </c>
      <c r="V2161" s="13">
        <f>IF(OR(Table2[[#This Row],[7d_positivity_public]]=0,ISBLANK(Table2[[#This Row],[7d_positivity_public]])),"",(Table2[[#This Row],[7d_positivity_public]]-Table2[[#This Row],[7d_positivity_all]])/Table2[[#This Row],[7d_positivity_public]])</f>
        <v>0</v>
      </c>
      <c r="W2161">
        <v>7</v>
      </c>
    </row>
    <row r="2162" spans="1:23" x14ac:dyDescent="0.25">
      <c r="A2162" s="10">
        <v>44449</v>
      </c>
      <c r="B2162">
        <v>510</v>
      </c>
      <c r="C2162" t="s">
        <v>301</v>
      </c>
      <c r="D2162">
        <v>0</v>
      </c>
      <c r="E2162">
        <v>3</v>
      </c>
      <c r="F2162">
        <v>-3</v>
      </c>
      <c r="G2162">
        <v>0</v>
      </c>
      <c r="H2162">
        <v>86</v>
      </c>
      <c r="J2162">
        <v>77</v>
      </c>
      <c r="K2162">
        <v>87</v>
      </c>
      <c r="L2162">
        <v>83</v>
      </c>
      <c r="M2162">
        <v>90</v>
      </c>
      <c r="N2162">
        <v>77</v>
      </c>
      <c r="O2162">
        <v>55</v>
      </c>
      <c r="P2162">
        <v>79</v>
      </c>
      <c r="Q2162">
        <v>73</v>
      </c>
      <c r="R2162">
        <v>84</v>
      </c>
      <c r="T2162" s="34">
        <f>_xlfn.XLOOKUP(B2162,'LHA Demog pivot'!$B$4:$B$93,'LHA Demog pivot'!$C$4:$C$93,,,1)</f>
        <v>4198</v>
      </c>
      <c r="U2162" s="36">
        <f>ROUND(Table2[[#This Row],[LHA_Pop_2016]]*Table2[[#This Row],[C_ADR_7day]]/100000*7,0)</f>
        <v>0</v>
      </c>
      <c r="V2162" s="13" t="str">
        <f>IF(OR(Table2[[#This Row],[7d_positivity_public]]=0,ISBLANK(Table2[[#This Row],[7d_positivity_public]])),"",(Table2[[#This Row],[7d_positivity_public]]-Table2[[#This Row],[7d_positivity_all]])/Table2[[#This Row],[7d_positivity_public]])</f>
        <v/>
      </c>
      <c r="W2162">
        <v>0</v>
      </c>
    </row>
    <row r="2163" spans="1:23" x14ac:dyDescent="0.25">
      <c r="A2163" s="10">
        <v>44449</v>
      </c>
      <c r="B2163">
        <v>512</v>
      </c>
      <c r="C2163" t="s">
        <v>304</v>
      </c>
      <c r="D2163">
        <v>2</v>
      </c>
      <c r="E2163">
        <v>4</v>
      </c>
      <c r="F2163">
        <v>-2</v>
      </c>
      <c r="G2163">
        <v>3</v>
      </c>
      <c r="H2163">
        <v>84</v>
      </c>
      <c r="J2163">
        <v>69</v>
      </c>
      <c r="K2163">
        <v>85</v>
      </c>
      <c r="L2163">
        <v>81</v>
      </c>
      <c r="M2163">
        <v>89</v>
      </c>
      <c r="N2163">
        <v>73</v>
      </c>
      <c r="O2163">
        <v>46</v>
      </c>
      <c r="P2163">
        <v>75</v>
      </c>
      <c r="Q2163">
        <v>67</v>
      </c>
      <c r="R2163">
        <v>84</v>
      </c>
      <c r="T2163" s="34">
        <f>_xlfn.XLOOKUP(B2163,'LHA Demog pivot'!$B$4:$B$93,'LHA Demog pivot'!$C$4:$C$93,,,1)</f>
        <v>13501</v>
      </c>
      <c r="U2163" s="36">
        <f>ROUND(Table2[[#This Row],[LHA_Pop_2016]]*Table2[[#This Row],[C_ADR_7day]]/100000*7,0)</f>
        <v>2</v>
      </c>
      <c r="V2163" s="13">
        <f>IF(OR(Table2[[#This Row],[7d_positivity_public]]=0,ISBLANK(Table2[[#This Row],[7d_positivity_public]])),"",(Table2[[#This Row],[7d_positivity_public]]-Table2[[#This Row],[7d_positivity_all]])/Table2[[#This Row],[7d_positivity_public]])</f>
        <v>0</v>
      </c>
      <c r="W2163">
        <v>3</v>
      </c>
    </row>
    <row r="2164" spans="1:23" x14ac:dyDescent="0.25">
      <c r="A2164" s="10">
        <v>44449</v>
      </c>
      <c r="B2164">
        <v>513</v>
      </c>
      <c r="C2164" t="s">
        <v>305</v>
      </c>
      <c r="D2164">
        <v>10</v>
      </c>
      <c r="E2164">
        <v>16</v>
      </c>
      <c r="F2164">
        <v>-6</v>
      </c>
      <c r="G2164">
        <v>13</v>
      </c>
      <c r="H2164">
        <v>79</v>
      </c>
      <c r="J2164">
        <v>57</v>
      </c>
      <c r="K2164">
        <v>81</v>
      </c>
      <c r="L2164">
        <v>77</v>
      </c>
      <c r="M2164">
        <v>85</v>
      </c>
      <c r="N2164">
        <v>68</v>
      </c>
      <c r="O2164">
        <v>36</v>
      </c>
      <c r="P2164">
        <v>71</v>
      </c>
      <c r="Q2164">
        <v>64</v>
      </c>
      <c r="R2164">
        <v>77</v>
      </c>
      <c r="T2164" s="34">
        <f>_xlfn.XLOOKUP(B2164,'LHA Demog pivot'!$B$4:$B$93,'LHA Demog pivot'!$C$4:$C$93,,,1)</f>
        <v>4223</v>
      </c>
      <c r="U2164" s="36">
        <f>ROUND(Table2[[#This Row],[LHA_Pop_2016]]*Table2[[#This Row],[C_ADR_7day]]/100000*7,0)</f>
        <v>3</v>
      </c>
      <c r="V2164" s="13">
        <f>IF(OR(Table2[[#This Row],[7d_positivity_public]]=0,ISBLANK(Table2[[#This Row],[7d_positivity_public]])),"",(Table2[[#This Row],[7d_positivity_public]]-Table2[[#This Row],[7d_positivity_all]])/Table2[[#This Row],[7d_positivity_public]])</f>
        <v>0</v>
      </c>
      <c r="W2164">
        <v>13</v>
      </c>
    </row>
    <row r="2165" spans="1:23" x14ac:dyDescent="0.25">
      <c r="A2165" s="10">
        <v>44449</v>
      </c>
      <c r="B2165">
        <v>514</v>
      </c>
      <c r="C2165" t="s">
        <v>306</v>
      </c>
      <c r="D2165">
        <v>71</v>
      </c>
      <c r="E2165">
        <v>31</v>
      </c>
      <c r="F2165">
        <v>40</v>
      </c>
      <c r="G2165">
        <v>39</v>
      </c>
      <c r="H2165">
        <v>72</v>
      </c>
      <c r="J2165">
        <v>53</v>
      </c>
      <c r="K2165">
        <v>74</v>
      </c>
      <c r="L2165">
        <v>67</v>
      </c>
      <c r="M2165">
        <v>81</v>
      </c>
      <c r="N2165">
        <v>62</v>
      </c>
      <c r="O2165">
        <v>38</v>
      </c>
      <c r="P2165">
        <v>64</v>
      </c>
      <c r="Q2165">
        <v>54</v>
      </c>
      <c r="R2165">
        <v>76</v>
      </c>
      <c r="T2165" s="34">
        <f>_xlfn.XLOOKUP(B2165,'LHA Demog pivot'!$B$4:$B$93,'LHA Demog pivot'!$C$4:$C$93,,,1)</f>
        <v>16414</v>
      </c>
      <c r="U2165" s="36">
        <f>ROUND(Table2[[#This Row],[LHA_Pop_2016]]*Table2[[#This Row],[C_ADR_7day]]/100000*7,0)</f>
        <v>82</v>
      </c>
      <c r="V2165" s="13">
        <f>IF(OR(Table2[[#This Row],[7d_positivity_public]]=0,ISBLANK(Table2[[#This Row],[7d_positivity_public]])),"",(Table2[[#This Row],[7d_positivity_public]]-Table2[[#This Row],[7d_positivity_all]])/Table2[[#This Row],[7d_positivity_public]])</f>
        <v>5.128205128205128E-2</v>
      </c>
      <c r="W2165">
        <v>37</v>
      </c>
    </row>
    <row r="2166" spans="1:23" x14ac:dyDescent="0.25">
      <c r="A2166" s="10">
        <v>44449</v>
      </c>
      <c r="B2166">
        <v>515</v>
      </c>
      <c r="C2166" t="s">
        <v>307</v>
      </c>
      <c r="D2166">
        <v>3</v>
      </c>
      <c r="E2166">
        <v>9</v>
      </c>
      <c r="F2166">
        <v>-6</v>
      </c>
      <c r="G2166">
        <v>11</v>
      </c>
      <c r="H2166">
        <v>94</v>
      </c>
      <c r="J2166">
        <v>66</v>
      </c>
      <c r="K2166">
        <v>97</v>
      </c>
      <c r="L2166">
        <v>95</v>
      </c>
      <c r="M2166">
        <v>98</v>
      </c>
      <c r="N2166">
        <v>80</v>
      </c>
      <c r="O2166">
        <v>47</v>
      </c>
      <c r="P2166">
        <v>83</v>
      </c>
      <c r="Q2166">
        <v>76</v>
      </c>
      <c r="R2166">
        <v>89</v>
      </c>
      <c r="T2166" s="34">
        <f>_xlfn.XLOOKUP(B2166,'LHA Demog pivot'!$B$4:$B$93,'LHA Demog pivot'!$C$4:$C$93,,,1)</f>
        <v>9090</v>
      </c>
      <c r="U2166" s="36">
        <f>ROUND(Table2[[#This Row],[LHA_Pop_2016]]*Table2[[#This Row],[C_ADR_7day]]/100000*7,0)</f>
        <v>2</v>
      </c>
      <c r="V2166" s="13">
        <f>IF(OR(Table2[[#This Row],[7d_positivity_public]]=0,ISBLANK(Table2[[#This Row],[7d_positivity_public]])),"",(Table2[[#This Row],[7d_positivity_public]]-Table2[[#This Row],[7d_positivity_all]])/Table2[[#This Row],[7d_positivity_public]])</f>
        <v>9.0909090909090912E-2</v>
      </c>
      <c r="W2166">
        <v>10</v>
      </c>
    </row>
    <row r="2167" spans="1:23" x14ac:dyDescent="0.25">
      <c r="A2167" s="10">
        <v>44449</v>
      </c>
      <c r="B2167">
        <v>517</v>
      </c>
      <c r="C2167" t="s">
        <v>308</v>
      </c>
      <c r="D2167">
        <v>12</v>
      </c>
      <c r="E2167">
        <v>11</v>
      </c>
      <c r="F2167">
        <v>1</v>
      </c>
      <c r="G2167">
        <v>13</v>
      </c>
      <c r="H2167">
        <v>79</v>
      </c>
      <c r="J2167">
        <v>63</v>
      </c>
      <c r="K2167">
        <v>81</v>
      </c>
      <c r="L2167">
        <v>76</v>
      </c>
      <c r="M2167">
        <v>87</v>
      </c>
      <c r="N2167">
        <v>69</v>
      </c>
      <c r="O2167">
        <v>46</v>
      </c>
      <c r="P2167">
        <v>71</v>
      </c>
      <c r="Q2167">
        <v>63</v>
      </c>
      <c r="R2167">
        <v>81</v>
      </c>
      <c r="T2167" s="34">
        <f>_xlfn.XLOOKUP(B2167,'LHA Demog pivot'!$B$4:$B$93,'LHA Demog pivot'!$C$4:$C$93,,,1)</f>
        <v>20250</v>
      </c>
      <c r="U2167" s="36">
        <f>ROUND(Table2[[#This Row],[LHA_Pop_2016]]*Table2[[#This Row],[C_ADR_7day]]/100000*7,0)</f>
        <v>17</v>
      </c>
      <c r="V2167" s="13">
        <f>IF(OR(Table2[[#This Row],[7d_positivity_public]]=0,ISBLANK(Table2[[#This Row],[7d_positivity_public]])),"",(Table2[[#This Row],[7d_positivity_public]]-Table2[[#This Row],[7d_positivity_all]])/Table2[[#This Row],[7d_positivity_public]])</f>
        <v>0.15384615384615385</v>
      </c>
      <c r="W2167">
        <v>11</v>
      </c>
    </row>
    <row r="2168" spans="1:23" x14ac:dyDescent="0.25">
      <c r="A2168" s="10">
        <v>44449</v>
      </c>
      <c r="B2168">
        <v>518</v>
      </c>
      <c r="C2168" t="s">
        <v>309</v>
      </c>
      <c r="D2168">
        <v>24</v>
      </c>
      <c r="E2168">
        <v>16</v>
      </c>
      <c r="F2168">
        <v>8</v>
      </c>
      <c r="G2168">
        <v>11</v>
      </c>
      <c r="H2168">
        <v>85</v>
      </c>
      <c r="J2168">
        <v>74</v>
      </c>
      <c r="K2168">
        <v>86</v>
      </c>
      <c r="L2168">
        <v>83</v>
      </c>
      <c r="M2168">
        <v>89</v>
      </c>
      <c r="N2168">
        <v>74</v>
      </c>
      <c r="O2168">
        <v>45</v>
      </c>
      <c r="P2168">
        <v>77</v>
      </c>
      <c r="Q2168">
        <v>72</v>
      </c>
      <c r="R2168">
        <v>82</v>
      </c>
      <c r="T2168" s="34">
        <f>_xlfn.XLOOKUP(B2168,'LHA Demog pivot'!$B$4:$B$93,'LHA Demog pivot'!$C$4:$C$93,,,1)</f>
        <v>1880</v>
      </c>
      <c r="U2168" s="36">
        <f>ROUND(Table2[[#This Row],[LHA_Pop_2016]]*Table2[[#This Row],[C_ADR_7day]]/100000*7,0)</f>
        <v>3</v>
      </c>
      <c r="V2168" s="13">
        <f>IF(OR(Table2[[#This Row],[7d_positivity_public]]=0,ISBLANK(Table2[[#This Row],[7d_positivity_public]])),"",(Table2[[#This Row],[7d_positivity_public]]-Table2[[#This Row],[7d_positivity_all]])/Table2[[#This Row],[7d_positivity_public]])</f>
        <v>0</v>
      </c>
      <c r="W2168">
        <v>11</v>
      </c>
    </row>
    <row r="2169" spans="1:23" x14ac:dyDescent="0.25">
      <c r="A2169" s="10">
        <v>44449</v>
      </c>
      <c r="B2169">
        <v>521</v>
      </c>
      <c r="C2169" t="s">
        <v>310</v>
      </c>
      <c r="D2169">
        <v>22</v>
      </c>
      <c r="E2169">
        <v>18</v>
      </c>
      <c r="F2169">
        <v>4</v>
      </c>
      <c r="G2169">
        <v>30</v>
      </c>
      <c r="H2169">
        <v>71</v>
      </c>
      <c r="J2169">
        <v>55</v>
      </c>
      <c r="K2169">
        <v>73</v>
      </c>
      <c r="L2169">
        <v>62</v>
      </c>
      <c r="M2169">
        <v>81</v>
      </c>
      <c r="N2169">
        <v>62</v>
      </c>
      <c r="O2169">
        <v>42</v>
      </c>
      <c r="P2169">
        <v>63</v>
      </c>
      <c r="Q2169">
        <v>49</v>
      </c>
      <c r="R2169">
        <v>75</v>
      </c>
      <c r="T2169" s="34">
        <f>_xlfn.XLOOKUP(B2169,'LHA Demog pivot'!$B$4:$B$93,'LHA Demog pivot'!$C$4:$C$93,,,1)</f>
        <v>23205</v>
      </c>
      <c r="U2169" s="36">
        <f>ROUND(Table2[[#This Row],[LHA_Pop_2016]]*Table2[[#This Row],[C_ADR_7day]]/100000*7,0)</f>
        <v>36</v>
      </c>
      <c r="V2169" s="13">
        <f>IF(OR(Table2[[#This Row],[7d_positivity_public]]=0,ISBLANK(Table2[[#This Row],[7d_positivity_public]])),"",(Table2[[#This Row],[7d_positivity_public]]-Table2[[#This Row],[7d_positivity_all]])/Table2[[#This Row],[7d_positivity_public]])</f>
        <v>6.6666666666666666E-2</v>
      </c>
      <c r="W2169">
        <v>28</v>
      </c>
    </row>
    <row r="2170" spans="1:23" x14ac:dyDescent="0.25">
      <c r="A2170" s="10">
        <v>44449</v>
      </c>
      <c r="B2170">
        <v>522</v>
      </c>
      <c r="C2170" t="s">
        <v>311</v>
      </c>
      <c r="D2170">
        <v>7</v>
      </c>
      <c r="E2170">
        <v>30</v>
      </c>
      <c r="F2170">
        <v>-23</v>
      </c>
      <c r="G2170">
        <v>7</v>
      </c>
      <c r="H2170">
        <v>70</v>
      </c>
      <c r="J2170">
        <v>45</v>
      </c>
      <c r="K2170">
        <v>73</v>
      </c>
      <c r="L2170">
        <v>65</v>
      </c>
      <c r="M2170">
        <v>79</v>
      </c>
      <c r="N2170">
        <v>63</v>
      </c>
      <c r="O2170">
        <v>34</v>
      </c>
      <c r="P2170">
        <v>65</v>
      </c>
      <c r="Q2170">
        <v>54</v>
      </c>
      <c r="R2170">
        <v>75</v>
      </c>
      <c r="T2170" s="34">
        <f>_xlfn.XLOOKUP(B2170,'LHA Demog pivot'!$B$4:$B$93,'LHA Demog pivot'!$C$4:$C$93,,,1)</f>
        <v>6256</v>
      </c>
      <c r="U2170" s="36">
        <f>ROUND(Table2[[#This Row],[LHA_Pop_2016]]*Table2[[#This Row],[C_ADR_7day]]/100000*7,0)</f>
        <v>3</v>
      </c>
      <c r="V2170" s="13">
        <f>IF(OR(Table2[[#This Row],[7d_positivity_public]]=0,ISBLANK(Table2[[#This Row],[7d_positivity_public]])),"",(Table2[[#This Row],[7d_positivity_public]]-Table2[[#This Row],[7d_positivity_all]])/Table2[[#This Row],[7d_positivity_public]])</f>
        <v>0.14285714285714285</v>
      </c>
      <c r="W2170">
        <v>6</v>
      </c>
    </row>
    <row r="2171" spans="1:23" x14ac:dyDescent="0.25">
      <c r="A2171" s="10">
        <v>44449</v>
      </c>
      <c r="B2171">
        <v>523</v>
      </c>
      <c r="C2171" t="s">
        <v>312</v>
      </c>
      <c r="D2171">
        <v>69</v>
      </c>
      <c r="E2171">
        <v>86</v>
      </c>
      <c r="F2171">
        <v>-17</v>
      </c>
      <c r="G2171">
        <v>40</v>
      </c>
      <c r="H2171">
        <v>67</v>
      </c>
      <c r="J2171">
        <v>45</v>
      </c>
      <c r="K2171">
        <v>69</v>
      </c>
      <c r="L2171">
        <v>60</v>
      </c>
      <c r="M2171">
        <v>78</v>
      </c>
      <c r="N2171">
        <v>58</v>
      </c>
      <c r="O2171">
        <v>31</v>
      </c>
      <c r="P2171">
        <v>60</v>
      </c>
      <c r="Q2171">
        <v>48</v>
      </c>
      <c r="R2171">
        <v>72</v>
      </c>
      <c r="T2171" s="34">
        <f>_xlfn.XLOOKUP(B2171,'LHA Demog pivot'!$B$4:$B$93,'LHA Demog pivot'!$C$4:$C$93,,,1)</f>
        <v>15857</v>
      </c>
      <c r="U2171" s="36">
        <f>ROUND(Table2[[#This Row],[LHA_Pop_2016]]*Table2[[#This Row],[C_ADR_7day]]/100000*7,0)</f>
        <v>77</v>
      </c>
      <c r="V2171" s="13">
        <f>IF(OR(Table2[[#This Row],[7d_positivity_public]]=0,ISBLANK(Table2[[#This Row],[7d_positivity_public]])),"",(Table2[[#This Row],[7d_positivity_public]]-Table2[[#This Row],[7d_positivity_all]])/Table2[[#This Row],[7d_positivity_public]])</f>
        <v>2.5000000000000001E-2</v>
      </c>
      <c r="W2171">
        <v>39</v>
      </c>
    </row>
    <row r="2172" spans="1:23" x14ac:dyDescent="0.25">
      <c r="A2172" s="10">
        <v>44449</v>
      </c>
      <c r="B2172">
        <v>524</v>
      </c>
      <c r="C2172" t="s">
        <v>313</v>
      </c>
      <c r="D2172">
        <v>29</v>
      </c>
      <c r="E2172">
        <v>20</v>
      </c>
      <c r="F2172">
        <v>9</v>
      </c>
      <c r="G2172">
        <v>22</v>
      </c>
      <c r="H2172">
        <v>79</v>
      </c>
      <c r="J2172">
        <v>66</v>
      </c>
      <c r="K2172">
        <v>80</v>
      </c>
      <c r="L2172">
        <v>75</v>
      </c>
      <c r="M2172">
        <v>87</v>
      </c>
      <c r="N2172">
        <v>70</v>
      </c>
      <c r="O2172">
        <v>54</v>
      </c>
      <c r="P2172">
        <v>71</v>
      </c>
      <c r="Q2172">
        <v>62</v>
      </c>
      <c r="R2172">
        <v>81</v>
      </c>
      <c r="T2172" s="34">
        <f>_xlfn.XLOOKUP(B2172,'LHA Demog pivot'!$B$4:$B$93,'LHA Demog pivot'!$C$4:$C$93,,,1)</f>
        <v>95077</v>
      </c>
      <c r="U2172" s="36">
        <f>ROUND(Table2[[#This Row],[LHA_Pop_2016]]*Table2[[#This Row],[C_ADR_7day]]/100000*7,0)</f>
        <v>193</v>
      </c>
      <c r="V2172" s="13">
        <f>IF(OR(Table2[[#This Row],[7d_positivity_public]]=0,ISBLANK(Table2[[#This Row],[7d_positivity_public]])),"",(Table2[[#This Row],[7d_positivity_public]]-Table2[[#This Row],[7d_positivity_all]])/Table2[[#This Row],[7d_positivity_public]])</f>
        <v>9.0909090909090912E-2</v>
      </c>
      <c r="W2172">
        <v>20</v>
      </c>
    </row>
    <row r="2173" spans="1:23" x14ac:dyDescent="0.25">
      <c r="A2173" s="10">
        <v>44449</v>
      </c>
      <c r="B2173">
        <v>531</v>
      </c>
      <c r="C2173" t="s">
        <v>314</v>
      </c>
      <c r="D2173">
        <v>29</v>
      </c>
      <c r="E2173">
        <v>41</v>
      </c>
      <c r="F2173">
        <v>-12</v>
      </c>
      <c r="G2173">
        <v>37</v>
      </c>
      <c r="H2173">
        <v>58</v>
      </c>
      <c r="J2173">
        <v>35</v>
      </c>
      <c r="K2173">
        <v>61</v>
      </c>
      <c r="L2173">
        <v>51</v>
      </c>
      <c r="M2173">
        <v>73</v>
      </c>
      <c r="N2173">
        <v>49</v>
      </c>
      <c r="O2173">
        <v>24</v>
      </c>
      <c r="P2173">
        <v>51</v>
      </c>
      <c r="Q2173">
        <v>39</v>
      </c>
      <c r="R2173">
        <v>66</v>
      </c>
      <c r="T2173" s="34">
        <f>_xlfn.XLOOKUP(B2173,'LHA Demog pivot'!$B$4:$B$93,'LHA Demog pivot'!$C$4:$C$93,,,1)</f>
        <v>26850</v>
      </c>
      <c r="U2173" s="36">
        <f>ROUND(Table2[[#This Row],[LHA_Pop_2016]]*Table2[[#This Row],[C_ADR_7day]]/100000*7,0)</f>
        <v>55</v>
      </c>
      <c r="V2173" s="13">
        <f>IF(OR(Table2[[#This Row],[7d_positivity_public]]=0,ISBLANK(Table2[[#This Row],[7d_positivity_public]])),"",(Table2[[#This Row],[7d_positivity_public]]-Table2[[#This Row],[7d_positivity_all]])/Table2[[#This Row],[7d_positivity_public]])</f>
        <v>0.13513513513513514</v>
      </c>
      <c r="W2173">
        <v>32</v>
      </c>
    </row>
    <row r="2174" spans="1:23" x14ac:dyDescent="0.25">
      <c r="A2174" s="10">
        <v>44449</v>
      </c>
      <c r="B2174">
        <v>532</v>
      </c>
      <c r="C2174" t="s">
        <v>315</v>
      </c>
      <c r="D2174">
        <v>26</v>
      </c>
      <c r="E2174">
        <v>22</v>
      </c>
      <c r="F2174">
        <v>4</v>
      </c>
      <c r="G2174">
        <v>26</v>
      </c>
      <c r="H2174">
        <v>59</v>
      </c>
      <c r="J2174">
        <v>37</v>
      </c>
      <c r="K2174">
        <v>62</v>
      </c>
      <c r="L2174">
        <v>55</v>
      </c>
      <c r="M2174">
        <v>74</v>
      </c>
      <c r="N2174">
        <v>49</v>
      </c>
      <c r="O2174">
        <v>26</v>
      </c>
      <c r="P2174">
        <v>52</v>
      </c>
      <c r="Q2174">
        <v>43</v>
      </c>
      <c r="R2174">
        <v>67</v>
      </c>
      <c r="T2174" s="34">
        <f>_xlfn.XLOOKUP(B2174,'LHA Demog pivot'!$B$4:$B$93,'LHA Demog pivot'!$C$4:$C$93,,,1)</f>
        <v>35521</v>
      </c>
      <c r="U2174" s="36">
        <f>ROUND(Table2[[#This Row],[LHA_Pop_2016]]*Table2[[#This Row],[C_ADR_7day]]/100000*7,0)</f>
        <v>65</v>
      </c>
      <c r="V2174" s="13">
        <f>IF(OR(Table2[[#This Row],[7d_positivity_public]]=0,ISBLANK(Table2[[#This Row],[7d_positivity_public]])),"",(Table2[[#This Row],[7d_positivity_public]]-Table2[[#This Row],[7d_positivity_all]])/Table2[[#This Row],[7d_positivity_public]])</f>
        <v>0.26923076923076922</v>
      </c>
      <c r="W2174">
        <v>19</v>
      </c>
    </row>
    <row r="2175" spans="1:23" x14ac:dyDescent="0.25">
      <c r="A2175" s="10">
        <v>44449</v>
      </c>
      <c r="B2175">
        <v>533</v>
      </c>
      <c r="C2175" t="s">
        <v>316</v>
      </c>
      <c r="D2175">
        <v>56</v>
      </c>
      <c r="E2175">
        <v>53</v>
      </c>
      <c r="F2175">
        <v>3</v>
      </c>
      <c r="G2175">
        <v>42</v>
      </c>
      <c r="H2175">
        <v>60</v>
      </c>
      <c r="J2175">
        <v>39</v>
      </c>
      <c r="K2175">
        <v>62</v>
      </c>
      <c r="L2175">
        <v>54</v>
      </c>
      <c r="M2175">
        <v>72</v>
      </c>
      <c r="N2175">
        <v>50</v>
      </c>
      <c r="O2175">
        <v>25</v>
      </c>
      <c r="P2175">
        <v>53</v>
      </c>
      <c r="Q2175">
        <v>43</v>
      </c>
      <c r="R2175">
        <v>66</v>
      </c>
      <c r="T2175" s="34">
        <f>_xlfn.XLOOKUP(B2175,'LHA Demog pivot'!$B$4:$B$93,'LHA Demog pivot'!$C$4:$C$93,,,1)</f>
        <v>5514</v>
      </c>
      <c r="U2175" s="36">
        <f>ROUND(Table2[[#This Row],[LHA_Pop_2016]]*Table2[[#This Row],[C_ADR_7day]]/100000*7,0)</f>
        <v>22</v>
      </c>
      <c r="V2175" s="13">
        <f>IF(OR(Table2[[#This Row],[7d_positivity_public]]=0,ISBLANK(Table2[[#This Row],[7d_positivity_public]])),"",(Table2[[#This Row],[7d_positivity_public]]-Table2[[#This Row],[7d_positivity_all]])/Table2[[#This Row],[7d_positivity_public]])</f>
        <v>0.14285714285714285</v>
      </c>
      <c r="W2175">
        <v>36</v>
      </c>
    </row>
    <row r="2176" spans="1:23" x14ac:dyDescent="0.25">
      <c r="A2176" s="10">
        <v>44449</v>
      </c>
      <c r="B2176">
        <v>555</v>
      </c>
      <c r="C2176" t="s">
        <v>317</v>
      </c>
      <c r="D2176">
        <v>13</v>
      </c>
      <c r="E2176">
        <v>20</v>
      </c>
      <c r="F2176">
        <v>-7</v>
      </c>
      <c r="G2176">
        <v>17</v>
      </c>
      <c r="H2176">
        <v>82</v>
      </c>
      <c r="J2176">
        <v>59</v>
      </c>
      <c r="K2176">
        <v>84</v>
      </c>
      <c r="L2176">
        <v>79</v>
      </c>
      <c r="M2176">
        <v>88</v>
      </c>
      <c r="N2176">
        <v>69</v>
      </c>
      <c r="O2176">
        <v>36</v>
      </c>
      <c r="P2176">
        <v>72</v>
      </c>
      <c r="Q2176">
        <v>63</v>
      </c>
      <c r="R2176">
        <v>78</v>
      </c>
      <c r="T2176" s="34">
        <f>_xlfn.XLOOKUP(B2176,'LHA Demog pivot'!$B$4:$B$93,'LHA Demog pivot'!$C$4:$C$93,,,1)</f>
        <v>2049</v>
      </c>
      <c r="U2176" s="36">
        <f>ROUND(Table2[[#This Row],[LHA_Pop_2016]]*Table2[[#This Row],[C_ADR_7day]]/100000*7,0)</f>
        <v>2</v>
      </c>
      <c r="V2176" s="13">
        <f>IF(OR(Table2[[#This Row],[7d_positivity_public]]=0,ISBLANK(Table2[[#This Row],[7d_positivity_public]])),"",(Table2[[#This Row],[7d_positivity_public]]-Table2[[#This Row],[7d_positivity_all]])/Table2[[#This Row],[7d_positivity_public]])</f>
        <v>-5.8823529411764705E-2</v>
      </c>
      <c r="W2176">
        <v>18</v>
      </c>
    </row>
    <row r="2177" spans="1:23" x14ac:dyDescent="0.25">
      <c r="A2177" s="10">
        <v>44453</v>
      </c>
      <c r="B2177">
        <v>111</v>
      </c>
      <c r="C2177" t="s">
        <v>242</v>
      </c>
      <c r="D2177">
        <v>20</v>
      </c>
      <c r="E2177">
        <v>23</v>
      </c>
      <c r="F2177">
        <v>-3</v>
      </c>
      <c r="G2177">
        <v>15</v>
      </c>
      <c r="H2177">
        <v>80</v>
      </c>
      <c r="J2177">
        <v>68</v>
      </c>
      <c r="K2177">
        <v>81</v>
      </c>
      <c r="L2177">
        <v>77</v>
      </c>
      <c r="M2177">
        <v>87</v>
      </c>
      <c r="N2177">
        <v>72</v>
      </c>
      <c r="O2177">
        <v>58</v>
      </c>
      <c r="P2177">
        <v>73</v>
      </c>
      <c r="Q2177">
        <v>66</v>
      </c>
      <c r="R2177">
        <v>82</v>
      </c>
      <c r="T2177" s="34">
        <f>_xlfn.XLOOKUP(B2177,'LHA Demog pivot'!$B$4:$B$93,'LHA Demog pivot'!$C$4:$C$93,,,1)</f>
        <v>15531</v>
      </c>
      <c r="U2177" s="36">
        <f>ROUND(Table2[[#This Row],[LHA_Pop_2016]]*Table2[[#This Row],[C_ADR_7day]]/100000*7,0)</f>
        <v>22</v>
      </c>
      <c r="V2177" s="13">
        <f>IF(OR(Table2[[#This Row],[7d_positivity_public]]=0,ISBLANK(Table2[[#This Row],[7d_positivity_public]])),"",(Table2[[#This Row],[7d_positivity_public]]-Table2[[#This Row],[7d_positivity_all]])/Table2[[#This Row],[7d_positivity_public]])</f>
        <v>6.6666666666666666E-2</v>
      </c>
      <c r="W2177">
        <v>14</v>
      </c>
    </row>
    <row r="2178" spans="1:23" x14ac:dyDescent="0.25">
      <c r="A2178" s="10">
        <v>44453</v>
      </c>
      <c r="B2178">
        <v>112</v>
      </c>
      <c r="C2178" t="s">
        <v>243</v>
      </c>
      <c r="D2178">
        <v>26</v>
      </c>
      <c r="E2178">
        <v>36</v>
      </c>
      <c r="F2178">
        <v>-10</v>
      </c>
      <c r="G2178">
        <v>13</v>
      </c>
      <c r="H2178">
        <v>79</v>
      </c>
      <c r="J2178">
        <v>66</v>
      </c>
      <c r="K2178">
        <v>80</v>
      </c>
      <c r="L2178">
        <v>72</v>
      </c>
      <c r="M2178">
        <v>87</v>
      </c>
      <c r="N2178">
        <v>70</v>
      </c>
      <c r="O2178">
        <v>53</v>
      </c>
      <c r="P2178">
        <v>72</v>
      </c>
      <c r="Q2178">
        <v>58</v>
      </c>
      <c r="R2178">
        <v>83</v>
      </c>
      <c r="T2178" s="34">
        <f>_xlfn.XLOOKUP(B2178,'LHA Demog pivot'!$B$4:$B$93,'LHA Demog pivot'!$C$4:$C$93,,,1)</f>
        <v>26248</v>
      </c>
      <c r="U2178" s="36">
        <f>ROUND(Table2[[#This Row],[LHA_Pop_2016]]*Table2[[#This Row],[C_ADR_7day]]/100000*7,0)</f>
        <v>48</v>
      </c>
      <c r="V2178" s="13">
        <f>IF(OR(Table2[[#This Row],[7d_positivity_public]]=0,ISBLANK(Table2[[#This Row],[7d_positivity_public]])),"",(Table2[[#This Row],[7d_positivity_public]]-Table2[[#This Row],[7d_positivity_all]])/Table2[[#This Row],[7d_positivity_public]])</f>
        <v>7.6923076923076927E-2</v>
      </c>
      <c r="W2178">
        <v>12</v>
      </c>
    </row>
    <row r="2179" spans="1:23" x14ac:dyDescent="0.25">
      <c r="A2179" s="10">
        <v>44453</v>
      </c>
      <c r="B2179">
        <v>113</v>
      </c>
      <c r="C2179" t="s">
        <v>244</v>
      </c>
      <c r="D2179">
        <v>7</v>
      </c>
      <c r="E2179">
        <v>11</v>
      </c>
      <c r="F2179">
        <v>-4</v>
      </c>
      <c r="G2179">
        <v>3</v>
      </c>
      <c r="H2179">
        <v>84</v>
      </c>
      <c r="J2179">
        <v>73</v>
      </c>
      <c r="K2179">
        <v>85</v>
      </c>
      <c r="L2179">
        <v>78</v>
      </c>
      <c r="M2179">
        <v>90</v>
      </c>
      <c r="N2179">
        <v>76</v>
      </c>
      <c r="O2179">
        <v>60</v>
      </c>
      <c r="P2179">
        <v>77</v>
      </c>
      <c r="Q2179">
        <v>67</v>
      </c>
      <c r="R2179">
        <v>86</v>
      </c>
      <c r="T2179" s="34">
        <f>_xlfn.XLOOKUP(B2179,'LHA Demog pivot'!$B$4:$B$93,'LHA Demog pivot'!$C$4:$C$93,,,1)</f>
        <v>9178</v>
      </c>
      <c r="U2179" s="36">
        <f>ROUND(Table2[[#This Row],[LHA_Pop_2016]]*Table2[[#This Row],[C_ADR_7day]]/100000*7,0)</f>
        <v>4</v>
      </c>
      <c r="V2179" s="13">
        <f>IF(OR(Table2[[#This Row],[7d_positivity_public]]=0,ISBLANK(Table2[[#This Row],[7d_positivity_public]])),"",(Table2[[#This Row],[7d_positivity_public]]-Table2[[#This Row],[7d_positivity_all]])/Table2[[#This Row],[7d_positivity_public]])</f>
        <v>0</v>
      </c>
      <c r="W2179">
        <v>3</v>
      </c>
    </row>
    <row r="2180" spans="1:23" x14ac:dyDescent="0.25">
      <c r="A2180" s="10">
        <v>44453</v>
      </c>
      <c r="B2180">
        <v>114</v>
      </c>
      <c r="C2180" t="s">
        <v>245</v>
      </c>
      <c r="D2180">
        <v>15</v>
      </c>
      <c r="E2180">
        <v>8</v>
      </c>
      <c r="F2180">
        <v>7</v>
      </c>
      <c r="G2180">
        <v>12</v>
      </c>
      <c r="H2180">
        <v>86</v>
      </c>
      <c r="J2180">
        <v>69</v>
      </c>
      <c r="K2180">
        <v>87</v>
      </c>
      <c r="L2180">
        <v>84</v>
      </c>
      <c r="M2180">
        <v>90</v>
      </c>
      <c r="N2180">
        <v>78</v>
      </c>
      <c r="O2180">
        <v>55</v>
      </c>
      <c r="P2180">
        <v>79</v>
      </c>
      <c r="Q2180">
        <v>72</v>
      </c>
      <c r="R2180">
        <v>85</v>
      </c>
      <c r="T2180" s="34">
        <f>_xlfn.XLOOKUP(B2180,'LHA Demog pivot'!$B$4:$B$93,'LHA Demog pivot'!$C$4:$C$93,,,1)</f>
        <v>9487</v>
      </c>
      <c r="U2180" s="36">
        <f>ROUND(Table2[[#This Row],[LHA_Pop_2016]]*Table2[[#This Row],[C_ADR_7day]]/100000*7,0)</f>
        <v>10</v>
      </c>
      <c r="V2180" s="13">
        <f>IF(OR(Table2[[#This Row],[7d_positivity_public]]=0,ISBLANK(Table2[[#This Row],[7d_positivity_public]])),"",(Table2[[#This Row],[7d_positivity_public]]-Table2[[#This Row],[7d_positivity_all]])/Table2[[#This Row],[7d_positivity_public]])</f>
        <v>8.3333333333333329E-2</v>
      </c>
      <c r="W2180">
        <v>11</v>
      </c>
    </row>
    <row r="2181" spans="1:23" x14ac:dyDescent="0.25">
      <c r="A2181" s="10">
        <v>44453</v>
      </c>
      <c r="B2181">
        <v>115</v>
      </c>
      <c r="C2181" t="s">
        <v>246</v>
      </c>
      <c r="D2181">
        <v>24</v>
      </c>
      <c r="E2181">
        <v>26</v>
      </c>
      <c r="F2181">
        <v>-2</v>
      </c>
      <c r="G2181">
        <v>17</v>
      </c>
      <c r="H2181">
        <v>70</v>
      </c>
      <c r="J2181">
        <v>45</v>
      </c>
      <c r="K2181">
        <v>71</v>
      </c>
      <c r="L2181">
        <v>57</v>
      </c>
      <c r="M2181">
        <v>80</v>
      </c>
      <c r="N2181">
        <v>60</v>
      </c>
      <c r="O2181">
        <v>30</v>
      </c>
      <c r="P2181">
        <v>62</v>
      </c>
      <c r="Q2181">
        <v>43</v>
      </c>
      <c r="R2181">
        <v>73</v>
      </c>
      <c r="T2181" s="34">
        <f>_xlfn.XLOOKUP(B2181,'LHA Demog pivot'!$B$4:$B$93,'LHA Demog pivot'!$C$4:$C$93,,,1)</f>
        <v>12634</v>
      </c>
      <c r="U2181" s="36">
        <f>ROUND(Table2[[#This Row],[LHA_Pop_2016]]*Table2[[#This Row],[C_ADR_7day]]/100000*7,0)</f>
        <v>21</v>
      </c>
      <c r="V2181" s="13">
        <f>IF(OR(Table2[[#This Row],[7d_positivity_public]]=0,ISBLANK(Table2[[#This Row],[7d_positivity_public]])),"",(Table2[[#This Row],[7d_positivity_public]]-Table2[[#This Row],[7d_positivity_all]])/Table2[[#This Row],[7d_positivity_public]])</f>
        <v>0.23529411764705882</v>
      </c>
      <c r="W2181">
        <v>13</v>
      </c>
    </row>
    <row r="2182" spans="1:23" x14ac:dyDescent="0.25">
      <c r="A2182" s="10">
        <v>44453</v>
      </c>
      <c r="B2182">
        <v>116</v>
      </c>
      <c r="C2182" t="s">
        <v>247</v>
      </c>
      <c r="D2182">
        <v>25</v>
      </c>
      <c r="E2182">
        <v>42</v>
      </c>
      <c r="F2182">
        <v>-17</v>
      </c>
      <c r="G2182">
        <v>11</v>
      </c>
      <c r="H2182">
        <v>87</v>
      </c>
      <c r="J2182">
        <v>72</v>
      </c>
      <c r="K2182">
        <v>88</v>
      </c>
      <c r="L2182">
        <v>89</v>
      </c>
      <c r="M2182">
        <v>88</v>
      </c>
      <c r="N2182">
        <v>78</v>
      </c>
      <c r="O2182">
        <v>59</v>
      </c>
      <c r="P2182">
        <v>79</v>
      </c>
      <c r="Q2182">
        <v>76</v>
      </c>
      <c r="R2182">
        <v>83</v>
      </c>
      <c r="T2182" s="34">
        <f>_xlfn.XLOOKUP(B2182,'LHA Demog pivot'!$B$4:$B$93,'LHA Demog pivot'!$C$4:$C$93,,,1)</f>
        <v>6851</v>
      </c>
      <c r="U2182" s="36">
        <f>ROUND(Table2[[#This Row],[LHA_Pop_2016]]*Table2[[#This Row],[C_ADR_7day]]/100000*7,0)</f>
        <v>12</v>
      </c>
      <c r="V2182" s="13">
        <f>IF(OR(Table2[[#This Row],[7d_positivity_public]]=0,ISBLANK(Table2[[#This Row],[7d_positivity_public]])),"",(Table2[[#This Row],[7d_positivity_public]]-Table2[[#This Row],[7d_positivity_all]])/Table2[[#This Row],[7d_positivity_public]])</f>
        <v>9.0909090909090912E-2</v>
      </c>
      <c r="W2182">
        <v>10</v>
      </c>
    </row>
    <row r="2183" spans="1:23" x14ac:dyDescent="0.25">
      <c r="A2183" s="10">
        <v>44453</v>
      </c>
      <c r="B2183">
        <v>121</v>
      </c>
      <c r="C2183" t="s">
        <v>248</v>
      </c>
      <c r="D2183">
        <v>11</v>
      </c>
      <c r="E2183">
        <v>11</v>
      </c>
      <c r="F2183">
        <v>0</v>
      </c>
      <c r="G2183">
        <v>11</v>
      </c>
      <c r="H2183">
        <v>72</v>
      </c>
      <c r="J2183">
        <v>47</v>
      </c>
      <c r="K2183">
        <v>73</v>
      </c>
      <c r="L2183">
        <v>55</v>
      </c>
      <c r="M2183">
        <v>81</v>
      </c>
      <c r="N2183">
        <v>63</v>
      </c>
      <c r="O2183">
        <v>31</v>
      </c>
      <c r="P2183">
        <v>65</v>
      </c>
      <c r="Q2183">
        <v>45</v>
      </c>
      <c r="R2183">
        <v>74</v>
      </c>
      <c r="T2183" s="34">
        <f>_xlfn.XLOOKUP(B2183,'LHA Demog pivot'!$B$4:$B$93,'LHA Demog pivot'!$C$4:$C$93,,,1)</f>
        <v>3209</v>
      </c>
      <c r="U2183" s="36">
        <f>ROUND(Table2[[#This Row],[LHA_Pop_2016]]*Table2[[#This Row],[C_ADR_7day]]/100000*7,0)</f>
        <v>2</v>
      </c>
      <c r="V2183" s="13">
        <f>IF(OR(Table2[[#This Row],[7d_positivity_public]]=0,ISBLANK(Table2[[#This Row],[7d_positivity_public]])),"",(Table2[[#This Row],[7d_positivity_public]]-Table2[[#This Row],[7d_positivity_all]])/Table2[[#This Row],[7d_positivity_public]])</f>
        <v>0.18181818181818182</v>
      </c>
      <c r="W2183">
        <v>9</v>
      </c>
    </row>
    <row r="2184" spans="1:23" x14ac:dyDescent="0.25">
      <c r="A2184" s="10">
        <v>44453</v>
      </c>
      <c r="B2184">
        <v>122</v>
      </c>
      <c r="C2184" t="s">
        <v>249</v>
      </c>
      <c r="D2184">
        <v>18</v>
      </c>
      <c r="E2184">
        <v>21</v>
      </c>
      <c r="F2184">
        <v>-3</v>
      </c>
      <c r="G2184">
        <v>12</v>
      </c>
      <c r="H2184">
        <v>75</v>
      </c>
      <c r="J2184">
        <v>59</v>
      </c>
      <c r="K2184">
        <v>76</v>
      </c>
      <c r="L2184">
        <v>70</v>
      </c>
      <c r="M2184">
        <v>82</v>
      </c>
      <c r="N2184">
        <v>67</v>
      </c>
      <c r="O2184">
        <v>45</v>
      </c>
      <c r="P2184">
        <v>68</v>
      </c>
      <c r="Q2184">
        <v>59</v>
      </c>
      <c r="R2184">
        <v>77</v>
      </c>
      <c r="T2184" s="34">
        <f>_xlfn.XLOOKUP(B2184,'LHA Demog pivot'!$B$4:$B$93,'LHA Demog pivot'!$C$4:$C$93,,,1)</f>
        <v>25523</v>
      </c>
      <c r="U2184" s="36">
        <f>ROUND(Table2[[#This Row],[LHA_Pop_2016]]*Table2[[#This Row],[C_ADR_7day]]/100000*7,0)</f>
        <v>32</v>
      </c>
      <c r="V2184" s="13">
        <f>IF(OR(Table2[[#This Row],[7d_positivity_public]]=0,ISBLANK(Table2[[#This Row],[7d_positivity_public]])),"",(Table2[[#This Row],[7d_positivity_public]]-Table2[[#This Row],[7d_positivity_all]])/Table2[[#This Row],[7d_positivity_public]])</f>
        <v>8.3333333333333329E-2</v>
      </c>
      <c r="W2184">
        <v>11</v>
      </c>
    </row>
    <row r="2185" spans="1:23" x14ac:dyDescent="0.25">
      <c r="A2185" s="10">
        <v>44453</v>
      </c>
      <c r="B2185">
        <v>123</v>
      </c>
      <c r="C2185" t="s">
        <v>250</v>
      </c>
      <c r="D2185">
        <v>23</v>
      </c>
      <c r="E2185">
        <v>20</v>
      </c>
      <c r="F2185">
        <v>3</v>
      </c>
      <c r="G2185">
        <v>15</v>
      </c>
      <c r="H2185">
        <v>79</v>
      </c>
      <c r="J2185">
        <v>64</v>
      </c>
      <c r="K2185">
        <v>80</v>
      </c>
      <c r="L2185">
        <v>73</v>
      </c>
      <c r="M2185">
        <v>86</v>
      </c>
      <c r="N2185">
        <v>71</v>
      </c>
      <c r="O2185">
        <v>49</v>
      </c>
      <c r="P2185">
        <v>72</v>
      </c>
      <c r="Q2185">
        <v>61</v>
      </c>
      <c r="R2185">
        <v>82</v>
      </c>
      <c r="T2185" s="34">
        <f>_xlfn.XLOOKUP(B2185,'LHA Demog pivot'!$B$4:$B$93,'LHA Demog pivot'!$C$4:$C$93,,,1)</f>
        <v>13710</v>
      </c>
      <c r="U2185" s="36">
        <f>ROUND(Table2[[#This Row],[LHA_Pop_2016]]*Table2[[#This Row],[C_ADR_7day]]/100000*7,0)</f>
        <v>22</v>
      </c>
      <c r="V2185" s="13">
        <f>IF(OR(Table2[[#This Row],[7d_positivity_public]]=0,ISBLANK(Table2[[#This Row],[7d_positivity_public]])),"",(Table2[[#This Row],[7d_positivity_public]]-Table2[[#This Row],[7d_positivity_all]])/Table2[[#This Row],[7d_positivity_public]])</f>
        <v>6.6666666666666666E-2</v>
      </c>
      <c r="W2185">
        <v>14</v>
      </c>
    </row>
    <row r="2186" spans="1:23" x14ac:dyDescent="0.25">
      <c r="A2186" s="10">
        <v>44453</v>
      </c>
      <c r="B2186">
        <v>124</v>
      </c>
      <c r="C2186" t="s">
        <v>251</v>
      </c>
      <c r="D2186">
        <v>0</v>
      </c>
      <c r="E2186">
        <v>11</v>
      </c>
      <c r="F2186">
        <v>-11</v>
      </c>
      <c r="G2186">
        <v>0</v>
      </c>
      <c r="H2186">
        <v>75</v>
      </c>
      <c r="J2186">
        <v>51</v>
      </c>
      <c r="K2186">
        <v>76</v>
      </c>
      <c r="L2186">
        <v>63</v>
      </c>
      <c r="M2186">
        <v>83</v>
      </c>
      <c r="N2186">
        <v>67</v>
      </c>
      <c r="O2186">
        <v>41</v>
      </c>
      <c r="P2186">
        <v>69</v>
      </c>
      <c r="Q2186">
        <v>50</v>
      </c>
      <c r="R2186">
        <v>77</v>
      </c>
      <c r="T2186" s="34">
        <f>_xlfn.XLOOKUP(B2186,'LHA Demog pivot'!$B$4:$B$93,'LHA Demog pivot'!$C$4:$C$93,,,1)</f>
        <v>4501</v>
      </c>
      <c r="U2186" s="36">
        <f>ROUND(Table2[[#This Row],[LHA_Pop_2016]]*Table2[[#This Row],[C_ADR_7day]]/100000*7,0)</f>
        <v>0</v>
      </c>
      <c r="V2186" s="13" t="str">
        <f>IF(OR(Table2[[#This Row],[7d_positivity_public]]=0,ISBLANK(Table2[[#This Row],[7d_positivity_public]])),"",(Table2[[#This Row],[7d_positivity_public]]-Table2[[#This Row],[7d_positivity_all]])/Table2[[#This Row],[7d_positivity_public]])</f>
        <v/>
      </c>
      <c r="W2186">
        <v>0</v>
      </c>
    </row>
    <row r="2187" spans="1:23" x14ac:dyDescent="0.25">
      <c r="A2187" s="10">
        <v>44453</v>
      </c>
      <c r="B2187">
        <v>125</v>
      </c>
      <c r="C2187" t="s">
        <v>252</v>
      </c>
      <c r="D2187">
        <v>19</v>
      </c>
      <c r="E2187">
        <v>25</v>
      </c>
      <c r="F2187">
        <v>-6</v>
      </c>
      <c r="G2187">
        <v>11</v>
      </c>
      <c r="H2187">
        <v>85</v>
      </c>
      <c r="J2187">
        <v>78</v>
      </c>
      <c r="K2187">
        <v>86</v>
      </c>
      <c r="L2187">
        <v>80</v>
      </c>
      <c r="M2187">
        <v>90</v>
      </c>
      <c r="N2187">
        <v>78</v>
      </c>
      <c r="O2187">
        <v>65</v>
      </c>
      <c r="P2187">
        <v>79</v>
      </c>
      <c r="Q2187">
        <v>70</v>
      </c>
      <c r="R2187">
        <v>87</v>
      </c>
      <c r="T2187" s="34">
        <f>_xlfn.XLOOKUP(B2187,'LHA Demog pivot'!$B$4:$B$93,'LHA Demog pivot'!$C$4:$C$93,,,1)</f>
        <v>19367</v>
      </c>
      <c r="U2187" s="36">
        <f>ROUND(Table2[[#This Row],[LHA_Pop_2016]]*Table2[[#This Row],[C_ADR_7day]]/100000*7,0)</f>
        <v>26</v>
      </c>
      <c r="V2187" s="13">
        <f>IF(OR(Table2[[#This Row],[7d_positivity_public]]=0,ISBLANK(Table2[[#This Row],[7d_positivity_public]])),"",(Table2[[#This Row],[7d_positivity_public]]-Table2[[#This Row],[7d_positivity_all]])/Table2[[#This Row],[7d_positivity_public]])</f>
        <v>9.0909090909090912E-2</v>
      </c>
      <c r="W2187">
        <v>10</v>
      </c>
    </row>
    <row r="2188" spans="1:23" x14ac:dyDescent="0.25">
      <c r="A2188" s="10">
        <v>44453</v>
      </c>
      <c r="B2188">
        <v>126</v>
      </c>
      <c r="C2188" t="s">
        <v>83</v>
      </c>
      <c r="D2188">
        <v>52</v>
      </c>
      <c r="E2188">
        <v>53</v>
      </c>
      <c r="F2188">
        <v>-1</v>
      </c>
      <c r="G2188">
        <v>27</v>
      </c>
      <c r="H2188">
        <v>76</v>
      </c>
      <c r="J2188">
        <v>56</v>
      </c>
      <c r="K2188">
        <v>77</v>
      </c>
      <c r="L2188">
        <v>65</v>
      </c>
      <c r="M2188">
        <v>84</v>
      </c>
      <c r="N2188">
        <v>68</v>
      </c>
      <c r="O2188">
        <v>46</v>
      </c>
      <c r="P2188">
        <v>70</v>
      </c>
      <c r="Q2188">
        <v>51</v>
      </c>
      <c r="R2188">
        <v>79</v>
      </c>
      <c r="T2188" s="34">
        <f>_xlfn.XLOOKUP(B2188,'LHA Demog pivot'!$B$4:$B$93,'LHA Demog pivot'!$C$4:$C$93,,,1)</f>
        <v>8611</v>
      </c>
      <c r="U2188" s="36">
        <f>ROUND(Table2[[#This Row],[LHA_Pop_2016]]*Table2[[#This Row],[C_ADR_7day]]/100000*7,0)</f>
        <v>31</v>
      </c>
      <c r="V2188" s="13">
        <f>IF(OR(Table2[[#This Row],[7d_positivity_public]]=0,ISBLANK(Table2[[#This Row],[7d_positivity_public]])),"",(Table2[[#This Row],[7d_positivity_public]]-Table2[[#This Row],[7d_positivity_all]])/Table2[[#This Row],[7d_positivity_public]])</f>
        <v>7.407407407407407E-2</v>
      </c>
      <c r="W2188">
        <v>25</v>
      </c>
    </row>
    <row r="2189" spans="1:23" x14ac:dyDescent="0.25">
      <c r="A2189" s="10">
        <v>44453</v>
      </c>
      <c r="B2189">
        <v>127</v>
      </c>
      <c r="C2189" t="s">
        <v>84</v>
      </c>
      <c r="D2189">
        <v>34</v>
      </c>
      <c r="E2189">
        <v>87</v>
      </c>
      <c r="F2189">
        <v>-53</v>
      </c>
      <c r="G2189">
        <v>31</v>
      </c>
      <c r="H2189">
        <v>68</v>
      </c>
      <c r="J2189">
        <v>36</v>
      </c>
      <c r="K2189">
        <v>70</v>
      </c>
      <c r="L2189">
        <v>61</v>
      </c>
      <c r="M2189">
        <v>74</v>
      </c>
      <c r="N2189">
        <v>60</v>
      </c>
      <c r="O2189">
        <v>24</v>
      </c>
      <c r="P2189">
        <v>62</v>
      </c>
      <c r="Q2189">
        <v>46</v>
      </c>
      <c r="R2189">
        <v>69</v>
      </c>
      <c r="T2189" s="34">
        <f>_xlfn.XLOOKUP(B2189,'LHA Demog pivot'!$B$4:$B$93,'LHA Demog pivot'!$C$4:$C$93,,,1)</f>
        <v>3469</v>
      </c>
      <c r="U2189" s="36">
        <f>ROUND(Table2[[#This Row],[LHA_Pop_2016]]*Table2[[#This Row],[C_ADR_7day]]/100000*7,0)</f>
        <v>8</v>
      </c>
      <c r="V2189" s="13">
        <f>IF(OR(Table2[[#This Row],[7d_positivity_public]]=0,ISBLANK(Table2[[#This Row],[7d_positivity_public]])),"",(Table2[[#This Row],[7d_positivity_public]]-Table2[[#This Row],[7d_positivity_all]])/Table2[[#This Row],[7d_positivity_public]])</f>
        <v>9.6774193548387094E-2</v>
      </c>
      <c r="W2189">
        <v>28</v>
      </c>
    </row>
    <row r="2190" spans="1:23" x14ac:dyDescent="0.25">
      <c r="A2190" s="10">
        <v>44453</v>
      </c>
      <c r="B2190">
        <v>131</v>
      </c>
      <c r="C2190" t="s">
        <v>87</v>
      </c>
      <c r="D2190">
        <v>12</v>
      </c>
      <c r="E2190">
        <v>20</v>
      </c>
      <c r="F2190">
        <v>-8</v>
      </c>
      <c r="G2190">
        <v>12</v>
      </c>
      <c r="H2190">
        <v>86</v>
      </c>
      <c r="J2190">
        <v>69</v>
      </c>
      <c r="K2190">
        <v>87</v>
      </c>
      <c r="L2190">
        <v>81</v>
      </c>
      <c r="M2190">
        <v>89</v>
      </c>
      <c r="N2190">
        <v>77</v>
      </c>
      <c r="O2190">
        <v>53</v>
      </c>
      <c r="P2190">
        <v>79</v>
      </c>
      <c r="Q2190">
        <v>68</v>
      </c>
      <c r="R2190">
        <v>83</v>
      </c>
      <c r="T2190" s="34">
        <f>_xlfn.XLOOKUP(B2190,'LHA Demog pivot'!$B$4:$B$93,'LHA Demog pivot'!$C$4:$C$93,,,1)</f>
        <v>19231</v>
      </c>
      <c r="U2190" s="36">
        <f>ROUND(Table2[[#This Row],[LHA_Pop_2016]]*Table2[[#This Row],[C_ADR_7day]]/100000*7,0)</f>
        <v>16</v>
      </c>
      <c r="V2190" s="13">
        <f>IF(OR(Table2[[#This Row],[7d_positivity_public]]=0,ISBLANK(Table2[[#This Row],[7d_positivity_public]])),"",(Table2[[#This Row],[7d_positivity_public]]-Table2[[#This Row],[7d_positivity_all]])/Table2[[#This Row],[7d_positivity_public]])</f>
        <v>0.16666666666666666</v>
      </c>
      <c r="W2190">
        <v>10</v>
      </c>
    </row>
    <row r="2191" spans="1:23" x14ac:dyDescent="0.25">
      <c r="A2191" s="10">
        <v>44453</v>
      </c>
      <c r="B2191">
        <v>132</v>
      </c>
      <c r="C2191" t="s">
        <v>89</v>
      </c>
      <c r="D2191">
        <v>14</v>
      </c>
      <c r="E2191">
        <v>21</v>
      </c>
      <c r="F2191">
        <v>-7</v>
      </c>
      <c r="G2191">
        <v>9</v>
      </c>
      <c r="H2191">
        <v>84</v>
      </c>
      <c r="J2191">
        <v>76</v>
      </c>
      <c r="K2191">
        <v>84</v>
      </c>
      <c r="L2191">
        <v>76</v>
      </c>
      <c r="M2191">
        <v>89</v>
      </c>
      <c r="N2191">
        <v>76</v>
      </c>
      <c r="O2191">
        <v>62</v>
      </c>
      <c r="P2191">
        <v>77</v>
      </c>
      <c r="Q2191">
        <v>66</v>
      </c>
      <c r="R2191">
        <v>84</v>
      </c>
      <c r="T2191" s="34">
        <f>_xlfn.XLOOKUP(B2191,'LHA Demog pivot'!$B$4:$B$93,'LHA Demog pivot'!$C$4:$C$93,,,1)</f>
        <v>41799</v>
      </c>
      <c r="U2191" s="36">
        <f>ROUND(Table2[[#This Row],[LHA_Pop_2016]]*Table2[[#This Row],[C_ADR_7day]]/100000*7,0)</f>
        <v>41</v>
      </c>
      <c r="V2191" s="13">
        <f>IF(OR(Table2[[#This Row],[7d_positivity_public]]=0,ISBLANK(Table2[[#This Row],[7d_positivity_public]])),"",(Table2[[#This Row],[7d_positivity_public]]-Table2[[#This Row],[7d_positivity_all]])/Table2[[#This Row],[7d_positivity_public]])</f>
        <v>0.1111111111111111</v>
      </c>
      <c r="W2191">
        <v>8</v>
      </c>
    </row>
    <row r="2192" spans="1:23" x14ac:dyDescent="0.25">
      <c r="A2192" s="10">
        <v>44453</v>
      </c>
      <c r="B2192">
        <v>133</v>
      </c>
      <c r="C2192" t="s">
        <v>91</v>
      </c>
      <c r="D2192">
        <v>25</v>
      </c>
      <c r="E2192">
        <v>15</v>
      </c>
      <c r="F2192">
        <v>10</v>
      </c>
      <c r="G2192">
        <v>17</v>
      </c>
      <c r="H2192">
        <v>79</v>
      </c>
      <c r="J2192">
        <v>62</v>
      </c>
      <c r="K2192">
        <v>79</v>
      </c>
      <c r="L2192">
        <v>76</v>
      </c>
      <c r="M2192">
        <v>81</v>
      </c>
      <c r="N2192">
        <v>70</v>
      </c>
      <c r="O2192">
        <v>45</v>
      </c>
      <c r="P2192">
        <v>71</v>
      </c>
      <c r="Q2192">
        <v>60</v>
      </c>
      <c r="R2192">
        <v>76</v>
      </c>
      <c r="T2192" s="34">
        <f>_xlfn.XLOOKUP(B2192,'LHA Demog pivot'!$B$4:$B$93,'LHA Demog pivot'!$C$4:$C$93,,,1)</f>
        <v>5101</v>
      </c>
      <c r="U2192" s="36">
        <f>ROUND(Table2[[#This Row],[LHA_Pop_2016]]*Table2[[#This Row],[C_ADR_7day]]/100000*7,0)</f>
        <v>9</v>
      </c>
      <c r="V2192" s="13">
        <f>IF(OR(Table2[[#This Row],[7d_positivity_public]]=0,ISBLANK(Table2[[#This Row],[7d_positivity_public]])),"",(Table2[[#This Row],[7d_positivity_public]]-Table2[[#This Row],[7d_positivity_all]])/Table2[[#This Row],[7d_positivity_public]])</f>
        <v>0</v>
      </c>
      <c r="W2192">
        <v>17</v>
      </c>
    </row>
    <row r="2193" spans="1:23" x14ac:dyDescent="0.25">
      <c r="A2193" s="10">
        <v>44453</v>
      </c>
      <c r="B2193">
        <v>134</v>
      </c>
      <c r="C2193" t="s">
        <v>93</v>
      </c>
      <c r="D2193">
        <v>23</v>
      </c>
      <c r="E2193">
        <v>7</v>
      </c>
      <c r="F2193">
        <v>16</v>
      </c>
      <c r="G2193">
        <v>20</v>
      </c>
      <c r="H2193">
        <v>79</v>
      </c>
      <c r="J2193">
        <v>62</v>
      </c>
      <c r="K2193">
        <v>80</v>
      </c>
      <c r="L2193">
        <v>73</v>
      </c>
      <c r="M2193">
        <v>84</v>
      </c>
      <c r="N2193">
        <v>71</v>
      </c>
      <c r="O2193">
        <v>45</v>
      </c>
      <c r="P2193">
        <v>72</v>
      </c>
      <c r="Q2193">
        <v>60</v>
      </c>
      <c r="R2193">
        <v>79</v>
      </c>
      <c r="T2193" s="34">
        <f>_xlfn.XLOOKUP(B2193,'LHA Demog pivot'!$B$4:$B$93,'LHA Demog pivot'!$C$4:$C$93,,,1)</f>
        <v>4781</v>
      </c>
      <c r="U2193" s="36">
        <f>ROUND(Table2[[#This Row],[LHA_Pop_2016]]*Table2[[#This Row],[C_ADR_7day]]/100000*7,0)</f>
        <v>8</v>
      </c>
      <c r="V2193" s="13">
        <f>IF(OR(Table2[[#This Row],[7d_positivity_public]]=0,ISBLANK(Table2[[#This Row],[7d_positivity_public]])),"",(Table2[[#This Row],[7d_positivity_public]]-Table2[[#This Row],[7d_positivity_all]])/Table2[[#This Row],[7d_positivity_public]])</f>
        <v>0.2</v>
      </c>
      <c r="W2193">
        <v>16</v>
      </c>
    </row>
    <row r="2194" spans="1:23" x14ac:dyDescent="0.25">
      <c r="A2194" s="10">
        <v>44453</v>
      </c>
      <c r="B2194">
        <v>135</v>
      </c>
      <c r="C2194" t="s">
        <v>95</v>
      </c>
      <c r="D2194">
        <v>38</v>
      </c>
      <c r="E2194">
        <v>31</v>
      </c>
      <c r="F2194">
        <v>7</v>
      </c>
      <c r="G2194">
        <v>26</v>
      </c>
      <c r="H2194">
        <v>73</v>
      </c>
      <c r="J2194">
        <v>54</v>
      </c>
      <c r="K2194">
        <v>75</v>
      </c>
      <c r="L2194">
        <v>61</v>
      </c>
      <c r="M2194">
        <v>84</v>
      </c>
      <c r="N2194">
        <v>65</v>
      </c>
      <c r="O2194">
        <v>40</v>
      </c>
      <c r="P2194">
        <v>67</v>
      </c>
      <c r="Q2194">
        <v>49</v>
      </c>
      <c r="R2194">
        <v>79</v>
      </c>
      <c r="T2194" s="34">
        <f>_xlfn.XLOOKUP(B2194,'LHA Demog pivot'!$B$4:$B$93,'LHA Demog pivot'!$C$4:$C$93,,,1)</f>
        <v>10220</v>
      </c>
      <c r="U2194" s="36">
        <f>ROUND(Table2[[#This Row],[LHA_Pop_2016]]*Table2[[#This Row],[C_ADR_7day]]/100000*7,0)</f>
        <v>27</v>
      </c>
      <c r="V2194" s="13">
        <f>IF(OR(Table2[[#This Row],[7d_positivity_public]]=0,ISBLANK(Table2[[#This Row],[7d_positivity_public]])),"",(Table2[[#This Row],[7d_positivity_public]]-Table2[[#This Row],[7d_positivity_all]])/Table2[[#This Row],[7d_positivity_public]])</f>
        <v>0</v>
      </c>
      <c r="W2194">
        <v>26</v>
      </c>
    </row>
    <row r="2195" spans="1:23" x14ac:dyDescent="0.25">
      <c r="A2195" s="10">
        <v>44453</v>
      </c>
      <c r="B2195">
        <v>136</v>
      </c>
      <c r="C2195" t="s">
        <v>253</v>
      </c>
      <c r="D2195">
        <v>27</v>
      </c>
      <c r="E2195">
        <v>33</v>
      </c>
      <c r="F2195">
        <v>-6</v>
      </c>
      <c r="G2195">
        <v>16</v>
      </c>
      <c r="H2195">
        <v>79</v>
      </c>
      <c r="J2195">
        <v>69</v>
      </c>
      <c r="K2195">
        <v>80</v>
      </c>
      <c r="L2195">
        <v>70</v>
      </c>
      <c r="M2195">
        <v>87</v>
      </c>
      <c r="N2195">
        <v>71</v>
      </c>
      <c r="O2195">
        <v>56</v>
      </c>
      <c r="P2195">
        <v>72</v>
      </c>
      <c r="Q2195">
        <v>58</v>
      </c>
      <c r="R2195">
        <v>82</v>
      </c>
      <c r="T2195" s="34">
        <f>_xlfn.XLOOKUP(B2195,'LHA Demog pivot'!$B$4:$B$93,'LHA Demog pivot'!$C$4:$C$93,,,1)</f>
        <v>66849</v>
      </c>
      <c r="U2195" s="36">
        <f>ROUND(Table2[[#This Row],[LHA_Pop_2016]]*Table2[[#This Row],[C_ADR_7day]]/100000*7,0)</f>
        <v>126</v>
      </c>
      <c r="V2195" s="13">
        <f>IF(OR(Table2[[#This Row],[7d_positivity_public]]=0,ISBLANK(Table2[[#This Row],[7d_positivity_public]])),"",(Table2[[#This Row],[7d_positivity_public]]-Table2[[#This Row],[7d_positivity_all]])/Table2[[#This Row],[7d_positivity_public]])</f>
        <v>6.25E-2</v>
      </c>
      <c r="W2195">
        <v>15</v>
      </c>
    </row>
    <row r="2196" spans="1:23" x14ac:dyDescent="0.25">
      <c r="A2196" s="10">
        <v>44453</v>
      </c>
      <c r="B2196">
        <v>137</v>
      </c>
      <c r="C2196" t="s">
        <v>254</v>
      </c>
      <c r="D2196">
        <v>20</v>
      </c>
      <c r="E2196">
        <v>29</v>
      </c>
      <c r="F2196">
        <v>-9</v>
      </c>
      <c r="G2196">
        <v>13</v>
      </c>
      <c r="H2196">
        <v>82</v>
      </c>
      <c r="J2196">
        <v>72</v>
      </c>
      <c r="K2196">
        <v>83</v>
      </c>
      <c r="L2196">
        <v>78</v>
      </c>
      <c r="M2196">
        <v>88</v>
      </c>
      <c r="N2196">
        <v>74</v>
      </c>
      <c r="O2196">
        <v>58</v>
      </c>
      <c r="P2196">
        <v>75</v>
      </c>
      <c r="Q2196">
        <v>66</v>
      </c>
      <c r="R2196">
        <v>83</v>
      </c>
      <c r="T2196" s="34">
        <f>_xlfn.XLOOKUP(B2196,'LHA Demog pivot'!$B$4:$B$93,'LHA Demog pivot'!$C$4:$C$93,,,1)</f>
        <v>194882</v>
      </c>
      <c r="U2196" s="36">
        <f>ROUND(Table2[[#This Row],[LHA_Pop_2016]]*Table2[[#This Row],[C_ADR_7day]]/100000*7,0)</f>
        <v>273</v>
      </c>
      <c r="V2196" s="13">
        <f>IF(OR(Table2[[#This Row],[7d_positivity_public]]=0,ISBLANK(Table2[[#This Row],[7d_positivity_public]])),"",(Table2[[#This Row],[7d_positivity_public]]-Table2[[#This Row],[7d_positivity_all]])/Table2[[#This Row],[7d_positivity_public]])</f>
        <v>7.6923076923076927E-2</v>
      </c>
      <c r="W2196">
        <v>12</v>
      </c>
    </row>
    <row r="2197" spans="1:23" x14ac:dyDescent="0.25">
      <c r="A2197" s="10">
        <v>44453</v>
      </c>
      <c r="B2197">
        <v>138</v>
      </c>
      <c r="C2197" t="s">
        <v>116</v>
      </c>
      <c r="D2197">
        <v>19</v>
      </c>
      <c r="E2197">
        <v>12</v>
      </c>
      <c r="F2197">
        <v>7</v>
      </c>
      <c r="G2197">
        <v>16</v>
      </c>
      <c r="H2197">
        <v>84</v>
      </c>
      <c r="J2197">
        <v>73</v>
      </c>
      <c r="K2197">
        <v>85</v>
      </c>
      <c r="L2197">
        <v>76</v>
      </c>
      <c r="M2197">
        <v>89</v>
      </c>
      <c r="N2197">
        <v>77</v>
      </c>
      <c r="O2197">
        <v>60</v>
      </c>
      <c r="P2197">
        <v>79</v>
      </c>
      <c r="Q2197">
        <v>67</v>
      </c>
      <c r="R2197">
        <v>85</v>
      </c>
      <c r="T2197" s="34">
        <f>_xlfn.XLOOKUP(B2197,'LHA Demog pivot'!$B$4:$B$93,'LHA Demog pivot'!$C$4:$C$93,,,1)</f>
        <v>12110</v>
      </c>
      <c r="U2197" s="36">
        <f>ROUND(Table2[[#This Row],[LHA_Pop_2016]]*Table2[[#This Row],[C_ADR_7day]]/100000*7,0)</f>
        <v>16</v>
      </c>
      <c r="V2197" s="13">
        <f>IF(OR(Table2[[#This Row],[7d_positivity_public]]=0,ISBLANK(Table2[[#This Row],[7d_positivity_public]])),"",(Table2[[#This Row],[7d_positivity_public]]-Table2[[#This Row],[7d_positivity_all]])/Table2[[#This Row],[7d_positivity_public]])</f>
        <v>0.125</v>
      </c>
      <c r="W2197">
        <v>14</v>
      </c>
    </row>
    <row r="2198" spans="1:23" x14ac:dyDescent="0.25">
      <c r="A2198" s="10">
        <v>44453</v>
      </c>
      <c r="B2198">
        <v>139</v>
      </c>
      <c r="C2198" t="s">
        <v>118</v>
      </c>
      <c r="D2198">
        <v>45</v>
      </c>
      <c r="E2198">
        <v>35</v>
      </c>
      <c r="F2198">
        <v>10</v>
      </c>
      <c r="G2198">
        <v>23</v>
      </c>
      <c r="H2198">
        <v>67</v>
      </c>
      <c r="J2198">
        <v>36</v>
      </c>
      <c r="K2198">
        <v>69</v>
      </c>
      <c r="L2198">
        <v>53</v>
      </c>
      <c r="M2198">
        <v>80</v>
      </c>
      <c r="N2198">
        <v>59</v>
      </c>
      <c r="O2198">
        <v>27</v>
      </c>
      <c r="P2198">
        <v>61</v>
      </c>
      <c r="Q2198">
        <v>41</v>
      </c>
      <c r="R2198">
        <v>74</v>
      </c>
      <c r="T2198" s="34">
        <f>_xlfn.XLOOKUP(B2198,'LHA Demog pivot'!$B$4:$B$93,'LHA Demog pivot'!$C$4:$C$93,,,1)</f>
        <v>7285</v>
      </c>
      <c r="U2198" s="36">
        <f>ROUND(Table2[[#This Row],[LHA_Pop_2016]]*Table2[[#This Row],[C_ADR_7day]]/100000*7,0)</f>
        <v>23</v>
      </c>
      <c r="V2198" s="13">
        <f>IF(OR(Table2[[#This Row],[7d_positivity_public]]=0,ISBLANK(Table2[[#This Row],[7d_positivity_public]])),"",(Table2[[#This Row],[7d_positivity_public]]-Table2[[#This Row],[7d_positivity_all]])/Table2[[#This Row],[7d_positivity_public]])</f>
        <v>0</v>
      </c>
      <c r="W2198">
        <v>23</v>
      </c>
    </row>
    <row r="2199" spans="1:23" x14ac:dyDescent="0.25">
      <c r="A2199" s="10">
        <v>44453</v>
      </c>
      <c r="B2199">
        <v>141</v>
      </c>
      <c r="C2199" t="s">
        <v>255</v>
      </c>
      <c r="D2199">
        <v>16</v>
      </c>
      <c r="E2199">
        <v>11</v>
      </c>
      <c r="F2199">
        <v>5</v>
      </c>
      <c r="G2199">
        <v>12</v>
      </c>
      <c r="H2199">
        <v>90</v>
      </c>
      <c r="J2199">
        <v>78</v>
      </c>
      <c r="K2199">
        <v>91</v>
      </c>
      <c r="L2199">
        <v>90</v>
      </c>
      <c r="M2199">
        <v>92</v>
      </c>
      <c r="N2199">
        <v>79</v>
      </c>
      <c r="O2199">
        <v>57</v>
      </c>
      <c r="P2199">
        <v>81</v>
      </c>
      <c r="Q2199">
        <v>77</v>
      </c>
      <c r="R2199">
        <v>87</v>
      </c>
      <c r="T2199" s="34">
        <f>_xlfn.XLOOKUP(B2199,'LHA Demog pivot'!$B$4:$B$93,'LHA Demog pivot'!$C$4:$C$93,,,1)</f>
        <v>8085</v>
      </c>
      <c r="U2199" s="36">
        <f>ROUND(Table2[[#This Row],[LHA_Pop_2016]]*Table2[[#This Row],[C_ADR_7day]]/100000*7,0)</f>
        <v>9</v>
      </c>
      <c r="V2199" s="13">
        <f>IF(OR(Table2[[#This Row],[7d_positivity_public]]=0,ISBLANK(Table2[[#This Row],[7d_positivity_public]])),"",(Table2[[#This Row],[7d_positivity_public]]-Table2[[#This Row],[7d_positivity_all]])/Table2[[#This Row],[7d_positivity_public]])</f>
        <v>0.16666666666666666</v>
      </c>
      <c r="W2199">
        <v>10</v>
      </c>
    </row>
    <row r="2200" spans="1:23" x14ac:dyDescent="0.25">
      <c r="A2200" s="10">
        <v>44453</v>
      </c>
      <c r="B2200">
        <v>142</v>
      </c>
      <c r="C2200" t="s">
        <v>120</v>
      </c>
      <c r="D2200">
        <v>40</v>
      </c>
      <c r="E2200">
        <v>29</v>
      </c>
      <c r="F2200">
        <v>11</v>
      </c>
      <c r="G2200">
        <v>22</v>
      </c>
      <c r="H2200">
        <v>76</v>
      </c>
      <c r="J2200">
        <v>58</v>
      </c>
      <c r="K2200">
        <v>77</v>
      </c>
      <c r="L2200">
        <v>64</v>
      </c>
      <c r="M2200">
        <v>85</v>
      </c>
      <c r="N2200">
        <v>68</v>
      </c>
      <c r="O2200">
        <v>46</v>
      </c>
      <c r="P2200">
        <v>70</v>
      </c>
      <c r="Q2200">
        <v>53</v>
      </c>
      <c r="R2200">
        <v>80</v>
      </c>
      <c r="T2200" s="34">
        <f>_xlfn.XLOOKUP(B2200,'LHA Demog pivot'!$B$4:$B$93,'LHA Demog pivot'!$C$4:$C$93,,,1)</f>
        <v>33648</v>
      </c>
      <c r="U2200" s="36">
        <f>ROUND(Table2[[#This Row],[LHA_Pop_2016]]*Table2[[#This Row],[C_ADR_7day]]/100000*7,0)</f>
        <v>94</v>
      </c>
      <c r="V2200" s="13">
        <f>IF(OR(Table2[[#This Row],[7d_positivity_public]]=0,ISBLANK(Table2[[#This Row],[7d_positivity_public]])),"",(Table2[[#This Row],[7d_positivity_public]]-Table2[[#This Row],[7d_positivity_all]])/Table2[[#This Row],[7d_positivity_public]])</f>
        <v>4.5454545454545456E-2</v>
      </c>
      <c r="W2200">
        <v>21</v>
      </c>
    </row>
    <row r="2201" spans="1:23" x14ac:dyDescent="0.25">
      <c r="A2201" s="10">
        <v>44453</v>
      </c>
      <c r="B2201">
        <v>143</v>
      </c>
      <c r="C2201" t="s">
        <v>256</v>
      </c>
      <c r="D2201">
        <v>28</v>
      </c>
      <c r="E2201">
        <v>27</v>
      </c>
      <c r="F2201">
        <v>1</v>
      </c>
      <c r="G2201">
        <v>14</v>
      </c>
      <c r="H2201">
        <v>84</v>
      </c>
      <c r="J2201">
        <v>74</v>
      </c>
      <c r="K2201">
        <v>85</v>
      </c>
      <c r="L2201">
        <v>80</v>
      </c>
      <c r="M2201">
        <v>89</v>
      </c>
      <c r="N2201">
        <v>75</v>
      </c>
      <c r="O2201">
        <v>61</v>
      </c>
      <c r="P2201">
        <v>76</v>
      </c>
      <c r="Q2201">
        <v>68</v>
      </c>
      <c r="R2201">
        <v>85</v>
      </c>
      <c r="T2201" s="34">
        <f>_xlfn.XLOOKUP(B2201,'LHA Demog pivot'!$B$4:$B$93,'LHA Demog pivot'!$C$4:$C$93,,,1)</f>
        <v>113287</v>
      </c>
      <c r="U2201" s="36">
        <f>ROUND(Table2[[#This Row],[LHA_Pop_2016]]*Table2[[#This Row],[C_ADR_7day]]/100000*7,0)</f>
        <v>222</v>
      </c>
      <c r="V2201" s="13">
        <f>IF(OR(Table2[[#This Row],[7d_positivity_public]]=0,ISBLANK(Table2[[#This Row],[7d_positivity_public]])),"",(Table2[[#This Row],[7d_positivity_public]]-Table2[[#This Row],[7d_positivity_all]])/Table2[[#This Row],[7d_positivity_public]])</f>
        <v>0.14285714285714285</v>
      </c>
      <c r="W2201">
        <v>12</v>
      </c>
    </row>
    <row r="2202" spans="1:23" x14ac:dyDescent="0.25">
      <c r="A2202" s="10">
        <v>44453</v>
      </c>
      <c r="B2202">
        <v>144</v>
      </c>
      <c r="C2202" t="s">
        <v>257</v>
      </c>
      <c r="D2202">
        <v>11</v>
      </c>
      <c r="E2202">
        <v>4</v>
      </c>
      <c r="F2202">
        <v>7</v>
      </c>
      <c r="G2202">
        <v>15</v>
      </c>
      <c r="H2202">
        <v>72</v>
      </c>
      <c r="J2202">
        <v>49</v>
      </c>
      <c r="K2202">
        <v>74</v>
      </c>
      <c r="L2202">
        <v>57</v>
      </c>
      <c r="M2202">
        <v>81</v>
      </c>
      <c r="N2202">
        <v>65</v>
      </c>
      <c r="O2202">
        <v>34</v>
      </c>
      <c r="P2202">
        <v>67</v>
      </c>
      <c r="Q2202">
        <v>45</v>
      </c>
      <c r="R2202">
        <v>77</v>
      </c>
      <c r="T2202" s="34">
        <f>_xlfn.XLOOKUP(B2202,'LHA Demog pivot'!$B$4:$B$93,'LHA Demog pivot'!$C$4:$C$93,,,1)</f>
        <v>14112</v>
      </c>
      <c r="U2202" s="36">
        <f>ROUND(Table2[[#This Row],[LHA_Pop_2016]]*Table2[[#This Row],[C_ADR_7day]]/100000*7,0)</f>
        <v>11</v>
      </c>
      <c r="V2202" s="13">
        <f>IF(OR(Table2[[#This Row],[7d_positivity_public]]=0,ISBLANK(Table2[[#This Row],[7d_positivity_public]])),"",(Table2[[#This Row],[7d_positivity_public]]-Table2[[#This Row],[7d_positivity_all]])/Table2[[#This Row],[7d_positivity_public]])</f>
        <v>0.2</v>
      </c>
      <c r="W2202">
        <v>12</v>
      </c>
    </row>
    <row r="2203" spans="1:23" x14ac:dyDescent="0.25">
      <c r="A2203" s="10">
        <v>44453</v>
      </c>
      <c r="B2203">
        <v>145</v>
      </c>
      <c r="C2203" t="s">
        <v>258</v>
      </c>
      <c r="D2203">
        <v>13</v>
      </c>
      <c r="E2203">
        <v>10</v>
      </c>
      <c r="F2203">
        <v>3</v>
      </c>
      <c r="G2203">
        <v>14</v>
      </c>
      <c r="H2203">
        <v>73</v>
      </c>
      <c r="J2203">
        <v>59</v>
      </c>
      <c r="K2203">
        <v>74</v>
      </c>
      <c r="L2203">
        <v>63</v>
      </c>
      <c r="M2203">
        <v>80</v>
      </c>
      <c r="N2203">
        <v>65</v>
      </c>
      <c r="O2203">
        <v>51</v>
      </c>
      <c r="P2203">
        <v>66</v>
      </c>
      <c r="Q2203">
        <v>53</v>
      </c>
      <c r="R2203">
        <v>75</v>
      </c>
      <c r="T2203" s="34">
        <f>_xlfn.XLOOKUP(B2203,'LHA Demog pivot'!$B$4:$B$93,'LHA Demog pivot'!$C$4:$C$93,,,1)</f>
        <v>4050</v>
      </c>
      <c r="U2203" s="36">
        <f>ROUND(Table2[[#This Row],[LHA_Pop_2016]]*Table2[[#This Row],[C_ADR_7day]]/100000*7,0)</f>
        <v>4</v>
      </c>
      <c r="V2203" s="13">
        <f>IF(OR(Table2[[#This Row],[7d_positivity_public]]=0,ISBLANK(Table2[[#This Row],[7d_positivity_public]])),"",(Table2[[#This Row],[7d_positivity_public]]-Table2[[#This Row],[7d_positivity_all]])/Table2[[#This Row],[7d_positivity_public]])</f>
        <v>0.14285714285714285</v>
      </c>
      <c r="W2203">
        <v>12</v>
      </c>
    </row>
    <row r="2204" spans="1:23" x14ac:dyDescent="0.25">
      <c r="A2204" s="10">
        <v>44453</v>
      </c>
      <c r="B2204">
        <v>146</v>
      </c>
      <c r="C2204" t="s">
        <v>259</v>
      </c>
      <c r="D2204">
        <v>49</v>
      </c>
      <c r="E2204">
        <v>47</v>
      </c>
      <c r="F2204">
        <v>2</v>
      </c>
      <c r="G2204">
        <v>22</v>
      </c>
      <c r="H2204">
        <v>70</v>
      </c>
      <c r="J2204">
        <v>53</v>
      </c>
      <c r="K2204">
        <v>72</v>
      </c>
      <c r="L2204">
        <v>62</v>
      </c>
      <c r="M2204">
        <v>80</v>
      </c>
      <c r="N2204">
        <v>61</v>
      </c>
      <c r="O2204">
        <v>36</v>
      </c>
      <c r="P2204">
        <v>63</v>
      </c>
      <c r="Q2204">
        <v>50</v>
      </c>
      <c r="R2204">
        <v>74</v>
      </c>
      <c r="T2204" s="34">
        <f>_xlfn.XLOOKUP(B2204,'LHA Demog pivot'!$B$4:$B$93,'LHA Demog pivot'!$C$4:$C$93,,,1)</f>
        <v>24815</v>
      </c>
      <c r="U2204" s="36">
        <f>ROUND(Table2[[#This Row],[LHA_Pop_2016]]*Table2[[#This Row],[C_ADR_7day]]/100000*7,0)</f>
        <v>85</v>
      </c>
      <c r="V2204" s="13">
        <f>IF(OR(Table2[[#This Row],[7d_positivity_public]]=0,ISBLANK(Table2[[#This Row],[7d_positivity_public]])),"",(Table2[[#This Row],[7d_positivity_public]]-Table2[[#This Row],[7d_positivity_all]])/Table2[[#This Row],[7d_positivity_public]])</f>
        <v>9.0909090909090912E-2</v>
      </c>
      <c r="W2204">
        <v>20</v>
      </c>
    </row>
    <row r="2205" spans="1:23" x14ac:dyDescent="0.25">
      <c r="A2205" s="10">
        <v>44453</v>
      </c>
      <c r="B2205">
        <v>147</v>
      </c>
      <c r="C2205" t="s">
        <v>260</v>
      </c>
      <c r="D2205">
        <v>8</v>
      </c>
      <c r="E2205">
        <v>16</v>
      </c>
      <c r="F2205">
        <v>-8</v>
      </c>
      <c r="G2205">
        <v>8</v>
      </c>
      <c r="H2205">
        <v>74</v>
      </c>
      <c r="J2205">
        <v>55</v>
      </c>
      <c r="K2205">
        <v>75</v>
      </c>
      <c r="L2205">
        <v>66</v>
      </c>
      <c r="M2205">
        <v>82</v>
      </c>
      <c r="N2205">
        <v>65</v>
      </c>
      <c r="O2205">
        <v>40</v>
      </c>
      <c r="P2205">
        <v>67</v>
      </c>
      <c r="Q2205">
        <v>54</v>
      </c>
      <c r="R2205">
        <v>76</v>
      </c>
      <c r="T2205" s="34">
        <f>_xlfn.XLOOKUP(B2205,'LHA Demog pivot'!$B$4:$B$93,'LHA Demog pivot'!$C$4:$C$93,,,1)</f>
        <v>4012</v>
      </c>
      <c r="U2205" s="36">
        <f>ROUND(Table2[[#This Row],[LHA_Pop_2016]]*Table2[[#This Row],[C_ADR_7day]]/100000*7,0)</f>
        <v>2</v>
      </c>
      <c r="V2205" s="13">
        <f>IF(OR(Table2[[#This Row],[7d_positivity_public]]=0,ISBLANK(Table2[[#This Row],[7d_positivity_public]])),"",(Table2[[#This Row],[7d_positivity_public]]-Table2[[#This Row],[7d_positivity_all]])/Table2[[#This Row],[7d_positivity_public]])</f>
        <v>0.25</v>
      </c>
      <c r="W2205">
        <v>6</v>
      </c>
    </row>
    <row r="2206" spans="1:23" x14ac:dyDescent="0.25">
      <c r="A2206" s="10">
        <v>44453</v>
      </c>
      <c r="B2206">
        <v>148</v>
      </c>
      <c r="C2206" t="s">
        <v>261</v>
      </c>
      <c r="D2206">
        <v>45</v>
      </c>
      <c r="E2206">
        <v>47</v>
      </c>
      <c r="F2206">
        <v>-2</v>
      </c>
      <c r="G2206">
        <v>29</v>
      </c>
      <c r="H2206">
        <v>74</v>
      </c>
      <c r="J2206">
        <v>48</v>
      </c>
      <c r="K2206">
        <v>75</v>
      </c>
      <c r="L2206">
        <v>63</v>
      </c>
      <c r="M2206">
        <v>82</v>
      </c>
      <c r="N2206">
        <v>65</v>
      </c>
      <c r="O2206">
        <v>28</v>
      </c>
      <c r="P2206">
        <v>67</v>
      </c>
      <c r="Q2206">
        <v>51</v>
      </c>
      <c r="R2206">
        <v>76</v>
      </c>
      <c r="T2206" s="34">
        <f>_xlfn.XLOOKUP(B2206,'LHA Demog pivot'!$B$4:$B$93,'LHA Demog pivot'!$C$4:$C$93,,,1)</f>
        <v>6548</v>
      </c>
      <c r="U2206" s="36">
        <f>ROUND(Table2[[#This Row],[LHA_Pop_2016]]*Table2[[#This Row],[C_ADR_7day]]/100000*7,0)</f>
        <v>21</v>
      </c>
      <c r="V2206" s="13">
        <f>IF(OR(Table2[[#This Row],[7d_positivity_public]]=0,ISBLANK(Table2[[#This Row],[7d_positivity_public]])),"",(Table2[[#This Row],[7d_positivity_public]]-Table2[[#This Row],[7d_positivity_all]])/Table2[[#This Row],[7d_positivity_public]])</f>
        <v>6.8965517241379309E-2</v>
      </c>
      <c r="W2206">
        <v>27</v>
      </c>
    </row>
    <row r="2207" spans="1:23" x14ac:dyDescent="0.25">
      <c r="A2207" s="10">
        <v>44453</v>
      </c>
      <c r="B2207">
        <v>149</v>
      </c>
      <c r="C2207" t="s">
        <v>124</v>
      </c>
      <c r="D2207">
        <v>16</v>
      </c>
      <c r="E2207">
        <v>24</v>
      </c>
      <c r="F2207">
        <v>-8</v>
      </c>
      <c r="G2207">
        <v>14</v>
      </c>
      <c r="H2207">
        <v>75</v>
      </c>
      <c r="J2207">
        <v>58</v>
      </c>
      <c r="K2207">
        <v>76</v>
      </c>
      <c r="L2207">
        <v>66</v>
      </c>
      <c r="M2207">
        <v>84</v>
      </c>
      <c r="N2207">
        <v>66</v>
      </c>
      <c r="O2207">
        <v>41</v>
      </c>
      <c r="P2207">
        <v>68</v>
      </c>
      <c r="Q2207">
        <v>53</v>
      </c>
      <c r="R2207">
        <v>79</v>
      </c>
      <c r="T2207" s="34">
        <f>_xlfn.XLOOKUP(B2207,'LHA Demog pivot'!$B$4:$B$93,'LHA Demog pivot'!$C$4:$C$93,,,1)</f>
        <v>10855</v>
      </c>
      <c r="U2207" s="36">
        <f>ROUND(Table2[[#This Row],[LHA_Pop_2016]]*Table2[[#This Row],[C_ADR_7day]]/100000*7,0)</f>
        <v>12</v>
      </c>
      <c r="V2207" s="13">
        <f>IF(OR(Table2[[#This Row],[7d_positivity_public]]=0,ISBLANK(Table2[[#This Row],[7d_positivity_public]])),"",(Table2[[#This Row],[7d_positivity_public]]-Table2[[#This Row],[7d_positivity_all]])/Table2[[#This Row],[7d_positivity_public]])</f>
        <v>0.14285714285714285</v>
      </c>
      <c r="W2207">
        <v>12</v>
      </c>
    </row>
    <row r="2208" spans="1:23" x14ac:dyDescent="0.25">
      <c r="A2208" s="10">
        <v>44453</v>
      </c>
      <c r="B2208">
        <v>211</v>
      </c>
      <c r="C2208" t="s">
        <v>262</v>
      </c>
      <c r="D2208">
        <v>16</v>
      </c>
      <c r="E2208">
        <v>44</v>
      </c>
      <c r="F2208">
        <v>-28</v>
      </c>
      <c r="G2208">
        <v>8</v>
      </c>
      <c r="H2208">
        <v>73</v>
      </c>
      <c r="J2208">
        <v>53</v>
      </c>
      <c r="K2208">
        <v>75</v>
      </c>
      <c r="L2208">
        <v>65</v>
      </c>
      <c r="M2208">
        <v>81</v>
      </c>
      <c r="N2208">
        <v>65</v>
      </c>
      <c r="O2208">
        <v>40</v>
      </c>
      <c r="P2208">
        <v>66</v>
      </c>
      <c r="Q2208">
        <v>51</v>
      </c>
      <c r="R2208">
        <v>75</v>
      </c>
      <c r="T2208" s="34">
        <f>_xlfn.XLOOKUP(B2208,'LHA Demog pivot'!$B$4:$B$93,'LHA Demog pivot'!$C$4:$C$93,,,1)</f>
        <v>8129</v>
      </c>
      <c r="U2208" s="36">
        <f>ROUND(Table2[[#This Row],[LHA_Pop_2016]]*Table2[[#This Row],[C_ADR_7day]]/100000*7,0)</f>
        <v>9</v>
      </c>
      <c r="V2208" s="13">
        <f>IF(OR(Table2[[#This Row],[7d_positivity_public]]=0,ISBLANK(Table2[[#This Row],[7d_positivity_public]])),"",(Table2[[#This Row],[7d_positivity_public]]-Table2[[#This Row],[7d_positivity_all]])/Table2[[#This Row],[7d_positivity_public]])</f>
        <v>0</v>
      </c>
      <c r="W2208">
        <v>8</v>
      </c>
    </row>
    <row r="2209" spans="1:23" x14ac:dyDescent="0.25">
      <c r="A2209" s="10">
        <v>44453</v>
      </c>
      <c r="B2209">
        <v>212</v>
      </c>
      <c r="C2209" t="s">
        <v>263</v>
      </c>
      <c r="D2209">
        <v>25</v>
      </c>
      <c r="E2209">
        <v>18</v>
      </c>
      <c r="F2209">
        <v>7</v>
      </c>
      <c r="G2209">
        <v>13</v>
      </c>
      <c r="H2209">
        <v>76</v>
      </c>
      <c r="J2209">
        <v>63</v>
      </c>
      <c r="K2209">
        <v>77</v>
      </c>
      <c r="L2209">
        <v>69</v>
      </c>
      <c r="M2209">
        <v>85</v>
      </c>
      <c r="N2209">
        <v>68</v>
      </c>
      <c r="O2209">
        <v>51</v>
      </c>
      <c r="P2209">
        <v>70</v>
      </c>
      <c r="Q2209">
        <v>59</v>
      </c>
      <c r="R2209">
        <v>81</v>
      </c>
      <c r="T2209" s="34">
        <f>_xlfn.XLOOKUP(B2209,'LHA Demog pivot'!$B$4:$B$93,'LHA Demog pivot'!$C$4:$C$93,,,1)</f>
        <v>93177</v>
      </c>
      <c r="U2209" s="36">
        <f>ROUND(Table2[[#This Row],[LHA_Pop_2016]]*Table2[[#This Row],[C_ADR_7day]]/100000*7,0)</f>
        <v>163</v>
      </c>
      <c r="V2209" s="13">
        <f>IF(OR(Table2[[#This Row],[7d_positivity_public]]=0,ISBLANK(Table2[[#This Row],[7d_positivity_public]])),"",(Table2[[#This Row],[7d_positivity_public]]-Table2[[#This Row],[7d_positivity_all]])/Table2[[#This Row],[7d_positivity_public]])</f>
        <v>0.15384615384615385</v>
      </c>
      <c r="W2209">
        <v>11</v>
      </c>
    </row>
    <row r="2210" spans="1:23" x14ac:dyDescent="0.25">
      <c r="A2210" s="10">
        <v>44453</v>
      </c>
      <c r="B2210">
        <v>213</v>
      </c>
      <c r="C2210" t="s">
        <v>264</v>
      </c>
      <c r="D2210">
        <v>16</v>
      </c>
      <c r="E2210">
        <v>14</v>
      </c>
      <c r="F2210">
        <v>2</v>
      </c>
      <c r="G2210">
        <v>10</v>
      </c>
      <c r="H2210">
        <v>83</v>
      </c>
      <c r="J2210">
        <v>72</v>
      </c>
      <c r="K2210">
        <v>84</v>
      </c>
      <c r="L2210">
        <v>81</v>
      </c>
      <c r="M2210">
        <v>88</v>
      </c>
      <c r="N2210">
        <v>74</v>
      </c>
      <c r="O2210">
        <v>57</v>
      </c>
      <c r="P2210">
        <v>76</v>
      </c>
      <c r="Q2210">
        <v>70</v>
      </c>
      <c r="R2210">
        <v>83</v>
      </c>
      <c r="T2210" s="34">
        <f>_xlfn.XLOOKUP(B2210,'LHA Demog pivot'!$B$4:$B$93,'LHA Demog pivot'!$C$4:$C$93,,,1)</f>
        <v>141685</v>
      </c>
      <c r="U2210" s="36">
        <f>ROUND(Table2[[#This Row],[LHA_Pop_2016]]*Table2[[#This Row],[C_ADR_7day]]/100000*7,0)</f>
        <v>159</v>
      </c>
      <c r="V2210" s="13">
        <f>IF(OR(Table2[[#This Row],[7d_positivity_public]]=0,ISBLANK(Table2[[#This Row],[7d_positivity_public]])),"",(Table2[[#This Row],[7d_positivity_public]]-Table2[[#This Row],[7d_positivity_all]])/Table2[[#This Row],[7d_positivity_public]])</f>
        <v>0.2</v>
      </c>
      <c r="W2210">
        <v>8</v>
      </c>
    </row>
    <row r="2211" spans="1:23" x14ac:dyDescent="0.25">
      <c r="A2211" s="10">
        <v>44453</v>
      </c>
      <c r="B2211">
        <v>214</v>
      </c>
      <c r="C2211" t="s">
        <v>265</v>
      </c>
      <c r="D2211">
        <v>21</v>
      </c>
      <c r="E2211">
        <v>14</v>
      </c>
      <c r="F2211">
        <v>7</v>
      </c>
      <c r="G2211">
        <v>10</v>
      </c>
      <c r="H2211">
        <v>76</v>
      </c>
      <c r="J2211">
        <v>66</v>
      </c>
      <c r="K2211">
        <v>77</v>
      </c>
      <c r="L2211">
        <v>70</v>
      </c>
      <c r="M2211">
        <v>85</v>
      </c>
      <c r="N2211">
        <v>68</v>
      </c>
      <c r="O2211">
        <v>53</v>
      </c>
      <c r="P2211">
        <v>69</v>
      </c>
      <c r="Q2211">
        <v>59</v>
      </c>
      <c r="R2211">
        <v>80</v>
      </c>
      <c r="T2211" s="34">
        <f>_xlfn.XLOOKUP(B2211,'LHA Demog pivot'!$B$4:$B$93,'LHA Demog pivot'!$C$4:$C$93,,,1)</f>
        <v>43157</v>
      </c>
      <c r="U2211" s="36">
        <f>ROUND(Table2[[#This Row],[LHA_Pop_2016]]*Table2[[#This Row],[C_ADR_7day]]/100000*7,0)</f>
        <v>63</v>
      </c>
      <c r="V2211" s="13">
        <f>IF(OR(Table2[[#This Row],[7d_positivity_public]]=0,ISBLANK(Table2[[#This Row],[7d_positivity_public]])),"",(Table2[[#This Row],[7d_positivity_public]]-Table2[[#This Row],[7d_positivity_all]])/Table2[[#This Row],[7d_positivity_public]])</f>
        <v>0.1</v>
      </c>
      <c r="W2211">
        <v>9</v>
      </c>
    </row>
    <row r="2212" spans="1:23" x14ac:dyDescent="0.25">
      <c r="A2212" s="10">
        <v>44453</v>
      </c>
      <c r="B2212">
        <v>215</v>
      </c>
      <c r="C2212" t="s">
        <v>135</v>
      </c>
      <c r="D2212">
        <v>52</v>
      </c>
      <c r="E2212">
        <v>30</v>
      </c>
      <c r="F2212">
        <v>22</v>
      </c>
      <c r="G2212">
        <v>18</v>
      </c>
      <c r="H2212">
        <v>80</v>
      </c>
      <c r="J2212">
        <v>62</v>
      </c>
      <c r="K2212">
        <v>81</v>
      </c>
      <c r="L2212">
        <v>71</v>
      </c>
      <c r="M2212">
        <v>88</v>
      </c>
      <c r="N2212">
        <v>72</v>
      </c>
      <c r="O2212">
        <v>53</v>
      </c>
      <c r="P2212">
        <v>74</v>
      </c>
      <c r="Q2212">
        <v>58</v>
      </c>
      <c r="R2212">
        <v>84</v>
      </c>
      <c r="T2212" s="34">
        <f>_xlfn.XLOOKUP(B2212,'LHA Demog pivot'!$B$4:$B$93,'LHA Demog pivot'!$C$4:$C$93,,,1)</f>
        <v>9696</v>
      </c>
      <c r="U2212" s="36">
        <f>ROUND(Table2[[#This Row],[LHA_Pop_2016]]*Table2[[#This Row],[C_ADR_7day]]/100000*7,0)</f>
        <v>35</v>
      </c>
      <c r="V2212" s="13">
        <f>IF(OR(Table2[[#This Row],[7d_positivity_public]]=0,ISBLANK(Table2[[#This Row],[7d_positivity_public]])),"",(Table2[[#This Row],[7d_positivity_public]]-Table2[[#This Row],[7d_positivity_all]])/Table2[[#This Row],[7d_positivity_public]])</f>
        <v>0.16666666666666666</v>
      </c>
      <c r="W2212">
        <v>15</v>
      </c>
    </row>
    <row r="2213" spans="1:23" x14ac:dyDescent="0.25">
      <c r="A2213" s="10">
        <v>44453</v>
      </c>
      <c r="B2213">
        <v>221</v>
      </c>
      <c r="C2213" t="s">
        <v>136</v>
      </c>
      <c r="D2213">
        <v>10</v>
      </c>
      <c r="E2213">
        <v>9</v>
      </c>
      <c r="F2213">
        <v>1</v>
      </c>
      <c r="G2213">
        <v>8</v>
      </c>
      <c r="H2213">
        <v>89</v>
      </c>
      <c r="J2213">
        <v>86</v>
      </c>
      <c r="K2213">
        <v>89</v>
      </c>
      <c r="L2213">
        <v>90</v>
      </c>
      <c r="M2213">
        <v>89</v>
      </c>
      <c r="N2213">
        <v>83</v>
      </c>
      <c r="O2213">
        <v>76</v>
      </c>
      <c r="P2213">
        <v>83</v>
      </c>
      <c r="Q2213">
        <v>81</v>
      </c>
      <c r="R2213">
        <v>86</v>
      </c>
      <c r="T2213" s="34">
        <f>_xlfn.XLOOKUP(B2213,'LHA Demog pivot'!$B$4:$B$93,'LHA Demog pivot'!$C$4:$C$93,,,1)</f>
        <v>70996</v>
      </c>
      <c r="U2213" s="36">
        <f>ROUND(Table2[[#This Row],[LHA_Pop_2016]]*Table2[[#This Row],[C_ADR_7day]]/100000*7,0)</f>
        <v>50</v>
      </c>
      <c r="V2213" s="13">
        <f>IF(OR(Table2[[#This Row],[7d_positivity_public]]=0,ISBLANK(Table2[[#This Row],[7d_positivity_public]])),"",(Table2[[#This Row],[7d_positivity_public]]-Table2[[#This Row],[7d_positivity_all]])/Table2[[#This Row],[7d_positivity_public]])</f>
        <v>0.375</v>
      </c>
      <c r="W2213">
        <v>5</v>
      </c>
    </row>
    <row r="2214" spans="1:23" x14ac:dyDescent="0.25">
      <c r="A2214" s="10">
        <v>44453</v>
      </c>
      <c r="B2214">
        <v>222</v>
      </c>
      <c r="C2214" t="s">
        <v>266</v>
      </c>
      <c r="D2214">
        <v>10</v>
      </c>
      <c r="E2214">
        <v>9</v>
      </c>
      <c r="F2214">
        <v>1</v>
      </c>
      <c r="G2214">
        <v>8</v>
      </c>
      <c r="H2214">
        <v>89</v>
      </c>
      <c r="J2214">
        <v>85</v>
      </c>
      <c r="K2214">
        <v>89</v>
      </c>
      <c r="L2214">
        <v>91</v>
      </c>
      <c r="M2214">
        <v>87</v>
      </c>
      <c r="N2214">
        <v>82</v>
      </c>
      <c r="O2214">
        <v>75</v>
      </c>
      <c r="P2214">
        <v>83</v>
      </c>
      <c r="Q2214">
        <v>82</v>
      </c>
      <c r="R2214">
        <v>83</v>
      </c>
      <c r="T2214" s="34">
        <f>_xlfn.XLOOKUP(B2214,'LHA Demog pivot'!$B$4:$B$93,'LHA Demog pivot'!$C$4:$C$93,,,1)</f>
        <v>232755</v>
      </c>
      <c r="U2214" s="36">
        <f>ROUND(Table2[[#This Row],[LHA_Pop_2016]]*Table2[[#This Row],[C_ADR_7day]]/100000*7,0)</f>
        <v>163</v>
      </c>
      <c r="V2214" s="13">
        <f>IF(OR(Table2[[#This Row],[7d_positivity_public]]=0,ISBLANK(Table2[[#This Row],[7d_positivity_public]])),"",(Table2[[#This Row],[7d_positivity_public]]-Table2[[#This Row],[7d_positivity_all]])/Table2[[#This Row],[7d_positivity_public]])</f>
        <v>0.75</v>
      </c>
      <c r="W2214">
        <v>2</v>
      </c>
    </row>
    <row r="2215" spans="1:23" x14ac:dyDescent="0.25">
      <c r="A2215" s="10">
        <v>44453</v>
      </c>
      <c r="B2215">
        <v>223</v>
      </c>
      <c r="C2215" t="s">
        <v>267</v>
      </c>
      <c r="D2215">
        <v>10</v>
      </c>
      <c r="E2215">
        <v>13</v>
      </c>
      <c r="F2215">
        <v>-3</v>
      </c>
      <c r="G2215">
        <v>7</v>
      </c>
      <c r="H2215">
        <v>84</v>
      </c>
      <c r="J2215">
        <v>79</v>
      </c>
      <c r="K2215">
        <v>85</v>
      </c>
      <c r="L2215">
        <v>80</v>
      </c>
      <c r="M2215">
        <v>89</v>
      </c>
      <c r="N2215">
        <v>77</v>
      </c>
      <c r="O2215">
        <v>68</v>
      </c>
      <c r="P2215">
        <v>78</v>
      </c>
      <c r="Q2215">
        <v>71</v>
      </c>
      <c r="R2215">
        <v>86</v>
      </c>
      <c r="T2215" s="34">
        <f>_xlfn.XLOOKUP(B2215,'LHA Demog pivot'!$B$4:$B$93,'LHA Demog pivot'!$C$4:$C$93,,,1)</f>
        <v>101101</v>
      </c>
      <c r="U2215" s="36">
        <f>ROUND(Table2[[#This Row],[LHA_Pop_2016]]*Table2[[#This Row],[C_ADR_7day]]/100000*7,0)</f>
        <v>71</v>
      </c>
      <c r="V2215" s="13">
        <f>IF(OR(Table2[[#This Row],[7d_positivity_public]]=0,ISBLANK(Table2[[#This Row],[7d_positivity_public]])),"",(Table2[[#This Row],[7d_positivity_public]]-Table2[[#This Row],[7d_positivity_all]])/Table2[[#This Row],[7d_positivity_public]])</f>
        <v>0.14285714285714285</v>
      </c>
      <c r="W2215">
        <v>6</v>
      </c>
    </row>
    <row r="2216" spans="1:23" x14ac:dyDescent="0.25">
      <c r="A2216" s="10">
        <v>44453</v>
      </c>
      <c r="B2216">
        <v>224</v>
      </c>
      <c r="C2216" t="s">
        <v>268</v>
      </c>
      <c r="D2216">
        <v>8</v>
      </c>
      <c r="E2216">
        <v>11</v>
      </c>
      <c r="F2216">
        <v>-3</v>
      </c>
      <c r="G2216">
        <v>5</v>
      </c>
      <c r="H2216">
        <v>88</v>
      </c>
      <c r="J2216">
        <v>85</v>
      </c>
      <c r="K2216">
        <v>88</v>
      </c>
      <c r="L2216">
        <v>87</v>
      </c>
      <c r="M2216">
        <v>89</v>
      </c>
      <c r="N2216">
        <v>82</v>
      </c>
      <c r="O2216">
        <v>76</v>
      </c>
      <c r="P2216">
        <v>83</v>
      </c>
      <c r="Q2216">
        <v>79</v>
      </c>
      <c r="R2216">
        <v>86</v>
      </c>
      <c r="T2216" s="34">
        <f>_xlfn.XLOOKUP(B2216,'LHA Demog pivot'!$B$4:$B$93,'LHA Demog pivot'!$C$4:$C$93,,,1)</f>
        <v>234393</v>
      </c>
      <c r="U2216" s="36">
        <f>ROUND(Table2[[#This Row],[LHA_Pop_2016]]*Table2[[#This Row],[C_ADR_7day]]/100000*7,0)</f>
        <v>131</v>
      </c>
      <c r="V2216" s="13">
        <f>IF(OR(Table2[[#This Row],[7d_positivity_public]]=0,ISBLANK(Table2[[#This Row],[7d_positivity_public]])),"",(Table2[[#This Row],[7d_positivity_public]]-Table2[[#This Row],[7d_positivity_all]])/Table2[[#This Row],[7d_positivity_public]])</f>
        <v>0.2</v>
      </c>
      <c r="W2216">
        <v>4</v>
      </c>
    </row>
    <row r="2217" spans="1:23" x14ac:dyDescent="0.25">
      <c r="A2217" s="10">
        <v>44453</v>
      </c>
      <c r="B2217">
        <v>231</v>
      </c>
      <c r="C2217" t="s">
        <v>269</v>
      </c>
      <c r="D2217">
        <v>15</v>
      </c>
      <c r="E2217">
        <v>12</v>
      </c>
      <c r="F2217">
        <v>3</v>
      </c>
      <c r="G2217">
        <v>9</v>
      </c>
      <c r="H2217">
        <v>85</v>
      </c>
      <c r="J2217">
        <v>78</v>
      </c>
      <c r="K2217">
        <v>85</v>
      </c>
      <c r="L2217">
        <v>81</v>
      </c>
      <c r="M2217">
        <v>89</v>
      </c>
      <c r="N2217">
        <v>78</v>
      </c>
      <c r="O2217">
        <v>67</v>
      </c>
      <c r="P2217">
        <v>79</v>
      </c>
      <c r="Q2217">
        <v>72</v>
      </c>
      <c r="R2217">
        <v>85</v>
      </c>
      <c r="T2217" s="34">
        <f>_xlfn.XLOOKUP(B2217,'LHA Demog pivot'!$B$4:$B$93,'LHA Demog pivot'!$C$4:$C$93,,,1)</f>
        <v>143778</v>
      </c>
      <c r="U2217" s="36">
        <f>ROUND(Table2[[#This Row],[LHA_Pop_2016]]*Table2[[#This Row],[C_ADR_7day]]/100000*7,0)</f>
        <v>151</v>
      </c>
      <c r="V2217" s="13">
        <f>IF(OR(Table2[[#This Row],[7d_positivity_public]]=0,ISBLANK(Table2[[#This Row],[7d_positivity_public]])),"",(Table2[[#This Row],[7d_positivity_public]]-Table2[[#This Row],[7d_positivity_all]])/Table2[[#This Row],[7d_positivity_public]])</f>
        <v>0.22222222222222221</v>
      </c>
      <c r="W2217">
        <v>7</v>
      </c>
    </row>
    <row r="2218" spans="1:23" x14ac:dyDescent="0.25">
      <c r="A2218" s="10">
        <v>44453</v>
      </c>
      <c r="B2218">
        <v>232</v>
      </c>
      <c r="C2218" t="s">
        <v>270</v>
      </c>
      <c r="D2218">
        <v>6</v>
      </c>
      <c r="E2218">
        <v>6</v>
      </c>
      <c r="F2218">
        <v>0</v>
      </c>
      <c r="G2218">
        <v>5</v>
      </c>
      <c r="H2218">
        <v>91</v>
      </c>
      <c r="J2218">
        <v>88</v>
      </c>
      <c r="K2218">
        <v>92</v>
      </c>
      <c r="L2218">
        <v>91</v>
      </c>
      <c r="M2218">
        <v>93</v>
      </c>
      <c r="N2218">
        <v>85</v>
      </c>
      <c r="O2218">
        <v>78</v>
      </c>
      <c r="P2218">
        <v>85</v>
      </c>
      <c r="Q2218">
        <v>81</v>
      </c>
      <c r="R2218">
        <v>90</v>
      </c>
      <c r="T2218" s="34">
        <f>_xlfn.XLOOKUP(B2218,'LHA Demog pivot'!$B$4:$B$93,'LHA Demog pivot'!$C$4:$C$93,,,1)</f>
        <v>103064</v>
      </c>
      <c r="U2218" s="36">
        <f>ROUND(Table2[[#This Row],[LHA_Pop_2016]]*Table2[[#This Row],[C_ADR_7day]]/100000*7,0)</f>
        <v>43</v>
      </c>
      <c r="V2218" s="13">
        <f>IF(OR(Table2[[#This Row],[7d_positivity_public]]=0,ISBLANK(Table2[[#This Row],[7d_positivity_public]])),"",(Table2[[#This Row],[7d_positivity_public]]-Table2[[#This Row],[7d_positivity_all]])/Table2[[#This Row],[7d_positivity_public]])</f>
        <v>0.4</v>
      </c>
      <c r="W2218">
        <v>3</v>
      </c>
    </row>
    <row r="2219" spans="1:23" x14ac:dyDescent="0.25">
      <c r="A2219" s="10">
        <v>44453</v>
      </c>
      <c r="B2219">
        <v>233</v>
      </c>
      <c r="C2219" t="s">
        <v>271</v>
      </c>
      <c r="D2219">
        <v>10</v>
      </c>
      <c r="E2219">
        <v>9</v>
      </c>
      <c r="F2219">
        <v>1</v>
      </c>
      <c r="G2219">
        <v>8</v>
      </c>
      <c r="H2219">
        <v>90</v>
      </c>
      <c r="J2219">
        <v>83</v>
      </c>
      <c r="K2219">
        <v>91</v>
      </c>
      <c r="L2219">
        <v>90</v>
      </c>
      <c r="M2219">
        <v>91</v>
      </c>
      <c r="N2219">
        <v>81</v>
      </c>
      <c r="O2219">
        <v>71</v>
      </c>
      <c r="P2219">
        <v>82</v>
      </c>
      <c r="Q2219">
        <v>79</v>
      </c>
      <c r="R2219">
        <v>87</v>
      </c>
      <c r="T2219" s="34">
        <f>_xlfn.XLOOKUP(B2219,'LHA Demog pivot'!$B$4:$B$93,'LHA Demog pivot'!$C$4:$C$93,,,1)</f>
        <v>443367</v>
      </c>
      <c r="U2219" s="36">
        <f>ROUND(Table2[[#This Row],[LHA_Pop_2016]]*Table2[[#This Row],[C_ADR_7day]]/100000*7,0)</f>
        <v>310</v>
      </c>
      <c r="V2219" s="13">
        <f>IF(OR(Table2[[#This Row],[7d_positivity_public]]=0,ISBLANK(Table2[[#This Row],[7d_positivity_public]])),"",(Table2[[#This Row],[7d_positivity_public]]-Table2[[#This Row],[7d_positivity_all]])/Table2[[#This Row],[7d_positivity_public]])</f>
        <v>0.25</v>
      </c>
      <c r="W2219">
        <v>6</v>
      </c>
    </row>
    <row r="2220" spans="1:23" x14ac:dyDescent="0.25">
      <c r="A2220" s="10">
        <v>44453</v>
      </c>
      <c r="B2220">
        <v>234</v>
      </c>
      <c r="C2220" t="s">
        <v>272</v>
      </c>
      <c r="D2220">
        <v>8</v>
      </c>
      <c r="E2220">
        <v>8</v>
      </c>
      <c r="F2220">
        <v>0</v>
      </c>
      <c r="G2220">
        <v>6</v>
      </c>
      <c r="H2220">
        <v>87</v>
      </c>
      <c r="J2220">
        <v>84</v>
      </c>
      <c r="K2220">
        <v>87</v>
      </c>
      <c r="L2220">
        <v>84</v>
      </c>
      <c r="M2220">
        <v>90</v>
      </c>
      <c r="N2220">
        <v>81</v>
      </c>
      <c r="O2220">
        <v>74</v>
      </c>
      <c r="P2220">
        <v>82</v>
      </c>
      <c r="Q2220">
        <v>76</v>
      </c>
      <c r="R2220">
        <v>86</v>
      </c>
      <c r="T2220" s="34">
        <f>_xlfn.XLOOKUP(B2220,'LHA Demog pivot'!$B$4:$B$93,'LHA Demog pivot'!$C$4:$C$93,,,1)</f>
        <v>94768</v>
      </c>
      <c r="U2220" s="36">
        <f>ROUND(Table2[[#This Row],[LHA_Pop_2016]]*Table2[[#This Row],[C_ADR_7day]]/100000*7,0)</f>
        <v>53</v>
      </c>
      <c r="V2220" s="13">
        <f>IF(OR(Table2[[#This Row],[7d_positivity_public]]=0,ISBLANK(Table2[[#This Row],[7d_positivity_public]])),"",(Table2[[#This Row],[7d_positivity_public]]-Table2[[#This Row],[7d_positivity_all]])/Table2[[#This Row],[7d_positivity_public]])</f>
        <v>0.33333333333333331</v>
      </c>
      <c r="W2220">
        <v>4</v>
      </c>
    </row>
    <row r="2221" spans="1:23" x14ac:dyDescent="0.25">
      <c r="A2221" s="10">
        <v>44453</v>
      </c>
      <c r="B2221">
        <v>311</v>
      </c>
      <c r="C2221" t="s">
        <v>273</v>
      </c>
      <c r="D2221">
        <v>4</v>
      </c>
      <c r="E2221">
        <v>4</v>
      </c>
      <c r="F2221">
        <v>0</v>
      </c>
      <c r="G2221">
        <v>5</v>
      </c>
      <c r="H2221">
        <v>88</v>
      </c>
      <c r="J2221">
        <v>87</v>
      </c>
      <c r="K2221">
        <v>88</v>
      </c>
      <c r="L2221">
        <v>90</v>
      </c>
      <c r="M2221">
        <v>86</v>
      </c>
      <c r="N2221">
        <v>82</v>
      </c>
      <c r="O2221">
        <v>79</v>
      </c>
      <c r="P2221">
        <v>82</v>
      </c>
      <c r="Q2221">
        <v>82</v>
      </c>
      <c r="R2221">
        <v>83</v>
      </c>
      <c r="T2221" s="34">
        <f>_xlfn.XLOOKUP(B2221,'LHA Demog pivot'!$B$4:$B$93,'LHA Demog pivot'!$C$4:$C$93,,,1)</f>
        <v>198309</v>
      </c>
      <c r="U2221" s="36">
        <f>ROUND(Table2[[#This Row],[LHA_Pop_2016]]*Table2[[#This Row],[C_ADR_7day]]/100000*7,0)</f>
        <v>56</v>
      </c>
      <c r="V2221" s="13">
        <f>IF(OR(Table2[[#This Row],[7d_positivity_public]]=0,ISBLANK(Table2[[#This Row],[7d_positivity_public]])),"",(Table2[[#This Row],[7d_positivity_public]]-Table2[[#This Row],[7d_positivity_all]])/Table2[[#This Row],[7d_positivity_public]])</f>
        <v>0.6</v>
      </c>
      <c r="W2221">
        <v>2</v>
      </c>
    </row>
    <row r="2222" spans="1:23" x14ac:dyDescent="0.25">
      <c r="A2222" s="10">
        <v>44453</v>
      </c>
      <c r="B2222">
        <v>321</v>
      </c>
      <c r="C2222" t="s">
        <v>274</v>
      </c>
      <c r="D2222">
        <v>13</v>
      </c>
      <c r="E2222">
        <v>11</v>
      </c>
      <c r="F2222">
        <v>2</v>
      </c>
      <c r="G2222">
        <v>8</v>
      </c>
      <c r="H2222">
        <v>92</v>
      </c>
      <c r="J2222">
        <v>85</v>
      </c>
      <c r="K2222">
        <v>92</v>
      </c>
      <c r="L2222">
        <v>95</v>
      </c>
      <c r="M2222">
        <v>87</v>
      </c>
      <c r="N2222">
        <v>84</v>
      </c>
      <c r="O2222">
        <v>71</v>
      </c>
      <c r="P2222">
        <v>85</v>
      </c>
      <c r="Q2222">
        <v>86</v>
      </c>
      <c r="R2222">
        <v>82</v>
      </c>
      <c r="T2222" s="34">
        <f>_xlfn.XLOOKUP(B2222,'LHA Demog pivot'!$B$4:$B$93,'LHA Demog pivot'!$C$4:$C$93,,,1)</f>
        <v>122041</v>
      </c>
      <c r="U2222" s="36">
        <f>ROUND(Table2[[#This Row],[LHA_Pop_2016]]*Table2[[#This Row],[C_ADR_7day]]/100000*7,0)</f>
        <v>111</v>
      </c>
      <c r="V2222" s="13">
        <f>IF(OR(Table2[[#This Row],[7d_positivity_public]]=0,ISBLANK(Table2[[#This Row],[7d_positivity_public]])),"",(Table2[[#This Row],[7d_positivity_public]]-Table2[[#This Row],[7d_positivity_all]])/Table2[[#This Row],[7d_positivity_public]])</f>
        <v>0.625</v>
      </c>
      <c r="W2222">
        <v>3</v>
      </c>
    </row>
    <row r="2223" spans="1:23" x14ac:dyDescent="0.25">
      <c r="A2223" s="10">
        <v>44453</v>
      </c>
      <c r="B2223">
        <v>322</v>
      </c>
      <c r="C2223" t="s">
        <v>275</v>
      </c>
      <c r="D2223">
        <v>26</v>
      </c>
      <c r="E2223">
        <v>16</v>
      </c>
      <c r="F2223">
        <v>10</v>
      </c>
      <c r="G2223">
        <v>14</v>
      </c>
      <c r="H2223">
        <v>86</v>
      </c>
      <c r="J2223">
        <v>78</v>
      </c>
      <c r="K2223">
        <v>86</v>
      </c>
      <c r="L2223">
        <v>88</v>
      </c>
      <c r="M2223">
        <v>83</v>
      </c>
      <c r="N2223">
        <v>77</v>
      </c>
      <c r="O2223">
        <v>66</v>
      </c>
      <c r="P2223">
        <v>78</v>
      </c>
      <c r="Q2223">
        <v>79</v>
      </c>
      <c r="R2223">
        <v>76</v>
      </c>
      <c r="T2223" s="34">
        <f>_xlfn.XLOOKUP(B2223,'LHA Demog pivot'!$B$4:$B$93,'LHA Demog pivot'!$C$4:$C$93,,,1)</f>
        <v>61532</v>
      </c>
      <c r="U2223" s="36">
        <f>ROUND(Table2[[#This Row],[LHA_Pop_2016]]*Table2[[#This Row],[C_ADR_7day]]/100000*7,0)</f>
        <v>112</v>
      </c>
      <c r="V2223" s="13">
        <f>IF(OR(Table2[[#This Row],[7d_positivity_public]]=0,ISBLANK(Table2[[#This Row],[7d_positivity_public]])),"",(Table2[[#This Row],[7d_positivity_public]]-Table2[[#This Row],[7d_positivity_all]])/Table2[[#This Row],[7d_positivity_public]])</f>
        <v>0.5</v>
      </c>
      <c r="W2223">
        <v>7</v>
      </c>
    </row>
    <row r="2224" spans="1:23" x14ac:dyDescent="0.25">
      <c r="A2224" s="10">
        <v>44453</v>
      </c>
      <c r="B2224">
        <v>323</v>
      </c>
      <c r="C2224" t="s">
        <v>276</v>
      </c>
      <c r="D2224">
        <v>7</v>
      </c>
      <c r="E2224">
        <v>8</v>
      </c>
      <c r="F2224">
        <v>-1</v>
      </c>
      <c r="G2224">
        <v>6</v>
      </c>
      <c r="H2224">
        <v>93</v>
      </c>
      <c r="J2224">
        <v>90</v>
      </c>
      <c r="K2224">
        <v>94</v>
      </c>
      <c r="L2224">
        <v>96</v>
      </c>
      <c r="M2224">
        <v>91</v>
      </c>
      <c r="N2224">
        <v>87</v>
      </c>
      <c r="O2224">
        <v>81</v>
      </c>
      <c r="P2224">
        <v>87</v>
      </c>
      <c r="Q2224">
        <v>88</v>
      </c>
      <c r="R2224">
        <v>87</v>
      </c>
      <c r="T2224" s="34">
        <f>_xlfn.XLOOKUP(B2224,'LHA Demog pivot'!$B$4:$B$93,'LHA Demog pivot'!$C$4:$C$93,,,1)</f>
        <v>103894</v>
      </c>
      <c r="U2224" s="36">
        <f>ROUND(Table2[[#This Row],[LHA_Pop_2016]]*Table2[[#This Row],[C_ADR_7day]]/100000*7,0)</f>
        <v>51</v>
      </c>
      <c r="V2224" s="13">
        <f>IF(OR(Table2[[#This Row],[7d_positivity_public]]=0,ISBLANK(Table2[[#This Row],[7d_positivity_public]])),"",(Table2[[#This Row],[7d_positivity_public]]-Table2[[#This Row],[7d_positivity_all]])/Table2[[#This Row],[7d_positivity_public]])</f>
        <v>0.33333333333333331</v>
      </c>
      <c r="W2224">
        <v>4</v>
      </c>
    </row>
    <row r="2225" spans="1:23" x14ac:dyDescent="0.25">
      <c r="A2225" s="10">
        <v>44453</v>
      </c>
      <c r="B2225">
        <v>324</v>
      </c>
      <c r="C2225" t="s">
        <v>277</v>
      </c>
      <c r="D2225">
        <v>11</v>
      </c>
      <c r="E2225">
        <v>8</v>
      </c>
      <c r="F2225">
        <v>3</v>
      </c>
      <c r="G2225">
        <v>6</v>
      </c>
      <c r="H2225">
        <v>90</v>
      </c>
      <c r="J2225">
        <v>90</v>
      </c>
      <c r="K2225">
        <v>90</v>
      </c>
      <c r="L2225">
        <v>92</v>
      </c>
      <c r="M2225">
        <v>88</v>
      </c>
      <c r="N2225">
        <v>83</v>
      </c>
      <c r="O2225">
        <v>82</v>
      </c>
      <c r="P2225">
        <v>83</v>
      </c>
      <c r="Q2225">
        <v>82</v>
      </c>
      <c r="R2225">
        <v>85</v>
      </c>
      <c r="T2225" s="34">
        <f>_xlfn.XLOOKUP(B2225,'LHA Demog pivot'!$B$4:$B$93,'LHA Demog pivot'!$C$4:$C$93,,,1)</f>
        <v>131178</v>
      </c>
      <c r="U2225" s="36">
        <f>ROUND(Table2[[#This Row],[LHA_Pop_2016]]*Table2[[#This Row],[C_ADR_7day]]/100000*7,0)</f>
        <v>101</v>
      </c>
      <c r="V2225" s="13">
        <f>IF(OR(Table2[[#This Row],[7d_positivity_public]]=0,ISBLANK(Table2[[#This Row],[7d_positivity_public]])),"",(Table2[[#This Row],[7d_positivity_public]]-Table2[[#This Row],[7d_positivity_all]])/Table2[[#This Row],[7d_positivity_public]])</f>
        <v>0.5</v>
      </c>
      <c r="W2225">
        <v>3</v>
      </c>
    </row>
    <row r="2226" spans="1:23" x14ac:dyDescent="0.25">
      <c r="A2226" s="10">
        <v>44453</v>
      </c>
      <c r="B2226">
        <v>325</v>
      </c>
      <c r="C2226" t="s">
        <v>278</v>
      </c>
      <c r="D2226">
        <v>8</v>
      </c>
      <c r="E2226">
        <v>9</v>
      </c>
      <c r="F2226">
        <v>-1</v>
      </c>
      <c r="G2226">
        <v>6</v>
      </c>
      <c r="H2226">
        <v>93</v>
      </c>
      <c r="J2226">
        <v>91</v>
      </c>
      <c r="K2226">
        <v>93</v>
      </c>
      <c r="L2226">
        <v>95</v>
      </c>
      <c r="M2226">
        <v>90</v>
      </c>
      <c r="N2226">
        <v>87</v>
      </c>
      <c r="O2226">
        <v>83</v>
      </c>
      <c r="P2226">
        <v>87</v>
      </c>
      <c r="Q2226">
        <v>88</v>
      </c>
      <c r="R2226">
        <v>86</v>
      </c>
      <c r="T2226" s="34">
        <f>_xlfn.XLOOKUP(B2226,'LHA Demog pivot'!$B$4:$B$93,'LHA Demog pivot'!$C$4:$C$93,,,1)</f>
        <v>95808</v>
      </c>
      <c r="U2226" s="36">
        <f>ROUND(Table2[[#This Row],[LHA_Pop_2016]]*Table2[[#This Row],[C_ADR_7day]]/100000*7,0)</f>
        <v>54</v>
      </c>
      <c r="V2226" s="13">
        <f>IF(OR(Table2[[#This Row],[7d_positivity_public]]=0,ISBLANK(Table2[[#This Row],[7d_positivity_public]])),"",(Table2[[#This Row],[7d_positivity_public]]-Table2[[#This Row],[7d_positivity_all]])/Table2[[#This Row],[7d_positivity_public]])</f>
        <v>0.5</v>
      </c>
      <c r="W2226">
        <v>3</v>
      </c>
    </row>
    <row r="2227" spans="1:23" x14ac:dyDescent="0.25">
      <c r="A2227" s="10">
        <v>44453</v>
      </c>
      <c r="B2227">
        <v>326</v>
      </c>
      <c r="C2227" t="s">
        <v>279</v>
      </c>
      <c r="D2227">
        <v>7</v>
      </c>
      <c r="E2227">
        <v>5</v>
      </c>
      <c r="F2227">
        <v>2</v>
      </c>
      <c r="G2227">
        <v>7</v>
      </c>
      <c r="H2227">
        <v>91</v>
      </c>
      <c r="J2227">
        <v>89</v>
      </c>
      <c r="K2227">
        <v>91</v>
      </c>
      <c r="L2227">
        <v>93</v>
      </c>
      <c r="M2227">
        <v>89</v>
      </c>
      <c r="N2227">
        <v>84</v>
      </c>
      <c r="O2227">
        <v>79</v>
      </c>
      <c r="P2227">
        <v>85</v>
      </c>
      <c r="Q2227">
        <v>84</v>
      </c>
      <c r="R2227">
        <v>85</v>
      </c>
      <c r="T2227" s="34">
        <f>_xlfn.XLOOKUP(B2227,'LHA Demog pivot'!$B$4:$B$93,'LHA Demog pivot'!$C$4:$C$93,,,1)</f>
        <v>134575</v>
      </c>
      <c r="U2227" s="36">
        <f>ROUND(Table2[[#This Row],[LHA_Pop_2016]]*Table2[[#This Row],[C_ADR_7day]]/100000*7,0)</f>
        <v>66</v>
      </c>
      <c r="V2227" s="13">
        <f>IF(OR(Table2[[#This Row],[7d_positivity_public]]=0,ISBLANK(Table2[[#This Row],[7d_positivity_public]])),"",(Table2[[#This Row],[7d_positivity_public]]-Table2[[#This Row],[7d_positivity_all]])/Table2[[#This Row],[7d_positivity_public]])</f>
        <v>0.42857142857142855</v>
      </c>
      <c r="W2227">
        <v>4</v>
      </c>
    </row>
    <row r="2228" spans="1:23" x14ac:dyDescent="0.25">
      <c r="A2228" s="10">
        <v>44453</v>
      </c>
      <c r="B2228">
        <v>331</v>
      </c>
      <c r="C2228" t="s">
        <v>280</v>
      </c>
      <c r="D2228">
        <v>8</v>
      </c>
      <c r="E2228">
        <v>10</v>
      </c>
      <c r="F2228">
        <v>-2</v>
      </c>
      <c r="G2228">
        <v>5</v>
      </c>
      <c r="H2228">
        <v>92</v>
      </c>
      <c r="J2228">
        <v>91</v>
      </c>
      <c r="K2228">
        <v>92</v>
      </c>
      <c r="L2228">
        <v>91</v>
      </c>
      <c r="M2228">
        <v>92</v>
      </c>
      <c r="N2228">
        <v>86</v>
      </c>
      <c r="O2228">
        <v>81</v>
      </c>
      <c r="P2228">
        <v>86</v>
      </c>
      <c r="Q2228">
        <v>84</v>
      </c>
      <c r="R2228">
        <v>89</v>
      </c>
      <c r="T2228" s="34">
        <f>_xlfn.XLOOKUP(B2228,'LHA Demog pivot'!$B$4:$B$93,'LHA Demog pivot'!$C$4:$C$93,,,1)</f>
        <v>141392</v>
      </c>
      <c r="U2228" s="36">
        <f>ROUND(Table2[[#This Row],[LHA_Pop_2016]]*Table2[[#This Row],[C_ADR_7day]]/100000*7,0)</f>
        <v>79</v>
      </c>
      <c r="V2228" s="13">
        <f>IF(OR(Table2[[#This Row],[7d_positivity_public]]=0,ISBLANK(Table2[[#This Row],[7d_positivity_public]])),"",(Table2[[#This Row],[7d_positivity_public]]-Table2[[#This Row],[7d_positivity_all]])/Table2[[#This Row],[7d_positivity_public]])</f>
        <v>0.4</v>
      </c>
      <c r="W2228">
        <v>3</v>
      </c>
    </row>
    <row r="2229" spans="1:23" x14ac:dyDescent="0.25">
      <c r="A2229" s="10">
        <v>44453</v>
      </c>
      <c r="B2229">
        <v>332</v>
      </c>
      <c r="C2229" t="s">
        <v>281</v>
      </c>
      <c r="D2229">
        <v>6</v>
      </c>
      <c r="E2229">
        <v>6</v>
      </c>
      <c r="F2229">
        <v>0</v>
      </c>
      <c r="G2229">
        <v>5</v>
      </c>
      <c r="H2229">
        <v>87</v>
      </c>
      <c r="J2229">
        <v>87</v>
      </c>
      <c r="K2229">
        <v>87</v>
      </c>
      <c r="L2229">
        <v>84</v>
      </c>
      <c r="M2229">
        <v>89</v>
      </c>
      <c r="N2229">
        <v>81</v>
      </c>
      <c r="O2229">
        <v>76</v>
      </c>
      <c r="P2229">
        <v>82</v>
      </c>
      <c r="Q2229">
        <v>76</v>
      </c>
      <c r="R2229">
        <v>85</v>
      </c>
      <c r="T2229" s="34">
        <f>_xlfn.XLOOKUP(B2229,'LHA Demog pivot'!$B$4:$B$93,'LHA Demog pivot'!$C$4:$C$93,,,1)</f>
        <v>50490</v>
      </c>
      <c r="U2229" s="36">
        <f>ROUND(Table2[[#This Row],[LHA_Pop_2016]]*Table2[[#This Row],[C_ADR_7day]]/100000*7,0)</f>
        <v>21</v>
      </c>
      <c r="V2229" s="13">
        <f>IF(OR(Table2[[#This Row],[7d_positivity_public]]=0,ISBLANK(Table2[[#This Row],[7d_positivity_public]])),"",(Table2[[#This Row],[7d_positivity_public]]-Table2[[#This Row],[7d_positivity_all]])/Table2[[#This Row],[7d_positivity_public]])</f>
        <v>0.6</v>
      </c>
      <c r="W2229">
        <v>2</v>
      </c>
    </row>
    <row r="2230" spans="1:23" x14ac:dyDescent="0.25">
      <c r="A2230" s="10">
        <v>44453</v>
      </c>
      <c r="B2230">
        <v>333</v>
      </c>
      <c r="C2230" t="s">
        <v>282</v>
      </c>
      <c r="D2230">
        <v>2</v>
      </c>
      <c r="E2230">
        <v>5</v>
      </c>
      <c r="F2230">
        <v>-3</v>
      </c>
      <c r="G2230">
        <v>2</v>
      </c>
      <c r="H2230">
        <v>85</v>
      </c>
      <c r="J2230">
        <v>75</v>
      </c>
      <c r="K2230">
        <v>85</v>
      </c>
      <c r="L2230">
        <v>77</v>
      </c>
      <c r="M2230">
        <v>90</v>
      </c>
      <c r="N2230">
        <v>78</v>
      </c>
      <c r="O2230">
        <v>60</v>
      </c>
      <c r="P2230">
        <v>78</v>
      </c>
      <c r="Q2230">
        <v>65</v>
      </c>
      <c r="R2230">
        <v>86</v>
      </c>
      <c r="T2230" s="34">
        <f>_xlfn.XLOOKUP(B2230,'LHA Demog pivot'!$B$4:$B$93,'LHA Demog pivot'!$C$4:$C$93,,,1)</f>
        <v>29970</v>
      </c>
      <c r="U2230" s="36">
        <f>ROUND(Table2[[#This Row],[LHA_Pop_2016]]*Table2[[#This Row],[C_ADR_7day]]/100000*7,0)</f>
        <v>4</v>
      </c>
      <c r="V2230" s="13">
        <f>IF(OR(Table2[[#This Row],[7d_positivity_public]]=0,ISBLANK(Table2[[#This Row],[7d_positivity_public]])),"",(Table2[[#This Row],[7d_positivity_public]]-Table2[[#This Row],[7d_positivity_all]])/Table2[[#This Row],[7d_positivity_public]])</f>
        <v>0</v>
      </c>
      <c r="W2230">
        <v>2</v>
      </c>
    </row>
    <row r="2231" spans="1:23" x14ac:dyDescent="0.25">
      <c r="A2231" s="10">
        <v>44453</v>
      </c>
      <c r="B2231">
        <v>334</v>
      </c>
      <c r="C2231" t="s">
        <v>283</v>
      </c>
      <c r="D2231">
        <v>3</v>
      </c>
      <c r="E2231">
        <v>3</v>
      </c>
      <c r="F2231">
        <v>0</v>
      </c>
      <c r="G2231">
        <v>6</v>
      </c>
      <c r="H2231">
        <v>82</v>
      </c>
      <c r="J2231">
        <v>70</v>
      </c>
      <c r="K2231">
        <v>82</v>
      </c>
      <c r="L2231">
        <v>72</v>
      </c>
      <c r="M2231">
        <v>88</v>
      </c>
      <c r="N2231">
        <v>74</v>
      </c>
      <c r="O2231">
        <v>55</v>
      </c>
      <c r="P2231">
        <v>75</v>
      </c>
      <c r="Q2231">
        <v>59</v>
      </c>
      <c r="R2231">
        <v>84</v>
      </c>
      <c r="T2231" s="34">
        <f>_xlfn.XLOOKUP(B2231,'LHA Demog pivot'!$B$4:$B$93,'LHA Demog pivot'!$C$4:$C$93,,,1)</f>
        <v>19671</v>
      </c>
      <c r="U2231" s="36">
        <f>ROUND(Table2[[#This Row],[LHA_Pop_2016]]*Table2[[#This Row],[C_ADR_7day]]/100000*7,0)</f>
        <v>4</v>
      </c>
      <c r="V2231" s="13">
        <f>IF(OR(Table2[[#This Row],[7d_positivity_public]]=0,ISBLANK(Table2[[#This Row],[7d_positivity_public]])),"",(Table2[[#This Row],[7d_positivity_public]]-Table2[[#This Row],[7d_positivity_all]])/Table2[[#This Row],[7d_positivity_public]])</f>
        <v>0.33333333333333331</v>
      </c>
      <c r="W2231">
        <v>4</v>
      </c>
    </row>
    <row r="2232" spans="1:23" x14ac:dyDescent="0.25">
      <c r="A2232" s="10">
        <v>44453</v>
      </c>
      <c r="B2232">
        <v>335</v>
      </c>
      <c r="C2232" t="s">
        <v>284</v>
      </c>
      <c r="D2232">
        <v>11</v>
      </c>
      <c r="E2232">
        <v>12</v>
      </c>
      <c r="F2232">
        <v>-1</v>
      </c>
      <c r="G2232">
        <v>7</v>
      </c>
      <c r="H2232">
        <v>92</v>
      </c>
      <c r="J2232">
        <v>81</v>
      </c>
      <c r="K2232">
        <v>93</v>
      </c>
      <c r="L2232">
        <v>93</v>
      </c>
      <c r="M2232">
        <v>92</v>
      </c>
      <c r="N2232">
        <v>81</v>
      </c>
      <c r="O2232">
        <v>66</v>
      </c>
      <c r="P2232">
        <v>83</v>
      </c>
      <c r="Q2232">
        <v>80</v>
      </c>
      <c r="R2232">
        <v>87</v>
      </c>
      <c r="T2232" s="34">
        <f>_xlfn.XLOOKUP(B2232,'LHA Demog pivot'!$B$4:$B$93,'LHA Demog pivot'!$C$4:$C$93,,,1)</f>
        <v>38653</v>
      </c>
      <c r="U2232" s="36">
        <f>ROUND(Table2[[#This Row],[LHA_Pop_2016]]*Table2[[#This Row],[C_ADR_7day]]/100000*7,0)</f>
        <v>30</v>
      </c>
      <c r="V2232" s="13">
        <f>IF(OR(Table2[[#This Row],[7d_positivity_public]]=0,ISBLANK(Table2[[#This Row],[7d_positivity_public]])),"",(Table2[[#This Row],[7d_positivity_public]]-Table2[[#This Row],[7d_positivity_all]])/Table2[[#This Row],[7d_positivity_public]])</f>
        <v>0.42857142857142855</v>
      </c>
      <c r="W2232">
        <v>4</v>
      </c>
    </row>
    <row r="2233" spans="1:23" x14ac:dyDescent="0.25">
      <c r="A2233" s="10">
        <v>44453</v>
      </c>
      <c r="B2233">
        <v>336</v>
      </c>
      <c r="C2233" t="s">
        <v>285</v>
      </c>
      <c r="D2233">
        <v>14</v>
      </c>
      <c r="E2233">
        <v>5</v>
      </c>
      <c r="F2233">
        <v>9</v>
      </c>
      <c r="G2233">
        <v>25</v>
      </c>
      <c r="H2233">
        <v>73</v>
      </c>
      <c r="J2233">
        <v>55</v>
      </c>
      <c r="K2233">
        <v>75</v>
      </c>
      <c r="L2233">
        <v>68</v>
      </c>
      <c r="M2233">
        <v>81</v>
      </c>
      <c r="N2233">
        <v>64</v>
      </c>
      <c r="O2233">
        <v>46</v>
      </c>
      <c r="P2233">
        <v>66</v>
      </c>
      <c r="Q2233">
        <v>57</v>
      </c>
      <c r="R2233">
        <v>74</v>
      </c>
      <c r="T2233" s="34">
        <f>_xlfn.XLOOKUP(B2233,'LHA Demog pivot'!$B$4:$B$93,'LHA Demog pivot'!$C$4:$C$93,,,1)</f>
        <v>2678</v>
      </c>
      <c r="U2233" s="36">
        <f>ROUND(Table2[[#This Row],[LHA_Pop_2016]]*Table2[[#This Row],[C_ADR_7day]]/100000*7,0)</f>
        <v>3</v>
      </c>
      <c r="V2233" s="13">
        <f>IF(OR(Table2[[#This Row],[7d_positivity_public]]=0,ISBLANK(Table2[[#This Row],[7d_positivity_public]])),"",(Table2[[#This Row],[7d_positivity_public]]-Table2[[#This Row],[7d_positivity_all]])/Table2[[#This Row],[7d_positivity_public]])</f>
        <v>0.12</v>
      </c>
      <c r="W2233">
        <v>22</v>
      </c>
    </row>
    <row r="2234" spans="1:23" x14ac:dyDescent="0.25">
      <c r="A2234" s="10">
        <v>44453</v>
      </c>
      <c r="B2234">
        <v>337</v>
      </c>
      <c r="C2234" t="s">
        <v>286</v>
      </c>
      <c r="D2234">
        <v>0</v>
      </c>
      <c r="E2234">
        <v>0</v>
      </c>
      <c r="F2234">
        <v>0</v>
      </c>
      <c r="G2234">
        <v>0</v>
      </c>
      <c r="H2234">
        <v>96</v>
      </c>
      <c r="J2234">
        <v>88</v>
      </c>
      <c r="K2234">
        <v>97</v>
      </c>
      <c r="L2234">
        <v>98</v>
      </c>
      <c r="M2234">
        <v>96</v>
      </c>
      <c r="N2234">
        <v>90</v>
      </c>
      <c r="O2234">
        <v>75</v>
      </c>
      <c r="P2234">
        <v>91</v>
      </c>
      <c r="Q2234">
        <v>90</v>
      </c>
      <c r="R2234">
        <v>92</v>
      </c>
      <c r="T2234" s="34">
        <f>_xlfn.XLOOKUP(B2234,'LHA Demog pivot'!$B$4:$B$93,'LHA Demog pivot'!$C$4:$C$93,,,1)</f>
        <v>1514</v>
      </c>
      <c r="U2234" s="36">
        <f>ROUND(Table2[[#This Row],[LHA_Pop_2016]]*Table2[[#This Row],[C_ADR_7day]]/100000*7,0)</f>
        <v>0</v>
      </c>
      <c r="V2234" s="13" t="str">
        <f>IF(OR(Table2[[#This Row],[7d_positivity_public]]=0,ISBLANK(Table2[[#This Row],[7d_positivity_public]])),"",(Table2[[#This Row],[7d_positivity_public]]-Table2[[#This Row],[7d_positivity_all]])/Table2[[#This Row],[7d_positivity_public]])</f>
        <v/>
      </c>
      <c r="W2234">
        <v>0</v>
      </c>
    </row>
    <row r="2235" spans="1:23" x14ac:dyDescent="0.25">
      <c r="A2235" s="10">
        <v>44453</v>
      </c>
      <c r="B2235">
        <v>411</v>
      </c>
      <c r="C2235" t="s">
        <v>287</v>
      </c>
      <c r="D2235">
        <v>7</v>
      </c>
      <c r="E2235">
        <v>4</v>
      </c>
      <c r="F2235">
        <v>3</v>
      </c>
      <c r="G2235">
        <v>9</v>
      </c>
      <c r="H2235">
        <v>92</v>
      </c>
      <c r="J2235">
        <v>89</v>
      </c>
      <c r="K2235">
        <v>92</v>
      </c>
      <c r="L2235">
        <v>92</v>
      </c>
      <c r="M2235">
        <v>93</v>
      </c>
      <c r="N2235">
        <v>85</v>
      </c>
      <c r="O2235">
        <v>78</v>
      </c>
      <c r="P2235">
        <v>86</v>
      </c>
      <c r="Q2235">
        <v>83</v>
      </c>
      <c r="R2235">
        <v>89</v>
      </c>
      <c r="T2235" s="34">
        <f>_xlfn.XLOOKUP(B2235,'LHA Demog pivot'!$B$4:$B$93,'LHA Demog pivot'!$C$4:$C$93,,,1)</f>
        <v>225919</v>
      </c>
      <c r="U2235" s="36">
        <f>ROUND(Table2[[#This Row],[LHA_Pop_2016]]*Table2[[#This Row],[C_ADR_7day]]/100000*7,0)</f>
        <v>111</v>
      </c>
      <c r="V2235" s="13">
        <f>IF(OR(Table2[[#This Row],[7d_positivity_public]]=0,ISBLANK(Table2[[#This Row],[7d_positivity_public]])),"",(Table2[[#This Row],[7d_positivity_public]]-Table2[[#This Row],[7d_positivity_all]])/Table2[[#This Row],[7d_positivity_public]])</f>
        <v>0.22222222222222221</v>
      </c>
      <c r="W2235">
        <v>7</v>
      </c>
    </row>
    <row r="2236" spans="1:23" x14ac:dyDescent="0.25">
      <c r="A2236" s="10">
        <v>44453</v>
      </c>
      <c r="B2236">
        <v>412</v>
      </c>
      <c r="C2236" t="s">
        <v>288</v>
      </c>
      <c r="D2236">
        <v>5</v>
      </c>
      <c r="E2236">
        <v>5</v>
      </c>
      <c r="F2236">
        <v>0</v>
      </c>
      <c r="G2236">
        <v>5</v>
      </c>
      <c r="H2236">
        <v>88</v>
      </c>
      <c r="J2236">
        <v>84</v>
      </c>
      <c r="K2236">
        <v>88</v>
      </c>
      <c r="L2236">
        <v>85</v>
      </c>
      <c r="M2236">
        <v>92</v>
      </c>
      <c r="N2236">
        <v>80</v>
      </c>
      <c r="O2236">
        <v>70</v>
      </c>
      <c r="P2236">
        <v>81</v>
      </c>
      <c r="Q2236">
        <v>75</v>
      </c>
      <c r="R2236">
        <v>88</v>
      </c>
      <c r="T2236" s="34">
        <f>_xlfn.XLOOKUP(B2236,'LHA Demog pivot'!$B$4:$B$93,'LHA Demog pivot'!$C$4:$C$93,,,1)</f>
        <v>77460</v>
      </c>
      <c r="U2236" s="36">
        <f>ROUND(Table2[[#This Row],[LHA_Pop_2016]]*Table2[[#This Row],[C_ADR_7day]]/100000*7,0)</f>
        <v>27</v>
      </c>
      <c r="V2236" s="13">
        <f>IF(OR(Table2[[#This Row],[7d_positivity_public]]=0,ISBLANK(Table2[[#This Row],[7d_positivity_public]])),"",(Table2[[#This Row],[7d_positivity_public]]-Table2[[#This Row],[7d_positivity_all]])/Table2[[#This Row],[7d_positivity_public]])</f>
        <v>0.2</v>
      </c>
      <c r="W2236">
        <v>4</v>
      </c>
    </row>
    <row r="2237" spans="1:23" x14ac:dyDescent="0.25">
      <c r="A2237" s="10">
        <v>44453</v>
      </c>
      <c r="B2237">
        <v>413</v>
      </c>
      <c r="C2237" t="s">
        <v>289</v>
      </c>
      <c r="D2237">
        <v>4</v>
      </c>
      <c r="E2237">
        <v>5</v>
      </c>
      <c r="F2237">
        <v>-1</v>
      </c>
      <c r="G2237">
        <v>6</v>
      </c>
      <c r="H2237">
        <v>92</v>
      </c>
      <c r="J2237">
        <v>90</v>
      </c>
      <c r="K2237">
        <v>93</v>
      </c>
      <c r="L2237">
        <v>89</v>
      </c>
      <c r="M2237">
        <v>94</v>
      </c>
      <c r="N2237">
        <v>88</v>
      </c>
      <c r="O2237">
        <v>80</v>
      </c>
      <c r="P2237">
        <v>88</v>
      </c>
      <c r="Q2237">
        <v>82</v>
      </c>
      <c r="R2237">
        <v>92</v>
      </c>
      <c r="T2237" s="34">
        <f>_xlfn.XLOOKUP(B2237,'LHA Demog pivot'!$B$4:$B$93,'LHA Demog pivot'!$C$4:$C$93,,,1)</f>
        <v>64692</v>
      </c>
      <c r="U2237" s="36">
        <f>ROUND(Table2[[#This Row],[LHA_Pop_2016]]*Table2[[#This Row],[C_ADR_7day]]/100000*7,0)</f>
        <v>18</v>
      </c>
      <c r="V2237" s="13">
        <f>IF(OR(Table2[[#This Row],[7d_positivity_public]]=0,ISBLANK(Table2[[#This Row],[7d_positivity_public]])),"",(Table2[[#This Row],[7d_positivity_public]]-Table2[[#This Row],[7d_positivity_all]])/Table2[[#This Row],[7d_positivity_public]])</f>
        <v>0.16666666666666666</v>
      </c>
      <c r="W2237">
        <v>5</v>
      </c>
    </row>
    <row r="2238" spans="1:23" x14ac:dyDescent="0.25">
      <c r="A2238" s="10">
        <v>44453</v>
      </c>
      <c r="B2238">
        <v>414</v>
      </c>
      <c r="C2238" t="s">
        <v>290</v>
      </c>
      <c r="D2238">
        <v>8</v>
      </c>
      <c r="E2238">
        <v>9</v>
      </c>
      <c r="F2238">
        <v>-1</v>
      </c>
      <c r="G2238">
        <v>9</v>
      </c>
      <c r="H2238">
        <v>84</v>
      </c>
      <c r="J2238">
        <v>73</v>
      </c>
      <c r="K2238">
        <v>85</v>
      </c>
      <c r="L2238">
        <v>74</v>
      </c>
      <c r="M2238">
        <v>90</v>
      </c>
      <c r="N2238">
        <v>78</v>
      </c>
      <c r="O2238">
        <v>61</v>
      </c>
      <c r="P2238">
        <v>79</v>
      </c>
      <c r="Q2238">
        <v>64</v>
      </c>
      <c r="R2238">
        <v>86</v>
      </c>
      <c r="T2238" s="34">
        <f>_xlfn.XLOOKUP(B2238,'LHA Demog pivot'!$B$4:$B$93,'LHA Demog pivot'!$C$4:$C$93,,,1)</f>
        <v>15289</v>
      </c>
      <c r="U2238" s="36">
        <f>ROUND(Table2[[#This Row],[LHA_Pop_2016]]*Table2[[#This Row],[C_ADR_7day]]/100000*7,0)</f>
        <v>9</v>
      </c>
      <c r="V2238" s="13">
        <f>IF(OR(Table2[[#This Row],[7d_positivity_public]]=0,ISBLANK(Table2[[#This Row],[7d_positivity_public]])),"",(Table2[[#This Row],[7d_positivity_public]]-Table2[[#This Row],[7d_positivity_all]])/Table2[[#This Row],[7d_positivity_public]])</f>
        <v>0.33333333333333331</v>
      </c>
      <c r="W2238">
        <v>6</v>
      </c>
    </row>
    <row r="2239" spans="1:23" x14ac:dyDescent="0.25">
      <c r="A2239" s="10">
        <v>44453</v>
      </c>
      <c r="B2239">
        <v>421</v>
      </c>
      <c r="C2239" t="s">
        <v>291</v>
      </c>
      <c r="D2239">
        <v>23</v>
      </c>
      <c r="E2239">
        <v>15</v>
      </c>
      <c r="F2239">
        <v>8</v>
      </c>
      <c r="G2239">
        <v>15</v>
      </c>
      <c r="H2239">
        <v>83</v>
      </c>
      <c r="J2239">
        <v>75</v>
      </c>
      <c r="K2239">
        <v>84</v>
      </c>
      <c r="L2239">
        <v>76</v>
      </c>
      <c r="M2239">
        <v>89</v>
      </c>
      <c r="N2239">
        <v>75</v>
      </c>
      <c r="O2239">
        <v>60</v>
      </c>
      <c r="P2239">
        <v>77</v>
      </c>
      <c r="Q2239">
        <v>65</v>
      </c>
      <c r="R2239">
        <v>85</v>
      </c>
      <c r="T2239" s="34">
        <f>_xlfn.XLOOKUP(B2239,'LHA Demog pivot'!$B$4:$B$93,'LHA Demog pivot'!$C$4:$C$93,,,1)</f>
        <v>58378</v>
      </c>
      <c r="U2239" s="36">
        <f>ROUND(Table2[[#This Row],[LHA_Pop_2016]]*Table2[[#This Row],[C_ADR_7day]]/100000*7,0)</f>
        <v>94</v>
      </c>
      <c r="V2239" s="13">
        <f>IF(OR(Table2[[#This Row],[7d_positivity_public]]=0,ISBLANK(Table2[[#This Row],[7d_positivity_public]])),"",(Table2[[#This Row],[7d_positivity_public]]-Table2[[#This Row],[7d_positivity_all]])/Table2[[#This Row],[7d_positivity_public]])</f>
        <v>0.13333333333333333</v>
      </c>
      <c r="W2239">
        <v>13</v>
      </c>
    </row>
    <row r="2240" spans="1:23" x14ac:dyDescent="0.25">
      <c r="A2240" s="10">
        <v>44453</v>
      </c>
      <c r="B2240">
        <v>422</v>
      </c>
      <c r="C2240" t="s">
        <v>292</v>
      </c>
      <c r="D2240">
        <v>43</v>
      </c>
      <c r="E2240">
        <v>21</v>
      </c>
      <c r="F2240">
        <v>22</v>
      </c>
      <c r="G2240">
        <v>16</v>
      </c>
      <c r="H2240">
        <v>77</v>
      </c>
      <c r="J2240">
        <v>65</v>
      </c>
      <c r="K2240">
        <v>78</v>
      </c>
      <c r="L2240">
        <v>65</v>
      </c>
      <c r="M2240">
        <v>86</v>
      </c>
      <c r="N2240">
        <v>69</v>
      </c>
      <c r="O2240">
        <v>47</v>
      </c>
      <c r="P2240">
        <v>71</v>
      </c>
      <c r="Q2240">
        <v>53</v>
      </c>
      <c r="R2240">
        <v>81</v>
      </c>
      <c r="T2240" s="34">
        <f>_xlfn.XLOOKUP(B2240,'LHA Demog pivot'!$B$4:$B$93,'LHA Demog pivot'!$C$4:$C$93,,,1)</f>
        <v>6240</v>
      </c>
      <c r="U2240" s="36">
        <f>ROUND(Table2[[#This Row],[LHA_Pop_2016]]*Table2[[#This Row],[C_ADR_7day]]/100000*7,0)</f>
        <v>19</v>
      </c>
      <c r="V2240" s="13">
        <f>IF(OR(Table2[[#This Row],[7d_positivity_public]]=0,ISBLANK(Table2[[#This Row],[7d_positivity_public]])),"",(Table2[[#This Row],[7d_positivity_public]]-Table2[[#This Row],[7d_positivity_all]])/Table2[[#This Row],[7d_positivity_public]])</f>
        <v>6.25E-2</v>
      </c>
      <c r="W2240">
        <v>15</v>
      </c>
    </row>
    <row r="2241" spans="1:23" x14ac:dyDescent="0.25">
      <c r="A2241" s="10">
        <v>44453</v>
      </c>
      <c r="B2241">
        <v>423</v>
      </c>
      <c r="C2241" t="s">
        <v>293</v>
      </c>
      <c r="D2241">
        <v>12</v>
      </c>
      <c r="E2241">
        <v>5</v>
      </c>
      <c r="F2241">
        <v>7</v>
      </c>
      <c r="G2241">
        <v>11</v>
      </c>
      <c r="H2241">
        <v>85</v>
      </c>
      <c r="J2241">
        <v>73</v>
      </c>
      <c r="K2241">
        <v>86</v>
      </c>
      <c r="L2241">
        <v>76</v>
      </c>
      <c r="M2241">
        <v>91</v>
      </c>
      <c r="N2241">
        <v>78</v>
      </c>
      <c r="O2241">
        <v>59</v>
      </c>
      <c r="P2241">
        <v>80</v>
      </c>
      <c r="Q2241">
        <v>66</v>
      </c>
      <c r="R2241">
        <v>87</v>
      </c>
      <c r="T2241" s="34">
        <f>_xlfn.XLOOKUP(B2241,'LHA Demog pivot'!$B$4:$B$93,'LHA Demog pivot'!$C$4:$C$93,,,1)</f>
        <v>19121</v>
      </c>
      <c r="U2241" s="36">
        <f>ROUND(Table2[[#This Row],[LHA_Pop_2016]]*Table2[[#This Row],[C_ADR_7day]]/100000*7,0)</f>
        <v>16</v>
      </c>
      <c r="V2241" s="13">
        <f>IF(OR(Table2[[#This Row],[7d_positivity_public]]=0,ISBLANK(Table2[[#This Row],[7d_positivity_public]])),"",(Table2[[#This Row],[7d_positivity_public]]-Table2[[#This Row],[7d_positivity_all]])/Table2[[#This Row],[7d_positivity_public]])</f>
        <v>0.18181818181818182</v>
      </c>
      <c r="W2241">
        <v>9</v>
      </c>
    </row>
    <row r="2242" spans="1:23" x14ac:dyDescent="0.25">
      <c r="A2242" s="10">
        <v>44453</v>
      </c>
      <c r="B2242">
        <v>424</v>
      </c>
      <c r="C2242" t="s">
        <v>294</v>
      </c>
      <c r="D2242">
        <v>8</v>
      </c>
      <c r="E2242">
        <v>6</v>
      </c>
      <c r="F2242">
        <v>2</v>
      </c>
      <c r="G2242">
        <v>8</v>
      </c>
      <c r="H2242">
        <v>85</v>
      </c>
      <c r="J2242">
        <v>79</v>
      </c>
      <c r="K2242">
        <v>86</v>
      </c>
      <c r="L2242">
        <v>80</v>
      </c>
      <c r="M2242">
        <v>90</v>
      </c>
      <c r="N2242">
        <v>78</v>
      </c>
      <c r="O2242">
        <v>66</v>
      </c>
      <c r="P2242">
        <v>79</v>
      </c>
      <c r="Q2242">
        <v>69</v>
      </c>
      <c r="R2242">
        <v>86</v>
      </c>
      <c r="T2242" s="34">
        <f>_xlfn.XLOOKUP(B2242,'LHA Demog pivot'!$B$4:$B$93,'LHA Demog pivot'!$C$4:$C$93,,,1)</f>
        <v>108964</v>
      </c>
      <c r="U2242" s="36">
        <f>ROUND(Table2[[#This Row],[LHA_Pop_2016]]*Table2[[#This Row],[C_ADR_7day]]/100000*7,0)</f>
        <v>61</v>
      </c>
      <c r="V2242" s="13">
        <f>IF(OR(Table2[[#This Row],[7d_positivity_public]]=0,ISBLANK(Table2[[#This Row],[7d_positivity_public]])),"",(Table2[[#This Row],[7d_positivity_public]]-Table2[[#This Row],[7d_positivity_all]])/Table2[[#This Row],[7d_positivity_public]])</f>
        <v>0.125</v>
      </c>
      <c r="W2242">
        <v>7</v>
      </c>
    </row>
    <row r="2243" spans="1:23" x14ac:dyDescent="0.25">
      <c r="A2243" s="10">
        <v>44453</v>
      </c>
      <c r="B2243">
        <v>425</v>
      </c>
      <c r="C2243" t="s">
        <v>295</v>
      </c>
      <c r="D2243">
        <v>4</v>
      </c>
      <c r="E2243">
        <v>3</v>
      </c>
      <c r="F2243">
        <v>1</v>
      </c>
      <c r="G2243">
        <v>4</v>
      </c>
      <c r="H2243">
        <v>85</v>
      </c>
      <c r="J2243">
        <v>72</v>
      </c>
      <c r="K2243">
        <v>86</v>
      </c>
      <c r="L2243">
        <v>72</v>
      </c>
      <c r="M2243">
        <v>91</v>
      </c>
      <c r="N2243">
        <v>79</v>
      </c>
      <c r="O2243">
        <v>57</v>
      </c>
      <c r="P2243">
        <v>80</v>
      </c>
      <c r="Q2243">
        <v>61</v>
      </c>
      <c r="R2243">
        <v>87</v>
      </c>
      <c r="T2243" s="34">
        <f>_xlfn.XLOOKUP(B2243,'LHA Demog pivot'!$B$4:$B$93,'LHA Demog pivot'!$C$4:$C$93,,,1)</f>
        <v>47133</v>
      </c>
      <c r="U2243" s="36">
        <f>ROUND(Table2[[#This Row],[LHA_Pop_2016]]*Table2[[#This Row],[C_ADR_7day]]/100000*7,0)</f>
        <v>13</v>
      </c>
      <c r="V2243" s="13">
        <f>IF(OR(Table2[[#This Row],[7d_positivity_public]]=0,ISBLANK(Table2[[#This Row],[7d_positivity_public]])),"",(Table2[[#This Row],[7d_positivity_public]]-Table2[[#This Row],[7d_positivity_all]])/Table2[[#This Row],[7d_positivity_public]])</f>
        <v>0.25</v>
      </c>
      <c r="W2243">
        <v>3</v>
      </c>
    </row>
    <row r="2244" spans="1:23" x14ac:dyDescent="0.25">
      <c r="A2244" s="10">
        <v>44453</v>
      </c>
      <c r="B2244">
        <v>426</v>
      </c>
      <c r="C2244" t="s">
        <v>296</v>
      </c>
      <c r="D2244">
        <v>16</v>
      </c>
      <c r="E2244">
        <v>4</v>
      </c>
      <c r="F2244">
        <v>12</v>
      </c>
      <c r="G2244">
        <v>14</v>
      </c>
      <c r="H2244">
        <v>82</v>
      </c>
      <c r="J2244">
        <v>68</v>
      </c>
      <c r="K2244">
        <v>83</v>
      </c>
      <c r="L2244">
        <v>77</v>
      </c>
      <c r="M2244">
        <v>88</v>
      </c>
      <c r="N2244">
        <v>73</v>
      </c>
      <c r="O2244">
        <v>53</v>
      </c>
      <c r="P2244">
        <v>75</v>
      </c>
      <c r="Q2244">
        <v>64</v>
      </c>
      <c r="R2244">
        <v>83</v>
      </c>
      <c r="T2244" s="34">
        <f>_xlfn.XLOOKUP(B2244,'LHA Demog pivot'!$B$4:$B$93,'LHA Demog pivot'!$C$4:$C$93,,,1)</f>
        <v>30981</v>
      </c>
      <c r="U2244" s="36">
        <f>ROUND(Table2[[#This Row],[LHA_Pop_2016]]*Table2[[#This Row],[C_ADR_7day]]/100000*7,0)</f>
        <v>35</v>
      </c>
      <c r="V2244" s="13">
        <f>IF(OR(Table2[[#This Row],[7d_positivity_public]]=0,ISBLANK(Table2[[#This Row],[7d_positivity_public]])),"",(Table2[[#This Row],[7d_positivity_public]]-Table2[[#This Row],[7d_positivity_all]])/Table2[[#This Row],[7d_positivity_public]])</f>
        <v>0.14285714285714285</v>
      </c>
      <c r="W2244">
        <v>12</v>
      </c>
    </row>
    <row r="2245" spans="1:23" x14ac:dyDescent="0.25">
      <c r="A2245" s="10">
        <v>44453</v>
      </c>
      <c r="B2245">
        <v>431</v>
      </c>
      <c r="C2245" t="s">
        <v>297</v>
      </c>
      <c r="D2245">
        <v>5</v>
      </c>
      <c r="E2245">
        <v>8</v>
      </c>
      <c r="F2245">
        <v>-3</v>
      </c>
      <c r="G2245">
        <v>6</v>
      </c>
      <c r="H2245">
        <v>84</v>
      </c>
      <c r="J2245">
        <v>73</v>
      </c>
      <c r="K2245">
        <v>84</v>
      </c>
      <c r="L2245">
        <v>76</v>
      </c>
      <c r="M2245">
        <v>90</v>
      </c>
      <c r="N2245">
        <v>77</v>
      </c>
      <c r="O2245">
        <v>59</v>
      </c>
      <c r="P2245">
        <v>78</v>
      </c>
      <c r="Q2245">
        <v>65</v>
      </c>
      <c r="R2245">
        <v>86</v>
      </c>
      <c r="T2245" s="34">
        <f>_xlfn.XLOOKUP(B2245,'LHA Demog pivot'!$B$4:$B$93,'LHA Demog pivot'!$C$4:$C$93,,,1)</f>
        <v>66527</v>
      </c>
      <c r="U2245" s="36">
        <f>ROUND(Table2[[#This Row],[LHA_Pop_2016]]*Table2[[#This Row],[C_ADR_7day]]/100000*7,0)</f>
        <v>23</v>
      </c>
      <c r="V2245" s="13">
        <f>IF(OR(Table2[[#This Row],[7d_positivity_public]]=0,ISBLANK(Table2[[#This Row],[7d_positivity_public]])),"",(Table2[[#This Row],[7d_positivity_public]]-Table2[[#This Row],[7d_positivity_all]])/Table2[[#This Row],[7d_positivity_public]])</f>
        <v>0.16666666666666666</v>
      </c>
      <c r="W2245">
        <v>5</v>
      </c>
    </row>
    <row r="2246" spans="1:23" x14ac:dyDescent="0.25">
      <c r="A2246" s="10">
        <v>44453</v>
      </c>
      <c r="B2246">
        <v>432</v>
      </c>
      <c r="C2246" t="s">
        <v>298</v>
      </c>
      <c r="D2246">
        <v>12</v>
      </c>
      <c r="E2246">
        <v>6</v>
      </c>
      <c r="F2246">
        <v>6</v>
      </c>
      <c r="G2246">
        <v>13</v>
      </c>
      <c r="H2246">
        <v>83</v>
      </c>
      <c r="J2246">
        <v>73</v>
      </c>
      <c r="K2246">
        <v>84</v>
      </c>
      <c r="L2246">
        <v>75</v>
      </c>
      <c r="M2246">
        <v>89</v>
      </c>
      <c r="N2246">
        <v>75</v>
      </c>
      <c r="O2246">
        <v>61</v>
      </c>
      <c r="P2246">
        <v>77</v>
      </c>
      <c r="Q2246">
        <v>64</v>
      </c>
      <c r="R2246">
        <v>85</v>
      </c>
      <c r="T2246" s="34">
        <f>_xlfn.XLOOKUP(B2246,'LHA Demog pivot'!$B$4:$B$93,'LHA Demog pivot'!$C$4:$C$93,,,1)</f>
        <v>42570</v>
      </c>
      <c r="U2246" s="36">
        <f>ROUND(Table2[[#This Row],[LHA_Pop_2016]]*Table2[[#This Row],[C_ADR_7day]]/100000*7,0)</f>
        <v>36</v>
      </c>
      <c r="V2246" s="13">
        <f>IF(OR(Table2[[#This Row],[7d_positivity_public]]=0,ISBLANK(Table2[[#This Row],[7d_positivity_public]])),"",(Table2[[#This Row],[7d_positivity_public]]-Table2[[#This Row],[7d_positivity_all]])/Table2[[#This Row],[7d_positivity_public]])</f>
        <v>0.15384615384615385</v>
      </c>
      <c r="W2246">
        <v>11</v>
      </c>
    </row>
    <row r="2247" spans="1:23" x14ac:dyDescent="0.25">
      <c r="A2247" s="10">
        <v>44453</v>
      </c>
      <c r="B2247">
        <v>433</v>
      </c>
      <c r="C2247" t="s">
        <v>299</v>
      </c>
      <c r="D2247">
        <v>0</v>
      </c>
      <c r="E2247">
        <v>0</v>
      </c>
      <c r="F2247">
        <v>0</v>
      </c>
      <c r="G2247">
        <v>0</v>
      </c>
      <c r="H2247">
        <v>79</v>
      </c>
      <c r="J2247">
        <v>61</v>
      </c>
      <c r="K2247">
        <v>80</v>
      </c>
      <c r="L2247">
        <v>72</v>
      </c>
      <c r="M2247">
        <v>84</v>
      </c>
      <c r="N2247">
        <v>71</v>
      </c>
      <c r="O2247">
        <v>34</v>
      </c>
      <c r="P2247">
        <v>73</v>
      </c>
      <c r="Q2247">
        <v>61</v>
      </c>
      <c r="R2247">
        <v>80</v>
      </c>
      <c r="T2247" s="34">
        <f>_xlfn.XLOOKUP(B2247,'LHA Demog pivot'!$B$4:$B$93,'LHA Demog pivot'!$C$4:$C$93,,,1)</f>
        <v>1901</v>
      </c>
      <c r="U2247" s="36">
        <f>ROUND(Table2[[#This Row],[LHA_Pop_2016]]*Table2[[#This Row],[C_ADR_7day]]/100000*7,0)</f>
        <v>0</v>
      </c>
      <c r="V2247" s="13" t="str">
        <f>IF(OR(Table2[[#This Row],[7d_positivity_public]]=0,ISBLANK(Table2[[#This Row],[7d_positivity_public]])),"",(Table2[[#This Row],[7d_positivity_public]]-Table2[[#This Row],[7d_positivity_all]])/Table2[[#This Row],[7d_positivity_public]])</f>
        <v/>
      </c>
      <c r="W2247">
        <v>0</v>
      </c>
    </row>
    <row r="2248" spans="1:23" x14ac:dyDescent="0.25">
      <c r="A2248" s="10">
        <v>44453</v>
      </c>
      <c r="B2248">
        <v>434</v>
      </c>
      <c r="C2248" t="s">
        <v>300</v>
      </c>
      <c r="D2248">
        <v>3</v>
      </c>
      <c r="E2248">
        <v>12</v>
      </c>
      <c r="F2248">
        <v>-9</v>
      </c>
      <c r="G2248">
        <v>9</v>
      </c>
      <c r="H2248">
        <v>82</v>
      </c>
      <c r="J2248">
        <v>69</v>
      </c>
      <c r="K2248">
        <v>83</v>
      </c>
      <c r="L2248">
        <v>77</v>
      </c>
      <c r="M2248">
        <v>87</v>
      </c>
      <c r="N2248">
        <v>73</v>
      </c>
      <c r="O2248">
        <v>51</v>
      </c>
      <c r="P2248">
        <v>75</v>
      </c>
      <c r="Q2248">
        <v>66</v>
      </c>
      <c r="R2248">
        <v>82</v>
      </c>
      <c r="T2248" s="34">
        <f>_xlfn.XLOOKUP(B2248,'LHA Demog pivot'!$B$4:$B$93,'LHA Demog pivot'!$C$4:$C$93,,,1)</f>
        <v>11235</v>
      </c>
      <c r="U2248" s="36">
        <f>ROUND(Table2[[#This Row],[LHA_Pop_2016]]*Table2[[#This Row],[C_ADR_7day]]/100000*7,0)</f>
        <v>2</v>
      </c>
      <c r="V2248" s="13">
        <f>IF(OR(Table2[[#This Row],[7d_positivity_public]]=0,ISBLANK(Table2[[#This Row],[7d_positivity_public]])),"",(Table2[[#This Row],[7d_positivity_public]]-Table2[[#This Row],[7d_positivity_all]])/Table2[[#This Row],[7d_positivity_public]])</f>
        <v>0.1111111111111111</v>
      </c>
      <c r="W2248">
        <v>8</v>
      </c>
    </row>
    <row r="2249" spans="1:23" x14ac:dyDescent="0.25">
      <c r="A2249" s="10">
        <v>44453</v>
      </c>
      <c r="B2249">
        <v>510</v>
      </c>
      <c r="C2249" t="s">
        <v>301</v>
      </c>
      <c r="D2249">
        <v>0</v>
      </c>
      <c r="E2249">
        <v>0</v>
      </c>
      <c r="F2249">
        <v>0</v>
      </c>
      <c r="G2249">
        <v>0</v>
      </c>
      <c r="H2249">
        <v>86</v>
      </c>
      <c r="J2249">
        <v>77</v>
      </c>
      <c r="K2249">
        <v>87</v>
      </c>
      <c r="L2249">
        <v>83</v>
      </c>
      <c r="M2249">
        <v>90</v>
      </c>
      <c r="N2249">
        <v>78</v>
      </c>
      <c r="O2249">
        <v>55</v>
      </c>
      <c r="P2249">
        <v>79</v>
      </c>
      <c r="Q2249">
        <v>73</v>
      </c>
      <c r="R2249">
        <v>84</v>
      </c>
      <c r="T2249" s="34">
        <f>_xlfn.XLOOKUP(B2249,'LHA Demog pivot'!$B$4:$B$93,'LHA Demog pivot'!$C$4:$C$93,,,1)</f>
        <v>4198</v>
      </c>
      <c r="U2249" s="36">
        <f>ROUND(Table2[[#This Row],[LHA_Pop_2016]]*Table2[[#This Row],[C_ADR_7day]]/100000*7,0)</f>
        <v>0</v>
      </c>
      <c r="V2249" s="13" t="str">
        <f>IF(OR(Table2[[#This Row],[7d_positivity_public]]=0,ISBLANK(Table2[[#This Row],[7d_positivity_public]])),"",(Table2[[#This Row],[7d_positivity_public]]-Table2[[#This Row],[7d_positivity_all]])/Table2[[#This Row],[7d_positivity_public]])</f>
        <v/>
      </c>
      <c r="W2249">
        <v>0</v>
      </c>
    </row>
    <row r="2250" spans="1:23" x14ac:dyDescent="0.25">
      <c r="A2250" s="10">
        <v>44453</v>
      </c>
      <c r="B2250">
        <v>512</v>
      </c>
      <c r="C2250" t="s">
        <v>304</v>
      </c>
      <c r="D2250">
        <v>2</v>
      </c>
      <c r="E2250">
        <v>2</v>
      </c>
      <c r="F2250">
        <v>0</v>
      </c>
      <c r="G2250">
        <v>4</v>
      </c>
      <c r="H2250">
        <v>84</v>
      </c>
      <c r="J2250">
        <v>69</v>
      </c>
      <c r="K2250">
        <v>85</v>
      </c>
      <c r="L2250">
        <v>82</v>
      </c>
      <c r="M2250">
        <v>89</v>
      </c>
      <c r="N2250">
        <v>73</v>
      </c>
      <c r="O2250">
        <v>48</v>
      </c>
      <c r="P2250">
        <v>75</v>
      </c>
      <c r="Q2250">
        <v>68</v>
      </c>
      <c r="R2250">
        <v>84</v>
      </c>
      <c r="T2250" s="34">
        <f>_xlfn.XLOOKUP(B2250,'LHA Demog pivot'!$B$4:$B$93,'LHA Demog pivot'!$C$4:$C$93,,,1)</f>
        <v>13501</v>
      </c>
      <c r="U2250" s="36">
        <f>ROUND(Table2[[#This Row],[LHA_Pop_2016]]*Table2[[#This Row],[C_ADR_7day]]/100000*7,0)</f>
        <v>2</v>
      </c>
      <c r="V2250" s="13">
        <f>IF(OR(Table2[[#This Row],[7d_positivity_public]]=0,ISBLANK(Table2[[#This Row],[7d_positivity_public]])),"",(Table2[[#This Row],[7d_positivity_public]]-Table2[[#This Row],[7d_positivity_all]])/Table2[[#This Row],[7d_positivity_public]])</f>
        <v>0.25</v>
      </c>
      <c r="W2250">
        <v>3</v>
      </c>
    </row>
    <row r="2251" spans="1:23" x14ac:dyDescent="0.25">
      <c r="A2251" s="10">
        <v>44453</v>
      </c>
      <c r="B2251">
        <v>513</v>
      </c>
      <c r="C2251" t="s">
        <v>305</v>
      </c>
      <c r="D2251">
        <v>26</v>
      </c>
      <c r="E2251">
        <v>7</v>
      </c>
      <c r="F2251">
        <v>19</v>
      </c>
      <c r="G2251">
        <v>15</v>
      </c>
      <c r="H2251">
        <v>79</v>
      </c>
      <c r="J2251">
        <v>57</v>
      </c>
      <c r="K2251">
        <v>81</v>
      </c>
      <c r="L2251">
        <v>77</v>
      </c>
      <c r="M2251">
        <v>85</v>
      </c>
      <c r="N2251">
        <v>68</v>
      </c>
      <c r="O2251">
        <v>36</v>
      </c>
      <c r="P2251">
        <v>71</v>
      </c>
      <c r="Q2251">
        <v>65</v>
      </c>
      <c r="R2251">
        <v>77</v>
      </c>
      <c r="T2251" s="34">
        <f>_xlfn.XLOOKUP(B2251,'LHA Demog pivot'!$B$4:$B$93,'LHA Demog pivot'!$C$4:$C$93,,,1)</f>
        <v>4223</v>
      </c>
      <c r="U2251" s="36">
        <f>ROUND(Table2[[#This Row],[LHA_Pop_2016]]*Table2[[#This Row],[C_ADR_7day]]/100000*7,0)</f>
        <v>8</v>
      </c>
      <c r="V2251" s="13">
        <f>IF(OR(Table2[[#This Row],[7d_positivity_public]]=0,ISBLANK(Table2[[#This Row],[7d_positivity_public]])),"",(Table2[[#This Row],[7d_positivity_public]]-Table2[[#This Row],[7d_positivity_all]])/Table2[[#This Row],[7d_positivity_public]])</f>
        <v>6.6666666666666666E-2</v>
      </c>
      <c r="W2251">
        <v>14</v>
      </c>
    </row>
    <row r="2252" spans="1:23" x14ac:dyDescent="0.25">
      <c r="A2252" s="10">
        <v>44453</v>
      </c>
      <c r="B2252">
        <v>514</v>
      </c>
      <c r="C2252" t="s">
        <v>306</v>
      </c>
      <c r="D2252">
        <v>69</v>
      </c>
      <c r="E2252">
        <v>65</v>
      </c>
      <c r="F2252">
        <v>4</v>
      </c>
      <c r="G2252">
        <v>38</v>
      </c>
      <c r="H2252">
        <v>73</v>
      </c>
      <c r="J2252">
        <v>53</v>
      </c>
      <c r="K2252">
        <v>74</v>
      </c>
      <c r="L2252">
        <v>68</v>
      </c>
      <c r="M2252">
        <v>82</v>
      </c>
      <c r="N2252">
        <v>62</v>
      </c>
      <c r="O2252">
        <v>38</v>
      </c>
      <c r="P2252">
        <v>65</v>
      </c>
      <c r="Q2252">
        <v>54</v>
      </c>
      <c r="R2252">
        <v>76</v>
      </c>
      <c r="T2252" s="34">
        <f>_xlfn.XLOOKUP(B2252,'LHA Demog pivot'!$B$4:$B$93,'LHA Demog pivot'!$C$4:$C$93,,,1)</f>
        <v>16414</v>
      </c>
      <c r="U2252" s="36">
        <f>ROUND(Table2[[#This Row],[LHA_Pop_2016]]*Table2[[#This Row],[C_ADR_7day]]/100000*7,0)</f>
        <v>79</v>
      </c>
      <c r="V2252" s="13">
        <f>IF(OR(Table2[[#This Row],[7d_positivity_public]]=0,ISBLANK(Table2[[#This Row],[7d_positivity_public]])),"",(Table2[[#This Row],[7d_positivity_public]]-Table2[[#This Row],[7d_positivity_all]])/Table2[[#This Row],[7d_positivity_public]])</f>
        <v>7.8947368421052627E-2</v>
      </c>
      <c r="W2252">
        <v>35</v>
      </c>
    </row>
    <row r="2253" spans="1:23" x14ac:dyDescent="0.25">
      <c r="A2253" s="10">
        <v>44453</v>
      </c>
      <c r="B2253">
        <v>515</v>
      </c>
      <c r="C2253" t="s">
        <v>307</v>
      </c>
      <c r="D2253">
        <v>5</v>
      </c>
      <c r="E2253">
        <v>8</v>
      </c>
      <c r="F2253">
        <v>-3</v>
      </c>
      <c r="G2253">
        <v>20</v>
      </c>
      <c r="H2253">
        <v>95</v>
      </c>
      <c r="J2253">
        <v>66</v>
      </c>
      <c r="K2253">
        <v>97</v>
      </c>
      <c r="L2253">
        <v>96</v>
      </c>
      <c r="M2253">
        <v>98</v>
      </c>
      <c r="N2253">
        <v>80</v>
      </c>
      <c r="O2253">
        <v>47</v>
      </c>
      <c r="P2253">
        <v>83</v>
      </c>
      <c r="Q2253">
        <v>76</v>
      </c>
      <c r="R2253">
        <v>89</v>
      </c>
      <c r="T2253" s="34">
        <f>_xlfn.XLOOKUP(B2253,'LHA Demog pivot'!$B$4:$B$93,'LHA Demog pivot'!$C$4:$C$93,,,1)</f>
        <v>9090</v>
      </c>
      <c r="U2253" s="36">
        <f>ROUND(Table2[[#This Row],[LHA_Pop_2016]]*Table2[[#This Row],[C_ADR_7day]]/100000*7,0)</f>
        <v>3</v>
      </c>
      <c r="V2253" s="13">
        <f>IF(OR(Table2[[#This Row],[7d_positivity_public]]=0,ISBLANK(Table2[[#This Row],[7d_positivity_public]])),"",(Table2[[#This Row],[7d_positivity_public]]-Table2[[#This Row],[7d_positivity_all]])/Table2[[#This Row],[7d_positivity_public]])</f>
        <v>0.1</v>
      </c>
      <c r="W2253">
        <v>18</v>
      </c>
    </row>
    <row r="2254" spans="1:23" x14ac:dyDescent="0.25">
      <c r="A2254" s="10">
        <v>44453</v>
      </c>
      <c r="B2254">
        <v>517</v>
      </c>
      <c r="C2254" t="s">
        <v>308</v>
      </c>
      <c r="D2254">
        <v>13</v>
      </c>
      <c r="E2254">
        <v>9</v>
      </c>
      <c r="F2254">
        <v>4</v>
      </c>
      <c r="G2254">
        <v>15</v>
      </c>
      <c r="H2254">
        <v>80</v>
      </c>
      <c r="J2254">
        <v>64</v>
      </c>
      <c r="K2254">
        <v>81</v>
      </c>
      <c r="L2254">
        <v>77</v>
      </c>
      <c r="M2254">
        <v>87</v>
      </c>
      <c r="N2254">
        <v>70</v>
      </c>
      <c r="O2254">
        <v>48</v>
      </c>
      <c r="P2254">
        <v>72</v>
      </c>
      <c r="Q2254">
        <v>64</v>
      </c>
      <c r="R2254">
        <v>81</v>
      </c>
      <c r="T2254" s="34">
        <f>_xlfn.XLOOKUP(B2254,'LHA Demog pivot'!$B$4:$B$93,'LHA Demog pivot'!$C$4:$C$93,,,1)</f>
        <v>20250</v>
      </c>
      <c r="U2254" s="36">
        <f>ROUND(Table2[[#This Row],[LHA_Pop_2016]]*Table2[[#This Row],[C_ADR_7day]]/100000*7,0)</f>
        <v>18</v>
      </c>
      <c r="V2254" s="13">
        <f>IF(OR(Table2[[#This Row],[7d_positivity_public]]=0,ISBLANK(Table2[[#This Row],[7d_positivity_public]])),"",(Table2[[#This Row],[7d_positivity_public]]-Table2[[#This Row],[7d_positivity_all]])/Table2[[#This Row],[7d_positivity_public]])</f>
        <v>0.13333333333333333</v>
      </c>
      <c r="W2254">
        <v>13</v>
      </c>
    </row>
    <row r="2255" spans="1:23" x14ac:dyDescent="0.25">
      <c r="A2255" s="10">
        <v>44453</v>
      </c>
      <c r="B2255">
        <v>518</v>
      </c>
      <c r="C2255" t="s">
        <v>309</v>
      </c>
      <c r="D2255">
        <v>8</v>
      </c>
      <c r="E2255">
        <v>24</v>
      </c>
      <c r="F2255">
        <v>-16</v>
      </c>
      <c r="G2255">
        <v>7</v>
      </c>
      <c r="H2255">
        <v>85</v>
      </c>
      <c r="J2255">
        <v>75</v>
      </c>
      <c r="K2255">
        <v>86</v>
      </c>
      <c r="L2255">
        <v>83</v>
      </c>
      <c r="M2255">
        <v>89</v>
      </c>
      <c r="N2255">
        <v>74</v>
      </c>
      <c r="O2255">
        <v>45</v>
      </c>
      <c r="P2255">
        <v>77</v>
      </c>
      <c r="Q2255">
        <v>72</v>
      </c>
      <c r="R2255">
        <v>82</v>
      </c>
      <c r="T2255" s="34">
        <f>_xlfn.XLOOKUP(B2255,'LHA Demog pivot'!$B$4:$B$93,'LHA Demog pivot'!$C$4:$C$93,,,1)</f>
        <v>1880</v>
      </c>
      <c r="U2255" s="36">
        <f>ROUND(Table2[[#This Row],[LHA_Pop_2016]]*Table2[[#This Row],[C_ADR_7day]]/100000*7,0)</f>
        <v>1</v>
      </c>
      <c r="V2255" s="13">
        <f>IF(OR(Table2[[#This Row],[7d_positivity_public]]=0,ISBLANK(Table2[[#This Row],[7d_positivity_public]])),"",(Table2[[#This Row],[7d_positivity_public]]-Table2[[#This Row],[7d_positivity_all]])/Table2[[#This Row],[7d_positivity_public]])</f>
        <v>0</v>
      </c>
      <c r="W2255">
        <v>7</v>
      </c>
    </row>
    <row r="2256" spans="1:23" x14ac:dyDescent="0.25">
      <c r="A2256" s="10">
        <v>44453</v>
      </c>
      <c r="B2256">
        <v>521</v>
      </c>
      <c r="C2256" t="s">
        <v>310</v>
      </c>
      <c r="D2256">
        <v>28</v>
      </c>
      <c r="E2256">
        <v>26</v>
      </c>
      <c r="F2256">
        <v>2</v>
      </c>
      <c r="G2256">
        <v>31</v>
      </c>
      <c r="H2256">
        <v>72</v>
      </c>
      <c r="J2256">
        <v>56</v>
      </c>
      <c r="K2256">
        <v>73</v>
      </c>
      <c r="L2256">
        <v>64</v>
      </c>
      <c r="M2256">
        <v>81</v>
      </c>
      <c r="N2256">
        <v>62</v>
      </c>
      <c r="O2256">
        <v>43</v>
      </c>
      <c r="P2256">
        <v>64</v>
      </c>
      <c r="Q2256">
        <v>50</v>
      </c>
      <c r="R2256">
        <v>75</v>
      </c>
      <c r="T2256" s="34">
        <f>_xlfn.XLOOKUP(B2256,'LHA Demog pivot'!$B$4:$B$93,'LHA Demog pivot'!$C$4:$C$93,,,1)</f>
        <v>23205</v>
      </c>
      <c r="U2256" s="36">
        <f>ROUND(Table2[[#This Row],[LHA_Pop_2016]]*Table2[[#This Row],[C_ADR_7day]]/100000*7,0)</f>
        <v>45</v>
      </c>
      <c r="V2256" s="13">
        <f>IF(OR(Table2[[#This Row],[7d_positivity_public]]=0,ISBLANK(Table2[[#This Row],[7d_positivity_public]])),"",(Table2[[#This Row],[7d_positivity_public]]-Table2[[#This Row],[7d_positivity_all]])/Table2[[#This Row],[7d_positivity_public]])</f>
        <v>6.4516129032258063E-2</v>
      </c>
      <c r="W2256">
        <v>29</v>
      </c>
    </row>
    <row r="2257" spans="1:23" x14ac:dyDescent="0.25">
      <c r="A2257" s="10">
        <v>44453</v>
      </c>
      <c r="B2257">
        <v>522</v>
      </c>
      <c r="C2257" t="s">
        <v>311</v>
      </c>
      <c r="D2257">
        <v>43</v>
      </c>
      <c r="E2257">
        <v>23</v>
      </c>
      <c r="F2257">
        <v>20</v>
      </c>
      <c r="G2257">
        <v>19</v>
      </c>
      <c r="H2257">
        <v>70</v>
      </c>
      <c r="J2257">
        <v>45</v>
      </c>
      <c r="K2257">
        <v>73</v>
      </c>
      <c r="L2257">
        <v>65</v>
      </c>
      <c r="M2257">
        <v>79</v>
      </c>
      <c r="N2257">
        <v>63</v>
      </c>
      <c r="O2257">
        <v>34</v>
      </c>
      <c r="P2257">
        <v>65</v>
      </c>
      <c r="Q2257">
        <v>54</v>
      </c>
      <c r="R2257">
        <v>75</v>
      </c>
      <c r="T2257" s="34">
        <f>_xlfn.XLOOKUP(B2257,'LHA Demog pivot'!$B$4:$B$93,'LHA Demog pivot'!$C$4:$C$93,,,1)</f>
        <v>6256</v>
      </c>
      <c r="U2257" s="36">
        <f>ROUND(Table2[[#This Row],[LHA_Pop_2016]]*Table2[[#This Row],[C_ADR_7day]]/100000*7,0)</f>
        <v>19</v>
      </c>
      <c r="V2257" s="13">
        <f>IF(OR(Table2[[#This Row],[7d_positivity_public]]=0,ISBLANK(Table2[[#This Row],[7d_positivity_public]])),"",(Table2[[#This Row],[7d_positivity_public]]-Table2[[#This Row],[7d_positivity_all]])/Table2[[#This Row],[7d_positivity_public]])</f>
        <v>5.2631578947368418E-2</v>
      </c>
      <c r="W2257">
        <v>18</v>
      </c>
    </row>
    <row r="2258" spans="1:23" x14ac:dyDescent="0.25">
      <c r="A2258" s="10">
        <v>44453</v>
      </c>
      <c r="B2258">
        <v>523</v>
      </c>
      <c r="C2258" t="s">
        <v>312</v>
      </c>
      <c r="D2258">
        <v>71</v>
      </c>
      <c r="E2258">
        <v>97</v>
      </c>
      <c r="F2258">
        <v>-26</v>
      </c>
      <c r="G2258">
        <v>34</v>
      </c>
      <c r="H2258">
        <v>67</v>
      </c>
      <c r="J2258">
        <v>45</v>
      </c>
      <c r="K2258">
        <v>69</v>
      </c>
      <c r="L2258">
        <v>60</v>
      </c>
      <c r="M2258">
        <v>78</v>
      </c>
      <c r="N2258">
        <v>58</v>
      </c>
      <c r="O2258">
        <v>32</v>
      </c>
      <c r="P2258">
        <v>61</v>
      </c>
      <c r="Q2258">
        <v>48</v>
      </c>
      <c r="R2258">
        <v>72</v>
      </c>
      <c r="T2258" s="34">
        <f>_xlfn.XLOOKUP(B2258,'LHA Demog pivot'!$B$4:$B$93,'LHA Demog pivot'!$C$4:$C$93,,,1)</f>
        <v>15857</v>
      </c>
      <c r="U2258" s="36">
        <f>ROUND(Table2[[#This Row],[LHA_Pop_2016]]*Table2[[#This Row],[C_ADR_7day]]/100000*7,0)</f>
        <v>79</v>
      </c>
      <c r="V2258" s="13">
        <f>IF(OR(Table2[[#This Row],[7d_positivity_public]]=0,ISBLANK(Table2[[#This Row],[7d_positivity_public]])),"",(Table2[[#This Row],[7d_positivity_public]]-Table2[[#This Row],[7d_positivity_all]])/Table2[[#This Row],[7d_positivity_public]])</f>
        <v>2.9411764705882353E-2</v>
      </c>
      <c r="W2258">
        <v>33</v>
      </c>
    </row>
    <row r="2259" spans="1:23" x14ac:dyDescent="0.25">
      <c r="A2259" s="10">
        <v>44453</v>
      </c>
      <c r="B2259">
        <v>524</v>
      </c>
      <c r="C2259" t="s">
        <v>313</v>
      </c>
      <c r="D2259">
        <v>34</v>
      </c>
      <c r="E2259">
        <v>26</v>
      </c>
      <c r="F2259">
        <v>8</v>
      </c>
      <c r="G2259">
        <v>21</v>
      </c>
      <c r="H2259">
        <v>80</v>
      </c>
      <c r="J2259">
        <v>67</v>
      </c>
      <c r="K2259">
        <v>81</v>
      </c>
      <c r="L2259">
        <v>76</v>
      </c>
      <c r="M2259">
        <v>87</v>
      </c>
      <c r="N2259">
        <v>70</v>
      </c>
      <c r="O2259">
        <v>55</v>
      </c>
      <c r="P2259">
        <v>71</v>
      </c>
      <c r="Q2259">
        <v>63</v>
      </c>
      <c r="R2259">
        <v>81</v>
      </c>
      <c r="T2259" s="34">
        <f>_xlfn.XLOOKUP(B2259,'LHA Demog pivot'!$B$4:$B$93,'LHA Demog pivot'!$C$4:$C$93,,,1)</f>
        <v>95077</v>
      </c>
      <c r="U2259" s="36">
        <f>ROUND(Table2[[#This Row],[LHA_Pop_2016]]*Table2[[#This Row],[C_ADR_7day]]/100000*7,0)</f>
        <v>226</v>
      </c>
      <c r="V2259" s="13">
        <f>IF(OR(Table2[[#This Row],[7d_positivity_public]]=0,ISBLANK(Table2[[#This Row],[7d_positivity_public]])),"",(Table2[[#This Row],[7d_positivity_public]]-Table2[[#This Row],[7d_positivity_all]])/Table2[[#This Row],[7d_positivity_public]])</f>
        <v>9.5238095238095233E-2</v>
      </c>
      <c r="W2259">
        <v>19</v>
      </c>
    </row>
    <row r="2260" spans="1:23" x14ac:dyDescent="0.25">
      <c r="A2260" s="10">
        <v>44453</v>
      </c>
      <c r="B2260">
        <v>531</v>
      </c>
      <c r="C2260" t="s">
        <v>314</v>
      </c>
      <c r="D2260">
        <v>32</v>
      </c>
      <c r="E2260">
        <v>38</v>
      </c>
      <c r="F2260">
        <v>-6</v>
      </c>
      <c r="G2260">
        <v>38</v>
      </c>
      <c r="H2260">
        <v>59</v>
      </c>
      <c r="J2260">
        <v>35</v>
      </c>
      <c r="K2260">
        <v>61</v>
      </c>
      <c r="L2260">
        <v>51</v>
      </c>
      <c r="M2260">
        <v>73</v>
      </c>
      <c r="N2260">
        <v>49</v>
      </c>
      <c r="O2260">
        <v>24</v>
      </c>
      <c r="P2260">
        <v>51</v>
      </c>
      <c r="Q2260">
        <v>39</v>
      </c>
      <c r="R2260">
        <v>66</v>
      </c>
      <c r="T2260" s="34">
        <f>_xlfn.XLOOKUP(B2260,'LHA Demog pivot'!$B$4:$B$93,'LHA Demog pivot'!$C$4:$C$93,,,1)</f>
        <v>26850</v>
      </c>
      <c r="U2260" s="36">
        <f>ROUND(Table2[[#This Row],[LHA_Pop_2016]]*Table2[[#This Row],[C_ADR_7day]]/100000*7,0)</f>
        <v>60</v>
      </c>
      <c r="V2260" s="13">
        <f>IF(OR(Table2[[#This Row],[7d_positivity_public]]=0,ISBLANK(Table2[[#This Row],[7d_positivity_public]])),"",(Table2[[#This Row],[7d_positivity_public]]-Table2[[#This Row],[7d_positivity_all]])/Table2[[#This Row],[7d_positivity_public]])</f>
        <v>0.13157894736842105</v>
      </c>
      <c r="W2260">
        <v>33</v>
      </c>
    </row>
    <row r="2261" spans="1:23" x14ac:dyDescent="0.25">
      <c r="A2261" s="10">
        <v>44453</v>
      </c>
      <c r="B2261">
        <v>532</v>
      </c>
      <c r="C2261" t="s">
        <v>315</v>
      </c>
      <c r="D2261">
        <v>25</v>
      </c>
      <c r="E2261">
        <v>29</v>
      </c>
      <c r="F2261">
        <v>-4</v>
      </c>
      <c r="G2261">
        <v>26</v>
      </c>
      <c r="H2261">
        <v>60</v>
      </c>
      <c r="J2261">
        <v>38</v>
      </c>
      <c r="K2261">
        <v>63</v>
      </c>
      <c r="L2261">
        <v>56</v>
      </c>
      <c r="M2261">
        <v>74</v>
      </c>
      <c r="N2261">
        <v>50</v>
      </c>
      <c r="O2261">
        <v>27</v>
      </c>
      <c r="P2261">
        <v>52</v>
      </c>
      <c r="Q2261">
        <v>44</v>
      </c>
      <c r="R2261">
        <v>67</v>
      </c>
      <c r="T2261" s="34">
        <f>_xlfn.XLOOKUP(B2261,'LHA Demog pivot'!$B$4:$B$93,'LHA Demog pivot'!$C$4:$C$93,,,1)</f>
        <v>35521</v>
      </c>
      <c r="U2261" s="36">
        <f>ROUND(Table2[[#This Row],[LHA_Pop_2016]]*Table2[[#This Row],[C_ADR_7day]]/100000*7,0)</f>
        <v>62</v>
      </c>
      <c r="V2261" s="13">
        <f>IF(OR(Table2[[#This Row],[7d_positivity_public]]=0,ISBLANK(Table2[[#This Row],[7d_positivity_public]])),"",(Table2[[#This Row],[7d_positivity_public]]-Table2[[#This Row],[7d_positivity_all]])/Table2[[#This Row],[7d_positivity_public]])</f>
        <v>0.26923076923076922</v>
      </c>
      <c r="W2261">
        <v>19</v>
      </c>
    </row>
    <row r="2262" spans="1:23" x14ac:dyDescent="0.25">
      <c r="A2262" s="10">
        <v>44453</v>
      </c>
      <c r="B2262">
        <v>533</v>
      </c>
      <c r="C2262" t="s">
        <v>316</v>
      </c>
      <c r="D2262">
        <v>53</v>
      </c>
      <c r="E2262">
        <v>63</v>
      </c>
      <c r="F2262">
        <v>-10</v>
      </c>
      <c r="G2262">
        <v>37</v>
      </c>
      <c r="H2262">
        <v>61</v>
      </c>
      <c r="J2262">
        <v>40</v>
      </c>
      <c r="K2262">
        <v>63</v>
      </c>
      <c r="L2262">
        <v>55</v>
      </c>
      <c r="M2262">
        <v>72</v>
      </c>
      <c r="N2262">
        <v>51</v>
      </c>
      <c r="O2262">
        <v>26</v>
      </c>
      <c r="P2262">
        <v>54</v>
      </c>
      <c r="Q2262">
        <v>43</v>
      </c>
      <c r="R2262">
        <v>66</v>
      </c>
      <c r="T2262" s="34">
        <f>_xlfn.XLOOKUP(B2262,'LHA Demog pivot'!$B$4:$B$93,'LHA Demog pivot'!$C$4:$C$93,,,1)</f>
        <v>5514</v>
      </c>
      <c r="U2262" s="36">
        <f>ROUND(Table2[[#This Row],[LHA_Pop_2016]]*Table2[[#This Row],[C_ADR_7day]]/100000*7,0)</f>
        <v>20</v>
      </c>
      <c r="V2262" s="13">
        <f>IF(OR(Table2[[#This Row],[7d_positivity_public]]=0,ISBLANK(Table2[[#This Row],[7d_positivity_public]])),"",(Table2[[#This Row],[7d_positivity_public]]-Table2[[#This Row],[7d_positivity_all]])/Table2[[#This Row],[7d_positivity_public]])</f>
        <v>0.10810810810810811</v>
      </c>
      <c r="W2262">
        <v>33</v>
      </c>
    </row>
    <row r="2263" spans="1:23" x14ac:dyDescent="0.25">
      <c r="A2263" s="10">
        <v>44453</v>
      </c>
      <c r="B2263">
        <v>555</v>
      </c>
      <c r="C2263" t="s">
        <v>317</v>
      </c>
      <c r="D2263">
        <v>13</v>
      </c>
      <c r="E2263">
        <v>7</v>
      </c>
      <c r="F2263">
        <v>6</v>
      </c>
      <c r="G2263">
        <v>0</v>
      </c>
      <c r="H2263">
        <v>82</v>
      </c>
      <c r="J2263">
        <v>59</v>
      </c>
      <c r="K2263">
        <v>84</v>
      </c>
      <c r="L2263">
        <v>80</v>
      </c>
      <c r="M2263">
        <v>88</v>
      </c>
      <c r="N2263">
        <v>70</v>
      </c>
      <c r="O2263">
        <v>37</v>
      </c>
      <c r="P2263">
        <v>73</v>
      </c>
      <c r="Q2263">
        <v>64</v>
      </c>
      <c r="R2263">
        <v>80</v>
      </c>
      <c r="T2263" s="34">
        <f>_xlfn.XLOOKUP(B2263,'LHA Demog pivot'!$B$4:$B$93,'LHA Demog pivot'!$C$4:$C$93,,,1)</f>
        <v>2049</v>
      </c>
      <c r="U2263" s="36">
        <f>ROUND(Table2[[#This Row],[LHA_Pop_2016]]*Table2[[#This Row],[C_ADR_7day]]/100000*7,0)</f>
        <v>2</v>
      </c>
      <c r="V2263" s="13" t="str">
        <f>IF(OR(Table2[[#This Row],[7d_positivity_public]]=0,ISBLANK(Table2[[#This Row],[7d_positivity_public]])),"",(Table2[[#This Row],[7d_positivity_public]]-Table2[[#This Row],[7d_positivity_all]])/Table2[[#This Row],[7d_positivity_public]])</f>
        <v/>
      </c>
      <c r="W2263">
        <v>5</v>
      </c>
    </row>
    <row r="2264" spans="1:23" x14ac:dyDescent="0.25">
      <c r="A2264" s="10">
        <v>44456</v>
      </c>
      <c r="B2264">
        <v>111</v>
      </c>
      <c r="C2264" t="s">
        <v>242</v>
      </c>
      <c r="D2264">
        <v>23</v>
      </c>
      <c r="E2264">
        <v>18</v>
      </c>
      <c r="F2264">
        <v>5</v>
      </c>
      <c r="G2264">
        <v>15</v>
      </c>
      <c r="H2264">
        <v>81</v>
      </c>
      <c r="J2264">
        <v>69</v>
      </c>
      <c r="K2264">
        <v>82</v>
      </c>
      <c r="L2264">
        <v>78</v>
      </c>
      <c r="M2264">
        <v>87</v>
      </c>
      <c r="N2264">
        <v>72</v>
      </c>
      <c r="O2264">
        <v>59</v>
      </c>
      <c r="P2264">
        <v>74</v>
      </c>
      <c r="Q2264">
        <v>67</v>
      </c>
      <c r="R2264">
        <v>82</v>
      </c>
      <c r="T2264" s="34">
        <f>_xlfn.XLOOKUP(B2264,'LHA Demog pivot'!$B$4:$B$93,'LHA Demog pivot'!$C$4:$C$93,,,1)</f>
        <v>15531</v>
      </c>
      <c r="U2264" s="36">
        <f>ROUND(Table2[[#This Row],[LHA_Pop_2016]]*Table2[[#This Row],[C_ADR_7day]]/100000*7,0)</f>
        <v>25</v>
      </c>
      <c r="V2264" s="13">
        <f>IF(OR(Table2[[#This Row],[7d_positivity_public]]=0,ISBLANK(Table2[[#This Row],[7d_positivity_public]])),"",(Table2[[#This Row],[7d_positivity_public]]-Table2[[#This Row],[7d_positivity_all]])/Table2[[#This Row],[7d_positivity_public]])</f>
        <v>6.6666666666666666E-2</v>
      </c>
      <c r="W2264">
        <v>14</v>
      </c>
    </row>
    <row r="2265" spans="1:23" x14ac:dyDescent="0.25">
      <c r="A2265" s="10">
        <v>44456</v>
      </c>
      <c r="B2265">
        <v>112</v>
      </c>
      <c r="C2265" t="s">
        <v>243</v>
      </c>
      <c r="D2265">
        <v>21</v>
      </c>
      <c r="E2265">
        <v>29</v>
      </c>
      <c r="F2265">
        <v>-8</v>
      </c>
      <c r="G2265">
        <v>12</v>
      </c>
      <c r="H2265">
        <v>80</v>
      </c>
      <c r="J2265">
        <v>67</v>
      </c>
      <c r="K2265">
        <v>81</v>
      </c>
      <c r="L2265">
        <v>73</v>
      </c>
      <c r="M2265">
        <v>88</v>
      </c>
      <c r="N2265">
        <v>71</v>
      </c>
      <c r="O2265">
        <v>54</v>
      </c>
      <c r="P2265">
        <v>72</v>
      </c>
      <c r="Q2265">
        <v>59</v>
      </c>
      <c r="R2265">
        <v>83</v>
      </c>
      <c r="T2265" s="34">
        <f>_xlfn.XLOOKUP(B2265,'LHA Demog pivot'!$B$4:$B$93,'LHA Demog pivot'!$C$4:$C$93,,,1)</f>
        <v>26248</v>
      </c>
      <c r="U2265" s="36">
        <f>ROUND(Table2[[#This Row],[LHA_Pop_2016]]*Table2[[#This Row],[C_ADR_7day]]/100000*7,0)</f>
        <v>39</v>
      </c>
      <c r="V2265" s="13">
        <f>IF(OR(Table2[[#This Row],[7d_positivity_public]]=0,ISBLANK(Table2[[#This Row],[7d_positivity_public]])),"",(Table2[[#This Row],[7d_positivity_public]]-Table2[[#This Row],[7d_positivity_all]])/Table2[[#This Row],[7d_positivity_public]])</f>
        <v>8.3333333333333329E-2</v>
      </c>
      <c r="W2265">
        <v>11</v>
      </c>
    </row>
    <row r="2266" spans="1:23" x14ac:dyDescent="0.25">
      <c r="A2266" s="10">
        <v>44456</v>
      </c>
      <c r="B2266">
        <v>113</v>
      </c>
      <c r="C2266" t="s">
        <v>244</v>
      </c>
      <c r="D2266">
        <v>7</v>
      </c>
      <c r="E2266">
        <v>8</v>
      </c>
      <c r="F2266">
        <v>-1</v>
      </c>
      <c r="G2266">
        <v>5</v>
      </c>
      <c r="H2266">
        <v>84</v>
      </c>
      <c r="J2266">
        <v>74</v>
      </c>
      <c r="K2266">
        <v>85</v>
      </c>
      <c r="L2266">
        <v>79</v>
      </c>
      <c r="M2266">
        <v>90</v>
      </c>
      <c r="N2266">
        <v>77</v>
      </c>
      <c r="O2266">
        <v>61</v>
      </c>
      <c r="P2266">
        <v>78</v>
      </c>
      <c r="Q2266">
        <v>67</v>
      </c>
      <c r="R2266">
        <v>86</v>
      </c>
      <c r="T2266" s="34">
        <f>_xlfn.XLOOKUP(B2266,'LHA Demog pivot'!$B$4:$B$93,'LHA Demog pivot'!$C$4:$C$93,,,1)</f>
        <v>9178</v>
      </c>
      <c r="U2266" s="36">
        <f>ROUND(Table2[[#This Row],[LHA_Pop_2016]]*Table2[[#This Row],[C_ADR_7day]]/100000*7,0)</f>
        <v>4</v>
      </c>
      <c r="V2266" s="13">
        <f>IF(OR(Table2[[#This Row],[7d_positivity_public]]=0,ISBLANK(Table2[[#This Row],[7d_positivity_public]])),"",(Table2[[#This Row],[7d_positivity_public]]-Table2[[#This Row],[7d_positivity_all]])/Table2[[#This Row],[7d_positivity_public]])</f>
        <v>0</v>
      </c>
      <c r="W2266">
        <v>5</v>
      </c>
    </row>
    <row r="2267" spans="1:23" x14ac:dyDescent="0.25">
      <c r="A2267" s="10">
        <v>44456</v>
      </c>
      <c r="B2267">
        <v>114</v>
      </c>
      <c r="C2267" t="s">
        <v>245</v>
      </c>
      <c r="D2267">
        <v>19</v>
      </c>
      <c r="E2267">
        <v>8</v>
      </c>
      <c r="F2267">
        <v>11</v>
      </c>
      <c r="G2267">
        <v>12</v>
      </c>
      <c r="H2267">
        <v>87</v>
      </c>
      <c r="J2267">
        <v>69</v>
      </c>
      <c r="K2267">
        <v>88</v>
      </c>
      <c r="L2267">
        <v>84</v>
      </c>
      <c r="M2267">
        <v>91</v>
      </c>
      <c r="N2267">
        <v>78</v>
      </c>
      <c r="O2267">
        <v>55</v>
      </c>
      <c r="P2267">
        <v>80</v>
      </c>
      <c r="Q2267">
        <v>72</v>
      </c>
      <c r="R2267">
        <v>86</v>
      </c>
      <c r="T2267" s="34">
        <f>_xlfn.XLOOKUP(B2267,'LHA Demog pivot'!$B$4:$B$93,'LHA Demog pivot'!$C$4:$C$93,,,1)</f>
        <v>9487</v>
      </c>
      <c r="U2267" s="36">
        <f>ROUND(Table2[[#This Row],[LHA_Pop_2016]]*Table2[[#This Row],[C_ADR_7day]]/100000*7,0)</f>
        <v>13</v>
      </c>
      <c r="V2267" s="13">
        <f>IF(OR(Table2[[#This Row],[7d_positivity_public]]=0,ISBLANK(Table2[[#This Row],[7d_positivity_public]])),"",(Table2[[#This Row],[7d_positivity_public]]-Table2[[#This Row],[7d_positivity_all]])/Table2[[#This Row],[7d_positivity_public]])</f>
        <v>8.3333333333333329E-2</v>
      </c>
      <c r="W2267">
        <v>11</v>
      </c>
    </row>
    <row r="2268" spans="1:23" x14ac:dyDescent="0.25">
      <c r="A2268" s="10">
        <v>44456</v>
      </c>
      <c r="B2268">
        <v>115</v>
      </c>
      <c r="C2268" t="s">
        <v>246</v>
      </c>
      <c r="D2268">
        <v>21</v>
      </c>
      <c r="E2268">
        <v>32</v>
      </c>
      <c r="F2268">
        <v>-11</v>
      </c>
      <c r="G2268">
        <v>16</v>
      </c>
      <c r="H2268">
        <v>70</v>
      </c>
      <c r="J2268">
        <v>46</v>
      </c>
      <c r="K2268">
        <v>72</v>
      </c>
      <c r="L2268">
        <v>57</v>
      </c>
      <c r="M2268">
        <v>80</v>
      </c>
      <c r="N2268">
        <v>61</v>
      </c>
      <c r="O2268">
        <v>31</v>
      </c>
      <c r="P2268">
        <v>63</v>
      </c>
      <c r="Q2268">
        <v>44</v>
      </c>
      <c r="R2268">
        <v>74</v>
      </c>
      <c r="T2268" s="34">
        <f>_xlfn.XLOOKUP(B2268,'LHA Demog pivot'!$B$4:$B$93,'LHA Demog pivot'!$C$4:$C$93,,,1)</f>
        <v>12634</v>
      </c>
      <c r="U2268" s="36">
        <f>ROUND(Table2[[#This Row],[LHA_Pop_2016]]*Table2[[#This Row],[C_ADR_7day]]/100000*7,0)</f>
        <v>19</v>
      </c>
      <c r="V2268" s="13">
        <f>IF(OR(Table2[[#This Row],[7d_positivity_public]]=0,ISBLANK(Table2[[#This Row],[7d_positivity_public]])),"",(Table2[[#This Row],[7d_positivity_public]]-Table2[[#This Row],[7d_positivity_all]])/Table2[[#This Row],[7d_positivity_public]])</f>
        <v>0.1875</v>
      </c>
      <c r="W2268">
        <v>13</v>
      </c>
    </row>
    <row r="2269" spans="1:23" x14ac:dyDescent="0.25">
      <c r="A2269" s="10">
        <v>44456</v>
      </c>
      <c r="B2269">
        <v>116</v>
      </c>
      <c r="C2269" t="s">
        <v>247</v>
      </c>
      <c r="D2269">
        <v>16</v>
      </c>
      <c r="E2269">
        <v>39</v>
      </c>
      <c r="F2269">
        <v>-23</v>
      </c>
      <c r="G2269">
        <v>8</v>
      </c>
      <c r="H2269">
        <v>88</v>
      </c>
      <c r="J2269">
        <v>74</v>
      </c>
      <c r="K2269">
        <v>89</v>
      </c>
      <c r="L2269">
        <v>90</v>
      </c>
      <c r="M2269">
        <v>88</v>
      </c>
      <c r="N2269">
        <v>79</v>
      </c>
      <c r="O2269">
        <v>61</v>
      </c>
      <c r="P2269">
        <v>80</v>
      </c>
      <c r="Q2269">
        <v>77</v>
      </c>
      <c r="R2269">
        <v>83</v>
      </c>
      <c r="T2269" s="34">
        <f>_xlfn.XLOOKUP(B2269,'LHA Demog pivot'!$B$4:$B$93,'LHA Demog pivot'!$C$4:$C$93,,,1)</f>
        <v>6851</v>
      </c>
      <c r="U2269" s="36">
        <f>ROUND(Table2[[#This Row],[LHA_Pop_2016]]*Table2[[#This Row],[C_ADR_7day]]/100000*7,0)</f>
        <v>8</v>
      </c>
      <c r="V2269" s="13">
        <f>IF(OR(Table2[[#This Row],[7d_positivity_public]]=0,ISBLANK(Table2[[#This Row],[7d_positivity_public]])),"",(Table2[[#This Row],[7d_positivity_public]]-Table2[[#This Row],[7d_positivity_all]])/Table2[[#This Row],[7d_positivity_public]])</f>
        <v>0</v>
      </c>
      <c r="W2269">
        <v>8</v>
      </c>
    </row>
    <row r="2270" spans="1:23" x14ac:dyDescent="0.25">
      <c r="A2270" s="10">
        <v>44456</v>
      </c>
      <c r="B2270">
        <v>121</v>
      </c>
      <c r="C2270" t="s">
        <v>248</v>
      </c>
      <c r="D2270">
        <v>11</v>
      </c>
      <c r="E2270">
        <v>8</v>
      </c>
      <c r="F2270">
        <v>3</v>
      </c>
      <c r="G2270">
        <v>13</v>
      </c>
      <c r="H2270">
        <v>72</v>
      </c>
      <c r="J2270">
        <v>48</v>
      </c>
      <c r="K2270">
        <v>73</v>
      </c>
      <c r="L2270">
        <v>56</v>
      </c>
      <c r="M2270">
        <v>81</v>
      </c>
      <c r="N2270">
        <v>64</v>
      </c>
      <c r="O2270">
        <v>32</v>
      </c>
      <c r="P2270">
        <v>66</v>
      </c>
      <c r="Q2270">
        <v>46</v>
      </c>
      <c r="R2270">
        <v>74</v>
      </c>
      <c r="T2270" s="34">
        <f>_xlfn.XLOOKUP(B2270,'LHA Demog pivot'!$B$4:$B$93,'LHA Demog pivot'!$C$4:$C$93,,,1)</f>
        <v>3209</v>
      </c>
      <c r="U2270" s="36">
        <f>ROUND(Table2[[#This Row],[LHA_Pop_2016]]*Table2[[#This Row],[C_ADR_7day]]/100000*7,0)</f>
        <v>2</v>
      </c>
      <c r="V2270" s="13">
        <f>IF(OR(Table2[[#This Row],[7d_positivity_public]]=0,ISBLANK(Table2[[#This Row],[7d_positivity_public]])),"",(Table2[[#This Row],[7d_positivity_public]]-Table2[[#This Row],[7d_positivity_all]])/Table2[[#This Row],[7d_positivity_public]])</f>
        <v>0.23076923076923078</v>
      </c>
      <c r="W2270">
        <v>10</v>
      </c>
    </row>
    <row r="2271" spans="1:23" x14ac:dyDescent="0.25">
      <c r="A2271" s="10">
        <v>44456</v>
      </c>
      <c r="B2271">
        <v>122</v>
      </c>
      <c r="C2271" t="s">
        <v>249</v>
      </c>
      <c r="D2271">
        <v>9</v>
      </c>
      <c r="E2271">
        <v>23</v>
      </c>
      <c r="F2271">
        <v>-14</v>
      </c>
      <c r="G2271">
        <v>7</v>
      </c>
      <c r="H2271">
        <v>76</v>
      </c>
      <c r="J2271">
        <v>60</v>
      </c>
      <c r="K2271">
        <v>77</v>
      </c>
      <c r="L2271">
        <v>71</v>
      </c>
      <c r="M2271">
        <v>83</v>
      </c>
      <c r="N2271">
        <v>67</v>
      </c>
      <c r="O2271">
        <v>46</v>
      </c>
      <c r="P2271">
        <v>69</v>
      </c>
      <c r="Q2271">
        <v>60</v>
      </c>
      <c r="R2271">
        <v>77</v>
      </c>
      <c r="T2271" s="34">
        <f>_xlfn.XLOOKUP(B2271,'LHA Demog pivot'!$B$4:$B$93,'LHA Demog pivot'!$C$4:$C$93,,,1)</f>
        <v>25523</v>
      </c>
      <c r="U2271" s="36">
        <f>ROUND(Table2[[#This Row],[LHA_Pop_2016]]*Table2[[#This Row],[C_ADR_7day]]/100000*7,0)</f>
        <v>16</v>
      </c>
      <c r="V2271" s="13">
        <f>IF(OR(Table2[[#This Row],[7d_positivity_public]]=0,ISBLANK(Table2[[#This Row],[7d_positivity_public]])),"",(Table2[[#This Row],[7d_positivity_public]]-Table2[[#This Row],[7d_positivity_all]])/Table2[[#This Row],[7d_positivity_public]])</f>
        <v>0.14285714285714285</v>
      </c>
      <c r="W2271">
        <v>6</v>
      </c>
    </row>
    <row r="2272" spans="1:23" x14ac:dyDescent="0.25">
      <c r="A2272" s="10">
        <v>44456</v>
      </c>
      <c r="B2272">
        <v>123</v>
      </c>
      <c r="C2272" t="s">
        <v>250</v>
      </c>
      <c r="D2272">
        <v>13</v>
      </c>
      <c r="E2272">
        <v>22</v>
      </c>
      <c r="F2272">
        <v>-9</v>
      </c>
      <c r="G2272">
        <v>8</v>
      </c>
      <c r="H2272">
        <v>79</v>
      </c>
      <c r="J2272">
        <v>65</v>
      </c>
      <c r="K2272">
        <v>80</v>
      </c>
      <c r="L2272">
        <v>74</v>
      </c>
      <c r="M2272">
        <v>86</v>
      </c>
      <c r="N2272">
        <v>71</v>
      </c>
      <c r="O2272">
        <v>49</v>
      </c>
      <c r="P2272">
        <v>72</v>
      </c>
      <c r="Q2272">
        <v>62</v>
      </c>
      <c r="R2272">
        <v>82</v>
      </c>
      <c r="T2272" s="34">
        <f>_xlfn.XLOOKUP(B2272,'LHA Demog pivot'!$B$4:$B$93,'LHA Demog pivot'!$C$4:$C$93,,,1)</f>
        <v>13710</v>
      </c>
      <c r="U2272" s="36">
        <f>ROUND(Table2[[#This Row],[LHA_Pop_2016]]*Table2[[#This Row],[C_ADR_7day]]/100000*7,0)</f>
        <v>12</v>
      </c>
      <c r="V2272" s="13">
        <f>IF(OR(Table2[[#This Row],[7d_positivity_public]]=0,ISBLANK(Table2[[#This Row],[7d_positivity_public]])),"",(Table2[[#This Row],[7d_positivity_public]]-Table2[[#This Row],[7d_positivity_all]])/Table2[[#This Row],[7d_positivity_public]])</f>
        <v>0</v>
      </c>
      <c r="W2272">
        <v>8</v>
      </c>
    </row>
    <row r="2273" spans="1:23" x14ac:dyDescent="0.25">
      <c r="A2273" s="10">
        <v>44456</v>
      </c>
      <c r="B2273">
        <v>124</v>
      </c>
      <c r="C2273" t="s">
        <v>251</v>
      </c>
      <c r="D2273">
        <v>3</v>
      </c>
      <c r="E2273">
        <v>6</v>
      </c>
      <c r="F2273">
        <v>-3</v>
      </c>
      <c r="G2273">
        <v>4</v>
      </c>
      <c r="H2273">
        <v>76</v>
      </c>
      <c r="J2273">
        <v>51</v>
      </c>
      <c r="K2273">
        <v>77</v>
      </c>
      <c r="L2273">
        <v>64</v>
      </c>
      <c r="M2273">
        <v>83</v>
      </c>
      <c r="N2273">
        <v>68</v>
      </c>
      <c r="O2273">
        <v>42</v>
      </c>
      <c r="P2273">
        <v>69</v>
      </c>
      <c r="Q2273">
        <v>51</v>
      </c>
      <c r="R2273">
        <v>78</v>
      </c>
      <c r="T2273" s="34">
        <f>_xlfn.XLOOKUP(B2273,'LHA Demog pivot'!$B$4:$B$93,'LHA Demog pivot'!$C$4:$C$93,,,1)</f>
        <v>4501</v>
      </c>
      <c r="U2273" s="36">
        <f>ROUND(Table2[[#This Row],[LHA_Pop_2016]]*Table2[[#This Row],[C_ADR_7day]]/100000*7,0)</f>
        <v>1</v>
      </c>
      <c r="V2273" s="13">
        <f>IF(OR(Table2[[#This Row],[7d_positivity_public]]=0,ISBLANK(Table2[[#This Row],[7d_positivity_public]])),"",(Table2[[#This Row],[7d_positivity_public]]-Table2[[#This Row],[7d_positivity_all]])/Table2[[#This Row],[7d_positivity_public]])</f>
        <v>0.25</v>
      </c>
      <c r="W2273">
        <v>3</v>
      </c>
    </row>
    <row r="2274" spans="1:23" x14ac:dyDescent="0.25">
      <c r="A2274" s="10">
        <v>44456</v>
      </c>
      <c r="B2274">
        <v>125</v>
      </c>
      <c r="C2274" t="s">
        <v>252</v>
      </c>
      <c r="D2274">
        <v>13</v>
      </c>
      <c r="E2274">
        <v>23</v>
      </c>
      <c r="F2274">
        <v>-10</v>
      </c>
      <c r="G2274">
        <v>7</v>
      </c>
      <c r="H2274">
        <v>86</v>
      </c>
      <c r="J2274">
        <v>79</v>
      </c>
      <c r="K2274">
        <v>86</v>
      </c>
      <c r="L2274">
        <v>81</v>
      </c>
      <c r="M2274">
        <v>91</v>
      </c>
      <c r="N2274">
        <v>79</v>
      </c>
      <c r="O2274">
        <v>66</v>
      </c>
      <c r="P2274">
        <v>79</v>
      </c>
      <c r="Q2274">
        <v>70</v>
      </c>
      <c r="R2274">
        <v>87</v>
      </c>
      <c r="T2274" s="34">
        <f>_xlfn.XLOOKUP(B2274,'LHA Demog pivot'!$B$4:$B$93,'LHA Demog pivot'!$C$4:$C$93,,,1)</f>
        <v>19367</v>
      </c>
      <c r="U2274" s="36">
        <f>ROUND(Table2[[#This Row],[LHA_Pop_2016]]*Table2[[#This Row],[C_ADR_7day]]/100000*7,0)</f>
        <v>18</v>
      </c>
      <c r="V2274" s="13">
        <f>IF(OR(Table2[[#This Row],[7d_positivity_public]]=0,ISBLANK(Table2[[#This Row],[7d_positivity_public]])),"",(Table2[[#This Row],[7d_positivity_public]]-Table2[[#This Row],[7d_positivity_all]])/Table2[[#This Row],[7d_positivity_public]])</f>
        <v>0</v>
      </c>
      <c r="W2274">
        <v>7</v>
      </c>
    </row>
    <row r="2275" spans="1:23" x14ac:dyDescent="0.25">
      <c r="A2275" s="10">
        <v>44456</v>
      </c>
      <c r="B2275">
        <v>126</v>
      </c>
      <c r="C2275" t="s">
        <v>83</v>
      </c>
      <c r="D2275">
        <v>46</v>
      </c>
      <c r="E2275">
        <v>49</v>
      </c>
      <c r="F2275">
        <v>-3</v>
      </c>
      <c r="G2275">
        <v>21</v>
      </c>
      <c r="H2275">
        <v>77</v>
      </c>
      <c r="J2275">
        <v>56</v>
      </c>
      <c r="K2275">
        <v>78</v>
      </c>
      <c r="L2275">
        <v>65</v>
      </c>
      <c r="M2275">
        <v>84</v>
      </c>
      <c r="N2275">
        <v>69</v>
      </c>
      <c r="O2275">
        <v>46</v>
      </c>
      <c r="P2275">
        <v>70</v>
      </c>
      <c r="Q2275">
        <v>52</v>
      </c>
      <c r="R2275">
        <v>79</v>
      </c>
      <c r="T2275" s="34">
        <f>_xlfn.XLOOKUP(B2275,'LHA Demog pivot'!$B$4:$B$93,'LHA Demog pivot'!$C$4:$C$93,,,1)</f>
        <v>8611</v>
      </c>
      <c r="U2275" s="36">
        <f>ROUND(Table2[[#This Row],[LHA_Pop_2016]]*Table2[[#This Row],[C_ADR_7day]]/100000*7,0)</f>
        <v>28</v>
      </c>
      <c r="V2275" s="13">
        <f>IF(OR(Table2[[#This Row],[7d_positivity_public]]=0,ISBLANK(Table2[[#This Row],[7d_positivity_public]])),"",(Table2[[#This Row],[7d_positivity_public]]-Table2[[#This Row],[7d_positivity_all]])/Table2[[#This Row],[7d_positivity_public]])</f>
        <v>0</v>
      </c>
      <c r="W2275">
        <v>21</v>
      </c>
    </row>
    <row r="2276" spans="1:23" x14ac:dyDescent="0.25">
      <c r="A2276" s="10">
        <v>44456</v>
      </c>
      <c r="B2276">
        <v>127</v>
      </c>
      <c r="C2276" t="s">
        <v>84</v>
      </c>
      <c r="D2276">
        <v>23</v>
      </c>
      <c r="E2276">
        <v>45</v>
      </c>
      <c r="F2276">
        <v>-22</v>
      </c>
      <c r="G2276">
        <v>18</v>
      </c>
      <c r="H2276">
        <v>69</v>
      </c>
      <c r="J2276">
        <v>40</v>
      </c>
      <c r="K2276">
        <v>71</v>
      </c>
      <c r="L2276">
        <v>62</v>
      </c>
      <c r="M2276">
        <v>75</v>
      </c>
      <c r="N2276">
        <v>60</v>
      </c>
      <c r="O2276">
        <v>24</v>
      </c>
      <c r="P2276">
        <v>62</v>
      </c>
      <c r="Q2276">
        <v>47</v>
      </c>
      <c r="R2276">
        <v>69</v>
      </c>
      <c r="T2276" s="34">
        <f>_xlfn.XLOOKUP(B2276,'LHA Demog pivot'!$B$4:$B$93,'LHA Demog pivot'!$C$4:$C$93,,,1)</f>
        <v>3469</v>
      </c>
      <c r="U2276" s="36">
        <f>ROUND(Table2[[#This Row],[LHA_Pop_2016]]*Table2[[#This Row],[C_ADR_7day]]/100000*7,0)</f>
        <v>6</v>
      </c>
      <c r="V2276" s="13">
        <f>IF(OR(Table2[[#This Row],[7d_positivity_public]]=0,ISBLANK(Table2[[#This Row],[7d_positivity_public]])),"",(Table2[[#This Row],[7d_positivity_public]]-Table2[[#This Row],[7d_positivity_all]])/Table2[[#This Row],[7d_positivity_public]])</f>
        <v>0.1111111111111111</v>
      </c>
      <c r="W2276">
        <v>16</v>
      </c>
    </row>
    <row r="2277" spans="1:23" x14ac:dyDescent="0.25">
      <c r="A2277" s="10">
        <v>44456</v>
      </c>
      <c r="B2277">
        <v>131</v>
      </c>
      <c r="C2277" t="s">
        <v>87</v>
      </c>
      <c r="D2277">
        <v>20</v>
      </c>
      <c r="E2277">
        <v>14</v>
      </c>
      <c r="F2277">
        <v>6</v>
      </c>
      <c r="G2277">
        <v>15</v>
      </c>
      <c r="H2277">
        <v>87</v>
      </c>
      <c r="J2277">
        <v>70</v>
      </c>
      <c r="K2277">
        <v>88</v>
      </c>
      <c r="L2277">
        <v>83</v>
      </c>
      <c r="M2277">
        <v>90</v>
      </c>
      <c r="N2277">
        <v>78</v>
      </c>
      <c r="O2277">
        <v>54</v>
      </c>
      <c r="P2277">
        <v>79</v>
      </c>
      <c r="Q2277">
        <v>69</v>
      </c>
      <c r="R2277">
        <v>84</v>
      </c>
      <c r="T2277" s="34">
        <f>_xlfn.XLOOKUP(B2277,'LHA Demog pivot'!$B$4:$B$93,'LHA Demog pivot'!$C$4:$C$93,,,1)</f>
        <v>19231</v>
      </c>
      <c r="U2277" s="36">
        <f>ROUND(Table2[[#This Row],[LHA_Pop_2016]]*Table2[[#This Row],[C_ADR_7day]]/100000*7,0)</f>
        <v>27</v>
      </c>
      <c r="V2277" s="13">
        <f>IF(OR(Table2[[#This Row],[7d_positivity_public]]=0,ISBLANK(Table2[[#This Row],[7d_positivity_public]])),"",(Table2[[#This Row],[7d_positivity_public]]-Table2[[#This Row],[7d_positivity_all]])/Table2[[#This Row],[7d_positivity_public]])</f>
        <v>0.13333333333333333</v>
      </c>
      <c r="W2277">
        <v>13</v>
      </c>
    </row>
    <row r="2278" spans="1:23" x14ac:dyDescent="0.25">
      <c r="A2278" s="10">
        <v>44456</v>
      </c>
      <c r="B2278">
        <v>132</v>
      </c>
      <c r="C2278" t="s">
        <v>89</v>
      </c>
      <c r="D2278">
        <v>16</v>
      </c>
      <c r="E2278">
        <v>17</v>
      </c>
      <c r="F2278">
        <v>-1</v>
      </c>
      <c r="G2278">
        <v>10</v>
      </c>
      <c r="H2278">
        <v>84</v>
      </c>
      <c r="J2278">
        <v>77</v>
      </c>
      <c r="K2278">
        <v>85</v>
      </c>
      <c r="L2278">
        <v>77</v>
      </c>
      <c r="M2278">
        <v>89</v>
      </c>
      <c r="N2278">
        <v>77</v>
      </c>
      <c r="O2278">
        <v>63</v>
      </c>
      <c r="P2278">
        <v>78</v>
      </c>
      <c r="Q2278">
        <v>67</v>
      </c>
      <c r="R2278">
        <v>85</v>
      </c>
      <c r="T2278" s="34">
        <f>_xlfn.XLOOKUP(B2278,'LHA Demog pivot'!$B$4:$B$93,'LHA Demog pivot'!$C$4:$C$93,,,1)</f>
        <v>41799</v>
      </c>
      <c r="U2278" s="36">
        <f>ROUND(Table2[[#This Row],[LHA_Pop_2016]]*Table2[[#This Row],[C_ADR_7day]]/100000*7,0)</f>
        <v>47</v>
      </c>
      <c r="V2278" s="13">
        <f>IF(OR(Table2[[#This Row],[7d_positivity_public]]=0,ISBLANK(Table2[[#This Row],[7d_positivity_public]])),"",(Table2[[#This Row],[7d_positivity_public]]-Table2[[#This Row],[7d_positivity_all]])/Table2[[#This Row],[7d_positivity_public]])</f>
        <v>0.1</v>
      </c>
      <c r="W2278">
        <v>9</v>
      </c>
    </row>
    <row r="2279" spans="1:23" x14ac:dyDescent="0.25">
      <c r="A2279" s="10">
        <v>44456</v>
      </c>
      <c r="B2279">
        <v>133</v>
      </c>
      <c r="C2279" t="s">
        <v>91</v>
      </c>
      <c r="D2279">
        <v>37</v>
      </c>
      <c r="E2279">
        <v>10</v>
      </c>
      <c r="F2279">
        <v>27</v>
      </c>
      <c r="G2279">
        <v>23</v>
      </c>
      <c r="H2279">
        <v>79</v>
      </c>
      <c r="J2279">
        <v>64</v>
      </c>
      <c r="K2279">
        <v>80</v>
      </c>
      <c r="L2279">
        <v>77</v>
      </c>
      <c r="M2279">
        <v>81</v>
      </c>
      <c r="N2279">
        <v>71</v>
      </c>
      <c r="O2279">
        <v>46</v>
      </c>
      <c r="P2279">
        <v>72</v>
      </c>
      <c r="Q2279">
        <v>62</v>
      </c>
      <c r="R2279">
        <v>76</v>
      </c>
      <c r="T2279" s="34">
        <f>_xlfn.XLOOKUP(B2279,'LHA Demog pivot'!$B$4:$B$93,'LHA Demog pivot'!$C$4:$C$93,,,1)</f>
        <v>5101</v>
      </c>
      <c r="U2279" s="36">
        <f>ROUND(Table2[[#This Row],[LHA_Pop_2016]]*Table2[[#This Row],[C_ADR_7day]]/100000*7,0)</f>
        <v>13</v>
      </c>
      <c r="V2279" s="13">
        <f>IF(OR(Table2[[#This Row],[7d_positivity_public]]=0,ISBLANK(Table2[[#This Row],[7d_positivity_public]])),"",(Table2[[#This Row],[7d_positivity_public]]-Table2[[#This Row],[7d_positivity_all]])/Table2[[#This Row],[7d_positivity_public]])</f>
        <v>4.3478260869565216E-2</v>
      </c>
      <c r="W2279">
        <v>22</v>
      </c>
    </row>
    <row r="2280" spans="1:23" x14ac:dyDescent="0.25">
      <c r="A2280" s="10">
        <v>44456</v>
      </c>
      <c r="B2280">
        <v>134</v>
      </c>
      <c r="C2280" t="s">
        <v>93</v>
      </c>
      <c r="D2280">
        <v>23</v>
      </c>
      <c r="E2280">
        <v>12</v>
      </c>
      <c r="F2280">
        <v>11</v>
      </c>
      <c r="G2280">
        <v>16</v>
      </c>
      <c r="H2280">
        <v>80</v>
      </c>
      <c r="J2280">
        <v>63</v>
      </c>
      <c r="K2280">
        <v>81</v>
      </c>
      <c r="L2280">
        <v>74</v>
      </c>
      <c r="M2280">
        <v>85</v>
      </c>
      <c r="N2280">
        <v>71</v>
      </c>
      <c r="O2280">
        <v>46</v>
      </c>
      <c r="P2280">
        <v>73</v>
      </c>
      <c r="Q2280">
        <v>61</v>
      </c>
      <c r="R2280">
        <v>79</v>
      </c>
      <c r="T2280" s="34">
        <f>_xlfn.XLOOKUP(B2280,'LHA Demog pivot'!$B$4:$B$93,'LHA Demog pivot'!$C$4:$C$93,,,1)</f>
        <v>4781</v>
      </c>
      <c r="U2280" s="36">
        <f>ROUND(Table2[[#This Row],[LHA_Pop_2016]]*Table2[[#This Row],[C_ADR_7day]]/100000*7,0)</f>
        <v>8</v>
      </c>
      <c r="V2280" s="13">
        <f>IF(OR(Table2[[#This Row],[7d_positivity_public]]=0,ISBLANK(Table2[[#This Row],[7d_positivity_public]])),"",(Table2[[#This Row],[7d_positivity_public]]-Table2[[#This Row],[7d_positivity_all]])/Table2[[#This Row],[7d_positivity_public]])</f>
        <v>0.1875</v>
      </c>
      <c r="W2280">
        <v>13</v>
      </c>
    </row>
    <row r="2281" spans="1:23" x14ac:dyDescent="0.25">
      <c r="A2281" s="10">
        <v>44456</v>
      </c>
      <c r="B2281">
        <v>135</v>
      </c>
      <c r="C2281" t="s">
        <v>95</v>
      </c>
      <c r="D2281">
        <v>39</v>
      </c>
      <c r="E2281">
        <v>38</v>
      </c>
      <c r="F2281">
        <v>1</v>
      </c>
      <c r="G2281">
        <v>23</v>
      </c>
      <c r="H2281">
        <v>74</v>
      </c>
      <c r="J2281">
        <v>55</v>
      </c>
      <c r="K2281">
        <v>75</v>
      </c>
      <c r="L2281">
        <v>63</v>
      </c>
      <c r="M2281">
        <v>84</v>
      </c>
      <c r="N2281">
        <v>65</v>
      </c>
      <c r="O2281">
        <v>41</v>
      </c>
      <c r="P2281">
        <v>67</v>
      </c>
      <c r="Q2281">
        <v>49</v>
      </c>
      <c r="R2281">
        <v>79</v>
      </c>
      <c r="T2281" s="34">
        <f>_xlfn.XLOOKUP(B2281,'LHA Demog pivot'!$B$4:$B$93,'LHA Demog pivot'!$C$4:$C$93,,,1)</f>
        <v>10220</v>
      </c>
      <c r="U2281" s="36">
        <f>ROUND(Table2[[#This Row],[LHA_Pop_2016]]*Table2[[#This Row],[C_ADR_7day]]/100000*7,0)</f>
        <v>28</v>
      </c>
      <c r="V2281" s="13">
        <f>IF(OR(Table2[[#This Row],[7d_positivity_public]]=0,ISBLANK(Table2[[#This Row],[7d_positivity_public]])),"",(Table2[[#This Row],[7d_positivity_public]]-Table2[[#This Row],[7d_positivity_all]])/Table2[[#This Row],[7d_positivity_public]])</f>
        <v>0</v>
      </c>
      <c r="W2281">
        <v>23</v>
      </c>
    </row>
    <row r="2282" spans="1:23" x14ac:dyDescent="0.25">
      <c r="A2282" s="10">
        <v>44456</v>
      </c>
      <c r="B2282">
        <v>136</v>
      </c>
      <c r="C2282" t="s">
        <v>253</v>
      </c>
      <c r="D2282">
        <v>22</v>
      </c>
      <c r="E2282">
        <v>34</v>
      </c>
      <c r="F2282">
        <v>-12</v>
      </c>
      <c r="G2282">
        <v>13</v>
      </c>
      <c r="H2282">
        <v>80</v>
      </c>
      <c r="J2282">
        <v>70</v>
      </c>
      <c r="K2282">
        <v>80</v>
      </c>
      <c r="L2282">
        <v>71</v>
      </c>
      <c r="M2282">
        <v>87</v>
      </c>
      <c r="N2282">
        <v>72</v>
      </c>
      <c r="O2282">
        <v>56</v>
      </c>
      <c r="P2282">
        <v>73</v>
      </c>
      <c r="Q2282">
        <v>59</v>
      </c>
      <c r="R2282">
        <v>83</v>
      </c>
      <c r="T2282" s="34">
        <f>_xlfn.XLOOKUP(B2282,'LHA Demog pivot'!$B$4:$B$93,'LHA Demog pivot'!$C$4:$C$93,,,1)</f>
        <v>66849</v>
      </c>
      <c r="U2282" s="36">
        <f>ROUND(Table2[[#This Row],[LHA_Pop_2016]]*Table2[[#This Row],[C_ADR_7day]]/100000*7,0)</f>
        <v>103</v>
      </c>
      <c r="V2282" s="13">
        <f>IF(OR(Table2[[#This Row],[7d_positivity_public]]=0,ISBLANK(Table2[[#This Row],[7d_positivity_public]])),"",(Table2[[#This Row],[7d_positivity_public]]-Table2[[#This Row],[7d_positivity_all]])/Table2[[#This Row],[7d_positivity_public]])</f>
        <v>0</v>
      </c>
      <c r="W2282">
        <v>13</v>
      </c>
    </row>
    <row r="2283" spans="1:23" x14ac:dyDescent="0.25">
      <c r="A2283" s="10">
        <v>44456</v>
      </c>
      <c r="B2283">
        <v>137</v>
      </c>
      <c r="C2283" t="s">
        <v>254</v>
      </c>
      <c r="D2283">
        <v>18</v>
      </c>
      <c r="E2283">
        <v>27</v>
      </c>
      <c r="F2283">
        <v>-9</v>
      </c>
      <c r="G2283">
        <v>12</v>
      </c>
      <c r="H2283">
        <v>83</v>
      </c>
      <c r="J2283">
        <v>73</v>
      </c>
      <c r="K2283">
        <v>84</v>
      </c>
      <c r="L2283">
        <v>79</v>
      </c>
      <c r="M2283">
        <v>88</v>
      </c>
      <c r="N2283">
        <v>74</v>
      </c>
      <c r="O2283">
        <v>59</v>
      </c>
      <c r="P2283">
        <v>75</v>
      </c>
      <c r="Q2283">
        <v>67</v>
      </c>
      <c r="R2283">
        <v>84</v>
      </c>
      <c r="T2283" s="34">
        <f>_xlfn.XLOOKUP(B2283,'LHA Demog pivot'!$B$4:$B$93,'LHA Demog pivot'!$C$4:$C$93,,,1)</f>
        <v>194882</v>
      </c>
      <c r="U2283" s="36">
        <f>ROUND(Table2[[#This Row],[LHA_Pop_2016]]*Table2[[#This Row],[C_ADR_7day]]/100000*7,0)</f>
        <v>246</v>
      </c>
      <c r="V2283" s="13">
        <f>IF(OR(Table2[[#This Row],[7d_positivity_public]]=0,ISBLANK(Table2[[#This Row],[7d_positivity_public]])),"",(Table2[[#This Row],[7d_positivity_public]]-Table2[[#This Row],[7d_positivity_all]])/Table2[[#This Row],[7d_positivity_public]])</f>
        <v>0.16666666666666666</v>
      </c>
      <c r="W2283">
        <v>10</v>
      </c>
    </row>
    <row r="2284" spans="1:23" x14ac:dyDescent="0.25">
      <c r="A2284" s="10">
        <v>44456</v>
      </c>
      <c r="B2284">
        <v>138</v>
      </c>
      <c r="C2284" t="s">
        <v>116</v>
      </c>
      <c r="D2284">
        <v>13</v>
      </c>
      <c r="E2284">
        <v>20</v>
      </c>
      <c r="F2284">
        <v>-7</v>
      </c>
      <c r="G2284">
        <v>11</v>
      </c>
      <c r="H2284">
        <v>84</v>
      </c>
      <c r="J2284">
        <v>75</v>
      </c>
      <c r="K2284">
        <v>85</v>
      </c>
      <c r="L2284">
        <v>77</v>
      </c>
      <c r="M2284">
        <v>90</v>
      </c>
      <c r="N2284">
        <v>78</v>
      </c>
      <c r="O2284">
        <v>62</v>
      </c>
      <c r="P2284">
        <v>79</v>
      </c>
      <c r="Q2284">
        <v>67</v>
      </c>
      <c r="R2284">
        <v>85</v>
      </c>
      <c r="T2284" s="34">
        <f>_xlfn.XLOOKUP(B2284,'LHA Demog pivot'!$B$4:$B$93,'LHA Demog pivot'!$C$4:$C$93,,,1)</f>
        <v>12110</v>
      </c>
      <c r="U2284" s="36">
        <f>ROUND(Table2[[#This Row],[LHA_Pop_2016]]*Table2[[#This Row],[C_ADR_7day]]/100000*7,0)</f>
        <v>11</v>
      </c>
      <c r="V2284" s="13">
        <f>IF(OR(Table2[[#This Row],[7d_positivity_public]]=0,ISBLANK(Table2[[#This Row],[7d_positivity_public]])),"",(Table2[[#This Row],[7d_positivity_public]]-Table2[[#This Row],[7d_positivity_all]])/Table2[[#This Row],[7d_positivity_public]])</f>
        <v>9.0909090909090912E-2</v>
      </c>
      <c r="W2284">
        <v>10</v>
      </c>
    </row>
    <row r="2285" spans="1:23" x14ac:dyDescent="0.25">
      <c r="A2285" s="10">
        <v>44456</v>
      </c>
      <c r="B2285">
        <v>139</v>
      </c>
      <c r="C2285" t="s">
        <v>118</v>
      </c>
      <c r="D2285">
        <v>56</v>
      </c>
      <c r="E2285">
        <v>33</v>
      </c>
      <c r="F2285">
        <v>23</v>
      </c>
      <c r="G2285">
        <v>30</v>
      </c>
      <c r="H2285">
        <v>68</v>
      </c>
      <c r="J2285">
        <v>37</v>
      </c>
      <c r="K2285">
        <v>70</v>
      </c>
      <c r="L2285">
        <v>54</v>
      </c>
      <c r="M2285">
        <v>80</v>
      </c>
      <c r="N2285">
        <v>59</v>
      </c>
      <c r="O2285">
        <v>27</v>
      </c>
      <c r="P2285">
        <v>61</v>
      </c>
      <c r="Q2285">
        <v>41</v>
      </c>
      <c r="R2285">
        <v>74</v>
      </c>
      <c r="T2285" s="34">
        <f>_xlfn.XLOOKUP(B2285,'LHA Demog pivot'!$B$4:$B$93,'LHA Demog pivot'!$C$4:$C$93,,,1)</f>
        <v>7285</v>
      </c>
      <c r="U2285" s="36">
        <f>ROUND(Table2[[#This Row],[LHA_Pop_2016]]*Table2[[#This Row],[C_ADR_7day]]/100000*7,0)</f>
        <v>29</v>
      </c>
      <c r="V2285" s="13">
        <f>IF(OR(Table2[[#This Row],[7d_positivity_public]]=0,ISBLANK(Table2[[#This Row],[7d_positivity_public]])),"",(Table2[[#This Row],[7d_positivity_public]]-Table2[[#This Row],[7d_positivity_all]])/Table2[[#This Row],[7d_positivity_public]])</f>
        <v>3.3333333333333333E-2</v>
      </c>
      <c r="W2285">
        <v>29</v>
      </c>
    </row>
    <row r="2286" spans="1:23" x14ac:dyDescent="0.25">
      <c r="A2286" s="10">
        <v>44456</v>
      </c>
      <c r="B2286">
        <v>141</v>
      </c>
      <c r="C2286" t="s">
        <v>255</v>
      </c>
      <c r="D2286">
        <v>17</v>
      </c>
      <c r="E2286">
        <v>17</v>
      </c>
      <c r="F2286">
        <v>0</v>
      </c>
      <c r="G2286">
        <v>13</v>
      </c>
      <c r="H2286">
        <v>90</v>
      </c>
      <c r="J2286">
        <v>78</v>
      </c>
      <c r="K2286">
        <v>91</v>
      </c>
      <c r="L2286">
        <v>90</v>
      </c>
      <c r="M2286">
        <v>92</v>
      </c>
      <c r="N2286">
        <v>80</v>
      </c>
      <c r="O2286">
        <v>57</v>
      </c>
      <c r="P2286">
        <v>81</v>
      </c>
      <c r="Q2286">
        <v>77</v>
      </c>
      <c r="R2286">
        <v>87</v>
      </c>
      <c r="T2286" s="34">
        <f>_xlfn.XLOOKUP(B2286,'LHA Demog pivot'!$B$4:$B$93,'LHA Demog pivot'!$C$4:$C$93,,,1)</f>
        <v>8085</v>
      </c>
      <c r="U2286" s="36">
        <f>ROUND(Table2[[#This Row],[LHA_Pop_2016]]*Table2[[#This Row],[C_ADR_7day]]/100000*7,0)</f>
        <v>10</v>
      </c>
      <c r="V2286" s="13">
        <f>IF(OR(Table2[[#This Row],[7d_positivity_public]]=0,ISBLANK(Table2[[#This Row],[7d_positivity_public]])),"",(Table2[[#This Row],[7d_positivity_public]]-Table2[[#This Row],[7d_positivity_all]])/Table2[[#This Row],[7d_positivity_public]])</f>
        <v>0.15384615384615385</v>
      </c>
      <c r="W2286">
        <v>11</v>
      </c>
    </row>
    <row r="2287" spans="1:23" x14ac:dyDescent="0.25">
      <c r="A2287" s="10">
        <v>44456</v>
      </c>
      <c r="B2287">
        <v>142</v>
      </c>
      <c r="C2287" t="s">
        <v>120</v>
      </c>
      <c r="D2287">
        <v>36</v>
      </c>
      <c r="E2287">
        <v>36</v>
      </c>
      <c r="F2287">
        <v>0</v>
      </c>
      <c r="G2287">
        <v>20</v>
      </c>
      <c r="H2287">
        <v>76</v>
      </c>
      <c r="J2287">
        <v>59</v>
      </c>
      <c r="K2287">
        <v>78</v>
      </c>
      <c r="L2287">
        <v>65</v>
      </c>
      <c r="M2287">
        <v>85</v>
      </c>
      <c r="N2287">
        <v>69</v>
      </c>
      <c r="O2287">
        <v>47</v>
      </c>
      <c r="P2287">
        <v>71</v>
      </c>
      <c r="Q2287">
        <v>53</v>
      </c>
      <c r="R2287">
        <v>81</v>
      </c>
      <c r="T2287" s="34">
        <f>_xlfn.XLOOKUP(B2287,'LHA Demog pivot'!$B$4:$B$93,'LHA Demog pivot'!$C$4:$C$93,,,1)</f>
        <v>33648</v>
      </c>
      <c r="U2287" s="36">
        <f>ROUND(Table2[[#This Row],[LHA_Pop_2016]]*Table2[[#This Row],[C_ADR_7day]]/100000*7,0)</f>
        <v>85</v>
      </c>
      <c r="V2287" s="13">
        <f>IF(OR(Table2[[#This Row],[7d_positivity_public]]=0,ISBLANK(Table2[[#This Row],[7d_positivity_public]])),"",(Table2[[#This Row],[7d_positivity_public]]-Table2[[#This Row],[7d_positivity_all]])/Table2[[#This Row],[7d_positivity_public]])</f>
        <v>0.05</v>
      </c>
      <c r="W2287">
        <v>19</v>
      </c>
    </row>
    <row r="2288" spans="1:23" x14ac:dyDescent="0.25">
      <c r="A2288" s="10">
        <v>44456</v>
      </c>
      <c r="B2288">
        <v>143</v>
      </c>
      <c r="C2288" t="s">
        <v>256</v>
      </c>
      <c r="D2288">
        <v>23</v>
      </c>
      <c r="E2288">
        <v>29</v>
      </c>
      <c r="F2288">
        <v>-6</v>
      </c>
      <c r="G2288">
        <v>12</v>
      </c>
      <c r="H2288">
        <v>85</v>
      </c>
      <c r="J2288">
        <v>75</v>
      </c>
      <c r="K2288">
        <v>85</v>
      </c>
      <c r="L2288">
        <v>81</v>
      </c>
      <c r="M2288">
        <v>89</v>
      </c>
      <c r="N2288">
        <v>76</v>
      </c>
      <c r="O2288">
        <v>62</v>
      </c>
      <c r="P2288">
        <v>77</v>
      </c>
      <c r="Q2288">
        <v>69</v>
      </c>
      <c r="R2288">
        <v>85</v>
      </c>
      <c r="T2288" s="34">
        <f>_xlfn.XLOOKUP(B2288,'LHA Demog pivot'!$B$4:$B$93,'LHA Demog pivot'!$C$4:$C$93,,,1)</f>
        <v>113287</v>
      </c>
      <c r="U2288" s="36">
        <f>ROUND(Table2[[#This Row],[LHA_Pop_2016]]*Table2[[#This Row],[C_ADR_7day]]/100000*7,0)</f>
        <v>182</v>
      </c>
      <c r="V2288" s="13">
        <f>IF(OR(Table2[[#This Row],[7d_positivity_public]]=0,ISBLANK(Table2[[#This Row],[7d_positivity_public]])),"",(Table2[[#This Row],[7d_positivity_public]]-Table2[[#This Row],[7d_positivity_all]])/Table2[[#This Row],[7d_positivity_public]])</f>
        <v>8.3333333333333329E-2</v>
      </c>
      <c r="W2288">
        <v>11</v>
      </c>
    </row>
    <row r="2289" spans="1:23" x14ac:dyDescent="0.25">
      <c r="A2289" s="10">
        <v>44456</v>
      </c>
      <c r="B2289">
        <v>144</v>
      </c>
      <c r="C2289" t="s">
        <v>257</v>
      </c>
      <c r="D2289">
        <v>13</v>
      </c>
      <c r="E2289">
        <v>5</v>
      </c>
      <c r="F2289">
        <v>8</v>
      </c>
      <c r="G2289">
        <v>14</v>
      </c>
      <c r="H2289">
        <v>73</v>
      </c>
      <c r="J2289">
        <v>50</v>
      </c>
      <c r="K2289">
        <v>74</v>
      </c>
      <c r="L2289">
        <v>58</v>
      </c>
      <c r="M2289">
        <v>82</v>
      </c>
      <c r="N2289">
        <v>66</v>
      </c>
      <c r="O2289">
        <v>35</v>
      </c>
      <c r="P2289">
        <v>67</v>
      </c>
      <c r="Q2289">
        <v>46</v>
      </c>
      <c r="R2289">
        <v>77</v>
      </c>
      <c r="T2289" s="34">
        <f>_xlfn.XLOOKUP(B2289,'LHA Demog pivot'!$B$4:$B$93,'LHA Demog pivot'!$C$4:$C$93,,,1)</f>
        <v>14112</v>
      </c>
      <c r="U2289" s="36">
        <f>ROUND(Table2[[#This Row],[LHA_Pop_2016]]*Table2[[#This Row],[C_ADR_7day]]/100000*7,0)</f>
        <v>13</v>
      </c>
      <c r="V2289" s="13">
        <f>IF(OR(Table2[[#This Row],[7d_positivity_public]]=0,ISBLANK(Table2[[#This Row],[7d_positivity_public]])),"",(Table2[[#This Row],[7d_positivity_public]]-Table2[[#This Row],[7d_positivity_all]])/Table2[[#This Row],[7d_positivity_public]])</f>
        <v>0.14285714285714285</v>
      </c>
      <c r="W2289">
        <v>12</v>
      </c>
    </row>
    <row r="2290" spans="1:23" x14ac:dyDescent="0.25">
      <c r="A2290" s="10">
        <v>44456</v>
      </c>
      <c r="B2290">
        <v>145</v>
      </c>
      <c r="C2290" t="s">
        <v>258</v>
      </c>
      <c r="D2290">
        <v>13</v>
      </c>
      <c r="E2290">
        <v>10</v>
      </c>
      <c r="F2290">
        <v>3</v>
      </c>
      <c r="G2290">
        <v>8</v>
      </c>
      <c r="H2290">
        <v>73</v>
      </c>
      <c r="J2290">
        <v>60</v>
      </c>
      <c r="K2290">
        <v>74</v>
      </c>
      <c r="L2290">
        <v>65</v>
      </c>
      <c r="M2290">
        <v>80</v>
      </c>
      <c r="N2290">
        <v>66</v>
      </c>
      <c r="O2290">
        <v>51</v>
      </c>
      <c r="P2290">
        <v>67</v>
      </c>
      <c r="Q2290">
        <v>54</v>
      </c>
      <c r="R2290">
        <v>75</v>
      </c>
      <c r="T2290" s="34">
        <f>_xlfn.XLOOKUP(B2290,'LHA Demog pivot'!$B$4:$B$93,'LHA Demog pivot'!$C$4:$C$93,,,1)</f>
        <v>4050</v>
      </c>
      <c r="U2290" s="36">
        <f>ROUND(Table2[[#This Row],[LHA_Pop_2016]]*Table2[[#This Row],[C_ADR_7day]]/100000*7,0)</f>
        <v>4</v>
      </c>
      <c r="V2290" s="13">
        <f>IF(OR(Table2[[#This Row],[7d_positivity_public]]=0,ISBLANK(Table2[[#This Row],[7d_positivity_public]])),"",(Table2[[#This Row],[7d_positivity_public]]-Table2[[#This Row],[7d_positivity_all]])/Table2[[#This Row],[7d_positivity_public]])</f>
        <v>0.25</v>
      </c>
      <c r="W2290">
        <v>6</v>
      </c>
    </row>
    <row r="2291" spans="1:23" x14ac:dyDescent="0.25">
      <c r="A2291" s="10">
        <v>44456</v>
      </c>
      <c r="B2291">
        <v>146</v>
      </c>
      <c r="C2291" t="s">
        <v>259</v>
      </c>
      <c r="D2291">
        <v>39</v>
      </c>
      <c r="E2291">
        <v>55</v>
      </c>
      <c r="F2291">
        <v>-16</v>
      </c>
      <c r="G2291">
        <v>22</v>
      </c>
      <c r="H2291">
        <v>71</v>
      </c>
      <c r="J2291">
        <v>54</v>
      </c>
      <c r="K2291">
        <v>72</v>
      </c>
      <c r="L2291">
        <v>63</v>
      </c>
      <c r="M2291">
        <v>81</v>
      </c>
      <c r="N2291">
        <v>61</v>
      </c>
      <c r="O2291">
        <v>37</v>
      </c>
      <c r="P2291">
        <v>63</v>
      </c>
      <c r="Q2291">
        <v>51</v>
      </c>
      <c r="R2291">
        <v>74</v>
      </c>
      <c r="T2291" s="34">
        <f>_xlfn.XLOOKUP(B2291,'LHA Demog pivot'!$B$4:$B$93,'LHA Demog pivot'!$C$4:$C$93,,,1)</f>
        <v>24815</v>
      </c>
      <c r="U2291" s="36">
        <f>ROUND(Table2[[#This Row],[LHA_Pop_2016]]*Table2[[#This Row],[C_ADR_7day]]/100000*7,0)</f>
        <v>68</v>
      </c>
      <c r="V2291" s="13">
        <f>IF(OR(Table2[[#This Row],[7d_positivity_public]]=0,ISBLANK(Table2[[#This Row],[7d_positivity_public]])),"",(Table2[[#This Row],[7d_positivity_public]]-Table2[[#This Row],[7d_positivity_all]])/Table2[[#This Row],[7d_positivity_public]])</f>
        <v>4.5454545454545456E-2</v>
      </c>
      <c r="W2291">
        <v>21</v>
      </c>
    </row>
    <row r="2292" spans="1:23" x14ac:dyDescent="0.25">
      <c r="A2292" s="10">
        <v>44456</v>
      </c>
      <c r="B2292">
        <v>147</v>
      </c>
      <c r="C2292" t="s">
        <v>260</v>
      </c>
      <c r="D2292">
        <v>5</v>
      </c>
      <c r="E2292">
        <v>11</v>
      </c>
      <c r="F2292">
        <v>-6</v>
      </c>
      <c r="G2292">
        <v>5</v>
      </c>
      <c r="H2292">
        <v>75</v>
      </c>
      <c r="J2292">
        <v>56</v>
      </c>
      <c r="K2292">
        <v>76</v>
      </c>
      <c r="L2292">
        <v>68</v>
      </c>
      <c r="M2292">
        <v>82</v>
      </c>
      <c r="N2292">
        <v>66</v>
      </c>
      <c r="O2292">
        <v>42</v>
      </c>
      <c r="P2292">
        <v>68</v>
      </c>
      <c r="Q2292">
        <v>55</v>
      </c>
      <c r="R2292">
        <v>77</v>
      </c>
      <c r="T2292" s="34">
        <f>_xlfn.XLOOKUP(B2292,'LHA Demog pivot'!$B$4:$B$93,'LHA Demog pivot'!$C$4:$C$93,,,1)</f>
        <v>4012</v>
      </c>
      <c r="U2292" s="36">
        <f>ROUND(Table2[[#This Row],[LHA_Pop_2016]]*Table2[[#This Row],[C_ADR_7day]]/100000*7,0)</f>
        <v>1</v>
      </c>
      <c r="V2292" s="13">
        <f>IF(OR(Table2[[#This Row],[7d_positivity_public]]=0,ISBLANK(Table2[[#This Row],[7d_positivity_public]])),"",(Table2[[#This Row],[7d_positivity_public]]-Table2[[#This Row],[7d_positivity_all]])/Table2[[#This Row],[7d_positivity_public]])</f>
        <v>0.2</v>
      </c>
      <c r="W2292">
        <v>4</v>
      </c>
    </row>
    <row r="2293" spans="1:23" x14ac:dyDescent="0.25">
      <c r="A2293" s="10">
        <v>44456</v>
      </c>
      <c r="B2293">
        <v>148</v>
      </c>
      <c r="C2293" t="s">
        <v>261</v>
      </c>
      <c r="D2293">
        <v>33</v>
      </c>
      <c r="E2293">
        <v>65</v>
      </c>
      <c r="F2293">
        <v>-32</v>
      </c>
      <c r="G2293">
        <v>25</v>
      </c>
      <c r="H2293">
        <v>74</v>
      </c>
      <c r="J2293">
        <v>49</v>
      </c>
      <c r="K2293">
        <v>76</v>
      </c>
      <c r="L2293">
        <v>64</v>
      </c>
      <c r="M2293">
        <v>83</v>
      </c>
      <c r="N2293">
        <v>65</v>
      </c>
      <c r="O2293">
        <v>29</v>
      </c>
      <c r="P2293">
        <v>68</v>
      </c>
      <c r="Q2293">
        <v>52</v>
      </c>
      <c r="R2293">
        <v>77</v>
      </c>
      <c r="T2293" s="34">
        <f>_xlfn.XLOOKUP(B2293,'LHA Demog pivot'!$B$4:$B$93,'LHA Demog pivot'!$C$4:$C$93,,,1)</f>
        <v>6548</v>
      </c>
      <c r="U2293" s="36">
        <f>ROUND(Table2[[#This Row],[LHA_Pop_2016]]*Table2[[#This Row],[C_ADR_7day]]/100000*7,0)</f>
        <v>15</v>
      </c>
      <c r="V2293" s="13">
        <f>IF(OR(Table2[[#This Row],[7d_positivity_public]]=0,ISBLANK(Table2[[#This Row],[7d_positivity_public]])),"",(Table2[[#This Row],[7d_positivity_public]]-Table2[[#This Row],[7d_positivity_all]])/Table2[[#This Row],[7d_positivity_public]])</f>
        <v>0.16</v>
      </c>
      <c r="W2293">
        <v>21</v>
      </c>
    </row>
    <row r="2294" spans="1:23" x14ac:dyDescent="0.25">
      <c r="A2294" s="10">
        <v>44456</v>
      </c>
      <c r="B2294">
        <v>149</v>
      </c>
      <c r="C2294" t="s">
        <v>124</v>
      </c>
      <c r="D2294">
        <v>21</v>
      </c>
      <c r="E2294">
        <v>17</v>
      </c>
      <c r="F2294">
        <v>4</v>
      </c>
      <c r="G2294">
        <v>17</v>
      </c>
      <c r="H2294">
        <v>75</v>
      </c>
      <c r="J2294">
        <v>59</v>
      </c>
      <c r="K2294">
        <v>77</v>
      </c>
      <c r="L2294">
        <v>66</v>
      </c>
      <c r="M2294">
        <v>84</v>
      </c>
      <c r="N2294">
        <v>66</v>
      </c>
      <c r="O2294">
        <v>42</v>
      </c>
      <c r="P2294">
        <v>68</v>
      </c>
      <c r="Q2294">
        <v>53</v>
      </c>
      <c r="R2294">
        <v>79</v>
      </c>
      <c r="T2294" s="34">
        <f>_xlfn.XLOOKUP(B2294,'LHA Demog pivot'!$B$4:$B$93,'LHA Demog pivot'!$C$4:$C$93,,,1)</f>
        <v>10855</v>
      </c>
      <c r="U2294" s="36">
        <f>ROUND(Table2[[#This Row],[LHA_Pop_2016]]*Table2[[#This Row],[C_ADR_7day]]/100000*7,0)</f>
        <v>16</v>
      </c>
      <c r="V2294" s="13">
        <f>IF(OR(Table2[[#This Row],[7d_positivity_public]]=0,ISBLANK(Table2[[#This Row],[7d_positivity_public]])),"",(Table2[[#This Row],[7d_positivity_public]]-Table2[[#This Row],[7d_positivity_all]])/Table2[[#This Row],[7d_positivity_public]])</f>
        <v>5.8823529411764705E-2</v>
      </c>
      <c r="W2294">
        <v>16</v>
      </c>
    </row>
    <row r="2295" spans="1:23" x14ac:dyDescent="0.25">
      <c r="A2295" s="10">
        <v>44456</v>
      </c>
      <c r="B2295">
        <v>211</v>
      </c>
      <c r="C2295" t="s">
        <v>262</v>
      </c>
      <c r="D2295">
        <v>24</v>
      </c>
      <c r="E2295">
        <v>22</v>
      </c>
      <c r="F2295">
        <v>2</v>
      </c>
      <c r="G2295">
        <v>10</v>
      </c>
      <c r="H2295">
        <v>74</v>
      </c>
      <c r="J2295">
        <v>55</v>
      </c>
      <c r="K2295">
        <v>75</v>
      </c>
      <c r="L2295">
        <v>66</v>
      </c>
      <c r="M2295">
        <v>81</v>
      </c>
      <c r="N2295">
        <v>65</v>
      </c>
      <c r="O2295">
        <v>42</v>
      </c>
      <c r="P2295">
        <v>67</v>
      </c>
      <c r="Q2295">
        <v>52</v>
      </c>
      <c r="R2295">
        <v>75</v>
      </c>
      <c r="T2295" s="34">
        <f>_xlfn.XLOOKUP(B2295,'LHA Demog pivot'!$B$4:$B$93,'LHA Demog pivot'!$C$4:$C$93,,,1)</f>
        <v>8129</v>
      </c>
      <c r="U2295" s="36">
        <f>ROUND(Table2[[#This Row],[LHA_Pop_2016]]*Table2[[#This Row],[C_ADR_7day]]/100000*7,0)</f>
        <v>14</v>
      </c>
      <c r="V2295" s="13">
        <f>IF(OR(Table2[[#This Row],[7d_positivity_public]]=0,ISBLANK(Table2[[#This Row],[7d_positivity_public]])),"",(Table2[[#This Row],[7d_positivity_public]]-Table2[[#This Row],[7d_positivity_all]])/Table2[[#This Row],[7d_positivity_public]])</f>
        <v>0</v>
      </c>
      <c r="W2295">
        <v>10</v>
      </c>
    </row>
    <row r="2296" spans="1:23" x14ac:dyDescent="0.25">
      <c r="A2296" s="10">
        <v>44456</v>
      </c>
      <c r="B2296">
        <v>212</v>
      </c>
      <c r="C2296" t="s">
        <v>263</v>
      </c>
      <c r="D2296">
        <v>25</v>
      </c>
      <c r="E2296">
        <v>22</v>
      </c>
      <c r="F2296">
        <v>3</v>
      </c>
      <c r="G2296">
        <v>11</v>
      </c>
      <c r="H2296">
        <v>77</v>
      </c>
      <c r="J2296">
        <v>63</v>
      </c>
      <c r="K2296">
        <v>78</v>
      </c>
      <c r="L2296">
        <v>70</v>
      </c>
      <c r="M2296">
        <v>85</v>
      </c>
      <c r="N2296">
        <v>69</v>
      </c>
      <c r="O2296">
        <v>52</v>
      </c>
      <c r="P2296">
        <v>70</v>
      </c>
      <c r="Q2296">
        <v>59</v>
      </c>
      <c r="R2296">
        <v>81</v>
      </c>
      <c r="T2296" s="34">
        <f>_xlfn.XLOOKUP(B2296,'LHA Demog pivot'!$B$4:$B$93,'LHA Demog pivot'!$C$4:$C$93,,,1)</f>
        <v>93177</v>
      </c>
      <c r="U2296" s="36">
        <f>ROUND(Table2[[#This Row],[LHA_Pop_2016]]*Table2[[#This Row],[C_ADR_7day]]/100000*7,0)</f>
        <v>163</v>
      </c>
      <c r="V2296" s="13">
        <f>IF(OR(Table2[[#This Row],[7d_positivity_public]]=0,ISBLANK(Table2[[#This Row],[7d_positivity_public]])),"",(Table2[[#This Row],[7d_positivity_public]]-Table2[[#This Row],[7d_positivity_all]])/Table2[[#This Row],[7d_positivity_public]])</f>
        <v>9.0909090909090912E-2</v>
      </c>
      <c r="W2296">
        <v>10</v>
      </c>
    </row>
    <row r="2297" spans="1:23" x14ac:dyDescent="0.25">
      <c r="A2297" s="10">
        <v>44456</v>
      </c>
      <c r="B2297">
        <v>213</v>
      </c>
      <c r="C2297" t="s">
        <v>264</v>
      </c>
      <c r="D2297">
        <v>17</v>
      </c>
      <c r="E2297">
        <v>12</v>
      </c>
      <c r="F2297">
        <v>5</v>
      </c>
      <c r="G2297">
        <v>9</v>
      </c>
      <c r="H2297">
        <v>84</v>
      </c>
      <c r="J2297">
        <v>73</v>
      </c>
      <c r="K2297">
        <v>85</v>
      </c>
      <c r="L2297">
        <v>82</v>
      </c>
      <c r="M2297">
        <v>88</v>
      </c>
      <c r="N2297">
        <v>75</v>
      </c>
      <c r="O2297">
        <v>58</v>
      </c>
      <c r="P2297">
        <v>76</v>
      </c>
      <c r="Q2297">
        <v>71</v>
      </c>
      <c r="R2297">
        <v>83</v>
      </c>
      <c r="T2297" s="34">
        <f>_xlfn.XLOOKUP(B2297,'LHA Demog pivot'!$B$4:$B$93,'LHA Demog pivot'!$C$4:$C$93,,,1)</f>
        <v>141685</v>
      </c>
      <c r="U2297" s="36">
        <f>ROUND(Table2[[#This Row],[LHA_Pop_2016]]*Table2[[#This Row],[C_ADR_7day]]/100000*7,0)</f>
        <v>169</v>
      </c>
      <c r="V2297" s="13">
        <f>IF(OR(Table2[[#This Row],[7d_positivity_public]]=0,ISBLANK(Table2[[#This Row],[7d_positivity_public]])),"",(Table2[[#This Row],[7d_positivity_public]]-Table2[[#This Row],[7d_positivity_all]])/Table2[[#This Row],[7d_positivity_public]])</f>
        <v>0.22222222222222221</v>
      </c>
      <c r="W2297">
        <v>7</v>
      </c>
    </row>
    <row r="2298" spans="1:23" x14ac:dyDescent="0.25">
      <c r="A2298" s="10">
        <v>44456</v>
      </c>
      <c r="B2298">
        <v>214</v>
      </c>
      <c r="C2298" t="s">
        <v>265</v>
      </c>
      <c r="D2298">
        <v>25</v>
      </c>
      <c r="E2298">
        <v>16</v>
      </c>
      <c r="F2298">
        <v>9</v>
      </c>
      <c r="G2298">
        <v>11</v>
      </c>
      <c r="H2298">
        <v>77</v>
      </c>
      <c r="J2298">
        <v>66</v>
      </c>
      <c r="K2298">
        <v>78</v>
      </c>
      <c r="L2298">
        <v>71</v>
      </c>
      <c r="M2298">
        <v>85</v>
      </c>
      <c r="N2298">
        <v>68</v>
      </c>
      <c r="O2298">
        <v>53</v>
      </c>
      <c r="P2298">
        <v>70</v>
      </c>
      <c r="Q2298">
        <v>60</v>
      </c>
      <c r="R2298">
        <v>80</v>
      </c>
      <c r="T2298" s="34">
        <f>_xlfn.XLOOKUP(B2298,'LHA Demog pivot'!$B$4:$B$93,'LHA Demog pivot'!$C$4:$C$93,,,1)</f>
        <v>43157</v>
      </c>
      <c r="U2298" s="36">
        <f>ROUND(Table2[[#This Row],[LHA_Pop_2016]]*Table2[[#This Row],[C_ADR_7day]]/100000*7,0)</f>
        <v>76</v>
      </c>
      <c r="V2298" s="13">
        <f>IF(OR(Table2[[#This Row],[7d_positivity_public]]=0,ISBLANK(Table2[[#This Row],[7d_positivity_public]])),"",(Table2[[#This Row],[7d_positivity_public]]-Table2[[#This Row],[7d_positivity_all]])/Table2[[#This Row],[7d_positivity_public]])</f>
        <v>9.0909090909090912E-2</v>
      </c>
      <c r="W2298">
        <v>10</v>
      </c>
    </row>
    <row r="2299" spans="1:23" x14ac:dyDescent="0.25">
      <c r="A2299" s="10">
        <v>44456</v>
      </c>
      <c r="B2299">
        <v>215</v>
      </c>
      <c r="C2299" t="s">
        <v>135</v>
      </c>
      <c r="D2299">
        <v>51</v>
      </c>
      <c r="E2299">
        <v>31</v>
      </c>
      <c r="F2299">
        <v>20</v>
      </c>
      <c r="G2299">
        <v>21</v>
      </c>
      <c r="H2299">
        <v>81</v>
      </c>
      <c r="J2299">
        <v>63</v>
      </c>
      <c r="K2299">
        <v>82</v>
      </c>
      <c r="L2299">
        <v>72</v>
      </c>
      <c r="M2299">
        <v>88</v>
      </c>
      <c r="N2299">
        <v>73</v>
      </c>
      <c r="O2299">
        <v>54</v>
      </c>
      <c r="P2299">
        <v>74</v>
      </c>
      <c r="Q2299">
        <v>59</v>
      </c>
      <c r="R2299">
        <v>84</v>
      </c>
      <c r="T2299" s="34">
        <f>_xlfn.XLOOKUP(B2299,'LHA Demog pivot'!$B$4:$B$93,'LHA Demog pivot'!$C$4:$C$93,,,1)</f>
        <v>9696</v>
      </c>
      <c r="U2299" s="36">
        <f>ROUND(Table2[[#This Row],[LHA_Pop_2016]]*Table2[[#This Row],[C_ADR_7day]]/100000*7,0)</f>
        <v>35</v>
      </c>
      <c r="V2299" s="13">
        <f>IF(OR(Table2[[#This Row],[7d_positivity_public]]=0,ISBLANK(Table2[[#This Row],[7d_positivity_public]])),"",(Table2[[#This Row],[7d_positivity_public]]-Table2[[#This Row],[7d_positivity_all]])/Table2[[#This Row],[7d_positivity_public]])</f>
        <v>0.14285714285714285</v>
      </c>
      <c r="W2299">
        <v>18</v>
      </c>
    </row>
    <row r="2300" spans="1:23" x14ac:dyDescent="0.25">
      <c r="A2300" s="10">
        <v>44456</v>
      </c>
      <c r="B2300">
        <v>221</v>
      </c>
      <c r="C2300" t="s">
        <v>136</v>
      </c>
      <c r="D2300">
        <v>9</v>
      </c>
      <c r="E2300">
        <v>9</v>
      </c>
      <c r="F2300">
        <v>0</v>
      </c>
      <c r="G2300">
        <v>7</v>
      </c>
      <c r="H2300">
        <v>90</v>
      </c>
      <c r="J2300">
        <v>86</v>
      </c>
      <c r="K2300">
        <v>90</v>
      </c>
      <c r="L2300">
        <v>90</v>
      </c>
      <c r="M2300">
        <v>90</v>
      </c>
      <c r="N2300">
        <v>83</v>
      </c>
      <c r="O2300">
        <v>76</v>
      </c>
      <c r="P2300">
        <v>84</v>
      </c>
      <c r="Q2300">
        <v>82</v>
      </c>
      <c r="R2300">
        <v>86</v>
      </c>
      <c r="T2300" s="34">
        <f>_xlfn.XLOOKUP(B2300,'LHA Demog pivot'!$B$4:$B$93,'LHA Demog pivot'!$C$4:$C$93,,,1)</f>
        <v>70996</v>
      </c>
      <c r="U2300" s="36">
        <f>ROUND(Table2[[#This Row],[LHA_Pop_2016]]*Table2[[#This Row],[C_ADR_7day]]/100000*7,0)</f>
        <v>45</v>
      </c>
      <c r="V2300" s="13">
        <f>IF(OR(Table2[[#This Row],[7d_positivity_public]]=0,ISBLANK(Table2[[#This Row],[7d_positivity_public]])),"",(Table2[[#This Row],[7d_positivity_public]]-Table2[[#This Row],[7d_positivity_all]])/Table2[[#This Row],[7d_positivity_public]])</f>
        <v>0.2857142857142857</v>
      </c>
      <c r="W2300">
        <v>5</v>
      </c>
    </row>
    <row r="2301" spans="1:23" x14ac:dyDescent="0.25">
      <c r="A2301" s="10">
        <v>44456</v>
      </c>
      <c r="B2301">
        <v>222</v>
      </c>
      <c r="C2301" t="s">
        <v>266</v>
      </c>
      <c r="D2301">
        <v>9</v>
      </c>
      <c r="E2301">
        <v>9</v>
      </c>
      <c r="F2301">
        <v>0</v>
      </c>
      <c r="G2301">
        <v>6</v>
      </c>
      <c r="H2301">
        <v>89</v>
      </c>
      <c r="J2301">
        <v>86</v>
      </c>
      <c r="K2301">
        <v>90</v>
      </c>
      <c r="L2301">
        <v>91</v>
      </c>
      <c r="M2301">
        <v>87</v>
      </c>
      <c r="N2301">
        <v>83</v>
      </c>
      <c r="O2301">
        <v>75</v>
      </c>
      <c r="P2301">
        <v>83</v>
      </c>
      <c r="Q2301">
        <v>83</v>
      </c>
      <c r="R2301">
        <v>84</v>
      </c>
      <c r="T2301" s="34">
        <f>_xlfn.XLOOKUP(B2301,'LHA Demog pivot'!$B$4:$B$93,'LHA Demog pivot'!$C$4:$C$93,,,1)</f>
        <v>232755</v>
      </c>
      <c r="U2301" s="36">
        <f>ROUND(Table2[[#This Row],[LHA_Pop_2016]]*Table2[[#This Row],[C_ADR_7day]]/100000*7,0)</f>
        <v>147</v>
      </c>
      <c r="V2301" s="13">
        <f>IF(OR(Table2[[#This Row],[7d_positivity_public]]=0,ISBLANK(Table2[[#This Row],[7d_positivity_public]])),"",(Table2[[#This Row],[7d_positivity_public]]-Table2[[#This Row],[7d_positivity_all]])/Table2[[#This Row],[7d_positivity_public]])</f>
        <v>0.66666666666666663</v>
      </c>
      <c r="W2301">
        <v>2</v>
      </c>
    </row>
    <row r="2302" spans="1:23" x14ac:dyDescent="0.25">
      <c r="A2302" s="10">
        <v>44456</v>
      </c>
      <c r="B2302">
        <v>223</v>
      </c>
      <c r="C2302" t="s">
        <v>267</v>
      </c>
      <c r="D2302">
        <v>9</v>
      </c>
      <c r="E2302">
        <v>12</v>
      </c>
      <c r="F2302">
        <v>-3</v>
      </c>
      <c r="G2302">
        <v>6</v>
      </c>
      <c r="H2302">
        <v>85</v>
      </c>
      <c r="J2302">
        <v>80</v>
      </c>
      <c r="K2302">
        <v>85</v>
      </c>
      <c r="L2302">
        <v>81</v>
      </c>
      <c r="M2302">
        <v>90</v>
      </c>
      <c r="N2302">
        <v>78</v>
      </c>
      <c r="O2302">
        <v>69</v>
      </c>
      <c r="P2302">
        <v>79</v>
      </c>
      <c r="Q2302">
        <v>72</v>
      </c>
      <c r="R2302">
        <v>86</v>
      </c>
      <c r="T2302" s="34">
        <f>_xlfn.XLOOKUP(B2302,'LHA Demog pivot'!$B$4:$B$93,'LHA Demog pivot'!$C$4:$C$93,,,1)</f>
        <v>101101</v>
      </c>
      <c r="U2302" s="36">
        <f>ROUND(Table2[[#This Row],[LHA_Pop_2016]]*Table2[[#This Row],[C_ADR_7day]]/100000*7,0)</f>
        <v>64</v>
      </c>
      <c r="V2302" s="13">
        <f>IF(OR(Table2[[#This Row],[7d_positivity_public]]=0,ISBLANK(Table2[[#This Row],[7d_positivity_public]])),"",(Table2[[#This Row],[7d_positivity_public]]-Table2[[#This Row],[7d_positivity_all]])/Table2[[#This Row],[7d_positivity_public]])</f>
        <v>0.16666666666666666</v>
      </c>
      <c r="W2302">
        <v>5</v>
      </c>
    </row>
    <row r="2303" spans="1:23" x14ac:dyDescent="0.25">
      <c r="A2303" s="10">
        <v>44456</v>
      </c>
      <c r="B2303">
        <v>224</v>
      </c>
      <c r="C2303" t="s">
        <v>268</v>
      </c>
      <c r="D2303">
        <v>7</v>
      </c>
      <c r="E2303">
        <v>9</v>
      </c>
      <c r="F2303">
        <v>-2</v>
      </c>
      <c r="G2303">
        <v>4</v>
      </c>
      <c r="H2303">
        <v>88</v>
      </c>
      <c r="J2303">
        <v>86</v>
      </c>
      <c r="K2303">
        <v>88</v>
      </c>
      <c r="L2303">
        <v>87</v>
      </c>
      <c r="M2303">
        <v>90</v>
      </c>
      <c r="N2303">
        <v>82</v>
      </c>
      <c r="O2303">
        <v>76</v>
      </c>
      <c r="P2303">
        <v>83</v>
      </c>
      <c r="Q2303">
        <v>80</v>
      </c>
      <c r="R2303">
        <v>86</v>
      </c>
      <c r="T2303" s="34">
        <f>_xlfn.XLOOKUP(B2303,'LHA Demog pivot'!$B$4:$B$93,'LHA Demog pivot'!$C$4:$C$93,,,1)</f>
        <v>234393</v>
      </c>
      <c r="U2303" s="36">
        <f>ROUND(Table2[[#This Row],[LHA_Pop_2016]]*Table2[[#This Row],[C_ADR_7day]]/100000*7,0)</f>
        <v>115</v>
      </c>
      <c r="V2303" s="13">
        <f>IF(OR(Table2[[#This Row],[7d_positivity_public]]=0,ISBLANK(Table2[[#This Row],[7d_positivity_public]])),"",(Table2[[#This Row],[7d_positivity_public]]-Table2[[#This Row],[7d_positivity_all]])/Table2[[#This Row],[7d_positivity_public]])</f>
        <v>0.25</v>
      </c>
      <c r="W2303">
        <v>3</v>
      </c>
    </row>
    <row r="2304" spans="1:23" x14ac:dyDescent="0.25">
      <c r="A2304" s="10">
        <v>44456</v>
      </c>
      <c r="B2304">
        <v>231</v>
      </c>
      <c r="C2304" t="s">
        <v>269</v>
      </c>
      <c r="D2304">
        <v>16</v>
      </c>
      <c r="E2304">
        <v>12</v>
      </c>
      <c r="F2304">
        <v>4</v>
      </c>
      <c r="G2304">
        <v>9</v>
      </c>
      <c r="H2304">
        <v>85</v>
      </c>
      <c r="J2304">
        <v>79</v>
      </c>
      <c r="K2304">
        <v>86</v>
      </c>
      <c r="L2304">
        <v>82</v>
      </c>
      <c r="M2304">
        <v>89</v>
      </c>
      <c r="N2304">
        <v>78</v>
      </c>
      <c r="O2304">
        <v>67</v>
      </c>
      <c r="P2304">
        <v>79</v>
      </c>
      <c r="Q2304">
        <v>73</v>
      </c>
      <c r="R2304">
        <v>86</v>
      </c>
      <c r="T2304" s="34">
        <f>_xlfn.XLOOKUP(B2304,'LHA Demog pivot'!$B$4:$B$93,'LHA Demog pivot'!$C$4:$C$93,,,1)</f>
        <v>143778</v>
      </c>
      <c r="U2304" s="36">
        <f>ROUND(Table2[[#This Row],[LHA_Pop_2016]]*Table2[[#This Row],[C_ADR_7day]]/100000*7,0)</f>
        <v>161</v>
      </c>
      <c r="V2304" s="13">
        <f>IF(OR(Table2[[#This Row],[7d_positivity_public]]=0,ISBLANK(Table2[[#This Row],[7d_positivity_public]])),"",(Table2[[#This Row],[7d_positivity_public]]-Table2[[#This Row],[7d_positivity_all]])/Table2[[#This Row],[7d_positivity_public]])</f>
        <v>0.22222222222222221</v>
      </c>
      <c r="W2304">
        <v>7</v>
      </c>
    </row>
    <row r="2305" spans="1:23" x14ac:dyDescent="0.25">
      <c r="A2305" s="10">
        <v>44456</v>
      </c>
      <c r="B2305">
        <v>232</v>
      </c>
      <c r="C2305" t="s">
        <v>270</v>
      </c>
      <c r="D2305">
        <v>5</v>
      </c>
      <c r="E2305">
        <v>6</v>
      </c>
      <c r="F2305">
        <v>-1</v>
      </c>
      <c r="G2305">
        <v>4</v>
      </c>
      <c r="H2305">
        <v>92</v>
      </c>
      <c r="J2305">
        <v>88</v>
      </c>
      <c r="K2305">
        <v>92</v>
      </c>
      <c r="L2305">
        <v>91</v>
      </c>
      <c r="M2305">
        <v>93</v>
      </c>
      <c r="N2305">
        <v>85</v>
      </c>
      <c r="O2305">
        <v>78</v>
      </c>
      <c r="P2305">
        <v>86</v>
      </c>
      <c r="Q2305">
        <v>81</v>
      </c>
      <c r="R2305">
        <v>90</v>
      </c>
      <c r="T2305" s="34">
        <f>_xlfn.XLOOKUP(B2305,'LHA Demog pivot'!$B$4:$B$93,'LHA Demog pivot'!$C$4:$C$93,,,1)</f>
        <v>103064</v>
      </c>
      <c r="U2305" s="36">
        <f>ROUND(Table2[[#This Row],[LHA_Pop_2016]]*Table2[[#This Row],[C_ADR_7day]]/100000*7,0)</f>
        <v>36</v>
      </c>
      <c r="V2305" s="13">
        <f>IF(OR(Table2[[#This Row],[7d_positivity_public]]=0,ISBLANK(Table2[[#This Row],[7d_positivity_public]])),"",(Table2[[#This Row],[7d_positivity_public]]-Table2[[#This Row],[7d_positivity_all]])/Table2[[#This Row],[7d_positivity_public]])</f>
        <v>0.25</v>
      </c>
      <c r="W2305">
        <v>3</v>
      </c>
    </row>
    <row r="2306" spans="1:23" x14ac:dyDescent="0.25">
      <c r="A2306" s="10">
        <v>44456</v>
      </c>
      <c r="B2306">
        <v>233</v>
      </c>
      <c r="C2306" t="s">
        <v>271</v>
      </c>
      <c r="D2306">
        <v>8</v>
      </c>
      <c r="E2306">
        <v>9</v>
      </c>
      <c r="F2306">
        <v>-1</v>
      </c>
      <c r="G2306">
        <v>6</v>
      </c>
      <c r="H2306">
        <v>91</v>
      </c>
      <c r="J2306">
        <v>83</v>
      </c>
      <c r="K2306">
        <v>91</v>
      </c>
      <c r="L2306">
        <v>91</v>
      </c>
      <c r="M2306">
        <v>92</v>
      </c>
      <c r="N2306">
        <v>81</v>
      </c>
      <c r="O2306">
        <v>71</v>
      </c>
      <c r="P2306">
        <v>82</v>
      </c>
      <c r="Q2306">
        <v>79</v>
      </c>
      <c r="R2306">
        <v>87</v>
      </c>
      <c r="T2306" s="34">
        <f>_xlfn.XLOOKUP(B2306,'LHA Demog pivot'!$B$4:$B$93,'LHA Demog pivot'!$C$4:$C$93,,,1)</f>
        <v>443367</v>
      </c>
      <c r="U2306" s="36">
        <f>ROUND(Table2[[#This Row],[LHA_Pop_2016]]*Table2[[#This Row],[C_ADR_7day]]/100000*7,0)</f>
        <v>248</v>
      </c>
      <c r="V2306" s="13">
        <f>IF(OR(Table2[[#This Row],[7d_positivity_public]]=0,ISBLANK(Table2[[#This Row],[7d_positivity_public]])),"",(Table2[[#This Row],[7d_positivity_public]]-Table2[[#This Row],[7d_positivity_all]])/Table2[[#This Row],[7d_positivity_public]])</f>
        <v>0.16666666666666666</v>
      </c>
      <c r="W2306">
        <v>5</v>
      </c>
    </row>
    <row r="2307" spans="1:23" x14ac:dyDescent="0.25">
      <c r="A2307" s="10">
        <v>44456</v>
      </c>
      <c r="B2307">
        <v>234</v>
      </c>
      <c r="C2307" t="s">
        <v>272</v>
      </c>
      <c r="D2307">
        <v>7</v>
      </c>
      <c r="E2307">
        <v>8</v>
      </c>
      <c r="F2307">
        <v>-1</v>
      </c>
      <c r="G2307">
        <v>5</v>
      </c>
      <c r="H2307">
        <v>87</v>
      </c>
      <c r="J2307">
        <v>85</v>
      </c>
      <c r="K2307">
        <v>87</v>
      </c>
      <c r="L2307">
        <v>84</v>
      </c>
      <c r="M2307">
        <v>90</v>
      </c>
      <c r="N2307">
        <v>82</v>
      </c>
      <c r="O2307">
        <v>74</v>
      </c>
      <c r="P2307">
        <v>82</v>
      </c>
      <c r="Q2307">
        <v>76</v>
      </c>
      <c r="R2307">
        <v>87</v>
      </c>
      <c r="T2307" s="34">
        <f>_xlfn.XLOOKUP(B2307,'LHA Demog pivot'!$B$4:$B$93,'LHA Demog pivot'!$C$4:$C$93,,,1)</f>
        <v>94768</v>
      </c>
      <c r="U2307" s="36">
        <f>ROUND(Table2[[#This Row],[LHA_Pop_2016]]*Table2[[#This Row],[C_ADR_7day]]/100000*7,0)</f>
        <v>46</v>
      </c>
      <c r="V2307" s="13">
        <f>IF(OR(Table2[[#This Row],[7d_positivity_public]]=0,ISBLANK(Table2[[#This Row],[7d_positivity_public]])),"",(Table2[[#This Row],[7d_positivity_public]]-Table2[[#This Row],[7d_positivity_all]])/Table2[[#This Row],[7d_positivity_public]])</f>
        <v>0.4</v>
      </c>
      <c r="W2307">
        <v>3</v>
      </c>
    </row>
    <row r="2308" spans="1:23" x14ac:dyDescent="0.25">
      <c r="A2308" s="10">
        <v>44456</v>
      </c>
      <c r="B2308">
        <v>311</v>
      </c>
      <c r="C2308" t="s">
        <v>273</v>
      </c>
      <c r="D2308">
        <v>4</v>
      </c>
      <c r="E2308">
        <v>3</v>
      </c>
      <c r="F2308">
        <v>1</v>
      </c>
      <c r="G2308">
        <v>6</v>
      </c>
      <c r="H2308">
        <v>89</v>
      </c>
      <c r="J2308">
        <v>87</v>
      </c>
      <c r="K2308">
        <v>89</v>
      </c>
      <c r="L2308">
        <v>91</v>
      </c>
      <c r="M2308">
        <v>86</v>
      </c>
      <c r="N2308">
        <v>82</v>
      </c>
      <c r="O2308">
        <v>79</v>
      </c>
      <c r="P2308">
        <v>83</v>
      </c>
      <c r="Q2308">
        <v>83</v>
      </c>
      <c r="R2308">
        <v>83</v>
      </c>
      <c r="T2308" s="34">
        <f>_xlfn.XLOOKUP(B2308,'LHA Demog pivot'!$B$4:$B$93,'LHA Demog pivot'!$C$4:$C$93,,,1)</f>
        <v>198309</v>
      </c>
      <c r="U2308" s="36">
        <f>ROUND(Table2[[#This Row],[LHA_Pop_2016]]*Table2[[#This Row],[C_ADR_7day]]/100000*7,0)</f>
        <v>56</v>
      </c>
      <c r="V2308" s="13">
        <f>IF(OR(Table2[[#This Row],[7d_positivity_public]]=0,ISBLANK(Table2[[#This Row],[7d_positivity_public]])),"",(Table2[[#This Row],[7d_positivity_public]]-Table2[[#This Row],[7d_positivity_all]])/Table2[[#This Row],[7d_positivity_public]])</f>
        <v>0.5</v>
      </c>
      <c r="W2308">
        <v>3</v>
      </c>
    </row>
    <row r="2309" spans="1:23" x14ac:dyDescent="0.25">
      <c r="A2309" s="10">
        <v>44456</v>
      </c>
      <c r="B2309">
        <v>321</v>
      </c>
      <c r="C2309" t="s">
        <v>274</v>
      </c>
      <c r="D2309">
        <v>11</v>
      </c>
      <c r="E2309">
        <v>12</v>
      </c>
      <c r="F2309">
        <v>-1</v>
      </c>
      <c r="G2309">
        <v>6</v>
      </c>
      <c r="H2309">
        <v>92</v>
      </c>
      <c r="J2309">
        <v>86</v>
      </c>
      <c r="K2309">
        <v>93</v>
      </c>
      <c r="L2309">
        <v>96</v>
      </c>
      <c r="M2309">
        <v>87</v>
      </c>
      <c r="N2309">
        <v>85</v>
      </c>
      <c r="O2309">
        <v>71</v>
      </c>
      <c r="P2309">
        <v>85</v>
      </c>
      <c r="Q2309">
        <v>87</v>
      </c>
      <c r="R2309">
        <v>83</v>
      </c>
      <c r="T2309" s="34">
        <f>_xlfn.XLOOKUP(B2309,'LHA Demog pivot'!$B$4:$B$93,'LHA Demog pivot'!$C$4:$C$93,,,1)</f>
        <v>122041</v>
      </c>
      <c r="U2309" s="36">
        <f>ROUND(Table2[[#This Row],[LHA_Pop_2016]]*Table2[[#This Row],[C_ADR_7day]]/100000*7,0)</f>
        <v>94</v>
      </c>
      <c r="V2309" s="13">
        <f>IF(OR(Table2[[#This Row],[7d_positivity_public]]=0,ISBLANK(Table2[[#This Row],[7d_positivity_public]])),"",(Table2[[#This Row],[7d_positivity_public]]-Table2[[#This Row],[7d_positivity_all]])/Table2[[#This Row],[7d_positivity_public]])</f>
        <v>0.66666666666666663</v>
      </c>
      <c r="W2309">
        <v>2</v>
      </c>
    </row>
    <row r="2310" spans="1:23" x14ac:dyDescent="0.25">
      <c r="A2310" s="10">
        <v>44456</v>
      </c>
      <c r="B2310">
        <v>322</v>
      </c>
      <c r="C2310" t="s">
        <v>275</v>
      </c>
      <c r="D2310">
        <v>21</v>
      </c>
      <c r="E2310">
        <v>24</v>
      </c>
      <c r="F2310">
        <v>-3</v>
      </c>
      <c r="G2310">
        <v>10</v>
      </c>
      <c r="H2310">
        <v>86</v>
      </c>
      <c r="J2310">
        <v>79</v>
      </c>
      <c r="K2310">
        <v>87</v>
      </c>
      <c r="L2310">
        <v>89</v>
      </c>
      <c r="M2310">
        <v>83</v>
      </c>
      <c r="N2310">
        <v>78</v>
      </c>
      <c r="O2310">
        <v>67</v>
      </c>
      <c r="P2310">
        <v>78</v>
      </c>
      <c r="Q2310">
        <v>79</v>
      </c>
      <c r="R2310">
        <v>76</v>
      </c>
      <c r="T2310" s="34">
        <f>_xlfn.XLOOKUP(B2310,'LHA Demog pivot'!$B$4:$B$93,'LHA Demog pivot'!$C$4:$C$93,,,1)</f>
        <v>61532</v>
      </c>
      <c r="U2310" s="36">
        <f>ROUND(Table2[[#This Row],[LHA_Pop_2016]]*Table2[[#This Row],[C_ADR_7day]]/100000*7,0)</f>
        <v>90</v>
      </c>
      <c r="V2310" s="13">
        <f>IF(OR(Table2[[#This Row],[7d_positivity_public]]=0,ISBLANK(Table2[[#This Row],[7d_positivity_public]])),"",(Table2[[#This Row],[7d_positivity_public]]-Table2[[#This Row],[7d_positivity_all]])/Table2[[#This Row],[7d_positivity_public]])</f>
        <v>0.5</v>
      </c>
      <c r="W2310">
        <v>5</v>
      </c>
    </row>
    <row r="2311" spans="1:23" x14ac:dyDescent="0.25">
      <c r="A2311" s="10">
        <v>44456</v>
      </c>
      <c r="B2311">
        <v>323</v>
      </c>
      <c r="C2311" t="s">
        <v>276</v>
      </c>
      <c r="D2311">
        <v>6</v>
      </c>
      <c r="E2311">
        <v>7</v>
      </c>
      <c r="F2311">
        <v>-1</v>
      </c>
      <c r="G2311">
        <v>5</v>
      </c>
      <c r="H2311">
        <v>94</v>
      </c>
      <c r="J2311">
        <v>90</v>
      </c>
      <c r="K2311">
        <v>94</v>
      </c>
      <c r="L2311">
        <v>96</v>
      </c>
      <c r="M2311">
        <v>91</v>
      </c>
      <c r="N2311">
        <v>88</v>
      </c>
      <c r="O2311">
        <v>82</v>
      </c>
      <c r="P2311">
        <v>88</v>
      </c>
      <c r="Q2311">
        <v>88</v>
      </c>
      <c r="R2311">
        <v>88</v>
      </c>
      <c r="T2311" s="34">
        <f>_xlfn.XLOOKUP(B2311,'LHA Demog pivot'!$B$4:$B$93,'LHA Demog pivot'!$C$4:$C$93,,,1)</f>
        <v>103894</v>
      </c>
      <c r="U2311" s="36">
        <f>ROUND(Table2[[#This Row],[LHA_Pop_2016]]*Table2[[#This Row],[C_ADR_7day]]/100000*7,0)</f>
        <v>44</v>
      </c>
      <c r="V2311" s="13">
        <f>IF(OR(Table2[[#This Row],[7d_positivity_public]]=0,ISBLANK(Table2[[#This Row],[7d_positivity_public]])),"",(Table2[[#This Row],[7d_positivity_public]]-Table2[[#This Row],[7d_positivity_all]])/Table2[[#This Row],[7d_positivity_public]])</f>
        <v>0.4</v>
      </c>
      <c r="W2311">
        <v>3</v>
      </c>
    </row>
    <row r="2312" spans="1:23" x14ac:dyDescent="0.25">
      <c r="A2312" s="10">
        <v>44456</v>
      </c>
      <c r="B2312">
        <v>324</v>
      </c>
      <c r="C2312" t="s">
        <v>277</v>
      </c>
      <c r="D2312">
        <v>8</v>
      </c>
      <c r="E2312">
        <v>9</v>
      </c>
      <c r="F2312">
        <v>-1</v>
      </c>
      <c r="G2312">
        <v>4</v>
      </c>
      <c r="H2312">
        <v>91</v>
      </c>
      <c r="J2312">
        <v>90</v>
      </c>
      <c r="K2312">
        <v>91</v>
      </c>
      <c r="L2312">
        <v>93</v>
      </c>
      <c r="M2312">
        <v>88</v>
      </c>
      <c r="N2312">
        <v>84</v>
      </c>
      <c r="O2312">
        <v>82</v>
      </c>
      <c r="P2312">
        <v>84</v>
      </c>
      <c r="Q2312">
        <v>83</v>
      </c>
      <c r="R2312">
        <v>85</v>
      </c>
      <c r="T2312" s="34">
        <f>_xlfn.XLOOKUP(B2312,'LHA Demog pivot'!$B$4:$B$93,'LHA Demog pivot'!$C$4:$C$93,,,1)</f>
        <v>131178</v>
      </c>
      <c r="U2312" s="36">
        <f>ROUND(Table2[[#This Row],[LHA_Pop_2016]]*Table2[[#This Row],[C_ADR_7day]]/100000*7,0)</f>
        <v>73</v>
      </c>
      <c r="V2312" s="13">
        <f>IF(OR(Table2[[#This Row],[7d_positivity_public]]=0,ISBLANK(Table2[[#This Row],[7d_positivity_public]])),"",(Table2[[#This Row],[7d_positivity_public]]-Table2[[#This Row],[7d_positivity_all]])/Table2[[#This Row],[7d_positivity_public]])</f>
        <v>0.5</v>
      </c>
      <c r="W2312">
        <v>2</v>
      </c>
    </row>
    <row r="2313" spans="1:23" x14ac:dyDescent="0.25">
      <c r="A2313" s="10">
        <v>44456</v>
      </c>
      <c r="B2313">
        <v>325</v>
      </c>
      <c r="C2313" t="s">
        <v>278</v>
      </c>
      <c r="D2313">
        <v>8</v>
      </c>
      <c r="E2313">
        <v>8</v>
      </c>
      <c r="F2313">
        <v>0</v>
      </c>
      <c r="G2313">
        <v>5</v>
      </c>
      <c r="H2313">
        <v>93</v>
      </c>
      <c r="J2313">
        <v>92</v>
      </c>
      <c r="K2313">
        <v>93</v>
      </c>
      <c r="L2313">
        <v>95</v>
      </c>
      <c r="M2313">
        <v>90</v>
      </c>
      <c r="N2313">
        <v>87</v>
      </c>
      <c r="O2313">
        <v>84</v>
      </c>
      <c r="P2313">
        <v>88</v>
      </c>
      <c r="Q2313">
        <v>88</v>
      </c>
      <c r="R2313">
        <v>86</v>
      </c>
      <c r="T2313" s="34">
        <f>_xlfn.XLOOKUP(B2313,'LHA Demog pivot'!$B$4:$B$93,'LHA Demog pivot'!$C$4:$C$93,,,1)</f>
        <v>95808</v>
      </c>
      <c r="U2313" s="36">
        <f>ROUND(Table2[[#This Row],[LHA_Pop_2016]]*Table2[[#This Row],[C_ADR_7day]]/100000*7,0)</f>
        <v>54</v>
      </c>
      <c r="V2313" s="13">
        <f>IF(OR(Table2[[#This Row],[7d_positivity_public]]=0,ISBLANK(Table2[[#This Row],[7d_positivity_public]])),"",(Table2[[#This Row],[7d_positivity_public]]-Table2[[#This Row],[7d_positivity_all]])/Table2[[#This Row],[7d_positivity_public]])</f>
        <v>0.4</v>
      </c>
      <c r="W2313">
        <v>3</v>
      </c>
    </row>
    <row r="2314" spans="1:23" x14ac:dyDescent="0.25">
      <c r="A2314" s="10">
        <v>44456</v>
      </c>
      <c r="B2314">
        <v>326</v>
      </c>
      <c r="C2314" t="s">
        <v>279</v>
      </c>
      <c r="D2314">
        <v>7</v>
      </c>
      <c r="E2314">
        <v>5</v>
      </c>
      <c r="F2314">
        <v>2</v>
      </c>
      <c r="G2314">
        <v>7</v>
      </c>
      <c r="H2314">
        <v>92</v>
      </c>
      <c r="J2314">
        <v>89</v>
      </c>
      <c r="K2314">
        <v>92</v>
      </c>
      <c r="L2314">
        <v>94</v>
      </c>
      <c r="M2314">
        <v>89</v>
      </c>
      <c r="N2314">
        <v>85</v>
      </c>
      <c r="O2314">
        <v>79</v>
      </c>
      <c r="P2314">
        <v>85</v>
      </c>
      <c r="Q2314">
        <v>85</v>
      </c>
      <c r="R2314">
        <v>85</v>
      </c>
      <c r="T2314" s="34">
        <f>_xlfn.XLOOKUP(B2314,'LHA Demog pivot'!$B$4:$B$93,'LHA Demog pivot'!$C$4:$C$93,,,1)</f>
        <v>134575</v>
      </c>
      <c r="U2314" s="36">
        <f>ROUND(Table2[[#This Row],[LHA_Pop_2016]]*Table2[[#This Row],[C_ADR_7day]]/100000*7,0)</f>
        <v>66</v>
      </c>
      <c r="V2314" s="13">
        <f>IF(OR(Table2[[#This Row],[7d_positivity_public]]=0,ISBLANK(Table2[[#This Row],[7d_positivity_public]])),"",(Table2[[#This Row],[7d_positivity_public]]-Table2[[#This Row],[7d_positivity_all]])/Table2[[#This Row],[7d_positivity_public]])</f>
        <v>0.42857142857142855</v>
      </c>
      <c r="W2314">
        <v>4</v>
      </c>
    </row>
    <row r="2315" spans="1:23" x14ac:dyDescent="0.25">
      <c r="A2315" s="10">
        <v>44456</v>
      </c>
      <c r="B2315">
        <v>331</v>
      </c>
      <c r="C2315" t="s">
        <v>280</v>
      </c>
      <c r="D2315">
        <v>7</v>
      </c>
      <c r="E2315">
        <v>9</v>
      </c>
      <c r="F2315">
        <v>-2</v>
      </c>
      <c r="G2315">
        <v>5</v>
      </c>
      <c r="H2315">
        <v>92</v>
      </c>
      <c r="J2315">
        <v>92</v>
      </c>
      <c r="K2315">
        <v>92</v>
      </c>
      <c r="L2315">
        <v>92</v>
      </c>
      <c r="M2315">
        <v>92</v>
      </c>
      <c r="N2315">
        <v>86</v>
      </c>
      <c r="O2315">
        <v>82</v>
      </c>
      <c r="P2315">
        <v>87</v>
      </c>
      <c r="Q2315">
        <v>85</v>
      </c>
      <c r="R2315">
        <v>89</v>
      </c>
      <c r="T2315" s="34">
        <f>_xlfn.XLOOKUP(B2315,'LHA Demog pivot'!$B$4:$B$93,'LHA Demog pivot'!$C$4:$C$93,,,1)</f>
        <v>141392</v>
      </c>
      <c r="U2315" s="36">
        <f>ROUND(Table2[[#This Row],[LHA_Pop_2016]]*Table2[[#This Row],[C_ADR_7day]]/100000*7,0)</f>
        <v>69</v>
      </c>
      <c r="V2315" s="13">
        <f>IF(OR(Table2[[#This Row],[7d_positivity_public]]=0,ISBLANK(Table2[[#This Row],[7d_positivity_public]])),"",(Table2[[#This Row],[7d_positivity_public]]-Table2[[#This Row],[7d_positivity_all]])/Table2[[#This Row],[7d_positivity_public]])</f>
        <v>0.4</v>
      </c>
      <c r="W2315">
        <v>3</v>
      </c>
    </row>
    <row r="2316" spans="1:23" x14ac:dyDescent="0.25">
      <c r="A2316" s="10">
        <v>44456</v>
      </c>
      <c r="B2316">
        <v>332</v>
      </c>
      <c r="C2316" t="s">
        <v>281</v>
      </c>
      <c r="D2316">
        <v>7</v>
      </c>
      <c r="E2316">
        <v>6</v>
      </c>
      <c r="F2316">
        <v>1</v>
      </c>
      <c r="G2316">
        <v>5</v>
      </c>
      <c r="H2316">
        <v>88</v>
      </c>
      <c r="J2316">
        <v>88</v>
      </c>
      <c r="K2316">
        <v>88</v>
      </c>
      <c r="L2316">
        <v>85</v>
      </c>
      <c r="M2316">
        <v>90</v>
      </c>
      <c r="N2316">
        <v>82</v>
      </c>
      <c r="O2316">
        <v>76</v>
      </c>
      <c r="P2316">
        <v>82</v>
      </c>
      <c r="Q2316">
        <v>77</v>
      </c>
      <c r="R2316">
        <v>86</v>
      </c>
      <c r="T2316" s="34">
        <f>_xlfn.XLOOKUP(B2316,'LHA Demog pivot'!$B$4:$B$93,'LHA Demog pivot'!$C$4:$C$93,,,1)</f>
        <v>50490</v>
      </c>
      <c r="U2316" s="36">
        <f>ROUND(Table2[[#This Row],[LHA_Pop_2016]]*Table2[[#This Row],[C_ADR_7day]]/100000*7,0)</f>
        <v>25</v>
      </c>
      <c r="V2316" s="13">
        <f>IF(OR(Table2[[#This Row],[7d_positivity_public]]=0,ISBLANK(Table2[[#This Row],[7d_positivity_public]])),"",(Table2[[#This Row],[7d_positivity_public]]-Table2[[#This Row],[7d_positivity_all]])/Table2[[#This Row],[7d_positivity_public]])</f>
        <v>0.6</v>
      </c>
      <c r="W2316">
        <v>2</v>
      </c>
    </row>
    <row r="2317" spans="1:23" x14ac:dyDescent="0.25">
      <c r="A2317" s="10">
        <v>44456</v>
      </c>
      <c r="B2317">
        <v>333</v>
      </c>
      <c r="C2317" t="s">
        <v>282</v>
      </c>
      <c r="D2317">
        <v>2</v>
      </c>
      <c r="E2317">
        <v>3</v>
      </c>
      <c r="F2317">
        <v>-1</v>
      </c>
      <c r="G2317">
        <v>2</v>
      </c>
      <c r="H2317">
        <v>85</v>
      </c>
      <c r="J2317">
        <v>76</v>
      </c>
      <c r="K2317">
        <v>86</v>
      </c>
      <c r="L2317">
        <v>78</v>
      </c>
      <c r="M2317">
        <v>90</v>
      </c>
      <c r="N2317">
        <v>78</v>
      </c>
      <c r="O2317">
        <v>62</v>
      </c>
      <c r="P2317">
        <v>79</v>
      </c>
      <c r="Q2317">
        <v>66</v>
      </c>
      <c r="R2317">
        <v>86</v>
      </c>
      <c r="T2317" s="34">
        <f>_xlfn.XLOOKUP(B2317,'LHA Demog pivot'!$B$4:$B$93,'LHA Demog pivot'!$C$4:$C$93,,,1)</f>
        <v>29970</v>
      </c>
      <c r="U2317" s="36">
        <f>ROUND(Table2[[#This Row],[LHA_Pop_2016]]*Table2[[#This Row],[C_ADR_7day]]/100000*7,0)</f>
        <v>4</v>
      </c>
      <c r="V2317" s="13">
        <f>IF(OR(Table2[[#This Row],[7d_positivity_public]]=0,ISBLANK(Table2[[#This Row],[7d_positivity_public]])),"",(Table2[[#This Row],[7d_positivity_public]]-Table2[[#This Row],[7d_positivity_all]])/Table2[[#This Row],[7d_positivity_public]])</f>
        <v>0.5</v>
      </c>
      <c r="W2317">
        <v>1</v>
      </c>
    </row>
    <row r="2318" spans="1:23" x14ac:dyDescent="0.25">
      <c r="A2318" s="10">
        <v>44456</v>
      </c>
      <c r="B2318">
        <v>334</v>
      </c>
      <c r="C2318" t="s">
        <v>283</v>
      </c>
      <c r="D2318">
        <v>1</v>
      </c>
      <c r="E2318">
        <v>3</v>
      </c>
      <c r="F2318">
        <v>-2</v>
      </c>
      <c r="G2318">
        <v>2</v>
      </c>
      <c r="H2318">
        <v>82</v>
      </c>
      <c r="J2318">
        <v>72</v>
      </c>
      <c r="K2318">
        <v>83</v>
      </c>
      <c r="L2318">
        <v>73</v>
      </c>
      <c r="M2318">
        <v>88</v>
      </c>
      <c r="N2318">
        <v>75</v>
      </c>
      <c r="O2318">
        <v>56</v>
      </c>
      <c r="P2318">
        <v>76</v>
      </c>
      <c r="Q2318">
        <v>60</v>
      </c>
      <c r="R2318">
        <v>84</v>
      </c>
      <c r="T2318" s="34">
        <f>_xlfn.XLOOKUP(B2318,'LHA Demog pivot'!$B$4:$B$93,'LHA Demog pivot'!$C$4:$C$93,,,1)</f>
        <v>19671</v>
      </c>
      <c r="U2318" s="36">
        <f>ROUND(Table2[[#This Row],[LHA_Pop_2016]]*Table2[[#This Row],[C_ADR_7day]]/100000*7,0)</f>
        <v>1</v>
      </c>
      <c r="V2318" s="13">
        <f>IF(OR(Table2[[#This Row],[7d_positivity_public]]=0,ISBLANK(Table2[[#This Row],[7d_positivity_public]])),"",(Table2[[#This Row],[7d_positivity_public]]-Table2[[#This Row],[7d_positivity_all]])/Table2[[#This Row],[7d_positivity_public]])</f>
        <v>0.5</v>
      </c>
      <c r="W2318">
        <v>1</v>
      </c>
    </row>
    <row r="2319" spans="1:23" x14ac:dyDescent="0.25">
      <c r="A2319" s="10">
        <v>44456</v>
      </c>
      <c r="B2319">
        <v>335</v>
      </c>
      <c r="C2319" t="s">
        <v>284</v>
      </c>
      <c r="D2319">
        <v>10</v>
      </c>
      <c r="E2319">
        <v>13</v>
      </c>
      <c r="F2319">
        <v>-3</v>
      </c>
      <c r="G2319">
        <v>6</v>
      </c>
      <c r="H2319">
        <v>93</v>
      </c>
      <c r="J2319">
        <v>83</v>
      </c>
      <c r="K2319">
        <v>94</v>
      </c>
      <c r="L2319">
        <v>94</v>
      </c>
      <c r="M2319">
        <v>93</v>
      </c>
      <c r="N2319">
        <v>82</v>
      </c>
      <c r="O2319">
        <v>68</v>
      </c>
      <c r="P2319">
        <v>83</v>
      </c>
      <c r="Q2319">
        <v>82</v>
      </c>
      <c r="R2319">
        <v>87</v>
      </c>
      <c r="T2319" s="34">
        <f>_xlfn.XLOOKUP(B2319,'LHA Demog pivot'!$B$4:$B$93,'LHA Demog pivot'!$C$4:$C$93,,,1)</f>
        <v>38653</v>
      </c>
      <c r="U2319" s="36">
        <f>ROUND(Table2[[#This Row],[LHA_Pop_2016]]*Table2[[#This Row],[C_ADR_7day]]/100000*7,0)</f>
        <v>27</v>
      </c>
      <c r="V2319" s="13">
        <f>IF(OR(Table2[[#This Row],[7d_positivity_public]]=0,ISBLANK(Table2[[#This Row],[7d_positivity_public]])),"",(Table2[[#This Row],[7d_positivity_public]]-Table2[[#This Row],[7d_positivity_all]])/Table2[[#This Row],[7d_positivity_public]])</f>
        <v>0.5</v>
      </c>
      <c r="W2319">
        <v>3</v>
      </c>
    </row>
    <row r="2320" spans="1:23" x14ac:dyDescent="0.25">
      <c r="A2320" s="10">
        <v>44456</v>
      </c>
      <c r="B2320">
        <v>336</v>
      </c>
      <c r="C2320" t="s">
        <v>285</v>
      </c>
      <c r="D2320">
        <v>32</v>
      </c>
      <c r="E2320">
        <v>5</v>
      </c>
      <c r="F2320">
        <v>27</v>
      </c>
      <c r="G2320">
        <v>31</v>
      </c>
      <c r="H2320">
        <v>73</v>
      </c>
      <c r="J2320">
        <v>56</v>
      </c>
      <c r="K2320">
        <v>75</v>
      </c>
      <c r="L2320">
        <v>68</v>
      </c>
      <c r="M2320">
        <v>81</v>
      </c>
      <c r="N2320">
        <v>65</v>
      </c>
      <c r="O2320">
        <v>46</v>
      </c>
      <c r="P2320">
        <v>67</v>
      </c>
      <c r="Q2320">
        <v>58</v>
      </c>
      <c r="R2320">
        <v>75</v>
      </c>
      <c r="T2320" s="34">
        <f>_xlfn.XLOOKUP(B2320,'LHA Demog pivot'!$B$4:$B$93,'LHA Demog pivot'!$C$4:$C$93,,,1)</f>
        <v>2678</v>
      </c>
      <c r="U2320" s="36">
        <f>ROUND(Table2[[#This Row],[LHA_Pop_2016]]*Table2[[#This Row],[C_ADR_7day]]/100000*7,0)</f>
        <v>6</v>
      </c>
      <c r="V2320" s="13">
        <f>IF(OR(Table2[[#This Row],[7d_positivity_public]]=0,ISBLANK(Table2[[#This Row],[7d_positivity_public]])),"",(Table2[[#This Row],[7d_positivity_public]]-Table2[[#This Row],[7d_positivity_all]])/Table2[[#This Row],[7d_positivity_public]])</f>
        <v>0</v>
      </c>
      <c r="W2320">
        <v>31</v>
      </c>
    </row>
    <row r="2321" spans="1:23" x14ac:dyDescent="0.25">
      <c r="A2321" s="10">
        <v>44456</v>
      </c>
      <c r="B2321">
        <v>337</v>
      </c>
      <c r="C2321" t="s">
        <v>286</v>
      </c>
      <c r="D2321">
        <v>0</v>
      </c>
      <c r="E2321">
        <v>0</v>
      </c>
      <c r="F2321">
        <v>0</v>
      </c>
      <c r="G2321">
        <v>0</v>
      </c>
      <c r="H2321">
        <v>96</v>
      </c>
      <c r="J2321">
        <v>89</v>
      </c>
      <c r="K2321">
        <v>97</v>
      </c>
      <c r="L2321">
        <v>98</v>
      </c>
      <c r="M2321">
        <v>96</v>
      </c>
      <c r="N2321">
        <v>90</v>
      </c>
      <c r="O2321">
        <v>77</v>
      </c>
      <c r="P2321">
        <v>92</v>
      </c>
      <c r="Q2321">
        <v>90</v>
      </c>
      <c r="R2321">
        <v>93</v>
      </c>
      <c r="T2321" s="34">
        <f>_xlfn.XLOOKUP(B2321,'LHA Demog pivot'!$B$4:$B$93,'LHA Demog pivot'!$C$4:$C$93,,,1)</f>
        <v>1514</v>
      </c>
      <c r="U2321" s="36">
        <f>ROUND(Table2[[#This Row],[LHA_Pop_2016]]*Table2[[#This Row],[C_ADR_7day]]/100000*7,0)</f>
        <v>0</v>
      </c>
      <c r="V2321" s="13" t="str">
        <f>IF(OR(Table2[[#This Row],[7d_positivity_public]]=0,ISBLANK(Table2[[#This Row],[7d_positivity_public]])),"",(Table2[[#This Row],[7d_positivity_public]]-Table2[[#This Row],[7d_positivity_all]])/Table2[[#This Row],[7d_positivity_public]])</f>
        <v/>
      </c>
      <c r="W2321">
        <v>0</v>
      </c>
    </row>
    <row r="2322" spans="1:23" x14ac:dyDescent="0.25">
      <c r="A2322" s="10">
        <v>44456</v>
      </c>
      <c r="B2322">
        <v>411</v>
      </c>
      <c r="C2322" t="s">
        <v>287</v>
      </c>
      <c r="D2322">
        <v>9</v>
      </c>
      <c r="E2322">
        <v>5</v>
      </c>
      <c r="F2322">
        <v>4</v>
      </c>
      <c r="G2322">
        <v>9</v>
      </c>
      <c r="H2322">
        <v>92</v>
      </c>
      <c r="J2322">
        <v>90</v>
      </c>
      <c r="K2322">
        <v>93</v>
      </c>
      <c r="L2322">
        <v>92</v>
      </c>
      <c r="M2322">
        <v>93</v>
      </c>
      <c r="N2322">
        <v>86</v>
      </c>
      <c r="O2322">
        <v>78</v>
      </c>
      <c r="P2322">
        <v>86</v>
      </c>
      <c r="Q2322">
        <v>83</v>
      </c>
      <c r="R2322">
        <v>89</v>
      </c>
      <c r="T2322" s="34">
        <f>_xlfn.XLOOKUP(B2322,'LHA Demog pivot'!$B$4:$B$93,'LHA Demog pivot'!$C$4:$C$93,,,1)</f>
        <v>225919</v>
      </c>
      <c r="U2322" s="36">
        <f>ROUND(Table2[[#This Row],[LHA_Pop_2016]]*Table2[[#This Row],[C_ADR_7day]]/100000*7,0)</f>
        <v>142</v>
      </c>
      <c r="V2322" s="13">
        <f>IF(OR(Table2[[#This Row],[7d_positivity_public]]=0,ISBLANK(Table2[[#This Row],[7d_positivity_public]])),"",(Table2[[#This Row],[7d_positivity_public]]-Table2[[#This Row],[7d_positivity_all]])/Table2[[#This Row],[7d_positivity_public]])</f>
        <v>0.22222222222222221</v>
      </c>
      <c r="W2322">
        <v>7</v>
      </c>
    </row>
    <row r="2323" spans="1:23" x14ac:dyDescent="0.25">
      <c r="A2323" s="10">
        <v>44456</v>
      </c>
      <c r="B2323">
        <v>412</v>
      </c>
      <c r="C2323" t="s">
        <v>288</v>
      </c>
      <c r="D2323">
        <v>6</v>
      </c>
      <c r="E2323">
        <v>4</v>
      </c>
      <c r="F2323">
        <v>2</v>
      </c>
      <c r="G2323">
        <v>5</v>
      </c>
      <c r="H2323">
        <v>88</v>
      </c>
      <c r="J2323">
        <v>85</v>
      </c>
      <c r="K2323">
        <v>89</v>
      </c>
      <c r="L2323">
        <v>86</v>
      </c>
      <c r="M2323">
        <v>92</v>
      </c>
      <c r="N2323">
        <v>81</v>
      </c>
      <c r="O2323">
        <v>71</v>
      </c>
      <c r="P2323">
        <v>82</v>
      </c>
      <c r="Q2323">
        <v>75</v>
      </c>
      <c r="R2323">
        <v>88</v>
      </c>
      <c r="T2323" s="34">
        <f>_xlfn.XLOOKUP(B2323,'LHA Demog pivot'!$B$4:$B$93,'LHA Demog pivot'!$C$4:$C$93,,,1)</f>
        <v>77460</v>
      </c>
      <c r="U2323" s="36">
        <f>ROUND(Table2[[#This Row],[LHA_Pop_2016]]*Table2[[#This Row],[C_ADR_7day]]/100000*7,0)</f>
        <v>33</v>
      </c>
      <c r="V2323" s="13">
        <f>IF(OR(Table2[[#This Row],[7d_positivity_public]]=0,ISBLANK(Table2[[#This Row],[7d_positivity_public]])),"",(Table2[[#This Row],[7d_positivity_public]]-Table2[[#This Row],[7d_positivity_all]])/Table2[[#This Row],[7d_positivity_public]])</f>
        <v>0.2</v>
      </c>
      <c r="W2323">
        <v>4</v>
      </c>
    </row>
    <row r="2324" spans="1:23" x14ac:dyDescent="0.25">
      <c r="A2324" s="10">
        <v>44456</v>
      </c>
      <c r="B2324">
        <v>413</v>
      </c>
      <c r="C2324" t="s">
        <v>289</v>
      </c>
      <c r="D2324">
        <v>6</v>
      </c>
      <c r="E2324">
        <v>4</v>
      </c>
      <c r="F2324">
        <v>2</v>
      </c>
      <c r="G2324">
        <v>6</v>
      </c>
      <c r="H2324">
        <v>93</v>
      </c>
      <c r="J2324">
        <v>91</v>
      </c>
      <c r="K2324">
        <v>93</v>
      </c>
      <c r="L2324">
        <v>90</v>
      </c>
      <c r="M2324">
        <v>95</v>
      </c>
      <c r="N2324">
        <v>88</v>
      </c>
      <c r="O2324">
        <v>81</v>
      </c>
      <c r="P2324">
        <v>89</v>
      </c>
      <c r="Q2324">
        <v>82</v>
      </c>
      <c r="R2324">
        <v>92</v>
      </c>
      <c r="T2324" s="34">
        <f>_xlfn.XLOOKUP(B2324,'LHA Demog pivot'!$B$4:$B$93,'LHA Demog pivot'!$C$4:$C$93,,,1)</f>
        <v>64692</v>
      </c>
      <c r="U2324" s="36">
        <f>ROUND(Table2[[#This Row],[LHA_Pop_2016]]*Table2[[#This Row],[C_ADR_7day]]/100000*7,0)</f>
        <v>27</v>
      </c>
      <c r="V2324" s="13">
        <f>IF(OR(Table2[[#This Row],[7d_positivity_public]]=0,ISBLANK(Table2[[#This Row],[7d_positivity_public]])),"",(Table2[[#This Row],[7d_positivity_public]]-Table2[[#This Row],[7d_positivity_all]])/Table2[[#This Row],[7d_positivity_public]])</f>
        <v>0.16666666666666666</v>
      </c>
      <c r="W2324">
        <v>5</v>
      </c>
    </row>
    <row r="2325" spans="1:23" x14ac:dyDescent="0.25">
      <c r="A2325" s="10">
        <v>44456</v>
      </c>
      <c r="B2325">
        <v>414</v>
      </c>
      <c r="C2325" t="s">
        <v>290</v>
      </c>
      <c r="D2325">
        <v>7</v>
      </c>
      <c r="E2325">
        <v>10</v>
      </c>
      <c r="F2325">
        <v>-3</v>
      </c>
      <c r="G2325">
        <v>8</v>
      </c>
      <c r="H2325">
        <v>84</v>
      </c>
      <c r="J2325">
        <v>73</v>
      </c>
      <c r="K2325">
        <v>85</v>
      </c>
      <c r="L2325">
        <v>75</v>
      </c>
      <c r="M2325">
        <v>90</v>
      </c>
      <c r="N2325">
        <v>78</v>
      </c>
      <c r="O2325">
        <v>61</v>
      </c>
      <c r="P2325">
        <v>79</v>
      </c>
      <c r="Q2325">
        <v>65</v>
      </c>
      <c r="R2325">
        <v>86</v>
      </c>
      <c r="T2325" s="34">
        <f>_xlfn.XLOOKUP(B2325,'LHA Demog pivot'!$B$4:$B$93,'LHA Demog pivot'!$C$4:$C$93,,,1)</f>
        <v>15289</v>
      </c>
      <c r="U2325" s="36">
        <f>ROUND(Table2[[#This Row],[LHA_Pop_2016]]*Table2[[#This Row],[C_ADR_7day]]/100000*7,0)</f>
        <v>7</v>
      </c>
      <c r="V2325" s="13">
        <f>IF(OR(Table2[[#This Row],[7d_positivity_public]]=0,ISBLANK(Table2[[#This Row],[7d_positivity_public]])),"",(Table2[[#This Row],[7d_positivity_public]]-Table2[[#This Row],[7d_positivity_all]])/Table2[[#This Row],[7d_positivity_public]])</f>
        <v>0.375</v>
      </c>
      <c r="W2325">
        <v>5</v>
      </c>
    </row>
    <row r="2326" spans="1:23" x14ac:dyDescent="0.25">
      <c r="A2326" s="10">
        <v>44456</v>
      </c>
      <c r="B2326">
        <v>421</v>
      </c>
      <c r="C2326" t="s">
        <v>291</v>
      </c>
      <c r="D2326">
        <v>18</v>
      </c>
      <c r="E2326">
        <v>19</v>
      </c>
      <c r="F2326">
        <v>-1</v>
      </c>
      <c r="G2326">
        <v>12</v>
      </c>
      <c r="H2326">
        <v>83</v>
      </c>
      <c r="J2326">
        <v>77</v>
      </c>
      <c r="K2326">
        <v>84</v>
      </c>
      <c r="L2326">
        <v>76</v>
      </c>
      <c r="M2326">
        <v>90</v>
      </c>
      <c r="N2326">
        <v>76</v>
      </c>
      <c r="O2326">
        <v>61</v>
      </c>
      <c r="P2326">
        <v>77</v>
      </c>
      <c r="Q2326">
        <v>65</v>
      </c>
      <c r="R2326">
        <v>86</v>
      </c>
      <c r="T2326" s="34">
        <f>_xlfn.XLOOKUP(B2326,'LHA Demog pivot'!$B$4:$B$93,'LHA Demog pivot'!$C$4:$C$93,,,1)</f>
        <v>58378</v>
      </c>
      <c r="U2326" s="36">
        <f>ROUND(Table2[[#This Row],[LHA_Pop_2016]]*Table2[[#This Row],[C_ADR_7day]]/100000*7,0)</f>
        <v>74</v>
      </c>
      <c r="V2326" s="13">
        <f>IF(OR(Table2[[#This Row],[7d_positivity_public]]=0,ISBLANK(Table2[[#This Row],[7d_positivity_public]])),"",(Table2[[#This Row],[7d_positivity_public]]-Table2[[#This Row],[7d_positivity_all]])/Table2[[#This Row],[7d_positivity_public]])</f>
        <v>0.16666666666666666</v>
      </c>
      <c r="W2326">
        <v>10</v>
      </c>
    </row>
    <row r="2327" spans="1:23" x14ac:dyDescent="0.25">
      <c r="A2327" s="10">
        <v>44456</v>
      </c>
      <c r="B2327">
        <v>422</v>
      </c>
      <c r="C2327" t="s">
        <v>292</v>
      </c>
      <c r="D2327">
        <v>29</v>
      </c>
      <c r="E2327">
        <v>33</v>
      </c>
      <c r="F2327">
        <v>-4</v>
      </c>
      <c r="G2327">
        <v>14</v>
      </c>
      <c r="H2327">
        <v>78</v>
      </c>
      <c r="J2327">
        <v>66</v>
      </c>
      <c r="K2327">
        <v>79</v>
      </c>
      <c r="L2327">
        <v>66</v>
      </c>
      <c r="M2327">
        <v>86</v>
      </c>
      <c r="N2327">
        <v>70</v>
      </c>
      <c r="O2327">
        <v>48</v>
      </c>
      <c r="P2327">
        <v>71</v>
      </c>
      <c r="Q2327">
        <v>54</v>
      </c>
      <c r="R2327">
        <v>82</v>
      </c>
      <c r="T2327" s="34">
        <f>_xlfn.XLOOKUP(B2327,'LHA Demog pivot'!$B$4:$B$93,'LHA Demog pivot'!$C$4:$C$93,,,1)</f>
        <v>6240</v>
      </c>
      <c r="U2327" s="36">
        <f>ROUND(Table2[[#This Row],[LHA_Pop_2016]]*Table2[[#This Row],[C_ADR_7day]]/100000*7,0)</f>
        <v>13</v>
      </c>
      <c r="V2327" s="13">
        <f>IF(OR(Table2[[#This Row],[7d_positivity_public]]=0,ISBLANK(Table2[[#This Row],[7d_positivity_public]])),"",(Table2[[#This Row],[7d_positivity_public]]-Table2[[#This Row],[7d_positivity_all]])/Table2[[#This Row],[7d_positivity_public]])</f>
        <v>0</v>
      </c>
      <c r="W2327">
        <v>14</v>
      </c>
    </row>
    <row r="2328" spans="1:23" x14ac:dyDescent="0.25">
      <c r="A2328" s="10">
        <v>44456</v>
      </c>
      <c r="B2328">
        <v>423</v>
      </c>
      <c r="C2328" t="s">
        <v>293</v>
      </c>
      <c r="D2328">
        <v>7</v>
      </c>
      <c r="E2328">
        <v>12</v>
      </c>
      <c r="F2328">
        <v>-5</v>
      </c>
      <c r="G2328">
        <v>7</v>
      </c>
      <c r="H2328">
        <v>85</v>
      </c>
      <c r="J2328">
        <v>74</v>
      </c>
      <c r="K2328">
        <v>86</v>
      </c>
      <c r="L2328">
        <v>77</v>
      </c>
      <c r="M2328">
        <v>91</v>
      </c>
      <c r="N2328">
        <v>79</v>
      </c>
      <c r="O2328">
        <v>59</v>
      </c>
      <c r="P2328">
        <v>80</v>
      </c>
      <c r="Q2328">
        <v>66</v>
      </c>
      <c r="R2328">
        <v>87</v>
      </c>
      <c r="T2328" s="34">
        <f>_xlfn.XLOOKUP(B2328,'LHA Demog pivot'!$B$4:$B$93,'LHA Demog pivot'!$C$4:$C$93,,,1)</f>
        <v>19121</v>
      </c>
      <c r="U2328" s="36">
        <f>ROUND(Table2[[#This Row],[LHA_Pop_2016]]*Table2[[#This Row],[C_ADR_7day]]/100000*7,0)</f>
        <v>9</v>
      </c>
      <c r="V2328" s="13">
        <f>IF(OR(Table2[[#This Row],[7d_positivity_public]]=0,ISBLANK(Table2[[#This Row],[7d_positivity_public]])),"",(Table2[[#This Row],[7d_positivity_public]]-Table2[[#This Row],[7d_positivity_all]])/Table2[[#This Row],[7d_positivity_public]])</f>
        <v>0.14285714285714285</v>
      </c>
      <c r="W2328">
        <v>6</v>
      </c>
    </row>
    <row r="2329" spans="1:23" x14ac:dyDescent="0.25">
      <c r="A2329" s="10">
        <v>44456</v>
      </c>
      <c r="B2329">
        <v>424</v>
      </c>
      <c r="C2329" t="s">
        <v>294</v>
      </c>
      <c r="D2329">
        <v>6</v>
      </c>
      <c r="E2329">
        <v>6</v>
      </c>
      <c r="F2329">
        <v>0</v>
      </c>
      <c r="G2329">
        <v>5</v>
      </c>
      <c r="H2329">
        <v>86</v>
      </c>
      <c r="J2329">
        <v>80</v>
      </c>
      <c r="K2329">
        <v>86</v>
      </c>
      <c r="L2329">
        <v>81</v>
      </c>
      <c r="M2329">
        <v>90</v>
      </c>
      <c r="N2329">
        <v>78</v>
      </c>
      <c r="O2329">
        <v>67</v>
      </c>
      <c r="P2329">
        <v>79</v>
      </c>
      <c r="Q2329">
        <v>70</v>
      </c>
      <c r="R2329">
        <v>86</v>
      </c>
      <c r="T2329" s="34">
        <f>_xlfn.XLOOKUP(B2329,'LHA Demog pivot'!$B$4:$B$93,'LHA Demog pivot'!$C$4:$C$93,,,1)</f>
        <v>108964</v>
      </c>
      <c r="U2329" s="36">
        <f>ROUND(Table2[[#This Row],[LHA_Pop_2016]]*Table2[[#This Row],[C_ADR_7day]]/100000*7,0)</f>
        <v>46</v>
      </c>
      <c r="V2329" s="13">
        <f>IF(OR(Table2[[#This Row],[7d_positivity_public]]=0,ISBLANK(Table2[[#This Row],[7d_positivity_public]])),"",(Table2[[#This Row],[7d_positivity_public]]-Table2[[#This Row],[7d_positivity_all]])/Table2[[#This Row],[7d_positivity_public]])</f>
        <v>0</v>
      </c>
      <c r="W2329">
        <v>5</v>
      </c>
    </row>
    <row r="2330" spans="1:23" x14ac:dyDescent="0.25">
      <c r="A2330" s="10">
        <v>44456</v>
      </c>
      <c r="B2330">
        <v>425</v>
      </c>
      <c r="C2330" t="s">
        <v>295</v>
      </c>
      <c r="D2330">
        <v>5</v>
      </c>
      <c r="E2330">
        <v>3</v>
      </c>
      <c r="F2330">
        <v>2</v>
      </c>
      <c r="G2330">
        <v>6</v>
      </c>
      <c r="H2330">
        <v>85</v>
      </c>
      <c r="J2330">
        <v>73</v>
      </c>
      <c r="K2330">
        <v>86</v>
      </c>
      <c r="L2330">
        <v>73</v>
      </c>
      <c r="M2330">
        <v>91</v>
      </c>
      <c r="N2330">
        <v>79</v>
      </c>
      <c r="O2330">
        <v>58</v>
      </c>
      <c r="P2330">
        <v>80</v>
      </c>
      <c r="Q2330">
        <v>62</v>
      </c>
      <c r="R2330">
        <v>87</v>
      </c>
      <c r="T2330" s="34">
        <f>_xlfn.XLOOKUP(B2330,'LHA Demog pivot'!$B$4:$B$93,'LHA Demog pivot'!$C$4:$C$93,,,1)</f>
        <v>47133</v>
      </c>
      <c r="U2330" s="36">
        <f>ROUND(Table2[[#This Row],[LHA_Pop_2016]]*Table2[[#This Row],[C_ADR_7day]]/100000*7,0)</f>
        <v>16</v>
      </c>
      <c r="V2330" s="13">
        <f>IF(OR(Table2[[#This Row],[7d_positivity_public]]=0,ISBLANK(Table2[[#This Row],[7d_positivity_public]])),"",(Table2[[#This Row],[7d_positivity_public]]-Table2[[#This Row],[7d_positivity_all]])/Table2[[#This Row],[7d_positivity_public]])</f>
        <v>0.16666666666666666</v>
      </c>
      <c r="W2330">
        <v>5</v>
      </c>
    </row>
    <row r="2331" spans="1:23" x14ac:dyDescent="0.25">
      <c r="A2331" s="10">
        <v>44456</v>
      </c>
      <c r="B2331">
        <v>426</v>
      </c>
      <c r="C2331" t="s">
        <v>296</v>
      </c>
      <c r="D2331">
        <v>23</v>
      </c>
      <c r="E2331">
        <v>7</v>
      </c>
      <c r="F2331">
        <v>16</v>
      </c>
      <c r="G2331">
        <v>19</v>
      </c>
      <c r="H2331">
        <v>83</v>
      </c>
      <c r="J2331">
        <v>70</v>
      </c>
      <c r="K2331">
        <v>84</v>
      </c>
      <c r="L2331">
        <v>78</v>
      </c>
      <c r="M2331">
        <v>89</v>
      </c>
      <c r="N2331">
        <v>74</v>
      </c>
      <c r="O2331">
        <v>55</v>
      </c>
      <c r="P2331">
        <v>75</v>
      </c>
      <c r="Q2331">
        <v>65</v>
      </c>
      <c r="R2331">
        <v>84</v>
      </c>
      <c r="T2331" s="34">
        <f>_xlfn.XLOOKUP(B2331,'LHA Demog pivot'!$B$4:$B$93,'LHA Demog pivot'!$C$4:$C$93,,,1)</f>
        <v>30981</v>
      </c>
      <c r="U2331" s="36">
        <f>ROUND(Table2[[#This Row],[LHA_Pop_2016]]*Table2[[#This Row],[C_ADR_7day]]/100000*7,0)</f>
        <v>50</v>
      </c>
      <c r="V2331" s="13">
        <f>IF(OR(Table2[[#This Row],[7d_positivity_public]]=0,ISBLANK(Table2[[#This Row],[7d_positivity_public]])),"",(Table2[[#This Row],[7d_positivity_public]]-Table2[[#This Row],[7d_positivity_all]])/Table2[[#This Row],[7d_positivity_public]])</f>
        <v>0.15789473684210525</v>
      </c>
      <c r="W2331">
        <v>16</v>
      </c>
    </row>
    <row r="2332" spans="1:23" x14ac:dyDescent="0.25">
      <c r="A2332" s="10">
        <v>44456</v>
      </c>
      <c r="B2332">
        <v>431</v>
      </c>
      <c r="C2332" t="s">
        <v>297</v>
      </c>
      <c r="D2332">
        <v>4</v>
      </c>
      <c r="E2332">
        <v>8</v>
      </c>
      <c r="F2332">
        <v>-4</v>
      </c>
      <c r="G2332">
        <v>5</v>
      </c>
      <c r="H2332">
        <v>84</v>
      </c>
      <c r="J2332">
        <v>74</v>
      </c>
      <c r="K2332">
        <v>85</v>
      </c>
      <c r="L2332">
        <v>77</v>
      </c>
      <c r="M2332">
        <v>90</v>
      </c>
      <c r="N2332">
        <v>77</v>
      </c>
      <c r="O2332">
        <v>60</v>
      </c>
      <c r="P2332">
        <v>78</v>
      </c>
      <c r="Q2332">
        <v>65</v>
      </c>
      <c r="R2332">
        <v>87</v>
      </c>
      <c r="T2332" s="34">
        <f>_xlfn.XLOOKUP(B2332,'LHA Demog pivot'!$B$4:$B$93,'LHA Demog pivot'!$C$4:$C$93,,,1)</f>
        <v>66527</v>
      </c>
      <c r="U2332" s="36">
        <f>ROUND(Table2[[#This Row],[LHA_Pop_2016]]*Table2[[#This Row],[C_ADR_7day]]/100000*7,0)</f>
        <v>19</v>
      </c>
      <c r="V2332" s="13">
        <f>IF(OR(Table2[[#This Row],[7d_positivity_public]]=0,ISBLANK(Table2[[#This Row],[7d_positivity_public]])),"",(Table2[[#This Row],[7d_positivity_public]]-Table2[[#This Row],[7d_positivity_all]])/Table2[[#This Row],[7d_positivity_public]])</f>
        <v>0.2</v>
      </c>
      <c r="W2332">
        <v>4</v>
      </c>
    </row>
    <row r="2333" spans="1:23" x14ac:dyDescent="0.25">
      <c r="A2333" s="10">
        <v>44456</v>
      </c>
      <c r="B2333">
        <v>432</v>
      </c>
      <c r="C2333" t="s">
        <v>298</v>
      </c>
      <c r="D2333">
        <v>8</v>
      </c>
      <c r="E2333">
        <v>10</v>
      </c>
      <c r="F2333">
        <v>-2</v>
      </c>
      <c r="G2333">
        <v>8</v>
      </c>
      <c r="H2333">
        <v>83</v>
      </c>
      <c r="J2333">
        <v>74</v>
      </c>
      <c r="K2333">
        <v>84</v>
      </c>
      <c r="L2333">
        <v>76</v>
      </c>
      <c r="M2333">
        <v>90</v>
      </c>
      <c r="N2333">
        <v>76</v>
      </c>
      <c r="O2333">
        <v>61</v>
      </c>
      <c r="P2333">
        <v>77</v>
      </c>
      <c r="Q2333">
        <v>65</v>
      </c>
      <c r="R2333">
        <v>86</v>
      </c>
      <c r="T2333" s="34">
        <f>_xlfn.XLOOKUP(B2333,'LHA Demog pivot'!$B$4:$B$93,'LHA Demog pivot'!$C$4:$C$93,,,1)</f>
        <v>42570</v>
      </c>
      <c r="U2333" s="36">
        <f>ROUND(Table2[[#This Row],[LHA_Pop_2016]]*Table2[[#This Row],[C_ADR_7day]]/100000*7,0)</f>
        <v>24</v>
      </c>
      <c r="V2333" s="13">
        <f>IF(OR(Table2[[#This Row],[7d_positivity_public]]=0,ISBLANK(Table2[[#This Row],[7d_positivity_public]])),"",(Table2[[#This Row],[7d_positivity_public]]-Table2[[#This Row],[7d_positivity_all]])/Table2[[#This Row],[7d_positivity_public]])</f>
        <v>0.125</v>
      </c>
      <c r="W2333">
        <v>7</v>
      </c>
    </row>
    <row r="2334" spans="1:23" x14ac:dyDescent="0.25">
      <c r="A2334" s="10">
        <v>44456</v>
      </c>
      <c r="B2334">
        <v>433</v>
      </c>
      <c r="C2334" t="s">
        <v>299</v>
      </c>
      <c r="D2334">
        <v>0</v>
      </c>
      <c r="E2334">
        <v>0</v>
      </c>
      <c r="F2334">
        <v>0</v>
      </c>
      <c r="G2334">
        <v>0</v>
      </c>
      <c r="H2334">
        <v>79</v>
      </c>
      <c r="J2334">
        <v>62</v>
      </c>
      <c r="K2334">
        <v>80</v>
      </c>
      <c r="L2334">
        <v>72</v>
      </c>
      <c r="M2334">
        <v>85</v>
      </c>
      <c r="N2334">
        <v>72</v>
      </c>
      <c r="O2334">
        <v>47</v>
      </c>
      <c r="P2334">
        <v>74</v>
      </c>
      <c r="Q2334">
        <v>62</v>
      </c>
      <c r="R2334">
        <v>81</v>
      </c>
      <c r="T2334" s="34">
        <f>_xlfn.XLOOKUP(B2334,'LHA Demog pivot'!$B$4:$B$93,'LHA Demog pivot'!$C$4:$C$93,,,1)</f>
        <v>1901</v>
      </c>
      <c r="U2334" s="36">
        <f>ROUND(Table2[[#This Row],[LHA_Pop_2016]]*Table2[[#This Row],[C_ADR_7day]]/100000*7,0)</f>
        <v>0</v>
      </c>
      <c r="V2334" s="13" t="str">
        <f>IF(OR(Table2[[#This Row],[7d_positivity_public]]=0,ISBLANK(Table2[[#This Row],[7d_positivity_public]])),"",(Table2[[#This Row],[7d_positivity_public]]-Table2[[#This Row],[7d_positivity_all]])/Table2[[#This Row],[7d_positivity_public]])</f>
        <v/>
      </c>
      <c r="W2334">
        <v>0</v>
      </c>
    </row>
    <row r="2335" spans="1:23" x14ac:dyDescent="0.25">
      <c r="A2335" s="10">
        <v>44456</v>
      </c>
      <c r="B2335">
        <v>434</v>
      </c>
      <c r="C2335" t="s">
        <v>300</v>
      </c>
      <c r="D2335">
        <v>3</v>
      </c>
      <c r="E2335">
        <v>4</v>
      </c>
      <c r="F2335">
        <v>-1</v>
      </c>
      <c r="G2335">
        <v>4</v>
      </c>
      <c r="H2335">
        <v>82</v>
      </c>
      <c r="J2335">
        <v>69</v>
      </c>
      <c r="K2335">
        <v>83</v>
      </c>
      <c r="L2335">
        <v>77</v>
      </c>
      <c r="M2335">
        <v>88</v>
      </c>
      <c r="N2335">
        <v>73</v>
      </c>
      <c r="O2335">
        <v>51</v>
      </c>
      <c r="P2335">
        <v>75</v>
      </c>
      <c r="Q2335">
        <v>66</v>
      </c>
      <c r="R2335">
        <v>82</v>
      </c>
      <c r="T2335" s="34">
        <f>_xlfn.XLOOKUP(B2335,'LHA Demog pivot'!$B$4:$B$93,'LHA Demog pivot'!$C$4:$C$93,,,1)</f>
        <v>11235</v>
      </c>
      <c r="U2335" s="36">
        <f>ROUND(Table2[[#This Row],[LHA_Pop_2016]]*Table2[[#This Row],[C_ADR_7day]]/100000*7,0)</f>
        <v>2</v>
      </c>
      <c r="V2335" s="13">
        <f>IF(OR(Table2[[#This Row],[7d_positivity_public]]=0,ISBLANK(Table2[[#This Row],[7d_positivity_public]])),"",(Table2[[#This Row],[7d_positivity_public]]-Table2[[#This Row],[7d_positivity_all]])/Table2[[#This Row],[7d_positivity_public]])</f>
        <v>0</v>
      </c>
      <c r="W2335">
        <v>4</v>
      </c>
    </row>
    <row r="2336" spans="1:23" x14ac:dyDescent="0.25">
      <c r="A2336" s="10">
        <v>44456</v>
      </c>
      <c r="B2336">
        <v>510</v>
      </c>
      <c r="C2336" t="s">
        <v>301</v>
      </c>
      <c r="D2336">
        <v>0</v>
      </c>
      <c r="E2336">
        <v>0</v>
      </c>
      <c r="F2336">
        <v>0</v>
      </c>
      <c r="G2336">
        <v>5</v>
      </c>
      <c r="H2336">
        <v>87</v>
      </c>
      <c r="J2336">
        <v>81</v>
      </c>
      <c r="K2336">
        <v>87</v>
      </c>
      <c r="L2336">
        <v>84</v>
      </c>
      <c r="M2336">
        <v>90</v>
      </c>
      <c r="N2336">
        <v>79</v>
      </c>
      <c r="O2336">
        <v>65</v>
      </c>
      <c r="P2336">
        <v>80</v>
      </c>
      <c r="Q2336">
        <v>74</v>
      </c>
      <c r="R2336">
        <v>85</v>
      </c>
      <c r="T2336" s="34">
        <f>_xlfn.XLOOKUP(B2336,'LHA Demog pivot'!$B$4:$B$93,'LHA Demog pivot'!$C$4:$C$93,,,1)</f>
        <v>4198</v>
      </c>
      <c r="U2336" s="36">
        <f>ROUND(Table2[[#This Row],[LHA_Pop_2016]]*Table2[[#This Row],[C_ADR_7day]]/100000*7,0)</f>
        <v>0</v>
      </c>
      <c r="V2336" s="13">
        <f>IF(OR(Table2[[#This Row],[7d_positivity_public]]=0,ISBLANK(Table2[[#This Row],[7d_positivity_public]])),"",(Table2[[#This Row],[7d_positivity_public]]-Table2[[#This Row],[7d_positivity_all]])/Table2[[#This Row],[7d_positivity_public]])</f>
        <v>0.4</v>
      </c>
      <c r="W2336">
        <v>3</v>
      </c>
    </row>
    <row r="2337" spans="1:23" x14ac:dyDescent="0.25">
      <c r="A2337" s="10">
        <v>44456</v>
      </c>
      <c r="B2337">
        <v>512</v>
      </c>
      <c r="C2337" t="s">
        <v>304</v>
      </c>
      <c r="D2337">
        <v>7</v>
      </c>
      <c r="E2337">
        <v>2</v>
      </c>
      <c r="F2337">
        <v>5</v>
      </c>
      <c r="G2337">
        <v>8</v>
      </c>
      <c r="H2337">
        <v>85</v>
      </c>
      <c r="J2337">
        <v>73</v>
      </c>
      <c r="K2337">
        <v>86</v>
      </c>
      <c r="L2337">
        <v>83</v>
      </c>
      <c r="M2337">
        <v>90</v>
      </c>
      <c r="N2337">
        <v>74</v>
      </c>
      <c r="O2337">
        <v>53</v>
      </c>
      <c r="P2337">
        <v>76</v>
      </c>
      <c r="Q2337">
        <v>69</v>
      </c>
      <c r="R2337">
        <v>84</v>
      </c>
      <c r="T2337" s="34">
        <f>_xlfn.XLOOKUP(B2337,'LHA Demog pivot'!$B$4:$B$93,'LHA Demog pivot'!$C$4:$C$93,,,1)</f>
        <v>13501</v>
      </c>
      <c r="U2337" s="36">
        <f>ROUND(Table2[[#This Row],[LHA_Pop_2016]]*Table2[[#This Row],[C_ADR_7day]]/100000*7,0)</f>
        <v>7</v>
      </c>
      <c r="V2337" s="13">
        <f>IF(OR(Table2[[#This Row],[7d_positivity_public]]=0,ISBLANK(Table2[[#This Row],[7d_positivity_public]])),"",(Table2[[#This Row],[7d_positivity_public]]-Table2[[#This Row],[7d_positivity_all]])/Table2[[#This Row],[7d_positivity_public]])</f>
        <v>0.125</v>
      </c>
      <c r="W2337">
        <v>7</v>
      </c>
    </row>
    <row r="2338" spans="1:23" x14ac:dyDescent="0.25">
      <c r="A2338" s="10">
        <v>44456</v>
      </c>
      <c r="B2338">
        <v>513</v>
      </c>
      <c r="C2338" t="s">
        <v>305</v>
      </c>
      <c r="D2338">
        <v>42</v>
      </c>
      <c r="E2338">
        <v>10</v>
      </c>
      <c r="F2338">
        <v>32</v>
      </c>
      <c r="G2338">
        <v>16</v>
      </c>
      <c r="H2338">
        <v>80</v>
      </c>
      <c r="J2338">
        <v>60</v>
      </c>
      <c r="K2338">
        <v>82</v>
      </c>
      <c r="L2338">
        <v>78</v>
      </c>
      <c r="M2338">
        <v>85</v>
      </c>
      <c r="N2338">
        <v>70</v>
      </c>
      <c r="O2338">
        <v>43</v>
      </c>
      <c r="P2338">
        <v>72</v>
      </c>
      <c r="Q2338">
        <v>66</v>
      </c>
      <c r="R2338">
        <v>78</v>
      </c>
      <c r="T2338" s="34">
        <f>_xlfn.XLOOKUP(B2338,'LHA Demog pivot'!$B$4:$B$93,'LHA Demog pivot'!$C$4:$C$93,,,1)</f>
        <v>4223</v>
      </c>
      <c r="U2338" s="36">
        <f>ROUND(Table2[[#This Row],[LHA_Pop_2016]]*Table2[[#This Row],[C_ADR_7day]]/100000*7,0)</f>
        <v>12</v>
      </c>
      <c r="V2338" s="13">
        <f>IF(OR(Table2[[#This Row],[7d_positivity_public]]=0,ISBLANK(Table2[[#This Row],[7d_positivity_public]])),"",(Table2[[#This Row],[7d_positivity_public]]-Table2[[#This Row],[7d_positivity_all]])/Table2[[#This Row],[7d_positivity_public]])</f>
        <v>6.25E-2</v>
      </c>
      <c r="W2338">
        <v>15</v>
      </c>
    </row>
    <row r="2339" spans="1:23" x14ac:dyDescent="0.25">
      <c r="A2339" s="10">
        <v>44456</v>
      </c>
      <c r="B2339">
        <v>514</v>
      </c>
      <c r="C2339" t="s">
        <v>306</v>
      </c>
      <c r="D2339">
        <v>65</v>
      </c>
      <c r="E2339">
        <v>76</v>
      </c>
      <c r="F2339">
        <v>-11</v>
      </c>
      <c r="G2339">
        <v>31</v>
      </c>
      <c r="H2339">
        <v>74</v>
      </c>
      <c r="J2339">
        <v>54</v>
      </c>
      <c r="K2339">
        <v>76</v>
      </c>
      <c r="L2339">
        <v>70</v>
      </c>
      <c r="M2339">
        <v>82</v>
      </c>
      <c r="N2339">
        <v>63</v>
      </c>
      <c r="O2339">
        <v>41</v>
      </c>
      <c r="P2339">
        <v>66</v>
      </c>
      <c r="Q2339">
        <v>56</v>
      </c>
      <c r="R2339">
        <v>76</v>
      </c>
      <c r="T2339" s="34">
        <f>_xlfn.XLOOKUP(B2339,'LHA Demog pivot'!$B$4:$B$93,'LHA Demog pivot'!$C$4:$C$93,,,1)</f>
        <v>16414</v>
      </c>
      <c r="U2339" s="36">
        <f>ROUND(Table2[[#This Row],[LHA_Pop_2016]]*Table2[[#This Row],[C_ADR_7day]]/100000*7,0)</f>
        <v>75</v>
      </c>
      <c r="V2339" s="13">
        <f>IF(OR(Table2[[#This Row],[7d_positivity_public]]=0,ISBLANK(Table2[[#This Row],[7d_positivity_public]])),"",(Table2[[#This Row],[7d_positivity_public]]-Table2[[#This Row],[7d_positivity_all]])/Table2[[#This Row],[7d_positivity_public]])</f>
        <v>6.4516129032258063E-2</v>
      </c>
      <c r="W2339">
        <v>29</v>
      </c>
    </row>
    <row r="2340" spans="1:23" x14ac:dyDescent="0.25">
      <c r="A2340" s="10">
        <v>44456</v>
      </c>
      <c r="B2340">
        <v>515</v>
      </c>
      <c r="C2340" t="s">
        <v>307</v>
      </c>
      <c r="D2340">
        <v>14</v>
      </c>
      <c r="E2340">
        <v>3</v>
      </c>
      <c r="F2340">
        <v>11</v>
      </c>
      <c r="G2340">
        <v>21</v>
      </c>
      <c r="H2340">
        <v>96</v>
      </c>
      <c r="J2340">
        <v>68</v>
      </c>
      <c r="K2340">
        <v>98</v>
      </c>
      <c r="L2340">
        <v>98</v>
      </c>
      <c r="M2340">
        <v>99</v>
      </c>
      <c r="N2340">
        <v>81</v>
      </c>
      <c r="O2340">
        <v>48</v>
      </c>
      <c r="P2340">
        <v>83</v>
      </c>
      <c r="Q2340">
        <v>77</v>
      </c>
      <c r="R2340">
        <v>90</v>
      </c>
      <c r="T2340" s="34">
        <f>_xlfn.XLOOKUP(B2340,'LHA Demog pivot'!$B$4:$B$93,'LHA Demog pivot'!$C$4:$C$93,,,1)</f>
        <v>9090</v>
      </c>
      <c r="U2340" s="36">
        <f>ROUND(Table2[[#This Row],[LHA_Pop_2016]]*Table2[[#This Row],[C_ADR_7day]]/100000*7,0)</f>
        <v>9</v>
      </c>
      <c r="V2340" s="13">
        <f>IF(OR(Table2[[#This Row],[7d_positivity_public]]=0,ISBLANK(Table2[[#This Row],[7d_positivity_public]])),"",(Table2[[#This Row],[7d_positivity_public]]-Table2[[#This Row],[7d_positivity_all]])/Table2[[#This Row],[7d_positivity_public]])</f>
        <v>9.5238095238095233E-2</v>
      </c>
      <c r="W2340">
        <v>19</v>
      </c>
    </row>
    <row r="2341" spans="1:23" x14ac:dyDescent="0.25">
      <c r="A2341" s="10">
        <v>44456</v>
      </c>
      <c r="B2341">
        <v>517</v>
      </c>
      <c r="C2341" t="s">
        <v>308</v>
      </c>
      <c r="D2341">
        <v>14</v>
      </c>
      <c r="E2341">
        <v>12</v>
      </c>
      <c r="F2341">
        <v>2</v>
      </c>
      <c r="G2341">
        <v>19</v>
      </c>
      <c r="H2341">
        <v>81</v>
      </c>
      <c r="J2341">
        <v>65</v>
      </c>
      <c r="K2341">
        <v>82</v>
      </c>
      <c r="L2341">
        <v>78</v>
      </c>
      <c r="M2341">
        <v>87</v>
      </c>
      <c r="N2341">
        <v>70</v>
      </c>
      <c r="O2341">
        <v>49</v>
      </c>
      <c r="P2341">
        <v>72</v>
      </c>
      <c r="Q2341">
        <v>65</v>
      </c>
      <c r="R2341">
        <v>81</v>
      </c>
      <c r="T2341" s="34">
        <f>_xlfn.XLOOKUP(B2341,'LHA Demog pivot'!$B$4:$B$93,'LHA Demog pivot'!$C$4:$C$93,,,1)</f>
        <v>20250</v>
      </c>
      <c r="U2341" s="36">
        <f>ROUND(Table2[[#This Row],[LHA_Pop_2016]]*Table2[[#This Row],[C_ADR_7day]]/100000*7,0)</f>
        <v>20</v>
      </c>
      <c r="V2341" s="13">
        <f>IF(OR(Table2[[#This Row],[7d_positivity_public]]=0,ISBLANK(Table2[[#This Row],[7d_positivity_public]])),"",(Table2[[#This Row],[7d_positivity_public]]-Table2[[#This Row],[7d_positivity_all]])/Table2[[#This Row],[7d_positivity_public]])</f>
        <v>0.10526315789473684</v>
      </c>
      <c r="W2341">
        <v>17</v>
      </c>
    </row>
    <row r="2342" spans="1:23" x14ac:dyDescent="0.25">
      <c r="A2342" s="10">
        <v>44456</v>
      </c>
      <c r="B2342">
        <v>518</v>
      </c>
      <c r="C2342" t="s">
        <v>309</v>
      </c>
      <c r="D2342">
        <v>24</v>
      </c>
      <c r="E2342">
        <v>24</v>
      </c>
      <c r="F2342">
        <v>0</v>
      </c>
      <c r="G2342">
        <v>18</v>
      </c>
      <c r="H2342">
        <v>86</v>
      </c>
      <c r="J2342">
        <v>77</v>
      </c>
      <c r="K2342">
        <v>87</v>
      </c>
      <c r="L2342">
        <v>84</v>
      </c>
      <c r="M2342">
        <v>90</v>
      </c>
      <c r="N2342">
        <v>75</v>
      </c>
      <c r="O2342">
        <v>47</v>
      </c>
      <c r="P2342">
        <v>78</v>
      </c>
      <c r="Q2342">
        <v>73</v>
      </c>
      <c r="R2342">
        <v>82</v>
      </c>
      <c r="T2342" s="34">
        <f>_xlfn.XLOOKUP(B2342,'LHA Demog pivot'!$B$4:$B$93,'LHA Demog pivot'!$C$4:$C$93,,,1)</f>
        <v>1880</v>
      </c>
      <c r="U2342" s="36">
        <f>ROUND(Table2[[#This Row],[LHA_Pop_2016]]*Table2[[#This Row],[C_ADR_7day]]/100000*7,0)</f>
        <v>3</v>
      </c>
      <c r="V2342" s="13">
        <f>IF(OR(Table2[[#This Row],[7d_positivity_public]]=0,ISBLANK(Table2[[#This Row],[7d_positivity_public]])),"",(Table2[[#This Row],[7d_positivity_public]]-Table2[[#This Row],[7d_positivity_all]])/Table2[[#This Row],[7d_positivity_public]])</f>
        <v>0</v>
      </c>
      <c r="W2342">
        <v>18</v>
      </c>
    </row>
    <row r="2343" spans="1:23" x14ac:dyDescent="0.25">
      <c r="A2343" s="10">
        <v>44456</v>
      </c>
      <c r="B2343">
        <v>521</v>
      </c>
      <c r="C2343" t="s">
        <v>310</v>
      </c>
      <c r="D2343">
        <v>42</v>
      </c>
      <c r="E2343">
        <v>23</v>
      </c>
      <c r="F2343">
        <v>19</v>
      </c>
      <c r="G2343">
        <v>33</v>
      </c>
      <c r="H2343">
        <v>73</v>
      </c>
      <c r="J2343">
        <v>57</v>
      </c>
      <c r="K2343">
        <v>74</v>
      </c>
      <c r="L2343">
        <v>65</v>
      </c>
      <c r="M2343">
        <v>81</v>
      </c>
      <c r="N2343">
        <v>63</v>
      </c>
      <c r="O2343">
        <v>44</v>
      </c>
      <c r="P2343">
        <v>65</v>
      </c>
      <c r="Q2343">
        <v>51</v>
      </c>
      <c r="R2343">
        <v>75</v>
      </c>
      <c r="T2343" s="34">
        <f>_xlfn.XLOOKUP(B2343,'LHA Demog pivot'!$B$4:$B$93,'LHA Demog pivot'!$C$4:$C$93,,,1)</f>
        <v>23205</v>
      </c>
      <c r="U2343" s="36">
        <f>ROUND(Table2[[#This Row],[LHA_Pop_2016]]*Table2[[#This Row],[C_ADR_7day]]/100000*7,0)</f>
        <v>68</v>
      </c>
      <c r="V2343" s="13">
        <f>IF(OR(Table2[[#This Row],[7d_positivity_public]]=0,ISBLANK(Table2[[#This Row],[7d_positivity_public]])),"",(Table2[[#This Row],[7d_positivity_public]]-Table2[[#This Row],[7d_positivity_all]])/Table2[[#This Row],[7d_positivity_public]])</f>
        <v>6.0606060606060608E-2</v>
      </c>
      <c r="W2343">
        <v>31</v>
      </c>
    </row>
    <row r="2344" spans="1:23" x14ac:dyDescent="0.25">
      <c r="A2344" s="10">
        <v>44456</v>
      </c>
      <c r="B2344">
        <v>522</v>
      </c>
      <c r="C2344" t="s">
        <v>311</v>
      </c>
      <c r="D2344">
        <v>57</v>
      </c>
      <c r="E2344">
        <v>7</v>
      </c>
      <c r="F2344">
        <v>50</v>
      </c>
      <c r="G2344">
        <v>20</v>
      </c>
      <c r="H2344">
        <v>71</v>
      </c>
      <c r="J2344">
        <v>47</v>
      </c>
      <c r="K2344">
        <v>74</v>
      </c>
      <c r="L2344">
        <v>66</v>
      </c>
      <c r="M2344">
        <v>80</v>
      </c>
      <c r="N2344">
        <v>63</v>
      </c>
      <c r="O2344">
        <v>36</v>
      </c>
      <c r="P2344">
        <v>66</v>
      </c>
      <c r="Q2344">
        <v>55</v>
      </c>
      <c r="R2344">
        <v>75</v>
      </c>
      <c r="T2344" s="34">
        <f>_xlfn.XLOOKUP(B2344,'LHA Demog pivot'!$B$4:$B$93,'LHA Demog pivot'!$C$4:$C$93,,,1)</f>
        <v>6256</v>
      </c>
      <c r="U2344" s="36">
        <f>ROUND(Table2[[#This Row],[LHA_Pop_2016]]*Table2[[#This Row],[C_ADR_7day]]/100000*7,0)</f>
        <v>25</v>
      </c>
      <c r="V2344" s="13">
        <f>IF(OR(Table2[[#This Row],[7d_positivity_public]]=0,ISBLANK(Table2[[#This Row],[7d_positivity_public]])),"",(Table2[[#This Row],[7d_positivity_public]]-Table2[[#This Row],[7d_positivity_all]])/Table2[[#This Row],[7d_positivity_public]])</f>
        <v>0</v>
      </c>
      <c r="W2344">
        <v>20</v>
      </c>
    </row>
    <row r="2345" spans="1:23" x14ac:dyDescent="0.25">
      <c r="A2345" s="10">
        <v>44456</v>
      </c>
      <c r="B2345">
        <v>523</v>
      </c>
      <c r="C2345" t="s">
        <v>312</v>
      </c>
      <c r="D2345">
        <v>66</v>
      </c>
      <c r="E2345">
        <v>71</v>
      </c>
      <c r="F2345">
        <v>-5</v>
      </c>
      <c r="G2345">
        <v>29</v>
      </c>
      <c r="H2345">
        <v>69</v>
      </c>
      <c r="J2345">
        <v>47</v>
      </c>
      <c r="K2345">
        <v>71</v>
      </c>
      <c r="L2345">
        <v>62</v>
      </c>
      <c r="M2345">
        <v>79</v>
      </c>
      <c r="N2345">
        <v>59</v>
      </c>
      <c r="O2345">
        <v>33</v>
      </c>
      <c r="P2345">
        <v>61</v>
      </c>
      <c r="Q2345">
        <v>49</v>
      </c>
      <c r="R2345">
        <v>73</v>
      </c>
      <c r="T2345" s="34">
        <f>_xlfn.XLOOKUP(B2345,'LHA Demog pivot'!$B$4:$B$93,'LHA Demog pivot'!$C$4:$C$93,,,1)</f>
        <v>15857</v>
      </c>
      <c r="U2345" s="36">
        <f>ROUND(Table2[[#This Row],[LHA_Pop_2016]]*Table2[[#This Row],[C_ADR_7day]]/100000*7,0)</f>
        <v>73</v>
      </c>
      <c r="V2345" s="13">
        <f>IF(OR(Table2[[#This Row],[7d_positivity_public]]=0,ISBLANK(Table2[[#This Row],[7d_positivity_public]])),"",(Table2[[#This Row],[7d_positivity_public]]-Table2[[#This Row],[7d_positivity_all]])/Table2[[#This Row],[7d_positivity_public]])</f>
        <v>3.4482758620689655E-2</v>
      </c>
      <c r="W2345">
        <v>28</v>
      </c>
    </row>
    <row r="2346" spans="1:23" x14ac:dyDescent="0.25">
      <c r="A2346" s="10">
        <v>44456</v>
      </c>
      <c r="B2346">
        <v>524</v>
      </c>
      <c r="C2346" t="s">
        <v>313</v>
      </c>
      <c r="D2346">
        <v>35</v>
      </c>
      <c r="E2346">
        <v>29</v>
      </c>
      <c r="F2346">
        <v>6</v>
      </c>
      <c r="G2346">
        <v>20</v>
      </c>
      <c r="H2346">
        <v>81</v>
      </c>
      <c r="J2346">
        <v>68</v>
      </c>
      <c r="K2346">
        <v>82</v>
      </c>
      <c r="L2346">
        <v>77</v>
      </c>
      <c r="M2346">
        <v>87</v>
      </c>
      <c r="N2346">
        <v>71</v>
      </c>
      <c r="O2346">
        <v>55</v>
      </c>
      <c r="P2346">
        <v>72</v>
      </c>
      <c r="Q2346">
        <v>64</v>
      </c>
      <c r="R2346">
        <v>82</v>
      </c>
      <c r="T2346" s="34">
        <f>_xlfn.XLOOKUP(B2346,'LHA Demog pivot'!$B$4:$B$93,'LHA Demog pivot'!$C$4:$C$93,,,1)</f>
        <v>95077</v>
      </c>
      <c r="U2346" s="36">
        <f>ROUND(Table2[[#This Row],[LHA_Pop_2016]]*Table2[[#This Row],[C_ADR_7day]]/100000*7,0)</f>
        <v>233</v>
      </c>
      <c r="V2346" s="13">
        <f>IF(OR(Table2[[#This Row],[7d_positivity_public]]=0,ISBLANK(Table2[[#This Row],[7d_positivity_public]])),"",(Table2[[#This Row],[7d_positivity_public]]-Table2[[#This Row],[7d_positivity_all]])/Table2[[#This Row],[7d_positivity_public]])</f>
        <v>0.1</v>
      </c>
      <c r="W2346">
        <v>18</v>
      </c>
    </row>
    <row r="2347" spans="1:23" x14ac:dyDescent="0.25">
      <c r="A2347" s="10">
        <v>44456</v>
      </c>
      <c r="B2347">
        <v>531</v>
      </c>
      <c r="C2347" t="s">
        <v>314</v>
      </c>
      <c r="D2347">
        <v>37</v>
      </c>
      <c r="E2347">
        <v>30</v>
      </c>
      <c r="F2347">
        <v>7</v>
      </c>
      <c r="G2347">
        <v>30</v>
      </c>
      <c r="H2347">
        <v>60</v>
      </c>
      <c r="J2347">
        <v>37</v>
      </c>
      <c r="K2347">
        <v>62</v>
      </c>
      <c r="L2347">
        <v>52</v>
      </c>
      <c r="M2347">
        <v>73</v>
      </c>
      <c r="N2347">
        <v>50</v>
      </c>
      <c r="O2347">
        <v>25</v>
      </c>
      <c r="P2347">
        <v>52</v>
      </c>
      <c r="Q2347">
        <v>40</v>
      </c>
      <c r="R2347">
        <v>67</v>
      </c>
      <c r="T2347" s="34">
        <f>_xlfn.XLOOKUP(B2347,'LHA Demog pivot'!$B$4:$B$93,'LHA Demog pivot'!$C$4:$C$93,,,1)</f>
        <v>26850</v>
      </c>
      <c r="U2347" s="36">
        <f>ROUND(Table2[[#This Row],[LHA_Pop_2016]]*Table2[[#This Row],[C_ADR_7day]]/100000*7,0)</f>
        <v>70</v>
      </c>
      <c r="V2347" s="13">
        <f>IF(OR(Table2[[#This Row],[7d_positivity_public]]=0,ISBLANK(Table2[[#This Row],[7d_positivity_public]])),"",(Table2[[#This Row],[7d_positivity_public]]-Table2[[#This Row],[7d_positivity_all]])/Table2[[#This Row],[7d_positivity_public]])</f>
        <v>6.6666666666666666E-2</v>
      </c>
      <c r="W2347">
        <v>28</v>
      </c>
    </row>
    <row r="2348" spans="1:23" x14ac:dyDescent="0.25">
      <c r="A2348" s="10">
        <v>44456</v>
      </c>
      <c r="B2348">
        <v>532</v>
      </c>
      <c r="C2348" t="s">
        <v>315</v>
      </c>
      <c r="D2348">
        <v>26</v>
      </c>
      <c r="E2348">
        <v>27</v>
      </c>
      <c r="F2348">
        <v>-1</v>
      </c>
      <c r="G2348">
        <v>22</v>
      </c>
      <c r="H2348">
        <v>61</v>
      </c>
      <c r="J2348">
        <v>39</v>
      </c>
      <c r="K2348">
        <v>64</v>
      </c>
      <c r="L2348">
        <v>57</v>
      </c>
      <c r="M2348">
        <v>75</v>
      </c>
      <c r="N2348">
        <v>51</v>
      </c>
      <c r="O2348">
        <v>27</v>
      </c>
      <c r="P2348">
        <v>53</v>
      </c>
      <c r="Q2348">
        <v>45</v>
      </c>
      <c r="R2348">
        <v>68</v>
      </c>
      <c r="T2348" s="34">
        <f>_xlfn.XLOOKUP(B2348,'LHA Demog pivot'!$B$4:$B$93,'LHA Demog pivot'!$C$4:$C$93,,,1)</f>
        <v>35521</v>
      </c>
      <c r="U2348" s="36">
        <f>ROUND(Table2[[#This Row],[LHA_Pop_2016]]*Table2[[#This Row],[C_ADR_7day]]/100000*7,0)</f>
        <v>65</v>
      </c>
      <c r="V2348" s="13">
        <f>IF(OR(Table2[[#This Row],[7d_positivity_public]]=0,ISBLANK(Table2[[#This Row],[7d_positivity_public]])),"",(Table2[[#This Row],[7d_positivity_public]]-Table2[[#This Row],[7d_positivity_all]])/Table2[[#This Row],[7d_positivity_public]])</f>
        <v>0.27272727272727271</v>
      </c>
      <c r="W2348">
        <v>16</v>
      </c>
    </row>
    <row r="2349" spans="1:23" x14ac:dyDescent="0.25">
      <c r="A2349" s="10">
        <v>44456</v>
      </c>
      <c r="B2349">
        <v>533</v>
      </c>
      <c r="C2349" t="s">
        <v>316</v>
      </c>
      <c r="D2349">
        <v>63</v>
      </c>
      <c r="E2349">
        <v>56</v>
      </c>
      <c r="F2349">
        <v>7</v>
      </c>
      <c r="G2349">
        <v>28</v>
      </c>
      <c r="H2349">
        <v>61</v>
      </c>
      <c r="J2349">
        <v>41</v>
      </c>
      <c r="K2349">
        <v>63</v>
      </c>
      <c r="L2349">
        <v>56</v>
      </c>
      <c r="M2349">
        <v>73</v>
      </c>
      <c r="N2349">
        <v>51</v>
      </c>
      <c r="O2349">
        <v>26</v>
      </c>
      <c r="P2349">
        <v>54</v>
      </c>
      <c r="Q2349">
        <v>44</v>
      </c>
      <c r="R2349">
        <v>67</v>
      </c>
      <c r="T2349" s="34">
        <f>_xlfn.XLOOKUP(B2349,'LHA Demog pivot'!$B$4:$B$93,'LHA Demog pivot'!$C$4:$C$93,,,1)</f>
        <v>5514</v>
      </c>
      <c r="U2349" s="36">
        <f>ROUND(Table2[[#This Row],[LHA_Pop_2016]]*Table2[[#This Row],[C_ADR_7day]]/100000*7,0)</f>
        <v>24</v>
      </c>
      <c r="V2349" s="13">
        <f>IF(OR(Table2[[#This Row],[7d_positivity_public]]=0,ISBLANK(Table2[[#This Row],[7d_positivity_public]])),"",(Table2[[#This Row],[7d_positivity_public]]-Table2[[#This Row],[7d_positivity_all]])/Table2[[#This Row],[7d_positivity_public]])</f>
        <v>7.1428571428571425E-2</v>
      </c>
      <c r="W2349">
        <v>26</v>
      </c>
    </row>
    <row r="2350" spans="1:23" x14ac:dyDescent="0.25">
      <c r="A2350" s="10">
        <v>44456</v>
      </c>
      <c r="B2350">
        <v>555</v>
      </c>
      <c r="C2350" t="s">
        <v>317</v>
      </c>
      <c r="D2350">
        <v>0</v>
      </c>
      <c r="E2350">
        <v>13</v>
      </c>
      <c r="F2350">
        <v>-13</v>
      </c>
      <c r="G2350">
        <v>0</v>
      </c>
      <c r="H2350">
        <v>84</v>
      </c>
      <c r="J2350">
        <v>60</v>
      </c>
      <c r="K2350">
        <v>86</v>
      </c>
      <c r="L2350">
        <v>81</v>
      </c>
      <c r="M2350">
        <v>89</v>
      </c>
      <c r="N2350">
        <v>72</v>
      </c>
      <c r="O2350">
        <v>44</v>
      </c>
      <c r="P2350">
        <v>74</v>
      </c>
      <c r="Q2350">
        <v>65</v>
      </c>
      <c r="R2350">
        <v>82</v>
      </c>
      <c r="T2350" s="34">
        <f>_xlfn.XLOOKUP(B2350,'LHA Demog pivot'!$B$4:$B$93,'LHA Demog pivot'!$C$4:$C$93,,,1)</f>
        <v>2049</v>
      </c>
      <c r="U2350" s="36">
        <f>ROUND(Table2[[#This Row],[LHA_Pop_2016]]*Table2[[#This Row],[C_ADR_7day]]/100000*7,0)</f>
        <v>0</v>
      </c>
      <c r="V2350" s="13" t="str">
        <f>IF(OR(Table2[[#This Row],[7d_positivity_public]]=0,ISBLANK(Table2[[#This Row],[7d_positivity_public]])),"",(Table2[[#This Row],[7d_positivity_public]]-Table2[[#This Row],[7d_positivity_all]])/Table2[[#This Row],[7d_positivity_public]])</f>
        <v/>
      </c>
      <c r="W2350">
        <v>0</v>
      </c>
    </row>
    <row r="2351" spans="1:23" x14ac:dyDescent="0.25">
      <c r="A2351" s="10">
        <v>44460</v>
      </c>
      <c r="B2351">
        <v>111</v>
      </c>
      <c r="C2351" t="s">
        <v>242</v>
      </c>
      <c r="D2351">
        <v>23</v>
      </c>
      <c r="E2351">
        <v>18</v>
      </c>
      <c r="F2351">
        <v>5</v>
      </c>
      <c r="G2351">
        <v>15</v>
      </c>
      <c r="H2351">
        <v>81</v>
      </c>
      <c r="J2351">
        <v>69</v>
      </c>
      <c r="K2351">
        <v>82</v>
      </c>
      <c r="L2351">
        <v>78</v>
      </c>
      <c r="M2351">
        <v>87</v>
      </c>
      <c r="N2351">
        <v>72</v>
      </c>
      <c r="O2351">
        <v>59</v>
      </c>
      <c r="P2351">
        <v>74</v>
      </c>
      <c r="Q2351">
        <v>67</v>
      </c>
      <c r="R2351">
        <v>82</v>
      </c>
      <c r="T2351" s="34">
        <f>_xlfn.XLOOKUP(B2351,'LHA Demog pivot'!$B$4:$B$93,'LHA Demog pivot'!$C$4:$C$93,,,1)</f>
        <v>15531</v>
      </c>
      <c r="U2351" s="36">
        <f>ROUND(Table2[[#This Row],[LHA_Pop_2016]]*Table2[[#This Row],[C_ADR_7day]]/100000*7,0)</f>
        <v>25</v>
      </c>
      <c r="V2351" s="13">
        <f>IF(OR(Table2[[#This Row],[7d_positivity_public]]=0,ISBLANK(Table2[[#This Row],[7d_positivity_public]])),"",(Table2[[#This Row],[7d_positivity_public]]-Table2[[#This Row],[7d_positivity_all]])/Table2[[#This Row],[7d_positivity_public]])</f>
        <v>6.6666666666666666E-2</v>
      </c>
      <c r="W2351">
        <v>14</v>
      </c>
    </row>
    <row r="2352" spans="1:23" x14ac:dyDescent="0.25">
      <c r="A2352" s="10">
        <v>44460</v>
      </c>
      <c r="B2352">
        <v>112</v>
      </c>
      <c r="C2352" t="s">
        <v>243</v>
      </c>
      <c r="D2352">
        <v>21</v>
      </c>
      <c r="E2352">
        <v>29</v>
      </c>
      <c r="F2352">
        <v>-8</v>
      </c>
      <c r="G2352">
        <v>12</v>
      </c>
      <c r="H2352">
        <v>80</v>
      </c>
      <c r="J2352">
        <v>67</v>
      </c>
      <c r="K2352">
        <v>81</v>
      </c>
      <c r="L2352">
        <v>73</v>
      </c>
      <c r="M2352">
        <v>88</v>
      </c>
      <c r="N2352">
        <v>71</v>
      </c>
      <c r="O2352">
        <v>54</v>
      </c>
      <c r="P2352">
        <v>72</v>
      </c>
      <c r="Q2352">
        <v>59</v>
      </c>
      <c r="R2352">
        <v>83</v>
      </c>
      <c r="T2352" s="34">
        <f>_xlfn.XLOOKUP(B2352,'LHA Demog pivot'!$B$4:$B$93,'LHA Demog pivot'!$C$4:$C$93,,,1)</f>
        <v>26248</v>
      </c>
      <c r="U2352" s="36">
        <f>ROUND(Table2[[#This Row],[LHA_Pop_2016]]*Table2[[#This Row],[C_ADR_7day]]/100000*7,0)</f>
        <v>39</v>
      </c>
      <c r="V2352" s="13">
        <f>IF(OR(Table2[[#This Row],[7d_positivity_public]]=0,ISBLANK(Table2[[#This Row],[7d_positivity_public]])),"",(Table2[[#This Row],[7d_positivity_public]]-Table2[[#This Row],[7d_positivity_all]])/Table2[[#This Row],[7d_positivity_public]])</f>
        <v>8.3333333333333329E-2</v>
      </c>
      <c r="W2352">
        <v>11</v>
      </c>
    </row>
    <row r="2353" spans="1:23" x14ac:dyDescent="0.25">
      <c r="A2353" s="10">
        <v>44460</v>
      </c>
      <c r="B2353">
        <v>113</v>
      </c>
      <c r="C2353" t="s">
        <v>244</v>
      </c>
      <c r="D2353">
        <v>7</v>
      </c>
      <c r="E2353">
        <v>8</v>
      </c>
      <c r="F2353">
        <v>-1</v>
      </c>
      <c r="G2353">
        <v>5</v>
      </c>
      <c r="H2353">
        <v>84</v>
      </c>
      <c r="J2353">
        <v>74</v>
      </c>
      <c r="K2353">
        <v>85</v>
      </c>
      <c r="L2353">
        <v>79</v>
      </c>
      <c r="M2353">
        <v>90</v>
      </c>
      <c r="N2353">
        <v>77</v>
      </c>
      <c r="O2353">
        <v>61</v>
      </c>
      <c r="P2353">
        <v>78</v>
      </c>
      <c r="Q2353">
        <v>67</v>
      </c>
      <c r="R2353">
        <v>86</v>
      </c>
      <c r="T2353" s="34">
        <f>_xlfn.XLOOKUP(B2353,'LHA Demog pivot'!$B$4:$B$93,'LHA Demog pivot'!$C$4:$C$93,,,1)</f>
        <v>9178</v>
      </c>
      <c r="U2353" s="36">
        <f>ROUND(Table2[[#This Row],[LHA_Pop_2016]]*Table2[[#This Row],[C_ADR_7day]]/100000*7,0)</f>
        <v>4</v>
      </c>
      <c r="V2353" s="13">
        <f>IF(OR(Table2[[#This Row],[7d_positivity_public]]=0,ISBLANK(Table2[[#This Row],[7d_positivity_public]])),"",(Table2[[#This Row],[7d_positivity_public]]-Table2[[#This Row],[7d_positivity_all]])/Table2[[#This Row],[7d_positivity_public]])</f>
        <v>0</v>
      </c>
      <c r="W2353">
        <v>5</v>
      </c>
    </row>
    <row r="2354" spans="1:23" x14ac:dyDescent="0.25">
      <c r="A2354" s="10">
        <v>44460</v>
      </c>
      <c r="B2354">
        <v>114</v>
      </c>
      <c r="C2354" t="s">
        <v>245</v>
      </c>
      <c r="D2354">
        <v>19</v>
      </c>
      <c r="E2354">
        <v>8</v>
      </c>
      <c r="F2354">
        <v>11</v>
      </c>
      <c r="G2354">
        <v>12</v>
      </c>
      <c r="H2354">
        <v>87</v>
      </c>
      <c r="J2354">
        <v>69</v>
      </c>
      <c r="K2354">
        <v>88</v>
      </c>
      <c r="L2354">
        <v>84</v>
      </c>
      <c r="M2354">
        <v>91</v>
      </c>
      <c r="N2354">
        <v>78</v>
      </c>
      <c r="O2354">
        <v>55</v>
      </c>
      <c r="P2354">
        <v>80</v>
      </c>
      <c r="Q2354">
        <v>72</v>
      </c>
      <c r="R2354">
        <v>86</v>
      </c>
      <c r="T2354" s="34">
        <f>_xlfn.XLOOKUP(B2354,'LHA Demog pivot'!$B$4:$B$93,'LHA Demog pivot'!$C$4:$C$93,,,1)</f>
        <v>9487</v>
      </c>
      <c r="U2354" s="36">
        <f>ROUND(Table2[[#This Row],[LHA_Pop_2016]]*Table2[[#This Row],[C_ADR_7day]]/100000*7,0)</f>
        <v>13</v>
      </c>
      <c r="V2354" s="13">
        <f>IF(OR(Table2[[#This Row],[7d_positivity_public]]=0,ISBLANK(Table2[[#This Row],[7d_positivity_public]])),"",(Table2[[#This Row],[7d_positivity_public]]-Table2[[#This Row],[7d_positivity_all]])/Table2[[#This Row],[7d_positivity_public]])</f>
        <v>8.3333333333333329E-2</v>
      </c>
      <c r="W2354">
        <v>11</v>
      </c>
    </row>
    <row r="2355" spans="1:23" x14ac:dyDescent="0.25">
      <c r="A2355" s="10">
        <v>44460</v>
      </c>
      <c r="B2355">
        <v>115</v>
      </c>
      <c r="C2355" t="s">
        <v>246</v>
      </c>
      <c r="D2355">
        <v>21</v>
      </c>
      <c r="E2355">
        <v>32</v>
      </c>
      <c r="F2355">
        <v>-11</v>
      </c>
      <c r="G2355">
        <v>16</v>
      </c>
      <c r="H2355">
        <v>70</v>
      </c>
      <c r="J2355">
        <v>46</v>
      </c>
      <c r="K2355">
        <v>72</v>
      </c>
      <c r="L2355">
        <v>57</v>
      </c>
      <c r="M2355">
        <v>80</v>
      </c>
      <c r="N2355">
        <v>61</v>
      </c>
      <c r="O2355">
        <v>31</v>
      </c>
      <c r="P2355">
        <v>63</v>
      </c>
      <c r="Q2355">
        <v>44</v>
      </c>
      <c r="R2355">
        <v>74</v>
      </c>
      <c r="T2355" s="34">
        <f>_xlfn.XLOOKUP(B2355,'LHA Demog pivot'!$B$4:$B$93,'LHA Demog pivot'!$C$4:$C$93,,,1)</f>
        <v>12634</v>
      </c>
      <c r="U2355" s="36">
        <f>ROUND(Table2[[#This Row],[LHA_Pop_2016]]*Table2[[#This Row],[C_ADR_7day]]/100000*7,0)</f>
        <v>19</v>
      </c>
      <c r="V2355" s="13">
        <f>IF(OR(Table2[[#This Row],[7d_positivity_public]]=0,ISBLANK(Table2[[#This Row],[7d_positivity_public]])),"",(Table2[[#This Row],[7d_positivity_public]]-Table2[[#This Row],[7d_positivity_all]])/Table2[[#This Row],[7d_positivity_public]])</f>
        <v>0.1875</v>
      </c>
      <c r="W2355">
        <v>13</v>
      </c>
    </row>
    <row r="2356" spans="1:23" x14ac:dyDescent="0.25">
      <c r="A2356" s="10">
        <v>44460</v>
      </c>
      <c r="B2356">
        <v>116</v>
      </c>
      <c r="C2356" t="s">
        <v>247</v>
      </c>
      <c r="D2356">
        <v>16</v>
      </c>
      <c r="E2356">
        <v>39</v>
      </c>
      <c r="F2356">
        <v>-23</v>
      </c>
      <c r="G2356">
        <v>8</v>
      </c>
      <c r="H2356">
        <v>88</v>
      </c>
      <c r="J2356">
        <v>74</v>
      </c>
      <c r="K2356">
        <v>89</v>
      </c>
      <c r="L2356">
        <v>90</v>
      </c>
      <c r="M2356">
        <v>88</v>
      </c>
      <c r="N2356">
        <v>79</v>
      </c>
      <c r="O2356">
        <v>61</v>
      </c>
      <c r="P2356">
        <v>80</v>
      </c>
      <c r="Q2356">
        <v>77</v>
      </c>
      <c r="R2356">
        <v>83</v>
      </c>
      <c r="T2356" s="34">
        <f>_xlfn.XLOOKUP(B2356,'LHA Demog pivot'!$B$4:$B$93,'LHA Demog pivot'!$C$4:$C$93,,,1)</f>
        <v>6851</v>
      </c>
      <c r="U2356" s="36">
        <f>ROUND(Table2[[#This Row],[LHA_Pop_2016]]*Table2[[#This Row],[C_ADR_7day]]/100000*7,0)</f>
        <v>8</v>
      </c>
      <c r="V2356" s="13">
        <f>IF(OR(Table2[[#This Row],[7d_positivity_public]]=0,ISBLANK(Table2[[#This Row],[7d_positivity_public]])),"",(Table2[[#This Row],[7d_positivity_public]]-Table2[[#This Row],[7d_positivity_all]])/Table2[[#This Row],[7d_positivity_public]])</f>
        <v>0</v>
      </c>
      <c r="W2356">
        <v>8</v>
      </c>
    </row>
    <row r="2357" spans="1:23" x14ac:dyDescent="0.25">
      <c r="A2357" s="10">
        <v>44460</v>
      </c>
      <c r="B2357">
        <v>121</v>
      </c>
      <c r="C2357" t="s">
        <v>248</v>
      </c>
      <c r="D2357">
        <v>11</v>
      </c>
      <c r="E2357">
        <v>8</v>
      </c>
      <c r="F2357">
        <v>3</v>
      </c>
      <c r="G2357">
        <v>13</v>
      </c>
      <c r="H2357">
        <v>72</v>
      </c>
      <c r="J2357">
        <v>48</v>
      </c>
      <c r="K2357">
        <v>73</v>
      </c>
      <c r="L2357">
        <v>56</v>
      </c>
      <c r="M2357">
        <v>81</v>
      </c>
      <c r="N2357">
        <v>64</v>
      </c>
      <c r="O2357">
        <v>32</v>
      </c>
      <c r="P2357">
        <v>66</v>
      </c>
      <c r="Q2357">
        <v>46</v>
      </c>
      <c r="R2357">
        <v>74</v>
      </c>
      <c r="T2357" s="34">
        <f>_xlfn.XLOOKUP(B2357,'LHA Demog pivot'!$B$4:$B$93,'LHA Demog pivot'!$C$4:$C$93,,,1)</f>
        <v>3209</v>
      </c>
      <c r="U2357" s="36">
        <f>ROUND(Table2[[#This Row],[LHA_Pop_2016]]*Table2[[#This Row],[C_ADR_7day]]/100000*7,0)</f>
        <v>2</v>
      </c>
      <c r="V2357" s="13">
        <f>IF(OR(Table2[[#This Row],[7d_positivity_public]]=0,ISBLANK(Table2[[#This Row],[7d_positivity_public]])),"",(Table2[[#This Row],[7d_positivity_public]]-Table2[[#This Row],[7d_positivity_all]])/Table2[[#This Row],[7d_positivity_public]])</f>
        <v>0.23076923076923078</v>
      </c>
      <c r="W2357">
        <v>10</v>
      </c>
    </row>
    <row r="2358" spans="1:23" x14ac:dyDescent="0.25">
      <c r="A2358" s="10">
        <v>44460</v>
      </c>
      <c r="B2358">
        <v>122</v>
      </c>
      <c r="C2358" t="s">
        <v>249</v>
      </c>
      <c r="D2358">
        <v>9</v>
      </c>
      <c r="E2358">
        <v>23</v>
      </c>
      <c r="F2358">
        <v>-14</v>
      </c>
      <c r="G2358">
        <v>7</v>
      </c>
      <c r="H2358">
        <v>76</v>
      </c>
      <c r="J2358">
        <v>60</v>
      </c>
      <c r="K2358">
        <v>77</v>
      </c>
      <c r="L2358">
        <v>71</v>
      </c>
      <c r="M2358">
        <v>83</v>
      </c>
      <c r="N2358">
        <v>67</v>
      </c>
      <c r="O2358">
        <v>46</v>
      </c>
      <c r="P2358">
        <v>69</v>
      </c>
      <c r="Q2358">
        <v>60</v>
      </c>
      <c r="R2358">
        <v>77</v>
      </c>
      <c r="T2358" s="34">
        <f>_xlfn.XLOOKUP(B2358,'LHA Demog pivot'!$B$4:$B$93,'LHA Demog pivot'!$C$4:$C$93,,,1)</f>
        <v>25523</v>
      </c>
      <c r="U2358" s="36">
        <f>ROUND(Table2[[#This Row],[LHA_Pop_2016]]*Table2[[#This Row],[C_ADR_7day]]/100000*7,0)</f>
        <v>16</v>
      </c>
      <c r="V2358" s="13">
        <f>IF(OR(Table2[[#This Row],[7d_positivity_public]]=0,ISBLANK(Table2[[#This Row],[7d_positivity_public]])),"",(Table2[[#This Row],[7d_positivity_public]]-Table2[[#This Row],[7d_positivity_all]])/Table2[[#This Row],[7d_positivity_public]])</f>
        <v>0.14285714285714285</v>
      </c>
      <c r="W2358">
        <v>6</v>
      </c>
    </row>
    <row r="2359" spans="1:23" x14ac:dyDescent="0.25">
      <c r="A2359" s="10">
        <v>44460</v>
      </c>
      <c r="B2359">
        <v>123</v>
      </c>
      <c r="C2359" t="s">
        <v>250</v>
      </c>
      <c r="D2359">
        <v>13</v>
      </c>
      <c r="E2359">
        <v>22</v>
      </c>
      <c r="F2359">
        <v>-9</v>
      </c>
      <c r="G2359">
        <v>8</v>
      </c>
      <c r="H2359">
        <v>79</v>
      </c>
      <c r="J2359">
        <v>65</v>
      </c>
      <c r="K2359">
        <v>80</v>
      </c>
      <c r="L2359">
        <v>74</v>
      </c>
      <c r="M2359">
        <v>86</v>
      </c>
      <c r="N2359">
        <v>71</v>
      </c>
      <c r="O2359">
        <v>49</v>
      </c>
      <c r="P2359">
        <v>72</v>
      </c>
      <c r="Q2359">
        <v>62</v>
      </c>
      <c r="R2359">
        <v>82</v>
      </c>
      <c r="T2359" s="34">
        <f>_xlfn.XLOOKUP(B2359,'LHA Demog pivot'!$B$4:$B$93,'LHA Demog pivot'!$C$4:$C$93,,,1)</f>
        <v>13710</v>
      </c>
      <c r="U2359" s="36">
        <f>ROUND(Table2[[#This Row],[LHA_Pop_2016]]*Table2[[#This Row],[C_ADR_7day]]/100000*7,0)</f>
        <v>12</v>
      </c>
      <c r="V2359" s="13">
        <f>IF(OR(Table2[[#This Row],[7d_positivity_public]]=0,ISBLANK(Table2[[#This Row],[7d_positivity_public]])),"",(Table2[[#This Row],[7d_positivity_public]]-Table2[[#This Row],[7d_positivity_all]])/Table2[[#This Row],[7d_positivity_public]])</f>
        <v>0</v>
      </c>
      <c r="W2359">
        <v>8</v>
      </c>
    </row>
    <row r="2360" spans="1:23" x14ac:dyDescent="0.25">
      <c r="A2360" s="10">
        <v>44460</v>
      </c>
      <c r="B2360">
        <v>124</v>
      </c>
      <c r="C2360" t="s">
        <v>251</v>
      </c>
      <c r="D2360">
        <v>3</v>
      </c>
      <c r="E2360">
        <v>6</v>
      </c>
      <c r="F2360">
        <v>-3</v>
      </c>
      <c r="G2360">
        <v>4</v>
      </c>
      <c r="H2360">
        <v>76</v>
      </c>
      <c r="J2360">
        <v>51</v>
      </c>
      <c r="K2360">
        <v>77</v>
      </c>
      <c r="L2360">
        <v>64</v>
      </c>
      <c r="M2360">
        <v>83</v>
      </c>
      <c r="N2360">
        <v>68</v>
      </c>
      <c r="O2360">
        <v>42</v>
      </c>
      <c r="P2360">
        <v>69</v>
      </c>
      <c r="Q2360">
        <v>51</v>
      </c>
      <c r="R2360">
        <v>78</v>
      </c>
      <c r="T2360" s="34">
        <f>_xlfn.XLOOKUP(B2360,'LHA Demog pivot'!$B$4:$B$93,'LHA Demog pivot'!$C$4:$C$93,,,1)</f>
        <v>4501</v>
      </c>
      <c r="U2360" s="36">
        <f>ROUND(Table2[[#This Row],[LHA_Pop_2016]]*Table2[[#This Row],[C_ADR_7day]]/100000*7,0)</f>
        <v>1</v>
      </c>
      <c r="V2360" s="13">
        <f>IF(OR(Table2[[#This Row],[7d_positivity_public]]=0,ISBLANK(Table2[[#This Row],[7d_positivity_public]])),"",(Table2[[#This Row],[7d_positivity_public]]-Table2[[#This Row],[7d_positivity_all]])/Table2[[#This Row],[7d_positivity_public]])</f>
        <v>0.25</v>
      </c>
      <c r="W2360">
        <v>3</v>
      </c>
    </row>
    <row r="2361" spans="1:23" x14ac:dyDescent="0.25">
      <c r="A2361" s="10">
        <v>44460</v>
      </c>
      <c r="B2361">
        <v>125</v>
      </c>
      <c r="C2361" t="s">
        <v>252</v>
      </c>
      <c r="D2361">
        <v>13</v>
      </c>
      <c r="E2361">
        <v>23</v>
      </c>
      <c r="F2361">
        <v>-10</v>
      </c>
      <c r="G2361">
        <v>7</v>
      </c>
      <c r="H2361">
        <v>86</v>
      </c>
      <c r="J2361">
        <v>79</v>
      </c>
      <c r="K2361">
        <v>86</v>
      </c>
      <c r="L2361">
        <v>81</v>
      </c>
      <c r="M2361">
        <v>91</v>
      </c>
      <c r="N2361">
        <v>79</v>
      </c>
      <c r="O2361">
        <v>66</v>
      </c>
      <c r="P2361">
        <v>79</v>
      </c>
      <c r="Q2361">
        <v>70</v>
      </c>
      <c r="R2361">
        <v>87</v>
      </c>
      <c r="T2361" s="34">
        <f>_xlfn.XLOOKUP(B2361,'LHA Demog pivot'!$B$4:$B$93,'LHA Demog pivot'!$C$4:$C$93,,,1)</f>
        <v>19367</v>
      </c>
      <c r="U2361" s="36">
        <f>ROUND(Table2[[#This Row],[LHA_Pop_2016]]*Table2[[#This Row],[C_ADR_7day]]/100000*7,0)</f>
        <v>18</v>
      </c>
      <c r="V2361" s="13">
        <f>IF(OR(Table2[[#This Row],[7d_positivity_public]]=0,ISBLANK(Table2[[#This Row],[7d_positivity_public]])),"",(Table2[[#This Row],[7d_positivity_public]]-Table2[[#This Row],[7d_positivity_all]])/Table2[[#This Row],[7d_positivity_public]])</f>
        <v>0</v>
      </c>
      <c r="W2361">
        <v>7</v>
      </c>
    </row>
    <row r="2362" spans="1:23" x14ac:dyDescent="0.25">
      <c r="A2362" s="10">
        <v>44460</v>
      </c>
      <c r="B2362">
        <v>126</v>
      </c>
      <c r="C2362" t="s">
        <v>83</v>
      </c>
      <c r="D2362">
        <v>46</v>
      </c>
      <c r="E2362">
        <v>49</v>
      </c>
      <c r="F2362">
        <v>-3</v>
      </c>
      <c r="G2362">
        <v>21</v>
      </c>
      <c r="H2362">
        <v>77</v>
      </c>
      <c r="J2362">
        <v>56</v>
      </c>
      <c r="K2362">
        <v>78</v>
      </c>
      <c r="L2362">
        <v>65</v>
      </c>
      <c r="M2362">
        <v>84</v>
      </c>
      <c r="N2362">
        <v>69</v>
      </c>
      <c r="O2362">
        <v>46</v>
      </c>
      <c r="P2362">
        <v>70</v>
      </c>
      <c r="Q2362">
        <v>52</v>
      </c>
      <c r="R2362">
        <v>79</v>
      </c>
      <c r="T2362" s="34">
        <f>_xlfn.XLOOKUP(B2362,'LHA Demog pivot'!$B$4:$B$93,'LHA Demog pivot'!$C$4:$C$93,,,1)</f>
        <v>8611</v>
      </c>
      <c r="U2362" s="36">
        <f>ROUND(Table2[[#This Row],[LHA_Pop_2016]]*Table2[[#This Row],[C_ADR_7day]]/100000*7,0)</f>
        <v>28</v>
      </c>
      <c r="V2362" s="13">
        <f>IF(OR(Table2[[#This Row],[7d_positivity_public]]=0,ISBLANK(Table2[[#This Row],[7d_positivity_public]])),"",(Table2[[#This Row],[7d_positivity_public]]-Table2[[#This Row],[7d_positivity_all]])/Table2[[#This Row],[7d_positivity_public]])</f>
        <v>0</v>
      </c>
      <c r="W2362">
        <v>21</v>
      </c>
    </row>
    <row r="2363" spans="1:23" x14ac:dyDescent="0.25">
      <c r="A2363" s="10">
        <v>44460</v>
      </c>
      <c r="B2363">
        <v>127</v>
      </c>
      <c r="C2363" t="s">
        <v>84</v>
      </c>
      <c r="D2363">
        <v>23</v>
      </c>
      <c r="E2363">
        <v>45</v>
      </c>
      <c r="F2363">
        <v>-22</v>
      </c>
      <c r="G2363">
        <v>18</v>
      </c>
      <c r="H2363">
        <v>69</v>
      </c>
      <c r="J2363">
        <v>40</v>
      </c>
      <c r="K2363">
        <v>71</v>
      </c>
      <c r="L2363">
        <v>62</v>
      </c>
      <c r="M2363">
        <v>75</v>
      </c>
      <c r="N2363">
        <v>60</v>
      </c>
      <c r="O2363">
        <v>24</v>
      </c>
      <c r="P2363">
        <v>62</v>
      </c>
      <c r="Q2363">
        <v>47</v>
      </c>
      <c r="R2363">
        <v>69</v>
      </c>
      <c r="T2363" s="34">
        <f>_xlfn.XLOOKUP(B2363,'LHA Demog pivot'!$B$4:$B$93,'LHA Demog pivot'!$C$4:$C$93,,,1)</f>
        <v>3469</v>
      </c>
      <c r="U2363" s="36">
        <f>ROUND(Table2[[#This Row],[LHA_Pop_2016]]*Table2[[#This Row],[C_ADR_7day]]/100000*7,0)</f>
        <v>6</v>
      </c>
      <c r="V2363" s="13">
        <f>IF(OR(Table2[[#This Row],[7d_positivity_public]]=0,ISBLANK(Table2[[#This Row],[7d_positivity_public]])),"",(Table2[[#This Row],[7d_positivity_public]]-Table2[[#This Row],[7d_positivity_all]])/Table2[[#This Row],[7d_positivity_public]])</f>
        <v>0.1111111111111111</v>
      </c>
      <c r="W2363">
        <v>16</v>
      </c>
    </row>
    <row r="2364" spans="1:23" x14ac:dyDescent="0.25">
      <c r="A2364" s="10">
        <v>44460</v>
      </c>
      <c r="B2364">
        <v>131</v>
      </c>
      <c r="C2364" t="s">
        <v>87</v>
      </c>
      <c r="D2364">
        <v>20</v>
      </c>
      <c r="E2364">
        <v>14</v>
      </c>
      <c r="F2364">
        <v>6</v>
      </c>
      <c r="G2364">
        <v>15</v>
      </c>
      <c r="H2364">
        <v>87</v>
      </c>
      <c r="J2364">
        <v>70</v>
      </c>
      <c r="K2364">
        <v>88</v>
      </c>
      <c r="L2364">
        <v>83</v>
      </c>
      <c r="M2364">
        <v>90</v>
      </c>
      <c r="N2364">
        <v>78</v>
      </c>
      <c r="O2364">
        <v>54</v>
      </c>
      <c r="P2364">
        <v>79</v>
      </c>
      <c r="Q2364">
        <v>69</v>
      </c>
      <c r="R2364">
        <v>84</v>
      </c>
      <c r="T2364" s="34">
        <f>_xlfn.XLOOKUP(B2364,'LHA Demog pivot'!$B$4:$B$93,'LHA Demog pivot'!$C$4:$C$93,,,1)</f>
        <v>19231</v>
      </c>
      <c r="U2364" s="36">
        <f>ROUND(Table2[[#This Row],[LHA_Pop_2016]]*Table2[[#This Row],[C_ADR_7day]]/100000*7,0)</f>
        <v>27</v>
      </c>
      <c r="V2364" s="13">
        <f>IF(OR(Table2[[#This Row],[7d_positivity_public]]=0,ISBLANK(Table2[[#This Row],[7d_positivity_public]])),"",(Table2[[#This Row],[7d_positivity_public]]-Table2[[#This Row],[7d_positivity_all]])/Table2[[#This Row],[7d_positivity_public]])</f>
        <v>0.13333333333333333</v>
      </c>
      <c r="W2364">
        <v>13</v>
      </c>
    </row>
    <row r="2365" spans="1:23" x14ac:dyDescent="0.25">
      <c r="A2365" s="10">
        <v>44460</v>
      </c>
      <c r="B2365">
        <v>132</v>
      </c>
      <c r="C2365" t="s">
        <v>89</v>
      </c>
      <c r="D2365">
        <v>16</v>
      </c>
      <c r="E2365">
        <v>17</v>
      </c>
      <c r="F2365">
        <v>-1</v>
      </c>
      <c r="G2365">
        <v>10</v>
      </c>
      <c r="H2365">
        <v>84</v>
      </c>
      <c r="J2365">
        <v>77</v>
      </c>
      <c r="K2365">
        <v>85</v>
      </c>
      <c r="L2365">
        <v>77</v>
      </c>
      <c r="M2365">
        <v>89</v>
      </c>
      <c r="N2365">
        <v>77</v>
      </c>
      <c r="O2365">
        <v>63</v>
      </c>
      <c r="P2365">
        <v>78</v>
      </c>
      <c r="Q2365">
        <v>67</v>
      </c>
      <c r="R2365">
        <v>85</v>
      </c>
      <c r="T2365" s="34">
        <f>_xlfn.XLOOKUP(B2365,'LHA Demog pivot'!$B$4:$B$93,'LHA Demog pivot'!$C$4:$C$93,,,1)</f>
        <v>41799</v>
      </c>
      <c r="U2365" s="36">
        <f>ROUND(Table2[[#This Row],[LHA_Pop_2016]]*Table2[[#This Row],[C_ADR_7day]]/100000*7,0)</f>
        <v>47</v>
      </c>
      <c r="V2365" s="13">
        <f>IF(OR(Table2[[#This Row],[7d_positivity_public]]=0,ISBLANK(Table2[[#This Row],[7d_positivity_public]])),"",(Table2[[#This Row],[7d_positivity_public]]-Table2[[#This Row],[7d_positivity_all]])/Table2[[#This Row],[7d_positivity_public]])</f>
        <v>0.1</v>
      </c>
      <c r="W2365">
        <v>9</v>
      </c>
    </row>
    <row r="2366" spans="1:23" x14ac:dyDescent="0.25">
      <c r="A2366" s="10">
        <v>44460</v>
      </c>
      <c r="B2366">
        <v>133</v>
      </c>
      <c r="C2366" t="s">
        <v>91</v>
      </c>
      <c r="D2366">
        <v>37</v>
      </c>
      <c r="E2366">
        <v>10</v>
      </c>
      <c r="F2366">
        <v>27</v>
      </c>
      <c r="G2366">
        <v>23</v>
      </c>
      <c r="H2366">
        <v>79</v>
      </c>
      <c r="J2366">
        <v>64</v>
      </c>
      <c r="K2366">
        <v>80</v>
      </c>
      <c r="L2366">
        <v>77</v>
      </c>
      <c r="M2366">
        <v>81</v>
      </c>
      <c r="N2366">
        <v>71</v>
      </c>
      <c r="O2366">
        <v>46</v>
      </c>
      <c r="P2366">
        <v>72</v>
      </c>
      <c r="Q2366">
        <v>62</v>
      </c>
      <c r="R2366">
        <v>76</v>
      </c>
      <c r="T2366" s="34">
        <f>_xlfn.XLOOKUP(B2366,'LHA Demog pivot'!$B$4:$B$93,'LHA Demog pivot'!$C$4:$C$93,,,1)</f>
        <v>5101</v>
      </c>
      <c r="U2366" s="36">
        <f>ROUND(Table2[[#This Row],[LHA_Pop_2016]]*Table2[[#This Row],[C_ADR_7day]]/100000*7,0)</f>
        <v>13</v>
      </c>
      <c r="V2366" s="13">
        <f>IF(OR(Table2[[#This Row],[7d_positivity_public]]=0,ISBLANK(Table2[[#This Row],[7d_positivity_public]])),"",(Table2[[#This Row],[7d_positivity_public]]-Table2[[#This Row],[7d_positivity_all]])/Table2[[#This Row],[7d_positivity_public]])</f>
        <v>4.3478260869565216E-2</v>
      </c>
      <c r="W2366">
        <v>22</v>
      </c>
    </row>
    <row r="2367" spans="1:23" x14ac:dyDescent="0.25">
      <c r="A2367" s="10">
        <v>44460</v>
      </c>
      <c r="B2367">
        <v>134</v>
      </c>
      <c r="C2367" t="s">
        <v>93</v>
      </c>
      <c r="D2367">
        <v>23</v>
      </c>
      <c r="E2367">
        <v>12</v>
      </c>
      <c r="F2367">
        <v>11</v>
      </c>
      <c r="G2367">
        <v>16</v>
      </c>
      <c r="H2367">
        <v>80</v>
      </c>
      <c r="J2367">
        <v>63</v>
      </c>
      <c r="K2367">
        <v>81</v>
      </c>
      <c r="L2367">
        <v>74</v>
      </c>
      <c r="M2367">
        <v>85</v>
      </c>
      <c r="N2367">
        <v>71</v>
      </c>
      <c r="O2367">
        <v>46</v>
      </c>
      <c r="P2367">
        <v>73</v>
      </c>
      <c r="Q2367">
        <v>61</v>
      </c>
      <c r="R2367">
        <v>79</v>
      </c>
      <c r="T2367" s="34">
        <f>_xlfn.XLOOKUP(B2367,'LHA Demog pivot'!$B$4:$B$93,'LHA Demog pivot'!$C$4:$C$93,,,1)</f>
        <v>4781</v>
      </c>
      <c r="U2367" s="36">
        <f>ROUND(Table2[[#This Row],[LHA_Pop_2016]]*Table2[[#This Row],[C_ADR_7day]]/100000*7,0)</f>
        <v>8</v>
      </c>
      <c r="V2367" s="13">
        <f>IF(OR(Table2[[#This Row],[7d_positivity_public]]=0,ISBLANK(Table2[[#This Row],[7d_positivity_public]])),"",(Table2[[#This Row],[7d_positivity_public]]-Table2[[#This Row],[7d_positivity_all]])/Table2[[#This Row],[7d_positivity_public]])</f>
        <v>0.1875</v>
      </c>
      <c r="W2367">
        <v>13</v>
      </c>
    </row>
    <row r="2368" spans="1:23" x14ac:dyDescent="0.25">
      <c r="A2368" s="10">
        <v>44460</v>
      </c>
      <c r="B2368">
        <v>135</v>
      </c>
      <c r="C2368" t="s">
        <v>95</v>
      </c>
      <c r="D2368">
        <v>39</v>
      </c>
      <c r="E2368">
        <v>38</v>
      </c>
      <c r="F2368">
        <v>1</v>
      </c>
      <c r="G2368">
        <v>23</v>
      </c>
      <c r="H2368">
        <v>74</v>
      </c>
      <c r="J2368">
        <v>55</v>
      </c>
      <c r="K2368">
        <v>75</v>
      </c>
      <c r="L2368">
        <v>63</v>
      </c>
      <c r="M2368">
        <v>84</v>
      </c>
      <c r="N2368">
        <v>65</v>
      </c>
      <c r="O2368">
        <v>41</v>
      </c>
      <c r="P2368">
        <v>67</v>
      </c>
      <c r="Q2368">
        <v>49</v>
      </c>
      <c r="R2368">
        <v>79</v>
      </c>
      <c r="T2368" s="34">
        <f>_xlfn.XLOOKUP(B2368,'LHA Demog pivot'!$B$4:$B$93,'LHA Demog pivot'!$C$4:$C$93,,,1)</f>
        <v>10220</v>
      </c>
      <c r="U2368" s="36">
        <f>ROUND(Table2[[#This Row],[LHA_Pop_2016]]*Table2[[#This Row],[C_ADR_7day]]/100000*7,0)</f>
        <v>28</v>
      </c>
      <c r="V2368" s="13">
        <f>IF(OR(Table2[[#This Row],[7d_positivity_public]]=0,ISBLANK(Table2[[#This Row],[7d_positivity_public]])),"",(Table2[[#This Row],[7d_positivity_public]]-Table2[[#This Row],[7d_positivity_all]])/Table2[[#This Row],[7d_positivity_public]])</f>
        <v>0</v>
      </c>
      <c r="W2368">
        <v>23</v>
      </c>
    </row>
    <row r="2369" spans="1:23" x14ac:dyDescent="0.25">
      <c r="A2369" s="10">
        <v>44460</v>
      </c>
      <c r="B2369">
        <v>136</v>
      </c>
      <c r="C2369" t="s">
        <v>253</v>
      </c>
      <c r="D2369">
        <v>22</v>
      </c>
      <c r="E2369">
        <v>34</v>
      </c>
      <c r="F2369">
        <v>-12</v>
      </c>
      <c r="G2369">
        <v>13</v>
      </c>
      <c r="H2369">
        <v>80</v>
      </c>
      <c r="J2369">
        <v>70</v>
      </c>
      <c r="K2369">
        <v>80</v>
      </c>
      <c r="L2369">
        <v>71</v>
      </c>
      <c r="M2369">
        <v>87</v>
      </c>
      <c r="N2369">
        <v>72</v>
      </c>
      <c r="O2369">
        <v>56</v>
      </c>
      <c r="P2369">
        <v>73</v>
      </c>
      <c r="Q2369">
        <v>59</v>
      </c>
      <c r="R2369">
        <v>83</v>
      </c>
      <c r="T2369" s="34">
        <f>_xlfn.XLOOKUP(B2369,'LHA Demog pivot'!$B$4:$B$93,'LHA Demog pivot'!$C$4:$C$93,,,1)</f>
        <v>66849</v>
      </c>
      <c r="U2369" s="36">
        <f>ROUND(Table2[[#This Row],[LHA_Pop_2016]]*Table2[[#This Row],[C_ADR_7day]]/100000*7,0)</f>
        <v>103</v>
      </c>
      <c r="V2369" s="13">
        <f>IF(OR(Table2[[#This Row],[7d_positivity_public]]=0,ISBLANK(Table2[[#This Row],[7d_positivity_public]])),"",(Table2[[#This Row],[7d_positivity_public]]-Table2[[#This Row],[7d_positivity_all]])/Table2[[#This Row],[7d_positivity_public]])</f>
        <v>0</v>
      </c>
      <c r="W2369">
        <v>13</v>
      </c>
    </row>
    <row r="2370" spans="1:23" x14ac:dyDescent="0.25">
      <c r="A2370" s="10">
        <v>44460</v>
      </c>
      <c r="B2370">
        <v>137</v>
      </c>
      <c r="C2370" t="s">
        <v>254</v>
      </c>
      <c r="D2370">
        <v>18</v>
      </c>
      <c r="E2370">
        <v>27</v>
      </c>
      <c r="F2370">
        <v>-9</v>
      </c>
      <c r="G2370">
        <v>12</v>
      </c>
      <c r="H2370">
        <v>83</v>
      </c>
      <c r="J2370">
        <v>73</v>
      </c>
      <c r="K2370">
        <v>84</v>
      </c>
      <c r="L2370">
        <v>79</v>
      </c>
      <c r="M2370">
        <v>88</v>
      </c>
      <c r="N2370">
        <v>74</v>
      </c>
      <c r="O2370">
        <v>59</v>
      </c>
      <c r="P2370">
        <v>75</v>
      </c>
      <c r="Q2370">
        <v>67</v>
      </c>
      <c r="R2370">
        <v>84</v>
      </c>
      <c r="T2370" s="34">
        <f>_xlfn.XLOOKUP(B2370,'LHA Demog pivot'!$B$4:$B$93,'LHA Demog pivot'!$C$4:$C$93,,,1)</f>
        <v>194882</v>
      </c>
      <c r="U2370" s="36">
        <f>ROUND(Table2[[#This Row],[LHA_Pop_2016]]*Table2[[#This Row],[C_ADR_7day]]/100000*7,0)</f>
        <v>246</v>
      </c>
      <c r="V2370" s="13">
        <f>IF(OR(Table2[[#This Row],[7d_positivity_public]]=0,ISBLANK(Table2[[#This Row],[7d_positivity_public]])),"",(Table2[[#This Row],[7d_positivity_public]]-Table2[[#This Row],[7d_positivity_all]])/Table2[[#This Row],[7d_positivity_public]])</f>
        <v>0.16666666666666666</v>
      </c>
      <c r="W2370">
        <v>10</v>
      </c>
    </row>
    <row r="2371" spans="1:23" x14ac:dyDescent="0.25">
      <c r="A2371" s="10">
        <v>44460</v>
      </c>
      <c r="B2371">
        <v>138</v>
      </c>
      <c r="C2371" t="s">
        <v>116</v>
      </c>
      <c r="D2371">
        <v>13</v>
      </c>
      <c r="E2371">
        <v>20</v>
      </c>
      <c r="F2371">
        <v>-7</v>
      </c>
      <c r="G2371">
        <v>11</v>
      </c>
      <c r="H2371">
        <v>84</v>
      </c>
      <c r="J2371">
        <v>75</v>
      </c>
      <c r="K2371">
        <v>85</v>
      </c>
      <c r="L2371">
        <v>77</v>
      </c>
      <c r="M2371">
        <v>90</v>
      </c>
      <c r="N2371">
        <v>78</v>
      </c>
      <c r="O2371">
        <v>62</v>
      </c>
      <c r="P2371">
        <v>79</v>
      </c>
      <c r="Q2371">
        <v>67</v>
      </c>
      <c r="R2371">
        <v>85</v>
      </c>
      <c r="T2371" s="34">
        <f>_xlfn.XLOOKUP(B2371,'LHA Demog pivot'!$B$4:$B$93,'LHA Demog pivot'!$C$4:$C$93,,,1)</f>
        <v>12110</v>
      </c>
      <c r="U2371" s="36">
        <f>ROUND(Table2[[#This Row],[LHA_Pop_2016]]*Table2[[#This Row],[C_ADR_7day]]/100000*7,0)</f>
        <v>11</v>
      </c>
      <c r="V2371" s="13">
        <f>IF(OR(Table2[[#This Row],[7d_positivity_public]]=0,ISBLANK(Table2[[#This Row],[7d_positivity_public]])),"",(Table2[[#This Row],[7d_positivity_public]]-Table2[[#This Row],[7d_positivity_all]])/Table2[[#This Row],[7d_positivity_public]])</f>
        <v>9.0909090909090912E-2</v>
      </c>
      <c r="W2371">
        <v>10</v>
      </c>
    </row>
    <row r="2372" spans="1:23" x14ac:dyDescent="0.25">
      <c r="A2372" s="10">
        <v>44460</v>
      </c>
      <c r="B2372">
        <v>139</v>
      </c>
      <c r="C2372" t="s">
        <v>118</v>
      </c>
      <c r="D2372">
        <v>56</v>
      </c>
      <c r="E2372">
        <v>33</v>
      </c>
      <c r="F2372">
        <v>23</v>
      </c>
      <c r="G2372">
        <v>30</v>
      </c>
      <c r="H2372">
        <v>68</v>
      </c>
      <c r="J2372">
        <v>37</v>
      </c>
      <c r="K2372">
        <v>70</v>
      </c>
      <c r="L2372">
        <v>54</v>
      </c>
      <c r="M2372">
        <v>80</v>
      </c>
      <c r="N2372">
        <v>59</v>
      </c>
      <c r="O2372">
        <v>27</v>
      </c>
      <c r="P2372">
        <v>61</v>
      </c>
      <c r="Q2372">
        <v>41</v>
      </c>
      <c r="R2372">
        <v>74</v>
      </c>
      <c r="T2372" s="34">
        <f>_xlfn.XLOOKUP(B2372,'LHA Demog pivot'!$B$4:$B$93,'LHA Demog pivot'!$C$4:$C$93,,,1)</f>
        <v>7285</v>
      </c>
      <c r="U2372" s="36">
        <f>ROUND(Table2[[#This Row],[LHA_Pop_2016]]*Table2[[#This Row],[C_ADR_7day]]/100000*7,0)</f>
        <v>29</v>
      </c>
      <c r="V2372" s="13">
        <f>IF(OR(Table2[[#This Row],[7d_positivity_public]]=0,ISBLANK(Table2[[#This Row],[7d_positivity_public]])),"",(Table2[[#This Row],[7d_positivity_public]]-Table2[[#This Row],[7d_positivity_all]])/Table2[[#This Row],[7d_positivity_public]])</f>
        <v>3.3333333333333333E-2</v>
      </c>
      <c r="W2372">
        <v>29</v>
      </c>
    </row>
    <row r="2373" spans="1:23" x14ac:dyDescent="0.25">
      <c r="A2373" s="10">
        <v>44460</v>
      </c>
      <c r="B2373">
        <v>141</v>
      </c>
      <c r="C2373" t="s">
        <v>255</v>
      </c>
      <c r="D2373">
        <v>17</v>
      </c>
      <c r="E2373">
        <v>17</v>
      </c>
      <c r="F2373">
        <v>0</v>
      </c>
      <c r="G2373">
        <v>13</v>
      </c>
      <c r="H2373">
        <v>90</v>
      </c>
      <c r="J2373">
        <v>78</v>
      </c>
      <c r="K2373">
        <v>91</v>
      </c>
      <c r="L2373">
        <v>90</v>
      </c>
      <c r="M2373">
        <v>92</v>
      </c>
      <c r="N2373">
        <v>80</v>
      </c>
      <c r="O2373">
        <v>57</v>
      </c>
      <c r="P2373">
        <v>81</v>
      </c>
      <c r="Q2373">
        <v>77</v>
      </c>
      <c r="R2373">
        <v>87</v>
      </c>
      <c r="T2373" s="34">
        <f>_xlfn.XLOOKUP(B2373,'LHA Demog pivot'!$B$4:$B$93,'LHA Demog pivot'!$C$4:$C$93,,,1)</f>
        <v>8085</v>
      </c>
      <c r="U2373" s="36">
        <f>ROUND(Table2[[#This Row],[LHA_Pop_2016]]*Table2[[#This Row],[C_ADR_7day]]/100000*7,0)</f>
        <v>10</v>
      </c>
      <c r="V2373" s="13">
        <f>IF(OR(Table2[[#This Row],[7d_positivity_public]]=0,ISBLANK(Table2[[#This Row],[7d_positivity_public]])),"",(Table2[[#This Row],[7d_positivity_public]]-Table2[[#This Row],[7d_positivity_all]])/Table2[[#This Row],[7d_positivity_public]])</f>
        <v>0.15384615384615385</v>
      </c>
      <c r="W2373">
        <v>11</v>
      </c>
    </row>
    <row r="2374" spans="1:23" x14ac:dyDescent="0.25">
      <c r="A2374" s="10">
        <v>44460</v>
      </c>
      <c r="B2374">
        <v>142</v>
      </c>
      <c r="C2374" t="s">
        <v>120</v>
      </c>
      <c r="D2374">
        <v>36</v>
      </c>
      <c r="E2374">
        <v>36</v>
      </c>
      <c r="F2374">
        <v>0</v>
      </c>
      <c r="G2374">
        <v>20</v>
      </c>
      <c r="H2374">
        <v>76</v>
      </c>
      <c r="J2374">
        <v>59</v>
      </c>
      <c r="K2374">
        <v>78</v>
      </c>
      <c r="L2374">
        <v>65</v>
      </c>
      <c r="M2374">
        <v>85</v>
      </c>
      <c r="N2374">
        <v>69</v>
      </c>
      <c r="O2374">
        <v>47</v>
      </c>
      <c r="P2374">
        <v>71</v>
      </c>
      <c r="Q2374">
        <v>53</v>
      </c>
      <c r="R2374">
        <v>81</v>
      </c>
      <c r="T2374" s="34">
        <f>_xlfn.XLOOKUP(B2374,'LHA Demog pivot'!$B$4:$B$93,'LHA Demog pivot'!$C$4:$C$93,,,1)</f>
        <v>33648</v>
      </c>
      <c r="U2374" s="36">
        <f>ROUND(Table2[[#This Row],[LHA_Pop_2016]]*Table2[[#This Row],[C_ADR_7day]]/100000*7,0)</f>
        <v>85</v>
      </c>
      <c r="V2374" s="13">
        <f>IF(OR(Table2[[#This Row],[7d_positivity_public]]=0,ISBLANK(Table2[[#This Row],[7d_positivity_public]])),"",(Table2[[#This Row],[7d_positivity_public]]-Table2[[#This Row],[7d_positivity_all]])/Table2[[#This Row],[7d_positivity_public]])</f>
        <v>0.05</v>
      </c>
      <c r="W2374">
        <v>19</v>
      </c>
    </row>
    <row r="2375" spans="1:23" x14ac:dyDescent="0.25">
      <c r="A2375" s="10">
        <v>44460</v>
      </c>
      <c r="B2375">
        <v>143</v>
      </c>
      <c r="C2375" t="s">
        <v>256</v>
      </c>
      <c r="D2375">
        <v>23</v>
      </c>
      <c r="E2375">
        <v>29</v>
      </c>
      <c r="F2375">
        <v>-6</v>
      </c>
      <c r="G2375">
        <v>12</v>
      </c>
      <c r="H2375">
        <v>85</v>
      </c>
      <c r="J2375">
        <v>75</v>
      </c>
      <c r="K2375">
        <v>85</v>
      </c>
      <c r="L2375">
        <v>81</v>
      </c>
      <c r="M2375">
        <v>89</v>
      </c>
      <c r="N2375">
        <v>76</v>
      </c>
      <c r="O2375">
        <v>62</v>
      </c>
      <c r="P2375">
        <v>77</v>
      </c>
      <c r="Q2375">
        <v>69</v>
      </c>
      <c r="R2375">
        <v>85</v>
      </c>
      <c r="T2375" s="34">
        <f>_xlfn.XLOOKUP(B2375,'LHA Demog pivot'!$B$4:$B$93,'LHA Demog pivot'!$C$4:$C$93,,,1)</f>
        <v>113287</v>
      </c>
      <c r="U2375" s="36">
        <f>ROUND(Table2[[#This Row],[LHA_Pop_2016]]*Table2[[#This Row],[C_ADR_7day]]/100000*7,0)</f>
        <v>182</v>
      </c>
      <c r="V2375" s="13">
        <f>IF(OR(Table2[[#This Row],[7d_positivity_public]]=0,ISBLANK(Table2[[#This Row],[7d_positivity_public]])),"",(Table2[[#This Row],[7d_positivity_public]]-Table2[[#This Row],[7d_positivity_all]])/Table2[[#This Row],[7d_positivity_public]])</f>
        <v>8.3333333333333329E-2</v>
      </c>
      <c r="W2375">
        <v>11</v>
      </c>
    </row>
    <row r="2376" spans="1:23" x14ac:dyDescent="0.25">
      <c r="A2376" s="10">
        <v>44460</v>
      </c>
      <c r="B2376">
        <v>144</v>
      </c>
      <c r="C2376" t="s">
        <v>257</v>
      </c>
      <c r="D2376">
        <v>13</v>
      </c>
      <c r="E2376">
        <v>5</v>
      </c>
      <c r="F2376">
        <v>8</v>
      </c>
      <c r="G2376">
        <v>14</v>
      </c>
      <c r="H2376">
        <v>73</v>
      </c>
      <c r="J2376">
        <v>50</v>
      </c>
      <c r="K2376">
        <v>74</v>
      </c>
      <c r="L2376">
        <v>58</v>
      </c>
      <c r="M2376">
        <v>82</v>
      </c>
      <c r="N2376">
        <v>66</v>
      </c>
      <c r="O2376">
        <v>35</v>
      </c>
      <c r="P2376">
        <v>67</v>
      </c>
      <c r="Q2376">
        <v>46</v>
      </c>
      <c r="R2376">
        <v>77</v>
      </c>
      <c r="T2376" s="34">
        <f>_xlfn.XLOOKUP(B2376,'LHA Demog pivot'!$B$4:$B$93,'LHA Demog pivot'!$C$4:$C$93,,,1)</f>
        <v>14112</v>
      </c>
      <c r="U2376" s="36">
        <f>ROUND(Table2[[#This Row],[LHA_Pop_2016]]*Table2[[#This Row],[C_ADR_7day]]/100000*7,0)</f>
        <v>13</v>
      </c>
      <c r="V2376" s="13">
        <f>IF(OR(Table2[[#This Row],[7d_positivity_public]]=0,ISBLANK(Table2[[#This Row],[7d_positivity_public]])),"",(Table2[[#This Row],[7d_positivity_public]]-Table2[[#This Row],[7d_positivity_all]])/Table2[[#This Row],[7d_positivity_public]])</f>
        <v>0.14285714285714285</v>
      </c>
      <c r="W2376">
        <v>12</v>
      </c>
    </row>
    <row r="2377" spans="1:23" x14ac:dyDescent="0.25">
      <c r="A2377" s="10">
        <v>44460</v>
      </c>
      <c r="B2377">
        <v>145</v>
      </c>
      <c r="C2377" t="s">
        <v>258</v>
      </c>
      <c r="D2377">
        <v>13</v>
      </c>
      <c r="E2377">
        <v>10</v>
      </c>
      <c r="F2377">
        <v>3</v>
      </c>
      <c r="G2377">
        <v>8</v>
      </c>
      <c r="H2377">
        <v>73</v>
      </c>
      <c r="J2377">
        <v>60</v>
      </c>
      <c r="K2377">
        <v>74</v>
      </c>
      <c r="L2377">
        <v>65</v>
      </c>
      <c r="M2377">
        <v>80</v>
      </c>
      <c r="N2377">
        <v>66</v>
      </c>
      <c r="O2377">
        <v>51</v>
      </c>
      <c r="P2377">
        <v>67</v>
      </c>
      <c r="Q2377">
        <v>54</v>
      </c>
      <c r="R2377">
        <v>75</v>
      </c>
      <c r="T2377" s="34">
        <f>_xlfn.XLOOKUP(B2377,'LHA Demog pivot'!$B$4:$B$93,'LHA Demog pivot'!$C$4:$C$93,,,1)</f>
        <v>4050</v>
      </c>
      <c r="U2377" s="36">
        <f>ROUND(Table2[[#This Row],[LHA_Pop_2016]]*Table2[[#This Row],[C_ADR_7day]]/100000*7,0)</f>
        <v>4</v>
      </c>
      <c r="V2377" s="13">
        <f>IF(OR(Table2[[#This Row],[7d_positivity_public]]=0,ISBLANK(Table2[[#This Row],[7d_positivity_public]])),"",(Table2[[#This Row],[7d_positivity_public]]-Table2[[#This Row],[7d_positivity_all]])/Table2[[#This Row],[7d_positivity_public]])</f>
        <v>0.25</v>
      </c>
      <c r="W2377">
        <v>6</v>
      </c>
    </row>
    <row r="2378" spans="1:23" x14ac:dyDescent="0.25">
      <c r="A2378" s="10">
        <v>44460</v>
      </c>
      <c r="B2378">
        <v>146</v>
      </c>
      <c r="C2378" t="s">
        <v>259</v>
      </c>
      <c r="D2378">
        <v>39</v>
      </c>
      <c r="E2378">
        <v>55</v>
      </c>
      <c r="F2378">
        <v>-16</v>
      </c>
      <c r="G2378">
        <v>22</v>
      </c>
      <c r="H2378">
        <v>71</v>
      </c>
      <c r="J2378">
        <v>54</v>
      </c>
      <c r="K2378">
        <v>72</v>
      </c>
      <c r="L2378">
        <v>63</v>
      </c>
      <c r="M2378">
        <v>81</v>
      </c>
      <c r="N2378">
        <v>61</v>
      </c>
      <c r="O2378">
        <v>37</v>
      </c>
      <c r="P2378">
        <v>63</v>
      </c>
      <c r="Q2378">
        <v>51</v>
      </c>
      <c r="R2378">
        <v>74</v>
      </c>
      <c r="T2378" s="34">
        <f>_xlfn.XLOOKUP(B2378,'LHA Demog pivot'!$B$4:$B$93,'LHA Demog pivot'!$C$4:$C$93,,,1)</f>
        <v>24815</v>
      </c>
      <c r="U2378" s="36">
        <f>ROUND(Table2[[#This Row],[LHA_Pop_2016]]*Table2[[#This Row],[C_ADR_7day]]/100000*7,0)</f>
        <v>68</v>
      </c>
      <c r="V2378" s="13">
        <f>IF(OR(Table2[[#This Row],[7d_positivity_public]]=0,ISBLANK(Table2[[#This Row],[7d_positivity_public]])),"",(Table2[[#This Row],[7d_positivity_public]]-Table2[[#This Row],[7d_positivity_all]])/Table2[[#This Row],[7d_positivity_public]])</f>
        <v>4.5454545454545456E-2</v>
      </c>
      <c r="W2378">
        <v>21</v>
      </c>
    </row>
    <row r="2379" spans="1:23" x14ac:dyDescent="0.25">
      <c r="A2379" s="10">
        <v>44460</v>
      </c>
      <c r="B2379">
        <v>147</v>
      </c>
      <c r="C2379" t="s">
        <v>260</v>
      </c>
      <c r="D2379">
        <v>5</v>
      </c>
      <c r="E2379">
        <v>11</v>
      </c>
      <c r="F2379">
        <v>-6</v>
      </c>
      <c r="G2379">
        <v>5</v>
      </c>
      <c r="H2379">
        <v>75</v>
      </c>
      <c r="J2379">
        <v>56</v>
      </c>
      <c r="K2379">
        <v>76</v>
      </c>
      <c r="L2379">
        <v>68</v>
      </c>
      <c r="M2379">
        <v>82</v>
      </c>
      <c r="N2379">
        <v>66</v>
      </c>
      <c r="O2379">
        <v>42</v>
      </c>
      <c r="P2379">
        <v>68</v>
      </c>
      <c r="Q2379">
        <v>55</v>
      </c>
      <c r="R2379">
        <v>77</v>
      </c>
      <c r="T2379" s="34">
        <f>_xlfn.XLOOKUP(B2379,'LHA Demog pivot'!$B$4:$B$93,'LHA Demog pivot'!$C$4:$C$93,,,1)</f>
        <v>4012</v>
      </c>
      <c r="U2379" s="36">
        <f>ROUND(Table2[[#This Row],[LHA_Pop_2016]]*Table2[[#This Row],[C_ADR_7day]]/100000*7,0)</f>
        <v>1</v>
      </c>
      <c r="V2379" s="13">
        <f>IF(OR(Table2[[#This Row],[7d_positivity_public]]=0,ISBLANK(Table2[[#This Row],[7d_positivity_public]])),"",(Table2[[#This Row],[7d_positivity_public]]-Table2[[#This Row],[7d_positivity_all]])/Table2[[#This Row],[7d_positivity_public]])</f>
        <v>0.2</v>
      </c>
      <c r="W2379">
        <v>4</v>
      </c>
    </row>
    <row r="2380" spans="1:23" x14ac:dyDescent="0.25">
      <c r="A2380" s="10">
        <v>44460</v>
      </c>
      <c r="B2380">
        <v>148</v>
      </c>
      <c r="C2380" t="s">
        <v>261</v>
      </c>
      <c r="D2380">
        <v>33</v>
      </c>
      <c r="E2380">
        <v>65</v>
      </c>
      <c r="F2380">
        <v>-32</v>
      </c>
      <c r="G2380">
        <v>25</v>
      </c>
      <c r="H2380">
        <v>74</v>
      </c>
      <c r="J2380">
        <v>49</v>
      </c>
      <c r="K2380">
        <v>76</v>
      </c>
      <c r="L2380">
        <v>64</v>
      </c>
      <c r="M2380">
        <v>83</v>
      </c>
      <c r="N2380">
        <v>65</v>
      </c>
      <c r="O2380">
        <v>29</v>
      </c>
      <c r="P2380">
        <v>68</v>
      </c>
      <c r="Q2380">
        <v>52</v>
      </c>
      <c r="R2380">
        <v>77</v>
      </c>
      <c r="T2380" s="34">
        <f>_xlfn.XLOOKUP(B2380,'LHA Demog pivot'!$B$4:$B$93,'LHA Demog pivot'!$C$4:$C$93,,,1)</f>
        <v>6548</v>
      </c>
      <c r="U2380" s="36">
        <f>ROUND(Table2[[#This Row],[LHA_Pop_2016]]*Table2[[#This Row],[C_ADR_7day]]/100000*7,0)</f>
        <v>15</v>
      </c>
      <c r="V2380" s="13">
        <f>IF(OR(Table2[[#This Row],[7d_positivity_public]]=0,ISBLANK(Table2[[#This Row],[7d_positivity_public]])),"",(Table2[[#This Row],[7d_positivity_public]]-Table2[[#This Row],[7d_positivity_all]])/Table2[[#This Row],[7d_positivity_public]])</f>
        <v>0.16</v>
      </c>
      <c r="W2380">
        <v>21</v>
      </c>
    </row>
    <row r="2381" spans="1:23" x14ac:dyDescent="0.25">
      <c r="A2381" s="10">
        <v>44460</v>
      </c>
      <c r="B2381">
        <v>149</v>
      </c>
      <c r="C2381" t="s">
        <v>124</v>
      </c>
      <c r="D2381">
        <v>21</v>
      </c>
      <c r="E2381">
        <v>17</v>
      </c>
      <c r="F2381">
        <v>4</v>
      </c>
      <c r="G2381">
        <v>17</v>
      </c>
      <c r="H2381">
        <v>75</v>
      </c>
      <c r="J2381">
        <v>59</v>
      </c>
      <c r="K2381">
        <v>77</v>
      </c>
      <c r="L2381">
        <v>66</v>
      </c>
      <c r="M2381">
        <v>84</v>
      </c>
      <c r="N2381">
        <v>66</v>
      </c>
      <c r="O2381">
        <v>42</v>
      </c>
      <c r="P2381">
        <v>68</v>
      </c>
      <c r="Q2381">
        <v>53</v>
      </c>
      <c r="R2381">
        <v>79</v>
      </c>
      <c r="T2381" s="34">
        <f>_xlfn.XLOOKUP(B2381,'LHA Demog pivot'!$B$4:$B$93,'LHA Demog pivot'!$C$4:$C$93,,,1)</f>
        <v>10855</v>
      </c>
      <c r="U2381" s="36">
        <f>ROUND(Table2[[#This Row],[LHA_Pop_2016]]*Table2[[#This Row],[C_ADR_7day]]/100000*7,0)</f>
        <v>16</v>
      </c>
      <c r="V2381" s="13">
        <f>IF(OR(Table2[[#This Row],[7d_positivity_public]]=0,ISBLANK(Table2[[#This Row],[7d_positivity_public]])),"",(Table2[[#This Row],[7d_positivity_public]]-Table2[[#This Row],[7d_positivity_all]])/Table2[[#This Row],[7d_positivity_public]])</f>
        <v>5.8823529411764705E-2</v>
      </c>
      <c r="W2381">
        <v>16</v>
      </c>
    </row>
    <row r="2382" spans="1:23" x14ac:dyDescent="0.25">
      <c r="A2382" s="10">
        <v>44460</v>
      </c>
      <c r="B2382">
        <v>211</v>
      </c>
      <c r="C2382" t="s">
        <v>262</v>
      </c>
      <c r="D2382">
        <v>24</v>
      </c>
      <c r="E2382">
        <v>22</v>
      </c>
      <c r="F2382">
        <v>2</v>
      </c>
      <c r="G2382">
        <v>10</v>
      </c>
      <c r="H2382">
        <v>74</v>
      </c>
      <c r="J2382">
        <v>55</v>
      </c>
      <c r="K2382">
        <v>75</v>
      </c>
      <c r="L2382">
        <v>66</v>
      </c>
      <c r="M2382">
        <v>81</v>
      </c>
      <c r="N2382">
        <v>65</v>
      </c>
      <c r="O2382">
        <v>42</v>
      </c>
      <c r="P2382">
        <v>67</v>
      </c>
      <c r="Q2382">
        <v>52</v>
      </c>
      <c r="R2382">
        <v>75</v>
      </c>
      <c r="T2382" s="34">
        <f>_xlfn.XLOOKUP(B2382,'LHA Demog pivot'!$B$4:$B$93,'LHA Demog pivot'!$C$4:$C$93,,,1)</f>
        <v>8129</v>
      </c>
      <c r="U2382" s="36">
        <f>ROUND(Table2[[#This Row],[LHA_Pop_2016]]*Table2[[#This Row],[C_ADR_7day]]/100000*7,0)</f>
        <v>14</v>
      </c>
      <c r="V2382" s="13">
        <f>IF(OR(Table2[[#This Row],[7d_positivity_public]]=0,ISBLANK(Table2[[#This Row],[7d_positivity_public]])),"",(Table2[[#This Row],[7d_positivity_public]]-Table2[[#This Row],[7d_positivity_all]])/Table2[[#This Row],[7d_positivity_public]])</f>
        <v>0</v>
      </c>
      <c r="W2382">
        <v>10</v>
      </c>
    </row>
    <row r="2383" spans="1:23" x14ac:dyDescent="0.25">
      <c r="A2383" s="10">
        <v>44460</v>
      </c>
      <c r="B2383">
        <v>212</v>
      </c>
      <c r="C2383" t="s">
        <v>263</v>
      </c>
      <c r="D2383">
        <v>25</v>
      </c>
      <c r="E2383">
        <v>22</v>
      </c>
      <c r="F2383">
        <v>3</v>
      </c>
      <c r="G2383">
        <v>11</v>
      </c>
      <c r="H2383">
        <v>77</v>
      </c>
      <c r="J2383">
        <v>63</v>
      </c>
      <c r="K2383">
        <v>78</v>
      </c>
      <c r="L2383">
        <v>70</v>
      </c>
      <c r="M2383">
        <v>85</v>
      </c>
      <c r="N2383">
        <v>69</v>
      </c>
      <c r="O2383">
        <v>52</v>
      </c>
      <c r="P2383">
        <v>70</v>
      </c>
      <c r="Q2383">
        <v>59</v>
      </c>
      <c r="R2383">
        <v>81</v>
      </c>
      <c r="T2383" s="34">
        <f>_xlfn.XLOOKUP(B2383,'LHA Demog pivot'!$B$4:$B$93,'LHA Demog pivot'!$C$4:$C$93,,,1)</f>
        <v>93177</v>
      </c>
      <c r="U2383" s="36">
        <f>ROUND(Table2[[#This Row],[LHA_Pop_2016]]*Table2[[#This Row],[C_ADR_7day]]/100000*7,0)</f>
        <v>163</v>
      </c>
      <c r="V2383" s="13">
        <f>IF(OR(Table2[[#This Row],[7d_positivity_public]]=0,ISBLANK(Table2[[#This Row],[7d_positivity_public]])),"",(Table2[[#This Row],[7d_positivity_public]]-Table2[[#This Row],[7d_positivity_all]])/Table2[[#This Row],[7d_positivity_public]])</f>
        <v>9.0909090909090912E-2</v>
      </c>
      <c r="W2383">
        <v>10</v>
      </c>
    </row>
    <row r="2384" spans="1:23" x14ac:dyDescent="0.25">
      <c r="A2384" s="10">
        <v>44460</v>
      </c>
      <c r="B2384">
        <v>213</v>
      </c>
      <c r="C2384" t="s">
        <v>264</v>
      </c>
      <c r="D2384">
        <v>17</v>
      </c>
      <c r="E2384">
        <v>12</v>
      </c>
      <c r="F2384">
        <v>5</v>
      </c>
      <c r="G2384">
        <v>9</v>
      </c>
      <c r="H2384">
        <v>84</v>
      </c>
      <c r="J2384">
        <v>73</v>
      </c>
      <c r="K2384">
        <v>85</v>
      </c>
      <c r="L2384">
        <v>82</v>
      </c>
      <c r="M2384">
        <v>88</v>
      </c>
      <c r="N2384">
        <v>75</v>
      </c>
      <c r="O2384">
        <v>58</v>
      </c>
      <c r="P2384">
        <v>76</v>
      </c>
      <c r="Q2384">
        <v>71</v>
      </c>
      <c r="R2384">
        <v>83</v>
      </c>
      <c r="T2384" s="34">
        <f>_xlfn.XLOOKUP(B2384,'LHA Demog pivot'!$B$4:$B$93,'LHA Demog pivot'!$C$4:$C$93,,,1)</f>
        <v>141685</v>
      </c>
      <c r="U2384" s="36">
        <f>ROUND(Table2[[#This Row],[LHA_Pop_2016]]*Table2[[#This Row],[C_ADR_7day]]/100000*7,0)</f>
        <v>169</v>
      </c>
      <c r="V2384" s="13">
        <f>IF(OR(Table2[[#This Row],[7d_positivity_public]]=0,ISBLANK(Table2[[#This Row],[7d_positivity_public]])),"",(Table2[[#This Row],[7d_positivity_public]]-Table2[[#This Row],[7d_positivity_all]])/Table2[[#This Row],[7d_positivity_public]])</f>
        <v>0.22222222222222221</v>
      </c>
      <c r="W2384">
        <v>7</v>
      </c>
    </row>
    <row r="2385" spans="1:23" x14ac:dyDescent="0.25">
      <c r="A2385" s="10">
        <v>44460</v>
      </c>
      <c r="B2385">
        <v>214</v>
      </c>
      <c r="C2385" t="s">
        <v>265</v>
      </c>
      <c r="D2385">
        <v>25</v>
      </c>
      <c r="E2385">
        <v>16</v>
      </c>
      <c r="F2385">
        <v>9</v>
      </c>
      <c r="G2385">
        <v>11</v>
      </c>
      <c r="H2385">
        <v>77</v>
      </c>
      <c r="J2385">
        <v>66</v>
      </c>
      <c r="K2385">
        <v>78</v>
      </c>
      <c r="L2385">
        <v>71</v>
      </c>
      <c r="M2385">
        <v>85</v>
      </c>
      <c r="N2385">
        <v>68</v>
      </c>
      <c r="O2385">
        <v>53</v>
      </c>
      <c r="P2385">
        <v>70</v>
      </c>
      <c r="Q2385">
        <v>60</v>
      </c>
      <c r="R2385">
        <v>80</v>
      </c>
      <c r="T2385" s="34">
        <f>_xlfn.XLOOKUP(B2385,'LHA Demog pivot'!$B$4:$B$93,'LHA Demog pivot'!$C$4:$C$93,,,1)</f>
        <v>43157</v>
      </c>
      <c r="U2385" s="36">
        <f>ROUND(Table2[[#This Row],[LHA_Pop_2016]]*Table2[[#This Row],[C_ADR_7day]]/100000*7,0)</f>
        <v>76</v>
      </c>
      <c r="V2385" s="13">
        <f>IF(OR(Table2[[#This Row],[7d_positivity_public]]=0,ISBLANK(Table2[[#This Row],[7d_positivity_public]])),"",(Table2[[#This Row],[7d_positivity_public]]-Table2[[#This Row],[7d_positivity_all]])/Table2[[#This Row],[7d_positivity_public]])</f>
        <v>9.0909090909090912E-2</v>
      </c>
      <c r="W2385">
        <v>10</v>
      </c>
    </row>
    <row r="2386" spans="1:23" x14ac:dyDescent="0.25">
      <c r="A2386" s="10">
        <v>44460</v>
      </c>
      <c r="B2386">
        <v>215</v>
      </c>
      <c r="C2386" t="s">
        <v>135</v>
      </c>
      <c r="D2386">
        <v>51</v>
      </c>
      <c r="E2386">
        <v>31</v>
      </c>
      <c r="F2386">
        <v>20</v>
      </c>
      <c r="G2386">
        <v>21</v>
      </c>
      <c r="H2386">
        <v>81</v>
      </c>
      <c r="J2386">
        <v>63</v>
      </c>
      <c r="K2386">
        <v>82</v>
      </c>
      <c r="L2386">
        <v>72</v>
      </c>
      <c r="M2386">
        <v>88</v>
      </c>
      <c r="N2386">
        <v>73</v>
      </c>
      <c r="O2386">
        <v>54</v>
      </c>
      <c r="P2386">
        <v>74</v>
      </c>
      <c r="Q2386">
        <v>59</v>
      </c>
      <c r="R2386">
        <v>84</v>
      </c>
      <c r="T2386" s="34">
        <f>_xlfn.XLOOKUP(B2386,'LHA Demog pivot'!$B$4:$B$93,'LHA Demog pivot'!$C$4:$C$93,,,1)</f>
        <v>9696</v>
      </c>
      <c r="U2386" s="36">
        <f>ROUND(Table2[[#This Row],[LHA_Pop_2016]]*Table2[[#This Row],[C_ADR_7day]]/100000*7,0)</f>
        <v>35</v>
      </c>
      <c r="V2386" s="13">
        <f>IF(OR(Table2[[#This Row],[7d_positivity_public]]=0,ISBLANK(Table2[[#This Row],[7d_positivity_public]])),"",(Table2[[#This Row],[7d_positivity_public]]-Table2[[#This Row],[7d_positivity_all]])/Table2[[#This Row],[7d_positivity_public]])</f>
        <v>0.14285714285714285</v>
      </c>
      <c r="W2386">
        <v>18</v>
      </c>
    </row>
    <row r="2387" spans="1:23" x14ac:dyDescent="0.25">
      <c r="A2387" s="10">
        <v>44460</v>
      </c>
      <c r="B2387">
        <v>221</v>
      </c>
      <c r="C2387" t="s">
        <v>136</v>
      </c>
      <c r="D2387">
        <v>9</v>
      </c>
      <c r="E2387">
        <v>9</v>
      </c>
      <c r="F2387">
        <v>0</v>
      </c>
      <c r="G2387">
        <v>7</v>
      </c>
      <c r="H2387">
        <v>90</v>
      </c>
      <c r="J2387">
        <v>86</v>
      </c>
      <c r="K2387">
        <v>90</v>
      </c>
      <c r="L2387">
        <v>90</v>
      </c>
      <c r="M2387">
        <v>90</v>
      </c>
      <c r="N2387">
        <v>83</v>
      </c>
      <c r="O2387">
        <v>76</v>
      </c>
      <c r="P2387">
        <v>84</v>
      </c>
      <c r="Q2387">
        <v>82</v>
      </c>
      <c r="R2387">
        <v>86</v>
      </c>
      <c r="T2387" s="34">
        <f>_xlfn.XLOOKUP(B2387,'LHA Demog pivot'!$B$4:$B$93,'LHA Demog pivot'!$C$4:$C$93,,,1)</f>
        <v>70996</v>
      </c>
      <c r="U2387" s="36">
        <f>ROUND(Table2[[#This Row],[LHA_Pop_2016]]*Table2[[#This Row],[C_ADR_7day]]/100000*7,0)</f>
        <v>45</v>
      </c>
      <c r="V2387" s="13">
        <f>IF(OR(Table2[[#This Row],[7d_positivity_public]]=0,ISBLANK(Table2[[#This Row],[7d_positivity_public]])),"",(Table2[[#This Row],[7d_positivity_public]]-Table2[[#This Row],[7d_positivity_all]])/Table2[[#This Row],[7d_positivity_public]])</f>
        <v>0.2857142857142857</v>
      </c>
      <c r="W2387">
        <v>5</v>
      </c>
    </row>
    <row r="2388" spans="1:23" x14ac:dyDescent="0.25">
      <c r="A2388" s="10">
        <v>44460</v>
      </c>
      <c r="B2388">
        <v>222</v>
      </c>
      <c r="C2388" t="s">
        <v>266</v>
      </c>
      <c r="D2388">
        <v>9</v>
      </c>
      <c r="E2388">
        <v>9</v>
      </c>
      <c r="F2388">
        <v>0</v>
      </c>
      <c r="G2388">
        <v>6</v>
      </c>
      <c r="H2388">
        <v>89</v>
      </c>
      <c r="J2388">
        <v>86</v>
      </c>
      <c r="K2388">
        <v>90</v>
      </c>
      <c r="L2388">
        <v>91</v>
      </c>
      <c r="M2388">
        <v>87</v>
      </c>
      <c r="N2388">
        <v>83</v>
      </c>
      <c r="O2388">
        <v>75</v>
      </c>
      <c r="P2388">
        <v>83</v>
      </c>
      <c r="Q2388">
        <v>83</v>
      </c>
      <c r="R2388">
        <v>84</v>
      </c>
      <c r="T2388" s="34">
        <f>_xlfn.XLOOKUP(B2388,'LHA Demog pivot'!$B$4:$B$93,'LHA Demog pivot'!$C$4:$C$93,,,1)</f>
        <v>232755</v>
      </c>
      <c r="U2388" s="36">
        <f>ROUND(Table2[[#This Row],[LHA_Pop_2016]]*Table2[[#This Row],[C_ADR_7day]]/100000*7,0)</f>
        <v>147</v>
      </c>
      <c r="V2388" s="13">
        <f>IF(OR(Table2[[#This Row],[7d_positivity_public]]=0,ISBLANK(Table2[[#This Row],[7d_positivity_public]])),"",(Table2[[#This Row],[7d_positivity_public]]-Table2[[#This Row],[7d_positivity_all]])/Table2[[#This Row],[7d_positivity_public]])</f>
        <v>0.66666666666666663</v>
      </c>
      <c r="W2388">
        <v>2</v>
      </c>
    </row>
    <row r="2389" spans="1:23" x14ac:dyDescent="0.25">
      <c r="A2389" s="10">
        <v>44460</v>
      </c>
      <c r="B2389">
        <v>223</v>
      </c>
      <c r="C2389" t="s">
        <v>267</v>
      </c>
      <c r="D2389">
        <v>9</v>
      </c>
      <c r="E2389">
        <v>12</v>
      </c>
      <c r="F2389">
        <v>-3</v>
      </c>
      <c r="G2389">
        <v>6</v>
      </c>
      <c r="H2389">
        <v>85</v>
      </c>
      <c r="J2389">
        <v>80</v>
      </c>
      <c r="K2389">
        <v>85</v>
      </c>
      <c r="L2389">
        <v>81</v>
      </c>
      <c r="M2389">
        <v>90</v>
      </c>
      <c r="N2389">
        <v>78</v>
      </c>
      <c r="O2389">
        <v>69</v>
      </c>
      <c r="P2389">
        <v>79</v>
      </c>
      <c r="Q2389">
        <v>72</v>
      </c>
      <c r="R2389">
        <v>86</v>
      </c>
      <c r="T2389" s="34">
        <f>_xlfn.XLOOKUP(B2389,'LHA Demog pivot'!$B$4:$B$93,'LHA Demog pivot'!$C$4:$C$93,,,1)</f>
        <v>101101</v>
      </c>
      <c r="U2389" s="36">
        <f>ROUND(Table2[[#This Row],[LHA_Pop_2016]]*Table2[[#This Row],[C_ADR_7day]]/100000*7,0)</f>
        <v>64</v>
      </c>
      <c r="V2389" s="13">
        <f>IF(OR(Table2[[#This Row],[7d_positivity_public]]=0,ISBLANK(Table2[[#This Row],[7d_positivity_public]])),"",(Table2[[#This Row],[7d_positivity_public]]-Table2[[#This Row],[7d_positivity_all]])/Table2[[#This Row],[7d_positivity_public]])</f>
        <v>0.16666666666666666</v>
      </c>
      <c r="W2389">
        <v>5</v>
      </c>
    </row>
    <row r="2390" spans="1:23" x14ac:dyDescent="0.25">
      <c r="A2390" s="10">
        <v>44460</v>
      </c>
      <c r="B2390">
        <v>224</v>
      </c>
      <c r="C2390" t="s">
        <v>268</v>
      </c>
      <c r="D2390">
        <v>7</v>
      </c>
      <c r="E2390">
        <v>9</v>
      </c>
      <c r="F2390">
        <v>-2</v>
      </c>
      <c r="G2390">
        <v>4</v>
      </c>
      <c r="H2390">
        <v>88</v>
      </c>
      <c r="J2390">
        <v>86</v>
      </c>
      <c r="K2390">
        <v>88</v>
      </c>
      <c r="L2390">
        <v>87</v>
      </c>
      <c r="M2390">
        <v>90</v>
      </c>
      <c r="N2390">
        <v>82</v>
      </c>
      <c r="O2390">
        <v>76</v>
      </c>
      <c r="P2390">
        <v>83</v>
      </c>
      <c r="Q2390">
        <v>80</v>
      </c>
      <c r="R2390">
        <v>86</v>
      </c>
      <c r="T2390" s="34">
        <f>_xlfn.XLOOKUP(B2390,'LHA Demog pivot'!$B$4:$B$93,'LHA Demog pivot'!$C$4:$C$93,,,1)</f>
        <v>234393</v>
      </c>
      <c r="U2390" s="36">
        <f>ROUND(Table2[[#This Row],[LHA_Pop_2016]]*Table2[[#This Row],[C_ADR_7day]]/100000*7,0)</f>
        <v>115</v>
      </c>
      <c r="V2390" s="13">
        <f>IF(OR(Table2[[#This Row],[7d_positivity_public]]=0,ISBLANK(Table2[[#This Row],[7d_positivity_public]])),"",(Table2[[#This Row],[7d_positivity_public]]-Table2[[#This Row],[7d_positivity_all]])/Table2[[#This Row],[7d_positivity_public]])</f>
        <v>0.25</v>
      </c>
      <c r="W2390">
        <v>3</v>
      </c>
    </row>
    <row r="2391" spans="1:23" x14ac:dyDescent="0.25">
      <c r="A2391" s="10">
        <v>44460</v>
      </c>
      <c r="B2391">
        <v>231</v>
      </c>
      <c r="C2391" t="s">
        <v>269</v>
      </c>
      <c r="D2391">
        <v>16</v>
      </c>
      <c r="E2391">
        <v>12</v>
      </c>
      <c r="F2391">
        <v>4</v>
      </c>
      <c r="G2391">
        <v>9</v>
      </c>
      <c r="H2391">
        <v>85</v>
      </c>
      <c r="J2391">
        <v>79</v>
      </c>
      <c r="K2391">
        <v>86</v>
      </c>
      <c r="L2391">
        <v>82</v>
      </c>
      <c r="M2391">
        <v>89</v>
      </c>
      <c r="N2391">
        <v>78</v>
      </c>
      <c r="O2391">
        <v>67</v>
      </c>
      <c r="P2391">
        <v>79</v>
      </c>
      <c r="Q2391">
        <v>73</v>
      </c>
      <c r="R2391">
        <v>86</v>
      </c>
      <c r="T2391" s="34">
        <f>_xlfn.XLOOKUP(B2391,'LHA Demog pivot'!$B$4:$B$93,'LHA Demog pivot'!$C$4:$C$93,,,1)</f>
        <v>143778</v>
      </c>
      <c r="U2391" s="36">
        <f>ROUND(Table2[[#This Row],[LHA_Pop_2016]]*Table2[[#This Row],[C_ADR_7day]]/100000*7,0)</f>
        <v>161</v>
      </c>
      <c r="V2391" s="13">
        <f>IF(OR(Table2[[#This Row],[7d_positivity_public]]=0,ISBLANK(Table2[[#This Row],[7d_positivity_public]])),"",(Table2[[#This Row],[7d_positivity_public]]-Table2[[#This Row],[7d_positivity_all]])/Table2[[#This Row],[7d_positivity_public]])</f>
        <v>0.22222222222222221</v>
      </c>
      <c r="W2391">
        <v>7</v>
      </c>
    </row>
    <row r="2392" spans="1:23" x14ac:dyDescent="0.25">
      <c r="A2392" s="10">
        <v>44460</v>
      </c>
      <c r="B2392">
        <v>232</v>
      </c>
      <c r="C2392" t="s">
        <v>270</v>
      </c>
      <c r="D2392">
        <v>5</v>
      </c>
      <c r="E2392">
        <v>6</v>
      </c>
      <c r="F2392">
        <v>-1</v>
      </c>
      <c r="G2392">
        <v>4</v>
      </c>
      <c r="H2392">
        <v>92</v>
      </c>
      <c r="J2392">
        <v>88</v>
      </c>
      <c r="K2392">
        <v>92</v>
      </c>
      <c r="L2392">
        <v>91</v>
      </c>
      <c r="M2392">
        <v>93</v>
      </c>
      <c r="N2392">
        <v>85</v>
      </c>
      <c r="O2392">
        <v>78</v>
      </c>
      <c r="P2392">
        <v>86</v>
      </c>
      <c r="Q2392">
        <v>81</v>
      </c>
      <c r="R2392">
        <v>90</v>
      </c>
      <c r="T2392" s="34">
        <f>_xlfn.XLOOKUP(B2392,'LHA Demog pivot'!$B$4:$B$93,'LHA Demog pivot'!$C$4:$C$93,,,1)</f>
        <v>103064</v>
      </c>
      <c r="U2392" s="36">
        <f>ROUND(Table2[[#This Row],[LHA_Pop_2016]]*Table2[[#This Row],[C_ADR_7day]]/100000*7,0)</f>
        <v>36</v>
      </c>
      <c r="V2392" s="13">
        <f>IF(OR(Table2[[#This Row],[7d_positivity_public]]=0,ISBLANK(Table2[[#This Row],[7d_positivity_public]])),"",(Table2[[#This Row],[7d_positivity_public]]-Table2[[#This Row],[7d_positivity_all]])/Table2[[#This Row],[7d_positivity_public]])</f>
        <v>0.25</v>
      </c>
      <c r="W2392">
        <v>3</v>
      </c>
    </row>
    <row r="2393" spans="1:23" x14ac:dyDescent="0.25">
      <c r="A2393" s="10">
        <v>44460</v>
      </c>
      <c r="B2393">
        <v>233</v>
      </c>
      <c r="C2393" t="s">
        <v>271</v>
      </c>
      <c r="D2393">
        <v>8</v>
      </c>
      <c r="E2393">
        <v>9</v>
      </c>
      <c r="F2393">
        <v>-1</v>
      </c>
      <c r="G2393">
        <v>6</v>
      </c>
      <c r="H2393">
        <v>91</v>
      </c>
      <c r="J2393">
        <v>83</v>
      </c>
      <c r="K2393">
        <v>91</v>
      </c>
      <c r="L2393">
        <v>91</v>
      </c>
      <c r="M2393">
        <v>92</v>
      </c>
      <c r="N2393">
        <v>81</v>
      </c>
      <c r="O2393">
        <v>71</v>
      </c>
      <c r="P2393">
        <v>82</v>
      </c>
      <c r="Q2393">
        <v>79</v>
      </c>
      <c r="R2393">
        <v>87</v>
      </c>
      <c r="T2393" s="34">
        <f>_xlfn.XLOOKUP(B2393,'LHA Demog pivot'!$B$4:$B$93,'LHA Demog pivot'!$C$4:$C$93,,,1)</f>
        <v>443367</v>
      </c>
      <c r="U2393" s="36">
        <f>ROUND(Table2[[#This Row],[LHA_Pop_2016]]*Table2[[#This Row],[C_ADR_7day]]/100000*7,0)</f>
        <v>248</v>
      </c>
      <c r="V2393" s="13">
        <f>IF(OR(Table2[[#This Row],[7d_positivity_public]]=0,ISBLANK(Table2[[#This Row],[7d_positivity_public]])),"",(Table2[[#This Row],[7d_positivity_public]]-Table2[[#This Row],[7d_positivity_all]])/Table2[[#This Row],[7d_positivity_public]])</f>
        <v>0.16666666666666666</v>
      </c>
      <c r="W2393">
        <v>5</v>
      </c>
    </row>
    <row r="2394" spans="1:23" x14ac:dyDescent="0.25">
      <c r="A2394" s="10">
        <v>44460</v>
      </c>
      <c r="B2394">
        <v>234</v>
      </c>
      <c r="C2394" t="s">
        <v>272</v>
      </c>
      <c r="D2394">
        <v>7</v>
      </c>
      <c r="E2394">
        <v>8</v>
      </c>
      <c r="F2394">
        <v>-1</v>
      </c>
      <c r="G2394">
        <v>5</v>
      </c>
      <c r="H2394">
        <v>87</v>
      </c>
      <c r="J2394">
        <v>85</v>
      </c>
      <c r="K2394">
        <v>87</v>
      </c>
      <c r="L2394">
        <v>84</v>
      </c>
      <c r="M2394">
        <v>90</v>
      </c>
      <c r="N2394">
        <v>82</v>
      </c>
      <c r="O2394">
        <v>74</v>
      </c>
      <c r="P2394">
        <v>82</v>
      </c>
      <c r="Q2394">
        <v>76</v>
      </c>
      <c r="R2394">
        <v>87</v>
      </c>
      <c r="T2394" s="34">
        <f>_xlfn.XLOOKUP(B2394,'LHA Demog pivot'!$B$4:$B$93,'LHA Demog pivot'!$C$4:$C$93,,,1)</f>
        <v>94768</v>
      </c>
      <c r="U2394" s="36">
        <f>ROUND(Table2[[#This Row],[LHA_Pop_2016]]*Table2[[#This Row],[C_ADR_7day]]/100000*7,0)</f>
        <v>46</v>
      </c>
      <c r="V2394" s="13">
        <f>IF(OR(Table2[[#This Row],[7d_positivity_public]]=0,ISBLANK(Table2[[#This Row],[7d_positivity_public]])),"",(Table2[[#This Row],[7d_positivity_public]]-Table2[[#This Row],[7d_positivity_all]])/Table2[[#This Row],[7d_positivity_public]])</f>
        <v>0.4</v>
      </c>
      <c r="W2394">
        <v>3</v>
      </c>
    </row>
    <row r="2395" spans="1:23" x14ac:dyDescent="0.25">
      <c r="A2395" s="10">
        <v>44460</v>
      </c>
      <c r="B2395">
        <v>311</v>
      </c>
      <c r="C2395" t="s">
        <v>273</v>
      </c>
      <c r="D2395">
        <v>4</v>
      </c>
      <c r="E2395">
        <v>3</v>
      </c>
      <c r="F2395">
        <v>1</v>
      </c>
      <c r="G2395">
        <v>6</v>
      </c>
      <c r="H2395">
        <v>89</v>
      </c>
      <c r="J2395">
        <v>87</v>
      </c>
      <c r="K2395">
        <v>89</v>
      </c>
      <c r="L2395">
        <v>91</v>
      </c>
      <c r="M2395">
        <v>86</v>
      </c>
      <c r="N2395">
        <v>82</v>
      </c>
      <c r="O2395">
        <v>79</v>
      </c>
      <c r="P2395">
        <v>83</v>
      </c>
      <c r="Q2395">
        <v>83</v>
      </c>
      <c r="R2395">
        <v>83</v>
      </c>
      <c r="T2395" s="34">
        <f>_xlfn.XLOOKUP(B2395,'LHA Demog pivot'!$B$4:$B$93,'LHA Demog pivot'!$C$4:$C$93,,,1)</f>
        <v>198309</v>
      </c>
      <c r="U2395" s="36">
        <f>ROUND(Table2[[#This Row],[LHA_Pop_2016]]*Table2[[#This Row],[C_ADR_7day]]/100000*7,0)</f>
        <v>56</v>
      </c>
      <c r="V2395" s="13">
        <f>IF(OR(Table2[[#This Row],[7d_positivity_public]]=0,ISBLANK(Table2[[#This Row],[7d_positivity_public]])),"",(Table2[[#This Row],[7d_positivity_public]]-Table2[[#This Row],[7d_positivity_all]])/Table2[[#This Row],[7d_positivity_public]])</f>
        <v>0.5</v>
      </c>
      <c r="W2395">
        <v>3</v>
      </c>
    </row>
    <row r="2396" spans="1:23" x14ac:dyDescent="0.25">
      <c r="A2396" s="10">
        <v>44460</v>
      </c>
      <c r="B2396">
        <v>321</v>
      </c>
      <c r="C2396" t="s">
        <v>274</v>
      </c>
      <c r="D2396">
        <v>11</v>
      </c>
      <c r="E2396">
        <v>12</v>
      </c>
      <c r="F2396">
        <v>-1</v>
      </c>
      <c r="G2396">
        <v>6</v>
      </c>
      <c r="H2396">
        <v>92</v>
      </c>
      <c r="J2396">
        <v>86</v>
      </c>
      <c r="K2396">
        <v>93</v>
      </c>
      <c r="L2396">
        <v>96</v>
      </c>
      <c r="M2396">
        <v>87</v>
      </c>
      <c r="N2396">
        <v>85</v>
      </c>
      <c r="O2396">
        <v>71</v>
      </c>
      <c r="P2396">
        <v>85</v>
      </c>
      <c r="Q2396">
        <v>87</v>
      </c>
      <c r="R2396">
        <v>83</v>
      </c>
      <c r="T2396" s="34">
        <f>_xlfn.XLOOKUP(B2396,'LHA Demog pivot'!$B$4:$B$93,'LHA Demog pivot'!$C$4:$C$93,,,1)</f>
        <v>122041</v>
      </c>
      <c r="U2396" s="36">
        <f>ROUND(Table2[[#This Row],[LHA_Pop_2016]]*Table2[[#This Row],[C_ADR_7day]]/100000*7,0)</f>
        <v>94</v>
      </c>
      <c r="V2396" s="13">
        <f>IF(OR(Table2[[#This Row],[7d_positivity_public]]=0,ISBLANK(Table2[[#This Row],[7d_positivity_public]])),"",(Table2[[#This Row],[7d_positivity_public]]-Table2[[#This Row],[7d_positivity_all]])/Table2[[#This Row],[7d_positivity_public]])</f>
        <v>0.66666666666666663</v>
      </c>
      <c r="W2396">
        <v>2</v>
      </c>
    </row>
    <row r="2397" spans="1:23" x14ac:dyDescent="0.25">
      <c r="A2397" s="10">
        <v>44460</v>
      </c>
      <c r="B2397">
        <v>322</v>
      </c>
      <c r="C2397" t="s">
        <v>275</v>
      </c>
      <c r="D2397">
        <v>21</v>
      </c>
      <c r="E2397">
        <v>24</v>
      </c>
      <c r="F2397">
        <v>-3</v>
      </c>
      <c r="G2397">
        <v>10</v>
      </c>
      <c r="H2397">
        <v>86</v>
      </c>
      <c r="J2397">
        <v>79</v>
      </c>
      <c r="K2397">
        <v>87</v>
      </c>
      <c r="L2397">
        <v>89</v>
      </c>
      <c r="M2397">
        <v>83</v>
      </c>
      <c r="N2397">
        <v>78</v>
      </c>
      <c r="O2397">
        <v>67</v>
      </c>
      <c r="P2397">
        <v>78</v>
      </c>
      <c r="Q2397">
        <v>79</v>
      </c>
      <c r="R2397">
        <v>76</v>
      </c>
      <c r="T2397" s="34">
        <f>_xlfn.XLOOKUP(B2397,'LHA Demog pivot'!$B$4:$B$93,'LHA Demog pivot'!$C$4:$C$93,,,1)</f>
        <v>61532</v>
      </c>
      <c r="U2397" s="36">
        <f>ROUND(Table2[[#This Row],[LHA_Pop_2016]]*Table2[[#This Row],[C_ADR_7day]]/100000*7,0)</f>
        <v>90</v>
      </c>
      <c r="V2397" s="13">
        <f>IF(OR(Table2[[#This Row],[7d_positivity_public]]=0,ISBLANK(Table2[[#This Row],[7d_positivity_public]])),"",(Table2[[#This Row],[7d_positivity_public]]-Table2[[#This Row],[7d_positivity_all]])/Table2[[#This Row],[7d_positivity_public]])</f>
        <v>0.5</v>
      </c>
      <c r="W2397">
        <v>5</v>
      </c>
    </row>
    <row r="2398" spans="1:23" x14ac:dyDescent="0.25">
      <c r="A2398" s="10">
        <v>44460</v>
      </c>
      <c r="B2398">
        <v>323</v>
      </c>
      <c r="C2398" t="s">
        <v>276</v>
      </c>
      <c r="D2398">
        <v>6</v>
      </c>
      <c r="E2398">
        <v>7</v>
      </c>
      <c r="F2398">
        <v>-1</v>
      </c>
      <c r="G2398">
        <v>5</v>
      </c>
      <c r="H2398">
        <v>94</v>
      </c>
      <c r="J2398">
        <v>90</v>
      </c>
      <c r="K2398">
        <v>94</v>
      </c>
      <c r="L2398">
        <v>96</v>
      </c>
      <c r="M2398">
        <v>91</v>
      </c>
      <c r="N2398">
        <v>88</v>
      </c>
      <c r="O2398">
        <v>82</v>
      </c>
      <c r="P2398">
        <v>88</v>
      </c>
      <c r="Q2398">
        <v>88</v>
      </c>
      <c r="R2398">
        <v>88</v>
      </c>
      <c r="T2398" s="34">
        <f>_xlfn.XLOOKUP(B2398,'LHA Demog pivot'!$B$4:$B$93,'LHA Demog pivot'!$C$4:$C$93,,,1)</f>
        <v>103894</v>
      </c>
      <c r="U2398" s="36">
        <f>ROUND(Table2[[#This Row],[LHA_Pop_2016]]*Table2[[#This Row],[C_ADR_7day]]/100000*7,0)</f>
        <v>44</v>
      </c>
      <c r="V2398" s="13">
        <f>IF(OR(Table2[[#This Row],[7d_positivity_public]]=0,ISBLANK(Table2[[#This Row],[7d_positivity_public]])),"",(Table2[[#This Row],[7d_positivity_public]]-Table2[[#This Row],[7d_positivity_all]])/Table2[[#This Row],[7d_positivity_public]])</f>
        <v>0.4</v>
      </c>
      <c r="W2398">
        <v>3</v>
      </c>
    </row>
    <row r="2399" spans="1:23" x14ac:dyDescent="0.25">
      <c r="A2399" s="10">
        <v>44460</v>
      </c>
      <c r="B2399">
        <v>324</v>
      </c>
      <c r="C2399" t="s">
        <v>277</v>
      </c>
      <c r="D2399">
        <v>8</v>
      </c>
      <c r="E2399">
        <v>9</v>
      </c>
      <c r="F2399">
        <v>-1</v>
      </c>
      <c r="G2399">
        <v>4</v>
      </c>
      <c r="H2399">
        <v>91</v>
      </c>
      <c r="J2399">
        <v>90</v>
      </c>
      <c r="K2399">
        <v>91</v>
      </c>
      <c r="L2399">
        <v>93</v>
      </c>
      <c r="M2399">
        <v>88</v>
      </c>
      <c r="N2399">
        <v>84</v>
      </c>
      <c r="O2399">
        <v>82</v>
      </c>
      <c r="P2399">
        <v>84</v>
      </c>
      <c r="Q2399">
        <v>83</v>
      </c>
      <c r="R2399">
        <v>85</v>
      </c>
      <c r="T2399" s="34">
        <f>_xlfn.XLOOKUP(B2399,'LHA Demog pivot'!$B$4:$B$93,'LHA Demog pivot'!$C$4:$C$93,,,1)</f>
        <v>131178</v>
      </c>
      <c r="U2399" s="36">
        <f>ROUND(Table2[[#This Row],[LHA_Pop_2016]]*Table2[[#This Row],[C_ADR_7day]]/100000*7,0)</f>
        <v>73</v>
      </c>
      <c r="V2399" s="13">
        <f>IF(OR(Table2[[#This Row],[7d_positivity_public]]=0,ISBLANK(Table2[[#This Row],[7d_positivity_public]])),"",(Table2[[#This Row],[7d_positivity_public]]-Table2[[#This Row],[7d_positivity_all]])/Table2[[#This Row],[7d_positivity_public]])</f>
        <v>0.5</v>
      </c>
      <c r="W2399">
        <v>2</v>
      </c>
    </row>
    <row r="2400" spans="1:23" x14ac:dyDescent="0.25">
      <c r="A2400" s="10">
        <v>44460</v>
      </c>
      <c r="B2400">
        <v>325</v>
      </c>
      <c r="C2400" t="s">
        <v>278</v>
      </c>
      <c r="D2400">
        <v>8</v>
      </c>
      <c r="E2400">
        <v>8</v>
      </c>
      <c r="F2400">
        <v>0</v>
      </c>
      <c r="G2400">
        <v>5</v>
      </c>
      <c r="H2400">
        <v>93</v>
      </c>
      <c r="J2400">
        <v>92</v>
      </c>
      <c r="K2400">
        <v>93</v>
      </c>
      <c r="L2400">
        <v>95</v>
      </c>
      <c r="M2400">
        <v>90</v>
      </c>
      <c r="N2400">
        <v>87</v>
      </c>
      <c r="O2400">
        <v>84</v>
      </c>
      <c r="P2400">
        <v>88</v>
      </c>
      <c r="Q2400">
        <v>88</v>
      </c>
      <c r="R2400">
        <v>86</v>
      </c>
      <c r="T2400" s="34">
        <f>_xlfn.XLOOKUP(B2400,'LHA Demog pivot'!$B$4:$B$93,'LHA Demog pivot'!$C$4:$C$93,,,1)</f>
        <v>95808</v>
      </c>
      <c r="U2400" s="36">
        <f>ROUND(Table2[[#This Row],[LHA_Pop_2016]]*Table2[[#This Row],[C_ADR_7day]]/100000*7,0)</f>
        <v>54</v>
      </c>
      <c r="V2400" s="13">
        <f>IF(OR(Table2[[#This Row],[7d_positivity_public]]=0,ISBLANK(Table2[[#This Row],[7d_positivity_public]])),"",(Table2[[#This Row],[7d_positivity_public]]-Table2[[#This Row],[7d_positivity_all]])/Table2[[#This Row],[7d_positivity_public]])</f>
        <v>0.4</v>
      </c>
      <c r="W2400">
        <v>3</v>
      </c>
    </row>
    <row r="2401" spans="1:23" x14ac:dyDescent="0.25">
      <c r="A2401" s="10">
        <v>44460</v>
      </c>
      <c r="B2401">
        <v>326</v>
      </c>
      <c r="C2401" t="s">
        <v>279</v>
      </c>
      <c r="D2401">
        <v>7</v>
      </c>
      <c r="E2401">
        <v>5</v>
      </c>
      <c r="F2401">
        <v>2</v>
      </c>
      <c r="G2401">
        <v>7</v>
      </c>
      <c r="H2401">
        <v>92</v>
      </c>
      <c r="J2401">
        <v>89</v>
      </c>
      <c r="K2401">
        <v>92</v>
      </c>
      <c r="L2401">
        <v>94</v>
      </c>
      <c r="M2401">
        <v>89</v>
      </c>
      <c r="N2401">
        <v>85</v>
      </c>
      <c r="O2401">
        <v>79</v>
      </c>
      <c r="P2401">
        <v>85</v>
      </c>
      <c r="Q2401">
        <v>85</v>
      </c>
      <c r="R2401">
        <v>85</v>
      </c>
      <c r="T2401" s="34">
        <f>_xlfn.XLOOKUP(B2401,'LHA Demog pivot'!$B$4:$B$93,'LHA Demog pivot'!$C$4:$C$93,,,1)</f>
        <v>134575</v>
      </c>
      <c r="U2401" s="36">
        <f>ROUND(Table2[[#This Row],[LHA_Pop_2016]]*Table2[[#This Row],[C_ADR_7day]]/100000*7,0)</f>
        <v>66</v>
      </c>
      <c r="V2401" s="13">
        <f>IF(OR(Table2[[#This Row],[7d_positivity_public]]=0,ISBLANK(Table2[[#This Row],[7d_positivity_public]])),"",(Table2[[#This Row],[7d_positivity_public]]-Table2[[#This Row],[7d_positivity_all]])/Table2[[#This Row],[7d_positivity_public]])</f>
        <v>0.42857142857142855</v>
      </c>
      <c r="W2401">
        <v>4</v>
      </c>
    </row>
    <row r="2402" spans="1:23" x14ac:dyDescent="0.25">
      <c r="A2402" s="10">
        <v>44460</v>
      </c>
      <c r="B2402">
        <v>331</v>
      </c>
      <c r="C2402" t="s">
        <v>280</v>
      </c>
      <c r="D2402">
        <v>7</v>
      </c>
      <c r="E2402">
        <v>9</v>
      </c>
      <c r="F2402">
        <v>-2</v>
      </c>
      <c r="G2402">
        <v>5</v>
      </c>
      <c r="H2402">
        <v>92</v>
      </c>
      <c r="J2402">
        <v>92</v>
      </c>
      <c r="K2402">
        <v>92</v>
      </c>
      <c r="L2402">
        <v>92</v>
      </c>
      <c r="M2402">
        <v>92</v>
      </c>
      <c r="N2402">
        <v>86</v>
      </c>
      <c r="O2402">
        <v>82</v>
      </c>
      <c r="P2402">
        <v>87</v>
      </c>
      <c r="Q2402">
        <v>85</v>
      </c>
      <c r="R2402">
        <v>89</v>
      </c>
      <c r="T2402" s="34">
        <f>_xlfn.XLOOKUP(B2402,'LHA Demog pivot'!$B$4:$B$93,'LHA Demog pivot'!$C$4:$C$93,,,1)</f>
        <v>141392</v>
      </c>
      <c r="U2402" s="36">
        <f>ROUND(Table2[[#This Row],[LHA_Pop_2016]]*Table2[[#This Row],[C_ADR_7day]]/100000*7,0)</f>
        <v>69</v>
      </c>
      <c r="V2402" s="13">
        <f>IF(OR(Table2[[#This Row],[7d_positivity_public]]=0,ISBLANK(Table2[[#This Row],[7d_positivity_public]])),"",(Table2[[#This Row],[7d_positivity_public]]-Table2[[#This Row],[7d_positivity_all]])/Table2[[#This Row],[7d_positivity_public]])</f>
        <v>0.4</v>
      </c>
      <c r="W2402">
        <v>3</v>
      </c>
    </row>
    <row r="2403" spans="1:23" x14ac:dyDescent="0.25">
      <c r="A2403" s="10">
        <v>44460</v>
      </c>
      <c r="B2403">
        <v>332</v>
      </c>
      <c r="C2403" t="s">
        <v>281</v>
      </c>
      <c r="D2403">
        <v>7</v>
      </c>
      <c r="E2403">
        <v>6</v>
      </c>
      <c r="F2403">
        <v>1</v>
      </c>
      <c r="G2403">
        <v>5</v>
      </c>
      <c r="H2403">
        <v>88</v>
      </c>
      <c r="J2403">
        <v>88</v>
      </c>
      <c r="K2403">
        <v>88</v>
      </c>
      <c r="L2403">
        <v>85</v>
      </c>
      <c r="M2403">
        <v>90</v>
      </c>
      <c r="N2403">
        <v>82</v>
      </c>
      <c r="O2403">
        <v>76</v>
      </c>
      <c r="P2403">
        <v>82</v>
      </c>
      <c r="Q2403">
        <v>77</v>
      </c>
      <c r="R2403">
        <v>86</v>
      </c>
      <c r="T2403" s="34">
        <f>_xlfn.XLOOKUP(B2403,'LHA Demog pivot'!$B$4:$B$93,'LHA Demog pivot'!$C$4:$C$93,,,1)</f>
        <v>50490</v>
      </c>
      <c r="U2403" s="36">
        <f>ROUND(Table2[[#This Row],[LHA_Pop_2016]]*Table2[[#This Row],[C_ADR_7day]]/100000*7,0)</f>
        <v>25</v>
      </c>
      <c r="V2403" s="13">
        <f>IF(OR(Table2[[#This Row],[7d_positivity_public]]=0,ISBLANK(Table2[[#This Row],[7d_positivity_public]])),"",(Table2[[#This Row],[7d_positivity_public]]-Table2[[#This Row],[7d_positivity_all]])/Table2[[#This Row],[7d_positivity_public]])</f>
        <v>0.6</v>
      </c>
      <c r="W2403">
        <v>2</v>
      </c>
    </row>
    <row r="2404" spans="1:23" x14ac:dyDescent="0.25">
      <c r="A2404" s="10">
        <v>44460</v>
      </c>
      <c r="B2404">
        <v>333</v>
      </c>
      <c r="C2404" t="s">
        <v>282</v>
      </c>
      <c r="D2404">
        <v>2</v>
      </c>
      <c r="E2404">
        <v>3</v>
      </c>
      <c r="F2404">
        <v>-1</v>
      </c>
      <c r="G2404">
        <v>2</v>
      </c>
      <c r="H2404">
        <v>85</v>
      </c>
      <c r="J2404">
        <v>76</v>
      </c>
      <c r="K2404">
        <v>86</v>
      </c>
      <c r="L2404">
        <v>78</v>
      </c>
      <c r="M2404">
        <v>90</v>
      </c>
      <c r="N2404">
        <v>78</v>
      </c>
      <c r="O2404">
        <v>62</v>
      </c>
      <c r="P2404">
        <v>79</v>
      </c>
      <c r="Q2404">
        <v>66</v>
      </c>
      <c r="R2404">
        <v>86</v>
      </c>
      <c r="T2404" s="34">
        <f>_xlfn.XLOOKUP(B2404,'LHA Demog pivot'!$B$4:$B$93,'LHA Demog pivot'!$C$4:$C$93,,,1)</f>
        <v>29970</v>
      </c>
      <c r="U2404" s="36">
        <f>ROUND(Table2[[#This Row],[LHA_Pop_2016]]*Table2[[#This Row],[C_ADR_7day]]/100000*7,0)</f>
        <v>4</v>
      </c>
      <c r="V2404" s="13">
        <f>IF(OR(Table2[[#This Row],[7d_positivity_public]]=0,ISBLANK(Table2[[#This Row],[7d_positivity_public]])),"",(Table2[[#This Row],[7d_positivity_public]]-Table2[[#This Row],[7d_positivity_all]])/Table2[[#This Row],[7d_positivity_public]])</f>
        <v>0.5</v>
      </c>
      <c r="W2404">
        <v>1</v>
      </c>
    </row>
    <row r="2405" spans="1:23" x14ac:dyDescent="0.25">
      <c r="A2405" s="10">
        <v>44460</v>
      </c>
      <c r="B2405">
        <v>334</v>
      </c>
      <c r="C2405" t="s">
        <v>283</v>
      </c>
      <c r="D2405">
        <v>1</v>
      </c>
      <c r="E2405">
        <v>3</v>
      </c>
      <c r="F2405">
        <v>-2</v>
      </c>
      <c r="G2405">
        <v>2</v>
      </c>
      <c r="H2405">
        <v>82</v>
      </c>
      <c r="J2405">
        <v>72</v>
      </c>
      <c r="K2405">
        <v>83</v>
      </c>
      <c r="L2405">
        <v>73</v>
      </c>
      <c r="M2405">
        <v>88</v>
      </c>
      <c r="N2405">
        <v>75</v>
      </c>
      <c r="O2405">
        <v>56</v>
      </c>
      <c r="P2405">
        <v>76</v>
      </c>
      <c r="Q2405">
        <v>60</v>
      </c>
      <c r="R2405">
        <v>84</v>
      </c>
      <c r="T2405" s="34">
        <f>_xlfn.XLOOKUP(B2405,'LHA Demog pivot'!$B$4:$B$93,'LHA Demog pivot'!$C$4:$C$93,,,1)</f>
        <v>19671</v>
      </c>
      <c r="U2405" s="36">
        <f>ROUND(Table2[[#This Row],[LHA_Pop_2016]]*Table2[[#This Row],[C_ADR_7day]]/100000*7,0)</f>
        <v>1</v>
      </c>
      <c r="V2405" s="13">
        <f>IF(OR(Table2[[#This Row],[7d_positivity_public]]=0,ISBLANK(Table2[[#This Row],[7d_positivity_public]])),"",(Table2[[#This Row],[7d_positivity_public]]-Table2[[#This Row],[7d_positivity_all]])/Table2[[#This Row],[7d_positivity_public]])</f>
        <v>0.5</v>
      </c>
      <c r="W2405">
        <v>1</v>
      </c>
    </row>
    <row r="2406" spans="1:23" x14ac:dyDescent="0.25">
      <c r="A2406" s="10">
        <v>44460</v>
      </c>
      <c r="B2406">
        <v>335</v>
      </c>
      <c r="C2406" t="s">
        <v>284</v>
      </c>
      <c r="D2406">
        <v>10</v>
      </c>
      <c r="E2406">
        <v>13</v>
      </c>
      <c r="F2406">
        <v>-3</v>
      </c>
      <c r="G2406">
        <v>6</v>
      </c>
      <c r="H2406">
        <v>93</v>
      </c>
      <c r="J2406">
        <v>83</v>
      </c>
      <c r="K2406">
        <v>94</v>
      </c>
      <c r="L2406">
        <v>94</v>
      </c>
      <c r="M2406">
        <v>93</v>
      </c>
      <c r="N2406">
        <v>82</v>
      </c>
      <c r="O2406">
        <v>68</v>
      </c>
      <c r="P2406">
        <v>83</v>
      </c>
      <c r="Q2406">
        <v>82</v>
      </c>
      <c r="R2406">
        <v>87</v>
      </c>
      <c r="T2406" s="34">
        <f>_xlfn.XLOOKUP(B2406,'LHA Demog pivot'!$B$4:$B$93,'LHA Demog pivot'!$C$4:$C$93,,,1)</f>
        <v>38653</v>
      </c>
      <c r="U2406" s="36">
        <f>ROUND(Table2[[#This Row],[LHA_Pop_2016]]*Table2[[#This Row],[C_ADR_7day]]/100000*7,0)</f>
        <v>27</v>
      </c>
      <c r="V2406" s="13">
        <f>IF(OR(Table2[[#This Row],[7d_positivity_public]]=0,ISBLANK(Table2[[#This Row],[7d_positivity_public]])),"",(Table2[[#This Row],[7d_positivity_public]]-Table2[[#This Row],[7d_positivity_all]])/Table2[[#This Row],[7d_positivity_public]])</f>
        <v>0.5</v>
      </c>
      <c r="W2406">
        <v>3</v>
      </c>
    </row>
    <row r="2407" spans="1:23" x14ac:dyDescent="0.25">
      <c r="A2407" s="10">
        <v>44460</v>
      </c>
      <c r="B2407">
        <v>336</v>
      </c>
      <c r="C2407" t="s">
        <v>285</v>
      </c>
      <c r="D2407">
        <v>32</v>
      </c>
      <c r="E2407">
        <v>5</v>
      </c>
      <c r="F2407">
        <v>27</v>
      </c>
      <c r="G2407">
        <v>31</v>
      </c>
      <c r="H2407">
        <v>73</v>
      </c>
      <c r="J2407">
        <v>56</v>
      </c>
      <c r="K2407">
        <v>75</v>
      </c>
      <c r="L2407">
        <v>68</v>
      </c>
      <c r="M2407">
        <v>81</v>
      </c>
      <c r="N2407">
        <v>65</v>
      </c>
      <c r="O2407">
        <v>46</v>
      </c>
      <c r="P2407">
        <v>67</v>
      </c>
      <c r="Q2407">
        <v>58</v>
      </c>
      <c r="R2407">
        <v>75</v>
      </c>
      <c r="T2407" s="34">
        <f>_xlfn.XLOOKUP(B2407,'LHA Demog pivot'!$B$4:$B$93,'LHA Demog pivot'!$C$4:$C$93,,,1)</f>
        <v>2678</v>
      </c>
      <c r="U2407" s="36">
        <f>ROUND(Table2[[#This Row],[LHA_Pop_2016]]*Table2[[#This Row],[C_ADR_7day]]/100000*7,0)</f>
        <v>6</v>
      </c>
      <c r="V2407" s="13">
        <f>IF(OR(Table2[[#This Row],[7d_positivity_public]]=0,ISBLANK(Table2[[#This Row],[7d_positivity_public]])),"",(Table2[[#This Row],[7d_positivity_public]]-Table2[[#This Row],[7d_positivity_all]])/Table2[[#This Row],[7d_positivity_public]])</f>
        <v>0</v>
      </c>
      <c r="W2407">
        <v>31</v>
      </c>
    </row>
    <row r="2408" spans="1:23" x14ac:dyDescent="0.25">
      <c r="A2408" s="10">
        <v>44460</v>
      </c>
      <c r="B2408">
        <v>337</v>
      </c>
      <c r="C2408" t="s">
        <v>286</v>
      </c>
      <c r="D2408">
        <v>0</v>
      </c>
      <c r="E2408">
        <v>0</v>
      </c>
      <c r="F2408">
        <v>0</v>
      </c>
      <c r="G2408">
        <v>0</v>
      </c>
      <c r="H2408">
        <v>96</v>
      </c>
      <c r="J2408">
        <v>89</v>
      </c>
      <c r="K2408">
        <v>97</v>
      </c>
      <c r="L2408">
        <v>98</v>
      </c>
      <c r="M2408">
        <v>96</v>
      </c>
      <c r="N2408">
        <v>90</v>
      </c>
      <c r="O2408">
        <v>77</v>
      </c>
      <c r="P2408">
        <v>92</v>
      </c>
      <c r="Q2408">
        <v>90</v>
      </c>
      <c r="R2408">
        <v>93</v>
      </c>
      <c r="T2408" s="34">
        <f>_xlfn.XLOOKUP(B2408,'LHA Demog pivot'!$B$4:$B$93,'LHA Demog pivot'!$C$4:$C$93,,,1)</f>
        <v>1514</v>
      </c>
      <c r="U2408" s="36">
        <f>ROUND(Table2[[#This Row],[LHA_Pop_2016]]*Table2[[#This Row],[C_ADR_7day]]/100000*7,0)</f>
        <v>0</v>
      </c>
      <c r="V2408" s="13" t="str">
        <f>IF(OR(Table2[[#This Row],[7d_positivity_public]]=0,ISBLANK(Table2[[#This Row],[7d_positivity_public]])),"",(Table2[[#This Row],[7d_positivity_public]]-Table2[[#This Row],[7d_positivity_all]])/Table2[[#This Row],[7d_positivity_public]])</f>
        <v/>
      </c>
      <c r="W2408">
        <v>0</v>
      </c>
    </row>
    <row r="2409" spans="1:23" x14ac:dyDescent="0.25">
      <c r="A2409" s="10">
        <v>44460</v>
      </c>
      <c r="B2409">
        <v>411</v>
      </c>
      <c r="C2409" t="s">
        <v>287</v>
      </c>
      <c r="D2409">
        <v>9</v>
      </c>
      <c r="E2409">
        <v>5</v>
      </c>
      <c r="F2409">
        <v>4</v>
      </c>
      <c r="G2409">
        <v>9</v>
      </c>
      <c r="H2409">
        <v>92</v>
      </c>
      <c r="J2409">
        <v>90</v>
      </c>
      <c r="K2409">
        <v>93</v>
      </c>
      <c r="L2409">
        <v>92</v>
      </c>
      <c r="M2409">
        <v>93</v>
      </c>
      <c r="N2409">
        <v>86</v>
      </c>
      <c r="O2409">
        <v>78</v>
      </c>
      <c r="P2409">
        <v>86</v>
      </c>
      <c r="Q2409">
        <v>83</v>
      </c>
      <c r="R2409">
        <v>89</v>
      </c>
      <c r="T2409" s="34">
        <f>_xlfn.XLOOKUP(B2409,'LHA Demog pivot'!$B$4:$B$93,'LHA Demog pivot'!$C$4:$C$93,,,1)</f>
        <v>225919</v>
      </c>
      <c r="U2409" s="36">
        <f>ROUND(Table2[[#This Row],[LHA_Pop_2016]]*Table2[[#This Row],[C_ADR_7day]]/100000*7,0)</f>
        <v>142</v>
      </c>
      <c r="V2409" s="13">
        <f>IF(OR(Table2[[#This Row],[7d_positivity_public]]=0,ISBLANK(Table2[[#This Row],[7d_positivity_public]])),"",(Table2[[#This Row],[7d_positivity_public]]-Table2[[#This Row],[7d_positivity_all]])/Table2[[#This Row],[7d_positivity_public]])</f>
        <v>0.22222222222222221</v>
      </c>
      <c r="W2409">
        <v>7</v>
      </c>
    </row>
    <row r="2410" spans="1:23" x14ac:dyDescent="0.25">
      <c r="A2410" s="10">
        <v>44460</v>
      </c>
      <c r="B2410">
        <v>412</v>
      </c>
      <c r="C2410" t="s">
        <v>288</v>
      </c>
      <c r="D2410">
        <v>6</v>
      </c>
      <c r="E2410">
        <v>4</v>
      </c>
      <c r="F2410">
        <v>2</v>
      </c>
      <c r="G2410">
        <v>5</v>
      </c>
      <c r="H2410">
        <v>88</v>
      </c>
      <c r="J2410">
        <v>85</v>
      </c>
      <c r="K2410">
        <v>89</v>
      </c>
      <c r="L2410">
        <v>86</v>
      </c>
      <c r="M2410">
        <v>92</v>
      </c>
      <c r="N2410">
        <v>81</v>
      </c>
      <c r="O2410">
        <v>71</v>
      </c>
      <c r="P2410">
        <v>82</v>
      </c>
      <c r="Q2410">
        <v>75</v>
      </c>
      <c r="R2410">
        <v>88</v>
      </c>
      <c r="T2410" s="34">
        <f>_xlfn.XLOOKUP(B2410,'LHA Demog pivot'!$B$4:$B$93,'LHA Demog pivot'!$C$4:$C$93,,,1)</f>
        <v>77460</v>
      </c>
      <c r="U2410" s="36">
        <f>ROUND(Table2[[#This Row],[LHA_Pop_2016]]*Table2[[#This Row],[C_ADR_7day]]/100000*7,0)</f>
        <v>33</v>
      </c>
      <c r="V2410" s="13">
        <f>IF(OR(Table2[[#This Row],[7d_positivity_public]]=0,ISBLANK(Table2[[#This Row],[7d_positivity_public]])),"",(Table2[[#This Row],[7d_positivity_public]]-Table2[[#This Row],[7d_positivity_all]])/Table2[[#This Row],[7d_positivity_public]])</f>
        <v>0.2</v>
      </c>
      <c r="W2410">
        <v>4</v>
      </c>
    </row>
    <row r="2411" spans="1:23" x14ac:dyDescent="0.25">
      <c r="A2411" s="10">
        <v>44460</v>
      </c>
      <c r="B2411">
        <v>413</v>
      </c>
      <c r="C2411" t="s">
        <v>289</v>
      </c>
      <c r="D2411">
        <v>6</v>
      </c>
      <c r="E2411">
        <v>4</v>
      </c>
      <c r="F2411">
        <v>2</v>
      </c>
      <c r="G2411">
        <v>6</v>
      </c>
      <c r="H2411">
        <v>93</v>
      </c>
      <c r="J2411">
        <v>91</v>
      </c>
      <c r="K2411">
        <v>93</v>
      </c>
      <c r="L2411">
        <v>90</v>
      </c>
      <c r="M2411">
        <v>95</v>
      </c>
      <c r="N2411">
        <v>88</v>
      </c>
      <c r="O2411">
        <v>81</v>
      </c>
      <c r="P2411">
        <v>89</v>
      </c>
      <c r="Q2411">
        <v>82</v>
      </c>
      <c r="R2411">
        <v>92</v>
      </c>
      <c r="T2411" s="34">
        <f>_xlfn.XLOOKUP(B2411,'LHA Demog pivot'!$B$4:$B$93,'LHA Demog pivot'!$C$4:$C$93,,,1)</f>
        <v>64692</v>
      </c>
      <c r="U2411" s="36">
        <f>ROUND(Table2[[#This Row],[LHA_Pop_2016]]*Table2[[#This Row],[C_ADR_7day]]/100000*7,0)</f>
        <v>27</v>
      </c>
      <c r="V2411" s="13">
        <f>IF(OR(Table2[[#This Row],[7d_positivity_public]]=0,ISBLANK(Table2[[#This Row],[7d_positivity_public]])),"",(Table2[[#This Row],[7d_positivity_public]]-Table2[[#This Row],[7d_positivity_all]])/Table2[[#This Row],[7d_positivity_public]])</f>
        <v>0.16666666666666666</v>
      </c>
      <c r="W2411">
        <v>5</v>
      </c>
    </row>
    <row r="2412" spans="1:23" x14ac:dyDescent="0.25">
      <c r="A2412" s="10">
        <v>44460</v>
      </c>
      <c r="B2412">
        <v>414</v>
      </c>
      <c r="C2412" t="s">
        <v>290</v>
      </c>
      <c r="D2412">
        <v>7</v>
      </c>
      <c r="E2412">
        <v>10</v>
      </c>
      <c r="F2412">
        <v>-3</v>
      </c>
      <c r="G2412">
        <v>8</v>
      </c>
      <c r="H2412">
        <v>84</v>
      </c>
      <c r="J2412">
        <v>73</v>
      </c>
      <c r="K2412">
        <v>85</v>
      </c>
      <c r="L2412">
        <v>75</v>
      </c>
      <c r="M2412">
        <v>90</v>
      </c>
      <c r="N2412">
        <v>78</v>
      </c>
      <c r="O2412">
        <v>61</v>
      </c>
      <c r="P2412">
        <v>79</v>
      </c>
      <c r="Q2412">
        <v>65</v>
      </c>
      <c r="R2412">
        <v>86</v>
      </c>
      <c r="T2412" s="34">
        <f>_xlfn.XLOOKUP(B2412,'LHA Demog pivot'!$B$4:$B$93,'LHA Demog pivot'!$C$4:$C$93,,,1)</f>
        <v>15289</v>
      </c>
      <c r="U2412" s="36">
        <f>ROUND(Table2[[#This Row],[LHA_Pop_2016]]*Table2[[#This Row],[C_ADR_7day]]/100000*7,0)</f>
        <v>7</v>
      </c>
      <c r="V2412" s="13">
        <f>IF(OR(Table2[[#This Row],[7d_positivity_public]]=0,ISBLANK(Table2[[#This Row],[7d_positivity_public]])),"",(Table2[[#This Row],[7d_positivity_public]]-Table2[[#This Row],[7d_positivity_all]])/Table2[[#This Row],[7d_positivity_public]])</f>
        <v>0.375</v>
      </c>
      <c r="W2412">
        <v>5</v>
      </c>
    </row>
    <row r="2413" spans="1:23" x14ac:dyDescent="0.25">
      <c r="A2413" s="10">
        <v>44460</v>
      </c>
      <c r="B2413">
        <v>421</v>
      </c>
      <c r="C2413" t="s">
        <v>291</v>
      </c>
      <c r="D2413">
        <v>18</v>
      </c>
      <c r="E2413">
        <v>19</v>
      </c>
      <c r="F2413">
        <v>-1</v>
      </c>
      <c r="G2413">
        <v>12</v>
      </c>
      <c r="H2413">
        <v>83</v>
      </c>
      <c r="J2413">
        <v>77</v>
      </c>
      <c r="K2413">
        <v>84</v>
      </c>
      <c r="L2413">
        <v>76</v>
      </c>
      <c r="M2413">
        <v>90</v>
      </c>
      <c r="N2413">
        <v>76</v>
      </c>
      <c r="O2413">
        <v>61</v>
      </c>
      <c r="P2413">
        <v>77</v>
      </c>
      <c r="Q2413">
        <v>65</v>
      </c>
      <c r="R2413">
        <v>86</v>
      </c>
      <c r="T2413" s="34">
        <f>_xlfn.XLOOKUP(B2413,'LHA Demog pivot'!$B$4:$B$93,'LHA Demog pivot'!$C$4:$C$93,,,1)</f>
        <v>58378</v>
      </c>
      <c r="U2413" s="36">
        <f>ROUND(Table2[[#This Row],[LHA_Pop_2016]]*Table2[[#This Row],[C_ADR_7day]]/100000*7,0)</f>
        <v>74</v>
      </c>
      <c r="V2413" s="13">
        <f>IF(OR(Table2[[#This Row],[7d_positivity_public]]=0,ISBLANK(Table2[[#This Row],[7d_positivity_public]])),"",(Table2[[#This Row],[7d_positivity_public]]-Table2[[#This Row],[7d_positivity_all]])/Table2[[#This Row],[7d_positivity_public]])</f>
        <v>0.16666666666666666</v>
      </c>
      <c r="W2413">
        <v>10</v>
      </c>
    </row>
    <row r="2414" spans="1:23" x14ac:dyDescent="0.25">
      <c r="A2414" s="10">
        <v>44460</v>
      </c>
      <c r="B2414">
        <v>422</v>
      </c>
      <c r="C2414" t="s">
        <v>292</v>
      </c>
      <c r="D2414">
        <v>29</v>
      </c>
      <c r="E2414">
        <v>33</v>
      </c>
      <c r="F2414">
        <v>-4</v>
      </c>
      <c r="G2414">
        <v>14</v>
      </c>
      <c r="H2414">
        <v>78</v>
      </c>
      <c r="J2414">
        <v>66</v>
      </c>
      <c r="K2414">
        <v>79</v>
      </c>
      <c r="L2414">
        <v>66</v>
      </c>
      <c r="M2414">
        <v>86</v>
      </c>
      <c r="N2414">
        <v>70</v>
      </c>
      <c r="O2414">
        <v>48</v>
      </c>
      <c r="P2414">
        <v>71</v>
      </c>
      <c r="Q2414">
        <v>54</v>
      </c>
      <c r="R2414">
        <v>82</v>
      </c>
      <c r="T2414" s="34">
        <f>_xlfn.XLOOKUP(B2414,'LHA Demog pivot'!$B$4:$B$93,'LHA Demog pivot'!$C$4:$C$93,,,1)</f>
        <v>6240</v>
      </c>
      <c r="U2414" s="36">
        <f>ROUND(Table2[[#This Row],[LHA_Pop_2016]]*Table2[[#This Row],[C_ADR_7day]]/100000*7,0)</f>
        <v>13</v>
      </c>
      <c r="V2414" s="13">
        <f>IF(OR(Table2[[#This Row],[7d_positivity_public]]=0,ISBLANK(Table2[[#This Row],[7d_positivity_public]])),"",(Table2[[#This Row],[7d_positivity_public]]-Table2[[#This Row],[7d_positivity_all]])/Table2[[#This Row],[7d_positivity_public]])</f>
        <v>0</v>
      </c>
      <c r="W2414">
        <v>14</v>
      </c>
    </row>
    <row r="2415" spans="1:23" x14ac:dyDescent="0.25">
      <c r="A2415" s="10">
        <v>44460</v>
      </c>
      <c r="B2415">
        <v>423</v>
      </c>
      <c r="C2415" t="s">
        <v>293</v>
      </c>
      <c r="D2415">
        <v>7</v>
      </c>
      <c r="E2415">
        <v>12</v>
      </c>
      <c r="F2415">
        <v>-5</v>
      </c>
      <c r="G2415">
        <v>7</v>
      </c>
      <c r="H2415">
        <v>85</v>
      </c>
      <c r="J2415">
        <v>74</v>
      </c>
      <c r="K2415">
        <v>86</v>
      </c>
      <c r="L2415">
        <v>77</v>
      </c>
      <c r="M2415">
        <v>91</v>
      </c>
      <c r="N2415">
        <v>79</v>
      </c>
      <c r="O2415">
        <v>59</v>
      </c>
      <c r="P2415">
        <v>80</v>
      </c>
      <c r="Q2415">
        <v>66</v>
      </c>
      <c r="R2415">
        <v>87</v>
      </c>
      <c r="T2415" s="34">
        <f>_xlfn.XLOOKUP(B2415,'LHA Demog pivot'!$B$4:$B$93,'LHA Demog pivot'!$C$4:$C$93,,,1)</f>
        <v>19121</v>
      </c>
      <c r="U2415" s="36">
        <f>ROUND(Table2[[#This Row],[LHA_Pop_2016]]*Table2[[#This Row],[C_ADR_7day]]/100000*7,0)</f>
        <v>9</v>
      </c>
      <c r="V2415" s="13">
        <f>IF(OR(Table2[[#This Row],[7d_positivity_public]]=0,ISBLANK(Table2[[#This Row],[7d_positivity_public]])),"",(Table2[[#This Row],[7d_positivity_public]]-Table2[[#This Row],[7d_positivity_all]])/Table2[[#This Row],[7d_positivity_public]])</f>
        <v>0.14285714285714285</v>
      </c>
      <c r="W2415">
        <v>6</v>
      </c>
    </row>
    <row r="2416" spans="1:23" x14ac:dyDescent="0.25">
      <c r="A2416" s="10">
        <v>44460</v>
      </c>
      <c r="B2416">
        <v>424</v>
      </c>
      <c r="C2416" t="s">
        <v>294</v>
      </c>
      <c r="D2416">
        <v>6</v>
      </c>
      <c r="E2416">
        <v>6</v>
      </c>
      <c r="F2416">
        <v>0</v>
      </c>
      <c r="G2416">
        <v>5</v>
      </c>
      <c r="H2416">
        <v>86</v>
      </c>
      <c r="J2416">
        <v>80</v>
      </c>
      <c r="K2416">
        <v>86</v>
      </c>
      <c r="L2416">
        <v>81</v>
      </c>
      <c r="M2416">
        <v>90</v>
      </c>
      <c r="N2416">
        <v>78</v>
      </c>
      <c r="O2416">
        <v>67</v>
      </c>
      <c r="P2416">
        <v>79</v>
      </c>
      <c r="Q2416">
        <v>70</v>
      </c>
      <c r="R2416">
        <v>86</v>
      </c>
      <c r="T2416" s="34">
        <f>_xlfn.XLOOKUP(B2416,'LHA Demog pivot'!$B$4:$B$93,'LHA Demog pivot'!$C$4:$C$93,,,1)</f>
        <v>108964</v>
      </c>
      <c r="U2416" s="36">
        <f>ROUND(Table2[[#This Row],[LHA_Pop_2016]]*Table2[[#This Row],[C_ADR_7day]]/100000*7,0)</f>
        <v>46</v>
      </c>
      <c r="V2416" s="13">
        <f>IF(OR(Table2[[#This Row],[7d_positivity_public]]=0,ISBLANK(Table2[[#This Row],[7d_positivity_public]])),"",(Table2[[#This Row],[7d_positivity_public]]-Table2[[#This Row],[7d_positivity_all]])/Table2[[#This Row],[7d_positivity_public]])</f>
        <v>0</v>
      </c>
      <c r="W2416">
        <v>5</v>
      </c>
    </row>
    <row r="2417" spans="1:23" x14ac:dyDescent="0.25">
      <c r="A2417" s="10">
        <v>44460</v>
      </c>
      <c r="B2417">
        <v>425</v>
      </c>
      <c r="C2417" t="s">
        <v>295</v>
      </c>
      <c r="D2417">
        <v>5</v>
      </c>
      <c r="E2417">
        <v>3</v>
      </c>
      <c r="F2417">
        <v>2</v>
      </c>
      <c r="G2417">
        <v>6</v>
      </c>
      <c r="H2417">
        <v>85</v>
      </c>
      <c r="J2417">
        <v>73</v>
      </c>
      <c r="K2417">
        <v>86</v>
      </c>
      <c r="L2417">
        <v>73</v>
      </c>
      <c r="M2417">
        <v>91</v>
      </c>
      <c r="N2417">
        <v>79</v>
      </c>
      <c r="O2417">
        <v>58</v>
      </c>
      <c r="P2417">
        <v>80</v>
      </c>
      <c r="Q2417">
        <v>62</v>
      </c>
      <c r="R2417">
        <v>87</v>
      </c>
      <c r="T2417" s="34">
        <f>_xlfn.XLOOKUP(B2417,'LHA Demog pivot'!$B$4:$B$93,'LHA Demog pivot'!$C$4:$C$93,,,1)</f>
        <v>47133</v>
      </c>
      <c r="U2417" s="36">
        <f>ROUND(Table2[[#This Row],[LHA_Pop_2016]]*Table2[[#This Row],[C_ADR_7day]]/100000*7,0)</f>
        <v>16</v>
      </c>
      <c r="V2417" s="13">
        <f>IF(OR(Table2[[#This Row],[7d_positivity_public]]=0,ISBLANK(Table2[[#This Row],[7d_positivity_public]])),"",(Table2[[#This Row],[7d_positivity_public]]-Table2[[#This Row],[7d_positivity_all]])/Table2[[#This Row],[7d_positivity_public]])</f>
        <v>0.16666666666666666</v>
      </c>
      <c r="W2417">
        <v>5</v>
      </c>
    </row>
    <row r="2418" spans="1:23" x14ac:dyDescent="0.25">
      <c r="A2418" s="10">
        <v>44460</v>
      </c>
      <c r="B2418">
        <v>426</v>
      </c>
      <c r="C2418" t="s">
        <v>296</v>
      </c>
      <c r="D2418">
        <v>23</v>
      </c>
      <c r="E2418">
        <v>7</v>
      </c>
      <c r="F2418">
        <v>16</v>
      </c>
      <c r="G2418">
        <v>19</v>
      </c>
      <c r="H2418">
        <v>83</v>
      </c>
      <c r="J2418">
        <v>70</v>
      </c>
      <c r="K2418">
        <v>84</v>
      </c>
      <c r="L2418">
        <v>78</v>
      </c>
      <c r="M2418">
        <v>89</v>
      </c>
      <c r="N2418">
        <v>74</v>
      </c>
      <c r="O2418">
        <v>55</v>
      </c>
      <c r="P2418">
        <v>75</v>
      </c>
      <c r="Q2418">
        <v>65</v>
      </c>
      <c r="R2418">
        <v>84</v>
      </c>
      <c r="T2418" s="34">
        <f>_xlfn.XLOOKUP(B2418,'LHA Demog pivot'!$B$4:$B$93,'LHA Demog pivot'!$C$4:$C$93,,,1)</f>
        <v>30981</v>
      </c>
      <c r="U2418" s="36">
        <f>ROUND(Table2[[#This Row],[LHA_Pop_2016]]*Table2[[#This Row],[C_ADR_7day]]/100000*7,0)</f>
        <v>50</v>
      </c>
      <c r="V2418" s="13">
        <f>IF(OR(Table2[[#This Row],[7d_positivity_public]]=0,ISBLANK(Table2[[#This Row],[7d_positivity_public]])),"",(Table2[[#This Row],[7d_positivity_public]]-Table2[[#This Row],[7d_positivity_all]])/Table2[[#This Row],[7d_positivity_public]])</f>
        <v>0.15789473684210525</v>
      </c>
      <c r="W2418">
        <v>16</v>
      </c>
    </row>
    <row r="2419" spans="1:23" x14ac:dyDescent="0.25">
      <c r="A2419" s="10">
        <v>44460</v>
      </c>
      <c r="B2419">
        <v>431</v>
      </c>
      <c r="C2419" t="s">
        <v>297</v>
      </c>
      <c r="D2419">
        <v>4</v>
      </c>
      <c r="E2419">
        <v>8</v>
      </c>
      <c r="F2419">
        <v>-4</v>
      </c>
      <c r="G2419">
        <v>5</v>
      </c>
      <c r="H2419">
        <v>84</v>
      </c>
      <c r="J2419">
        <v>74</v>
      </c>
      <c r="K2419">
        <v>85</v>
      </c>
      <c r="L2419">
        <v>77</v>
      </c>
      <c r="M2419">
        <v>90</v>
      </c>
      <c r="N2419">
        <v>77</v>
      </c>
      <c r="O2419">
        <v>60</v>
      </c>
      <c r="P2419">
        <v>78</v>
      </c>
      <c r="Q2419">
        <v>65</v>
      </c>
      <c r="R2419">
        <v>87</v>
      </c>
      <c r="T2419" s="34">
        <f>_xlfn.XLOOKUP(B2419,'LHA Demog pivot'!$B$4:$B$93,'LHA Demog pivot'!$C$4:$C$93,,,1)</f>
        <v>66527</v>
      </c>
      <c r="U2419" s="36">
        <f>ROUND(Table2[[#This Row],[LHA_Pop_2016]]*Table2[[#This Row],[C_ADR_7day]]/100000*7,0)</f>
        <v>19</v>
      </c>
      <c r="V2419" s="13">
        <f>IF(OR(Table2[[#This Row],[7d_positivity_public]]=0,ISBLANK(Table2[[#This Row],[7d_positivity_public]])),"",(Table2[[#This Row],[7d_positivity_public]]-Table2[[#This Row],[7d_positivity_all]])/Table2[[#This Row],[7d_positivity_public]])</f>
        <v>0.2</v>
      </c>
      <c r="W2419">
        <v>4</v>
      </c>
    </row>
    <row r="2420" spans="1:23" x14ac:dyDescent="0.25">
      <c r="A2420" s="10">
        <v>44460</v>
      </c>
      <c r="B2420">
        <v>432</v>
      </c>
      <c r="C2420" t="s">
        <v>298</v>
      </c>
      <c r="D2420">
        <v>8</v>
      </c>
      <c r="E2420">
        <v>10</v>
      </c>
      <c r="F2420">
        <v>-2</v>
      </c>
      <c r="G2420">
        <v>8</v>
      </c>
      <c r="H2420">
        <v>83</v>
      </c>
      <c r="J2420">
        <v>74</v>
      </c>
      <c r="K2420">
        <v>84</v>
      </c>
      <c r="L2420">
        <v>76</v>
      </c>
      <c r="M2420">
        <v>90</v>
      </c>
      <c r="N2420">
        <v>76</v>
      </c>
      <c r="O2420">
        <v>61</v>
      </c>
      <c r="P2420">
        <v>77</v>
      </c>
      <c r="Q2420">
        <v>65</v>
      </c>
      <c r="R2420">
        <v>86</v>
      </c>
      <c r="T2420" s="34">
        <f>_xlfn.XLOOKUP(B2420,'LHA Demog pivot'!$B$4:$B$93,'LHA Demog pivot'!$C$4:$C$93,,,1)</f>
        <v>42570</v>
      </c>
      <c r="U2420" s="36">
        <f>ROUND(Table2[[#This Row],[LHA_Pop_2016]]*Table2[[#This Row],[C_ADR_7day]]/100000*7,0)</f>
        <v>24</v>
      </c>
      <c r="V2420" s="13">
        <f>IF(OR(Table2[[#This Row],[7d_positivity_public]]=0,ISBLANK(Table2[[#This Row],[7d_positivity_public]])),"",(Table2[[#This Row],[7d_positivity_public]]-Table2[[#This Row],[7d_positivity_all]])/Table2[[#This Row],[7d_positivity_public]])</f>
        <v>0.125</v>
      </c>
      <c r="W2420">
        <v>7</v>
      </c>
    </row>
    <row r="2421" spans="1:23" x14ac:dyDescent="0.25">
      <c r="A2421" s="10">
        <v>44460</v>
      </c>
      <c r="B2421">
        <v>433</v>
      </c>
      <c r="C2421" t="s">
        <v>299</v>
      </c>
      <c r="D2421">
        <v>0</v>
      </c>
      <c r="E2421">
        <v>0</v>
      </c>
      <c r="F2421">
        <v>0</v>
      </c>
      <c r="G2421">
        <v>0</v>
      </c>
      <c r="H2421">
        <v>79</v>
      </c>
      <c r="J2421">
        <v>62</v>
      </c>
      <c r="K2421">
        <v>80</v>
      </c>
      <c r="L2421">
        <v>72</v>
      </c>
      <c r="M2421">
        <v>85</v>
      </c>
      <c r="N2421">
        <v>72</v>
      </c>
      <c r="O2421">
        <v>47</v>
      </c>
      <c r="P2421">
        <v>74</v>
      </c>
      <c r="Q2421">
        <v>62</v>
      </c>
      <c r="R2421">
        <v>81</v>
      </c>
      <c r="T2421" s="34">
        <f>_xlfn.XLOOKUP(B2421,'LHA Demog pivot'!$B$4:$B$93,'LHA Demog pivot'!$C$4:$C$93,,,1)</f>
        <v>1901</v>
      </c>
      <c r="U2421" s="36">
        <f>ROUND(Table2[[#This Row],[LHA_Pop_2016]]*Table2[[#This Row],[C_ADR_7day]]/100000*7,0)</f>
        <v>0</v>
      </c>
      <c r="V2421" s="13" t="str">
        <f>IF(OR(Table2[[#This Row],[7d_positivity_public]]=0,ISBLANK(Table2[[#This Row],[7d_positivity_public]])),"",(Table2[[#This Row],[7d_positivity_public]]-Table2[[#This Row],[7d_positivity_all]])/Table2[[#This Row],[7d_positivity_public]])</f>
        <v/>
      </c>
      <c r="W2421">
        <v>0</v>
      </c>
    </row>
    <row r="2422" spans="1:23" x14ac:dyDescent="0.25">
      <c r="A2422" s="10">
        <v>44460</v>
      </c>
      <c r="B2422">
        <v>434</v>
      </c>
      <c r="C2422" t="s">
        <v>300</v>
      </c>
      <c r="D2422">
        <v>3</v>
      </c>
      <c r="E2422">
        <v>4</v>
      </c>
      <c r="F2422">
        <v>-1</v>
      </c>
      <c r="G2422">
        <v>4</v>
      </c>
      <c r="H2422">
        <v>82</v>
      </c>
      <c r="J2422">
        <v>69</v>
      </c>
      <c r="K2422">
        <v>83</v>
      </c>
      <c r="L2422">
        <v>77</v>
      </c>
      <c r="M2422">
        <v>88</v>
      </c>
      <c r="N2422">
        <v>73</v>
      </c>
      <c r="O2422">
        <v>51</v>
      </c>
      <c r="P2422">
        <v>75</v>
      </c>
      <c r="Q2422">
        <v>66</v>
      </c>
      <c r="R2422">
        <v>82</v>
      </c>
      <c r="T2422" s="34">
        <f>_xlfn.XLOOKUP(B2422,'LHA Demog pivot'!$B$4:$B$93,'LHA Demog pivot'!$C$4:$C$93,,,1)</f>
        <v>11235</v>
      </c>
      <c r="U2422" s="36">
        <f>ROUND(Table2[[#This Row],[LHA_Pop_2016]]*Table2[[#This Row],[C_ADR_7day]]/100000*7,0)</f>
        <v>2</v>
      </c>
      <c r="V2422" s="13">
        <f>IF(OR(Table2[[#This Row],[7d_positivity_public]]=0,ISBLANK(Table2[[#This Row],[7d_positivity_public]])),"",(Table2[[#This Row],[7d_positivity_public]]-Table2[[#This Row],[7d_positivity_all]])/Table2[[#This Row],[7d_positivity_public]])</f>
        <v>0</v>
      </c>
      <c r="W2422">
        <v>4</v>
      </c>
    </row>
    <row r="2423" spans="1:23" x14ac:dyDescent="0.25">
      <c r="A2423" s="10">
        <v>44460</v>
      </c>
      <c r="B2423">
        <v>510</v>
      </c>
      <c r="C2423" t="s">
        <v>301</v>
      </c>
      <c r="D2423">
        <v>0</v>
      </c>
      <c r="E2423">
        <v>0</v>
      </c>
      <c r="F2423">
        <v>0</v>
      </c>
      <c r="G2423">
        <v>5</v>
      </c>
      <c r="H2423">
        <v>87</v>
      </c>
      <c r="J2423">
        <v>81</v>
      </c>
      <c r="K2423">
        <v>87</v>
      </c>
      <c r="L2423">
        <v>84</v>
      </c>
      <c r="M2423">
        <v>90</v>
      </c>
      <c r="N2423">
        <v>79</v>
      </c>
      <c r="O2423">
        <v>65</v>
      </c>
      <c r="P2423">
        <v>80</v>
      </c>
      <c r="Q2423">
        <v>74</v>
      </c>
      <c r="R2423">
        <v>85</v>
      </c>
      <c r="T2423" s="34">
        <f>_xlfn.XLOOKUP(B2423,'LHA Demog pivot'!$B$4:$B$93,'LHA Demog pivot'!$C$4:$C$93,,,1)</f>
        <v>4198</v>
      </c>
      <c r="U2423" s="36">
        <f>ROUND(Table2[[#This Row],[LHA_Pop_2016]]*Table2[[#This Row],[C_ADR_7day]]/100000*7,0)</f>
        <v>0</v>
      </c>
      <c r="V2423" s="13">
        <f>IF(OR(Table2[[#This Row],[7d_positivity_public]]=0,ISBLANK(Table2[[#This Row],[7d_positivity_public]])),"",(Table2[[#This Row],[7d_positivity_public]]-Table2[[#This Row],[7d_positivity_all]])/Table2[[#This Row],[7d_positivity_public]])</f>
        <v>0.4</v>
      </c>
      <c r="W2423">
        <v>3</v>
      </c>
    </row>
    <row r="2424" spans="1:23" x14ac:dyDescent="0.25">
      <c r="A2424" s="10">
        <v>44460</v>
      </c>
      <c r="B2424">
        <v>512</v>
      </c>
      <c r="C2424" t="s">
        <v>304</v>
      </c>
      <c r="D2424">
        <v>7</v>
      </c>
      <c r="E2424">
        <v>2</v>
      </c>
      <c r="F2424">
        <v>5</v>
      </c>
      <c r="G2424">
        <v>8</v>
      </c>
      <c r="H2424">
        <v>85</v>
      </c>
      <c r="J2424">
        <v>73</v>
      </c>
      <c r="K2424">
        <v>86</v>
      </c>
      <c r="L2424">
        <v>83</v>
      </c>
      <c r="M2424">
        <v>90</v>
      </c>
      <c r="N2424">
        <v>74</v>
      </c>
      <c r="O2424">
        <v>53</v>
      </c>
      <c r="P2424">
        <v>76</v>
      </c>
      <c r="Q2424">
        <v>69</v>
      </c>
      <c r="R2424">
        <v>84</v>
      </c>
      <c r="T2424" s="34">
        <f>_xlfn.XLOOKUP(B2424,'LHA Demog pivot'!$B$4:$B$93,'LHA Demog pivot'!$C$4:$C$93,,,1)</f>
        <v>13501</v>
      </c>
      <c r="U2424" s="36">
        <f>ROUND(Table2[[#This Row],[LHA_Pop_2016]]*Table2[[#This Row],[C_ADR_7day]]/100000*7,0)</f>
        <v>7</v>
      </c>
      <c r="V2424" s="13">
        <f>IF(OR(Table2[[#This Row],[7d_positivity_public]]=0,ISBLANK(Table2[[#This Row],[7d_positivity_public]])),"",(Table2[[#This Row],[7d_positivity_public]]-Table2[[#This Row],[7d_positivity_all]])/Table2[[#This Row],[7d_positivity_public]])</f>
        <v>0.125</v>
      </c>
      <c r="W2424">
        <v>7</v>
      </c>
    </row>
    <row r="2425" spans="1:23" x14ac:dyDescent="0.25">
      <c r="A2425" s="10">
        <v>44460</v>
      </c>
      <c r="B2425">
        <v>513</v>
      </c>
      <c r="C2425" t="s">
        <v>305</v>
      </c>
      <c r="D2425">
        <v>42</v>
      </c>
      <c r="E2425">
        <v>10</v>
      </c>
      <c r="F2425">
        <v>32</v>
      </c>
      <c r="G2425">
        <v>16</v>
      </c>
      <c r="H2425">
        <v>80</v>
      </c>
      <c r="J2425">
        <v>60</v>
      </c>
      <c r="K2425">
        <v>82</v>
      </c>
      <c r="L2425">
        <v>78</v>
      </c>
      <c r="M2425">
        <v>85</v>
      </c>
      <c r="N2425">
        <v>70</v>
      </c>
      <c r="O2425">
        <v>43</v>
      </c>
      <c r="P2425">
        <v>72</v>
      </c>
      <c r="Q2425">
        <v>66</v>
      </c>
      <c r="R2425">
        <v>78</v>
      </c>
      <c r="T2425" s="34">
        <f>_xlfn.XLOOKUP(B2425,'LHA Demog pivot'!$B$4:$B$93,'LHA Demog pivot'!$C$4:$C$93,,,1)</f>
        <v>4223</v>
      </c>
      <c r="U2425" s="36">
        <f>ROUND(Table2[[#This Row],[LHA_Pop_2016]]*Table2[[#This Row],[C_ADR_7day]]/100000*7,0)</f>
        <v>12</v>
      </c>
      <c r="V2425" s="13">
        <f>IF(OR(Table2[[#This Row],[7d_positivity_public]]=0,ISBLANK(Table2[[#This Row],[7d_positivity_public]])),"",(Table2[[#This Row],[7d_positivity_public]]-Table2[[#This Row],[7d_positivity_all]])/Table2[[#This Row],[7d_positivity_public]])</f>
        <v>6.25E-2</v>
      </c>
      <c r="W2425">
        <v>15</v>
      </c>
    </row>
    <row r="2426" spans="1:23" x14ac:dyDescent="0.25">
      <c r="A2426" s="10">
        <v>44460</v>
      </c>
      <c r="B2426">
        <v>514</v>
      </c>
      <c r="C2426" t="s">
        <v>306</v>
      </c>
      <c r="D2426">
        <v>65</v>
      </c>
      <c r="E2426">
        <v>76</v>
      </c>
      <c r="F2426">
        <v>-11</v>
      </c>
      <c r="G2426">
        <v>31</v>
      </c>
      <c r="H2426">
        <v>74</v>
      </c>
      <c r="J2426">
        <v>54</v>
      </c>
      <c r="K2426">
        <v>76</v>
      </c>
      <c r="L2426">
        <v>70</v>
      </c>
      <c r="M2426">
        <v>82</v>
      </c>
      <c r="N2426">
        <v>63</v>
      </c>
      <c r="O2426">
        <v>41</v>
      </c>
      <c r="P2426">
        <v>66</v>
      </c>
      <c r="Q2426">
        <v>56</v>
      </c>
      <c r="R2426">
        <v>76</v>
      </c>
      <c r="T2426" s="34">
        <f>_xlfn.XLOOKUP(B2426,'LHA Demog pivot'!$B$4:$B$93,'LHA Demog pivot'!$C$4:$C$93,,,1)</f>
        <v>16414</v>
      </c>
      <c r="U2426" s="36">
        <f>ROUND(Table2[[#This Row],[LHA_Pop_2016]]*Table2[[#This Row],[C_ADR_7day]]/100000*7,0)</f>
        <v>75</v>
      </c>
      <c r="V2426" s="13">
        <f>IF(OR(Table2[[#This Row],[7d_positivity_public]]=0,ISBLANK(Table2[[#This Row],[7d_positivity_public]])),"",(Table2[[#This Row],[7d_positivity_public]]-Table2[[#This Row],[7d_positivity_all]])/Table2[[#This Row],[7d_positivity_public]])</f>
        <v>6.4516129032258063E-2</v>
      </c>
      <c r="W2426">
        <v>29</v>
      </c>
    </row>
    <row r="2427" spans="1:23" x14ac:dyDescent="0.25">
      <c r="A2427" s="10">
        <v>44460</v>
      </c>
      <c r="B2427">
        <v>515</v>
      </c>
      <c r="C2427" t="s">
        <v>307</v>
      </c>
      <c r="D2427">
        <v>14</v>
      </c>
      <c r="E2427">
        <v>3</v>
      </c>
      <c r="F2427">
        <v>11</v>
      </c>
      <c r="G2427">
        <v>21</v>
      </c>
      <c r="H2427">
        <v>96</v>
      </c>
      <c r="J2427">
        <v>68</v>
      </c>
      <c r="K2427">
        <v>98</v>
      </c>
      <c r="L2427">
        <v>98</v>
      </c>
      <c r="M2427">
        <v>99</v>
      </c>
      <c r="N2427">
        <v>81</v>
      </c>
      <c r="O2427">
        <v>48</v>
      </c>
      <c r="P2427">
        <v>83</v>
      </c>
      <c r="Q2427">
        <v>77</v>
      </c>
      <c r="R2427">
        <v>90</v>
      </c>
      <c r="T2427" s="34">
        <f>_xlfn.XLOOKUP(B2427,'LHA Demog pivot'!$B$4:$B$93,'LHA Demog pivot'!$C$4:$C$93,,,1)</f>
        <v>9090</v>
      </c>
      <c r="U2427" s="36">
        <f>ROUND(Table2[[#This Row],[LHA_Pop_2016]]*Table2[[#This Row],[C_ADR_7day]]/100000*7,0)</f>
        <v>9</v>
      </c>
      <c r="V2427" s="13">
        <f>IF(OR(Table2[[#This Row],[7d_positivity_public]]=0,ISBLANK(Table2[[#This Row],[7d_positivity_public]])),"",(Table2[[#This Row],[7d_positivity_public]]-Table2[[#This Row],[7d_positivity_all]])/Table2[[#This Row],[7d_positivity_public]])</f>
        <v>9.5238095238095233E-2</v>
      </c>
      <c r="W2427">
        <v>19</v>
      </c>
    </row>
    <row r="2428" spans="1:23" x14ac:dyDescent="0.25">
      <c r="A2428" s="10">
        <v>44460</v>
      </c>
      <c r="B2428">
        <v>517</v>
      </c>
      <c r="C2428" t="s">
        <v>308</v>
      </c>
      <c r="D2428">
        <v>14</v>
      </c>
      <c r="E2428">
        <v>12</v>
      </c>
      <c r="F2428">
        <v>2</v>
      </c>
      <c r="G2428">
        <v>19</v>
      </c>
      <c r="H2428">
        <v>81</v>
      </c>
      <c r="J2428">
        <v>65</v>
      </c>
      <c r="K2428">
        <v>82</v>
      </c>
      <c r="L2428">
        <v>78</v>
      </c>
      <c r="M2428">
        <v>87</v>
      </c>
      <c r="N2428">
        <v>70</v>
      </c>
      <c r="O2428">
        <v>49</v>
      </c>
      <c r="P2428">
        <v>72</v>
      </c>
      <c r="Q2428">
        <v>65</v>
      </c>
      <c r="R2428">
        <v>81</v>
      </c>
      <c r="T2428" s="34">
        <f>_xlfn.XLOOKUP(B2428,'LHA Demog pivot'!$B$4:$B$93,'LHA Demog pivot'!$C$4:$C$93,,,1)</f>
        <v>20250</v>
      </c>
      <c r="U2428" s="36">
        <f>ROUND(Table2[[#This Row],[LHA_Pop_2016]]*Table2[[#This Row],[C_ADR_7day]]/100000*7,0)</f>
        <v>20</v>
      </c>
      <c r="V2428" s="13">
        <f>IF(OR(Table2[[#This Row],[7d_positivity_public]]=0,ISBLANK(Table2[[#This Row],[7d_positivity_public]])),"",(Table2[[#This Row],[7d_positivity_public]]-Table2[[#This Row],[7d_positivity_all]])/Table2[[#This Row],[7d_positivity_public]])</f>
        <v>0.10526315789473684</v>
      </c>
      <c r="W2428">
        <v>17</v>
      </c>
    </row>
    <row r="2429" spans="1:23" x14ac:dyDescent="0.25">
      <c r="A2429" s="10">
        <v>44460</v>
      </c>
      <c r="B2429">
        <v>518</v>
      </c>
      <c r="C2429" t="s">
        <v>309</v>
      </c>
      <c r="D2429">
        <v>24</v>
      </c>
      <c r="E2429">
        <v>24</v>
      </c>
      <c r="F2429">
        <v>0</v>
      </c>
      <c r="G2429">
        <v>18</v>
      </c>
      <c r="H2429">
        <v>86</v>
      </c>
      <c r="J2429">
        <v>77</v>
      </c>
      <c r="K2429">
        <v>87</v>
      </c>
      <c r="L2429">
        <v>84</v>
      </c>
      <c r="M2429">
        <v>90</v>
      </c>
      <c r="N2429">
        <v>75</v>
      </c>
      <c r="O2429">
        <v>47</v>
      </c>
      <c r="P2429">
        <v>78</v>
      </c>
      <c r="Q2429">
        <v>73</v>
      </c>
      <c r="R2429">
        <v>82</v>
      </c>
      <c r="T2429" s="34">
        <f>_xlfn.XLOOKUP(B2429,'LHA Demog pivot'!$B$4:$B$93,'LHA Demog pivot'!$C$4:$C$93,,,1)</f>
        <v>1880</v>
      </c>
      <c r="U2429" s="36">
        <f>ROUND(Table2[[#This Row],[LHA_Pop_2016]]*Table2[[#This Row],[C_ADR_7day]]/100000*7,0)</f>
        <v>3</v>
      </c>
      <c r="V2429" s="13">
        <f>IF(OR(Table2[[#This Row],[7d_positivity_public]]=0,ISBLANK(Table2[[#This Row],[7d_positivity_public]])),"",(Table2[[#This Row],[7d_positivity_public]]-Table2[[#This Row],[7d_positivity_all]])/Table2[[#This Row],[7d_positivity_public]])</f>
        <v>0</v>
      </c>
      <c r="W2429">
        <v>18</v>
      </c>
    </row>
    <row r="2430" spans="1:23" x14ac:dyDescent="0.25">
      <c r="A2430" s="10">
        <v>44460</v>
      </c>
      <c r="B2430">
        <v>521</v>
      </c>
      <c r="C2430" t="s">
        <v>310</v>
      </c>
      <c r="D2430">
        <v>42</v>
      </c>
      <c r="E2430">
        <v>23</v>
      </c>
      <c r="F2430">
        <v>19</v>
      </c>
      <c r="G2430">
        <v>33</v>
      </c>
      <c r="H2430">
        <v>73</v>
      </c>
      <c r="J2430">
        <v>57</v>
      </c>
      <c r="K2430">
        <v>74</v>
      </c>
      <c r="L2430">
        <v>65</v>
      </c>
      <c r="M2430">
        <v>81</v>
      </c>
      <c r="N2430">
        <v>63</v>
      </c>
      <c r="O2430">
        <v>44</v>
      </c>
      <c r="P2430">
        <v>65</v>
      </c>
      <c r="Q2430">
        <v>51</v>
      </c>
      <c r="R2430">
        <v>75</v>
      </c>
      <c r="T2430" s="34">
        <f>_xlfn.XLOOKUP(B2430,'LHA Demog pivot'!$B$4:$B$93,'LHA Demog pivot'!$C$4:$C$93,,,1)</f>
        <v>23205</v>
      </c>
      <c r="U2430" s="36">
        <f>ROUND(Table2[[#This Row],[LHA_Pop_2016]]*Table2[[#This Row],[C_ADR_7day]]/100000*7,0)</f>
        <v>68</v>
      </c>
      <c r="V2430" s="13">
        <f>IF(OR(Table2[[#This Row],[7d_positivity_public]]=0,ISBLANK(Table2[[#This Row],[7d_positivity_public]])),"",(Table2[[#This Row],[7d_positivity_public]]-Table2[[#This Row],[7d_positivity_all]])/Table2[[#This Row],[7d_positivity_public]])</f>
        <v>6.0606060606060608E-2</v>
      </c>
      <c r="W2430">
        <v>31</v>
      </c>
    </row>
    <row r="2431" spans="1:23" x14ac:dyDescent="0.25">
      <c r="A2431" s="10">
        <v>44460</v>
      </c>
      <c r="B2431">
        <v>522</v>
      </c>
      <c r="C2431" t="s">
        <v>311</v>
      </c>
      <c r="D2431">
        <v>57</v>
      </c>
      <c r="E2431">
        <v>7</v>
      </c>
      <c r="F2431">
        <v>50</v>
      </c>
      <c r="G2431">
        <v>20</v>
      </c>
      <c r="H2431">
        <v>71</v>
      </c>
      <c r="J2431">
        <v>47</v>
      </c>
      <c r="K2431">
        <v>74</v>
      </c>
      <c r="L2431">
        <v>66</v>
      </c>
      <c r="M2431">
        <v>80</v>
      </c>
      <c r="N2431">
        <v>63</v>
      </c>
      <c r="O2431">
        <v>36</v>
      </c>
      <c r="P2431">
        <v>66</v>
      </c>
      <c r="Q2431">
        <v>55</v>
      </c>
      <c r="R2431">
        <v>75</v>
      </c>
      <c r="T2431" s="34">
        <f>_xlfn.XLOOKUP(B2431,'LHA Demog pivot'!$B$4:$B$93,'LHA Demog pivot'!$C$4:$C$93,,,1)</f>
        <v>6256</v>
      </c>
      <c r="U2431" s="36">
        <f>ROUND(Table2[[#This Row],[LHA_Pop_2016]]*Table2[[#This Row],[C_ADR_7day]]/100000*7,0)</f>
        <v>25</v>
      </c>
      <c r="V2431" s="13">
        <f>IF(OR(Table2[[#This Row],[7d_positivity_public]]=0,ISBLANK(Table2[[#This Row],[7d_positivity_public]])),"",(Table2[[#This Row],[7d_positivity_public]]-Table2[[#This Row],[7d_positivity_all]])/Table2[[#This Row],[7d_positivity_public]])</f>
        <v>0</v>
      </c>
      <c r="W2431">
        <v>20</v>
      </c>
    </row>
    <row r="2432" spans="1:23" x14ac:dyDescent="0.25">
      <c r="A2432" s="10">
        <v>44460</v>
      </c>
      <c r="B2432">
        <v>523</v>
      </c>
      <c r="C2432" t="s">
        <v>312</v>
      </c>
      <c r="D2432">
        <v>66</v>
      </c>
      <c r="E2432">
        <v>71</v>
      </c>
      <c r="F2432">
        <v>-5</v>
      </c>
      <c r="G2432">
        <v>29</v>
      </c>
      <c r="H2432">
        <v>69</v>
      </c>
      <c r="J2432">
        <v>47</v>
      </c>
      <c r="K2432">
        <v>71</v>
      </c>
      <c r="L2432">
        <v>62</v>
      </c>
      <c r="M2432">
        <v>79</v>
      </c>
      <c r="N2432">
        <v>59</v>
      </c>
      <c r="O2432">
        <v>33</v>
      </c>
      <c r="P2432">
        <v>61</v>
      </c>
      <c r="Q2432">
        <v>49</v>
      </c>
      <c r="R2432">
        <v>73</v>
      </c>
      <c r="T2432" s="34">
        <f>_xlfn.XLOOKUP(B2432,'LHA Demog pivot'!$B$4:$B$93,'LHA Demog pivot'!$C$4:$C$93,,,1)</f>
        <v>15857</v>
      </c>
      <c r="U2432" s="36">
        <f>ROUND(Table2[[#This Row],[LHA_Pop_2016]]*Table2[[#This Row],[C_ADR_7day]]/100000*7,0)</f>
        <v>73</v>
      </c>
      <c r="V2432" s="13">
        <f>IF(OR(Table2[[#This Row],[7d_positivity_public]]=0,ISBLANK(Table2[[#This Row],[7d_positivity_public]])),"",(Table2[[#This Row],[7d_positivity_public]]-Table2[[#This Row],[7d_positivity_all]])/Table2[[#This Row],[7d_positivity_public]])</f>
        <v>3.4482758620689655E-2</v>
      </c>
      <c r="W2432">
        <v>28</v>
      </c>
    </row>
    <row r="2433" spans="1:23" x14ac:dyDescent="0.25">
      <c r="A2433" s="10">
        <v>44460</v>
      </c>
      <c r="B2433">
        <v>524</v>
      </c>
      <c r="C2433" t="s">
        <v>313</v>
      </c>
      <c r="D2433">
        <v>35</v>
      </c>
      <c r="E2433">
        <v>29</v>
      </c>
      <c r="F2433">
        <v>6</v>
      </c>
      <c r="G2433">
        <v>20</v>
      </c>
      <c r="H2433">
        <v>81</v>
      </c>
      <c r="J2433">
        <v>68</v>
      </c>
      <c r="K2433">
        <v>82</v>
      </c>
      <c r="L2433">
        <v>77</v>
      </c>
      <c r="M2433">
        <v>87</v>
      </c>
      <c r="N2433">
        <v>71</v>
      </c>
      <c r="O2433">
        <v>55</v>
      </c>
      <c r="P2433">
        <v>72</v>
      </c>
      <c r="Q2433">
        <v>64</v>
      </c>
      <c r="R2433">
        <v>82</v>
      </c>
      <c r="T2433" s="34">
        <f>_xlfn.XLOOKUP(B2433,'LHA Demog pivot'!$B$4:$B$93,'LHA Demog pivot'!$C$4:$C$93,,,1)</f>
        <v>95077</v>
      </c>
      <c r="U2433" s="36">
        <f>ROUND(Table2[[#This Row],[LHA_Pop_2016]]*Table2[[#This Row],[C_ADR_7day]]/100000*7,0)</f>
        <v>233</v>
      </c>
      <c r="V2433" s="13">
        <f>IF(OR(Table2[[#This Row],[7d_positivity_public]]=0,ISBLANK(Table2[[#This Row],[7d_positivity_public]])),"",(Table2[[#This Row],[7d_positivity_public]]-Table2[[#This Row],[7d_positivity_all]])/Table2[[#This Row],[7d_positivity_public]])</f>
        <v>0.1</v>
      </c>
      <c r="W2433">
        <v>18</v>
      </c>
    </row>
    <row r="2434" spans="1:23" x14ac:dyDescent="0.25">
      <c r="A2434" s="10">
        <v>44460</v>
      </c>
      <c r="B2434">
        <v>531</v>
      </c>
      <c r="C2434" t="s">
        <v>314</v>
      </c>
      <c r="D2434">
        <v>37</v>
      </c>
      <c r="E2434">
        <v>30</v>
      </c>
      <c r="F2434">
        <v>7</v>
      </c>
      <c r="G2434">
        <v>30</v>
      </c>
      <c r="H2434">
        <v>60</v>
      </c>
      <c r="J2434">
        <v>37</v>
      </c>
      <c r="K2434">
        <v>62</v>
      </c>
      <c r="L2434">
        <v>52</v>
      </c>
      <c r="M2434">
        <v>73</v>
      </c>
      <c r="N2434">
        <v>50</v>
      </c>
      <c r="O2434">
        <v>25</v>
      </c>
      <c r="P2434">
        <v>52</v>
      </c>
      <c r="Q2434">
        <v>40</v>
      </c>
      <c r="R2434">
        <v>67</v>
      </c>
      <c r="T2434" s="34">
        <f>_xlfn.XLOOKUP(B2434,'LHA Demog pivot'!$B$4:$B$93,'LHA Demog pivot'!$C$4:$C$93,,,1)</f>
        <v>26850</v>
      </c>
      <c r="U2434" s="36">
        <f>ROUND(Table2[[#This Row],[LHA_Pop_2016]]*Table2[[#This Row],[C_ADR_7day]]/100000*7,0)</f>
        <v>70</v>
      </c>
      <c r="V2434" s="13">
        <f>IF(OR(Table2[[#This Row],[7d_positivity_public]]=0,ISBLANK(Table2[[#This Row],[7d_positivity_public]])),"",(Table2[[#This Row],[7d_positivity_public]]-Table2[[#This Row],[7d_positivity_all]])/Table2[[#This Row],[7d_positivity_public]])</f>
        <v>6.6666666666666666E-2</v>
      </c>
      <c r="W2434">
        <v>28</v>
      </c>
    </row>
    <row r="2435" spans="1:23" x14ac:dyDescent="0.25">
      <c r="A2435" s="10">
        <v>44460</v>
      </c>
      <c r="B2435">
        <v>532</v>
      </c>
      <c r="C2435" t="s">
        <v>315</v>
      </c>
      <c r="D2435">
        <v>26</v>
      </c>
      <c r="E2435">
        <v>27</v>
      </c>
      <c r="F2435">
        <v>-1</v>
      </c>
      <c r="G2435">
        <v>22</v>
      </c>
      <c r="H2435">
        <v>61</v>
      </c>
      <c r="J2435">
        <v>39</v>
      </c>
      <c r="K2435">
        <v>64</v>
      </c>
      <c r="L2435">
        <v>57</v>
      </c>
      <c r="M2435">
        <v>75</v>
      </c>
      <c r="N2435">
        <v>51</v>
      </c>
      <c r="O2435">
        <v>27</v>
      </c>
      <c r="P2435">
        <v>53</v>
      </c>
      <c r="Q2435">
        <v>45</v>
      </c>
      <c r="R2435">
        <v>68</v>
      </c>
      <c r="T2435" s="34">
        <f>_xlfn.XLOOKUP(B2435,'LHA Demog pivot'!$B$4:$B$93,'LHA Demog pivot'!$C$4:$C$93,,,1)</f>
        <v>35521</v>
      </c>
      <c r="U2435" s="36">
        <f>ROUND(Table2[[#This Row],[LHA_Pop_2016]]*Table2[[#This Row],[C_ADR_7day]]/100000*7,0)</f>
        <v>65</v>
      </c>
      <c r="V2435" s="13">
        <f>IF(OR(Table2[[#This Row],[7d_positivity_public]]=0,ISBLANK(Table2[[#This Row],[7d_positivity_public]])),"",(Table2[[#This Row],[7d_positivity_public]]-Table2[[#This Row],[7d_positivity_all]])/Table2[[#This Row],[7d_positivity_public]])</f>
        <v>0.27272727272727271</v>
      </c>
      <c r="W2435">
        <v>16</v>
      </c>
    </row>
    <row r="2436" spans="1:23" x14ac:dyDescent="0.25">
      <c r="A2436" s="10">
        <v>44460</v>
      </c>
      <c r="B2436">
        <v>533</v>
      </c>
      <c r="C2436" t="s">
        <v>316</v>
      </c>
      <c r="D2436">
        <v>63</v>
      </c>
      <c r="E2436">
        <v>56</v>
      </c>
      <c r="F2436">
        <v>7</v>
      </c>
      <c r="G2436">
        <v>28</v>
      </c>
      <c r="H2436">
        <v>61</v>
      </c>
      <c r="J2436">
        <v>41</v>
      </c>
      <c r="K2436">
        <v>63</v>
      </c>
      <c r="L2436">
        <v>56</v>
      </c>
      <c r="M2436">
        <v>73</v>
      </c>
      <c r="N2436">
        <v>51</v>
      </c>
      <c r="O2436">
        <v>26</v>
      </c>
      <c r="P2436">
        <v>54</v>
      </c>
      <c r="Q2436">
        <v>44</v>
      </c>
      <c r="R2436">
        <v>67</v>
      </c>
      <c r="T2436" s="34">
        <f>_xlfn.XLOOKUP(B2436,'LHA Demog pivot'!$B$4:$B$93,'LHA Demog pivot'!$C$4:$C$93,,,1)</f>
        <v>5514</v>
      </c>
      <c r="U2436" s="36">
        <f>ROUND(Table2[[#This Row],[LHA_Pop_2016]]*Table2[[#This Row],[C_ADR_7day]]/100000*7,0)</f>
        <v>24</v>
      </c>
      <c r="V2436" s="13">
        <f>IF(OR(Table2[[#This Row],[7d_positivity_public]]=0,ISBLANK(Table2[[#This Row],[7d_positivity_public]])),"",(Table2[[#This Row],[7d_positivity_public]]-Table2[[#This Row],[7d_positivity_all]])/Table2[[#This Row],[7d_positivity_public]])</f>
        <v>7.1428571428571425E-2</v>
      </c>
      <c r="W2436">
        <v>26</v>
      </c>
    </row>
    <row r="2437" spans="1:23" x14ac:dyDescent="0.25">
      <c r="A2437" s="10">
        <v>44460</v>
      </c>
      <c r="B2437">
        <v>555</v>
      </c>
      <c r="C2437" t="s">
        <v>317</v>
      </c>
      <c r="D2437">
        <v>0</v>
      </c>
      <c r="E2437">
        <v>13</v>
      </c>
      <c r="F2437">
        <v>-13</v>
      </c>
      <c r="G2437">
        <v>0</v>
      </c>
      <c r="H2437">
        <v>84</v>
      </c>
      <c r="J2437">
        <v>60</v>
      </c>
      <c r="K2437">
        <v>86</v>
      </c>
      <c r="L2437">
        <v>81</v>
      </c>
      <c r="M2437">
        <v>89</v>
      </c>
      <c r="N2437">
        <v>72</v>
      </c>
      <c r="O2437">
        <v>44</v>
      </c>
      <c r="P2437">
        <v>74</v>
      </c>
      <c r="Q2437">
        <v>65</v>
      </c>
      <c r="R2437">
        <v>82</v>
      </c>
      <c r="T2437" s="34">
        <f>_xlfn.XLOOKUP(B2437,'LHA Demog pivot'!$B$4:$B$93,'LHA Demog pivot'!$C$4:$C$93,,,1)</f>
        <v>2049</v>
      </c>
      <c r="U2437" s="36">
        <f>ROUND(Table2[[#This Row],[LHA_Pop_2016]]*Table2[[#This Row],[C_ADR_7day]]/100000*7,0)</f>
        <v>0</v>
      </c>
      <c r="V2437" s="13" t="str">
        <f>IF(OR(Table2[[#This Row],[7d_positivity_public]]=0,ISBLANK(Table2[[#This Row],[7d_positivity_public]])),"",(Table2[[#This Row],[7d_positivity_public]]-Table2[[#This Row],[7d_positivity_all]])/Table2[[#This Row],[7d_positivity_public]])</f>
        <v/>
      </c>
      <c r="W2437">
        <v>0</v>
      </c>
    </row>
    <row r="2438" spans="1:23" x14ac:dyDescent="0.25">
      <c r="A2438" s="10">
        <v>44463</v>
      </c>
      <c r="B2438">
        <v>111</v>
      </c>
      <c r="C2438" t="s">
        <v>242</v>
      </c>
      <c r="D2438">
        <v>25</v>
      </c>
      <c r="E2438">
        <v>20</v>
      </c>
      <c r="F2438">
        <v>5</v>
      </c>
      <c r="G2438">
        <v>15</v>
      </c>
      <c r="H2438">
        <v>82</v>
      </c>
      <c r="J2438">
        <v>70</v>
      </c>
      <c r="K2438">
        <v>83</v>
      </c>
      <c r="L2438">
        <v>79</v>
      </c>
      <c r="M2438">
        <v>87</v>
      </c>
      <c r="N2438">
        <v>73</v>
      </c>
      <c r="O2438">
        <v>59</v>
      </c>
      <c r="P2438">
        <v>74</v>
      </c>
      <c r="Q2438">
        <v>67</v>
      </c>
      <c r="R2438">
        <v>82</v>
      </c>
      <c r="T2438" s="34">
        <f>_xlfn.XLOOKUP(B2438,'LHA Demog pivot'!$B$4:$B$93,'LHA Demog pivot'!$C$4:$C$93,,,1)</f>
        <v>15531</v>
      </c>
      <c r="U2438" s="36">
        <f>ROUND(Table2[[#This Row],[LHA_Pop_2016]]*Table2[[#This Row],[C_ADR_7day]]/100000*7,0)</f>
        <v>27</v>
      </c>
      <c r="V2438" s="13">
        <f>IF(OR(Table2[[#This Row],[7d_positivity_public]]=0,ISBLANK(Table2[[#This Row],[7d_positivity_public]])),"",(Table2[[#This Row],[7d_positivity_public]]-Table2[[#This Row],[7d_positivity_all]])/Table2[[#This Row],[7d_positivity_public]])</f>
        <v>6.6666666666666666E-2</v>
      </c>
      <c r="W2438">
        <v>14</v>
      </c>
    </row>
    <row r="2439" spans="1:23" x14ac:dyDescent="0.25">
      <c r="A2439" s="10">
        <v>44463</v>
      </c>
      <c r="B2439">
        <v>112</v>
      </c>
      <c r="C2439" t="s">
        <v>243</v>
      </c>
      <c r="D2439">
        <v>23</v>
      </c>
      <c r="E2439">
        <v>25</v>
      </c>
      <c r="F2439">
        <v>-2</v>
      </c>
      <c r="G2439">
        <v>11</v>
      </c>
      <c r="H2439">
        <v>81</v>
      </c>
      <c r="J2439">
        <v>68</v>
      </c>
      <c r="K2439">
        <v>82</v>
      </c>
      <c r="L2439">
        <v>74</v>
      </c>
      <c r="M2439">
        <v>88</v>
      </c>
      <c r="N2439">
        <v>71</v>
      </c>
      <c r="O2439">
        <v>55</v>
      </c>
      <c r="P2439">
        <v>73</v>
      </c>
      <c r="Q2439">
        <v>60</v>
      </c>
      <c r="R2439">
        <v>83</v>
      </c>
      <c r="T2439" s="34">
        <f>_xlfn.XLOOKUP(B2439,'LHA Demog pivot'!$B$4:$B$93,'LHA Demog pivot'!$C$4:$C$93,,,1)</f>
        <v>26248</v>
      </c>
      <c r="U2439" s="36">
        <f>ROUND(Table2[[#This Row],[LHA_Pop_2016]]*Table2[[#This Row],[C_ADR_7day]]/100000*7,0)</f>
        <v>42</v>
      </c>
      <c r="V2439" s="13">
        <f>IF(OR(Table2[[#This Row],[7d_positivity_public]]=0,ISBLANK(Table2[[#This Row],[7d_positivity_public]])),"",(Table2[[#This Row],[7d_positivity_public]]-Table2[[#This Row],[7d_positivity_all]])/Table2[[#This Row],[7d_positivity_public]])</f>
        <v>0</v>
      </c>
      <c r="W2439">
        <v>11</v>
      </c>
    </row>
    <row r="2440" spans="1:23" x14ac:dyDescent="0.25">
      <c r="A2440" s="10">
        <v>44463</v>
      </c>
      <c r="B2440">
        <v>113</v>
      </c>
      <c r="C2440" t="s">
        <v>244</v>
      </c>
      <c r="D2440">
        <v>10</v>
      </c>
      <c r="E2440">
        <v>7</v>
      </c>
      <c r="F2440">
        <v>3</v>
      </c>
      <c r="G2440">
        <v>5</v>
      </c>
      <c r="H2440">
        <v>85</v>
      </c>
      <c r="J2440">
        <v>75</v>
      </c>
      <c r="K2440">
        <v>86</v>
      </c>
      <c r="L2440">
        <v>80</v>
      </c>
      <c r="M2440">
        <v>91</v>
      </c>
      <c r="N2440">
        <v>77</v>
      </c>
      <c r="O2440">
        <v>63</v>
      </c>
      <c r="P2440">
        <v>79</v>
      </c>
      <c r="Q2440">
        <v>68</v>
      </c>
      <c r="R2440">
        <v>87</v>
      </c>
      <c r="T2440" s="34">
        <f>_xlfn.XLOOKUP(B2440,'LHA Demog pivot'!$B$4:$B$93,'LHA Demog pivot'!$C$4:$C$93,,,1)</f>
        <v>9178</v>
      </c>
      <c r="U2440" s="36">
        <f>ROUND(Table2[[#This Row],[LHA_Pop_2016]]*Table2[[#This Row],[C_ADR_7day]]/100000*7,0)</f>
        <v>6</v>
      </c>
      <c r="V2440" s="13">
        <f>IF(OR(Table2[[#This Row],[7d_positivity_public]]=0,ISBLANK(Table2[[#This Row],[7d_positivity_public]])),"",(Table2[[#This Row],[7d_positivity_public]]-Table2[[#This Row],[7d_positivity_all]])/Table2[[#This Row],[7d_positivity_public]])</f>
        <v>0</v>
      </c>
      <c r="W2440">
        <v>5</v>
      </c>
    </row>
    <row r="2441" spans="1:23" x14ac:dyDescent="0.25">
      <c r="A2441" s="10">
        <v>44463</v>
      </c>
      <c r="B2441">
        <v>114</v>
      </c>
      <c r="C2441" t="s">
        <v>245</v>
      </c>
      <c r="D2441">
        <v>12</v>
      </c>
      <c r="E2441">
        <v>17</v>
      </c>
      <c r="F2441">
        <v>-5</v>
      </c>
      <c r="G2441">
        <v>9</v>
      </c>
      <c r="H2441">
        <v>88</v>
      </c>
      <c r="J2441">
        <v>71</v>
      </c>
      <c r="K2441">
        <v>89</v>
      </c>
      <c r="L2441">
        <v>85</v>
      </c>
      <c r="M2441">
        <v>91</v>
      </c>
      <c r="N2441">
        <v>79</v>
      </c>
      <c r="O2441">
        <v>56</v>
      </c>
      <c r="P2441">
        <v>80</v>
      </c>
      <c r="Q2441">
        <v>73</v>
      </c>
      <c r="R2441">
        <v>86</v>
      </c>
      <c r="T2441" s="34">
        <f>_xlfn.XLOOKUP(B2441,'LHA Demog pivot'!$B$4:$B$93,'LHA Demog pivot'!$C$4:$C$93,,,1)</f>
        <v>9487</v>
      </c>
      <c r="U2441" s="36">
        <f>ROUND(Table2[[#This Row],[LHA_Pop_2016]]*Table2[[#This Row],[C_ADR_7day]]/100000*7,0)</f>
        <v>8</v>
      </c>
      <c r="V2441" s="13">
        <f>IF(OR(Table2[[#This Row],[7d_positivity_public]]=0,ISBLANK(Table2[[#This Row],[7d_positivity_public]])),"",(Table2[[#This Row],[7d_positivity_public]]-Table2[[#This Row],[7d_positivity_all]])/Table2[[#This Row],[7d_positivity_public]])</f>
        <v>0.1111111111111111</v>
      </c>
      <c r="W2441">
        <v>8</v>
      </c>
    </row>
    <row r="2442" spans="1:23" x14ac:dyDescent="0.25">
      <c r="A2442" s="10">
        <v>44463</v>
      </c>
      <c r="B2442">
        <v>115</v>
      </c>
      <c r="C2442" t="s">
        <v>246</v>
      </c>
      <c r="D2442">
        <v>19</v>
      </c>
      <c r="E2442">
        <v>20</v>
      </c>
      <c r="F2442">
        <v>-1</v>
      </c>
      <c r="G2442">
        <v>16</v>
      </c>
      <c r="H2442">
        <v>71</v>
      </c>
      <c r="J2442">
        <v>47</v>
      </c>
      <c r="K2442">
        <v>72</v>
      </c>
      <c r="L2442">
        <v>58</v>
      </c>
      <c r="M2442">
        <v>81</v>
      </c>
      <c r="N2442">
        <v>61</v>
      </c>
      <c r="O2442">
        <v>31</v>
      </c>
      <c r="P2442">
        <v>64</v>
      </c>
      <c r="Q2442">
        <v>45</v>
      </c>
      <c r="R2442">
        <v>74</v>
      </c>
      <c r="T2442" s="34">
        <f>_xlfn.XLOOKUP(B2442,'LHA Demog pivot'!$B$4:$B$93,'LHA Demog pivot'!$C$4:$C$93,,,1)</f>
        <v>12634</v>
      </c>
      <c r="U2442" s="36">
        <f>ROUND(Table2[[#This Row],[LHA_Pop_2016]]*Table2[[#This Row],[C_ADR_7day]]/100000*7,0)</f>
        <v>17</v>
      </c>
      <c r="V2442" s="13">
        <f>IF(OR(Table2[[#This Row],[7d_positivity_public]]=0,ISBLANK(Table2[[#This Row],[7d_positivity_public]])),"",(Table2[[#This Row],[7d_positivity_public]]-Table2[[#This Row],[7d_positivity_all]])/Table2[[#This Row],[7d_positivity_public]])</f>
        <v>0.125</v>
      </c>
      <c r="W2442">
        <v>14</v>
      </c>
    </row>
    <row r="2443" spans="1:23" x14ac:dyDescent="0.25">
      <c r="A2443" s="10">
        <v>44463</v>
      </c>
      <c r="B2443">
        <v>116</v>
      </c>
      <c r="C2443" t="s">
        <v>247</v>
      </c>
      <c r="D2443">
        <v>5</v>
      </c>
      <c r="E2443">
        <v>23</v>
      </c>
      <c r="F2443">
        <v>-18</v>
      </c>
      <c r="G2443">
        <v>4</v>
      </c>
      <c r="H2443">
        <v>89</v>
      </c>
      <c r="J2443">
        <v>74</v>
      </c>
      <c r="K2443">
        <v>90</v>
      </c>
      <c r="L2443">
        <v>91</v>
      </c>
      <c r="M2443">
        <v>88</v>
      </c>
      <c r="N2443">
        <v>79</v>
      </c>
      <c r="O2443">
        <v>61</v>
      </c>
      <c r="P2443">
        <v>80</v>
      </c>
      <c r="Q2443">
        <v>77</v>
      </c>
      <c r="R2443">
        <v>84</v>
      </c>
      <c r="T2443" s="34">
        <f>_xlfn.XLOOKUP(B2443,'LHA Demog pivot'!$B$4:$B$93,'LHA Demog pivot'!$C$4:$C$93,,,1)</f>
        <v>6851</v>
      </c>
      <c r="U2443" s="36">
        <f>ROUND(Table2[[#This Row],[LHA_Pop_2016]]*Table2[[#This Row],[C_ADR_7day]]/100000*7,0)</f>
        <v>2</v>
      </c>
      <c r="V2443" s="13">
        <f>IF(OR(Table2[[#This Row],[7d_positivity_public]]=0,ISBLANK(Table2[[#This Row],[7d_positivity_public]])),"",(Table2[[#This Row],[7d_positivity_public]]-Table2[[#This Row],[7d_positivity_all]])/Table2[[#This Row],[7d_positivity_public]])</f>
        <v>0.25</v>
      </c>
      <c r="W2443">
        <v>3</v>
      </c>
    </row>
    <row r="2444" spans="1:23" x14ac:dyDescent="0.25">
      <c r="A2444" s="10">
        <v>44463</v>
      </c>
      <c r="B2444">
        <v>121</v>
      </c>
      <c r="C2444" t="s">
        <v>248</v>
      </c>
      <c r="D2444">
        <v>0</v>
      </c>
      <c r="E2444">
        <v>15</v>
      </c>
      <c r="F2444">
        <v>-15</v>
      </c>
      <c r="G2444">
        <v>0</v>
      </c>
      <c r="H2444">
        <v>72</v>
      </c>
      <c r="J2444">
        <v>49</v>
      </c>
      <c r="K2444">
        <v>74</v>
      </c>
      <c r="L2444">
        <v>57</v>
      </c>
      <c r="M2444">
        <v>81</v>
      </c>
      <c r="N2444">
        <v>64</v>
      </c>
      <c r="O2444">
        <v>33</v>
      </c>
      <c r="P2444">
        <v>66</v>
      </c>
      <c r="Q2444">
        <v>47</v>
      </c>
      <c r="R2444">
        <v>75</v>
      </c>
      <c r="T2444" s="34">
        <f>_xlfn.XLOOKUP(B2444,'LHA Demog pivot'!$B$4:$B$93,'LHA Demog pivot'!$C$4:$C$93,,,1)</f>
        <v>3209</v>
      </c>
      <c r="U2444" s="36">
        <f>ROUND(Table2[[#This Row],[LHA_Pop_2016]]*Table2[[#This Row],[C_ADR_7day]]/100000*7,0)</f>
        <v>0</v>
      </c>
      <c r="V2444" s="13" t="str">
        <f>IF(OR(Table2[[#This Row],[7d_positivity_public]]=0,ISBLANK(Table2[[#This Row],[7d_positivity_public]])),"",(Table2[[#This Row],[7d_positivity_public]]-Table2[[#This Row],[7d_positivity_all]])/Table2[[#This Row],[7d_positivity_public]])</f>
        <v/>
      </c>
      <c r="W2444">
        <v>0</v>
      </c>
    </row>
    <row r="2445" spans="1:23" x14ac:dyDescent="0.25">
      <c r="A2445" s="10">
        <v>44463</v>
      </c>
      <c r="B2445">
        <v>122</v>
      </c>
      <c r="C2445" t="s">
        <v>249</v>
      </c>
      <c r="D2445">
        <v>7</v>
      </c>
      <c r="E2445">
        <v>18</v>
      </c>
      <c r="F2445">
        <v>-11</v>
      </c>
      <c r="G2445">
        <v>5</v>
      </c>
      <c r="H2445">
        <v>76</v>
      </c>
      <c r="J2445">
        <v>61</v>
      </c>
      <c r="K2445">
        <v>77</v>
      </c>
      <c r="L2445">
        <v>71</v>
      </c>
      <c r="M2445">
        <v>83</v>
      </c>
      <c r="N2445">
        <v>68</v>
      </c>
      <c r="O2445">
        <v>47</v>
      </c>
      <c r="P2445">
        <v>69</v>
      </c>
      <c r="Q2445">
        <v>60</v>
      </c>
      <c r="R2445">
        <v>78</v>
      </c>
      <c r="T2445" s="34">
        <f>_xlfn.XLOOKUP(B2445,'LHA Demog pivot'!$B$4:$B$93,'LHA Demog pivot'!$C$4:$C$93,,,1)</f>
        <v>25523</v>
      </c>
      <c r="U2445" s="36">
        <f>ROUND(Table2[[#This Row],[LHA_Pop_2016]]*Table2[[#This Row],[C_ADR_7day]]/100000*7,0)</f>
        <v>13</v>
      </c>
      <c r="V2445" s="13">
        <f>IF(OR(Table2[[#This Row],[7d_positivity_public]]=0,ISBLANK(Table2[[#This Row],[7d_positivity_public]])),"",(Table2[[#This Row],[7d_positivity_public]]-Table2[[#This Row],[7d_positivity_all]])/Table2[[#This Row],[7d_positivity_public]])</f>
        <v>0.2</v>
      </c>
      <c r="W2445">
        <v>4</v>
      </c>
    </row>
    <row r="2446" spans="1:23" x14ac:dyDescent="0.25">
      <c r="A2446" s="10">
        <v>44463</v>
      </c>
      <c r="B2446">
        <v>123</v>
      </c>
      <c r="C2446" t="s">
        <v>250</v>
      </c>
      <c r="D2446">
        <v>7</v>
      </c>
      <c r="E2446">
        <v>23</v>
      </c>
      <c r="F2446">
        <v>-16</v>
      </c>
      <c r="G2446">
        <v>5</v>
      </c>
      <c r="H2446">
        <v>80</v>
      </c>
      <c r="J2446">
        <v>66</v>
      </c>
      <c r="K2446">
        <v>81</v>
      </c>
      <c r="L2446">
        <v>75</v>
      </c>
      <c r="M2446">
        <v>86</v>
      </c>
      <c r="N2446">
        <v>72</v>
      </c>
      <c r="O2446">
        <v>51</v>
      </c>
      <c r="P2446">
        <v>73</v>
      </c>
      <c r="Q2446">
        <v>62</v>
      </c>
      <c r="R2446">
        <v>82</v>
      </c>
      <c r="T2446" s="34">
        <f>_xlfn.XLOOKUP(B2446,'LHA Demog pivot'!$B$4:$B$93,'LHA Demog pivot'!$C$4:$C$93,,,1)</f>
        <v>13710</v>
      </c>
      <c r="U2446" s="36">
        <f>ROUND(Table2[[#This Row],[LHA_Pop_2016]]*Table2[[#This Row],[C_ADR_7day]]/100000*7,0)</f>
        <v>7</v>
      </c>
      <c r="V2446" s="13">
        <f>IF(OR(Table2[[#This Row],[7d_positivity_public]]=0,ISBLANK(Table2[[#This Row],[7d_positivity_public]])),"",(Table2[[#This Row],[7d_positivity_public]]-Table2[[#This Row],[7d_positivity_all]])/Table2[[#This Row],[7d_positivity_public]])</f>
        <v>0</v>
      </c>
      <c r="W2446">
        <v>5</v>
      </c>
    </row>
    <row r="2447" spans="1:23" x14ac:dyDescent="0.25">
      <c r="A2447" s="10">
        <v>44463</v>
      </c>
      <c r="B2447">
        <v>124</v>
      </c>
      <c r="C2447" t="s">
        <v>251</v>
      </c>
      <c r="D2447">
        <v>11</v>
      </c>
      <c r="E2447">
        <v>0</v>
      </c>
      <c r="F2447">
        <v>11</v>
      </c>
      <c r="G2447">
        <v>11</v>
      </c>
      <c r="H2447">
        <v>76</v>
      </c>
      <c r="J2447">
        <v>51</v>
      </c>
      <c r="K2447">
        <v>77</v>
      </c>
      <c r="L2447">
        <v>64</v>
      </c>
      <c r="M2447">
        <v>83</v>
      </c>
      <c r="N2447">
        <v>68</v>
      </c>
      <c r="O2447">
        <v>42</v>
      </c>
      <c r="P2447">
        <v>70</v>
      </c>
      <c r="Q2447">
        <v>51</v>
      </c>
      <c r="R2447">
        <v>78</v>
      </c>
      <c r="T2447" s="34">
        <f>_xlfn.XLOOKUP(B2447,'LHA Demog pivot'!$B$4:$B$93,'LHA Demog pivot'!$C$4:$C$93,,,1)</f>
        <v>4501</v>
      </c>
      <c r="U2447" s="36">
        <f>ROUND(Table2[[#This Row],[LHA_Pop_2016]]*Table2[[#This Row],[C_ADR_7day]]/100000*7,0)</f>
        <v>3</v>
      </c>
      <c r="V2447" s="13">
        <f>IF(OR(Table2[[#This Row],[7d_positivity_public]]=0,ISBLANK(Table2[[#This Row],[7d_positivity_public]])),"",(Table2[[#This Row],[7d_positivity_public]]-Table2[[#This Row],[7d_positivity_all]])/Table2[[#This Row],[7d_positivity_public]])</f>
        <v>0</v>
      </c>
      <c r="W2447">
        <v>11</v>
      </c>
    </row>
    <row r="2448" spans="1:23" x14ac:dyDescent="0.25">
      <c r="A2448" s="10">
        <v>44463</v>
      </c>
      <c r="B2448">
        <v>125</v>
      </c>
      <c r="C2448" t="s">
        <v>252</v>
      </c>
      <c r="D2448">
        <v>13</v>
      </c>
      <c r="E2448">
        <v>22</v>
      </c>
      <c r="F2448">
        <v>-9</v>
      </c>
      <c r="G2448">
        <v>7</v>
      </c>
      <c r="H2448">
        <v>86</v>
      </c>
      <c r="J2448">
        <v>80</v>
      </c>
      <c r="K2448">
        <v>87</v>
      </c>
      <c r="L2448">
        <v>82</v>
      </c>
      <c r="M2448">
        <v>91</v>
      </c>
      <c r="N2448">
        <v>79</v>
      </c>
      <c r="O2448">
        <v>67</v>
      </c>
      <c r="P2448">
        <v>80</v>
      </c>
      <c r="Q2448">
        <v>71</v>
      </c>
      <c r="R2448">
        <v>87</v>
      </c>
      <c r="T2448" s="34">
        <f>_xlfn.XLOOKUP(B2448,'LHA Demog pivot'!$B$4:$B$93,'LHA Demog pivot'!$C$4:$C$93,,,1)</f>
        <v>19367</v>
      </c>
      <c r="U2448" s="36">
        <f>ROUND(Table2[[#This Row],[LHA_Pop_2016]]*Table2[[#This Row],[C_ADR_7day]]/100000*7,0)</f>
        <v>18</v>
      </c>
      <c r="V2448" s="13">
        <f>IF(OR(Table2[[#This Row],[7d_positivity_public]]=0,ISBLANK(Table2[[#This Row],[7d_positivity_public]])),"",(Table2[[#This Row],[7d_positivity_public]]-Table2[[#This Row],[7d_positivity_all]])/Table2[[#This Row],[7d_positivity_public]])</f>
        <v>0.14285714285714285</v>
      </c>
      <c r="W2448">
        <v>6</v>
      </c>
    </row>
    <row r="2449" spans="1:23" x14ac:dyDescent="0.25">
      <c r="A2449" s="10">
        <v>44463</v>
      </c>
      <c r="B2449">
        <v>126</v>
      </c>
      <c r="C2449" t="s">
        <v>83</v>
      </c>
      <c r="D2449">
        <v>27</v>
      </c>
      <c r="E2449">
        <v>49</v>
      </c>
      <c r="F2449">
        <v>-22</v>
      </c>
      <c r="G2449">
        <v>15</v>
      </c>
      <c r="H2449">
        <v>77</v>
      </c>
      <c r="J2449">
        <v>57</v>
      </c>
      <c r="K2449">
        <v>79</v>
      </c>
      <c r="L2449">
        <v>67</v>
      </c>
      <c r="M2449">
        <v>84</v>
      </c>
      <c r="N2449">
        <v>69</v>
      </c>
      <c r="O2449">
        <v>48</v>
      </c>
      <c r="P2449">
        <v>71</v>
      </c>
      <c r="Q2449">
        <v>53</v>
      </c>
      <c r="R2449">
        <v>79</v>
      </c>
      <c r="T2449" s="34">
        <f>_xlfn.XLOOKUP(B2449,'LHA Demog pivot'!$B$4:$B$93,'LHA Demog pivot'!$C$4:$C$93,,,1)</f>
        <v>8611</v>
      </c>
      <c r="U2449" s="36">
        <f>ROUND(Table2[[#This Row],[LHA_Pop_2016]]*Table2[[#This Row],[C_ADR_7day]]/100000*7,0)</f>
        <v>16</v>
      </c>
      <c r="V2449" s="13">
        <f>IF(OR(Table2[[#This Row],[7d_positivity_public]]=0,ISBLANK(Table2[[#This Row],[7d_positivity_public]])),"",(Table2[[#This Row],[7d_positivity_public]]-Table2[[#This Row],[7d_positivity_all]])/Table2[[#This Row],[7d_positivity_public]])</f>
        <v>6.6666666666666666E-2</v>
      </c>
      <c r="W2449">
        <v>14</v>
      </c>
    </row>
    <row r="2450" spans="1:23" x14ac:dyDescent="0.25">
      <c r="A2450" s="10">
        <v>44463</v>
      </c>
      <c r="B2450">
        <v>127</v>
      </c>
      <c r="C2450" t="s">
        <v>84</v>
      </c>
      <c r="D2450">
        <v>11</v>
      </c>
      <c r="E2450">
        <v>41</v>
      </c>
      <c r="F2450">
        <v>-30</v>
      </c>
      <c r="G2450">
        <v>12</v>
      </c>
      <c r="H2450">
        <v>69</v>
      </c>
      <c r="J2450">
        <v>41</v>
      </c>
      <c r="K2450">
        <v>71</v>
      </c>
      <c r="L2450">
        <v>62</v>
      </c>
      <c r="M2450">
        <v>75</v>
      </c>
      <c r="N2450">
        <v>60</v>
      </c>
      <c r="O2450">
        <v>24</v>
      </c>
      <c r="P2450">
        <v>63</v>
      </c>
      <c r="Q2450">
        <v>47</v>
      </c>
      <c r="R2450">
        <v>69</v>
      </c>
      <c r="T2450" s="34">
        <f>_xlfn.XLOOKUP(B2450,'LHA Demog pivot'!$B$4:$B$93,'LHA Demog pivot'!$C$4:$C$93,,,1)</f>
        <v>3469</v>
      </c>
      <c r="U2450" s="36">
        <f>ROUND(Table2[[#This Row],[LHA_Pop_2016]]*Table2[[#This Row],[C_ADR_7day]]/100000*7,0)</f>
        <v>3</v>
      </c>
      <c r="V2450" s="13">
        <f>IF(OR(Table2[[#This Row],[7d_positivity_public]]=0,ISBLANK(Table2[[#This Row],[7d_positivity_public]])),"",(Table2[[#This Row],[7d_positivity_public]]-Table2[[#This Row],[7d_positivity_all]])/Table2[[#This Row],[7d_positivity_public]])</f>
        <v>8.3333333333333329E-2</v>
      </c>
      <c r="W2450">
        <v>11</v>
      </c>
    </row>
    <row r="2451" spans="1:23" x14ac:dyDescent="0.25">
      <c r="A2451" s="10">
        <v>44463</v>
      </c>
      <c r="B2451">
        <v>131</v>
      </c>
      <c r="C2451" t="s">
        <v>87</v>
      </c>
      <c r="D2451">
        <v>21</v>
      </c>
      <c r="E2451">
        <v>12</v>
      </c>
      <c r="F2451">
        <v>9</v>
      </c>
      <c r="G2451">
        <v>15</v>
      </c>
      <c r="H2451">
        <v>87</v>
      </c>
      <c r="J2451">
        <v>71</v>
      </c>
      <c r="K2451">
        <v>88</v>
      </c>
      <c r="L2451">
        <v>84</v>
      </c>
      <c r="M2451">
        <v>90</v>
      </c>
      <c r="N2451">
        <v>78</v>
      </c>
      <c r="O2451">
        <v>54</v>
      </c>
      <c r="P2451">
        <v>80</v>
      </c>
      <c r="Q2451">
        <v>70</v>
      </c>
      <c r="R2451">
        <v>84</v>
      </c>
      <c r="T2451" s="34">
        <f>_xlfn.XLOOKUP(B2451,'LHA Demog pivot'!$B$4:$B$93,'LHA Demog pivot'!$C$4:$C$93,,,1)</f>
        <v>19231</v>
      </c>
      <c r="U2451" s="36">
        <f>ROUND(Table2[[#This Row],[LHA_Pop_2016]]*Table2[[#This Row],[C_ADR_7day]]/100000*7,0)</f>
        <v>28</v>
      </c>
      <c r="V2451" s="13">
        <f>IF(OR(Table2[[#This Row],[7d_positivity_public]]=0,ISBLANK(Table2[[#This Row],[7d_positivity_public]])),"",(Table2[[#This Row],[7d_positivity_public]]-Table2[[#This Row],[7d_positivity_all]])/Table2[[#This Row],[7d_positivity_public]])</f>
        <v>0.13333333333333333</v>
      </c>
      <c r="W2451">
        <v>13</v>
      </c>
    </row>
    <row r="2452" spans="1:23" x14ac:dyDescent="0.25">
      <c r="A2452" s="10">
        <v>44463</v>
      </c>
      <c r="B2452">
        <v>132</v>
      </c>
      <c r="C2452" t="s">
        <v>89</v>
      </c>
      <c r="D2452">
        <v>16</v>
      </c>
      <c r="E2452">
        <v>14</v>
      </c>
      <c r="F2452">
        <v>2</v>
      </c>
      <c r="G2452">
        <v>11</v>
      </c>
      <c r="H2452">
        <v>85</v>
      </c>
      <c r="J2452">
        <v>78</v>
      </c>
      <c r="K2452">
        <v>85</v>
      </c>
      <c r="L2452">
        <v>78</v>
      </c>
      <c r="M2452">
        <v>89</v>
      </c>
      <c r="N2452">
        <v>77</v>
      </c>
      <c r="O2452">
        <v>64</v>
      </c>
      <c r="P2452">
        <v>78</v>
      </c>
      <c r="Q2452">
        <v>67</v>
      </c>
      <c r="R2452">
        <v>85</v>
      </c>
      <c r="T2452" s="34">
        <f>_xlfn.XLOOKUP(B2452,'LHA Demog pivot'!$B$4:$B$93,'LHA Demog pivot'!$C$4:$C$93,,,1)</f>
        <v>41799</v>
      </c>
      <c r="U2452" s="36">
        <f>ROUND(Table2[[#This Row],[LHA_Pop_2016]]*Table2[[#This Row],[C_ADR_7day]]/100000*7,0)</f>
        <v>47</v>
      </c>
      <c r="V2452" s="13">
        <f>IF(OR(Table2[[#This Row],[7d_positivity_public]]=0,ISBLANK(Table2[[#This Row],[7d_positivity_public]])),"",(Table2[[#This Row],[7d_positivity_public]]-Table2[[#This Row],[7d_positivity_all]])/Table2[[#This Row],[7d_positivity_public]])</f>
        <v>9.0909090909090912E-2</v>
      </c>
      <c r="W2452">
        <v>10</v>
      </c>
    </row>
    <row r="2453" spans="1:23" x14ac:dyDescent="0.25">
      <c r="A2453" s="10">
        <v>44463</v>
      </c>
      <c r="B2453">
        <v>133</v>
      </c>
      <c r="C2453" t="s">
        <v>91</v>
      </c>
      <c r="D2453">
        <v>30</v>
      </c>
      <c r="E2453">
        <v>20</v>
      </c>
      <c r="F2453">
        <v>10</v>
      </c>
      <c r="G2453">
        <v>20</v>
      </c>
      <c r="H2453">
        <v>79</v>
      </c>
      <c r="J2453">
        <v>64</v>
      </c>
      <c r="K2453">
        <v>80</v>
      </c>
      <c r="L2453">
        <v>77</v>
      </c>
      <c r="M2453">
        <v>81</v>
      </c>
      <c r="N2453">
        <v>71</v>
      </c>
      <c r="O2453">
        <v>46</v>
      </c>
      <c r="P2453">
        <v>72</v>
      </c>
      <c r="Q2453">
        <v>62</v>
      </c>
      <c r="R2453">
        <v>77</v>
      </c>
      <c r="T2453" s="34">
        <f>_xlfn.XLOOKUP(B2453,'LHA Demog pivot'!$B$4:$B$93,'LHA Demog pivot'!$C$4:$C$93,,,1)</f>
        <v>5101</v>
      </c>
      <c r="U2453" s="36">
        <f>ROUND(Table2[[#This Row],[LHA_Pop_2016]]*Table2[[#This Row],[C_ADR_7day]]/100000*7,0)</f>
        <v>11</v>
      </c>
      <c r="V2453" s="13">
        <f>IF(OR(Table2[[#This Row],[7d_positivity_public]]=0,ISBLANK(Table2[[#This Row],[7d_positivity_public]])),"",(Table2[[#This Row],[7d_positivity_public]]-Table2[[#This Row],[7d_positivity_all]])/Table2[[#This Row],[7d_positivity_public]])</f>
        <v>0.05</v>
      </c>
      <c r="W2453">
        <v>19</v>
      </c>
    </row>
    <row r="2454" spans="1:23" x14ac:dyDescent="0.25">
      <c r="A2454" s="10">
        <v>44463</v>
      </c>
      <c r="B2454">
        <v>134</v>
      </c>
      <c r="C2454" t="s">
        <v>93</v>
      </c>
      <c r="D2454">
        <v>16</v>
      </c>
      <c r="E2454">
        <v>16</v>
      </c>
      <c r="F2454">
        <v>0</v>
      </c>
      <c r="G2454">
        <v>13</v>
      </c>
      <c r="H2454">
        <v>80</v>
      </c>
      <c r="J2454">
        <v>64</v>
      </c>
      <c r="K2454">
        <v>81</v>
      </c>
      <c r="L2454">
        <v>75</v>
      </c>
      <c r="M2454">
        <v>85</v>
      </c>
      <c r="N2454">
        <v>72</v>
      </c>
      <c r="O2454">
        <v>46</v>
      </c>
      <c r="P2454">
        <v>73</v>
      </c>
      <c r="Q2454">
        <v>62</v>
      </c>
      <c r="R2454">
        <v>79</v>
      </c>
      <c r="T2454" s="34">
        <f>_xlfn.XLOOKUP(B2454,'LHA Demog pivot'!$B$4:$B$93,'LHA Demog pivot'!$C$4:$C$93,,,1)</f>
        <v>4781</v>
      </c>
      <c r="U2454" s="36">
        <f>ROUND(Table2[[#This Row],[LHA_Pop_2016]]*Table2[[#This Row],[C_ADR_7day]]/100000*7,0)</f>
        <v>5</v>
      </c>
      <c r="V2454" s="13">
        <f>IF(OR(Table2[[#This Row],[7d_positivity_public]]=0,ISBLANK(Table2[[#This Row],[7d_positivity_public]])),"",(Table2[[#This Row],[7d_positivity_public]]-Table2[[#This Row],[7d_positivity_all]])/Table2[[#This Row],[7d_positivity_public]])</f>
        <v>7.6923076923076927E-2</v>
      </c>
      <c r="W2454">
        <v>12</v>
      </c>
    </row>
    <row r="2455" spans="1:23" x14ac:dyDescent="0.25">
      <c r="A2455" s="10">
        <v>44463</v>
      </c>
      <c r="B2455">
        <v>135</v>
      </c>
      <c r="C2455" t="s">
        <v>95</v>
      </c>
      <c r="D2455">
        <v>31</v>
      </c>
      <c r="E2455">
        <v>40</v>
      </c>
      <c r="F2455">
        <v>-9</v>
      </c>
      <c r="G2455">
        <v>23</v>
      </c>
      <c r="H2455">
        <v>74</v>
      </c>
      <c r="J2455">
        <v>55</v>
      </c>
      <c r="K2455">
        <v>76</v>
      </c>
      <c r="L2455">
        <v>64</v>
      </c>
      <c r="M2455">
        <v>84</v>
      </c>
      <c r="N2455">
        <v>65</v>
      </c>
      <c r="O2455">
        <v>41</v>
      </c>
      <c r="P2455">
        <v>67</v>
      </c>
      <c r="Q2455">
        <v>50</v>
      </c>
      <c r="R2455">
        <v>79</v>
      </c>
      <c r="T2455" s="34">
        <f>_xlfn.XLOOKUP(B2455,'LHA Demog pivot'!$B$4:$B$93,'LHA Demog pivot'!$C$4:$C$93,,,1)</f>
        <v>10220</v>
      </c>
      <c r="U2455" s="36">
        <f>ROUND(Table2[[#This Row],[LHA_Pop_2016]]*Table2[[#This Row],[C_ADR_7day]]/100000*7,0)</f>
        <v>22</v>
      </c>
      <c r="V2455" s="13">
        <f>IF(OR(Table2[[#This Row],[7d_positivity_public]]=0,ISBLANK(Table2[[#This Row],[7d_positivity_public]])),"",(Table2[[#This Row],[7d_positivity_public]]-Table2[[#This Row],[7d_positivity_all]])/Table2[[#This Row],[7d_positivity_public]])</f>
        <v>4.3478260869565216E-2</v>
      </c>
      <c r="W2455">
        <v>22</v>
      </c>
    </row>
    <row r="2456" spans="1:23" x14ac:dyDescent="0.25">
      <c r="A2456" s="10">
        <v>44463</v>
      </c>
      <c r="B2456">
        <v>136</v>
      </c>
      <c r="C2456" t="s">
        <v>253</v>
      </c>
      <c r="D2456">
        <v>19</v>
      </c>
      <c r="E2456">
        <v>30</v>
      </c>
      <c r="F2456">
        <v>-11</v>
      </c>
      <c r="G2456">
        <v>11</v>
      </c>
      <c r="H2456">
        <v>80</v>
      </c>
      <c r="J2456">
        <v>71</v>
      </c>
      <c r="K2456">
        <v>81</v>
      </c>
      <c r="L2456">
        <v>72</v>
      </c>
      <c r="M2456">
        <v>88</v>
      </c>
      <c r="N2456">
        <v>72</v>
      </c>
      <c r="O2456">
        <v>57</v>
      </c>
      <c r="P2456">
        <v>73</v>
      </c>
      <c r="Q2456">
        <v>60</v>
      </c>
      <c r="R2456">
        <v>83</v>
      </c>
      <c r="T2456" s="34">
        <f>_xlfn.XLOOKUP(B2456,'LHA Demog pivot'!$B$4:$B$93,'LHA Demog pivot'!$C$4:$C$93,,,1)</f>
        <v>66849</v>
      </c>
      <c r="U2456" s="36">
        <f>ROUND(Table2[[#This Row],[LHA_Pop_2016]]*Table2[[#This Row],[C_ADR_7day]]/100000*7,0)</f>
        <v>89</v>
      </c>
      <c r="V2456" s="13">
        <f>IF(OR(Table2[[#This Row],[7d_positivity_public]]=0,ISBLANK(Table2[[#This Row],[7d_positivity_public]])),"",(Table2[[#This Row],[7d_positivity_public]]-Table2[[#This Row],[7d_positivity_all]])/Table2[[#This Row],[7d_positivity_public]])</f>
        <v>9.0909090909090912E-2</v>
      </c>
      <c r="W2456">
        <v>10</v>
      </c>
    </row>
    <row r="2457" spans="1:23" x14ac:dyDescent="0.25">
      <c r="A2457" s="10">
        <v>44463</v>
      </c>
      <c r="B2457">
        <v>137</v>
      </c>
      <c r="C2457" t="s">
        <v>254</v>
      </c>
      <c r="D2457">
        <v>16</v>
      </c>
      <c r="E2457">
        <v>23</v>
      </c>
      <c r="F2457">
        <v>-7</v>
      </c>
      <c r="G2457">
        <v>10</v>
      </c>
      <c r="H2457">
        <v>84</v>
      </c>
      <c r="J2457">
        <v>73</v>
      </c>
      <c r="K2457">
        <v>84</v>
      </c>
      <c r="L2457">
        <v>80</v>
      </c>
      <c r="M2457">
        <v>88</v>
      </c>
      <c r="N2457">
        <v>75</v>
      </c>
      <c r="O2457">
        <v>60</v>
      </c>
      <c r="P2457">
        <v>76</v>
      </c>
      <c r="Q2457">
        <v>68</v>
      </c>
      <c r="R2457">
        <v>84</v>
      </c>
      <c r="T2457" s="34">
        <f>_xlfn.XLOOKUP(B2457,'LHA Demog pivot'!$B$4:$B$93,'LHA Demog pivot'!$C$4:$C$93,,,1)</f>
        <v>194882</v>
      </c>
      <c r="U2457" s="36">
        <f>ROUND(Table2[[#This Row],[LHA_Pop_2016]]*Table2[[#This Row],[C_ADR_7day]]/100000*7,0)</f>
        <v>218</v>
      </c>
      <c r="V2457" s="13">
        <f>IF(OR(Table2[[#This Row],[7d_positivity_public]]=0,ISBLANK(Table2[[#This Row],[7d_positivity_public]])),"",(Table2[[#This Row],[7d_positivity_public]]-Table2[[#This Row],[7d_positivity_all]])/Table2[[#This Row],[7d_positivity_public]])</f>
        <v>0.1</v>
      </c>
      <c r="W2457">
        <v>9</v>
      </c>
    </row>
    <row r="2458" spans="1:23" x14ac:dyDescent="0.25">
      <c r="A2458" s="10">
        <v>44463</v>
      </c>
      <c r="B2458">
        <v>138</v>
      </c>
      <c r="C2458" t="s">
        <v>116</v>
      </c>
      <c r="D2458">
        <v>6</v>
      </c>
      <c r="E2458">
        <v>20</v>
      </c>
      <c r="F2458">
        <v>-14</v>
      </c>
      <c r="G2458">
        <v>4</v>
      </c>
      <c r="H2458">
        <v>85</v>
      </c>
      <c r="J2458">
        <v>75</v>
      </c>
      <c r="K2458">
        <v>85</v>
      </c>
      <c r="L2458">
        <v>78</v>
      </c>
      <c r="M2458">
        <v>90</v>
      </c>
      <c r="N2458">
        <v>78</v>
      </c>
      <c r="O2458">
        <v>62</v>
      </c>
      <c r="P2458">
        <v>79</v>
      </c>
      <c r="Q2458">
        <v>68</v>
      </c>
      <c r="R2458">
        <v>86</v>
      </c>
      <c r="T2458" s="34">
        <f>_xlfn.XLOOKUP(B2458,'LHA Demog pivot'!$B$4:$B$93,'LHA Demog pivot'!$C$4:$C$93,,,1)</f>
        <v>12110</v>
      </c>
      <c r="U2458" s="36">
        <f>ROUND(Table2[[#This Row],[LHA_Pop_2016]]*Table2[[#This Row],[C_ADR_7day]]/100000*7,0)</f>
        <v>5</v>
      </c>
      <c r="V2458" s="13">
        <f>IF(OR(Table2[[#This Row],[7d_positivity_public]]=0,ISBLANK(Table2[[#This Row],[7d_positivity_public]])),"",(Table2[[#This Row],[7d_positivity_public]]-Table2[[#This Row],[7d_positivity_all]])/Table2[[#This Row],[7d_positivity_public]])</f>
        <v>0</v>
      </c>
      <c r="W2458">
        <v>4</v>
      </c>
    </row>
    <row r="2459" spans="1:23" x14ac:dyDescent="0.25">
      <c r="A2459" s="10">
        <v>44463</v>
      </c>
      <c r="B2459">
        <v>139</v>
      </c>
      <c r="C2459" t="s">
        <v>118</v>
      </c>
      <c r="D2459">
        <v>47</v>
      </c>
      <c r="E2459">
        <v>45</v>
      </c>
      <c r="F2459">
        <v>2</v>
      </c>
      <c r="G2459">
        <v>27</v>
      </c>
      <c r="H2459">
        <v>68</v>
      </c>
      <c r="J2459">
        <v>38</v>
      </c>
      <c r="K2459">
        <v>70</v>
      </c>
      <c r="L2459">
        <v>55</v>
      </c>
      <c r="M2459">
        <v>80</v>
      </c>
      <c r="N2459">
        <v>59</v>
      </c>
      <c r="O2459">
        <v>27</v>
      </c>
      <c r="P2459">
        <v>62</v>
      </c>
      <c r="Q2459">
        <v>42</v>
      </c>
      <c r="R2459">
        <v>74</v>
      </c>
      <c r="T2459" s="34">
        <f>_xlfn.XLOOKUP(B2459,'LHA Demog pivot'!$B$4:$B$93,'LHA Demog pivot'!$C$4:$C$93,,,1)</f>
        <v>7285</v>
      </c>
      <c r="U2459" s="36">
        <f>ROUND(Table2[[#This Row],[LHA_Pop_2016]]*Table2[[#This Row],[C_ADR_7day]]/100000*7,0)</f>
        <v>24</v>
      </c>
      <c r="V2459" s="13">
        <f>IF(OR(Table2[[#This Row],[7d_positivity_public]]=0,ISBLANK(Table2[[#This Row],[7d_positivity_public]])),"",(Table2[[#This Row],[7d_positivity_public]]-Table2[[#This Row],[7d_positivity_all]])/Table2[[#This Row],[7d_positivity_public]])</f>
        <v>3.7037037037037035E-2</v>
      </c>
      <c r="W2459">
        <v>26</v>
      </c>
    </row>
    <row r="2460" spans="1:23" x14ac:dyDescent="0.25">
      <c r="A2460" s="10">
        <v>44463</v>
      </c>
      <c r="B2460">
        <v>141</v>
      </c>
      <c r="C2460" t="s">
        <v>255</v>
      </c>
      <c r="D2460">
        <v>12</v>
      </c>
      <c r="E2460">
        <v>16</v>
      </c>
      <c r="F2460">
        <v>-4</v>
      </c>
      <c r="G2460">
        <v>12</v>
      </c>
      <c r="H2460">
        <v>91</v>
      </c>
      <c r="J2460">
        <v>79</v>
      </c>
      <c r="K2460">
        <v>92</v>
      </c>
      <c r="L2460">
        <v>92</v>
      </c>
      <c r="M2460">
        <v>92</v>
      </c>
      <c r="N2460">
        <v>81</v>
      </c>
      <c r="O2460">
        <v>60</v>
      </c>
      <c r="P2460">
        <v>82</v>
      </c>
      <c r="Q2460">
        <v>79</v>
      </c>
      <c r="R2460">
        <v>87</v>
      </c>
      <c r="T2460" s="34">
        <f>_xlfn.XLOOKUP(B2460,'LHA Demog pivot'!$B$4:$B$93,'LHA Demog pivot'!$C$4:$C$93,,,1)</f>
        <v>8085</v>
      </c>
      <c r="U2460" s="36">
        <f>ROUND(Table2[[#This Row],[LHA_Pop_2016]]*Table2[[#This Row],[C_ADR_7day]]/100000*7,0)</f>
        <v>7</v>
      </c>
      <c r="V2460" s="13">
        <f>IF(OR(Table2[[#This Row],[7d_positivity_public]]=0,ISBLANK(Table2[[#This Row],[7d_positivity_public]])),"",(Table2[[#This Row],[7d_positivity_public]]-Table2[[#This Row],[7d_positivity_all]])/Table2[[#This Row],[7d_positivity_public]])</f>
        <v>8.3333333333333329E-2</v>
      </c>
      <c r="W2460">
        <v>11</v>
      </c>
    </row>
    <row r="2461" spans="1:23" x14ac:dyDescent="0.25">
      <c r="A2461" s="10">
        <v>44463</v>
      </c>
      <c r="B2461">
        <v>142</v>
      </c>
      <c r="C2461" t="s">
        <v>120</v>
      </c>
      <c r="D2461">
        <v>25</v>
      </c>
      <c r="E2461">
        <v>40</v>
      </c>
      <c r="F2461">
        <v>-15</v>
      </c>
      <c r="G2461">
        <v>15</v>
      </c>
      <c r="H2461">
        <v>77</v>
      </c>
      <c r="J2461">
        <v>60</v>
      </c>
      <c r="K2461">
        <v>78</v>
      </c>
      <c r="L2461">
        <v>66</v>
      </c>
      <c r="M2461">
        <v>85</v>
      </c>
      <c r="N2461">
        <v>69</v>
      </c>
      <c r="O2461">
        <v>48</v>
      </c>
      <c r="P2461">
        <v>71</v>
      </c>
      <c r="Q2461">
        <v>54</v>
      </c>
      <c r="R2461">
        <v>81</v>
      </c>
      <c r="T2461" s="34">
        <f>_xlfn.XLOOKUP(B2461,'LHA Demog pivot'!$B$4:$B$93,'LHA Demog pivot'!$C$4:$C$93,,,1)</f>
        <v>33648</v>
      </c>
      <c r="U2461" s="36">
        <f>ROUND(Table2[[#This Row],[LHA_Pop_2016]]*Table2[[#This Row],[C_ADR_7day]]/100000*7,0)</f>
        <v>59</v>
      </c>
      <c r="V2461" s="13">
        <f>IF(OR(Table2[[#This Row],[7d_positivity_public]]=0,ISBLANK(Table2[[#This Row],[7d_positivity_public]])),"",(Table2[[#This Row],[7d_positivity_public]]-Table2[[#This Row],[7d_positivity_all]])/Table2[[#This Row],[7d_positivity_public]])</f>
        <v>6.6666666666666666E-2</v>
      </c>
      <c r="W2461">
        <v>14</v>
      </c>
    </row>
    <row r="2462" spans="1:23" x14ac:dyDescent="0.25">
      <c r="A2462" s="10">
        <v>44463</v>
      </c>
      <c r="B2462">
        <v>143</v>
      </c>
      <c r="C2462" t="s">
        <v>256</v>
      </c>
      <c r="D2462">
        <v>17</v>
      </c>
      <c r="E2462">
        <v>28</v>
      </c>
      <c r="F2462">
        <v>-11</v>
      </c>
      <c r="G2462">
        <v>9</v>
      </c>
      <c r="H2462">
        <v>85</v>
      </c>
      <c r="J2462">
        <v>76</v>
      </c>
      <c r="K2462">
        <v>86</v>
      </c>
      <c r="L2462">
        <v>82</v>
      </c>
      <c r="M2462">
        <v>90</v>
      </c>
      <c r="N2462">
        <v>77</v>
      </c>
      <c r="O2462">
        <v>63</v>
      </c>
      <c r="P2462">
        <v>78</v>
      </c>
      <c r="Q2462">
        <v>69</v>
      </c>
      <c r="R2462">
        <v>85</v>
      </c>
      <c r="T2462" s="34">
        <f>_xlfn.XLOOKUP(B2462,'LHA Demog pivot'!$B$4:$B$93,'LHA Demog pivot'!$C$4:$C$93,,,1)</f>
        <v>113287</v>
      </c>
      <c r="U2462" s="36">
        <f>ROUND(Table2[[#This Row],[LHA_Pop_2016]]*Table2[[#This Row],[C_ADR_7day]]/100000*7,0)</f>
        <v>135</v>
      </c>
      <c r="V2462" s="13">
        <f>IF(OR(Table2[[#This Row],[7d_positivity_public]]=0,ISBLANK(Table2[[#This Row],[7d_positivity_public]])),"",(Table2[[#This Row],[7d_positivity_public]]-Table2[[#This Row],[7d_positivity_all]])/Table2[[#This Row],[7d_positivity_public]])</f>
        <v>0</v>
      </c>
      <c r="W2462">
        <v>9</v>
      </c>
    </row>
    <row r="2463" spans="1:23" x14ac:dyDescent="0.25">
      <c r="A2463" s="10">
        <v>44463</v>
      </c>
      <c r="B2463">
        <v>144</v>
      </c>
      <c r="C2463" t="s">
        <v>257</v>
      </c>
      <c r="D2463">
        <v>17</v>
      </c>
      <c r="E2463">
        <v>10</v>
      </c>
      <c r="F2463">
        <v>7</v>
      </c>
      <c r="G2463">
        <v>16</v>
      </c>
      <c r="H2463">
        <v>73</v>
      </c>
      <c r="J2463">
        <v>50</v>
      </c>
      <c r="K2463">
        <v>74</v>
      </c>
      <c r="L2463">
        <v>58</v>
      </c>
      <c r="M2463">
        <v>82</v>
      </c>
      <c r="N2463">
        <v>66</v>
      </c>
      <c r="O2463">
        <v>35</v>
      </c>
      <c r="P2463">
        <v>67</v>
      </c>
      <c r="Q2463">
        <v>46</v>
      </c>
      <c r="R2463">
        <v>77</v>
      </c>
      <c r="T2463" s="34">
        <f>_xlfn.XLOOKUP(B2463,'LHA Demog pivot'!$B$4:$B$93,'LHA Demog pivot'!$C$4:$C$93,,,1)</f>
        <v>14112</v>
      </c>
      <c r="U2463" s="36">
        <f>ROUND(Table2[[#This Row],[LHA_Pop_2016]]*Table2[[#This Row],[C_ADR_7day]]/100000*7,0)</f>
        <v>17</v>
      </c>
      <c r="V2463" s="13">
        <f>IF(OR(Table2[[#This Row],[7d_positivity_public]]=0,ISBLANK(Table2[[#This Row],[7d_positivity_public]])),"",(Table2[[#This Row],[7d_positivity_public]]-Table2[[#This Row],[7d_positivity_all]])/Table2[[#This Row],[7d_positivity_public]])</f>
        <v>6.25E-2</v>
      </c>
      <c r="W2463">
        <v>15</v>
      </c>
    </row>
    <row r="2464" spans="1:23" x14ac:dyDescent="0.25">
      <c r="A2464" s="10">
        <v>44463</v>
      </c>
      <c r="B2464">
        <v>145</v>
      </c>
      <c r="C2464" t="s">
        <v>258</v>
      </c>
      <c r="D2464">
        <v>16</v>
      </c>
      <c r="E2464">
        <v>16</v>
      </c>
      <c r="F2464">
        <v>0</v>
      </c>
      <c r="G2464">
        <v>16</v>
      </c>
      <c r="H2464">
        <v>74</v>
      </c>
      <c r="J2464">
        <v>60</v>
      </c>
      <c r="K2464">
        <v>75</v>
      </c>
      <c r="L2464">
        <v>65</v>
      </c>
      <c r="M2464">
        <v>80</v>
      </c>
      <c r="N2464">
        <v>66</v>
      </c>
      <c r="O2464">
        <v>51</v>
      </c>
      <c r="P2464">
        <v>67</v>
      </c>
      <c r="Q2464">
        <v>54</v>
      </c>
      <c r="R2464">
        <v>75</v>
      </c>
      <c r="T2464" s="34">
        <f>_xlfn.XLOOKUP(B2464,'LHA Demog pivot'!$B$4:$B$93,'LHA Demog pivot'!$C$4:$C$93,,,1)</f>
        <v>4050</v>
      </c>
      <c r="U2464" s="36">
        <f>ROUND(Table2[[#This Row],[LHA_Pop_2016]]*Table2[[#This Row],[C_ADR_7day]]/100000*7,0)</f>
        <v>5</v>
      </c>
      <c r="V2464" s="13">
        <f>IF(OR(Table2[[#This Row],[7d_positivity_public]]=0,ISBLANK(Table2[[#This Row],[7d_positivity_public]])),"",(Table2[[#This Row],[7d_positivity_public]]-Table2[[#This Row],[7d_positivity_all]])/Table2[[#This Row],[7d_positivity_public]])</f>
        <v>0.125</v>
      </c>
      <c r="W2464">
        <v>14</v>
      </c>
    </row>
    <row r="2465" spans="1:23" x14ac:dyDescent="0.25">
      <c r="A2465" s="10">
        <v>44463</v>
      </c>
      <c r="B2465">
        <v>146</v>
      </c>
      <c r="C2465" t="s">
        <v>259</v>
      </c>
      <c r="D2465">
        <v>38</v>
      </c>
      <c r="E2465">
        <v>52</v>
      </c>
      <c r="F2465">
        <v>-14</v>
      </c>
      <c r="G2465">
        <v>19</v>
      </c>
      <c r="H2465">
        <v>72</v>
      </c>
      <c r="J2465">
        <v>55</v>
      </c>
      <c r="K2465">
        <v>73</v>
      </c>
      <c r="L2465">
        <v>64</v>
      </c>
      <c r="M2465">
        <v>81</v>
      </c>
      <c r="N2465">
        <v>62</v>
      </c>
      <c r="O2465">
        <v>38</v>
      </c>
      <c r="P2465">
        <v>64</v>
      </c>
      <c r="Q2465">
        <v>51</v>
      </c>
      <c r="R2465">
        <v>75</v>
      </c>
      <c r="T2465" s="34">
        <f>_xlfn.XLOOKUP(B2465,'LHA Demog pivot'!$B$4:$B$93,'LHA Demog pivot'!$C$4:$C$93,,,1)</f>
        <v>24815</v>
      </c>
      <c r="U2465" s="36">
        <f>ROUND(Table2[[#This Row],[LHA_Pop_2016]]*Table2[[#This Row],[C_ADR_7day]]/100000*7,0)</f>
        <v>66</v>
      </c>
      <c r="V2465" s="13">
        <f>IF(OR(Table2[[#This Row],[7d_positivity_public]]=0,ISBLANK(Table2[[#This Row],[7d_positivity_public]])),"",(Table2[[#This Row],[7d_positivity_public]]-Table2[[#This Row],[7d_positivity_all]])/Table2[[#This Row],[7d_positivity_public]])</f>
        <v>5.2631578947368418E-2</v>
      </c>
      <c r="W2465">
        <v>18</v>
      </c>
    </row>
    <row r="2466" spans="1:23" x14ac:dyDescent="0.25">
      <c r="A2466" s="10">
        <v>44463</v>
      </c>
      <c r="B2466">
        <v>147</v>
      </c>
      <c r="C2466" t="s">
        <v>260</v>
      </c>
      <c r="D2466">
        <v>11</v>
      </c>
      <c r="E2466">
        <v>11</v>
      </c>
      <c r="F2466">
        <v>0</v>
      </c>
      <c r="G2466">
        <v>11</v>
      </c>
      <c r="H2466">
        <v>75</v>
      </c>
      <c r="J2466">
        <v>58</v>
      </c>
      <c r="K2466">
        <v>76</v>
      </c>
      <c r="L2466">
        <v>68</v>
      </c>
      <c r="M2466">
        <v>82</v>
      </c>
      <c r="N2466">
        <v>66</v>
      </c>
      <c r="O2466">
        <v>43</v>
      </c>
      <c r="P2466">
        <v>68</v>
      </c>
      <c r="Q2466">
        <v>55</v>
      </c>
      <c r="R2466">
        <v>77</v>
      </c>
      <c r="T2466" s="34">
        <f>_xlfn.XLOOKUP(B2466,'LHA Demog pivot'!$B$4:$B$93,'LHA Demog pivot'!$C$4:$C$93,,,1)</f>
        <v>4012</v>
      </c>
      <c r="U2466" s="36">
        <f>ROUND(Table2[[#This Row],[LHA_Pop_2016]]*Table2[[#This Row],[C_ADR_7day]]/100000*7,0)</f>
        <v>3</v>
      </c>
      <c r="V2466" s="13">
        <f>IF(OR(Table2[[#This Row],[7d_positivity_public]]=0,ISBLANK(Table2[[#This Row],[7d_positivity_public]])),"",(Table2[[#This Row],[7d_positivity_public]]-Table2[[#This Row],[7d_positivity_all]])/Table2[[#This Row],[7d_positivity_public]])</f>
        <v>0.18181818181818182</v>
      </c>
      <c r="W2466">
        <v>9</v>
      </c>
    </row>
    <row r="2467" spans="1:23" x14ac:dyDescent="0.25">
      <c r="A2467" s="10">
        <v>44463</v>
      </c>
      <c r="B2467">
        <v>148</v>
      </c>
      <c r="C2467" t="s">
        <v>261</v>
      </c>
      <c r="D2467">
        <v>25</v>
      </c>
      <c r="E2467">
        <v>49</v>
      </c>
      <c r="F2467">
        <v>-24</v>
      </c>
      <c r="G2467">
        <v>25</v>
      </c>
      <c r="H2467">
        <v>75</v>
      </c>
      <c r="J2467">
        <v>53</v>
      </c>
      <c r="K2467">
        <v>77</v>
      </c>
      <c r="L2467">
        <v>66</v>
      </c>
      <c r="M2467">
        <v>83</v>
      </c>
      <c r="N2467">
        <v>66</v>
      </c>
      <c r="O2467">
        <v>31</v>
      </c>
      <c r="P2467">
        <v>69</v>
      </c>
      <c r="Q2467">
        <v>54</v>
      </c>
      <c r="R2467">
        <v>77</v>
      </c>
      <c r="T2467" s="34">
        <f>_xlfn.XLOOKUP(B2467,'LHA Demog pivot'!$B$4:$B$93,'LHA Demog pivot'!$C$4:$C$93,,,1)</f>
        <v>6548</v>
      </c>
      <c r="U2467" s="36">
        <f>ROUND(Table2[[#This Row],[LHA_Pop_2016]]*Table2[[#This Row],[C_ADR_7day]]/100000*7,0)</f>
        <v>11</v>
      </c>
      <c r="V2467" s="13">
        <f>IF(OR(Table2[[#This Row],[7d_positivity_public]]=0,ISBLANK(Table2[[#This Row],[7d_positivity_public]])),"",(Table2[[#This Row],[7d_positivity_public]]-Table2[[#This Row],[7d_positivity_all]])/Table2[[#This Row],[7d_positivity_public]])</f>
        <v>0.28000000000000003</v>
      </c>
      <c r="W2467">
        <v>18</v>
      </c>
    </row>
    <row r="2468" spans="1:23" x14ac:dyDescent="0.25">
      <c r="A2468" s="10">
        <v>44463</v>
      </c>
      <c r="B2468">
        <v>149</v>
      </c>
      <c r="C2468" t="s">
        <v>124</v>
      </c>
      <c r="D2468">
        <v>20</v>
      </c>
      <c r="E2468">
        <v>14</v>
      </c>
      <c r="F2468">
        <v>6</v>
      </c>
      <c r="G2468">
        <v>14</v>
      </c>
      <c r="H2468">
        <v>76</v>
      </c>
      <c r="J2468">
        <v>60</v>
      </c>
      <c r="K2468">
        <v>77</v>
      </c>
      <c r="L2468">
        <v>67</v>
      </c>
      <c r="M2468">
        <v>85</v>
      </c>
      <c r="N2468">
        <v>67</v>
      </c>
      <c r="O2468">
        <v>43</v>
      </c>
      <c r="P2468">
        <v>69</v>
      </c>
      <c r="Q2468">
        <v>54</v>
      </c>
      <c r="R2468">
        <v>79</v>
      </c>
      <c r="T2468" s="34">
        <f>_xlfn.XLOOKUP(B2468,'LHA Demog pivot'!$B$4:$B$93,'LHA Demog pivot'!$C$4:$C$93,,,1)</f>
        <v>10855</v>
      </c>
      <c r="U2468" s="36">
        <f>ROUND(Table2[[#This Row],[LHA_Pop_2016]]*Table2[[#This Row],[C_ADR_7day]]/100000*7,0)</f>
        <v>15</v>
      </c>
      <c r="V2468" s="13">
        <f>IF(OR(Table2[[#This Row],[7d_positivity_public]]=0,ISBLANK(Table2[[#This Row],[7d_positivity_public]])),"",(Table2[[#This Row],[7d_positivity_public]]-Table2[[#This Row],[7d_positivity_all]])/Table2[[#This Row],[7d_positivity_public]])</f>
        <v>7.1428571428571425E-2</v>
      </c>
      <c r="W2468">
        <v>13</v>
      </c>
    </row>
    <row r="2469" spans="1:23" x14ac:dyDescent="0.25">
      <c r="A2469" s="10">
        <v>44463</v>
      </c>
      <c r="B2469">
        <v>211</v>
      </c>
      <c r="C2469" t="s">
        <v>262</v>
      </c>
      <c r="D2469">
        <v>24</v>
      </c>
      <c r="E2469">
        <v>19</v>
      </c>
      <c r="F2469">
        <v>5</v>
      </c>
      <c r="G2469">
        <v>10</v>
      </c>
      <c r="H2469">
        <v>75</v>
      </c>
      <c r="J2469">
        <v>56</v>
      </c>
      <c r="K2469">
        <v>76</v>
      </c>
      <c r="L2469">
        <v>67</v>
      </c>
      <c r="M2469">
        <v>81</v>
      </c>
      <c r="N2469">
        <v>66</v>
      </c>
      <c r="O2469">
        <v>42</v>
      </c>
      <c r="P2469">
        <v>67</v>
      </c>
      <c r="Q2469">
        <v>53</v>
      </c>
      <c r="R2469">
        <v>76</v>
      </c>
      <c r="T2469" s="34">
        <f>_xlfn.XLOOKUP(B2469,'LHA Demog pivot'!$B$4:$B$93,'LHA Demog pivot'!$C$4:$C$93,,,1)</f>
        <v>8129</v>
      </c>
      <c r="U2469" s="36">
        <f>ROUND(Table2[[#This Row],[LHA_Pop_2016]]*Table2[[#This Row],[C_ADR_7day]]/100000*7,0)</f>
        <v>14</v>
      </c>
      <c r="V2469" s="13">
        <f>IF(OR(Table2[[#This Row],[7d_positivity_public]]=0,ISBLANK(Table2[[#This Row],[7d_positivity_public]])),"",(Table2[[#This Row],[7d_positivity_public]]-Table2[[#This Row],[7d_positivity_all]])/Table2[[#This Row],[7d_positivity_public]])</f>
        <v>0.1</v>
      </c>
      <c r="W2469">
        <v>9</v>
      </c>
    </row>
    <row r="2470" spans="1:23" x14ac:dyDescent="0.25">
      <c r="A2470" s="10">
        <v>44463</v>
      </c>
      <c r="B2470">
        <v>212</v>
      </c>
      <c r="C2470" t="s">
        <v>263</v>
      </c>
      <c r="D2470">
        <v>27</v>
      </c>
      <c r="E2470">
        <v>23</v>
      </c>
      <c r="F2470">
        <v>4</v>
      </c>
      <c r="G2470">
        <v>11</v>
      </c>
      <c r="H2470">
        <v>77</v>
      </c>
      <c r="J2470">
        <v>64</v>
      </c>
      <c r="K2470">
        <v>78</v>
      </c>
      <c r="L2470">
        <v>71</v>
      </c>
      <c r="M2470">
        <v>85</v>
      </c>
      <c r="N2470">
        <v>69</v>
      </c>
      <c r="O2470">
        <v>52</v>
      </c>
      <c r="P2470">
        <v>71</v>
      </c>
      <c r="Q2470">
        <v>60</v>
      </c>
      <c r="R2470">
        <v>81</v>
      </c>
      <c r="T2470" s="34">
        <f>_xlfn.XLOOKUP(B2470,'LHA Demog pivot'!$B$4:$B$93,'LHA Demog pivot'!$C$4:$C$93,,,1)</f>
        <v>93177</v>
      </c>
      <c r="U2470" s="36">
        <f>ROUND(Table2[[#This Row],[LHA_Pop_2016]]*Table2[[#This Row],[C_ADR_7day]]/100000*7,0)</f>
        <v>176</v>
      </c>
      <c r="V2470" s="13">
        <f>IF(OR(Table2[[#This Row],[7d_positivity_public]]=0,ISBLANK(Table2[[#This Row],[7d_positivity_public]])),"",(Table2[[#This Row],[7d_positivity_public]]-Table2[[#This Row],[7d_positivity_all]])/Table2[[#This Row],[7d_positivity_public]])</f>
        <v>0.18181818181818182</v>
      </c>
      <c r="W2470">
        <v>9</v>
      </c>
    </row>
    <row r="2471" spans="1:23" x14ac:dyDescent="0.25">
      <c r="A2471" s="10">
        <v>44463</v>
      </c>
      <c r="B2471">
        <v>213</v>
      </c>
      <c r="C2471" t="s">
        <v>264</v>
      </c>
      <c r="D2471">
        <v>18</v>
      </c>
      <c r="E2471">
        <v>14</v>
      </c>
      <c r="F2471">
        <v>4</v>
      </c>
      <c r="G2471">
        <v>9</v>
      </c>
      <c r="H2471">
        <v>84</v>
      </c>
      <c r="J2471">
        <v>73</v>
      </c>
      <c r="K2471">
        <v>85</v>
      </c>
      <c r="L2471">
        <v>83</v>
      </c>
      <c r="M2471">
        <v>88</v>
      </c>
      <c r="N2471">
        <v>75</v>
      </c>
      <c r="O2471">
        <v>59</v>
      </c>
      <c r="P2471">
        <v>77</v>
      </c>
      <c r="Q2471">
        <v>71</v>
      </c>
      <c r="R2471">
        <v>83</v>
      </c>
      <c r="T2471" s="34">
        <f>_xlfn.XLOOKUP(B2471,'LHA Demog pivot'!$B$4:$B$93,'LHA Demog pivot'!$C$4:$C$93,,,1)</f>
        <v>141685</v>
      </c>
      <c r="U2471" s="36">
        <f>ROUND(Table2[[#This Row],[LHA_Pop_2016]]*Table2[[#This Row],[C_ADR_7day]]/100000*7,0)</f>
        <v>179</v>
      </c>
      <c r="V2471" s="13">
        <f>IF(OR(Table2[[#This Row],[7d_positivity_public]]=0,ISBLANK(Table2[[#This Row],[7d_positivity_public]])),"",(Table2[[#This Row],[7d_positivity_public]]-Table2[[#This Row],[7d_positivity_all]])/Table2[[#This Row],[7d_positivity_public]])</f>
        <v>0.22222222222222221</v>
      </c>
      <c r="W2471">
        <v>7</v>
      </c>
    </row>
    <row r="2472" spans="1:23" x14ac:dyDescent="0.25">
      <c r="A2472" s="10">
        <v>44463</v>
      </c>
      <c r="B2472">
        <v>214</v>
      </c>
      <c r="C2472" t="s">
        <v>265</v>
      </c>
      <c r="D2472">
        <v>21</v>
      </c>
      <c r="E2472">
        <v>19</v>
      </c>
      <c r="F2472">
        <v>2</v>
      </c>
      <c r="G2472">
        <v>9</v>
      </c>
      <c r="H2472">
        <v>77</v>
      </c>
      <c r="J2472">
        <v>67</v>
      </c>
      <c r="K2472">
        <v>78</v>
      </c>
      <c r="L2472">
        <v>72</v>
      </c>
      <c r="M2472">
        <v>85</v>
      </c>
      <c r="N2472">
        <v>69</v>
      </c>
      <c r="O2472">
        <v>55</v>
      </c>
      <c r="P2472">
        <v>70</v>
      </c>
      <c r="Q2472">
        <v>61</v>
      </c>
      <c r="R2472">
        <v>80</v>
      </c>
      <c r="T2472" s="34">
        <f>_xlfn.XLOOKUP(B2472,'LHA Demog pivot'!$B$4:$B$93,'LHA Demog pivot'!$C$4:$C$93,,,1)</f>
        <v>43157</v>
      </c>
      <c r="U2472" s="36">
        <f>ROUND(Table2[[#This Row],[LHA_Pop_2016]]*Table2[[#This Row],[C_ADR_7day]]/100000*7,0)</f>
        <v>63</v>
      </c>
      <c r="V2472" s="13">
        <f>IF(OR(Table2[[#This Row],[7d_positivity_public]]=0,ISBLANK(Table2[[#This Row],[7d_positivity_public]])),"",(Table2[[#This Row],[7d_positivity_public]]-Table2[[#This Row],[7d_positivity_all]])/Table2[[#This Row],[7d_positivity_public]])</f>
        <v>0.1111111111111111</v>
      </c>
      <c r="W2472">
        <v>8</v>
      </c>
    </row>
    <row r="2473" spans="1:23" x14ac:dyDescent="0.25">
      <c r="A2473" s="10">
        <v>44463</v>
      </c>
      <c r="B2473">
        <v>215</v>
      </c>
      <c r="C2473" t="s">
        <v>135</v>
      </c>
      <c r="D2473">
        <v>38</v>
      </c>
      <c r="E2473">
        <v>47</v>
      </c>
      <c r="F2473">
        <v>-9</v>
      </c>
      <c r="G2473">
        <v>21</v>
      </c>
      <c r="H2473">
        <v>81</v>
      </c>
      <c r="J2473">
        <v>64</v>
      </c>
      <c r="K2473">
        <v>83</v>
      </c>
      <c r="L2473">
        <v>73</v>
      </c>
      <c r="M2473">
        <v>89</v>
      </c>
      <c r="N2473">
        <v>73</v>
      </c>
      <c r="O2473">
        <v>54</v>
      </c>
      <c r="P2473">
        <v>74</v>
      </c>
      <c r="Q2473">
        <v>60</v>
      </c>
      <c r="R2473">
        <v>84</v>
      </c>
      <c r="T2473" s="34">
        <f>_xlfn.XLOOKUP(B2473,'LHA Demog pivot'!$B$4:$B$93,'LHA Demog pivot'!$C$4:$C$93,,,1)</f>
        <v>9696</v>
      </c>
      <c r="U2473" s="36">
        <f>ROUND(Table2[[#This Row],[LHA_Pop_2016]]*Table2[[#This Row],[C_ADR_7day]]/100000*7,0)</f>
        <v>26</v>
      </c>
      <c r="V2473" s="13">
        <f>IF(OR(Table2[[#This Row],[7d_positivity_public]]=0,ISBLANK(Table2[[#This Row],[7d_positivity_public]])),"",(Table2[[#This Row],[7d_positivity_public]]-Table2[[#This Row],[7d_positivity_all]])/Table2[[#This Row],[7d_positivity_public]])</f>
        <v>0.14285714285714285</v>
      </c>
      <c r="W2473">
        <v>18</v>
      </c>
    </row>
    <row r="2474" spans="1:23" x14ac:dyDescent="0.25">
      <c r="A2474" s="10">
        <v>44463</v>
      </c>
      <c r="B2474">
        <v>221</v>
      </c>
      <c r="C2474" t="s">
        <v>136</v>
      </c>
      <c r="D2474">
        <v>8</v>
      </c>
      <c r="E2474">
        <v>9</v>
      </c>
      <c r="F2474">
        <v>-1</v>
      </c>
      <c r="G2474">
        <v>5</v>
      </c>
      <c r="H2474">
        <v>90</v>
      </c>
      <c r="J2474">
        <v>86</v>
      </c>
      <c r="K2474">
        <v>90</v>
      </c>
      <c r="L2474">
        <v>91</v>
      </c>
      <c r="M2474">
        <v>90</v>
      </c>
      <c r="N2474">
        <v>84</v>
      </c>
      <c r="O2474">
        <v>76</v>
      </c>
      <c r="P2474">
        <v>84</v>
      </c>
      <c r="Q2474">
        <v>83</v>
      </c>
      <c r="R2474">
        <v>86</v>
      </c>
      <c r="T2474" s="34">
        <f>_xlfn.XLOOKUP(B2474,'LHA Demog pivot'!$B$4:$B$93,'LHA Demog pivot'!$C$4:$C$93,,,1)</f>
        <v>70996</v>
      </c>
      <c r="U2474" s="36">
        <f>ROUND(Table2[[#This Row],[LHA_Pop_2016]]*Table2[[#This Row],[C_ADR_7day]]/100000*7,0)</f>
        <v>40</v>
      </c>
      <c r="V2474" s="13">
        <f>IF(OR(Table2[[#This Row],[7d_positivity_public]]=0,ISBLANK(Table2[[#This Row],[7d_positivity_public]])),"",(Table2[[#This Row],[7d_positivity_public]]-Table2[[#This Row],[7d_positivity_all]])/Table2[[#This Row],[7d_positivity_public]])</f>
        <v>0.2</v>
      </c>
      <c r="W2474">
        <v>4</v>
      </c>
    </row>
    <row r="2475" spans="1:23" x14ac:dyDescent="0.25">
      <c r="A2475" s="10">
        <v>44463</v>
      </c>
      <c r="B2475">
        <v>222</v>
      </c>
      <c r="C2475" t="s">
        <v>266</v>
      </c>
      <c r="D2475">
        <v>8</v>
      </c>
      <c r="E2475">
        <v>10</v>
      </c>
      <c r="F2475">
        <v>-2</v>
      </c>
      <c r="G2475">
        <v>6</v>
      </c>
      <c r="H2475">
        <v>90</v>
      </c>
      <c r="J2475">
        <v>86</v>
      </c>
      <c r="K2475">
        <v>90</v>
      </c>
      <c r="L2475">
        <v>92</v>
      </c>
      <c r="M2475">
        <v>88</v>
      </c>
      <c r="N2475">
        <v>83</v>
      </c>
      <c r="O2475">
        <v>76</v>
      </c>
      <c r="P2475">
        <v>84</v>
      </c>
      <c r="Q2475">
        <v>84</v>
      </c>
      <c r="R2475">
        <v>84</v>
      </c>
      <c r="T2475" s="34">
        <f>_xlfn.XLOOKUP(B2475,'LHA Demog pivot'!$B$4:$B$93,'LHA Demog pivot'!$C$4:$C$93,,,1)</f>
        <v>232755</v>
      </c>
      <c r="U2475" s="36">
        <f>ROUND(Table2[[#This Row],[LHA_Pop_2016]]*Table2[[#This Row],[C_ADR_7day]]/100000*7,0)</f>
        <v>130</v>
      </c>
      <c r="V2475" s="13">
        <f>IF(OR(Table2[[#This Row],[7d_positivity_public]]=0,ISBLANK(Table2[[#This Row],[7d_positivity_public]])),"",(Table2[[#This Row],[7d_positivity_public]]-Table2[[#This Row],[7d_positivity_all]])/Table2[[#This Row],[7d_positivity_public]])</f>
        <v>0.66666666666666663</v>
      </c>
      <c r="W2475">
        <v>2</v>
      </c>
    </row>
    <row r="2476" spans="1:23" x14ac:dyDescent="0.25">
      <c r="A2476" s="10">
        <v>44463</v>
      </c>
      <c r="B2476">
        <v>223</v>
      </c>
      <c r="C2476" t="s">
        <v>267</v>
      </c>
      <c r="D2476">
        <v>8</v>
      </c>
      <c r="E2476">
        <v>10</v>
      </c>
      <c r="F2476">
        <v>-2</v>
      </c>
      <c r="G2476">
        <v>5</v>
      </c>
      <c r="H2476">
        <v>85</v>
      </c>
      <c r="J2476">
        <v>81</v>
      </c>
      <c r="K2476">
        <v>86</v>
      </c>
      <c r="L2476">
        <v>82</v>
      </c>
      <c r="M2476">
        <v>90</v>
      </c>
      <c r="N2476">
        <v>78</v>
      </c>
      <c r="O2476">
        <v>70</v>
      </c>
      <c r="P2476">
        <v>79</v>
      </c>
      <c r="Q2476">
        <v>72</v>
      </c>
      <c r="R2476">
        <v>86</v>
      </c>
      <c r="T2476" s="34">
        <f>_xlfn.XLOOKUP(B2476,'LHA Demog pivot'!$B$4:$B$93,'LHA Demog pivot'!$C$4:$C$93,,,1)</f>
        <v>101101</v>
      </c>
      <c r="U2476" s="36">
        <f>ROUND(Table2[[#This Row],[LHA_Pop_2016]]*Table2[[#This Row],[C_ADR_7day]]/100000*7,0)</f>
        <v>57</v>
      </c>
      <c r="V2476" s="13">
        <f>IF(OR(Table2[[#This Row],[7d_positivity_public]]=0,ISBLANK(Table2[[#This Row],[7d_positivity_public]])),"",(Table2[[#This Row],[7d_positivity_public]]-Table2[[#This Row],[7d_positivity_all]])/Table2[[#This Row],[7d_positivity_public]])</f>
        <v>0.2</v>
      </c>
      <c r="W2476">
        <v>4</v>
      </c>
    </row>
    <row r="2477" spans="1:23" x14ac:dyDescent="0.25">
      <c r="A2477" s="10">
        <v>44463</v>
      </c>
      <c r="B2477">
        <v>224</v>
      </c>
      <c r="C2477" t="s">
        <v>268</v>
      </c>
      <c r="D2477">
        <v>6</v>
      </c>
      <c r="E2477">
        <v>8</v>
      </c>
      <c r="F2477">
        <v>-2</v>
      </c>
      <c r="G2477">
        <v>4</v>
      </c>
      <c r="H2477">
        <v>89</v>
      </c>
      <c r="J2477">
        <v>86</v>
      </c>
      <c r="K2477">
        <v>89</v>
      </c>
      <c r="L2477">
        <v>88</v>
      </c>
      <c r="M2477">
        <v>90</v>
      </c>
      <c r="N2477">
        <v>83</v>
      </c>
      <c r="O2477">
        <v>77</v>
      </c>
      <c r="P2477">
        <v>83</v>
      </c>
      <c r="Q2477">
        <v>81</v>
      </c>
      <c r="R2477">
        <v>86</v>
      </c>
      <c r="T2477" s="34">
        <f>_xlfn.XLOOKUP(B2477,'LHA Demog pivot'!$B$4:$B$93,'LHA Demog pivot'!$C$4:$C$93,,,1)</f>
        <v>234393</v>
      </c>
      <c r="U2477" s="36">
        <f>ROUND(Table2[[#This Row],[LHA_Pop_2016]]*Table2[[#This Row],[C_ADR_7day]]/100000*7,0)</f>
        <v>98</v>
      </c>
      <c r="V2477" s="13">
        <f>IF(OR(Table2[[#This Row],[7d_positivity_public]]=0,ISBLANK(Table2[[#This Row],[7d_positivity_public]])),"",(Table2[[#This Row],[7d_positivity_public]]-Table2[[#This Row],[7d_positivity_all]])/Table2[[#This Row],[7d_positivity_public]])</f>
        <v>0.25</v>
      </c>
      <c r="W2477">
        <v>3</v>
      </c>
    </row>
    <row r="2478" spans="1:23" x14ac:dyDescent="0.25">
      <c r="A2478" s="10">
        <v>44463</v>
      </c>
      <c r="B2478">
        <v>231</v>
      </c>
      <c r="C2478" t="s">
        <v>269</v>
      </c>
      <c r="D2478">
        <v>16</v>
      </c>
      <c r="E2478">
        <v>14</v>
      </c>
      <c r="F2478">
        <v>2</v>
      </c>
      <c r="G2478">
        <v>8</v>
      </c>
      <c r="H2478">
        <v>85</v>
      </c>
      <c r="J2478">
        <v>80</v>
      </c>
      <c r="K2478">
        <v>86</v>
      </c>
      <c r="L2478">
        <v>83</v>
      </c>
      <c r="M2478">
        <v>90</v>
      </c>
      <c r="N2478">
        <v>78</v>
      </c>
      <c r="O2478">
        <v>68</v>
      </c>
      <c r="P2478">
        <v>79</v>
      </c>
      <c r="Q2478">
        <v>73</v>
      </c>
      <c r="R2478">
        <v>86</v>
      </c>
      <c r="T2478" s="34">
        <f>_xlfn.XLOOKUP(B2478,'LHA Demog pivot'!$B$4:$B$93,'LHA Demog pivot'!$C$4:$C$93,,,1)</f>
        <v>143778</v>
      </c>
      <c r="U2478" s="36">
        <f>ROUND(Table2[[#This Row],[LHA_Pop_2016]]*Table2[[#This Row],[C_ADR_7day]]/100000*7,0)</f>
        <v>161</v>
      </c>
      <c r="V2478" s="13">
        <f>IF(OR(Table2[[#This Row],[7d_positivity_public]]=0,ISBLANK(Table2[[#This Row],[7d_positivity_public]])),"",(Table2[[#This Row],[7d_positivity_public]]-Table2[[#This Row],[7d_positivity_all]])/Table2[[#This Row],[7d_positivity_public]])</f>
        <v>0.25</v>
      </c>
      <c r="W2478">
        <v>6</v>
      </c>
    </row>
    <row r="2479" spans="1:23" x14ac:dyDescent="0.25">
      <c r="A2479" s="10">
        <v>44463</v>
      </c>
      <c r="B2479">
        <v>232</v>
      </c>
      <c r="C2479" t="s">
        <v>270</v>
      </c>
      <c r="D2479">
        <v>4</v>
      </c>
      <c r="E2479">
        <v>6</v>
      </c>
      <c r="F2479">
        <v>-2</v>
      </c>
      <c r="G2479">
        <v>3</v>
      </c>
      <c r="H2479">
        <v>92</v>
      </c>
      <c r="J2479">
        <v>89</v>
      </c>
      <c r="K2479">
        <v>92</v>
      </c>
      <c r="L2479">
        <v>92</v>
      </c>
      <c r="M2479">
        <v>93</v>
      </c>
      <c r="N2479">
        <v>86</v>
      </c>
      <c r="O2479">
        <v>79</v>
      </c>
      <c r="P2479">
        <v>86</v>
      </c>
      <c r="Q2479">
        <v>82</v>
      </c>
      <c r="R2479">
        <v>90</v>
      </c>
      <c r="T2479" s="34">
        <f>_xlfn.XLOOKUP(B2479,'LHA Demog pivot'!$B$4:$B$93,'LHA Demog pivot'!$C$4:$C$93,,,1)</f>
        <v>103064</v>
      </c>
      <c r="U2479" s="36">
        <f>ROUND(Table2[[#This Row],[LHA_Pop_2016]]*Table2[[#This Row],[C_ADR_7day]]/100000*7,0)</f>
        <v>29</v>
      </c>
      <c r="V2479" s="13">
        <f>IF(OR(Table2[[#This Row],[7d_positivity_public]]=0,ISBLANK(Table2[[#This Row],[7d_positivity_public]])),"",(Table2[[#This Row],[7d_positivity_public]]-Table2[[#This Row],[7d_positivity_all]])/Table2[[#This Row],[7d_positivity_public]])</f>
        <v>0.33333333333333331</v>
      </c>
      <c r="W2479">
        <v>2</v>
      </c>
    </row>
    <row r="2480" spans="1:23" x14ac:dyDescent="0.25">
      <c r="A2480" s="10">
        <v>44463</v>
      </c>
      <c r="B2480">
        <v>233</v>
      </c>
      <c r="C2480" t="s">
        <v>271</v>
      </c>
      <c r="D2480">
        <v>7</v>
      </c>
      <c r="E2480">
        <v>9</v>
      </c>
      <c r="F2480">
        <v>-2</v>
      </c>
      <c r="G2480">
        <v>6</v>
      </c>
      <c r="H2480">
        <v>91</v>
      </c>
      <c r="J2480">
        <v>84</v>
      </c>
      <c r="K2480">
        <v>92</v>
      </c>
      <c r="L2480">
        <v>92</v>
      </c>
      <c r="M2480">
        <v>92</v>
      </c>
      <c r="N2480">
        <v>82</v>
      </c>
      <c r="O2480">
        <v>72</v>
      </c>
      <c r="P2480">
        <v>83</v>
      </c>
      <c r="Q2480">
        <v>80</v>
      </c>
      <c r="R2480">
        <v>88</v>
      </c>
      <c r="T2480" s="34">
        <f>_xlfn.XLOOKUP(B2480,'LHA Demog pivot'!$B$4:$B$93,'LHA Demog pivot'!$C$4:$C$93,,,1)</f>
        <v>443367</v>
      </c>
      <c r="U2480" s="36">
        <f>ROUND(Table2[[#This Row],[LHA_Pop_2016]]*Table2[[#This Row],[C_ADR_7day]]/100000*7,0)</f>
        <v>217</v>
      </c>
      <c r="V2480" s="13">
        <f>IF(OR(Table2[[#This Row],[7d_positivity_public]]=0,ISBLANK(Table2[[#This Row],[7d_positivity_public]])),"",(Table2[[#This Row],[7d_positivity_public]]-Table2[[#This Row],[7d_positivity_all]])/Table2[[#This Row],[7d_positivity_public]])</f>
        <v>0.33333333333333331</v>
      </c>
      <c r="W2480">
        <v>4</v>
      </c>
    </row>
    <row r="2481" spans="1:23" x14ac:dyDescent="0.25">
      <c r="A2481" s="10">
        <v>44463</v>
      </c>
      <c r="B2481">
        <v>234</v>
      </c>
      <c r="C2481" t="s">
        <v>272</v>
      </c>
      <c r="D2481">
        <v>8</v>
      </c>
      <c r="E2481">
        <v>8</v>
      </c>
      <c r="F2481">
        <v>0</v>
      </c>
      <c r="G2481">
        <v>4</v>
      </c>
      <c r="H2481">
        <v>88</v>
      </c>
      <c r="J2481">
        <v>85</v>
      </c>
      <c r="K2481">
        <v>88</v>
      </c>
      <c r="L2481">
        <v>85</v>
      </c>
      <c r="M2481">
        <v>90</v>
      </c>
      <c r="N2481">
        <v>82</v>
      </c>
      <c r="O2481">
        <v>75</v>
      </c>
      <c r="P2481">
        <v>83</v>
      </c>
      <c r="Q2481">
        <v>77</v>
      </c>
      <c r="R2481">
        <v>87</v>
      </c>
      <c r="T2481" s="34">
        <f>_xlfn.XLOOKUP(B2481,'LHA Demog pivot'!$B$4:$B$93,'LHA Demog pivot'!$C$4:$C$93,,,1)</f>
        <v>94768</v>
      </c>
      <c r="U2481" s="36">
        <f>ROUND(Table2[[#This Row],[LHA_Pop_2016]]*Table2[[#This Row],[C_ADR_7day]]/100000*7,0)</f>
        <v>53</v>
      </c>
      <c r="V2481" s="13">
        <f>IF(OR(Table2[[#This Row],[7d_positivity_public]]=0,ISBLANK(Table2[[#This Row],[7d_positivity_public]])),"",(Table2[[#This Row],[7d_positivity_public]]-Table2[[#This Row],[7d_positivity_all]])/Table2[[#This Row],[7d_positivity_public]])</f>
        <v>0.25</v>
      </c>
      <c r="W2481">
        <v>3</v>
      </c>
    </row>
    <row r="2482" spans="1:23" x14ac:dyDescent="0.25">
      <c r="A2482" s="10">
        <v>44463</v>
      </c>
      <c r="B2482">
        <v>311</v>
      </c>
      <c r="C2482" t="s">
        <v>273</v>
      </c>
      <c r="D2482">
        <v>4</v>
      </c>
      <c r="E2482">
        <v>4</v>
      </c>
      <c r="F2482">
        <v>0</v>
      </c>
      <c r="G2482">
        <v>6</v>
      </c>
      <c r="H2482">
        <v>89</v>
      </c>
      <c r="J2482">
        <v>88</v>
      </c>
      <c r="K2482">
        <v>89</v>
      </c>
      <c r="L2482">
        <v>92</v>
      </c>
      <c r="M2482">
        <v>87</v>
      </c>
      <c r="N2482">
        <v>83</v>
      </c>
      <c r="O2482">
        <v>80</v>
      </c>
      <c r="P2482">
        <v>83</v>
      </c>
      <c r="Q2482">
        <v>83</v>
      </c>
      <c r="R2482">
        <v>83</v>
      </c>
      <c r="T2482" s="34">
        <f>_xlfn.XLOOKUP(B2482,'LHA Demog pivot'!$B$4:$B$93,'LHA Demog pivot'!$C$4:$C$93,,,1)</f>
        <v>198309</v>
      </c>
      <c r="U2482" s="36">
        <f>ROUND(Table2[[#This Row],[LHA_Pop_2016]]*Table2[[#This Row],[C_ADR_7day]]/100000*7,0)</f>
        <v>56</v>
      </c>
      <c r="V2482" s="13">
        <f>IF(OR(Table2[[#This Row],[7d_positivity_public]]=0,ISBLANK(Table2[[#This Row],[7d_positivity_public]])),"",(Table2[[#This Row],[7d_positivity_public]]-Table2[[#This Row],[7d_positivity_all]])/Table2[[#This Row],[7d_positivity_public]])</f>
        <v>0.5</v>
      </c>
      <c r="W2482">
        <v>3</v>
      </c>
    </row>
    <row r="2483" spans="1:23" x14ac:dyDescent="0.25">
      <c r="A2483" s="10">
        <v>44463</v>
      </c>
      <c r="B2483">
        <v>321</v>
      </c>
      <c r="C2483" t="s">
        <v>274</v>
      </c>
      <c r="D2483">
        <v>9</v>
      </c>
      <c r="E2483">
        <v>14</v>
      </c>
      <c r="F2483">
        <v>-5</v>
      </c>
      <c r="G2483">
        <v>7</v>
      </c>
      <c r="H2483">
        <v>93</v>
      </c>
      <c r="J2483">
        <v>87</v>
      </c>
      <c r="K2483">
        <v>93</v>
      </c>
      <c r="L2483">
        <v>97</v>
      </c>
      <c r="M2483">
        <v>88</v>
      </c>
      <c r="N2483">
        <v>86</v>
      </c>
      <c r="O2483">
        <v>73</v>
      </c>
      <c r="P2483">
        <v>86</v>
      </c>
      <c r="Q2483">
        <v>88</v>
      </c>
      <c r="R2483">
        <v>83</v>
      </c>
      <c r="T2483" s="34">
        <f>_xlfn.XLOOKUP(B2483,'LHA Demog pivot'!$B$4:$B$93,'LHA Demog pivot'!$C$4:$C$93,,,1)</f>
        <v>122041</v>
      </c>
      <c r="U2483" s="36">
        <f>ROUND(Table2[[#This Row],[LHA_Pop_2016]]*Table2[[#This Row],[C_ADR_7day]]/100000*7,0)</f>
        <v>77</v>
      </c>
      <c r="V2483" s="13">
        <f>IF(OR(Table2[[#This Row],[7d_positivity_public]]=0,ISBLANK(Table2[[#This Row],[7d_positivity_public]])),"",(Table2[[#This Row],[7d_positivity_public]]-Table2[[#This Row],[7d_positivity_all]])/Table2[[#This Row],[7d_positivity_public]])</f>
        <v>0.7142857142857143</v>
      </c>
      <c r="W2483">
        <v>2</v>
      </c>
    </row>
    <row r="2484" spans="1:23" x14ac:dyDescent="0.25">
      <c r="A2484" s="10">
        <v>44463</v>
      </c>
      <c r="B2484">
        <v>322</v>
      </c>
      <c r="C2484" t="s">
        <v>275</v>
      </c>
      <c r="D2484">
        <v>19</v>
      </c>
      <c r="E2484">
        <v>25</v>
      </c>
      <c r="F2484">
        <v>-6</v>
      </c>
      <c r="G2484">
        <v>10</v>
      </c>
      <c r="H2484">
        <v>87</v>
      </c>
      <c r="J2484">
        <v>80</v>
      </c>
      <c r="K2484">
        <v>87</v>
      </c>
      <c r="L2484">
        <v>90</v>
      </c>
      <c r="M2484">
        <v>83</v>
      </c>
      <c r="N2484">
        <v>78</v>
      </c>
      <c r="O2484">
        <v>68</v>
      </c>
      <c r="P2484">
        <v>79</v>
      </c>
      <c r="Q2484">
        <v>80</v>
      </c>
      <c r="R2484">
        <v>77</v>
      </c>
      <c r="T2484" s="34">
        <f>_xlfn.XLOOKUP(B2484,'LHA Demog pivot'!$B$4:$B$93,'LHA Demog pivot'!$C$4:$C$93,,,1)</f>
        <v>61532</v>
      </c>
      <c r="U2484" s="36">
        <f>ROUND(Table2[[#This Row],[LHA_Pop_2016]]*Table2[[#This Row],[C_ADR_7day]]/100000*7,0)</f>
        <v>82</v>
      </c>
      <c r="V2484" s="13">
        <f>IF(OR(Table2[[#This Row],[7d_positivity_public]]=0,ISBLANK(Table2[[#This Row],[7d_positivity_public]])),"",(Table2[[#This Row],[7d_positivity_public]]-Table2[[#This Row],[7d_positivity_all]])/Table2[[#This Row],[7d_positivity_public]])</f>
        <v>0.4</v>
      </c>
      <c r="W2484">
        <v>6</v>
      </c>
    </row>
    <row r="2485" spans="1:23" x14ac:dyDescent="0.25">
      <c r="A2485" s="10">
        <v>44463</v>
      </c>
      <c r="B2485">
        <v>323</v>
      </c>
      <c r="C2485" t="s">
        <v>276</v>
      </c>
      <c r="D2485">
        <v>6</v>
      </c>
      <c r="E2485">
        <v>7</v>
      </c>
      <c r="F2485">
        <v>-1</v>
      </c>
      <c r="G2485">
        <v>5</v>
      </c>
      <c r="H2485">
        <v>94</v>
      </c>
      <c r="J2485">
        <v>91</v>
      </c>
      <c r="K2485">
        <v>95</v>
      </c>
      <c r="L2485">
        <v>97</v>
      </c>
      <c r="M2485">
        <v>91</v>
      </c>
      <c r="N2485">
        <v>88</v>
      </c>
      <c r="O2485">
        <v>83</v>
      </c>
      <c r="P2485">
        <v>88</v>
      </c>
      <c r="Q2485">
        <v>89</v>
      </c>
      <c r="R2485">
        <v>88</v>
      </c>
      <c r="T2485" s="34">
        <f>_xlfn.XLOOKUP(B2485,'LHA Demog pivot'!$B$4:$B$93,'LHA Demog pivot'!$C$4:$C$93,,,1)</f>
        <v>103894</v>
      </c>
      <c r="U2485" s="36">
        <f>ROUND(Table2[[#This Row],[LHA_Pop_2016]]*Table2[[#This Row],[C_ADR_7day]]/100000*7,0)</f>
        <v>44</v>
      </c>
      <c r="V2485" s="13">
        <f>IF(OR(Table2[[#This Row],[7d_positivity_public]]=0,ISBLANK(Table2[[#This Row],[7d_positivity_public]])),"",(Table2[[#This Row],[7d_positivity_public]]-Table2[[#This Row],[7d_positivity_all]])/Table2[[#This Row],[7d_positivity_public]])</f>
        <v>0.4</v>
      </c>
      <c r="W2485">
        <v>3</v>
      </c>
    </row>
    <row r="2486" spans="1:23" x14ac:dyDescent="0.25">
      <c r="A2486" s="10">
        <v>44463</v>
      </c>
      <c r="B2486">
        <v>324</v>
      </c>
      <c r="C2486" t="s">
        <v>277</v>
      </c>
      <c r="D2486">
        <v>6</v>
      </c>
      <c r="E2486">
        <v>12</v>
      </c>
      <c r="F2486">
        <v>-6</v>
      </c>
      <c r="G2486">
        <v>3</v>
      </c>
      <c r="H2486">
        <v>92</v>
      </c>
      <c r="J2486">
        <v>91</v>
      </c>
      <c r="K2486">
        <v>92</v>
      </c>
      <c r="L2486">
        <v>94</v>
      </c>
      <c r="M2486">
        <v>89</v>
      </c>
      <c r="N2486">
        <v>85</v>
      </c>
      <c r="O2486">
        <v>83</v>
      </c>
      <c r="P2486">
        <v>85</v>
      </c>
      <c r="Q2486">
        <v>84</v>
      </c>
      <c r="R2486">
        <v>86</v>
      </c>
      <c r="T2486" s="34">
        <f>_xlfn.XLOOKUP(B2486,'LHA Demog pivot'!$B$4:$B$93,'LHA Demog pivot'!$C$4:$C$93,,,1)</f>
        <v>131178</v>
      </c>
      <c r="U2486" s="36">
        <f>ROUND(Table2[[#This Row],[LHA_Pop_2016]]*Table2[[#This Row],[C_ADR_7day]]/100000*7,0)</f>
        <v>55</v>
      </c>
      <c r="V2486" s="13">
        <f>IF(OR(Table2[[#This Row],[7d_positivity_public]]=0,ISBLANK(Table2[[#This Row],[7d_positivity_public]])),"",(Table2[[#This Row],[7d_positivity_public]]-Table2[[#This Row],[7d_positivity_all]])/Table2[[#This Row],[7d_positivity_public]])</f>
        <v>0.33333333333333331</v>
      </c>
      <c r="W2486">
        <v>2</v>
      </c>
    </row>
    <row r="2487" spans="1:23" x14ac:dyDescent="0.25">
      <c r="A2487" s="10">
        <v>44463</v>
      </c>
      <c r="B2487">
        <v>325</v>
      </c>
      <c r="C2487" t="s">
        <v>278</v>
      </c>
      <c r="D2487">
        <v>6</v>
      </c>
      <c r="E2487">
        <v>8</v>
      </c>
      <c r="F2487">
        <v>-2</v>
      </c>
      <c r="G2487">
        <v>5</v>
      </c>
      <c r="H2487">
        <v>94</v>
      </c>
      <c r="J2487">
        <v>92</v>
      </c>
      <c r="K2487">
        <v>94</v>
      </c>
      <c r="L2487">
        <v>96</v>
      </c>
      <c r="M2487">
        <v>90</v>
      </c>
      <c r="N2487">
        <v>88</v>
      </c>
      <c r="O2487">
        <v>84</v>
      </c>
      <c r="P2487">
        <v>88</v>
      </c>
      <c r="Q2487">
        <v>89</v>
      </c>
      <c r="R2487">
        <v>87</v>
      </c>
      <c r="T2487" s="34">
        <f>_xlfn.XLOOKUP(B2487,'LHA Demog pivot'!$B$4:$B$93,'LHA Demog pivot'!$C$4:$C$93,,,1)</f>
        <v>95808</v>
      </c>
      <c r="U2487" s="36">
        <f>ROUND(Table2[[#This Row],[LHA_Pop_2016]]*Table2[[#This Row],[C_ADR_7day]]/100000*7,0)</f>
        <v>40</v>
      </c>
      <c r="V2487" s="13">
        <f>IF(OR(Table2[[#This Row],[7d_positivity_public]]=0,ISBLANK(Table2[[#This Row],[7d_positivity_public]])),"",(Table2[[#This Row],[7d_positivity_public]]-Table2[[#This Row],[7d_positivity_all]])/Table2[[#This Row],[7d_positivity_public]])</f>
        <v>0.4</v>
      </c>
      <c r="W2487">
        <v>3</v>
      </c>
    </row>
    <row r="2488" spans="1:23" x14ac:dyDescent="0.25">
      <c r="A2488" s="10">
        <v>44463</v>
      </c>
      <c r="B2488">
        <v>326</v>
      </c>
      <c r="C2488" t="s">
        <v>279</v>
      </c>
      <c r="D2488">
        <v>6</v>
      </c>
      <c r="E2488">
        <v>7</v>
      </c>
      <c r="F2488">
        <v>-1</v>
      </c>
      <c r="G2488">
        <v>5</v>
      </c>
      <c r="H2488">
        <v>92</v>
      </c>
      <c r="J2488">
        <v>89</v>
      </c>
      <c r="K2488">
        <v>92</v>
      </c>
      <c r="L2488">
        <v>95</v>
      </c>
      <c r="M2488">
        <v>89</v>
      </c>
      <c r="N2488">
        <v>86</v>
      </c>
      <c r="O2488">
        <v>80</v>
      </c>
      <c r="P2488">
        <v>86</v>
      </c>
      <c r="Q2488">
        <v>86</v>
      </c>
      <c r="R2488">
        <v>86</v>
      </c>
      <c r="T2488" s="34">
        <f>_xlfn.XLOOKUP(B2488,'LHA Demog pivot'!$B$4:$B$93,'LHA Demog pivot'!$C$4:$C$93,,,1)</f>
        <v>134575</v>
      </c>
      <c r="U2488" s="36">
        <f>ROUND(Table2[[#This Row],[LHA_Pop_2016]]*Table2[[#This Row],[C_ADR_7day]]/100000*7,0)</f>
        <v>57</v>
      </c>
      <c r="V2488" s="13">
        <f>IF(OR(Table2[[#This Row],[7d_positivity_public]]=0,ISBLANK(Table2[[#This Row],[7d_positivity_public]])),"",(Table2[[#This Row],[7d_positivity_public]]-Table2[[#This Row],[7d_positivity_all]])/Table2[[#This Row],[7d_positivity_public]])</f>
        <v>0.4</v>
      </c>
      <c r="W2488">
        <v>3</v>
      </c>
    </row>
    <row r="2489" spans="1:23" x14ac:dyDescent="0.25">
      <c r="A2489" s="10">
        <v>44463</v>
      </c>
      <c r="B2489">
        <v>331</v>
      </c>
      <c r="C2489" t="s">
        <v>280</v>
      </c>
      <c r="D2489">
        <v>6</v>
      </c>
      <c r="E2489">
        <v>8</v>
      </c>
      <c r="F2489">
        <v>-2</v>
      </c>
      <c r="G2489">
        <v>4</v>
      </c>
      <c r="H2489">
        <v>92</v>
      </c>
      <c r="J2489">
        <v>92</v>
      </c>
      <c r="K2489">
        <v>92</v>
      </c>
      <c r="L2489">
        <v>92</v>
      </c>
      <c r="M2489">
        <v>92</v>
      </c>
      <c r="N2489">
        <v>87</v>
      </c>
      <c r="O2489">
        <v>83</v>
      </c>
      <c r="P2489">
        <v>87</v>
      </c>
      <c r="Q2489">
        <v>85</v>
      </c>
      <c r="R2489">
        <v>89</v>
      </c>
      <c r="T2489" s="34">
        <f>_xlfn.XLOOKUP(B2489,'LHA Demog pivot'!$B$4:$B$93,'LHA Demog pivot'!$C$4:$C$93,,,1)</f>
        <v>141392</v>
      </c>
      <c r="U2489" s="36">
        <f>ROUND(Table2[[#This Row],[LHA_Pop_2016]]*Table2[[#This Row],[C_ADR_7day]]/100000*7,0)</f>
        <v>59</v>
      </c>
      <c r="V2489" s="13">
        <f>IF(OR(Table2[[#This Row],[7d_positivity_public]]=0,ISBLANK(Table2[[#This Row],[7d_positivity_public]])),"",(Table2[[#This Row],[7d_positivity_public]]-Table2[[#This Row],[7d_positivity_all]])/Table2[[#This Row],[7d_positivity_public]])</f>
        <v>0.5</v>
      </c>
      <c r="W2489">
        <v>2</v>
      </c>
    </row>
    <row r="2490" spans="1:23" x14ac:dyDescent="0.25">
      <c r="A2490" s="10">
        <v>44463</v>
      </c>
      <c r="B2490">
        <v>332</v>
      </c>
      <c r="C2490" t="s">
        <v>281</v>
      </c>
      <c r="D2490">
        <v>5</v>
      </c>
      <c r="E2490">
        <v>7</v>
      </c>
      <c r="F2490">
        <v>-2</v>
      </c>
      <c r="G2490">
        <v>4</v>
      </c>
      <c r="H2490">
        <v>88</v>
      </c>
      <c r="J2490">
        <v>88</v>
      </c>
      <c r="K2490">
        <v>88</v>
      </c>
      <c r="L2490">
        <v>85</v>
      </c>
      <c r="M2490">
        <v>90</v>
      </c>
      <c r="N2490">
        <v>82</v>
      </c>
      <c r="O2490">
        <v>77</v>
      </c>
      <c r="P2490">
        <v>83</v>
      </c>
      <c r="Q2490">
        <v>77</v>
      </c>
      <c r="R2490">
        <v>86</v>
      </c>
      <c r="T2490" s="34">
        <f>_xlfn.XLOOKUP(B2490,'LHA Demog pivot'!$B$4:$B$93,'LHA Demog pivot'!$C$4:$C$93,,,1)</f>
        <v>50490</v>
      </c>
      <c r="U2490" s="36">
        <f>ROUND(Table2[[#This Row],[LHA_Pop_2016]]*Table2[[#This Row],[C_ADR_7day]]/100000*7,0)</f>
        <v>18</v>
      </c>
      <c r="V2490" s="13">
        <f>IF(OR(Table2[[#This Row],[7d_positivity_public]]=0,ISBLANK(Table2[[#This Row],[7d_positivity_public]])),"",(Table2[[#This Row],[7d_positivity_public]]-Table2[[#This Row],[7d_positivity_all]])/Table2[[#This Row],[7d_positivity_public]])</f>
        <v>0.5</v>
      </c>
      <c r="W2490">
        <v>2</v>
      </c>
    </row>
    <row r="2491" spans="1:23" x14ac:dyDescent="0.25">
      <c r="A2491" s="10">
        <v>44463</v>
      </c>
      <c r="B2491">
        <v>333</v>
      </c>
      <c r="C2491" t="s">
        <v>282</v>
      </c>
      <c r="D2491">
        <v>2</v>
      </c>
      <c r="E2491">
        <v>2</v>
      </c>
      <c r="F2491">
        <v>0</v>
      </c>
      <c r="G2491">
        <v>4</v>
      </c>
      <c r="H2491">
        <v>86</v>
      </c>
      <c r="J2491">
        <v>77</v>
      </c>
      <c r="K2491">
        <v>86</v>
      </c>
      <c r="L2491">
        <v>78</v>
      </c>
      <c r="M2491">
        <v>90</v>
      </c>
      <c r="N2491">
        <v>79</v>
      </c>
      <c r="O2491">
        <v>62</v>
      </c>
      <c r="P2491">
        <v>79</v>
      </c>
      <c r="Q2491">
        <v>67</v>
      </c>
      <c r="R2491">
        <v>86</v>
      </c>
      <c r="T2491" s="34">
        <f>_xlfn.XLOOKUP(B2491,'LHA Demog pivot'!$B$4:$B$93,'LHA Demog pivot'!$C$4:$C$93,,,1)</f>
        <v>29970</v>
      </c>
      <c r="U2491" s="36">
        <f>ROUND(Table2[[#This Row],[LHA_Pop_2016]]*Table2[[#This Row],[C_ADR_7day]]/100000*7,0)</f>
        <v>4</v>
      </c>
      <c r="V2491" s="13">
        <f>IF(OR(Table2[[#This Row],[7d_positivity_public]]=0,ISBLANK(Table2[[#This Row],[7d_positivity_public]])),"",(Table2[[#This Row],[7d_positivity_public]]-Table2[[#This Row],[7d_positivity_all]])/Table2[[#This Row],[7d_positivity_public]])</f>
        <v>0.25</v>
      </c>
      <c r="W2491">
        <v>3</v>
      </c>
    </row>
    <row r="2492" spans="1:23" x14ac:dyDescent="0.25">
      <c r="A2492" s="10">
        <v>44463</v>
      </c>
      <c r="B2492">
        <v>334</v>
      </c>
      <c r="C2492" t="s">
        <v>283</v>
      </c>
      <c r="D2492">
        <v>1</v>
      </c>
      <c r="E2492">
        <v>3</v>
      </c>
      <c r="F2492">
        <v>-2</v>
      </c>
      <c r="G2492">
        <v>1</v>
      </c>
      <c r="H2492">
        <v>82</v>
      </c>
      <c r="J2492">
        <v>72</v>
      </c>
      <c r="K2492">
        <v>83</v>
      </c>
      <c r="L2492">
        <v>73</v>
      </c>
      <c r="M2492">
        <v>88</v>
      </c>
      <c r="N2492">
        <v>75</v>
      </c>
      <c r="O2492">
        <v>56</v>
      </c>
      <c r="P2492">
        <v>76</v>
      </c>
      <c r="Q2492">
        <v>60</v>
      </c>
      <c r="R2492">
        <v>84</v>
      </c>
      <c r="T2492" s="34">
        <f>_xlfn.XLOOKUP(B2492,'LHA Demog pivot'!$B$4:$B$93,'LHA Demog pivot'!$C$4:$C$93,,,1)</f>
        <v>19671</v>
      </c>
      <c r="U2492" s="36">
        <f>ROUND(Table2[[#This Row],[LHA_Pop_2016]]*Table2[[#This Row],[C_ADR_7day]]/100000*7,0)</f>
        <v>1</v>
      </c>
      <c r="V2492" s="13">
        <f>IF(OR(Table2[[#This Row],[7d_positivity_public]]=0,ISBLANK(Table2[[#This Row],[7d_positivity_public]])),"",(Table2[[#This Row],[7d_positivity_public]]-Table2[[#This Row],[7d_positivity_all]])/Table2[[#This Row],[7d_positivity_public]])</f>
        <v>0</v>
      </c>
      <c r="W2492">
        <v>1</v>
      </c>
    </row>
    <row r="2493" spans="1:23" x14ac:dyDescent="0.25">
      <c r="A2493" s="10">
        <v>44463</v>
      </c>
      <c r="B2493">
        <v>335</v>
      </c>
      <c r="C2493" t="s">
        <v>284</v>
      </c>
      <c r="D2493">
        <v>10</v>
      </c>
      <c r="E2493">
        <v>10</v>
      </c>
      <c r="F2493">
        <v>0</v>
      </c>
      <c r="G2493">
        <v>5</v>
      </c>
      <c r="H2493">
        <v>93</v>
      </c>
      <c r="J2493">
        <v>84</v>
      </c>
      <c r="K2493">
        <v>94</v>
      </c>
      <c r="L2493">
        <v>94</v>
      </c>
      <c r="M2493">
        <v>93</v>
      </c>
      <c r="N2493">
        <v>83</v>
      </c>
      <c r="O2493">
        <v>68</v>
      </c>
      <c r="P2493">
        <v>84</v>
      </c>
      <c r="Q2493">
        <v>82</v>
      </c>
      <c r="R2493">
        <v>88</v>
      </c>
      <c r="T2493" s="34">
        <f>_xlfn.XLOOKUP(B2493,'LHA Demog pivot'!$B$4:$B$93,'LHA Demog pivot'!$C$4:$C$93,,,1)</f>
        <v>38653</v>
      </c>
      <c r="U2493" s="36">
        <f>ROUND(Table2[[#This Row],[LHA_Pop_2016]]*Table2[[#This Row],[C_ADR_7day]]/100000*7,0)</f>
        <v>27</v>
      </c>
      <c r="V2493" s="13">
        <f>IF(OR(Table2[[#This Row],[7d_positivity_public]]=0,ISBLANK(Table2[[#This Row],[7d_positivity_public]])),"",(Table2[[#This Row],[7d_positivity_public]]-Table2[[#This Row],[7d_positivity_all]])/Table2[[#This Row],[7d_positivity_public]])</f>
        <v>0.4</v>
      </c>
      <c r="W2493">
        <v>3</v>
      </c>
    </row>
    <row r="2494" spans="1:23" x14ac:dyDescent="0.25">
      <c r="A2494" s="10">
        <v>44463</v>
      </c>
      <c r="B2494">
        <v>336</v>
      </c>
      <c r="C2494" t="s">
        <v>285</v>
      </c>
      <c r="D2494">
        <v>18</v>
      </c>
      <c r="E2494">
        <v>18</v>
      </c>
      <c r="F2494">
        <v>0</v>
      </c>
      <c r="G2494">
        <v>12</v>
      </c>
      <c r="H2494">
        <v>73</v>
      </c>
      <c r="J2494">
        <v>56</v>
      </c>
      <c r="K2494">
        <v>75</v>
      </c>
      <c r="L2494">
        <v>68</v>
      </c>
      <c r="M2494">
        <v>81</v>
      </c>
      <c r="N2494">
        <v>65</v>
      </c>
      <c r="O2494">
        <v>46</v>
      </c>
      <c r="P2494">
        <v>67</v>
      </c>
      <c r="Q2494">
        <v>58</v>
      </c>
      <c r="R2494">
        <v>75</v>
      </c>
      <c r="T2494" s="34">
        <f>_xlfn.XLOOKUP(B2494,'LHA Demog pivot'!$B$4:$B$93,'LHA Demog pivot'!$C$4:$C$93,,,1)</f>
        <v>2678</v>
      </c>
      <c r="U2494" s="36">
        <f>ROUND(Table2[[#This Row],[LHA_Pop_2016]]*Table2[[#This Row],[C_ADR_7day]]/100000*7,0)</f>
        <v>3</v>
      </c>
      <c r="V2494" s="13">
        <f>IF(OR(Table2[[#This Row],[7d_positivity_public]]=0,ISBLANK(Table2[[#This Row],[7d_positivity_public]])),"",(Table2[[#This Row],[7d_positivity_public]]-Table2[[#This Row],[7d_positivity_all]])/Table2[[#This Row],[7d_positivity_public]])</f>
        <v>8.3333333333333329E-2</v>
      </c>
      <c r="W2494">
        <v>11</v>
      </c>
    </row>
    <row r="2495" spans="1:23" x14ac:dyDescent="0.25">
      <c r="A2495" s="10">
        <v>44463</v>
      </c>
      <c r="B2495">
        <v>337</v>
      </c>
      <c r="C2495" t="s">
        <v>286</v>
      </c>
      <c r="D2495">
        <v>0</v>
      </c>
      <c r="E2495">
        <v>0</v>
      </c>
      <c r="F2495">
        <v>0</v>
      </c>
      <c r="G2495">
        <v>0</v>
      </c>
      <c r="H2495">
        <v>97</v>
      </c>
      <c r="J2495">
        <v>89</v>
      </c>
      <c r="K2495">
        <v>97</v>
      </c>
      <c r="L2495">
        <v>98</v>
      </c>
      <c r="M2495">
        <v>96</v>
      </c>
      <c r="N2495">
        <v>91</v>
      </c>
      <c r="O2495">
        <v>81</v>
      </c>
      <c r="P2495">
        <v>92</v>
      </c>
      <c r="Q2495">
        <v>91</v>
      </c>
      <c r="R2495">
        <v>93</v>
      </c>
      <c r="T2495" s="34">
        <f>_xlfn.XLOOKUP(B2495,'LHA Demog pivot'!$B$4:$B$93,'LHA Demog pivot'!$C$4:$C$93,,,1)</f>
        <v>1514</v>
      </c>
      <c r="U2495" s="36">
        <f>ROUND(Table2[[#This Row],[LHA_Pop_2016]]*Table2[[#This Row],[C_ADR_7day]]/100000*7,0)</f>
        <v>0</v>
      </c>
      <c r="V2495" s="13" t="str">
        <f>IF(OR(Table2[[#This Row],[7d_positivity_public]]=0,ISBLANK(Table2[[#This Row],[7d_positivity_public]])),"",(Table2[[#This Row],[7d_positivity_public]]-Table2[[#This Row],[7d_positivity_all]])/Table2[[#This Row],[7d_positivity_public]])</f>
        <v/>
      </c>
      <c r="W2495">
        <v>0</v>
      </c>
    </row>
    <row r="2496" spans="1:23" x14ac:dyDescent="0.25">
      <c r="A2496" s="10">
        <v>44463</v>
      </c>
      <c r="B2496">
        <v>411</v>
      </c>
      <c r="C2496" t="s">
        <v>287</v>
      </c>
      <c r="D2496">
        <v>11</v>
      </c>
      <c r="E2496">
        <v>7</v>
      </c>
      <c r="F2496">
        <v>4</v>
      </c>
      <c r="G2496">
        <v>9</v>
      </c>
      <c r="H2496">
        <v>93</v>
      </c>
      <c r="J2496">
        <v>91</v>
      </c>
      <c r="K2496">
        <v>93</v>
      </c>
      <c r="L2496">
        <v>93</v>
      </c>
      <c r="M2496">
        <v>93</v>
      </c>
      <c r="N2496">
        <v>86</v>
      </c>
      <c r="O2496">
        <v>79</v>
      </c>
      <c r="P2496">
        <v>87</v>
      </c>
      <c r="Q2496">
        <v>84</v>
      </c>
      <c r="R2496">
        <v>89</v>
      </c>
      <c r="T2496" s="34">
        <f>_xlfn.XLOOKUP(B2496,'LHA Demog pivot'!$B$4:$B$93,'LHA Demog pivot'!$C$4:$C$93,,,1)</f>
        <v>225919</v>
      </c>
      <c r="U2496" s="36">
        <f>ROUND(Table2[[#This Row],[LHA_Pop_2016]]*Table2[[#This Row],[C_ADR_7day]]/100000*7,0)</f>
        <v>174</v>
      </c>
      <c r="V2496" s="13">
        <f>IF(OR(Table2[[#This Row],[7d_positivity_public]]=0,ISBLANK(Table2[[#This Row],[7d_positivity_public]])),"",(Table2[[#This Row],[7d_positivity_public]]-Table2[[#This Row],[7d_positivity_all]])/Table2[[#This Row],[7d_positivity_public]])</f>
        <v>0.1111111111111111</v>
      </c>
      <c r="W2496">
        <v>8</v>
      </c>
    </row>
    <row r="2497" spans="1:23" x14ac:dyDescent="0.25">
      <c r="A2497" s="10">
        <v>44463</v>
      </c>
      <c r="B2497">
        <v>412</v>
      </c>
      <c r="C2497" t="s">
        <v>288</v>
      </c>
      <c r="D2497">
        <v>5</v>
      </c>
      <c r="E2497">
        <v>5</v>
      </c>
      <c r="F2497">
        <v>0</v>
      </c>
      <c r="G2497">
        <v>4</v>
      </c>
      <c r="H2497">
        <v>89</v>
      </c>
      <c r="J2497">
        <v>86</v>
      </c>
      <c r="K2497">
        <v>89</v>
      </c>
      <c r="L2497">
        <v>86</v>
      </c>
      <c r="M2497">
        <v>92</v>
      </c>
      <c r="N2497">
        <v>81</v>
      </c>
      <c r="O2497">
        <v>72</v>
      </c>
      <c r="P2497">
        <v>82</v>
      </c>
      <c r="Q2497">
        <v>76</v>
      </c>
      <c r="R2497">
        <v>89</v>
      </c>
      <c r="T2497" s="34">
        <f>_xlfn.XLOOKUP(B2497,'LHA Demog pivot'!$B$4:$B$93,'LHA Demog pivot'!$C$4:$C$93,,,1)</f>
        <v>77460</v>
      </c>
      <c r="U2497" s="36">
        <f>ROUND(Table2[[#This Row],[LHA_Pop_2016]]*Table2[[#This Row],[C_ADR_7day]]/100000*7,0)</f>
        <v>27</v>
      </c>
      <c r="V2497" s="13">
        <f>IF(OR(Table2[[#This Row],[7d_positivity_public]]=0,ISBLANK(Table2[[#This Row],[7d_positivity_public]])),"",(Table2[[#This Row],[7d_positivity_public]]-Table2[[#This Row],[7d_positivity_all]])/Table2[[#This Row],[7d_positivity_public]])</f>
        <v>0.25</v>
      </c>
      <c r="W2497">
        <v>3</v>
      </c>
    </row>
    <row r="2498" spans="1:23" x14ac:dyDescent="0.25">
      <c r="A2498" s="10">
        <v>44463</v>
      </c>
      <c r="B2498">
        <v>413</v>
      </c>
      <c r="C2498" t="s">
        <v>289</v>
      </c>
      <c r="D2498">
        <v>6</v>
      </c>
      <c r="E2498">
        <v>5</v>
      </c>
      <c r="F2498">
        <v>1</v>
      </c>
      <c r="G2498">
        <v>6</v>
      </c>
      <c r="H2498">
        <v>93</v>
      </c>
      <c r="J2498">
        <v>92</v>
      </c>
      <c r="K2498">
        <v>93</v>
      </c>
      <c r="L2498">
        <v>90</v>
      </c>
      <c r="M2498">
        <v>95</v>
      </c>
      <c r="N2498">
        <v>89</v>
      </c>
      <c r="O2498">
        <v>82</v>
      </c>
      <c r="P2498">
        <v>89</v>
      </c>
      <c r="Q2498">
        <v>83</v>
      </c>
      <c r="R2498">
        <v>92</v>
      </c>
      <c r="T2498" s="34">
        <f>_xlfn.XLOOKUP(B2498,'LHA Demog pivot'!$B$4:$B$93,'LHA Demog pivot'!$C$4:$C$93,,,1)</f>
        <v>64692</v>
      </c>
      <c r="U2498" s="36">
        <f>ROUND(Table2[[#This Row],[LHA_Pop_2016]]*Table2[[#This Row],[C_ADR_7day]]/100000*7,0)</f>
        <v>27</v>
      </c>
      <c r="V2498" s="13">
        <f>IF(OR(Table2[[#This Row],[7d_positivity_public]]=0,ISBLANK(Table2[[#This Row],[7d_positivity_public]])),"",(Table2[[#This Row],[7d_positivity_public]]-Table2[[#This Row],[7d_positivity_all]])/Table2[[#This Row],[7d_positivity_public]])</f>
        <v>0.16666666666666666</v>
      </c>
      <c r="W2498">
        <v>5</v>
      </c>
    </row>
    <row r="2499" spans="1:23" x14ac:dyDescent="0.25">
      <c r="A2499" s="10">
        <v>44463</v>
      </c>
      <c r="B2499">
        <v>414</v>
      </c>
      <c r="C2499" t="s">
        <v>290</v>
      </c>
      <c r="D2499">
        <v>6</v>
      </c>
      <c r="E2499">
        <v>9</v>
      </c>
      <c r="F2499">
        <v>-3</v>
      </c>
      <c r="G2499">
        <v>7</v>
      </c>
      <c r="H2499">
        <v>85</v>
      </c>
      <c r="J2499">
        <v>74</v>
      </c>
      <c r="K2499">
        <v>85</v>
      </c>
      <c r="L2499">
        <v>75</v>
      </c>
      <c r="M2499">
        <v>90</v>
      </c>
      <c r="N2499">
        <v>79</v>
      </c>
      <c r="O2499">
        <v>62</v>
      </c>
      <c r="P2499">
        <v>80</v>
      </c>
      <c r="Q2499">
        <v>65</v>
      </c>
      <c r="R2499">
        <v>86</v>
      </c>
      <c r="T2499" s="34">
        <f>_xlfn.XLOOKUP(B2499,'LHA Demog pivot'!$B$4:$B$93,'LHA Demog pivot'!$C$4:$C$93,,,1)</f>
        <v>15289</v>
      </c>
      <c r="U2499" s="36">
        <f>ROUND(Table2[[#This Row],[LHA_Pop_2016]]*Table2[[#This Row],[C_ADR_7day]]/100000*7,0)</f>
        <v>6</v>
      </c>
      <c r="V2499" s="13">
        <f>IF(OR(Table2[[#This Row],[7d_positivity_public]]=0,ISBLANK(Table2[[#This Row],[7d_positivity_public]])),"",(Table2[[#This Row],[7d_positivity_public]]-Table2[[#This Row],[7d_positivity_all]])/Table2[[#This Row],[7d_positivity_public]])</f>
        <v>0.14285714285714285</v>
      </c>
      <c r="W2499">
        <v>6</v>
      </c>
    </row>
    <row r="2500" spans="1:23" x14ac:dyDescent="0.25">
      <c r="A2500" s="10">
        <v>44463</v>
      </c>
      <c r="B2500">
        <v>421</v>
      </c>
      <c r="C2500" t="s">
        <v>291</v>
      </c>
      <c r="D2500">
        <v>16</v>
      </c>
      <c r="E2500">
        <v>22</v>
      </c>
      <c r="F2500">
        <v>-6</v>
      </c>
      <c r="G2500">
        <v>9</v>
      </c>
      <c r="H2500">
        <v>84</v>
      </c>
      <c r="J2500">
        <v>78</v>
      </c>
      <c r="K2500">
        <v>85</v>
      </c>
      <c r="L2500">
        <v>77</v>
      </c>
      <c r="M2500">
        <v>90</v>
      </c>
      <c r="N2500">
        <v>76</v>
      </c>
      <c r="O2500">
        <v>62</v>
      </c>
      <c r="P2500">
        <v>78</v>
      </c>
      <c r="Q2500">
        <v>66</v>
      </c>
      <c r="R2500">
        <v>86</v>
      </c>
      <c r="T2500" s="34">
        <f>_xlfn.XLOOKUP(B2500,'LHA Demog pivot'!$B$4:$B$93,'LHA Demog pivot'!$C$4:$C$93,,,1)</f>
        <v>58378</v>
      </c>
      <c r="U2500" s="36">
        <f>ROUND(Table2[[#This Row],[LHA_Pop_2016]]*Table2[[#This Row],[C_ADR_7day]]/100000*7,0)</f>
        <v>65</v>
      </c>
      <c r="V2500" s="13">
        <f>IF(OR(Table2[[#This Row],[7d_positivity_public]]=0,ISBLANK(Table2[[#This Row],[7d_positivity_public]])),"",(Table2[[#This Row],[7d_positivity_public]]-Table2[[#This Row],[7d_positivity_all]])/Table2[[#This Row],[7d_positivity_public]])</f>
        <v>0.1111111111111111</v>
      </c>
      <c r="W2500">
        <v>8</v>
      </c>
    </row>
    <row r="2501" spans="1:23" x14ac:dyDescent="0.25">
      <c r="A2501" s="10">
        <v>44463</v>
      </c>
      <c r="B2501">
        <v>422</v>
      </c>
      <c r="C2501" t="s">
        <v>292</v>
      </c>
      <c r="D2501">
        <v>6</v>
      </c>
      <c r="E2501">
        <v>43</v>
      </c>
      <c r="F2501">
        <v>-37</v>
      </c>
      <c r="G2501">
        <v>6</v>
      </c>
      <c r="H2501">
        <v>79</v>
      </c>
      <c r="J2501">
        <v>68</v>
      </c>
      <c r="K2501">
        <v>80</v>
      </c>
      <c r="L2501">
        <v>68</v>
      </c>
      <c r="M2501">
        <v>87</v>
      </c>
      <c r="N2501">
        <v>71</v>
      </c>
      <c r="O2501">
        <v>51</v>
      </c>
      <c r="P2501">
        <v>72</v>
      </c>
      <c r="Q2501">
        <v>54</v>
      </c>
      <c r="R2501">
        <v>82</v>
      </c>
      <c r="T2501" s="34">
        <f>_xlfn.XLOOKUP(B2501,'LHA Demog pivot'!$B$4:$B$93,'LHA Demog pivot'!$C$4:$C$93,,,1)</f>
        <v>6240</v>
      </c>
      <c r="U2501" s="36">
        <f>ROUND(Table2[[#This Row],[LHA_Pop_2016]]*Table2[[#This Row],[C_ADR_7day]]/100000*7,0)</f>
        <v>3</v>
      </c>
      <c r="V2501" s="13">
        <f>IF(OR(Table2[[#This Row],[7d_positivity_public]]=0,ISBLANK(Table2[[#This Row],[7d_positivity_public]])),"",(Table2[[#This Row],[7d_positivity_public]]-Table2[[#This Row],[7d_positivity_all]])/Table2[[#This Row],[7d_positivity_public]])</f>
        <v>0</v>
      </c>
      <c r="W2501">
        <v>6</v>
      </c>
    </row>
    <row r="2502" spans="1:23" x14ac:dyDescent="0.25">
      <c r="A2502" s="10">
        <v>44463</v>
      </c>
      <c r="B2502">
        <v>423</v>
      </c>
      <c r="C2502" t="s">
        <v>293</v>
      </c>
      <c r="D2502">
        <v>5</v>
      </c>
      <c r="E2502">
        <v>13</v>
      </c>
      <c r="F2502">
        <v>-8</v>
      </c>
      <c r="G2502">
        <v>5</v>
      </c>
      <c r="H2502">
        <v>86</v>
      </c>
      <c r="J2502">
        <v>75</v>
      </c>
      <c r="K2502">
        <v>86</v>
      </c>
      <c r="L2502">
        <v>78</v>
      </c>
      <c r="M2502">
        <v>91</v>
      </c>
      <c r="N2502">
        <v>79</v>
      </c>
      <c r="O2502">
        <v>60</v>
      </c>
      <c r="P2502">
        <v>80</v>
      </c>
      <c r="Q2502">
        <v>67</v>
      </c>
      <c r="R2502">
        <v>88</v>
      </c>
      <c r="T2502" s="34">
        <f>_xlfn.XLOOKUP(B2502,'LHA Demog pivot'!$B$4:$B$93,'LHA Demog pivot'!$C$4:$C$93,,,1)</f>
        <v>19121</v>
      </c>
      <c r="U2502" s="36">
        <f>ROUND(Table2[[#This Row],[LHA_Pop_2016]]*Table2[[#This Row],[C_ADR_7day]]/100000*7,0)</f>
        <v>7</v>
      </c>
      <c r="V2502" s="13">
        <f>IF(OR(Table2[[#This Row],[7d_positivity_public]]=0,ISBLANK(Table2[[#This Row],[7d_positivity_public]])),"",(Table2[[#This Row],[7d_positivity_public]]-Table2[[#This Row],[7d_positivity_all]])/Table2[[#This Row],[7d_positivity_public]])</f>
        <v>0.2</v>
      </c>
      <c r="W2502">
        <v>4</v>
      </c>
    </row>
    <row r="2503" spans="1:23" x14ac:dyDescent="0.25">
      <c r="A2503" s="10">
        <v>44463</v>
      </c>
      <c r="B2503">
        <v>424</v>
      </c>
      <c r="C2503" t="s">
        <v>294</v>
      </c>
      <c r="D2503">
        <v>5</v>
      </c>
      <c r="E2503">
        <v>7</v>
      </c>
      <c r="F2503">
        <v>-2</v>
      </c>
      <c r="G2503">
        <v>5</v>
      </c>
      <c r="H2503">
        <v>86</v>
      </c>
      <c r="J2503">
        <v>81</v>
      </c>
      <c r="K2503">
        <v>87</v>
      </c>
      <c r="L2503">
        <v>82</v>
      </c>
      <c r="M2503">
        <v>90</v>
      </c>
      <c r="N2503">
        <v>79</v>
      </c>
      <c r="O2503">
        <v>68</v>
      </c>
      <c r="P2503">
        <v>79</v>
      </c>
      <c r="Q2503">
        <v>71</v>
      </c>
      <c r="R2503">
        <v>87</v>
      </c>
      <c r="T2503" s="34">
        <f>_xlfn.XLOOKUP(B2503,'LHA Demog pivot'!$B$4:$B$93,'LHA Demog pivot'!$C$4:$C$93,,,1)</f>
        <v>108964</v>
      </c>
      <c r="U2503" s="36">
        <f>ROUND(Table2[[#This Row],[LHA_Pop_2016]]*Table2[[#This Row],[C_ADR_7day]]/100000*7,0)</f>
        <v>38</v>
      </c>
      <c r="V2503" s="13">
        <f>IF(OR(Table2[[#This Row],[7d_positivity_public]]=0,ISBLANK(Table2[[#This Row],[7d_positivity_public]])),"",(Table2[[#This Row],[7d_positivity_public]]-Table2[[#This Row],[7d_positivity_all]])/Table2[[#This Row],[7d_positivity_public]])</f>
        <v>0.2</v>
      </c>
      <c r="W2503">
        <v>4</v>
      </c>
    </row>
    <row r="2504" spans="1:23" x14ac:dyDescent="0.25">
      <c r="A2504" s="10">
        <v>44463</v>
      </c>
      <c r="B2504">
        <v>425</v>
      </c>
      <c r="C2504" t="s">
        <v>295</v>
      </c>
      <c r="D2504">
        <v>4</v>
      </c>
      <c r="E2504">
        <v>4</v>
      </c>
      <c r="F2504">
        <v>0</v>
      </c>
      <c r="G2504">
        <v>5</v>
      </c>
      <c r="H2504">
        <v>86</v>
      </c>
      <c r="J2504">
        <v>74</v>
      </c>
      <c r="K2504">
        <v>86</v>
      </c>
      <c r="L2504">
        <v>74</v>
      </c>
      <c r="M2504">
        <v>91</v>
      </c>
      <c r="N2504">
        <v>80</v>
      </c>
      <c r="O2504">
        <v>60</v>
      </c>
      <c r="P2504">
        <v>81</v>
      </c>
      <c r="Q2504">
        <v>62</v>
      </c>
      <c r="R2504">
        <v>88</v>
      </c>
      <c r="T2504" s="34">
        <f>_xlfn.XLOOKUP(B2504,'LHA Demog pivot'!$B$4:$B$93,'LHA Demog pivot'!$C$4:$C$93,,,1)</f>
        <v>47133</v>
      </c>
      <c r="U2504" s="36">
        <f>ROUND(Table2[[#This Row],[LHA_Pop_2016]]*Table2[[#This Row],[C_ADR_7day]]/100000*7,0)</f>
        <v>13</v>
      </c>
      <c r="V2504" s="13">
        <f>IF(OR(Table2[[#This Row],[7d_positivity_public]]=0,ISBLANK(Table2[[#This Row],[7d_positivity_public]])),"",(Table2[[#This Row],[7d_positivity_public]]-Table2[[#This Row],[7d_positivity_all]])/Table2[[#This Row],[7d_positivity_public]])</f>
        <v>0.2</v>
      </c>
      <c r="W2504">
        <v>4</v>
      </c>
    </row>
    <row r="2505" spans="1:23" x14ac:dyDescent="0.25">
      <c r="A2505" s="10">
        <v>44463</v>
      </c>
      <c r="B2505">
        <v>426</v>
      </c>
      <c r="C2505" t="s">
        <v>296</v>
      </c>
      <c r="D2505">
        <v>19</v>
      </c>
      <c r="E2505">
        <v>15</v>
      </c>
      <c r="F2505">
        <v>4</v>
      </c>
      <c r="G2505">
        <v>16</v>
      </c>
      <c r="H2505">
        <v>83</v>
      </c>
      <c r="J2505">
        <v>70</v>
      </c>
      <c r="K2505">
        <v>84</v>
      </c>
      <c r="L2505">
        <v>79</v>
      </c>
      <c r="M2505">
        <v>89</v>
      </c>
      <c r="N2505">
        <v>74</v>
      </c>
      <c r="O2505">
        <v>55</v>
      </c>
      <c r="P2505">
        <v>76</v>
      </c>
      <c r="Q2505">
        <v>66</v>
      </c>
      <c r="R2505">
        <v>84</v>
      </c>
      <c r="T2505" s="34">
        <f>_xlfn.XLOOKUP(B2505,'LHA Demog pivot'!$B$4:$B$93,'LHA Demog pivot'!$C$4:$C$93,,,1)</f>
        <v>30981</v>
      </c>
      <c r="U2505" s="36">
        <f>ROUND(Table2[[#This Row],[LHA_Pop_2016]]*Table2[[#This Row],[C_ADR_7day]]/100000*7,0)</f>
        <v>41</v>
      </c>
      <c r="V2505" s="13">
        <f>IF(OR(Table2[[#This Row],[7d_positivity_public]]=0,ISBLANK(Table2[[#This Row],[7d_positivity_public]])),"",(Table2[[#This Row],[7d_positivity_public]]-Table2[[#This Row],[7d_positivity_all]])/Table2[[#This Row],[7d_positivity_public]])</f>
        <v>0.125</v>
      </c>
      <c r="W2505">
        <v>14</v>
      </c>
    </row>
    <row r="2506" spans="1:23" x14ac:dyDescent="0.25">
      <c r="A2506" s="10">
        <v>44463</v>
      </c>
      <c r="B2506">
        <v>431</v>
      </c>
      <c r="C2506" t="s">
        <v>297</v>
      </c>
      <c r="D2506">
        <v>4</v>
      </c>
      <c r="E2506">
        <v>5</v>
      </c>
      <c r="F2506">
        <v>-1</v>
      </c>
      <c r="G2506">
        <v>5</v>
      </c>
      <c r="H2506">
        <v>85</v>
      </c>
      <c r="J2506">
        <v>75</v>
      </c>
      <c r="K2506">
        <v>85</v>
      </c>
      <c r="L2506">
        <v>78</v>
      </c>
      <c r="M2506">
        <v>90</v>
      </c>
      <c r="N2506">
        <v>77</v>
      </c>
      <c r="O2506">
        <v>61</v>
      </c>
      <c r="P2506">
        <v>79</v>
      </c>
      <c r="Q2506">
        <v>66</v>
      </c>
      <c r="R2506">
        <v>87</v>
      </c>
      <c r="T2506" s="34">
        <f>_xlfn.XLOOKUP(B2506,'LHA Demog pivot'!$B$4:$B$93,'LHA Demog pivot'!$C$4:$C$93,,,1)</f>
        <v>66527</v>
      </c>
      <c r="U2506" s="36">
        <f>ROUND(Table2[[#This Row],[LHA_Pop_2016]]*Table2[[#This Row],[C_ADR_7day]]/100000*7,0)</f>
        <v>19</v>
      </c>
      <c r="V2506" s="13">
        <f>IF(OR(Table2[[#This Row],[7d_positivity_public]]=0,ISBLANK(Table2[[#This Row],[7d_positivity_public]])),"",(Table2[[#This Row],[7d_positivity_public]]-Table2[[#This Row],[7d_positivity_all]])/Table2[[#This Row],[7d_positivity_public]])</f>
        <v>0.2</v>
      </c>
      <c r="W2506">
        <v>4</v>
      </c>
    </row>
    <row r="2507" spans="1:23" x14ac:dyDescent="0.25">
      <c r="A2507" s="10">
        <v>44463</v>
      </c>
      <c r="B2507">
        <v>432</v>
      </c>
      <c r="C2507" t="s">
        <v>298</v>
      </c>
      <c r="D2507">
        <v>5</v>
      </c>
      <c r="E2507">
        <v>13</v>
      </c>
      <c r="F2507">
        <v>-8</v>
      </c>
      <c r="G2507">
        <v>5</v>
      </c>
      <c r="H2507">
        <v>84</v>
      </c>
      <c r="J2507">
        <v>75</v>
      </c>
      <c r="K2507">
        <v>85</v>
      </c>
      <c r="L2507">
        <v>77</v>
      </c>
      <c r="M2507">
        <v>90</v>
      </c>
      <c r="N2507">
        <v>76</v>
      </c>
      <c r="O2507">
        <v>62</v>
      </c>
      <c r="P2507">
        <v>77</v>
      </c>
      <c r="Q2507">
        <v>65</v>
      </c>
      <c r="R2507">
        <v>86</v>
      </c>
      <c r="T2507" s="34">
        <f>_xlfn.XLOOKUP(B2507,'LHA Demog pivot'!$B$4:$B$93,'LHA Demog pivot'!$C$4:$C$93,,,1)</f>
        <v>42570</v>
      </c>
      <c r="U2507" s="36">
        <f>ROUND(Table2[[#This Row],[LHA_Pop_2016]]*Table2[[#This Row],[C_ADR_7day]]/100000*7,0)</f>
        <v>15</v>
      </c>
      <c r="V2507" s="13">
        <f>IF(OR(Table2[[#This Row],[7d_positivity_public]]=0,ISBLANK(Table2[[#This Row],[7d_positivity_public]])),"",(Table2[[#This Row],[7d_positivity_public]]-Table2[[#This Row],[7d_positivity_all]])/Table2[[#This Row],[7d_positivity_public]])</f>
        <v>0.2</v>
      </c>
      <c r="W2507">
        <v>4</v>
      </c>
    </row>
    <row r="2508" spans="1:23" x14ac:dyDescent="0.25">
      <c r="A2508" s="10">
        <v>44463</v>
      </c>
      <c r="B2508">
        <v>433</v>
      </c>
      <c r="C2508" t="s">
        <v>299</v>
      </c>
      <c r="D2508">
        <v>0</v>
      </c>
      <c r="E2508">
        <v>0</v>
      </c>
      <c r="F2508">
        <v>0</v>
      </c>
      <c r="G2508">
        <v>0</v>
      </c>
      <c r="H2508">
        <v>79</v>
      </c>
      <c r="J2508">
        <v>63</v>
      </c>
      <c r="K2508">
        <v>81</v>
      </c>
      <c r="L2508">
        <v>73</v>
      </c>
      <c r="M2508">
        <v>85</v>
      </c>
      <c r="N2508">
        <v>73</v>
      </c>
      <c r="O2508">
        <v>49</v>
      </c>
      <c r="P2508">
        <v>74</v>
      </c>
      <c r="Q2508">
        <v>62</v>
      </c>
      <c r="R2508">
        <v>81</v>
      </c>
      <c r="T2508" s="34">
        <f>_xlfn.XLOOKUP(B2508,'LHA Demog pivot'!$B$4:$B$93,'LHA Demog pivot'!$C$4:$C$93,,,1)</f>
        <v>1901</v>
      </c>
      <c r="U2508" s="36">
        <f>ROUND(Table2[[#This Row],[LHA_Pop_2016]]*Table2[[#This Row],[C_ADR_7day]]/100000*7,0)</f>
        <v>0</v>
      </c>
      <c r="V2508" s="13" t="str">
        <f>IF(OR(Table2[[#This Row],[7d_positivity_public]]=0,ISBLANK(Table2[[#This Row],[7d_positivity_public]])),"",(Table2[[#This Row],[7d_positivity_public]]-Table2[[#This Row],[7d_positivity_all]])/Table2[[#This Row],[7d_positivity_public]])</f>
        <v/>
      </c>
      <c r="W2508">
        <v>0</v>
      </c>
    </row>
    <row r="2509" spans="1:23" x14ac:dyDescent="0.25">
      <c r="A2509" s="10">
        <v>44463</v>
      </c>
      <c r="B2509">
        <v>434</v>
      </c>
      <c r="C2509" t="s">
        <v>300</v>
      </c>
      <c r="D2509">
        <v>4</v>
      </c>
      <c r="E2509">
        <v>3</v>
      </c>
      <c r="F2509">
        <v>1</v>
      </c>
      <c r="G2509">
        <v>5</v>
      </c>
      <c r="H2509">
        <v>82</v>
      </c>
      <c r="J2509">
        <v>70</v>
      </c>
      <c r="K2509">
        <v>83</v>
      </c>
      <c r="L2509">
        <v>78</v>
      </c>
      <c r="M2509">
        <v>88</v>
      </c>
      <c r="N2509">
        <v>74</v>
      </c>
      <c r="O2509">
        <v>53</v>
      </c>
      <c r="P2509">
        <v>76</v>
      </c>
      <c r="Q2509">
        <v>67</v>
      </c>
      <c r="R2509">
        <v>83</v>
      </c>
      <c r="T2509" s="34">
        <f>_xlfn.XLOOKUP(B2509,'LHA Demog pivot'!$B$4:$B$93,'LHA Demog pivot'!$C$4:$C$93,,,1)</f>
        <v>11235</v>
      </c>
      <c r="U2509" s="36">
        <f>ROUND(Table2[[#This Row],[LHA_Pop_2016]]*Table2[[#This Row],[C_ADR_7day]]/100000*7,0)</f>
        <v>3</v>
      </c>
      <c r="V2509" s="13">
        <f>IF(OR(Table2[[#This Row],[7d_positivity_public]]=0,ISBLANK(Table2[[#This Row],[7d_positivity_public]])),"",(Table2[[#This Row],[7d_positivity_public]]-Table2[[#This Row],[7d_positivity_all]])/Table2[[#This Row],[7d_positivity_public]])</f>
        <v>0.2</v>
      </c>
      <c r="W2509">
        <v>4</v>
      </c>
    </row>
    <row r="2510" spans="1:23" x14ac:dyDescent="0.25">
      <c r="A2510" s="10">
        <v>44463</v>
      </c>
      <c r="B2510">
        <v>510</v>
      </c>
      <c r="C2510" t="s">
        <v>301</v>
      </c>
      <c r="D2510">
        <v>0</v>
      </c>
      <c r="E2510">
        <v>0</v>
      </c>
      <c r="F2510">
        <v>0</v>
      </c>
      <c r="G2510">
        <v>4</v>
      </c>
      <c r="H2510">
        <v>88</v>
      </c>
      <c r="J2510">
        <v>82</v>
      </c>
      <c r="K2510">
        <v>88</v>
      </c>
      <c r="L2510">
        <v>85</v>
      </c>
      <c r="M2510">
        <v>91</v>
      </c>
      <c r="N2510">
        <v>80</v>
      </c>
      <c r="O2510">
        <v>67</v>
      </c>
      <c r="P2510">
        <v>81</v>
      </c>
      <c r="Q2510">
        <v>75</v>
      </c>
      <c r="R2510">
        <v>86</v>
      </c>
      <c r="T2510" s="34">
        <f>_xlfn.XLOOKUP(B2510,'LHA Demog pivot'!$B$4:$B$93,'LHA Demog pivot'!$C$4:$C$93,,,1)</f>
        <v>4198</v>
      </c>
      <c r="U2510" s="36">
        <f>ROUND(Table2[[#This Row],[LHA_Pop_2016]]*Table2[[#This Row],[C_ADR_7day]]/100000*7,0)</f>
        <v>0</v>
      </c>
      <c r="V2510" s="13">
        <f>IF(OR(Table2[[#This Row],[7d_positivity_public]]=0,ISBLANK(Table2[[#This Row],[7d_positivity_public]])),"",(Table2[[#This Row],[7d_positivity_public]]-Table2[[#This Row],[7d_positivity_all]])/Table2[[#This Row],[7d_positivity_public]])</f>
        <v>0.25</v>
      </c>
      <c r="W2510">
        <v>3</v>
      </c>
    </row>
    <row r="2511" spans="1:23" x14ac:dyDescent="0.25">
      <c r="A2511" s="10">
        <v>44463</v>
      </c>
      <c r="B2511">
        <v>512</v>
      </c>
      <c r="C2511" t="s">
        <v>304</v>
      </c>
      <c r="D2511">
        <v>8</v>
      </c>
      <c r="E2511">
        <v>2</v>
      </c>
      <c r="F2511">
        <v>6</v>
      </c>
      <c r="G2511">
        <v>11</v>
      </c>
      <c r="H2511">
        <v>86</v>
      </c>
      <c r="J2511">
        <v>75</v>
      </c>
      <c r="K2511">
        <v>87</v>
      </c>
      <c r="L2511">
        <v>83</v>
      </c>
      <c r="M2511">
        <v>90</v>
      </c>
      <c r="N2511">
        <v>75</v>
      </c>
      <c r="O2511">
        <v>56</v>
      </c>
      <c r="P2511">
        <v>77</v>
      </c>
      <c r="Q2511">
        <v>70</v>
      </c>
      <c r="R2511">
        <v>85</v>
      </c>
      <c r="T2511" s="34">
        <f>_xlfn.XLOOKUP(B2511,'LHA Demog pivot'!$B$4:$B$93,'LHA Demog pivot'!$C$4:$C$93,,,1)</f>
        <v>13501</v>
      </c>
      <c r="U2511" s="36">
        <f>ROUND(Table2[[#This Row],[LHA_Pop_2016]]*Table2[[#This Row],[C_ADR_7day]]/100000*7,0)</f>
        <v>8</v>
      </c>
      <c r="V2511" s="13">
        <f>IF(OR(Table2[[#This Row],[7d_positivity_public]]=0,ISBLANK(Table2[[#This Row],[7d_positivity_public]])),"",(Table2[[#This Row],[7d_positivity_public]]-Table2[[#This Row],[7d_positivity_all]])/Table2[[#This Row],[7d_positivity_public]])</f>
        <v>9.0909090909090912E-2</v>
      </c>
      <c r="W2511">
        <v>10</v>
      </c>
    </row>
    <row r="2512" spans="1:23" x14ac:dyDescent="0.25">
      <c r="A2512" s="10">
        <v>44463</v>
      </c>
      <c r="B2512">
        <v>513</v>
      </c>
      <c r="C2512" t="s">
        <v>305</v>
      </c>
      <c r="D2512">
        <v>52</v>
      </c>
      <c r="E2512">
        <v>26</v>
      </c>
      <c r="F2512">
        <v>26</v>
      </c>
      <c r="G2512">
        <v>17</v>
      </c>
      <c r="H2512">
        <v>80</v>
      </c>
      <c r="J2512">
        <v>60</v>
      </c>
      <c r="K2512">
        <v>82</v>
      </c>
      <c r="L2512">
        <v>78</v>
      </c>
      <c r="M2512">
        <v>86</v>
      </c>
      <c r="N2512">
        <v>70</v>
      </c>
      <c r="O2512">
        <v>43</v>
      </c>
      <c r="P2512">
        <v>73</v>
      </c>
      <c r="Q2512">
        <v>66</v>
      </c>
      <c r="R2512">
        <v>78</v>
      </c>
      <c r="T2512" s="34">
        <f>_xlfn.XLOOKUP(B2512,'LHA Demog pivot'!$B$4:$B$93,'LHA Demog pivot'!$C$4:$C$93,,,1)</f>
        <v>4223</v>
      </c>
      <c r="U2512" s="36">
        <f>ROUND(Table2[[#This Row],[LHA_Pop_2016]]*Table2[[#This Row],[C_ADR_7day]]/100000*7,0)</f>
        <v>15</v>
      </c>
      <c r="V2512" s="13">
        <f>IF(OR(Table2[[#This Row],[7d_positivity_public]]=0,ISBLANK(Table2[[#This Row],[7d_positivity_public]])),"",(Table2[[#This Row],[7d_positivity_public]]-Table2[[#This Row],[7d_positivity_all]])/Table2[[#This Row],[7d_positivity_public]])</f>
        <v>5.8823529411764705E-2</v>
      </c>
      <c r="W2512">
        <v>16</v>
      </c>
    </row>
    <row r="2513" spans="1:23" x14ac:dyDescent="0.25">
      <c r="A2513" s="10">
        <v>44463</v>
      </c>
      <c r="B2513">
        <v>514</v>
      </c>
      <c r="C2513" t="s">
        <v>306</v>
      </c>
      <c r="D2513">
        <v>58</v>
      </c>
      <c r="E2513">
        <v>82</v>
      </c>
      <c r="F2513">
        <v>-24</v>
      </c>
      <c r="G2513">
        <v>20</v>
      </c>
      <c r="H2513">
        <v>74</v>
      </c>
      <c r="J2513">
        <v>55</v>
      </c>
      <c r="K2513">
        <v>76</v>
      </c>
      <c r="L2513">
        <v>70</v>
      </c>
      <c r="M2513">
        <v>83</v>
      </c>
      <c r="N2513">
        <v>64</v>
      </c>
      <c r="O2513">
        <v>41</v>
      </c>
      <c r="P2513">
        <v>66</v>
      </c>
      <c r="Q2513">
        <v>56</v>
      </c>
      <c r="R2513">
        <v>77</v>
      </c>
      <c r="T2513" s="34">
        <f>_xlfn.XLOOKUP(B2513,'LHA Demog pivot'!$B$4:$B$93,'LHA Demog pivot'!$C$4:$C$93,,,1)</f>
        <v>16414</v>
      </c>
      <c r="U2513" s="36">
        <f>ROUND(Table2[[#This Row],[LHA_Pop_2016]]*Table2[[#This Row],[C_ADR_7day]]/100000*7,0)</f>
        <v>67</v>
      </c>
      <c r="V2513" s="13">
        <f>IF(OR(Table2[[#This Row],[7d_positivity_public]]=0,ISBLANK(Table2[[#This Row],[7d_positivity_public]])),"",(Table2[[#This Row],[7d_positivity_public]]-Table2[[#This Row],[7d_positivity_all]])/Table2[[#This Row],[7d_positivity_public]])</f>
        <v>0</v>
      </c>
      <c r="W2513">
        <v>20</v>
      </c>
    </row>
    <row r="2514" spans="1:23" x14ac:dyDescent="0.25">
      <c r="A2514" s="10">
        <v>44463</v>
      </c>
      <c r="B2514">
        <v>515</v>
      </c>
      <c r="C2514" t="s">
        <v>307</v>
      </c>
      <c r="D2514">
        <v>15</v>
      </c>
      <c r="E2514">
        <v>5</v>
      </c>
      <c r="F2514">
        <v>10</v>
      </c>
      <c r="G2514">
        <v>18</v>
      </c>
      <c r="H2514">
        <v>96</v>
      </c>
      <c r="J2514">
        <v>68</v>
      </c>
      <c r="K2514">
        <v>99</v>
      </c>
      <c r="L2514">
        <v>99</v>
      </c>
      <c r="M2514">
        <v>99</v>
      </c>
      <c r="N2514">
        <v>81</v>
      </c>
      <c r="O2514">
        <v>48</v>
      </c>
      <c r="P2514">
        <v>84</v>
      </c>
      <c r="Q2514">
        <v>78</v>
      </c>
      <c r="R2514">
        <v>90</v>
      </c>
      <c r="T2514" s="34">
        <f>_xlfn.XLOOKUP(B2514,'LHA Demog pivot'!$B$4:$B$93,'LHA Demog pivot'!$C$4:$C$93,,,1)</f>
        <v>9090</v>
      </c>
      <c r="U2514" s="36">
        <f>ROUND(Table2[[#This Row],[LHA_Pop_2016]]*Table2[[#This Row],[C_ADR_7day]]/100000*7,0)</f>
        <v>10</v>
      </c>
      <c r="V2514" s="13">
        <f>IF(OR(Table2[[#This Row],[7d_positivity_public]]=0,ISBLANK(Table2[[#This Row],[7d_positivity_public]])),"",(Table2[[#This Row],[7d_positivity_public]]-Table2[[#This Row],[7d_positivity_all]])/Table2[[#This Row],[7d_positivity_public]])</f>
        <v>0.1111111111111111</v>
      </c>
      <c r="W2514">
        <v>16</v>
      </c>
    </row>
    <row r="2515" spans="1:23" x14ac:dyDescent="0.25">
      <c r="A2515" s="10">
        <v>44463</v>
      </c>
      <c r="B2515">
        <v>517</v>
      </c>
      <c r="C2515" t="s">
        <v>308</v>
      </c>
      <c r="D2515">
        <v>18</v>
      </c>
      <c r="E2515">
        <v>11</v>
      </c>
      <c r="F2515">
        <v>7</v>
      </c>
      <c r="G2515">
        <v>16</v>
      </c>
      <c r="H2515">
        <v>81</v>
      </c>
      <c r="J2515">
        <v>66</v>
      </c>
      <c r="K2515">
        <v>83</v>
      </c>
      <c r="L2515">
        <v>78</v>
      </c>
      <c r="M2515">
        <v>88</v>
      </c>
      <c r="N2515">
        <v>71</v>
      </c>
      <c r="O2515">
        <v>50</v>
      </c>
      <c r="P2515">
        <v>73</v>
      </c>
      <c r="Q2515">
        <v>65</v>
      </c>
      <c r="R2515">
        <v>81</v>
      </c>
      <c r="T2515" s="34">
        <f>_xlfn.XLOOKUP(B2515,'LHA Demog pivot'!$B$4:$B$93,'LHA Demog pivot'!$C$4:$C$93,,,1)</f>
        <v>20250</v>
      </c>
      <c r="U2515" s="36">
        <f>ROUND(Table2[[#This Row],[LHA_Pop_2016]]*Table2[[#This Row],[C_ADR_7day]]/100000*7,0)</f>
        <v>26</v>
      </c>
      <c r="V2515" s="13">
        <f>IF(OR(Table2[[#This Row],[7d_positivity_public]]=0,ISBLANK(Table2[[#This Row],[7d_positivity_public]])),"",(Table2[[#This Row],[7d_positivity_public]]-Table2[[#This Row],[7d_positivity_all]])/Table2[[#This Row],[7d_positivity_public]])</f>
        <v>6.25E-2</v>
      </c>
      <c r="W2515">
        <v>15</v>
      </c>
    </row>
    <row r="2516" spans="1:23" x14ac:dyDescent="0.25">
      <c r="A2516" s="10">
        <v>44463</v>
      </c>
      <c r="B2516">
        <v>518</v>
      </c>
      <c r="C2516" t="s">
        <v>309</v>
      </c>
      <c r="D2516">
        <v>24</v>
      </c>
      <c r="E2516">
        <v>8</v>
      </c>
      <c r="F2516">
        <v>16</v>
      </c>
      <c r="G2516">
        <v>10</v>
      </c>
      <c r="H2516">
        <v>86</v>
      </c>
      <c r="J2516">
        <v>79</v>
      </c>
      <c r="K2516">
        <v>87</v>
      </c>
      <c r="L2516">
        <v>84</v>
      </c>
      <c r="M2516">
        <v>90</v>
      </c>
      <c r="N2516">
        <v>75</v>
      </c>
      <c r="O2516">
        <v>47</v>
      </c>
      <c r="P2516">
        <v>79</v>
      </c>
      <c r="Q2516">
        <v>74</v>
      </c>
      <c r="R2516">
        <v>83</v>
      </c>
      <c r="T2516" s="34">
        <f>_xlfn.XLOOKUP(B2516,'LHA Demog pivot'!$B$4:$B$93,'LHA Demog pivot'!$C$4:$C$93,,,1)</f>
        <v>1880</v>
      </c>
      <c r="U2516" s="36">
        <f>ROUND(Table2[[#This Row],[LHA_Pop_2016]]*Table2[[#This Row],[C_ADR_7day]]/100000*7,0)</f>
        <v>3</v>
      </c>
      <c r="V2516" s="13">
        <f>IF(OR(Table2[[#This Row],[7d_positivity_public]]=0,ISBLANK(Table2[[#This Row],[7d_positivity_public]])),"",(Table2[[#This Row],[7d_positivity_public]]-Table2[[#This Row],[7d_positivity_all]])/Table2[[#This Row],[7d_positivity_public]])</f>
        <v>0</v>
      </c>
      <c r="W2516">
        <v>10</v>
      </c>
    </row>
    <row r="2517" spans="1:23" x14ac:dyDescent="0.25">
      <c r="A2517" s="10">
        <v>44463</v>
      </c>
      <c r="B2517">
        <v>521</v>
      </c>
      <c r="C2517" t="s">
        <v>310</v>
      </c>
      <c r="D2517">
        <v>47</v>
      </c>
      <c r="E2517">
        <v>31</v>
      </c>
      <c r="F2517">
        <v>16</v>
      </c>
      <c r="G2517">
        <v>25</v>
      </c>
      <c r="H2517">
        <v>73</v>
      </c>
      <c r="J2517">
        <v>58</v>
      </c>
      <c r="K2517">
        <v>75</v>
      </c>
      <c r="L2517">
        <v>66</v>
      </c>
      <c r="M2517">
        <v>82</v>
      </c>
      <c r="N2517">
        <v>63</v>
      </c>
      <c r="O2517">
        <v>44</v>
      </c>
      <c r="P2517">
        <v>65</v>
      </c>
      <c r="Q2517">
        <v>51</v>
      </c>
      <c r="R2517">
        <v>76</v>
      </c>
      <c r="T2517" s="34">
        <f>_xlfn.XLOOKUP(B2517,'LHA Demog pivot'!$B$4:$B$93,'LHA Demog pivot'!$C$4:$C$93,,,1)</f>
        <v>23205</v>
      </c>
      <c r="U2517" s="36">
        <f>ROUND(Table2[[#This Row],[LHA_Pop_2016]]*Table2[[#This Row],[C_ADR_7day]]/100000*7,0)</f>
        <v>76</v>
      </c>
      <c r="V2517" s="13">
        <f>IF(OR(Table2[[#This Row],[7d_positivity_public]]=0,ISBLANK(Table2[[#This Row],[7d_positivity_public]])),"",(Table2[[#This Row],[7d_positivity_public]]-Table2[[#This Row],[7d_positivity_all]])/Table2[[#This Row],[7d_positivity_public]])</f>
        <v>0.04</v>
      </c>
      <c r="W2517">
        <v>24</v>
      </c>
    </row>
    <row r="2518" spans="1:23" x14ac:dyDescent="0.25">
      <c r="A2518" s="10">
        <v>44463</v>
      </c>
      <c r="B2518">
        <v>522</v>
      </c>
      <c r="C2518" t="s">
        <v>311</v>
      </c>
      <c r="D2518">
        <v>34</v>
      </c>
      <c r="E2518">
        <v>41</v>
      </c>
      <c r="F2518">
        <v>-7</v>
      </c>
      <c r="G2518">
        <v>18</v>
      </c>
      <c r="H2518">
        <v>72</v>
      </c>
      <c r="J2518">
        <v>49</v>
      </c>
      <c r="K2518">
        <v>74</v>
      </c>
      <c r="L2518">
        <v>67</v>
      </c>
      <c r="M2518">
        <v>80</v>
      </c>
      <c r="N2518">
        <v>64</v>
      </c>
      <c r="O2518">
        <v>36</v>
      </c>
      <c r="P2518">
        <v>66</v>
      </c>
      <c r="Q2518">
        <v>56</v>
      </c>
      <c r="R2518">
        <v>75</v>
      </c>
      <c r="T2518" s="34">
        <f>_xlfn.XLOOKUP(B2518,'LHA Demog pivot'!$B$4:$B$93,'LHA Demog pivot'!$C$4:$C$93,,,1)</f>
        <v>6256</v>
      </c>
      <c r="U2518" s="36">
        <f>ROUND(Table2[[#This Row],[LHA_Pop_2016]]*Table2[[#This Row],[C_ADR_7day]]/100000*7,0)</f>
        <v>15</v>
      </c>
      <c r="V2518" s="13">
        <f>IF(OR(Table2[[#This Row],[7d_positivity_public]]=0,ISBLANK(Table2[[#This Row],[7d_positivity_public]])),"",(Table2[[#This Row],[7d_positivity_public]]-Table2[[#This Row],[7d_positivity_all]])/Table2[[#This Row],[7d_positivity_public]])</f>
        <v>0</v>
      </c>
      <c r="W2518">
        <v>18</v>
      </c>
    </row>
    <row r="2519" spans="1:23" x14ac:dyDescent="0.25">
      <c r="A2519" s="10">
        <v>44463</v>
      </c>
      <c r="B2519">
        <v>523</v>
      </c>
      <c r="C2519" t="s">
        <v>312</v>
      </c>
      <c r="D2519">
        <v>79</v>
      </c>
      <c r="E2519">
        <v>58</v>
      </c>
      <c r="F2519">
        <v>21</v>
      </c>
      <c r="G2519">
        <v>28</v>
      </c>
      <c r="H2519">
        <v>69</v>
      </c>
      <c r="J2519">
        <v>48</v>
      </c>
      <c r="K2519">
        <v>71</v>
      </c>
      <c r="L2519">
        <v>62</v>
      </c>
      <c r="M2519">
        <v>79</v>
      </c>
      <c r="N2519">
        <v>59</v>
      </c>
      <c r="O2519">
        <v>33</v>
      </c>
      <c r="P2519">
        <v>61</v>
      </c>
      <c r="Q2519">
        <v>49</v>
      </c>
      <c r="R2519">
        <v>73</v>
      </c>
      <c r="T2519" s="34">
        <f>_xlfn.XLOOKUP(B2519,'LHA Demog pivot'!$B$4:$B$93,'LHA Demog pivot'!$C$4:$C$93,,,1)</f>
        <v>15857</v>
      </c>
      <c r="U2519" s="36">
        <f>ROUND(Table2[[#This Row],[LHA_Pop_2016]]*Table2[[#This Row],[C_ADR_7day]]/100000*7,0)</f>
        <v>88</v>
      </c>
      <c r="V2519" s="13">
        <f>IF(OR(Table2[[#This Row],[7d_positivity_public]]=0,ISBLANK(Table2[[#This Row],[7d_positivity_public]])),"",(Table2[[#This Row],[7d_positivity_public]]-Table2[[#This Row],[7d_positivity_all]])/Table2[[#This Row],[7d_positivity_public]])</f>
        <v>3.5714285714285712E-2</v>
      </c>
      <c r="W2519">
        <v>27</v>
      </c>
    </row>
    <row r="2520" spans="1:23" x14ac:dyDescent="0.25">
      <c r="A2520" s="10">
        <v>44463</v>
      </c>
      <c r="B2520">
        <v>524</v>
      </c>
      <c r="C2520" t="s">
        <v>313</v>
      </c>
      <c r="D2520">
        <v>36</v>
      </c>
      <c r="E2520">
        <v>33</v>
      </c>
      <c r="F2520">
        <v>3</v>
      </c>
      <c r="G2520">
        <v>22</v>
      </c>
      <c r="H2520">
        <v>81</v>
      </c>
      <c r="J2520">
        <v>69</v>
      </c>
      <c r="K2520">
        <v>82</v>
      </c>
      <c r="L2520">
        <v>78</v>
      </c>
      <c r="M2520">
        <v>87</v>
      </c>
      <c r="N2520">
        <v>71</v>
      </c>
      <c r="O2520">
        <v>56</v>
      </c>
      <c r="P2520">
        <v>73</v>
      </c>
      <c r="Q2520">
        <v>64</v>
      </c>
      <c r="R2520">
        <v>82</v>
      </c>
      <c r="T2520" s="34">
        <f>_xlfn.XLOOKUP(B2520,'LHA Demog pivot'!$B$4:$B$93,'LHA Demog pivot'!$C$4:$C$93,,,1)</f>
        <v>95077</v>
      </c>
      <c r="U2520" s="36">
        <f>ROUND(Table2[[#This Row],[LHA_Pop_2016]]*Table2[[#This Row],[C_ADR_7day]]/100000*7,0)</f>
        <v>240</v>
      </c>
      <c r="V2520" s="13">
        <f>IF(OR(Table2[[#This Row],[7d_positivity_public]]=0,ISBLANK(Table2[[#This Row],[7d_positivity_public]])),"",(Table2[[#This Row],[7d_positivity_public]]-Table2[[#This Row],[7d_positivity_all]])/Table2[[#This Row],[7d_positivity_public]])</f>
        <v>9.0909090909090912E-2</v>
      </c>
      <c r="W2520">
        <v>20</v>
      </c>
    </row>
    <row r="2521" spans="1:23" x14ac:dyDescent="0.25">
      <c r="A2521" s="10">
        <v>44463</v>
      </c>
      <c r="B2521">
        <v>531</v>
      </c>
      <c r="C2521" t="s">
        <v>314</v>
      </c>
      <c r="D2521">
        <v>33</v>
      </c>
      <c r="E2521">
        <v>33</v>
      </c>
      <c r="F2521">
        <v>0</v>
      </c>
      <c r="G2521">
        <v>24</v>
      </c>
      <c r="H2521">
        <v>60</v>
      </c>
      <c r="J2521">
        <v>37</v>
      </c>
      <c r="K2521">
        <v>62</v>
      </c>
      <c r="L2521">
        <v>53</v>
      </c>
      <c r="M2521">
        <v>74</v>
      </c>
      <c r="N2521">
        <v>50</v>
      </c>
      <c r="O2521">
        <v>25</v>
      </c>
      <c r="P2521">
        <v>52</v>
      </c>
      <c r="Q2521">
        <v>40</v>
      </c>
      <c r="R2521">
        <v>67</v>
      </c>
      <c r="T2521" s="34">
        <f>_xlfn.XLOOKUP(B2521,'LHA Demog pivot'!$B$4:$B$93,'LHA Demog pivot'!$C$4:$C$93,,,1)</f>
        <v>26850</v>
      </c>
      <c r="U2521" s="36">
        <f>ROUND(Table2[[#This Row],[LHA_Pop_2016]]*Table2[[#This Row],[C_ADR_7day]]/100000*7,0)</f>
        <v>62</v>
      </c>
      <c r="V2521" s="13">
        <f>IF(OR(Table2[[#This Row],[7d_positivity_public]]=0,ISBLANK(Table2[[#This Row],[7d_positivity_public]])),"",(Table2[[#This Row],[7d_positivity_public]]-Table2[[#This Row],[7d_positivity_all]])/Table2[[#This Row],[7d_positivity_public]])</f>
        <v>4.1666666666666664E-2</v>
      </c>
      <c r="W2521">
        <v>23</v>
      </c>
    </row>
    <row r="2522" spans="1:23" x14ac:dyDescent="0.25">
      <c r="A2522" s="10">
        <v>44463</v>
      </c>
      <c r="B2522">
        <v>532</v>
      </c>
      <c r="C2522" t="s">
        <v>315</v>
      </c>
      <c r="D2522">
        <v>31</v>
      </c>
      <c r="E2522">
        <v>26</v>
      </c>
      <c r="F2522">
        <v>5</v>
      </c>
      <c r="G2522">
        <v>24</v>
      </c>
      <c r="H2522">
        <v>62</v>
      </c>
      <c r="J2522">
        <v>39</v>
      </c>
      <c r="K2522">
        <v>64</v>
      </c>
      <c r="L2522">
        <v>58</v>
      </c>
      <c r="M2522">
        <v>75</v>
      </c>
      <c r="N2522">
        <v>51</v>
      </c>
      <c r="O2522">
        <v>28</v>
      </c>
      <c r="P2522">
        <v>54</v>
      </c>
      <c r="Q2522">
        <v>45</v>
      </c>
      <c r="R2522">
        <v>68</v>
      </c>
      <c r="T2522" s="34">
        <f>_xlfn.XLOOKUP(B2522,'LHA Demog pivot'!$B$4:$B$93,'LHA Demog pivot'!$C$4:$C$93,,,1)</f>
        <v>35521</v>
      </c>
      <c r="U2522" s="36">
        <f>ROUND(Table2[[#This Row],[LHA_Pop_2016]]*Table2[[#This Row],[C_ADR_7day]]/100000*7,0)</f>
        <v>77</v>
      </c>
      <c r="V2522" s="13">
        <f>IF(OR(Table2[[#This Row],[7d_positivity_public]]=0,ISBLANK(Table2[[#This Row],[7d_positivity_public]])),"",(Table2[[#This Row],[7d_positivity_public]]-Table2[[#This Row],[7d_positivity_all]])/Table2[[#This Row],[7d_positivity_public]])</f>
        <v>0.25</v>
      </c>
      <c r="W2522">
        <v>18</v>
      </c>
    </row>
    <row r="2523" spans="1:23" x14ac:dyDescent="0.25">
      <c r="A2523" s="10">
        <v>44463</v>
      </c>
      <c r="B2523">
        <v>533</v>
      </c>
      <c r="C2523" t="s">
        <v>316</v>
      </c>
      <c r="D2523">
        <v>39</v>
      </c>
      <c r="E2523">
        <v>67</v>
      </c>
      <c r="F2523">
        <v>-28</v>
      </c>
      <c r="G2523">
        <v>26</v>
      </c>
      <c r="H2523">
        <v>62</v>
      </c>
      <c r="J2523">
        <v>43</v>
      </c>
      <c r="K2523">
        <v>64</v>
      </c>
      <c r="L2523">
        <v>57</v>
      </c>
      <c r="M2523">
        <v>73</v>
      </c>
      <c r="N2523">
        <v>52</v>
      </c>
      <c r="O2523">
        <v>26</v>
      </c>
      <c r="P2523">
        <v>55</v>
      </c>
      <c r="Q2523">
        <v>44</v>
      </c>
      <c r="R2523">
        <v>67</v>
      </c>
      <c r="T2523" s="34">
        <f>_xlfn.XLOOKUP(B2523,'LHA Demog pivot'!$B$4:$B$93,'LHA Demog pivot'!$C$4:$C$93,,,1)</f>
        <v>5514</v>
      </c>
      <c r="U2523" s="36">
        <f>ROUND(Table2[[#This Row],[LHA_Pop_2016]]*Table2[[#This Row],[C_ADR_7day]]/100000*7,0)</f>
        <v>15</v>
      </c>
      <c r="V2523" s="13">
        <f>IF(OR(Table2[[#This Row],[7d_positivity_public]]=0,ISBLANK(Table2[[#This Row],[7d_positivity_public]])),"",(Table2[[#This Row],[7d_positivity_public]]-Table2[[#This Row],[7d_positivity_all]])/Table2[[#This Row],[7d_positivity_public]])</f>
        <v>7.6923076923076927E-2</v>
      </c>
      <c r="W2523">
        <v>24</v>
      </c>
    </row>
    <row r="2524" spans="1:23" x14ac:dyDescent="0.25">
      <c r="A2524" s="10">
        <v>44463</v>
      </c>
      <c r="B2524">
        <v>555</v>
      </c>
      <c r="C2524" t="s">
        <v>317</v>
      </c>
      <c r="D2524">
        <v>0</v>
      </c>
      <c r="E2524">
        <v>13</v>
      </c>
      <c r="F2524">
        <v>-13</v>
      </c>
      <c r="G2524">
        <v>0</v>
      </c>
      <c r="H2524">
        <v>85</v>
      </c>
      <c r="J2524">
        <v>60</v>
      </c>
      <c r="K2524">
        <v>87</v>
      </c>
      <c r="L2524">
        <v>83</v>
      </c>
      <c r="M2524">
        <v>90</v>
      </c>
      <c r="N2524">
        <v>73</v>
      </c>
      <c r="O2524">
        <v>44</v>
      </c>
      <c r="P2524">
        <v>75</v>
      </c>
      <c r="Q2524">
        <v>66</v>
      </c>
      <c r="R2524">
        <v>83</v>
      </c>
      <c r="T2524" s="34">
        <f>_xlfn.XLOOKUP(B2524,'LHA Demog pivot'!$B$4:$B$93,'LHA Demog pivot'!$C$4:$C$93,,,1)</f>
        <v>2049</v>
      </c>
      <c r="U2524" s="36">
        <f>ROUND(Table2[[#This Row],[LHA_Pop_2016]]*Table2[[#This Row],[C_ADR_7day]]/100000*7,0)</f>
        <v>0</v>
      </c>
      <c r="V2524" s="13" t="str">
        <f>IF(OR(Table2[[#This Row],[7d_positivity_public]]=0,ISBLANK(Table2[[#This Row],[7d_positivity_public]])),"",(Table2[[#This Row],[7d_positivity_public]]-Table2[[#This Row],[7d_positivity_all]])/Table2[[#This Row],[7d_positivity_public]])</f>
        <v/>
      </c>
      <c r="W2524">
        <v>0</v>
      </c>
    </row>
    <row r="2525" spans="1:23" x14ac:dyDescent="0.25">
      <c r="A2525" s="10">
        <v>44467</v>
      </c>
      <c r="B2525">
        <v>111</v>
      </c>
      <c r="C2525" t="s">
        <v>242</v>
      </c>
      <c r="D2525">
        <v>13</v>
      </c>
      <c r="E2525">
        <v>28</v>
      </c>
      <c r="F2525">
        <v>-15</v>
      </c>
      <c r="G2525">
        <v>6</v>
      </c>
      <c r="H2525">
        <v>83</v>
      </c>
      <c r="J2525">
        <v>72</v>
      </c>
      <c r="K2525">
        <v>84</v>
      </c>
      <c r="L2525">
        <v>80</v>
      </c>
      <c r="M2525">
        <v>88</v>
      </c>
      <c r="N2525">
        <v>74</v>
      </c>
      <c r="O2525">
        <v>61</v>
      </c>
      <c r="P2525">
        <v>75</v>
      </c>
      <c r="Q2525">
        <v>69</v>
      </c>
      <c r="R2525">
        <v>83</v>
      </c>
      <c r="T2525" s="34">
        <f>_xlfn.XLOOKUP(B2525,'LHA Demog pivot'!$B$4:$B$93,'LHA Demog pivot'!$C$4:$C$93,,,1)</f>
        <v>15531</v>
      </c>
      <c r="U2525" s="36">
        <f>ROUND(Table2[[#This Row],[LHA_Pop_2016]]*Table2[[#This Row],[C_ADR_7day]]/100000*7,0)</f>
        <v>14</v>
      </c>
      <c r="V2525" s="13">
        <f>IF(OR(Table2[[#This Row],[7d_positivity_public]]=0,ISBLANK(Table2[[#This Row],[7d_positivity_public]])),"",(Table2[[#This Row],[7d_positivity_public]]-Table2[[#This Row],[7d_positivity_all]])/Table2[[#This Row],[7d_positivity_public]])</f>
        <v>0.16666666666666666</v>
      </c>
      <c r="W2525">
        <v>5</v>
      </c>
    </row>
    <row r="2526" spans="1:23" x14ac:dyDescent="0.25">
      <c r="A2526" s="10">
        <v>44467</v>
      </c>
      <c r="B2526">
        <v>112</v>
      </c>
      <c r="C2526" t="s">
        <v>243</v>
      </c>
      <c r="D2526">
        <v>40</v>
      </c>
      <c r="E2526">
        <v>21</v>
      </c>
      <c r="F2526">
        <v>19</v>
      </c>
      <c r="G2526">
        <v>13</v>
      </c>
      <c r="H2526">
        <v>82</v>
      </c>
      <c r="J2526">
        <v>70</v>
      </c>
      <c r="K2526">
        <v>82</v>
      </c>
      <c r="L2526">
        <v>75</v>
      </c>
      <c r="M2526">
        <v>88</v>
      </c>
      <c r="N2526">
        <v>73</v>
      </c>
      <c r="O2526">
        <v>57</v>
      </c>
      <c r="P2526">
        <v>74</v>
      </c>
      <c r="Q2526">
        <v>62</v>
      </c>
      <c r="R2526">
        <v>84</v>
      </c>
      <c r="T2526" s="34">
        <f>_xlfn.XLOOKUP(B2526,'LHA Demog pivot'!$B$4:$B$93,'LHA Demog pivot'!$C$4:$C$93,,,1)</f>
        <v>26248</v>
      </c>
      <c r="U2526" s="36">
        <f>ROUND(Table2[[#This Row],[LHA_Pop_2016]]*Table2[[#This Row],[C_ADR_7day]]/100000*7,0)</f>
        <v>73</v>
      </c>
      <c r="V2526" s="13">
        <f>IF(OR(Table2[[#This Row],[7d_positivity_public]]=0,ISBLANK(Table2[[#This Row],[7d_positivity_public]])),"",(Table2[[#This Row],[7d_positivity_public]]-Table2[[#This Row],[7d_positivity_all]])/Table2[[#This Row],[7d_positivity_public]])</f>
        <v>0</v>
      </c>
      <c r="W2526">
        <v>13</v>
      </c>
    </row>
    <row r="2527" spans="1:23" x14ac:dyDescent="0.25">
      <c r="A2527" s="10">
        <v>44467</v>
      </c>
      <c r="B2527">
        <v>113</v>
      </c>
      <c r="C2527" t="s">
        <v>244</v>
      </c>
      <c r="D2527">
        <v>10</v>
      </c>
      <c r="E2527">
        <v>12</v>
      </c>
      <c r="F2527">
        <v>-2</v>
      </c>
      <c r="G2527">
        <v>6</v>
      </c>
      <c r="H2527">
        <v>86</v>
      </c>
      <c r="J2527">
        <v>78</v>
      </c>
      <c r="K2527">
        <v>87</v>
      </c>
      <c r="L2527">
        <v>81</v>
      </c>
      <c r="M2527">
        <v>91</v>
      </c>
      <c r="N2527">
        <v>79</v>
      </c>
      <c r="O2527">
        <v>65</v>
      </c>
      <c r="P2527">
        <v>80</v>
      </c>
      <c r="Q2527">
        <v>70</v>
      </c>
      <c r="R2527">
        <v>87</v>
      </c>
      <c r="T2527" s="34">
        <f>_xlfn.XLOOKUP(B2527,'LHA Demog pivot'!$B$4:$B$93,'LHA Demog pivot'!$C$4:$C$93,,,1)</f>
        <v>9178</v>
      </c>
      <c r="U2527" s="36">
        <f>ROUND(Table2[[#This Row],[LHA_Pop_2016]]*Table2[[#This Row],[C_ADR_7day]]/100000*7,0)</f>
        <v>6</v>
      </c>
      <c r="V2527" s="13">
        <f>IF(OR(Table2[[#This Row],[7d_positivity_public]]=0,ISBLANK(Table2[[#This Row],[7d_positivity_public]])),"",(Table2[[#This Row],[7d_positivity_public]]-Table2[[#This Row],[7d_positivity_all]])/Table2[[#This Row],[7d_positivity_public]])</f>
        <v>0</v>
      </c>
      <c r="W2527">
        <v>6</v>
      </c>
    </row>
    <row r="2528" spans="1:23" x14ac:dyDescent="0.25">
      <c r="A2528" s="10">
        <v>44467</v>
      </c>
      <c r="B2528">
        <v>114</v>
      </c>
      <c r="C2528" t="s">
        <v>245</v>
      </c>
      <c r="D2528">
        <v>9</v>
      </c>
      <c r="E2528">
        <v>12</v>
      </c>
      <c r="F2528">
        <v>-3</v>
      </c>
      <c r="G2528">
        <v>6</v>
      </c>
      <c r="H2528">
        <v>89</v>
      </c>
      <c r="J2528">
        <v>75</v>
      </c>
      <c r="K2528">
        <v>90</v>
      </c>
      <c r="L2528">
        <v>87</v>
      </c>
      <c r="M2528">
        <v>92</v>
      </c>
      <c r="N2528">
        <v>80</v>
      </c>
      <c r="O2528">
        <v>57</v>
      </c>
      <c r="P2528">
        <v>81</v>
      </c>
      <c r="Q2528">
        <v>74</v>
      </c>
      <c r="R2528">
        <v>87</v>
      </c>
      <c r="T2528" s="34">
        <f>_xlfn.XLOOKUP(B2528,'LHA Demog pivot'!$B$4:$B$93,'LHA Demog pivot'!$C$4:$C$93,,,1)</f>
        <v>9487</v>
      </c>
      <c r="U2528" s="36">
        <f>ROUND(Table2[[#This Row],[LHA_Pop_2016]]*Table2[[#This Row],[C_ADR_7day]]/100000*7,0)</f>
        <v>6</v>
      </c>
      <c r="V2528" s="13">
        <f>IF(OR(Table2[[#This Row],[7d_positivity_public]]=0,ISBLANK(Table2[[#This Row],[7d_positivity_public]])),"",(Table2[[#This Row],[7d_positivity_public]]-Table2[[#This Row],[7d_positivity_all]])/Table2[[#This Row],[7d_positivity_public]])</f>
        <v>0</v>
      </c>
      <c r="W2528">
        <v>6</v>
      </c>
    </row>
    <row r="2529" spans="1:23" x14ac:dyDescent="0.25">
      <c r="A2529" s="10">
        <v>44467</v>
      </c>
      <c r="B2529">
        <v>115</v>
      </c>
      <c r="C2529" t="s">
        <v>246</v>
      </c>
      <c r="D2529">
        <v>13</v>
      </c>
      <c r="E2529">
        <v>14</v>
      </c>
      <c r="F2529">
        <v>-1</v>
      </c>
      <c r="G2529">
        <v>10</v>
      </c>
      <c r="H2529">
        <v>71</v>
      </c>
      <c r="J2529">
        <v>48</v>
      </c>
      <c r="K2529">
        <v>73</v>
      </c>
      <c r="L2529">
        <v>59</v>
      </c>
      <c r="M2529">
        <v>81</v>
      </c>
      <c r="N2529">
        <v>62</v>
      </c>
      <c r="O2529">
        <v>33</v>
      </c>
      <c r="P2529">
        <v>65</v>
      </c>
      <c r="Q2529">
        <v>46</v>
      </c>
      <c r="R2529">
        <v>75</v>
      </c>
      <c r="T2529" s="34">
        <f>_xlfn.XLOOKUP(B2529,'LHA Demog pivot'!$B$4:$B$93,'LHA Demog pivot'!$C$4:$C$93,,,1)</f>
        <v>12634</v>
      </c>
      <c r="U2529" s="36">
        <f>ROUND(Table2[[#This Row],[LHA_Pop_2016]]*Table2[[#This Row],[C_ADR_7day]]/100000*7,0)</f>
        <v>11</v>
      </c>
      <c r="V2529" s="13">
        <f>IF(OR(Table2[[#This Row],[7d_positivity_public]]=0,ISBLANK(Table2[[#This Row],[7d_positivity_public]])),"",(Table2[[#This Row],[7d_positivity_public]]-Table2[[#This Row],[7d_positivity_all]])/Table2[[#This Row],[7d_positivity_public]])</f>
        <v>-0.1</v>
      </c>
      <c r="W2529">
        <v>11</v>
      </c>
    </row>
    <row r="2530" spans="1:23" x14ac:dyDescent="0.25">
      <c r="A2530" s="10">
        <v>44467</v>
      </c>
      <c r="B2530">
        <v>116</v>
      </c>
      <c r="C2530" t="s">
        <v>247</v>
      </c>
      <c r="D2530">
        <v>9</v>
      </c>
      <c r="E2530">
        <v>9</v>
      </c>
      <c r="F2530">
        <v>0</v>
      </c>
      <c r="G2530">
        <v>4</v>
      </c>
      <c r="H2530">
        <v>89</v>
      </c>
      <c r="J2530">
        <v>75</v>
      </c>
      <c r="K2530">
        <v>90</v>
      </c>
      <c r="L2530">
        <v>92</v>
      </c>
      <c r="M2530">
        <v>88</v>
      </c>
      <c r="N2530">
        <v>80</v>
      </c>
      <c r="O2530">
        <v>63</v>
      </c>
      <c r="P2530">
        <v>81</v>
      </c>
      <c r="Q2530">
        <v>79</v>
      </c>
      <c r="R2530">
        <v>84</v>
      </c>
      <c r="T2530" s="34">
        <f>_xlfn.XLOOKUP(B2530,'LHA Demog pivot'!$B$4:$B$93,'LHA Demog pivot'!$C$4:$C$93,,,1)</f>
        <v>6851</v>
      </c>
      <c r="U2530" s="36">
        <f>ROUND(Table2[[#This Row],[LHA_Pop_2016]]*Table2[[#This Row],[C_ADR_7day]]/100000*7,0)</f>
        <v>4</v>
      </c>
      <c r="V2530" s="13">
        <f>IF(OR(Table2[[#This Row],[7d_positivity_public]]=0,ISBLANK(Table2[[#This Row],[7d_positivity_public]])),"",(Table2[[#This Row],[7d_positivity_public]]-Table2[[#This Row],[7d_positivity_all]])/Table2[[#This Row],[7d_positivity_public]])</f>
        <v>0</v>
      </c>
      <c r="W2530">
        <v>4</v>
      </c>
    </row>
    <row r="2531" spans="1:23" x14ac:dyDescent="0.25">
      <c r="A2531" s="10">
        <v>44467</v>
      </c>
      <c r="B2531">
        <v>121</v>
      </c>
      <c r="C2531" t="s">
        <v>248</v>
      </c>
      <c r="D2531">
        <v>19</v>
      </c>
      <c r="E2531">
        <v>0</v>
      </c>
      <c r="F2531">
        <v>19</v>
      </c>
      <c r="G2531">
        <v>14</v>
      </c>
      <c r="H2531">
        <v>73</v>
      </c>
      <c r="J2531">
        <v>49</v>
      </c>
      <c r="K2531">
        <v>74</v>
      </c>
      <c r="L2531">
        <v>58</v>
      </c>
      <c r="M2531">
        <v>82</v>
      </c>
      <c r="N2531">
        <v>65</v>
      </c>
      <c r="O2531">
        <v>35</v>
      </c>
      <c r="P2531">
        <v>67</v>
      </c>
      <c r="Q2531">
        <v>48</v>
      </c>
      <c r="R2531">
        <v>75</v>
      </c>
      <c r="T2531" s="34">
        <f>_xlfn.XLOOKUP(B2531,'LHA Demog pivot'!$B$4:$B$93,'LHA Demog pivot'!$C$4:$C$93,,,1)</f>
        <v>3209</v>
      </c>
      <c r="U2531" s="36">
        <f>ROUND(Table2[[#This Row],[LHA_Pop_2016]]*Table2[[#This Row],[C_ADR_7day]]/100000*7,0)</f>
        <v>4</v>
      </c>
      <c r="V2531" s="13">
        <f>IF(OR(Table2[[#This Row],[7d_positivity_public]]=0,ISBLANK(Table2[[#This Row],[7d_positivity_public]])),"",(Table2[[#This Row],[7d_positivity_public]]-Table2[[#This Row],[7d_positivity_all]])/Table2[[#This Row],[7d_positivity_public]])</f>
        <v>0.21428571428571427</v>
      </c>
      <c r="W2531">
        <v>11</v>
      </c>
    </row>
    <row r="2532" spans="1:23" x14ac:dyDescent="0.25">
      <c r="A2532" s="10">
        <v>44467</v>
      </c>
      <c r="B2532">
        <v>122</v>
      </c>
      <c r="C2532" t="s">
        <v>249</v>
      </c>
      <c r="D2532">
        <v>13</v>
      </c>
      <c r="E2532">
        <v>8</v>
      </c>
      <c r="F2532">
        <v>5</v>
      </c>
      <c r="G2532">
        <v>6</v>
      </c>
      <c r="H2532">
        <v>77</v>
      </c>
      <c r="J2532">
        <v>62</v>
      </c>
      <c r="K2532">
        <v>78</v>
      </c>
      <c r="L2532">
        <v>72</v>
      </c>
      <c r="M2532">
        <v>83</v>
      </c>
      <c r="N2532">
        <v>69</v>
      </c>
      <c r="O2532">
        <v>49</v>
      </c>
      <c r="P2532">
        <v>70</v>
      </c>
      <c r="Q2532">
        <v>62</v>
      </c>
      <c r="R2532">
        <v>79</v>
      </c>
      <c r="T2532" s="34">
        <f>_xlfn.XLOOKUP(B2532,'LHA Demog pivot'!$B$4:$B$93,'LHA Demog pivot'!$C$4:$C$93,,,1)</f>
        <v>25523</v>
      </c>
      <c r="U2532" s="36">
        <f>ROUND(Table2[[#This Row],[LHA_Pop_2016]]*Table2[[#This Row],[C_ADR_7day]]/100000*7,0)</f>
        <v>23</v>
      </c>
      <c r="V2532" s="13">
        <f>IF(OR(Table2[[#This Row],[7d_positivity_public]]=0,ISBLANK(Table2[[#This Row],[7d_positivity_public]])),"",(Table2[[#This Row],[7d_positivity_public]]-Table2[[#This Row],[7d_positivity_all]])/Table2[[#This Row],[7d_positivity_public]])</f>
        <v>0</v>
      </c>
      <c r="W2532">
        <v>6</v>
      </c>
    </row>
    <row r="2533" spans="1:23" x14ac:dyDescent="0.25">
      <c r="A2533" s="10">
        <v>44467</v>
      </c>
      <c r="B2533">
        <v>123</v>
      </c>
      <c r="C2533" t="s">
        <v>250</v>
      </c>
      <c r="D2533">
        <v>5</v>
      </c>
      <c r="E2533">
        <v>6</v>
      </c>
      <c r="F2533">
        <v>-1</v>
      </c>
      <c r="G2533">
        <v>4</v>
      </c>
      <c r="H2533">
        <v>81</v>
      </c>
      <c r="J2533">
        <v>67</v>
      </c>
      <c r="K2533">
        <v>82</v>
      </c>
      <c r="L2533">
        <v>76</v>
      </c>
      <c r="M2533">
        <v>87</v>
      </c>
      <c r="N2533">
        <v>73</v>
      </c>
      <c r="O2533">
        <v>53</v>
      </c>
      <c r="P2533">
        <v>74</v>
      </c>
      <c r="Q2533">
        <v>64</v>
      </c>
      <c r="R2533">
        <v>83</v>
      </c>
      <c r="T2533" s="34">
        <f>_xlfn.XLOOKUP(B2533,'LHA Demog pivot'!$B$4:$B$93,'LHA Demog pivot'!$C$4:$C$93,,,1)</f>
        <v>13710</v>
      </c>
      <c r="U2533" s="36">
        <f>ROUND(Table2[[#This Row],[LHA_Pop_2016]]*Table2[[#This Row],[C_ADR_7day]]/100000*7,0)</f>
        <v>5</v>
      </c>
      <c r="V2533" s="13">
        <f>IF(OR(Table2[[#This Row],[7d_positivity_public]]=0,ISBLANK(Table2[[#This Row],[7d_positivity_public]])),"",(Table2[[#This Row],[7d_positivity_public]]-Table2[[#This Row],[7d_positivity_all]])/Table2[[#This Row],[7d_positivity_public]])</f>
        <v>0.25</v>
      </c>
      <c r="W2533">
        <v>3</v>
      </c>
    </row>
    <row r="2534" spans="1:23" x14ac:dyDescent="0.25">
      <c r="A2534" s="10">
        <v>44467</v>
      </c>
      <c r="B2534">
        <v>124</v>
      </c>
      <c r="C2534" t="s">
        <v>251</v>
      </c>
      <c r="D2534">
        <v>8</v>
      </c>
      <c r="E2534">
        <v>14</v>
      </c>
      <c r="F2534">
        <v>-6</v>
      </c>
      <c r="G2534">
        <v>6</v>
      </c>
      <c r="H2534">
        <v>76</v>
      </c>
      <c r="J2534">
        <v>56</v>
      </c>
      <c r="K2534">
        <v>77</v>
      </c>
      <c r="L2534">
        <v>65</v>
      </c>
      <c r="M2534">
        <v>83</v>
      </c>
      <c r="N2534">
        <v>69</v>
      </c>
      <c r="O2534">
        <v>44</v>
      </c>
      <c r="P2534">
        <v>70</v>
      </c>
      <c r="Q2534">
        <v>52</v>
      </c>
      <c r="R2534">
        <v>79</v>
      </c>
      <c r="T2534" s="34">
        <f>_xlfn.XLOOKUP(B2534,'LHA Demog pivot'!$B$4:$B$93,'LHA Demog pivot'!$C$4:$C$93,,,1)</f>
        <v>4501</v>
      </c>
      <c r="U2534" s="36">
        <f>ROUND(Table2[[#This Row],[LHA_Pop_2016]]*Table2[[#This Row],[C_ADR_7day]]/100000*7,0)</f>
        <v>3</v>
      </c>
      <c r="V2534" s="13">
        <f>IF(OR(Table2[[#This Row],[7d_positivity_public]]=0,ISBLANK(Table2[[#This Row],[7d_positivity_public]])),"",(Table2[[#This Row],[7d_positivity_public]]-Table2[[#This Row],[7d_positivity_all]])/Table2[[#This Row],[7d_positivity_public]])</f>
        <v>0</v>
      </c>
      <c r="W2534">
        <v>6</v>
      </c>
    </row>
    <row r="2535" spans="1:23" x14ac:dyDescent="0.25">
      <c r="A2535" s="10">
        <v>44467</v>
      </c>
      <c r="B2535">
        <v>125</v>
      </c>
      <c r="C2535" t="s">
        <v>252</v>
      </c>
      <c r="D2535">
        <v>55</v>
      </c>
      <c r="E2535">
        <v>18</v>
      </c>
      <c r="F2535">
        <v>37</v>
      </c>
      <c r="G2535">
        <v>16</v>
      </c>
      <c r="H2535">
        <v>87</v>
      </c>
      <c r="J2535">
        <v>81</v>
      </c>
      <c r="K2535">
        <v>87</v>
      </c>
      <c r="L2535">
        <v>83</v>
      </c>
      <c r="M2535">
        <v>91</v>
      </c>
      <c r="N2535">
        <v>80</v>
      </c>
      <c r="O2535">
        <v>68</v>
      </c>
      <c r="P2535">
        <v>81</v>
      </c>
      <c r="Q2535">
        <v>73</v>
      </c>
      <c r="R2535">
        <v>88</v>
      </c>
      <c r="T2535" s="34">
        <f>_xlfn.XLOOKUP(B2535,'LHA Demog pivot'!$B$4:$B$93,'LHA Demog pivot'!$C$4:$C$93,,,1)</f>
        <v>19367</v>
      </c>
      <c r="U2535" s="36">
        <f>ROUND(Table2[[#This Row],[LHA_Pop_2016]]*Table2[[#This Row],[C_ADR_7day]]/100000*7,0)</f>
        <v>75</v>
      </c>
      <c r="V2535" s="13">
        <f>IF(OR(Table2[[#This Row],[7d_positivity_public]]=0,ISBLANK(Table2[[#This Row],[7d_positivity_public]])),"",(Table2[[#This Row],[7d_positivity_public]]-Table2[[#This Row],[7d_positivity_all]])/Table2[[#This Row],[7d_positivity_public]])</f>
        <v>0</v>
      </c>
      <c r="W2535">
        <v>16</v>
      </c>
    </row>
    <row r="2536" spans="1:23" x14ac:dyDescent="0.25">
      <c r="A2536" s="10">
        <v>44467</v>
      </c>
      <c r="B2536">
        <v>126</v>
      </c>
      <c r="C2536" t="s">
        <v>83</v>
      </c>
      <c r="D2536">
        <v>14</v>
      </c>
      <c r="E2536">
        <v>35</v>
      </c>
      <c r="F2536">
        <v>-21</v>
      </c>
      <c r="G2536">
        <v>8</v>
      </c>
      <c r="H2536">
        <v>78</v>
      </c>
      <c r="J2536">
        <v>58</v>
      </c>
      <c r="K2536">
        <v>79</v>
      </c>
      <c r="L2536">
        <v>68</v>
      </c>
      <c r="M2536">
        <v>85</v>
      </c>
      <c r="N2536">
        <v>70</v>
      </c>
      <c r="O2536">
        <v>47</v>
      </c>
      <c r="P2536">
        <v>71</v>
      </c>
      <c r="Q2536">
        <v>54</v>
      </c>
      <c r="R2536">
        <v>80</v>
      </c>
      <c r="T2536" s="34">
        <f>_xlfn.XLOOKUP(B2536,'LHA Demog pivot'!$B$4:$B$93,'LHA Demog pivot'!$C$4:$C$93,,,1)</f>
        <v>8611</v>
      </c>
      <c r="U2536" s="36">
        <f>ROUND(Table2[[#This Row],[LHA_Pop_2016]]*Table2[[#This Row],[C_ADR_7day]]/100000*7,0)</f>
        <v>8</v>
      </c>
      <c r="V2536" s="13">
        <f>IF(OR(Table2[[#This Row],[7d_positivity_public]]=0,ISBLANK(Table2[[#This Row],[7d_positivity_public]])),"",(Table2[[#This Row],[7d_positivity_public]]-Table2[[#This Row],[7d_positivity_all]])/Table2[[#This Row],[7d_positivity_public]])</f>
        <v>0</v>
      </c>
      <c r="W2536">
        <v>8</v>
      </c>
    </row>
    <row r="2537" spans="1:23" x14ac:dyDescent="0.25">
      <c r="A2537" s="10">
        <v>44467</v>
      </c>
      <c r="B2537">
        <v>127</v>
      </c>
      <c r="C2537" t="s">
        <v>84</v>
      </c>
      <c r="D2537">
        <v>56</v>
      </c>
      <c r="E2537">
        <v>30</v>
      </c>
      <c r="F2537">
        <v>26</v>
      </c>
      <c r="G2537">
        <v>27</v>
      </c>
      <c r="H2537">
        <v>70</v>
      </c>
      <c r="J2537">
        <v>43</v>
      </c>
      <c r="K2537">
        <v>72</v>
      </c>
      <c r="L2537">
        <v>63</v>
      </c>
      <c r="M2537">
        <v>75</v>
      </c>
      <c r="N2537">
        <v>61</v>
      </c>
      <c r="O2537">
        <v>28</v>
      </c>
      <c r="P2537">
        <v>63</v>
      </c>
      <c r="Q2537">
        <v>48</v>
      </c>
      <c r="R2537">
        <v>70</v>
      </c>
      <c r="T2537" s="34">
        <f>_xlfn.XLOOKUP(B2537,'LHA Demog pivot'!$B$4:$B$93,'LHA Demog pivot'!$C$4:$C$93,,,1)</f>
        <v>3469</v>
      </c>
      <c r="U2537" s="36">
        <f>ROUND(Table2[[#This Row],[LHA_Pop_2016]]*Table2[[#This Row],[C_ADR_7day]]/100000*7,0)</f>
        <v>14</v>
      </c>
      <c r="V2537" s="13">
        <f>IF(OR(Table2[[#This Row],[7d_positivity_public]]=0,ISBLANK(Table2[[#This Row],[7d_positivity_public]])),"",(Table2[[#This Row],[7d_positivity_public]]-Table2[[#This Row],[7d_positivity_all]])/Table2[[#This Row],[7d_positivity_public]])</f>
        <v>0</v>
      </c>
      <c r="W2537">
        <v>27</v>
      </c>
    </row>
    <row r="2538" spans="1:23" x14ac:dyDescent="0.25">
      <c r="A2538" s="10">
        <v>44467</v>
      </c>
      <c r="B2538">
        <v>131</v>
      </c>
      <c r="C2538" t="s">
        <v>87</v>
      </c>
      <c r="D2538">
        <v>20</v>
      </c>
      <c r="E2538">
        <v>23</v>
      </c>
      <c r="F2538">
        <v>-3</v>
      </c>
      <c r="G2538">
        <v>16</v>
      </c>
      <c r="H2538">
        <v>88</v>
      </c>
      <c r="J2538">
        <v>73</v>
      </c>
      <c r="K2538">
        <v>89</v>
      </c>
      <c r="L2538">
        <v>85</v>
      </c>
      <c r="M2538">
        <v>90</v>
      </c>
      <c r="N2538">
        <v>79</v>
      </c>
      <c r="O2538">
        <v>56</v>
      </c>
      <c r="P2538">
        <v>81</v>
      </c>
      <c r="Q2538">
        <v>71</v>
      </c>
      <c r="R2538">
        <v>84</v>
      </c>
      <c r="T2538" s="34">
        <f>_xlfn.XLOOKUP(B2538,'LHA Demog pivot'!$B$4:$B$93,'LHA Demog pivot'!$C$4:$C$93,,,1)</f>
        <v>19231</v>
      </c>
      <c r="U2538" s="36">
        <f>ROUND(Table2[[#This Row],[LHA_Pop_2016]]*Table2[[#This Row],[C_ADR_7day]]/100000*7,0)</f>
        <v>27</v>
      </c>
      <c r="V2538" s="13">
        <f>IF(OR(Table2[[#This Row],[7d_positivity_public]]=0,ISBLANK(Table2[[#This Row],[7d_positivity_public]])),"",(Table2[[#This Row],[7d_positivity_public]]-Table2[[#This Row],[7d_positivity_all]])/Table2[[#This Row],[7d_positivity_public]])</f>
        <v>6.25E-2</v>
      </c>
      <c r="W2538">
        <v>15</v>
      </c>
    </row>
    <row r="2539" spans="1:23" x14ac:dyDescent="0.25">
      <c r="A2539" s="10">
        <v>44467</v>
      </c>
      <c r="B2539">
        <v>132</v>
      </c>
      <c r="C2539" t="s">
        <v>89</v>
      </c>
      <c r="D2539">
        <v>20</v>
      </c>
      <c r="E2539">
        <v>17</v>
      </c>
      <c r="F2539">
        <v>3</v>
      </c>
      <c r="G2539">
        <v>12</v>
      </c>
      <c r="H2539">
        <v>85</v>
      </c>
      <c r="J2539">
        <v>79</v>
      </c>
      <c r="K2539">
        <v>86</v>
      </c>
      <c r="L2539">
        <v>79</v>
      </c>
      <c r="M2539">
        <v>90</v>
      </c>
      <c r="N2539">
        <v>78</v>
      </c>
      <c r="O2539">
        <v>66</v>
      </c>
      <c r="P2539">
        <v>79</v>
      </c>
      <c r="Q2539">
        <v>69</v>
      </c>
      <c r="R2539">
        <v>86</v>
      </c>
      <c r="T2539" s="34">
        <f>_xlfn.XLOOKUP(B2539,'LHA Demog pivot'!$B$4:$B$93,'LHA Demog pivot'!$C$4:$C$93,,,1)</f>
        <v>41799</v>
      </c>
      <c r="U2539" s="36">
        <f>ROUND(Table2[[#This Row],[LHA_Pop_2016]]*Table2[[#This Row],[C_ADR_7day]]/100000*7,0)</f>
        <v>59</v>
      </c>
      <c r="V2539" s="13">
        <f>IF(OR(Table2[[#This Row],[7d_positivity_public]]=0,ISBLANK(Table2[[#This Row],[7d_positivity_public]])),"",(Table2[[#This Row],[7d_positivity_public]]-Table2[[#This Row],[7d_positivity_all]])/Table2[[#This Row],[7d_positivity_public]])</f>
        <v>8.3333333333333329E-2</v>
      </c>
      <c r="W2539">
        <v>11</v>
      </c>
    </row>
    <row r="2540" spans="1:23" x14ac:dyDescent="0.25">
      <c r="A2540" s="10">
        <v>44467</v>
      </c>
      <c r="B2540">
        <v>133</v>
      </c>
      <c r="C2540" t="s">
        <v>91</v>
      </c>
      <c r="D2540">
        <v>5</v>
      </c>
      <c r="E2540">
        <v>34</v>
      </c>
      <c r="F2540">
        <v>-29</v>
      </c>
      <c r="G2540">
        <v>11</v>
      </c>
      <c r="H2540">
        <v>80</v>
      </c>
      <c r="J2540">
        <v>65</v>
      </c>
      <c r="K2540">
        <v>81</v>
      </c>
      <c r="L2540">
        <v>78</v>
      </c>
      <c r="M2540">
        <v>82</v>
      </c>
      <c r="N2540">
        <v>72</v>
      </c>
      <c r="O2540">
        <v>49</v>
      </c>
      <c r="P2540">
        <v>73</v>
      </c>
      <c r="Q2540">
        <v>63</v>
      </c>
      <c r="R2540">
        <v>77</v>
      </c>
      <c r="T2540" s="34">
        <f>_xlfn.XLOOKUP(B2540,'LHA Demog pivot'!$B$4:$B$93,'LHA Demog pivot'!$C$4:$C$93,,,1)</f>
        <v>5101</v>
      </c>
      <c r="U2540" s="36">
        <f>ROUND(Table2[[#This Row],[LHA_Pop_2016]]*Table2[[#This Row],[C_ADR_7day]]/100000*7,0)</f>
        <v>2</v>
      </c>
      <c r="V2540" s="13">
        <f>IF(OR(Table2[[#This Row],[7d_positivity_public]]=0,ISBLANK(Table2[[#This Row],[7d_positivity_public]])),"",(Table2[[#This Row],[7d_positivity_public]]-Table2[[#This Row],[7d_positivity_all]])/Table2[[#This Row],[7d_positivity_public]])</f>
        <v>9.0909090909090912E-2</v>
      </c>
      <c r="W2540">
        <v>10</v>
      </c>
    </row>
    <row r="2541" spans="1:23" x14ac:dyDescent="0.25">
      <c r="A2541" s="10">
        <v>44467</v>
      </c>
      <c r="B2541">
        <v>134</v>
      </c>
      <c r="C2541" t="s">
        <v>93</v>
      </c>
      <c r="D2541">
        <v>7</v>
      </c>
      <c r="E2541">
        <v>9</v>
      </c>
      <c r="F2541">
        <v>-2</v>
      </c>
      <c r="G2541">
        <v>5</v>
      </c>
      <c r="H2541">
        <v>81</v>
      </c>
      <c r="J2541">
        <v>67</v>
      </c>
      <c r="K2541">
        <v>82</v>
      </c>
      <c r="L2541">
        <v>75</v>
      </c>
      <c r="M2541">
        <v>85</v>
      </c>
      <c r="N2541">
        <v>73</v>
      </c>
      <c r="O2541">
        <v>52</v>
      </c>
      <c r="P2541">
        <v>74</v>
      </c>
      <c r="Q2541">
        <v>63</v>
      </c>
      <c r="R2541">
        <v>80</v>
      </c>
      <c r="T2541" s="34">
        <f>_xlfn.XLOOKUP(B2541,'LHA Demog pivot'!$B$4:$B$93,'LHA Demog pivot'!$C$4:$C$93,,,1)</f>
        <v>4781</v>
      </c>
      <c r="U2541" s="36">
        <f>ROUND(Table2[[#This Row],[LHA_Pop_2016]]*Table2[[#This Row],[C_ADR_7day]]/100000*7,0)</f>
        <v>2</v>
      </c>
      <c r="V2541" s="13">
        <f>IF(OR(Table2[[#This Row],[7d_positivity_public]]=0,ISBLANK(Table2[[#This Row],[7d_positivity_public]])),"",(Table2[[#This Row],[7d_positivity_public]]-Table2[[#This Row],[7d_positivity_all]])/Table2[[#This Row],[7d_positivity_public]])</f>
        <v>0.2</v>
      </c>
      <c r="W2541">
        <v>4</v>
      </c>
    </row>
    <row r="2542" spans="1:23" x14ac:dyDescent="0.25">
      <c r="A2542" s="10">
        <v>44467</v>
      </c>
      <c r="B2542">
        <v>135</v>
      </c>
      <c r="C2542" t="s">
        <v>95</v>
      </c>
      <c r="D2542">
        <v>24</v>
      </c>
      <c r="E2542">
        <v>33</v>
      </c>
      <c r="F2542">
        <v>-9</v>
      </c>
      <c r="G2542">
        <v>13</v>
      </c>
      <c r="H2542">
        <v>75</v>
      </c>
      <c r="J2542">
        <v>57</v>
      </c>
      <c r="K2542">
        <v>77</v>
      </c>
      <c r="L2542">
        <v>65</v>
      </c>
      <c r="M2542">
        <v>85</v>
      </c>
      <c r="N2542">
        <v>67</v>
      </c>
      <c r="O2542">
        <v>43</v>
      </c>
      <c r="P2542">
        <v>68</v>
      </c>
      <c r="Q2542">
        <v>52</v>
      </c>
      <c r="R2542">
        <v>80</v>
      </c>
      <c r="T2542" s="34">
        <f>_xlfn.XLOOKUP(B2542,'LHA Demog pivot'!$B$4:$B$93,'LHA Demog pivot'!$C$4:$C$93,,,1)</f>
        <v>10220</v>
      </c>
      <c r="U2542" s="36">
        <f>ROUND(Table2[[#This Row],[LHA_Pop_2016]]*Table2[[#This Row],[C_ADR_7day]]/100000*7,0)</f>
        <v>17</v>
      </c>
      <c r="V2542" s="13">
        <f>IF(OR(Table2[[#This Row],[7d_positivity_public]]=0,ISBLANK(Table2[[#This Row],[7d_positivity_public]])),"",(Table2[[#This Row],[7d_positivity_public]]-Table2[[#This Row],[7d_positivity_all]])/Table2[[#This Row],[7d_positivity_public]])</f>
        <v>0</v>
      </c>
      <c r="W2542">
        <v>13</v>
      </c>
    </row>
    <row r="2543" spans="1:23" x14ac:dyDescent="0.25">
      <c r="A2543" s="10">
        <v>44467</v>
      </c>
      <c r="B2543">
        <v>136</v>
      </c>
      <c r="C2543" t="s">
        <v>253</v>
      </c>
      <c r="D2543">
        <v>11</v>
      </c>
      <c r="E2543">
        <v>18</v>
      </c>
      <c r="F2543">
        <v>-7</v>
      </c>
      <c r="G2543">
        <v>6</v>
      </c>
      <c r="H2543">
        <v>81</v>
      </c>
      <c r="J2543">
        <v>72</v>
      </c>
      <c r="K2543">
        <v>82</v>
      </c>
      <c r="L2543">
        <v>73</v>
      </c>
      <c r="M2543">
        <v>88</v>
      </c>
      <c r="N2543">
        <v>73</v>
      </c>
      <c r="O2543">
        <v>59</v>
      </c>
      <c r="P2543">
        <v>74</v>
      </c>
      <c r="Q2543">
        <v>61</v>
      </c>
      <c r="R2543">
        <v>84</v>
      </c>
      <c r="T2543" s="34">
        <f>_xlfn.XLOOKUP(B2543,'LHA Demog pivot'!$B$4:$B$93,'LHA Demog pivot'!$C$4:$C$93,,,1)</f>
        <v>66849</v>
      </c>
      <c r="U2543" s="36">
        <f>ROUND(Table2[[#This Row],[LHA_Pop_2016]]*Table2[[#This Row],[C_ADR_7day]]/100000*7,0)</f>
        <v>51</v>
      </c>
      <c r="V2543" s="13">
        <f>IF(OR(Table2[[#This Row],[7d_positivity_public]]=0,ISBLANK(Table2[[#This Row],[7d_positivity_public]])),"",(Table2[[#This Row],[7d_positivity_public]]-Table2[[#This Row],[7d_positivity_all]])/Table2[[#This Row],[7d_positivity_public]])</f>
        <v>0.16666666666666666</v>
      </c>
      <c r="W2543">
        <v>5</v>
      </c>
    </row>
    <row r="2544" spans="1:23" x14ac:dyDescent="0.25">
      <c r="A2544" s="10">
        <v>44467</v>
      </c>
      <c r="B2544">
        <v>137</v>
      </c>
      <c r="C2544" t="s">
        <v>254</v>
      </c>
      <c r="D2544">
        <v>18</v>
      </c>
      <c r="E2544">
        <v>18</v>
      </c>
      <c r="F2544">
        <v>0</v>
      </c>
      <c r="G2544">
        <v>10</v>
      </c>
      <c r="H2544">
        <v>85</v>
      </c>
      <c r="J2544">
        <v>75</v>
      </c>
      <c r="K2544">
        <v>85</v>
      </c>
      <c r="L2544">
        <v>82</v>
      </c>
      <c r="M2544">
        <v>89</v>
      </c>
      <c r="N2544">
        <v>76</v>
      </c>
      <c r="O2544">
        <v>62</v>
      </c>
      <c r="P2544">
        <v>77</v>
      </c>
      <c r="Q2544">
        <v>70</v>
      </c>
      <c r="R2544">
        <v>85</v>
      </c>
      <c r="T2544" s="34">
        <f>_xlfn.XLOOKUP(B2544,'LHA Demog pivot'!$B$4:$B$93,'LHA Demog pivot'!$C$4:$C$93,,,1)</f>
        <v>194882</v>
      </c>
      <c r="U2544" s="36">
        <f>ROUND(Table2[[#This Row],[LHA_Pop_2016]]*Table2[[#This Row],[C_ADR_7day]]/100000*7,0)</f>
        <v>246</v>
      </c>
      <c r="V2544" s="13">
        <f>IF(OR(Table2[[#This Row],[7d_positivity_public]]=0,ISBLANK(Table2[[#This Row],[7d_positivity_public]])),"",(Table2[[#This Row],[7d_positivity_public]]-Table2[[#This Row],[7d_positivity_all]])/Table2[[#This Row],[7d_positivity_public]])</f>
        <v>0.1</v>
      </c>
      <c r="W2544">
        <v>9</v>
      </c>
    </row>
    <row r="2545" spans="1:23" x14ac:dyDescent="0.25">
      <c r="A2545" s="10">
        <v>44467</v>
      </c>
      <c r="B2545">
        <v>138</v>
      </c>
      <c r="C2545" t="s">
        <v>116</v>
      </c>
      <c r="D2545">
        <v>3</v>
      </c>
      <c r="E2545">
        <v>4</v>
      </c>
      <c r="F2545">
        <v>-1</v>
      </c>
      <c r="G2545">
        <v>3</v>
      </c>
      <c r="H2545">
        <v>85</v>
      </c>
      <c r="J2545">
        <v>76</v>
      </c>
      <c r="K2545">
        <v>86</v>
      </c>
      <c r="L2545">
        <v>78</v>
      </c>
      <c r="M2545">
        <v>90</v>
      </c>
      <c r="N2545">
        <v>79</v>
      </c>
      <c r="O2545">
        <v>64</v>
      </c>
      <c r="P2545">
        <v>80</v>
      </c>
      <c r="Q2545">
        <v>69</v>
      </c>
      <c r="R2545">
        <v>86</v>
      </c>
      <c r="T2545" s="34">
        <f>_xlfn.XLOOKUP(B2545,'LHA Demog pivot'!$B$4:$B$93,'LHA Demog pivot'!$C$4:$C$93,,,1)</f>
        <v>12110</v>
      </c>
      <c r="U2545" s="36">
        <f>ROUND(Table2[[#This Row],[LHA_Pop_2016]]*Table2[[#This Row],[C_ADR_7day]]/100000*7,0)</f>
        <v>3</v>
      </c>
      <c r="V2545" s="13">
        <f>IF(OR(Table2[[#This Row],[7d_positivity_public]]=0,ISBLANK(Table2[[#This Row],[7d_positivity_public]])),"",(Table2[[#This Row],[7d_positivity_public]]-Table2[[#This Row],[7d_positivity_all]])/Table2[[#This Row],[7d_positivity_public]])</f>
        <v>0</v>
      </c>
      <c r="W2545">
        <v>3</v>
      </c>
    </row>
    <row r="2546" spans="1:23" x14ac:dyDescent="0.25">
      <c r="A2546" s="10">
        <v>44467</v>
      </c>
      <c r="B2546">
        <v>139</v>
      </c>
      <c r="C2546" t="s">
        <v>118</v>
      </c>
      <c r="D2546">
        <v>47</v>
      </c>
      <c r="E2546">
        <v>45</v>
      </c>
      <c r="F2546">
        <v>2</v>
      </c>
      <c r="G2546">
        <v>22</v>
      </c>
      <c r="H2546">
        <v>69</v>
      </c>
      <c r="J2546">
        <v>41</v>
      </c>
      <c r="K2546">
        <v>71</v>
      </c>
      <c r="L2546">
        <v>56</v>
      </c>
      <c r="M2546">
        <v>81</v>
      </c>
      <c r="N2546">
        <v>61</v>
      </c>
      <c r="O2546">
        <v>29</v>
      </c>
      <c r="P2546">
        <v>63</v>
      </c>
      <c r="Q2546">
        <v>43</v>
      </c>
      <c r="R2546">
        <v>75</v>
      </c>
      <c r="T2546" s="34">
        <f>_xlfn.XLOOKUP(B2546,'LHA Demog pivot'!$B$4:$B$93,'LHA Demog pivot'!$C$4:$C$93,,,1)</f>
        <v>7285</v>
      </c>
      <c r="U2546" s="36">
        <f>ROUND(Table2[[#This Row],[LHA_Pop_2016]]*Table2[[#This Row],[C_ADR_7day]]/100000*7,0)</f>
        <v>24</v>
      </c>
      <c r="V2546" s="13">
        <f>IF(OR(Table2[[#This Row],[7d_positivity_public]]=0,ISBLANK(Table2[[#This Row],[7d_positivity_public]])),"",(Table2[[#This Row],[7d_positivity_public]]-Table2[[#This Row],[7d_positivity_all]])/Table2[[#This Row],[7d_positivity_public]])</f>
        <v>4.5454545454545456E-2</v>
      </c>
      <c r="W2546">
        <v>21</v>
      </c>
    </row>
    <row r="2547" spans="1:23" x14ac:dyDescent="0.25">
      <c r="A2547" s="10">
        <v>44467</v>
      </c>
      <c r="B2547">
        <v>141</v>
      </c>
      <c r="C2547" t="s">
        <v>255</v>
      </c>
      <c r="D2547">
        <v>5</v>
      </c>
      <c r="E2547">
        <v>17</v>
      </c>
      <c r="F2547">
        <v>-12</v>
      </c>
      <c r="G2547">
        <v>2</v>
      </c>
      <c r="H2547">
        <v>92</v>
      </c>
      <c r="J2547">
        <v>83</v>
      </c>
      <c r="K2547">
        <v>92</v>
      </c>
      <c r="L2547">
        <v>93</v>
      </c>
      <c r="M2547">
        <v>92</v>
      </c>
      <c r="N2547">
        <v>82</v>
      </c>
      <c r="O2547">
        <v>63</v>
      </c>
      <c r="P2547">
        <v>83</v>
      </c>
      <c r="Q2547">
        <v>80</v>
      </c>
      <c r="R2547">
        <v>88</v>
      </c>
      <c r="T2547" s="34">
        <f>_xlfn.XLOOKUP(B2547,'LHA Demog pivot'!$B$4:$B$93,'LHA Demog pivot'!$C$4:$C$93,,,1)</f>
        <v>8085</v>
      </c>
      <c r="U2547" s="36">
        <f>ROUND(Table2[[#This Row],[LHA_Pop_2016]]*Table2[[#This Row],[C_ADR_7day]]/100000*7,0)</f>
        <v>3</v>
      </c>
      <c r="V2547" s="13">
        <f>IF(OR(Table2[[#This Row],[7d_positivity_public]]=0,ISBLANK(Table2[[#This Row],[7d_positivity_public]])),"",(Table2[[#This Row],[7d_positivity_public]]-Table2[[#This Row],[7d_positivity_all]])/Table2[[#This Row],[7d_positivity_public]])</f>
        <v>0</v>
      </c>
      <c r="W2547">
        <v>2</v>
      </c>
    </row>
    <row r="2548" spans="1:23" x14ac:dyDescent="0.25">
      <c r="A2548" s="10">
        <v>44467</v>
      </c>
      <c r="B2548">
        <v>142</v>
      </c>
      <c r="C2548" t="s">
        <v>120</v>
      </c>
      <c r="D2548">
        <v>12</v>
      </c>
      <c r="E2548">
        <v>26</v>
      </c>
      <c r="F2548">
        <v>-14</v>
      </c>
      <c r="G2548">
        <v>8</v>
      </c>
      <c r="H2548">
        <v>78</v>
      </c>
      <c r="J2548">
        <v>61</v>
      </c>
      <c r="K2548">
        <v>79</v>
      </c>
      <c r="L2548">
        <v>67</v>
      </c>
      <c r="M2548">
        <v>86</v>
      </c>
      <c r="N2548">
        <v>70</v>
      </c>
      <c r="O2548">
        <v>49</v>
      </c>
      <c r="P2548">
        <v>72</v>
      </c>
      <c r="Q2548">
        <v>55</v>
      </c>
      <c r="R2548">
        <v>82</v>
      </c>
      <c r="T2548" s="34">
        <f>_xlfn.XLOOKUP(B2548,'LHA Demog pivot'!$B$4:$B$93,'LHA Demog pivot'!$C$4:$C$93,,,1)</f>
        <v>33648</v>
      </c>
      <c r="U2548" s="36">
        <f>ROUND(Table2[[#This Row],[LHA_Pop_2016]]*Table2[[#This Row],[C_ADR_7day]]/100000*7,0)</f>
        <v>28</v>
      </c>
      <c r="V2548" s="13">
        <f>IF(OR(Table2[[#This Row],[7d_positivity_public]]=0,ISBLANK(Table2[[#This Row],[7d_positivity_public]])),"",(Table2[[#This Row],[7d_positivity_public]]-Table2[[#This Row],[7d_positivity_all]])/Table2[[#This Row],[7d_positivity_public]])</f>
        <v>0.125</v>
      </c>
      <c r="W2548">
        <v>7</v>
      </c>
    </row>
    <row r="2549" spans="1:23" x14ac:dyDescent="0.25">
      <c r="A2549" s="10">
        <v>44467</v>
      </c>
      <c r="B2549">
        <v>143</v>
      </c>
      <c r="C2549" t="s">
        <v>256</v>
      </c>
      <c r="D2549">
        <v>27</v>
      </c>
      <c r="E2549">
        <v>18</v>
      </c>
      <c r="F2549">
        <v>9</v>
      </c>
      <c r="G2549">
        <v>11</v>
      </c>
      <c r="H2549">
        <v>86</v>
      </c>
      <c r="J2549">
        <v>77</v>
      </c>
      <c r="K2549">
        <v>87</v>
      </c>
      <c r="L2549">
        <v>83</v>
      </c>
      <c r="M2549">
        <v>90</v>
      </c>
      <c r="N2549">
        <v>78</v>
      </c>
      <c r="O2549">
        <v>65</v>
      </c>
      <c r="P2549">
        <v>79</v>
      </c>
      <c r="Q2549">
        <v>71</v>
      </c>
      <c r="R2549">
        <v>86</v>
      </c>
      <c r="T2549" s="34">
        <f>_xlfn.XLOOKUP(B2549,'LHA Demog pivot'!$B$4:$B$93,'LHA Demog pivot'!$C$4:$C$93,,,1)</f>
        <v>113287</v>
      </c>
      <c r="U2549" s="36">
        <f>ROUND(Table2[[#This Row],[LHA_Pop_2016]]*Table2[[#This Row],[C_ADR_7day]]/100000*7,0)</f>
        <v>214</v>
      </c>
      <c r="V2549" s="13">
        <f>IF(OR(Table2[[#This Row],[7d_positivity_public]]=0,ISBLANK(Table2[[#This Row],[7d_positivity_public]])),"",(Table2[[#This Row],[7d_positivity_public]]-Table2[[#This Row],[7d_positivity_all]])/Table2[[#This Row],[7d_positivity_public]])</f>
        <v>9.0909090909090912E-2</v>
      </c>
      <c r="W2549">
        <v>10</v>
      </c>
    </row>
    <row r="2550" spans="1:23" x14ac:dyDescent="0.25">
      <c r="A2550" s="10">
        <v>44467</v>
      </c>
      <c r="B2550">
        <v>144</v>
      </c>
      <c r="C2550" t="s">
        <v>257</v>
      </c>
      <c r="D2550">
        <v>17</v>
      </c>
      <c r="E2550">
        <v>20</v>
      </c>
      <c r="F2550">
        <v>-3</v>
      </c>
      <c r="G2550">
        <v>12</v>
      </c>
      <c r="H2550">
        <v>74</v>
      </c>
      <c r="J2550">
        <v>53</v>
      </c>
      <c r="K2550">
        <v>75</v>
      </c>
      <c r="L2550">
        <v>60</v>
      </c>
      <c r="M2550">
        <v>82</v>
      </c>
      <c r="N2550">
        <v>67</v>
      </c>
      <c r="O2550">
        <v>38</v>
      </c>
      <c r="P2550">
        <v>69</v>
      </c>
      <c r="Q2550">
        <v>48</v>
      </c>
      <c r="R2550">
        <v>78</v>
      </c>
      <c r="T2550" s="34">
        <f>_xlfn.XLOOKUP(B2550,'LHA Demog pivot'!$B$4:$B$93,'LHA Demog pivot'!$C$4:$C$93,,,1)</f>
        <v>14112</v>
      </c>
      <c r="U2550" s="36">
        <f>ROUND(Table2[[#This Row],[LHA_Pop_2016]]*Table2[[#This Row],[C_ADR_7day]]/100000*7,0)</f>
        <v>17</v>
      </c>
      <c r="V2550" s="13">
        <f>IF(OR(Table2[[#This Row],[7d_positivity_public]]=0,ISBLANK(Table2[[#This Row],[7d_positivity_public]])),"",(Table2[[#This Row],[7d_positivity_public]]-Table2[[#This Row],[7d_positivity_all]])/Table2[[#This Row],[7d_positivity_public]])</f>
        <v>0</v>
      </c>
      <c r="W2550">
        <v>12</v>
      </c>
    </row>
    <row r="2551" spans="1:23" x14ac:dyDescent="0.25">
      <c r="A2551" s="10">
        <v>44467</v>
      </c>
      <c r="B2551">
        <v>145</v>
      </c>
      <c r="C2551" t="s">
        <v>258</v>
      </c>
      <c r="D2551">
        <v>3</v>
      </c>
      <c r="E2551">
        <v>13</v>
      </c>
      <c r="F2551">
        <v>-10</v>
      </c>
      <c r="G2551">
        <v>0</v>
      </c>
      <c r="H2551">
        <v>74</v>
      </c>
      <c r="J2551">
        <v>61</v>
      </c>
      <c r="K2551">
        <v>75</v>
      </c>
      <c r="L2551">
        <v>67</v>
      </c>
      <c r="M2551">
        <v>81</v>
      </c>
      <c r="N2551">
        <v>67</v>
      </c>
      <c r="O2551">
        <v>51</v>
      </c>
      <c r="P2551">
        <v>68</v>
      </c>
      <c r="Q2551">
        <v>55</v>
      </c>
      <c r="R2551">
        <v>76</v>
      </c>
      <c r="T2551" s="34">
        <f>_xlfn.XLOOKUP(B2551,'LHA Demog pivot'!$B$4:$B$93,'LHA Demog pivot'!$C$4:$C$93,,,1)</f>
        <v>4050</v>
      </c>
      <c r="U2551" s="36">
        <f>ROUND(Table2[[#This Row],[LHA_Pop_2016]]*Table2[[#This Row],[C_ADR_7day]]/100000*7,0)</f>
        <v>1</v>
      </c>
      <c r="V2551" s="13" t="str">
        <f>IF(OR(Table2[[#This Row],[7d_positivity_public]]=0,ISBLANK(Table2[[#This Row],[7d_positivity_public]])),"",(Table2[[#This Row],[7d_positivity_public]]-Table2[[#This Row],[7d_positivity_all]])/Table2[[#This Row],[7d_positivity_public]])</f>
        <v/>
      </c>
      <c r="W2551">
        <v>0</v>
      </c>
    </row>
    <row r="2552" spans="1:23" x14ac:dyDescent="0.25">
      <c r="A2552" s="10">
        <v>44467</v>
      </c>
      <c r="B2552">
        <v>146</v>
      </c>
      <c r="C2552" t="s">
        <v>259</v>
      </c>
      <c r="D2552">
        <v>40</v>
      </c>
      <c r="E2552">
        <v>44</v>
      </c>
      <c r="F2552">
        <v>-4</v>
      </c>
      <c r="G2552">
        <v>18</v>
      </c>
      <c r="H2552">
        <v>73</v>
      </c>
      <c r="J2552">
        <v>58</v>
      </c>
      <c r="K2552">
        <v>74</v>
      </c>
      <c r="L2552">
        <v>66</v>
      </c>
      <c r="M2552">
        <v>82</v>
      </c>
      <c r="N2552">
        <v>63</v>
      </c>
      <c r="O2552">
        <v>40</v>
      </c>
      <c r="P2552">
        <v>65</v>
      </c>
      <c r="Q2552">
        <v>53</v>
      </c>
      <c r="R2552">
        <v>76</v>
      </c>
      <c r="T2552" s="34">
        <f>_xlfn.XLOOKUP(B2552,'LHA Demog pivot'!$B$4:$B$93,'LHA Demog pivot'!$C$4:$C$93,,,1)</f>
        <v>24815</v>
      </c>
      <c r="U2552" s="36">
        <f>ROUND(Table2[[#This Row],[LHA_Pop_2016]]*Table2[[#This Row],[C_ADR_7day]]/100000*7,0)</f>
        <v>69</v>
      </c>
      <c r="V2552" s="13">
        <f>IF(OR(Table2[[#This Row],[7d_positivity_public]]=0,ISBLANK(Table2[[#This Row],[7d_positivity_public]])),"",(Table2[[#This Row],[7d_positivity_public]]-Table2[[#This Row],[7d_positivity_all]])/Table2[[#This Row],[7d_positivity_public]])</f>
        <v>5.5555555555555552E-2</v>
      </c>
      <c r="W2552">
        <v>17</v>
      </c>
    </row>
    <row r="2553" spans="1:23" x14ac:dyDescent="0.25">
      <c r="A2553" s="10">
        <v>44467</v>
      </c>
      <c r="B2553">
        <v>147</v>
      </c>
      <c r="C2553" t="s">
        <v>260</v>
      </c>
      <c r="D2553">
        <v>27</v>
      </c>
      <c r="E2553">
        <v>13</v>
      </c>
      <c r="F2553">
        <v>14</v>
      </c>
      <c r="G2553">
        <v>16</v>
      </c>
      <c r="H2553">
        <v>76</v>
      </c>
      <c r="J2553">
        <v>60</v>
      </c>
      <c r="K2553">
        <v>77</v>
      </c>
      <c r="L2553">
        <v>70</v>
      </c>
      <c r="M2553">
        <v>83</v>
      </c>
      <c r="N2553">
        <v>67</v>
      </c>
      <c r="O2553">
        <v>45</v>
      </c>
      <c r="P2553">
        <v>69</v>
      </c>
      <c r="Q2553">
        <v>57</v>
      </c>
      <c r="R2553">
        <v>78</v>
      </c>
      <c r="T2553" s="34">
        <f>_xlfn.XLOOKUP(B2553,'LHA Demog pivot'!$B$4:$B$93,'LHA Demog pivot'!$C$4:$C$93,,,1)</f>
        <v>4012</v>
      </c>
      <c r="U2553" s="36">
        <f>ROUND(Table2[[#This Row],[LHA_Pop_2016]]*Table2[[#This Row],[C_ADR_7day]]/100000*7,0)</f>
        <v>8</v>
      </c>
      <c r="V2553" s="13">
        <f>IF(OR(Table2[[#This Row],[7d_positivity_public]]=0,ISBLANK(Table2[[#This Row],[7d_positivity_public]])),"",(Table2[[#This Row],[7d_positivity_public]]-Table2[[#This Row],[7d_positivity_all]])/Table2[[#This Row],[7d_positivity_public]])</f>
        <v>0.125</v>
      </c>
      <c r="W2553">
        <v>14</v>
      </c>
    </row>
    <row r="2554" spans="1:23" x14ac:dyDescent="0.25">
      <c r="A2554" s="10">
        <v>44467</v>
      </c>
      <c r="B2554">
        <v>148</v>
      </c>
      <c r="C2554" t="s">
        <v>261</v>
      </c>
      <c r="D2554">
        <v>33</v>
      </c>
      <c r="E2554">
        <v>25</v>
      </c>
      <c r="F2554">
        <v>8</v>
      </c>
      <c r="G2554">
        <v>27</v>
      </c>
      <c r="H2554">
        <v>77</v>
      </c>
      <c r="J2554">
        <v>56</v>
      </c>
      <c r="K2554">
        <v>78</v>
      </c>
      <c r="L2554">
        <v>67</v>
      </c>
      <c r="M2554">
        <v>84</v>
      </c>
      <c r="N2554">
        <v>67</v>
      </c>
      <c r="O2554">
        <v>33</v>
      </c>
      <c r="P2554">
        <v>70</v>
      </c>
      <c r="Q2554">
        <v>56</v>
      </c>
      <c r="R2554">
        <v>78</v>
      </c>
      <c r="T2554" s="34">
        <f>_xlfn.XLOOKUP(B2554,'LHA Demog pivot'!$B$4:$B$93,'LHA Demog pivot'!$C$4:$C$93,,,1)</f>
        <v>6548</v>
      </c>
      <c r="U2554" s="36">
        <f>ROUND(Table2[[#This Row],[LHA_Pop_2016]]*Table2[[#This Row],[C_ADR_7day]]/100000*7,0)</f>
        <v>15</v>
      </c>
      <c r="V2554" s="13">
        <f>IF(OR(Table2[[#This Row],[7d_positivity_public]]=0,ISBLANK(Table2[[#This Row],[7d_positivity_public]])),"",(Table2[[#This Row],[7d_positivity_public]]-Table2[[#This Row],[7d_positivity_all]])/Table2[[#This Row],[7d_positivity_public]])</f>
        <v>7.407407407407407E-2</v>
      </c>
      <c r="W2554">
        <v>25</v>
      </c>
    </row>
    <row r="2555" spans="1:23" x14ac:dyDescent="0.25">
      <c r="A2555" s="10">
        <v>44467</v>
      </c>
      <c r="B2555">
        <v>149</v>
      </c>
      <c r="C2555" t="s">
        <v>124</v>
      </c>
      <c r="D2555">
        <v>18</v>
      </c>
      <c r="E2555">
        <v>22</v>
      </c>
      <c r="F2555">
        <v>-4</v>
      </c>
      <c r="G2555">
        <v>15</v>
      </c>
      <c r="H2555">
        <v>78</v>
      </c>
      <c r="J2555">
        <v>64</v>
      </c>
      <c r="K2555">
        <v>79</v>
      </c>
      <c r="L2555">
        <v>70</v>
      </c>
      <c r="M2555">
        <v>85</v>
      </c>
      <c r="N2555">
        <v>68</v>
      </c>
      <c r="O2555">
        <v>45</v>
      </c>
      <c r="P2555">
        <v>70</v>
      </c>
      <c r="Q2555">
        <v>56</v>
      </c>
      <c r="R2555">
        <v>80</v>
      </c>
      <c r="T2555" s="34">
        <f>_xlfn.XLOOKUP(B2555,'LHA Demog pivot'!$B$4:$B$93,'LHA Demog pivot'!$C$4:$C$93,,,1)</f>
        <v>10855</v>
      </c>
      <c r="U2555" s="36">
        <f>ROUND(Table2[[#This Row],[LHA_Pop_2016]]*Table2[[#This Row],[C_ADR_7day]]/100000*7,0)</f>
        <v>14</v>
      </c>
      <c r="V2555" s="13">
        <f>IF(OR(Table2[[#This Row],[7d_positivity_public]]=0,ISBLANK(Table2[[#This Row],[7d_positivity_public]])),"",(Table2[[#This Row],[7d_positivity_public]]-Table2[[#This Row],[7d_positivity_all]])/Table2[[#This Row],[7d_positivity_public]])</f>
        <v>6.6666666666666666E-2</v>
      </c>
      <c r="W2555">
        <v>14</v>
      </c>
    </row>
    <row r="2556" spans="1:23" x14ac:dyDescent="0.25">
      <c r="A2556" s="10">
        <v>44467</v>
      </c>
      <c r="B2556">
        <v>211</v>
      </c>
      <c r="C2556" t="s">
        <v>262</v>
      </c>
      <c r="D2556">
        <v>22</v>
      </c>
      <c r="E2556">
        <v>32</v>
      </c>
      <c r="F2556">
        <v>-10</v>
      </c>
      <c r="G2556">
        <v>7</v>
      </c>
      <c r="H2556">
        <v>76</v>
      </c>
      <c r="J2556">
        <v>57</v>
      </c>
      <c r="K2556">
        <v>77</v>
      </c>
      <c r="L2556">
        <v>68</v>
      </c>
      <c r="M2556">
        <v>82</v>
      </c>
      <c r="N2556">
        <v>67</v>
      </c>
      <c r="O2556">
        <v>44</v>
      </c>
      <c r="P2556">
        <v>68</v>
      </c>
      <c r="Q2556">
        <v>55</v>
      </c>
      <c r="R2556">
        <v>76</v>
      </c>
      <c r="T2556" s="34">
        <f>_xlfn.XLOOKUP(B2556,'LHA Demog pivot'!$B$4:$B$93,'LHA Demog pivot'!$C$4:$C$93,,,1)</f>
        <v>8129</v>
      </c>
      <c r="U2556" s="36">
        <f>ROUND(Table2[[#This Row],[LHA_Pop_2016]]*Table2[[#This Row],[C_ADR_7day]]/100000*7,0)</f>
        <v>13</v>
      </c>
      <c r="V2556" s="13">
        <f>IF(OR(Table2[[#This Row],[7d_positivity_public]]=0,ISBLANK(Table2[[#This Row],[7d_positivity_public]])),"",(Table2[[#This Row],[7d_positivity_public]]-Table2[[#This Row],[7d_positivity_all]])/Table2[[#This Row],[7d_positivity_public]])</f>
        <v>0</v>
      </c>
      <c r="W2556">
        <v>7</v>
      </c>
    </row>
    <row r="2557" spans="1:23" x14ac:dyDescent="0.25">
      <c r="A2557" s="10">
        <v>44467</v>
      </c>
      <c r="B2557">
        <v>212</v>
      </c>
      <c r="C2557" t="s">
        <v>263</v>
      </c>
      <c r="D2557">
        <v>35</v>
      </c>
      <c r="E2557">
        <v>25</v>
      </c>
      <c r="F2557">
        <v>10</v>
      </c>
      <c r="G2557">
        <v>9</v>
      </c>
      <c r="H2557">
        <v>78</v>
      </c>
      <c r="J2557">
        <v>66</v>
      </c>
      <c r="K2557">
        <v>79</v>
      </c>
      <c r="L2557">
        <v>72</v>
      </c>
      <c r="M2557">
        <v>86</v>
      </c>
      <c r="N2557">
        <v>70</v>
      </c>
      <c r="O2557">
        <v>54</v>
      </c>
      <c r="P2557">
        <v>72</v>
      </c>
      <c r="Q2557">
        <v>61</v>
      </c>
      <c r="R2557">
        <v>82</v>
      </c>
      <c r="T2557" s="34">
        <f>_xlfn.XLOOKUP(B2557,'LHA Demog pivot'!$B$4:$B$93,'LHA Demog pivot'!$C$4:$C$93,,,1)</f>
        <v>93177</v>
      </c>
      <c r="U2557" s="36">
        <f>ROUND(Table2[[#This Row],[LHA_Pop_2016]]*Table2[[#This Row],[C_ADR_7day]]/100000*7,0)</f>
        <v>228</v>
      </c>
      <c r="V2557" s="13">
        <f>IF(OR(Table2[[#This Row],[7d_positivity_public]]=0,ISBLANK(Table2[[#This Row],[7d_positivity_public]])),"",(Table2[[#This Row],[7d_positivity_public]]-Table2[[#This Row],[7d_positivity_all]])/Table2[[#This Row],[7d_positivity_public]])</f>
        <v>0.1111111111111111</v>
      </c>
      <c r="W2557">
        <v>8</v>
      </c>
    </row>
    <row r="2558" spans="1:23" x14ac:dyDescent="0.25">
      <c r="A2558" s="10">
        <v>44467</v>
      </c>
      <c r="B2558">
        <v>213</v>
      </c>
      <c r="C2558" t="s">
        <v>264</v>
      </c>
      <c r="D2558">
        <v>24</v>
      </c>
      <c r="E2558">
        <v>18</v>
      </c>
      <c r="F2558">
        <v>6</v>
      </c>
      <c r="G2558">
        <v>8</v>
      </c>
      <c r="H2558">
        <v>85</v>
      </c>
      <c r="J2558">
        <v>75</v>
      </c>
      <c r="K2558">
        <v>86</v>
      </c>
      <c r="L2558">
        <v>84</v>
      </c>
      <c r="M2558">
        <v>88</v>
      </c>
      <c r="N2558">
        <v>76</v>
      </c>
      <c r="O2558">
        <v>61</v>
      </c>
      <c r="P2558">
        <v>78</v>
      </c>
      <c r="Q2558">
        <v>73</v>
      </c>
      <c r="R2558">
        <v>84</v>
      </c>
      <c r="T2558" s="34">
        <f>_xlfn.XLOOKUP(B2558,'LHA Demog pivot'!$B$4:$B$93,'LHA Demog pivot'!$C$4:$C$93,,,1)</f>
        <v>141685</v>
      </c>
      <c r="U2558" s="36">
        <f>ROUND(Table2[[#This Row],[LHA_Pop_2016]]*Table2[[#This Row],[C_ADR_7day]]/100000*7,0)</f>
        <v>238</v>
      </c>
      <c r="V2558" s="13">
        <f>IF(OR(Table2[[#This Row],[7d_positivity_public]]=0,ISBLANK(Table2[[#This Row],[7d_positivity_public]])),"",(Table2[[#This Row],[7d_positivity_public]]-Table2[[#This Row],[7d_positivity_all]])/Table2[[#This Row],[7d_positivity_public]])</f>
        <v>0.125</v>
      </c>
      <c r="W2558">
        <v>7</v>
      </c>
    </row>
    <row r="2559" spans="1:23" x14ac:dyDescent="0.25">
      <c r="A2559" s="10">
        <v>44467</v>
      </c>
      <c r="B2559">
        <v>214</v>
      </c>
      <c r="C2559" t="s">
        <v>265</v>
      </c>
      <c r="D2559">
        <v>26</v>
      </c>
      <c r="E2559">
        <v>23</v>
      </c>
      <c r="F2559">
        <v>3</v>
      </c>
      <c r="G2559">
        <v>8</v>
      </c>
      <c r="H2559">
        <v>78</v>
      </c>
      <c r="J2559">
        <v>69</v>
      </c>
      <c r="K2559">
        <v>79</v>
      </c>
      <c r="L2559">
        <v>73</v>
      </c>
      <c r="M2559">
        <v>86</v>
      </c>
      <c r="N2559">
        <v>70</v>
      </c>
      <c r="O2559">
        <v>57</v>
      </c>
      <c r="P2559">
        <v>71</v>
      </c>
      <c r="Q2559">
        <v>62</v>
      </c>
      <c r="R2559">
        <v>81</v>
      </c>
      <c r="T2559" s="34">
        <f>_xlfn.XLOOKUP(B2559,'LHA Demog pivot'!$B$4:$B$93,'LHA Demog pivot'!$C$4:$C$93,,,1)</f>
        <v>43157</v>
      </c>
      <c r="U2559" s="36">
        <f>ROUND(Table2[[#This Row],[LHA_Pop_2016]]*Table2[[#This Row],[C_ADR_7day]]/100000*7,0)</f>
        <v>79</v>
      </c>
      <c r="V2559" s="13">
        <f>IF(OR(Table2[[#This Row],[7d_positivity_public]]=0,ISBLANK(Table2[[#This Row],[7d_positivity_public]])),"",(Table2[[#This Row],[7d_positivity_public]]-Table2[[#This Row],[7d_positivity_all]])/Table2[[#This Row],[7d_positivity_public]])</f>
        <v>0.125</v>
      </c>
      <c r="W2559">
        <v>7</v>
      </c>
    </row>
    <row r="2560" spans="1:23" x14ac:dyDescent="0.25">
      <c r="A2560" s="10">
        <v>44467</v>
      </c>
      <c r="B2560">
        <v>215</v>
      </c>
      <c r="C2560" t="s">
        <v>135</v>
      </c>
      <c r="D2560">
        <v>28</v>
      </c>
      <c r="E2560">
        <v>35</v>
      </c>
      <c r="F2560">
        <v>-7</v>
      </c>
      <c r="G2560">
        <v>12</v>
      </c>
      <c r="H2560">
        <v>82</v>
      </c>
      <c r="J2560">
        <v>66</v>
      </c>
      <c r="K2560">
        <v>83</v>
      </c>
      <c r="L2560">
        <v>74</v>
      </c>
      <c r="M2560">
        <v>89</v>
      </c>
      <c r="N2560">
        <v>74</v>
      </c>
      <c r="O2560">
        <v>54</v>
      </c>
      <c r="P2560">
        <v>75</v>
      </c>
      <c r="Q2560">
        <v>61</v>
      </c>
      <c r="R2560">
        <v>85</v>
      </c>
      <c r="T2560" s="34">
        <f>_xlfn.XLOOKUP(B2560,'LHA Demog pivot'!$B$4:$B$93,'LHA Demog pivot'!$C$4:$C$93,,,1)</f>
        <v>9696</v>
      </c>
      <c r="U2560" s="36">
        <f>ROUND(Table2[[#This Row],[LHA_Pop_2016]]*Table2[[#This Row],[C_ADR_7day]]/100000*7,0)</f>
        <v>19</v>
      </c>
      <c r="V2560" s="13">
        <f>IF(OR(Table2[[#This Row],[7d_positivity_public]]=0,ISBLANK(Table2[[#This Row],[7d_positivity_public]])),"",(Table2[[#This Row],[7d_positivity_public]]-Table2[[#This Row],[7d_positivity_all]])/Table2[[#This Row],[7d_positivity_public]])</f>
        <v>8.3333333333333329E-2</v>
      </c>
      <c r="W2560">
        <v>11</v>
      </c>
    </row>
    <row r="2561" spans="1:23" x14ac:dyDescent="0.25">
      <c r="A2561" s="10">
        <v>44467</v>
      </c>
      <c r="B2561">
        <v>221</v>
      </c>
      <c r="C2561" t="s">
        <v>136</v>
      </c>
      <c r="D2561">
        <v>8</v>
      </c>
      <c r="E2561">
        <v>7</v>
      </c>
      <c r="F2561">
        <v>1</v>
      </c>
      <c r="G2561">
        <v>4</v>
      </c>
      <c r="H2561">
        <v>91</v>
      </c>
      <c r="J2561">
        <v>88</v>
      </c>
      <c r="K2561">
        <v>91</v>
      </c>
      <c r="L2561">
        <v>92</v>
      </c>
      <c r="M2561">
        <v>90</v>
      </c>
      <c r="N2561">
        <v>85</v>
      </c>
      <c r="O2561">
        <v>78</v>
      </c>
      <c r="P2561">
        <v>85</v>
      </c>
      <c r="Q2561">
        <v>84</v>
      </c>
      <c r="R2561">
        <v>87</v>
      </c>
      <c r="T2561" s="34">
        <f>_xlfn.XLOOKUP(B2561,'LHA Demog pivot'!$B$4:$B$93,'LHA Demog pivot'!$C$4:$C$93,,,1)</f>
        <v>70996</v>
      </c>
      <c r="U2561" s="36">
        <f>ROUND(Table2[[#This Row],[LHA_Pop_2016]]*Table2[[#This Row],[C_ADR_7day]]/100000*7,0)</f>
        <v>40</v>
      </c>
      <c r="V2561" s="13">
        <f>IF(OR(Table2[[#This Row],[7d_positivity_public]]=0,ISBLANK(Table2[[#This Row],[7d_positivity_public]])),"",(Table2[[#This Row],[7d_positivity_public]]-Table2[[#This Row],[7d_positivity_all]])/Table2[[#This Row],[7d_positivity_public]])</f>
        <v>0.25</v>
      </c>
      <c r="W2561">
        <v>3</v>
      </c>
    </row>
    <row r="2562" spans="1:23" x14ac:dyDescent="0.25">
      <c r="A2562" s="10">
        <v>44467</v>
      </c>
      <c r="B2562">
        <v>222</v>
      </c>
      <c r="C2562" t="s">
        <v>266</v>
      </c>
      <c r="D2562">
        <v>9</v>
      </c>
      <c r="E2562">
        <v>7</v>
      </c>
      <c r="F2562">
        <v>2</v>
      </c>
      <c r="G2562">
        <v>5</v>
      </c>
      <c r="H2562">
        <v>91</v>
      </c>
      <c r="J2562">
        <v>87</v>
      </c>
      <c r="K2562">
        <v>91</v>
      </c>
      <c r="L2562">
        <v>93</v>
      </c>
      <c r="M2562">
        <v>88</v>
      </c>
      <c r="N2562">
        <v>85</v>
      </c>
      <c r="O2562">
        <v>78</v>
      </c>
      <c r="P2562">
        <v>85</v>
      </c>
      <c r="Q2562">
        <v>85</v>
      </c>
      <c r="R2562">
        <v>85</v>
      </c>
      <c r="T2562" s="34">
        <f>_xlfn.XLOOKUP(B2562,'LHA Demog pivot'!$B$4:$B$93,'LHA Demog pivot'!$C$4:$C$93,,,1)</f>
        <v>232755</v>
      </c>
      <c r="U2562" s="36">
        <f>ROUND(Table2[[#This Row],[LHA_Pop_2016]]*Table2[[#This Row],[C_ADR_7day]]/100000*7,0)</f>
        <v>147</v>
      </c>
      <c r="V2562" s="13">
        <f>IF(OR(Table2[[#This Row],[7d_positivity_public]]=0,ISBLANK(Table2[[#This Row],[7d_positivity_public]])),"",(Table2[[#This Row],[7d_positivity_public]]-Table2[[#This Row],[7d_positivity_all]])/Table2[[#This Row],[7d_positivity_public]])</f>
        <v>0.6</v>
      </c>
      <c r="W2562">
        <v>2</v>
      </c>
    </row>
    <row r="2563" spans="1:23" x14ac:dyDescent="0.25">
      <c r="A2563" s="10">
        <v>44467</v>
      </c>
      <c r="B2563">
        <v>223</v>
      </c>
      <c r="C2563" t="s">
        <v>267</v>
      </c>
      <c r="D2563">
        <v>28</v>
      </c>
      <c r="E2563">
        <v>9</v>
      </c>
      <c r="F2563">
        <v>19</v>
      </c>
      <c r="G2563">
        <v>8</v>
      </c>
      <c r="H2563">
        <v>86</v>
      </c>
      <c r="J2563">
        <v>82</v>
      </c>
      <c r="K2563">
        <v>86</v>
      </c>
      <c r="L2563">
        <v>83</v>
      </c>
      <c r="M2563">
        <v>90</v>
      </c>
      <c r="N2563">
        <v>79</v>
      </c>
      <c r="O2563">
        <v>71</v>
      </c>
      <c r="P2563">
        <v>80</v>
      </c>
      <c r="Q2563">
        <v>74</v>
      </c>
      <c r="R2563">
        <v>87</v>
      </c>
      <c r="T2563" s="34">
        <f>_xlfn.XLOOKUP(B2563,'LHA Demog pivot'!$B$4:$B$93,'LHA Demog pivot'!$C$4:$C$93,,,1)</f>
        <v>101101</v>
      </c>
      <c r="U2563" s="36">
        <f>ROUND(Table2[[#This Row],[LHA_Pop_2016]]*Table2[[#This Row],[C_ADR_7day]]/100000*7,0)</f>
        <v>198</v>
      </c>
      <c r="V2563" s="13">
        <f>IF(OR(Table2[[#This Row],[7d_positivity_public]]=0,ISBLANK(Table2[[#This Row],[7d_positivity_public]])),"",(Table2[[#This Row],[7d_positivity_public]]-Table2[[#This Row],[7d_positivity_all]])/Table2[[#This Row],[7d_positivity_public]])</f>
        <v>0.125</v>
      </c>
      <c r="W2563">
        <v>7</v>
      </c>
    </row>
    <row r="2564" spans="1:23" x14ac:dyDescent="0.25">
      <c r="A2564" s="10">
        <v>44467</v>
      </c>
      <c r="B2564">
        <v>224</v>
      </c>
      <c r="C2564" t="s">
        <v>268</v>
      </c>
      <c r="D2564">
        <v>8</v>
      </c>
      <c r="E2564">
        <v>6</v>
      </c>
      <c r="F2564">
        <v>2</v>
      </c>
      <c r="G2564">
        <v>4</v>
      </c>
      <c r="H2564">
        <v>89</v>
      </c>
      <c r="J2564">
        <v>87</v>
      </c>
      <c r="K2564">
        <v>89</v>
      </c>
      <c r="L2564">
        <v>89</v>
      </c>
      <c r="M2564">
        <v>90</v>
      </c>
      <c r="N2564">
        <v>84</v>
      </c>
      <c r="O2564">
        <v>79</v>
      </c>
      <c r="P2564">
        <v>84</v>
      </c>
      <c r="Q2564">
        <v>82</v>
      </c>
      <c r="R2564">
        <v>87</v>
      </c>
      <c r="T2564" s="34">
        <f>_xlfn.XLOOKUP(B2564,'LHA Demog pivot'!$B$4:$B$93,'LHA Demog pivot'!$C$4:$C$93,,,1)</f>
        <v>234393</v>
      </c>
      <c r="U2564" s="36">
        <f>ROUND(Table2[[#This Row],[LHA_Pop_2016]]*Table2[[#This Row],[C_ADR_7day]]/100000*7,0)</f>
        <v>131</v>
      </c>
      <c r="V2564" s="13">
        <f>IF(OR(Table2[[#This Row],[7d_positivity_public]]=0,ISBLANK(Table2[[#This Row],[7d_positivity_public]])),"",(Table2[[#This Row],[7d_positivity_public]]-Table2[[#This Row],[7d_positivity_all]])/Table2[[#This Row],[7d_positivity_public]])</f>
        <v>0.25</v>
      </c>
      <c r="W2564">
        <v>3</v>
      </c>
    </row>
    <row r="2565" spans="1:23" x14ac:dyDescent="0.25">
      <c r="A2565" s="10">
        <v>44467</v>
      </c>
      <c r="B2565">
        <v>231</v>
      </c>
      <c r="C2565" t="s">
        <v>269</v>
      </c>
      <c r="D2565">
        <v>19</v>
      </c>
      <c r="E2565">
        <v>15</v>
      </c>
      <c r="F2565">
        <v>4</v>
      </c>
      <c r="G2565">
        <v>6</v>
      </c>
      <c r="H2565">
        <v>86</v>
      </c>
      <c r="J2565">
        <v>81</v>
      </c>
      <c r="K2565">
        <v>87</v>
      </c>
      <c r="L2565">
        <v>84</v>
      </c>
      <c r="M2565">
        <v>90</v>
      </c>
      <c r="N2565">
        <v>79</v>
      </c>
      <c r="O2565">
        <v>70</v>
      </c>
      <c r="P2565">
        <v>80</v>
      </c>
      <c r="Q2565">
        <v>75</v>
      </c>
      <c r="R2565">
        <v>86</v>
      </c>
      <c r="T2565" s="34">
        <f>_xlfn.XLOOKUP(B2565,'LHA Demog pivot'!$B$4:$B$93,'LHA Demog pivot'!$C$4:$C$93,,,1)</f>
        <v>143778</v>
      </c>
      <c r="U2565" s="36">
        <f>ROUND(Table2[[#This Row],[LHA_Pop_2016]]*Table2[[#This Row],[C_ADR_7day]]/100000*7,0)</f>
        <v>191</v>
      </c>
      <c r="V2565" s="13">
        <f>IF(OR(Table2[[#This Row],[7d_positivity_public]]=0,ISBLANK(Table2[[#This Row],[7d_positivity_public]])),"",(Table2[[#This Row],[7d_positivity_public]]-Table2[[#This Row],[7d_positivity_all]])/Table2[[#This Row],[7d_positivity_public]])</f>
        <v>0.16666666666666666</v>
      </c>
      <c r="W2565">
        <v>5</v>
      </c>
    </row>
    <row r="2566" spans="1:23" x14ac:dyDescent="0.25">
      <c r="A2566" s="10">
        <v>44467</v>
      </c>
      <c r="B2566">
        <v>232</v>
      </c>
      <c r="C2566" t="s">
        <v>270</v>
      </c>
      <c r="D2566">
        <v>7</v>
      </c>
      <c r="E2566">
        <v>5</v>
      </c>
      <c r="F2566">
        <v>2</v>
      </c>
      <c r="G2566">
        <v>4</v>
      </c>
      <c r="H2566">
        <v>93</v>
      </c>
      <c r="J2566">
        <v>90</v>
      </c>
      <c r="K2566">
        <v>93</v>
      </c>
      <c r="L2566">
        <v>92</v>
      </c>
      <c r="M2566">
        <v>94</v>
      </c>
      <c r="N2566">
        <v>87</v>
      </c>
      <c r="O2566">
        <v>81</v>
      </c>
      <c r="P2566">
        <v>87</v>
      </c>
      <c r="Q2566">
        <v>83</v>
      </c>
      <c r="R2566">
        <v>91</v>
      </c>
      <c r="T2566" s="34">
        <f>_xlfn.XLOOKUP(B2566,'LHA Demog pivot'!$B$4:$B$93,'LHA Demog pivot'!$C$4:$C$93,,,1)</f>
        <v>103064</v>
      </c>
      <c r="U2566" s="36">
        <f>ROUND(Table2[[#This Row],[LHA_Pop_2016]]*Table2[[#This Row],[C_ADR_7day]]/100000*7,0)</f>
        <v>51</v>
      </c>
      <c r="V2566" s="13">
        <f>IF(OR(Table2[[#This Row],[7d_positivity_public]]=0,ISBLANK(Table2[[#This Row],[7d_positivity_public]])),"",(Table2[[#This Row],[7d_positivity_public]]-Table2[[#This Row],[7d_positivity_all]])/Table2[[#This Row],[7d_positivity_public]])</f>
        <v>0.25</v>
      </c>
      <c r="W2566">
        <v>3</v>
      </c>
    </row>
    <row r="2567" spans="1:23" x14ac:dyDescent="0.25">
      <c r="A2567" s="10">
        <v>44467</v>
      </c>
      <c r="B2567">
        <v>233</v>
      </c>
      <c r="C2567" t="s">
        <v>271</v>
      </c>
      <c r="D2567">
        <v>10</v>
      </c>
      <c r="E2567">
        <v>7</v>
      </c>
      <c r="F2567">
        <v>3</v>
      </c>
      <c r="G2567">
        <v>5</v>
      </c>
      <c r="H2567">
        <v>92</v>
      </c>
      <c r="J2567">
        <v>85</v>
      </c>
      <c r="K2567">
        <v>93</v>
      </c>
      <c r="L2567">
        <v>93</v>
      </c>
      <c r="M2567">
        <v>92</v>
      </c>
      <c r="N2567">
        <v>83</v>
      </c>
      <c r="O2567">
        <v>74</v>
      </c>
      <c r="P2567">
        <v>84</v>
      </c>
      <c r="Q2567">
        <v>82</v>
      </c>
      <c r="R2567">
        <v>88</v>
      </c>
      <c r="T2567" s="34">
        <f>_xlfn.XLOOKUP(B2567,'LHA Demog pivot'!$B$4:$B$93,'LHA Demog pivot'!$C$4:$C$93,,,1)</f>
        <v>443367</v>
      </c>
      <c r="U2567" s="36">
        <f>ROUND(Table2[[#This Row],[LHA_Pop_2016]]*Table2[[#This Row],[C_ADR_7day]]/100000*7,0)</f>
        <v>310</v>
      </c>
      <c r="V2567" s="13">
        <f>IF(OR(Table2[[#This Row],[7d_positivity_public]]=0,ISBLANK(Table2[[#This Row],[7d_positivity_public]])),"",(Table2[[#This Row],[7d_positivity_public]]-Table2[[#This Row],[7d_positivity_all]])/Table2[[#This Row],[7d_positivity_public]])</f>
        <v>0.2</v>
      </c>
      <c r="W2567">
        <v>4</v>
      </c>
    </row>
    <row r="2568" spans="1:23" x14ac:dyDescent="0.25">
      <c r="A2568" s="10">
        <v>44467</v>
      </c>
      <c r="B2568">
        <v>234</v>
      </c>
      <c r="C2568" t="s">
        <v>272</v>
      </c>
      <c r="D2568">
        <v>11</v>
      </c>
      <c r="E2568">
        <v>7</v>
      </c>
      <c r="F2568">
        <v>4</v>
      </c>
      <c r="G2568">
        <v>5</v>
      </c>
      <c r="H2568">
        <v>88</v>
      </c>
      <c r="J2568">
        <v>86</v>
      </c>
      <c r="K2568">
        <v>88</v>
      </c>
      <c r="L2568">
        <v>86</v>
      </c>
      <c r="M2568">
        <v>91</v>
      </c>
      <c r="N2568">
        <v>83</v>
      </c>
      <c r="O2568">
        <v>77</v>
      </c>
      <c r="P2568">
        <v>83</v>
      </c>
      <c r="Q2568">
        <v>78</v>
      </c>
      <c r="R2568">
        <v>87</v>
      </c>
      <c r="T2568" s="34">
        <f>_xlfn.XLOOKUP(B2568,'LHA Demog pivot'!$B$4:$B$93,'LHA Demog pivot'!$C$4:$C$93,,,1)</f>
        <v>94768</v>
      </c>
      <c r="U2568" s="36">
        <f>ROUND(Table2[[#This Row],[LHA_Pop_2016]]*Table2[[#This Row],[C_ADR_7day]]/100000*7,0)</f>
        <v>73</v>
      </c>
      <c r="V2568" s="13">
        <f>IF(OR(Table2[[#This Row],[7d_positivity_public]]=0,ISBLANK(Table2[[#This Row],[7d_positivity_public]])),"",(Table2[[#This Row],[7d_positivity_public]]-Table2[[#This Row],[7d_positivity_all]])/Table2[[#This Row],[7d_positivity_public]])</f>
        <v>0.2</v>
      </c>
      <c r="W2568">
        <v>4</v>
      </c>
    </row>
    <row r="2569" spans="1:23" x14ac:dyDescent="0.25">
      <c r="A2569" s="10">
        <v>44467</v>
      </c>
      <c r="B2569">
        <v>311</v>
      </c>
      <c r="C2569" t="s">
        <v>273</v>
      </c>
      <c r="D2569">
        <v>4</v>
      </c>
      <c r="E2569">
        <v>4</v>
      </c>
      <c r="F2569">
        <v>0</v>
      </c>
      <c r="G2569">
        <v>5</v>
      </c>
      <c r="H2569">
        <v>90</v>
      </c>
      <c r="J2569">
        <v>89</v>
      </c>
      <c r="K2569">
        <v>90</v>
      </c>
      <c r="L2569">
        <v>92</v>
      </c>
      <c r="M2569">
        <v>87</v>
      </c>
      <c r="N2569">
        <v>84</v>
      </c>
      <c r="O2569">
        <v>81</v>
      </c>
      <c r="P2569">
        <v>84</v>
      </c>
      <c r="Q2569">
        <v>85</v>
      </c>
      <c r="R2569">
        <v>84</v>
      </c>
      <c r="T2569" s="34">
        <f>_xlfn.XLOOKUP(B2569,'LHA Demog pivot'!$B$4:$B$93,'LHA Demog pivot'!$C$4:$C$93,,,1)</f>
        <v>198309</v>
      </c>
      <c r="U2569" s="36">
        <f>ROUND(Table2[[#This Row],[LHA_Pop_2016]]*Table2[[#This Row],[C_ADR_7day]]/100000*7,0)</f>
        <v>56</v>
      </c>
      <c r="V2569" s="13">
        <f>IF(OR(Table2[[#This Row],[7d_positivity_public]]=0,ISBLANK(Table2[[#This Row],[7d_positivity_public]])),"",(Table2[[#This Row],[7d_positivity_public]]-Table2[[#This Row],[7d_positivity_all]])/Table2[[#This Row],[7d_positivity_public]])</f>
        <v>0.4</v>
      </c>
      <c r="W2569">
        <v>3</v>
      </c>
    </row>
    <row r="2570" spans="1:23" x14ac:dyDescent="0.25">
      <c r="A2570" s="10">
        <v>44467</v>
      </c>
      <c r="B2570">
        <v>321</v>
      </c>
      <c r="C2570" t="s">
        <v>274</v>
      </c>
      <c r="D2570">
        <v>8</v>
      </c>
      <c r="E2570">
        <v>10</v>
      </c>
      <c r="F2570">
        <v>-2</v>
      </c>
      <c r="G2570">
        <v>6</v>
      </c>
      <c r="H2570">
        <v>94</v>
      </c>
      <c r="J2570">
        <v>88</v>
      </c>
      <c r="K2570">
        <v>94</v>
      </c>
      <c r="L2570">
        <v>98</v>
      </c>
      <c r="M2570">
        <v>88</v>
      </c>
      <c r="N2570">
        <v>87</v>
      </c>
      <c r="O2570">
        <v>75</v>
      </c>
      <c r="P2570">
        <v>87</v>
      </c>
      <c r="Q2570">
        <v>89</v>
      </c>
      <c r="R2570">
        <v>84</v>
      </c>
      <c r="T2570" s="34">
        <f>_xlfn.XLOOKUP(B2570,'LHA Demog pivot'!$B$4:$B$93,'LHA Demog pivot'!$C$4:$C$93,,,1)</f>
        <v>122041</v>
      </c>
      <c r="U2570" s="36">
        <f>ROUND(Table2[[#This Row],[LHA_Pop_2016]]*Table2[[#This Row],[C_ADR_7day]]/100000*7,0)</f>
        <v>68</v>
      </c>
      <c r="V2570" s="13">
        <f>IF(OR(Table2[[#This Row],[7d_positivity_public]]=0,ISBLANK(Table2[[#This Row],[7d_positivity_public]])),"",(Table2[[#This Row],[7d_positivity_public]]-Table2[[#This Row],[7d_positivity_all]])/Table2[[#This Row],[7d_positivity_public]])</f>
        <v>0.66666666666666663</v>
      </c>
      <c r="W2570">
        <v>2</v>
      </c>
    </row>
    <row r="2571" spans="1:23" x14ac:dyDescent="0.25">
      <c r="A2571" s="10">
        <v>44467</v>
      </c>
      <c r="B2571">
        <v>322</v>
      </c>
      <c r="C2571" t="s">
        <v>275</v>
      </c>
      <c r="D2571">
        <v>20</v>
      </c>
      <c r="E2571">
        <v>20</v>
      </c>
      <c r="F2571">
        <v>0</v>
      </c>
      <c r="G2571">
        <v>8</v>
      </c>
      <c r="H2571">
        <v>88</v>
      </c>
      <c r="J2571">
        <v>81</v>
      </c>
      <c r="K2571">
        <v>88</v>
      </c>
      <c r="L2571">
        <v>91</v>
      </c>
      <c r="M2571">
        <v>84</v>
      </c>
      <c r="N2571">
        <v>79</v>
      </c>
      <c r="O2571">
        <v>69</v>
      </c>
      <c r="P2571">
        <v>80</v>
      </c>
      <c r="Q2571">
        <v>81</v>
      </c>
      <c r="R2571">
        <v>78</v>
      </c>
      <c r="T2571" s="34">
        <f>_xlfn.XLOOKUP(B2571,'LHA Demog pivot'!$B$4:$B$93,'LHA Demog pivot'!$C$4:$C$93,,,1)</f>
        <v>61532</v>
      </c>
      <c r="U2571" s="36">
        <f>ROUND(Table2[[#This Row],[LHA_Pop_2016]]*Table2[[#This Row],[C_ADR_7day]]/100000*7,0)</f>
        <v>86</v>
      </c>
      <c r="V2571" s="13">
        <f>IF(OR(Table2[[#This Row],[7d_positivity_public]]=0,ISBLANK(Table2[[#This Row],[7d_positivity_public]])),"",(Table2[[#This Row],[7d_positivity_public]]-Table2[[#This Row],[7d_positivity_all]])/Table2[[#This Row],[7d_positivity_public]])</f>
        <v>0.5</v>
      </c>
      <c r="W2571">
        <v>4</v>
      </c>
    </row>
    <row r="2572" spans="1:23" x14ac:dyDescent="0.25">
      <c r="A2572" s="10">
        <v>44467</v>
      </c>
      <c r="B2572">
        <v>323</v>
      </c>
      <c r="C2572" t="s">
        <v>276</v>
      </c>
      <c r="D2572">
        <v>10</v>
      </c>
      <c r="E2572">
        <v>7</v>
      </c>
      <c r="F2572">
        <v>3</v>
      </c>
      <c r="G2572">
        <v>6</v>
      </c>
      <c r="H2572">
        <v>95</v>
      </c>
      <c r="J2572">
        <v>91</v>
      </c>
      <c r="K2572">
        <v>95</v>
      </c>
      <c r="L2572">
        <v>98</v>
      </c>
      <c r="M2572">
        <v>92</v>
      </c>
      <c r="N2572">
        <v>89</v>
      </c>
      <c r="O2572">
        <v>84</v>
      </c>
      <c r="P2572">
        <v>89</v>
      </c>
      <c r="Q2572">
        <v>90</v>
      </c>
      <c r="R2572">
        <v>88</v>
      </c>
      <c r="T2572" s="34">
        <f>_xlfn.XLOOKUP(B2572,'LHA Demog pivot'!$B$4:$B$93,'LHA Demog pivot'!$C$4:$C$93,,,1)</f>
        <v>103894</v>
      </c>
      <c r="U2572" s="36">
        <f>ROUND(Table2[[#This Row],[LHA_Pop_2016]]*Table2[[#This Row],[C_ADR_7day]]/100000*7,0)</f>
        <v>73</v>
      </c>
      <c r="V2572" s="13">
        <f>IF(OR(Table2[[#This Row],[7d_positivity_public]]=0,ISBLANK(Table2[[#This Row],[7d_positivity_public]])),"",(Table2[[#This Row],[7d_positivity_public]]-Table2[[#This Row],[7d_positivity_all]])/Table2[[#This Row],[7d_positivity_public]])</f>
        <v>0.33333333333333331</v>
      </c>
      <c r="W2572">
        <v>4</v>
      </c>
    </row>
    <row r="2573" spans="1:23" x14ac:dyDescent="0.25">
      <c r="A2573" s="10">
        <v>44467</v>
      </c>
      <c r="B2573">
        <v>324</v>
      </c>
      <c r="C2573" t="s">
        <v>277</v>
      </c>
      <c r="D2573">
        <v>5</v>
      </c>
      <c r="E2573">
        <v>6</v>
      </c>
      <c r="F2573">
        <v>-1</v>
      </c>
      <c r="G2573">
        <v>3</v>
      </c>
      <c r="H2573">
        <v>93</v>
      </c>
      <c r="J2573">
        <v>92</v>
      </c>
      <c r="K2573">
        <v>93</v>
      </c>
      <c r="L2573">
        <v>96</v>
      </c>
      <c r="M2573">
        <v>89</v>
      </c>
      <c r="N2573">
        <v>86</v>
      </c>
      <c r="O2573">
        <v>84</v>
      </c>
      <c r="P2573">
        <v>86</v>
      </c>
      <c r="Q2573">
        <v>87</v>
      </c>
      <c r="R2573">
        <v>86</v>
      </c>
      <c r="T2573" s="34">
        <f>_xlfn.XLOOKUP(B2573,'LHA Demog pivot'!$B$4:$B$93,'LHA Demog pivot'!$C$4:$C$93,,,1)</f>
        <v>131178</v>
      </c>
      <c r="U2573" s="36">
        <f>ROUND(Table2[[#This Row],[LHA_Pop_2016]]*Table2[[#This Row],[C_ADR_7day]]/100000*7,0)</f>
        <v>46</v>
      </c>
      <c r="V2573" s="13">
        <f>IF(OR(Table2[[#This Row],[7d_positivity_public]]=0,ISBLANK(Table2[[#This Row],[7d_positivity_public]])),"",(Table2[[#This Row],[7d_positivity_public]]-Table2[[#This Row],[7d_positivity_all]])/Table2[[#This Row],[7d_positivity_public]])</f>
        <v>0.66666666666666663</v>
      </c>
      <c r="W2573">
        <v>1</v>
      </c>
    </row>
    <row r="2574" spans="1:23" x14ac:dyDescent="0.25">
      <c r="A2574" s="10">
        <v>44467</v>
      </c>
      <c r="B2574">
        <v>325</v>
      </c>
      <c r="C2574" t="s">
        <v>278</v>
      </c>
      <c r="D2574">
        <v>7</v>
      </c>
      <c r="E2574">
        <v>6</v>
      </c>
      <c r="F2574">
        <v>1</v>
      </c>
      <c r="G2574">
        <v>4</v>
      </c>
      <c r="H2574">
        <v>94</v>
      </c>
      <c r="J2574">
        <v>93</v>
      </c>
      <c r="K2574">
        <v>94</v>
      </c>
      <c r="L2574">
        <v>97</v>
      </c>
      <c r="M2574">
        <v>91</v>
      </c>
      <c r="N2574">
        <v>89</v>
      </c>
      <c r="O2574">
        <v>86</v>
      </c>
      <c r="P2574">
        <v>89</v>
      </c>
      <c r="Q2574">
        <v>90</v>
      </c>
      <c r="R2574">
        <v>87</v>
      </c>
      <c r="T2574" s="34">
        <f>_xlfn.XLOOKUP(B2574,'LHA Demog pivot'!$B$4:$B$93,'LHA Demog pivot'!$C$4:$C$93,,,1)</f>
        <v>95808</v>
      </c>
      <c r="U2574" s="36">
        <f>ROUND(Table2[[#This Row],[LHA_Pop_2016]]*Table2[[#This Row],[C_ADR_7day]]/100000*7,0)</f>
        <v>47</v>
      </c>
      <c r="V2574" s="13">
        <f>IF(OR(Table2[[#This Row],[7d_positivity_public]]=0,ISBLANK(Table2[[#This Row],[7d_positivity_public]])),"",(Table2[[#This Row],[7d_positivity_public]]-Table2[[#This Row],[7d_positivity_all]])/Table2[[#This Row],[7d_positivity_public]])</f>
        <v>0.5</v>
      </c>
      <c r="W2574">
        <v>2</v>
      </c>
    </row>
    <row r="2575" spans="1:23" x14ac:dyDescent="0.25">
      <c r="A2575" s="10">
        <v>44467</v>
      </c>
      <c r="B2575">
        <v>326</v>
      </c>
      <c r="C2575" t="s">
        <v>279</v>
      </c>
      <c r="D2575">
        <v>6</v>
      </c>
      <c r="E2575">
        <v>6</v>
      </c>
      <c r="F2575">
        <v>0</v>
      </c>
      <c r="G2575">
        <v>4</v>
      </c>
      <c r="H2575">
        <v>93</v>
      </c>
      <c r="J2575">
        <v>90</v>
      </c>
      <c r="K2575">
        <v>93</v>
      </c>
      <c r="L2575">
        <v>96</v>
      </c>
      <c r="M2575">
        <v>90</v>
      </c>
      <c r="N2575">
        <v>87</v>
      </c>
      <c r="O2575">
        <v>82</v>
      </c>
      <c r="P2575">
        <v>87</v>
      </c>
      <c r="Q2575">
        <v>87</v>
      </c>
      <c r="R2575">
        <v>86</v>
      </c>
      <c r="T2575" s="34">
        <f>_xlfn.XLOOKUP(B2575,'LHA Demog pivot'!$B$4:$B$93,'LHA Demog pivot'!$C$4:$C$93,,,1)</f>
        <v>134575</v>
      </c>
      <c r="U2575" s="36">
        <f>ROUND(Table2[[#This Row],[LHA_Pop_2016]]*Table2[[#This Row],[C_ADR_7day]]/100000*7,0)</f>
        <v>57</v>
      </c>
      <c r="V2575" s="13">
        <f>IF(OR(Table2[[#This Row],[7d_positivity_public]]=0,ISBLANK(Table2[[#This Row],[7d_positivity_public]])),"",(Table2[[#This Row],[7d_positivity_public]]-Table2[[#This Row],[7d_positivity_all]])/Table2[[#This Row],[7d_positivity_public]])</f>
        <v>0.25</v>
      </c>
      <c r="W2575">
        <v>3</v>
      </c>
    </row>
    <row r="2576" spans="1:23" x14ac:dyDescent="0.25">
      <c r="A2576" s="10">
        <v>44467</v>
      </c>
      <c r="B2576">
        <v>331</v>
      </c>
      <c r="C2576" t="s">
        <v>280</v>
      </c>
      <c r="D2576">
        <v>7</v>
      </c>
      <c r="E2576">
        <v>6</v>
      </c>
      <c r="F2576">
        <v>1</v>
      </c>
      <c r="G2576">
        <v>3</v>
      </c>
      <c r="H2576">
        <v>93</v>
      </c>
      <c r="J2576">
        <v>93</v>
      </c>
      <c r="K2576">
        <v>93</v>
      </c>
      <c r="L2576">
        <v>93</v>
      </c>
      <c r="M2576">
        <v>93</v>
      </c>
      <c r="N2576">
        <v>88</v>
      </c>
      <c r="O2576">
        <v>84</v>
      </c>
      <c r="P2576">
        <v>88</v>
      </c>
      <c r="Q2576">
        <v>86</v>
      </c>
      <c r="R2576">
        <v>90</v>
      </c>
      <c r="T2576" s="34">
        <f>_xlfn.XLOOKUP(B2576,'LHA Demog pivot'!$B$4:$B$93,'LHA Demog pivot'!$C$4:$C$93,,,1)</f>
        <v>141392</v>
      </c>
      <c r="U2576" s="36">
        <f>ROUND(Table2[[#This Row],[LHA_Pop_2016]]*Table2[[#This Row],[C_ADR_7day]]/100000*7,0)</f>
        <v>69</v>
      </c>
      <c r="V2576" s="13">
        <f>IF(OR(Table2[[#This Row],[7d_positivity_public]]=0,ISBLANK(Table2[[#This Row],[7d_positivity_public]])),"",(Table2[[#This Row],[7d_positivity_public]]-Table2[[#This Row],[7d_positivity_all]])/Table2[[#This Row],[7d_positivity_public]])</f>
        <v>0.33333333333333331</v>
      </c>
      <c r="W2576">
        <v>2</v>
      </c>
    </row>
    <row r="2577" spans="1:23" x14ac:dyDescent="0.25">
      <c r="A2577" s="10">
        <v>44467</v>
      </c>
      <c r="B2577">
        <v>332</v>
      </c>
      <c r="C2577" t="s">
        <v>281</v>
      </c>
      <c r="D2577">
        <v>5</v>
      </c>
      <c r="E2577">
        <v>4</v>
      </c>
      <c r="F2577">
        <v>1</v>
      </c>
      <c r="G2577">
        <v>3</v>
      </c>
      <c r="H2577">
        <v>89</v>
      </c>
      <c r="J2577">
        <v>89</v>
      </c>
      <c r="K2577">
        <v>89</v>
      </c>
      <c r="L2577">
        <v>86</v>
      </c>
      <c r="M2577">
        <v>90</v>
      </c>
      <c r="N2577">
        <v>83</v>
      </c>
      <c r="O2577">
        <v>79</v>
      </c>
      <c r="P2577">
        <v>83</v>
      </c>
      <c r="Q2577">
        <v>79</v>
      </c>
      <c r="R2577">
        <v>87</v>
      </c>
      <c r="T2577" s="34">
        <f>_xlfn.XLOOKUP(B2577,'LHA Demog pivot'!$B$4:$B$93,'LHA Demog pivot'!$C$4:$C$93,,,1)</f>
        <v>50490</v>
      </c>
      <c r="U2577" s="36">
        <f>ROUND(Table2[[#This Row],[LHA_Pop_2016]]*Table2[[#This Row],[C_ADR_7day]]/100000*7,0)</f>
        <v>18</v>
      </c>
      <c r="V2577" s="13">
        <f>IF(OR(Table2[[#This Row],[7d_positivity_public]]=0,ISBLANK(Table2[[#This Row],[7d_positivity_public]])),"",(Table2[[#This Row],[7d_positivity_public]]-Table2[[#This Row],[7d_positivity_all]])/Table2[[#This Row],[7d_positivity_public]])</f>
        <v>0.33333333333333331</v>
      </c>
      <c r="W2577">
        <v>2</v>
      </c>
    </row>
    <row r="2578" spans="1:23" x14ac:dyDescent="0.25">
      <c r="A2578" s="10">
        <v>44467</v>
      </c>
      <c r="B2578">
        <v>333</v>
      </c>
      <c r="C2578" t="s">
        <v>282</v>
      </c>
      <c r="D2578">
        <v>4</v>
      </c>
      <c r="E2578">
        <v>2</v>
      </c>
      <c r="F2578">
        <v>2</v>
      </c>
      <c r="G2578">
        <v>4</v>
      </c>
      <c r="H2578">
        <v>86</v>
      </c>
      <c r="J2578">
        <v>79</v>
      </c>
      <c r="K2578">
        <v>86</v>
      </c>
      <c r="L2578">
        <v>79</v>
      </c>
      <c r="M2578">
        <v>90</v>
      </c>
      <c r="N2578">
        <v>79</v>
      </c>
      <c r="O2578">
        <v>64</v>
      </c>
      <c r="P2578">
        <v>80</v>
      </c>
      <c r="Q2578">
        <v>68</v>
      </c>
      <c r="R2578">
        <v>87</v>
      </c>
      <c r="T2578" s="34">
        <f>_xlfn.XLOOKUP(B2578,'LHA Demog pivot'!$B$4:$B$93,'LHA Demog pivot'!$C$4:$C$93,,,1)</f>
        <v>29970</v>
      </c>
      <c r="U2578" s="36">
        <f>ROUND(Table2[[#This Row],[LHA_Pop_2016]]*Table2[[#This Row],[C_ADR_7day]]/100000*7,0)</f>
        <v>8</v>
      </c>
      <c r="V2578" s="13">
        <f>IF(OR(Table2[[#This Row],[7d_positivity_public]]=0,ISBLANK(Table2[[#This Row],[7d_positivity_public]])),"",(Table2[[#This Row],[7d_positivity_public]]-Table2[[#This Row],[7d_positivity_all]])/Table2[[#This Row],[7d_positivity_public]])</f>
        <v>0.25</v>
      </c>
      <c r="W2578">
        <v>3</v>
      </c>
    </row>
    <row r="2579" spans="1:23" x14ac:dyDescent="0.25">
      <c r="A2579" s="10">
        <v>44467</v>
      </c>
      <c r="B2579">
        <v>334</v>
      </c>
      <c r="C2579" t="s">
        <v>283</v>
      </c>
      <c r="D2579">
        <v>0</v>
      </c>
      <c r="E2579">
        <v>1</v>
      </c>
      <c r="F2579">
        <v>-1</v>
      </c>
      <c r="G2579">
        <v>0</v>
      </c>
      <c r="H2579">
        <v>83</v>
      </c>
      <c r="J2579">
        <v>73</v>
      </c>
      <c r="K2579">
        <v>83</v>
      </c>
      <c r="L2579">
        <v>74</v>
      </c>
      <c r="M2579">
        <v>89</v>
      </c>
      <c r="N2579">
        <v>76</v>
      </c>
      <c r="O2579">
        <v>58</v>
      </c>
      <c r="P2579">
        <v>77</v>
      </c>
      <c r="Q2579">
        <v>62</v>
      </c>
      <c r="R2579">
        <v>85</v>
      </c>
      <c r="T2579" s="34">
        <f>_xlfn.XLOOKUP(B2579,'LHA Demog pivot'!$B$4:$B$93,'LHA Demog pivot'!$C$4:$C$93,,,1)</f>
        <v>19671</v>
      </c>
      <c r="U2579" s="36">
        <f>ROUND(Table2[[#This Row],[LHA_Pop_2016]]*Table2[[#This Row],[C_ADR_7day]]/100000*7,0)</f>
        <v>0</v>
      </c>
      <c r="V2579" s="13" t="str">
        <f>IF(OR(Table2[[#This Row],[7d_positivity_public]]=0,ISBLANK(Table2[[#This Row],[7d_positivity_public]])),"",(Table2[[#This Row],[7d_positivity_public]]-Table2[[#This Row],[7d_positivity_all]])/Table2[[#This Row],[7d_positivity_public]])</f>
        <v/>
      </c>
      <c r="W2579">
        <v>0</v>
      </c>
    </row>
    <row r="2580" spans="1:23" x14ac:dyDescent="0.25">
      <c r="A2580" s="10">
        <v>44467</v>
      </c>
      <c r="B2580">
        <v>335</v>
      </c>
      <c r="C2580" t="s">
        <v>284</v>
      </c>
      <c r="D2580">
        <v>12</v>
      </c>
      <c r="E2580">
        <v>12</v>
      </c>
      <c r="F2580">
        <v>0</v>
      </c>
      <c r="G2580">
        <v>6</v>
      </c>
      <c r="H2580">
        <v>94</v>
      </c>
      <c r="J2580">
        <v>87</v>
      </c>
      <c r="K2580">
        <v>95</v>
      </c>
      <c r="L2580">
        <v>96</v>
      </c>
      <c r="M2580">
        <v>93</v>
      </c>
      <c r="N2580">
        <v>84</v>
      </c>
      <c r="O2580">
        <v>72</v>
      </c>
      <c r="P2580">
        <v>85</v>
      </c>
      <c r="Q2580">
        <v>83</v>
      </c>
      <c r="R2580">
        <v>88</v>
      </c>
      <c r="T2580" s="34">
        <f>_xlfn.XLOOKUP(B2580,'LHA Demog pivot'!$B$4:$B$93,'LHA Demog pivot'!$C$4:$C$93,,,1)</f>
        <v>38653</v>
      </c>
      <c r="U2580" s="36">
        <f>ROUND(Table2[[#This Row],[LHA_Pop_2016]]*Table2[[#This Row],[C_ADR_7day]]/100000*7,0)</f>
        <v>32</v>
      </c>
      <c r="V2580" s="13">
        <f>IF(OR(Table2[[#This Row],[7d_positivity_public]]=0,ISBLANK(Table2[[#This Row],[7d_positivity_public]])),"",(Table2[[#This Row],[7d_positivity_public]]-Table2[[#This Row],[7d_positivity_all]])/Table2[[#This Row],[7d_positivity_public]])</f>
        <v>0.5</v>
      </c>
      <c r="W2580">
        <v>3</v>
      </c>
    </row>
    <row r="2581" spans="1:23" x14ac:dyDescent="0.25">
      <c r="A2581" s="10">
        <v>44467</v>
      </c>
      <c r="B2581">
        <v>336</v>
      </c>
      <c r="C2581" t="s">
        <v>285</v>
      </c>
      <c r="D2581">
        <v>14</v>
      </c>
      <c r="E2581">
        <v>37</v>
      </c>
      <c r="F2581">
        <v>-23</v>
      </c>
      <c r="G2581">
        <v>3</v>
      </c>
      <c r="H2581">
        <v>75</v>
      </c>
      <c r="J2581">
        <v>57</v>
      </c>
      <c r="K2581">
        <v>76</v>
      </c>
      <c r="L2581">
        <v>70</v>
      </c>
      <c r="M2581">
        <v>82</v>
      </c>
      <c r="N2581">
        <v>67</v>
      </c>
      <c r="O2581">
        <v>50</v>
      </c>
      <c r="P2581">
        <v>68</v>
      </c>
      <c r="Q2581">
        <v>59</v>
      </c>
      <c r="R2581">
        <v>76</v>
      </c>
      <c r="T2581" s="34">
        <f>_xlfn.XLOOKUP(B2581,'LHA Demog pivot'!$B$4:$B$93,'LHA Demog pivot'!$C$4:$C$93,,,1)</f>
        <v>2678</v>
      </c>
      <c r="U2581" s="36">
        <f>ROUND(Table2[[#This Row],[LHA_Pop_2016]]*Table2[[#This Row],[C_ADR_7day]]/100000*7,0)</f>
        <v>3</v>
      </c>
      <c r="V2581" s="13">
        <f>IF(OR(Table2[[#This Row],[7d_positivity_public]]=0,ISBLANK(Table2[[#This Row],[7d_positivity_public]])),"",(Table2[[#This Row],[7d_positivity_public]]-Table2[[#This Row],[7d_positivity_all]])/Table2[[#This Row],[7d_positivity_public]])</f>
        <v>0</v>
      </c>
      <c r="W2581">
        <v>3</v>
      </c>
    </row>
    <row r="2582" spans="1:23" x14ac:dyDescent="0.25">
      <c r="A2582" s="10">
        <v>44467</v>
      </c>
      <c r="B2582">
        <v>337</v>
      </c>
      <c r="C2582" t="s">
        <v>286</v>
      </c>
      <c r="D2582">
        <v>0</v>
      </c>
      <c r="E2582">
        <v>0</v>
      </c>
      <c r="F2582">
        <v>0</v>
      </c>
      <c r="G2582">
        <v>0</v>
      </c>
      <c r="H2582">
        <v>97</v>
      </c>
      <c r="J2582">
        <v>90</v>
      </c>
      <c r="K2582">
        <v>98</v>
      </c>
      <c r="L2582">
        <v>98</v>
      </c>
      <c r="M2582">
        <v>97</v>
      </c>
      <c r="N2582">
        <v>92</v>
      </c>
      <c r="O2582">
        <v>83</v>
      </c>
      <c r="P2582">
        <v>93</v>
      </c>
      <c r="Q2582">
        <v>92</v>
      </c>
      <c r="R2582">
        <v>94</v>
      </c>
      <c r="T2582" s="34">
        <f>_xlfn.XLOOKUP(B2582,'LHA Demog pivot'!$B$4:$B$93,'LHA Demog pivot'!$C$4:$C$93,,,1)</f>
        <v>1514</v>
      </c>
      <c r="U2582" s="36">
        <f>ROUND(Table2[[#This Row],[LHA_Pop_2016]]*Table2[[#This Row],[C_ADR_7day]]/100000*7,0)</f>
        <v>0</v>
      </c>
      <c r="V2582" s="13" t="str">
        <f>IF(OR(Table2[[#This Row],[7d_positivity_public]]=0,ISBLANK(Table2[[#This Row],[7d_positivity_public]])),"",(Table2[[#This Row],[7d_positivity_public]]-Table2[[#This Row],[7d_positivity_all]])/Table2[[#This Row],[7d_positivity_public]])</f>
        <v/>
      </c>
      <c r="W2582">
        <v>0</v>
      </c>
    </row>
    <row r="2583" spans="1:23" x14ac:dyDescent="0.25">
      <c r="A2583" s="10">
        <v>44467</v>
      </c>
      <c r="B2583">
        <v>411</v>
      </c>
      <c r="C2583" t="s">
        <v>287</v>
      </c>
      <c r="D2583">
        <v>9</v>
      </c>
      <c r="E2583">
        <v>12</v>
      </c>
      <c r="F2583">
        <v>-3</v>
      </c>
      <c r="G2583">
        <v>7</v>
      </c>
      <c r="H2583">
        <v>94</v>
      </c>
      <c r="J2583">
        <v>92</v>
      </c>
      <c r="K2583">
        <v>94</v>
      </c>
      <c r="L2583">
        <v>94</v>
      </c>
      <c r="M2583">
        <v>93</v>
      </c>
      <c r="N2583">
        <v>88</v>
      </c>
      <c r="O2583">
        <v>82</v>
      </c>
      <c r="P2583">
        <v>88</v>
      </c>
      <c r="Q2583">
        <v>86</v>
      </c>
      <c r="R2583">
        <v>90</v>
      </c>
      <c r="T2583" s="34">
        <f>_xlfn.XLOOKUP(B2583,'LHA Demog pivot'!$B$4:$B$93,'LHA Demog pivot'!$C$4:$C$93,,,1)</f>
        <v>225919</v>
      </c>
      <c r="U2583" s="36">
        <f>ROUND(Table2[[#This Row],[LHA_Pop_2016]]*Table2[[#This Row],[C_ADR_7day]]/100000*7,0)</f>
        <v>142</v>
      </c>
      <c r="V2583" s="13">
        <f>IF(OR(Table2[[#This Row],[7d_positivity_public]]=0,ISBLANK(Table2[[#This Row],[7d_positivity_public]])),"",(Table2[[#This Row],[7d_positivity_public]]-Table2[[#This Row],[7d_positivity_all]])/Table2[[#This Row],[7d_positivity_public]])</f>
        <v>0.14285714285714285</v>
      </c>
      <c r="W2583">
        <v>6</v>
      </c>
    </row>
    <row r="2584" spans="1:23" x14ac:dyDescent="0.25">
      <c r="A2584" s="10">
        <v>44467</v>
      </c>
      <c r="B2584">
        <v>412</v>
      </c>
      <c r="C2584" t="s">
        <v>288</v>
      </c>
      <c r="D2584">
        <v>6</v>
      </c>
      <c r="E2584">
        <v>4</v>
      </c>
      <c r="F2584">
        <v>2</v>
      </c>
      <c r="G2584">
        <v>3</v>
      </c>
      <c r="H2584">
        <v>90</v>
      </c>
      <c r="J2584">
        <v>87</v>
      </c>
      <c r="K2584">
        <v>90</v>
      </c>
      <c r="L2584">
        <v>87</v>
      </c>
      <c r="M2584">
        <v>93</v>
      </c>
      <c r="N2584">
        <v>83</v>
      </c>
      <c r="O2584">
        <v>75</v>
      </c>
      <c r="P2584">
        <v>83</v>
      </c>
      <c r="Q2584">
        <v>78</v>
      </c>
      <c r="R2584">
        <v>89</v>
      </c>
      <c r="T2584" s="34">
        <f>_xlfn.XLOOKUP(B2584,'LHA Demog pivot'!$B$4:$B$93,'LHA Demog pivot'!$C$4:$C$93,,,1)</f>
        <v>77460</v>
      </c>
      <c r="U2584" s="36">
        <f>ROUND(Table2[[#This Row],[LHA_Pop_2016]]*Table2[[#This Row],[C_ADR_7day]]/100000*7,0)</f>
        <v>33</v>
      </c>
      <c r="V2584" s="13">
        <f>IF(OR(Table2[[#This Row],[7d_positivity_public]]=0,ISBLANK(Table2[[#This Row],[7d_positivity_public]])),"",(Table2[[#This Row],[7d_positivity_public]]-Table2[[#This Row],[7d_positivity_all]])/Table2[[#This Row],[7d_positivity_public]])</f>
        <v>0</v>
      </c>
      <c r="W2584">
        <v>3</v>
      </c>
    </row>
    <row r="2585" spans="1:23" x14ac:dyDescent="0.25">
      <c r="A2585" s="10">
        <v>44467</v>
      </c>
      <c r="B2585">
        <v>413</v>
      </c>
      <c r="C2585" t="s">
        <v>289</v>
      </c>
      <c r="D2585">
        <v>3</v>
      </c>
      <c r="E2585">
        <v>6</v>
      </c>
      <c r="F2585">
        <v>-3</v>
      </c>
      <c r="G2585">
        <v>2</v>
      </c>
      <c r="H2585">
        <v>94</v>
      </c>
      <c r="J2585">
        <v>93</v>
      </c>
      <c r="K2585">
        <v>94</v>
      </c>
      <c r="L2585">
        <v>91</v>
      </c>
      <c r="M2585">
        <v>95</v>
      </c>
      <c r="N2585">
        <v>89</v>
      </c>
      <c r="O2585">
        <v>84</v>
      </c>
      <c r="P2585">
        <v>90</v>
      </c>
      <c r="Q2585">
        <v>84</v>
      </c>
      <c r="R2585">
        <v>93</v>
      </c>
      <c r="T2585" s="34">
        <f>_xlfn.XLOOKUP(B2585,'LHA Demog pivot'!$B$4:$B$93,'LHA Demog pivot'!$C$4:$C$93,,,1)</f>
        <v>64692</v>
      </c>
      <c r="U2585" s="36">
        <f>ROUND(Table2[[#This Row],[LHA_Pop_2016]]*Table2[[#This Row],[C_ADR_7day]]/100000*7,0)</f>
        <v>14</v>
      </c>
      <c r="V2585" s="13">
        <f>IF(OR(Table2[[#This Row],[7d_positivity_public]]=0,ISBLANK(Table2[[#This Row],[7d_positivity_public]])),"",(Table2[[#This Row],[7d_positivity_public]]-Table2[[#This Row],[7d_positivity_all]])/Table2[[#This Row],[7d_positivity_public]])</f>
        <v>0</v>
      </c>
      <c r="W2585">
        <v>2</v>
      </c>
    </row>
    <row r="2586" spans="1:23" x14ac:dyDescent="0.25">
      <c r="A2586" s="10">
        <v>44467</v>
      </c>
      <c r="B2586">
        <v>414</v>
      </c>
      <c r="C2586" t="s">
        <v>290</v>
      </c>
      <c r="D2586">
        <v>7</v>
      </c>
      <c r="E2586">
        <v>6</v>
      </c>
      <c r="F2586">
        <v>1</v>
      </c>
      <c r="G2586">
        <v>7</v>
      </c>
      <c r="H2586">
        <v>85</v>
      </c>
      <c r="J2586">
        <v>77</v>
      </c>
      <c r="K2586">
        <v>86</v>
      </c>
      <c r="L2586">
        <v>76</v>
      </c>
      <c r="M2586">
        <v>90</v>
      </c>
      <c r="N2586">
        <v>80</v>
      </c>
      <c r="O2586">
        <v>64</v>
      </c>
      <c r="P2586">
        <v>80</v>
      </c>
      <c r="Q2586">
        <v>66</v>
      </c>
      <c r="R2586">
        <v>87</v>
      </c>
      <c r="T2586" s="34">
        <f>_xlfn.XLOOKUP(B2586,'LHA Demog pivot'!$B$4:$B$93,'LHA Demog pivot'!$C$4:$C$93,,,1)</f>
        <v>15289</v>
      </c>
      <c r="U2586" s="36">
        <f>ROUND(Table2[[#This Row],[LHA_Pop_2016]]*Table2[[#This Row],[C_ADR_7day]]/100000*7,0)</f>
        <v>7</v>
      </c>
      <c r="V2586" s="13">
        <f>IF(OR(Table2[[#This Row],[7d_positivity_public]]=0,ISBLANK(Table2[[#This Row],[7d_positivity_public]])),"",(Table2[[#This Row],[7d_positivity_public]]-Table2[[#This Row],[7d_positivity_all]])/Table2[[#This Row],[7d_positivity_public]])</f>
        <v>0.42857142857142855</v>
      </c>
      <c r="W2586">
        <v>4</v>
      </c>
    </row>
    <row r="2587" spans="1:23" x14ac:dyDescent="0.25">
      <c r="A2587" s="10">
        <v>44467</v>
      </c>
      <c r="B2587">
        <v>421</v>
      </c>
      <c r="C2587" t="s">
        <v>291</v>
      </c>
      <c r="D2587">
        <v>13</v>
      </c>
      <c r="E2587">
        <v>15</v>
      </c>
      <c r="F2587">
        <v>-2</v>
      </c>
      <c r="G2587">
        <v>7</v>
      </c>
      <c r="H2587">
        <v>85</v>
      </c>
      <c r="J2587">
        <v>80</v>
      </c>
      <c r="K2587">
        <v>85</v>
      </c>
      <c r="L2587">
        <v>79</v>
      </c>
      <c r="M2587">
        <v>90</v>
      </c>
      <c r="N2587">
        <v>77</v>
      </c>
      <c r="O2587">
        <v>65</v>
      </c>
      <c r="P2587">
        <v>78</v>
      </c>
      <c r="Q2587">
        <v>67</v>
      </c>
      <c r="R2587">
        <v>87</v>
      </c>
      <c r="T2587" s="34">
        <f>_xlfn.XLOOKUP(B2587,'LHA Demog pivot'!$B$4:$B$93,'LHA Demog pivot'!$C$4:$C$93,,,1)</f>
        <v>58378</v>
      </c>
      <c r="U2587" s="36">
        <f>ROUND(Table2[[#This Row],[LHA_Pop_2016]]*Table2[[#This Row],[C_ADR_7day]]/100000*7,0)</f>
        <v>53</v>
      </c>
      <c r="V2587" s="13">
        <f>IF(OR(Table2[[#This Row],[7d_positivity_public]]=0,ISBLANK(Table2[[#This Row],[7d_positivity_public]])),"",(Table2[[#This Row],[7d_positivity_public]]-Table2[[#This Row],[7d_positivity_all]])/Table2[[#This Row],[7d_positivity_public]])</f>
        <v>0.14285714285714285</v>
      </c>
      <c r="W2587">
        <v>6</v>
      </c>
    </row>
    <row r="2588" spans="1:23" x14ac:dyDescent="0.25">
      <c r="A2588" s="10">
        <v>44467</v>
      </c>
      <c r="B2588">
        <v>422</v>
      </c>
      <c r="C2588" t="s">
        <v>292</v>
      </c>
      <c r="D2588">
        <v>2</v>
      </c>
      <c r="E2588">
        <v>8</v>
      </c>
      <c r="F2588">
        <v>-6</v>
      </c>
      <c r="G2588">
        <v>4</v>
      </c>
      <c r="H2588">
        <v>80</v>
      </c>
      <c r="J2588">
        <v>69</v>
      </c>
      <c r="K2588">
        <v>80</v>
      </c>
      <c r="L2588">
        <v>69</v>
      </c>
      <c r="M2588">
        <v>87</v>
      </c>
      <c r="N2588">
        <v>72</v>
      </c>
      <c r="O2588">
        <v>52</v>
      </c>
      <c r="P2588">
        <v>73</v>
      </c>
      <c r="Q2588">
        <v>56</v>
      </c>
      <c r="R2588">
        <v>83</v>
      </c>
      <c r="T2588" s="34">
        <f>_xlfn.XLOOKUP(B2588,'LHA Demog pivot'!$B$4:$B$93,'LHA Demog pivot'!$C$4:$C$93,,,1)</f>
        <v>6240</v>
      </c>
      <c r="U2588" s="36">
        <f>ROUND(Table2[[#This Row],[LHA_Pop_2016]]*Table2[[#This Row],[C_ADR_7day]]/100000*7,0)</f>
        <v>1</v>
      </c>
      <c r="V2588" s="13">
        <f>IF(OR(Table2[[#This Row],[7d_positivity_public]]=0,ISBLANK(Table2[[#This Row],[7d_positivity_public]])),"",(Table2[[#This Row],[7d_positivity_public]]-Table2[[#This Row],[7d_positivity_all]])/Table2[[#This Row],[7d_positivity_public]])</f>
        <v>0</v>
      </c>
      <c r="W2588">
        <v>4</v>
      </c>
    </row>
    <row r="2589" spans="1:23" x14ac:dyDescent="0.25">
      <c r="A2589" s="10">
        <v>44467</v>
      </c>
      <c r="B2589">
        <v>423</v>
      </c>
      <c r="C2589" t="s">
        <v>293</v>
      </c>
      <c r="D2589">
        <v>13</v>
      </c>
      <c r="E2589">
        <v>5</v>
      </c>
      <c r="F2589">
        <v>8</v>
      </c>
      <c r="G2589">
        <v>9</v>
      </c>
      <c r="H2589">
        <v>86</v>
      </c>
      <c r="J2589">
        <v>77</v>
      </c>
      <c r="K2589">
        <v>87</v>
      </c>
      <c r="L2589">
        <v>79</v>
      </c>
      <c r="M2589">
        <v>91</v>
      </c>
      <c r="N2589">
        <v>80</v>
      </c>
      <c r="O2589">
        <v>63</v>
      </c>
      <c r="P2589">
        <v>81</v>
      </c>
      <c r="Q2589">
        <v>68</v>
      </c>
      <c r="R2589">
        <v>88</v>
      </c>
      <c r="T2589" s="34">
        <f>_xlfn.XLOOKUP(B2589,'LHA Demog pivot'!$B$4:$B$93,'LHA Demog pivot'!$C$4:$C$93,,,1)</f>
        <v>19121</v>
      </c>
      <c r="U2589" s="36">
        <f>ROUND(Table2[[#This Row],[LHA_Pop_2016]]*Table2[[#This Row],[C_ADR_7day]]/100000*7,0)</f>
        <v>17</v>
      </c>
      <c r="V2589" s="13">
        <f>IF(OR(Table2[[#This Row],[7d_positivity_public]]=0,ISBLANK(Table2[[#This Row],[7d_positivity_public]])),"",(Table2[[#This Row],[7d_positivity_public]]-Table2[[#This Row],[7d_positivity_all]])/Table2[[#This Row],[7d_positivity_public]])</f>
        <v>0.1111111111111111</v>
      </c>
      <c r="W2589">
        <v>8</v>
      </c>
    </row>
    <row r="2590" spans="1:23" x14ac:dyDescent="0.25">
      <c r="A2590" s="10">
        <v>44467</v>
      </c>
      <c r="B2590">
        <v>424</v>
      </c>
      <c r="C2590" t="s">
        <v>294</v>
      </c>
      <c r="D2590">
        <v>8</v>
      </c>
      <c r="E2590">
        <v>5</v>
      </c>
      <c r="F2590">
        <v>3</v>
      </c>
      <c r="G2590">
        <v>6</v>
      </c>
      <c r="H2590">
        <v>87</v>
      </c>
      <c r="J2590">
        <v>82</v>
      </c>
      <c r="K2590">
        <v>87</v>
      </c>
      <c r="L2590">
        <v>83</v>
      </c>
      <c r="M2590">
        <v>91</v>
      </c>
      <c r="N2590">
        <v>80</v>
      </c>
      <c r="O2590">
        <v>70</v>
      </c>
      <c r="P2590">
        <v>80</v>
      </c>
      <c r="Q2590">
        <v>72</v>
      </c>
      <c r="R2590">
        <v>87</v>
      </c>
      <c r="T2590" s="34">
        <f>_xlfn.XLOOKUP(B2590,'LHA Demog pivot'!$B$4:$B$93,'LHA Demog pivot'!$C$4:$C$93,,,1)</f>
        <v>108964</v>
      </c>
      <c r="U2590" s="36">
        <f>ROUND(Table2[[#This Row],[LHA_Pop_2016]]*Table2[[#This Row],[C_ADR_7day]]/100000*7,0)</f>
        <v>61</v>
      </c>
      <c r="V2590" s="13">
        <f>IF(OR(Table2[[#This Row],[7d_positivity_public]]=0,ISBLANK(Table2[[#This Row],[7d_positivity_public]])),"",(Table2[[#This Row],[7d_positivity_public]]-Table2[[#This Row],[7d_positivity_all]])/Table2[[#This Row],[7d_positivity_public]])</f>
        <v>0.16666666666666666</v>
      </c>
      <c r="W2590">
        <v>5</v>
      </c>
    </row>
    <row r="2591" spans="1:23" x14ac:dyDescent="0.25">
      <c r="A2591" s="10">
        <v>44467</v>
      </c>
      <c r="B2591">
        <v>425</v>
      </c>
      <c r="C2591" t="s">
        <v>295</v>
      </c>
      <c r="D2591">
        <v>2</v>
      </c>
      <c r="E2591">
        <v>3</v>
      </c>
      <c r="F2591">
        <v>-1</v>
      </c>
      <c r="G2591">
        <v>2</v>
      </c>
      <c r="H2591">
        <v>86</v>
      </c>
      <c r="J2591">
        <v>75</v>
      </c>
      <c r="K2591">
        <v>87</v>
      </c>
      <c r="L2591">
        <v>75</v>
      </c>
      <c r="M2591">
        <v>91</v>
      </c>
      <c r="N2591">
        <v>80</v>
      </c>
      <c r="O2591">
        <v>61</v>
      </c>
      <c r="P2591">
        <v>81</v>
      </c>
      <c r="Q2591">
        <v>64</v>
      </c>
      <c r="R2591">
        <v>88</v>
      </c>
      <c r="T2591" s="34">
        <f>_xlfn.XLOOKUP(B2591,'LHA Demog pivot'!$B$4:$B$93,'LHA Demog pivot'!$C$4:$C$93,,,1)</f>
        <v>47133</v>
      </c>
      <c r="U2591" s="36">
        <f>ROUND(Table2[[#This Row],[LHA_Pop_2016]]*Table2[[#This Row],[C_ADR_7day]]/100000*7,0)</f>
        <v>7</v>
      </c>
      <c r="V2591" s="13">
        <f>IF(OR(Table2[[#This Row],[7d_positivity_public]]=0,ISBLANK(Table2[[#This Row],[7d_positivity_public]])),"",(Table2[[#This Row],[7d_positivity_public]]-Table2[[#This Row],[7d_positivity_all]])/Table2[[#This Row],[7d_positivity_public]])</f>
        <v>0.5</v>
      </c>
      <c r="W2591">
        <v>1</v>
      </c>
    </row>
    <row r="2592" spans="1:23" x14ac:dyDescent="0.25">
      <c r="A2592" s="10">
        <v>44467</v>
      </c>
      <c r="B2592">
        <v>426</v>
      </c>
      <c r="C2592" t="s">
        <v>296</v>
      </c>
      <c r="D2592">
        <v>29</v>
      </c>
      <c r="E2592">
        <v>20</v>
      </c>
      <c r="F2592">
        <v>9</v>
      </c>
      <c r="G2592">
        <v>16</v>
      </c>
      <c r="H2592">
        <v>84</v>
      </c>
      <c r="J2592">
        <v>72</v>
      </c>
      <c r="K2592">
        <v>85</v>
      </c>
      <c r="L2592">
        <v>80</v>
      </c>
      <c r="M2592">
        <v>89</v>
      </c>
      <c r="N2592">
        <v>75</v>
      </c>
      <c r="O2592">
        <v>57</v>
      </c>
      <c r="P2592">
        <v>77</v>
      </c>
      <c r="Q2592">
        <v>67</v>
      </c>
      <c r="R2592">
        <v>85</v>
      </c>
      <c r="T2592" s="34">
        <f>_xlfn.XLOOKUP(B2592,'LHA Demog pivot'!$B$4:$B$93,'LHA Demog pivot'!$C$4:$C$93,,,1)</f>
        <v>30981</v>
      </c>
      <c r="U2592" s="36">
        <f>ROUND(Table2[[#This Row],[LHA_Pop_2016]]*Table2[[#This Row],[C_ADR_7day]]/100000*7,0)</f>
        <v>63</v>
      </c>
      <c r="V2592" s="13">
        <f>IF(OR(Table2[[#This Row],[7d_positivity_public]]=0,ISBLANK(Table2[[#This Row],[7d_positivity_public]])),"",(Table2[[#This Row],[7d_positivity_public]]-Table2[[#This Row],[7d_positivity_all]])/Table2[[#This Row],[7d_positivity_public]])</f>
        <v>6.25E-2</v>
      </c>
      <c r="W2592">
        <v>15</v>
      </c>
    </row>
    <row r="2593" spans="1:23" x14ac:dyDescent="0.25">
      <c r="A2593" s="10">
        <v>44467</v>
      </c>
      <c r="B2593">
        <v>431</v>
      </c>
      <c r="C2593" t="s">
        <v>297</v>
      </c>
      <c r="D2593">
        <v>3</v>
      </c>
      <c r="E2593">
        <v>3</v>
      </c>
      <c r="F2593">
        <v>0</v>
      </c>
      <c r="G2593">
        <v>2</v>
      </c>
      <c r="H2593">
        <v>85</v>
      </c>
      <c r="J2593">
        <v>77</v>
      </c>
      <c r="K2593">
        <v>86</v>
      </c>
      <c r="L2593">
        <v>79</v>
      </c>
      <c r="M2593">
        <v>91</v>
      </c>
      <c r="N2593">
        <v>78</v>
      </c>
      <c r="O2593">
        <v>63</v>
      </c>
      <c r="P2593">
        <v>79</v>
      </c>
      <c r="Q2593">
        <v>68</v>
      </c>
      <c r="R2593">
        <v>87</v>
      </c>
      <c r="T2593" s="34">
        <f>_xlfn.XLOOKUP(B2593,'LHA Demog pivot'!$B$4:$B$93,'LHA Demog pivot'!$C$4:$C$93,,,1)</f>
        <v>66527</v>
      </c>
      <c r="U2593" s="36">
        <f>ROUND(Table2[[#This Row],[LHA_Pop_2016]]*Table2[[#This Row],[C_ADR_7day]]/100000*7,0)</f>
        <v>14</v>
      </c>
      <c r="V2593" s="13">
        <f>IF(OR(Table2[[#This Row],[7d_positivity_public]]=0,ISBLANK(Table2[[#This Row],[7d_positivity_public]])),"",(Table2[[#This Row],[7d_positivity_public]]-Table2[[#This Row],[7d_positivity_all]])/Table2[[#This Row],[7d_positivity_public]])</f>
        <v>0</v>
      </c>
      <c r="W2593">
        <v>2</v>
      </c>
    </row>
    <row r="2594" spans="1:23" x14ac:dyDescent="0.25">
      <c r="A2594" s="10">
        <v>44467</v>
      </c>
      <c r="B2594">
        <v>432</v>
      </c>
      <c r="C2594" t="s">
        <v>298</v>
      </c>
      <c r="D2594">
        <v>5</v>
      </c>
      <c r="E2594">
        <v>5</v>
      </c>
      <c r="F2594">
        <v>0</v>
      </c>
      <c r="G2594">
        <v>4</v>
      </c>
      <c r="H2594">
        <v>85</v>
      </c>
      <c r="J2594">
        <v>76</v>
      </c>
      <c r="K2594">
        <v>85</v>
      </c>
      <c r="L2594">
        <v>78</v>
      </c>
      <c r="M2594">
        <v>90</v>
      </c>
      <c r="N2594">
        <v>77</v>
      </c>
      <c r="O2594">
        <v>64</v>
      </c>
      <c r="P2594">
        <v>78</v>
      </c>
      <c r="Q2594">
        <v>67</v>
      </c>
      <c r="R2594">
        <v>87</v>
      </c>
      <c r="T2594" s="34">
        <f>_xlfn.XLOOKUP(B2594,'LHA Demog pivot'!$B$4:$B$93,'LHA Demog pivot'!$C$4:$C$93,,,1)</f>
        <v>42570</v>
      </c>
      <c r="U2594" s="36">
        <f>ROUND(Table2[[#This Row],[LHA_Pop_2016]]*Table2[[#This Row],[C_ADR_7day]]/100000*7,0)</f>
        <v>15</v>
      </c>
      <c r="V2594" s="13">
        <f>IF(OR(Table2[[#This Row],[7d_positivity_public]]=0,ISBLANK(Table2[[#This Row],[7d_positivity_public]])),"",(Table2[[#This Row],[7d_positivity_public]]-Table2[[#This Row],[7d_positivity_all]])/Table2[[#This Row],[7d_positivity_public]])</f>
        <v>0</v>
      </c>
      <c r="W2594">
        <v>4</v>
      </c>
    </row>
    <row r="2595" spans="1:23" x14ac:dyDescent="0.25">
      <c r="A2595" s="10">
        <v>44467</v>
      </c>
      <c r="B2595">
        <v>433</v>
      </c>
      <c r="C2595" t="s">
        <v>299</v>
      </c>
      <c r="D2595">
        <v>15</v>
      </c>
      <c r="E2595">
        <v>0</v>
      </c>
      <c r="F2595">
        <v>15</v>
      </c>
      <c r="G2595">
        <v>40</v>
      </c>
      <c r="H2595">
        <v>80</v>
      </c>
      <c r="J2595">
        <v>65</v>
      </c>
      <c r="K2595">
        <v>81</v>
      </c>
      <c r="L2595">
        <v>73</v>
      </c>
      <c r="M2595">
        <v>85</v>
      </c>
      <c r="N2595">
        <v>73</v>
      </c>
      <c r="O2595">
        <v>52</v>
      </c>
      <c r="P2595">
        <v>75</v>
      </c>
      <c r="Q2595">
        <v>64</v>
      </c>
      <c r="R2595">
        <v>81</v>
      </c>
      <c r="T2595" s="34">
        <f>_xlfn.XLOOKUP(B2595,'LHA Demog pivot'!$B$4:$B$93,'LHA Demog pivot'!$C$4:$C$93,,,1)</f>
        <v>1901</v>
      </c>
      <c r="U2595" s="36">
        <f>ROUND(Table2[[#This Row],[LHA_Pop_2016]]*Table2[[#This Row],[C_ADR_7day]]/100000*7,0)</f>
        <v>2</v>
      </c>
      <c r="V2595" s="13">
        <f>IF(OR(Table2[[#This Row],[7d_positivity_public]]=0,ISBLANK(Table2[[#This Row],[7d_positivity_public]])),"",(Table2[[#This Row],[7d_positivity_public]]-Table2[[#This Row],[7d_positivity_all]])/Table2[[#This Row],[7d_positivity_public]])</f>
        <v>0.375</v>
      </c>
      <c r="W2595">
        <v>25</v>
      </c>
    </row>
    <row r="2596" spans="1:23" x14ac:dyDescent="0.25">
      <c r="A2596" s="10">
        <v>44467</v>
      </c>
      <c r="B2596">
        <v>434</v>
      </c>
      <c r="C2596" t="s">
        <v>300</v>
      </c>
      <c r="D2596">
        <v>3</v>
      </c>
      <c r="E2596">
        <v>4</v>
      </c>
      <c r="F2596">
        <v>-1</v>
      </c>
      <c r="G2596">
        <v>4</v>
      </c>
      <c r="H2596">
        <v>83</v>
      </c>
      <c r="J2596">
        <v>72</v>
      </c>
      <c r="K2596">
        <v>84</v>
      </c>
      <c r="L2596">
        <v>79</v>
      </c>
      <c r="M2596">
        <v>88</v>
      </c>
      <c r="N2596">
        <v>75</v>
      </c>
      <c r="O2596">
        <v>57</v>
      </c>
      <c r="P2596">
        <v>76</v>
      </c>
      <c r="Q2596">
        <v>68</v>
      </c>
      <c r="R2596">
        <v>83</v>
      </c>
      <c r="T2596" s="34">
        <f>_xlfn.XLOOKUP(B2596,'LHA Demog pivot'!$B$4:$B$93,'LHA Demog pivot'!$C$4:$C$93,,,1)</f>
        <v>11235</v>
      </c>
      <c r="U2596" s="36">
        <f>ROUND(Table2[[#This Row],[LHA_Pop_2016]]*Table2[[#This Row],[C_ADR_7day]]/100000*7,0)</f>
        <v>2</v>
      </c>
      <c r="V2596" s="13">
        <f>IF(OR(Table2[[#This Row],[7d_positivity_public]]=0,ISBLANK(Table2[[#This Row],[7d_positivity_public]])),"",(Table2[[#This Row],[7d_positivity_public]]-Table2[[#This Row],[7d_positivity_all]])/Table2[[#This Row],[7d_positivity_public]])</f>
        <v>0</v>
      </c>
      <c r="W2596">
        <v>4</v>
      </c>
    </row>
    <row r="2597" spans="1:23" x14ac:dyDescent="0.25">
      <c r="A2597" s="10">
        <v>44467</v>
      </c>
      <c r="B2597">
        <v>510</v>
      </c>
      <c r="C2597" t="s">
        <v>301</v>
      </c>
      <c r="D2597">
        <v>9</v>
      </c>
      <c r="E2597">
        <v>0</v>
      </c>
      <c r="F2597">
        <v>9</v>
      </c>
      <c r="G2597">
        <v>12</v>
      </c>
      <c r="H2597">
        <v>88</v>
      </c>
      <c r="J2597">
        <v>82</v>
      </c>
      <c r="K2597">
        <v>88</v>
      </c>
      <c r="L2597">
        <v>86</v>
      </c>
      <c r="M2597">
        <v>91</v>
      </c>
      <c r="N2597">
        <v>81</v>
      </c>
      <c r="O2597">
        <v>70</v>
      </c>
      <c r="P2597">
        <v>81</v>
      </c>
      <c r="Q2597">
        <v>76</v>
      </c>
      <c r="R2597">
        <v>86</v>
      </c>
      <c r="T2597" s="34">
        <f>_xlfn.XLOOKUP(B2597,'LHA Demog pivot'!$B$4:$B$93,'LHA Demog pivot'!$C$4:$C$93,,,1)</f>
        <v>4198</v>
      </c>
      <c r="U2597" s="36">
        <f>ROUND(Table2[[#This Row],[LHA_Pop_2016]]*Table2[[#This Row],[C_ADR_7day]]/100000*7,0)</f>
        <v>3</v>
      </c>
      <c r="V2597" s="13">
        <f>IF(OR(Table2[[#This Row],[7d_positivity_public]]=0,ISBLANK(Table2[[#This Row],[7d_positivity_public]])),"",(Table2[[#This Row],[7d_positivity_public]]-Table2[[#This Row],[7d_positivity_all]])/Table2[[#This Row],[7d_positivity_public]])</f>
        <v>0</v>
      </c>
      <c r="W2597">
        <v>12</v>
      </c>
    </row>
    <row r="2598" spans="1:23" x14ac:dyDescent="0.25">
      <c r="A2598" s="10">
        <v>44467</v>
      </c>
      <c r="B2598">
        <v>512</v>
      </c>
      <c r="C2598" t="s">
        <v>304</v>
      </c>
      <c r="D2598">
        <v>7</v>
      </c>
      <c r="E2598">
        <v>7</v>
      </c>
      <c r="F2598">
        <v>0</v>
      </c>
      <c r="G2598">
        <v>6</v>
      </c>
      <c r="H2598">
        <v>87</v>
      </c>
      <c r="J2598">
        <v>76</v>
      </c>
      <c r="K2598">
        <v>87</v>
      </c>
      <c r="L2598">
        <v>85</v>
      </c>
      <c r="M2598">
        <v>91</v>
      </c>
      <c r="N2598">
        <v>76</v>
      </c>
      <c r="O2598">
        <v>57</v>
      </c>
      <c r="P2598">
        <v>78</v>
      </c>
      <c r="Q2598">
        <v>71</v>
      </c>
      <c r="R2598">
        <v>86</v>
      </c>
      <c r="T2598" s="34">
        <f>_xlfn.XLOOKUP(B2598,'LHA Demog pivot'!$B$4:$B$93,'LHA Demog pivot'!$C$4:$C$93,,,1)</f>
        <v>13501</v>
      </c>
      <c r="U2598" s="36">
        <f>ROUND(Table2[[#This Row],[LHA_Pop_2016]]*Table2[[#This Row],[C_ADR_7day]]/100000*7,0)</f>
        <v>7</v>
      </c>
      <c r="V2598" s="13">
        <f>IF(OR(Table2[[#This Row],[7d_positivity_public]]=0,ISBLANK(Table2[[#This Row],[7d_positivity_public]])),"",(Table2[[#This Row],[7d_positivity_public]]-Table2[[#This Row],[7d_positivity_all]])/Table2[[#This Row],[7d_positivity_public]])</f>
        <v>0</v>
      </c>
      <c r="W2598">
        <v>6</v>
      </c>
    </row>
    <row r="2599" spans="1:23" x14ac:dyDescent="0.25">
      <c r="A2599" s="10">
        <v>44467</v>
      </c>
      <c r="B2599">
        <v>513</v>
      </c>
      <c r="C2599" t="s">
        <v>305</v>
      </c>
      <c r="D2599">
        <v>88</v>
      </c>
      <c r="E2599">
        <v>55</v>
      </c>
      <c r="F2599">
        <v>33</v>
      </c>
      <c r="G2599">
        <v>28</v>
      </c>
      <c r="H2599">
        <v>81</v>
      </c>
      <c r="J2599">
        <v>61</v>
      </c>
      <c r="K2599">
        <v>83</v>
      </c>
      <c r="L2599">
        <v>79</v>
      </c>
      <c r="M2599">
        <v>86</v>
      </c>
      <c r="N2599">
        <v>71</v>
      </c>
      <c r="O2599">
        <v>45</v>
      </c>
      <c r="P2599">
        <v>73</v>
      </c>
      <c r="Q2599">
        <v>67</v>
      </c>
      <c r="R2599">
        <v>79</v>
      </c>
      <c r="T2599" s="34">
        <f>_xlfn.XLOOKUP(B2599,'LHA Demog pivot'!$B$4:$B$93,'LHA Demog pivot'!$C$4:$C$93,,,1)</f>
        <v>4223</v>
      </c>
      <c r="U2599" s="36">
        <f>ROUND(Table2[[#This Row],[LHA_Pop_2016]]*Table2[[#This Row],[C_ADR_7day]]/100000*7,0)</f>
        <v>26</v>
      </c>
      <c r="V2599" s="13">
        <f>IF(OR(Table2[[#This Row],[7d_positivity_public]]=0,ISBLANK(Table2[[#This Row],[7d_positivity_public]])),"",(Table2[[#This Row],[7d_positivity_public]]-Table2[[#This Row],[7d_positivity_all]])/Table2[[#This Row],[7d_positivity_public]])</f>
        <v>0.10714285714285714</v>
      </c>
      <c r="W2599">
        <v>25</v>
      </c>
    </row>
    <row r="2600" spans="1:23" x14ac:dyDescent="0.25">
      <c r="A2600" s="10">
        <v>44467</v>
      </c>
      <c r="B2600">
        <v>514</v>
      </c>
      <c r="C2600" t="s">
        <v>306</v>
      </c>
      <c r="D2600">
        <v>55</v>
      </c>
      <c r="E2600">
        <v>56</v>
      </c>
      <c r="F2600">
        <v>-1</v>
      </c>
      <c r="G2600">
        <v>18</v>
      </c>
      <c r="H2600">
        <v>76</v>
      </c>
      <c r="J2600">
        <v>57</v>
      </c>
      <c r="K2600">
        <v>77</v>
      </c>
      <c r="L2600">
        <v>72</v>
      </c>
      <c r="M2600">
        <v>83</v>
      </c>
      <c r="N2600">
        <v>65</v>
      </c>
      <c r="O2600">
        <v>43</v>
      </c>
      <c r="P2600">
        <v>67</v>
      </c>
      <c r="Q2600">
        <v>58</v>
      </c>
      <c r="R2600">
        <v>77</v>
      </c>
      <c r="T2600" s="34">
        <f>_xlfn.XLOOKUP(B2600,'LHA Demog pivot'!$B$4:$B$93,'LHA Demog pivot'!$C$4:$C$93,,,1)</f>
        <v>16414</v>
      </c>
      <c r="U2600" s="36">
        <f>ROUND(Table2[[#This Row],[LHA_Pop_2016]]*Table2[[#This Row],[C_ADR_7day]]/100000*7,0)</f>
        <v>63</v>
      </c>
      <c r="V2600" s="13">
        <f>IF(OR(Table2[[#This Row],[7d_positivity_public]]=0,ISBLANK(Table2[[#This Row],[7d_positivity_public]])),"",(Table2[[#This Row],[7d_positivity_public]]-Table2[[#This Row],[7d_positivity_all]])/Table2[[#This Row],[7d_positivity_public]])</f>
        <v>5.5555555555555552E-2</v>
      </c>
      <c r="W2600">
        <v>17</v>
      </c>
    </row>
    <row r="2601" spans="1:23" x14ac:dyDescent="0.25">
      <c r="A2601" s="10">
        <v>44467</v>
      </c>
      <c r="B2601">
        <v>515</v>
      </c>
      <c r="C2601" t="s">
        <v>307</v>
      </c>
      <c r="D2601">
        <v>26</v>
      </c>
      <c r="E2601">
        <v>17</v>
      </c>
      <c r="F2601">
        <v>9</v>
      </c>
      <c r="G2601">
        <v>17</v>
      </c>
      <c r="H2601">
        <v>97</v>
      </c>
      <c r="J2601">
        <v>69</v>
      </c>
      <c r="K2601">
        <v>100</v>
      </c>
      <c r="L2601">
        <v>100</v>
      </c>
      <c r="M2601">
        <v>99</v>
      </c>
      <c r="N2601">
        <v>82</v>
      </c>
      <c r="O2601">
        <v>51</v>
      </c>
      <c r="P2601">
        <v>85</v>
      </c>
      <c r="Q2601">
        <v>79</v>
      </c>
      <c r="R2601">
        <v>91</v>
      </c>
      <c r="T2601" s="34">
        <f>_xlfn.XLOOKUP(B2601,'LHA Demog pivot'!$B$4:$B$93,'LHA Demog pivot'!$C$4:$C$93,,,1)</f>
        <v>9090</v>
      </c>
      <c r="U2601" s="36">
        <f>ROUND(Table2[[#This Row],[LHA_Pop_2016]]*Table2[[#This Row],[C_ADR_7day]]/100000*7,0)</f>
        <v>17</v>
      </c>
      <c r="V2601" s="13">
        <f>IF(OR(Table2[[#This Row],[7d_positivity_public]]=0,ISBLANK(Table2[[#This Row],[7d_positivity_public]])),"",(Table2[[#This Row],[7d_positivity_public]]-Table2[[#This Row],[7d_positivity_all]])/Table2[[#This Row],[7d_positivity_public]])</f>
        <v>5.8823529411764705E-2</v>
      </c>
      <c r="W2601">
        <v>16</v>
      </c>
    </row>
    <row r="2602" spans="1:23" x14ac:dyDescent="0.25">
      <c r="A2602" s="10">
        <v>44467</v>
      </c>
      <c r="B2602">
        <v>517</v>
      </c>
      <c r="C2602" t="s">
        <v>308</v>
      </c>
      <c r="D2602">
        <v>15</v>
      </c>
      <c r="E2602">
        <v>16</v>
      </c>
      <c r="F2602">
        <v>-1</v>
      </c>
      <c r="G2602">
        <v>11</v>
      </c>
      <c r="H2602">
        <v>82</v>
      </c>
      <c r="J2602">
        <v>70</v>
      </c>
      <c r="K2602">
        <v>83</v>
      </c>
      <c r="L2602">
        <v>80</v>
      </c>
      <c r="M2602">
        <v>88</v>
      </c>
      <c r="N2602">
        <v>73</v>
      </c>
      <c r="O2602">
        <v>54</v>
      </c>
      <c r="P2602">
        <v>74</v>
      </c>
      <c r="Q2602">
        <v>67</v>
      </c>
      <c r="R2602">
        <v>83</v>
      </c>
      <c r="T2602" s="34">
        <f>_xlfn.XLOOKUP(B2602,'LHA Demog pivot'!$B$4:$B$93,'LHA Demog pivot'!$C$4:$C$93,,,1)</f>
        <v>20250</v>
      </c>
      <c r="U2602" s="36">
        <f>ROUND(Table2[[#This Row],[LHA_Pop_2016]]*Table2[[#This Row],[C_ADR_7day]]/100000*7,0)</f>
        <v>21</v>
      </c>
      <c r="V2602" s="13">
        <f>IF(OR(Table2[[#This Row],[7d_positivity_public]]=0,ISBLANK(Table2[[#This Row],[7d_positivity_public]])),"",(Table2[[#This Row],[7d_positivity_public]]-Table2[[#This Row],[7d_positivity_all]])/Table2[[#This Row],[7d_positivity_public]])</f>
        <v>9.0909090909090912E-2</v>
      </c>
      <c r="W2602">
        <v>10</v>
      </c>
    </row>
    <row r="2603" spans="1:23" x14ac:dyDescent="0.25">
      <c r="A2603" s="10">
        <v>44467</v>
      </c>
      <c r="B2603">
        <v>518</v>
      </c>
      <c r="C2603" t="s">
        <v>309</v>
      </c>
      <c r="D2603">
        <v>8</v>
      </c>
      <c r="E2603">
        <v>24</v>
      </c>
      <c r="F2603">
        <v>-16</v>
      </c>
      <c r="G2603">
        <v>10</v>
      </c>
      <c r="H2603">
        <v>87</v>
      </c>
      <c r="J2603">
        <v>79</v>
      </c>
      <c r="K2603">
        <v>88</v>
      </c>
      <c r="L2603">
        <v>86</v>
      </c>
      <c r="M2603">
        <v>90</v>
      </c>
      <c r="N2603">
        <v>76</v>
      </c>
      <c r="O2603">
        <v>48</v>
      </c>
      <c r="P2603">
        <v>79</v>
      </c>
      <c r="Q2603">
        <v>75</v>
      </c>
      <c r="R2603">
        <v>83</v>
      </c>
      <c r="T2603" s="34">
        <f>_xlfn.XLOOKUP(B2603,'LHA Demog pivot'!$B$4:$B$93,'LHA Demog pivot'!$C$4:$C$93,,,1)</f>
        <v>1880</v>
      </c>
      <c r="U2603" s="36">
        <f>ROUND(Table2[[#This Row],[LHA_Pop_2016]]*Table2[[#This Row],[C_ADR_7day]]/100000*7,0)</f>
        <v>1</v>
      </c>
      <c r="V2603" s="13">
        <f>IF(OR(Table2[[#This Row],[7d_positivity_public]]=0,ISBLANK(Table2[[#This Row],[7d_positivity_public]])),"",(Table2[[#This Row],[7d_positivity_public]]-Table2[[#This Row],[7d_positivity_all]])/Table2[[#This Row],[7d_positivity_public]])</f>
        <v>0</v>
      </c>
      <c r="W2603">
        <v>10</v>
      </c>
    </row>
    <row r="2604" spans="1:23" x14ac:dyDescent="0.25">
      <c r="A2604" s="10">
        <v>44467</v>
      </c>
      <c r="B2604">
        <v>521</v>
      </c>
      <c r="C2604" t="s">
        <v>310</v>
      </c>
      <c r="D2604">
        <v>25</v>
      </c>
      <c r="E2604">
        <v>47</v>
      </c>
      <c r="F2604">
        <v>-22</v>
      </c>
      <c r="G2604">
        <v>14</v>
      </c>
      <c r="H2604">
        <v>74</v>
      </c>
      <c r="J2604">
        <v>59</v>
      </c>
      <c r="K2604">
        <v>76</v>
      </c>
      <c r="L2604">
        <v>67</v>
      </c>
      <c r="M2604">
        <v>82</v>
      </c>
      <c r="N2604">
        <v>64</v>
      </c>
      <c r="O2604">
        <v>47</v>
      </c>
      <c r="P2604">
        <v>66</v>
      </c>
      <c r="Q2604">
        <v>53</v>
      </c>
      <c r="R2604">
        <v>76</v>
      </c>
      <c r="T2604" s="34">
        <f>_xlfn.XLOOKUP(B2604,'LHA Demog pivot'!$B$4:$B$93,'LHA Demog pivot'!$C$4:$C$93,,,1)</f>
        <v>23205</v>
      </c>
      <c r="U2604" s="36">
        <f>ROUND(Table2[[#This Row],[LHA_Pop_2016]]*Table2[[#This Row],[C_ADR_7day]]/100000*7,0)</f>
        <v>41</v>
      </c>
      <c r="V2604" s="13">
        <f>IF(OR(Table2[[#This Row],[7d_positivity_public]]=0,ISBLANK(Table2[[#This Row],[7d_positivity_public]])),"",(Table2[[#This Row],[7d_positivity_public]]-Table2[[#This Row],[7d_positivity_all]])/Table2[[#This Row],[7d_positivity_public]])</f>
        <v>0</v>
      </c>
      <c r="W2604">
        <v>14</v>
      </c>
    </row>
    <row r="2605" spans="1:23" x14ac:dyDescent="0.25">
      <c r="A2605" s="10">
        <v>44467</v>
      </c>
      <c r="B2605">
        <v>522</v>
      </c>
      <c r="C2605" t="s">
        <v>311</v>
      </c>
      <c r="D2605">
        <v>57</v>
      </c>
      <c r="E2605">
        <v>48</v>
      </c>
      <c r="F2605">
        <v>9</v>
      </c>
      <c r="G2605">
        <v>23</v>
      </c>
      <c r="H2605">
        <v>73</v>
      </c>
      <c r="J2605">
        <v>50</v>
      </c>
      <c r="K2605">
        <v>75</v>
      </c>
      <c r="L2605">
        <v>68</v>
      </c>
      <c r="M2605">
        <v>81</v>
      </c>
      <c r="N2605">
        <v>65</v>
      </c>
      <c r="O2605">
        <v>37</v>
      </c>
      <c r="P2605">
        <v>68</v>
      </c>
      <c r="Q2605">
        <v>57</v>
      </c>
      <c r="R2605">
        <v>76</v>
      </c>
      <c r="T2605" s="34">
        <f>_xlfn.XLOOKUP(B2605,'LHA Demog pivot'!$B$4:$B$93,'LHA Demog pivot'!$C$4:$C$93,,,1)</f>
        <v>6256</v>
      </c>
      <c r="U2605" s="36">
        <f>ROUND(Table2[[#This Row],[LHA_Pop_2016]]*Table2[[#This Row],[C_ADR_7day]]/100000*7,0)</f>
        <v>25</v>
      </c>
      <c r="V2605" s="13">
        <f>IF(OR(Table2[[#This Row],[7d_positivity_public]]=0,ISBLANK(Table2[[#This Row],[7d_positivity_public]])),"",(Table2[[#This Row],[7d_positivity_public]]-Table2[[#This Row],[7d_positivity_all]])/Table2[[#This Row],[7d_positivity_public]])</f>
        <v>0</v>
      </c>
      <c r="W2605">
        <v>23</v>
      </c>
    </row>
    <row r="2606" spans="1:23" x14ac:dyDescent="0.25">
      <c r="A2606" s="10">
        <v>44467</v>
      </c>
      <c r="B2606">
        <v>523</v>
      </c>
      <c r="C2606" t="s">
        <v>312</v>
      </c>
      <c r="D2606">
        <v>94</v>
      </c>
      <c r="E2606">
        <v>65</v>
      </c>
      <c r="F2606">
        <v>29</v>
      </c>
      <c r="G2606">
        <v>31</v>
      </c>
      <c r="H2606">
        <v>70</v>
      </c>
      <c r="J2606">
        <v>49</v>
      </c>
      <c r="K2606">
        <v>72</v>
      </c>
      <c r="L2606">
        <v>63</v>
      </c>
      <c r="M2606">
        <v>80</v>
      </c>
      <c r="N2606">
        <v>60</v>
      </c>
      <c r="O2606">
        <v>35</v>
      </c>
      <c r="P2606">
        <v>63</v>
      </c>
      <c r="Q2606">
        <v>50</v>
      </c>
      <c r="R2606">
        <v>74</v>
      </c>
      <c r="T2606" s="34">
        <f>_xlfn.XLOOKUP(B2606,'LHA Demog pivot'!$B$4:$B$93,'LHA Demog pivot'!$C$4:$C$93,,,1)</f>
        <v>15857</v>
      </c>
      <c r="U2606" s="36">
        <f>ROUND(Table2[[#This Row],[LHA_Pop_2016]]*Table2[[#This Row],[C_ADR_7day]]/100000*7,0)</f>
        <v>104</v>
      </c>
      <c r="V2606" s="13">
        <f>IF(OR(Table2[[#This Row],[7d_positivity_public]]=0,ISBLANK(Table2[[#This Row],[7d_positivity_public]])),"",(Table2[[#This Row],[7d_positivity_public]]-Table2[[#This Row],[7d_positivity_all]])/Table2[[#This Row],[7d_positivity_public]])</f>
        <v>6.4516129032258063E-2</v>
      </c>
      <c r="W2606">
        <v>29</v>
      </c>
    </row>
    <row r="2607" spans="1:23" x14ac:dyDescent="0.25">
      <c r="A2607" s="10">
        <v>44467</v>
      </c>
      <c r="B2607">
        <v>524</v>
      </c>
      <c r="C2607" t="s">
        <v>313</v>
      </c>
      <c r="D2607">
        <v>43</v>
      </c>
      <c r="E2607">
        <v>38</v>
      </c>
      <c r="F2607">
        <v>5</v>
      </c>
      <c r="G2607">
        <v>16</v>
      </c>
      <c r="H2607">
        <v>82</v>
      </c>
      <c r="J2607">
        <v>70</v>
      </c>
      <c r="K2607">
        <v>83</v>
      </c>
      <c r="L2607">
        <v>79</v>
      </c>
      <c r="M2607">
        <v>88</v>
      </c>
      <c r="N2607">
        <v>72</v>
      </c>
      <c r="O2607">
        <v>57</v>
      </c>
      <c r="P2607">
        <v>74</v>
      </c>
      <c r="Q2607">
        <v>66</v>
      </c>
      <c r="R2607">
        <v>83</v>
      </c>
      <c r="T2607" s="34">
        <f>_xlfn.XLOOKUP(B2607,'LHA Demog pivot'!$B$4:$B$93,'LHA Demog pivot'!$C$4:$C$93,,,1)</f>
        <v>95077</v>
      </c>
      <c r="U2607" s="36">
        <f>ROUND(Table2[[#This Row],[LHA_Pop_2016]]*Table2[[#This Row],[C_ADR_7day]]/100000*7,0)</f>
        <v>286</v>
      </c>
      <c r="V2607" s="13">
        <f>IF(OR(Table2[[#This Row],[7d_positivity_public]]=0,ISBLANK(Table2[[#This Row],[7d_positivity_public]])),"",(Table2[[#This Row],[7d_positivity_public]]-Table2[[#This Row],[7d_positivity_all]])/Table2[[#This Row],[7d_positivity_public]])</f>
        <v>6.25E-2</v>
      </c>
      <c r="W2607">
        <v>15</v>
      </c>
    </row>
    <row r="2608" spans="1:23" x14ac:dyDescent="0.25">
      <c r="A2608" s="10">
        <v>44467</v>
      </c>
      <c r="B2608">
        <v>531</v>
      </c>
      <c r="C2608" t="s">
        <v>314</v>
      </c>
      <c r="D2608">
        <v>29</v>
      </c>
      <c r="E2608">
        <v>37</v>
      </c>
      <c r="F2608">
        <v>-8</v>
      </c>
      <c r="G2608">
        <v>16</v>
      </c>
      <c r="H2608">
        <v>61</v>
      </c>
      <c r="J2608">
        <v>39</v>
      </c>
      <c r="K2608">
        <v>63</v>
      </c>
      <c r="L2608">
        <v>55</v>
      </c>
      <c r="M2608">
        <v>74</v>
      </c>
      <c r="N2608">
        <v>51</v>
      </c>
      <c r="O2608">
        <v>26</v>
      </c>
      <c r="P2608">
        <v>53</v>
      </c>
      <c r="Q2608">
        <v>41</v>
      </c>
      <c r="R2608">
        <v>67</v>
      </c>
      <c r="T2608" s="34">
        <f>_xlfn.XLOOKUP(B2608,'LHA Demog pivot'!$B$4:$B$93,'LHA Demog pivot'!$C$4:$C$93,,,1)</f>
        <v>26850</v>
      </c>
      <c r="U2608" s="36">
        <f>ROUND(Table2[[#This Row],[LHA_Pop_2016]]*Table2[[#This Row],[C_ADR_7day]]/100000*7,0)</f>
        <v>55</v>
      </c>
      <c r="V2608" s="13">
        <f>IF(OR(Table2[[#This Row],[7d_positivity_public]]=0,ISBLANK(Table2[[#This Row],[7d_positivity_public]])),"",(Table2[[#This Row],[7d_positivity_public]]-Table2[[#This Row],[7d_positivity_all]])/Table2[[#This Row],[7d_positivity_public]])</f>
        <v>6.25E-2</v>
      </c>
      <c r="W2608">
        <v>15</v>
      </c>
    </row>
    <row r="2609" spans="1:23" x14ac:dyDescent="0.25">
      <c r="A2609" s="10">
        <v>44467</v>
      </c>
      <c r="B2609">
        <v>532</v>
      </c>
      <c r="C2609" t="s">
        <v>315</v>
      </c>
      <c r="D2609">
        <v>47</v>
      </c>
      <c r="E2609">
        <v>32</v>
      </c>
      <c r="F2609">
        <v>15</v>
      </c>
      <c r="G2609">
        <v>19</v>
      </c>
      <c r="H2609">
        <v>64</v>
      </c>
      <c r="J2609">
        <v>41</v>
      </c>
      <c r="K2609">
        <v>66</v>
      </c>
      <c r="L2609">
        <v>61</v>
      </c>
      <c r="M2609">
        <v>76</v>
      </c>
      <c r="N2609">
        <v>53</v>
      </c>
      <c r="O2609">
        <v>30</v>
      </c>
      <c r="P2609">
        <v>55</v>
      </c>
      <c r="Q2609">
        <v>47</v>
      </c>
      <c r="R2609">
        <v>69</v>
      </c>
      <c r="T2609" s="34">
        <f>_xlfn.XLOOKUP(B2609,'LHA Demog pivot'!$B$4:$B$93,'LHA Demog pivot'!$C$4:$C$93,,,1)</f>
        <v>35521</v>
      </c>
      <c r="U2609" s="36">
        <f>ROUND(Table2[[#This Row],[LHA_Pop_2016]]*Table2[[#This Row],[C_ADR_7day]]/100000*7,0)</f>
        <v>117</v>
      </c>
      <c r="V2609" s="13">
        <f>IF(OR(Table2[[#This Row],[7d_positivity_public]]=0,ISBLANK(Table2[[#This Row],[7d_positivity_public]])),"",(Table2[[#This Row],[7d_positivity_public]]-Table2[[#This Row],[7d_positivity_all]])/Table2[[#This Row],[7d_positivity_public]])</f>
        <v>0.15789473684210525</v>
      </c>
      <c r="W2609">
        <v>16</v>
      </c>
    </row>
    <row r="2610" spans="1:23" x14ac:dyDescent="0.25">
      <c r="A2610" s="10">
        <v>44467</v>
      </c>
      <c r="B2610">
        <v>533</v>
      </c>
      <c r="C2610" t="s">
        <v>316</v>
      </c>
      <c r="D2610">
        <v>25</v>
      </c>
      <c r="E2610">
        <v>42</v>
      </c>
      <c r="F2610">
        <v>-17</v>
      </c>
      <c r="G2610">
        <v>21</v>
      </c>
      <c r="H2610">
        <v>64</v>
      </c>
      <c r="J2610">
        <v>44</v>
      </c>
      <c r="K2610">
        <v>66</v>
      </c>
      <c r="L2610">
        <v>58</v>
      </c>
      <c r="M2610">
        <v>74</v>
      </c>
      <c r="N2610">
        <v>53</v>
      </c>
      <c r="O2610">
        <v>28</v>
      </c>
      <c r="P2610">
        <v>56</v>
      </c>
      <c r="Q2610">
        <v>46</v>
      </c>
      <c r="R2610">
        <v>68</v>
      </c>
      <c r="T2610" s="34">
        <f>_xlfn.XLOOKUP(B2610,'LHA Demog pivot'!$B$4:$B$93,'LHA Demog pivot'!$C$4:$C$93,,,1)</f>
        <v>5514</v>
      </c>
      <c r="U2610" s="36">
        <f>ROUND(Table2[[#This Row],[LHA_Pop_2016]]*Table2[[#This Row],[C_ADR_7day]]/100000*7,0)</f>
        <v>10</v>
      </c>
      <c r="V2610" s="13">
        <f>IF(OR(Table2[[#This Row],[7d_positivity_public]]=0,ISBLANK(Table2[[#This Row],[7d_positivity_public]])),"",(Table2[[#This Row],[7d_positivity_public]]-Table2[[#This Row],[7d_positivity_all]])/Table2[[#This Row],[7d_positivity_public]])</f>
        <v>0.23809523809523808</v>
      </c>
      <c r="W2610">
        <v>16</v>
      </c>
    </row>
    <row r="2611" spans="1:23" x14ac:dyDescent="0.25">
      <c r="A2611" s="10">
        <v>44467</v>
      </c>
      <c r="B2611">
        <v>555</v>
      </c>
      <c r="C2611" t="s">
        <v>317</v>
      </c>
      <c r="D2611">
        <v>20</v>
      </c>
      <c r="E2611">
        <v>7</v>
      </c>
      <c r="F2611">
        <v>13</v>
      </c>
      <c r="G2611">
        <v>15</v>
      </c>
      <c r="H2611">
        <v>85</v>
      </c>
      <c r="J2611">
        <v>63</v>
      </c>
      <c r="K2611">
        <v>87</v>
      </c>
      <c r="L2611">
        <v>84</v>
      </c>
      <c r="M2611">
        <v>90</v>
      </c>
      <c r="N2611">
        <v>74</v>
      </c>
      <c r="O2611">
        <v>47</v>
      </c>
      <c r="P2611">
        <v>76</v>
      </c>
      <c r="Q2611">
        <v>68</v>
      </c>
      <c r="R2611">
        <v>83</v>
      </c>
      <c r="T2611" s="34">
        <f>_xlfn.XLOOKUP(B2611,'LHA Demog pivot'!$B$4:$B$93,'LHA Demog pivot'!$C$4:$C$93,,,1)</f>
        <v>2049</v>
      </c>
      <c r="U2611" s="36">
        <f>ROUND(Table2[[#This Row],[LHA_Pop_2016]]*Table2[[#This Row],[C_ADR_7day]]/100000*7,0)</f>
        <v>3</v>
      </c>
      <c r="V2611" s="13">
        <f>IF(OR(Table2[[#This Row],[7d_positivity_public]]=0,ISBLANK(Table2[[#This Row],[7d_positivity_public]])),"",(Table2[[#This Row],[7d_positivity_public]]-Table2[[#This Row],[7d_positivity_all]])/Table2[[#This Row],[7d_positivity_public]])</f>
        <v>0.13333333333333333</v>
      </c>
      <c r="W2611">
        <v>13</v>
      </c>
    </row>
    <row r="2612" spans="1:23" x14ac:dyDescent="0.25">
      <c r="A2612" s="10">
        <v>44470</v>
      </c>
      <c r="B2612">
        <v>111</v>
      </c>
      <c r="C2612" t="s">
        <v>242</v>
      </c>
      <c r="D2612">
        <v>14</v>
      </c>
      <c r="E2612">
        <v>23</v>
      </c>
      <c r="F2612">
        <v>-9</v>
      </c>
      <c r="G2612">
        <v>6</v>
      </c>
      <c r="H2612">
        <v>83</v>
      </c>
      <c r="J2612">
        <v>72</v>
      </c>
      <c r="K2612">
        <v>84</v>
      </c>
      <c r="L2612">
        <v>81</v>
      </c>
      <c r="M2612">
        <v>88</v>
      </c>
      <c r="N2612">
        <v>75</v>
      </c>
      <c r="O2612">
        <v>62</v>
      </c>
      <c r="P2612">
        <v>76</v>
      </c>
      <c r="Q2612">
        <v>69</v>
      </c>
      <c r="R2612">
        <v>84</v>
      </c>
      <c r="T2612" s="34">
        <f>_xlfn.XLOOKUP(B2612,'LHA Demog pivot'!$B$4:$B$93,'LHA Demog pivot'!$C$4:$C$93,,,1)</f>
        <v>15531</v>
      </c>
      <c r="U2612" s="36">
        <f>ROUND(Table2[[#This Row],[LHA_Pop_2016]]*Table2[[#This Row],[C_ADR_7day]]/100000*7,0)</f>
        <v>15</v>
      </c>
      <c r="V2612" s="13">
        <f>IF(OR(Table2[[#This Row],[7d_positivity_public]]=0,ISBLANK(Table2[[#This Row],[7d_positivity_public]])),"",(Table2[[#This Row],[7d_positivity_public]]-Table2[[#This Row],[7d_positivity_all]])/Table2[[#This Row],[7d_positivity_public]])</f>
        <v>0.16666666666666666</v>
      </c>
      <c r="W2612">
        <v>5</v>
      </c>
    </row>
    <row r="2613" spans="1:23" x14ac:dyDescent="0.25">
      <c r="A2613" s="10">
        <v>44470</v>
      </c>
      <c r="B2613">
        <v>112</v>
      </c>
      <c r="C2613" t="s">
        <v>243</v>
      </c>
      <c r="D2613">
        <v>44</v>
      </c>
      <c r="E2613">
        <v>31</v>
      </c>
      <c r="F2613">
        <v>13</v>
      </c>
      <c r="G2613">
        <v>14</v>
      </c>
      <c r="H2613">
        <v>82</v>
      </c>
      <c r="J2613">
        <v>71</v>
      </c>
      <c r="K2613">
        <v>83</v>
      </c>
      <c r="L2613">
        <v>76</v>
      </c>
      <c r="M2613">
        <v>89</v>
      </c>
      <c r="N2613">
        <v>73</v>
      </c>
      <c r="O2613">
        <v>58</v>
      </c>
      <c r="P2613">
        <v>74</v>
      </c>
      <c r="Q2613">
        <v>63</v>
      </c>
      <c r="R2613">
        <v>84</v>
      </c>
      <c r="T2613" s="34">
        <f>_xlfn.XLOOKUP(B2613,'LHA Demog pivot'!$B$4:$B$93,'LHA Demog pivot'!$C$4:$C$93,,,1)</f>
        <v>26248</v>
      </c>
      <c r="U2613" s="36">
        <f>ROUND(Table2[[#This Row],[LHA_Pop_2016]]*Table2[[#This Row],[C_ADR_7day]]/100000*7,0)</f>
        <v>81</v>
      </c>
      <c r="V2613" s="13">
        <f>IF(OR(Table2[[#This Row],[7d_positivity_public]]=0,ISBLANK(Table2[[#This Row],[7d_positivity_public]])),"",(Table2[[#This Row],[7d_positivity_public]]-Table2[[#This Row],[7d_positivity_all]])/Table2[[#This Row],[7d_positivity_public]])</f>
        <v>0</v>
      </c>
      <c r="W2613">
        <v>14</v>
      </c>
    </row>
    <row r="2614" spans="1:23" x14ac:dyDescent="0.25">
      <c r="A2614" s="10">
        <v>44470</v>
      </c>
      <c r="B2614">
        <v>113</v>
      </c>
      <c r="C2614" t="s">
        <v>244</v>
      </c>
      <c r="D2614">
        <v>8</v>
      </c>
      <c r="E2614">
        <v>10</v>
      </c>
      <c r="F2614">
        <v>-2</v>
      </c>
      <c r="G2614">
        <v>4</v>
      </c>
      <c r="H2614">
        <v>86</v>
      </c>
      <c r="J2614">
        <v>79</v>
      </c>
      <c r="K2614">
        <v>87</v>
      </c>
      <c r="L2614">
        <v>81</v>
      </c>
      <c r="M2614">
        <v>91</v>
      </c>
      <c r="N2614">
        <v>79</v>
      </c>
      <c r="O2614">
        <v>66</v>
      </c>
      <c r="P2614">
        <v>80</v>
      </c>
      <c r="Q2614">
        <v>70</v>
      </c>
      <c r="R2614">
        <v>88</v>
      </c>
      <c r="T2614" s="34">
        <f>_xlfn.XLOOKUP(B2614,'LHA Demog pivot'!$B$4:$B$93,'LHA Demog pivot'!$C$4:$C$93,,,1)</f>
        <v>9178</v>
      </c>
      <c r="U2614" s="36">
        <f>ROUND(Table2[[#This Row],[LHA_Pop_2016]]*Table2[[#This Row],[C_ADR_7day]]/100000*7,0)</f>
        <v>5</v>
      </c>
      <c r="V2614" s="13">
        <f>IF(OR(Table2[[#This Row],[7d_positivity_public]]=0,ISBLANK(Table2[[#This Row],[7d_positivity_public]])),"",(Table2[[#This Row],[7d_positivity_public]]-Table2[[#This Row],[7d_positivity_all]])/Table2[[#This Row],[7d_positivity_public]])</f>
        <v>0</v>
      </c>
      <c r="W2614">
        <v>4</v>
      </c>
    </row>
    <row r="2615" spans="1:23" x14ac:dyDescent="0.25">
      <c r="A2615" s="10">
        <v>44470</v>
      </c>
      <c r="B2615">
        <v>114</v>
      </c>
      <c r="C2615" t="s">
        <v>245</v>
      </c>
      <c r="D2615">
        <v>5</v>
      </c>
      <c r="E2615">
        <v>8</v>
      </c>
      <c r="F2615">
        <v>-3</v>
      </c>
      <c r="G2615">
        <v>5</v>
      </c>
      <c r="H2615">
        <v>89</v>
      </c>
      <c r="J2615">
        <v>75</v>
      </c>
      <c r="K2615">
        <v>90</v>
      </c>
      <c r="L2615">
        <v>87</v>
      </c>
      <c r="M2615">
        <v>92</v>
      </c>
      <c r="N2615">
        <v>80</v>
      </c>
      <c r="O2615">
        <v>59</v>
      </c>
      <c r="P2615">
        <v>82</v>
      </c>
      <c r="Q2615">
        <v>75</v>
      </c>
      <c r="R2615">
        <v>87</v>
      </c>
      <c r="T2615" s="34">
        <f>_xlfn.XLOOKUP(B2615,'LHA Demog pivot'!$B$4:$B$93,'LHA Demog pivot'!$C$4:$C$93,,,1)</f>
        <v>9487</v>
      </c>
      <c r="U2615" s="36">
        <f>ROUND(Table2[[#This Row],[LHA_Pop_2016]]*Table2[[#This Row],[C_ADR_7day]]/100000*7,0)</f>
        <v>3</v>
      </c>
      <c r="V2615" s="13">
        <f>IF(OR(Table2[[#This Row],[7d_positivity_public]]=0,ISBLANK(Table2[[#This Row],[7d_positivity_public]])),"",(Table2[[#This Row],[7d_positivity_public]]-Table2[[#This Row],[7d_positivity_all]])/Table2[[#This Row],[7d_positivity_public]])</f>
        <v>0.2</v>
      </c>
      <c r="W2615">
        <v>4</v>
      </c>
    </row>
    <row r="2616" spans="1:23" x14ac:dyDescent="0.25">
      <c r="A2616" s="10">
        <v>44470</v>
      </c>
      <c r="B2616">
        <v>115</v>
      </c>
      <c r="C2616" t="s">
        <v>246</v>
      </c>
      <c r="D2616">
        <v>18</v>
      </c>
      <c r="E2616">
        <v>11</v>
      </c>
      <c r="F2616">
        <v>7</v>
      </c>
      <c r="G2616">
        <v>12</v>
      </c>
      <c r="H2616">
        <v>72</v>
      </c>
      <c r="J2616">
        <v>49</v>
      </c>
      <c r="K2616">
        <v>73</v>
      </c>
      <c r="L2616">
        <v>60</v>
      </c>
      <c r="M2616">
        <v>81</v>
      </c>
      <c r="N2616">
        <v>63</v>
      </c>
      <c r="O2616">
        <v>34</v>
      </c>
      <c r="P2616">
        <v>65</v>
      </c>
      <c r="Q2616">
        <v>47</v>
      </c>
      <c r="R2616">
        <v>76</v>
      </c>
      <c r="T2616" s="34">
        <f>_xlfn.XLOOKUP(B2616,'LHA Demog pivot'!$B$4:$B$93,'LHA Demog pivot'!$C$4:$C$93,,,1)</f>
        <v>12634</v>
      </c>
      <c r="U2616" s="36">
        <f>ROUND(Table2[[#This Row],[LHA_Pop_2016]]*Table2[[#This Row],[C_ADR_7day]]/100000*7,0)</f>
        <v>16</v>
      </c>
      <c r="V2616" s="13">
        <f>IF(OR(Table2[[#This Row],[7d_positivity_public]]=0,ISBLANK(Table2[[#This Row],[7d_positivity_public]])),"",(Table2[[#This Row],[7d_positivity_public]]-Table2[[#This Row],[7d_positivity_all]])/Table2[[#This Row],[7d_positivity_public]])</f>
        <v>8.3333333333333329E-2</v>
      </c>
      <c r="W2616">
        <v>11</v>
      </c>
    </row>
    <row r="2617" spans="1:23" x14ac:dyDescent="0.25">
      <c r="A2617" s="10">
        <v>44470</v>
      </c>
      <c r="B2617">
        <v>116</v>
      </c>
      <c r="C2617" t="s">
        <v>247</v>
      </c>
      <c r="D2617">
        <v>16</v>
      </c>
      <c r="E2617">
        <v>9</v>
      </c>
      <c r="F2617">
        <v>7</v>
      </c>
      <c r="G2617">
        <v>11</v>
      </c>
      <c r="H2617">
        <v>90</v>
      </c>
      <c r="J2617">
        <v>76</v>
      </c>
      <c r="K2617">
        <v>90</v>
      </c>
      <c r="L2617">
        <v>92</v>
      </c>
      <c r="M2617">
        <v>89</v>
      </c>
      <c r="N2617">
        <v>81</v>
      </c>
      <c r="O2617">
        <v>63</v>
      </c>
      <c r="P2617">
        <v>82</v>
      </c>
      <c r="Q2617">
        <v>79</v>
      </c>
      <c r="R2617">
        <v>85</v>
      </c>
      <c r="T2617" s="34">
        <f>_xlfn.XLOOKUP(B2617,'LHA Demog pivot'!$B$4:$B$93,'LHA Demog pivot'!$C$4:$C$93,,,1)</f>
        <v>6851</v>
      </c>
      <c r="U2617" s="36">
        <f>ROUND(Table2[[#This Row],[LHA_Pop_2016]]*Table2[[#This Row],[C_ADR_7day]]/100000*7,0)</f>
        <v>8</v>
      </c>
      <c r="V2617" s="13">
        <f>IF(OR(Table2[[#This Row],[7d_positivity_public]]=0,ISBLANK(Table2[[#This Row],[7d_positivity_public]])),"",(Table2[[#This Row],[7d_positivity_public]]-Table2[[#This Row],[7d_positivity_all]])/Table2[[#This Row],[7d_positivity_public]])</f>
        <v>0</v>
      </c>
      <c r="W2617">
        <v>11</v>
      </c>
    </row>
    <row r="2618" spans="1:23" x14ac:dyDescent="0.25">
      <c r="A2618" s="10">
        <v>44470</v>
      </c>
      <c r="B2618">
        <v>121</v>
      </c>
      <c r="C2618" t="s">
        <v>248</v>
      </c>
      <c r="D2618">
        <v>4</v>
      </c>
      <c r="E2618">
        <v>11</v>
      </c>
      <c r="F2618">
        <v>-7</v>
      </c>
      <c r="G2618">
        <v>6</v>
      </c>
      <c r="H2618">
        <v>73</v>
      </c>
      <c r="J2618">
        <v>50</v>
      </c>
      <c r="K2618">
        <v>75</v>
      </c>
      <c r="L2618">
        <v>58</v>
      </c>
      <c r="M2618">
        <v>82</v>
      </c>
      <c r="N2618">
        <v>66</v>
      </c>
      <c r="O2618">
        <v>37</v>
      </c>
      <c r="P2618">
        <v>68</v>
      </c>
      <c r="Q2618">
        <v>49</v>
      </c>
      <c r="R2618">
        <v>76</v>
      </c>
      <c r="T2618" s="34">
        <f>_xlfn.XLOOKUP(B2618,'LHA Demog pivot'!$B$4:$B$93,'LHA Demog pivot'!$C$4:$C$93,,,1)</f>
        <v>3209</v>
      </c>
      <c r="U2618" s="36">
        <f>ROUND(Table2[[#This Row],[LHA_Pop_2016]]*Table2[[#This Row],[C_ADR_7day]]/100000*7,0)</f>
        <v>1</v>
      </c>
      <c r="V2618" s="13">
        <f>IF(OR(Table2[[#This Row],[7d_positivity_public]]=0,ISBLANK(Table2[[#This Row],[7d_positivity_public]])),"",(Table2[[#This Row],[7d_positivity_public]]-Table2[[#This Row],[7d_positivity_all]])/Table2[[#This Row],[7d_positivity_public]])</f>
        <v>0.16666666666666666</v>
      </c>
      <c r="W2618">
        <v>5</v>
      </c>
    </row>
    <row r="2619" spans="1:23" x14ac:dyDescent="0.25">
      <c r="A2619" s="10">
        <v>44470</v>
      </c>
      <c r="B2619">
        <v>122</v>
      </c>
      <c r="C2619" t="s">
        <v>249</v>
      </c>
      <c r="D2619">
        <v>17</v>
      </c>
      <c r="E2619">
        <v>10</v>
      </c>
      <c r="F2619">
        <v>7</v>
      </c>
      <c r="G2619">
        <v>8</v>
      </c>
      <c r="H2619">
        <v>77</v>
      </c>
      <c r="J2619">
        <v>62</v>
      </c>
      <c r="K2619">
        <v>78</v>
      </c>
      <c r="L2619">
        <v>73</v>
      </c>
      <c r="M2619">
        <v>83</v>
      </c>
      <c r="N2619">
        <v>69</v>
      </c>
      <c r="O2619">
        <v>51</v>
      </c>
      <c r="P2619">
        <v>71</v>
      </c>
      <c r="Q2619">
        <v>63</v>
      </c>
      <c r="R2619">
        <v>79</v>
      </c>
      <c r="T2619" s="34">
        <f>_xlfn.XLOOKUP(B2619,'LHA Demog pivot'!$B$4:$B$93,'LHA Demog pivot'!$C$4:$C$93,,,1)</f>
        <v>25523</v>
      </c>
      <c r="U2619" s="36">
        <f>ROUND(Table2[[#This Row],[LHA_Pop_2016]]*Table2[[#This Row],[C_ADR_7day]]/100000*7,0)</f>
        <v>30</v>
      </c>
      <c r="V2619" s="13">
        <f>IF(OR(Table2[[#This Row],[7d_positivity_public]]=0,ISBLANK(Table2[[#This Row],[7d_positivity_public]])),"",(Table2[[#This Row],[7d_positivity_public]]-Table2[[#This Row],[7d_positivity_all]])/Table2[[#This Row],[7d_positivity_public]])</f>
        <v>0.125</v>
      </c>
      <c r="W2619">
        <v>7</v>
      </c>
    </row>
    <row r="2620" spans="1:23" x14ac:dyDescent="0.25">
      <c r="A2620" s="10">
        <v>44470</v>
      </c>
      <c r="B2620">
        <v>123</v>
      </c>
      <c r="C2620" t="s">
        <v>250</v>
      </c>
      <c r="D2620">
        <v>8</v>
      </c>
      <c r="E2620">
        <v>4</v>
      </c>
      <c r="F2620">
        <v>4</v>
      </c>
      <c r="G2620">
        <v>4</v>
      </c>
      <c r="H2620">
        <v>81</v>
      </c>
      <c r="J2620">
        <v>67</v>
      </c>
      <c r="K2620">
        <v>82</v>
      </c>
      <c r="L2620">
        <v>76</v>
      </c>
      <c r="M2620">
        <v>87</v>
      </c>
      <c r="N2620">
        <v>73</v>
      </c>
      <c r="O2620">
        <v>53</v>
      </c>
      <c r="P2620">
        <v>75</v>
      </c>
      <c r="Q2620">
        <v>65</v>
      </c>
      <c r="R2620">
        <v>83</v>
      </c>
      <c r="T2620" s="34">
        <f>_xlfn.XLOOKUP(B2620,'LHA Demog pivot'!$B$4:$B$93,'LHA Demog pivot'!$C$4:$C$93,,,1)</f>
        <v>13710</v>
      </c>
      <c r="U2620" s="36">
        <f>ROUND(Table2[[#This Row],[LHA_Pop_2016]]*Table2[[#This Row],[C_ADR_7day]]/100000*7,0)</f>
        <v>8</v>
      </c>
      <c r="V2620" s="13">
        <f>IF(OR(Table2[[#This Row],[7d_positivity_public]]=0,ISBLANK(Table2[[#This Row],[7d_positivity_public]])),"",(Table2[[#This Row],[7d_positivity_public]]-Table2[[#This Row],[7d_positivity_all]])/Table2[[#This Row],[7d_positivity_public]])</f>
        <v>0</v>
      </c>
      <c r="W2620">
        <v>4</v>
      </c>
    </row>
    <row r="2621" spans="1:23" x14ac:dyDescent="0.25">
      <c r="A2621" s="10">
        <v>44470</v>
      </c>
      <c r="B2621">
        <v>124</v>
      </c>
      <c r="C2621" t="s">
        <v>251</v>
      </c>
      <c r="D2621">
        <v>22</v>
      </c>
      <c r="E2621">
        <v>14</v>
      </c>
      <c r="F2621">
        <v>8</v>
      </c>
      <c r="G2621">
        <v>15</v>
      </c>
      <c r="H2621">
        <v>77</v>
      </c>
      <c r="J2621">
        <v>57</v>
      </c>
      <c r="K2621">
        <v>78</v>
      </c>
      <c r="L2621">
        <v>65</v>
      </c>
      <c r="M2621">
        <v>83</v>
      </c>
      <c r="N2621">
        <v>70</v>
      </c>
      <c r="O2621">
        <v>45</v>
      </c>
      <c r="P2621">
        <v>71</v>
      </c>
      <c r="Q2621">
        <v>53</v>
      </c>
      <c r="R2621">
        <v>79</v>
      </c>
      <c r="T2621" s="34">
        <f>_xlfn.XLOOKUP(B2621,'LHA Demog pivot'!$B$4:$B$93,'LHA Demog pivot'!$C$4:$C$93,,,1)</f>
        <v>4501</v>
      </c>
      <c r="U2621" s="36">
        <f>ROUND(Table2[[#This Row],[LHA_Pop_2016]]*Table2[[#This Row],[C_ADR_7day]]/100000*7,0)</f>
        <v>7</v>
      </c>
      <c r="V2621" s="13">
        <f>IF(OR(Table2[[#This Row],[7d_positivity_public]]=0,ISBLANK(Table2[[#This Row],[7d_positivity_public]])),"",(Table2[[#This Row],[7d_positivity_public]]-Table2[[#This Row],[7d_positivity_all]])/Table2[[#This Row],[7d_positivity_public]])</f>
        <v>0.13333333333333333</v>
      </c>
      <c r="W2621">
        <v>13</v>
      </c>
    </row>
    <row r="2622" spans="1:23" x14ac:dyDescent="0.25">
      <c r="A2622" s="10">
        <v>44470</v>
      </c>
      <c r="B2622">
        <v>125</v>
      </c>
      <c r="C2622" t="s">
        <v>252</v>
      </c>
      <c r="D2622">
        <v>66</v>
      </c>
      <c r="E2622">
        <v>29</v>
      </c>
      <c r="F2622">
        <v>37</v>
      </c>
      <c r="G2622">
        <v>15</v>
      </c>
      <c r="H2622">
        <v>87</v>
      </c>
      <c r="J2622">
        <v>82</v>
      </c>
      <c r="K2622">
        <v>87</v>
      </c>
      <c r="L2622">
        <v>83</v>
      </c>
      <c r="M2622">
        <v>91</v>
      </c>
      <c r="N2622">
        <v>81</v>
      </c>
      <c r="O2622">
        <v>69</v>
      </c>
      <c r="P2622">
        <v>81</v>
      </c>
      <c r="Q2622">
        <v>73</v>
      </c>
      <c r="R2622">
        <v>88</v>
      </c>
      <c r="T2622" s="34">
        <f>_xlfn.XLOOKUP(B2622,'LHA Demog pivot'!$B$4:$B$93,'LHA Demog pivot'!$C$4:$C$93,,,1)</f>
        <v>19367</v>
      </c>
      <c r="U2622" s="36">
        <f>ROUND(Table2[[#This Row],[LHA_Pop_2016]]*Table2[[#This Row],[C_ADR_7day]]/100000*7,0)</f>
        <v>89</v>
      </c>
      <c r="V2622" s="13">
        <f>IF(OR(Table2[[#This Row],[7d_positivity_public]]=0,ISBLANK(Table2[[#This Row],[7d_positivity_public]])),"",(Table2[[#This Row],[7d_positivity_public]]-Table2[[#This Row],[7d_positivity_all]])/Table2[[#This Row],[7d_positivity_public]])</f>
        <v>6.6666666666666666E-2</v>
      </c>
      <c r="W2622">
        <v>14</v>
      </c>
    </row>
    <row r="2623" spans="1:23" x14ac:dyDescent="0.25">
      <c r="A2623" s="10">
        <v>44470</v>
      </c>
      <c r="B2623">
        <v>126</v>
      </c>
      <c r="C2623" t="s">
        <v>83</v>
      </c>
      <c r="D2623">
        <v>10</v>
      </c>
      <c r="E2623">
        <v>22</v>
      </c>
      <c r="F2623">
        <v>-12</v>
      </c>
      <c r="G2623">
        <v>6</v>
      </c>
      <c r="H2623">
        <v>78</v>
      </c>
      <c r="J2623">
        <v>58</v>
      </c>
      <c r="K2623">
        <v>80</v>
      </c>
      <c r="L2623">
        <v>69</v>
      </c>
      <c r="M2623">
        <v>85</v>
      </c>
      <c r="N2623">
        <v>70</v>
      </c>
      <c r="O2623">
        <v>48</v>
      </c>
      <c r="P2623">
        <v>72</v>
      </c>
      <c r="Q2623">
        <v>55</v>
      </c>
      <c r="R2623">
        <v>80</v>
      </c>
      <c r="T2623" s="34">
        <f>_xlfn.XLOOKUP(B2623,'LHA Demog pivot'!$B$4:$B$93,'LHA Demog pivot'!$C$4:$C$93,,,1)</f>
        <v>8611</v>
      </c>
      <c r="U2623" s="36">
        <f>ROUND(Table2[[#This Row],[LHA_Pop_2016]]*Table2[[#This Row],[C_ADR_7day]]/100000*7,0)</f>
        <v>6</v>
      </c>
      <c r="V2623" s="13">
        <f>IF(OR(Table2[[#This Row],[7d_positivity_public]]=0,ISBLANK(Table2[[#This Row],[7d_positivity_public]])),"",(Table2[[#This Row],[7d_positivity_public]]-Table2[[#This Row],[7d_positivity_all]])/Table2[[#This Row],[7d_positivity_public]])</f>
        <v>0</v>
      </c>
      <c r="W2623">
        <v>6</v>
      </c>
    </row>
    <row r="2624" spans="1:23" x14ac:dyDescent="0.25">
      <c r="A2624" s="10">
        <v>44470</v>
      </c>
      <c r="B2624">
        <v>127</v>
      </c>
      <c r="C2624" t="s">
        <v>84</v>
      </c>
      <c r="D2624">
        <v>90</v>
      </c>
      <c r="E2624">
        <v>41</v>
      </c>
      <c r="F2624">
        <v>49</v>
      </c>
      <c r="G2624">
        <v>32</v>
      </c>
      <c r="H2624">
        <v>71</v>
      </c>
      <c r="J2624">
        <v>44</v>
      </c>
      <c r="K2624">
        <v>72</v>
      </c>
      <c r="L2624">
        <v>64</v>
      </c>
      <c r="M2624">
        <v>76</v>
      </c>
      <c r="N2624">
        <v>62</v>
      </c>
      <c r="O2624">
        <v>28</v>
      </c>
      <c r="P2624">
        <v>64</v>
      </c>
      <c r="Q2624">
        <v>50</v>
      </c>
      <c r="R2624">
        <v>71</v>
      </c>
      <c r="T2624" s="34">
        <f>_xlfn.XLOOKUP(B2624,'LHA Demog pivot'!$B$4:$B$93,'LHA Demog pivot'!$C$4:$C$93,,,1)</f>
        <v>3469</v>
      </c>
      <c r="U2624" s="36">
        <f>ROUND(Table2[[#This Row],[LHA_Pop_2016]]*Table2[[#This Row],[C_ADR_7day]]/100000*7,0)</f>
        <v>22</v>
      </c>
      <c r="V2624" s="13">
        <f>IF(OR(Table2[[#This Row],[7d_positivity_public]]=0,ISBLANK(Table2[[#This Row],[7d_positivity_public]])),"",(Table2[[#This Row],[7d_positivity_public]]-Table2[[#This Row],[7d_positivity_all]])/Table2[[#This Row],[7d_positivity_public]])</f>
        <v>3.125E-2</v>
      </c>
      <c r="W2624">
        <v>31</v>
      </c>
    </row>
    <row r="2625" spans="1:23" x14ac:dyDescent="0.25">
      <c r="A2625" s="10">
        <v>44470</v>
      </c>
      <c r="B2625">
        <v>131</v>
      </c>
      <c r="C2625" t="s">
        <v>87</v>
      </c>
      <c r="D2625">
        <v>14</v>
      </c>
      <c r="E2625">
        <v>21</v>
      </c>
      <c r="F2625">
        <v>-7</v>
      </c>
      <c r="G2625">
        <v>10</v>
      </c>
      <c r="H2625">
        <v>88</v>
      </c>
      <c r="J2625">
        <v>74</v>
      </c>
      <c r="K2625">
        <v>89</v>
      </c>
      <c r="L2625">
        <v>85</v>
      </c>
      <c r="M2625">
        <v>90</v>
      </c>
      <c r="N2625">
        <v>80</v>
      </c>
      <c r="O2625">
        <v>58</v>
      </c>
      <c r="P2625">
        <v>81</v>
      </c>
      <c r="Q2625">
        <v>73</v>
      </c>
      <c r="R2625">
        <v>85</v>
      </c>
      <c r="T2625" s="34">
        <f>_xlfn.XLOOKUP(B2625,'LHA Demog pivot'!$B$4:$B$93,'LHA Demog pivot'!$C$4:$C$93,,,1)</f>
        <v>19231</v>
      </c>
      <c r="U2625" s="36">
        <f>ROUND(Table2[[#This Row],[LHA_Pop_2016]]*Table2[[#This Row],[C_ADR_7day]]/100000*7,0)</f>
        <v>19</v>
      </c>
      <c r="V2625" s="13">
        <f>IF(OR(Table2[[#This Row],[7d_positivity_public]]=0,ISBLANK(Table2[[#This Row],[7d_positivity_public]])),"",(Table2[[#This Row],[7d_positivity_public]]-Table2[[#This Row],[7d_positivity_all]])/Table2[[#This Row],[7d_positivity_public]])</f>
        <v>0.1</v>
      </c>
      <c r="W2625">
        <v>9</v>
      </c>
    </row>
    <row r="2626" spans="1:23" x14ac:dyDescent="0.25">
      <c r="A2626" s="10">
        <v>44470</v>
      </c>
      <c r="B2626">
        <v>132</v>
      </c>
      <c r="C2626" t="s">
        <v>89</v>
      </c>
      <c r="D2626">
        <v>16</v>
      </c>
      <c r="E2626">
        <v>18</v>
      </c>
      <c r="F2626">
        <v>-2</v>
      </c>
      <c r="G2626">
        <v>8</v>
      </c>
      <c r="H2626">
        <v>86</v>
      </c>
      <c r="J2626">
        <v>80</v>
      </c>
      <c r="K2626">
        <v>86</v>
      </c>
      <c r="L2626">
        <v>80</v>
      </c>
      <c r="M2626">
        <v>90</v>
      </c>
      <c r="N2626">
        <v>79</v>
      </c>
      <c r="O2626">
        <v>67</v>
      </c>
      <c r="P2626">
        <v>80</v>
      </c>
      <c r="Q2626">
        <v>69</v>
      </c>
      <c r="R2626">
        <v>86</v>
      </c>
      <c r="T2626" s="34">
        <f>_xlfn.XLOOKUP(B2626,'LHA Demog pivot'!$B$4:$B$93,'LHA Demog pivot'!$C$4:$C$93,,,1)</f>
        <v>41799</v>
      </c>
      <c r="U2626" s="36">
        <f>ROUND(Table2[[#This Row],[LHA_Pop_2016]]*Table2[[#This Row],[C_ADR_7day]]/100000*7,0)</f>
        <v>47</v>
      </c>
      <c r="V2626" s="13">
        <f>IF(OR(Table2[[#This Row],[7d_positivity_public]]=0,ISBLANK(Table2[[#This Row],[7d_positivity_public]])),"",(Table2[[#This Row],[7d_positivity_public]]-Table2[[#This Row],[7d_positivity_all]])/Table2[[#This Row],[7d_positivity_public]])</f>
        <v>0</v>
      </c>
      <c r="W2626">
        <v>8</v>
      </c>
    </row>
    <row r="2627" spans="1:23" x14ac:dyDescent="0.25">
      <c r="A2627" s="10">
        <v>44470</v>
      </c>
      <c r="B2627">
        <v>133</v>
      </c>
      <c r="C2627" t="s">
        <v>91</v>
      </c>
      <c r="D2627">
        <v>2</v>
      </c>
      <c r="E2627">
        <v>25</v>
      </c>
      <c r="F2627">
        <v>-23</v>
      </c>
      <c r="G2627">
        <v>5</v>
      </c>
      <c r="H2627">
        <v>80</v>
      </c>
      <c r="J2627">
        <v>65</v>
      </c>
      <c r="K2627">
        <v>81</v>
      </c>
      <c r="L2627">
        <v>78</v>
      </c>
      <c r="M2627">
        <v>82</v>
      </c>
      <c r="N2627">
        <v>73</v>
      </c>
      <c r="O2627">
        <v>49</v>
      </c>
      <c r="P2627">
        <v>74</v>
      </c>
      <c r="Q2627">
        <v>65</v>
      </c>
      <c r="R2627">
        <v>78</v>
      </c>
      <c r="T2627" s="34">
        <f>_xlfn.XLOOKUP(B2627,'LHA Demog pivot'!$B$4:$B$93,'LHA Demog pivot'!$C$4:$C$93,,,1)</f>
        <v>5101</v>
      </c>
      <c r="U2627" s="36">
        <f>ROUND(Table2[[#This Row],[LHA_Pop_2016]]*Table2[[#This Row],[C_ADR_7day]]/100000*7,0)</f>
        <v>1</v>
      </c>
      <c r="V2627" s="13">
        <f>IF(OR(Table2[[#This Row],[7d_positivity_public]]=0,ISBLANK(Table2[[#This Row],[7d_positivity_public]])),"",(Table2[[#This Row],[7d_positivity_public]]-Table2[[#This Row],[7d_positivity_all]])/Table2[[#This Row],[7d_positivity_public]])</f>
        <v>0</v>
      </c>
      <c r="W2627">
        <v>5</v>
      </c>
    </row>
    <row r="2628" spans="1:23" x14ac:dyDescent="0.25">
      <c r="A2628" s="10">
        <v>44470</v>
      </c>
      <c r="B2628">
        <v>134</v>
      </c>
      <c r="C2628" t="s">
        <v>93</v>
      </c>
      <c r="D2628">
        <v>7</v>
      </c>
      <c r="E2628">
        <v>5</v>
      </c>
      <c r="F2628">
        <v>2</v>
      </c>
      <c r="G2628">
        <v>5</v>
      </c>
      <c r="H2628">
        <v>81</v>
      </c>
      <c r="J2628">
        <v>67</v>
      </c>
      <c r="K2628">
        <v>82</v>
      </c>
      <c r="L2628">
        <v>76</v>
      </c>
      <c r="M2628">
        <v>85</v>
      </c>
      <c r="N2628">
        <v>74</v>
      </c>
      <c r="O2628">
        <v>54</v>
      </c>
      <c r="P2628">
        <v>75</v>
      </c>
      <c r="Q2628">
        <v>65</v>
      </c>
      <c r="R2628">
        <v>80</v>
      </c>
      <c r="T2628" s="34">
        <f>_xlfn.XLOOKUP(B2628,'LHA Demog pivot'!$B$4:$B$93,'LHA Demog pivot'!$C$4:$C$93,,,1)</f>
        <v>4781</v>
      </c>
      <c r="U2628" s="36">
        <f>ROUND(Table2[[#This Row],[LHA_Pop_2016]]*Table2[[#This Row],[C_ADR_7day]]/100000*7,0)</f>
        <v>2</v>
      </c>
      <c r="V2628" s="13">
        <f>IF(OR(Table2[[#This Row],[7d_positivity_public]]=0,ISBLANK(Table2[[#This Row],[7d_positivity_public]])),"",(Table2[[#This Row],[7d_positivity_public]]-Table2[[#This Row],[7d_positivity_all]])/Table2[[#This Row],[7d_positivity_public]])</f>
        <v>0</v>
      </c>
      <c r="W2628">
        <v>5</v>
      </c>
    </row>
    <row r="2629" spans="1:23" x14ac:dyDescent="0.25">
      <c r="A2629" s="10">
        <v>44470</v>
      </c>
      <c r="B2629">
        <v>135</v>
      </c>
      <c r="C2629" t="s">
        <v>95</v>
      </c>
      <c r="D2629">
        <v>15</v>
      </c>
      <c r="E2629">
        <v>28</v>
      </c>
      <c r="F2629">
        <v>-13</v>
      </c>
      <c r="G2629">
        <v>8</v>
      </c>
      <c r="H2629">
        <v>75</v>
      </c>
      <c r="J2629">
        <v>57</v>
      </c>
      <c r="K2629">
        <v>77</v>
      </c>
      <c r="L2629">
        <v>65</v>
      </c>
      <c r="M2629">
        <v>85</v>
      </c>
      <c r="N2629">
        <v>67</v>
      </c>
      <c r="O2629">
        <v>43</v>
      </c>
      <c r="P2629">
        <v>69</v>
      </c>
      <c r="Q2629">
        <v>53</v>
      </c>
      <c r="R2629">
        <v>80</v>
      </c>
      <c r="T2629" s="34">
        <f>_xlfn.XLOOKUP(B2629,'LHA Demog pivot'!$B$4:$B$93,'LHA Demog pivot'!$C$4:$C$93,,,1)</f>
        <v>10220</v>
      </c>
      <c r="U2629" s="36">
        <f>ROUND(Table2[[#This Row],[LHA_Pop_2016]]*Table2[[#This Row],[C_ADR_7day]]/100000*7,0)</f>
        <v>11</v>
      </c>
      <c r="V2629" s="13">
        <f>IF(OR(Table2[[#This Row],[7d_positivity_public]]=0,ISBLANK(Table2[[#This Row],[7d_positivity_public]])),"",(Table2[[#This Row],[7d_positivity_public]]-Table2[[#This Row],[7d_positivity_all]])/Table2[[#This Row],[7d_positivity_public]])</f>
        <v>0</v>
      </c>
      <c r="W2629">
        <v>8</v>
      </c>
    </row>
    <row r="2630" spans="1:23" x14ac:dyDescent="0.25">
      <c r="A2630" s="10">
        <v>44470</v>
      </c>
      <c r="B2630">
        <v>136</v>
      </c>
      <c r="C2630" t="s">
        <v>253</v>
      </c>
      <c r="D2630">
        <v>13</v>
      </c>
      <c r="E2630">
        <v>12</v>
      </c>
      <c r="F2630">
        <v>1</v>
      </c>
      <c r="G2630">
        <v>7</v>
      </c>
      <c r="H2630">
        <v>81</v>
      </c>
      <c r="J2630">
        <v>73</v>
      </c>
      <c r="K2630">
        <v>82</v>
      </c>
      <c r="L2630">
        <v>74</v>
      </c>
      <c r="M2630">
        <v>88</v>
      </c>
      <c r="N2630">
        <v>74</v>
      </c>
      <c r="O2630">
        <v>60</v>
      </c>
      <c r="P2630">
        <v>75</v>
      </c>
      <c r="Q2630">
        <v>62</v>
      </c>
      <c r="R2630">
        <v>84</v>
      </c>
      <c r="T2630" s="34">
        <f>_xlfn.XLOOKUP(B2630,'LHA Demog pivot'!$B$4:$B$93,'LHA Demog pivot'!$C$4:$C$93,,,1)</f>
        <v>66849</v>
      </c>
      <c r="U2630" s="36">
        <f>ROUND(Table2[[#This Row],[LHA_Pop_2016]]*Table2[[#This Row],[C_ADR_7day]]/100000*7,0)</f>
        <v>61</v>
      </c>
      <c r="V2630" s="13">
        <f>IF(OR(Table2[[#This Row],[7d_positivity_public]]=0,ISBLANK(Table2[[#This Row],[7d_positivity_public]])),"",(Table2[[#This Row],[7d_positivity_public]]-Table2[[#This Row],[7d_positivity_all]])/Table2[[#This Row],[7d_positivity_public]])</f>
        <v>0.14285714285714285</v>
      </c>
      <c r="W2630">
        <v>6</v>
      </c>
    </row>
    <row r="2631" spans="1:23" x14ac:dyDescent="0.25">
      <c r="A2631" s="10">
        <v>44470</v>
      </c>
      <c r="B2631">
        <v>137</v>
      </c>
      <c r="C2631" t="s">
        <v>254</v>
      </c>
      <c r="D2631">
        <v>15</v>
      </c>
      <c r="E2631">
        <v>17</v>
      </c>
      <c r="F2631">
        <v>-2</v>
      </c>
      <c r="G2631">
        <v>8</v>
      </c>
      <c r="H2631">
        <v>85</v>
      </c>
      <c r="J2631">
        <v>75</v>
      </c>
      <c r="K2631">
        <v>86</v>
      </c>
      <c r="L2631">
        <v>82</v>
      </c>
      <c r="M2631">
        <v>89</v>
      </c>
      <c r="N2631">
        <v>77</v>
      </c>
      <c r="O2631">
        <v>63</v>
      </c>
      <c r="P2631">
        <v>78</v>
      </c>
      <c r="Q2631">
        <v>71</v>
      </c>
      <c r="R2631">
        <v>85</v>
      </c>
      <c r="T2631" s="34">
        <f>_xlfn.XLOOKUP(B2631,'LHA Demog pivot'!$B$4:$B$93,'LHA Demog pivot'!$C$4:$C$93,,,1)</f>
        <v>194882</v>
      </c>
      <c r="U2631" s="36">
        <f>ROUND(Table2[[#This Row],[LHA_Pop_2016]]*Table2[[#This Row],[C_ADR_7day]]/100000*7,0)</f>
        <v>205</v>
      </c>
      <c r="V2631" s="13">
        <f>IF(OR(Table2[[#This Row],[7d_positivity_public]]=0,ISBLANK(Table2[[#This Row],[7d_positivity_public]])),"",(Table2[[#This Row],[7d_positivity_public]]-Table2[[#This Row],[7d_positivity_all]])/Table2[[#This Row],[7d_positivity_public]])</f>
        <v>0.125</v>
      </c>
      <c r="W2631">
        <v>7</v>
      </c>
    </row>
    <row r="2632" spans="1:23" x14ac:dyDescent="0.25">
      <c r="A2632" s="10">
        <v>44470</v>
      </c>
      <c r="B2632">
        <v>138</v>
      </c>
      <c r="C2632" t="s">
        <v>116</v>
      </c>
      <c r="D2632">
        <v>3</v>
      </c>
      <c r="E2632">
        <v>3</v>
      </c>
      <c r="F2632">
        <v>0</v>
      </c>
      <c r="G2632">
        <v>3</v>
      </c>
      <c r="H2632">
        <v>86</v>
      </c>
      <c r="J2632">
        <v>77</v>
      </c>
      <c r="K2632">
        <v>86</v>
      </c>
      <c r="L2632">
        <v>79</v>
      </c>
      <c r="M2632">
        <v>90</v>
      </c>
      <c r="N2632">
        <v>80</v>
      </c>
      <c r="O2632">
        <v>65</v>
      </c>
      <c r="P2632">
        <v>81</v>
      </c>
      <c r="Q2632">
        <v>70</v>
      </c>
      <c r="R2632">
        <v>87</v>
      </c>
      <c r="T2632" s="34">
        <f>_xlfn.XLOOKUP(B2632,'LHA Demog pivot'!$B$4:$B$93,'LHA Demog pivot'!$C$4:$C$93,,,1)</f>
        <v>12110</v>
      </c>
      <c r="U2632" s="36">
        <f>ROUND(Table2[[#This Row],[LHA_Pop_2016]]*Table2[[#This Row],[C_ADR_7day]]/100000*7,0)</f>
        <v>3</v>
      </c>
      <c r="V2632" s="13">
        <f>IF(OR(Table2[[#This Row],[7d_positivity_public]]=0,ISBLANK(Table2[[#This Row],[7d_positivity_public]])),"",(Table2[[#This Row],[7d_positivity_public]]-Table2[[#This Row],[7d_positivity_all]])/Table2[[#This Row],[7d_positivity_public]])</f>
        <v>0</v>
      </c>
      <c r="W2632">
        <v>3</v>
      </c>
    </row>
    <row r="2633" spans="1:23" x14ac:dyDescent="0.25">
      <c r="A2633" s="10">
        <v>44470</v>
      </c>
      <c r="B2633">
        <v>139</v>
      </c>
      <c r="C2633" t="s">
        <v>118</v>
      </c>
      <c r="D2633">
        <v>38</v>
      </c>
      <c r="E2633">
        <v>43</v>
      </c>
      <c r="F2633">
        <v>-5</v>
      </c>
      <c r="G2633">
        <v>17</v>
      </c>
      <c r="H2633">
        <v>69</v>
      </c>
      <c r="J2633">
        <v>41</v>
      </c>
      <c r="K2633">
        <v>71</v>
      </c>
      <c r="L2633">
        <v>57</v>
      </c>
      <c r="M2633">
        <v>81</v>
      </c>
      <c r="N2633">
        <v>61</v>
      </c>
      <c r="O2633">
        <v>30</v>
      </c>
      <c r="P2633">
        <v>63</v>
      </c>
      <c r="Q2633">
        <v>44</v>
      </c>
      <c r="R2633">
        <v>76</v>
      </c>
      <c r="T2633" s="34">
        <f>_xlfn.XLOOKUP(B2633,'LHA Demog pivot'!$B$4:$B$93,'LHA Demog pivot'!$C$4:$C$93,,,1)</f>
        <v>7285</v>
      </c>
      <c r="U2633" s="36">
        <f>ROUND(Table2[[#This Row],[LHA_Pop_2016]]*Table2[[#This Row],[C_ADR_7day]]/100000*7,0)</f>
        <v>19</v>
      </c>
      <c r="V2633" s="13">
        <f>IF(OR(Table2[[#This Row],[7d_positivity_public]]=0,ISBLANK(Table2[[#This Row],[7d_positivity_public]])),"",(Table2[[#This Row],[7d_positivity_public]]-Table2[[#This Row],[7d_positivity_all]])/Table2[[#This Row],[7d_positivity_public]])</f>
        <v>5.8823529411764705E-2</v>
      </c>
      <c r="W2633">
        <v>16</v>
      </c>
    </row>
    <row r="2634" spans="1:23" x14ac:dyDescent="0.25">
      <c r="A2634" s="10">
        <v>44470</v>
      </c>
      <c r="B2634">
        <v>141</v>
      </c>
      <c r="C2634" t="s">
        <v>255</v>
      </c>
      <c r="D2634">
        <v>3</v>
      </c>
      <c r="E2634">
        <v>9</v>
      </c>
      <c r="F2634">
        <v>-6</v>
      </c>
      <c r="G2634">
        <v>2</v>
      </c>
      <c r="H2634">
        <v>92</v>
      </c>
      <c r="J2634">
        <v>83</v>
      </c>
      <c r="K2634">
        <v>93</v>
      </c>
      <c r="L2634">
        <v>93</v>
      </c>
      <c r="M2634">
        <v>92</v>
      </c>
      <c r="N2634">
        <v>82</v>
      </c>
      <c r="O2634">
        <v>63</v>
      </c>
      <c r="P2634">
        <v>84</v>
      </c>
      <c r="Q2634">
        <v>81</v>
      </c>
      <c r="R2634">
        <v>88</v>
      </c>
      <c r="T2634" s="34">
        <f>_xlfn.XLOOKUP(B2634,'LHA Demog pivot'!$B$4:$B$93,'LHA Demog pivot'!$C$4:$C$93,,,1)</f>
        <v>8085</v>
      </c>
      <c r="U2634" s="36">
        <f>ROUND(Table2[[#This Row],[LHA_Pop_2016]]*Table2[[#This Row],[C_ADR_7day]]/100000*7,0)</f>
        <v>2</v>
      </c>
      <c r="V2634" s="13">
        <f>IF(OR(Table2[[#This Row],[7d_positivity_public]]=0,ISBLANK(Table2[[#This Row],[7d_positivity_public]])),"",(Table2[[#This Row],[7d_positivity_public]]-Table2[[#This Row],[7d_positivity_all]])/Table2[[#This Row],[7d_positivity_public]])</f>
        <v>0</v>
      </c>
      <c r="W2634">
        <v>2</v>
      </c>
    </row>
    <row r="2635" spans="1:23" x14ac:dyDescent="0.25">
      <c r="A2635" s="10">
        <v>44470</v>
      </c>
      <c r="B2635">
        <v>142</v>
      </c>
      <c r="C2635" t="s">
        <v>120</v>
      </c>
      <c r="D2635">
        <v>16</v>
      </c>
      <c r="E2635">
        <v>20</v>
      </c>
      <c r="F2635">
        <v>-4</v>
      </c>
      <c r="G2635">
        <v>9</v>
      </c>
      <c r="H2635">
        <v>78</v>
      </c>
      <c r="J2635">
        <v>62</v>
      </c>
      <c r="K2635">
        <v>79</v>
      </c>
      <c r="L2635">
        <v>67</v>
      </c>
      <c r="M2635">
        <v>86</v>
      </c>
      <c r="N2635">
        <v>71</v>
      </c>
      <c r="O2635">
        <v>50</v>
      </c>
      <c r="P2635">
        <v>72</v>
      </c>
      <c r="Q2635">
        <v>56</v>
      </c>
      <c r="R2635">
        <v>82</v>
      </c>
      <c r="T2635" s="34">
        <f>_xlfn.XLOOKUP(B2635,'LHA Demog pivot'!$B$4:$B$93,'LHA Demog pivot'!$C$4:$C$93,,,1)</f>
        <v>33648</v>
      </c>
      <c r="U2635" s="36">
        <f>ROUND(Table2[[#This Row],[LHA_Pop_2016]]*Table2[[#This Row],[C_ADR_7day]]/100000*7,0)</f>
        <v>38</v>
      </c>
      <c r="V2635" s="13">
        <f>IF(OR(Table2[[#This Row],[7d_positivity_public]]=0,ISBLANK(Table2[[#This Row],[7d_positivity_public]])),"",(Table2[[#This Row],[7d_positivity_public]]-Table2[[#This Row],[7d_positivity_all]])/Table2[[#This Row],[7d_positivity_public]])</f>
        <v>0.1111111111111111</v>
      </c>
      <c r="W2635">
        <v>8</v>
      </c>
    </row>
    <row r="2636" spans="1:23" x14ac:dyDescent="0.25">
      <c r="A2636" s="10">
        <v>44470</v>
      </c>
      <c r="B2636">
        <v>143</v>
      </c>
      <c r="C2636" t="s">
        <v>256</v>
      </c>
      <c r="D2636">
        <v>27</v>
      </c>
      <c r="E2636">
        <v>19</v>
      </c>
      <c r="F2636">
        <v>8</v>
      </c>
      <c r="G2636">
        <v>10</v>
      </c>
      <c r="H2636">
        <v>86</v>
      </c>
      <c r="J2636">
        <v>78</v>
      </c>
      <c r="K2636">
        <v>87</v>
      </c>
      <c r="L2636">
        <v>83</v>
      </c>
      <c r="M2636">
        <v>90</v>
      </c>
      <c r="N2636">
        <v>78</v>
      </c>
      <c r="O2636">
        <v>65</v>
      </c>
      <c r="P2636">
        <v>79</v>
      </c>
      <c r="Q2636">
        <v>72</v>
      </c>
      <c r="R2636">
        <v>86</v>
      </c>
      <c r="T2636" s="34">
        <f>_xlfn.XLOOKUP(B2636,'LHA Demog pivot'!$B$4:$B$93,'LHA Demog pivot'!$C$4:$C$93,,,1)</f>
        <v>113287</v>
      </c>
      <c r="U2636" s="36">
        <f>ROUND(Table2[[#This Row],[LHA_Pop_2016]]*Table2[[#This Row],[C_ADR_7day]]/100000*7,0)</f>
        <v>214</v>
      </c>
      <c r="V2636" s="13">
        <f>IF(OR(Table2[[#This Row],[7d_positivity_public]]=0,ISBLANK(Table2[[#This Row],[7d_positivity_public]])),"",(Table2[[#This Row],[7d_positivity_public]]-Table2[[#This Row],[7d_positivity_all]])/Table2[[#This Row],[7d_positivity_public]])</f>
        <v>0.1</v>
      </c>
      <c r="W2636">
        <v>9</v>
      </c>
    </row>
    <row r="2637" spans="1:23" x14ac:dyDescent="0.25">
      <c r="A2637" s="10">
        <v>44470</v>
      </c>
      <c r="B2637">
        <v>144</v>
      </c>
      <c r="C2637" t="s">
        <v>257</v>
      </c>
      <c r="D2637">
        <v>27</v>
      </c>
      <c r="E2637">
        <v>19</v>
      </c>
      <c r="F2637">
        <v>8</v>
      </c>
      <c r="G2637">
        <v>18</v>
      </c>
      <c r="H2637">
        <v>75</v>
      </c>
      <c r="J2637">
        <v>55</v>
      </c>
      <c r="K2637">
        <v>76</v>
      </c>
      <c r="L2637">
        <v>61</v>
      </c>
      <c r="M2637">
        <v>83</v>
      </c>
      <c r="N2637">
        <v>68</v>
      </c>
      <c r="O2637">
        <v>40</v>
      </c>
      <c r="P2637">
        <v>69</v>
      </c>
      <c r="Q2637">
        <v>49</v>
      </c>
      <c r="R2637">
        <v>79</v>
      </c>
      <c r="T2637" s="34">
        <f>_xlfn.XLOOKUP(B2637,'LHA Demog pivot'!$B$4:$B$93,'LHA Demog pivot'!$C$4:$C$93,,,1)</f>
        <v>14112</v>
      </c>
      <c r="U2637" s="36">
        <f>ROUND(Table2[[#This Row],[LHA_Pop_2016]]*Table2[[#This Row],[C_ADR_7day]]/100000*7,0)</f>
        <v>27</v>
      </c>
      <c r="V2637" s="13">
        <f>IF(OR(Table2[[#This Row],[7d_positivity_public]]=0,ISBLANK(Table2[[#This Row],[7d_positivity_public]])),"",(Table2[[#This Row],[7d_positivity_public]]-Table2[[#This Row],[7d_positivity_all]])/Table2[[#This Row],[7d_positivity_public]])</f>
        <v>5.5555555555555552E-2</v>
      </c>
      <c r="W2637">
        <v>17</v>
      </c>
    </row>
    <row r="2638" spans="1:23" x14ac:dyDescent="0.25">
      <c r="A2638" s="10">
        <v>44470</v>
      </c>
      <c r="B2638">
        <v>145</v>
      </c>
      <c r="C2638" t="s">
        <v>258</v>
      </c>
      <c r="D2638">
        <v>13</v>
      </c>
      <c r="E2638">
        <v>10</v>
      </c>
      <c r="F2638">
        <v>3</v>
      </c>
      <c r="G2638">
        <v>2</v>
      </c>
      <c r="H2638">
        <v>75</v>
      </c>
      <c r="J2638">
        <v>61</v>
      </c>
      <c r="K2638">
        <v>76</v>
      </c>
      <c r="L2638">
        <v>68</v>
      </c>
      <c r="M2638">
        <v>81</v>
      </c>
      <c r="N2638">
        <v>67</v>
      </c>
      <c r="O2638">
        <v>53</v>
      </c>
      <c r="P2638">
        <v>68</v>
      </c>
      <c r="Q2638">
        <v>56</v>
      </c>
      <c r="R2638">
        <v>76</v>
      </c>
      <c r="T2638" s="34">
        <f>_xlfn.XLOOKUP(B2638,'LHA Demog pivot'!$B$4:$B$93,'LHA Demog pivot'!$C$4:$C$93,,,1)</f>
        <v>4050</v>
      </c>
      <c r="U2638" s="36">
        <f>ROUND(Table2[[#This Row],[LHA_Pop_2016]]*Table2[[#This Row],[C_ADR_7day]]/100000*7,0)</f>
        <v>4</v>
      </c>
      <c r="V2638" s="13">
        <f>IF(OR(Table2[[#This Row],[7d_positivity_public]]=0,ISBLANK(Table2[[#This Row],[7d_positivity_public]])),"",(Table2[[#This Row],[7d_positivity_public]]-Table2[[#This Row],[7d_positivity_all]])/Table2[[#This Row],[7d_positivity_public]])</f>
        <v>0</v>
      </c>
      <c r="W2638">
        <v>2</v>
      </c>
    </row>
    <row r="2639" spans="1:23" x14ac:dyDescent="0.25">
      <c r="A2639" s="10">
        <v>44470</v>
      </c>
      <c r="B2639">
        <v>146</v>
      </c>
      <c r="C2639" t="s">
        <v>259</v>
      </c>
      <c r="D2639">
        <v>46</v>
      </c>
      <c r="E2639">
        <v>40</v>
      </c>
      <c r="F2639">
        <v>6</v>
      </c>
      <c r="G2639">
        <v>17</v>
      </c>
      <c r="H2639">
        <v>74</v>
      </c>
      <c r="J2639">
        <v>59</v>
      </c>
      <c r="K2639">
        <v>75</v>
      </c>
      <c r="L2639">
        <v>66</v>
      </c>
      <c r="M2639">
        <v>82</v>
      </c>
      <c r="N2639">
        <v>64</v>
      </c>
      <c r="O2639">
        <v>42</v>
      </c>
      <c r="P2639">
        <v>66</v>
      </c>
      <c r="Q2639">
        <v>54</v>
      </c>
      <c r="R2639">
        <v>76</v>
      </c>
      <c r="T2639" s="34">
        <f>_xlfn.XLOOKUP(B2639,'LHA Demog pivot'!$B$4:$B$93,'LHA Demog pivot'!$C$4:$C$93,,,1)</f>
        <v>24815</v>
      </c>
      <c r="U2639" s="36">
        <f>ROUND(Table2[[#This Row],[LHA_Pop_2016]]*Table2[[#This Row],[C_ADR_7day]]/100000*7,0)</f>
        <v>80</v>
      </c>
      <c r="V2639" s="13">
        <f>IF(OR(Table2[[#This Row],[7d_positivity_public]]=0,ISBLANK(Table2[[#This Row],[7d_positivity_public]])),"",(Table2[[#This Row],[7d_positivity_public]]-Table2[[#This Row],[7d_positivity_all]])/Table2[[#This Row],[7d_positivity_public]])</f>
        <v>5.8823529411764705E-2</v>
      </c>
      <c r="W2639">
        <v>16</v>
      </c>
    </row>
    <row r="2640" spans="1:23" x14ac:dyDescent="0.25">
      <c r="A2640" s="10">
        <v>44470</v>
      </c>
      <c r="B2640">
        <v>147</v>
      </c>
      <c r="C2640" t="s">
        <v>260</v>
      </c>
      <c r="D2640">
        <v>30</v>
      </c>
      <c r="E2640">
        <v>24</v>
      </c>
      <c r="F2640">
        <v>6</v>
      </c>
      <c r="G2640">
        <v>19</v>
      </c>
      <c r="H2640">
        <v>76</v>
      </c>
      <c r="J2640">
        <v>60</v>
      </c>
      <c r="K2640">
        <v>78</v>
      </c>
      <c r="L2640">
        <v>70</v>
      </c>
      <c r="M2640">
        <v>83</v>
      </c>
      <c r="N2640">
        <v>67</v>
      </c>
      <c r="O2640">
        <v>46</v>
      </c>
      <c r="P2640">
        <v>69</v>
      </c>
      <c r="Q2640">
        <v>57</v>
      </c>
      <c r="R2640">
        <v>78</v>
      </c>
      <c r="T2640" s="34">
        <f>_xlfn.XLOOKUP(B2640,'LHA Demog pivot'!$B$4:$B$93,'LHA Demog pivot'!$C$4:$C$93,,,1)</f>
        <v>4012</v>
      </c>
      <c r="U2640" s="36">
        <f>ROUND(Table2[[#This Row],[LHA_Pop_2016]]*Table2[[#This Row],[C_ADR_7day]]/100000*7,0)</f>
        <v>8</v>
      </c>
      <c r="V2640" s="13">
        <f>IF(OR(Table2[[#This Row],[7d_positivity_public]]=0,ISBLANK(Table2[[#This Row],[7d_positivity_public]])),"",(Table2[[#This Row],[7d_positivity_public]]-Table2[[#This Row],[7d_positivity_all]])/Table2[[#This Row],[7d_positivity_public]])</f>
        <v>0</v>
      </c>
      <c r="W2640">
        <v>19</v>
      </c>
    </row>
    <row r="2641" spans="1:23" x14ac:dyDescent="0.25">
      <c r="A2641" s="10">
        <v>44470</v>
      </c>
      <c r="B2641">
        <v>148</v>
      </c>
      <c r="C2641" t="s">
        <v>261</v>
      </c>
      <c r="D2641">
        <v>31</v>
      </c>
      <c r="E2641">
        <v>25</v>
      </c>
      <c r="F2641">
        <v>6</v>
      </c>
      <c r="G2641">
        <v>18</v>
      </c>
      <c r="H2641">
        <v>77</v>
      </c>
      <c r="J2641">
        <v>57</v>
      </c>
      <c r="K2641">
        <v>78</v>
      </c>
      <c r="L2641">
        <v>68</v>
      </c>
      <c r="M2641">
        <v>84</v>
      </c>
      <c r="N2641">
        <v>68</v>
      </c>
      <c r="O2641">
        <v>35</v>
      </c>
      <c r="P2641">
        <v>70</v>
      </c>
      <c r="Q2641">
        <v>56</v>
      </c>
      <c r="R2641">
        <v>78</v>
      </c>
      <c r="T2641" s="34">
        <f>_xlfn.XLOOKUP(B2641,'LHA Demog pivot'!$B$4:$B$93,'LHA Demog pivot'!$C$4:$C$93,,,1)</f>
        <v>6548</v>
      </c>
      <c r="U2641" s="36">
        <f>ROUND(Table2[[#This Row],[LHA_Pop_2016]]*Table2[[#This Row],[C_ADR_7day]]/100000*7,0)</f>
        <v>14</v>
      </c>
      <c r="V2641" s="13">
        <f>IF(OR(Table2[[#This Row],[7d_positivity_public]]=0,ISBLANK(Table2[[#This Row],[7d_positivity_public]])),"",(Table2[[#This Row],[7d_positivity_public]]-Table2[[#This Row],[7d_positivity_all]])/Table2[[#This Row],[7d_positivity_public]])</f>
        <v>0</v>
      </c>
      <c r="W2641">
        <v>18</v>
      </c>
    </row>
    <row r="2642" spans="1:23" x14ac:dyDescent="0.25">
      <c r="A2642" s="10">
        <v>44470</v>
      </c>
      <c r="B2642">
        <v>149</v>
      </c>
      <c r="C2642" t="s">
        <v>124</v>
      </c>
      <c r="D2642">
        <v>39</v>
      </c>
      <c r="E2642">
        <v>23</v>
      </c>
      <c r="F2642">
        <v>16</v>
      </c>
      <c r="G2642">
        <v>23</v>
      </c>
      <c r="H2642">
        <v>78</v>
      </c>
      <c r="J2642">
        <v>66</v>
      </c>
      <c r="K2642">
        <v>79</v>
      </c>
      <c r="L2642">
        <v>70</v>
      </c>
      <c r="M2642">
        <v>85</v>
      </c>
      <c r="N2642">
        <v>69</v>
      </c>
      <c r="O2642">
        <v>48</v>
      </c>
      <c r="P2642">
        <v>70</v>
      </c>
      <c r="Q2642">
        <v>57</v>
      </c>
      <c r="R2642">
        <v>80</v>
      </c>
      <c r="T2642" s="34">
        <f>_xlfn.XLOOKUP(B2642,'LHA Demog pivot'!$B$4:$B$93,'LHA Demog pivot'!$C$4:$C$93,,,1)</f>
        <v>10855</v>
      </c>
      <c r="U2642" s="36">
        <f>ROUND(Table2[[#This Row],[LHA_Pop_2016]]*Table2[[#This Row],[C_ADR_7day]]/100000*7,0)</f>
        <v>30</v>
      </c>
      <c r="V2642" s="13">
        <f>IF(OR(Table2[[#This Row],[7d_positivity_public]]=0,ISBLANK(Table2[[#This Row],[7d_positivity_public]])),"",(Table2[[#This Row],[7d_positivity_public]]-Table2[[#This Row],[7d_positivity_all]])/Table2[[#This Row],[7d_positivity_public]])</f>
        <v>4.3478260869565216E-2</v>
      </c>
      <c r="W2642">
        <v>22</v>
      </c>
    </row>
    <row r="2643" spans="1:23" x14ac:dyDescent="0.25">
      <c r="A2643" s="10">
        <v>44470</v>
      </c>
      <c r="B2643">
        <v>211</v>
      </c>
      <c r="C2643" t="s">
        <v>262</v>
      </c>
      <c r="D2643">
        <v>19</v>
      </c>
      <c r="E2643">
        <v>32</v>
      </c>
      <c r="F2643">
        <v>-13</v>
      </c>
      <c r="G2643">
        <v>7</v>
      </c>
      <c r="H2643">
        <v>76</v>
      </c>
      <c r="J2643">
        <v>58</v>
      </c>
      <c r="K2643">
        <v>77</v>
      </c>
      <c r="L2643">
        <v>69</v>
      </c>
      <c r="M2643">
        <v>82</v>
      </c>
      <c r="N2643">
        <v>67</v>
      </c>
      <c r="O2643">
        <v>44</v>
      </c>
      <c r="P2643">
        <v>69</v>
      </c>
      <c r="Q2643">
        <v>56</v>
      </c>
      <c r="R2643">
        <v>77</v>
      </c>
      <c r="T2643" s="34">
        <f>_xlfn.XLOOKUP(B2643,'LHA Demog pivot'!$B$4:$B$93,'LHA Demog pivot'!$C$4:$C$93,,,1)</f>
        <v>8129</v>
      </c>
      <c r="U2643" s="36">
        <f>ROUND(Table2[[#This Row],[LHA_Pop_2016]]*Table2[[#This Row],[C_ADR_7day]]/100000*7,0)</f>
        <v>11</v>
      </c>
      <c r="V2643" s="13">
        <f>IF(OR(Table2[[#This Row],[7d_positivity_public]]=0,ISBLANK(Table2[[#This Row],[7d_positivity_public]])),"",(Table2[[#This Row],[7d_positivity_public]]-Table2[[#This Row],[7d_positivity_all]])/Table2[[#This Row],[7d_positivity_public]])</f>
        <v>0.14285714285714285</v>
      </c>
      <c r="W2643">
        <v>6</v>
      </c>
    </row>
    <row r="2644" spans="1:23" x14ac:dyDescent="0.25">
      <c r="A2644" s="10">
        <v>44470</v>
      </c>
      <c r="B2644">
        <v>212</v>
      </c>
      <c r="C2644" t="s">
        <v>263</v>
      </c>
      <c r="D2644">
        <v>38</v>
      </c>
      <c r="E2644">
        <v>27</v>
      </c>
      <c r="F2644">
        <v>11</v>
      </c>
      <c r="G2644">
        <v>9</v>
      </c>
      <c r="H2644">
        <v>78</v>
      </c>
      <c r="J2644">
        <v>66</v>
      </c>
      <c r="K2644">
        <v>79</v>
      </c>
      <c r="L2644">
        <v>73</v>
      </c>
      <c r="M2644">
        <v>86</v>
      </c>
      <c r="N2644">
        <v>71</v>
      </c>
      <c r="O2644">
        <v>55</v>
      </c>
      <c r="P2644">
        <v>72</v>
      </c>
      <c r="Q2644">
        <v>62</v>
      </c>
      <c r="R2644">
        <v>82</v>
      </c>
      <c r="T2644" s="34">
        <f>_xlfn.XLOOKUP(B2644,'LHA Demog pivot'!$B$4:$B$93,'LHA Demog pivot'!$C$4:$C$93,,,1)</f>
        <v>93177</v>
      </c>
      <c r="U2644" s="36">
        <f>ROUND(Table2[[#This Row],[LHA_Pop_2016]]*Table2[[#This Row],[C_ADR_7day]]/100000*7,0)</f>
        <v>248</v>
      </c>
      <c r="V2644" s="13">
        <f>IF(OR(Table2[[#This Row],[7d_positivity_public]]=0,ISBLANK(Table2[[#This Row],[7d_positivity_public]])),"",(Table2[[#This Row],[7d_positivity_public]]-Table2[[#This Row],[7d_positivity_all]])/Table2[[#This Row],[7d_positivity_public]])</f>
        <v>0.1111111111111111</v>
      </c>
      <c r="W2644">
        <v>8</v>
      </c>
    </row>
    <row r="2645" spans="1:23" x14ac:dyDescent="0.25">
      <c r="A2645" s="10">
        <v>44470</v>
      </c>
      <c r="B2645">
        <v>213</v>
      </c>
      <c r="C2645" t="s">
        <v>264</v>
      </c>
      <c r="D2645">
        <v>23</v>
      </c>
      <c r="E2645">
        <v>20</v>
      </c>
      <c r="F2645">
        <v>3</v>
      </c>
      <c r="G2645">
        <v>8</v>
      </c>
      <c r="H2645">
        <v>85</v>
      </c>
      <c r="J2645">
        <v>75</v>
      </c>
      <c r="K2645">
        <v>86</v>
      </c>
      <c r="L2645">
        <v>84</v>
      </c>
      <c r="M2645">
        <v>88</v>
      </c>
      <c r="N2645">
        <v>77</v>
      </c>
      <c r="O2645">
        <v>62</v>
      </c>
      <c r="P2645">
        <v>78</v>
      </c>
      <c r="Q2645">
        <v>74</v>
      </c>
      <c r="R2645">
        <v>84</v>
      </c>
      <c r="T2645" s="34">
        <f>_xlfn.XLOOKUP(B2645,'LHA Demog pivot'!$B$4:$B$93,'LHA Demog pivot'!$C$4:$C$93,,,1)</f>
        <v>141685</v>
      </c>
      <c r="U2645" s="36">
        <f>ROUND(Table2[[#This Row],[LHA_Pop_2016]]*Table2[[#This Row],[C_ADR_7day]]/100000*7,0)</f>
        <v>228</v>
      </c>
      <c r="V2645" s="13">
        <f>IF(OR(Table2[[#This Row],[7d_positivity_public]]=0,ISBLANK(Table2[[#This Row],[7d_positivity_public]])),"",(Table2[[#This Row],[7d_positivity_public]]-Table2[[#This Row],[7d_positivity_all]])/Table2[[#This Row],[7d_positivity_public]])</f>
        <v>0.125</v>
      </c>
      <c r="W2645">
        <v>7</v>
      </c>
    </row>
    <row r="2646" spans="1:23" x14ac:dyDescent="0.25">
      <c r="A2646" s="10">
        <v>44470</v>
      </c>
      <c r="B2646">
        <v>214</v>
      </c>
      <c r="C2646" t="s">
        <v>265</v>
      </c>
      <c r="D2646">
        <v>22</v>
      </c>
      <c r="E2646">
        <v>24</v>
      </c>
      <c r="F2646">
        <v>-2</v>
      </c>
      <c r="G2646">
        <v>7</v>
      </c>
      <c r="H2646">
        <v>79</v>
      </c>
      <c r="J2646">
        <v>70</v>
      </c>
      <c r="K2646">
        <v>79</v>
      </c>
      <c r="L2646">
        <v>73</v>
      </c>
      <c r="M2646">
        <v>86</v>
      </c>
      <c r="N2646">
        <v>71</v>
      </c>
      <c r="O2646">
        <v>58</v>
      </c>
      <c r="P2646">
        <v>72</v>
      </c>
      <c r="Q2646">
        <v>63</v>
      </c>
      <c r="R2646">
        <v>81</v>
      </c>
      <c r="T2646" s="34">
        <f>_xlfn.XLOOKUP(B2646,'LHA Demog pivot'!$B$4:$B$93,'LHA Demog pivot'!$C$4:$C$93,,,1)</f>
        <v>43157</v>
      </c>
      <c r="U2646" s="36">
        <f>ROUND(Table2[[#This Row],[LHA_Pop_2016]]*Table2[[#This Row],[C_ADR_7day]]/100000*7,0)</f>
        <v>66</v>
      </c>
      <c r="V2646" s="13">
        <f>IF(OR(Table2[[#This Row],[7d_positivity_public]]=0,ISBLANK(Table2[[#This Row],[7d_positivity_public]])),"",(Table2[[#This Row],[7d_positivity_public]]-Table2[[#This Row],[7d_positivity_all]])/Table2[[#This Row],[7d_positivity_public]])</f>
        <v>0.14285714285714285</v>
      </c>
      <c r="W2646">
        <v>6</v>
      </c>
    </row>
    <row r="2647" spans="1:23" x14ac:dyDescent="0.25">
      <c r="A2647" s="10">
        <v>44470</v>
      </c>
      <c r="B2647">
        <v>215</v>
      </c>
      <c r="C2647" t="s">
        <v>135</v>
      </c>
      <c r="D2647">
        <v>28</v>
      </c>
      <c r="E2647">
        <v>34</v>
      </c>
      <c r="F2647">
        <v>-6</v>
      </c>
      <c r="G2647">
        <v>11</v>
      </c>
      <c r="H2647">
        <v>82</v>
      </c>
      <c r="J2647">
        <v>66</v>
      </c>
      <c r="K2647">
        <v>83</v>
      </c>
      <c r="L2647">
        <v>75</v>
      </c>
      <c r="M2647">
        <v>89</v>
      </c>
      <c r="N2647">
        <v>75</v>
      </c>
      <c r="O2647">
        <v>55</v>
      </c>
      <c r="P2647">
        <v>76</v>
      </c>
      <c r="Q2647">
        <v>62</v>
      </c>
      <c r="R2647">
        <v>85</v>
      </c>
      <c r="T2647" s="34">
        <f>_xlfn.XLOOKUP(B2647,'LHA Demog pivot'!$B$4:$B$93,'LHA Demog pivot'!$C$4:$C$93,,,1)</f>
        <v>9696</v>
      </c>
      <c r="U2647" s="36">
        <f>ROUND(Table2[[#This Row],[LHA_Pop_2016]]*Table2[[#This Row],[C_ADR_7day]]/100000*7,0)</f>
        <v>19</v>
      </c>
      <c r="V2647" s="13">
        <f>IF(OR(Table2[[#This Row],[7d_positivity_public]]=0,ISBLANK(Table2[[#This Row],[7d_positivity_public]])),"",(Table2[[#This Row],[7d_positivity_public]]-Table2[[#This Row],[7d_positivity_all]])/Table2[[#This Row],[7d_positivity_public]])</f>
        <v>0</v>
      </c>
      <c r="W2647">
        <v>11</v>
      </c>
    </row>
    <row r="2648" spans="1:23" x14ac:dyDescent="0.25">
      <c r="A2648" s="10">
        <v>44470</v>
      </c>
      <c r="B2648">
        <v>221</v>
      </c>
      <c r="C2648" t="s">
        <v>136</v>
      </c>
      <c r="D2648">
        <v>8</v>
      </c>
      <c r="E2648">
        <v>7</v>
      </c>
      <c r="F2648">
        <v>1</v>
      </c>
      <c r="G2648">
        <v>4</v>
      </c>
      <c r="H2648">
        <v>91</v>
      </c>
      <c r="J2648">
        <v>88</v>
      </c>
      <c r="K2648">
        <v>91</v>
      </c>
      <c r="L2648">
        <v>92</v>
      </c>
      <c r="M2648">
        <v>90</v>
      </c>
      <c r="N2648">
        <v>85</v>
      </c>
      <c r="O2648">
        <v>79</v>
      </c>
      <c r="P2648">
        <v>86</v>
      </c>
      <c r="Q2648">
        <v>84</v>
      </c>
      <c r="R2648">
        <v>87</v>
      </c>
      <c r="T2648" s="34">
        <f>_xlfn.XLOOKUP(B2648,'LHA Demog pivot'!$B$4:$B$93,'LHA Demog pivot'!$C$4:$C$93,,,1)</f>
        <v>70996</v>
      </c>
      <c r="U2648" s="36">
        <f>ROUND(Table2[[#This Row],[LHA_Pop_2016]]*Table2[[#This Row],[C_ADR_7day]]/100000*7,0)</f>
        <v>40</v>
      </c>
      <c r="V2648" s="13">
        <f>IF(OR(Table2[[#This Row],[7d_positivity_public]]=0,ISBLANK(Table2[[#This Row],[7d_positivity_public]])),"",(Table2[[#This Row],[7d_positivity_public]]-Table2[[#This Row],[7d_positivity_all]])/Table2[[#This Row],[7d_positivity_public]])</f>
        <v>0.25</v>
      </c>
      <c r="W2648">
        <v>3</v>
      </c>
    </row>
    <row r="2649" spans="1:23" x14ac:dyDescent="0.25">
      <c r="A2649" s="10">
        <v>44470</v>
      </c>
      <c r="B2649">
        <v>222</v>
      </c>
      <c r="C2649" t="s">
        <v>266</v>
      </c>
      <c r="D2649">
        <v>9</v>
      </c>
      <c r="E2649">
        <v>8</v>
      </c>
      <c r="F2649">
        <v>1</v>
      </c>
      <c r="G2649">
        <v>5</v>
      </c>
      <c r="H2649">
        <v>91</v>
      </c>
      <c r="J2649">
        <v>87</v>
      </c>
      <c r="K2649">
        <v>91</v>
      </c>
      <c r="L2649">
        <v>94</v>
      </c>
      <c r="M2649">
        <v>88</v>
      </c>
      <c r="N2649">
        <v>85</v>
      </c>
      <c r="O2649">
        <v>78</v>
      </c>
      <c r="P2649">
        <v>85</v>
      </c>
      <c r="Q2649">
        <v>86</v>
      </c>
      <c r="R2649">
        <v>85</v>
      </c>
      <c r="T2649" s="34">
        <f>_xlfn.XLOOKUP(B2649,'LHA Demog pivot'!$B$4:$B$93,'LHA Demog pivot'!$C$4:$C$93,,,1)</f>
        <v>232755</v>
      </c>
      <c r="U2649" s="36">
        <f>ROUND(Table2[[#This Row],[LHA_Pop_2016]]*Table2[[#This Row],[C_ADR_7day]]/100000*7,0)</f>
        <v>147</v>
      </c>
      <c r="V2649" s="13">
        <f>IF(OR(Table2[[#This Row],[7d_positivity_public]]=0,ISBLANK(Table2[[#This Row],[7d_positivity_public]])),"",(Table2[[#This Row],[7d_positivity_public]]-Table2[[#This Row],[7d_positivity_all]])/Table2[[#This Row],[7d_positivity_public]])</f>
        <v>0.6</v>
      </c>
      <c r="W2649">
        <v>2</v>
      </c>
    </row>
    <row r="2650" spans="1:23" x14ac:dyDescent="0.25">
      <c r="A2650" s="10">
        <v>44470</v>
      </c>
      <c r="B2650">
        <v>223</v>
      </c>
      <c r="C2650" t="s">
        <v>267</v>
      </c>
      <c r="D2650">
        <v>26</v>
      </c>
      <c r="E2650">
        <v>19</v>
      </c>
      <c r="F2650">
        <v>7</v>
      </c>
      <c r="G2650">
        <v>8</v>
      </c>
      <c r="H2650">
        <v>86</v>
      </c>
      <c r="J2650">
        <v>82</v>
      </c>
      <c r="K2650">
        <v>86</v>
      </c>
      <c r="L2650">
        <v>83</v>
      </c>
      <c r="M2650">
        <v>90</v>
      </c>
      <c r="N2650">
        <v>80</v>
      </c>
      <c r="O2650">
        <v>72</v>
      </c>
      <c r="P2650">
        <v>80</v>
      </c>
      <c r="Q2650">
        <v>74</v>
      </c>
      <c r="R2650">
        <v>87</v>
      </c>
      <c r="T2650" s="34">
        <f>_xlfn.XLOOKUP(B2650,'LHA Demog pivot'!$B$4:$B$93,'LHA Demog pivot'!$C$4:$C$93,,,1)</f>
        <v>101101</v>
      </c>
      <c r="U2650" s="36">
        <f>ROUND(Table2[[#This Row],[LHA_Pop_2016]]*Table2[[#This Row],[C_ADR_7day]]/100000*7,0)</f>
        <v>184</v>
      </c>
      <c r="V2650" s="13">
        <f>IF(OR(Table2[[#This Row],[7d_positivity_public]]=0,ISBLANK(Table2[[#This Row],[7d_positivity_public]])),"",(Table2[[#This Row],[7d_positivity_public]]-Table2[[#This Row],[7d_positivity_all]])/Table2[[#This Row],[7d_positivity_public]])</f>
        <v>0.125</v>
      </c>
      <c r="W2650">
        <v>7</v>
      </c>
    </row>
    <row r="2651" spans="1:23" x14ac:dyDescent="0.25">
      <c r="A2651" s="10">
        <v>44470</v>
      </c>
      <c r="B2651">
        <v>224</v>
      </c>
      <c r="C2651" t="s">
        <v>268</v>
      </c>
      <c r="D2651">
        <v>7</v>
      </c>
      <c r="E2651">
        <v>7</v>
      </c>
      <c r="F2651">
        <v>0</v>
      </c>
      <c r="G2651">
        <v>3</v>
      </c>
      <c r="H2651">
        <v>89</v>
      </c>
      <c r="J2651">
        <v>87</v>
      </c>
      <c r="K2651">
        <v>90</v>
      </c>
      <c r="L2651">
        <v>89</v>
      </c>
      <c r="M2651">
        <v>90</v>
      </c>
      <c r="N2651">
        <v>84</v>
      </c>
      <c r="O2651">
        <v>79</v>
      </c>
      <c r="P2651">
        <v>85</v>
      </c>
      <c r="Q2651">
        <v>82</v>
      </c>
      <c r="R2651">
        <v>87</v>
      </c>
      <c r="T2651" s="34">
        <f>_xlfn.XLOOKUP(B2651,'LHA Demog pivot'!$B$4:$B$93,'LHA Demog pivot'!$C$4:$C$93,,,1)</f>
        <v>234393</v>
      </c>
      <c r="U2651" s="36">
        <f>ROUND(Table2[[#This Row],[LHA_Pop_2016]]*Table2[[#This Row],[C_ADR_7day]]/100000*7,0)</f>
        <v>115</v>
      </c>
      <c r="V2651" s="13">
        <f>IF(OR(Table2[[#This Row],[7d_positivity_public]]=0,ISBLANK(Table2[[#This Row],[7d_positivity_public]])),"",(Table2[[#This Row],[7d_positivity_public]]-Table2[[#This Row],[7d_positivity_all]])/Table2[[#This Row],[7d_positivity_public]])</f>
        <v>0</v>
      </c>
      <c r="W2651">
        <v>3</v>
      </c>
    </row>
    <row r="2652" spans="1:23" x14ac:dyDescent="0.25">
      <c r="A2652" s="10">
        <v>44470</v>
      </c>
      <c r="B2652">
        <v>231</v>
      </c>
      <c r="C2652" t="s">
        <v>269</v>
      </c>
      <c r="D2652">
        <v>18</v>
      </c>
      <c r="E2652">
        <v>16</v>
      </c>
      <c r="F2652">
        <v>2</v>
      </c>
      <c r="G2652">
        <v>6</v>
      </c>
      <c r="H2652">
        <v>86</v>
      </c>
      <c r="J2652">
        <v>81</v>
      </c>
      <c r="K2652">
        <v>87</v>
      </c>
      <c r="L2652">
        <v>84</v>
      </c>
      <c r="M2652">
        <v>90</v>
      </c>
      <c r="N2652">
        <v>80</v>
      </c>
      <c r="O2652">
        <v>71</v>
      </c>
      <c r="P2652">
        <v>81</v>
      </c>
      <c r="Q2652">
        <v>75</v>
      </c>
      <c r="R2652">
        <v>87</v>
      </c>
      <c r="T2652" s="34">
        <f>_xlfn.XLOOKUP(B2652,'LHA Demog pivot'!$B$4:$B$93,'LHA Demog pivot'!$C$4:$C$93,,,1)</f>
        <v>143778</v>
      </c>
      <c r="U2652" s="36">
        <f>ROUND(Table2[[#This Row],[LHA_Pop_2016]]*Table2[[#This Row],[C_ADR_7day]]/100000*7,0)</f>
        <v>181</v>
      </c>
      <c r="V2652" s="13">
        <f>IF(OR(Table2[[#This Row],[7d_positivity_public]]=0,ISBLANK(Table2[[#This Row],[7d_positivity_public]])),"",(Table2[[#This Row],[7d_positivity_public]]-Table2[[#This Row],[7d_positivity_all]])/Table2[[#This Row],[7d_positivity_public]])</f>
        <v>0.16666666666666666</v>
      </c>
      <c r="W2652">
        <v>5</v>
      </c>
    </row>
    <row r="2653" spans="1:23" x14ac:dyDescent="0.25">
      <c r="A2653" s="10">
        <v>44470</v>
      </c>
      <c r="B2653">
        <v>232</v>
      </c>
      <c r="C2653" t="s">
        <v>270</v>
      </c>
      <c r="D2653">
        <v>8</v>
      </c>
      <c r="E2653">
        <v>4</v>
      </c>
      <c r="F2653">
        <v>4</v>
      </c>
      <c r="G2653">
        <v>4</v>
      </c>
      <c r="H2653">
        <v>93</v>
      </c>
      <c r="J2653">
        <v>90</v>
      </c>
      <c r="K2653">
        <v>93</v>
      </c>
      <c r="L2653">
        <v>93</v>
      </c>
      <c r="M2653">
        <v>94</v>
      </c>
      <c r="N2653">
        <v>87</v>
      </c>
      <c r="O2653">
        <v>81</v>
      </c>
      <c r="P2653">
        <v>88</v>
      </c>
      <c r="Q2653">
        <v>84</v>
      </c>
      <c r="R2653">
        <v>91</v>
      </c>
      <c r="T2653" s="34">
        <f>_xlfn.XLOOKUP(B2653,'LHA Demog pivot'!$B$4:$B$93,'LHA Demog pivot'!$C$4:$C$93,,,1)</f>
        <v>103064</v>
      </c>
      <c r="U2653" s="36">
        <f>ROUND(Table2[[#This Row],[LHA_Pop_2016]]*Table2[[#This Row],[C_ADR_7day]]/100000*7,0)</f>
        <v>58</v>
      </c>
      <c r="V2653" s="13">
        <f>IF(OR(Table2[[#This Row],[7d_positivity_public]]=0,ISBLANK(Table2[[#This Row],[7d_positivity_public]])),"",(Table2[[#This Row],[7d_positivity_public]]-Table2[[#This Row],[7d_positivity_all]])/Table2[[#This Row],[7d_positivity_public]])</f>
        <v>0.25</v>
      </c>
      <c r="W2653">
        <v>3</v>
      </c>
    </row>
    <row r="2654" spans="1:23" x14ac:dyDescent="0.25">
      <c r="A2654" s="10">
        <v>44470</v>
      </c>
      <c r="B2654">
        <v>233</v>
      </c>
      <c r="C2654" t="s">
        <v>271</v>
      </c>
      <c r="D2654">
        <v>9</v>
      </c>
      <c r="E2654">
        <v>9</v>
      </c>
      <c r="F2654">
        <v>0</v>
      </c>
      <c r="G2654">
        <v>5</v>
      </c>
      <c r="H2654">
        <v>92</v>
      </c>
      <c r="J2654">
        <v>85</v>
      </c>
      <c r="K2654">
        <v>93</v>
      </c>
      <c r="L2654">
        <v>93</v>
      </c>
      <c r="M2654">
        <v>92</v>
      </c>
      <c r="N2654">
        <v>84</v>
      </c>
      <c r="O2654">
        <v>74</v>
      </c>
      <c r="P2654">
        <v>85</v>
      </c>
      <c r="Q2654">
        <v>82</v>
      </c>
      <c r="R2654">
        <v>88</v>
      </c>
      <c r="T2654" s="34">
        <f>_xlfn.XLOOKUP(B2654,'LHA Demog pivot'!$B$4:$B$93,'LHA Demog pivot'!$C$4:$C$93,,,1)</f>
        <v>443367</v>
      </c>
      <c r="U2654" s="36">
        <f>ROUND(Table2[[#This Row],[LHA_Pop_2016]]*Table2[[#This Row],[C_ADR_7day]]/100000*7,0)</f>
        <v>279</v>
      </c>
      <c r="V2654" s="13">
        <f>IF(OR(Table2[[#This Row],[7d_positivity_public]]=0,ISBLANK(Table2[[#This Row],[7d_positivity_public]])),"",(Table2[[#This Row],[7d_positivity_public]]-Table2[[#This Row],[7d_positivity_all]])/Table2[[#This Row],[7d_positivity_public]])</f>
        <v>0.2</v>
      </c>
      <c r="W2654">
        <v>4</v>
      </c>
    </row>
    <row r="2655" spans="1:23" x14ac:dyDescent="0.25">
      <c r="A2655" s="10">
        <v>44470</v>
      </c>
      <c r="B2655">
        <v>234</v>
      </c>
      <c r="C2655" t="s">
        <v>272</v>
      </c>
      <c r="D2655">
        <v>11</v>
      </c>
      <c r="E2655">
        <v>8</v>
      </c>
      <c r="F2655">
        <v>3</v>
      </c>
      <c r="G2655">
        <v>5</v>
      </c>
      <c r="H2655">
        <v>88</v>
      </c>
      <c r="J2655">
        <v>86</v>
      </c>
      <c r="K2655">
        <v>89</v>
      </c>
      <c r="L2655">
        <v>86</v>
      </c>
      <c r="M2655">
        <v>91</v>
      </c>
      <c r="N2655">
        <v>83</v>
      </c>
      <c r="O2655">
        <v>77</v>
      </c>
      <c r="P2655">
        <v>84</v>
      </c>
      <c r="Q2655">
        <v>79</v>
      </c>
      <c r="R2655">
        <v>88</v>
      </c>
      <c r="T2655" s="34">
        <f>_xlfn.XLOOKUP(B2655,'LHA Demog pivot'!$B$4:$B$93,'LHA Demog pivot'!$C$4:$C$93,,,1)</f>
        <v>94768</v>
      </c>
      <c r="U2655" s="36">
        <f>ROUND(Table2[[#This Row],[LHA_Pop_2016]]*Table2[[#This Row],[C_ADR_7day]]/100000*7,0)</f>
        <v>73</v>
      </c>
      <c r="V2655" s="13">
        <f>IF(OR(Table2[[#This Row],[7d_positivity_public]]=0,ISBLANK(Table2[[#This Row],[7d_positivity_public]])),"",(Table2[[#This Row],[7d_positivity_public]]-Table2[[#This Row],[7d_positivity_all]])/Table2[[#This Row],[7d_positivity_public]])</f>
        <v>0.2</v>
      </c>
      <c r="W2655">
        <v>4</v>
      </c>
    </row>
    <row r="2656" spans="1:23" x14ac:dyDescent="0.25">
      <c r="A2656" s="10">
        <v>44470</v>
      </c>
      <c r="B2656">
        <v>311</v>
      </c>
      <c r="C2656" t="s">
        <v>273</v>
      </c>
      <c r="D2656">
        <v>4</v>
      </c>
      <c r="E2656">
        <v>4</v>
      </c>
      <c r="F2656">
        <v>0</v>
      </c>
      <c r="G2656">
        <v>4</v>
      </c>
      <c r="H2656">
        <v>90</v>
      </c>
      <c r="J2656">
        <v>89</v>
      </c>
      <c r="K2656">
        <v>90</v>
      </c>
      <c r="L2656">
        <v>93</v>
      </c>
      <c r="M2656">
        <v>87</v>
      </c>
      <c r="N2656">
        <v>85</v>
      </c>
      <c r="O2656">
        <v>82</v>
      </c>
      <c r="P2656">
        <v>85</v>
      </c>
      <c r="Q2656">
        <v>85</v>
      </c>
      <c r="R2656">
        <v>84</v>
      </c>
      <c r="T2656" s="34">
        <f>_xlfn.XLOOKUP(B2656,'LHA Demog pivot'!$B$4:$B$93,'LHA Demog pivot'!$C$4:$C$93,,,1)</f>
        <v>198309</v>
      </c>
      <c r="U2656" s="36">
        <f>ROUND(Table2[[#This Row],[LHA_Pop_2016]]*Table2[[#This Row],[C_ADR_7day]]/100000*7,0)</f>
        <v>56</v>
      </c>
      <c r="V2656" s="13">
        <f>IF(OR(Table2[[#This Row],[7d_positivity_public]]=0,ISBLANK(Table2[[#This Row],[7d_positivity_public]])),"",(Table2[[#This Row],[7d_positivity_public]]-Table2[[#This Row],[7d_positivity_all]])/Table2[[#This Row],[7d_positivity_public]])</f>
        <v>0.5</v>
      </c>
      <c r="W2656">
        <v>2</v>
      </c>
    </row>
    <row r="2657" spans="1:23" x14ac:dyDescent="0.25">
      <c r="A2657" s="10">
        <v>44470</v>
      </c>
      <c r="B2657">
        <v>321</v>
      </c>
      <c r="C2657" t="s">
        <v>274</v>
      </c>
      <c r="D2657">
        <v>8</v>
      </c>
      <c r="E2657">
        <v>10</v>
      </c>
      <c r="F2657">
        <v>-2</v>
      </c>
      <c r="G2657">
        <v>6</v>
      </c>
      <c r="H2657">
        <v>95</v>
      </c>
      <c r="J2657">
        <v>89</v>
      </c>
      <c r="K2657">
        <v>95</v>
      </c>
      <c r="L2657">
        <v>99</v>
      </c>
      <c r="M2657">
        <v>88</v>
      </c>
      <c r="N2657">
        <v>88</v>
      </c>
      <c r="O2657">
        <v>76</v>
      </c>
      <c r="P2657">
        <v>88</v>
      </c>
      <c r="Q2657">
        <v>90</v>
      </c>
      <c r="R2657">
        <v>84</v>
      </c>
      <c r="T2657" s="34">
        <f>_xlfn.XLOOKUP(B2657,'LHA Demog pivot'!$B$4:$B$93,'LHA Demog pivot'!$C$4:$C$93,,,1)</f>
        <v>122041</v>
      </c>
      <c r="U2657" s="36">
        <f>ROUND(Table2[[#This Row],[LHA_Pop_2016]]*Table2[[#This Row],[C_ADR_7day]]/100000*7,0)</f>
        <v>68</v>
      </c>
      <c r="V2657" s="13">
        <f>IF(OR(Table2[[#This Row],[7d_positivity_public]]=0,ISBLANK(Table2[[#This Row],[7d_positivity_public]])),"",(Table2[[#This Row],[7d_positivity_public]]-Table2[[#This Row],[7d_positivity_all]])/Table2[[#This Row],[7d_positivity_public]])</f>
        <v>0.5</v>
      </c>
      <c r="W2657">
        <v>3</v>
      </c>
    </row>
    <row r="2658" spans="1:23" x14ac:dyDescent="0.25">
      <c r="A2658" s="10">
        <v>44470</v>
      </c>
      <c r="B2658">
        <v>322</v>
      </c>
      <c r="C2658" t="s">
        <v>275</v>
      </c>
      <c r="D2658">
        <v>20</v>
      </c>
      <c r="E2658">
        <v>21</v>
      </c>
      <c r="F2658">
        <v>-1</v>
      </c>
      <c r="G2658">
        <v>8</v>
      </c>
      <c r="H2658">
        <v>88</v>
      </c>
      <c r="J2658">
        <v>82</v>
      </c>
      <c r="K2658">
        <v>88</v>
      </c>
      <c r="L2658">
        <v>91</v>
      </c>
      <c r="M2658">
        <v>84</v>
      </c>
      <c r="N2658">
        <v>80</v>
      </c>
      <c r="O2658">
        <v>70</v>
      </c>
      <c r="P2658">
        <v>80</v>
      </c>
      <c r="Q2658">
        <v>82</v>
      </c>
      <c r="R2658">
        <v>78</v>
      </c>
      <c r="T2658" s="34">
        <f>_xlfn.XLOOKUP(B2658,'LHA Demog pivot'!$B$4:$B$93,'LHA Demog pivot'!$C$4:$C$93,,,1)</f>
        <v>61532</v>
      </c>
      <c r="U2658" s="36">
        <f>ROUND(Table2[[#This Row],[LHA_Pop_2016]]*Table2[[#This Row],[C_ADR_7day]]/100000*7,0)</f>
        <v>86</v>
      </c>
      <c r="V2658" s="13">
        <f>IF(OR(Table2[[#This Row],[7d_positivity_public]]=0,ISBLANK(Table2[[#This Row],[7d_positivity_public]])),"",(Table2[[#This Row],[7d_positivity_public]]-Table2[[#This Row],[7d_positivity_all]])/Table2[[#This Row],[7d_positivity_public]])</f>
        <v>0.375</v>
      </c>
      <c r="W2658">
        <v>5</v>
      </c>
    </row>
    <row r="2659" spans="1:23" x14ac:dyDescent="0.25">
      <c r="A2659" s="10">
        <v>44470</v>
      </c>
      <c r="B2659">
        <v>323</v>
      </c>
      <c r="C2659" t="s">
        <v>276</v>
      </c>
      <c r="D2659">
        <v>9</v>
      </c>
      <c r="E2659">
        <v>7</v>
      </c>
      <c r="F2659">
        <v>2</v>
      </c>
      <c r="G2659">
        <v>6</v>
      </c>
      <c r="H2659">
        <v>95</v>
      </c>
      <c r="J2659">
        <v>91</v>
      </c>
      <c r="K2659">
        <v>95</v>
      </c>
      <c r="L2659">
        <v>98</v>
      </c>
      <c r="M2659">
        <v>92</v>
      </c>
      <c r="N2659">
        <v>90</v>
      </c>
      <c r="O2659">
        <v>85</v>
      </c>
      <c r="P2659">
        <v>90</v>
      </c>
      <c r="Q2659">
        <v>91</v>
      </c>
      <c r="R2659">
        <v>89</v>
      </c>
      <c r="T2659" s="34">
        <f>_xlfn.XLOOKUP(B2659,'LHA Demog pivot'!$B$4:$B$93,'LHA Demog pivot'!$C$4:$C$93,,,1)</f>
        <v>103894</v>
      </c>
      <c r="U2659" s="36">
        <f>ROUND(Table2[[#This Row],[LHA_Pop_2016]]*Table2[[#This Row],[C_ADR_7day]]/100000*7,0)</f>
        <v>65</v>
      </c>
      <c r="V2659" s="13">
        <f>IF(OR(Table2[[#This Row],[7d_positivity_public]]=0,ISBLANK(Table2[[#This Row],[7d_positivity_public]])),"",(Table2[[#This Row],[7d_positivity_public]]-Table2[[#This Row],[7d_positivity_all]])/Table2[[#This Row],[7d_positivity_public]])</f>
        <v>0.33333333333333331</v>
      </c>
      <c r="W2659">
        <v>4</v>
      </c>
    </row>
    <row r="2660" spans="1:23" x14ac:dyDescent="0.25">
      <c r="A2660" s="10">
        <v>44470</v>
      </c>
      <c r="B2660">
        <v>324</v>
      </c>
      <c r="C2660" t="s">
        <v>277</v>
      </c>
      <c r="D2660">
        <v>3</v>
      </c>
      <c r="E2660">
        <v>5</v>
      </c>
      <c r="F2660">
        <v>-2</v>
      </c>
      <c r="G2660">
        <v>2</v>
      </c>
      <c r="H2660">
        <v>92</v>
      </c>
      <c r="J2660">
        <v>92</v>
      </c>
      <c r="K2660">
        <v>92</v>
      </c>
      <c r="L2660">
        <v>95</v>
      </c>
      <c r="M2660">
        <v>89</v>
      </c>
      <c r="N2660">
        <v>87</v>
      </c>
      <c r="O2660">
        <v>85</v>
      </c>
      <c r="P2660">
        <v>87</v>
      </c>
      <c r="Q2660">
        <v>88</v>
      </c>
      <c r="R2660">
        <v>87</v>
      </c>
      <c r="T2660" s="34">
        <f>_xlfn.XLOOKUP(B2660,'LHA Demog pivot'!$B$4:$B$93,'LHA Demog pivot'!$C$4:$C$93,,,1)</f>
        <v>131178</v>
      </c>
      <c r="U2660" s="36">
        <f>ROUND(Table2[[#This Row],[LHA_Pop_2016]]*Table2[[#This Row],[C_ADR_7day]]/100000*7,0)</f>
        <v>28</v>
      </c>
      <c r="V2660" s="13">
        <f>IF(OR(Table2[[#This Row],[7d_positivity_public]]=0,ISBLANK(Table2[[#This Row],[7d_positivity_public]])),"",(Table2[[#This Row],[7d_positivity_public]]-Table2[[#This Row],[7d_positivity_all]])/Table2[[#This Row],[7d_positivity_public]])</f>
        <v>0.5</v>
      </c>
      <c r="W2660">
        <v>1</v>
      </c>
    </row>
    <row r="2661" spans="1:23" x14ac:dyDescent="0.25">
      <c r="A2661" s="10">
        <v>44470</v>
      </c>
      <c r="B2661">
        <v>325</v>
      </c>
      <c r="C2661" t="s">
        <v>278</v>
      </c>
      <c r="D2661">
        <v>7</v>
      </c>
      <c r="E2661">
        <v>6</v>
      </c>
      <c r="F2661">
        <v>1</v>
      </c>
      <c r="G2661">
        <v>4</v>
      </c>
      <c r="H2661">
        <v>94</v>
      </c>
      <c r="J2661">
        <v>93</v>
      </c>
      <c r="K2661">
        <v>94</v>
      </c>
      <c r="L2661">
        <v>97</v>
      </c>
      <c r="M2661">
        <v>91</v>
      </c>
      <c r="N2661">
        <v>89</v>
      </c>
      <c r="O2661">
        <v>86</v>
      </c>
      <c r="P2661">
        <v>90</v>
      </c>
      <c r="Q2661">
        <v>91</v>
      </c>
      <c r="R2661">
        <v>87</v>
      </c>
      <c r="T2661" s="34">
        <f>_xlfn.XLOOKUP(B2661,'LHA Demog pivot'!$B$4:$B$93,'LHA Demog pivot'!$C$4:$C$93,,,1)</f>
        <v>95808</v>
      </c>
      <c r="U2661" s="36">
        <f>ROUND(Table2[[#This Row],[LHA_Pop_2016]]*Table2[[#This Row],[C_ADR_7day]]/100000*7,0)</f>
        <v>47</v>
      </c>
      <c r="V2661" s="13">
        <f>IF(OR(Table2[[#This Row],[7d_positivity_public]]=0,ISBLANK(Table2[[#This Row],[7d_positivity_public]])),"",(Table2[[#This Row],[7d_positivity_public]]-Table2[[#This Row],[7d_positivity_all]])/Table2[[#This Row],[7d_positivity_public]])</f>
        <v>0.5</v>
      </c>
      <c r="W2661">
        <v>2</v>
      </c>
    </row>
    <row r="2662" spans="1:23" x14ac:dyDescent="0.25">
      <c r="A2662" s="10">
        <v>44470</v>
      </c>
      <c r="B2662">
        <v>326</v>
      </c>
      <c r="C2662" t="s">
        <v>279</v>
      </c>
      <c r="D2662">
        <v>5</v>
      </c>
      <c r="E2662">
        <v>6</v>
      </c>
      <c r="F2662">
        <v>-1</v>
      </c>
      <c r="G2662">
        <v>4</v>
      </c>
      <c r="H2662">
        <v>93</v>
      </c>
      <c r="J2662">
        <v>90</v>
      </c>
      <c r="K2662">
        <v>93</v>
      </c>
      <c r="L2662">
        <v>96</v>
      </c>
      <c r="M2662">
        <v>90</v>
      </c>
      <c r="N2662">
        <v>87</v>
      </c>
      <c r="O2662">
        <v>82</v>
      </c>
      <c r="P2662">
        <v>87</v>
      </c>
      <c r="Q2662">
        <v>88</v>
      </c>
      <c r="R2662">
        <v>87</v>
      </c>
      <c r="T2662" s="34">
        <f>_xlfn.XLOOKUP(B2662,'LHA Demog pivot'!$B$4:$B$93,'LHA Demog pivot'!$C$4:$C$93,,,1)</f>
        <v>134575</v>
      </c>
      <c r="U2662" s="36">
        <f>ROUND(Table2[[#This Row],[LHA_Pop_2016]]*Table2[[#This Row],[C_ADR_7day]]/100000*7,0)</f>
        <v>47</v>
      </c>
      <c r="V2662" s="13">
        <f>IF(OR(Table2[[#This Row],[7d_positivity_public]]=0,ISBLANK(Table2[[#This Row],[7d_positivity_public]])),"",(Table2[[#This Row],[7d_positivity_public]]-Table2[[#This Row],[7d_positivity_all]])/Table2[[#This Row],[7d_positivity_public]])</f>
        <v>0.25</v>
      </c>
      <c r="W2662">
        <v>3</v>
      </c>
    </row>
    <row r="2663" spans="1:23" x14ac:dyDescent="0.25">
      <c r="A2663" s="10">
        <v>44470</v>
      </c>
      <c r="B2663">
        <v>331</v>
      </c>
      <c r="C2663" t="s">
        <v>280</v>
      </c>
      <c r="D2663">
        <v>8</v>
      </c>
      <c r="E2663">
        <v>6</v>
      </c>
      <c r="F2663">
        <v>2</v>
      </c>
      <c r="G2663">
        <v>3</v>
      </c>
      <c r="H2663">
        <v>93</v>
      </c>
      <c r="J2663">
        <v>93</v>
      </c>
      <c r="K2663">
        <v>93</v>
      </c>
      <c r="L2663">
        <v>93</v>
      </c>
      <c r="M2663">
        <v>93</v>
      </c>
      <c r="N2663">
        <v>88</v>
      </c>
      <c r="O2663">
        <v>85</v>
      </c>
      <c r="P2663">
        <v>88</v>
      </c>
      <c r="Q2663">
        <v>87</v>
      </c>
      <c r="R2663">
        <v>90</v>
      </c>
      <c r="T2663" s="34">
        <f>_xlfn.XLOOKUP(B2663,'LHA Demog pivot'!$B$4:$B$93,'LHA Demog pivot'!$C$4:$C$93,,,1)</f>
        <v>141392</v>
      </c>
      <c r="U2663" s="36">
        <f>ROUND(Table2[[#This Row],[LHA_Pop_2016]]*Table2[[#This Row],[C_ADR_7day]]/100000*7,0)</f>
        <v>79</v>
      </c>
      <c r="V2663" s="13">
        <f>IF(OR(Table2[[#This Row],[7d_positivity_public]]=0,ISBLANK(Table2[[#This Row],[7d_positivity_public]])),"",(Table2[[#This Row],[7d_positivity_public]]-Table2[[#This Row],[7d_positivity_all]])/Table2[[#This Row],[7d_positivity_public]])</f>
        <v>0.33333333333333331</v>
      </c>
      <c r="W2663">
        <v>2</v>
      </c>
    </row>
    <row r="2664" spans="1:23" x14ac:dyDescent="0.25">
      <c r="A2664" s="10">
        <v>44470</v>
      </c>
      <c r="B2664">
        <v>332</v>
      </c>
      <c r="C2664" t="s">
        <v>281</v>
      </c>
      <c r="D2664">
        <v>4</v>
      </c>
      <c r="E2664">
        <v>4</v>
      </c>
      <c r="F2664">
        <v>0</v>
      </c>
      <c r="G2664">
        <v>3</v>
      </c>
      <c r="H2664">
        <v>89</v>
      </c>
      <c r="J2664">
        <v>89</v>
      </c>
      <c r="K2664">
        <v>89</v>
      </c>
      <c r="L2664">
        <v>86</v>
      </c>
      <c r="M2664">
        <v>90</v>
      </c>
      <c r="N2664">
        <v>84</v>
      </c>
      <c r="O2664">
        <v>80</v>
      </c>
      <c r="P2664">
        <v>84</v>
      </c>
      <c r="Q2664">
        <v>79</v>
      </c>
      <c r="R2664">
        <v>87</v>
      </c>
      <c r="T2664" s="34">
        <f>_xlfn.XLOOKUP(B2664,'LHA Demog pivot'!$B$4:$B$93,'LHA Demog pivot'!$C$4:$C$93,,,1)</f>
        <v>50490</v>
      </c>
      <c r="U2664" s="36">
        <f>ROUND(Table2[[#This Row],[LHA_Pop_2016]]*Table2[[#This Row],[C_ADR_7day]]/100000*7,0)</f>
        <v>14</v>
      </c>
      <c r="V2664" s="13">
        <f>IF(OR(Table2[[#This Row],[7d_positivity_public]]=0,ISBLANK(Table2[[#This Row],[7d_positivity_public]])),"",(Table2[[#This Row],[7d_positivity_public]]-Table2[[#This Row],[7d_positivity_all]])/Table2[[#This Row],[7d_positivity_public]])</f>
        <v>0.66666666666666663</v>
      </c>
      <c r="W2664">
        <v>1</v>
      </c>
    </row>
    <row r="2665" spans="1:23" x14ac:dyDescent="0.25">
      <c r="A2665" s="10">
        <v>44470</v>
      </c>
      <c r="B2665">
        <v>333</v>
      </c>
      <c r="C2665" t="s">
        <v>282</v>
      </c>
      <c r="D2665">
        <v>7</v>
      </c>
      <c r="E2665">
        <v>3</v>
      </c>
      <c r="F2665">
        <v>4</v>
      </c>
      <c r="G2665">
        <v>8</v>
      </c>
      <c r="H2665">
        <v>86</v>
      </c>
      <c r="J2665">
        <v>79</v>
      </c>
      <c r="K2665">
        <v>87</v>
      </c>
      <c r="L2665">
        <v>80</v>
      </c>
      <c r="M2665">
        <v>91</v>
      </c>
      <c r="N2665">
        <v>80</v>
      </c>
      <c r="O2665">
        <v>66</v>
      </c>
      <c r="P2665">
        <v>81</v>
      </c>
      <c r="Q2665">
        <v>69</v>
      </c>
      <c r="R2665">
        <v>87</v>
      </c>
      <c r="T2665" s="34">
        <f>_xlfn.XLOOKUP(B2665,'LHA Demog pivot'!$B$4:$B$93,'LHA Demog pivot'!$C$4:$C$93,,,1)</f>
        <v>29970</v>
      </c>
      <c r="U2665" s="36">
        <f>ROUND(Table2[[#This Row],[LHA_Pop_2016]]*Table2[[#This Row],[C_ADR_7day]]/100000*7,0)</f>
        <v>15</v>
      </c>
      <c r="V2665" s="13">
        <f>IF(OR(Table2[[#This Row],[7d_positivity_public]]=0,ISBLANK(Table2[[#This Row],[7d_positivity_public]])),"",(Table2[[#This Row],[7d_positivity_public]]-Table2[[#This Row],[7d_positivity_all]])/Table2[[#This Row],[7d_positivity_public]])</f>
        <v>0.25</v>
      </c>
      <c r="W2665">
        <v>6</v>
      </c>
    </row>
    <row r="2666" spans="1:23" x14ac:dyDescent="0.25">
      <c r="A2666" s="10">
        <v>44470</v>
      </c>
      <c r="B2666">
        <v>334</v>
      </c>
      <c r="C2666" t="s">
        <v>283</v>
      </c>
      <c r="D2666">
        <v>1</v>
      </c>
      <c r="E2666">
        <v>1</v>
      </c>
      <c r="F2666">
        <v>0</v>
      </c>
      <c r="G2666">
        <v>1</v>
      </c>
      <c r="H2666">
        <v>83</v>
      </c>
      <c r="J2666">
        <v>73</v>
      </c>
      <c r="K2666">
        <v>84</v>
      </c>
      <c r="L2666">
        <v>75</v>
      </c>
      <c r="M2666">
        <v>89</v>
      </c>
      <c r="N2666">
        <v>76</v>
      </c>
      <c r="O2666">
        <v>59</v>
      </c>
      <c r="P2666">
        <v>77</v>
      </c>
      <c r="Q2666">
        <v>63</v>
      </c>
      <c r="R2666">
        <v>85</v>
      </c>
      <c r="T2666" s="34">
        <f>_xlfn.XLOOKUP(B2666,'LHA Demog pivot'!$B$4:$B$93,'LHA Demog pivot'!$C$4:$C$93,,,1)</f>
        <v>19671</v>
      </c>
      <c r="U2666" s="36">
        <f>ROUND(Table2[[#This Row],[LHA_Pop_2016]]*Table2[[#This Row],[C_ADR_7day]]/100000*7,0)</f>
        <v>1</v>
      </c>
      <c r="V2666" s="13">
        <f>IF(OR(Table2[[#This Row],[7d_positivity_public]]=0,ISBLANK(Table2[[#This Row],[7d_positivity_public]])),"",(Table2[[#This Row],[7d_positivity_public]]-Table2[[#This Row],[7d_positivity_all]])/Table2[[#This Row],[7d_positivity_public]])</f>
        <v>0</v>
      </c>
      <c r="W2666">
        <v>1</v>
      </c>
    </row>
    <row r="2667" spans="1:23" x14ac:dyDescent="0.25">
      <c r="A2667" s="10">
        <v>44470</v>
      </c>
      <c r="B2667">
        <v>335</v>
      </c>
      <c r="C2667" t="s">
        <v>284</v>
      </c>
      <c r="D2667">
        <v>12</v>
      </c>
      <c r="E2667">
        <v>14</v>
      </c>
      <c r="F2667">
        <v>-2</v>
      </c>
      <c r="G2667">
        <v>7</v>
      </c>
      <c r="H2667">
        <v>95</v>
      </c>
      <c r="J2667">
        <v>88</v>
      </c>
      <c r="K2667">
        <v>95</v>
      </c>
      <c r="L2667">
        <v>96</v>
      </c>
      <c r="M2667">
        <v>93</v>
      </c>
      <c r="N2667">
        <v>85</v>
      </c>
      <c r="O2667">
        <v>72</v>
      </c>
      <c r="P2667">
        <v>86</v>
      </c>
      <c r="Q2667">
        <v>84</v>
      </c>
      <c r="R2667">
        <v>89</v>
      </c>
      <c r="T2667" s="34">
        <f>_xlfn.XLOOKUP(B2667,'LHA Demog pivot'!$B$4:$B$93,'LHA Demog pivot'!$C$4:$C$93,,,1)</f>
        <v>38653</v>
      </c>
      <c r="U2667" s="36">
        <f>ROUND(Table2[[#This Row],[LHA_Pop_2016]]*Table2[[#This Row],[C_ADR_7day]]/100000*7,0)</f>
        <v>32</v>
      </c>
      <c r="V2667" s="13">
        <f>IF(OR(Table2[[#This Row],[7d_positivity_public]]=0,ISBLANK(Table2[[#This Row],[7d_positivity_public]])),"",(Table2[[#This Row],[7d_positivity_public]]-Table2[[#This Row],[7d_positivity_all]])/Table2[[#This Row],[7d_positivity_public]])</f>
        <v>0.42857142857142855</v>
      </c>
      <c r="W2667">
        <v>4</v>
      </c>
    </row>
    <row r="2668" spans="1:23" x14ac:dyDescent="0.25">
      <c r="A2668" s="10">
        <v>44470</v>
      </c>
      <c r="B2668">
        <v>336</v>
      </c>
      <c r="C2668" t="s">
        <v>285</v>
      </c>
      <c r="D2668">
        <v>32</v>
      </c>
      <c r="E2668">
        <v>5</v>
      </c>
      <c r="F2668">
        <v>27</v>
      </c>
      <c r="G2668">
        <v>20</v>
      </c>
      <c r="H2668">
        <v>75</v>
      </c>
      <c r="J2668">
        <v>59</v>
      </c>
      <c r="K2668">
        <v>77</v>
      </c>
      <c r="L2668">
        <v>71</v>
      </c>
      <c r="M2668">
        <v>82</v>
      </c>
      <c r="N2668">
        <v>67</v>
      </c>
      <c r="O2668">
        <v>50</v>
      </c>
      <c r="P2668">
        <v>69</v>
      </c>
      <c r="Q2668">
        <v>60</v>
      </c>
      <c r="R2668">
        <v>77</v>
      </c>
      <c r="T2668" s="34">
        <f>_xlfn.XLOOKUP(B2668,'LHA Demog pivot'!$B$4:$B$93,'LHA Demog pivot'!$C$4:$C$93,,,1)</f>
        <v>2678</v>
      </c>
      <c r="U2668" s="36">
        <f>ROUND(Table2[[#This Row],[LHA_Pop_2016]]*Table2[[#This Row],[C_ADR_7day]]/100000*7,0)</f>
        <v>6</v>
      </c>
      <c r="V2668" s="13">
        <f>IF(OR(Table2[[#This Row],[7d_positivity_public]]=0,ISBLANK(Table2[[#This Row],[7d_positivity_public]])),"",(Table2[[#This Row],[7d_positivity_public]]-Table2[[#This Row],[7d_positivity_all]])/Table2[[#This Row],[7d_positivity_public]])</f>
        <v>0.1</v>
      </c>
      <c r="W2668">
        <v>18</v>
      </c>
    </row>
    <row r="2669" spans="1:23" x14ac:dyDescent="0.25">
      <c r="A2669" s="10">
        <v>44470</v>
      </c>
      <c r="B2669">
        <v>337</v>
      </c>
      <c r="C2669" t="s">
        <v>286</v>
      </c>
      <c r="D2669">
        <v>0</v>
      </c>
      <c r="E2669">
        <v>0</v>
      </c>
      <c r="F2669">
        <v>0</v>
      </c>
      <c r="G2669">
        <v>0</v>
      </c>
      <c r="H2669">
        <v>97</v>
      </c>
      <c r="J2669">
        <v>90</v>
      </c>
      <c r="K2669">
        <v>98</v>
      </c>
      <c r="L2669">
        <v>98</v>
      </c>
      <c r="M2669">
        <v>97</v>
      </c>
      <c r="N2669">
        <v>92</v>
      </c>
      <c r="O2669">
        <v>83</v>
      </c>
      <c r="P2669">
        <v>93</v>
      </c>
      <c r="Q2669">
        <v>93</v>
      </c>
      <c r="R2669">
        <v>94</v>
      </c>
      <c r="T2669" s="34">
        <f>_xlfn.XLOOKUP(B2669,'LHA Demog pivot'!$B$4:$B$93,'LHA Demog pivot'!$C$4:$C$93,,,1)</f>
        <v>1514</v>
      </c>
      <c r="U2669" s="36">
        <f>ROUND(Table2[[#This Row],[LHA_Pop_2016]]*Table2[[#This Row],[C_ADR_7day]]/100000*7,0)</f>
        <v>0</v>
      </c>
      <c r="V2669" s="13" t="str">
        <f>IF(OR(Table2[[#This Row],[7d_positivity_public]]=0,ISBLANK(Table2[[#This Row],[7d_positivity_public]])),"",(Table2[[#This Row],[7d_positivity_public]]-Table2[[#This Row],[7d_positivity_all]])/Table2[[#This Row],[7d_positivity_public]])</f>
        <v/>
      </c>
      <c r="W2669">
        <v>0</v>
      </c>
    </row>
    <row r="2670" spans="1:23" x14ac:dyDescent="0.25">
      <c r="A2670" s="10">
        <v>44470</v>
      </c>
      <c r="B2670">
        <v>411</v>
      </c>
      <c r="C2670" t="s">
        <v>287</v>
      </c>
      <c r="D2670">
        <v>8</v>
      </c>
      <c r="E2670">
        <v>11</v>
      </c>
      <c r="F2670">
        <v>-3</v>
      </c>
      <c r="G2670">
        <v>6</v>
      </c>
      <c r="H2670">
        <v>94</v>
      </c>
      <c r="J2670">
        <v>92</v>
      </c>
      <c r="K2670">
        <v>94</v>
      </c>
      <c r="L2670">
        <v>94</v>
      </c>
      <c r="M2670">
        <v>94</v>
      </c>
      <c r="N2670">
        <v>88</v>
      </c>
      <c r="O2670">
        <v>83</v>
      </c>
      <c r="P2670">
        <v>88</v>
      </c>
      <c r="Q2670">
        <v>86</v>
      </c>
      <c r="R2670">
        <v>90</v>
      </c>
      <c r="T2670" s="34">
        <f>_xlfn.XLOOKUP(B2670,'LHA Demog pivot'!$B$4:$B$93,'LHA Demog pivot'!$C$4:$C$93,,,1)</f>
        <v>225919</v>
      </c>
      <c r="U2670" s="36">
        <f>ROUND(Table2[[#This Row],[LHA_Pop_2016]]*Table2[[#This Row],[C_ADR_7day]]/100000*7,0)</f>
        <v>127</v>
      </c>
      <c r="V2670" s="13">
        <f>IF(OR(Table2[[#This Row],[7d_positivity_public]]=0,ISBLANK(Table2[[#This Row],[7d_positivity_public]])),"",(Table2[[#This Row],[7d_positivity_public]]-Table2[[#This Row],[7d_positivity_all]])/Table2[[#This Row],[7d_positivity_public]])</f>
        <v>0.16666666666666666</v>
      </c>
      <c r="W2670">
        <v>5</v>
      </c>
    </row>
    <row r="2671" spans="1:23" x14ac:dyDescent="0.25">
      <c r="A2671" s="10">
        <v>44470</v>
      </c>
      <c r="B2671">
        <v>412</v>
      </c>
      <c r="C2671" t="s">
        <v>288</v>
      </c>
      <c r="D2671">
        <v>9</v>
      </c>
      <c r="E2671">
        <v>3</v>
      </c>
      <c r="F2671">
        <v>6</v>
      </c>
      <c r="G2671">
        <v>5</v>
      </c>
      <c r="H2671">
        <v>90</v>
      </c>
      <c r="J2671">
        <v>87</v>
      </c>
      <c r="K2671">
        <v>90</v>
      </c>
      <c r="L2671">
        <v>88</v>
      </c>
      <c r="M2671">
        <v>93</v>
      </c>
      <c r="N2671">
        <v>83</v>
      </c>
      <c r="O2671">
        <v>75</v>
      </c>
      <c r="P2671">
        <v>84</v>
      </c>
      <c r="Q2671">
        <v>78</v>
      </c>
      <c r="R2671">
        <v>90</v>
      </c>
      <c r="T2671" s="34">
        <f>_xlfn.XLOOKUP(B2671,'LHA Demog pivot'!$B$4:$B$93,'LHA Demog pivot'!$C$4:$C$93,,,1)</f>
        <v>77460</v>
      </c>
      <c r="U2671" s="36">
        <f>ROUND(Table2[[#This Row],[LHA_Pop_2016]]*Table2[[#This Row],[C_ADR_7day]]/100000*7,0)</f>
        <v>49</v>
      </c>
      <c r="V2671" s="13">
        <f>IF(OR(Table2[[#This Row],[7d_positivity_public]]=0,ISBLANK(Table2[[#This Row],[7d_positivity_public]])),"",(Table2[[#This Row],[7d_positivity_public]]-Table2[[#This Row],[7d_positivity_all]])/Table2[[#This Row],[7d_positivity_public]])</f>
        <v>0.2</v>
      </c>
      <c r="W2671">
        <v>4</v>
      </c>
    </row>
    <row r="2672" spans="1:23" x14ac:dyDescent="0.25">
      <c r="A2672" s="10">
        <v>44470</v>
      </c>
      <c r="B2672">
        <v>413</v>
      </c>
      <c r="C2672" t="s">
        <v>289</v>
      </c>
      <c r="D2672">
        <v>3</v>
      </c>
      <c r="E2672">
        <v>3</v>
      </c>
      <c r="F2672">
        <v>0</v>
      </c>
      <c r="G2672">
        <v>2</v>
      </c>
      <c r="H2672">
        <v>94</v>
      </c>
      <c r="J2672">
        <v>93</v>
      </c>
      <c r="K2672">
        <v>94</v>
      </c>
      <c r="L2672">
        <v>91</v>
      </c>
      <c r="M2672">
        <v>95</v>
      </c>
      <c r="N2672">
        <v>90</v>
      </c>
      <c r="O2672">
        <v>85</v>
      </c>
      <c r="P2672">
        <v>90</v>
      </c>
      <c r="Q2672">
        <v>84</v>
      </c>
      <c r="R2672">
        <v>93</v>
      </c>
      <c r="T2672" s="34">
        <f>_xlfn.XLOOKUP(B2672,'LHA Demog pivot'!$B$4:$B$93,'LHA Demog pivot'!$C$4:$C$93,,,1)</f>
        <v>64692</v>
      </c>
      <c r="U2672" s="36">
        <f>ROUND(Table2[[#This Row],[LHA_Pop_2016]]*Table2[[#This Row],[C_ADR_7day]]/100000*7,0)</f>
        <v>14</v>
      </c>
      <c r="V2672" s="13">
        <f>IF(OR(Table2[[#This Row],[7d_positivity_public]]=0,ISBLANK(Table2[[#This Row],[7d_positivity_public]])),"",(Table2[[#This Row],[7d_positivity_public]]-Table2[[#This Row],[7d_positivity_all]])/Table2[[#This Row],[7d_positivity_public]])</f>
        <v>0</v>
      </c>
      <c r="W2672">
        <v>2</v>
      </c>
    </row>
    <row r="2673" spans="1:23" x14ac:dyDescent="0.25">
      <c r="A2673" s="10">
        <v>44470</v>
      </c>
      <c r="B2673">
        <v>414</v>
      </c>
      <c r="C2673" t="s">
        <v>290</v>
      </c>
      <c r="D2673">
        <v>3</v>
      </c>
      <c r="E2673">
        <v>5</v>
      </c>
      <c r="F2673">
        <v>-2</v>
      </c>
      <c r="G2673">
        <v>4</v>
      </c>
      <c r="H2673">
        <v>86</v>
      </c>
      <c r="J2673">
        <v>77</v>
      </c>
      <c r="K2673">
        <v>86</v>
      </c>
      <c r="L2673">
        <v>76</v>
      </c>
      <c r="M2673">
        <v>90</v>
      </c>
      <c r="N2673">
        <v>80</v>
      </c>
      <c r="O2673">
        <v>64</v>
      </c>
      <c r="P2673">
        <v>81</v>
      </c>
      <c r="Q2673">
        <v>67</v>
      </c>
      <c r="R2673">
        <v>87</v>
      </c>
      <c r="T2673" s="34">
        <f>_xlfn.XLOOKUP(B2673,'LHA Demog pivot'!$B$4:$B$93,'LHA Demog pivot'!$C$4:$C$93,,,1)</f>
        <v>15289</v>
      </c>
      <c r="U2673" s="36">
        <f>ROUND(Table2[[#This Row],[LHA_Pop_2016]]*Table2[[#This Row],[C_ADR_7day]]/100000*7,0)</f>
        <v>3</v>
      </c>
      <c r="V2673" s="13">
        <f>IF(OR(Table2[[#This Row],[7d_positivity_public]]=0,ISBLANK(Table2[[#This Row],[7d_positivity_public]])),"",(Table2[[#This Row],[7d_positivity_public]]-Table2[[#This Row],[7d_positivity_all]])/Table2[[#This Row],[7d_positivity_public]])</f>
        <v>0.25</v>
      </c>
      <c r="W2673">
        <v>3</v>
      </c>
    </row>
    <row r="2674" spans="1:23" x14ac:dyDescent="0.25">
      <c r="A2674" s="10">
        <v>44470</v>
      </c>
      <c r="B2674">
        <v>421</v>
      </c>
      <c r="C2674" t="s">
        <v>291</v>
      </c>
      <c r="D2674">
        <v>13</v>
      </c>
      <c r="E2674">
        <v>14</v>
      </c>
      <c r="F2674">
        <v>-1</v>
      </c>
      <c r="G2674">
        <v>7</v>
      </c>
      <c r="H2674">
        <v>85</v>
      </c>
      <c r="J2674">
        <v>81</v>
      </c>
      <c r="K2674">
        <v>86</v>
      </c>
      <c r="L2674">
        <v>79</v>
      </c>
      <c r="M2674">
        <v>90</v>
      </c>
      <c r="N2674">
        <v>78</v>
      </c>
      <c r="O2674">
        <v>67</v>
      </c>
      <c r="P2674">
        <v>79</v>
      </c>
      <c r="Q2674">
        <v>68</v>
      </c>
      <c r="R2674">
        <v>87</v>
      </c>
      <c r="T2674" s="34">
        <f>_xlfn.XLOOKUP(B2674,'LHA Demog pivot'!$B$4:$B$93,'LHA Demog pivot'!$C$4:$C$93,,,1)</f>
        <v>58378</v>
      </c>
      <c r="U2674" s="36">
        <f>ROUND(Table2[[#This Row],[LHA_Pop_2016]]*Table2[[#This Row],[C_ADR_7day]]/100000*7,0)</f>
        <v>53</v>
      </c>
      <c r="V2674" s="13">
        <f>IF(OR(Table2[[#This Row],[7d_positivity_public]]=0,ISBLANK(Table2[[#This Row],[7d_positivity_public]])),"",(Table2[[#This Row],[7d_positivity_public]]-Table2[[#This Row],[7d_positivity_all]])/Table2[[#This Row],[7d_positivity_public]])</f>
        <v>0.14285714285714285</v>
      </c>
      <c r="W2674">
        <v>6</v>
      </c>
    </row>
    <row r="2675" spans="1:23" x14ac:dyDescent="0.25">
      <c r="A2675" s="10">
        <v>44470</v>
      </c>
      <c r="B2675">
        <v>422</v>
      </c>
      <c r="C2675" t="s">
        <v>292</v>
      </c>
      <c r="D2675">
        <v>4</v>
      </c>
      <c r="E2675">
        <v>6</v>
      </c>
      <c r="F2675">
        <v>-2</v>
      </c>
      <c r="G2675">
        <v>3</v>
      </c>
      <c r="H2675">
        <v>80</v>
      </c>
      <c r="J2675">
        <v>69</v>
      </c>
      <c r="K2675">
        <v>81</v>
      </c>
      <c r="L2675">
        <v>70</v>
      </c>
      <c r="M2675">
        <v>87</v>
      </c>
      <c r="N2675">
        <v>72</v>
      </c>
      <c r="O2675">
        <v>54</v>
      </c>
      <c r="P2675">
        <v>73</v>
      </c>
      <c r="Q2675">
        <v>56</v>
      </c>
      <c r="R2675">
        <v>83</v>
      </c>
      <c r="T2675" s="34">
        <f>_xlfn.XLOOKUP(B2675,'LHA Demog pivot'!$B$4:$B$93,'LHA Demog pivot'!$C$4:$C$93,,,1)</f>
        <v>6240</v>
      </c>
      <c r="U2675" s="36">
        <f>ROUND(Table2[[#This Row],[LHA_Pop_2016]]*Table2[[#This Row],[C_ADR_7day]]/100000*7,0)</f>
        <v>2</v>
      </c>
      <c r="V2675" s="13">
        <f>IF(OR(Table2[[#This Row],[7d_positivity_public]]=0,ISBLANK(Table2[[#This Row],[7d_positivity_public]])),"",(Table2[[#This Row],[7d_positivity_public]]-Table2[[#This Row],[7d_positivity_all]])/Table2[[#This Row],[7d_positivity_public]])</f>
        <v>0</v>
      </c>
      <c r="W2675">
        <v>3</v>
      </c>
    </row>
    <row r="2676" spans="1:23" x14ac:dyDescent="0.25">
      <c r="A2676" s="10">
        <v>44470</v>
      </c>
      <c r="B2676">
        <v>423</v>
      </c>
      <c r="C2676" t="s">
        <v>293</v>
      </c>
      <c r="D2676">
        <v>9</v>
      </c>
      <c r="E2676">
        <v>8</v>
      </c>
      <c r="F2676">
        <v>1</v>
      </c>
      <c r="G2676">
        <v>7</v>
      </c>
      <c r="H2676">
        <v>87</v>
      </c>
      <c r="J2676">
        <v>78</v>
      </c>
      <c r="K2676">
        <v>87</v>
      </c>
      <c r="L2676">
        <v>79</v>
      </c>
      <c r="M2676">
        <v>92</v>
      </c>
      <c r="N2676">
        <v>80</v>
      </c>
      <c r="O2676">
        <v>63</v>
      </c>
      <c r="P2676">
        <v>81</v>
      </c>
      <c r="Q2676">
        <v>69</v>
      </c>
      <c r="R2676">
        <v>88</v>
      </c>
      <c r="T2676" s="34">
        <f>_xlfn.XLOOKUP(B2676,'LHA Demog pivot'!$B$4:$B$93,'LHA Demog pivot'!$C$4:$C$93,,,1)</f>
        <v>19121</v>
      </c>
      <c r="U2676" s="36">
        <f>ROUND(Table2[[#This Row],[LHA_Pop_2016]]*Table2[[#This Row],[C_ADR_7day]]/100000*7,0)</f>
        <v>12</v>
      </c>
      <c r="V2676" s="13">
        <f>IF(OR(Table2[[#This Row],[7d_positivity_public]]=0,ISBLANK(Table2[[#This Row],[7d_positivity_public]])),"",(Table2[[#This Row],[7d_positivity_public]]-Table2[[#This Row],[7d_positivity_all]])/Table2[[#This Row],[7d_positivity_public]])</f>
        <v>0</v>
      </c>
      <c r="W2676">
        <v>7</v>
      </c>
    </row>
    <row r="2677" spans="1:23" x14ac:dyDescent="0.25">
      <c r="A2677" s="10">
        <v>44470</v>
      </c>
      <c r="B2677">
        <v>424</v>
      </c>
      <c r="C2677" t="s">
        <v>294</v>
      </c>
      <c r="D2677">
        <v>10</v>
      </c>
      <c r="E2677">
        <v>5</v>
      </c>
      <c r="F2677">
        <v>5</v>
      </c>
      <c r="G2677">
        <v>6</v>
      </c>
      <c r="H2677">
        <v>87</v>
      </c>
      <c r="J2677">
        <v>83</v>
      </c>
      <c r="K2677">
        <v>88</v>
      </c>
      <c r="L2677">
        <v>84</v>
      </c>
      <c r="M2677">
        <v>91</v>
      </c>
      <c r="N2677">
        <v>80</v>
      </c>
      <c r="O2677">
        <v>71</v>
      </c>
      <c r="P2677">
        <v>81</v>
      </c>
      <c r="Q2677">
        <v>73</v>
      </c>
      <c r="R2677">
        <v>87</v>
      </c>
      <c r="T2677" s="34">
        <f>_xlfn.XLOOKUP(B2677,'LHA Demog pivot'!$B$4:$B$93,'LHA Demog pivot'!$C$4:$C$93,,,1)</f>
        <v>108964</v>
      </c>
      <c r="U2677" s="36">
        <f>ROUND(Table2[[#This Row],[LHA_Pop_2016]]*Table2[[#This Row],[C_ADR_7day]]/100000*7,0)</f>
        <v>76</v>
      </c>
      <c r="V2677" s="13">
        <f>IF(OR(Table2[[#This Row],[7d_positivity_public]]=0,ISBLANK(Table2[[#This Row],[7d_positivity_public]])),"",(Table2[[#This Row],[7d_positivity_public]]-Table2[[#This Row],[7d_positivity_all]])/Table2[[#This Row],[7d_positivity_public]])</f>
        <v>0</v>
      </c>
      <c r="W2677">
        <v>6</v>
      </c>
    </row>
    <row r="2678" spans="1:23" x14ac:dyDescent="0.25">
      <c r="A2678" s="10">
        <v>44470</v>
      </c>
      <c r="B2678">
        <v>425</v>
      </c>
      <c r="C2678" t="s">
        <v>295</v>
      </c>
      <c r="D2678">
        <v>3</v>
      </c>
      <c r="E2678">
        <v>2</v>
      </c>
      <c r="F2678">
        <v>1</v>
      </c>
      <c r="G2678">
        <v>3</v>
      </c>
      <c r="H2678">
        <v>86</v>
      </c>
      <c r="J2678">
        <v>76</v>
      </c>
      <c r="K2678">
        <v>87</v>
      </c>
      <c r="L2678">
        <v>75</v>
      </c>
      <c r="M2678">
        <v>91</v>
      </c>
      <c r="N2678">
        <v>81</v>
      </c>
      <c r="O2678">
        <v>62</v>
      </c>
      <c r="P2678">
        <v>82</v>
      </c>
      <c r="Q2678">
        <v>64</v>
      </c>
      <c r="R2678">
        <v>88</v>
      </c>
      <c r="T2678" s="34">
        <f>_xlfn.XLOOKUP(B2678,'LHA Demog pivot'!$B$4:$B$93,'LHA Demog pivot'!$C$4:$C$93,,,1)</f>
        <v>47133</v>
      </c>
      <c r="U2678" s="36">
        <f>ROUND(Table2[[#This Row],[LHA_Pop_2016]]*Table2[[#This Row],[C_ADR_7day]]/100000*7,0)</f>
        <v>10</v>
      </c>
      <c r="V2678" s="13">
        <f>IF(OR(Table2[[#This Row],[7d_positivity_public]]=0,ISBLANK(Table2[[#This Row],[7d_positivity_public]])),"",(Table2[[#This Row],[7d_positivity_public]]-Table2[[#This Row],[7d_positivity_all]])/Table2[[#This Row],[7d_positivity_public]])</f>
        <v>0.33333333333333331</v>
      </c>
      <c r="W2678">
        <v>2</v>
      </c>
    </row>
    <row r="2679" spans="1:23" x14ac:dyDescent="0.25">
      <c r="A2679" s="10">
        <v>44470</v>
      </c>
      <c r="B2679">
        <v>426</v>
      </c>
      <c r="C2679" t="s">
        <v>296</v>
      </c>
      <c r="D2679">
        <v>25</v>
      </c>
      <c r="E2679">
        <v>19</v>
      </c>
      <c r="F2679">
        <v>6</v>
      </c>
      <c r="G2679">
        <v>15</v>
      </c>
      <c r="H2679">
        <v>85</v>
      </c>
      <c r="J2679">
        <v>73</v>
      </c>
      <c r="K2679">
        <v>85</v>
      </c>
      <c r="L2679">
        <v>81</v>
      </c>
      <c r="M2679">
        <v>89</v>
      </c>
      <c r="N2679">
        <v>76</v>
      </c>
      <c r="O2679">
        <v>58</v>
      </c>
      <c r="P2679">
        <v>77</v>
      </c>
      <c r="Q2679">
        <v>68</v>
      </c>
      <c r="R2679">
        <v>85</v>
      </c>
      <c r="T2679" s="34">
        <f>_xlfn.XLOOKUP(B2679,'LHA Demog pivot'!$B$4:$B$93,'LHA Demog pivot'!$C$4:$C$93,,,1)</f>
        <v>30981</v>
      </c>
      <c r="U2679" s="36">
        <f>ROUND(Table2[[#This Row],[LHA_Pop_2016]]*Table2[[#This Row],[C_ADR_7day]]/100000*7,0)</f>
        <v>54</v>
      </c>
      <c r="V2679" s="13">
        <f>IF(OR(Table2[[#This Row],[7d_positivity_public]]=0,ISBLANK(Table2[[#This Row],[7d_positivity_public]])),"",(Table2[[#This Row],[7d_positivity_public]]-Table2[[#This Row],[7d_positivity_all]])/Table2[[#This Row],[7d_positivity_public]])</f>
        <v>6.6666666666666666E-2</v>
      </c>
      <c r="W2679">
        <v>14</v>
      </c>
    </row>
    <row r="2680" spans="1:23" x14ac:dyDescent="0.25">
      <c r="A2680" s="10">
        <v>44470</v>
      </c>
      <c r="B2680">
        <v>431</v>
      </c>
      <c r="C2680" t="s">
        <v>297</v>
      </c>
      <c r="D2680">
        <v>3</v>
      </c>
      <c r="E2680">
        <v>4</v>
      </c>
      <c r="F2680">
        <v>-1</v>
      </c>
      <c r="G2680">
        <v>2</v>
      </c>
      <c r="H2680">
        <v>86</v>
      </c>
      <c r="J2680">
        <v>77</v>
      </c>
      <c r="K2680">
        <v>86</v>
      </c>
      <c r="L2680">
        <v>79</v>
      </c>
      <c r="M2680">
        <v>91</v>
      </c>
      <c r="N2680">
        <v>79</v>
      </c>
      <c r="O2680">
        <v>63</v>
      </c>
      <c r="P2680">
        <v>80</v>
      </c>
      <c r="Q2680">
        <v>68</v>
      </c>
      <c r="R2680">
        <v>88</v>
      </c>
      <c r="T2680" s="34">
        <f>_xlfn.XLOOKUP(B2680,'LHA Demog pivot'!$B$4:$B$93,'LHA Demog pivot'!$C$4:$C$93,,,1)</f>
        <v>66527</v>
      </c>
      <c r="U2680" s="36">
        <f>ROUND(Table2[[#This Row],[LHA_Pop_2016]]*Table2[[#This Row],[C_ADR_7day]]/100000*7,0)</f>
        <v>14</v>
      </c>
      <c r="V2680" s="13">
        <f>IF(OR(Table2[[#This Row],[7d_positivity_public]]=0,ISBLANK(Table2[[#This Row],[7d_positivity_public]])),"",(Table2[[#This Row],[7d_positivity_public]]-Table2[[#This Row],[7d_positivity_all]])/Table2[[#This Row],[7d_positivity_public]])</f>
        <v>0</v>
      </c>
      <c r="W2680">
        <v>2</v>
      </c>
    </row>
    <row r="2681" spans="1:23" x14ac:dyDescent="0.25">
      <c r="A2681" s="10">
        <v>44470</v>
      </c>
      <c r="B2681">
        <v>432</v>
      </c>
      <c r="C2681" t="s">
        <v>298</v>
      </c>
      <c r="D2681">
        <v>6</v>
      </c>
      <c r="E2681">
        <v>4</v>
      </c>
      <c r="F2681">
        <v>2</v>
      </c>
      <c r="G2681">
        <v>4</v>
      </c>
      <c r="H2681">
        <v>85</v>
      </c>
      <c r="J2681">
        <v>76</v>
      </c>
      <c r="K2681">
        <v>85</v>
      </c>
      <c r="L2681">
        <v>79</v>
      </c>
      <c r="M2681">
        <v>90</v>
      </c>
      <c r="N2681">
        <v>78</v>
      </c>
      <c r="O2681">
        <v>65</v>
      </c>
      <c r="P2681">
        <v>79</v>
      </c>
      <c r="Q2681">
        <v>67</v>
      </c>
      <c r="R2681">
        <v>87</v>
      </c>
      <c r="T2681" s="34">
        <f>_xlfn.XLOOKUP(B2681,'LHA Demog pivot'!$B$4:$B$93,'LHA Demog pivot'!$C$4:$C$93,,,1)</f>
        <v>42570</v>
      </c>
      <c r="U2681" s="36">
        <f>ROUND(Table2[[#This Row],[LHA_Pop_2016]]*Table2[[#This Row],[C_ADR_7day]]/100000*7,0)</f>
        <v>18</v>
      </c>
      <c r="V2681" s="13">
        <f>IF(OR(Table2[[#This Row],[7d_positivity_public]]=0,ISBLANK(Table2[[#This Row],[7d_positivity_public]])),"",(Table2[[#This Row],[7d_positivity_public]]-Table2[[#This Row],[7d_positivity_all]])/Table2[[#This Row],[7d_positivity_public]])</f>
        <v>0</v>
      </c>
      <c r="W2681">
        <v>4</v>
      </c>
    </row>
    <row r="2682" spans="1:23" x14ac:dyDescent="0.25">
      <c r="A2682" s="10">
        <v>44470</v>
      </c>
      <c r="B2682">
        <v>433</v>
      </c>
      <c r="C2682" t="s">
        <v>299</v>
      </c>
      <c r="D2682">
        <v>0</v>
      </c>
      <c r="E2682">
        <v>15</v>
      </c>
      <c r="F2682">
        <v>-15</v>
      </c>
      <c r="G2682">
        <v>0</v>
      </c>
      <c r="H2682">
        <v>80</v>
      </c>
      <c r="J2682">
        <v>66</v>
      </c>
      <c r="K2682">
        <v>81</v>
      </c>
      <c r="L2682">
        <v>73</v>
      </c>
      <c r="M2682">
        <v>86</v>
      </c>
      <c r="N2682">
        <v>74</v>
      </c>
      <c r="O2682">
        <v>53</v>
      </c>
      <c r="P2682">
        <v>75</v>
      </c>
      <c r="Q2682">
        <v>64</v>
      </c>
      <c r="R2682">
        <v>82</v>
      </c>
      <c r="T2682" s="34">
        <f>_xlfn.XLOOKUP(B2682,'LHA Demog pivot'!$B$4:$B$93,'LHA Demog pivot'!$C$4:$C$93,,,1)</f>
        <v>1901</v>
      </c>
      <c r="U2682" s="36">
        <f>ROUND(Table2[[#This Row],[LHA_Pop_2016]]*Table2[[#This Row],[C_ADR_7day]]/100000*7,0)</f>
        <v>0</v>
      </c>
      <c r="V2682" s="13" t="str">
        <f>IF(OR(Table2[[#This Row],[7d_positivity_public]]=0,ISBLANK(Table2[[#This Row],[7d_positivity_public]])),"",(Table2[[#This Row],[7d_positivity_public]]-Table2[[#This Row],[7d_positivity_all]])/Table2[[#This Row],[7d_positivity_public]])</f>
        <v/>
      </c>
      <c r="W2682">
        <v>0</v>
      </c>
    </row>
    <row r="2683" spans="1:23" x14ac:dyDescent="0.25">
      <c r="A2683" s="10">
        <v>44470</v>
      </c>
      <c r="B2683">
        <v>434</v>
      </c>
      <c r="C2683" t="s">
        <v>300</v>
      </c>
      <c r="D2683">
        <v>1</v>
      </c>
      <c r="E2683">
        <v>3</v>
      </c>
      <c r="F2683">
        <v>-2</v>
      </c>
      <c r="G2683">
        <v>2</v>
      </c>
      <c r="H2683">
        <v>83</v>
      </c>
      <c r="J2683">
        <v>73</v>
      </c>
      <c r="K2683">
        <v>84</v>
      </c>
      <c r="L2683">
        <v>79</v>
      </c>
      <c r="M2683">
        <v>88</v>
      </c>
      <c r="N2683">
        <v>75</v>
      </c>
      <c r="O2683">
        <v>59</v>
      </c>
      <c r="P2683">
        <v>77</v>
      </c>
      <c r="Q2683">
        <v>68</v>
      </c>
      <c r="R2683">
        <v>83</v>
      </c>
      <c r="T2683" s="34">
        <f>_xlfn.XLOOKUP(B2683,'LHA Demog pivot'!$B$4:$B$93,'LHA Demog pivot'!$C$4:$C$93,,,1)</f>
        <v>11235</v>
      </c>
      <c r="U2683" s="36">
        <f>ROUND(Table2[[#This Row],[LHA_Pop_2016]]*Table2[[#This Row],[C_ADR_7day]]/100000*7,0)</f>
        <v>1</v>
      </c>
      <c r="V2683" s="13">
        <f>IF(OR(Table2[[#This Row],[7d_positivity_public]]=0,ISBLANK(Table2[[#This Row],[7d_positivity_public]])),"",(Table2[[#This Row],[7d_positivity_public]]-Table2[[#This Row],[7d_positivity_all]])/Table2[[#This Row],[7d_positivity_public]])</f>
        <v>0</v>
      </c>
      <c r="W2683">
        <v>2</v>
      </c>
    </row>
    <row r="2684" spans="1:23" x14ac:dyDescent="0.25">
      <c r="A2684" s="10">
        <v>44470</v>
      </c>
      <c r="B2684">
        <v>510</v>
      </c>
      <c r="C2684" t="s">
        <v>301</v>
      </c>
      <c r="D2684">
        <v>6</v>
      </c>
      <c r="E2684">
        <v>3</v>
      </c>
      <c r="F2684">
        <v>3</v>
      </c>
      <c r="G2684">
        <v>12</v>
      </c>
      <c r="H2684">
        <v>88</v>
      </c>
      <c r="J2684">
        <v>82</v>
      </c>
      <c r="K2684">
        <v>89</v>
      </c>
      <c r="L2684">
        <v>86</v>
      </c>
      <c r="M2684">
        <v>91</v>
      </c>
      <c r="N2684">
        <v>81</v>
      </c>
      <c r="O2684">
        <v>70</v>
      </c>
      <c r="P2684">
        <v>82</v>
      </c>
      <c r="Q2684">
        <v>77</v>
      </c>
      <c r="R2684">
        <v>87</v>
      </c>
      <c r="T2684" s="34">
        <f>_xlfn.XLOOKUP(B2684,'LHA Demog pivot'!$B$4:$B$93,'LHA Demog pivot'!$C$4:$C$93,,,1)</f>
        <v>4198</v>
      </c>
      <c r="U2684" s="36">
        <f>ROUND(Table2[[#This Row],[LHA_Pop_2016]]*Table2[[#This Row],[C_ADR_7day]]/100000*7,0)</f>
        <v>2</v>
      </c>
      <c r="V2684" s="13">
        <f>IF(OR(Table2[[#This Row],[7d_positivity_public]]=0,ISBLANK(Table2[[#This Row],[7d_positivity_public]])),"",(Table2[[#This Row],[7d_positivity_public]]-Table2[[#This Row],[7d_positivity_all]])/Table2[[#This Row],[7d_positivity_public]])</f>
        <v>8.3333333333333329E-2</v>
      </c>
      <c r="W2684">
        <v>11</v>
      </c>
    </row>
    <row r="2685" spans="1:23" x14ac:dyDescent="0.25">
      <c r="A2685" s="10">
        <v>44470</v>
      </c>
      <c r="B2685">
        <v>512</v>
      </c>
      <c r="C2685" t="s">
        <v>304</v>
      </c>
      <c r="D2685">
        <v>4</v>
      </c>
      <c r="E2685">
        <v>5</v>
      </c>
      <c r="F2685">
        <v>-1</v>
      </c>
      <c r="G2685">
        <v>3</v>
      </c>
      <c r="H2685">
        <v>87</v>
      </c>
      <c r="J2685">
        <v>77</v>
      </c>
      <c r="K2685">
        <v>88</v>
      </c>
      <c r="L2685">
        <v>85</v>
      </c>
      <c r="M2685">
        <v>91</v>
      </c>
      <c r="N2685">
        <v>77</v>
      </c>
      <c r="O2685">
        <v>59</v>
      </c>
      <c r="P2685">
        <v>78</v>
      </c>
      <c r="Q2685">
        <v>72</v>
      </c>
      <c r="R2685">
        <v>86</v>
      </c>
      <c r="T2685" s="34">
        <f>_xlfn.XLOOKUP(B2685,'LHA Demog pivot'!$B$4:$B$93,'LHA Demog pivot'!$C$4:$C$93,,,1)</f>
        <v>13501</v>
      </c>
      <c r="U2685" s="36">
        <f>ROUND(Table2[[#This Row],[LHA_Pop_2016]]*Table2[[#This Row],[C_ADR_7day]]/100000*7,0)</f>
        <v>4</v>
      </c>
      <c r="V2685" s="13">
        <f>IF(OR(Table2[[#This Row],[7d_positivity_public]]=0,ISBLANK(Table2[[#This Row],[7d_positivity_public]])),"",(Table2[[#This Row],[7d_positivity_public]]-Table2[[#This Row],[7d_positivity_all]])/Table2[[#This Row],[7d_positivity_public]])</f>
        <v>0</v>
      </c>
      <c r="W2685">
        <v>3</v>
      </c>
    </row>
    <row r="2686" spans="1:23" x14ac:dyDescent="0.25">
      <c r="A2686" s="10">
        <v>44470</v>
      </c>
      <c r="B2686">
        <v>513</v>
      </c>
      <c r="C2686" t="s">
        <v>305</v>
      </c>
      <c r="D2686">
        <v>78</v>
      </c>
      <c r="E2686">
        <v>72</v>
      </c>
      <c r="F2686">
        <v>6</v>
      </c>
      <c r="G2686">
        <v>24</v>
      </c>
      <c r="H2686">
        <v>81</v>
      </c>
      <c r="J2686">
        <v>61</v>
      </c>
      <c r="K2686">
        <v>83</v>
      </c>
      <c r="L2686">
        <v>80</v>
      </c>
      <c r="M2686">
        <v>86</v>
      </c>
      <c r="N2686">
        <v>71</v>
      </c>
      <c r="O2686">
        <v>45</v>
      </c>
      <c r="P2686">
        <v>74</v>
      </c>
      <c r="Q2686">
        <v>67</v>
      </c>
      <c r="R2686">
        <v>79</v>
      </c>
      <c r="T2686" s="34">
        <f>_xlfn.XLOOKUP(B2686,'LHA Demog pivot'!$B$4:$B$93,'LHA Demog pivot'!$C$4:$C$93,,,1)</f>
        <v>4223</v>
      </c>
      <c r="U2686" s="36">
        <f>ROUND(Table2[[#This Row],[LHA_Pop_2016]]*Table2[[#This Row],[C_ADR_7day]]/100000*7,0)</f>
        <v>23</v>
      </c>
      <c r="V2686" s="13">
        <f>IF(OR(Table2[[#This Row],[7d_positivity_public]]=0,ISBLANK(Table2[[#This Row],[7d_positivity_public]])),"",(Table2[[#This Row],[7d_positivity_public]]-Table2[[#This Row],[7d_positivity_all]])/Table2[[#This Row],[7d_positivity_public]])</f>
        <v>4.1666666666666664E-2</v>
      </c>
      <c r="W2686">
        <v>23</v>
      </c>
    </row>
    <row r="2687" spans="1:23" x14ac:dyDescent="0.25">
      <c r="A2687" s="10">
        <v>44470</v>
      </c>
      <c r="B2687">
        <v>514</v>
      </c>
      <c r="C2687" t="s">
        <v>306</v>
      </c>
      <c r="D2687">
        <v>51</v>
      </c>
      <c r="E2687">
        <v>50</v>
      </c>
      <c r="F2687">
        <v>1</v>
      </c>
      <c r="G2687">
        <v>18</v>
      </c>
      <c r="H2687">
        <v>76</v>
      </c>
      <c r="J2687">
        <v>57</v>
      </c>
      <c r="K2687">
        <v>78</v>
      </c>
      <c r="L2687">
        <v>73</v>
      </c>
      <c r="M2687">
        <v>84</v>
      </c>
      <c r="N2687">
        <v>66</v>
      </c>
      <c r="O2687">
        <v>43</v>
      </c>
      <c r="P2687">
        <v>68</v>
      </c>
      <c r="Q2687">
        <v>59</v>
      </c>
      <c r="R2687">
        <v>78</v>
      </c>
      <c r="T2687" s="34">
        <f>_xlfn.XLOOKUP(B2687,'LHA Demog pivot'!$B$4:$B$93,'LHA Demog pivot'!$C$4:$C$93,,,1)</f>
        <v>16414</v>
      </c>
      <c r="U2687" s="36">
        <f>ROUND(Table2[[#This Row],[LHA_Pop_2016]]*Table2[[#This Row],[C_ADR_7day]]/100000*7,0)</f>
        <v>59</v>
      </c>
      <c r="V2687" s="13">
        <f>IF(OR(Table2[[#This Row],[7d_positivity_public]]=0,ISBLANK(Table2[[#This Row],[7d_positivity_public]])),"",(Table2[[#This Row],[7d_positivity_public]]-Table2[[#This Row],[7d_positivity_all]])/Table2[[#This Row],[7d_positivity_public]])</f>
        <v>5.5555555555555552E-2</v>
      </c>
      <c r="W2687">
        <v>17</v>
      </c>
    </row>
    <row r="2688" spans="1:23" x14ac:dyDescent="0.25">
      <c r="A2688" s="10">
        <v>44470</v>
      </c>
      <c r="B2688">
        <v>515</v>
      </c>
      <c r="C2688" t="s">
        <v>307</v>
      </c>
      <c r="D2688">
        <v>26</v>
      </c>
      <c r="E2688">
        <v>20</v>
      </c>
      <c r="F2688">
        <v>6</v>
      </c>
      <c r="G2688">
        <v>12</v>
      </c>
      <c r="H2688">
        <v>98</v>
      </c>
      <c r="J2688">
        <v>70</v>
      </c>
      <c r="K2688">
        <v>101</v>
      </c>
      <c r="L2688">
        <v>101</v>
      </c>
      <c r="M2688">
        <v>100</v>
      </c>
      <c r="N2688">
        <v>83</v>
      </c>
      <c r="O2688">
        <v>53</v>
      </c>
      <c r="P2688">
        <v>86</v>
      </c>
      <c r="Q2688">
        <v>80</v>
      </c>
      <c r="R2688">
        <v>91</v>
      </c>
      <c r="T2688" s="34">
        <f>_xlfn.XLOOKUP(B2688,'LHA Demog pivot'!$B$4:$B$93,'LHA Demog pivot'!$C$4:$C$93,,,1)</f>
        <v>9090</v>
      </c>
      <c r="U2688" s="36">
        <f>ROUND(Table2[[#This Row],[LHA_Pop_2016]]*Table2[[#This Row],[C_ADR_7day]]/100000*7,0)</f>
        <v>17</v>
      </c>
      <c r="V2688" s="13">
        <f>IF(OR(Table2[[#This Row],[7d_positivity_public]]=0,ISBLANK(Table2[[#This Row],[7d_positivity_public]])),"",(Table2[[#This Row],[7d_positivity_public]]-Table2[[#This Row],[7d_positivity_all]])/Table2[[#This Row],[7d_positivity_public]])</f>
        <v>0</v>
      </c>
      <c r="W2688">
        <v>12</v>
      </c>
    </row>
    <row r="2689" spans="1:23" x14ac:dyDescent="0.25">
      <c r="A2689" s="10">
        <v>44470</v>
      </c>
      <c r="B2689">
        <v>517</v>
      </c>
      <c r="C2689" t="s">
        <v>308</v>
      </c>
      <c r="D2689">
        <v>12</v>
      </c>
      <c r="E2689">
        <v>15</v>
      </c>
      <c r="F2689">
        <v>-3</v>
      </c>
      <c r="G2689">
        <v>7</v>
      </c>
      <c r="H2689">
        <v>83</v>
      </c>
      <c r="J2689">
        <v>70</v>
      </c>
      <c r="K2689">
        <v>84</v>
      </c>
      <c r="L2689">
        <v>80</v>
      </c>
      <c r="M2689">
        <v>88</v>
      </c>
      <c r="N2689">
        <v>73</v>
      </c>
      <c r="O2689">
        <v>55</v>
      </c>
      <c r="P2689">
        <v>75</v>
      </c>
      <c r="Q2689">
        <v>68</v>
      </c>
      <c r="R2689">
        <v>83</v>
      </c>
      <c r="T2689" s="34">
        <f>_xlfn.XLOOKUP(B2689,'LHA Demog pivot'!$B$4:$B$93,'LHA Demog pivot'!$C$4:$C$93,,,1)</f>
        <v>20250</v>
      </c>
      <c r="U2689" s="36">
        <f>ROUND(Table2[[#This Row],[LHA_Pop_2016]]*Table2[[#This Row],[C_ADR_7day]]/100000*7,0)</f>
        <v>17</v>
      </c>
      <c r="V2689" s="13">
        <f>IF(OR(Table2[[#This Row],[7d_positivity_public]]=0,ISBLANK(Table2[[#This Row],[7d_positivity_public]])),"",(Table2[[#This Row],[7d_positivity_public]]-Table2[[#This Row],[7d_positivity_all]])/Table2[[#This Row],[7d_positivity_public]])</f>
        <v>0</v>
      </c>
      <c r="W2689">
        <v>7</v>
      </c>
    </row>
    <row r="2690" spans="1:23" x14ac:dyDescent="0.25">
      <c r="A2690" s="10">
        <v>44470</v>
      </c>
      <c r="B2690">
        <v>518</v>
      </c>
      <c r="C2690" t="s">
        <v>309</v>
      </c>
      <c r="D2690">
        <v>8</v>
      </c>
      <c r="E2690">
        <v>0</v>
      </c>
      <c r="F2690">
        <v>8</v>
      </c>
      <c r="G2690">
        <v>7</v>
      </c>
      <c r="H2690">
        <v>87</v>
      </c>
      <c r="J2690">
        <v>79</v>
      </c>
      <c r="K2690">
        <v>88</v>
      </c>
      <c r="L2690">
        <v>86</v>
      </c>
      <c r="M2690">
        <v>90</v>
      </c>
      <c r="N2690">
        <v>77</v>
      </c>
      <c r="O2690">
        <v>50</v>
      </c>
      <c r="P2690">
        <v>80</v>
      </c>
      <c r="Q2690">
        <v>76</v>
      </c>
      <c r="R2690">
        <v>84</v>
      </c>
      <c r="T2690" s="34">
        <f>_xlfn.XLOOKUP(B2690,'LHA Demog pivot'!$B$4:$B$93,'LHA Demog pivot'!$C$4:$C$93,,,1)</f>
        <v>1880</v>
      </c>
      <c r="U2690" s="36">
        <f>ROUND(Table2[[#This Row],[LHA_Pop_2016]]*Table2[[#This Row],[C_ADR_7day]]/100000*7,0)</f>
        <v>1</v>
      </c>
      <c r="V2690" s="13">
        <f>IF(OR(Table2[[#This Row],[7d_positivity_public]]=0,ISBLANK(Table2[[#This Row],[7d_positivity_public]])),"",(Table2[[#This Row],[7d_positivity_public]]-Table2[[#This Row],[7d_positivity_all]])/Table2[[#This Row],[7d_positivity_public]])</f>
        <v>0</v>
      </c>
      <c r="W2690">
        <v>7</v>
      </c>
    </row>
    <row r="2691" spans="1:23" x14ac:dyDescent="0.25">
      <c r="A2691" s="10">
        <v>44470</v>
      </c>
      <c r="B2691">
        <v>521</v>
      </c>
      <c r="C2691" t="s">
        <v>310</v>
      </c>
      <c r="D2691">
        <v>28</v>
      </c>
      <c r="E2691">
        <v>32</v>
      </c>
      <c r="F2691">
        <v>-4</v>
      </c>
      <c r="G2691">
        <v>14</v>
      </c>
      <c r="H2691">
        <v>75</v>
      </c>
      <c r="J2691">
        <v>60</v>
      </c>
      <c r="K2691">
        <v>76</v>
      </c>
      <c r="L2691">
        <v>68</v>
      </c>
      <c r="M2691">
        <v>82</v>
      </c>
      <c r="N2691">
        <v>65</v>
      </c>
      <c r="O2691">
        <v>48</v>
      </c>
      <c r="P2691">
        <v>67</v>
      </c>
      <c r="Q2691">
        <v>54</v>
      </c>
      <c r="R2691">
        <v>77</v>
      </c>
      <c r="T2691" s="34">
        <f>_xlfn.XLOOKUP(B2691,'LHA Demog pivot'!$B$4:$B$93,'LHA Demog pivot'!$C$4:$C$93,,,1)</f>
        <v>23205</v>
      </c>
      <c r="U2691" s="36">
        <f>ROUND(Table2[[#This Row],[LHA_Pop_2016]]*Table2[[#This Row],[C_ADR_7day]]/100000*7,0)</f>
        <v>45</v>
      </c>
      <c r="V2691" s="13">
        <f>IF(OR(Table2[[#This Row],[7d_positivity_public]]=0,ISBLANK(Table2[[#This Row],[7d_positivity_public]])),"",(Table2[[#This Row],[7d_positivity_public]]-Table2[[#This Row],[7d_positivity_all]])/Table2[[#This Row],[7d_positivity_public]])</f>
        <v>0</v>
      </c>
      <c r="W2691">
        <v>14</v>
      </c>
    </row>
    <row r="2692" spans="1:23" x14ac:dyDescent="0.25">
      <c r="A2692" s="10">
        <v>44470</v>
      </c>
      <c r="B2692">
        <v>522</v>
      </c>
      <c r="C2692" t="s">
        <v>311</v>
      </c>
      <c r="D2692">
        <v>78</v>
      </c>
      <c r="E2692">
        <v>57</v>
      </c>
      <c r="F2692">
        <v>21</v>
      </c>
      <c r="G2692">
        <v>25</v>
      </c>
      <c r="H2692">
        <v>73</v>
      </c>
      <c r="J2692">
        <v>52</v>
      </c>
      <c r="K2692">
        <v>76</v>
      </c>
      <c r="L2692">
        <v>69</v>
      </c>
      <c r="M2692">
        <v>81</v>
      </c>
      <c r="N2692">
        <v>66</v>
      </c>
      <c r="O2692">
        <v>40</v>
      </c>
      <c r="P2692">
        <v>68</v>
      </c>
      <c r="Q2692">
        <v>58</v>
      </c>
      <c r="R2692">
        <v>77</v>
      </c>
      <c r="T2692" s="34">
        <f>_xlfn.XLOOKUP(B2692,'LHA Demog pivot'!$B$4:$B$93,'LHA Demog pivot'!$C$4:$C$93,,,1)</f>
        <v>6256</v>
      </c>
      <c r="U2692" s="36">
        <f>ROUND(Table2[[#This Row],[LHA_Pop_2016]]*Table2[[#This Row],[C_ADR_7day]]/100000*7,0)</f>
        <v>34</v>
      </c>
      <c r="V2692" s="13">
        <f>IF(OR(Table2[[#This Row],[7d_positivity_public]]=0,ISBLANK(Table2[[#This Row],[7d_positivity_public]])),"",(Table2[[#This Row],[7d_positivity_public]]-Table2[[#This Row],[7d_positivity_all]])/Table2[[#This Row],[7d_positivity_public]])</f>
        <v>0</v>
      </c>
      <c r="W2692">
        <v>25</v>
      </c>
    </row>
    <row r="2693" spans="1:23" x14ac:dyDescent="0.25">
      <c r="A2693" s="10">
        <v>44470</v>
      </c>
      <c r="B2693">
        <v>523</v>
      </c>
      <c r="C2693" t="s">
        <v>312</v>
      </c>
      <c r="D2693">
        <v>103</v>
      </c>
      <c r="E2693">
        <v>89</v>
      </c>
      <c r="F2693">
        <v>14</v>
      </c>
      <c r="G2693">
        <v>30</v>
      </c>
      <c r="H2693">
        <v>71</v>
      </c>
      <c r="J2693">
        <v>51</v>
      </c>
      <c r="K2693">
        <v>73</v>
      </c>
      <c r="L2693">
        <v>64</v>
      </c>
      <c r="M2693">
        <v>80</v>
      </c>
      <c r="N2693">
        <v>61</v>
      </c>
      <c r="O2693">
        <v>37</v>
      </c>
      <c r="P2693">
        <v>63</v>
      </c>
      <c r="Q2693">
        <v>51</v>
      </c>
      <c r="R2693">
        <v>75</v>
      </c>
      <c r="T2693" s="34">
        <f>_xlfn.XLOOKUP(B2693,'LHA Demog pivot'!$B$4:$B$93,'LHA Demog pivot'!$C$4:$C$93,,,1)</f>
        <v>15857</v>
      </c>
      <c r="U2693" s="36">
        <f>ROUND(Table2[[#This Row],[LHA_Pop_2016]]*Table2[[#This Row],[C_ADR_7day]]/100000*7,0)</f>
        <v>114</v>
      </c>
      <c r="V2693" s="13">
        <f>IF(OR(Table2[[#This Row],[7d_positivity_public]]=0,ISBLANK(Table2[[#This Row],[7d_positivity_public]])),"",(Table2[[#This Row],[7d_positivity_public]]-Table2[[#This Row],[7d_positivity_all]])/Table2[[#This Row],[7d_positivity_public]])</f>
        <v>3.3333333333333333E-2</v>
      </c>
      <c r="W2693">
        <v>29</v>
      </c>
    </row>
    <row r="2694" spans="1:23" x14ac:dyDescent="0.25">
      <c r="A2694" s="10">
        <v>44470</v>
      </c>
      <c r="B2694">
        <v>524</v>
      </c>
      <c r="C2694" t="s">
        <v>313</v>
      </c>
      <c r="D2694">
        <v>47</v>
      </c>
      <c r="E2694">
        <v>37</v>
      </c>
      <c r="F2694">
        <v>10</v>
      </c>
      <c r="G2694">
        <v>17</v>
      </c>
      <c r="H2694">
        <v>83</v>
      </c>
      <c r="J2694">
        <v>70</v>
      </c>
      <c r="K2694">
        <v>84</v>
      </c>
      <c r="L2694">
        <v>80</v>
      </c>
      <c r="M2694">
        <v>88</v>
      </c>
      <c r="N2694">
        <v>73</v>
      </c>
      <c r="O2694">
        <v>58</v>
      </c>
      <c r="P2694">
        <v>74</v>
      </c>
      <c r="Q2694">
        <v>66</v>
      </c>
      <c r="R2694">
        <v>83</v>
      </c>
      <c r="T2694" s="34">
        <f>_xlfn.XLOOKUP(B2694,'LHA Demog pivot'!$B$4:$B$93,'LHA Demog pivot'!$C$4:$C$93,,,1)</f>
        <v>95077</v>
      </c>
      <c r="U2694" s="36">
        <f>ROUND(Table2[[#This Row],[LHA_Pop_2016]]*Table2[[#This Row],[C_ADR_7day]]/100000*7,0)</f>
        <v>313</v>
      </c>
      <c r="V2694" s="13">
        <f>IF(OR(Table2[[#This Row],[7d_positivity_public]]=0,ISBLANK(Table2[[#This Row],[7d_positivity_public]])),"",(Table2[[#This Row],[7d_positivity_public]]-Table2[[#This Row],[7d_positivity_all]])/Table2[[#This Row],[7d_positivity_public]])</f>
        <v>5.8823529411764705E-2</v>
      </c>
      <c r="W2694">
        <v>16</v>
      </c>
    </row>
    <row r="2695" spans="1:23" x14ac:dyDescent="0.25">
      <c r="A2695" s="10">
        <v>44470</v>
      </c>
      <c r="B2695">
        <v>531</v>
      </c>
      <c r="C2695" t="s">
        <v>314</v>
      </c>
      <c r="D2695">
        <v>36</v>
      </c>
      <c r="E2695">
        <v>35</v>
      </c>
      <c r="F2695">
        <v>1</v>
      </c>
      <c r="G2695">
        <v>22</v>
      </c>
      <c r="H2695">
        <v>62</v>
      </c>
      <c r="J2695">
        <v>40</v>
      </c>
      <c r="K2695">
        <v>64</v>
      </c>
      <c r="L2695">
        <v>56</v>
      </c>
      <c r="M2695">
        <v>75</v>
      </c>
      <c r="N2695">
        <v>52</v>
      </c>
      <c r="O2695">
        <v>28</v>
      </c>
      <c r="P2695">
        <v>54</v>
      </c>
      <c r="Q2695">
        <v>42</v>
      </c>
      <c r="R2695">
        <v>68</v>
      </c>
      <c r="T2695" s="34">
        <f>_xlfn.XLOOKUP(B2695,'LHA Demog pivot'!$B$4:$B$93,'LHA Demog pivot'!$C$4:$C$93,,,1)</f>
        <v>26850</v>
      </c>
      <c r="U2695" s="36">
        <f>ROUND(Table2[[#This Row],[LHA_Pop_2016]]*Table2[[#This Row],[C_ADR_7day]]/100000*7,0)</f>
        <v>68</v>
      </c>
      <c r="V2695" s="13">
        <f>IF(OR(Table2[[#This Row],[7d_positivity_public]]=0,ISBLANK(Table2[[#This Row],[7d_positivity_public]])),"",(Table2[[#This Row],[7d_positivity_public]]-Table2[[#This Row],[7d_positivity_all]])/Table2[[#This Row],[7d_positivity_public]])</f>
        <v>9.0909090909090912E-2</v>
      </c>
      <c r="W2695">
        <v>20</v>
      </c>
    </row>
    <row r="2696" spans="1:23" x14ac:dyDescent="0.25">
      <c r="A2696" s="10">
        <v>44470</v>
      </c>
      <c r="B2696">
        <v>532</v>
      </c>
      <c r="C2696" t="s">
        <v>315</v>
      </c>
      <c r="D2696">
        <v>44</v>
      </c>
      <c r="E2696">
        <v>43</v>
      </c>
      <c r="F2696">
        <v>1</v>
      </c>
      <c r="G2696">
        <v>21</v>
      </c>
      <c r="H2696">
        <v>64</v>
      </c>
      <c r="J2696">
        <v>42</v>
      </c>
      <c r="K2696">
        <v>67</v>
      </c>
      <c r="L2696">
        <v>62</v>
      </c>
      <c r="M2696">
        <v>76</v>
      </c>
      <c r="N2696">
        <v>53</v>
      </c>
      <c r="O2696">
        <v>30</v>
      </c>
      <c r="P2696">
        <v>56</v>
      </c>
      <c r="Q2696">
        <v>48</v>
      </c>
      <c r="R2696">
        <v>69</v>
      </c>
      <c r="T2696" s="34">
        <f>_xlfn.XLOOKUP(B2696,'LHA Demog pivot'!$B$4:$B$93,'LHA Demog pivot'!$C$4:$C$93,,,1)</f>
        <v>35521</v>
      </c>
      <c r="U2696" s="36">
        <f>ROUND(Table2[[#This Row],[LHA_Pop_2016]]*Table2[[#This Row],[C_ADR_7day]]/100000*7,0)</f>
        <v>109</v>
      </c>
      <c r="V2696" s="13">
        <f>IF(OR(Table2[[#This Row],[7d_positivity_public]]=0,ISBLANK(Table2[[#This Row],[7d_positivity_public]])),"",(Table2[[#This Row],[7d_positivity_public]]-Table2[[#This Row],[7d_positivity_all]])/Table2[[#This Row],[7d_positivity_public]])</f>
        <v>0.14285714285714285</v>
      </c>
      <c r="W2696">
        <v>18</v>
      </c>
    </row>
    <row r="2697" spans="1:23" x14ac:dyDescent="0.25">
      <c r="A2697" s="10">
        <v>44470</v>
      </c>
      <c r="B2697">
        <v>533</v>
      </c>
      <c r="C2697" t="s">
        <v>316</v>
      </c>
      <c r="D2697">
        <v>18</v>
      </c>
      <c r="E2697">
        <v>32</v>
      </c>
      <c r="F2697">
        <v>-14</v>
      </c>
      <c r="G2697">
        <v>12</v>
      </c>
      <c r="H2697">
        <v>64</v>
      </c>
      <c r="J2697">
        <v>45</v>
      </c>
      <c r="K2697">
        <v>66</v>
      </c>
      <c r="L2697">
        <v>59</v>
      </c>
      <c r="M2697">
        <v>75</v>
      </c>
      <c r="N2697">
        <v>53</v>
      </c>
      <c r="O2697">
        <v>28</v>
      </c>
      <c r="P2697">
        <v>56</v>
      </c>
      <c r="Q2697">
        <v>46</v>
      </c>
      <c r="R2697">
        <v>68</v>
      </c>
      <c r="T2697" s="34">
        <f>_xlfn.XLOOKUP(B2697,'LHA Demog pivot'!$B$4:$B$93,'LHA Demog pivot'!$C$4:$C$93,,,1)</f>
        <v>5514</v>
      </c>
      <c r="U2697" s="36">
        <f>ROUND(Table2[[#This Row],[LHA_Pop_2016]]*Table2[[#This Row],[C_ADR_7day]]/100000*7,0)</f>
        <v>7</v>
      </c>
      <c r="V2697" s="13">
        <f>IF(OR(Table2[[#This Row],[7d_positivity_public]]=0,ISBLANK(Table2[[#This Row],[7d_positivity_public]])),"",(Table2[[#This Row],[7d_positivity_public]]-Table2[[#This Row],[7d_positivity_all]])/Table2[[#This Row],[7d_positivity_public]])</f>
        <v>0.25</v>
      </c>
      <c r="W2697">
        <v>9</v>
      </c>
    </row>
    <row r="2698" spans="1:23" x14ac:dyDescent="0.25">
      <c r="A2698" s="10">
        <v>44470</v>
      </c>
      <c r="B2698">
        <v>555</v>
      </c>
      <c r="C2698" t="s">
        <v>317</v>
      </c>
      <c r="D2698">
        <v>13</v>
      </c>
      <c r="E2698">
        <v>20</v>
      </c>
      <c r="F2698">
        <v>-7</v>
      </c>
      <c r="G2698">
        <v>15</v>
      </c>
      <c r="H2698">
        <v>86</v>
      </c>
      <c r="J2698">
        <v>63</v>
      </c>
      <c r="K2698">
        <v>88</v>
      </c>
      <c r="L2698">
        <v>85</v>
      </c>
      <c r="M2698">
        <v>90</v>
      </c>
      <c r="N2698">
        <v>75</v>
      </c>
      <c r="O2698">
        <v>48</v>
      </c>
      <c r="P2698">
        <v>77</v>
      </c>
      <c r="Q2698">
        <v>68</v>
      </c>
      <c r="R2698">
        <v>84</v>
      </c>
      <c r="T2698" s="34">
        <f>_xlfn.XLOOKUP(B2698,'LHA Demog pivot'!$B$4:$B$93,'LHA Demog pivot'!$C$4:$C$93,,,1)</f>
        <v>2049</v>
      </c>
      <c r="U2698" s="36">
        <f>ROUND(Table2[[#This Row],[LHA_Pop_2016]]*Table2[[#This Row],[C_ADR_7day]]/100000*7,0)</f>
        <v>2</v>
      </c>
      <c r="V2698" s="13">
        <f>IF(OR(Table2[[#This Row],[7d_positivity_public]]=0,ISBLANK(Table2[[#This Row],[7d_positivity_public]])),"",(Table2[[#This Row],[7d_positivity_public]]-Table2[[#This Row],[7d_positivity_all]])/Table2[[#This Row],[7d_positivity_public]])</f>
        <v>0.2</v>
      </c>
      <c r="W2698">
        <v>12</v>
      </c>
    </row>
    <row r="2699" spans="1:23" x14ac:dyDescent="0.25">
      <c r="A2699" s="10">
        <v>44474</v>
      </c>
      <c r="B2699">
        <v>111</v>
      </c>
      <c r="C2699" t="s">
        <v>242</v>
      </c>
      <c r="D2699">
        <v>14</v>
      </c>
      <c r="E2699">
        <v>13</v>
      </c>
      <c r="F2699">
        <v>1</v>
      </c>
      <c r="G2699">
        <v>5</v>
      </c>
      <c r="H2699">
        <v>84</v>
      </c>
      <c r="J2699">
        <v>72</v>
      </c>
      <c r="K2699">
        <v>85</v>
      </c>
      <c r="L2699">
        <v>82</v>
      </c>
      <c r="M2699">
        <v>88</v>
      </c>
      <c r="N2699">
        <v>75</v>
      </c>
      <c r="O2699">
        <v>62</v>
      </c>
      <c r="P2699">
        <v>76</v>
      </c>
      <c r="Q2699">
        <v>70</v>
      </c>
      <c r="R2699">
        <v>84</v>
      </c>
      <c r="T2699" s="34">
        <f>_xlfn.XLOOKUP(B2699,'LHA Demog pivot'!$B$4:$B$93,'LHA Demog pivot'!$C$4:$C$93,,,1)</f>
        <v>15531</v>
      </c>
      <c r="U2699" s="36">
        <f>ROUND(Table2[[#This Row],[LHA_Pop_2016]]*Table2[[#This Row],[C_ADR_7day]]/100000*7,0)</f>
        <v>15</v>
      </c>
      <c r="V2699" s="13">
        <f>IF(OR(Table2[[#This Row],[7d_positivity_public]]=0,ISBLANK(Table2[[#This Row],[7d_positivity_public]])),"",(Table2[[#This Row],[7d_positivity_public]]-Table2[[#This Row],[7d_positivity_all]])/Table2[[#This Row],[7d_positivity_public]])</f>
        <v>0</v>
      </c>
      <c r="W2699">
        <v>5</v>
      </c>
    </row>
    <row r="2700" spans="1:23" x14ac:dyDescent="0.25">
      <c r="A2700" s="10">
        <v>44474</v>
      </c>
      <c r="B2700">
        <v>112</v>
      </c>
      <c r="C2700" t="s">
        <v>243</v>
      </c>
      <c r="D2700">
        <v>48</v>
      </c>
      <c r="E2700">
        <v>41</v>
      </c>
      <c r="F2700">
        <v>7</v>
      </c>
      <c r="G2700">
        <v>16</v>
      </c>
      <c r="H2700">
        <v>82</v>
      </c>
      <c r="J2700">
        <v>71</v>
      </c>
      <c r="K2700">
        <v>83</v>
      </c>
      <c r="L2700">
        <v>76</v>
      </c>
      <c r="M2700">
        <v>89</v>
      </c>
      <c r="N2700">
        <v>74</v>
      </c>
      <c r="O2700">
        <v>59</v>
      </c>
      <c r="P2700">
        <v>75</v>
      </c>
      <c r="Q2700">
        <v>64</v>
      </c>
      <c r="R2700">
        <v>85</v>
      </c>
      <c r="T2700" s="34">
        <f>_xlfn.XLOOKUP(B2700,'LHA Demog pivot'!$B$4:$B$93,'LHA Demog pivot'!$C$4:$C$93,,,1)</f>
        <v>26248</v>
      </c>
      <c r="U2700" s="36">
        <f>ROUND(Table2[[#This Row],[LHA_Pop_2016]]*Table2[[#This Row],[C_ADR_7day]]/100000*7,0)</f>
        <v>88</v>
      </c>
      <c r="V2700" s="13">
        <f>IF(OR(Table2[[#This Row],[7d_positivity_public]]=0,ISBLANK(Table2[[#This Row],[7d_positivity_public]])),"",(Table2[[#This Row],[7d_positivity_public]]-Table2[[#This Row],[7d_positivity_all]])/Table2[[#This Row],[7d_positivity_public]])</f>
        <v>6.25E-2</v>
      </c>
      <c r="W2700">
        <v>15</v>
      </c>
    </row>
    <row r="2701" spans="1:23" x14ac:dyDescent="0.25">
      <c r="A2701" s="10">
        <v>44474</v>
      </c>
      <c r="B2701">
        <v>113</v>
      </c>
      <c r="C2701" t="s">
        <v>244</v>
      </c>
      <c r="D2701">
        <v>7</v>
      </c>
      <c r="E2701">
        <v>8</v>
      </c>
      <c r="F2701">
        <v>-1</v>
      </c>
      <c r="G2701">
        <v>3</v>
      </c>
      <c r="H2701">
        <v>87</v>
      </c>
      <c r="J2701">
        <v>79</v>
      </c>
      <c r="K2701">
        <v>87</v>
      </c>
      <c r="L2701">
        <v>82</v>
      </c>
      <c r="M2701">
        <v>91</v>
      </c>
      <c r="N2701">
        <v>80</v>
      </c>
      <c r="O2701">
        <v>67</v>
      </c>
      <c r="P2701">
        <v>81</v>
      </c>
      <c r="Q2701">
        <v>71</v>
      </c>
      <c r="R2701">
        <v>88</v>
      </c>
      <c r="T2701" s="34">
        <f>_xlfn.XLOOKUP(B2701,'LHA Demog pivot'!$B$4:$B$93,'LHA Demog pivot'!$C$4:$C$93,,,1)</f>
        <v>9178</v>
      </c>
      <c r="U2701" s="36">
        <f>ROUND(Table2[[#This Row],[LHA_Pop_2016]]*Table2[[#This Row],[C_ADR_7day]]/100000*7,0)</f>
        <v>4</v>
      </c>
      <c r="V2701" s="13">
        <f>IF(OR(Table2[[#This Row],[7d_positivity_public]]=0,ISBLANK(Table2[[#This Row],[7d_positivity_public]])),"",(Table2[[#This Row],[7d_positivity_public]]-Table2[[#This Row],[7d_positivity_all]])/Table2[[#This Row],[7d_positivity_public]])</f>
        <v>0</v>
      </c>
      <c r="W2701">
        <v>3</v>
      </c>
    </row>
    <row r="2702" spans="1:23" x14ac:dyDescent="0.25">
      <c r="A2702" s="10">
        <v>44474</v>
      </c>
      <c r="B2702">
        <v>114</v>
      </c>
      <c r="C2702" t="s">
        <v>245</v>
      </c>
      <c r="D2702">
        <v>3</v>
      </c>
      <c r="E2702">
        <v>9</v>
      </c>
      <c r="F2702">
        <v>-6</v>
      </c>
      <c r="G2702">
        <v>2</v>
      </c>
      <c r="H2702">
        <v>89</v>
      </c>
      <c r="J2702">
        <v>76</v>
      </c>
      <c r="K2702">
        <v>90</v>
      </c>
      <c r="L2702">
        <v>87</v>
      </c>
      <c r="M2702">
        <v>92</v>
      </c>
      <c r="N2702">
        <v>81</v>
      </c>
      <c r="O2702">
        <v>60</v>
      </c>
      <c r="P2702">
        <v>82</v>
      </c>
      <c r="Q2702">
        <v>76</v>
      </c>
      <c r="R2702">
        <v>88</v>
      </c>
      <c r="T2702" s="34">
        <f>_xlfn.XLOOKUP(B2702,'LHA Demog pivot'!$B$4:$B$93,'LHA Demog pivot'!$C$4:$C$93,,,1)</f>
        <v>9487</v>
      </c>
      <c r="U2702" s="36">
        <f>ROUND(Table2[[#This Row],[LHA_Pop_2016]]*Table2[[#This Row],[C_ADR_7day]]/100000*7,0)</f>
        <v>2</v>
      </c>
      <c r="V2702" s="13">
        <f>IF(OR(Table2[[#This Row],[7d_positivity_public]]=0,ISBLANK(Table2[[#This Row],[7d_positivity_public]])),"",(Table2[[#This Row],[7d_positivity_public]]-Table2[[#This Row],[7d_positivity_all]])/Table2[[#This Row],[7d_positivity_public]])</f>
        <v>0</v>
      </c>
      <c r="W2702">
        <v>2</v>
      </c>
    </row>
    <row r="2703" spans="1:23" x14ac:dyDescent="0.25">
      <c r="A2703" s="10">
        <v>44474</v>
      </c>
      <c r="B2703">
        <v>115</v>
      </c>
      <c r="C2703" t="s">
        <v>246</v>
      </c>
      <c r="D2703">
        <v>27</v>
      </c>
      <c r="E2703">
        <v>13</v>
      </c>
      <c r="F2703">
        <v>14</v>
      </c>
      <c r="G2703">
        <v>13</v>
      </c>
      <c r="H2703">
        <v>72</v>
      </c>
      <c r="J2703">
        <v>48</v>
      </c>
      <c r="K2703">
        <v>74</v>
      </c>
      <c r="L2703">
        <v>60</v>
      </c>
      <c r="M2703">
        <v>81</v>
      </c>
      <c r="N2703">
        <v>64</v>
      </c>
      <c r="O2703">
        <v>35</v>
      </c>
      <c r="P2703">
        <v>66</v>
      </c>
      <c r="Q2703">
        <v>48</v>
      </c>
      <c r="R2703">
        <v>76</v>
      </c>
      <c r="T2703" s="34">
        <f>_xlfn.XLOOKUP(B2703,'LHA Demog pivot'!$B$4:$B$93,'LHA Demog pivot'!$C$4:$C$93,,,1)</f>
        <v>12634</v>
      </c>
      <c r="U2703" s="36">
        <f>ROUND(Table2[[#This Row],[LHA_Pop_2016]]*Table2[[#This Row],[C_ADR_7day]]/100000*7,0)</f>
        <v>24</v>
      </c>
      <c r="V2703" s="13">
        <f>IF(OR(Table2[[#This Row],[7d_positivity_public]]=0,ISBLANK(Table2[[#This Row],[7d_positivity_public]])),"",(Table2[[#This Row],[7d_positivity_public]]-Table2[[#This Row],[7d_positivity_all]])/Table2[[#This Row],[7d_positivity_public]])</f>
        <v>0</v>
      </c>
      <c r="W2703">
        <v>13</v>
      </c>
    </row>
    <row r="2704" spans="1:23" x14ac:dyDescent="0.25">
      <c r="A2704" s="10">
        <v>44474</v>
      </c>
      <c r="B2704">
        <v>116</v>
      </c>
      <c r="C2704" t="s">
        <v>247</v>
      </c>
      <c r="D2704">
        <v>16</v>
      </c>
      <c r="E2704">
        <v>9</v>
      </c>
      <c r="F2704">
        <v>7</v>
      </c>
      <c r="G2704">
        <v>10</v>
      </c>
      <c r="H2704">
        <v>90</v>
      </c>
      <c r="J2704">
        <v>76</v>
      </c>
      <c r="K2704">
        <v>91</v>
      </c>
      <c r="L2704">
        <v>93</v>
      </c>
      <c r="M2704">
        <v>89</v>
      </c>
      <c r="N2704">
        <v>81</v>
      </c>
      <c r="O2704">
        <v>64</v>
      </c>
      <c r="P2704">
        <v>82</v>
      </c>
      <c r="Q2704">
        <v>80</v>
      </c>
      <c r="R2704">
        <v>85</v>
      </c>
      <c r="T2704" s="34">
        <f>_xlfn.XLOOKUP(B2704,'LHA Demog pivot'!$B$4:$B$93,'LHA Demog pivot'!$C$4:$C$93,,,1)</f>
        <v>6851</v>
      </c>
      <c r="U2704" s="36">
        <f>ROUND(Table2[[#This Row],[LHA_Pop_2016]]*Table2[[#This Row],[C_ADR_7day]]/100000*7,0)</f>
        <v>8</v>
      </c>
      <c r="V2704" s="13">
        <f>IF(OR(Table2[[#This Row],[7d_positivity_public]]=0,ISBLANK(Table2[[#This Row],[7d_positivity_public]])),"",(Table2[[#This Row],[7d_positivity_public]]-Table2[[#This Row],[7d_positivity_all]])/Table2[[#This Row],[7d_positivity_public]])</f>
        <v>0</v>
      </c>
      <c r="W2704">
        <v>10</v>
      </c>
    </row>
    <row r="2705" spans="1:23" x14ac:dyDescent="0.25">
      <c r="A2705" s="10">
        <v>44474</v>
      </c>
      <c r="B2705">
        <v>121</v>
      </c>
      <c r="C2705" t="s">
        <v>248</v>
      </c>
      <c r="D2705">
        <v>0</v>
      </c>
      <c r="E2705">
        <v>15</v>
      </c>
      <c r="F2705">
        <v>-15</v>
      </c>
      <c r="G2705">
        <v>0</v>
      </c>
      <c r="H2705">
        <v>74</v>
      </c>
      <c r="J2705">
        <v>50</v>
      </c>
      <c r="K2705">
        <v>75</v>
      </c>
      <c r="L2705">
        <v>59</v>
      </c>
      <c r="M2705">
        <v>82</v>
      </c>
      <c r="N2705">
        <v>66</v>
      </c>
      <c r="O2705">
        <v>37</v>
      </c>
      <c r="P2705">
        <v>68</v>
      </c>
      <c r="Q2705">
        <v>50</v>
      </c>
      <c r="R2705">
        <v>76</v>
      </c>
      <c r="T2705" s="34">
        <f>_xlfn.XLOOKUP(B2705,'LHA Demog pivot'!$B$4:$B$93,'LHA Demog pivot'!$C$4:$C$93,,,1)</f>
        <v>3209</v>
      </c>
      <c r="U2705" s="36">
        <f>ROUND(Table2[[#This Row],[LHA_Pop_2016]]*Table2[[#This Row],[C_ADR_7day]]/100000*7,0)</f>
        <v>0</v>
      </c>
      <c r="V2705" s="13" t="str">
        <f>IF(OR(Table2[[#This Row],[7d_positivity_public]]=0,ISBLANK(Table2[[#This Row],[7d_positivity_public]])),"",(Table2[[#This Row],[7d_positivity_public]]-Table2[[#This Row],[7d_positivity_all]])/Table2[[#This Row],[7d_positivity_public]])</f>
        <v/>
      </c>
      <c r="W2705">
        <v>0</v>
      </c>
    </row>
    <row r="2706" spans="1:23" x14ac:dyDescent="0.25">
      <c r="A2706" s="10">
        <v>44474</v>
      </c>
      <c r="B2706">
        <v>122</v>
      </c>
      <c r="C2706" t="s">
        <v>249</v>
      </c>
      <c r="D2706">
        <v>12</v>
      </c>
      <c r="E2706">
        <v>13</v>
      </c>
      <c r="F2706">
        <v>-1</v>
      </c>
      <c r="G2706">
        <v>5</v>
      </c>
      <c r="H2706">
        <v>77</v>
      </c>
      <c r="J2706">
        <v>63</v>
      </c>
      <c r="K2706">
        <v>78</v>
      </c>
      <c r="L2706">
        <v>73</v>
      </c>
      <c r="M2706">
        <v>83</v>
      </c>
      <c r="N2706">
        <v>70</v>
      </c>
      <c r="O2706">
        <v>51</v>
      </c>
      <c r="P2706">
        <v>71</v>
      </c>
      <c r="Q2706">
        <v>63</v>
      </c>
      <c r="R2706">
        <v>79</v>
      </c>
      <c r="T2706" s="34">
        <f>_xlfn.XLOOKUP(B2706,'LHA Demog pivot'!$B$4:$B$93,'LHA Demog pivot'!$C$4:$C$93,,,1)</f>
        <v>25523</v>
      </c>
      <c r="U2706" s="36">
        <f>ROUND(Table2[[#This Row],[LHA_Pop_2016]]*Table2[[#This Row],[C_ADR_7day]]/100000*7,0)</f>
        <v>21</v>
      </c>
      <c r="V2706" s="13">
        <f>IF(OR(Table2[[#This Row],[7d_positivity_public]]=0,ISBLANK(Table2[[#This Row],[7d_positivity_public]])),"",(Table2[[#This Row],[7d_positivity_public]]-Table2[[#This Row],[7d_positivity_all]])/Table2[[#This Row],[7d_positivity_public]])</f>
        <v>0</v>
      </c>
      <c r="W2706">
        <v>5</v>
      </c>
    </row>
    <row r="2707" spans="1:23" x14ac:dyDescent="0.25">
      <c r="A2707" s="10">
        <v>44474</v>
      </c>
      <c r="B2707">
        <v>123</v>
      </c>
      <c r="C2707" t="s">
        <v>250</v>
      </c>
      <c r="D2707">
        <v>10</v>
      </c>
      <c r="E2707">
        <v>5</v>
      </c>
      <c r="F2707">
        <v>5</v>
      </c>
      <c r="G2707">
        <v>4</v>
      </c>
      <c r="H2707">
        <v>81</v>
      </c>
      <c r="J2707">
        <v>68</v>
      </c>
      <c r="K2707">
        <v>82</v>
      </c>
      <c r="L2707">
        <v>76</v>
      </c>
      <c r="M2707">
        <v>87</v>
      </c>
      <c r="N2707">
        <v>74</v>
      </c>
      <c r="O2707">
        <v>56</v>
      </c>
      <c r="P2707">
        <v>75</v>
      </c>
      <c r="Q2707">
        <v>66</v>
      </c>
      <c r="R2707">
        <v>84</v>
      </c>
      <c r="T2707" s="34">
        <f>_xlfn.XLOOKUP(B2707,'LHA Demog pivot'!$B$4:$B$93,'LHA Demog pivot'!$C$4:$C$93,,,1)</f>
        <v>13710</v>
      </c>
      <c r="U2707" s="36">
        <f>ROUND(Table2[[#This Row],[LHA_Pop_2016]]*Table2[[#This Row],[C_ADR_7day]]/100000*7,0)</f>
        <v>10</v>
      </c>
      <c r="V2707" s="13">
        <f>IF(OR(Table2[[#This Row],[7d_positivity_public]]=0,ISBLANK(Table2[[#This Row],[7d_positivity_public]])),"",(Table2[[#This Row],[7d_positivity_public]]-Table2[[#This Row],[7d_positivity_all]])/Table2[[#This Row],[7d_positivity_public]])</f>
        <v>0</v>
      </c>
      <c r="W2707">
        <v>4</v>
      </c>
    </row>
    <row r="2708" spans="1:23" x14ac:dyDescent="0.25">
      <c r="A2708" s="10">
        <v>44474</v>
      </c>
      <c r="B2708">
        <v>124</v>
      </c>
      <c r="C2708" t="s">
        <v>251</v>
      </c>
      <c r="D2708">
        <v>45</v>
      </c>
      <c r="E2708">
        <v>8</v>
      </c>
      <c r="F2708">
        <v>37</v>
      </c>
      <c r="G2708">
        <v>24</v>
      </c>
      <c r="H2708">
        <v>77</v>
      </c>
      <c r="J2708">
        <v>57</v>
      </c>
      <c r="K2708">
        <v>78</v>
      </c>
      <c r="L2708">
        <v>65</v>
      </c>
      <c r="M2708">
        <v>84</v>
      </c>
      <c r="N2708">
        <v>70</v>
      </c>
      <c r="O2708">
        <v>46</v>
      </c>
      <c r="P2708">
        <v>71</v>
      </c>
      <c r="Q2708">
        <v>54</v>
      </c>
      <c r="R2708">
        <v>79</v>
      </c>
      <c r="T2708" s="34">
        <f>_xlfn.XLOOKUP(B2708,'LHA Demog pivot'!$B$4:$B$93,'LHA Demog pivot'!$C$4:$C$93,,,1)</f>
        <v>4501</v>
      </c>
      <c r="U2708" s="36">
        <f>ROUND(Table2[[#This Row],[LHA_Pop_2016]]*Table2[[#This Row],[C_ADR_7day]]/100000*7,0)</f>
        <v>14</v>
      </c>
      <c r="V2708" s="13">
        <f>IF(OR(Table2[[#This Row],[7d_positivity_public]]=0,ISBLANK(Table2[[#This Row],[7d_positivity_public]])),"",(Table2[[#This Row],[7d_positivity_public]]-Table2[[#This Row],[7d_positivity_all]])/Table2[[#This Row],[7d_positivity_public]])</f>
        <v>8.3333333333333329E-2</v>
      </c>
      <c r="W2708">
        <v>22</v>
      </c>
    </row>
    <row r="2709" spans="1:23" x14ac:dyDescent="0.25">
      <c r="A2709" s="10">
        <v>44474</v>
      </c>
      <c r="B2709">
        <v>125</v>
      </c>
      <c r="C2709" t="s">
        <v>252</v>
      </c>
      <c r="D2709">
        <v>47</v>
      </c>
      <c r="E2709">
        <v>55</v>
      </c>
      <c r="F2709">
        <v>-8</v>
      </c>
      <c r="G2709">
        <v>10</v>
      </c>
      <c r="H2709">
        <v>87</v>
      </c>
      <c r="J2709">
        <v>82</v>
      </c>
      <c r="K2709">
        <v>88</v>
      </c>
      <c r="L2709">
        <v>83</v>
      </c>
      <c r="M2709">
        <v>91</v>
      </c>
      <c r="N2709">
        <v>81</v>
      </c>
      <c r="O2709">
        <v>70</v>
      </c>
      <c r="P2709">
        <v>82</v>
      </c>
      <c r="Q2709">
        <v>74</v>
      </c>
      <c r="R2709">
        <v>88</v>
      </c>
      <c r="T2709" s="34">
        <f>_xlfn.XLOOKUP(B2709,'LHA Demog pivot'!$B$4:$B$93,'LHA Demog pivot'!$C$4:$C$93,,,1)</f>
        <v>19367</v>
      </c>
      <c r="U2709" s="36">
        <f>ROUND(Table2[[#This Row],[LHA_Pop_2016]]*Table2[[#This Row],[C_ADR_7day]]/100000*7,0)</f>
        <v>64</v>
      </c>
      <c r="V2709" s="13">
        <f>IF(OR(Table2[[#This Row],[7d_positivity_public]]=0,ISBLANK(Table2[[#This Row],[7d_positivity_public]])),"",(Table2[[#This Row],[7d_positivity_public]]-Table2[[#This Row],[7d_positivity_all]])/Table2[[#This Row],[7d_positivity_public]])</f>
        <v>0</v>
      </c>
      <c r="W2709">
        <v>10</v>
      </c>
    </row>
    <row r="2710" spans="1:23" x14ac:dyDescent="0.25">
      <c r="A2710" s="10">
        <v>44474</v>
      </c>
      <c r="B2710">
        <v>126</v>
      </c>
      <c r="C2710" t="s">
        <v>83</v>
      </c>
      <c r="D2710">
        <v>6</v>
      </c>
      <c r="E2710">
        <v>13</v>
      </c>
      <c r="F2710">
        <v>-7</v>
      </c>
      <c r="G2710">
        <v>6</v>
      </c>
      <c r="H2710">
        <v>78</v>
      </c>
      <c r="J2710">
        <v>58</v>
      </c>
      <c r="K2710">
        <v>80</v>
      </c>
      <c r="L2710">
        <v>69</v>
      </c>
      <c r="M2710">
        <v>85</v>
      </c>
      <c r="N2710">
        <v>71</v>
      </c>
      <c r="O2710">
        <v>49</v>
      </c>
      <c r="P2710">
        <v>72</v>
      </c>
      <c r="Q2710">
        <v>55</v>
      </c>
      <c r="R2710">
        <v>80</v>
      </c>
      <c r="T2710" s="34">
        <f>_xlfn.XLOOKUP(B2710,'LHA Demog pivot'!$B$4:$B$93,'LHA Demog pivot'!$C$4:$C$93,,,1)</f>
        <v>8611</v>
      </c>
      <c r="U2710" s="36">
        <f>ROUND(Table2[[#This Row],[LHA_Pop_2016]]*Table2[[#This Row],[C_ADR_7day]]/100000*7,0)</f>
        <v>4</v>
      </c>
      <c r="V2710" s="13">
        <f>IF(OR(Table2[[#This Row],[7d_positivity_public]]=0,ISBLANK(Table2[[#This Row],[7d_positivity_public]])),"",(Table2[[#This Row],[7d_positivity_public]]-Table2[[#This Row],[7d_positivity_all]])/Table2[[#This Row],[7d_positivity_public]])</f>
        <v>0.16666666666666666</v>
      </c>
      <c r="W2710">
        <v>5</v>
      </c>
    </row>
    <row r="2711" spans="1:23" x14ac:dyDescent="0.25">
      <c r="A2711" s="10">
        <v>44474</v>
      </c>
      <c r="B2711">
        <v>127</v>
      </c>
      <c r="C2711" t="s">
        <v>84</v>
      </c>
      <c r="D2711">
        <v>56</v>
      </c>
      <c r="E2711">
        <v>68</v>
      </c>
      <c r="F2711">
        <v>-12</v>
      </c>
      <c r="G2711">
        <v>32</v>
      </c>
      <c r="H2711">
        <v>71</v>
      </c>
      <c r="J2711">
        <v>44</v>
      </c>
      <c r="K2711">
        <v>72</v>
      </c>
      <c r="L2711">
        <v>65</v>
      </c>
      <c r="M2711">
        <v>76</v>
      </c>
      <c r="N2711">
        <v>63</v>
      </c>
      <c r="O2711">
        <v>29</v>
      </c>
      <c r="P2711">
        <v>65</v>
      </c>
      <c r="Q2711">
        <v>50</v>
      </c>
      <c r="R2711">
        <v>71</v>
      </c>
      <c r="T2711" s="34">
        <f>_xlfn.XLOOKUP(B2711,'LHA Demog pivot'!$B$4:$B$93,'LHA Demog pivot'!$C$4:$C$93,,,1)</f>
        <v>3469</v>
      </c>
      <c r="U2711" s="36">
        <f>ROUND(Table2[[#This Row],[LHA_Pop_2016]]*Table2[[#This Row],[C_ADR_7day]]/100000*7,0)</f>
        <v>14</v>
      </c>
      <c r="V2711" s="13">
        <f>IF(OR(Table2[[#This Row],[7d_positivity_public]]=0,ISBLANK(Table2[[#This Row],[7d_positivity_public]])),"",(Table2[[#This Row],[7d_positivity_public]]-Table2[[#This Row],[7d_positivity_all]])/Table2[[#This Row],[7d_positivity_public]])</f>
        <v>6.25E-2</v>
      </c>
      <c r="W2711">
        <v>30</v>
      </c>
    </row>
    <row r="2712" spans="1:23" x14ac:dyDescent="0.25">
      <c r="A2712" s="10">
        <v>44474</v>
      </c>
      <c r="B2712">
        <v>131</v>
      </c>
      <c r="C2712" t="s">
        <v>87</v>
      </c>
      <c r="D2712">
        <v>11</v>
      </c>
      <c r="E2712">
        <v>20</v>
      </c>
      <c r="F2712">
        <v>-9</v>
      </c>
      <c r="G2712">
        <v>5</v>
      </c>
      <c r="H2712">
        <v>88</v>
      </c>
      <c r="J2712">
        <v>74</v>
      </c>
      <c r="K2712">
        <v>89</v>
      </c>
      <c r="L2712">
        <v>86</v>
      </c>
      <c r="M2712">
        <v>90</v>
      </c>
      <c r="N2712">
        <v>81</v>
      </c>
      <c r="O2712">
        <v>59</v>
      </c>
      <c r="P2712">
        <v>82</v>
      </c>
      <c r="Q2712">
        <v>73</v>
      </c>
      <c r="R2712">
        <v>85</v>
      </c>
      <c r="T2712" s="34">
        <f>_xlfn.XLOOKUP(B2712,'LHA Demog pivot'!$B$4:$B$93,'LHA Demog pivot'!$C$4:$C$93,,,1)</f>
        <v>19231</v>
      </c>
      <c r="U2712" s="36">
        <f>ROUND(Table2[[#This Row],[LHA_Pop_2016]]*Table2[[#This Row],[C_ADR_7day]]/100000*7,0)</f>
        <v>15</v>
      </c>
      <c r="V2712" s="13">
        <f>IF(OR(Table2[[#This Row],[7d_positivity_public]]=0,ISBLANK(Table2[[#This Row],[7d_positivity_public]])),"",(Table2[[#This Row],[7d_positivity_public]]-Table2[[#This Row],[7d_positivity_all]])/Table2[[#This Row],[7d_positivity_public]])</f>
        <v>0</v>
      </c>
      <c r="W2712">
        <v>5</v>
      </c>
    </row>
    <row r="2713" spans="1:23" x14ac:dyDescent="0.25">
      <c r="A2713" s="10">
        <v>44474</v>
      </c>
      <c r="B2713">
        <v>132</v>
      </c>
      <c r="C2713" t="s">
        <v>89</v>
      </c>
      <c r="D2713">
        <v>16</v>
      </c>
      <c r="E2713">
        <v>20</v>
      </c>
      <c r="F2713">
        <v>-4</v>
      </c>
      <c r="G2713">
        <v>8</v>
      </c>
      <c r="H2713">
        <v>86</v>
      </c>
      <c r="J2713">
        <v>80</v>
      </c>
      <c r="K2713">
        <v>86</v>
      </c>
      <c r="L2713">
        <v>80</v>
      </c>
      <c r="M2713">
        <v>90</v>
      </c>
      <c r="N2713">
        <v>80</v>
      </c>
      <c r="O2713">
        <v>68</v>
      </c>
      <c r="P2713">
        <v>80</v>
      </c>
      <c r="Q2713">
        <v>70</v>
      </c>
      <c r="R2713">
        <v>86</v>
      </c>
      <c r="T2713" s="34">
        <f>_xlfn.XLOOKUP(B2713,'LHA Demog pivot'!$B$4:$B$93,'LHA Demog pivot'!$C$4:$C$93,,,1)</f>
        <v>41799</v>
      </c>
      <c r="U2713" s="36">
        <f>ROUND(Table2[[#This Row],[LHA_Pop_2016]]*Table2[[#This Row],[C_ADR_7day]]/100000*7,0)</f>
        <v>47</v>
      </c>
      <c r="V2713" s="13">
        <f>IF(OR(Table2[[#This Row],[7d_positivity_public]]=0,ISBLANK(Table2[[#This Row],[7d_positivity_public]])),"",(Table2[[#This Row],[7d_positivity_public]]-Table2[[#This Row],[7d_positivity_all]])/Table2[[#This Row],[7d_positivity_public]])</f>
        <v>0.125</v>
      </c>
      <c r="W2713">
        <v>7</v>
      </c>
    </row>
    <row r="2714" spans="1:23" x14ac:dyDescent="0.25">
      <c r="A2714" s="10">
        <v>44474</v>
      </c>
      <c r="B2714">
        <v>133</v>
      </c>
      <c r="C2714" t="s">
        <v>91</v>
      </c>
      <c r="D2714">
        <v>2</v>
      </c>
      <c r="E2714">
        <v>5</v>
      </c>
      <c r="F2714">
        <v>-3</v>
      </c>
      <c r="G2714">
        <v>3</v>
      </c>
      <c r="H2714">
        <v>80</v>
      </c>
      <c r="J2714">
        <v>65</v>
      </c>
      <c r="K2714">
        <v>81</v>
      </c>
      <c r="L2714">
        <v>78</v>
      </c>
      <c r="M2714">
        <v>82</v>
      </c>
      <c r="N2714">
        <v>73</v>
      </c>
      <c r="O2714">
        <v>49</v>
      </c>
      <c r="P2714">
        <v>74</v>
      </c>
      <c r="Q2714">
        <v>65</v>
      </c>
      <c r="R2714">
        <v>78</v>
      </c>
      <c r="T2714" s="34">
        <f>_xlfn.XLOOKUP(B2714,'LHA Demog pivot'!$B$4:$B$93,'LHA Demog pivot'!$C$4:$C$93,,,1)</f>
        <v>5101</v>
      </c>
      <c r="U2714" s="36">
        <f>ROUND(Table2[[#This Row],[LHA_Pop_2016]]*Table2[[#This Row],[C_ADR_7day]]/100000*7,0)</f>
        <v>1</v>
      </c>
      <c r="V2714" s="13">
        <f>IF(OR(Table2[[#This Row],[7d_positivity_public]]=0,ISBLANK(Table2[[#This Row],[7d_positivity_public]])),"",(Table2[[#This Row],[7d_positivity_public]]-Table2[[#This Row],[7d_positivity_all]])/Table2[[#This Row],[7d_positivity_public]])</f>
        <v>0.33333333333333331</v>
      </c>
      <c r="W2714">
        <v>2</v>
      </c>
    </row>
    <row r="2715" spans="1:23" x14ac:dyDescent="0.25">
      <c r="A2715" s="10">
        <v>44474</v>
      </c>
      <c r="B2715">
        <v>134</v>
      </c>
      <c r="C2715" t="s">
        <v>93</v>
      </c>
      <c r="D2715">
        <v>2</v>
      </c>
      <c r="E2715">
        <v>7</v>
      </c>
      <c r="F2715">
        <v>-5</v>
      </c>
      <c r="G2715">
        <v>2</v>
      </c>
      <c r="H2715">
        <v>81</v>
      </c>
      <c r="J2715">
        <v>67</v>
      </c>
      <c r="K2715">
        <v>82</v>
      </c>
      <c r="L2715">
        <v>76</v>
      </c>
      <c r="M2715">
        <v>85</v>
      </c>
      <c r="N2715">
        <v>74</v>
      </c>
      <c r="O2715">
        <v>54</v>
      </c>
      <c r="P2715">
        <v>75</v>
      </c>
      <c r="Q2715">
        <v>65</v>
      </c>
      <c r="R2715">
        <v>81</v>
      </c>
      <c r="T2715" s="34">
        <f>_xlfn.XLOOKUP(B2715,'LHA Demog pivot'!$B$4:$B$93,'LHA Demog pivot'!$C$4:$C$93,,,1)</f>
        <v>4781</v>
      </c>
      <c r="U2715" s="36">
        <f>ROUND(Table2[[#This Row],[LHA_Pop_2016]]*Table2[[#This Row],[C_ADR_7day]]/100000*7,0)</f>
        <v>1</v>
      </c>
      <c r="V2715" s="13">
        <f>IF(OR(Table2[[#This Row],[7d_positivity_public]]=0,ISBLANK(Table2[[#This Row],[7d_positivity_public]])),"",(Table2[[#This Row],[7d_positivity_public]]-Table2[[#This Row],[7d_positivity_all]])/Table2[[#This Row],[7d_positivity_public]])</f>
        <v>-1</v>
      </c>
      <c r="W2715">
        <v>4</v>
      </c>
    </row>
    <row r="2716" spans="1:23" x14ac:dyDescent="0.25">
      <c r="A2716" s="10">
        <v>44474</v>
      </c>
      <c r="B2716">
        <v>135</v>
      </c>
      <c r="C2716" t="s">
        <v>95</v>
      </c>
      <c r="D2716">
        <v>9</v>
      </c>
      <c r="E2716">
        <v>24</v>
      </c>
      <c r="F2716">
        <v>-15</v>
      </c>
      <c r="G2716">
        <v>8</v>
      </c>
      <c r="H2716">
        <v>76</v>
      </c>
      <c r="J2716">
        <v>57</v>
      </c>
      <c r="K2716">
        <v>77</v>
      </c>
      <c r="L2716">
        <v>66</v>
      </c>
      <c r="M2716">
        <v>85</v>
      </c>
      <c r="N2716">
        <v>68</v>
      </c>
      <c r="O2716">
        <v>45</v>
      </c>
      <c r="P2716">
        <v>69</v>
      </c>
      <c r="Q2716">
        <v>53</v>
      </c>
      <c r="R2716">
        <v>80</v>
      </c>
      <c r="T2716" s="34">
        <f>_xlfn.XLOOKUP(B2716,'LHA Demog pivot'!$B$4:$B$93,'LHA Demog pivot'!$C$4:$C$93,,,1)</f>
        <v>10220</v>
      </c>
      <c r="U2716" s="36">
        <f>ROUND(Table2[[#This Row],[LHA_Pop_2016]]*Table2[[#This Row],[C_ADR_7day]]/100000*7,0)</f>
        <v>6</v>
      </c>
      <c r="V2716" s="13">
        <f>IF(OR(Table2[[#This Row],[7d_positivity_public]]=0,ISBLANK(Table2[[#This Row],[7d_positivity_public]])),"",(Table2[[#This Row],[7d_positivity_public]]-Table2[[#This Row],[7d_positivity_all]])/Table2[[#This Row],[7d_positivity_public]])</f>
        <v>0</v>
      </c>
      <c r="W2716">
        <v>8</v>
      </c>
    </row>
    <row r="2717" spans="1:23" x14ac:dyDescent="0.25">
      <c r="A2717" s="10">
        <v>44474</v>
      </c>
      <c r="B2717">
        <v>136</v>
      </c>
      <c r="C2717" t="s">
        <v>253</v>
      </c>
      <c r="D2717">
        <v>12</v>
      </c>
      <c r="E2717">
        <v>12</v>
      </c>
      <c r="F2717">
        <v>0</v>
      </c>
      <c r="G2717">
        <v>7</v>
      </c>
      <c r="H2717">
        <v>82</v>
      </c>
      <c r="J2717">
        <v>73</v>
      </c>
      <c r="K2717">
        <v>82</v>
      </c>
      <c r="L2717">
        <v>74</v>
      </c>
      <c r="M2717">
        <v>88</v>
      </c>
      <c r="N2717">
        <v>74</v>
      </c>
      <c r="O2717">
        <v>61</v>
      </c>
      <c r="P2717">
        <v>75</v>
      </c>
      <c r="Q2717">
        <v>63</v>
      </c>
      <c r="R2717">
        <v>84</v>
      </c>
      <c r="T2717" s="34">
        <f>_xlfn.XLOOKUP(B2717,'LHA Demog pivot'!$B$4:$B$93,'LHA Demog pivot'!$C$4:$C$93,,,1)</f>
        <v>66849</v>
      </c>
      <c r="U2717" s="36">
        <f>ROUND(Table2[[#This Row],[LHA_Pop_2016]]*Table2[[#This Row],[C_ADR_7day]]/100000*7,0)</f>
        <v>56</v>
      </c>
      <c r="V2717" s="13">
        <f>IF(OR(Table2[[#This Row],[7d_positivity_public]]=0,ISBLANK(Table2[[#This Row],[7d_positivity_public]])),"",(Table2[[#This Row],[7d_positivity_public]]-Table2[[#This Row],[7d_positivity_all]])/Table2[[#This Row],[7d_positivity_public]])</f>
        <v>0.14285714285714285</v>
      </c>
      <c r="W2717">
        <v>6</v>
      </c>
    </row>
    <row r="2718" spans="1:23" x14ac:dyDescent="0.25">
      <c r="A2718" s="10">
        <v>44474</v>
      </c>
      <c r="B2718">
        <v>137</v>
      </c>
      <c r="C2718" t="s">
        <v>254</v>
      </c>
      <c r="D2718">
        <v>13</v>
      </c>
      <c r="E2718">
        <v>18</v>
      </c>
      <c r="F2718">
        <v>-5</v>
      </c>
      <c r="G2718">
        <v>7</v>
      </c>
      <c r="H2718">
        <v>85</v>
      </c>
      <c r="J2718">
        <v>76</v>
      </c>
      <c r="K2718">
        <v>86</v>
      </c>
      <c r="L2718">
        <v>83</v>
      </c>
      <c r="M2718">
        <v>89</v>
      </c>
      <c r="N2718">
        <v>78</v>
      </c>
      <c r="O2718">
        <v>64</v>
      </c>
      <c r="P2718">
        <v>79</v>
      </c>
      <c r="Q2718">
        <v>72</v>
      </c>
      <c r="R2718">
        <v>85</v>
      </c>
      <c r="T2718" s="34">
        <f>_xlfn.XLOOKUP(B2718,'LHA Demog pivot'!$B$4:$B$93,'LHA Demog pivot'!$C$4:$C$93,,,1)</f>
        <v>194882</v>
      </c>
      <c r="U2718" s="36">
        <f>ROUND(Table2[[#This Row],[LHA_Pop_2016]]*Table2[[#This Row],[C_ADR_7day]]/100000*7,0)</f>
        <v>177</v>
      </c>
      <c r="V2718" s="13">
        <f>IF(OR(Table2[[#This Row],[7d_positivity_public]]=0,ISBLANK(Table2[[#This Row],[7d_positivity_public]])),"",(Table2[[#This Row],[7d_positivity_public]]-Table2[[#This Row],[7d_positivity_all]])/Table2[[#This Row],[7d_positivity_public]])</f>
        <v>0.14285714285714285</v>
      </c>
      <c r="W2718">
        <v>6</v>
      </c>
    </row>
    <row r="2719" spans="1:23" x14ac:dyDescent="0.25">
      <c r="A2719" s="10">
        <v>44474</v>
      </c>
      <c r="B2719">
        <v>138</v>
      </c>
      <c r="C2719" t="s">
        <v>116</v>
      </c>
      <c r="D2719">
        <v>3</v>
      </c>
      <c r="E2719">
        <v>3</v>
      </c>
      <c r="F2719">
        <v>0</v>
      </c>
      <c r="G2719">
        <v>2</v>
      </c>
      <c r="H2719">
        <v>86</v>
      </c>
      <c r="J2719">
        <v>77</v>
      </c>
      <c r="K2719">
        <v>86</v>
      </c>
      <c r="L2719">
        <v>79</v>
      </c>
      <c r="M2719">
        <v>90</v>
      </c>
      <c r="N2719">
        <v>80</v>
      </c>
      <c r="O2719">
        <v>66</v>
      </c>
      <c r="P2719">
        <v>81</v>
      </c>
      <c r="Q2719">
        <v>71</v>
      </c>
      <c r="R2719">
        <v>87</v>
      </c>
      <c r="T2719" s="34">
        <f>_xlfn.XLOOKUP(B2719,'LHA Demog pivot'!$B$4:$B$93,'LHA Demog pivot'!$C$4:$C$93,,,1)</f>
        <v>12110</v>
      </c>
      <c r="U2719" s="36">
        <f>ROUND(Table2[[#This Row],[LHA_Pop_2016]]*Table2[[#This Row],[C_ADR_7day]]/100000*7,0)</f>
        <v>3</v>
      </c>
      <c r="V2719" s="13">
        <f>IF(OR(Table2[[#This Row],[7d_positivity_public]]=0,ISBLANK(Table2[[#This Row],[7d_positivity_public]])),"",(Table2[[#This Row],[7d_positivity_public]]-Table2[[#This Row],[7d_positivity_all]])/Table2[[#This Row],[7d_positivity_public]])</f>
        <v>0</v>
      </c>
      <c r="W2719">
        <v>2</v>
      </c>
    </row>
    <row r="2720" spans="1:23" x14ac:dyDescent="0.25">
      <c r="A2720" s="10">
        <v>44474</v>
      </c>
      <c r="B2720">
        <v>139</v>
      </c>
      <c r="C2720" t="s">
        <v>118</v>
      </c>
      <c r="D2720">
        <v>19</v>
      </c>
      <c r="E2720">
        <v>47</v>
      </c>
      <c r="F2720">
        <v>-28</v>
      </c>
      <c r="G2720">
        <v>10</v>
      </c>
      <c r="H2720">
        <v>70</v>
      </c>
      <c r="J2720">
        <v>41</v>
      </c>
      <c r="K2720">
        <v>72</v>
      </c>
      <c r="L2720">
        <v>57</v>
      </c>
      <c r="M2720">
        <v>81</v>
      </c>
      <c r="N2720">
        <v>62</v>
      </c>
      <c r="O2720">
        <v>32</v>
      </c>
      <c r="P2720">
        <v>64</v>
      </c>
      <c r="Q2720">
        <v>45</v>
      </c>
      <c r="R2720">
        <v>76</v>
      </c>
      <c r="T2720" s="34">
        <f>_xlfn.XLOOKUP(B2720,'LHA Demog pivot'!$B$4:$B$93,'LHA Demog pivot'!$C$4:$C$93,,,1)</f>
        <v>7285</v>
      </c>
      <c r="U2720" s="36">
        <f>ROUND(Table2[[#This Row],[LHA_Pop_2016]]*Table2[[#This Row],[C_ADR_7day]]/100000*7,0)</f>
        <v>10</v>
      </c>
      <c r="V2720" s="13">
        <f>IF(OR(Table2[[#This Row],[7d_positivity_public]]=0,ISBLANK(Table2[[#This Row],[7d_positivity_public]])),"",(Table2[[#This Row],[7d_positivity_public]]-Table2[[#This Row],[7d_positivity_all]])/Table2[[#This Row],[7d_positivity_public]])</f>
        <v>0</v>
      </c>
      <c r="W2720">
        <v>10</v>
      </c>
    </row>
    <row r="2721" spans="1:23" x14ac:dyDescent="0.25">
      <c r="A2721" s="10">
        <v>44474</v>
      </c>
      <c r="B2721">
        <v>141</v>
      </c>
      <c r="C2721" t="s">
        <v>255</v>
      </c>
      <c r="D2721">
        <v>7</v>
      </c>
      <c r="E2721">
        <v>5</v>
      </c>
      <c r="F2721">
        <v>2</v>
      </c>
      <c r="G2721">
        <v>4</v>
      </c>
      <c r="H2721">
        <v>92</v>
      </c>
      <c r="J2721">
        <v>84</v>
      </c>
      <c r="K2721">
        <v>93</v>
      </c>
      <c r="L2721">
        <v>93</v>
      </c>
      <c r="M2721">
        <v>93</v>
      </c>
      <c r="N2721">
        <v>84</v>
      </c>
      <c r="O2721">
        <v>66</v>
      </c>
      <c r="P2721">
        <v>84</v>
      </c>
      <c r="Q2721">
        <v>82</v>
      </c>
      <c r="R2721">
        <v>89</v>
      </c>
      <c r="T2721" s="34">
        <f>_xlfn.XLOOKUP(B2721,'LHA Demog pivot'!$B$4:$B$93,'LHA Demog pivot'!$C$4:$C$93,,,1)</f>
        <v>8085</v>
      </c>
      <c r="U2721" s="36">
        <f>ROUND(Table2[[#This Row],[LHA_Pop_2016]]*Table2[[#This Row],[C_ADR_7day]]/100000*7,0)</f>
        <v>4</v>
      </c>
      <c r="V2721" s="13">
        <f>IF(OR(Table2[[#This Row],[7d_positivity_public]]=0,ISBLANK(Table2[[#This Row],[7d_positivity_public]])),"",(Table2[[#This Row],[7d_positivity_public]]-Table2[[#This Row],[7d_positivity_all]])/Table2[[#This Row],[7d_positivity_public]])</f>
        <v>0</v>
      </c>
      <c r="W2721">
        <v>4</v>
      </c>
    </row>
    <row r="2722" spans="1:23" x14ac:dyDescent="0.25">
      <c r="A2722" s="10">
        <v>44474</v>
      </c>
      <c r="B2722">
        <v>142</v>
      </c>
      <c r="C2722" t="s">
        <v>120</v>
      </c>
      <c r="D2722">
        <v>26</v>
      </c>
      <c r="E2722">
        <v>14</v>
      </c>
      <c r="F2722">
        <v>12</v>
      </c>
      <c r="G2722">
        <v>13</v>
      </c>
      <c r="H2722">
        <v>78</v>
      </c>
      <c r="J2722">
        <v>62</v>
      </c>
      <c r="K2722">
        <v>80</v>
      </c>
      <c r="L2722">
        <v>68</v>
      </c>
      <c r="M2722">
        <v>86</v>
      </c>
      <c r="N2722">
        <v>72</v>
      </c>
      <c r="O2722">
        <v>51</v>
      </c>
      <c r="P2722">
        <v>73</v>
      </c>
      <c r="Q2722">
        <v>57</v>
      </c>
      <c r="R2722">
        <v>82</v>
      </c>
      <c r="T2722" s="34">
        <f>_xlfn.XLOOKUP(B2722,'LHA Demog pivot'!$B$4:$B$93,'LHA Demog pivot'!$C$4:$C$93,,,1)</f>
        <v>33648</v>
      </c>
      <c r="U2722" s="36">
        <f>ROUND(Table2[[#This Row],[LHA_Pop_2016]]*Table2[[#This Row],[C_ADR_7day]]/100000*7,0)</f>
        <v>61</v>
      </c>
      <c r="V2722" s="13">
        <f>IF(OR(Table2[[#This Row],[7d_positivity_public]]=0,ISBLANK(Table2[[#This Row],[7d_positivity_public]])),"",(Table2[[#This Row],[7d_positivity_public]]-Table2[[#This Row],[7d_positivity_all]])/Table2[[#This Row],[7d_positivity_public]])</f>
        <v>7.6923076923076927E-2</v>
      </c>
      <c r="W2722">
        <v>12</v>
      </c>
    </row>
    <row r="2723" spans="1:23" x14ac:dyDescent="0.25">
      <c r="A2723" s="10">
        <v>44474</v>
      </c>
      <c r="B2723">
        <v>143</v>
      </c>
      <c r="C2723" t="s">
        <v>256</v>
      </c>
      <c r="D2723">
        <v>21</v>
      </c>
      <c r="E2723">
        <v>26</v>
      </c>
      <c r="F2723">
        <v>-5</v>
      </c>
      <c r="G2723">
        <v>9</v>
      </c>
      <c r="H2723">
        <v>87</v>
      </c>
      <c r="J2723">
        <v>79</v>
      </c>
      <c r="K2723">
        <v>87</v>
      </c>
      <c r="L2723">
        <v>84</v>
      </c>
      <c r="M2723">
        <v>90</v>
      </c>
      <c r="N2723">
        <v>79</v>
      </c>
      <c r="O2723">
        <v>67</v>
      </c>
      <c r="P2723">
        <v>80</v>
      </c>
      <c r="Q2723">
        <v>73</v>
      </c>
      <c r="R2723">
        <v>86</v>
      </c>
      <c r="T2723" s="34">
        <f>_xlfn.XLOOKUP(B2723,'LHA Demog pivot'!$B$4:$B$93,'LHA Demog pivot'!$C$4:$C$93,,,1)</f>
        <v>113287</v>
      </c>
      <c r="U2723" s="36">
        <f>ROUND(Table2[[#This Row],[LHA_Pop_2016]]*Table2[[#This Row],[C_ADR_7day]]/100000*7,0)</f>
        <v>167</v>
      </c>
      <c r="V2723" s="13">
        <f>IF(OR(Table2[[#This Row],[7d_positivity_public]]=0,ISBLANK(Table2[[#This Row],[7d_positivity_public]])),"",(Table2[[#This Row],[7d_positivity_public]]-Table2[[#This Row],[7d_positivity_all]])/Table2[[#This Row],[7d_positivity_public]])</f>
        <v>0.1111111111111111</v>
      </c>
      <c r="W2723">
        <v>8</v>
      </c>
    </row>
    <row r="2724" spans="1:23" x14ac:dyDescent="0.25">
      <c r="A2724" s="10">
        <v>44474</v>
      </c>
      <c r="B2724">
        <v>144</v>
      </c>
      <c r="C2724" t="s">
        <v>257</v>
      </c>
      <c r="D2724">
        <v>36</v>
      </c>
      <c r="E2724">
        <v>18</v>
      </c>
      <c r="F2724">
        <v>18</v>
      </c>
      <c r="G2724">
        <v>23</v>
      </c>
      <c r="H2724">
        <v>75</v>
      </c>
      <c r="J2724">
        <v>55</v>
      </c>
      <c r="K2724">
        <v>76</v>
      </c>
      <c r="L2724">
        <v>61</v>
      </c>
      <c r="M2724">
        <v>83</v>
      </c>
      <c r="N2724">
        <v>68</v>
      </c>
      <c r="O2724">
        <v>40</v>
      </c>
      <c r="P2724">
        <v>70</v>
      </c>
      <c r="Q2724">
        <v>49</v>
      </c>
      <c r="R2724">
        <v>79</v>
      </c>
      <c r="T2724" s="34">
        <f>_xlfn.XLOOKUP(B2724,'LHA Demog pivot'!$B$4:$B$93,'LHA Demog pivot'!$C$4:$C$93,,,1)</f>
        <v>14112</v>
      </c>
      <c r="U2724" s="36">
        <f>ROUND(Table2[[#This Row],[LHA_Pop_2016]]*Table2[[#This Row],[C_ADR_7day]]/100000*7,0)</f>
        <v>36</v>
      </c>
      <c r="V2724" s="13">
        <f>IF(OR(Table2[[#This Row],[7d_positivity_public]]=0,ISBLANK(Table2[[#This Row],[7d_positivity_public]])),"",(Table2[[#This Row],[7d_positivity_public]]-Table2[[#This Row],[7d_positivity_all]])/Table2[[#This Row],[7d_positivity_public]])</f>
        <v>0.13043478260869565</v>
      </c>
      <c r="W2724">
        <v>20</v>
      </c>
    </row>
    <row r="2725" spans="1:23" x14ac:dyDescent="0.25">
      <c r="A2725" s="10">
        <v>44474</v>
      </c>
      <c r="B2725">
        <v>145</v>
      </c>
      <c r="C2725" t="s">
        <v>258</v>
      </c>
      <c r="D2725">
        <v>7</v>
      </c>
      <c r="E2725">
        <v>10</v>
      </c>
      <c r="F2725">
        <v>-3</v>
      </c>
      <c r="G2725">
        <v>3</v>
      </c>
      <c r="H2725">
        <v>75</v>
      </c>
      <c r="J2725">
        <v>61</v>
      </c>
      <c r="K2725">
        <v>76</v>
      </c>
      <c r="L2725">
        <v>68</v>
      </c>
      <c r="M2725">
        <v>81</v>
      </c>
      <c r="N2725">
        <v>68</v>
      </c>
      <c r="O2725">
        <v>53</v>
      </c>
      <c r="P2725">
        <v>69</v>
      </c>
      <c r="Q2725">
        <v>56</v>
      </c>
      <c r="R2725">
        <v>76</v>
      </c>
      <c r="T2725" s="34">
        <f>_xlfn.XLOOKUP(B2725,'LHA Demog pivot'!$B$4:$B$93,'LHA Demog pivot'!$C$4:$C$93,,,1)</f>
        <v>4050</v>
      </c>
      <c r="U2725" s="36">
        <f>ROUND(Table2[[#This Row],[LHA_Pop_2016]]*Table2[[#This Row],[C_ADR_7day]]/100000*7,0)</f>
        <v>2</v>
      </c>
      <c r="V2725" s="13">
        <f>IF(OR(Table2[[#This Row],[7d_positivity_public]]=0,ISBLANK(Table2[[#This Row],[7d_positivity_public]])),"",(Table2[[#This Row],[7d_positivity_public]]-Table2[[#This Row],[7d_positivity_all]])/Table2[[#This Row],[7d_positivity_public]])</f>
        <v>0</v>
      </c>
      <c r="W2725">
        <v>3</v>
      </c>
    </row>
    <row r="2726" spans="1:23" x14ac:dyDescent="0.25">
      <c r="A2726" s="10">
        <v>44474</v>
      </c>
      <c r="B2726">
        <v>146</v>
      </c>
      <c r="C2726" t="s">
        <v>259</v>
      </c>
      <c r="D2726">
        <v>40</v>
      </c>
      <c r="E2726">
        <v>39</v>
      </c>
      <c r="F2726">
        <v>1</v>
      </c>
      <c r="G2726">
        <v>15</v>
      </c>
      <c r="H2726">
        <v>74</v>
      </c>
      <c r="J2726">
        <v>60</v>
      </c>
      <c r="K2726">
        <v>75</v>
      </c>
      <c r="L2726">
        <v>67</v>
      </c>
      <c r="M2726">
        <v>82</v>
      </c>
      <c r="N2726">
        <v>64</v>
      </c>
      <c r="O2726">
        <v>42</v>
      </c>
      <c r="P2726">
        <v>66</v>
      </c>
      <c r="Q2726">
        <v>54</v>
      </c>
      <c r="R2726">
        <v>77</v>
      </c>
      <c r="T2726" s="34">
        <f>_xlfn.XLOOKUP(B2726,'LHA Demog pivot'!$B$4:$B$93,'LHA Demog pivot'!$C$4:$C$93,,,1)</f>
        <v>24815</v>
      </c>
      <c r="U2726" s="36">
        <f>ROUND(Table2[[#This Row],[LHA_Pop_2016]]*Table2[[#This Row],[C_ADR_7day]]/100000*7,0)</f>
        <v>69</v>
      </c>
      <c r="V2726" s="13">
        <f>IF(OR(Table2[[#This Row],[7d_positivity_public]]=0,ISBLANK(Table2[[#This Row],[7d_positivity_public]])),"",(Table2[[#This Row],[7d_positivity_public]]-Table2[[#This Row],[7d_positivity_all]])/Table2[[#This Row],[7d_positivity_public]])</f>
        <v>6.6666666666666666E-2</v>
      </c>
      <c r="W2726">
        <v>14</v>
      </c>
    </row>
    <row r="2727" spans="1:23" x14ac:dyDescent="0.25">
      <c r="A2727" s="10">
        <v>44474</v>
      </c>
      <c r="B2727">
        <v>147</v>
      </c>
      <c r="C2727" t="s">
        <v>260</v>
      </c>
      <c r="D2727">
        <v>22</v>
      </c>
      <c r="E2727">
        <v>30</v>
      </c>
      <c r="F2727">
        <v>-8</v>
      </c>
      <c r="G2727">
        <v>15</v>
      </c>
      <c r="H2727">
        <v>77</v>
      </c>
      <c r="J2727">
        <v>62</v>
      </c>
      <c r="K2727">
        <v>78</v>
      </c>
      <c r="L2727">
        <v>70</v>
      </c>
      <c r="M2727">
        <v>83</v>
      </c>
      <c r="N2727">
        <v>68</v>
      </c>
      <c r="O2727">
        <v>46</v>
      </c>
      <c r="P2727">
        <v>69</v>
      </c>
      <c r="Q2727">
        <v>58</v>
      </c>
      <c r="R2727">
        <v>78</v>
      </c>
      <c r="T2727" s="34">
        <f>_xlfn.XLOOKUP(B2727,'LHA Demog pivot'!$B$4:$B$93,'LHA Demog pivot'!$C$4:$C$93,,,1)</f>
        <v>4012</v>
      </c>
      <c r="U2727" s="36">
        <f>ROUND(Table2[[#This Row],[LHA_Pop_2016]]*Table2[[#This Row],[C_ADR_7day]]/100000*7,0)</f>
        <v>6</v>
      </c>
      <c r="V2727" s="13">
        <f>IF(OR(Table2[[#This Row],[7d_positivity_public]]=0,ISBLANK(Table2[[#This Row],[7d_positivity_public]])),"",(Table2[[#This Row],[7d_positivity_public]]-Table2[[#This Row],[7d_positivity_all]])/Table2[[#This Row],[7d_positivity_public]])</f>
        <v>0</v>
      </c>
      <c r="W2727">
        <v>15</v>
      </c>
    </row>
    <row r="2728" spans="1:23" x14ac:dyDescent="0.25">
      <c r="A2728" s="10">
        <v>44474</v>
      </c>
      <c r="B2728">
        <v>148</v>
      </c>
      <c r="C2728" t="s">
        <v>261</v>
      </c>
      <c r="D2728">
        <v>16</v>
      </c>
      <c r="E2728">
        <v>35</v>
      </c>
      <c r="F2728">
        <v>-19</v>
      </c>
      <c r="G2728">
        <v>9</v>
      </c>
      <c r="H2728">
        <v>77</v>
      </c>
      <c r="J2728">
        <v>57</v>
      </c>
      <c r="K2728">
        <v>78</v>
      </c>
      <c r="L2728">
        <v>68</v>
      </c>
      <c r="M2728">
        <v>84</v>
      </c>
      <c r="N2728">
        <v>68</v>
      </c>
      <c r="O2728">
        <v>35</v>
      </c>
      <c r="P2728">
        <v>71</v>
      </c>
      <c r="Q2728">
        <v>57</v>
      </c>
      <c r="R2728">
        <v>78</v>
      </c>
      <c r="T2728" s="34">
        <f>_xlfn.XLOOKUP(B2728,'LHA Demog pivot'!$B$4:$B$93,'LHA Demog pivot'!$C$4:$C$93,,,1)</f>
        <v>6548</v>
      </c>
      <c r="U2728" s="36">
        <f>ROUND(Table2[[#This Row],[LHA_Pop_2016]]*Table2[[#This Row],[C_ADR_7day]]/100000*7,0)</f>
        <v>7</v>
      </c>
      <c r="V2728" s="13">
        <f>IF(OR(Table2[[#This Row],[7d_positivity_public]]=0,ISBLANK(Table2[[#This Row],[7d_positivity_public]])),"",(Table2[[#This Row],[7d_positivity_public]]-Table2[[#This Row],[7d_positivity_all]])/Table2[[#This Row],[7d_positivity_public]])</f>
        <v>0.1111111111111111</v>
      </c>
      <c r="W2728">
        <v>8</v>
      </c>
    </row>
    <row r="2729" spans="1:23" x14ac:dyDescent="0.25">
      <c r="A2729" s="10">
        <v>44474</v>
      </c>
      <c r="B2729">
        <v>149</v>
      </c>
      <c r="C2729" t="s">
        <v>124</v>
      </c>
      <c r="D2729">
        <v>48</v>
      </c>
      <c r="E2729">
        <v>20</v>
      </c>
      <c r="F2729">
        <v>28</v>
      </c>
      <c r="G2729">
        <v>24</v>
      </c>
      <c r="H2729">
        <v>78</v>
      </c>
      <c r="J2729">
        <v>66</v>
      </c>
      <c r="K2729">
        <v>79</v>
      </c>
      <c r="L2729">
        <v>71</v>
      </c>
      <c r="M2729">
        <v>86</v>
      </c>
      <c r="N2729">
        <v>70</v>
      </c>
      <c r="O2729">
        <v>50</v>
      </c>
      <c r="P2729">
        <v>71</v>
      </c>
      <c r="Q2729">
        <v>58</v>
      </c>
      <c r="R2729">
        <v>81</v>
      </c>
      <c r="T2729" s="34">
        <f>_xlfn.XLOOKUP(B2729,'LHA Demog pivot'!$B$4:$B$93,'LHA Demog pivot'!$C$4:$C$93,,,1)</f>
        <v>10855</v>
      </c>
      <c r="U2729" s="36">
        <f>ROUND(Table2[[#This Row],[LHA_Pop_2016]]*Table2[[#This Row],[C_ADR_7day]]/100000*7,0)</f>
        <v>36</v>
      </c>
      <c r="V2729" s="13">
        <f>IF(OR(Table2[[#This Row],[7d_positivity_public]]=0,ISBLANK(Table2[[#This Row],[7d_positivity_public]])),"",(Table2[[#This Row],[7d_positivity_public]]-Table2[[#This Row],[7d_positivity_all]])/Table2[[#This Row],[7d_positivity_public]])</f>
        <v>4.1666666666666664E-2</v>
      </c>
      <c r="W2729">
        <v>23</v>
      </c>
    </row>
    <row r="2730" spans="1:23" x14ac:dyDescent="0.25">
      <c r="A2730" s="10">
        <v>44474</v>
      </c>
      <c r="B2730">
        <v>211</v>
      </c>
      <c r="C2730" t="s">
        <v>262</v>
      </c>
      <c r="D2730">
        <v>19</v>
      </c>
      <c r="E2730">
        <v>22</v>
      </c>
      <c r="F2730">
        <v>-3</v>
      </c>
      <c r="G2730">
        <v>8</v>
      </c>
      <c r="H2730">
        <v>76</v>
      </c>
      <c r="J2730">
        <v>58</v>
      </c>
      <c r="K2730">
        <v>77</v>
      </c>
      <c r="L2730">
        <v>69</v>
      </c>
      <c r="M2730">
        <v>82</v>
      </c>
      <c r="N2730">
        <v>68</v>
      </c>
      <c r="O2730">
        <v>45</v>
      </c>
      <c r="P2730">
        <v>69</v>
      </c>
      <c r="Q2730">
        <v>56</v>
      </c>
      <c r="R2730">
        <v>77</v>
      </c>
      <c r="T2730" s="34">
        <f>_xlfn.XLOOKUP(B2730,'LHA Demog pivot'!$B$4:$B$93,'LHA Demog pivot'!$C$4:$C$93,,,1)</f>
        <v>8129</v>
      </c>
      <c r="U2730" s="36">
        <f>ROUND(Table2[[#This Row],[LHA_Pop_2016]]*Table2[[#This Row],[C_ADR_7day]]/100000*7,0)</f>
        <v>11</v>
      </c>
      <c r="V2730" s="13">
        <f>IF(OR(Table2[[#This Row],[7d_positivity_public]]=0,ISBLANK(Table2[[#This Row],[7d_positivity_public]])),"",(Table2[[#This Row],[7d_positivity_public]]-Table2[[#This Row],[7d_positivity_all]])/Table2[[#This Row],[7d_positivity_public]])</f>
        <v>0.125</v>
      </c>
      <c r="W2730">
        <v>7</v>
      </c>
    </row>
    <row r="2731" spans="1:23" x14ac:dyDescent="0.25">
      <c r="A2731" s="10">
        <v>44474</v>
      </c>
      <c r="B2731">
        <v>212</v>
      </c>
      <c r="C2731" t="s">
        <v>263</v>
      </c>
      <c r="D2731">
        <v>38</v>
      </c>
      <c r="E2731">
        <v>35</v>
      </c>
      <c r="F2731">
        <v>3</v>
      </c>
      <c r="G2731">
        <v>9</v>
      </c>
      <c r="H2731">
        <v>79</v>
      </c>
      <c r="J2731">
        <v>67</v>
      </c>
      <c r="K2731">
        <v>80</v>
      </c>
      <c r="L2731">
        <v>73</v>
      </c>
      <c r="M2731">
        <v>86</v>
      </c>
      <c r="N2731">
        <v>72</v>
      </c>
      <c r="O2731">
        <v>56</v>
      </c>
      <c r="P2731">
        <v>73</v>
      </c>
      <c r="Q2731">
        <v>63</v>
      </c>
      <c r="R2731">
        <v>82</v>
      </c>
      <c r="T2731" s="34">
        <f>_xlfn.XLOOKUP(B2731,'LHA Demog pivot'!$B$4:$B$93,'LHA Demog pivot'!$C$4:$C$93,,,1)</f>
        <v>93177</v>
      </c>
      <c r="U2731" s="36">
        <f>ROUND(Table2[[#This Row],[LHA_Pop_2016]]*Table2[[#This Row],[C_ADR_7day]]/100000*7,0)</f>
        <v>248</v>
      </c>
      <c r="V2731" s="13">
        <f>IF(OR(Table2[[#This Row],[7d_positivity_public]]=0,ISBLANK(Table2[[#This Row],[7d_positivity_public]])),"",(Table2[[#This Row],[7d_positivity_public]]-Table2[[#This Row],[7d_positivity_all]])/Table2[[#This Row],[7d_positivity_public]])</f>
        <v>0</v>
      </c>
      <c r="W2731">
        <v>9</v>
      </c>
    </row>
    <row r="2732" spans="1:23" x14ac:dyDescent="0.25">
      <c r="A2732" s="10">
        <v>44474</v>
      </c>
      <c r="B2732">
        <v>213</v>
      </c>
      <c r="C2732" t="s">
        <v>264</v>
      </c>
      <c r="D2732">
        <v>22</v>
      </c>
      <c r="E2732">
        <v>23</v>
      </c>
      <c r="F2732">
        <v>-1</v>
      </c>
      <c r="G2732">
        <v>8</v>
      </c>
      <c r="H2732">
        <v>86</v>
      </c>
      <c r="J2732">
        <v>76</v>
      </c>
      <c r="K2732">
        <v>86</v>
      </c>
      <c r="L2732">
        <v>85</v>
      </c>
      <c r="M2732">
        <v>89</v>
      </c>
      <c r="N2732">
        <v>78</v>
      </c>
      <c r="O2732">
        <v>64</v>
      </c>
      <c r="P2732">
        <v>79</v>
      </c>
      <c r="Q2732">
        <v>75</v>
      </c>
      <c r="R2732">
        <v>85</v>
      </c>
      <c r="T2732" s="34">
        <f>_xlfn.XLOOKUP(B2732,'LHA Demog pivot'!$B$4:$B$93,'LHA Demog pivot'!$C$4:$C$93,,,1)</f>
        <v>141685</v>
      </c>
      <c r="U2732" s="36">
        <f>ROUND(Table2[[#This Row],[LHA_Pop_2016]]*Table2[[#This Row],[C_ADR_7day]]/100000*7,0)</f>
        <v>218</v>
      </c>
      <c r="V2732" s="13">
        <f>IF(OR(Table2[[#This Row],[7d_positivity_public]]=0,ISBLANK(Table2[[#This Row],[7d_positivity_public]])),"",(Table2[[#This Row],[7d_positivity_public]]-Table2[[#This Row],[7d_positivity_all]])/Table2[[#This Row],[7d_positivity_public]])</f>
        <v>0.25</v>
      </c>
      <c r="W2732">
        <v>6</v>
      </c>
    </row>
    <row r="2733" spans="1:23" x14ac:dyDescent="0.25">
      <c r="A2733" s="10">
        <v>44474</v>
      </c>
      <c r="B2733">
        <v>214</v>
      </c>
      <c r="C2733" t="s">
        <v>265</v>
      </c>
      <c r="D2733">
        <v>23</v>
      </c>
      <c r="E2733">
        <v>25</v>
      </c>
      <c r="F2733">
        <v>-2</v>
      </c>
      <c r="G2733">
        <v>8</v>
      </c>
      <c r="H2733">
        <v>79</v>
      </c>
      <c r="J2733">
        <v>70</v>
      </c>
      <c r="K2733">
        <v>80</v>
      </c>
      <c r="L2733">
        <v>74</v>
      </c>
      <c r="M2733">
        <v>86</v>
      </c>
      <c r="N2733">
        <v>71</v>
      </c>
      <c r="O2733">
        <v>59</v>
      </c>
      <c r="P2733">
        <v>72</v>
      </c>
      <c r="Q2733">
        <v>64</v>
      </c>
      <c r="R2733">
        <v>82</v>
      </c>
      <c r="T2733" s="34">
        <f>_xlfn.XLOOKUP(B2733,'LHA Demog pivot'!$B$4:$B$93,'LHA Demog pivot'!$C$4:$C$93,,,1)</f>
        <v>43157</v>
      </c>
      <c r="U2733" s="36">
        <f>ROUND(Table2[[#This Row],[LHA_Pop_2016]]*Table2[[#This Row],[C_ADR_7day]]/100000*7,0)</f>
        <v>69</v>
      </c>
      <c r="V2733" s="13">
        <f>IF(OR(Table2[[#This Row],[7d_positivity_public]]=0,ISBLANK(Table2[[#This Row],[7d_positivity_public]])),"",(Table2[[#This Row],[7d_positivity_public]]-Table2[[#This Row],[7d_positivity_all]])/Table2[[#This Row],[7d_positivity_public]])</f>
        <v>0.125</v>
      </c>
      <c r="W2733">
        <v>7</v>
      </c>
    </row>
    <row r="2734" spans="1:23" x14ac:dyDescent="0.25">
      <c r="A2734" s="10">
        <v>44474</v>
      </c>
      <c r="B2734">
        <v>215</v>
      </c>
      <c r="C2734" t="s">
        <v>135</v>
      </c>
      <c r="D2734">
        <v>26</v>
      </c>
      <c r="E2734">
        <v>30</v>
      </c>
      <c r="F2734">
        <v>-4</v>
      </c>
      <c r="G2734">
        <v>10</v>
      </c>
      <c r="H2734">
        <v>82</v>
      </c>
      <c r="J2734">
        <v>66</v>
      </c>
      <c r="K2734">
        <v>84</v>
      </c>
      <c r="L2734">
        <v>75</v>
      </c>
      <c r="M2734">
        <v>89</v>
      </c>
      <c r="N2734">
        <v>75</v>
      </c>
      <c r="O2734">
        <v>56</v>
      </c>
      <c r="P2734">
        <v>77</v>
      </c>
      <c r="Q2734">
        <v>63</v>
      </c>
      <c r="R2734">
        <v>86</v>
      </c>
      <c r="T2734" s="34">
        <f>_xlfn.XLOOKUP(B2734,'LHA Demog pivot'!$B$4:$B$93,'LHA Demog pivot'!$C$4:$C$93,,,1)</f>
        <v>9696</v>
      </c>
      <c r="U2734" s="36">
        <f>ROUND(Table2[[#This Row],[LHA_Pop_2016]]*Table2[[#This Row],[C_ADR_7day]]/100000*7,0)</f>
        <v>18</v>
      </c>
      <c r="V2734" s="13">
        <f>IF(OR(Table2[[#This Row],[7d_positivity_public]]=0,ISBLANK(Table2[[#This Row],[7d_positivity_public]])),"",(Table2[[#This Row],[7d_positivity_public]]-Table2[[#This Row],[7d_positivity_all]])/Table2[[#This Row],[7d_positivity_public]])</f>
        <v>0.1</v>
      </c>
      <c r="W2734">
        <v>9</v>
      </c>
    </row>
    <row r="2735" spans="1:23" x14ac:dyDescent="0.25">
      <c r="A2735" s="10">
        <v>44474</v>
      </c>
      <c r="B2735">
        <v>221</v>
      </c>
      <c r="C2735" t="s">
        <v>136</v>
      </c>
      <c r="D2735">
        <v>9</v>
      </c>
      <c r="E2735">
        <v>7</v>
      </c>
      <c r="F2735">
        <v>2</v>
      </c>
      <c r="G2735">
        <v>4</v>
      </c>
      <c r="H2735">
        <v>91</v>
      </c>
      <c r="J2735">
        <v>88</v>
      </c>
      <c r="K2735">
        <v>92</v>
      </c>
      <c r="L2735">
        <v>92</v>
      </c>
      <c r="M2735">
        <v>90</v>
      </c>
      <c r="N2735">
        <v>86</v>
      </c>
      <c r="O2735">
        <v>80</v>
      </c>
      <c r="P2735">
        <v>86</v>
      </c>
      <c r="Q2735">
        <v>85</v>
      </c>
      <c r="R2735">
        <v>87</v>
      </c>
      <c r="T2735" s="34">
        <f>_xlfn.XLOOKUP(B2735,'LHA Demog pivot'!$B$4:$B$93,'LHA Demog pivot'!$C$4:$C$93,,,1)</f>
        <v>70996</v>
      </c>
      <c r="U2735" s="36">
        <f>ROUND(Table2[[#This Row],[LHA_Pop_2016]]*Table2[[#This Row],[C_ADR_7day]]/100000*7,0)</f>
        <v>45</v>
      </c>
      <c r="V2735" s="13">
        <f>IF(OR(Table2[[#This Row],[7d_positivity_public]]=0,ISBLANK(Table2[[#This Row],[7d_positivity_public]])),"",(Table2[[#This Row],[7d_positivity_public]]-Table2[[#This Row],[7d_positivity_all]])/Table2[[#This Row],[7d_positivity_public]])</f>
        <v>0.25</v>
      </c>
      <c r="W2735">
        <v>3</v>
      </c>
    </row>
    <row r="2736" spans="1:23" x14ac:dyDescent="0.25">
      <c r="A2736" s="10">
        <v>44474</v>
      </c>
      <c r="B2736">
        <v>222</v>
      </c>
      <c r="C2736" t="s">
        <v>266</v>
      </c>
      <c r="D2736">
        <v>10</v>
      </c>
      <c r="E2736">
        <v>9</v>
      </c>
      <c r="F2736">
        <v>1</v>
      </c>
      <c r="G2736">
        <v>5</v>
      </c>
      <c r="H2736">
        <v>91</v>
      </c>
      <c r="J2736">
        <v>88</v>
      </c>
      <c r="K2736">
        <v>91</v>
      </c>
      <c r="L2736">
        <v>94</v>
      </c>
      <c r="M2736">
        <v>88</v>
      </c>
      <c r="N2736">
        <v>86</v>
      </c>
      <c r="O2736">
        <v>79</v>
      </c>
      <c r="P2736">
        <v>86</v>
      </c>
      <c r="Q2736">
        <v>87</v>
      </c>
      <c r="R2736">
        <v>85</v>
      </c>
      <c r="T2736" s="34">
        <f>_xlfn.XLOOKUP(B2736,'LHA Demog pivot'!$B$4:$B$93,'LHA Demog pivot'!$C$4:$C$93,,,1)</f>
        <v>232755</v>
      </c>
      <c r="U2736" s="36">
        <f>ROUND(Table2[[#This Row],[LHA_Pop_2016]]*Table2[[#This Row],[C_ADR_7day]]/100000*7,0)</f>
        <v>163</v>
      </c>
      <c r="V2736" s="13">
        <f>IF(OR(Table2[[#This Row],[7d_positivity_public]]=0,ISBLANK(Table2[[#This Row],[7d_positivity_public]])),"",(Table2[[#This Row],[7d_positivity_public]]-Table2[[#This Row],[7d_positivity_all]])/Table2[[#This Row],[7d_positivity_public]])</f>
        <v>0.6</v>
      </c>
      <c r="W2736">
        <v>2</v>
      </c>
    </row>
    <row r="2737" spans="1:23" x14ac:dyDescent="0.25">
      <c r="A2737" s="10">
        <v>44474</v>
      </c>
      <c r="B2737">
        <v>223</v>
      </c>
      <c r="C2737" t="s">
        <v>267</v>
      </c>
      <c r="D2737">
        <v>22</v>
      </c>
      <c r="E2737">
        <v>28</v>
      </c>
      <c r="F2737">
        <v>-6</v>
      </c>
      <c r="G2737">
        <v>7</v>
      </c>
      <c r="H2737">
        <v>86</v>
      </c>
      <c r="J2737">
        <v>83</v>
      </c>
      <c r="K2737">
        <v>87</v>
      </c>
      <c r="L2737">
        <v>83</v>
      </c>
      <c r="M2737">
        <v>90</v>
      </c>
      <c r="N2737">
        <v>80</v>
      </c>
      <c r="O2737">
        <v>73</v>
      </c>
      <c r="P2737">
        <v>81</v>
      </c>
      <c r="Q2737">
        <v>75</v>
      </c>
      <c r="R2737">
        <v>87</v>
      </c>
      <c r="T2737" s="34">
        <f>_xlfn.XLOOKUP(B2737,'LHA Demog pivot'!$B$4:$B$93,'LHA Demog pivot'!$C$4:$C$93,,,1)</f>
        <v>101101</v>
      </c>
      <c r="U2737" s="36">
        <f>ROUND(Table2[[#This Row],[LHA_Pop_2016]]*Table2[[#This Row],[C_ADR_7day]]/100000*7,0)</f>
        <v>156</v>
      </c>
      <c r="V2737" s="13">
        <f>IF(OR(Table2[[#This Row],[7d_positivity_public]]=0,ISBLANK(Table2[[#This Row],[7d_positivity_public]])),"",(Table2[[#This Row],[7d_positivity_public]]-Table2[[#This Row],[7d_positivity_all]])/Table2[[#This Row],[7d_positivity_public]])</f>
        <v>0.14285714285714285</v>
      </c>
      <c r="W2737">
        <v>6</v>
      </c>
    </row>
    <row r="2738" spans="1:23" x14ac:dyDescent="0.25">
      <c r="A2738" s="10">
        <v>44474</v>
      </c>
      <c r="B2738">
        <v>224</v>
      </c>
      <c r="C2738" t="s">
        <v>268</v>
      </c>
      <c r="D2738">
        <v>8</v>
      </c>
      <c r="E2738">
        <v>8</v>
      </c>
      <c r="F2738">
        <v>0</v>
      </c>
      <c r="G2738">
        <v>3</v>
      </c>
      <c r="H2738">
        <v>90</v>
      </c>
      <c r="J2738">
        <v>88</v>
      </c>
      <c r="K2738">
        <v>90</v>
      </c>
      <c r="L2738">
        <v>89</v>
      </c>
      <c r="M2738">
        <v>90</v>
      </c>
      <c r="N2738">
        <v>85</v>
      </c>
      <c r="O2738">
        <v>80</v>
      </c>
      <c r="P2738">
        <v>85</v>
      </c>
      <c r="Q2738">
        <v>83</v>
      </c>
      <c r="R2738">
        <v>88</v>
      </c>
      <c r="T2738" s="34">
        <f>_xlfn.XLOOKUP(B2738,'LHA Demog pivot'!$B$4:$B$93,'LHA Demog pivot'!$C$4:$C$93,,,1)</f>
        <v>234393</v>
      </c>
      <c r="U2738" s="36">
        <f>ROUND(Table2[[#This Row],[LHA_Pop_2016]]*Table2[[#This Row],[C_ADR_7day]]/100000*7,0)</f>
        <v>131</v>
      </c>
      <c r="V2738" s="13">
        <f>IF(OR(Table2[[#This Row],[7d_positivity_public]]=0,ISBLANK(Table2[[#This Row],[7d_positivity_public]])),"",(Table2[[#This Row],[7d_positivity_public]]-Table2[[#This Row],[7d_positivity_all]])/Table2[[#This Row],[7d_positivity_public]])</f>
        <v>0</v>
      </c>
      <c r="W2738">
        <v>3</v>
      </c>
    </row>
    <row r="2739" spans="1:23" x14ac:dyDescent="0.25">
      <c r="A2739" s="10">
        <v>44474</v>
      </c>
      <c r="B2739">
        <v>231</v>
      </c>
      <c r="C2739" t="s">
        <v>269</v>
      </c>
      <c r="D2739">
        <v>17</v>
      </c>
      <c r="E2739">
        <v>19</v>
      </c>
      <c r="F2739">
        <v>-2</v>
      </c>
      <c r="G2739">
        <v>5</v>
      </c>
      <c r="H2739">
        <v>87</v>
      </c>
      <c r="J2739">
        <v>82</v>
      </c>
      <c r="K2739">
        <v>87</v>
      </c>
      <c r="L2739">
        <v>84</v>
      </c>
      <c r="M2739">
        <v>90</v>
      </c>
      <c r="N2739">
        <v>80</v>
      </c>
      <c r="O2739">
        <v>72</v>
      </c>
      <c r="P2739">
        <v>81</v>
      </c>
      <c r="Q2739">
        <v>76</v>
      </c>
      <c r="R2739">
        <v>87</v>
      </c>
      <c r="T2739" s="34">
        <f>_xlfn.XLOOKUP(B2739,'LHA Demog pivot'!$B$4:$B$93,'LHA Demog pivot'!$C$4:$C$93,,,1)</f>
        <v>143778</v>
      </c>
      <c r="U2739" s="36">
        <f>ROUND(Table2[[#This Row],[LHA_Pop_2016]]*Table2[[#This Row],[C_ADR_7day]]/100000*7,0)</f>
        <v>171</v>
      </c>
      <c r="V2739" s="13">
        <f>IF(OR(Table2[[#This Row],[7d_positivity_public]]=0,ISBLANK(Table2[[#This Row],[7d_positivity_public]])),"",(Table2[[#This Row],[7d_positivity_public]]-Table2[[#This Row],[7d_positivity_all]])/Table2[[#This Row],[7d_positivity_public]])</f>
        <v>0</v>
      </c>
      <c r="W2739">
        <v>5</v>
      </c>
    </row>
    <row r="2740" spans="1:23" x14ac:dyDescent="0.25">
      <c r="A2740" s="10">
        <v>44474</v>
      </c>
      <c r="B2740">
        <v>232</v>
      </c>
      <c r="C2740" t="s">
        <v>270</v>
      </c>
      <c r="D2740">
        <v>7</v>
      </c>
      <c r="E2740">
        <v>7</v>
      </c>
      <c r="F2740">
        <v>0</v>
      </c>
      <c r="G2740">
        <v>3</v>
      </c>
      <c r="H2740">
        <v>93</v>
      </c>
      <c r="J2740">
        <v>91</v>
      </c>
      <c r="K2740">
        <v>93</v>
      </c>
      <c r="L2740">
        <v>93</v>
      </c>
      <c r="M2740">
        <v>94</v>
      </c>
      <c r="N2740">
        <v>88</v>
      </c>
      <c r="O2740">
        <v>83</v>
      </c>
      <c r="P2740">
        <v>88</v>
      </c>
      <c r="Q2740">
        <v>85</v>
      </c>
      <c r="R2740">
        <v>91</v>
      </c>
      <c r="T2740" s="34">
        <f>_xlfn.XLOOKUP(B2740,'LHA Demog pivot'!$B$4:$B$93,'LHA Demog pivot'!$C$4:$C$93,,,1)</f>
        <v>103064</v>
      </c>
      <c r="U2740" s="36">
        <f>ROUND(Table2[[#This Row],[LHA_Pop_2016]]*Table2[[#This Row],[C_ADR_7day]]/100000*7,0)</f>
        <v>51</v>
      </c>
      <c r="V2740" s="13">
        <f>IF(OR(Table2[[#This Row],[7d_positivity_public]]=0,ISBLANK(Table2[[#This Row],[7d_positivity_public]])),"",(Table2[[#This Row],[7d_positivity_public]]-Table2[[#This Row],[7d_positivity_all]])/Table2[[#This Row],[7d_positivity_public]])</f>
        <v>0</v>
      </c>
      <c r="W2740">
        <v>3</v>
      </c>
    </row>
    <row r="2741" spans="1:23" x14ac:dyDescent="0.25">
      <c r="A2741" s="10">
        <v>44474</v>
      </c>
      <c r="B2741">
        <v>233</v>
      </c>
      <c r="C2741" t="s">
        <v>271</v>
      </c>
      <c r="D2741">
        <v>9</v>
      </c>
      <c r="E2741">
        <v>10</v>
      </c>
      <c r="F2741">
        <v>-1</v>
      </c>
      <c r="G2741">
        <v>4</v>
      </c>
      <c r="H2741">
        <v>92</v>
      </c>
      <c r="J2741">
        <v>85</v>
      </c>
      <c r="K2741">
        <v>93</v>
      </c>
      <c r="L2741">
        <v>94</v>
      </c>
      <c r="M2741">
        <v>92</v>
      </c>
      <c r="N2741">
        <v>84</v>
      </c>
      <c r="O2741">
        <v>75</v>
      </c>
      <c r="P2741">
        <v>85</v>
      </c>
      <c r="Q2741">
        <v>83</v>
      </c>
      <c r="R2741">
        <v>89</v>
      </c>
      <c r="T2741" s="34">
        <f>_xlfn.XLOOKUP(B2741,'LHA Demog pivot'!$B$4:$B$93,'LHA Demog pivot'!$C$4:$C$93,,,1)</f>
        <v>443367</v>
      </c>
      <c r="U2741" s="36">
        <f>ROUND(Table2[[#This Row],[LHA_Pop_2016]]*Table2[[#This Row],[C_ADR_7day]]/100000*7,0)</f>
        <v>279</v>
      </c>
      <c r="V2741" s="13">
        <f>IF(OR(Table2[[#This Row],[7d_positivity_public]]=0,ISBLANK(Table2[[#This Row],[7d_positivity_public]])),"",(Table2[[#This Row],[7d_positivity_public]]-Table2[[#This Row],[7d_positivity_all]])/Table2[[#This Row],[7d_positivity_public]])</f>
        <v>0.25</v>
      </c>
      <c r="W2741">
        <v>3</v>
      </c>
    </row>
    <row r="2742" spans="1:23" x14ac:dyDescent="0.25">
      <c r="A2742" s="10">
        <v>44474</v>
      </c>
      <c r="B2742">
        <v>234</v>
      </c>
      <c r="C2742" t="s">
        <v>272</v>
      </c>
      <c r="D2742">
        <v>10</v>
      </c>
      <c r="E2742">
        <v>11</v>
      </c>
      <c r="F2742">
        <v>-1</v>
      </c>
      <c r="G2742">
        <v>4</v>
      </c>
      <c r="H2742">
        <v>89</v>
      </c>
      <c r="J2742">
        <v>86</v>
      </c>
      <c r="K2742">
        <v>89</v>
      </c>
      <c r="L2742">
        <v>86</v>
      </c>
      <c r="M2742">
        <v>91</v>
      </c>
      <c r="N2742">
        <v>84</v>
      </c>
      <c r="O2742">
        <v>78</v>
      </c>
      <c r="P2742">
        <v>84</v>
      </c>
      <c r="Q2742">
        <v>79</v>
      </c>
      <c r="R2742">
        <v>88</v>
      </c>
      <c r="T2742" s="34">
        <f>_xlfn.XLOOKUP(B2742,'LHA Demog pivot'!$B$4:$B$93,'LHA Demog pivot'!$C$4:$C$93,,,1)</f>
        <v>94768</v>
      </c>
      <c r="U2742" s="36">
        <f>ROUND(Table2[[#This Row],[LHA_Pop_2016]]*Table2[[#This Row],[C_ADR_7day]]/100000*7,0)</f>
        <v>66</v>
      </c>
      <c r="V2742" s="13">
        <f>IF(OR(Table2[[#This Row],[7d_positivity_public]]=0,ISBLANK(Table2[[#This Row],[7d_positivity_public]])),"",(Table2[[#This Row],[7d_positivity_public]]-Table2[[#This Row],[7d_positivity_all]])/Table2[[#This Row],[7d_positivity_public]])</f>
        <v>0.25</v>
      </c>
      <c r="W2742">
        <v>3</v>
      </c>
    </row>
    <row r="2743" spans="1:23" x14ac:dyDescent="0.25">
      <c r="A2743" s="10">
        <v>44474</v>
      </c>
      <c r="B2743">
        <v>311</v>
      </c>
      <c r="C2743" t="s">
        <v>273</v>
      </c>
      <c r="D2743">
        <v>4</v>
      </c>
      <c r="E2743">
        <v>4</v>
      </c>
      <c r="F2743">
        <v>0</v>
      </c>
      <c r="G2743">
        <v>4</v>
      </c>
      <c r="H2743">
        <v>90</v>
      </c>
      <c r="J2743">
        <v>89</v>
      </c>
      <c r="K2743">
        <v>90</v>
      </c>
      <c r="L2743">
        <v>93</v>
      </c>
      <c r="M2743">
        <v>87</v>
      </c>
      <c r="N2743">
        <v>85</v>
      </c>
      <c r="O2743">
        <v>83</v>
      </c>
      <c r="P2743">
        <v>85</v>
      </c>
      <c r="Q2743">
        <v>86</v>
      </c>
      <c r="R2743">
        <v>85</v>
      </c>
      <c r="T2743" s="34">
        <f>_xlfn.XLOOKUP(B2743,'LHA Demog pivot'!$B$4:$B$93,'LHA Demog pivot'!$C$4:$C$93,,,1)</f>
        <v>198309</v>
      </c>
      <c r="U2743" s="36">
        <f>ROUND(Table2[[#This Row],[LHA_Pop_2016]]*Table2[[#This Row],[C_ADR_7day]]/100000*7,0)</f>
        <v>56</v>
      </c>
      <c r="V2743" s="13">
        <f>IF(OR(Table2[[#This Row],[7d_positivity_public]]=0,ISBLANK(Table2[[#This Row],[7d_positivity_public]])),"",(Table2[[#This Row],[7d_positivity_public]]-Table2[[#This Row],[7d_positivity_all]])/Table2[[#This Row],[7d_positivity_public]])</f>
        <v>0.5</v>
      </c>
      <c r="W2743">
        <v>2</v>
      </c>
    </row>
    <row r="2744" spans="1:23" x14ac:dyDescent="0.25">
      <c r="A2744" s="10">
        <v>44474</v>
      </c>
      <c r="B2744">
        <v>321</v>
      </c>
      <c r="C2744" t="s">
        <v>274</v>
      </c>
      <c r="D2744">
        <v>7</v>
      </c>
      <c r="E2744">
        <v>8</v>
      </c>
      <c r="F2744">
        <v>-1</v>
      </c>
      <c r="G2744">
        <v>5</v>
      </c>
      <c r="H2744">
        <v>95</v>
      </c>
      <c r="J2744">
        <v>89</v>
      </c>
      <c r="K2744">
        <v>95</v>
      </c>
      <c r="L2744">
        <v>99</v>
      </c>
      <c r="M2744">
        <v>88</v>
      </c>
      <c r="N2744">
        <v>88</v>
      </c>
      <c r="O2744">
        <v>78</v>
      </c>
      <c r="P2744">
        <v>89</v>
      </c>
      <c r="Q2744">
        <v>91</v>
      </c>
      <c r="R2744">
        <v>85</v>
      </c>
      <c r="T2744" s="34">
        <f>_xlfn.XLOOKUP(B2744,'LHA Demog pivot'!$B$4:$B$93,'LHA Demog pivot'!$C$4:$C$93,,,1)</f>
        <v>122041</v>
      </c>
      <c r="U2744" s="36">
        <f>ROUND(Table2[[#This Row],[LHA_Pop_2016]]*Table2[[#This Row],[C_ADR_7day]]/100000*7,0)</f>
        <v>60</v>
      </c>
      <c r="V2744" s="13">
        <f>IF(OR(Table2[[#This Row],[7d_positivity_public]]=0,ISBLANK(Table2[[#This Row],[7d_positivity_public]])),"",(Table2[[#This Row],[7d_positivity_public]]-Table2[[#This Row],[7d_positivity_all]])/Table2[[#This Row],[7d_positivity_public]])</f>
        <v>0.6</v>
      </c>
      <c r="W2744">
        <v>2</v>
      </c>
    </row>
    <row r="2745" spans="1:23" x14ac:dyDescent="0.25">
      <c r="A2745" s="10">
        <v>44474</v>
      </c>
      <c r="B2745">
        <v>322</v>
      </c>
      <c r="C2745" t="s">
        <v>275</v>
      </c>
      <c r="D2745">
        <v>19</v>
      </c>
      <c r="E2745">
        <v>20</v>
      </c>
      <c r="F2745">
        <v>-1</v>
      </c>
      <c r="G2745">
        <v>7</v>
      </c>
      <c r="H2745">
        <v>88</v>
      </c>
      <c r="J2745">
        <v>82</v>
      </c>
      <c r="K2745">
        <v>88</v>
      </c>
      <c r="L2745">
        <v>91</v>
      </c>
      <c r="M2745">
        <v>84</v>
      </c>
      <c r="N2745">
        <v>81</v>
      </c>
      <c r="O2745">
        <v>71</v>
      </c>
      <c r="P2745">
        <v>81</v>
      </c>
      <c r="Q2745">
        <v>83</v>
      </c>
      <c r="R2745">
        <v>78</v>
      </c>
      <c r="T2745" s="34">
        <f>_xlfn.XLOOKUP(B2745,'LHA Demog pivot'!$B$4:$B$93,'LHA Demog pivot'!$C$4:$C$93,,,1)</f>
        <v>61532</v>
      </c>
      <c r="U2745" s="36">
        <f>ROUND(Table2[[#This Row],[LHA_Pop_2016]]*Table2[[#This Row],[C_ADR_7day]]/100000*7,0)</f>
        <v>82</v>
      </c>
      <c r="V2745" s="13">
        <f>IF(OR(Table2[[#This Row],[7d_positivity_public]]=0,ISBLANK(Table2[[#This Row],[7d_positivity_public]])),"",(Table2[[#This Row],[7d_positivity_public]]-Table2[[#This Row],[7d_positivity_all]])/Table2[[#This Row],[7d_positivity_public]])</f>
        <v>0.42857142857142855</v>
      </c>
      <c r="W2745">
        <v>4</v>
      </c>
    </row>
    <row r="2746" spans="1:23" x14ac:dyDescent="0.25">
      <c r="A2746" s="10">
        <v>44474</v>
      </c>
      <c r="B2746">
        <v>323</v>
      </c>
      <c r="C2746" t="s">
        <v>276</v>
      </c>
      <c r="D2746">
        <v>6</v>
      </c>
      <c r="E2746">
        <v>10</v>
      </c>
      <c r="F2746">
        <v>-4</v>
      </c>
      <c r="G2746">
        <v>4</v>
      </c>
      <c r="H2746">
        <v>95</v>
      </c>
      <c r="J2746">
        <v>92</v>
      </c>
      <c r="K2746">
        <v>96</v>
      </c>
      <c r="L2746">
        <v>98</v>
      </c>
      <c r="M2746">
        <v>92</v>
      </c>
      <c r="N2746">
        <v>90</v>
      </c>
      <c r="O2746">
        <v>86</v>
      </c>
      <c r="P2746">
        <v>91</v>
      </c>
      <c r="Q2746">
        <v>92</v>
      </c>
      <c r="R2746">
        <v>89</v>
      </c>
      <c r="T2746" s="34">
        <f>_xlfn.XLOOKUP(B2746,'LHA Demog pivot'!$B$4:$B$93,'LHA Demog pivot'!$C$4:$C$93,,,1)</f>
        <v>103894</v>
      </c>
      <c r="U2746" s="36">
        <f>ROUND(Table2[[#This Row],[LHA_Pop_2016]]*Table2[[#This Row],[C_ADR_7day]]/100000*7,0)</f>
        <v>44</v>
      </c>
      <c r="V2746" s="13">
        <f>IF(OR(Table2[[#This Row],[7d_positivity_public]]=0,ISBLANK(Table2[[#This Row],[7d_positivity_public]])),"",(Table2[[#This Row],[7d_positivity_public]]-Table2[[#This Row],[7d_positivity_all]])/Table2[[#This Row],[7d_positivity_public]])</f>
        <v>0.25</v>
      </c>
      <c r="W2746">
        <v>3</v>
      </c>
    </row>
    <row r="2747" spans="1:23" x14ac:dyDescent="0.25">
      <c r="A2747" s="10">
        <v>44474</v>
      </c>
      <c r="B2747">
        <v>324</v>
      </c>
      <c r="C2747" t="s">
        <v>277</v>
      </c>
      <c r="D2747">
        <v>3</v>
      </c>
      <c r="E2747">
        <v>5</v>
      </c>
      <c r="F2747">
        <v>-2</v>
      </c>
      <c r="G2747">
        <v>2</v>
      </c>
      <c r="H2747">
        <v>92</v>
      </c>
      <c r="J2747">
        <v>92</v>
      </c>
      <c r="K2747">
        <v>92</v>
      </c>
      <c r="L2747">
        <v>95</v>
      </c>
      <c r="M2747">
        <v>89</v>
      </c>
      <c r="N2747">
        <v>88</v>
      </c>
      <c r="O2747">
        <v>86</v>
      </c>
      <c r="P2747">
        <v>88</v>
      </c>
      <c r="Q2747">
        <v>89</v>
      </c>
      <c r="R2747">
        <v>87</v>
      </c>
      <c r="T2747" s="34">
        <f>_xlfn.XLOOKUP(B2747,'LHA Demog pivot'!$B$4:$B$93,'LHA Demog pivot'!$C$4:$C$93,,,1)</f>
        <v>131178</v>
      </c>
      <c r="U2747" s="36">
        <f>ROUND(Table2[[#This Row],[LHA_Pop_2016]]*Table2[[#This Row],[C_ADR_7day]]/100000*7,0)</f>
        <v>28</v>
      </c>
      <c r="V2747" s="13">
        <f>IF(OR(Table2[[#This Row],[7d_positivity_public]]=0,ISBLANK(Table2[[#This Row],[7d_positivity_public]])),"",(Table2[[#This Row],[7d_positivity_public]]-Table2[[#This Row],[7d_positivity_all]])/Table2[[#This Row],[7d_positivity_public]])</f>
        <v>0.5</v>
      </c>
      <c r="W2747">
        <v>1</v>
      </c>
    </row>
    <row r="2748" spans="1:23" x14ac:dyDescent="0.25">
      <c r="A2748" s="10">
        <v>44474</v>
      </c>
      <c r="B2748">
        <v>325</v>
      </c>
      <c r="C2748" t="s">
        <v>278</v>
      </c>
      <c r="D2748">
        <v>8</v>
      </c>
      <c r="E2748">
        <v>8</v>
      </c>
      <c r="F2748">
        <v>0</v>
      </c>
      <c r="G2748">
        <v>3</v>
      </c>
      <c r="H2748">
        <v>95</v>
      </c>
      <c r="J2748">
        <v>93</v>
      </c>
      <c r="K2748">
        <v>95</v>
      </c>
      <c r="L2748">
        <v>97</v>
      </c>
      <c r="M2748">
        <v>91</v>
      </c>
      <c r="N2748">
        <v>90</v>
      </c>
      <c r="O2748">
        <v>87</v>
      </c>
      <c r="P2748">
        <v>90</v>
      </c>
      <c r="Q2748">
        <v>92</v>
      </c>
      <c r="R2748">
        <v>88</v>
      </c>
      <c r="T2748" s="34">
        <f>_xlfn.XLOOKUP(B2748,'LHA Demog pivot'!$B$4:$B$93,'LHA Demog pivot'!$C$4:$C$93,,,1)</f>
        <v>95808</v>
      </c>
      <c r="U2748" s="36">
        <f>ROUND(Table2[[#This Row],[LHA_Pop_2016]]*Table2[[#This Row],[C_ADR_7day]]/100000*7,0)</f>
        <v>54</v>
      </c>
      <c r="V2748" s="13">
        <f>IF(OR(Table2[[#This Row],[7d_positivity_public]]=0,ISBLANK(Table2[[#This Row],[7d_positivity_public]])),"",(Table2[[#This Row],[7d_positivity_public]]-Table2[[#This Row],[7d_positivity_all]])/Table2[[#This Row],[7d_positivity_public]])</f>
        <v>0.33333333333333331</v>
      </c>
      <c r="W2748">
        <v>2</v>
      </c>
    </row>
    <row r="2749" spans="1:23" x14ac:dyDescent="0.25">
      <c r="A2749" s="10">
        <v>44474</v>
      </c>
      <c r="B2749">
        <v>326</v>
      </c>
      <c r="C2749" t="s">
        <v>279</v>
      </c>
      <c r="D2749">
        <v>5</v>
      </c>
      <c r="E2749">
        <v>5</v>
      </c>
      <c r="F2749">
        <v>0</v>
      </c>
      <c r="G2749">
        <v>4</v>
      </c>
      <c r="H2749">
        <v>93</v>
      </c>
      <c r="J2749">
        <v>90</v>
      </c>
      <c r="K2749">
        <v>93</v>
      </c>
      <c r="L2749">
        <v>96</v>
      </c>
      <c r="M2749">
        <v>90</v>
      </c>
      <c r="N2749">
        <v>88</v>
      </c>
      <c r="O2749">
        <v>83</v>
      </c>
      <c r="P2749">
        <v>88</v>
      </c>
      <c r="Q2749">
        <v>89</v>
      </c>
      <c r="R2749">
        <v>87</v>
      </c>
      <c r="T2749" s="34">
        <f>_xlfn.XLOOKUP(B2749,'LHA Demog pivot'!$B$4:$B$93,'LHA Demog pivot'!$C$4:$C$93,,,1)</f>
        <v>134575</v>
      </c>
      <c r="U2749" s="36">
        <f>ROUND(Table2[[#This Row],[LHA_Pop_2016]]*Table2[[#This Row],[C_ADR_7day]]/100000*7,0)</f>
        <v>47</v>
      </c>
      <c r="V2749" s="13">
        <f>IF(OR(Table2[[#This Row],[7d_positivity_public]]=0,ISBLANK(Table2[[#This Row],[7d_positivity_public]])),"",(Table2[[#This Row],[7d_positivity_public]]-Table2[[#This Row],[7d_positivity_all]])/Table2[[#This Row],[7d_positivity_public]])</f>
        <v>0.25</v>
      </c>
      <c r="W2749">
        <v>3</v>
      </c>
    </row>
    <row r="2750" spans="1:23" x14ac:dyDescent="0.25">
      <c r="A2750" s="10">
        <v>44474</v>
      </c>
      <c r="B2750">
        <v>331</v>
      </c>
      <c r="C2750" t="s">
        <v>280</v>
      </c>
      <c r="D2750">
        <v>8</v>
      </c>
      <c r="E2750">
        <v>7</v>
      </c>
      <c r="F2750">
        <v>1</v>
      </c>
      <c r="G2750">
        <v>3</v>
      </c>
      <c r="H2750">
        <v>93</v>
      </c>
      <c r="J2750">
        <v>94</v>
      </c>
      <c r="K2750">
        <v>93</v>
      </c>
      <c r="L2750">
        <v>94</v>
      </c>
      <c r="M2750">
        <v>93</v>
      </c>
      <c r="N2750">
        <v>89</v>
      </c>
      <c r="O2750">
        <v>86</v>
      </c>
      <c r="P2750">
        <v>89</v>
      </c>
      <c r="Q2750">
        <v>88</v>
      </c>
      <c r="R2750">
        <v>90</v>
      </c>
      <c r="T2750" s="34">
        <f>_xlfn.XLOOKUP(B2750,'LHA Demog pivot'!$B$4:$B$93,'LHA Demog pivot'!$C$4:$C$93,,,1)</f>
        <v>141392</v>
      </c>
      <c r="U2750" s="36">
        <f>ROUND(Table2[[#This Row],[LHA_Pop_2016]]*Table2[[#This Row],[C_ADR_7day]]/100000*7,0)</f>
        <v>79</v>
      </c>
      <c r="V2750" s="13">
        <f>IF(OR(Table2[[#This Row],[7d_positivity_public]]=0,ISBLANK(Table2[[#This Row],[7d_positivity_public]])),"",(Table2[[#This Row],[7d_positivity_public]]-Table2[[#This Row],[7d_positivity_all]])/Table2[[#This Row],[7d_positivity_public]])</f>
        <v>0.33333333333333331</v>
      </c>
      <c r="W2750">
        <v>2</v>
      </c>
    </row>
    <row r="2751" spans="1:23" x14ac:dyDescent="0.25">
      <c r="A2751" s="10">
        <v>44474</v>
      </c>
      <c r="B2751">
        <v>332</v>
      </c>
      <c r="C2751" t="s">
        <v>281</v>
      </c>
      <c r="D2751">
        <v>4</v>
      </c>
      <c r="E2751">
        <v>5</v>
      </c>
      <c r="F2751">
        <v>-1</v>
      </c>
      <c r="G2751">
        <v>2</v>
      </c>
      <c r="H2751">
        <v>89</v>
      </c>
      <c r="J2751">
        <v>90</v>
      </c>
      <c r="K2751">
        <v>89</v>
      </c>
      <c r="L2751">
        <v>87</v>
      </c>
      <c r="M2751">
        <v>90</v>
      </c>
      <c r="N2751">
        <v>84</v>
      </c>
      <c r="O2751">
        <v>81</v>
      </c>
      <c r="P2751">
        <v>84</v>
      </c>
      <c r="Q2751">
        <v>80</v>
      </c>
      <c r="R2751">
        <v>87</v>
      </c>
      <c r="T2751" s="34">
        <f>_xlfn.XLOOKUP(B2751,'LHA Demog pivot'!$B$4:$B$93,'LHA Demog pivot'!$C$4:$C$93,,,1)</f>
        <v>50490</v>
      </c>
      <c r="U2751" s="36">
        <f>ROUND(Table2[[#This Row],[LHA_Pop_2016]]*Table2[[#This Row],[C_ADR_7day]]/100000*7,0)</f>
        <v>14</v>
      </c>
      <c r="V2751" s="13">
        <f>IF(OR(Table2[[#This Row],[7d_positivity_public]]=0,ISBLANK(Table2[[#This Row],[7d_positivity_public]])),"",(Table2[[#This Row],[7d_positivity_public]]-Table2[[#This Row],[7d_positivity_all]])/Table2[[#This Row],[7d_positivity_public]])</f>
        <v>0.5</v>
      </c>
      <c r="W2751">
        <v>1</v>
      </c>
    </row>
    <row r="2752" spans="1:23" x14ac:dyDescent="0.25">
      <c r="A2752" s="10">
        <v>44474</v>
      </c>
      <c r="B2752">
        <v>333</v>
      </c>
      <c r="C2752" t="s">
        <v>282</v>
      </c>
      <c r="D2752">
        <v>10</v>
      </c>
      <c r="E2752">
        <v>5</v>
      </c>
      <c r="F2752">
        <v>5</v>
      </c>
      <c r="G2752">
        <v>11</v>
      </c>
      <c r="H2752">
        <v>86</v>
      </c>
      <c r="J2752">
        <v>79</v>
      </c>
      <c r="K2752">
        <v>87</v>
      </c>
      <c r="L2752">
        <v>80</v>
      </c>
      <c r="M2752">
        <v>91</v>
      </c>
      <c r="N2752">
        <v>80</v>
      </c>
      <c r="O2752">
        <v>67</v>
      </c>
      <c r="P2752">
        <v>81</v>
      </c>
      <c r="Q2752">
        <v>69</v>
      </c>
      <c r="R2752">
        <v>88</v>
      </c>
      <c r="T2752" s="34">
        <f>_xlfn.XLOOKUP(B2752,'LHA Demog pivot'!$B$4:$B$93,'LHA Demog pivot'!$C$4:$C$93,,,1)</f>
        <v>29970</v>
      </c>
      <c r="U2752" s="36">
        <f>ROUND(Table2[[#This Row],[LHA_Pop_2016]]*Table2[[#This Row],[C_ADR_7day]]/100000*7,0)</f>
        <v>21</v>
      </c>
      <c r="V2752" s="13">
        <f>IF(OR(Table2[[#This Row],[7d_positivity_public]]=0,ISBLANK(Table2[[#This Row],[7d_positivity_public]])),"",(Table2[[#This Row],[7d_positivity_public]]-Table2[[#This Row],[7d_positivity_all]])/Table2[[#This Row],[7d_positivity_public]])</f>
        <v>0.18181818181818182</v>
      </c>
      <c r="W2752">
        <v>9</v>
      </c>
    </row>
    <row r="2753" spans="1:23" x14ac:dyDescent="0.25">
      <c r="A2753" s="10">
        <v>44474</v>
      </c>
      <c r="B2753">
        <v>334</v>
      </c>
      <c r="C2753" t="s">
        <v>283</v>
      </c>
      <c r="D2753">
        <v>1</v>
      </c>
      <c r="E2753">
        <v>0</v>
      </c>
      <c r="F2753">
        <v>1</v>
      </c>
      <c r="G2753">
        <v>1</v>
      </c>
      <c r="H2753">
        <v>83</v>
      </c>
      <c r="J2753">
        <v>74</v>
      </c>
      <c r="K2753">
        <v>84</v>
      </c>
      <c r="L2753">
        <v>75</v>
      </c>
      <c r="M2753">
        <v>89</v>
      </c>
      <c r="N2753">
        <v>77</v>
      </c>
      <c r="O2753">
        <v>59</v>
      </c>
      <c r="P2753">
        <v>78</v>
      </c>
      <c r="Q2753">
        <v>64</v>
      </c>
      <c r="R2753">
        <v>86</v>
      </c>
      <c r="T2753" s="34">
        <f>_xlfn.XLOOKUP(B2753,'LHA Demog pivot'!$B$4:$B$93,'LHA Demog pivot'!$C$4:$C$93,,,1)</f>
        <v>19671</v>
      </c>
      <c r="U2753" s="36">
        <f>ROUND(Table2[[#This Row],[LHA_Pop_2016]]*Table2[[#This Row],[C_ADR_7day]]/100000*7,0)</f>
        <v>1</v>
      </c>
      <c r="V2753" s="13">
        <f>IF(OR(Table2[[#This Row],[7d_positivity_public]]=0,ISBLANK(Table2[[#This Row],[7d_positivity_public]])),"",(Table2[[#This Row],[7d_positivity_public]]-Table2[[#This Row],[7d_positivity_all]])/Table2[[#This Row],[7d_positivity_public]])</f>
        <v>0</v>
      </c>
      <c r="W2753">
        <v>1</v>
      </c>
    </row>
    <row r="2754" spans="1:23" x14ac:dyDescent="0.25">
      <c r="A2754" s="10">
        <v>44474</v>
      </c>
      <c r="B2754">
        <v>335</v>
      </c>
      <c r="C2754" t="s">
        <v>284</v>
      </c>
      <c r="D2754">
        <v>8</v>
      </c>
      <c r="E2754">
        <v>12</v>
      </c>
      <c r="F2754">
        <v>-4</v>
      </c>
      <c r="G2754">
        <v>5</v>
      </c>
      <c r="H2754">
        <v>95</v>
      </c>
      <c r="J2754">
        <v>88</v>
      </c>
      <c r="K2754">
        <v>95</v>
      </c>
      <c r="L2754">
        <v>96</v>
      </c>
      <c r="M2754">
        <v>94</v>
      </c>
      <c r="N2754">
        <v>86</v>
      </c>
      <c r="O2754">
        <v>74</v>
      </c>
      <c r="P2754">
        <v>86</v>
      </c>
      <c r="Q2754">
        <v>85</v>
      </c>
      <c r="R2754">
        <v>89</v>
      </c>
      <c r="T2754" s="34">
        <f>_xlfn.XLOOKUP(B2754,'LHA Demog pivot'!$B$4:$B$93,'LHA Demog pivot'!$C$4:$C$93,,,1)</f>
        <v>38653</v>
      </c>
      <c r="U2754" s="36">
        <f>ROUND(Table2[[#This Row],[LHA_Pop_2016]]*Table2[[#This Row],[C_ADR_7day]]/100000*7,0)</f>
        <v>22</v>
      </c>
      <c r="V2754" s="13">
        <f>IF(OR(Table2[[#This Row],[7d_positivity_public]]=0,ISBLANK(Table2[[#This Row],[7d_positivity_public]])),"",(Table2[[#This Row],[7d_positivity_public]]-Table2[[#This Row],[7d_positivity_all]])/Table2[[#This Row],[7d_positivity_public]])</f>
        <v>0.4</v>
      </c>
      <c r="W2754">
        <v>3</v>
      </c>
    </row>
    <row r="2755" spans="1:23" x14ac:dyDescent="0.25">
      <c r="A2755" s="10">
        <v>44474</v>
      </c>
      <c r="B2755">
        <v>336</v>
      </c>
      <c r="C2755" t="s">
        <v>285</v>
      </c>
      <c r="D2755">
        <v>37</v>
      </c>
      <c r="E2755">
        <v>9</v>
      </c>
      <c r="F2755">
        <v>28</v>
      </c>
      <c r="G2755">
        <v>11</v>
      </c>
      <c r="H2755">
        <v>76</v>
      </c>
      <c r="J2755">
        <v>60</v>
      </c>
      <c r="K2755">
        <v>78</v>
      </c>
      <c r="L2755">
        <v>72</v>
      </c>
      <c r="M2755">
        <v>83</v>
      </c>
      <c r="N2755">
        <v>68</v>
      </c>
      <c r="O2755">
        <v>50</v>
      </c>
      <c r="P2755">
        <v>69</v>
      </c>
      <c r="Q2755">
        <v>61</v>
      </c>
      <c r="R2755">
        <v>77</v>
      </c>
      <c r="T2755" s="34">
        <f>_xlfn.XLOOKUP(B2755,'LHA Demog pivot'!$B$4:$B$93,'LHA Demog pivot'!$C$4:$C$93,,,1)</f>
        <v>2678</v>
      </c>
      <c r="U2755" s="36">
        <f>ROUND(Table2[[#This Row],[LHA_Pop_2016]]*Table2[[#This Row],[C_ADR_7day]]/100000*7,0)</f>
        <v>7</v>
      </c>
      <c r="V2755" s="13">
        <f>IF(OR(Table2[[#This Row],[7d_positivity_public]]=0,ISBLANK(Table2[[#This Row],[7d_positivity_public]])),"",(Table2[[#This Row],[7d_positivity_public]]-Table2[[#This Row],[7d_positivity_all]])/Table2[[#This Row],[7d_positivity_public]])</f>
        <v>9.0909090909090912E-2</v>
      </c>
      <c r="W2755">
        <v>10</v>
      </c>
    </row>
    <row r="2756" spans="1:23" x14ac:dyDescent="0.25">
      <c r="A2756" s="10">
        <v>44474</v>
      </c>
      <c r="B2756">
        <v>337</v>
      </c>
      <c r="C2756" t="s">
        <v>286</v>
      </c>
      <c r="D2756">
        <v>0</v>
      </c>
      <c r="E2756">
        <v>0</v>
      </c>
      <c r="F2756">
        <v>0</v>
      </c>
      <c r="G2756">
        <v>0</v>
      </c>
      <c r="H2756">
        <v>97</v>
      </c>
      <c r="J2756">
        <v>90</v>
      </c>
      <c r="K2756">
        <v>98</v>
      </c>
      <c r="L2756">
        <v>98</v>
      </c>
      <c r="M2756">
        <v>97</v>
      </c>
      <c r="N2756">
        <v>93</v>
      </c>
      <c r="O2756">
        <v>83</v>
      </c>
      <c r="P2756">
        <v>94</v>
      </c>
      <c r="Q2756">
        <v>93</v>
      </c>
      <c r="R2756">
        <v>94</v>
      </c>
      <c r="T2756" s="34">
        <f>_xlfn.XLOOKUP(B2756,'LHA Demog pivot'!$B$4:$B$93,'LHA Demog pivot'!$C$4:$C$93,,,1)</f>
        <v>1514</v>
      </c>
      <c r="U2756" s="36">
        <f>ROUND(Table2[[#This Row],[LHA_Pop_2016]]*Table2[[#This Row],[C_ADR_7day]]/100000*7,0)</f>
        <v>0</v>
      </c>
      <c r="V2756" s="13" t="str">
        <f>IF(OR(Table2[[#This Row],[7d_positivity_public]]=0,ISBLANK(Table2[[#This Row],[7d_positivity_public]])),"",(Table2[[#This Row],[7d_positivity_public]]-Table2[[#This Row],[7d_positivity_all]])/Table2[[#This Row],[7d_positivity_public]])</f>
        <v/>
      </c>
      <c r="W2756">
        <v>0</v>
      </c>
    </row>
    <row r="2757" spans="1:23" x14ac:dyDescent="0.25">
      <c r="A2757" s="10">
        <v>44474</v>
      </c>
      <c r="B2757">
        <v>411</v>
      </c>
      <c r="C2757" t="s">
        <v>287</v>
      </c>
      <c r="D2757">
        <v>11</v>
      </c>
      <c r="E2757">
        <v>9</v>
      </c>
      <c r="F2757">
        <v>2</v>
      </c>
      <c r="G2757">
        <v>5</v>
      </c>
      <c r="H2757">
        <v>94</v>
      </c>
      <c r="J2757">
        <v>93</v>
      </c>
      <c r="K2757">
        <v>94</v>
      </c>
      <c r="L2757">
        <v>95</v>
      </c>
      <c r="M2757">
        <v>94</v>
      </c>
      <c r="N2757">
        <v>89</v>
      </c>
      <c r="O2757">
        <v>84</v>
      </c>
      <c r="P2757">
        <v>89</v>
      </c>
      <c r="Q2757">
        <v>87</v>
      </c>
      <c r="R2757">
        <v>91</v>
      </c>
      <c r="T2757" s="34">
        <f>_xlfn.XLOOKUP(B2757,'LHA Demog pivot'!$B$4:$B$93,'LHA Demog pivot'!$C$4:$C$93,,,1)</f>
        <v>225919</v>
      </c>
      <c r="U2757" s="36">
        <f>ROUND(Table2[[#This Row],[LHA_Pop_2016]]*Table2[[#This Row],[C_ADR_7day]]/100000*7,0)</f>
        <v>174</v>
      </c>
      <c r="V2757" s="13">
        <f>IF(OR(Table2[[#This Row],[7d_positivity_public]]=0,ISBLANK(Table2[[#This Row],[7d_positivity_public]])),"",(Table2[[#This Row],[7d_positivity_public]]-Table2[[#This Row],[7d_positivity_all]])/Table2[[#This Row],[7d_positivity_public]])</f>
        <v>0</v>
      </c>
      <c r="W2757">
        <v>5</v>
      </c>
    </row>
    <row r="2758" spans="1:23" x14ac:dyDescent="0.25">
      <c r="A2758" s="10">
        <v>44474</v>
      </c>
      <c r="B2758">
        <v>412</v>
      </c>
      <c r="C2758" t="s">
        <v>288</v>
      </c>
      <c r="D2758">
        <v>8</v>
      </c>
      <c r="E2758">
        <v>6</v>
      </c>
      <c r="F2758">
        <v>2</v>
      </c>
      <c r="G2758">
        <v>3</v>
      </c>
      <c r="H2758">
        <v>90</v>
      </c>
      <c r="J2758">
        <v>88</v>
      </c>
      <c r="K2758">
        <v>90</v>
      </c>
      <c r="L2758">
        <v>88</v>
      </c>
      <c r="M2758">
        <v>93</v>
      </c>
      <c r="N2758">
        <v>84</v>
      </c>
      <c r="O2758">
        <v>77</v>
      </c>
      <c r="P2758">
        <v>84</v>
      </c>
      <c r="Q2758">
        <v>79</v>
      </c>
      <c r="R2758">
        <v>90</v>
      </c>
      <c r="T2758" s="34">
        <f>_xlfn.XLOOKUP(B2758,'LHA Demog pivot'!$B$4:$B$93,'LHA Demog pivot'!$C$4:$C$93,,,1)</f>
        <v>77460</v>
      </c>
      <c r="U2758" s="36">
        <f>ROUND(Table2[[#This Row],[LHA_Pop_2016]]*Table2[[#This Row],[C_ADR_7day]]/100000*7,0)</f>
        <v>43</v>
      </c>
      <c r="V2758" s="13">
        <f>IF(OR(Table2[[#This Row],[7d_positivity_public]]=0,ISBLANK(Table2[[#This Row],[7d_positivity_public]])),"",(Table2[[#This Row],[7d_positivity_public]]-Table2[[#This Row],[7d_positivity_all]])/Table2[[#This Row],[7d_positivity_public]])</f>
        <v>0</v>
      </c>
      <c r="W2758">
        <v>3</v>
      </c>
    </row>
    <row r="2759" spans="1:23" x14ac:dyDescent="0.25">
      <c r="A2759" s="10">
        <v>44474</v>
      </c>
      <c r="B2759">
        <v>413</v>
      </c>
      <c r="C2759" t="s">
        <v>289</v>
      </c>
      <c r="D2759">
        <v>4</v>
      </c>
      <c r="E2759">
        <v>3</v>
      </c>
      <c r="F2759">
        <v>1</v>
      </c>
      <c r="G2759">
        <v>3</v>
      </c>
      <c r="H2759">
        <v>94</v>
      </c>
      <c r="J2759">
        <v>94</v>
      </c>
      <c r="K2759">
        <v>94</v>
      </c>
      <c r="L2759">
        <v>91</v>
      </c>
      <c r="M2759">
        <v>95</v>
      </c>
      <c r="N2759">
        <v>90</v>
      </c>
      <c r="O2759">
        <v>86</v>
      </c>
      <c r="P2759">
        <v>90</v>
      </c>
      <c r="Q2759">
        <v>85</v>
      </c>
      <c r="R2759">
        <v>93</v>
      </c>
      <c r="T2759" s="34">
        <f>_xlfn.XLOOKUP(B2759,'LHA Demog pivot'!$B$4:$B$93,'LHA Demog pivot'!$C$4:$C$93,,,1)</f>
        <v>64692</v>
      </c>
      <c r="U2759" s="36">
        <f>ROUND(Table2[[#This Row],[LHA_Pop_2016]]*Table2[[#This Row],[C_ADR_7day]]/100000*7,0)</f>
        <v>18</v>
      </c>
      <c r="V2759" s="13">
        <f>IF(OR(Table2[[#This Row],[7d_positivity_public]]=0,ISBLANK(Table2[[#This Row],[7d_positivity_public]])),"",(Table2[[#This Row],[7d_positivity_public]]-Table2[[#This Row],[7d_positivity_all]])/Table2[[#This Row],[7d_positivity_public]])</f>
        <v>0.33333333333333331</v>
      </c>
      <c r="W2759">
        <v>2</v>
      </c>
    </row>
    <row r="2760" spans="1:23" x14ac:dyDescent="0.25">
      <c r="A2760" s="10">
        <v>44474</v>
      </c>
      <c r="B2760">
        <v>414</v>
      </c>
      <c r="C2760" t="s">
        <v>290</v>
      </c>
      <c r="D2760">
        <v>0</v>
      </c>
      <c r="E2760">
        <v>7</v>
      </c>
      <c r="F2760">
        <v>-7</v>
      </c>
      <c r="G2760">
        <v>0</v>
      </c>
      <c r="H2760">
        <v>86</v>
      </c>
      <c r="J2760">
        <v>78</v>
      </c>
      <c r="K2760">
        <v>86</v>
      </c>
      <c r="L2760">
        <v>77</v>
      </c>
      <c r="M2760">
        <v>91</v>
      </c>
      <c r="N2760">
        <v>80</v>
      </c>
      <c r="O2760">
        <v>66</v>
      </c>
      <c r="P2760">
        <v>81</v>
      </c>
      <c r="Q2760">
        <v>68</v>
      </c>
      <c r="R2760">
        <v>88</v>
      </c>
      <c r="T2760" s="34">
        <f>_xlfn.XLOOKUP(B2760,'LHA Demog pivot'!$B$4:$B$93,'LHA Demog pivot'!$C$4:$C$93,,,1)</f>
        <v>15289</v>
      </c>
      <c r="U2760" s="36">
        <f>ROUND(Table2[[#This Row],[LHA_Pop_2016]]*Table2[[#This Row],[C_ADR_7day]]/100000*7,0)</f>
        <v>0</v>
      </c>
      <c r="V2760" s="13" t="str">
        <f>IF(OR(Table2[[#This Row],[7d_positivity_public]]=0,ISBLANK(Table2[[#This Row],[7d_positivity_public]])),"",(Table2[[#This Row],[7d_positivity_public]]-Table2[[#This Row],[7d_positivity_all]])/Table2[[#This Row],[7d_positivity_public]])</f>
        <v/>
      </c>
      <c r="W2760">
        <v>0</v>
      </c>
    </row>
    <row r="2761" spans="1:23" x14ac:dyDescent="0.25">
      <c r="A2761" s="10">
        <v>44474</v>
      </c>
      <c r="B2761">
        <v>421</v>
      </c>
      <c r="C2761" t="s">
        <v>291</v>
      </c>
      <c r="D2761">
        <v>8</v>
      </c>
      <c r="E2761">
        <v>14</v>
      </c>
      <c r="F2761">
        <v>-6</v>
      </c>
      <c r="G2761">
        <v>4</v>
      </c>
      <c r="H2761">
        <v>86</v>
      </c>
      <c r="J2761">
        <v>82</v>
      </c>
      <c r="K2761">
        <v>86</v>
      </c>
      <c r="L2761">
        <v>80</v>
      </c>
      <c r="M2761">
        <v>90</v>
      </c>
      <c r="N2761">
        <v>78</v>
      </c>
      <c r="O2761">
        <v>68</v>
      </c>
      <c r="P2761">
        <v>79</v>
      </c>
      <c r="Q2761">
        <v>69</v>
      </c>
      <c r="R2761">
        <v>87</v>
      </c>
      <c r="T2761" s="34">
        <f>_xlfn.XLOOKUP(B2761,'LHA Demog pivot'!$B$4:$B$93,'LHA Demog pivot'!$C$4:$C$93,,,1)</f>
        <v>58378</v>
      </c>
      <c r="U2761" s="36">
        <f>ROUND(Table2[[#This Row],[LHA_Pop_2016]]*Table2[[#This Row],[C_ADR_7day]]/100000*7,0)</f>
        <v>33</v>
      </c>
      <c r="V2761" s="13">
        <f>IF(OR(Table2[[#This Row],[7d_positivity_public]]=0,ISBLANK(Table2[[#This Row],[7d_positivity_public]])),"",(Table2[[#This Row],[7d_positivity_public]]-Table2[[#This Row],[7d_positivity_all]])/Table2[[#This Row],[7d_positivity_public]])</f>
        <v>0</v>
      </c>
      <c r="W2761">
        <v>4</v>
      </c>
    </row>
    <row r="2762" spans="1:23" x14ac:dyDescent="0.25">
      <c r="A2762" s="10">
        <v>44474</v>
      </c>
      <c r="B2762">
        <v>422</v>
      </c>
      <c r="C2762" t="s">
        <v>292</v>
      </c>
      <c r="D2762">
        <v>4</v>
      </c>
      <c r="E2762">
        <v>2</v>
      </c>
      <c r="F2762">
        <v>2</v>
      </c>
      <c r="G2762">
        <v>2</v>
      </c>
      <c r="H2762">
        <v>80</v>
      </c>
      <c r="J2762">
        <v>70</v>
      </c>
      <c r="K2762">
        <v>81</v>
      </c>
      <c r="L2762">
        <v>70</v>
      </c>
      <c r="M2762">
        <v>87</v>
      </c>
      <c r="N2762">
        <v>72</v>
      </c>
      <c r="O2762">
        <v>55</v>
      </c>
      <c r="P2762">
        <v>74</v>
      </c>
      <c r="Q2762">
        <v>57</v>
      </c>
      <c r="R2762">
        <v>83</v>
      </c>
      <c r="T2762" s="34">
        <f>_xlfn.XLOOKUP(B2762,'LHA Demog pivot'!$B$4:$B$93,'LHA Demog pivot'!$C$4:$C$93,,,1)</f>
        <v>6240</v>
      </c>
      <c r="U2762" s="36">
        <f>ROUND(Table2[[#This Row],[LHA_Pop_2016]]*Table2[[#This Row],[C_ADR_7day]]/100000*7,0)</f>
        <v>2</v>
      </c>
      <c r="V2762" s="13">
        <f>IF(OR(Table2[[#This Row],[7d_positivity_public]]=0,ISBLANK(Table2[[#This Row],[7d_positivity_public]])),"",(Table2[[#This Row],[7d_positivity_public]]-Table2[[#This Row],[7d_positivity_all]])/Table2[[#This Row],[7d_positivity_public]])</f>
        <v>0.5</v>
      </c>
      <c r="W2762">
        <v>1</v>
      </c>
    </row>
    <row r="2763" spans="1:23" x14ac:dyDescent="0.25">
      <c r="A2763" s="10">
        <v>44474</v>
      </c>
      <c r="B2763">
        <v>423</v>
      </c>
      <c r="C2763" t="s">
        <v>293</v>
      </c>
      <c r="D2763">
        <v>5</v>
      </c>
      <c r="E2763">
        <v>13</v>
      </c>
      <c r="F2763">
        <v>-8</v>
      </c>
      <c r="G2763">
        <v>5</v>
      </c>
      <c r="H2763">
        <v>87</v>
      </c>
      <c r="J2763">
        <v>78</v>
      </c>
      <c r="K2763">
        <v>88</v>
      </c>
      <c r="L2763">
        <v>80</v>
      </c>
      <c r="M2763">
        <v>92</v>
      </c>
      <c r="N2763">
        <v>81</v>
      </c>
      <c r="O2763">
        <v>64</v>
      </c>
      <c r="P2763">
        <v>82</v>
      </c>
      <c r="Q2763">
        <v>69</v>
      </c>
      <c r="R2763">
        <v>88</v>
      </c>
      <c r="T2763" s="34">
        <f>_xlfn.XLOOKUP(B2763,'LHA Demog pivot'!$B$4:$B$93,'LHA Demog pivot'!$C$4:$C$93,,,1)</f>
        <v>19121</v>
      </c>
      <c r="U2763" s="36">
        <f>ROUND(Table2[[#This Row],[LHA_Pop_2016]]*Table2[[#This Row],[C_ADR_7day]]/100000*7,0)</f>
        <v>7</v>
      </c>
      <c r="V2763" s="13">
        <f>IF(OR(Table2[[#This Row],[7d_positivity_public]]=0,ISBLANK(Table2[[#This Row],[7d_positivity_public]])),"",(Table2[[#This Row],[7d_positivity_public]]-Table2[[#This Row],[7d_positivity_all]])/Table2[[#This Row],[7d_positivity_public]])</f>
        <v>0.2</v>
      </c>
      <c r="W2763">
        <v>4</v>
      </c>
    </row>
    <row r="2764" spans="1:23" x14ac:dyDescent="0.25">
      <c r="A2764" s="10">
        <v>44474</v>
      </c>
      <c r="B2764">
        <v>424</v>
      </c>
      <c r="C2764" t="s">
        <v>294</v>
      </c>
      <c r="D2764">
        <v>8</v>
      </c>
      <c r="E2764">
        <v>8</v>
      </c>
      <c r="F2764">
        <v>0</v>
      </c>
      <c r="G2764">
        <v>5</v>
      </c>
      <c r="H2764">
        <v>88</v>
      </c>
      <c r="J2764">
        <v>83</v>
      </c>
      <c r="K2764">
        <v>88</v>
      </c>
      <c r="L2764">
        <v>84</v>
      </c>
      <c r="M2764">
        <v>91</v>
      </c>
      <c r="N2764">
        <v>81</v>
      </c>
      <c r="O2764">
        <v>72</v>
      </c>
      <c r="P2764">
        <v>81</v>
      </c>
      <c r="Q2764">
        <v>74</v>
      </c>
      <c r="R2764">
        <v>88</v>
      </c>
      <c r="T2764" s="34">
        <f>_xlfn.XLOOKUP(B2764,'LHA Demog pivot'!$B$4:$B$93,'LHA Demog pivot'!$C$4:$C$93,,,1)</f>
        <v>108964</v>
      </c>
      <c r="U2764" s="36">
        <f>ROUND(Table2[[#This Row],[LHA_Pop_2016]]*Table2[[#This Row],[C_ADR_7day]]/100000*7,0)</f>
        <v>61</v>
      </c>
      <c r="V2764" s="13">
        <f>IF(OR(Table2[[#This Row],[7d_positivity_public]]=0,ISBLANK(Table2[[#This Row],[7d_positivity_public]])),"",(Table2[[#This Row],[7d_positivity_public]]-Table2[[#This Row],[7d_positivity_all]])/Table2[[#This Row],[7d_positivity_public]])</f>
        <v>0</v>
      </c>
      <c r="W2764">
        <v>5</v>
      </c>
    </row>
    <row r="2765" spans="1:23" x14ac:dyDescent="0.25">
      <c r="A2765" s="10">
        <v>44474</v>
      </c>
      <c r="B2765">
        <v>425</v>
      </c>
      <c r="C2765" t="s">
        <v>295</v>
      </c>
      <c r="D2765">
        <v>6</v>
      </c>
      <c r="E2765">
        <v>2</v>
      </c>
      <c r="F2765">
        <v>4</v>
      </c>
      <c r="G2765">
        <v>5</v>
      </c>
      <c r="H2765">
        <v>87</v>
      </c>
      <c r="J2765">
        <v>76</v>
      </c>
      <c r="K2765">
        <v>87</v>
      </c>
      <c r="L2765">
        <v>76</v>
      </c>
      <c r="M2765">
        <v>92</v>
      </c>
      <c r="N2765">
        <v>81</v>
      </c>
      <c r="O2765">
        <v>63</v>
      </c>
      <c r="P2765">
        <v>82</v>
      </c>
      <c r="Q2765">
        <v>65</v>
      </c>
      <c r="R2765">
        <v>89</v>
      </c>
      <c r="T2765" s="34">
        <f>_xlfn.XLOOKUP(B2765,'LHA Demog pivot'!$B$4:$B$93,'LHA Demog pivot'!$C$4:$C$93,,,1)</f>
        <v>47133</v>
      </c>
      <c r="U2765" s="36">
        <f>ROUND(Table2[[#This Row],[LHA_Pop_2016]]*Table2[[#This Row],[C_ADR_7day]]/100000*7,0)</f>
        <v>20</v>
      </c>
      <c r="V2765" s="13">
        <f>IF(OR(Table2[[#This Row],[7d_positivity_public]]=0,ISBLANK(Table2[[#This Row],[7d_positivity_public]])),"",(Table2[[#This Row],[7d_positivity_public]]-Table2[[#This Row],[7d_positivity_all]])/Table2[[#This Row],[7d_positivity_public]])</f>
        <v>0</v>
      </c>
      <c r="W2765">
        <v>5</v>
      </c>
    </row>
    <row r="2766" spans="1:23" x14ac:dyDescent="0.25">
      <c r="A2766" s="10">
        <v>44474</v>
      </c>
      <c r="B2766">
        <v>426</v>
      </c>
      <c r="C2766" t="s">
        <v>296</v>
      </c>
      <c r="D2766">
        <v>27</v>
      </c>
      <c r="E2766">
        <v>29</v>
      </c>
      <c r="F2766">
        <v>-2</v>
      </c>
      <c r="G2766">
        <v>15</v>
      </c>
      <c r="H2766">
        <v>85</v>
      </c>
      <c r="J2766">
        <v>73</v>
      </c>
      <c r="K2766">
        <v>86</v>
      </c>
      <c r="L2766">
        <v>81</v>
      </c>
      <c r="M2766">
        <v>89</v>
      </c>
      <c r="N2766">
        <v>76</v>
      </c>
      <c r="O2766">
        <v>58</v>
      </c>
      <c r="P2766">
        <v>78</v>
      </c>
      <c r="Q2766">
        <v>69</v>
      </c>
      <c r="R2766">
        <v>85</v>
      </c>
      <c r="T2766" s="34">
        <f>_xlfn.XLOOKUP(B2766,'LHA Demog pivot'!$B$4:$B$93,'LHA Demog pivot'!$C$4:$C$93,,,1)</f>
        <v>30981</v>
      </c>
      <c r="U2766" s="36">
        <f>ROUND(Table2[[#This Row],[LHA_Pop_2016]]*Table2[[#This Row],[C_ADR_7day]]/100000*7,0)</f>
        <v>59</v>
      </c>
      <c r="V2766" s="13">
        <f>IF(OR(Table2[[#This Row],[7d_positivity_public]]=0,ISBLANK(Table2[[#This Row],[7d_positivity_public]])),"",(Table2[[#This Row],[7d_positivity_public]]-Table2[[#This Row],[7d_positivity_all]])/Table2[[#This Row],[7d_positivity_public]])</f>
        <v>6.6666666666666666E-2</v>
      </c>
      <c r="W2766">
        <v>14</v>
      </c>
    </row>
    <row r="2767" spans="1:23" x14ac:dyDescent="0.25">
      <c r="A2767" s="10">
        <v>44474</v>
      </c>
      <c r="B2767">
        <v>431</v>
      </c>
      <c r="C2767" t="s">
        <v>297</v>
      </c>
      <c r="D2767">
        <v>5</v>
      </c>
      <c r="E2767">
        <v>3</v>
      </c>
      <c r="F2767">
        <v>2</v>
      </c>
      <c r="G2767">
        <v>4</v>
      </c>
      <c r="H2767">
        <v>86</v>
      </c>
      <c r="J2767">
        <v>78</v>
      </c>
      <c r="K2767">
        <v>86</v>
      </c>
      <c r="L2767">
        <v>80</v>
      </c>
      <c r="M2767">
        <v>91</v>
      </c>
      <c r="N2767">
        <v>79</v>
      </c>
      <c r="O2767">
        <v>65</v>
      </c>
      <c r="P2767">
        <v>80</v>
      </c>
      <c r="Q2767">
        <v>69</v>
      </c>
      <c r="R2767">
        <v>88</v>
      </c>
      <c r="T2767" s="34">
        <f>_xlfn.XLOOKUP(B2767,'LHA Demog pivot'!$B$4:$B$93,'LHA Demog pivot'!$C$4:$C$93,,,1)</f>
        <v>66527</v>
      </c>
      <c r="U2767" s="36">
        <f>ROUND(Table2[[#This Row],[LHA_Pop_2016]]*Table2[[#This Row],[C_ADR_7day]]/100000*7,0)</f>
        <v>23</v>
      </c>
      <c r="V2767" s="13">
        <f>IF(OR(Table2[[#This Row],[7d_positivity_public]]=0,ISBLANK(Table2[[#This Row],[7d_positivity_public]])),"",(Table2[[#This Row],[7d_positivity_public]]-Table2[[#This Row],[7d_positivity_all]])/Table2[[#This Row],[7d_positivity_public]])</f>
        <v>0</v>
      </c>
      <c r="W2767">
        <v>4</v>
      </c>
    </row>
    <row r="2768" spans="1:23" x14ac:dyDescent="0.25">
      <c r="A2768" s="10">
        <v>44474</v>
      </c>
      <c r="B2768">
        <v>432</v>
      </c>
      <c r="C2768" t="s">
        <v>298</v>
      </c>
      <c r="D2768">
        <v>8</v>
      </c>
      <c r="E2768">
        <v>5</v>
      </c>
      <c r="F2768">
        <v>3</v>
      </c>
      <c r="G2768">
        <v>6</v>
      </c>
      <c r="H2768">
        <v>85</v>
      </c>
      <c r="J2768">
        <v>77</v>
      </c>
      <c r="K2768">
        <v>86</v>
      </c>
      <c r="L2768">
        <v>79</v>
      </c>
      <c r="M2768">
        <v>90</v>
      </c>
      <c r="N2768">
        <v>78</v>
      </c>
      <c r="O2768">
        <v>65</v>
      </c>
      <c r="P2768">
        <v>79</v>
      </c>
      <c r="Q2768">
        <v>68</v>
      </c>
      <c r="R2768">
        <v>87</v>
      </c>
      <c r="T2768" s="34">
        <f>_xlfn.XLOOKUP(B2768,'LHA Demog pivot'!$B$4:$B$93,'LHA Demog pivot'!$C$4:$C$93,,,1)</f>
        <v>42570</v>
      </c>
      <c r="U2768" s="36">
        <f>ROUND(Table2[[#This Row],[LHA_Pop_2016]]*Table2[[#This Row],[C_ADR_7day]]/100000*7,0)</f>
        <v>24</v>
      </c>
      <c r="V2768" s="13">
        <f>IF(OR(Table2[[#This Row],[7d_positivity_public]]=0,ISBLANK(Table2[[#This Row],[7d_positivity_public]])),"",(Table2[[#This Row],[7d_positivity_public]]-Table2[[#This Row],[7d_positivity_all]])/Table2[[#This Row],[7d_positivity_public]])</f>
        <v>0.16666666666666666</v>
      </c>
      <c r="W2768">
        <v>5</v>
      </c>
    </row>
    <row r="2769" spans="1:23" x14ac:dyDescent="0.25">
      <c r="A2769" s="10">
        <v>44474</v>
      </c>
      <c r="B2769">
        <v>433</v>
      </c>
      <c r="C2769" t="s">
        <v>299</v>
      </c>
      <c r="D2769">
        <v>0</v>
      </c>
      <c r="E2769">
        <v>15</v>
      </c>
      <c r="F2769">
        <v>-15</v>
      </c>
      <c r="G2769">
        <v>0</v>
      </c>
      <c r="H2769">
        <v>80</v>
      </c>
      <c r="J2769">
        <v>66</v>
      </c>
      <c r="K2769">
        <v>81</v>
      </c>
      <c r="L2769">
        <v>74</v>
      </c>
      <c r="M2769">
        <v>86</v>
      </c>
      <c r="N2769">
        <v>74</v>
      </c>
      <c r="O2769">
        <v>53</v>
      </c>
      <c r="P2769">
        <v>76</v>
      </c>
      <c r="Q2769">
        <v>65</v>
      </c>
      <c r="R2769">
        <v>82</v>
      </c>
      <c r="T2769" s="34">
        <f>_xlfn.XLOOKUP(B2769,'LHA Demog pivot'!$B$4:$B$93,'LHA Demog pivot'!$C$4:$C$93,,,1)</f>
        <v>1901</v>
      </c>
      <c r="U2769" s="36">
        <f>ROUND(Table2[[#This Row],[LHA_Pop_2016]]*Table2[[#This Row],[C_ADR_7day]]/100000*7,0)</f>
        <v>0</v>
      </c>
      <c r="V2769" s="13" t="str">
        <f>IF(OR(Table2[[#This Row],[7d_positivity_public]]=0,ISBLANK(Table2[[#This Row],[7d_positivity_public]])),"",(Table2[[#This Row],[7d_positivity_public]]-Table2[[#This Row],[7d_positivity_all]])/Table2[[#This Row],[7d_positivity_public]])</f>
        <v/>
      </c>
      <c r="W2769">
        <v>0</v>
      </c>
    </row>
    <row r="2770" spans="1:23" x14ac:dyDescent="0.25">
      <c r="A2770" s="10">
        <v>44474</v>
      </c>
      <c r="B2770">
        <v>434</v>
      </c>
      <c r="C2770" t="s">
        <v>300</v>
      </c>
      <c r="D2770">
        <v>3</v>
      </c>
      <c r="E2770">
        <v>3</v>
      </c>
      <c r="F2770">
        <v>0</v>
      </c>
      <c r="G2770">
        <v>4</v>
      </c>
      <c r="H2770">
        <v>83</v>
      </c>
      <c r="J2770">
        <v>73</v>
      </c>
      <c r="K2770">
        <v>84</v>
      </c>
      <c r="L2770">
        <v>79</v>
      </c>
      <c r="M2770">
        <v>88</v>
      </c>
      <c r="N2770">
        <v>76</v>
      </c>
      <c r="O2770">
        <v>59</v>
      </c>
      <c r="P2770">
        <v>77</v>
      </c>
      <c r="Q2770">
        <v>68</v>
      </c>
      <c r="R2770">
        <v>84</v>
      </c>
      <c r="T2770" s="34">
        <f>_xlfn.XLOOKUP(B2770,'LHA Demog pivot'!$B$4:$B$93,'LHA Demog pivot'!$C$4:$C$93,,,1)</f>
        <v>11235</v>
      </c>
      <c r="U2770" s="36">
        <f>ROUND(Table2[[#This Row],[LHA_Pop_2016]]*Table2[[#This Row],[C_ADR_7day]]/100000*7,0)</f>
        <v>2</v>
      </c>
      <c r="V2770" s="13">
        <f>IF(OR(Table2[[#This Row],[7d_positivity_public]]=0,ISBLANK(Table2[[#This Row],[7d_positivity_public]])),"",(Table2[[#This Row],[7d_positivity_public]]-Table2[[#This Row],[7d_positivity_all]])/Table2[[#This Row],[7d_positivity_public]])</f>
        <v>0.25</v>
      </c>
      <c r="W2770">
        <v>3</v>
      </c>
    </row>
    <row r="2771" spans="1:23" x14ac:dyDescent="0.25">
      <c r="A2771" s="10">
        <v>44474</v>
      </c>
      <c r="B2771">
        <v>510</v>
      </c>
      <c r="C2771" t="s">
        <v>301</v>
      </c>
      <c r="D2771">
        <v>0</v>
      </c>
      <c r="E2771">
        <v>9</v>
      </c>
      <c r="F2771">
        <v>-9</v>
      </c>
      <c r="G2771">
        <v>0</v>
      </c>
      <c r="H2771">
        <v>88</v>
      </c>
      <c r="J2771">
        <v>82</v>
      </c>
      <c r="K2771">
        <v>89</v>
      </c>
      <c r="L2771">
        <v>86</v>
      </c>
      <c r="M2771">
        <v>91</v>
      </c>
      <c r="N2771">
        <v>81</v>
      </c>
      <c r="O2771">
        <v>71</v>
      </c>
      <c r="P2771">
        <v>82</v>
      </c>
      <c r="Q2771">
        <v>77</v>
      </c>
      <c r="R2771">
        <v>87</v>
      </c>
      <c r="T2771" s="34">
        <f>_xlfn.XLOOKUP(B2771,'LHA Demog pivot'!$B$4:$B$93,'LHA Demog pivot'!$C$4:$C$93,,,1)</f>
        <v>4198</v>
      </c>
      <c r="U2771" s="36">
        <f>ROUND(Table2[[#This Row],[LHA_Pop_2016]]*Table2[[#This Row],[C_ADR_7day]]/100000*7,0)</f>
        <v>0</v>
      </c>
      <c r="V2771" s="13" t="str">
        <f>IF(OR(Table2[[#This Row],[7d_positivity_public]]=0,ISBLANK(Table2[[#This Row],[7d_positivity_public]])),"",(Table2[[#This Row],[7d_positivity_public]]-Table2[[#This Row],[7d_positivity_all]])/Table2[[#This Row],[7d_positivity_public]])</f>
        <v/>
      </c>
      <c r="W2771">
        <v>0</v>
      </c>
    </row>
    <row r="2772" spans="1:23" x14ac:dyDescent="0.25">
      <c r="A2772" s="10">
        <v>44474</v>
      </c>
      <c r="B2772">
        <v>512</v>
      </c>
      <c r="C2772" t="s">
        <v>304</v>
      </c>
      <c r="D2772">
        <v>7</v>
      </c>
      <c r="E2772">
        <v>7</v>
      </c>
      <c r="F2772">
        <v>0</v>
      </c>
      <c r="G2772">
        <v>8</v>
      </c>
      <c r="H2772">
        <v>87</v>
      </c>
      <c r="J2772">
        <v>77</v>
      </c>
      <c r="K2772">
        <v>88</v>
      </c>
      <c r="L2772">
        <v>86</v>
      </c>
      <c r="M2772">
        <v>91</v>
      </c>
      <c r="N2772">
        <v>77</v>
      </c>
      <c r="O2772">
        <v>59</v>
      </c>
      <c r="P2772">
        <v>79</v>
      </c>
      <c r="Q2772">
        <v>72</v>
      </c>
      <c r="R2772">
        <v>86</v>
      </c>
      <c r="T2772" s="34">
        <f>_xlfn.XLOOKUP(B2772,'LHA Demog pivot'!$B$4:$B$93,'LHA Demog pivot'!$C$4:$C$93,,,1)</f>
        <v>13501</v>
      </c>
      <c r="U2772" s="36">
        <f>ROUND(Table2[[#This Row],[LHA_Pop_2016]]*Table2[[#This Row],[C_ADR_7day]]/100000*7,0)</f>
        <v>7</v>
      </c>
      <c r="V2772" s="13">
        <f>IF(OR(Table2[[#This Row],[7d_positivity_public]]=0,ISBLANK(Table2[[#This Row],[7d_positivity_public]])),"",(Table2[[#This Row],[7d_positivity_public]]-Table2[[#This Row],[7d_positivity_all]])/Table2[[#This Row],[7d_positivity_public]])</f>
        <v>0</v>
      </c>
      <c r="W2772">
        <v>8</v>
      </c>
    </row>
    <row r="2773" spans="1:23" x14ac:dyDescent="0.25">
      <c r="A2773" s="10">
        <v>44474</v>
      </c>
      <c r="B2773">
        <v>513</v>
      </c>
      <c r="C2773" t="s">
        <v>305</v>
      </c>
      <c r="D2773">
        <v>88</v>
      </c>
      <c r="E2773">
        <v>88</v>
      </c>
      <c r="F2773">
        <v>0</v>
      </c>
      <c r="G2773">
        <v>31</v>
      </c>
      <c r="H2773">
        <v>81</v>
      </c>
      <c r="J2773">
        <v>63</v>
      </c>
      <c r="K2773">
        <v>83</v>
      </c>
      <c r="L2773">
        <v>80</v>
      </c>
      <c r="M2773">
        <v>86</v>
      </c>
      <c r="N2773">
        <v>71</v>
      </c>
      <c r="O2773">
        <v>44</v>
      </c>
      <c r="P2773">
        <v>74</v>
      </c>
      <c r="Q2773">
        <v>68</v>
      </c>
      <c r="R2773">
        <v>80</v>
      </c>
      <c r="T2773" s="34">
        <f>_xlfn.XLOOKUP(B2773,'LHA Demog pivot'!$B$4:$B$93,'LHA Demog pivot'!$C$4:$C$93,,,1)</f>
        <v>4223</v>
      </c>
      <c r="U2773" s="36">
        <f>ROUND(Table2[[#This Row],[LHA_Pop_2016]]*Table2[[#This Row],[C_ADR_7day]]/100000*7,0)</f>
        <v>26</v>
      </c>
      <c r="V2773" s="13">
        <f>IF(OR(Table2[[#This Row],[7d_positivity_public]]=0,ISBLANK(Table2[[#This Row],[7d_positivity_public]])),"",(Table2[[#This Row],[7d_positivity_public]]-Table2[[#This Row],[7d_positivity_all]])/Table2[[#This Row],[7d_positivity_public]])</f>
        <v>6.4516129032258063E-2</v>
      </c>
      <c r="W2773">
        <v>29</v>
      </c>
    </row>
    <row r="2774" spans="1:23" x14ac:dyDescent="0.25">
      <c r="A2774" s="10">
        <v>44474</v>
      </c>
      <c r="B2774">
        <v>514</v>
      </c>
      <c r="C2774" t="s">
        <v>306</v>
      </c>
      <c r="D2774">
        <v>38</v>
      </c>
      <c r="E2774">
        <v>55</v>
      </c>
      <c r="F2774">
        <v>-17</v>
      </c>
      <c r="G2774">
        <v>18</v>
      </c>
      <c r="H2774">
        <v>76</v>
      </c>
      <c r="J2774">
        <v>58</v>
      </c>
      <c r="K2774">
        <v>78</v>
      </c>
      <c r="L2774">
        <v>73</v>
      </c>
      <c r="M2774">
        <v>84</v>
      </c>
      <c r="N2774">
        <v>66</v>
      </c>
      <c r="O2774">
        <v>44</v>
      </c>
      <c r="P2774">
        <v>68</v>
      </c>
      <c r="Q2774">
        <v>59</v>
      </c>
      <c r="R2774">
        <v>78</v>
      </c>
      <c r="T2774" s="34">
        <f>_xlfn.XLOOKUP(B2774,'LHA Demog pivot'!$B$4:$B$93,'LHA Demog pivot'!$C$4:$C$93,,,1)</f>
        <v>16414</v>
      </c>
      <c r="U2774" s="36">
        <f>ROUND(Table2[[#This Row],[LHA_Pop_2016]]*Table2[[#This Row],[C_ADR_7day]]/100000*7,0)</f>
        <v>44</v>
      </c>
      <c r="V2774" s="13">
        <f>IF(OR(Table2[[#This Row],[7d_positivity_public]]=0,ISBLANK(Table2[[#This Row],[7d_positivity_public]])),"",(Table2[[#This Row],[7d_positivity_public]]-Table2[[#This Row],[7d_positivity_all]])/Table2[[#This Row],[7d_positivity_public]])</f>
        <v>5.5555555555555552E-2</v>
      </c>
      <c r="W2774">
        <v>17</v>
      </c>
    </row>
    <row r="2775" spans="1:23" x14ac:dyDescent="0.25">
      <c r="A2775" s="10">
        <v>44474</v>
      </c>
      <c r="B2775">
        <v>515</v>
      </c>
      <c r="C2775" t="s">
        <v>307</v>
      </c>
      <c r="D2775">
        <v>23</v>
      </c>
      <c r="E2775">
        <v>26</v>
      </c>
      <c r="F2775">
        <v>-3</v>
      </c>
      <c r="G2775">
        <v>11</v>
      </c>
      <c r="H2775">
        <v>99</v>
      </c>
      <c r="J2775">
        <v>71</v>
      </c>
      <c r="K2775">
        <v>100</v>
      </c>
      <c r="L2775">
        <v>100</v>
      </c>
      <c r="M2775">
        <v>100</v>
      </c>
      <c r="N2775">
        <v>84</v>
      </c>
      <c r="O2775">
        <v>54</v>
      </c>
      <c r="P2775">
        <v>86</v>
      </c>
      <c r="Q2775">
        <v>81</v>
      </c>
      <c r="R2775">
        <v>91</v>
      </c>
      <c r="T2775" s="34">
        <f>_xlfn.XLOOKUP(B2775,'LHA Demog pivot'!$B$4:$B$93,'LHA Demog pivot'!$C$4:$C$93,,,1)</f>
        <v>9090</v>
      </c>
      <c r="U2775" s="36">
        <f>ROUND(Table2[[#This Row],[LHA_Pop_2016]]*Table2[[#This Row],[C_ADR_7day]]/100000*7,0)</f>
        <v>15</v>
      </c>
      <c r="V2775" s="13">
        <f>IF(OR(Table2[[#This Row],[7d_positivity_public]]=0,ISBLANK(Table2[[#This Row],[7d_positivity_public]])),"",(Table2[[#This Row],[7d_positivity_public]]-Table2[[#This Row],[7d_positivity_all]])/Table2[[#This Row],[7d_positivity_public]])</f>
        <v>0</v>
      </c>
      <c r="W2775">
        <v>11</v>
      </c>
    </row>
    <row r="2776" spans="1:23" x14ac:dyDescent="0.25">
      <c r="A2776" s="10">
        <v>44474</v>
      </c>
      <c r="B2776">
        <v>517</v>
      </c>
      <c r="C2776" t="s">
        <v>308</v>
      </c>
      <c r="D2776">
        <v>16</v>
      </c>
      <c r="E2776">
        <v>16</v>
      </c>
      <c r="F2776">
        <v>0</v>
      </c>
      <c r="G2776">
        <v>9</v>
      </c>
      <c r="H2776">
        <v>83</v>
      </c>
      <c r="J2776">
        <v>70</v>
      </c>
      <c r="K2776">
        <v>84</v>
      </c>
      <c r="L2776">
        <v>80</v>
      </c>
      <c r="M2776">
        <v>88</v>
      </c>
      <c r="N2776">
        <v>74</v>
      </c>
      <c r="O2776">
        <v>55</v>
      </c>
      <c r="P2776">
        <v>75</v>
      </c>
      <c r="Q2776">
        <v>68</v>
      </c>
      <c r="R2776">
        <v>83</v>
      </c>
      <c r="T2776" s="34">
        <f>_xlfn.XLOOKUP(B2776,'LHA Demog pivot'!$B$4:$B$93,'LHA Demog pivot'!$C$4:$C$93,,,1)</f>
        <v>20250</v>
      </c>
      <c r="U2776" s="36">
        <f>ROUND(Table2[[#This Row],[LHA_Pop_2016]]*Table2[[#This Row],[C_ADR_7day]]/100000*7,0)</f>
        <v>23</v>
      </c>
      <c r="V2776" s="13">
        <f>IF(OR(Table2[[#This Row],[7d_positivity_public]]=0,ISBLANK(Table2[[#This Row],[7d_positivity_public]])),"",(Table2[[#This Row],[7d_positivity_public]]-Table2[[#This Row],[7d_positivity_all]])/Table2[[#This Row],[7d_positivity_public]])</f>
        <v>0.1111111111111111</v>
      </c>
      <c r="W2776">
        <v>8</v>
      </c>
    </row>
    <row r="2777" spans="1:23" x14ac:dyDescent="0.25">
      <c r="A2777" s="10">
        <v>44474</v>
      </c>
      <c r="B2777">
        <v>518</v>
      </c>
      <c r="C2777" t="s">
        <v>309</v>
      </c>
      <c r="D2777">
        <v>8</v>
      </c>
      <c r="E2777">
        <v>8</v>
      </c>
      <c r="F2777">
        <v>0</v>
      </c>
      <c r="G2777">
        <v>4</v>
      </c>
      <c r="H2777">
        <v>88</v>
      </c>
      <c r="J2777">
        <v>79</v>
      </c>
      <c r="K2777">
        <v>89</v>
      </c>
      <c r="L2777">
        <v>87</v>
      </c>
      <c r="M2777">
        <v>91</v>
      </c>
      <c r="N2777">
        <v>77</v>
      </c>
      <c r="O2777">
        <v>51</v>
      </c>
      <c r="P2777">
        <v>80</v>
      </c>
      <c r="Q2777">
        <v>76</v>
      </c>
      <c r="R2777">
        <v>84</v>
      </c>
      <c r="T2777" s="34">
        <f>_xlfn.XLOOKUP(B2777,'LHA Demog pivot'!$B$4:$B$93,'LHA Demog pivot'!$C$4:$C$93,,,1)</f>
        <v>1880</v>
      </c>
      <c r="U2777" s="36">
        <f>ROUND(Table2[[#This Row],[LHA_Pop_2016]]*Table2[[#This Row],[C_ADR_7day]]/100000*7,0)</f>
        <v>1</v>
      </c>
      <c r="V2777" s="13">
        <f>IF(OR(Table2[[#This Row],[7d_positivity_public]]=0,ISBLANK(Table2[[#This Row],[7d_positivity_public]])),"",(Table2[[#This Row],[7d_positivity_public]]-Table2[[#This Row],[7d_positivity_all]])/Table2[[#This Row],[7d_positivity_public]])</f>
        <v>0</v>
      </c>
      <c r="W2777">
        <v>4</v>
      </c>
    </row>
    <row r="2778" spans="1:23" x14ac:dyDescent="0.25">
      <c r="A2778" s="10">
        <v>44474</v>
      </c>
      <c r="B2778">
        <v>521</v>
      </c>
      <c r="C2778" t="s">
        <v>310</v>
      </c>
      <c r="D2778">
        <v>32</v>
      </c>
      <c r="E2778">
        <v>26</v>
      </c>
      <c r="F2778">
        <v>6</v>
      </c>
      <c r="G2778">
        <v>16</v>
      </c>
      <c r="H2778">
        <v>75</v>
      </c>
      <c r="J2778">
        <v>60</v>
      </c>
      <c r="K2778">
        <v>76</v>
      </c>
      <c r="L2778">
        <v>68</v>
      </c>
      <c r="M2778">
        <v>82</v>
      </c>
      <c r="N2778">
        <v>66</v>
      </c>
      <c r="O2778">
        <v>49</v>
      </c>
      <c r="P2778">
        <v>67</v>
      </c>
      <c r="Q2778">
        <v>55</v>
      </c>
      <c r="R2778">
        <v>77</v>
      </c>
      <c r="T2778" s="34">
        <f>_xlfn.XLOOKUP(B2778,'LHA Demog pivot'!$B$4:$B$93,'LHA Demog pivot'!$C$4:$C$93,,,1)</f>
        <v>23205</v>
      </c>
      <c r="U2778" s="36">
        <f>ROUND(Table2[[#This Row],[LHA_Pop_2016]]*Table2[[#This Row],[C_ADR_7day]]/100000*7,0)</f>
        <v>52</v>
      </c>
      <c r="V2778" s="13">
        <f>IF(OR(Table2[[#This Row],[7d_positivity_public]]=0,ISBLANK(Table2[[#This Row],[7d_positivity_public]])),"",(Table2[[#This Row],[7d_positivity_public]]-Table2[[#This Row],[7d_positivity_all]])/Table2[[#This Row],[7d_positivity_public]])</f>
        <v>0</v>
      </c>
      <c r="W2778">
        <v>16</v>
      </c>
    </row>
    <row r="2779" spans="1:23" x14ac:dyDescent="0.25">
      <c r="A2779" s="10">
        <v>44474</v>
      </c>
      <c r="B2779">
        <v>522</v>
      </c>
      <c r="C2779" t="s">
        <v>311</v>
      </c>
      <c r="D2779">
        <v>59</v>
      </c>
      <c r="E2779">
        <v>57</v>
      </c>
      <c r="F2779">
        <v>2</v>
      </c>
      <c r="G2779">
        <v>22</v>
      </c>
      <c r="H2779">
        <v>74</v>
      </c>
      <c r="J2779">
        <v>52</v>
      </c>
      <c r="K2779">
        <v>76</v>
      </c>
      <c r="L2779">
        <v>69</v>
      </c>
      <c r="M2779">
        <v>81</v>
      </c>
      <c r="N2779">
        <v>66</v>
      </c>
      <c r="O2779">
        <v>40</v>
      </c>
      <c r="P2779">
        <v>69</v>
      </c>
      <c r="Q2779">
        <v>58</v>
      </c>
      <c r="R2779">
        <v>77</v>
      </c>
      <c r="T2779" s="34">
        <f>_xlfn.XLOOKUP(B2779,'LHA Demog pivot'!$B$4:$B$93,'LHA Demog pivot'!$C$4:$C$93,,,1)</f>
        <v>6256</v>
      </c>
      <c r="U2779" s="36">
        <f>ROUND(Table2[[#This Row],[LHA_Pop_2016]]*Table2[[#This Row],[C_ADR_7day]]/100000*7,0)</f>
        <v>26</v>
      </c>
      <c r="V2779" s="13">
        <f>IF(OR(Table2[[#This Row],[7d_positivity_public]]=0,ISBLANK(Table2[[#This Row],[7d_positivity_public]])),"",(Table2[[#This Row],[7d_positivity_public]]-Table2[[#This Row],[7d_positivity_all]])/Table2[[#This Row],[7d_positivity_public]])</f>
        <v>4.5454545454545456E-2</v>
      </c>
      <c r="W2779">
        <v>21</v>
      </c>
    </row>
    <row r="2780" spans="1:23" x14ac:dyDescent="0.25">
      <c r="A2780" s="10">
        <v>44474</v>
      </c>
      <c r="B2780">
        <v>523</v>
      </c>
      <c r="C2780" t="s">
        <v>312</v>
      </c>
      <c r="D2780">
        <v>94</v>
      </c>
      <c r="E2780">
        <v>94</v>
      </c>
      <c r="F2780">
        <v>0</v>
      </c>
      <c r="G2780">
        <v>29</v>
      </c>
      <c r="H2780">
        <v>71</v>
      </c>
      <c r="J2780">
        <v>51</v>
      </c>
      <c r="K2780">
        <v>73</v>
      </c>
      <c r="L2780">
        <v>65</v>
      </c>
      <c r="M2780">
        <v>81</v>
      </c>
      <c r="N2780">
        <v>61</v>
      </c>
      <c r="O2780">
        <v>37</v>
      </c>
      <c r="P2780">
        <v>64</v>
      </c>
      <c r="Q2780">
        <v>52</v>
      </c>
      <c r="R2780">
        <v>75</v>
      </c>
      <c r="T2780" s="34">
        <f>_xlfn.XLOOKUP(B2780,'LHA Demog pivot'!$B$4:$B$93,'LHA Demog pivot'!$C$4:$C$93,,,1)</f>
        <v>15857</v>
      </c>
      <c r="U2780" s="36">
        <f>ROUND(Table2[[#This Row],[LHA_Pop_2016]]*Table2[[#This Row],[C_ADR_7day]]/100000*7,0)</f>
        <v>104</v>
      </c>
      <c r="V2780" s="13">
        <f>IF(OR(Table2[[#This Row],[7d_positivity_public]]=0,ISBLANK(Table2[[#This Row],[7d_positivity_public]])),"",(Table2[[#This Row],[7d_positivity_public]]-Table2[[#This Row],[7d_positivity_all]])/Table2[[#This Row],[7d_positivity_public]])</f>
        <v>0</v>
      </c>
      <c r="W2780">
        <v>29</v>
      </c>
    </row>
    <row r="2781" spans="1:23" x14ac:dyDescent="0.25">
      <c r="A2781" s="10">
        <v>44474</v>
      </c>
      <c r="B2781">
        <v>524</v>
      </c>
      <c r="C2781" t="s">
        <v>313</v>
      </c>
      <c r="D2781">
        <v>37</v>
      </c>
      <c r="E2781">
        <v>44</v>
      </c>
      <c r="F2781">
        <v>-7</v>
      </c>
      <c r="G2781">
        <v>16</v>
      </c>
      <c r="H2781">
        <v>83</v>
      </c>
      <c r="J2781">
        <v>71</v>
      </c>
      <c r="K2781">
        <v>84</v>
      </c>
      <c r="L2781">
        <v>81</v>
      </c>
      <c r="M2781">
        <v>88</v>
      </c>
      <c r="N2781">
        <v>74</v>
      </c>
      <c r="O2781">
        <v>59</v>
      </c>
      <c r="P2781">
        <v>75</v>
      </c>
      <c r="Q2781">
        <v>67</v>
      </c>
      <c r="R2781">
        <v>83</v>
      </c>
      <c r="T2781" s="34">
        <f>_xlfn.XLOOKUP(B2781,'LHA Demog pivot'!$B$4:$B$93,'LHA Demog pivot'!$C$4:$C$93,,,1)</f>
        <v>95077</v>
      </c>
      <c r="U2781" s="36">
        <f>ROUND(Table2[[#This Row],[LHA_Pop_2016]]*Table2[[#This Row],[C_ADR_7day]]/100000*7,0)</f>
        <v>246</v>
      </c>
      <c r="V2781" s="13">
        <f>IF(OR(Table2[[#This Row],[7d_positivity_public]]=0,ISBLANK(Table2[[#This Row],[7d_positivity_public]])),"",(Table2[[#This Row],[7d_positivity_public]]-Table2[[#This Row],[7d_positivity_all]])/Table2[[#This Row],[7d_positivity_public]])</f>
        <v>6.25E-2</v>
      </c>
      <c r="W2781">
        <v>15</v>
      </c>
    </row>
    <row r="2782" spans="1:23" x14ac:dyDescent="0.25">
      <c r="A2782" s="10">
        <v>44474</v>
      </c>
      <c r="B2782">
        <v>531</v>
      </c>
      <c r="C2782" t="s">
        <v>314</v>
      </c>
      <c r="D2782">
        <v>49</v>
      </c>
      <c r="E2782">
        <v>29</v>
      </c>
      <c r="F2782">
        <v>20</v>
      </c>
      <c r="G2782">
        <v>26</v>
      </c>
      <c r="H2782">
        <v>62</v>
      </c>
      <c r="J2782">
        <v>40</v>
      </c>
      <c r="K2782">
        <v>64</v>
      </c>
      <c r="L2782">
        <v>56</v>
      </c>
      <c r="M2782">
        <v>75</v>
      </c>
      <c r="N2782">
        <v>52</v>
      </c>
      <c r="O2782">
        <v>28</v>
      </c>
      <c r="P2782">
        <v>54</v>
      </c>
      <c r="Q2782">
        <v>43</v>
      </c>
      <c r="R2782">
        <v>68</v>
      </c>
      <c r="T2782" s="34">
        <f>_xlfn.XLOOKUP(B2782,'LHA Demog pivot'!$B$4:$B$93,'LHA Demog pivot'!$C$4:$C$93,,,1)</f>
        <v>26850</v>
      </c>
      <c r="U2782" s="36">
        <f>ROUND(Table2[[#This Row],[LHA_Pop_2016]]*Table2[[#This Row],[C_ADR_7day]]/100000*7,0)</f>
        <v>92</v>
      </c>
      <c r="V2782" s="13">
        <f>IF(OR(Table2[[#This Row],[7d_positivity_public]]=0,ISBLANK(Table2[[#This Row],[7d_positivity_public]])),"",(Table2[[#This Row],[7d_positivity_public]]-Table2[[#This Row],[7d_positivity_all]])/Table2[[#This Row],[7d_positivity_public]])</f>
        <v>7.6923076923076927E-2</v>
      </c>
      <c r="W2782">
        <v>24</v>
      </c>
    </row>
    <row r="2783" spans="1:23" x14ac:dyDescent="0.25">
      <c r="A2783" s="10">
        <v>44474</v>
      </c>
      <c r="B2783">
        <v>532</v>
      </c>
      <c r="C2783" t="s">
        <v>315</v>
      </c>
      <c r="D2783">
        <v>54</v>
      </c>
      <c r="E2783">
        <v>47</v>
      </c>
      <c r="F2783">
        <v>7</v>
      </c>
      <c r="G2783">
        <v>25</v>
      </c>
      <c r="H2783">
        <v>65</v>
      </c>
      <c r="J2783">
        <v>42</v>
      </c>
      <c r="K2783">
        <v>68</v>
      </c>
      <c r="L2783">
        <v>62</v>
      </c>
      <c r="M2783">
        <v>77</v>
      </c>
      <c r="N2783">
        <v>54</v>
      </c>
      <c r="O2783">
        <v>32</v>
      </c>
      <c r="P2783">
        <v>56</v>
      </c>
      <c r="Q2783">
        <v>48</v>
      </c>
      <c r="R2783">
        <v>70</v>
      </c>
      <c r="T2783" s="34">
        <f>_xlfn.XLOOKUP(B2783,'LHA Demog pivot'!$B$4:$B$93,'LHA Demog pivot'!$C$4:$C$93,,,1)</f>
        <v>35521</v>
      </c>
      <c r="U2783" s="36">
        <f>ROUND(Table2[[#This Row],[LHA_Pop_2016]]*Table2[[#This Row],[C_ADR_7day]]/100000*7,0)</f>
        <v>134</v>
      </c>
      <c r="V2783" s="13">
        <f>IF(OR(Table2[[#This Row],[7d_positivity_public]]=0,ISBLANK(Table2[[#This Row],[7d_positivity_public]])),"",(Table2[[#This Row],[7d_positivity_public]]-Table2[[#This Row],[7d_positivity_all]])/Table2[[#This Row],[7d_positivity_public]])</f>
        <v>0.16</v>
      </c>
      <c r="W2783">
        <v>21</v>
      </c>
    </row>
    <row r="2784" spans="1:23" x14ac:dyDescent="0.25">
      <c r="A2784" s="10">
        <v>44474</v>
      </c>
      <c r="B2784">
        <v>533</v>
      </c>
      <c r="C2784" t="s">
        <v>316</v>
      </c>
      <c r="D2784">
        <v>4</v>
      </c>
      <c r="E2784">
        <v>25</v>
      </c>
      <c r="F2784">
        <v>-21</v>
      </c>
      <c r="G2784">
        <v>3</v>
      </c>
      <c r="H2784">
        <v>65</v>
      </c>
      <c r="J2784">
        <v>46</v>
      </c>
      <c r="K2784">
        <v>67</v>
      </c>
      <c r="L2784">
        <v>60</v>
      </c>
      <c r="M2784">
        <v>75</v>
      </c>
      <c r="N2784">
        <v>54</v>
      </c>
      <c r="O2784">
        <v>29</v>
      </c>
      <c r="P2784">
        <v>56</v>
      </c>
      <c r="Q2784">
        <v>47</v>
      </c>
      <c r="R2784">
        <v>68</v>
      </c>
      <c r="T2784" s="34">
        <f>_xlfn.XLOOKUP(B2784,'LHA Demog pivot'!$B$4:$B$93,'LHA Demog pivot'!$C$4:$C$93,,,1)</f>
        <v>5514</v>
      </c>
      <c r="U2784" s="36">
        <f>ROUND(Table2[[#This Row],[LHA_Pop_2016]]*Table2[[#This Row],[C_ADR_7day]]/100000*7,0)</f>
        <v>2</v>
      </c>
      <c r="V2784" s="13">
        <f>IF(OR(Table2[[#This Row],[7d_positivity_public]]=0,ISBLANK(Table2[[#This Row],[7d_positivity_public]])),"",(Table2[[#This Row],[7d_positivity_public]]-Table2[[#This Row],[7d_positivity_all]])/Table2[[#This Row],[7d_positivity_public]])</f>
        <v>0</v>
      </c>
      <c r="W2784">
        <v>3</v>
      </c>
    </row>
    <row r="2785" spans="1:23" x14ac:dyDescent="0.25">
      <c r="A2785" s="10">
        <v>44474</v>
      </c>
      <c r="B2785">
        <v>555</v>
      </c>
      <c r="C2785" t="s">
        <v>317</v>
      </c>
      <c r="D2785">
        <v>79</v>
      </c>
      <c r="E2785">
        <v>20</v>
      </c>
      <c r="F2785">
        <v>59</v>
      </c>
      <c r="G2785">
        <v>29</v>
      </c>
      <c r="H2785">
        <v>86</v>
      </c>
      <c r="J2785">
        <v>62</v>
      </c>
      <c r="K2785">
        <v>88</v>
      </c>
      <c r="L2785">
        <v>85</v>
      </c>
      <c r="M2785">
        <v>90</v>
      </c>
      <c r="N2785">
        <v>75</v>
      </c>
      <c r="O2785">
        <v>48</v>
      </c>
      <c r="P2785">
        <v>77</v>
      </c>
      <c r="Q2785">
        <v>69</v>
      </c>
      <c r="R2785">
        <v>84</v>
      </c>
      <c r="T2785" s="34">
        <f>_xlfn.XLOOKUP(B2785,'LHA Demog pivot'!$B$4:$B$93,'LHA Demog pivot'!$C$4:$C$93,,,1)</f>
        <v>2049</v>
      </c>
      <c r="U2785" s="36">
        <f>ROUND(Table2[[#This Row],[LHA_Pop_2016]]*Table2[[#This Row],[C_ADR_7day]]/100000*7,0)</f>
        <v>11</v>
      </c>
      <c r="V2785" s="13">
        <f>IF(OR(Table2[[#This Row],[7d_positivity_public]]=0,ISBLANK(Table2[[#This Row],[7d_positivity_public]])),"",(Table2[[#This Row],[7d_positivity_public]]-Table2[[#This Row],[7d_positivity_all]])/Table2[[#This Row],[7d_positivity_public]])</f>
        <v>0.13793103448275862</v>
      </c>
      <c r="W2785">
        <v>25</v>
      </c>
    </row>
    <row r="2786" spans="1:23" x14ac:dyDescent="0.25">
      <c r="A2786" s="10">
        <v>44477</v>
      </c>
      <c r="B2786">
        <v>111</v>
      </c>
      <c r="C2786" t="s">
        <v>242</v>
      </c>
      <c r="D2786">
        <v>6</v>
      </c>
      <c r="E2786">
        <v>15</v>
      </c>
      <c r="F2786">
        <v>-9</v>
      </c>
      <c r="G2786">
        <v>3</v>
      </c>
      <c r="H2786">
        <v>84</v>
      </c>
      <c r="J2786">
        <v>73</v>
      </c>
      <c r="K2786">
        <v>85</v>
      </c>
      <c r="L2786">
        <v>82</v>
      </c>
      <c r="M2786">
        <v>89</v>
      </c>
      <c r="N2786">
        <v>76</v>
      </c>
      <c r="O2786">
        <v>63</v>
      </c>
      <c r="P2786">
        <v>77</v>
      </c>
      <c r="Q2786">
        <v>71</v>
      </c>
      <c r="R2786">
        <v>84</v>
      </c>
      <c r="T2786" s="34">
        <f>_xlfn.XLOOKUP(B2786,'LHA Demog pivot'!$B$4:$B$93,'LHA Demog pivot'!$C$4:$C$93,,,1)</f>
        <v>15531</v>
      </c>
      <c r="U2786" s="36">
        <f>ROUND(Table2[[#This Row],[LHA_Pop_2016]]*Table2[[#This Row],[C_ADR_7day]]/100000*7,0)</f>
        <v>7</v>
      </c>
      <c r="V2786" s="13">
        <f>IF(OR(Table2[[#This Row],[7d_positivity_public]]=0,ISBLANK(Table2[[#This Row],[7d_positivity_public]])),"",(Table2[[#This Row],[7d_positivity_public]]-Table2[[#This Row],[7d_positivity_all]])/Table2[[#This Row],[7d_positivity_public]])</f>
        <v>0.33333333333333331</v>
      </c>
      <c r="W2786">
        <v>2</v>
      </c>
    </row>
    <row r="2787" spans="1:23" x14ac:dyDescent="0.25">
      <c r="A2787" s="10">
        <v>44477</v>
      </c>
      <c r="B2787">
        <v>112</v>
      </c>
      <c r="C2787" t="s">
        <v>243</v>
      </c>
      <c r="D2787">
        <v>42</v>
      </c>
      <c r="E2787">
        <v>46</v>
      </c>
      <c r="F2787">
        <v>-4</v>
      </c>
      <c r="G2787">
        <v>14</v>
      </c>
      <c r="H2787">
        <v>82</v>
      </c>
      <c r="J2787">
        <v>71</v>
      </c>
      <c r="K2787">
        <v>83</v>
      </c>
      <c r="L2787">
        <v>77</v>
      </c>
      <c r="M2787">
        <v>89</v>
      </c>
      <c r="N2787">
        <v>74</v>
      </c>
      <c r="O2787">
        <v>60</v>
      </c>
      <c r="P2787">
        <v>75</v>
      </c>
      <c r="Q2787">
        <v>64</v>
      </c>
      <c r="R2787">
        <v>85</v>
      </c>
      <c r="T2787" s="34">
        <f>_xlfn.XLOOKUP(B2787,'LHA Demog pivot'!$B$4:$B$93,'LHA Demog pivot'!$C$4:$C$93,,,1)</f>
        <v>26248</v>
      </c>
      <c r="U2787" s="36">
        <f>ROUND(Table2[[#This Row],[LHA_Pop_2016]]*Table2[[#This Row],[C_ADR_7day]]/100000*7,0)</f>
        <v>77</v>
      </c>
      <c r="V2787" s="13">
        <f>IF(OR(Table2[[#This Row],[7d_positivity_public]]=0,ISBLANK(Table2[[#This Row],[7d_positivity_public]])),"",(Table2[[#This Row],[7d_positivity_public]]-Table2[[#This Row],[7d_positivity_all]])/Table2[[#This Row],[7d_positivity_public]])</f>
        <v>7.1428571428571425E-2</v>
      </c>
      <c r="W2787">
        <v>13</v>
      </c>
    </row>
    <row r="2788" spans="1:23" x14ac:dyDescent="0.25">
      <c r="A2788" s="10">
        <v>44477</v>
      </c>
      <c r="B2788">
        <v>113</v>
      </c>
      <c r="C2788" t="s">
        <v>244</v>
      </c>
      <c r="D2788">
        <v>8</v>
      </c>
      <c r="E2788">
        <v>8</v>
      </c>
      <c r="F2788">
        <v>0</v>
      </c>
      <c r="G2788">
        <v>4</v>
      </c>
      <c r="H2788">
        <v>87</v>
      </c>
      <c r="J2788">
        <v>80</v>
      </c>
      <c r="K2788">
        <v>87</v>
      </c>
      <c r="L2788">
        <v>82</v>
      </c>
      <c r="M2788">
        <v>91</v>
      </c>
      <c r="N2788">
        <v>80</v>
      </c>
      <c r="O2788">
        <v>67</v>
      </c>
      <c r="P2788">
        <v>81</v>
      </c>
      <c r="Q2788">
        <v>72</v>
      </c>
      <c r="R2788">
        <v>88</v>
      </c>
      <c r="T2788" s="34">
        <f>_xlfn.XLOOKUP(B2788,'LHA Demog pivot'!$B$4:$B$93,'LHA Demog pivot'!$C$4:$C$93,,,1)</f>
        <v>9178</v>
      </c>
      <c r="U2788" s="36">
        <f>ROUND(Table2[[#This Row],[LHA_Pop_2016]]*Table2[[#This Row],[C_ADR_7day]]/100000*7,0)</f>
        <v>5</v>
      </c>
      <c r="V2788" s="13">
        <f>IF(OR(Table2[[#This Row],[7d_positivity_public]]=0,ISBLANK(Table2[[#This Row],[7d_positivity_public]])),"",(Table2[[#This Row],[7d_positivity_public]]-Table2[[#This Row],[7d_positivity_all]])/Table2[[#This Row],[7d_positivity_public]])</f>
        <v>0</v>
      </c>
      <c r="W2788">
        <v>4</v>
      </c>
    </row>
    <row r="2789" spans="1:23" x14ac:dyDescent="0.25">
      <c r="A2789" s="10">
        <v>44477</v>
      </c>
      <c r="B2789">
        <v>114</v>
      </c>
      <c r="C2789" t="s">
        <v>245</v>
      </c>
      <c r="D2789">
        <v>3</v>
      </c>
      <c r="E2789">
        <v>5</v>
      </c>
      <c r="F2789">
        <v>-2</v>
      </c>
      <c r="G2789">
        <v>2</v>
      </c>
      <c r="H2789">
        <v>89</v>
      </c>
      <c r="J2789">
        <v>76</v>
      </c>
      <c r="K2789">
        <v>90</v>
      </c>
      <c r="L2789">
        <v>88</v>
      </c>
      <c r="M2789">
        <v>92</v>
      </c>
      <c r="N2789">
        <v>82</v>
      </c>
      <c r="O2789">
        <v>61</v>
      </c>
      <c r="P2789">
        <v>83</v>
      </c>
      <c r="Q2789">
        <v>76</v>
      </c>
      <c r="R2789">
        <v>88</v>
      </c>
      <c r="T2789" s="34">
        <f>_xlfn.XLOOKUP(B2789,'LHA Demog pivot'!$B$4:$B$93,'LHA Demog pivot'!$C$4:$C$93,,,1)</f>
        <v>9487</v>
      </c>
      <c r="U2789" s="36">
        <f>ROUND(Table2[[#This Row],[LHA_Pop_2016]]*Table2[[#This Row],[C_ADR_7day]]/100000*7,0)</f>
        <v>2</v>
      </c>
      <c r="V2789" s="13">
        <f>IF(OR(Table2[[#This Row],[7d_positivity_public]]=0,ISBLANK(Table2[[#This Row],[7d_positivity_public]])),"",(Table2[[#This Row],[7d_positivity_public]]-Table2[[#This Row],[7d_positivity_all]])/Table2[[#This Row],[7d_positivity_public]])</f>
        <v>0</v>
      </c>
      <c r="W2789">
        <v>2</v>
      </c>
    </row>
    <row r="2790" spans="1:23" x14ac:dyDescent="0.25">
      <c r="A2790" s="10">
        <v>44477</v>
      </c>
      <c r="B2790">
        <v>115</v>
      </c>
      <c r="C2790" t="s">
        <v>246</v>
      </c>
      <c r="D2790">
        <v>26</v>
      </c>
      <c r="E2790">
        <v>19</v>
      </c>
      <c r="F2790">
        <v>7</v>
      </c>
      <c r="G2790">
        <v>12</v>
      </c>
      <c r="H2790">
        <v>72</v>
      </c>
      <c r="J2790">
        <v>49</v>
      </c>
      <c r="K2790">
        <v>74</v>
      </c>
      <c r="L2790">
        <v>60</v>
      </c>
      <c r="M2790">
        <v>81</v>
      </c>
      <c r="N2790">
        <v>64</v>
      </c>
      <c r="O2790">
        <v>36</v>
      </c>
      <c r="P2790">
        <v>66</v>
      </c>
      <c r="Q2790">
        <v>49</v>
      </c>
      <c r="R2790">
        <v>77</v>
      </c>
      <c r="T2790" s="34">
        <f>_xlfn.XLOOKUP(B2790,'LHA Demog pivot'!$B$4:$B$93,'LHA Demog pivot'!$C$4:$C$93,,,1)</f>
        <v>12634</v>
      </c>
      <c r="U2790" s="36">
        <f>ROUND(Table2[[#This Row],[LHA_Pop_2016]]*Table2[[#This Row],[C_ADR_7day]]/100000*7,0)</f>
        <v>23</v>
      </c>
      <c r="V2790" s="13">
        <f>IF(OR(Table2[[#This Row],[7d_positivity_public]]=0,ISBLANK(Table2[[#This Row],[7d_positivity_public]])),"",(Table2[[#This Row],[7d_positivity_public]]-Table2[[#This Row],[7d_positivity_all]])/Table2[[#This Row],[7d_positivity_public]])</f>
        <v>8.3333333333333329E-2</v>
      </c>
      <c r="W2790">
        <v>11</v>
      </c>
    </row>
    <row r="2791" spans="1:23" x14ac:dyDescent="0.25">
      <c r="A2791" s="10">
        <v>44477</v>
      </c>
      <c r="B2791">
        <v>116</v>
      </c>
      <c r="C2791" t="s">
        <v>247</v>
      </c>
      <c r="D2791">
        <v>9</v>
      </c>
      <c r="E2791">
        <v>16</v>
      </c>
      <c r="F2791">
        <v>-7</v>
      </c>
      <c r="G2791">
        <v>5</v>
      </c>
      <c r="H2791">
        <v>90</v>
      </c>
      <c r="J2791">
        <v>76</v>
      </c>
      <c r="K2791">
        <v>91</v>
      </c>
      <c r="L2791">
        <v>93</v>
      </c>
      <c r="M2791">
        <v>89</v>
      </c>
      <c r="N2791">
        <v>82</v>
      </c>
      <c r="O2791">
        <v>64</v>
      </c>
      <c r="P2791">
        <v>83</v>
      </c>
      <c r="Q2791">
        <v>81</v>
      </c>
      <c r="R2791">
        <v>85</v>
      </c>
      <c r="T2791" s="34">
        <f>_xlfn.XLOOKUP(B2791,'LHA Demog pivot'!$B$4:$B$93,'LHA Demog pivot'!$C$4:$C$93,,,1)</f>
        <v>6851</v>
      </c>
      <c r="U2791" s="36">
        <f>ROUND(Table2[[#This Row],[LHA_Pop_2016]]*Table2[[#This Row],[C_ADR_7day]]/100000*7,0)</f>
        <v>4</v>
      </c>
      <c r="V2791" s="13">
        <f>IF(OR(Table2[[#This Row],[7d_positivity_public]]=0,ISBLANK(Table2[[#This Row],[7d_positivity_public]])),"",(Table2[[#This Row],[7d_positivity_public]]-Table2[[#This Row],[7d_positivity_all]])/Table2[[#This Row],[7d_positivity_public]])</f>
        <v>0</v>
      </c>
      <c r="W2791">
        <v>5</v>
      </c>
    </row>
    <row r="2792" spans="1:23" x14ac:dyDescent="0.25">
      <c r="A2792" s="10">
        <v>44477</v>
      </c>
      <c r="B2792">
        <v>121</v>
      </c>
      <c r="C2792" t="s">
        <v>248</v>
      </c>
      <c r="D2792">
        <v>0</v>
      </c>
      <c r="E2792">
        <v>4</v>
      </c>
      <c r="F2792">
        <v>-4</v>
      </c>
      <c r="G2792">
        <v>0</v>
      </c>
      <c r="H2792">
        <v>74</v>
      </c>
      <c r="J2792">
        <v>50</v>
      </c>
      <c r="K2792">
        <v>75</v>
      </c>
      <c r="L2792">
        <v>59</v>
      </c>
      <c r="M2792">
        <v>82</v>
      </c>
      <c r="N2792">
        <v>67</v>
      </c>
      <c r="O2792">
        <v>37</v>
      </c>
      <c r="P2792">
        <v>68</v>
      </c>
      <c r="Q2792">
        <v>50</v>
      </c>
      <c r="R2792">
        <v>76</v>
      </c>
      <c r="T2792" s="34">
        <f>_xlfn.XLOOKUP(B2792,'LHA Demog pivot'!$B$4:$B$93,'LHA Demog pivot'!$C$4:$C$93,,,1)</f>
        <v>3209</v>
      </c>
      <c r="U2792" s="36">
        <f>ROUND(Table2[[#This Row],[LHA_Pop_2016]]*Table2[[#This Row],[C_ADR_7day]]/100000*7,0)</f>
        <v>0</v>
      </c>
      <c r="V2792" s="13" t="str">
        <f>IF(OR(Table2[[#This Row],[7d_positivity_public]]=0,ISBLANK(Table2[[#This Row],[7d_positivity_public]])),"",(Table2[[#This Row],[7d_positivity_public]]-Table2[[#This Row],[7d_positivity_all]])/Table2[[#This Row],[7d_positivity_public]])</f>
        <v/>
      </c>
      <c r="W2792">
        <v>0</v>
      </c>
    </row>
    <row r="2793" spans="1:23" x14ac:dyDescent="0.25">
      <c r="A2793" s="10">
        <v>44477</v>
      </c>
      <c r="B2793">
        <v>122</v>
      </c>
      <c r="C2793" t="s">
        <v>249</v>
      </c>
      <c r="D2793">
        <v>5</v>
      </c>
      <c r="E2793">
        <v>17</v>
      </c>
      <c r="F2793">
        <v>-12</v>
      </c>
      <c r="G2793">
        <v>2</v>
      </c>
      <c r="H2793">
        <v>77</v>
      </c>
      <c r="J2793">
        <v>63</v>
      </c>
      <c r="K2793">
        <v>78</v>
      </c>
      <c r="L2793">
        <v>73</v>
      </c>
      <c r="M2793">
        <v>83</v>
      </c>
      <c r="N2793">
        <v>70</v>
      </c>
      <c r="O2793">
        <v>52</v>
      </c>
      <c r="P2793">
        <v>72</v>
      </c>
      <c r="Q2793">
        <v>64</v>
      </c>
      <c r="R2793">
        <v>80</v>
      </c>
      <c r="T2793" s="34">
        <f>_xlfn.XLOOKUP(B2793,'LHA Demog pivot'!$B$4:$B$93,'LHA Demog pivot'!$C$4:$C$93,,,1)</f>
        <v>25523</v>
      </c>
      <c r="U2793" s="36">
        <f>ROUND(Table2[[#This Row],[LHA_Pop_2016]]*Table2[[#This Row],[C_ADR_7day]]/100000*7,0)</f>
        <v>9</v>
      </c>
      <c r="V2793" s="13">
        <f>IF(OR(Table2[[#This Row],[7d_positivity_public]]=0,ISBLANK(Table2[[#This Row],[7d_positivity_public]])),"",(Table2[[#This Row],[7d_positivity_public]]-Table2[[#This Row],[7d_positivity_all]])/Table2[[#This Row],[7d_positivity_public]])</f>
        <v>0</v>
      </c>
      <c r="W2793">
        <v>2</v>
      </c>
    </row>
    <row r="2794" spans="1:23" x14ac:dyDescent="0.25">
      <c r="A2794" s="10">
        <v>44477</v>
      </c>
      <c r="B2794">
        <v>123</v>
      </c>
      <c r="C2794" t="s">
        <v>250</v>
      </c>
      <c r="D2794">
        <v>17</v>
      </c>
      <c r="E2794">
        <v>9</v>
      </c>
      <c r="F2794">
        <v>8</v>
      </c>
      <c r="G2794">
        <v>8</v>
      </c>
      <c r="H2794">
        <v>81</v>
      </c>
      <c r="J2794">
        <v>68</v>
      </c>
      <c r="K2794">
        <v>82</v>
      </c>
      <c r="L2794">
        <v>77</v>
      </c>
      <c r="M2794">
        <v>87</v>
      </c>
      <c r="N2794">
        <v>74</v>
      </c>
      <c r="O2794">
        <v>56</v>
      </c>
      <c r="P2794">
        <v>76</v>
      </c>
      <c r="Q2794">
        <v>67</v>
      </c>
      <c r="R2794">
        <v>84</v>
      </c>
      <c r="T2794" s="34">
        <f>_xlfn.XLOOKUP(B2794,'LHA Demog pivot'!$B$4:$B$93,'LHA Demog pivot'!$C$4:$C$93,,,1)</f>
        <v>13710</v>
      </c>
      <c r="U2794" s="36">
        <f>ROUND(Table2[[#This Row],[LHA_Pop_2016]]*Table2[[#This Row],[C_ADR_7day]]/100000*7,0)</f>
        <v>16</v>
      </c>
      <c r="V2794" s="13">
        <f>IF(OR(Table2[[#This Row],[7d_positivity_public]]=0,ISBLANK(Table2[[#This Row],[7d_positivity_public]])),"",(Table2[[#This Row],[7d_positivity_public]]-Table2[[#This Row],[7d_positivity_all]])/Table2[[#This Row],[7d_positivity_public]])</f>
        <v>0</v>
      </c>
      <c r="W2794">
        <v>8</v>
      </c>
    </row>
    <row r="2795" spans="1:23" x14ac:dyDescent="0.25">
      <c r="A2795" s="10">
        <v>44477</v>
      </c>
      <c r="B2795">
        <v>124</v>
      </c>
      <c r="C2795" t="s">
        <v>251</v>
      </c>
      <c r="D2795">
        <v>39</v>
      </c>
      <c r="E2795">
        <v>22</v>
      </c>
      <c r="F2795">
        <v>17</v>
      </c>
      <c r="G2795">
        <v>22</v>
      </c>
      <c r="H2795">
        <v>77</v>
      </c>
      <c r="J2795">
        <v>57</v>
      </c>
      <c r="K2795">
        <v>78</v>
      </c>
      <c r="L2795">
        <v>66</v>
      </c>
      <c r="M2795">
        <v>84</v>
      </c>
      <c r="N2795">
        <v>71</v>
      </c>
      <c r="O2795">
        <v>46</v>
      </c>
      <c r="P2795">
        <v>72</v>
      </c>
      <c r="Q2795">
        <v>55</v>
      </c>
      <c r="R2795">
        <v>80</v>
      </c>
      <c r="T2795" s="34">
        <f>_xlfn.XLOOKUP(B2795,'LHA Demog pivot'!$B$4:$B$93,'LHA Demog pivot'!$C$4:$C$93,,,1)</f>
        <v>4501</v>
      </c>
      <c r="U2795" s="36">
        <f>ROUND(Table2[[#This Row],[LHA_Pop_2016]]*Table2[[#This Row],[C_ADR_7day]]/100000*7,0)</f>
        <v>12</v>
      </c>
      <c r="V2795" s="13">
        <f>IF(OR(Table2[[#This Row],[7d_positivity_public]]=0,ISBLANK(Table2[[#This Row],[7d_positivity_public]])),"",(Table2[[#This Row],[7d_positivity_public]]-Table2[[#This Row],[7d_positivity_all]])/Table2[[#This Row],[7d_positivity_public]])</f>
        <v>4.5454545454545456E-2</v>
      </c>
      <c r="W2795">
        <v>21</v>
      </c>
    </row>
    <row r="2796" spans="1:23" x14ac:dyDescent="0.25">
      <c r="A2796" s="10">
        <v>44477</v>
      </c>
      <c r="B2796">
        <v>125</v>
      </c>
      <c r="C2796" t="s">
        <v>252</v>
      </c>
      <c r="D2796">
        <v>27</v>
      </c>
      <c r="E2796">
        <v>67</v>
      </c>
      <c r="F2796">
        <v>-40</v>
      </c>
      <c r="G2796">
        <v>8</v>
      </c>
      <c r="H2796">
        <v>88</v>
      </c>
      <c r="J2796">
        <v>83</v>
      </c>
      <c r="K2796">
        <v>88</v>
      </c>
      <c r="L2796">
        <v>84</v>
      </c>
      <c r="M2796">
        <v>91</v>
      </c>
      <c r="N2796">
        <v>81</v>
      </c>
      <c r="O2796">
        <v>71</v>
      </c>
      <c r="P2796">
        <v>82</v>
      </c>
      <c r="Q2796">
        <v>74</v>
      </c>
      <c r="R2796">
        <v>88</v>
      </c>
      <c r="T2796" s="34">
        <f>_xlfn.XLOOKUP(B2796,'LHA Demog pivot'!$B$4:$B$93,'LHA Demog pivot'!$C$4:$C$93,,,1)</f>
        <v>19367</v>
      </c>
      <c r="U2796" s="36">
        <f>ROUND(Table2[[#This Row],[LHA_Pop_2016]]*Table2[[#This Row],[C_ADR_7day]]/100000*7,0)</f>
        <v>37</v>
      </c>
      <c r="V2796" s="13">
        <f>IF(OR(Table2[[#This Row],[7d_positivity_public]]=0,ISBLANK(Table2[[#This Row],[7d_positivity_public]])),"",(Table2[[#This Row],[7d_positivity_public]]-Table2[[#This Row],[7d_positivity_all]])/Table2[[#This Row],[7d_positivity_public]])</f>
        <v>0.125</v>
      </c>
      <c r="W2796">
        <v>7</v>
      </c>
    </row>
    <row r="2797" spans="1:23" x14ac:dyDescent="0.25">
      <c r="A2797" s="10">
        <v>44477</v>
      </c>
      <c r="B2797">
        <v>126</v>
      </c>
      <c r="C2797" t="s">
        <v>83</v>
      </c>
      <c r="D2797">
        <v>6</v>
      </c>
      <c r="E2797">
        <v>10</v>
      </c>
      <c r="F2797">
        <v>-4</v>
      </c>
      <c r="G2797">
        <v>5</v>
      </c>
      <c r="H2797">
        <v>79</v>
      </c>
      <c r="J2797">
        <v>59</v>
      </c>
      <c r="K2797">
        <v>80</v>
      </c>
      <c r="L2797">
        <v>70</v>
      </c>
      <c r="M2797">
        <v>85</v>
      </c>
      <c r="N2797">
        <v>71</v>
      </c>
      <c r="O2797">
        <v>50</v>
      </c>
      <c r="P2797">
        <v>72</v>
      </c>
      <c r="Q2797">
        <v>56</v>
      </c>
      <c r="R2797">
        <v>81</v>
      </c>
      <c r="T2797" s="34">
        <f>_xlfn.XLOOKUP(B2797,'LHA Demog pivot'!$B$4:$B$93,'LHA Demog pivot'!$C$4:$C$93,,,1)</f>
        <v>8611</v>
      </c>
      <c r="U2797" s="36">
        <f>ROUND(Table2[[#This Row],[LHA_Pop_2016]]*Table2[[#This Row],[C_ADR_7day]]/100000*7,0)</f>
        <v>4</v>
      </c>
      <c r="V2797" s="13">
        <f>IF(OR(Table2[[#This Row],[7d_positivity_public]]=0,ISBLANK(Table2[[#This Row],[7d_positivity_public]])),"",(Table2[[#This Row],[7d_positivity_public]]-Table2[[#This Row],[7d_positivity_all]])/Table2[[#This Row],[7d_positivity_public]])</f>
        <v>0</v>
      </c>
      <c r="W2797">
        <v>5</v>
      </c>
    </row>
    <row r="2798" spans="1:23" x14ac:dyDescent="0.25">
      <c r="A2798" s="10">
        <v>44477</v>
      </c>
      <c r="B2798">
        <v>127</v>
      </c>
      <c r="C2798" t="s">
        <v>84</v>
      </c>
      <c r="D2798">
        <v>23</v>
      </c>
      <c r="E2798">
        <v>90</v>
      </c>
      <c r="F2798">
        <v>-67</v>
      </c>
      <c r="G2798">
        <v>21</v>
      </c>
      <c r="H2798">
        <v>71</v>
      </c>
      <c r="J2798">
        <v>44</v>
      </c>
      <c r="K2798">
        <v>73</v>
      </c>
      <c r="L2798">
        <v>65</v>
      </c>
      <c r="M2798">
        <v>76</v>
      </c>
      <c r="N2798">
        <v>63</v>
      </c>
      <c r="O2798">
        <v>29</v>
      </c>
      <c r="P2798">
        <v>65</v>
      </c>
      <c r="Q2798">
        <v>50</v>
      </c>
      <c r="R2798">
        <v>71</v>
      </c>
      <c r="T2798" s="34">
        <f>_xlfn.XLOOKUP(B2798,'LHA Demog pivot'!$B$4:$B$93,'LHA Demog pivot'!$C$4:$C$93,,,1)</f>
        <v>3469</v>
      </c>
      <c r="U2798" s="36">
        <f>ROUND(Table2[[#This Row],[LHA_Pop_2016]]*Table2[[#This Row],[C_ADR_7day]]/100000*7,0)</f>
        <v>6</v>
      </c>
      <c r="V2798" s="13">
        <f>IF(OR(Table2[[#This Row],[7d_positivity_public]]=0,ISBLANK(Table2[[#This Row],[7d_positivity_public]])),"",(Table2[[#This Row],[7d_positivity_public]]-Table2[[#This Row],[7d_positivity_all]])/Table2[[#This Row],[7d_positivity_public]])</f>
        <v>9.5238095238095233E-2</v>
      </c>
      <c r="W2798">
        <v>19</v>
      </c>
    </row>
    <row r="2799" spans="1:23" x14ac:dyDescent="0.25">
      <c r="A2799" s="10">
        <v>44477</v>
      </c>
      <c r="B2799">
        <v>131</v>
      </c>
      <c r="C2799" t="s">
        <v>87</v>
      </c>
      <c r="D2799">
        <v>16</v>
      </c>
      <c r="E2799">
        <v>16</v>
      </c>
      <c r="F2799">
        <v>0</v>
      </c>
      <c r="G2799">
        <v>10</v>
      </c>
      <c r="H2799">
        <v>88</v>
      </c>
      <c r="J2799">
        <v>74</v>
      </c>
      <c r="K2799">
        <v>89</v>
      </c>
      <c r="L2799">
        <v>86</v>
      </c>
      <c r="M2799">
        <v>90</v>
      </c>
      <c r="N2799">
        <v>81</v>
      </c>
      <c r="O2799">
        <v>59</v>
      </c>
      <c r="P2799">
        <v>82</v>
      </c>
      <c r="Q2799">
        <v>74</v>
      </c>
      <c r="R2799">
        <v>86</v>
      </c>
      <c r="T2799" s="34">
        <f>_xlfn.XLOOKUP(B2799,'LHA Demog pivot'!$B$4:$B$93,'LHA Demog pivot'!$C$4:$C$93,,,1)</f>
        <v>19231</v>
      </c>
      <c r="U2799" s="36">
        <f>ROUND(Table2[[#This Row],[LHA_Pop_2016]]*Table2[[#This Row],[C_ADR_7day]]/100000*7,0)</f>
        <v>22</v>
      </c>
      <c r="V2799" s="13">
        <f>IF(OR(Table2[[#This Row],[7d_positivity_public]]=0,ISBLANK(Table2[[#This Row],[7d_positivity_public]])),"",(Table2[[#This Row],[7d_positivity_public]]-Table2[[#This Row],[7d_positivity_all]])/Table2[[#This Row],[7d_positivity_public]])</f>
        <v>0.1</v>
      </c>
      <c r="W2799">
        <v>9</v>
      </c>
    </row>
    <row r="2800" spans="1:23" x14ac:dyDescent="0.25">
      <c r="A2800" s="10">
        <v>44477</v>
      </c>
      <c r="B2800">
        <v>132</v>
      </c>
      <c r="C2800" t="s">
        <v>89</v>
      </c>
      <c r="D2800">
        <v>20</v>
      </c>
      <c r="E2800">
        <v>15</v>
      </c>
      <c r="F2800">
        <v>5</v>
      </c>
      <c r="G2800">
        <v>10</v>
      </c>
      <c r="H2800">
        <v>86</v>
      </c>
      <c r="J2800">
        <v>81</v>
      </c>
      <c r="K2800">
        <v>86</v>
      </c>
      <c r="L2800">
        <v>80</v>
      </c>
      <c r="M2800">
        <v>90</v>
      </c>
      <c r="N2800">
        <v>80</v>
      </c>
      <c r="O2800">
        <v>69</v>
      </c>
      <c r="P2800">
        <v>80</v>
      </c>
      <c r="Q2800">
        <v>71</v>
      </c>
      <c r="R2800">
        <v>87</v>
      </c>
      <c r="T2800" s="34">
        <f>_xlfn.XLOOKUP(B2800,'LHA Demog pivot'!$B$4:$B$93,'LHA Demog pivot'!$C$4:$C$93,,,1)</f>
        <v>41799</v>
      </c>
      <c r="U2800" s="36">
        <f>ROUND(Table2[[#This Row],[LHA_Pop_2016]]*Table2[[#This Row],[C_ADR_7day]]/100000*7,0)</f>
        <v>59</v>
      </c>
      <c r="V2800" s="13">
        <f>IF(OR(Table2[[#This Row],[7d_positivity_public]]=0,ISBLANK(Table2[[#This Row],[7d_positivity_public]])),"",(Table2[[#This Row],[7d_positivity_public]]-Table2[[#This Row],[7d_positivity_all]])/Table2[[#This Row],[7d_positivity_public]])</f>
        <v>0.1</v>
      </c>
      <c r="W2800">
        <v>9</v>
      </c>
    </row>
    <row r="2801" spans="1:23" x14ac:dyDescent="0.25">
      <c r="A2801" s="10">
        <v>44477</v>
      </c>
      <c r="B2801">
        <v>133</v>
      </c>
      <c r="C2801" t="s">
        <v>91</v>
      </c>
      <c r="D2801">
        <v>7</v>
      </c>
      <c r="E2801">
        <v>2</v>
      </c>
      <c r="F2801">
        <v>5</v>
      </c>
      <c r="G2801">
        <v>6</v>
      </c>
      <c r="H2801">
        <v>80</v>
      </c>
      <c r="J2801">
        <v>65</v>
      </c>
      <c r="K2801">
        <v>81</v>
      </c>
      <c r="L2801">
        <v>79</v>
      </c>
      <c r="M2801">
        <v>82</v>
      </c>
      <c r="N2801">
        <v>73</v>
      </c>
      <c r="O2801">
        <v>50</v>
      </c>
      <c r="P2801">
        <v>74</v>
      </c>
      <c r="Q2801">
        <v>66</v>
      </c>
      <c r="R2801">
        <v>78</v>
      </c>
      <c r="T2801" s="34">
        <f>_xlfn.XLOOKUP(B2801,'LHA Demog pivot'!$B$4:$B$93,'LHA Demog pivot'!$C$4:$C$93,,,1)</f>
        <v>5101</v>
      </c>
      <c r="U2801" s="36">
        <f>ROUND(Table2[[#This Row],[LHA_Pop_2016]]*Table2[[#This Row],[C_ADR_7day]]/100000*7,0)</f>
        <v>2</v>
      </c>
      <c r="V2801" s="13">
        <f>IF(OR(Table2[[#This Row],[7d_positivity_public]]=0,ISBLANK(Table2[[#This Row],[7d_positivity_public]])),"",(Table2[[#This Row],[7d_positivity_public]]-Table2[[#This Row],[7d_positivity_all]])/Table2[[#This Row],[7d_positivity_public]])</f>
        <v>0.16666666666666666</v>
      </c>
      <c r="W2801">
        <v>5</v>
      </c>
    </row>
    <row r="2802" spans="1:23" x14ac:dyDescent="0.25">
      <c r="A2802" s="10">
        <v>44477</v>
      </c>
      <c r="B2802">
        <v>134</v>
      </c>
      <c r="C2802" t="s">
        <v>93</v>
      </c>
      <c r="D2802">
        <v>0</v>
      </c>
      <c r="E2802">
        <v>7</v>
      </c>
      <c r="F2802">
        <v>-7</v>
      </c>
      <c r="G2802">
        <v>0</v>
      </c>
      <c r="H2802">
        <v>81</v>
      </c>
      <c r="J2802">
        <v>67</v>
      </c>
      <c r="K2802">
        <v>82</v>
      </c>
      <c r="L2802">
        <v>77</v>
      </c>
      <c r="M2802">
        <v>85</v>
      </c>
      <c r="N2802">
        <v>75</v>
      </c>
      <c r="O2802">
        <v>55</v>
      </c>
      <c r="P2802">
        <v>76</v>
      </c>
      <c r="Q2802">
        <v>66</v>
      </c>
      <c r="R2802">
        <v>81</v>
      </c>
      <c r="T2802" s="34">
        <f>_xlfn.XLOOKUP(B2802,'LHA Demog pivot'!$B$4:$B$93,'LHA Demog pivot'!$C$4:$C$93,,,1)</f>
        <v>4781</v>
      </c>
      <c r="U2802" s="36">
        <f>ROUND(Table2[[#This Row],[LHA_Pop_2016]]*Table2[[#This Row],[C_ADR_7day]]/100000*7,0)</f>
        <v>0</v>
      </c>
      <c r="V2802" s="13" t="str">
        <f>IF(OR(Table2[[#This Row],[7d_positivity_public]]=0,ISBLANK(Table2[[#This Row],[7d_positivity_public]])),"",(Table2[[#This Row],[7d_positivity_public]]-Table2[[#This Row],[7d_positivity_all]])/Table2[[#This Row],[7d_positivity_public]])</f>
        <v/>
      </c>
      <c r="W2802">
        <v>0</v>
      </c>
    </row>
    <row r="2803" spans="1:23" x14ac:dyDescent="0.25">
      <c r="A2803" s="10">
        <v>44477</v>
      </c>
      <c r="B2803">
        <v>135</v>
      </c>
      <c r="C2803" t="s">
        <v>95</v>
      </c>
      <c r="D2803">
        <v>8</v>
      </c>
      <c r="E2803">
        <v>14</v>
      </c>
      <c r="F2803">
        <v>-6</v>
      </c>
      <c r="G2803">
        <v>8</v>
      </c>
      <c r="H2803">
        <v>76</v>
      </c>
      <c r="J2803">
        <v>57</v>
      </c>
      <c r="K2803">
        <v>77</v>
      </c>
      <c r="L2803">
        <v>66</v>
      </c>
      <c r="M2803">
        <v>85</v>
      </c>
      <c r="N2803">
        <v>68</v>
      </c>
      <c r="O2803">
        <v>45</v>
      </c>
      <c r="P2803">
        <v>70</v>
      </c>
      <c r="Q2803">
        <v>54</v>
      </c>
      <c r="R2803">
        <v>81</v>
      </c>
      <c r="T2803" s="34">
        <f>_xlfn.XLOOKUP(B2803,'LHA Demog pivot'!$B$4:$B$93,'LHA Demog pivot'!$C$4:$C$93,,,1)</f>
        <v>10220</v>
      </c>
      <c r="U2803" s="36">
        <f>ROUND(Table2[[#This Row],[LHA_Pop_2016]]*Table2[[#This Row],[C_ADR_7day]]/100000*7,0)</f>
        <v>6</v>
      </c>
      <c r="V2803" s="13">
        <f>IF(OR(Table2[[#This Row],[7d_positivity_public]]=0,ISBLANK(Table2[[#This Row],[7d_positivity_public]])),"",(Table2[[#This Row],[7d_positivity_public]]-Table2[[#This Row],[7d_positivity_all]])/Table2[[#This Row],[7d_positivity_public]])</f>
        <v>0.125</v>
      </c>
      <c r="W2803">
        <v>7</v>
      </c>
    </row>
    <row r="2804" spans="1:23" x14ac:dyDescent="0.25">
      <c r="A2804" s="10">
        <v>44477</v>
      </c>
      <c r="B2804">
        <v>136</v>
      </c>
      <c r="C2804" t="s">
        <v>253</v>
      </c>
      <c r="D2804">
        <v>13</v>
      </c>
      <c r="E2804">
        <v>13</v>
      </c>
      <c r="F2804">
        <v>0</v>
      </c>
      <c r="G2804">
        <v>7</v>
      </c>
      <c r="H2804">
        <v>82</v>
      </c>
      <c r="J2804">
        <v>74</v>
      </c>
      <c r="K2804">
        <v>82</v>
      </c>
      <c r="L2804">
        <v>74</v>
      </c>
      <c r="M2804">
        <v>88</v>
      </c>
      <c r="N2804">
        <v>75</v>
      </c>
      <c r="O2804">
        <v>61</v>
      </c>
      <c r="P2804">
        <v>76</v>
      </c>
      <c r="Q2804">
        <v>63</v>
      </c>
      <c r="R2804">
        <v>85</v>
      </c>
      <c r="T2804" s="34">
        <f>_xlfn.XLOOKUP(B2804,'LHA Demog pivot'!$B$4:$B$93,'LHA Demog pivot'!$C$4:$C$93,,,1)</f>
        <v>66849</v>
      </c>
      <c r="U2804" s="36">
        <f>ROUND(Table2[[#This Row],[LHA_Pop_2016]]*Table2[[#This Row],[C_ADR_7day]]/100000*7,0)</f>
        <v>61</v>
      </c>
      <c r="V2804" s="13">
        <f>IF(OR(Table2[[#This Row],[7d_positivity_public]]=0,ISBLANK(Table2[[#This Row],[7d_positivity_public]])),"",(Table2[[#This Row],[7d_positivity_public]]-Table2[[#This Row],[7d_positivity_all]])/Table2[[#This Row],[7d_positivity_public]])</f>
        <v>0</v>
      </c>
      <c r="W2804">
        <v>7</v>
      </c>
    </row>
    <row r="2805" spans="1:23" x14ac:dyDescent="0.25">
      <c r="A2805" s="10">
        <v>44477</v>
      </c>
      <c r="B2805">
        <v>137</v>
      </c>
      <c r="C2805" t="s">
        <v>254</v>
      </c>
      <c r="D2805">
        <v>11</v>
      </c>
      <c r="E2805">
        <v>15</v>
      </c>
      <c r="F2805">
        <v>-4</v>
      </c>
      <c r="G2805">
        <v>6</v>
      </c>
      <c r="H2805">
        <v>86</v>
      </c>
      <c r="J2805">
        <v>76</v>
      </c>
      <c r="K2805">
        <v>86</v>
      </c>
      <c r="L2805">
        <v>83</v>
      </c>
      <c r="M2805">
        <v>89</v>
      </c>
      <c r="N2805">
        <v>78</v>
      </c>
      <c r="O2805">
        <v>65</v>
      </c>
      <c r="P2805">
        <v>79</v>
      </c>
      <c r="Q2805">
        <v>72</v>
      </c>
      <c r="R2805">
        <v>86</v>
      </c>
      <c r="T2805" s="34">
        <f>_xlfn.XLOOKUP(B2805,'LHA Demog pivot'!$B$4:$B$93,'LHA Demog pivot'!$C$4:$C$93,,,1)</f>
        <v>194882</v>
      </c>
      <c r="U2805" s="36">
        <f>ROUND(Table2[[#This Row],[LHA_Pop_2016]]*Table2[[#This Row],[C_ADR_7day]]/100000*7,0)</f>
        <v>150</v>
      </c>
      <c r="V2805" s="13">
        <f>IF(OR(Table2[[#This Row],[7d_positivity_public]]=0,ISBLANK(Table2[[#This Row],[7d_positivity_public]])),"",(Table2[[#This Row],[7d_positivity_public]]-Table2[[#This Row],[7d_positivity_all]])/Table2[[#This Row],[7d_positivity_public]])</f>
        <v>0</v>
      </c>
      <c r="W2805">
        <v>6</v>
      </c>
    </row>
    <row r="2806" spans="1:23" x14ac:dyDescent="0.25">
      <c r="A2806" s="10">
        <v>44477</v>
      </c>
      <c r="B2806">
        <v>138</v>
      </c>
      <c r="C2806" t="s">
        <v>116</v>
      </c>
      <c r="D2806">
        <v>3</v>
      </c>
      <c r="E2806">
        <v>3</v>
      </c>
      <c r="F2806">
        <v>0</v>
      </c>
      <c r="G2806">
        <v>2</v>
      </c>
      <c r="H2806">
        <v>86</v>
      </c>
      <c r="J2806">
        <v>77</v>
      </c>
      <c r="K2806">
        <v>87</v>
      </c>
      <c r="L2806">
        <v>80</v>
      </c>
      <c r="M2806">
        <v>90</v>
      </c>
      <c r="N2806">
        <v>81</v>
      </c>
      <c r="O2806">
        <v>67</v>
      </c>
      <c r="P2806">
        <v>81</v>
      </c>
      <c r="Q2806">
        <v>71</v>
      </c>
      <c r="R2806">
        <v>87</v>
      </c>
      <c r="T2806" s="34">
        <f>_xlfn.XLOOKUP(B2806,'LHA Demog pivot'!$B$4:$B$93,'LHA Demog pivot'!$C$4:$C$93,,,1)</f>
        <v>12110</v>
      </c>
      <c r="U2806" s="36">
        <f>ROUND(Table2[[#This Row],[LHA_Pop_2016]]*Table2[[#This Row],[C_ADR_7day]]/100000*7,0)</f>
        <v>3</v>
      </c>
      <c r="V2806" s="13">
        <f>IF(OR(Table2[[#This Row],[7d_positivity_public]]=0,ISBLANK(Table2[[#This Row],[7d_positivity_public]])),"",(Table2[[#This Row],[7d_positivity_public]]-Table2[[#This Row],[7d_positivity_all]])/Table2[[#This Row],[7d_positivity_public]])</f>
        <v>0</v>
      </c>
      <c r="W2806">
        <v>2</v>
      </c>
    </row>
    <row r="2807" spans="1:23" x14ac:dyDescent="0.25">
      <c r="A2807" s="10">
        <v>44477</v>
      </c>
      <c r="B2807">
        <v>139</v>
      </c>
      <c r="C2807" t="s">
        <v>118</v>
      </c>
      <c r="D2807">
        <v>14</v>
      </c>
      <c r="E2807">
        <v>38</v>
      </c>
      <c r="F2807">
        <v>-24</v>
      </c>
      <c r="G2807">
        <v>9</v>
      </c>
      <c r="H2807">
        <v>70</v>
      </c>
      <c r="J2807">
        <v>41</v>
      </c>
      <c r="K2807">
        <v>72</v>
      </c>
      <c r="L2807">
        <v>58</v>
      </c>
      <c r="M2807">
        <v>81</v>
      </c>
      <c r="N2807">
        <v>62</v>
      </c>
      <c r="O2807">
        <v>31</v>
      </c>
      <c r="P2807">
        <v>64</v>
      </c>
      <c r="Q2807">
        <v>45</v>
      </c>
      <c r="R2807">
        <v>76</v>
      </c>
      <c r="T2807" s="34">
        <f>_xlfn.XLOOKUP(B2807,'LHA Demog pivot'!$B$4:$B$93,'LHA Demog pivot'!$C$4:$C$93,,,1)</f>
        <v>7285</v>
      </c>
      <c r="U2807" s="36">
        <f>ROUND(Table2[[#This Row],[LHA_Pop_2016]]*Table2[[#This Row],[C_ADR_7day]]/100000*7,0)</f>
        <v>7</v>
      </c>
      <c r="V2807" s="13">
        <f>IF(OR(Table2[[#This Row],[7d_positivity_public]]=0,ISBLANK(Table2[[#This Row],[7d_positivity_public]])),"",(Table2[[#This Row],[7d_positivity_public]]-Table2[[#This Row],[7d_positivity_all]])/Table2[[#This Row],[7d_positivity_public]])</f>
        <v>0</v>
      </c>
      <c r="W2807">
        <v>9</v>
      </c>
    </row>
    <row r="2808" spans="1:23" x14ac:dyDescent="0.25">
      <c r="A2808" s="10">
        <v>44477</v>
      </c>
      <c r="B2808">
        <v>141</v>
      </c>
      <c r="C2808" t="s">
        <v>255</v>
      </c>
      <c r="D2808">
        <v>9</v>
      </c>
      <c r="E2808">
        <v>3</v>
      </c>
      <c r="F2808">
        <v>6</v>
      </c>
      <c r="G2808">
        <v>5</v>
      </c>
      <c r="H2808">
        <v>93</v>
      </c>
      <c r="J2808">
        <v>84</v>
      </c>
      <c r="K2808">
        <v>93</v>
      </c>
      <c r="L2808">
        <v>93</v>
      </c>
      <c r="M2808">
        <v>93</v>
      </c>
      <c r="N2808">
        <v>84</v>
      </c>
      <c r="O2808">
        <v>66</v>
      </c>
      <c r="P2808">
        <v>85</v>
      </c>
      <c r="Q2808">
        <v>82</v>
      </c>
      <c r="R2808">
        <v>89</v>
      </c>
      <c r="T2808" s="34">
        <f>_xlfn.XLOOKUP(B2808,'LHA Demog pivot'!$B$4:$B$93,'LHA Demog pivot'!$C$4:$C$93,,,1)</f>
        <v>8085</v>
      </c>
      <c r="U2808" s="36">
        <f>ROUND(Table2[[#This Row],[LHA_Pop_2016]]*Table2[[#This Row],[C_ADR_7day]]/100000*7,0)</f>
        <v>5</v>
      </c>
      <c r="V2808" s="13">
        <f>IF(OR(Table2[[#This Row],[7d_positivity_public]]=0,ISBLANK(Table2[[#This Row],[7d_positivity_public]])),"",(Table2[[#This Row],[7d_positivity_public]]-Table2[[#This Row],[7d_positivity_all]])/Table2[[#This Row],[7d_positivity_public]])</f>
        <v>0.2</v>
      </c>
      <c r="W2808">
        <v>4</v>
      </c>
    </row>
    <row r="2809" spans="1:23" x14ac:dyDescent="0.25">
      <c r="A2809" s="10">
        <v>44477</v>
      </c>
      <c r="B2809">
        <v>142</v>
      </c>
      <c r="C2809" t="s">
        <v>120</v>
      </c>
      <c r="D2809">
        <v>29</v>
      </c>
      <c r="E2809">
        <v>17</v>
      </c>
      <c r="F2809">
        <v>12</v>
      </c>
      <c r="G2809">
        <v>14</v>
      </c>
      <c r="H2809">
        <v>79</v>
      </c>
      <c r="J2809">
        <v>63</v>
      </c>
      <c r="K2809">
        <v>80</v>
      </c>
      <c r="L2809">
        <v>69</v>
      </c>
      <c r="M2809">
        <v>86</v>
      </c>
      <c r="N2809">
        <v>72</v>
      </c>
      <c r="O2809">
        <v>52</v>
      </c>
      <c r="P2809">
        <v>73</v>
      </c>
      <c r="Q2809">
        <v>58</v>
      </c>
      <c r="R2809">
        <v>83</v>
      </c>
      <c r="T2809" s="34">
        <f>_xlfn.XLOOKUP(B2809,'LHA Demog pivot'!$B$4:$B$93,'LHA Demog pivot'!$C$4:$C$93,,,1)</f>
        <v>33648</v>
      </c>
      <c r="U2809" s="36">
        <f>ROUND(Table2[[#This Row],[LHA_Pop_2016]]*Table2[[#This Row],[C_ADR_7day]]/100000*7,0)</f>
        <v>68</v>
      </c>
      <c r="V2809" s="13">
        <f>IF(OR(Table2[[#This Row],[7d_positivity_public]]=0,ISBLANK(Table2[[#This Row],[7d_positivity_public]])),"",(Table2[[#This Row],[7d_positivity_public]]-Table2[[#This Row],[7d_positivity_all]])/Table2[[#This Row],[7d_positivity_public]])</f>
        <v>7.1428571428571425E-2</v>
      </c>
      <c r="W2809">
        <v>13</v>
      </c>
    </row>
    <row r="2810" spans="1:23" x14ac:dyDescent="0.25">
      <c r="A2810" s="10">
        <v>44477</v>
      </c>
      <c r="B2810">
        <v>143</v>
      </c>
      <c r="C2810" t="s">
        <v>256</v>
      </c>
      <c r="D2810">
        <v>15</v>
      </c>
      <c r="E2810">
        <v>27</v>
      </c>
      <c r="F2810">
        <v>-12</v>
      </c>
      <c r="G2810">
        <v>7</v>
      </c>
      <c r="H2810">
        <v>87</v>
      </c>
      <c r="J2810">
        <v>79</v>
      </c>
      <c r="K2810">
        <v>87</v>
      </c>
      <c r="L2810">
        <v>84</v>
      </c>
      <c r="M2810">
        <v>90</v>
      </c>
      <c r="N2810">
        <v>79</v>
      </c>
      <c r="O2810">
        <v>68</v>
      </c>
      <c r="P2810">
        <v>80</v>
      </c>
      <c r="Q2810">
        <v>73</v>
      </c>
      <c r="R2810">
        <v>87</v>
      </c>
      <c r="T2810" s="34">
        <f>_xlfn.XLOOKUP(B2810,'LHA Demog pivot'!$B$4:$B$93,'LHA Demog pivot'!$C$4:$C$93,,,1)</f>
        <v>113287</v>
      </c>
      <c r="U2810" s="36">
        <f>ROUND(Table2[[#This Row],[LHA_Pop_2016]]*Table2[[#This Row],[C_ADR_7day]]/100000*7,0)</f>
        <v>119</v>
      </c>
      <c r="V2810" s="13">
        <f>IF(OR(Table2[[#This Row],[7d_positivity_public]]=0,ISBLANK(Table2[[#This Row],[7d_positivity_public]])),"",(Table2[[#This Row],[7d_positivity_public]]-Table2[[#This Row],[7d_positivity_all]])/Table2[[#This Row],[7d_positivity_public]])</f>
        <v>0.14285714285714285</v>
      </c>
      <c r="W2810">
        <v>6</v>
      </c>
    </row>
    <row r="2811" spans="1:23" x14ac:dyDescent="0.25">
      <c r="A2811" s="10">
        <v>44477</v>
      </c>
      <c r="B2811">
        <v>144</v>
      </c>
      <c r="C2811" t="s">
        <v>257</v>
      </c>
      <c r="D2811">
        <v>44</v>
      </c>
      <c r="E2811">
        <v>27</v>
      </c>
      <c r="F2811">
        <v>17</v>
      </c>
      <c r="G2811">
        <v>24</v>
      </c>
      <c r="H2811">
        <v>75</v>
      </c>
      <c r="J2811">
        <v>57</v>
      </c>
      <c r="K2811">
        <v>76</v>
      </c>
      <c r="L2811">
        <v>62</v>
      </c>
      <c r="M2811">
        <v>83</v>
      </c>
      <c r="N2811">
        <v>68</v>
      </c>
      <c r="O2811">
        <v>42</v>
      </c>
      <c r="P2811">
        <v>70</v>
      </c>
      <c r="Q2811">
        <v>50</v>
      </c>
      <c r="R2811">
        <v>79</v>
      </c>
      <c r="T2811" s="34">
        <f>_xlfn.XLOOKUP(B2811,'LHA Demog pivot'!$B$4:$B$93,'LHA Demog pivot'!$C$4:$C$93,,,1)</f>
        <v>14112</v>
      </c>
      <c r="U2811" s="36">
        <f>ROUND(Table2[[#This Row],[LHA_Pop_2016]]*Table2[[#This Row],[C_ADR_7day]]/100000*7,0)</f>
        <v>43</v>
      </c>
      <c r="V2811" s="13">
        <f>IF(OR(Table2[[#This Row],[7d_positivity_public]]=0,ISBLANK(Table2[[#This Row],[7d_positivity_public]])),"",(Table2[[#This Row],[7d_positivity_public]]-Table2[[#This Row],[7d_positivity_all]])/Table2[[#This Row],[7d_positivity_public]])</f>
        <v>8.3333333333333329E-2</v>
      </c>
      <c r="W2811">
        <v>22</v>
      </c>
    </row>
    <row r="2812" spans="1:23" x14ac:dyDescent="0.25">
      <c r="A2812" s="10">
        <v>44477</v>
      </c>
      <c r="B2812">
        <v>145</v>
      </c>
      <c r="C2812" t="s">
        <v>258</v>
      </c>
      <c r="D2812">
        <v>3</v>
      </c>
      <c r="E2812">
        <v>16</v>
      </c>
      <c r="F2812">
        <v>-13</v>
      </c>
      <c r="G2812">
        <v>5</v>
      </c>
      <c r="H2812">
        <v>75</v>
      </c>
      <c r="J2812">
        <v>61</v>
      </c>
      <c r="K2812">
        <v>76</v>
      </c>
      <c r="L2812">
        <v>68</v>
      </c>
      <c r="M2812">
        <v>81</v>
      </c>
      <c r="N2812">
        <v>68</v>
      </c>
      <c r="O2812">
        <v>53</v>
      </c>
      <c r="P2812">
        <v>69</v>
      </c>
      <c r="Q2812">
        <v>56</v>
      </c>
      <c r="R2812">
        <v>76</v>
      </c>
      <c r="T2812" s="34">
        <f>_xlfn.XLOOKUP(B2812,'LHA Demog pivot'!$B$4:$B$93,'LHA Demog pivot'!$C$4:$C$93,,,1)</f>
        <v>4050</v>
      </c>
      <c r="U2812" s="36">
        <f>ROUND(Table2[[#This Row],[LHA_Pop_2016]]*Table2[[#This Row],[C_ADR_7day]]/100000*7,0)</f>
        <v>1</v>
      </c>
      <c r="V2812" s="13">
        <f>IF(OR(Table2[[#This Row],[7d_positivity_public]]=0,ISBLANK(Table2[[#This Row],[7d_positivity_public]])),"",(Table2[[#This Row],[7d_positivity_public]]-Table2[[#This Row],[7d_positivity_all]])/Table2[[#This Row],[7d_positivity_public]])</f>
        <v>0.2</v>
      </c>
      <c r="W2812">
        <v>4</v>
      </c>
    </row>
    <row r="2813" spans="1:23" x14ac:dyDescent="0.25">
      <c r="A2813" s="10">
        <v>44477</v>
      </c>
      <c r="B2813">
        <v>146</v>
      </c>
      <c r="C2813" t="s">
        <v>259</v>
      </c>
      <c r="D2813">
        <v>32</v>
      </c>
      <c r="E2813">
        <v>46</v>
      </c>
      <c r="F2813">
        <v>-14</v>
      </c>
      <c r="G2813">
        <v>15</v>
      </c>
      <c r="H2813">
        <v>74</v>
      </c>
      <c r="J2813">
        <v>61</v>
      </c>
      <c r="K2813">
        <v>76</v>
      </c>
      <c r="L2813">
        <v>68</v>
      </c>
      <c r="M2813">
        <v>82</v>
      </c>
      <c r="N2813">
        <v>65</v>
      </c>
      <c r="O2813">
        <v>44</v>
      </c>
      <c r="P2813">
        <v>67</v>
      </c>
      <c r="Q2813">
        <v>55</v>
      </c>
      <c r="R2813">
        <v>77</v>
      </c>
      <c r="T2813" s="34">
        <f>_xlfn.XLOOKUP(B2813,'LHA Demog pivot'!$B$4:$B$93,'LHA Demog pivot'!$C$4:$C$93,,,1)</f>
        <v>24815</v>
      </c>
      <c r="U2813" s="36">
        <f>ROUND(Table2[[#This Row],[LHA_Pop_2016]]*Table2[[#This Row],[C_ADR_7day]]/100000*7,0)</f>
        <v>56</v>
      </c>
      <c r="V2813" s="13">
        <f>IF(OR(Table2[[#This Row],[7d_positivity_public]]=0,ISBLANK(Table2[[#This Row],[7d_positivity_public]])),"",(Table2[[#This Row],[7d_positivity_public]]-Table2[[#This Row],[7d_positivity_all]])/Table2[[#This Row],[7d_positivity_public]])</f>
        <v>6.6666666666666666E-2</v>
      </c>
      <c r="W2813">
        <v>14</v>
      </c>
    </row>
    <row r="2814" spans="1:23" x14ac:dyDescent="0.25">
      <c r="A2814" s="10">
        <v>44477</v>
      </c>
      <c r="B2814">
        <v>147</v>
      </c>
      <c r="C2814" t="s">
        <v>260</v>
      </c>
      <c r="D2814">
        <v>5</v>
      </c>
      <c r="E2814">
        <v>38</v>
      </c>
      <c r="F2814">
        <v>-33</v>
      </c>
      <c r="G2814">
        <v>5</v>
      </c>
      <c r="H2814">
        <v>77</v>
      </c>
      <c r="J2814">
        <v>63</v>
      </c>
      <c r="K2814">
        <v>78</v>
      </c>
      <c r="L2814">
        <v>71</v>
      </c>
      <c r="M2814">
        <v>83</v>
      </c>
      <c r="N2814">
        <v>68</v>
      </c>
      <c r="O2814">
        <v>46</v>
      </c>
      <c r="P2814">
        <v>69</v>
      </c>
      <c r="Q2814">
        <v>58</v>
      </c>
      <c r="R2814">
        <v>78</v>
      </c>
      <c r="T2814" s="34">
        <f>_xlfn.XLOOKUP(B2814,'LHA Demog pivot'!$B$4:$B$93,'LHA Demog pivot'!$C$4:$C$93,,,1)</f>
        <v>4012</v>
      </c>
      <c r="U2814" s="36">
        <f>ROUND(Table2[[#This Row],[LHA_Pop_2016]]*Table2[[#This Row],[C_ADR_7day]]/100000*7,0)</f>
        <v>1</v>
      </c>
      <c r="V2814" s="13">
        <f>IF(OR(Table2[[#This Row],[7d_positivity_public]]=0,ISBLANK(Table2[[#This Row],[7d_positivity_public]])),"",(Table2[[#This Row],[7d_positivity_public]]-Table2[[#This Row],[7d_positivity_all]])/Table2[[#This Row],[7d_positivity_public]])</f>
        <v>0.2</v>
      </c>
      <c r="W2814">
        <v>4</v>
      </c>
    </row>
    <row r="2815" spans="1:23" x14ac:dyDescent="0.25">
      <c r="A2815" s="10">
        <v>44477</v>
      </c>
      <c r="B2815">
        <v>148</v>
      </c>
      <c r="C2815" t="s">
        <v>261</v>
      </c>
      <c r="D2815">
        <v>20</v>
      </c>
      <c r="E2815">
        <v>31</v>
      </c>
      <c r="F2815">
        <v>-11</v>
      </c>
      <c r="G2815">
        <v>15</v>
      </c>
      <c r="H2815">
        <v>78</v>
      </c>
      <c r="J2815">
        <v>59</v>
      </c>
      <c r="K2815">
        <v>79</v>
      </c>
      <c r="L2815">
        <v>69</v>
      </c>
      <c r="M2815">
        <v>84</v>
      </c>
      <c r="N2815">
        <v>69</v>
      </c>
      <c r="O2815">
        <v>39</v>
      </c>
      <c r="P2815">
        <v>71</v>
      </c>
      <c r="Q2815">
        <v>58</v>
      </c>
      <c r="R2815">
        <v>79</v>
      </c>
      <c r="T2815" s="34">
        <f>_xlfn.XLOOKUP(B2815,'LHA Demog pivot'!$B$4:$B$93,'LHA Demog pivot'!$C$4:$C$93,,,1)</f>
        <v>6548</v>
      </c>
      <c r="U2815" s="36">
        <f>ROUND(Table2[[#This Row],[LHA_Pop_2016]]*Table2[[#This Row],[C_ADR_7day]]/100000*7,0)</f>
        <v>9</v>
      </c>
      <c r="V2815" s="13">
        <f>IF(OR(Table2[[#This Row],[7d_positivity_public]]=0,ISBLANK(Table2[[#This Row],[7d_positivity_public]])),"",(Table2[[#This Row],[7d_positivity_public]]-Table2[[#This Row],[7d_positivity_all]])/Table2[[#This Row],[7d_positivity_public]])</f>
        <v>0.13333333333333333</v>
      </c>
      <c r="W2815">
        <v>13</v>
      </c>
    </row>
    <row r="2816" spans="1:23" x14ac:dyDescent="0.25">
      <c r="A2816" s="10">
        <v>44477</v>
      </c>
      <c r="B2816">
        <v>149</v>
      </c>
      <c r="C2816" t="s">
        <v>124</v>
      </c>
      <c r="D2816">
        <v>26</v>
      </c>
      <c r="E2816">
        <v>41</v>
      </c>
      <c r="F2816">
        <v>-15</v>
      </c>
      <c r="G2816">
        <v>11</v>
      </c>
      <c r="H2816">
        <v>79</v>
      </c>
      <c r="J2816">
        <v>67</v>
      </c>
      <c r="K2816">
        <v>80</v>
      </c>
      <c r="L2816">
        <v>71</v>
      </c>
      <c r="M2816">
        <v>86</v>
      </c>
      <c r="N2816">
        <v>70</v>
      </c>
      <c r="O2816">
        <v>50</v>
      </c>
      <c r="P2816">
        <v>71</v>
      </c>
      <c r="Q2816">
        <v>58</v>
      </c>
      <c r="R2816">
        <v>81</v>
      </c>
      <c r="T2816" s="34">
        <f>_xlfn.XLOOKUP(B2816,'LHA Demog pivot'!$B$4:$B$93,'LHA Demog pivot'!$C$4:$C$93,,,1)</f>
        <v>10855</v>
      </c>
      <c r="U2816" s="36">
        <f>ROUND(Table2[[#This Row],[LHA_Pop_2016]]*Table2[[#This Row],[C_ADR_7day]]/100000*7,0)</f>
        <v>20</v>
      </c>
      <c r="V2816" s="13">
        <f>IF(OR(Table2[[#This Row],[7d_positivity_public]]=0,ISBLANK(Table2[[#This Row],[7d_positivity_public]])),"",(Table2[[#This Row],[7d_positivity_public]]-Table2[[#This Row],[7d_positivity_all]])/Table2[[#This Row],[7d_positivity_public]])</f>
        <v>9.0909090909090912E-2</v>
      </c>
      <c r="W2816">
        <v>10</v>
      </c>
    </row>
    <row r="2817" spans="1:23" x14ac:dyDescent="0.25">
      <c r="A2817" s="10">
        <v>44477</v>
      </c>
      <c r="B2817">
        <v>211</v>
      </c>
      <c r="C2817" t="s">
        <v>262</v>
      </c>
      <c r="D2817">
        <v>29</v>
      </c>
      <c r="E2817">
        <v>19</v>
      </c>
      <c r="F2817">
        <v>10</v>
      </c>
      <c r="G2817">
        <v>10</v>
      </c>
      <c r="H2817">
        <v>76</v>
      </c>
      <c r="J2817">
        <v>58</v>
      </c>
      <c r="K2817">
        <v>78</v>
      </c>
      <c r="L2817">
        <v>69</v>
      </c>
      <c r="M2817">
        <v>82</v>
      </c>
      <c r="N2817">
        <v>68</v>
      </c>
      <c r="O2817">
        <v>46</v>
      </c>
      <c r="P2817">
        <v>70</v>
      </c>
      <c r="Q2817">
        <v>57</v>
      </c>
      <c r="R2817">
        <v>77</v>
      </c>
      <c r="T2817" s="34">
        <f>_xlfn.XLOOKUP(B2817,'LHA Demog pivot'!$B$4:$B$93,'LHA Demog pivot'!$C$4:$C$93,,,1)</f>
        <v>8129</v>
      </c>
      <c r="U2817" s="36">
        <f>ROUND(Table2[[#This Row],[LHA_Pop_2016]]*Table2[[#This Row],[C_ADR_7day]]/100000*7,0)</f>
        <v>17</v>
      </c>
      <c r="V2817" s="13">
        <f>IF(OR(Table2[[#This Row],[7d_positivity_public]]=0,ISBLANK(Table2[[#This Row],[7d_positivity_public]])),"",(Table2[[#This Row],[7d_positivity_public]]-Table2[[#This Row],[7d_positivity_all]])/Table2[[#This Row],[7d_positivity_public]])</f>
        <v>0</v>
      </c>
      <c r="W2817">
        <v>10</v>
      </c>
    </row>
    <row r="2818" spans="1:23" x14ac:dyDescent="0.25">
      <c r="A2818" s="10">
        <v>44477</v>
      </c>
      <c r="B2818">
        <v>212</v>
      </c>
      <c r="C2818" t="s">
        <v>263</v>
      </c>
      <c r="D2818">
        <v>39</v>
      </c>
      <c r="E2818">
        <v>39</v>
      </c>
      <c r="F2818">
        <v>0</v>
      </c>
      <c r="G2818">
        <v>10</v>
      </c>
      <c r="H2818">
        <v>79</v>
      </c>
      <c r="J2818">
        <v>67</v>
      </c>
      <c r="K2818">
        <v>80</v>
      </c>
      <c r="L2818">
        <v>73</v>
      </c>
      <c r="M2818">
        <v>86</v>
      </c>
      <c r="N2818">
        <v>72</v>
      </c>
      <c r="O2818">
        <v>57</v>
      </c>
      <c r="P2818">
        <v>73</v>
      </c>
      <c r="Q2818">
        <v>63</v>
      </c>
      <c r="R2818">
        <v>83</v>
      </c>
      <c r="T2818" s="34">
        <f>_xlfn.XLOOKUP(B2818,'LHA Demog pivot'!$B$4:$B$93,'LHA Demog pivot'!$C$4:$C$93,,,1)</f>
        <v>93177</v>
      </c>
      <c r="U2818" s="36">
        <f>ROUND(Table2[[#This Row],[LHA_Pop_2016]]*Table2[[#This Row],[C_ADR_7day]]/100000*7,0)</f>
        <v>254</v>
      </c>
      <c r="V2818" s="13">
        <f>IF(OR(Table2[[#This Row],[7d_positivity_public]]=0,ISBLANK(Table2[[#This Row],[7d_positivity_public]])),"",(Table2[[#This Row],[7d_positivity_public]]-Table2[[#This Row],[7d_positivity_all]])/Table2[[#This Row],[7d_positivity_public]])</f>
        <v>0</v>
      </c>
      <c r="W2818">
        <v>10</v>
      </c>
    </row>
    <row r="2819" spans="1:23" x14ac:dyDescent="0.25">
      <c r="A2819" s="10">
        <v>44477</v>
      </c>
      <c r="B2819">
        <v>213</v>
      </c>
      <c r="C2819" t="s">
        <v>264</v>
      </c>
      <c r="D2819">
        <v>20</v>
      </c>
      <c r="E2819">
        <v>23</v>
      </c>
      <c r="F2819">
        <v>-3</v>
      </c>
      <c r="G2819">
        <v>8</v>
      </c>
      <c r="H2819">
        <v>86</v>
      </c>
      <c r="J2819">
        <v>76</v>
      </c>
      <c r="K2819">
        <v>87</v>
      </c>
      <c r="L2819">
        <v>85</v>
      </c>
      <c r="M2819">
        <v>89</v>
      </c>
      <c r="N2819">
        <v>78</v>
      </c>
      <c r="O2819">
        <v>64</v>
      </c>
      <c r="P2819">
        <v>80</v>
      </c>
      <c r="Q2819">
        <v>75</v>
      </c>
      <c r="R2819">
        <v>85</v>
      </c>
      <c r="T2819" s="34">
        <f>_xlfn.XLOOKUP(B2819,'LHA Demog pivot'!$B$4:$B$93,'LHA Demog pivot'!$C$4:$C$93,,,1)</f>
        <v>141685</v>
      </c>
      <c r="U2819" s="36">
        <f>ROUND(Table2[[#This Row],[LHA_Pop_2016]]*Table2[[#This Row],[C_ADR_7day]]/100000*7,0)</f>
        <v>198</v>
      </c>
      <c r="V2819" s="13">
        <f>IF(OR(Table2[[#This Row],[7d_positivity_public]]=0,ISBLANK(Table2[[#This Row],[7d_positivity_public]])),"",(Table2[[#This Row],[7d_positivity_public]]-Table2[[#This Row],[7d_positivity_all]])/Table2[[#This Row],[7d_positivity_public]])</f>
        <v>0.25</v>
      </c>
      <c r="W2819">
        <v>6</v>
      </c>
    </row>
    <row r="2820" spans="1:23" x14ac:dyDescent="0.25">
      <c r="A2820" s="10">
        <v>44477</v>
      </c>
      <c r="B2820">
        <v>214</v>
      </c>
      <c r="C2820" t="s">
        <v>265</v>
      </c>
      <c r="D2820">
        <v>25</v>
      </c>
      <c r="E2820">
        <v>22</v>
      </c>
      <c r="F2820">
        <v>3</v>
      </c>
      <c r="G2820">
        <v>7</v>
      </c>
      <c r="H2820">
        <v>79</v>
      </c>
      <c r="J2820">
        <v>71</v>
      </c>
      <c r="K2820">
        <v>80</v>
      </c>
      <c r="L2820">
        <v>74</v>
      </c>
      <c r="M2820">
        <v>86</v>
      </c>
      <c r="N2820">
        <v>72</v>
      </c>
      <c r="O2820">
        <v>59</v>
      </c>
      <c r="P2820">
        <v>73</v>
      </c>
      <c r="Q2820">
        <v>64</v>
      </c>
      <c r="R2820">
        <v>82</v>
      </c>
      <c r="T2820" s="34">
        <f>_xlfn.XLOOKUP(B2820,'LHA Demog pivot'!$B$4:$B$93,'LHA Demog pivot'!$C$4:$C$93,,,1)</f>
        <v>43157</v>
      </c>
      <c r="U2820" s="36">
        <f>ROUND(Table2[[#This Row],[LHA_Pop_2016]]*Table2[[#This Row],[C_ADR_7day]]/100000*7,0)</f>
        <v>76</v>
      </c>
      <c r="V2820" s="13">
        <f>IF(OR(Table2[[#This Row],[7d_positivity_public]]=0,ISBLANK(Table2[[#This Row],[7d_positivity_public]])),"",(Table2[[#This Row],[7d_positivity_public]]-Table2[[#This Row],[7d_positivity_all]])/Table2[[#This Row],[7d_positivity_public]])</f>
        <v>0</v>
      </c>
      <c r="W2820">
        <v>7</v>
      </c>
    </row>
    <row r="2821" spans="1:23" x14ac:dyDescent="0.25">
      <c r="A2821" s="10">
        <v>44477</v>
      </c>
      <c r="B2821">
        <v>215</v>
      </c>
      <c r="C2821" t="s">
        <v>135</v>
      </c>
      <c r="D2821">
        <v>23</v>
      </c>
      <c r="E2821">
        <v>28</v>
      </c>
      <c r="F2821">
        <v>-5</v>
      </c>
      <c r="G2821">
        <v>8</v>
      </c>
      <c r="H2821">
        <v>83</v>
      </c>
      <c r="J2821">
        <v>66</v>
      </c>
      <c r="K2821">
        <v>84</v>
      </c>
      <c r="L2821">
        <v>75</v>
      </c>
      <c r="M2821">
        <v>89</v>
      </c>
      <c r="N2821">
        <v>76</v>
      </c>
      <c r="O2821">
        <v>56</v>
      </c>
      <c r="P2821">
        <v>77</v>
      </c>
      <c r="Q2821">
        <v>63</v>
      </c>
      <c r="R2821">
        <v>86</v>
      </c>
      <c r="T2821" s="34">
        <f>_xlfn.XLOOKUP(B2821,'LHA Demog pivot'!$B$4:$B$93,'LHA Demog pivot'!$C$4:$C$93,,,1)</f>
        <v>9696</v>
      </c>
      <c r="U2821" s="36">
        <f>ROUND(Table2[[#This Row],[LHA_Pop_2016]]*Table2[[#This Row],[C_ADR_7day]]/100000*7,0)</f>
        <v>16</v>
      </c>
      <c r="V2821" s="13">
        <f>IF(OR(Table2[[#This Row],[7d_positivity_public]]=0,ISBLANK(Table2[[#This Row],[7d_positivity_public]])),"",(Table2[[#This Row],[7d_positivity_public]]-Table2[[#This Row],[7d_positivity_all]])/Table2[[#This Row],[7d_positivity_public]])</f>
        <v>0.125</v>
      </c>
      <c r="W2821">
        <v>7</v>
      </c>
    </row>
    <row r="2822" spans="1:23" x14ac:dyDescent="0.25">
      <c r="A2822" s="10">
        <v>44477</v>
      </c>
      <c r="B2822">
        <v>221</v>
      </c>
      <c r="C2822" t="s">
        <v>136</v>
      </c>
      <c r="D2822">
        <v>11</v>
      </c>
      <c r="E2822">
        <v>8</v>
      </c>
      <c r="F2822">
        <v>3</v>
      </c>
      <c r="G2822">
        <v>6</v>
      </c>
      <c r="H2822">
        <v>92</v>
      </c>
      <c r="J2822">
        <v>89</v>
      </c>
      <c r="K2822">
        <v>92</v>
      </c>
      <c r="L2822">
        <v>93</v>
      </c>
      <c r="M2822">
        <v>91</v>
      </c>
      <c r="N2822">
        <v>86</v>
      </c>
      <c r="O2822">
        <v>80</v>
      </c>
      <c r="P2822">
        <v>86</v>
      </c>
      <c r="Q2822">
        <v>86</v>
      </c>
      <c r="R2822">
        <v>87</v>
      </c>
      <c r="T2822" s="34">
        <f>_xlfn.XLOOKUP(B2822,'LHA Demog pivot'!$B$4:$B$93,'LHA Demog pivot'!$C$4:$C$93,,,1)</f>
        <v>70996</v>
      </c>
      <c r="U2822" s="36">
        <f>ROUND(Table2[[#This Row],[LHA_Pop_2016]]*Table2[[#This Row],[C_ADR_7day]]/100000*7,0)</f>
        <v>55</v>
      </c>
      <c r="V2822" s="13">
        <f>IF(OR(Table2[[#This Row],[7d_positivity_public]]=0,ISBLANK(Table2[[#This Row],[7d_positivity_public]])),"",(Table2[[#This Row],[7d_positivity_public]]-Table2[[#This Row],[7d_positivity_all]])/Table2[[#This Row],[7d_positivity_public]])</f>
        <v>0.33333333333333331</v>
      </c>
      <c r="W2822">
        <v>4</v>
      </c>
    </row>
    <row r="2823" spans="1:23" x14ac:dyDescent="0.25">
      <c r="A2823" s="10">
        <v>44477</v>
      </c>
      <c r="B2823">
        <v>222</v>
      </c>
      <c r="C2823" t="s">
        <v>266</v>
      </c>
      <c r="D2823">
        <v>9</v>
      </c>
      <c r="E2823">
        <v>9</v>
      </c>
      <c r="F2823">
        <v>0</v>
      </c>
      <c r="G2823">
        <v>5</v>
      </c>
      <c r="H2823">
        <v>91</v>
      </c>
      <c r="J2823">
        <v>88</v>
      </c>
      <c r="K2823">
        <v>92</v>
      </c>
      <c r="L2823">
        <v>94</v>
      </c>
      <c r="M2823">
        <v>88</v>
      </c>
      <c r="N2823">
        <v>86</v>
      </c>
      <c r="O2823">
        <v>80</v>
      </c>
      <c r="P2823">
        <v>86</v>
      </c>
      <c r="Q2823">
        <v>87</v>
      </c>
      <c r="R2823">
        <v>85</v>
      </c>
      <c r="T2823" s="34">
        <f>_xlfn.XLOOKUP(B2823,'LHA Demog pivot'!$B$4:$B$93,'LHA Demog pivot'!$C$4:$C$93,,,1)</f>
        <v>232755</v>
      </c>
      <c r="U2823" s="36">
        <f>ROUND(Table2[[#This Row],[LHA_Pop_2016]]*Table2[[#This Row],[C_ADR_7day]]/100000*7,0)</f>
        <v>147</v>
      </c>
      <c r="V2823" s="13">
        <f>IF(OR(Table2[[#This Row],[7d_positivity_public]]=0,ISBLANK(Table2[[#This Row],[7d_positivity_public]])),"",(Table2[[#This Row],[7d_positivity_public]]-Table2[[#This Row],[7d_positivity_all]])/Table2[[#This Row],[7d_positivity_public]])</f>
        <v>0.6</v>
      </c>
      <c r="W2823">
        <v>2</v>
      </c>
    </row>
    <row r="2824" spans="1:23" x14ac:dyDescent="0.25">
      <c r="A2824" s="10">
        <v>44477</v>
      </c>
      <c r="B2824">
        <v>223</v>
      </c>
      <c r="C2824" t="s">
        <v>267</v>
      </c>
      <c r="D2824">
        <v>16</v>
      </c>
      <c r="E2824">
        <v>26</v>
      </c>
      <c r="F2824">
        <v>-10</v>
      </c>
      <c r="G2824">
        <v>6</v>
      </c>
      <c r="H2824">
        <v>87</v>
      </c>
      <c r="J2824">
        <v>83</v>
      </c>
      <c r="K2824">
        <v>87</v>
      </c>
      <c r="L2824">
        <v>84</v>
      </c>
      <c r="M2824">
        <v>90</v>
      </c>
      <c r="N2824">
        <v>80</v>
      </c>
      <c r="O2824">
        <v>74</v>
      </c>
      <c r="P2824">
        <v>81</v>
      </c>
      <c r="Q2824">
        <v>75</v>
      </c>
      <c r="R2824">
        <v>87</v>
      </c>
      <c r="T2824" s="34">
        <f>_xlfn.XLOOKUP(B2824,'LHA Demog pivot'!$B$4:$B$93,'LHA Demog pivot'!$C$4:$C$93,,,1)</f>
        <v>101101</v>
      </c>
      <c r="U2824" s="36">
        <f>ROUND(Table2[[#This Row],[LHA_Pop_2016]]*Table2[[#This Row],[C_ADR_7day]]/100000*7,0)</f>
        <v>113</v>
      </c>
      <c r="V2824" s="13">
        <f>IF(OR(Table2[[#This Row],[7d_positivity_public]]=0,ISBLANK(Table2[[#This Row],[7d_positivity_public]])),"",(Table2[[#This Row],[7d_positivity_public]]-Table2[[#This Row],[7d_positivity_all]])/Table2[[#This Row],[7d_positivity_public]])</f>
        <v>0.16666666666666666</v>
      </c>
      <c r="W2824">
        <v>5</v>
      </c>
    </row>
    <row r="2825" spans="1:23" x14ac:dyDescent="0.25">
      <c r="A2825" s="10">
        <v>44477</v>
      </c>
      <c r="B2825">
        <v>224</v>
      </c>
      <c r="C2825" t="s">
        <v>268</v>
      </c>
      <c r="D2825">
        <v>8</v>
      </c>
      <c r="E2825">
        <v>7</v>
      </c>
      <c r="F2825">
        <v>1</v>
      </c>
      <c r="G2825">
        <v>3</v>
      </c>
      <c r="H2825">
        <v>90</v>
      </c>
      <c r="J2825">
        <v>88</v>
      </c>
      <c r="K2825">
        <v>90</v>
      </c>
      <c r="L2825">
        <v>90</v>
      </c>
      <c r="M2825">
        <v>90</v>
      </c>
      <c r="N2825">
        <v>85</v>
      </c>
      <c r="O2825">
        <v>80</v>
      </c>
      <c r="P2825">
        <v>85</v>
      </c>
      <c r="Q2825">
        <v>83</v>
      </c>
      <c r="R2825">
        <v>88</v>
      </c>
      <c r="T2825" s="34">
        <f>_xlfn.XLOOKUP(B2825,'LHA Demog pivot'!$B$4:$B$93,'LHA Demog pivot'!$C$4:$C$93,,,1)</f>
        <v>234393</v>
      </c>
      <c r="U2825" s="36">
        <f>ROUND(Table2[[#This Row],[LHA_Pop_2016]]*Table2[[#This Row],[C_ADR_7day]]/100000*7,0)</f>
        <v>131</v>
      </c>
      <c r="V2825" s="13">
        <f>IF(OR(Table2[[#This Row],[7d_positivity_public]]=0,ISBLANK(Table2[[#This Row],[7d_positivity_public]])),"",(Table2[[#This Row],[7d_positivity_public]]-Table2[[#This Row],[7d_positivity_all]])/Table2[[#This Row],[7d_positivity_public]])</f>
        <v>0.33333333333333331</v>
      </c>
      <c r="W2825">
        <v>2</v>
      </c>
    </row>
    <row r="2826" spans="1:23" x14ac:dyDescent="0.25">
      <c r="A2826" s="10">
        <v>44477</v>
      </c>
      <c r="B2826">
        <v>231</v>
      </c>
      <c r="C2826" t="s">
        <v>269</v>
      </c>
      <c r="D2826">
        <v>18</v>
      </c>
      <c r="E2826">
        <v>18</v>
      </c>
      <c r="F2826">
        <v>0</v>
      </c>
      <c r="G2826">
        <v>6</v>
      </c>
      <c r="H2826">
        <v>87</v>
      </c>
      <c r="J2826">
        <v>82</v>
      </c>
      <c r="K2826">
        <v>87</v>
      </c>
      <c r="L2826">
        <v>85</v>
      </c>
      <c r="M2826">
        <v>90</v>
      </c>
      <c r="N2826">
        <v>81</v>
      </c>
      <c r="O2826">
        <v>73</v>
      </c>
      <c r="P2826">
        <v>81</v>
      </c>
      <c r="Q2826">
        <v>76</v>
      </c>
      <c r="R2826">
        <v>87</v>
      </c>
      <c r="T2826" s="34">
        <f>_xlfn.XLOOKUP(B2826,'LHA Demog pivot'!$B$4:$B$93,'LHA Demog pivot'!$C$4:$C$93,,,1)</f>
        <v>143778</v>
      </c>
      <c r="U2826" s="36">
        <f>ROUND(Table2[[#This Row],[LHA_Pop_2016]]*Table2[[#This Row],[C_ADR_7day]]/100000*7,0)</f>
        <v>181</v>
      </c>
      <c r="V2826" s="13">
        <f>IF(OR(Table2[[#This Row],[7d_positivity_public]]=0,ISBLANK(Table2[[#This Row],[7d_positivity_public]])),"",(Table2[[#This Row],[7d_positivity_public]]-Table2[[#This Row],[7d_positivity_all]])/Table2[[#This Row],[7d_positivity_public]])</f>
        <v>0.16666666666666666</v>
      </c>
      <c r="W2826">
        <v>5</v>
      </c>
    </row>
    <row r="2827" spans="1:23" x14ac:dyDescent="0.25">
      <c r="A2827" s="10">
        <v>44477</v>
      </c>
      <c r="B2827">
        <v>232</v>
      </c>
      <c r="C2827" t="s">
        <v>270</v>
      </c>
      <c r="D2827">
        <v>6</v>
      </c>
      <c r="E2827">
        <v>8</v>
      </c>
      <c r="F2827">
        <v>-2</v>
      </c>
      <c r="G2827">
        <v>2</v>
      </c>
      <c r="H2827">
        <v>93</v>
      </c>
      <c r="J2827">
        <v>91</v>
      </c>
      <c r="K2827">
        <v>94</v>
      </c>
      <c r="L2827">
        <v>93</v>
      </c>
      <c r="M2827">
        <v>94</v>
      </c>
      <c r="N2827">
        <v>88</v>
      </c>
      <c r="O2827">
        <v>83</v>
      </c>
      <c r="P2827">
        <v>88</v>
      </c>
      <c r="Q2827">
        <v>85</v>
      </c>
      <c r="R2827">
        <v>91</v>
      </c>
      <c r="T2827" s="34">
        <f>_xlfn.XLOOKUP(B2827,'LHA Demog pivot'!$B$4:$B$93,'LHA Demog pivot'!$C$4:$C$93,,,1)</f>
        <v>103064</v>
      </c>
      <c r="U2827" s="36">
        <f>ROUND(Table2[[#This Row],[LHA_Pop_2016]]*Table2[[#This Row],[C_ADR_7day]]/100000*7,0)</f>
        <v>43</v>
      </c>
      <c r="V2827" s="13">
        <f>IF(OR(Table2[[#This Row],[7d_positivity_public]]=0,ISBLANK(Table2[[#This Row],[7d_positivity_public]])),"",(Table2[[#This Row],[7d_positivity_public]]-Table2[[#This Row],[7d_positivity_all]])/Table2[[#This Row],[7d_positivity_public]])</f>
        <v>0</v>
      </c>
      <c r="W2827">
        <v>2</v>
      </c>
    </row>
    <row r="2828" spans="1:23" x14ac:dyDescent="0.25">
      <c r="A2828" s="10">
        <v>44477</v>
      </c>
      <c r="B2828">
        <v>233</v>
      </c>
      <c r="C2828" t="s">
        <v>271</v>
      </c>
      <c r="D2828">
        <v>9</v>
      </c>
      <c r="E2828">
        <v>10</v>
      </c>
      <c r="F2828">
        <v>-1</v>
      </c>
      <c r="G2828">
        <v>4</v>
      </c>
      <c r="H2828">
        <v>93</v>
      </c>
      <c r="J2828">
        <v>86</v>
      </c>
      <c r="K2828">
        <v>93</v>
      </c>
      <c r="L2828">
        <v>94</v>
      </c>
      <c r="M2828">
        <v>92</v>
      </c>
      <c r="N2828">
        <v>85</v>
      </c>
      <c r="O2828">
        <v>75</v>
      </c>
      <c r="P2828">
        <v>86</v>
      </c>
      <c r="Q2828">
        <v>84</v>
      </c>
      <c r="R2828">
        <v>89</v>
      </c>
      <c r="T2828" s="34">
        <f>_xlfn.XLOOKUP(B2828,'LHA Demog pivot'!$B$4:$B$93,'LHA Demog pivot'!$C$4:$C$93,,,1)</f>
        <v>443367</v>
      </c>
      <c r="U2828" s="36">
        <f>ROUND(Table2[[#This Row],[LHA_Pop_2016]]*Table2[[#This Row],[C_ADR_7day]]/100000*7,0)</f>
        <v>279</v>
      </c>
      <c r="V2828" s="13">
        <f>IF(OR(Table2[[#This Row],[7d_positivity_public]]=0,ISBLANK(Table2[[#This Row],[7d_positivity_public]])),"",(Table2[[#This Row],[7d_positivity_public]]-Table2[[#This Row],[7d_positivity_all]])/Table2[[#This Row],[7d_positivity_public]])</f>
        <v>0.25</v>
      </c>
      <c r="W2828">
        <v>3</v>
      </c>
    </row>
    <row r="2829" spans="1:23" x14ac:dyDescent="0.25">
      <c r="A2829" s="10">
        <v>44477</v>
      </c>
      <c r="B2829">
        <v>234</v>
      </c>
      <c r="C2829" t="s">
        <v>272</v>
      </c>
      <c r="D2829">
        <v>11</v>
      </c>
      <c r="E2829">
        <v>11</v>
      </c>
      <c r="F2829">
        <v>0</v>
      </c>
      <c r="G2829">
        <v>5</v>
      </c>
      <c r="H2829">
        <v>89</v>
      </c>
      <c r="J2829">
        <v>87</v>
      </c>
      <c r="K2829">
        <v>89</v>
      </c>
      <c r="L2829">
        <v>86</v>
      </c>
      <c r="M2829">
        <v>91</v>
      </c>
      <c r="N2829">
        <v>84</v>
      </c>
      <c r="O2829">
        <v>79</v>
      </c>
      <c r="P2829">
        <v>85</v>
      </c>
      <c r="Q2829">
        <v>80</v>
      </c>
      <c r="R2829">
        <v>88</v>
      </c>
      <c r="T2829" s="34">
        <f>_xlfn.XLOOKUP(B2829,'LHA Demog pivot'!$B$4:$B$93,'LHA Demog pivot'!$C$4:$C$93,,,1)</f>
        <v>94768</v>
      </c>
      <c r="U2829" s="36">
        <f>ROUND(Table2[[#This Row],[LHA_Pop_2016]]*Table2[[#This Row],[C_ADR_7day]]/100000*7,0)</f>
        <v>73</v>
      </c>
      <c r="V2829" s="13">
        <f>IF(OR(Table2[[#This Row],[7d_positivity_public]]=0,ISBLANK(Table2[[#This Row],[7d_positivity_public]])),"",(Table2[[#This Row],[7d_positivity_public]]-Table2[[#This Row],[7d_positivity_all]])/Table2[[#This Row],[7d_positivity_public]])</f>
        <v>0.2</v>
      </c>
      <c r="W2829">
        <v>4</v>
      </c>
    </row>
    <row r="2830" spans="1:23" x14ac:dyDescent="0.25">
      <c r="A2830" s="10">
        <v>44477</v>
      </c>
      <c r="B2830">
        <v>311</v>
      </c>
      <c r="C2830" t="s">
        <v>273</v>
      </c>
      <c r="D2830">
        <v>3</v>
      </c>
      <c r="E2830">
        <v>4</v>
      </c>
      <c r="F2830">
        <v>-1</v>
      </c>
      <c r="G2830">
        <v>3</v>
      </c>
      <c r="H2830">
        <v>90</v>
      </c>
      <c r="J2830">
        <v>89</v>
      </c>
      <c r="K2830">
        <v>90</v>
      </c>
      <c r="L2830">
        <v>93</v>
      </c>
      <c r="M2830">
        <v>87</v>
      </c>
      <c r="N2830">
        <v>85</v>
      </c>
      <c r="O2830">
        <v>83</v>
      </c>
      <c r="P2830">
        <v>86</v>
      </c>
      <c r="Q2830">
        <v>86</v>
      </c>
      <c r="R2830">
        <v>85</v>
      </c>
      <c r="T2830" s="34">
        <f>_xlfn.XLOOKUP(B2830,'LHA Demog pivot'!$B$4:$B$93,'LHA Demog pivot'!$C$4:$C$93,,,1)</f>
        <v>198309</v>
      </c>
      <c r="U2830" s="36">
        <f>ROUND(Table2[[#This Row],[LHA_Pop_2016]]*Table2[[#This Row],[C_ADR_7day]]/100000*7,0)</f>
        <v>42</v>
      </c>
      <c r="V2830" s="13">
        <f>IF(OR(Table2[[#This Row],[7d_positivity_public]]=0,ISBLANK(Table2[[#This Row],[7d_positivity_public]])),"",(Table2[[#This Row],[7d_positivity_public]]-Table2[[#This Row],[7d_positivity_all]])/Table2[[#This Row],[7d_positivity_public]])</f>
        <v>0.33333333333333331</v>
      </c>
      <c r="W2830">
        <v>2</v>
      </c>
    </row>
    <row r="2831" spans="1:23" x14ac:dyDescent="0.25">
      <c r="A2831" s="10">
        <v>44477</v>
      </c>
      <c r="B2831">
        <v>321</v>
      </c>
      <c r="C2831" t="s">
        <v>274</v>
      </c>
      <c r="D2831">
        <v>6</v>
      </c>
      <c r="E2831">
        <v>8</v>
      </c>
      <c r="F2831">
        <v>-2</v>
      </c>
      <c r="G2831">
        <v>3</v>
      </c>
      <c r="H2831">
        <v>95</v>
      </c>
      <c r="J2831">
        <v>89</v>
      </c>
      <c r="K2831">
        <v>95</v>
      </c>
      <c r="L2831">
        <v>100</v>
      </c>
      <c r="M2831">
        <v>89</v>
      </c>
      <c r="N2831">
        <v>89</v>
      </c>
      <c r="O2831">
        <v>78</v>
      </c>
      <c r="P2831">
        <v>89</v>
      </c>
      <c r="Q2831">
        <v>92</v>
      </c>
      <c r="R2831">
        <v>85</v>
      </c>
      <c r="T2831" s="34">
        <f>_xlfn.XLOOKUP(B2831,'LHA Demog pivot'!$B$4:$B$93,'LHA Demog pivot'!$C$4:$C$93,,,1)</f>
        <v>122041</v>
      </c>
      <c r="U2831" s="36">
        <f>ROUND(Table2[[#This Row],[LHA_Pop_2016]]*Table2[[#This Row],[C_ADR_7day]]/100000*7,0)</f>
        <v>51</v>
      </c>
      <c r="V2831" s="13">
        <f>IF(OR(Table2[[#This Row],[7d_positivity_public]]=0,ISBLANK(Table2[[#This Row],[7d_positivity_public]])),"",(Table2[[#This Row],[7d_positivity_public]]-Table2[[#This Row],[7d_positivity_all]])/Table2[[#This Row],[7d_positivity_public]])</f>
        <v>0.66666666666666663</v>
      </c>
      <c r="W2831">
        <v>1</v>
      </c>
    </row>
    <row r="2832" spans="1:23" x14ac:dyDescent="0.25">
      <c r="A2832" s="10">
        <v>44477</v>
      </c>
      <c r="B2832">
        <v>322</v>
      </c>
      <c r="C2832" t="s">
        <v>275</v>
      </c>
      <c r="D2832">
        <v>15</v>
      </c>
      <c r="E2832">
        <v>22</v>
      </c>
      <c r="F2832">
        <v>-7</v>
      </c>
      <c r="G2832">
        <v>6</v>
      </c>
      <c r="H2832">
        <v>89</v>
      </c>
      <c r="J2832">
        <v>82</v>
      </c>
      <c r="K2832">
        <v>89</v>
      </c>
      <c r="L2832">
        <v>92</v>
      </c>
      <c r="M2832">
        <v>84</v>
      </c>
      <c r="N2832">
        <v>81</v>
      </c>
      <c r="O2832">
        <v>71</v>
      </c>
      <c r="P2832">
        <v>81</v>
      </c>
      <c r="Q2832">
        <v>83</v>
      </c>
      <c r="R2832">
        <v>79</v>
      </c>
      <c r="T2832" s="34">
        <f>_xlfn.XLOOKUP(B2832,'LHA Demog pivot'!$B$4:$B$93,'LHA Demog pivot'!$C$4:$C$93,,,1)</f>
        <v>61532</v>
      </c>
      <c r="U2832" s="36">
        <f>ROUND(Table2[[#This Row],[LHA_Pop_2016]]*Table2[[#This Row],[C_ADR_7day]]/100000*7,0)</f>
        <v>65</v>
      </c>
      <c r="V2832" s="13">
        <f>IF(OR(Table2[[#This Row],[7d_positivity_public]]=0,ISBLANK(Table2[[#This Row],[7d_positivity_public]])),"",(Table2[[#This Row],[7d_positivity_public]]-Table2[[#This Row],[7d_positivity_all]])/Table2[[#This Row],[7d_positivity_public]])</f>
        <v>0.33333333333333331</v>
      </c>
      <c r="W2832">
        <v>4</v>
      </c>
    </row>
    <row r="2833" spans="1:23" x14ac:dyDescent="0.25">
      <c r="A2833" s="10">
        <v>44477</v>
      </c>
      <c r="B2833">
        <v>323</v>
      </c>
      <c r="C2833" t="s">
        <v>276</v>
      </c>
      <c r="D2833">
        <v>8</v>
      </c>
      <c r="E2833">
        <v>9</v>
      </c>
      <c r="F2833">
        <v>-1</v>
      </c>
      <c r="G2833">
        <v>5</v>
      </c>
      <c r="H2833">
        <v>96</v>
      </c>
      <c r="J2833">
        <v>92</v>
      </c>
      <c r="K2833">
        <v>96</v>
      </c>
      <c r="L2833">
        <v>99</v>
      </c>
      <c r="M2833">
        <v>92</v>
      </c>
      <c r="N2833">
        <v>91</v>
      </c>
      <c r="O2833">
        <v>86</v>
      </c>
      <c r="P2833">
        <v>91</v>
      </c>
      <c r="Q2833">
        <v>92</v>
      </c>
      <c r="R2833">
        <v>89</v>
      </c>
      <c r="T2833" s="34">
        <f>_xlfn.XLOOKUP(B2833,'LHA Demog pivot'!$B$4:$B$93,'LHA Demog pivot'!$C$4:$C$93,,,1)</f>
        <v>103894</v>
      </c>
      <c r="U2833" s="36">
        <f>ROUND(Table2[[#This Row],[LHA_Pop_2016]]*Table2[[#This Row],[C_ADR_7day]]/100000*7,0)</f>
        <v>58</v>
      </c>
      <c r="V2833" s="13">
        <f>IF(OR(Table2[[#This Row],[7d_positivity_public]]=0,ISBLANK(Table2[[#This Row],[7d_positivity_public]])),"",(Table2[[#This Row],[7d_positivity_public]]-Table2[[#This Row],[7d_positivity_all]])/Table2[[#This Row],[7d_positivity_public]])</f>
        <v>0.4</v>
      </c>
      <c r="W2833">
        <v>3</v>
      </c>
    </row>
    <row r="2834" spans="1:23" x14ac:dyDescent="0.25">
      <c r="A2834" s="10">
        <v>44477</v>
      </c>
      <c r="B2834">
        <v>324</v>
      </c>
      <c r="C2834" t="s">
        <v>277</v>
      </c>
      <c r="D2834">
        <v>3</v>
      </c>
      <c r="E2834">
        <v>3</v>
      </c>
      <c r="F2834">
        <v>0</v>
      </c>
      <c r="G2834">
        <v>2</v>
      </c>
      <c r="H2834">
        <v>93</v>
      </c>
      <c r="J2834">
        <v>92</v>
      </c>
      <c r="K2834">
        <v>93</v>
      </c>
      <c r="L2834">
        <v>95</v>
      </c>
      <c r="M2834">
        <v>89</v>
      </c>
      <c r="N2834">
        <v>88</v>
      </c>
      <c r="O2834">
        <v>86</v>
      </c>
      <c r="P2834">
        <v>89</v>
      </c>
      <c r="Q2834">
        <v>90</v>
      </c>
      <c r="R2834">
        <v>87</v>
      </c>
      <c r="T2834" s="34">
        <f>_xlfn.XLOOKUP(B2834,'LHA Demog pivot'!$B$4:$B$93,'LHA Demog pivot'!$C$4:$C$93,,,1)</f>
        <v>131178</v>
      </c>
      <c r="U2834" s="36">
        <f>ROUND(Table2[[#This Row],[LHA_Pop_2016]]*Table2[[#This Row],[C_ADR_7day]]/100000*7,0)</f>
        <v>28</v>
      </c>
      <c r="V2834" s="13">
        <f>IF(OR(Table2[[#This Row],[7d_positivity_public]]=0,ISBLANK(Table2[[#This Row],[7d_positivity_public]])),"",(Table2[[#This Row],[7d_positivity_public]]-Table2[[#This Row],[7d_positivity_all]])/Table2[[#This Row],[7d_positivity_public]])</f>
        <v>0.5</v>
      </c>
      <c r="W2834">
        <v>1</v>
      </c>
    </row>
    <row r="2835" spans="1:23" x14ac:dyDescent="0.25">
      <c r="A2835" s="10">
        <v>44477</v>
      </c>
      <c r="B2835">
        <v>325</v>
      </c>
      <c r="C2835" t="s">
        <v>278</v>
      </c>
      <c r="D2835">
        <v>6</v>
      </c>
      <c r="E2835">
        <v>9</v>
      </c>
      <c r="F2835">
        <v>-3</v>
      </c>
      <c r="G2835">
        <v>3</v>
      </c>
      <c r="H2835">
        <v>95</v>
      </c>
      <c r="J2835">
        <v>93</v>
      </c>
      <c r="K2835">
        <v>95</v>
      </c>
      <c r="L2835">
        <v>97</v>
      </c>
      <c r="M2835">
        <v>91</v>
      </c>
      <c r="N2835">
        <v>90</v>
      </c>
      <c r="O2835">
        <v>87</v>
      </c>
      <c r="P2835">
        <v>90</v>
      </c>
      <c r="Q2835">
        <v>92</v>
      </c>
      <c r="R2835">
        <v>88</v>
      </c>
      <c r="T2835" s="34">
        <f>_xlfn.XLOOKUP(B2835,'LHA Demog pivot'!$B$4:$B$93,'LHA Demog pivot'!$C$4:$C$93,,,1)</f>
        <v>95808</v>
      </c>
      <c r="U2835" s="36">
        <f>ROUND(Table2[[#This Row],[LHA_Pop_2016]]*Table2[[#This Row],[C_ADR_7day]]/100000*7,0)</f>
        <v>40</v>
      </c>
      <c r="V2835" s="13">
        <f>IF(OR(Table2[[#This Row],[7d_positivity_public]]=0,ISBLANK(Table2[[#This Row],[7d_positivity_public]])),"",(Table2[[#This Row],[7d_positivity_public]]-Table2[[#This Row],[7d_positivity_all]])/Table2[[#This Row],[7d_positivity_public]])</f>
        <v>0.33333333333333331</v>
      </c>
      <c r="W2835">
        <v>2</v>
      </c>
    </row>
    <row r="2836" spans="1:23" x14ac:dyDescent="0.25">
      <c r="A2836" s="10">
        <v>44477</v>
      </c>
      <c r="B2836">
        <v>326</v>
      </c>
      <c r="C2836" t="s">
        <v>279</v>
      </c>
      <c r="D2836">
        <v>5</v>
      </c>
      <c r="E2836">
        <v>5</v>
      </c>
      <c r="F2836">
        <v>0</v>
      </c>
      <c r="G2836">
        <v>4</v>
      </c>
      <c r="H2836">
        <v>93</v>
      </c>
      <c r="J2836">
        <v>91</v>
      </c>
      <c r="K2836">
        <v>94</v>
      </c>
      <c r="L2836">
        <v>97</v>
      </c>
      <c r="M2836">
        <v>90</v>
      </c>
      <c r="N2836">
        <v>88</v>
      </c>
      <c r="O2836">
        <v>84</v>
      </c>
      <c r="P2836">
        <v>88</v>
      </c>
      <c r="Q2836">
        <v>89</v>
      </c>
      <c r="R2836">
        <v>87</v>
      </c>
      <c r="T2836" s="34">
        <f>_xlfn.XLOOKUP(B2836,'LHA Demog pivot'!$B$4:$B$93,'LHA Demog pivot'!$C$4:$C$93,,,1)</f>
        <v>134575</v>
      </c>
      <c r="U2836" s="36">
        <f>ROUND(Table2[[#This Row],[LHA_Pop_2016]]*Table2[[#This Row],[C_ADR_7day]]/100000*7,0)</f>
        <v>47</v>
      </c>
      <c r="V2836" s="13">
        <f>IF(OR(Table2[[#This Row],[7d_positivity_public]]=0,ISBLANK(Table2[[#This Row],[7d_positivity_public]])),"",(Table2[[#This Row],[7d_positivity_public]]-Table2[[#This Row],[7d_positivity_all]])/Table2[[#This Row],[7d_positivity_public]])</f>
        <v>0.25</v>
      </c>
      <c r="W2836">
        <v>3</v>
      </c>
    </row>
    <row r="2837" spans="1:23" x14ac:dyDescent="0.25">
      <c r="A2837" s="10">
        <v>44477</v>
      </c>
      <c r="B2837">
        <v>331</v>
      </c>
      <c r="C2837" t="s">
        <v>280</v>
      </c>
      <c r="D2837">
        <v>6</v>
      </c>
      <c r="E2837">
        <v>8</v>
      </c>
      <c r="F2837">
        <v>-2</v>
      </c>
      <c r="G2837">
        <v>2</v>
      </c>
      <c r="H2837">
        <v>93</v>
      </c>
      <c r="J2837">
        <v>94</v>
      </c>
      <c r="K2837">
        <v>93</v>
      </c>
      <c r="L2837">
        <v>94</v>
      </c>
      <c r="M2837">
        <v>93</v>
      </c>
      <c r="N2837">
        <v>89</v>
      </c>
      <c r="O2837">
        <v>87</v>
      </c>
      <c r="P2837">
        <v>89</v>
      </c>
      <c r="Q2837">
        <v>88</v>
      </c>
      <c r="R2837">
        <v>90</v>
      </c>
      <c r="T2837" s="34">
        <f>_xlfn.XLOOKUP(B2837,'LHA Demog pivot'!$B$4:$B$93,'LHA Demog pivot'!$C$4:$C$93,,,1)</f>
        <v>141392</v>
      </c>
      <c r="U2837" s="36">
        <f>ROUND(Table2[[#This Row],[LHA_Pop_2016]]*Table2[[#This Row],[C_ADR_7day]]/100000*7,0)</f>
        <v>59</v>
      </c>
      <c r="V2837" s="13">
        <f>IF(OR(Table2[[#This Row],[7d_positivity_public]]=0,ISBLANK(Table2[[#This Row],[7d_positivity_public]])),"",(Table2[[#This Row],[7d_positivity_public]]-Table2[[#This Row],[7d_positivity_all]])/Table2[[#This Row],[7d_positivity_public]])</f>
        <v>0</v>
      </c>
      <c r="W2837">
        <v>2</v>
      </c>
    </row>
    <row r="2838" spans="1:23" x14ac:dyDescent="0.25">
      <c r="A2838" s="10">
        <v>44477</v>
      </c>
      <c r="B2838">
        <v>332</v>
      </c>
      <c r="C2838" t="s">
        <v>281</v>
      </c>
      <c r="D2838">
        <v>4</v>
      </c>
      <c r="E2838">
        <v>4</v>
      </c>
      <c r="F2838">
        <v>0</v>
      </c>
      <c r="G2838">
        <v>2</v>
      </c>
      <c r="H2838">
        <v>89</v>
      </c>
      <c r="J2838">
        <v>90</v>
      </c>
      <c r="K2838">
        <v>89</v>
      </c>
      <c r="L2838">
        <v>87</v>
      </c>
      <c r="M2838">
        <v>91</v>
      </c>
      <c r="N2838">
        <v>84</v>
      </c>
      <c r="O2838">
        <v>82</v>
      </c>
      <c r="P2838">
        <v>85</v>
      </c>
      <c r="Q2838">
        <v>80</v>
      </c>
      <c r="R2838">
        <v>88</v>
      </c>
      <c r="T2838" s="34">
        <f>_xlfn.XLOOKUP(B2838,'LHA Demog pivot'!$B$4:$B$93,'LHA Demog pivot'!$C$4:$C$93,,,1)</f>
        <v>50490</v>
      </c>
      <c r="U2838" s="36">
        <f>ROUND(Table2[[#This Row],[LHA_Pop_2016]]*Table2[[#This Row],[C_ADR_7day]]/100000*7,0)</f>
        <v>14</v>
      </c>
      <c r="V2838" s="13">
        <f>IF(OR(Table2[[#This Row],[7d_positivity_public]]=0,ISBLANK(Table2[[#This Row],[7d_positivity_public]])),"",(Table2[[#This Row],[7d_positivity_public]]-Table2[[#This Row],[7d_positivity_all]])/Table2[[#This Row],[7d_positivity_public]])</f>
        <v>0.5</v>
      </c>
      <c r="W2838">
        <v>1</v>
      </c>
    </row>
    <row r="2839" spans="1:23" x14ac:dyDescent="0.25">
      <c r="A2839" s="10">
        <v>44477</v>
      </c>
      <c r="B2839">
        <v>333</v>
      </c>
      <c r="C2839" t="s">
        <v>282</v>
      </c>
      <c r="D2839">
        <v>11</v>
      </c>
      <c r="E2839">
        <v>7</v>
      </c>
      <c r="F2839">
        <v>4</v>
      </c>
      <c r="G2839">
        <v>10</v>
      </c>
      <c r="H2839">
        <v>87</v>
      </c>
      <c r="J2839">
        <v>80</v>
      </c>
      <c r="K2839">
        <v>87</v>
      </c>
      <c r="L2839">
        <v>80</v>
      </c>
      <c r="M2839">
        <v>91</v>
      </c>
      <c r="N2839">
        <v>81</v>
      </c>
      <c r="O2839">
        <v>68</v>
      </c>
      <c r="P2839">
        <v>81</v>
      </c>
      <c r="Q2839">
        <v>70</v>
      </c>
      <c r="R2839">
        <v>88</v>
      </c>
      <c r="T2839" s="34">
        <f>_xlfn.XLOOKUP(B2839,'LHA Demog pivot'!$B$4:$B$93,'LHA Demog pivot'!$C$4:$C$93,,,1)</f>
        <v>29970</v>
      </c>
      <c r="U2839" s="36">
        <f>ROUND(Table2[[#This Row],[LHA_Pop_2016]]*Table2[[#This Row],[C_ADR_7day]]/100000*7,0)</f>
        <v>23</v>
      </c>
      <c r="V2839" s="13">
        <f>IF(OR(Table2[[#This Row],[7d_positivity_public]]=0,ISBLANK(Table2[[#This Row],[7d_positivity_public]])),"",(Table2[[#This Row],[7d_positivity_public]]-Table2[[#This Row],[7d_positivity_all]])/Table2[[#This Row],[7d_positivity_public]])</f>
        <v>0.1</v>
      </c>
      <c r="W2839">
        <v>9</v>
      </c>
    </row>
    <row r="2840" spans="1:23" x14ac:dyDescent="0.25">
      <c r="A2840" s="10">
        <v>44477</v>
      </c>
      <c r="B2840">
        <v>334</v>
      </c>
      <c r="C2840" t="s">
        <v>283</v>
      </c>
      <c r="D2840">
        <v>3</v>
      </c>
      <c r="E2840">
        <v>1</v>
      </c>
      <c r="F2840">
        <v>2</v>
      </c>
      <c r="G2840">
        <v>2</v>
      </c>
      <c r="H2840">
        <v>84</v>
      </c>
      <c r="J2840">
        <v>74</v>
      </c>
      <c r="K2840">
        <v>84</v>
      </c>
      <c r="L2840">
        <v>76</v>
      </c>
      <c r="M2840">
        <v>89</v>
      </c>
      <c r="N2840">
        <v>77</v>
      </c>
      <c r="O2840">
        <v>61</v>
      </c>
      <c r="P2840">
        <v>78</v>
      </c>
      <c r="Q2840">
        <v>65</v>
      </c>
      <c r="R2840">
        <v>86</v>
      </c>
      <c r="T2840" s="34">
        <f>_xlfn.XLOOKUP(B2840,'LHA Demog pivot'!$B$4:$B$93,'LHA Demog pivot'!$C$4:$C$93,,,1)</f>
        <v>19671</v>
      </c>
      <c r="U2840" s="36">
        <f>ROUND(Table2[[#This Row],[LHA_Pop_2016]]*Table2[[#This Row],[C_ADR_7day]]/100000*7,0)</f>
        <v>4</v>
      </c>
      <c r="V2840" s="13">
        <f>IF(OR(Table2[[#This Row],[7d_positivity_public]]=0,ISBLANK(Table2[[#This Row],[7d_positivity_public]])),"",(Table2[[#This Row],[7d_positivity_public]]-Table2[[#This Row],[7d_positivity_all]])/Table2[[#This Row],[7d_positivity_public]])</f>
        <v>0</v>
      </c>
      <c r="W2840">
        <v>2</v>
      </c>
    </row>
    <row r="2841" spans="1:23" x14ac:dyDescent="0.25">
      <c r="A2841" s="10">
        <v>44477</v>
      </c>
      <c r="B2841">
        <v>335</v>
      </c>
      <c r="C2841" t="s">
        <v>284</v>
      </c>
      <c r="D2841">
        <v>9</v>
      </c>
      <c r="E2841">
        <v>12</v>
      </c>
      <c r="F2841">
        <v>-3</v>
      </c>
      <c r="G2841">
        <v>5</v>
      </c>
      <c r="H2841">
        <v>95</v>
      </c>
      <c r="J2841">
        <v>88</v>
      </c>
      <c r="K2841">
        <v>95</v>
      </c>
      <c r="L2841">
        <v>96</v>
      </c>
      <c r="M2841">
        <v>94</v>
      </c>
      <c r="N2841">
        <v>86</v>
      </c>
      <c r="O2841">
        <v>74</v>
      </c>
      <c r="P2841">
        <v>87</v>
      </c>
      <c r="Q2841">
        <v>85</v>
      </c>
      <c r="R2841">
        <v>89</v>
      </c>
      <c r="T2841" s="34">
        <f>_xlfn.XLOOKUP(B2841,'LHA Demog pivot'!$B$4:$B$93,'LHA Demog pivot'!$C$4:$C$93,,,1)</f>
        <v>38653</v>
      </c>
      <c r="U2841" s="36">
        <f>ROUND(Table2[[#This Row],[LHA_Pop_2016]]*Table2[[#This Row],[C_ADR_7day]]/100000*7,0)</f>
        <v>24</v>
      </c>
      <c r="V2841" s="13">
        <f>IF(OR(Table2[[#This Row],[7d_positivity_public]]=0,ISBLANK(Table2[[#This Row],[7d_positivity_public]])),"",(Table2[[#This Row],[7d_positivity_public]]-Table2[[#This Row],[7d_positivity_all]])/Table2[[#This Row],[7d_positivity_public]])</f>
        <v>0.4</v>
      </c>
      <c r="W2841">
        <v>3</v>
      </c>
    </row>
    <row r="2842" spans="1:23" x14ac:dyDescent="0.25">
      <c r="A2842" s="10">
        <v>44477</v>
      </c>
      <c r="B2842">
        <v>336</v>
      </c>
      <c r="C2842" t="s">
        <v>285</v>
      </c>
      <c r="D2842">
        <v>5</v>
      </c>
      <c r="E2842">
        <v>41</v>
      </c>
      <c r="F2842">
        <v>-36</v>
      </c>
      <c r="G2842">
        <v>4</v>
      </c>
      <c r="H2842">
        <v>77</v>
      </c>
      <c r="J2842">
        <v>61</v>
      </c>
      <c r="K2842">
        <v>78</v>
      </c>
      <c r="L2842">
        <v>73</v>
      </c>
      <c r="M2842">
        <v>83</v>
      </c>
      <c r="N2842">
        <v>68</v>
      </c>
      <c r="O2842">
        <v>50</v>
      </c>
      <c r="P2842">
        <v>70</v>
      </c>
      <c r="Q2842">
        <v>62</v>
      </c>
      <c r="R2842">
        <v>77</v>
      </c>
      <c r="T2842" s="34">
        <f>_xlfn.XLOOKUP(B2842,'LHA Demog pivot'!$B$4:$B$93,'LHA Demog pivot'!$C$4:$C$93,,,1)</f>
        <v>2678</v>
      </c>
      <c r="U2842" s="36">
        <f>ROUND(Table2[[#This Row],[LHA_Pop_2016]]*Table2[[#This Row],[C_ADR_7day]]/100000*7,0)</f>
        <v>1</v>
      </c>
      <c r="V2842" s="13">
        <f>IF(OR(Table2[[#This Row],[7d_positivity_public]]=0,ISBLANK(Table2[[#This Row],[7d_positivity_public]])),"",(Table2[[#This Row],[7d_positivity_public]]-Table2[[#This Row],[7d_positivity_all]])/Table2[[#This Row],[7d_positivity_public]])</f>
        <v>0.25</v>
      </c>
      <c r="W2842">
        <v>3</v>
      </c>
    </row>
    <row r="2843" spans="1:23" x14ac:dyDescent="0.25">
      <c r="A2843" s="10">
        <v>44477</v>
      </c>
      <c r="B2843">
        <v>337</v>
      </c>
      <c r="C2843" t="s">
        <v>286</v>
      </c>
      <c r="D2843">
        <v>0</v>
      </c>
      <c r="E2843">
        <v>0</v>
      </c>
      <c r="F2843">
        <v>0</v>
      </c>
      <c r="G2843">
        <v>0</v>
      </c>
      <c r="H2843">
        <v>97</v>
      </c>
      <c r="J2843">
        <v>90</v>
      </c>
      <c r="K2843">
        <v>98</v>
      </c>
      <c r="L2843">
        <v>98</v>
      </c>
      <c r="M2843">
        <v>97</v>
      </c>
      <c r="N2843">
        <v>93</v>
      </c>
      <c r="O2843">
        <v>83</v>
      </c>
      <c r="P2843">
        <v>93</v>
      </c>
      <c r="Q2843">
        <v>93</v>
      </c>
      <c r="R2843">
        <v>94</v>
      </c>
      <c r="T2843" s="34">
        <f>_xlfn.XLOOKUP(B2843,'LHA Demog pivot'!$B$4:$B$93,'LHA Demog pivot'!$C$4:$C$93,,,1)</f>
        <v>1514</v>
      </c>
      <c r="U2843" s="36">
        <f>ROUND(Table2[[#This Row],[LHA_Pop_2016]]*Table2[[#This Row],[C_ADR_7day]]/100000*7,0)</f>
        <v>0</v>
      </c>
      <c r="V2843" s="13" t="str">
        <f>IF(OR(Table2[[#This Row],[7d_positivity_public]]=0,ISBLANK(Table2[[#This Row],[7d_positivity_public]])),"",(Table2[[#This Row],[7d_positivity_public]]-Table2[[#This Row],[7d_positivity_all]])/Table2[[#This Row],[7d_positivity_public]])</f>
        <v/>
      </c>
      <c r="W2843">
        <v>0</v>
      </c>
    </row>
    <row r="2844" spans="1:23" x14ac:dyDescent="0.25">
      <c r="A2844" s="10">
        <v>44477</v>
      </c>
      <c r="B2844">
        <v>411</v>
      </c>
      <c r="C2844" t="s">
        <v>287</v>
      </c>
      <c r="D2844">
        <v>9</v>
      </c>
      <c r="E2844">
        <v>10</v>
      </c>
      <c r="F2844">
        <v>-1</v>
      </c>
      <c r="G2844">
        <v>5</v>
      </c>
      <c r="H2844">
        <v>94</v>
      </c>
      <c r="J2844">
        <v>93</v>
      </c>
      <c r="K2844">
        <v>94</v>
      </c>
      <c r="L2844">
        <v>95</v>
      </c>
      <c r="M2844">
        <v>94</v>
      </c>
      <c r="N2844">
        <v>89</v>
      </c>
      <c r="O2844">
        <v>84</v>
      </c>
      <c r="P2844">
        <v>89</v>
      </c>
      <c r="Q2844">
        <v>88</v>
      </c>
      <c r="R2844">
        <v>91</v>
      </c>
      <c r="T2844" s="34">
        <f>_xlfn.XLOOKUP(B2844,'LHA Demog pivot'!$B$4:$B$93,'LHA Demog pivot'!$C$4:$C$93,,,1)</f>
        <v>225919</v>
      </c>
      <c r="U2844" s="36">
        <f>ROUND(Table2[[#This Row],[LHA_Pop_2016]]*Table2[[#This Row],[C_ADR_7day]]/100000*7,0)</f>
        <v>142</v>
      </c>
      <c r="V2844" s="13">
        <f>IF(OR(Table2[[#This Row],[7d_positivity_public]]=0,ISBLANK(Table2[[#This Row],[7d_positivity_public]])),"",(Table2[[#This Row],[7d_positivity_public]]-Table2[[#This Row],[7d_positivity_all]])/Table2[[#This Row],[7d_positivity_public]])</f>
        <v>0</v>
      </c>
      <c r="W2844">
        <v>5</v>
      </c>
    </row>
    <row r="2845" spans="1:23" x14ac:dyDescent="0.25">
      <c r="A2845" s="10">
        <v>44477</v>
      </c>
      <c r="B2845">
        <v>412</v>
      </c>
      <c r="C2845" t="s">
        <v>288</v>
      </c>
      <c r="D2845">
        <v>5</v>
      </c>
      <c r="E2845">
        <v>9</v>
      </c>
      <c r="F2845">
        <v>-4</v>
      </c>
      <c r="G2845">
        <v>3</v>
      </c>
      <c r="H2845">
        <v>90</v>
      </c>
      <c r="J2845">
        <v>88</v>
      </c>
      <c r="K2845">
        <v>91</v>
      </c>
      <c r="L2845">
        <v>88</v>
      </c>
      <c r="M2845">
        <v>93</v>
      </c>
      <c r="N2845">
        <v>84</v>
      </c>
      <c r="O2845">
        <v>77</v>
      </c>
      <c r="P2845">
        <v>84</v>
      </c>
      <c r="Q2845">
        <v>79</v>
      </c>
      <c r="R2845">
        <v>90</v>
      </c>
      <c r="T2845" s="34">
        <f>_xlfn.XLOOKUP(B2845,'LHA Demog pivot'!$B$4:$B$93,'LHA Demog pivot'!$C$4:$C$93,,,1)</f>
        <v>77460</v>
      </c>
      <c r="U2845" s="36">
        <f>ROUND(Table2[[#This Row],[LHA_Pop_2016]]*Table2[[#This Row],[C_ADR_7day]]/100000*7,0)</f>
        <v>27</v>
      </c>
      <c r="V2845" s="13">
        <f>IF(OR(Table2[[#This Row],[7d_positivity_public]]=0,ISBLANK(Table2[[#This Row],[7d_positivity_public]])),"",(Table2[[#This Row],[7d_positivity_public]]-Table2[[#This Row],[7d_positivity_all]])/Table2[[#This Row],[7d_positivity_public]])</f>
        <v>0</v>
      </c>
      <c r="W2845">
        <v>3</v>
      </c>
    </row>
    <row r="2846" spans="1:23" x14ac:dyDescent="0.25">
      <c r="A2846" s="10">
        <v>44477</v>
      </c>
      <c r="B2846">
        <v>413</v>
      </c>
      <c r="C2846" t="s">
        <v>289</v>
      </c>
      <c r="D2846">
        <v>5</v>
      </c>
      <c r="E2846">
        <v>3</v>
      </c>
      <c r="F2846">
        <v>2</v>
      </c>
      <c r="G2846">
        <v>3</v>
      </c>
      <c r="H2846">
        <v>94</v>
      </c>
      <c r="J2846">
        <v>94</v>
      </c>
      <c r="K2846">
        <v>94</v>
      </c>
      <c r="L2846">
        <v>92</v>
      </c>
      <c r="M2846">
        <v>95</v>
      </c>
      <c r="N2846">
        <v>90</v>
      </c>
      <c r="O2846">
        <v>86</v>
      </c>
      <c r="P2846">
        <v>90</v>
      </c>
      <c r="Q2846">
        <v>85</v>
      </c>
      <c r="R2846">
        <v>93</v>
      </c>
      <c r="T2846" s="34">
        <f>_xlfn.XLOOKUP(B2846,'LHA Demog pivot'!$B$4:$B$93,'LHA Demog pivot'!$C$4:$C$93,,,1)</f>
        <v>64692</v>
      </c>
      <c r="U2846" s="36">
        <f>ROUND(Table2[[#This Row],[LHA_Pop_2016]]*Table2[[#This Row],[C_ADR_7day]]/100000*7,0)</f>
        <v>23</v>
      </c>
      <c r="V2846" s="13">
        <f>IF(OR(Table2[[#This Row],[7d_positivity_public]]=0,ISBLANK(Table2[[#This Row],[7d_positivity_public]])),"",(Table2[[#This Row],[7d_positivity_public]]-Table2[[#This Row],[7d_positivity_all]])/Table2[[#This Row],[7d_positivity_public]])</f>
        <v>0</v>
      </c>
      <c r="W2846">
        <v>3</v>
      </c>
    </row>
    <row r="2847" spans="1:23" x14ac:dyDescent="0.25">
      <c r="A2847" s="10">
        <v>44477</v>
      </c>
      <c r="B2847">
        <v>414</v>
      </c>
      <c r="C2847" t="s">
        <v>290</v>
      </c>
      <c r="D2847">
        <v>2</v>
      </c>
      <c r="E2847">
        <v>3</v>
      </c>
      <c r="F2847">
        <v>-1</v>
      </c>
      <c r="G2847">
        <v>4</v>
      </c>
      <c r="H2847">
        <v>86</v>
      </c>
      <c r="J2847">
        <v>78</v>
      </c>
      <c r="K2847">
        <v>86</v>
      </c>
      <c r="L2847">
        <v>77</v>
      </c>
      <c r="M2847">
        <v>91</v>
      </c>
      <c r="N2847">
        <v>81</v>
      </c>
      <c r="O2847">
        <v>66</v>
      </c>
      <c r="P2847">
        <v>81</v>
      </c>
      <c r="Q2847">
        <v>68</v>
      </c>
      <c r="R2847">
        <v>88</v>
      </c>
      <c r="T2847" s="34">
        <f>_xlfn.XLOOKUP(B2847,'LHA Demog pivot'!$B$4:$B$93,'LHA Demog pivot'!$C$4:$C$93,,,1)</f>
        <v>15289</v>
      </c>
      <c r="U2847" s="36">
        <f>ROUND(Table2[[#This Row],[LHA_Pop_2016]]*Table2[[#This Row],[C_ADR_7day]]/100000*7,0)</f>
        <v>2</v>
      </c>
      <c r="V2847" s="13">
        <f>IF(OR(Table2[[#This Row],[7d_positivity_public]]=0,ISBLANK(Table2[[#This Row],[7d_positivity_public]])),"",(Table2[[#This Row],[7d_positivity_public]]-Table2[[#This Row],[7d_positivity_all]])/Table2[[#This Row],[7d_positivity_public]])</f>
        <v>0.5</v>
      </c>
      <c r="W2847">
        <v>2</v>
      </c>
    </row>
    <row r="2848" spans="1:23" x14ac:dyDescent="0.25">
      <c r="A2848" s="10">
        <v>44477</v>
      </c>
      <c r="B2848">
        <v>421</v>
      </c>
      <c r="C2848" t="s">
        <v>291</v>
      </c>
      <c r="D2848">
        <v>8</v>
      </c>
      <c r="E2848">
        <v>13</v>
      </c>
      <c r="F2848">
        <v>-5</v>
      </c>
      <c r="G2848">
        <v>5</v>
      </c>
      <c r="H2848">
        <v>86</v>
      </c>
      <c r="J2848">
        <v>82</v>
      </c>
      <c r="K2848">
        <v>86</v>
      </c>
      <c r="L2848">
        <v>80</v>
      </c>
      <c r="M2848">
        <v>91</v>
      </c>
      <c r="N2848">
        <v>79</v>
      </c>
      <c r="O2848">
        <v>69</v>
      </c>
      <c r="P2848">
        <v>80</v>
      </c>
      <c r="Q2848">
        <v>69</v>
      </c>
      <c r="R2848">
        <v>87</v>
      </c>
      <c r="T2848" s="34">
        <f>_xlfn.XLOOKUP(B2848,'LHA Demog pivot'!$B$4:$B$93,'LHA Demog pivot'!$C$4:$C$93,,,1)</f>
        <v>58378</v>
      </c>
      <c r="U2848" s="36">
        <f>ROUND(Table2[[#This Row],[LHA_Pop_2016]]*Table2[[#This Row],[C_ADR_7day]]/100000*7,0)</f>
        <v>33</v>
      </c>
      <c r="V2848" s="13">
        <f>IF(OR(Table2[[#This Row],[7d_positivity_public]]=0,ISBLANK(Table2[[#This Row],[7d_positivity_public]])),"",(Table2[[#This Row],[7d_positivity_public]]-Table2[[#This Row],[7d_positivity_all]])/Table2[[#This Row],[7d_positivity_public]])</f>
        <v>0.2</v>
      </c>
      <c r="W2848">
        <v>4</v>
      </c>
    </row>
    <row r="2849" spans="1:23" x14ac:dyDescent="0.25">
      <c r="A2849" s="10">
        <v>44477</v>
      </c>
      <c r="B2849">
        <v>422</v>
      </c>
      <c r="C2849" t="s">
        <v>292</v>
      </c>
      <c r="D2849">
        <v>2</v>
      </c>
      <c r="E2849">
        <v>4</v>
      </c>
      <c r="F2849">
        <v>-2</v>
      </c>
      <c r="G2849">
        <v>2</v>
      </c>
      <c r="H2849">
        <v>81</v>
      </c>
      <c r="J2849">
        <v>70</v>
      </c>
      <c r="K2849">
        <v>81</v>
      </c>
      <c r="L2849">
        <v>70</v>
      </c>
      <c r="M2849">
        <v>88</v>
      </c>
      <c r="N2849">
        <v>73</v>
      </c>
      <c r="O2849">
        <v>57</v>
      </c>
      <c r="P2849">
        <v>74</v>
      </c>
      <c r="Q2849">
        <v>57</v>
      </c>
      <c r="R2849">
        <v>84</v>
      </c>
      <c r="T2849" s="34">
        <f>_xlfn.XLOOKUP(B2849,'LHA Demog pivot'!$B$4:$B$93,'LHA Demog pivot'!$C$4:$C$93,,,1)</f>
        <v>6240</v>
      </c>
      <c r="U2849" s="36">
        <f>ROUND(Table2[[#This Row],[LHA_Pop_2016]]*Table2[[#This Row],[C_ADR_7day]]/100000*7,0)</f>
        <v>1</v>
      </c>
      <c r="V2849" s="13">
        <f>IF(OR(Table2[[#This Row],[7d_positivity_public]]=0,ISBLANK(Table2[[#This Row],[7d_positivity_public]])),"",(Table2[[#This Row],[7d_positivity_public]]-Table2[[#This Row],[7d_positivity_all]])/Table2[[#This Row],[7d_positivity_public]])</f>
        <v>0</v>
      </c>
      <c r="W2849">
        <v>2</v>
      </c>
    </row>
    <row r="2850" spans="1:23" x14ac:dyDescent="0.25">
      <c r="A2850" s="10">
        <v>44477</v>
      </c>
      <c r="B2850">
        <v>423</v>
      </c>
      <c r="C2850" t="s">
        <v>293</v>
      </c>
      <c r="D2850">
        <v>5</v>
      </c>
      <c r="E2850">
        <v>9</v>
      </c>
      <c r="F2850">
        <v>-4</v>
      </c>
      <c r="G2850">
        <v>3</v>
      </c>
      <c r="H2850">
        <v>87</v>
      </c>
      <c r="J2850">
        <v>78</v>
      </c>
      <c r="K2850">
        <v>88</v>
      </c>
      <c r="L2850">
        <v>80</v>
      </c>
      <c r="M2850">
        <v>92</v>
      </c>
      <c r="N2850">
        <v>81</v>
      </c>
      <c r="O2850">
        <v>65</v>
      </c>
      <c r="P2850">
        <v>82</v>
      </c>
      <c r="Q2850">
        <v>70</v>
      </c>
      <c r="R2850">
        <v>89</v>
      </c>
      <c r="T2850" s="34">
        <f>_xlfn.XLOOKUP(B2850,'LHA Demog pivot'!$B$4:$B$93,'LHA Demog pivot'!$C$4:$C$93,,,1)</f>
        <v>19121</v>
      </c>
      <c r="U2850" s="36">
        <f>ROUND(Table2[[#This Row],[LHA_Pop_2016]]*Table2[[#This Row],[C_ADR_7day]]/100000*7,0)</f>
        <v>7</v>
      </c>
      <c r="V2850" s="13">
        <f>IF(OR(Table2[[#This Row],[7d_positivity_public]]=0,ISBLANK(Table2[[#This Row],[7d_positivity_public]])),"",(Table2[[#This Row],[7d_positivity_public]]-Table2[[#This Row],[7d_positivity_all]])/Table2[[#This Row],[7d_positivity_public]])</f>
        <v>0</v>
      </c>
      <c r="W2850">
        <v>3</v>
      </c>
    </row>
    <row r="2851" spans="1:23" x14ac:dyDescent="0.25">
      <c r="A2851" s="10">
        <v>44477</v>
      </c>
      <c r="B2851">
        <v>424</v>
      </c>
      <c r="C2851" t="s">
        <v>294</v>
      </c>
      <c r="D2851">
        <v>7</v>
      </c>
      <c r="E2851">
        <v>10</v>
      </c>
      <c r="F2851">
        <v>-3</v>
      </c>
      <c r="G2851">
        <v>4</v>
      </c>
      <c r="H2851">
        <v>88</v>
      </c>
      <c r="J2851">
        <v>84</v>
      </c>
      <c r="K2851">
        <v>88</v>
      </c>
      <c r="L2851">
        <v>85</v>
      </c>
      <c r="M2851">
        <v>91</v>
      </c>
      <c r="N2851">
        <v>81</v>
      </c>
      <c r="O2851">
        <v>72</v>
      </c>
      <c r="P2851">
        <v>82</v>
      </c>
      <c r="Q2851">
        <v>74</v>
      </c>
      <c r="R2851">
        <v>88</v>
      </c>
      <c r="T2851" s="34">
        <f>_xlfn.XLOOKUP(B2851,'LHA Demog pivot'!$B$4:$B$93,'LHA Demog pivot'!$C$4:$C$93,,,1)</f>
        <v>108964</v>
      </c>
      <c r="U2851" s="36">
        <f>ROUND(Table2[[#This Row],[LHA_Pop_2016]]*Table2[[#This Row],[C_ADR_7day]]/100000*7,0)</f>
        <v>53</v>
      </c>
      <c r="V2851" s="13">
        <f>IF(OR(Table2[[#This Row],[7d_positivity_public]]=0,ISBLANK(Table2[[#This Row],[7d_positivity_public]])),"",(Table2[[#This Row],[7d_positivity_public]]-Table2[[#This Row],[7d_positivity_all]])/Table2[[#This Row],[7d_positivity_public]])</f>
        <v>0</v>
      </c>
      <c r="W2851">
        <v>4</v>
      </c>
    </row>
    <row r="2852" spans="1:23" x14ac:dyDescent="0.25">
      <c r="A2852" s="10">
        <v>44477</v>
      </c>
      <c r="B2852">
        <v>425</v>
      </c>
      <c r="C2852" t="s">
        <v>295</v>
      </c>
      <c r="D2852">
        <v>7</v>
      </c>
      <c r="E2852">
        <v>3</v>
      </c>
      <c r="F2852">
        <v>4</v>
      </c>
      <c r="G2852">
        <v>6</v>
      </c>
      <c r="H2852">
        <v>87</v>
      </c>
      <c r="J2852">
        <v>77</v>
      </c>
      <c r="K2852">
        <v>87</v>
      </c>
      <c r="L2852">
        <v>76</v>
      </c>
      <c r="M2852">
        <v>92</v>
      </c>
      <c r="N2852">
        <v>82</v>
      </c>
      <c r="O2852">
        <v>64</v>
      </c>
      <c r="P2852">
        <v>82</v>
      </c>
      <c r="Q2852">
        <v>66</v>
      </c>
      <c r="R2852">
        <v>89</v>
      </c>
      <c r="T2852" s="34">
        <f>_xlfn.XLOOKUP(B2852,'LHA Demog pivot'!$B$4:$B$93,'LHA Demog pivot'!$C$4:$C$93,,,1)</f>
        <v>47133</v>
      </c>
      <c r="U2852" s="36">
        <f>ROUND(Table2[[#This Row],[LHA_Pop_2016]]*Table2[[#This Row],[C_ADR_7day]]/100000*7,0)</f>
        <v>23</v>
      </c>
      <c r="V2852" s="13">
        <f>IF(OR(Table2[[#This Row],[7d_positivity_public]]=0,ISBLANK(Table2[[#This Row],[7d_positivity_public]])),"",(Table2[[#This Row],[7d_positivity_public]]-Table2[[#This Row],[7d_positivity_all]])/Table2[[#This Row],[7d_positivity_public]])</f>
        <v>0</v>
      </c>
      <c r="W2852">
        <v>6</v>
      </c>
    </row>
    <row r="2853" spans="1:23" x14ac:dyDescent="0.25">
      <c r="A2853" s="10">
        <v>44477</v>
      </c>
      <c r="B2853">
        <v>426</v>
      </c>
      <c r="C2853" t="s">
        <v>296</v>
      </c>
      <c r="D2853">
        <v>40</v>
      </c>
      <c r="E2853">
        <v>27</v>
      </c>
      <c r="F2853">
        <v>13</v>
      </c>
      <c r="G2853">
        <v>20</v>
      </c>
      <c r="H2853">
        <v>85</v>
      </c>
      <c r="J2853">
        <v>74</v>
      </c>
      <c r="K2853">
        <v>86</v>
      </c>
      <c r="L2853">
        <v>82</v>
      </c>
      <c r="M2853">
        <v>90</v>
      </c>
      <c r="N2853">
        <v>77</v>
      </c>
      <c r="O2853">
        <v>59</v>
      </c>
      <c r="P2853">
        <v>78</v>
      </c>
      <c r="Q2853">
        <v>69</v>
      </c>
      <c r="R2853">
        <v>86</v>
      </c>
      <c r="T2853" s="34">
        <f>_xlfn.XLOOKUP(B2853,'LHA Demog pivot'!$B$4:$B$93,'LHA Demog pivot'!$C$4:$C$93,,,1)</f>
        <v>30981</v>
      </c>
      <c r="U2853" s="36">
        <f>ROUND(Table2[[#This Row],[LHA_Pop_2016]]*Table2[[#This Row],[C_ADR_7day]]/100000*7,0)</f>
        <v>87</v>
      </c>
      <c r="V2853" s="13">
        <f>IF(OR(Table2[[#This Row],[7d_positivity_public]]=0,ISBLANK(Table2[[#This Row],[7d_positivity_public]])),"",(Table2[[#This Row],[7d_positivity_public]]-Table2[[#This Row],[7d_positivity_all]])/Table2[[#This Row],[7d_positivity_public]])</f>
        <v>0.05</v>
      </c>
      <c r="W2853">
        <v>19</v>
      </c>
    </row>
    <row r="2854" spans="1:23" x14ac:dyDescent="0.25">
      <c r="A2854" s="10">
        <v>44477</v>
      </c>
      <c r="B2854">
        <v>431</v>
      </c>
      <c r="C2854" t="s">
        <v>297</v>
      </c>
      <c r="D2854">
        <v>6</v>
      </c>
      <c r="E2854">
        <v>3</v>
      </c>
      <c r="F2854">
        <v>3</v>
      </c>
      <c r="G2854">
        <v>5</v>
      </c>
      <c r="H2854">
        <v>86</v>
      </c>
      <c r="J2854">
        <v>78</v>
      </c>
      <c r="K2854">
        <v>87</v>
      </c>
      <c r="L2854">
        <v>80</v>
      </c>
      <c r="M2854">
        <v>91</v>
      </c>
      <c r="N2854">
        <v>80</v>
      </c>
      <c r="O2854">
        <v>65</v>
      </c>
      <c r="P2854">
        <v>81</v>
      </c>
      <c r="Q2854">
        <v>69</v>
      </c>
      <c r="R2854">
        <v>88</v>
      </c>
      <c r="T2854" s="34">
        <f>_xlfn.XLOOKUP(B2854,'LHA Demog pivot'!$B$4:$B$93,'LHA Demog pivot'!$C$4:$C$93,,,1)</f>
        <v>66527</v>
      </c>
      <c r="U2854" s="36">
        <f>ROUND(Table2[[#This Row],[LHA_Pop_2016]]*Table2[[#This Row],[C_ADR_7day]]/100000*7,0)</f>
        <v>28</v>
      </c>
      <c r="V2854" s="13">
        <f>IF(OR(Table2[[#This Row],[7d_positivity_public]]=0,ISBLANK(Table2[[#This Row],[7d_positivity_public]])),"",(Table2[[#This Row],[7d_positivity_public]]-Table2[[#This Row],[7d_positivity_all]])/Table2[[#This Row],[7d_positivity_public]])</f>
        <v>0.2</v>
      </c>
      <c r="W2854">
        <v>4</v>
      </c>
    </row>
    <row r="2855" spans="1:23" x14ac:dyDescent="0.25">
      <c r="A2855" s="10">
        <v>44477</v>
      </c>
      <c r="B2855">
        <v>432</v>
      </c>
      <c r="C2855" t="s">
        <v>298</v>
      </c>
      <c r="D2855">
        <v>6</v>
      </c>
      <c r="E2855">
        <v>6</v>
      </c>
      <c r="F2855">
        <v>0</v>
      </c>
      <c r="G2855">
        <v>4</v>
      </c>
      <c r="H2855">
        <v>85</v>
      </c>
      <c r="J2855">
        <v>78</v>
      </c>
      <c r="K2855">
        <v>86</v>
      </c>
      <c r="L2855">
        <v>79</v>
      </c>
      <c r="M2855">
        <v>91</v>
      </c>
      <c r="N2855">
        <v>79</v>
      </c>
      <c r="O2855">
        <v>66</v>
      </c>
      <c r="P2855">
        <v>79</v>
      </c>
      <c r="Q2855">
        <v>69</v>
      </c>
      <c r="R2855">
        <v>87</v>
      </c>
      <c r="T2855" s="34">
        <f>_xlfn.XLOOKUP(B2855,'LHA Demog pivot'!$B$4:$B$93,'LHA Demog pivot'!$C$4:$C$93,,,1)</f>
        <v>42570</v>
      </c>
      <c r="U2855" s="36">
        <f>ROUND(Table2[[#This Row],[LHA_Pop_2016]]*Table2[[#This Row],[C_ADR_7day]]/100000*7,0)</f>
        <v>18</v>
      </c>
      <c r="V2855" s="13">
        <f>IF(OR(Table2[[#This Row],[7d_positivity_public]]=0,ISBLANK(Table2[[#This Row],[7d_positivity_public]])),"",(Table2[[#This Row],[7d_positivity_public]]-Table2[[#This Row],[7d_positivity_all]])/Table2[[#This Row],[7d_positivity_public]])</f>
        <v>0</v>
      </c>
      <c r="W2855">
        <v>4</v>
      </c>
    </row>
    <row r="2856" spans="1:23" x14ac:dyDescent="0.25">
      <c r="A2856" s="10">
        <v>44477</v>
      </c>
      <c r="B2856">
        <v>433</v>
      </c>
      <c r="C2856" t="s">
        <v>299</v>
      </c>
      <c r="D2856">
        <v>7</v>
      </c>
      <c r="E2856">
        <v>0</v>
      </c>
      <c r="F2856">
        <v>7</v>
      </c>
      <c r="G2856">
        <v>50</v>
      </c>
      <c r="H2856">
        <v>80</v>
      </c>
      <c r="J2856">
        <v>66</v>
      </c>
      <c r="K2856">
        <v>81</v>
      </c>
      <c r="L2856">
        <v>74</v>
      </c>
      <c r="M2856">
        <v>86</v>
      </c>
      <c r="N2856">
        <v>75</v>
      </c>
      <c r="O2856">
        <v>53</v>
      </c>
      <c r="P2856">
        <v>76</v>
      </c>
      <c r="Q2856">
        <v>66</v>
      </c>
      <c r="R2856">
        <v>82</v>
      </c>
      <c r="T2856" s="34">
        <f>_xlfn.XLOOKUP(B2856,'LHA Demog pivot'!$B$4:$B$93,'LHA Demog pivot'!$C$4:$C$93,,,1)</f>
        <v>1901</v>
      </c>
      <c r="U2856" s="36">
        <f>ROUND(Table2[[#This Row],[LHA_Pop_2016]]*Table2[[#This Row],[C_ADR_7day]]/100000*7,0)</f>
        <v>1</v>
      </c>
      <c r="V2856" s="13">
        <f>IF(OR(Table2[[#This Row],[7d_positivity_public]]=0,ISBLANK(Table2[[#This Row],[7d_positivity_public]])),"",(Table2[[#This Row],[7d_positivity_public]]-Table2[[#This Row],[7d_positivity_all]])/Table2[[#This Row],[7d_positivity_public]])</f>
        <v>0.34</v>
      </c>
      <c r="W2856">
        <v>33</v>
      </c>
    </row>
    <row r="2857" spans="1:23" x14ac:dyDescent="0.25">
      <c r="A2857" s="10">
        <v>44477</v>
      </c>
      <c r="B2857">
        <v>434</v>
      </c>
      <c r="C2857" t="s">
        <v>300</v>
      </c>
      <c r="D2857">
        <v>3</v>
      </c>
      <c r="E2857">
        <v>3</v>
      </c>
      <c r="F2857">
        <v>0</v>
      </c>
      <c r="G2857">
        <v>3</v>
      </c>
      <c r="H2857">
        <v>84</v>
      </c>
      <c r="J2857">
        <v>74</v>
      </c>
      <c r="K2857">
        <v>85</v>
      </c>
      <c r="L2857">
        <v>80</v>
      </c>
      <c r="M2857">
        <v>88</v>
      </c>
      <c r="N2857">
        <v>76</v>
      </c>
      <c r="O2857">
        <v>59</v>
      </c>
      <c r="P2857">
        <v>77</v>
      </c>
      <c r="Q2857">
        <v>69</v>
      </c>
      <c r="R2857">
        <v>84</v>
      </c>
      <c r="T2857" s="34">
        <f>_xlfn.XLOOKUP(B2857,'LHA Demog pivot'!$B$4:$B$93,'LHA Demog pivot'!$C$4:$C$93,,,1)</f>
        <v>11235</v>
      </c>
      <c r="U2857" s="36">
        <f>ROUND(Table2[[#This Row],[LHA_Pop_2016]]*Table2[[#This Row],[C_ADR_7day]]/100000*7,0)</f>
        <v>2</v>
      </c>
      <c r="V2857" s="13">
        <f>IF(OR(Table2[[#This Row],[7d_positivity_public]]=0,ISBLANK(Table2[[#This Row],[7d_positivity_public]])),"",(Table2[[#This Row],[7d_positivity_public]]-Table2[[#This Row],[7d_positivity_all]])/Table2[[#This Row],[7d_positivity_public]])</f>
        <v>0</v>
      </c>
      <c r="W2857">
        <v>3</v>
      </c>
    </row>
    <row r="2858" spans="1:23" x14ac:dyDescent="0.25">
      <c r="A2858" s="10">
        <v>44477</v>
      </c>
      <c r="B2858">
        <v>510</v>
      </c>
      <c r="C2858" t="s">
        <v>301</v>
      </c>
      <c r="D2858">
        <v>3</v>
      </c>
      <c r="E2858">
        <v>6</v>
      </c>
      <c r="F2858">
        <v>-3</v>
      </c>
      <c r="G2858">
        <v>4</v>
      </c>
      <c r="H2858">
        <v>89</v>
      </c>
      <c r="J2858">
        <v>83</v>
      </c>
      <c r="K2858">
        <v>89</v>
      </c>
      <c r="L2858">
        <v>87</v>
      </c>
      <c r="M2858">
        <v>91</v>
      </c>
      <c r="N2858">
        <v>82</v>
      </c>
      <c r="O2858">
        <v>71</v>
      </c>
      <c r="P2858">
        <v>82</v>
      </c>
      <c r="Q2858">
        <v>77</v>
      </c>
      <c r="R2858">
        <v>87</v>
      </c>
      <c r="T2858" s="34">
        <f>_xlfn.XLOOKUP(B2858,'LHA Demog pivot'!$B$4:$B$93,'LHA Demog pivot'!$C$4:$C$93,,,1)</f>
        <v>4198</v>
      </c>
      <c r="U2858" s="36">
        <f>ROUND(Table2[[#This Row],[LHA_Pop_2016]]*Table2[[#This Row],[C_ADR_7day]]/100000*7,0)</f>
        <v>1</v>
      </c>
      <c r="V2858" s="13">
        <f>IF(OR(Table2[[#This Row],[7d_positivity_public]]=0,ISBLANK(Table2[[#This Row],[7d_positivity_public]])),"",(Table2[[#This Row],[7d_positivity_public]]-Table2[[#This Row],[7d_positivity_all]])/Table2[[#This Row],[7d_positivity_public]])</f>
        <v>0</v>
      </c>
      <c r="W2858">
        <v>4</v>
      </c>
    </row>
    <row r="2859" spans="1:23" x14ac:dyDescent="0.25">
      <c r="A2859" s="10">
        <v>44477</v>
      </c>
      <c r="B2859">
        <v>512</v>
      </c>
      <c r="C2859" t="s">
        <v>304</v>
      </c>
      <c r="D2859">
        <v>9</v>
      </c>
      <c r="E2859">
        <v>4</v>
      </c>
      <c r="F2859">
        <v>5</v>
      </c>
      <c r="G2859">
        <v>12</v>
      </c>
      <c r="H2859">
        <v>87</v>
      </c>
      <c r="J2859">
        <v>77</v>
      </c>
      <c r="K2859">
        <v>88</v>
      </c>
      <c r="L2859">
        <v>86</v>
      </c>
      <c r="M2859">
        <v>91</v>
      </c>
      <c r="N2859">
        <v>78</v>
      </c>
      <c r="O2859">
        <v>60</v>
      </c>
      <c r="P2859">
        <v>79</v>
      </c>
      <c r="Q2859">
        <v>73</v>
      </c>
      <c r="R2859">
        <v>86</v>
      </c>
      <c r="T2859" s="34">
        <f>_xlfn.XLOOKUP(B2859,'LHA Demog pivot'!$B$4:$B$93,'LHA Demog pivot'!$C$4:$C$93,,,1)</f>
        <v>13501</v>
      </c>
      <c r="U2859" s="36">
        <f>ROUND(Table2[[#This Row],[LHA_Pop_2016]]*Table2[[#This Row],[C_ADR_7day]]/100000*7,0)</f>
        <v>9</v>
      </c>
      <c r="V2859" s="13">
        <f>IF(OR(Table2[[#This Row],[7d_positivity_public]]=0,ISBLANK(Table2[[#This Row],[7d_positivity_public]])),"",(Table2[[#This Row],[7d_positivity_public]]-Table2[[#This Row],[7d_positivity_all]])/Table2[[#This Row],[7d_positivity_public]])</f>
        <v>8.3333333333333329E-2</v>
      </c>
      <c r="W2859">
        <v>11</v>
      </c>
    </row>
    <row r="2860" spans="1:23" x14ac:dyDescent="0.25">
      <c r="A2860" s="10">
        <v>44477</v>
      </c>
      <c r="B2860">
        <v>513</v>
      </c>
      <c r="C2860" t="s">
        <v>305</v>
      </c>
      <c r="D2860">
        <v>88</v>
      </c>
      <c r="E2860">
        <v>78</v>
      </c>
      <c r="F2860">
        <v>10</v>
      </c>
      <c r="G2860">
        <v>39</v>
      </c>
      <c r="H2860">
        <v>82</v>
      </c>
      <c r="J2860">
        <v>66</v>
      </c>
      <c r="K2860">
        <v>84</v>
      </c>
      <c r="L2860">
        <v>80</v>
      </c>
      <c r="M2860">
        <v>86</v>
      </c>
      <c r="N2860">
        <v>72</v>
      </c>
      <c r="O2860">
        <v>50</v>
      </c>
      <c r="P2860">
        <v>74</v>
      </c>
      <c r="Q2860">
        <v>68</v>
      </c>
      <c r="R2860">
        <v>80</v>
      </c>
      <c r="T2860" s="34">
        <f>_xlfn.XLOOKUP(B2860,'LHA Demog pivot'!$B$4:$B$93,'LHA Demog pivot'!$C$4:$C$93,,,1)</f>
        <v>4223</v>
      </c>
      <c r="U2860" s="36">
        <f>ROUND(Table2[[#This Row],[LHA_Pop_2016]]*Table2[[#This Row],[C_ADR_7day]]/100000*7,0)</f>
        <v>26</v>
      </c>
      <c r="V2860" s="13">
        <f>IF(OR(Table2[[#This Row],[7d_positivity_public]]=0,ISBLANK(Table2[[#This Row],[7d_positivity_public]])),"",(Table2[[#This Row],[7d_positivity_public]]-Table2[[#This Row],[7d_positivity_all]])/Table2[[#This Row],[7d_positivity_public]])</f>
        <v>2.564102564102564E-2</v>
      </c>
      <c r="W2860">
        <v>38</v>
      </c>
    </row>
    <row r="2861" spans="1:23" x14ac:dyDescent="0.25">
      <c r="A2861" s="10">
        <v>44477</v>
      </c>
      <c r="B2861">
        <v>514</v>
      </c>
      <c r="C2861" t="s">
        <v>306</v>
      </c>
      <c r="D2861">
        <v>52</v>
      </c>
      <c r="E2861">
        <v>52</v>
      </c>
      <c r="F2861">
        <v>0</v>
      </c>
      <c r="G2861">
        <v>23</v>
      </c>
      <c r="H2861">
        <v>77</v>
      </c>
      <c r="J2861">
        <v>58</v>
      </c>
      <c r="K2861">
        <v>79</v>
      </c>
      <c r="L2861">
        <v>74</v>
      </c>
      <c r="M2861">
        <v>84</v>
      </c>
      <c r="N2861">
        <v>67</v>
      </c>
      <c r="O2861">
        <v>45</v>
      </c>
      <c r="P2861">
        <v>69</v>
      </c>
      <c r="Q2861">
        <v>60</v>
      </c>
      <c r="R2861">
        <v>79</v>
      </c>
      <c r="T2861" s="34">
        <f>_xlfn.XLOOKUP(B2861,'LHA Demog pivot'!$B$4:$B$93,'LHA Demog pivot'!$C$4:$C$93,,,1)</f>
        <v>16414</v>
      </c>
      <c r="U2861" s="36">
        <f>ROUND(Table2[[#This Row],[LHA_Pop_2016]]*Table2[[#This Row],[C_ADR_7day]]/100000*7,0)</f>
        <v>60</v>
      </c>
      <c r="V2861" s="13">
        <f>IF(OR(Table2[[#This Row],[7d_positivity_public]]=0,ISBLANK(Table2[[#This Row],[7d_positivity_public]])),"",(Table2[[#This Row],[7d_positivity_public]]-Table2[[#This Row],[7d_positivity_all]])/Table2[[#This Row],[7d_positivity_public]])</f>
        <v>4.3478260869565216E-2</v>
      </c>
      <c r="W2861">
        <v>22</v>
      </c>
    </row>
    <row r="2862" spans="1:23" x14ac:dyDescent="0.25">
      <c r="A2862" s="10">
        <v>44477</v>
      </c>
      <c r="B2862">
        <v>515</v>
      </c>
      <c r="C2862" t="s">
        <v>307</v>
      </c>
      <c r="D2862">
        <v>23</v>
      </c>
      <c r="E2862">
        <v>26</v>
      </c>
      <c r="F2862">
        <v>-3</v>
      </c>
      <c r="G2862">
        <v>10</v>
      </c>
      <c r="H2862">
        <v>99</v>
      </c>
      <c r="J2862">
        <v>71</v>
      </c>
      <c r="K2862">
        <v>100</v>
      </c>
      <c r="L2862">
        <v>100</v>
      </c>
      <c r="M2862">
        <v>100</v>
      </c>
      <c r="N2862">
        <v>85</v>
      </c>
      <c r="O2862">
        <v>55</v>
      </c>
      <c r="P2862">
        <v>87</v>
      </c>
      <c r="Q2862">
        <v>82</v>
      </c>
      <c r="R2862">
        <v>92</v>
      </c>
      <c r="T2862" s="34">
        <f>_xlfn.XLOOKUP(B2862,'LHA Demog pivot'!$B$4:$B$93,'LHA Demog pivot'!$C$4:$C$93,,,1)</f>
        <v>9090</v>
      </c>
      <c r="U2862" s="36">
        <f>ROUND(Table2[[#This Row],[LHA_Pop_2016]]*Table2[[#This Row],[C_ADR_7day]]/100000*7,0)</f>
        <v>15</v>
      </c>
      <c r="V2862" s="13">
        <f>IF(OR(Table2[[#This Row],[7d_positivity_public]]=0,ISBLANK(Table2[[#This Row],[7d_positivity_public]])),"",(Table2[[#This Row],[7d_positivity_public]]-Table2[[#This Row],[7d_positivity_all]])/Table2[[#This Row],[7d_positivity_public]])</f>
        <v>0.1</v>
      </c>
      <c r="W2862">
        <v>9</v>
      </c>
    </row>
    <row r="2863" spans="1:23" x14ac:dyDescent="0.25">
      <c r="A2863" s="10">
        <v>44477</v>
      </c>
      <c r="B2863">
        <v>517</v>
      </c>
      <c r="C2863" t="s">
        <v>308</v>
      </c>
      <c r="D2863">
        <v>34</v>
      </c>
      <c r="E2863">
        <v>12</v>
      </c>
      <c r="F2863">
        <v>22</v>
      </c>
      <c r="G2863">
        <v>19</v>
      </c>
      <c r="H2863">
        <v>83</v>
      </c>
      <c r="J2863">
        <v>71</v>
      </c>
      <c r="K2863">
        <v>84</v>
      </c>
      <c r="L2863">
        <v>81</v>
      </c>
      <c r="M2863">
        <v>88</v>
      </c>
      <c r="N2863">
        <v>74</v>
      </c>
      <c r="O2863">
        <v>56</v>
      </c>
      <c r="P2863">
        <v>76</v>
      </c>
      <c r="Q2863">
        <v>69</v>
      </c>
      <c r="R2863">
        <v>84</v>
      </c>
      <c r="T2863" s="34">
        <f>_xlfn.XLOOKUP(B2863,'LHA Demog pivot'!$B$4:$B$93,'LHA Demog pivot'!$C$4:$C$93,,,1)</f>
        <v>20250</v>
      </c>
      <c r="U2863" s="36">
        <f>ROUND(Table2[[#This Row],[LHA_Pop_2016]]*Table2[[#This Row],[C_ADR_7day]]/100000*7,0)</f>
        <v>48</v>
      </c>
      <c r="V2863" s="13">
        <f>IF(OR(Table2[[#This Row],[7d_positivity_public]]=0,ISBLANK(Table2[[#This Row],[7d_positivity_public]])),"",(Table2[[#This Row],[7d_positivity_public]]-Table2[[#This Row],[7d_positivity_all]])/Table2[[#This Row],[7d_positivity_public]])</f>
        <v>5.2631578947368418E-2</v>
      </c>
      <c r="W2863">
        <v>18</v>
      </c>
    </row>
    <row r="2864" spans="1:23" x14ac:dyDescent="0.25">
      <c r="A2864" s="10">
        <v>44477</v>
      </c>
      <c r="B2864">
        <v>518</v>
      </c>
      <c r="C2864" t="s">
        <v>309</v>
      </c>
      <c r="D2864">
        <v>16</v>
      </c>
      <c r="E2864">
        <v>8</v>
      </c>
      <c r="F2864">
        <v>8</v>
      </c>
      <c r="G2864">
        <v>6</v>
      </c>
      <c r="H2864">
        <v>88</v>
      </c>
      <c r="J2864">
        <v>79</v>
      </c>
      <c r="K2864">
        <v>89</v>
      </c>
      <c r="L2864">
        <v>87</v>
      </c>
      <c r="M2864">
        <v>91</v>
      </c>
      <c r="N2864">
        <v>78</v>
      </c>
      <c r="O2864">
        <v>52</v>
      </c>
      <c r="P2864">
        <v>81</v>
      </c>
      <c r="Q2864">
        <v>76</v>
      </c>
      <c r="R2864">
        <v>85</v>
      </c>
      <c r="T2864" s="34">
        <f>_xlfn.XLOOKUP(B2864,'LHA Demog pivot'!$B$4:$B$93,'LHA Demog pivot'!$C$4:$C$93,,,1)</f>
        <v>1880</v>
      </c>
      <c r="U2864" s="36">
        <f>ROUND(Table2[[#This Row],[LHA_Pop_2016]]*Table2[[#This Row],[C_ADR_7day]]/100000*7,0)</f>
        <v>2</v>
      </c>
      <c r="V2864" s="13">
        <f>IF(OR(Table2[[#This Row],[7d_positivity_public]]=0,ISBLANK(Table2[[#This Row],[7d_positivity_public]])),"",(Table2[[#This Row],[7d_positivity_public]]-Table2[[#This Row],[7d_positivity_all]])/Table2[[#This Row],[7d_positivity_public]])</f>
        <v>0</v>
      </c>
      <c r="W2864">
        <v>6</v>
      </c>
    </row>
    <row r="2865" spans="1:23" x14ac:dyDescent="0.25">
      <c r="A2865" s="10">
        <v>44477</v>
      </c>
      <c r="B2865">
        <v>521</v>
      </c>
      <c r="C2865" t="s">
        <v>310</v>
      </c>
      <c r="D2865">
        <v>31</v>
      </c>
      <c r="E2865">
        <v>30</v>
      </c>
      <c r="F2865">
        <v>1</v>
      </c>
      <c r="G2865">
        <v>18</v>
      </c>
      <c r="H2865">
        <v>75</v>
      </c>
      <c r="J2865">
        <v>60</v>
      </c>
      <c r="K2865">
        <v>76</v>
      </c>
      <c r="L2865">
        <v>69</v>
      </c>
      <c r="M2865">
        <v>83</v>
      </c>
      <c r="N2865">
        <v>66</v>
      </c>
      <c r="O2865">
        <v>49</v>
      </c>
      <c r="P2865">
        <v>68</v>
      </c>
      <c r="Q2865">
        <v>55</v>
      </c>
      <c r="R2865">
        <v>78</v>
      </c>
      <c r="T2865" s="34">
        <f>_xlfn.XLOOKUP(B2865,'LHA Demog pivot'!$B$4:$B$93,'LHA Demog pivot'!$C$4:$C$93,,,1)</f>
        <v>23205</v>
      </c>
      <c r="U2865" s="36">
        <f>ROUND(Table2[[#This Row],[LHA_Pop_2016]]*Table2[[#This Row],[C_ADR_7day]]/100000*7,0)</f>
        <v>50</v>
      </c>
      <c r="V2865" s="13">
        <f>IF(OR(Table2[[#This Row],[7d_positivity_public]]=0,ISBLANK(Table2[[#This Row],[7d_positivity_public]])),"",(Table2[[#This Row],[7d_positivity_public]]-Table2[[#This Row],[7d_positivity_all]])/Table2[[#This Row],[7d_positivity_public]])</f>
        <v>5.5555555555555552E-2</v>
      </c>
      <c r="W2865">
        <v>17</v>
      </c>
    </row>
    <row r="2866" spans="1:23" x14ac:dyDescent="0.25">
      <c r="A2866" s="10">
        <v>44477</v>
      </c>
      <c r="B2866">
        <v>522</v>
      </c>
      <c r="C2866" t="s">
        <v>311</v>
      </c>
      <c r="D2866">
        <v>59</v>
      </c>
      <c r="E2866">
        <v>75</v>
      </c>
      <c r="F2866">
        <v>-16</v>
      </c>
      <c r="G2866">
        <v>23</v>
      </c>
      <c r="H2866">
        <v>74</v>
      </c>
      <c r="J2866">
        <v>52</v>
      </c>
      <c r="K2866">
        <v>76</v>
      </c>
      <c r="L2866">
        <v>70</v>
      </c>
      <c r="M2866">
        <v>81</v>
      </c>
      <c r="N2866">
        <v>67</v>
      </c>
      <c r="O2866">
        <v>40</v>
      </c>
      <c r="P2866">
        <v>69</v>
      </c>
      <c r="Q2866">
        <v>59</v>
      </c>
      <c r="R2866">
        <v>77</v>
      </c>
      <c r="T2866" s="34">
        <f>_xlfn.XLOOKUP(B2866,'LHA Demog pivot'!$B$4:$B$93,'LHA Demog pivot'!$C$4:$C$93,,,1)</f>
        <v>6256</v>
      </c>
      <c r="U2866" s="36">
        <f>ROUND(Table2[[#This Row],[LHA_Pop_2016]]*Table2[[#This Row],[C_ADR_7day]]/100000*7,0)</f>
        <v>26</v>
      </c>
      <c r="V2866" s="13">
        <f>IF(OR(Table2[[#This Row],[7d_positivity_public]]=0,ISBLANK(Table2[[#This Row],[7d_positivity_public]])),"",(Table2[[#This Row],[7d_positivity_public]]-Table2[[#This Row],[7d_positivity_all]])/Table2[[#This Row],[7d_positivity_public]])</f>
        <v>4.3478260869565216E-2</v>
      </c>
      <c r="W2866">
        <v>22</v>
      </c>
    </row>
    <row r="2867" spans="1:23" x14ac:dyDescent="0.25">
      <c r="A2867" s="10">
        <v>44477</v>
      </c>
      <c r="B2867">
        <v>523</v>
      </c>
      <c r="C2867" t="s">
        <v>312</v>
      </c>
      <c r="D2867">
        <v>65</v>
      </c>
      <c r="E2867">
        <v>109</v>
      </c>
      <c r="F2867">
        <v>-44</v>
      </c>
      <c r="G2867">
        <v>23</v>
      </c>
      <c r="H2867">
        <v>71</v>
      </c>
      <c r="J2867">
        <v>52</v>
      </c>
      <c r="K2867">
        <v>73</v>
      </c>
      <c r="L2867">
        <v>65</v>
      </c>
      <c r="M2867">
        <v>81</v>
      </c>
      <c r="N2867">
        <v>62</v>
      </c>
      <c r="O2867">
        <v>38</v>
      </c>
      <c r="P2867">
        <v>64</v>
      </c>
      <c r="Q2867">
        <v>52</v>
      </c>
      <c r="R2867">
        <v>75</v>
      </c>
      <c r="T2867" s="34">
        <f>_xlfn.XLOOKUP(B2867,'LHA Demog pivot'!$B$4:$B$93,'LHA Demog pivot'!$C$4:$C$93,,,1)</f>
        <v>15857</v>
      </c>
      <c r="U2867" s="36">
        <f>ROUND(Table2[[#This Row],[LHA_Pop_2016]]*Table2[[#This Row],[C_ADR_7day]]/100000*7,0)</f>
        <v>72</v>
      </c>
      <c r="V2867" s="13">
        <f>IF(OR(Table2[[#This Row],[7d_positivity_public]]=0,ISBLANK(Table2[[#This Row],[7d_positivity_public]])),"",(Table2[[#This Row],[7d_positivity_public]]-Table2[[#This Row],[7d_positivity_all]])/Table2[[#This Row],[7d_positivity_public]])</f>
        <v>0</v>
      </c>
      <c r="W2867">
        <v>23</v>
      </c>
    </row>
    <row r="2868" spans="1:23" x14ac:dyDescent="0.25">
      <c r="A2868" s="10">
        <v>44477</v>
      </c>
      <c r="B2868">
        <v>524</v>
      </c>
      <c r="C2868" t="s">
        <v>313</v>
      </c>
      <c r="D2868">
        <v>41</v>
      </c>
      <c r="E2868">
        <v>48</v>
      </c>
      <c r="F2868">
        <v>-7</v>
      </c>
      <c r="G2868">
        <v>16</v>
      </c>
      <c r="H2868">
        <v>84</v>
      </c>
      <c r="J2868">
        <v>71</v>
      </c>
      <c r="K2868">
        <v>85</v>
      </c>
      <c r="L2868">
        <v>81</v>
      </c>
      <c r="M2868">
        <v>89</v>
      </c>
      <c r="N2868">
        <v>74</v>
      </c>
      <c r="O2868">
        <v>59</v>
      </c>
      <c r="P2868">
        <v>75</v>
      </c>
      <c r="Q2868">
        <v>68</v>
      </c>
      <c r="R2868">
        <v>83</v>
      </c>
      <c r="T2868" s="34">
        <f>_xlfn.XLOOKUP(B2868,'LHA Demog pivot'!$B$4:$B$93,'LHA Demog pivot'!$C$4:$C$93,,,1)</f>
        <v>95077</v>
      </c>
      <c r="U2868" s="36">
        <f>ROUND(Table2[[#This Row],[LHA_Pop_2016]]*Table2[[#This Row],[C_ADR_7day]]/100000*7,0)</f>
        <v>273</v>
      </c>
      <c r="V2868" s="13">
        <f>IF(OR(Table2[[#This Row],[7d_positivity_public]]=0,ISBLANK(Table2[[#This Row],[7d_positivity_public]])),"",(Table2[[#This Row],[7d_positivity_public]]-Table2[[#This Row],[7d_positivity_all]])/Table2[[#This Row],[7d_positivity_public]])</f>
        <v>0.125</v>
      </c>
      <c r="W2868">
        <v>14</v>
      </c>
    </row>
    <row r="2869" spans="1:23" x14ac:dyDescent="0.25">
      <c r="A2869" s="10">
        <v>44477</v>
      </c>
      <c r="B2869">
        <v>531</v>
      </c>
      <c r="C2869" t="s">
        <v>314</v>
      </c>
      <c r="D2869">
        <v>50</v>
      </c>
      <c r="E2869">
        <v>37</v>
      </c>
      <c r="F2869">
        <v>13</v>
      </c>
      <c r="G2869">
        <v>24</v>
      </c>
      <c r="H2869">
        <v>63</v>
      </c>
      <c r="J2869">
        <v>41</v>
      </c>
      <c r="K2869">
        <v>65</v>
      </c>
      <c r="L2869">
        <v>57</v>
      </c>
      <c r="M2869">
        <v>75</v>
      </c>
      <c r="N2869">
        <v>53</v>
      </c>
      <c r="O2869">
        <v>29</v>
      </c>
      <c r="P2869">
        <v>55</v>
      </c>
      <c r="Q2869">
        <v>44</v>
      </c>
      <c r="R2869">
        <v>69</v>
      </c>
      <c r="T2869" s="34">
        <f>_xlfn.XLOOKUP(B2869,'LHA Demog pivot'!$B$4:$B$93,'LHA Demog pivot'!$C$4:$C$93,,,1)</f>
        <v>26850</v>
      </c>
      <c r="U2869" s="36">
        <f>ROUND(Table2[[#This Row],[LHA_Pop_2016]]*Table2[[#This Row],[C_ADR_7day]]/100000*7,0)</f>
        <v>94</v>
      </c>
      <c r="V2869" s="13">
        <f>IF(OR(Table2[[#This Row],[7d_positivity_public]]=0,ISBLANK(Table2[[#This Row],[7d_positivity_public]])),"",(Table2[[#This Row],[7d_positivity_public]]-Table2[[#This Row],[7d_positivity_all]])/Table2[[#This Row],[7d_positivity_public]])</f>
        <v>4.1666666666666664E-2</v>
      </c>
      <c r="W2869">
        <v>23</v>
      </c>
    </row>
    <row r="2870" spans="1:23" x14ac:dyDescent="0.25">
      <c r="A2870" s="10">
        <v>44477</v>
      </c>
      <c r="B2870">
        <v>532</v>
      </c>
      <c r="C2870" t="s">
        <v>315</v>
      </c>
      <c r="D2870">
        <v>47</v>
      </c>
      <c r="E2870">
        <v>48</v>
      </c>
      <c r="F2870">
        <v>-1</v>
      </c>
      <c r="G2870">
        <v>22</v>
      </c>
      <c r="H2870">
        <v>66</v>
      </c>
      <c r="J2870">
        <v>43</v>
      </c>
      <c r="K2870">
        <v>68</v>
      </c>
      <c r="L2870">
        <v>63</v>
      </c>
      <c r="M2870">
        <v>77</v>
      </c>
      <c r="N2870">
        <v>54</v>
      </c>
      <c r="O2870">
        <v>33</v>
      </c>
      <c r="P2870">
        <v>57</v>
      </c>
      <c r="Q2870">
        <v>49</v>
      </c>
      <c r="R2870">
        <v>70</v>
      </c>
      <c r="T2870" s="34">
        <f>_xlfn.XLOOKUP(B2870,'LHA Demog pivot'!$B$4:$B$93,'LHA Demog pivot'!$C$4:$C$93,,,1)</f>
        <v>35521</v>
      </c>
      <c r="U2870" s="36">
        <f>ROUND(Table2[[#This Row],[LHA_Pop_2016]]*Table2[[#This Row],[C_ADR_7day]]/100000*7,0)</f>
        <v>117</v>
      </c>
      <c r="V2870" s="13">
        <f>IF(OR(Table2[[#This Row],[7d_positivity_public]]=0,ISBLANK(Table2[[#This Row],[7d_positivity_public]])),"",(Table2[[#This Row],[7d_positivity_public]]-Table2[[#This Row],[7d_positivity_all]])/Table2[[#This Row],[7d_positivity_public]])</f>
        <v>0.22727272727272727</v>
      </c>
      <c r="W2870">
        <v>17</v>
      </c>
    </row>
    <row r="2871" spans="1:23" x14ac:dyDescent="0.25">
      <c r="A2871" s="10">
        <v>44477</v>
      </c>
      <c r="B2871">
        <v>533</v>
      </c>
      <c r="C2871" t="s">
        <v>316</v>
      </c>
      <c r="D2871">
        <v>7</v>
      </c>
      <c r="E2871">
        <v>18</v>
      </c>
      <c r="F2871">
        <v>-11</v>
      </c>
      <c r="G2871">
        <v>11</v>
      </c>
      <c r="H2871">
        <v>65</v>
      </c>
      <c r="J2871">
        <v>46</v>
      </c>
      <c r="K2871">
        <v>67</v>
      </c>
      <c r="L2871">
        <v>60</v>
      </c>
      <c r="M2871">
        <v>75</v>
      </c>
      <c r="N2871">
        <v>54</v>
      </c>
      <c r="O2871">
        <v>30</v>
      </c>
      <c r="P2871">
        <v>57</v>
      </c>
      <c r="Q2871">
        <v>47</v>
      </c>
      <c r="R2871">
        <v>68</v>
      </c>
      <c r="T2871" s="34">
        <f>_xlfn.XLOOKUP(B2871,'LHA Demog pivot'!$B$4:$B$93,'LHA Demog pivot'!$C$4:$C$93,,,1)</f>
        <v>5514</v>
      </c>
      <c r="U2871" s="36">
        <f>ROUND(Table2[[#This Row],[LHA_Pop_2016]]*Table2[[#This Row],[C_ADR_7day]]/100000*7,0)</f>
        <v>3</v>
      </c>
      <c r="V2871" s="13">
        <f>IF(OR(Table2[[#This Row],[7d_positivity_public]]=0,ISBLANK(Table2[[#This Row],[7d_positivity_public]])),"",(Table2[[#This Row],[7d_positivity_public]]-Table2[[#This Row],[7d_positivity_all]])/Table2[[#This Row],[7d_positivity_public]])</f>
        <v>0.36363636363636365</v>
      </c>
      <c r="W2871">
        <v>7</v>
      </c>
    </row>
    <row r="2872" spans="1:23" x14ac:dyDescent="0.25">
      <c r="A2872" s="10">
        <v>44477</v>
      </c>
      <c r="B2872">
        <v>555</v>
      </c>
      <c r="C2872" t="s">
        <v>317</v>
      </c>
      <c r="D2872">
        <v>86</v>
      </c>
      <c r="E2872">
        <v>13</v>
      </c>
      <c r="F2872">
        <v>73</v>
      </c>
      <c r="G2872">
        <v>30</v>
      </c>
      <c r="H2872">
        <v>86</v>
      </c>
      <c r="J2872">
        <v>62</v>
      </c>
      <c r="K2872">
        <v>88</v>
      </c>
      <c r="L2872">
        <v>86</v>
      </c>
      <c r="M2872">
        <v>90</v>
      </c>
      <c r="N2872">
        <v>75</v>
      </c>
      <c r="O2872">
        <v>49</v>
      </c>
      <c r="P2872">
        <v>77</v>
      </c>
      <c r="Q2872">
        <v>69</v>
      </c>
      <c r="R2872">
        <v>84</v>
      </c>
      <c r="T2872" s="34">
        <f>_xlfn.XLOOKUP(B2872,'LHA Demog pivot'!$B$4:$B$93,'LHA Demog pivot'!$C$4:$C$93,,,1)</f>
        <v>2049</v>
      </c>
      <c r="U2872" s="36">
        <f>ROUND(Table2[[#This Row],[LHA_Pop_2016]]*Table2[[#This Row],[C_ADR_7day]]/100000*7,0)</f>
        <v>12</v>
      </c>
      <c r="V2872" s="13">
        <f>IF(OR(Table2[[#This Row],[7d_positivity_public]]=0,ISBLANK(Table2[[#This Row],[7d_positivity_public]])),"",(Table2[[#This Row],[7d_positivity_public]]-Table2[[#This Row],[7d_positivity_all]])/Table2[[#This Row],[7d_positivity_public]])</f>
        <v>3.3333333333333333E-2</v>
      </c>
      <c r="W2872">
        <v>29</v>
      </c>
    </row>
    <row r="2873" spans="1:23" x14ac:dyDescent="0.25">
      <c r="A2873" s="10">
        <v>44481</v>
      </c>
      <c r="B2873">
        <v>111</v>
      </c>
      <c r="C2873" t="s">
        <v>242</v>
      </c>
      <c r="D2873">
        <v>2</v>
      </c>
      <c r="E2873">
        <v>14</v>
      </c>
      <c r="F2873">
        <v>-12</v>
      </c>
      <c r="G2873">
        <v>1</v>
      </c>
      <c r="H2873">
        <v>84</v>
      </c>
      <c r="J2873">
        <v>73</v>
      </c>
      <c r="K2873">
        <v>85</v>
      </c>
      <c r="L2873">
        <v>83</v>
      </c>
      <c r="M2873">
        <v>89</v>
      </c>
      <c r="N2873">
        <v>76</v>
      </c>
      <c r="O2873">
        <v>63</v>
      </c>
      <c r="P2873">
        <v>77</v>
      </c>
      <c r="Q2873">
        <v>71</v>
      </c>
      <c r="R2873">
        <v>84</v>
      </c>
      <c r="T2873" s="34">
        <f>_xlfn.XLOOKUP(B2873,'LHA Demog pivot'!$B$4:$B$93,'LHA Demog pivot'!$C$4:$C$93,,,1)</f>
        <v>15531</v>
      </c>
      <c r="U2873" s="36">
        <f>ROUND(Table2[[#This Row],[LHA_Pop_2016]]*Table2[[#This Row],[C_ADR_7day]]/100000*7,0)</f>
        <v>2</v>
      </c>
      <c r="V2873" s="13">
        <f>IF(OR(Table2[[#This Row],[7d_positivity_public]]=0,ISBLANK(Table2[[#This Row],[7d_positivity_public]])),"",(Table2[[#This Row],[7d_positivity_public]]-Table2[[#This Row],[7d_positivity_all]])/Table2[[#This Row],[7d_positivity_public]])</f>
        <v>0</v>
      </c>
      <c r="W2873">
        <v>1</v>
      </c>
    </row>
    <row r="2874" spans="1:23" x14ac:dyDescent="0.25">
      <c r="A2874" s="10">
        <v>44481</v>
      </c>
      <c r="B2874">
        <v>112</v>
      </c>
      <c r="C2874" t="s">
        <v>243</v>
      </c>
      <c r="D2874">
        <v>31</v>
      </c>
      <c r="E2874">
        <v>49</v>
      </c>
      <c r="F2874">
        <v>-18</v>
      </c>
      <c r="G2874">
        <v>11</v>
      </c>
      <c r="H2874">
        <v>83</v>
      </c>
      <c r="J2874">
        <v>72</v>
      </c>
      <c r="K2874">
        <v>84</v>
      </c>
      <c r="L2874">
        <v>77</v>
      </c>
      <c r="M2874">
        <v>89</v>
      </c>
      <c r="N2874">
        <v>75</v>
      </c>
      <c r="O2874">
        <v>61</v>
      </c>
      <c r="P2874">
        <v>76</v>
      </c>
      <c r="Q2874">
        <v>65</v>
      </c>
      <c r="R2874">
        <v>85</v>
      </c>
      <c r="T2874" s="34">
        <f>_xlfn.XLOOKUP(B2874,'LHA Demog pivot'!$B$4:$B$93,'LHA Demog pivot'!$C$4:$C$93,,,1)</f>
        <v>26248</v>
      </c>
      <c r="U2874" s="36">
        <f>ROUND(Table2[[#This Row],[LHA_Pop_2016]]*Table2[[#This Row],[C_ADR_7day]]/100000*7,0)</f>
        <v>57</v>
      </c>
      <c r="V2874" s="13">
        <f>IF(OR(Table2[[#This Row],[7d_positivity_public]]=0,ISBLANK(Table2[[#This Row],[7d_positivity_public]])),"",(Table2[[#This Row],[7d_positivity_public]]-Table2[[#This Row],[7d_positivity_all]])/Table2[[#This Row],[7d_positivity_public]])</f>
        <v>0</v>
      </c>
      <c r="W2874">
        <v>11</v>
      </c>
    </row>
    <row r="2875" spans="1:23" x14ac:dyDescent="0.25">
      <c r="A2875" s="10">
        <v>44481</v>
      </c>
      <c r="B2875">
        <v>113</v>
      </c>
      <c r="C2875" t="s">
        <v>244</v>
      </c>
      <c r="D2875">
        <v>8</v>
      </c>
      <c r="E2875">
        <v>7</v>
      </c>
      <c r="F2875">
        <v>1</v>
      </c>
      <c r="G2875">
        <v>4</v>
      </c>
      <c r="H2875">
        <v>87</v>
      </c>
      <c r="J2875">
        <v>81</v>
      </c>
      <c r="K2875">
        <v>88</v>
      </c>
      <c r="L2875">
        <v>83</v>
      </c>
      <c r="M2875">
        <v>91</v>
      </c>
      <c r="N2875">
        <v>80</v>
      </c>
      <c r="O2875">
        <v>68</v>
      </c>
      <c r="P2875">
        <v>81</v>
      </c>
      <c r="Q2875">
        <v>73</v>
      </c>
      <c r="R2875">
        <v>88</v>
      </c>
      <c r="T2875" s="34">
        <f>_xlfn.XLOOKUP(B2875,'LHA Demog pivot'!$B$4:$B$93,'LHA Demog pivot'!$C$4:$C$93,,,1)</f>
        <v>9178</v>
      </c>
      <c r="U2875" s="36">
        <f>ROUND(Table2[[#This Row],[LHA_Pop_2016]]*Table2[[#This Row],[C_ADR_7day]]/100000*7,0)</f>
        <v>5</v>
      </c>
      <c r="V2875" s="13">
        <f>IF(OR(Table2[[#This Row],[7d_positivity_public]]=0,ISBLANK(Table2[[#This Row],[7d_positivity_public]])),"",(Table2[[#This Row],[7d_positivity_public]]-Table2[[#This Row],[7d_positivity_all]])/Table2[[#This Row],[7d_positivity_public]])</f>
        <v>0</v>
      </c>
      <c r="W2875">
        <v>4</v>
      </c>
    </row>
    <row r="2876" spans="1:23" x14ac:dyDescent="0.25">
      <c r="A2876" s="10">
        <v>44481</v>
      </c>
      <c r="B2876">
        <v>114</v>
      </c>
      <c r="C2876" t="s">
        <v>245</v>
      </c>
      <c r="D2876">
        <v>3</v>
      </c>
      <c r="E2876">
        <v>3</v>
      </c>
      <c r="F2876">
        <v>0</v>
      </c>
      <c r="G2876">
        <v>2</v>
      </c>
      <c r="H2876">
        <v>90</v>
      </c>
      <c r="J2876">
        <v>76</v>
      </c>
      <c r="K2876">
        <v>91</v>
      </c>
      <c r="L2876">
        <v>88</v>
      </c>
      <c r="M2876">
        <v>92</v>
      </c>
      <c r="N2876">
        <v>82</v>
      </c>
      <c r="O2876">
        <v>62</v>
      </c>
      <c r="P2876">
        <v>83</v>
      </c>
      <c r="Q2876">
        <v>77</v>
      </c>
      <c r="R2876">
        <v>88</v>
      </c>
      <c r="T2876" s="34">
        <f>_xlfn.XLOOKUP(B2876,'LHA Demog pivot'!$B$4:$B$93,'LHA Demog pivot'!$C$4:$C$93,,,1)</f>
        <v>9487</v>
      </c>
      <c r="U2876" s="36">
        <f>ROUND(Table2[[#This Row],[LHA_Pop_2016]]*Table2[[#This Row],[C_ADR_7day]]/100000*7,0)</f>
        <v>2</v>
      </c>
      <c r="V2876" s="13">
        <f>IF(OR(Table2[[#This Row],[7d_positivity_public]]=0,ISBLANK(Table2[[#This Row],[7d_positivity_public]])),"",(Table2[[#This Row],[7d_positivity_public]]-Table2[[#This Row],[7d_positivity_all]])/Table2[[#This Row],[7d_positivity_public]])</f>
        <v>0</v>
      </c>
      <c r="W2876">
        <v>2</v>
      </c>
    </row>
    <row r="2877" spans="1:23" x14ac:dyDescent="0.25">
      <c r="A2877" s="10">
        <v>44481</v>
      </c>
      <c r="B2877">
        <v>115</v>
      </c>
      <c r="C2877" t="s">
        <v>246</v>
      </c>
      <c r="D2877">
        <v>19</v>
      </c>
      <c r="E2877">
        <v>27</v>
      </c>
      <c r="F2877">
        <v>-8</v>
      </c>
      <c r="G2877">
        <v>9</v>
      </c>
      <c r="H2877">
        <v>72</v>
      </c>
      <c r="J2877">
        <v>49</v>
      </c>
      <c r="K2877">
        <v>74</v>
      </c>
      <c r="L2877">
        <v>61</v>
      </c>
      <c r="M2877">
        <v>81</v>
      </c>
      <c r="N2877">
        <v>65</v>
      </c>
      <c r="O2877">
        <v>37</v>
      </c>
      <c r="P2877">
        <v>67</v>
      </c>
      <c r="Q2877">
        <v>50</v>
      </c>
      <c r="R2877">
        <v>77</v>
      </c>
      <c r="T2877" s="34">
        <f>_xlfn.XLOOKUP(B2877,'LHA Demog pivot'!$B$4:$B$93,'LHA Demog pivot'!$C$4:$C$93,,,1)</f>
        <v>12634</v>
      </c>
      <c r="U2877" s="36">
        <f>ROUND(Table2[[#This Row],[LHA_Pop_2016]]*Table2[[#This Row],[C_ADR_7day]]/100000*7,0)</f>
        <v>17</v>
      </c>
      <c r="V2877" s="13">
        <f>IF(OR(Table2[[#This Row],[7d_positivity_public]]=0,ISBLANK(Table2[[#This Row],[7d_positivity_public]])),"",(Table2[[#This Row],[7d_positivity_public]]-Table2[[#This Row],[7d_positivity_all]])/Table2[[#This Row],[7d_positivity_public]])</f>
        <v>0.1111111111111111</v>
      </c>
      <c r="W2877">
        <v>8</v>
      </c>
    </row>
    <row r="2878" spans="1:23" x14ac:dyDescent="0.25">
      <c r="A2878" s="10">
        <v>44481</v>
      </c>
      <c r="B2878">
        <v>116</v>
      </c>
      <c r="C2878" t="s">
        <v>247</v>
      </c>
      <c r="D2878">
        <v>5</v>
      </c>
      <c r="E2878">
        <v>14</v>
      </c>
      <c r="F2878">
        <v>-9</v>
      </c>
      <c r="G2878">
        <v>4</v>
      </c>
      <c r="H2878">
        <v>90</v>
      </c>
      <c r="J2878">
        <v>76</v>
      </c>
      <c r="K2878">
        <v>91</v>
      </c>
      <c r="L2878">
        <v>93</v>
      </c>
      <c r="M2878">
        <v>89</v>
      </c>
      <c r="N2878">
        <v>82</v>
      </c>
      <c r="O2878">
        <v>65</v>
      </c>
      <c r="P2878">
        <v>83</v>
      </c>
      <c r="Q2878">
        <v>82</v>
      </c>
      <c r="R2878">
        <v>85</v>
      </c>
      <c r="T2878" s="34">
        <f>_xlfn.XLOOKUP(B2878,'LHA Demog pivot'!$B$4:$B$93,'LHA Demog pivot'!$C$4:$C$93,,,1)</f>
        <v>6851</v>
      </c>
      <c r="U2878" s="36">
        <f>ROUND(Table2[[#This Row],[LHA_Pop_2016]]*Table2[[#This Row],[C_ADR_7day]]/100000*7,0)</f>
        <v>2</v>
      </c>
      <c r="V2878" s="13">
        <f>IF(OR(Table2[[#This Row],[7d_positivity_public]]=0,ISBLANK(Table2[[#This Row],[7d_positivity_public]])),"",(Table2[[#This Row],[7d_positivity_public]]-Table2[[#This Row],[7d_positivity_all]])/Table2[[#This Row],[7d_positivity_public]])</f>
        <v>0</v>
      </c>
      <c r="W2878">
        <v>4</v>
      </c>
    </row>
    <row r="2879" spans="1:23" x14ac:dyDescent="0.25">
      <c r="A2879" s="10">
        <v>44481</v>
      </c>
      <c r="B2879">
        <v>121</v>
      </c>
      <c r="C2879" t="s">
        <v>248</v>
      </c>
      <c r="D2879">
        <v>0</v>
      </c>
      <c r="E2879">
        <v>0</v>
      </c>
      <c r="F2879">
        <v>0</v>
      </c>
      <c r="G2879">
        <v>0</v>
      </c>
      <c r="H2879">
        <v>74</v>
      </c>
      <c r="J2879">
        <v>50</v>
      </c>
      <c r="K2879">
        <v>75</v>
      </c>
      <c r="L2879">
        <v>60</v>
      </c>
      <c r="M2879">
        <v>82</v>
      </c>
      <c r="N2879">
        <v>67</v>
      </c>
      <c r="O2879">
        <v>37</v>
      </c>
      <c r="P2879">
        <v>68</v>
      </c>
      <c r="Q2879">
        <v>50</v>
      </c>
      <c r="R2879">
        <v>76</v>
      </c>
      <c r="T2879" s="34">
        <f>_xlfn.XLOOKUP(B2879,'LHA Demog pivot'!$B$4:$B$93,'LHA Demog pivot'!$C$4:$C$93,,,1)</f>
        <v>3209</v>
      </c>
      <c r="U2879" s="36">
        <f>ROUND(Table2[[#This Row],[LHA_Pop_2016]]*Table2[[#This Row],[C_ADR_7day]]/100000*7,0)</f>
        <v>0</v>
      </c>
      <c r="V2879" s="13" t="str">
        <f>IF(OR(Table2[[#This Row],[7d_positivity_public]]=0,ISBLANK(Table2[[#This Row],[7d_positivity_public]])),"",(Table2[[#This Row],[7d_positivity_public]]-Table2[[#This Row],[7d_positivity_all]])/Table2[[#This Row],[7d_positivity_public]])</f>
        <v/>
      </c>
      <c r="W2879">
        <v>0</v>
      </c>
    </row>
    <row r="2880" spans="1:23" x14ac:dyDescent="0.25">
      <c r="A2880" s="10">
        <v>44481</v>
      </c>
      <c r="B2880">
        <v>122</v>
      </c>
      <c r="C2880" t="s">
        <v>249</v>
      </c>
      <c r="D2880">
        <v>4</v>
      </c>
      <c r="E2880">
        <v>13</v>
      </c>
      <c r="F2880">
        <v>-9</v>
      </c>
      <c r="G2880">
        <v>1</v>
      </c>
      <c r="H2880">
        <v>78</v>
      </c>
      <c r="J2880">
        <v>64</v>
      </c>
      <c r="K2880">
        <v>79</v>
      </c>
      <c r="L2880">
        <v>73</v>
      </c>
      <c r="M2880">
        <v>84</v>
      </c>
      <c r="N2880">
        <v>71</v>
      </c>
      <c r="O2880">
        <v>53</v>
      </c>
      <c r="P2880">
        <v>72</v>
      </c>
      <c r="Q2880">
        <v>64</v>
      </c>
      <c r="R2880">
        <v>80</v>
      </c>
      <c r="T2880" s="34">
        <f>_xlfn.XLOOKUP(B2880,'LHA Demog pivot'!$B$4:$B$93,'LHA Demog pivot'!$C$4:$C$93,,,1)</f>
        <v>25523</v>
      </c>
      <c r="U2880" s="36">
        <f>ROUND(Table2[[#This Row],[LHA_Pop_2016]]*Table2[[#This Row],[C_ADR_7day]]/100000*7,0)</f>
        <v>7</v>
      </c>
      <c r="V2880" s="13">
        <f>IF(OR(Table2[[#This Row],[7d_positivity_public]]=0,ISBLANK(Table2[[#This Row],[7d_positivity_public]])),"",(Table2[[#This Row],[7d_positivity_public]]-Table2[[#This Row],[7d_positivity_all]])/Table2[[#This Row],[7d_positivity_public]])</f>
        <v>0</v>
      </c>
      <c r="W2880">
        <v>1</v>
      </c>
    </row>
    <row r="2881" spans="1:23" x14ac:dyDescent="0.25">
      <c r="A2881" s="10">
        <v>44481</v>
      </c>
      <c r="B2881">
        <v>123</v>
      </c>
      <c r="C2881" t="s">
        <v>250</v>
      </c>
      <c r="D2881">
        <v>16</v>
      </c>
      <c r="E2881">
        <v>10</v>
      </c>
      <c r="F2881">
        <v>6</v>
      </c>
      <c r="G2881">
        <v>7</v>
      </c>
      <c r="H2881">
        <v>82</v>
      </c>
      <c r="J2881">
        <v>69</v>
      </c>
      <c r="K2881">
        <v>82</v>
      </c>
      <c r="L2881">
        <v>77</v>
      </c>
      <c r="M2881">
        <v>87</v>
      </c>
      <c r="N2881">
        <v>75</v>
      </c>
      <c r="O2881">
        <v>57</v>
      </c>
      <c r="P2881">
        <v>76</v>
      </c>
      <c r="Q2881">
        <v>67</v>
      </c>
      <c r="R2881">
        <v>84</v>
      </c>
      <c r="T2881" s="34">
        <f>_xlfn.XLOOKUP(B2881,'LHA Demog pivot'!$B$4:$B$93,'LHA Demog pivot'!$C$4:$C$93,,,1)</f>
        <v>13710</v>
      </c>
      <c r="U2881" s="36">
        <f>ROUND(Table2[[#This Row],[LHA_Pop_2016]]*Table2[[#This Row],[C_ADR_7day]]/100000*7,0)</f>
        <v>15</v>
      </c>
      <c r="V2881" s="13">
        <f>IF(OR(Table2[[#This Row],[7d_positivity_public]]=0,ISBLANK(Table2[[#This Row],[7d_positivity_public]])),"",(Table2[[#This Row],[7d_positivity_public]]-Table2[[#This Row],[7d_positivity_all]])/Table2[[#This Row],[7d_positivity_public]])</f>
        <v>0</v>
      </c>
      <c r="W2881">
        <v>7</v>
      </c>
    </row>
    <row r="2882" spans="1:23" x14ac:dyDescent="0.25">
      <c r="A2882" s="10">
        <v>44481</v>
      </c>
      <c r="B2882">
        <v>124</v>
      </c>
      <c r="C2882" t="s">
        <v>251</v>
      </c>
      <c r="D2882">
        <v>17</v>
      </c>
      <c r="E2882">
        <v>42</v>
      </c>
      <c r="F2882">
        <v>-25</v>
      </c>
      <c r="G2882">
        <v>10</v>
      </c>
      <c r="H2882">
        <v>77</v>
      </c>
      <c r="J2882">
        <v>57</v>
      </c>
      <c r="K2882">
        <v>78</v>
      </c>
      <c r="L2882">
        <v>66</v>
      </c>
      <c r="M2882">
        <v>84</v>
      </c>
      <c r="N2882">
        <v>71</v>
      </c>
      <c r="O2882">
        <v>47</v>
      </c>
      <c r="P2882">
        <v>72</v>
      </c>
      <c r="Q2882">
        <v>55</v>
      </c>
      <c r="R2882">
        <v>80</v>
      </c>
      <c r="T2882" s="34">
        <f>_xlfn.XLOOKUP(B2882,'LHA Demog pivot'!$B$4:$B$93,'LHA Demog pivot'!$C$4:$C$93,,,1)</f>
        <v>4501</v>
      </c>
      <c r="U2882" s="36">
        <f>ROUND(Table2[[#This Row],[LHA_Pop_2016]]*Table2[[#This Row],[C_ADR_7day]]/100000*7,0)</f>
        <v>5</v>
      </c>
      <c r="V2882" s="13">
        <f>IF(OR(Table2[[#This Row],[7d_positivity_public]]=0,ISBLANK(Table2[[#This Row],[7d_positivity_public]])),"",(Table2[[#This Row],[7d_positivity_public]]-Table2[[#This Row],[7d_positivity_all]])/Table2[[#This Row],[7d_positivity_public]])</f>
        <v>0</v>
      </c>
      <c r="W2882">
        <v>10</v>
      </c>
    </row>
    <row r="2883" spans="1:23" x14ac:dyDescent="0.25">
      <c r="A2883" s="10">
        <v>44481</v>
      </c>
      <c r="B2883">
        <v>125</v>
      </c>
      <c r="C2883" t="s">
        <v>252</v>
      </c>
      <c r="D2883">
        <v>14</v>
      </c>
      <c r="E2883">
        <v>47</v>
      </c>
      <c r="F2883">
        <v>-33</v>
      </c>
      <c r="G2883">
        <v>7</v>
      </c>
      <c r="H2883">
        <v>88</v>
      </c>
      <c r="J2883">
        <v>83</v>
      </c>
      <c r="K2883">
        <v>88</v>
      </c>
      <c r="L2883">
        <v>84</v>
      </c>
      <c r="M2883">
        <v>92</v>
      </c>
      <c r="N2883">
        <v>82</v>
      </c>
      <c r="O2883">
        <v>72</v>
      </c>
      <c r="P2883">
        <v>83</v>
      </c>
      <c r="Q2883">
        <v>75</v>
      </c>
      <c r="R2883">
        <v>89</v>
      </c>
      <c r="T2883" s="34">
        <f>_xlfn.XLOOKUP(B2883,'LHA Demog pivot'!$B$4:$B$93,'LHA Demog pivot'!$C$4:$C$93,,,1)</f>
        <v>19367</v>
      </c>
      <c r="U2883" s="36">
        <f>ROUND(Table2[[#This Row],[LHA_Pop_2016]]*Table2[[#This Row],[C_ADR_7day]]/100000*7,0)</f>
        <v>19</v>
      </c>
      <c r="V2883" s="13">
        <f>IF(OR(Table2[[#This Row],[7d_positivity_public]]=0,ISBLANK(Table2[[#This Row],[7d_positivity_public]])),"",(Table2[[#This Row],[7d_positivity_public]]-Table2[[#This Row],[7d_positivity_all]])/Table2[[#This Row],[7d_positivity_public]])</f>
        <v>0.14285714285714285</v>
      </c>
      <c r="W2883">
        <v>6</v>
      </c>
    </row>
    <row r="2884" spans="1:23" x14ac:dyDescent="0.25">
      <c r="A2884" s="10">
        <v>44481</v>
      </c>
      <c r="B2884">
        <v>126</v>
      </c>
      <c r="C2884" t="s">
        <v>83</v>
      </c>
      <c r="D2884">
        <v>14</v>
      </c>
      <c r="E2884">
        <v>6</v>
      </c>
      <c r="F2884">
        <v>8</v>
      </c>
      <c r="G2884">
        <v>12</v>
      </c>
      <c r="H2884">
        <v>79</v>
      </c>
      <c r="J2884">
        <v>59</v>
      </c>
      <c r="K2884">
        <v>80</v>
      </c>
      <c r="L2884">
        <v>70</v>
      </c>
      <c r="M2884">
        <v>85</v>
      </c>
      <c r="N2884">
        <v>71</v>
      </c>
      <c r="O2884">
        <v>50</v>
      </c>
      <c r="P2884">
        <v>73</v>
      </c>
      <c r="Q2884">
        <v>57</v>
      </c>
      <c r="R2884">
        <v>81</v>
      </c>
      <c r="T2884" s="34">
        <f>_xlfn.XLOOKUP(B2884,'LHA Demog pivot'!$B$4:$B$93,'LHA Demog pivot'!$C$4:$C$93,,,1)</f>
        <v>8611</v>
      </c>
      <c r="U2884" s="36">
        <f>ROUND(Table2[[#This Row],[LHA_Pop_2016]]*Table2[[#This Row],[C_ADR_7day]]/100000*7,0)</f>
        <v>8</v>
      </c>
      <c r="V2884" s="13">
        <f>IF(OR(Table2[[#This Row],[7d_positivity_public]]=0,ISBLANK(Table2[[#This Row],[7d_positivity_public]])),"",(Table2[[#This Row],[7d_positivity_public]]-Table2[[#This Row],[7d_positivity_all]])/Table2[[#This Row],[7d_positivity_public]])</f>
        <v>8.3333333333333329E-2</v>
      </c>
      <c r="W2884">
        <v>11</v>
      </c>
    </row>
    <row r="2885" spans="1:23" x14ac:dyDescent="0.25">
      <c r="A2885" s="10">
        <v>44481</v>
      </c>
      <c r="B2885">
        <v>127</v>
      </c>
      <c r="C2885" t="s">
        <v>84</v>
      </c>
      <c r="D2885">
        <v>0</v>
      </c>
      <c r="E2885">
        <v>60</v>
      </c>
      <c r="F2885">
        <v>-60</v>
      </c>
      <c r="G2885">
        <v>0</v>
      </c>
      <c r="H2885">
        <v>71</v>
      </c>
      <c r="J2885">
        <v>45</v>
      </c>
      <c r="K2885">
        <v>73</v>
      </c>
      <c r="L2885">
        <v>65</v>
      </c>
      <c r="M2885">
        <v>76</v>
      </c>
      <c r="N2885">
        <v>63</v>
      </c>
      <c r="O2885">
        <v>29</v>
      </c>
      <c r="P2885">
        <v>65</v>
      </c>
      <c r="Q2885">
        <v>51</v>
      </c>
      <c r="R2885">
        <v>71</v>
      </c>
      <c r="T2885" s="34">
        <f>_xlfn.XLOOKUP(B2885,'LHA Demog pivot'!$B$4:$B$93,'LHA Demog pivot'!$C$4:$C$93,,,1)</f>
        <v>3469</v>
      </c>
      <c r="U2885" s="36">
        <f>ROUND(Table2[[#This Row],[LHA_Pop_2016]]*Table2[[#This Row],[C_ADR_7day]]/100000*7,0)</f>
        <v>0</v>
      </c>
      <c r="V2885" s="13" t="str">
        <f>IF(OR(Table2[[#This Row],[7d_positivity_public]]=0,ISBLANK(Table2[[#This Row],[7d_positivity_public]])),"",(Table2[[#This Row],[7d_positivity_public]]-Table2[[#This Row],[7d_positivity_all]])/Table2[[#This Row],[7d_positivity_public]])</f>
        <v/>
      </c>
      <c r="W2885">
        <v>0</v>
      </c>
    </row>
    <row r="2886" spans="1:23" x14ac:dyDescent="0.25">
      <c r="A2886" s="10">
        <v>44481</v>
      </c>
      <c r="B2886">
        <v>131</v>
      </c>
      <c r="C2886" t="s">
        <v>87</v>
      </c>
      <c r="D2886">
        <v>14</v>
      </c>
      <c r="E2886">
        <v>10</v>
      </c>
      <c r="F2886">
        <v>4</v>
      </c>
      <c r="G2886">
        <v>11</v>
      </c>
      <c r="H2886">
        <v>89</v>
      </c>
      <c r="J2886">
        <v>74</v>
      </c>
      <c r="K2886">
        <v>89</v>
      </c>
      <c r="L2886">
        <v>86</v>
      </c>
      <c r="M2886">
        <v>91</v>
      </c>
      <c r="N2886">
        <v>81</v>
      </c>
      <c r="O2886">
        <v>60</v>
      </c>
      <c r="P2886">
        <v>83</v>
      </c>
      <c r="Q2886">
        <v>75</v>
      </c>
      <c r="R2886">
        <v>86</v>
      </c>
      <c r="T2886" s="34">
        <f>_xlfn.XLOOKUP(B2886,'LHA Demog pivot'!$B$4:$B$93,'LHA Demog pivot'!$C$4:$C$93,,,1)</f>
        <v>19231</v>
      </c>
      <c r="U2886" s="36">
        <f>ROUND(Table2[[#This Row],[LHA_Pop_2016]]*Table2[[#This Row],[C_ADR_7day]]/100000*7,0)</f>
        <v>19</v>
      </c>
      <c r="V2886" s="13">
        <f>IF(OR(Table2[[#This Row],[7d_positivity_public]]=0,ISBLANK(Table2[[#This Row],[7d_positivity_public]])),"",(Table2[[#This Row],[7d_positivity_public]]-Table2[[#This Row],[7d_positivity_all]])/Table2[[#This Row],[7d_positivity_public]])</f>
        <v>0.18181818181818182</v>
      </c>
      <c r="W2886">
        <v>9</v>
      </c>
    </row>
    <row r="2887" spans="1:23" x14ac:dyDescent="0.25">
      <c r="A2887" s="10">
        <v>44481</v>
      </c>
      <c r="B2887">
        <v>132</v>
      </c>
      <c r="C2887" t="s">
        <v>89</v>
      </c>
      <c r="D2887">
        <v>15</v>
      </c>
      <c r="E2887">
        <v>16</v>
      </c>
      <c r="F2887">
        <v>-1</v>
      </c>
      <c r="G2887">
        <v>7</v>
      </c>
      <c r="H2887">
        <v>86</v>
      </c>
      <c r="J2887">
        <v>81</v>
      </c>
      <c r="K2887">
        <v>87</v>
      </c>
      <c r="L2887">
        <v>81</v>
      </c>
      <c r="M2887">
        <v>90</v>
      </c>
      <c r="N2887">
        <v>80</v>
      </c>
      <c r="O2887">
        <v>70</v>
      </c>
      <c r="P2887">
        <v>81</v>
      </c>
      <c r="Q2887">
        <v>72</v>
      </c>
      <c r="R2887">
        <v>87</v>
      </c>
      <c r="T2887" s="34">
        <f>_xlfn.XLOOKUP(B2887,'LHA Demog pivot'!$B$4:$B$93,'LHA Demog pivot'!$C$4:$C$93,,,1)</f>
        <v>41799</v>
      </c>
      <c r="U2887" s="36">
        <f>ROUND(Table2[[#This Row],[LHA_Pop_2016]]*Table2[[#This Row],[C_ADR_7day]]/100000*7,0)</f>
        <v>44</v>
      </c>
      <c r="V2887" s="13">
        <f>IF(OR(Table2[[#This Row],[7d_positivity_public]]=0,ISBLANK(Table2[[#This Row],[7d_positivity_public]])),"",(Table2[[#This Row],[7d_positivity_public]]-Table2[[#This Row],[7d_positivity_all]])/Table2[[#This Row],[7d_positivity_public]])</f>
        <v>0</v>
      </c>
      <c r="W2887">
        <v>7</v>
      </c>
    </row>
    <row r="2888" spans="1:23" x14ac:dyDescent="0.25">
      <c r="A2888" s="10">
        <v>44481</v>
      </c>
      <c r="B2888">
        <v>133</v>
      </c>
      <c r="C2888" t="s">
        <v>91</v>
      </c>
      <c r="D2888">
        <v>20</v>
      </c>
      <c r="E2888">
        <v>2</v>
      </c>
      <c r="F2888">
        <v>18</v>
      </c>
      <c r="G2888">
        <v>11</v>
      </c>
      <c r="H2888">
        <v>81</v>
      </c>
      <c r="J2888">
        <v>67</v>
      </c>
      <c r="K2888">
        <v>81</v>
      </c>
      <c r="L2888">
        <v>79</v>
      </c>
      <c r="M2888">
        <v>82</v>
      </c>
      <c r="N2888">
        <v>74</v>
      </c>
      <c r="O2888">
        <v>52</v>
      </c>
      <c r="P2888">
        <v>75</v>
      </c>
      <c r="Q2888">
        <v>66</v>
      </c>
      <c r="R2888">
        <v>79</v>
      </c>
      <c r="T2888" s="34">
        <f>_xlfn.XLOOKUP(B2888,'LHA Demog pivot'!$B$4:$B$93,'LHA Demog pivot'!$C$4:$C$93,,,1)</f>
        <v>5101</v>
      </c>
      <c r="U2888" s="36">
        <f>ROUND(Table2[[#This Row],[LHA_Pop_2016]]*Table2[[#This Row],[C_ADR_7day]]/100000*7,0)</f>
        <v>7</v>
      </c>
      <c r="V2888" s="13">
        <f>IF(OR(Table2[[#This Row],[7d_positivity_public]]=0,ISBLANK(Table2[[#This Row],[7d_positivity_public]])),"",(Table2[[#This Row],[7d_positivity_public]]-Table2[[#This Row],[7d_positivity_all]])/Table2[[#This Row],[7d_positivity_public]])</f>
        <v>9.0909090909090912E-2</v>
      </c>
      <c r="W2888">
        <v>10</v>
      </c>
    </row>
    <row r="2889" spans="1:23" x14ac:dyDescent="0.25">
      <c r="A2889" s="10">
        <v>44481</v>
      </c>
      <c r="B2889">
        <v>134</v>
      </c>
      <c r="C2889" t="s">
        <v>93</v>
      </c>
      <c r="D2889">
        <v>0</v>
      </c>
      <c r="E2889">
        <v>2</v>
      </c>
      <c r="F2889">
        <v>-2</v>
      </c>
      <c r="G2889">
        <v>0</v>
      </c>
      <c r="H2889">
        <v>82</v>
      </c>
      <c r="J2889">
        <v>67</v>
      </c>
      <c r="K2889">
        <v>82</v>
      </c>
      <c r="L2889">
        <v>77</v>
      </c>
      <c r="M2889">
        <v>85</v>
      </c>
      <c r="N2889">
        <v>75</v>
      </c>
      <c r="O2889">
        <v>55</v>
      </c>
      <c r="P2889">
        <v>76</v>
      </c>
      <c r="Q2889">
        <v>66</v>
      </c>
      <c r="R2889">
        <v>81</v>
      </c>
      <c r="T2889" s="34">
        <f>_xlfn.XLOOKUP(B2889,'LHA Demog pivot'!$B$4:$B$93,'LHA Demog pivot'!$C$4:$C$93,,,1)</f>
        <v>4781</v>
      </c>
      <c r="U2889" s="36">
        <f>ROUND(Table2[[#This Row],[LHA_Pop_2016]]*Table2[[#This Row],[C_ADR_7day]]/100000*7,0)</f>
        <v>0</v>
      </c>
      <c r="V2889" s="13" t="str">
        <f>IF(OR(Table2[[#This Row],[7d_positivity_public]]=0,ISBLANK(Table2[[#This Row],[7d_positivity_public]])),"",(Table2[[#This Row],[7d_positivity_public]]-Table2[[#This Row],[7d_positivity_all]])/Table2[[#This Row],[7d_positivity_public]])</f>
        <v/>
      </c>
      <c r="W2889">
        <v>0</v>
      </c>
    </row>
    <row r="2890" spans="1:23" x14ac:dyDescent="0.25">
      <c r="A2890" s="10">
        <v>44481</v>
      </c>
      <c r="B2890">
        <v>135</v>
      </c>
      <c r="C2890" t="s">
        <v>95</v>
      </c>
      <c r="D2890">
        <v>10</v>
      </c>
      <c r="E2890">
        <v>9</v>
      </c>
      <c r="F2890">
        <v>1</v>
      </c>
      <c r="G2890">
        <v>8</v>
      </c>
      <c r="H2890">
        <v>76</v>
      </c>
      <c r="J2890">
        <v>57</v>
      </c>
      <c r="K2890">
        <v>78</v>
      </c>
      <c r="L2890">
        <v>66</v>
      </c>
      <c r="M2890">
        <v>85</v>
      </c>
      <c r="N2890">
        <v>69</v>
      </c>
      <c r="O2890">
        <v>48</v>
      </c>
      <c r="P2890">
        <v>71</v>
      </c>
      <c r="Q2890">
        <v>55</v>
      </c>
      <c r="R2890">
        <v>81</v>
      </c>
      <c r="T2890" s="34">
        <f>_xlfn.XLOOKUP(B2890,'LHA Demog pivot'!$B$4:$B$93,'LHA Demog pivot'!$C$4:$C$93,,,1)</f>
        <v>10220</v>
      </c>
      <c r="U2890" s="36">
        <f>ROUND(Table2[[#This Row],[LHA_Pop_2016]]*Table2[[#This Row],[C_ADR_7day]]/100000*7,0)</f>
        <v>7</v>
      </c>
      <c r="V2890" s="13">
        <f>IF(OR(Table2[[#This Row],[7d_positivity_public]]=0,ISBLANK(Table2[[#This Row],[7d_positivity_public]])),"",(Table2[[#This Row],[7d_positivity_public]]-Table2[[#This Row],[7d_positivity_all]])/Table2[[#This Row],[7d_positivity_public]])</f>
        <v>0</v>
      </c>
      <c r="W2890">
        <v>8</v>
      </c>
    </row>
    <row r="2891" spans="1:23" x14ac:dyDescent="0.25">
      <c r="A2891" s="10">
        <v>44481</v>
      </c>
      <c r="B2891">
        <v>136</v>
      </c>
      <c r="C2891" t="s">
        <v>253</v>
      </c>
      <c r="D2891">
        <v>9</v>
      </c>
      <c r="E2891">
        <v>13</v>
      </c>
      <c r="F2891">
        <v>-4</v>
      </c>
      <c r="G2891">
        <v>6</v>
      </c>
      <c r="H2891">
        <v>82</v>
      </c>
      <c r="J2891">
        <v>74</v>
      </c>
      <c r="K2891">
        <v>83</v>
      </c>
      <c r="L2891">
        <v>75</v>
      </c>
      <c r="M2891">
        <v>89</v>
      </c>
      <c r="N2891">
        <v>75</v>
      </c>
      <c r="O2891">
        <v>63</v>
      </c>
      <c r="P2891">
        <v>76</v>
      </c>
      <c r="Q2891">
        <v>64</v>
      </c>
      <c r="R2891">
        <v>85</v>
      </c>
      <c r="T2891" s="34">
        <f>_xlfn.XLOOKUP(B2891,'LHA Demog pivot'!$B$4:$B$93,'LHA Demog pivot'!$C$4:$C$93,,,1)</f>
        <v>66849</v>
      </c>
      <c r="U2891" s="36">
        <f>ROUND(Table2[[#This Row],[LHA_Pop_2016]]*Table2[[#This Row],[C_ADR_7day]]/100000*7,0)</f>
        <v>42</v>
      </c>
      <c r="V2891" s="13">
        <f>IF(OR(Table2[[#This Row],[7d_positivity_public]]=0,ISBLANK(Table2[[#This Row],[7d_positivity_public]])),"",(Table2[[#This Row],[7d_positivity_public]]-Table2[[#This Row],[7d_positivity_all]])/Table2[[#This Row],[7d_positivity_public]])</f>
        <v>0.16666666666666666</v>
      </c>
      <c r="W2891">
        <v>5</v>
      </c>
    </row>
    <row r="2892" spans="1:23" x14ac:dyDescent="0.25">
      <c r="A2892" s="10">
        <v>44481</v>
      </c>
      <c r="B2892">
        <v>137</v>
      </c>
      <c r="C2892" t="s">
        <v>254</v>
      </c>
      <c r="D2892">
        <v>11</v>
      </c>
      <c r="E2892">
        <v>13</v>
      </c>
      <c r="F2892">
        <v>-2</v>
      </c>
      <c r="G2892">
        <v>6</v>
      </c>
      <c r="H2892">
        <v>86</v>
      </c>
      <c r="J2892">
        <v>76</v>
      </c>
      <c r="K2892">
        <v>87</v>
      </c>
      <c r="L2892">
        <v>84</v>
      </c>
      <c r="M2892">
        <v>89</v>
      </c>
      <c r="N2892">
        <v>79</v>
      </c>
      <c r="O2892">
        <v>66</v>
      </c>
      <c r="P2892">
        <v>80</v>
      </c>
      <c r="Q2892">
        <v>73</v>
      </c>
      <c r="R2892">
        <v>86</v>
      </c>
      <c r="T2892" s="34">
        <f>_xlfn.XLOOKUP(B2892,'LHA Demog pivot'!$B$4:$B$93,'LHA Demog pivot'!$C$4:$C$93,,,1)</f>
        <v>194882</v>
      </c>
      <c r="U2892" s="36">
        <f>ROUND(Table2[[#This Row],[LHA_Pop_2016]]*Table2[[#This Row],[C_ADR_7day]]/100000*7,0)</f>
        <v>150</v>
      </c>
      <c r="V2892" s="13">
        <f>IF(OR(Table2[[#This Row],[7d_positivity_public]]=0,ISBLANK(Table2[[#This Row],[7d_positivity_public]])),"",(Table2[[#This Row],[7d_positivity_public]]-Table2[[#This Row],[7d_positivity_all]])/Table2[[#This Row],[7d_positivity_public]])</f>
        <v>0</v>
      </c>
      <c r="W2892">
        <v>6</v>
      </c>
    </row>
    <row r="2893" spans="1:23" x14ac:dyDescent="0.25">
      <c r="A2893" s="10">
        <v>44481</v>
      </c>
      <c r="B2893">
        <v>138</v>
      </c>
      <c r="C2893" t="s">
        <v>116</v>
      </c>
      <c r="D2893">
        <v>2</v>
      </c>
      <c r="E2893">
        <v>3</v>
      </c>
      <c r="F2893">
        <v>-1</v>
      </c>
      <c r="G2893">
        <v>2</v>
      </c>
      <c r="H2893">
        <v>86</v>
      </c>
      <c r="J2893">
        <v>78</v>
      </c>
      <c r="K2893">
        <v>87</v>
      </c>
      <c r="L2893">
        <v>80</v>
      </c>
      <c r="M2893">
        <v>91</v>
      </c>
      <c r="N2893">
        <v>81</v>
      </c>
      <c r="O2893">
        <v>68</v>
      </c>
      <c r="P2893">
        <v>82</v>
      </c>
      <c r="Q2893">
        <v>72</v>
      </c>
      <c r="R2893">
        <v>87</v>
      </c>
      <c r="T2893" s="34">
        <f>_xlfn.XLOOKUP(B2893,'LHA Demog pivot'!$B$4:$B$93,'LHA Demog pivot'!$C$4:$C$93,,,1)</f>
        <v>12110</v>
      </c>
      <c r="U2893" s="36">
        <f>ROUND(Table2[[#This Row],[LHA_Pop_2016]]*Table2[[#This Row],[C_ADR_7day]]/100000*7,0)</f>
        <v>2</v>
      </c>
      <c r="V2893" s="13">
        <f>IF(OR(Table2[[#This Row],[7d_positivity_public]]=0,ISBLANK(Table2[[#This Row],[7d_positivity_public]])),"",(Table2[[#This Row],[7d_positivity_public]]-Table2[[#This Row],[7d_positivity_all]])/Table2[[#This Row],[7d_positivity_public]])</f>
        <v>0</v>
      </c>
      <c r="W2893">
        <v>2</v>
      </c>
    </row>
    <row r="2894" spans="1:23" x14ac:dyDescent="0.25">
      <c r="A2894" s="10">
        <v>44481</v>
      </c>
      <c r="B2894">
        <v>139</v>
      </c>
      <c r="C2894" t="s">
        <v>118</v>
      </c>
      <c r="D2894">
        <v>23</v>
      </c>
      <c r="E2894">
        <v>19</v>
      </c>
      <c r="F2894">
        <v>4</v>
      </c>
      <c r="G2894">
        <v>11</v>
      </c>
      <c r="H2894">
        <v>70</v>
      </c>
      <c r="J2894">
        <v>41</v>
      </c>
      <c r="K2894">
        <v>72</v>
      </c>
      <c r="L2894">
        <v>58</v>
      </c>
      <c r="M2894">
        <v>81</v>
      </c>
      <c r="N2894">
        <v>62</v>
      </c>
      <c r="O2894">
        <v>32</v>
      </c>
      <c r="P2894">
        <v>65</v>
      </c>
      <c r="Q2894">
        <v>46</v>
      </c>
      <c r="R2894">
        <v>77</v>
      </c>
      <c r="T2894" s="34">
        <f>_xlfn.XLOOKUP(B2894,'LHA Demog pivot'!$B$4:$B$93,'LHA Demog pivot'!$C$4:$C$93,,,1)</f>
        <v>7285</v>
      </c>
      <c r="U2894" s="36">
        <f>ROUND(Table2[[#This Row],[LHA_Pop_2016]]*Table2[[#This Row],[C_ADR_7day]]/100000*7,0)</f>
        <v>12</v>
      </c>
      <c r="V2894" s="13">
        <f>IF(OR(Table2[[#This Row],[7d_positivity_public]]=0,ISBLANK(Table2[[#This Row],[7d_positivity_public]])),"",(Table2[[#This Row],[7d_positivity_public]]-Table2[[#This Row],[7d_positivity_all]])/Table2[[#This Row],[7d_positivity_public]])</f>
        <v>0</v>
      </c>
      <c r="W2894">
        <v>11</v>
      </c>
    </row>
    <row r="2895" spans="1:23" x14ac:dyDescent="0.25">
      <c r="A2895" s="10">
        <v>44481</v>
      </c>
      <c r="B2895">
        <v>141</v>
      </c>
      <c r="C2895" t="s">
        <v>255</v>
      </c>
      <c r="D2895">
        <v>5</v>
      </c>
      <c r="E2895">
        <v>7</v>
      </c>
      <c r="F2895">
        <v>-2</v>
      </c>
      <c r="G2895">
        <v>3</v>
      </c>
      <c r="H2895">
        <v>93</v>
      </c>
      <c r="J2895">
        <v>84</v>
      </c>
      <c r="K2895">
        <v>93</v>
      </c>
      <c r="L2895">
        <v>94</v>
      </c>
      <c r="M2895">
        <v>93</v>
      </c>
      <c r="N2895">
        <v>84</v>
      </c>
      <c r="O2895">
        <v>68</v>
      </c>
      <c r="P2895">
        <v>85</v>
      </c>
      <c r="Q2895">
        <v>83</v>
      </c>
      <c r="R2895">
        <v>89</v>
      </c>
      <c r="T2895" s="34">
        <f>_xlfn.XLOOKUP(B2895,'LHA Demog pivot'!$B$4:$B$93,'LHA Demog pivot'!$C$4:$C$93,,,1)</f>
        <v>8085</v>
      </c>
      <c r="U2895" s="36">
        <f>ROUND(Table2[[#This Row],[LHA_Pop_2016]]*Table2[[#This Row],[C_ADR_7day]]/100000*7,0)</f>
        <v>3</v>
      </c>
      <c r="V2895" s="13">
        <f>IF(OR(Table2[[#This Row],[7d_positivity_public]]=0,ISBLANK(Table2[[#This Row],[7d_positivity_public]])),"",(Table2[[#This Row],[7d_positivity_public]]-Table2[[#This Row],[7d_positivity_all]])/Table2[[#This Row],[7d_positivity_public]])</f>
        <v>0.33333333333333331</v>
      </c>
      <c r="W2895">
        <v>2</v>
      </c>
    </row>
    <row r="2896" spans="1:23" x14ac:dyDescent="0.25">
      <c r="A2896" s="10">
        <v>44481</v>
      </c>
      <c r="B2896">
        <v>142</v>
      </c>
      <c r="C2896" t="s">
        <v>120</v>
      </c>
      <c r="D2896">
        <v>26</v>
      </c>
      <c r="E2896">
        <v>26</v>
      </c>
      <c r="F2896">
        <v>0</v>
      </c>
      <c r="G2896">
        <v>12</v>
      </c>
      <c r="H2896">
        <v>79</v>
      </c>
      <c r="J2896">
        <v>63</v>
      </c>
      <c r="K2896">
        <v>80</v>
      </c>
      <c r="L2896">
        <v>69</v>
      </c>
      <c r="M2896">
        <v>86</v>
      </c>
      <c r="N2896">
        <v>73</v>
      </c>
      <c r="O2896">
        <v>53</v>
      </c>
      <c r="P2896">
        <v>74</v>
      </c>
      <c r="Q2896">
        <v>59</v>
      </c>
      <c r="R2896">
        <v>83</v>
      </c>
      <c r="T2896" s="34">
        <f>_xlfn.XLOOKUP(B2896,'LHA Demog pivot'!$B$4:$B$93,'LHA Demog pivot'!$C$4:$C$93,,,1)</f>
        <v>33648</v>
      </c>
      <c r="U2896" s="36">
        <f>ROUND(Table2[[#This Row],[LHA_Pop_2016]]*Table2[[#This Row],[C_ADR_7day]]/100000*7,0)</f>
        <v>61</v>
      </c>
      <c r="V2896" s="13">
        <f>IF(OR(Table2[[#This Row],[7d_positivity_public]]=0,ISBLANK(Table2[[#This Row],[7d_positivity_public]])),"",(Table2[[#This Row],[7d_positivity_public]]-Table2[[#This Row],[7d_positivity_all]])/Table2[[#This Row],[7d_positivity_public]])</f>
        <v>0</v>
      </c>
      <c r="W2896">
        <v>12</v>
      </c>
    </row>
    <row r="2897" spans="1:23" x14ac:dyDescent="0.25">
      <c r="A2897" s="10">
        <v>44481</v>
      </c>
      <c r="B2897">
        <v>143</v>
      </c>
      <c r="C2897" t="s">
        <v>256</v>
      </c>
      <c r="D2897">
        <v>14</v>
      </c>
      <c r="E2897">
        <v>21</v>
      </c>
      <c r="F2897">
        <v>-7</v>
      </c>
      <c r="G2897">
        <v>7</v>
      </c>
      <c r="H2897">
        <v>87</v>
      </c>
      <c r="J2897">
        <v>79</v>
      </c>
      <c r="K2897">
        <v>88</v>
      </c>
      <c r="L2897">
        <v>85</v>
      </c>
      <c r="M2897">
        <v>91</v>
      </c>
      <c r="N2897">
        <v>80</v>
      </c>
      <c r="O2897">
        <v>69</v>
      </c>
      <c r="P2897">
        <v>81</v>
      </c>
      <c r="Q2897">
        <v>74</v>
      </c>
      <c r="R2897">
        <v>87</v>
      </c>
      <c r="T2897" s="34">
        <f>_xlfn.XLOOKUP(B2897,'LHA Demog pivot'!$B$4:$B$93,'LHA Demog pivot'!$C$4:$C$93,,,1)</f>
        <v>113287</v>
      </c>
      <c r="U2897" s="36">
        <f>ROUND(Table2[[#This Row],[LHA_Pop_2016]]*Table2[[#This Row],[C_ADR_7day]]/100000*7,0)</f>
        <v>111</v>
      </c>
      <c r="V2897" s="13">
        <f>IF(OR(Table2[[#This Row],[7d_positivity_public]]=0,ISBLANK(Table2[[#This Row],[7d_positivity_public]])),"",(Table2[[#This Row],[7d_positivity_public]]-Table2[[#This Row],[7d_positivity_all]])/Table2[[#This Row],[7d_positivity_public]])</f>
        <v>0.14285714285714285</v>
      </c>
      <c r="W2897">
        <v>6</v>
      </c>
    </row>
    <row r="2898" spans="1:23" x14ac:dyDescent="0.25">
      <c r="A2898" s="10">
        <v>44481</v>
      </c>
      <c r="B2898">
        <v>144</v>
      </c>
      <c r="C2898" t="s">
        <v>257</v>
      </c>
      <c r="D2898">
        <v>41</v>
      </c>
      <c r="E2898">
        <v>35</v>
      </c>
      <c r="F2898">
        <v>6</v>
      </c>
      <c r="G2898">
        <v>21</v>
      </c>
      <c r="H2898">
        <v>76</v>
      </c>
      <c r="J2898">
        <v>58</v>
      </c>
      <c r="K2898">
        <v>77</v>
      </c>
      <c r="L2898">
        <v>63</v>
      </c>
      <c r="M2898">
        <v>83</v>
      </c>
      <c r="N2898">
        <v>69</v>
      </c>
      <c r="O2898">
        <v>43</v>
      </c>
      <c r="P2898">
        <v>70</v>
      </c>
      <c r="Q2898">
        <v>51</v>
      </c>
      <c r="R2898">
        <v>80</v>
      </c>
      <c r="T2898" s="34">
        <f>_xlfn.XLOOKUP(B2898,'LHA Demog pivot'!$B$4:$B$93,'LHA Demog pivot'!$C$4:$C$93,,,1)</f>
        <v>14112</v>
      </c>
      <c r="U2898" s="36">
        <f>ROUND(Table2[[#This Row],[LHA_Pop_2016]]*Table2[[#This Row],[C_ADR_7day]]/100000*7,0)</f>
        <v>41</v>
      </c>
      <c r="V2898" s="13">
        <f>IF(OR(Table2[[#This Row],[7d_positivity_public]]=0,ISBLANK(Table2[[#This Row],[7d_positivity_public]])),"",(Table2[[#This Row],[7d_positivity_public]]-Table2[[#This Row],[7d_positivity_all]])/Table2[[#This Row],[7d_positivity_public]])</f>
        <v>9.5238095238095233E-2</v>
      </c>
      <c r="W2898">
        <v>19</v>
      </c>
    </row>
    <row r="2899" spans="1:23" x14ac:dyDescent="0.25">
      <c r="A2899" s="10">
        <v>44481</v>
      </c>
      <c r="B2899">
        <v>145</v>
      </c>
      <c r="C2899" t="s">
        <v>258</v>
      </c>
      <c r="D2899">
        <v>7</v>
      </c>
      <c r="E2899">
        <v>7</v>
      </c>
      <c r="F2899">
        <v>0</v>
      </c>
      <c r="G2899">
        <v>11</v>
      </c>
      <c r="H2899">
        <v>76</v>
      </c>
      <c r="J2899">
        <v>63</v>
      </c>
      <c r="K2899">
        <v>76</v>
      </c>
      <c r="L2899">
        <v>69</v>
      </c>
      <c r="M2899">
        <v>81</v>
      </c>
      <c r="N2899">
        <v>69</v>
      </c>
      <c r="O2899">
        <v>55</v>
      </c>
      <c r="P2899">
        <v>70</v>
      </c>
      <c r="Q2899">
        <v>58</v>
      </c>
      <c r="R2899">
        <v>77</v>
      </c>
      <c r="T2899" s="34">
        <f>_xlfn.XLOOKUP(B2899,'LHA Demog pivot'!$B$4:$B$93,'LHA Demog pivot'!$C$4:$C$93,,,1)</f>
        <v>4050</v>
      </c>
      <c r="U2899" s="36">
        <f>ROUND(Table2[[#This Row],[LHA_Pop_2016]]*Table2[[#This Row],[C_ADR_7day]]/100000*7,0)</f>
        <v>2</v>
      </c>
      <c r="V2899" s="13">
        <f>IF(OR(Table2[[#This Row],[7d_positivity_public]]=0,ISBLANK(Table2[[#This Row],[7d_positivity_public]])),"",(Table2[[#This Row],[7d_positivity_public]]-Table2[[#This Row],[7d_positivity_all]])/Table2[[#This Row],[7d_positivity_public]])</f>
        <v>0.27272727272727271</v>
      </c>
      <c r="W2899">
        <v>8</v>
      </c>
    </row>
    <row r="2900" spans="1:23" x14ac:dyDescent="0.25">
      <c r="A2900" s="10">
        <v>44481</v>
      </c>
      <c r="B2900">
        <v>146</v>
      </c>
      <c r="C2900" t="s">
        <v>259</v>
      </c>
      <c r="D2900">
        <v>32</v>
      </c>
      <c r="E2900">
        <v>40</v>
      </c>
      <c r="F2900">
        <v>-8</v>
      </c>
      <c r="G2900">
        <v>16</v>
      </c>
      <c r="H2900">
        <v>75</v>
      </c>
      <c r="J2900">
        <v>62</v>
      </c>
      <c r="K2900">
        <v>76</v>
      </c>
      <c r="L2900">
        <v>69</v>
      </c>
      <c r="M2900">
        <v>83</v>
      </c>
      <c r="N2900">
        <v>66</v>
      </c>
      <c r="O2900">
        <v>46</v>
      </c>
      <c r="P2900">
        <v>67</v>
      </c>
      <c r="Q2900">
        <v>56</v>
      </c>
      <c r="R2900">
        <v>77</v>
      </c>
      <c r="T2900" s="34">
        <f>_xlfn.XLOOKUP(B2900,'LHA Demog pivot'!$B$4:$B$93,'LHA Demog pivot'!$C$4:$C$93,,,1)</f>
        <v>24815</v>
      </c>
      <c r="U2900" s="36">
        <f>ROUND(Table2[[#This Row],[LHA_Pop_2016]]*Table2[[#This Row],[C_ADR_7day]]/100000*7,0)</f>
        <v>56</v>
      </c>
      <c r="V2900" s="13">
        <f>IF(OR(Table2[[#This Row],[7d_positivity_public]]=0,ISBLANK(Table2[[#This Row],[7d_positivity_public]])),"",(Table2[[#This Row],[7d_positivity_public]]-Table2[[#This Row],[7d_positivity_all]])/Table2[[#This Row],[7d_positivity_public]])</f>
        <v>0</v>
      </c>
      <c r="W2900">
        <v>16</v>
      </c>
    </row>
    <row r="2901" spans="1:23" x14ac:dyDescent="0.25">
      <c r="A2901" s="10">
        <v>44481</v>
      </c>
      <c r="B2901">
        <v>147</v>
      </c>
      <c r="C2901" t="s">
        <v>260</v>
      </c>
      <c r="D2901">
        <v>16</v>
      </c>
      <c r="E2901">
        <v>22</v>
      </c>
      <c r="F2901">
        <v>-6</v>
      </c>
      <c r="G2901">
        <v>14</v>
      </c>
      <c r="H2901">
        <v>78</v>
      </c>
      <c r="J2901">
        <v>64</v>
      </c>
      <c r="K2901">
        <v>79</v>
      </c>
      <c r="L2901">
        <v>72</v>
      </c>
      <c r="M2901">
        <v>84</v>
      </c>
      <c r="N2901">
        <v>69</v>
      </c>
      <c r="O2901">
        <v>50</v>
      </c>
      <c r="P2901">
        <v>70</v>
      </c>
      <c r="Q2901">
        <v>59</v>
      </c>
      <c r="R2901">
        <v>79</v>
      </c>
      <c r="T2901" s="34">
        <f>_xlfn.XLOOKUP(B2901,'LHA Demog pivot'!$B$4:$B$93,'LHA Demog pivot'!$C$4:$C$93,,,1)</f>
        <v>4012</v>
      </c>
      <c r="U2901" s="36">
        <f>ROUND(Table2[[#This Row],[LHA_Pop_2016]]*Table2[[#This Row],[C_ADR_7day]]/100000*7,0)</f>
        <v>4</v>
      </c>
      <c r="V2901" s="13">
        <f>IF(OR(Table2[[#This Row],[7d_positivity_public]]=0,ISBLANK(Table2[[#This Row],[7d_positivity_public]])),"",(Table2[[#This Row],[7d_positivity_public]]-Table2[[#This Row],[7d_positivity_all]])/Table2[[#This Row],[7d_positivity_public]])</f>
        <v>0.21428571428571427</v>
      </c>
      <c r="W2901">
        <v>11</v>
      </c>
    </row>
    <row r="2902" spans="1:23" x14ac:dyDescent="0.25">
      <c r="A2902" s="10">
        <v>44481</v>
      </c>
      <c r="B2902">
        <v>148</v>
      </c>
      <c r="C2902" t="s">
        <v>261</v>
      </c>
      <c r="D2902">
        <v>22</v>
      </c>
      <c r="E2902">
        <v>14</v>
      </c>
      <c r="F2902">
        <v>8</v>
      </c>
      <c r="G2902">
        <v>18</v>
      </c>
      <c r="H2902">
        <v>78</v>
      </c>
      <c r="J2902">
        <v>59</v>
      </c>
      <c r="K2902">
        <v>79</v>
      </c>
      <c r="L2902">
        <v>70</v>
      </c>
      <c r="M2902">
        <v>85</v>
      </c>
      <c r="N2902">
        <v>69</v>
      </c>
      <c r="O2902">
        <v>40</v>
      </c>
      <c r="P2902">
        <v>71</v>
      </c>
      <c r="Q2902">
        <v>58</v>
      </c>
      <c r="R2902">
        <v>79</v>
      </c>
      <c r="T2902" s="34">
        <f>_xlfn.XLOOKUP(B2902,'LHA Demog pivot'!$B$4:$B$93,'LHA Demog pivot'!$C$4:$C$93,,,1)</f>
        <v>6548</v>
      </c>
      <c r="U2902" s="36">
        <f>ROUND(Table2[[#This Row],[LHA_Pop_2016]]*Table2[[#This Row],[C_ADR_7day]]/100000*7,0)</f>
        <v>10</v>
      </c>
      <c r="V2902" s="13">
        <f>IF(OR(Table2[[#This Row],[7d_positivity_public]]=0,ISBLANK(Table2[[#This Row],[7d_positivity_public]])),"",(Table2[[#This Row],[7d_positivity_public]]-Table2[[#This Row],[7d_positivity_all]])/Table2[[#This Row],[7d_positivity_public]])</f>
        <v>0.16666666666666666</v>
      </c>
      <c r="W2902">
        <v>15</v>
      </c>
    </row>
    <row r="2903" spans="1:23" x14ac:dyDescent="0.25">
      <c r="A2903" s="10">
        <v>44481</v>
      </c>
      <c r="B2903">
        <v>149</v>
      </c>
      <c r="C2903" t="s">
        <v>124</v>
      </c>
      <c r="D2903">
        <v>21</v>
      </c>
      <c r="E2903">
        <v>46</v>
      </c>
      <c r="F2903">
        <v>-25</v>
      </c>
      <c r="G2903">
        <v>10</v>
      </c>
      <c r="H2903">
        <v>79</v>
      </c>
      <c r="J2903">
        <v>69</v>
      </c>
      <c r="K2903">
        <v>80</v>
      </c>
      <c r="L2903">
        <v>72</v>
      </c>
      <c r="M2903">
        <v>86</v>
      </c>
      <c r="N2903">
        <v>70</v>
      </c>
      <c r="O2903">
        <v>52</v>
      </c>
      <c r="P2903">
        <v>72</v>
      </c>
      <c r="Q2903">
        <v>59</v>
      </c>
      <c r="R2903">
        <v>81</v>
      </c>
      <c r="T2903" s="34">
        <f>_xlfn.XLOOKUP(B2903,'LHA Demog pivot'!$B$4:$B$93,'LHA Demog pivot'!$C$4:$C$93,,,1)</f>
        <v>10855</v>
      </c>
      <c r="U2903" s="36">
        <f>ROUND(Table2[[#This Row],[LHA_Pop_2016]]*Table2[[#This Row],[C_ADR_7day]]/100000*7,0)</f>
        <v>16</v>
      </c>
      <c r="V2903" s="13">
        <f>IF(OR(Table2[[#This Row],[7d_positivity_public]]=0,ISBLANK(Table2[[#This Row],[7d_positivity_public]])),"",(Table2[[#This Row],[7d_positivity_public]]-Table2[[#This Row],[7d_positivity_all]])/Table2[[#This Row],[7d_positivity_public]])</f>
        <v>0</v>
      </c>
      <c r="W2903">
        <v>10</v>
      </c>
    </row>
    <row r="2904" spans="1:23" x14ac:dyDescent="0.25">
      <c r="A2904" s="10">
        <v>44481</v>
      </c>
      <c r="B2904">
        <v>211</v>
      </c>
      <c r="C2904" t="s">
        <v>262</v>
      </c>
      <c r="D2904">
        <v>30</v>
      </c>
      <c r="E2904">
        <v>19</v>
      </c>
      <c r="F2904">
        <v>11</v>
      </c>
      <c r="G2904">
        <v>13</v>
      </c>
      <c r="H2904">
        <v>77</v>
      </c>
      <c r="J2904">
        <v>59</v>
      </c>
      <c r="K2904">
        <v>78</v>
      </c>
      <c r="L2904">
        <v>70</v>
      </c>
      <c r="M2904">
        <v>83</v>
      </c>
      <c r="N2904">
        <v>69</v>
      </c>
      <c r="O2904">
        <v>47</v>
      </c>
      <c r="P2904">
        <v>70</v>
      </c>
      <c r="Q2904">
        <v>58</v>
      </c>
      <c r="R2904">
        <v>77</v>
      </c>
      <c r="T2904" s="34">
        <f>_xlfn.XLOOKUP(B2904,'LHA Demog pivot'!$B$4:$B$93,'LHA Demog pivot'!$C$4:$C$93,,,1)</f>
        <v>8129</v>
      </c>
      <c r="U2904" s="36">
        <f>ROUND(Table2[[#This Row],[LHA_Pop_2016]]*Table2[[#This Row],[C_ADR_7day]]/100000*7,0)</f>
        <v>17</v>
      </c>
      <c r="V2904" s="13">
        <f>IF(OR(Table2[[#This Row],[7d_positivity_public]]=0,ISBLANK(Table2[[#This Row],[7d_positivity_public]])),"",(Table2[[#This Row],[7d_positivity_public]]-Table2[[#This Row],[7d_positivity_all]])/Table2[[#This Row],[7d_positivity_public]])</f>
        <v>7.6923076923076927E-2</v>
      </c>
      <c r="W2904">
        <v>12</v>
      </c>
    </row>
    <row r="2905" spans="1:23" x14ac:dyDescent="0.25">
      <c r="A2905" s="10">
        <v>44481</v>
      </c>
      <c r="B2905">
        <v>212</v>
      </c>
      <c r="C2905" t="s">
        <v>263</v>
      </c>
      <c r="D2905">
        <v>34</v>
      </c>
      <c r="E2905">
        <v>38</v>
      </c>
      <c r="F2905">
        <v>-4</v>
      </c>
      <c r="G2905">
        <v>9</v>
      </c>
      <c r="H2905">
        <v>79</v>
      </c>
      <c r="J2905">
        <v>68</v>
      </c>
      <c r="K2905">
        <v>80</v>
      </c>
      <c r="L2905">
        <v>74</v>
      </c>
      <c r="M2905">
        <v>86</v>
      </c>
      <c r="N2905">
        <v>72</v>
      </c>
      <c r="O2905">
        <v>58</v>
      </c>
      <c r="P2905">
        <v>74</v>
      </c>
      <c r="Q2905">
        <v>64</v>
      </c>
      <c r="R2905">
        <v>83</v>
      </c>
      <c r="T2905" s="34">
        <f>_xlfn.XLOOKUP(B2905,'LHA Demog pivot'!$B$4:$B$93,'LHA Demog pivot'!$C$4:$C$93,,,1)</f>
        <v>93177</v>
      </c>
      <c r="U2905" s="36">
        <f>ROUND(Table2[[#This Row],[LHA_Pop_2016]]*Table2[[#This Row],[C_ADR_7day]]/100000*7,0)</f>
        <v>222</v>
      </c>
      <c r="V2905" s="13">
        <f>IF(OR(Table2[[#This Row],[7d_positivity_public]]=0,ISBLANK(Table2[[#This Row],[7d_positivity_public]])),"",(Table2[[#This Row],[7d_positivity_public]]-Table2[[#This Row],[7d_positivity_all]])/Table2[[#This Row],[7d_positivity_public]])</f>
        <v>0</v>
      </c>
      <c r="W2905">
        <v>9</v>
      </c>
    </row>
    <row r="2906" spans="1:23" x14ac:dyDescent="0.25">
      <c r="A2906" s="10">
        <v>44481</v>
      </c>
      <c r="B2906">
        <v>213</v>
      </c>
      <c r="C2906" t="s">
        <v>264</v>
      </c>
      <c r="D2906">
        <v>19</v>
      </c>
      <c r="E2906">
        <v>22</v>
      </c>
      <c r="F2906">
        <v>-3</v>
      </c>
      <c r="G2906">
        <v>8</v>
      </c>
      <c r="H2906">
        <v>86</v>
      </c>
      <c r="J2906">
        <v>77</v>
      </c>
      <c r="K2906">
        <v>87</v>
      </c>
      <c r="L2906">
        <v>86</v>
      </c>
      <c r="M2906">
        <v>89</v>
      </c>
      <c r="N2906">
        <v>79</v>
      </c>
      <c r="O2906">
        <v>66</v>
      </c>
      <c r="P2906">
        <v>80</v>
      </c>
      <c r="Q2906">
        <v>76</v>
      </c>
      <c r="R2906">
        <v>85</v>
      </c>
      <c r="T2906" s="34">
        <f>_xlfn.XLOOKUP(B2906,'LHA Demog pivot'!$B$4:$B$93,'LHA Demog pivot'!$C$4:$C$93,,,1)</f>
        <v>141685</v>
      </c>
      <c r="U2906" s="36">
        <f>ROUND(Table2[[#This Row],[LHA_Pop_2016]]*Table2[[#This Row],[C_ADR_7day]]/100000*7,0)</f>
        <v>188</v>
      </c>
      <c r="V2906" s="13">
        <f>IF(OR(Table2[[#This Row],[7d_positivity_public]]=0,ISBLANK(Table2[[#This Row],[7d_positivity_public]])),"",(Table2[[#This Row],[7d_positivity_public]]-Table2[[#This Row],[7d_positivity_all]])/Table2[[#This Row],[7d_positivity_public]])</f>
        <v>0.25</v>
      </c>
      <c r="W2906">
        <v>6</v>
      </c>
    </row>
    <row r="2907" spans="1:23" x14ac:dyDescent="0.25">
      <c r="A2907" s="10">
        <v>44481</v>
      </c>
      <c r="B2907">
        <v>214</v>
      </c>
      <c r="C2907" t="s">
        <v>265</v>
      </c>
      <c r="D2907">
        <v>20</v>
      </c>
      <c r="E2907">
        <v>23</v>
      </c>
      <c r="F2907">
        <v>-3</v>
      </c>
      <c r="G2907">
        <v>6</v>
      </c>
      <c r="H2907">
        <v>80</v>
      </c>
      <c r="J2907">
        <v>71</v>
      </c>
      <c r="K2907">
        <v>80</v>
      </c>
      <c r="L2907">
        <v>74</v>
      </c>
      <c r="M2907">
        <v>86</v>
      </c>
      <c r="N2907">
        <v>72</v>
      </c>
      <c r="O2907">
        <v>61</v>
      </c>
      <c r="P2907">
        <v>73</v>
      </c>
      <c r="Q2907">
        <v>65</v>
      </c>
      <c r="R2907">
        <v>82</v>
      </c>
      <c r="T2907" s="34">
        <f>_xlfn.XLOOKUP(B2907,'LHA Demog pivot'!$B$4:$B$93,'LHA Demog pivot'!$C$4:$C$93,,,1)</f>
        <v>43157</v>
      </c>
      <c r="U2907" s="36">
        <f>ROUND(Table2[[#This Row],[LHA_Pop_2016]]*Table2[[#This Row],[C_ADR_7day]]/100000*7,0)</f>
        <v>60</v>
      </c>
      <c r="V2907" s="13">
        <f>IF(OR(Table2[[#This Row],[7d_positivity_public]]=0,ISBLANK(Table2[[#This Row],[7d_positivity_public]])),"",(Table2[[#This Row],[7d_positivity_public]]-Table2[[#This Row],[7d_positivity_all]])/Table2[[#This Row],[7d_positivity_public]])</f>
        <v>0</v>
      </c>
      <c r="W2907">
        <v>6</v>
      </c>
    </row>
    <row r="2908" spans="1:23" x14ac:dyDescent="0.25">
      <c r="A2908" s="10">
        <v>44481</v>
      </c>
      <c r="B2908">
        <v>215</v>
      </c>
      <c r="C2908" t="s">
        <v>135</v>
      </c>
      <c r="D2908">
        <v>16</v>
      </c>
      <c r="E2908">
        <v>26</v>
      </c>
      <c r="F2908">
        <v>-10</v>
      </c>
      <c r="G2908">
        <v>5</v>
      </c>
      <c r="H2908">
        <v>83</v>
      </c>
      <c r="J2908">
        <v>66</v>
      </c>
      <c r="K2908">
        <v>84</v>
      </c>
      <c r="L2908">
        <v>76</v>
      </c>
      <c r="M2908">
        <v>90</v>
      </c>
      <c r="N2908">
        <v>76</v>
      </c>
      <c r="O2908">
        <v>57</v>
      </c>
      <c r="P2908">
        <v>77</v>
      </c>
      <c r="Q2908">
        <v>64</v>
      </c>
      <c r="R2908">
        <v>86</v>
      </c>
      <c r="T2908" s="34">
        <f>_xlfn.XLOOKUP(B2908,'LHA Demog pivot'!$B$4:$B$93,'LHA Demog pivot'!$C$4:$C$93,,,1)</f>
        <v>9696</v>
      </c>
      <c r="U2908" s="36">
        <f>ROUND(Table2[[#This Row],[LHA_Pop_2016]]*Table2[[#This Row],[C_ADR_7day]]/100000*7,0)</f>
        <v>11</v>
      </c>
      <c r="V2908" s="13">
        <f>IF(OR(Table2[[#This Row],[7d_positivity_public]]=0,ISBLANK(Table2[[#This Row],[7d_positivity_public]])),"",(Table2[[#This Row],[7d_positivity_public]]-Table2[[#This Row],[7d_positivity_all]])/Table2[[#This Row],[7d_positivity_public]])</f>
        <v>0</v>
      </c>
      <c r="W2908">
        <v>5</v>
      </c>
    </row>
    <row r="2909" spans="1:23" x14ac:dyDescent="0.25">
      <c r="A2909" s="10">
        <v>44481</v>
      </c>
      <c r="B2909">
        <v>221</v>
      </c>
      <c r="C2909" t="s">
        <v>136</v>
      </c>
      <c r="D2909">
        <v>9</v>
      </c>
      <c r="E2909">
        <v>9</v>
      </c>
      <c r="F2909">
        <v>0</v>
      </c>
      <c r="G2909">
        <v>5</v>
      </c>
      <c r="H2909">
        <v>92</v>
      </c>
      <c r="J2909">
        <v>89</v>
      </c>
      <c r="K2909">
        <v>92</v>
      </c>
      <c r="L2909">
        <v>93</v>
      </c>
      <c r="M2909">
        <v>91</v>
      </c>
      <c r="N2909">
        <v>86</v>
      </c>
      <c r="O2909">
        <v>81</v>
      </c>
      <c r="P2909">
        <v>87</v>
      </c>
      <c r="Q2909">
        <v>86</v>
      </c>
      <c r="R2909">
        <v>88</v>
      </c>
      <c r="T2909" s="34">
        <f>_xlfn.XLOOKUP(B2909,'LHA Demog pivot'!$B$4:$B$93,'LHA Demog pivot'!$C$4:$C$93,,,1)</f>
        <v>70996</v>
      </c>
      <c r="U2909" s="36">
        <f>ROUND(Table2[[#This Row],[LHA_Pop_2016]]*Table2[[#This Row],[C_ADR_7day]]/100000*7,0)</f>
        <v>45</v>
      </c>
      <c r="V2909" s="13">
        <f>IF(OR(Table2[[#This Row],[7d_positivity_public]]=0,ISBLANK(Table2[[#This Row],[7d_positivity_public]])),"",(Table2[[#This Row],[7d_positivity_public]]-Table2[[#This Row],[7d_positivity_all]])/Table2[[#This Row],[7d_positivity_public]])</f>
        <v>0.2</v>
      </c>
      <c r="W2909">
        <v>4</v>
      </c>
    </row>
    <row r="2910" spans="1:23" x14ac:dyDescent="0.25">
      <c r="A2910" s="10">
        <v>44481</v>
      </c>
      <c r="B2910">
        <v>222</v>
      </c>
      <c r="C2910" t="s">
        <v>266</v>
      </c>
      <c r="D2910">
        <v>7</v>
      </c>
      <c r="E2910">
        <v>10</v>
      </c>
      <c r="F2910">
        <v>-3</v>
      </c>
      <c r="G2910">
        <v>4</v>
      </c>
      <c r="H2910">
        <v>92</v>
      </c>
      <c r="J2910">
        <v>89</v>
      </c>
      <c r="K2910">
        <v>92</v>
      </c>
      <c r="L2910">
        <v>95</v>
      </c>
      <c r="M2910">
        <v>89</v>
      </c>
      <c r="N2910">
        <v>87</v>
      </c>
      <c r="O2910">
        <v>81</v>
      </c>
      <c r="P2910">
        <v>87</v>
      </c>
      <c r="Q2910">
        <v>88</v>
      </c>
      <c r="R2910">
        <v>86</v>
      </c>
      <c r="T2910" s="34">
        <f>_xlfn.XLOOKUP(B2910,'LHA Demog pivot'!$B$4:$B$93,'LHA Demog pivot'!$C$4:$C$93,,,1)</f>
        <v>232755</v>
      </c>
      <c r="U2910" s="36">
        <f>ROUND(Table2[[#This Row],[LHA_Pop_2016]]*Table2[[#This Row],[C_ADR_7day]]/100000*7,0)</f>
        <v>114</v>
      </c>
      <c r="V2910" s="13">
        <f>IF(OR(Table2[[#This Row],[7d_positivity_public]]=0,ISBLANK(Table2[[#This Row],[7d_positivity_public]])),"",(Table2[[#This Row],[7d_positivity_public]]-Table2[[#This Row],[7d_positivity_all]])/Table2[[#This Row],[7d_positivity_public]])</f>
        <v>0.5</v>
      </c>
      <c r="W2910">
        <v>2</v>
      </c>
    </row>
    <row r="2911" spans="1:23" x14ac:dyDescent="0.25">
      <c r="A2911" s="10">
        <v>44481</v>
      </c>
      <c r="B2911">
        <v>223</v>
      </c>
      <c r="C2911" t="s">
        <v>267</v>
      </c>
      <c r="D2911">
        <v>11</v>
      </c>
      <c r="E2911">
        <v>22</v>
      </c>
      <c r="F2911">
        <v>-11</v>
      </c>
      <c r="G2911">
        <v>5</v>
      </c>
      <c r="H2911">
        <v>87</v>
      </c>
      <c r="J2911">
        <v>84</v>
      </c>
      <c r="K2911">
        <v>87</v>
      </c>
      <c r="L2911">
        <v>84</v>
      </c>
      <c r="M2911">
        <v>90</v>
      </c>
      <c r="N2911">
        <v>81</v>
      </c>
      <c r="O2911">
        <v>75</v>
      </c>
      <c r="P2911">
        <v>82</v>
      </c>
      <c r="Q2911">
        <v>76</v>
      </c>
      <c r="R2911">
        <v>88</v>
      </c>
      <c r="T2911" s="34">
        <f>_xlfn.XLOOKUP(B2911,'LHA Demog pivot'!$B$4:$B$93,'LHA Demog pivot'!$C$4:$C$93,,,1)</f>
        <v>101101</v>
      </c>
      <c r="U2911" s="36">
        <f>ROUND(Table2[[#This Row],[LHA_Pop_2016]]*Table2[[#This Row],[C_ADR_7day]]/100000*7,0)</f>
        <v>78</v>
      </c>
      <c r="V2911" s="13">
        <f>IF(OR(Table2[[#This Row],[7d_positivity_public]]=0,ISBLANK(Table2[[#This Row],[7d_positivity_public]])),"",(Table2[[#This Row],[7d_positivity_public]]-Table2[[#This Row],[7d_positivity_all]])/Table2[[#This Row],[7d_positivity_public]])</f>
        <v>0.2</v>
      </c>
      <c r="W2911">
        <v>4</v>
      </c>
    </row>
    <row r="2912" spans="1:23" x14ac:dyDescent="0.25">
      <c r="A2912" s="10">
        <v>44481</v>
      </c>
      <c r="B2912">
        <v>224</v>
      </c>
      <c r="C2912" t="s">
        <v>268</v>
      </c>
      <c r="D2912">
        <v>7</v>
      </c>
      <c r="E2912">
        <v>8</v>
      </c>
      <c r="F2912">
        <v>-1</v>
      </c>
      <c r="G2912">
        <v>3</v>
      </c>
      <c r="H2912">
        <v>90</v>
      </c>
      <c r="J2912">
        <v>88</v>
      </c>
      <c r="K2912">
        <v>90</v>
      </c>
      <c r="L2912">
        <v>90</v>
      </c>
      <c r="M2912">
        <v>91</v>
      </c>
      <c r="N2912">
        <v>85</v>
      </c>
      <c r="O2912">
        <v>81</v>
      </c>
      <c r="P2912">
        <v>86</v>
      </c>
      <c r="Q2912">
        <v>84</v>
      </c>
      <c r="R2912">
        <v>88</v>
      </c>
      <c r="T2912" s="34">
        <f>_xlfn.XLOOKUP(B2912,'LHA Demog pivot'!$B$4:$B$93,'LHA Demog pivot'!$C$4:$C$93,,,1)</f>
        <v>234393</v>
      </c>
      <c r="U2912" s="36">
        <f>ROUND(Table2[[#This Row],[LHA_Pop_2016]]*Table2[[#This Row],[C_ADR_7day]]/100000*7,0)</f>
        <v>115</v>
      </c>
      <c r="V2912" s="13">
        <f>IF(OR(Table2[[#This Row],[7d_positivity_public]]=0,ISBLANK(Table2[[#This Row],[7d_positivity_public]])),"",(Table2[[#This Row],[7d_positivity_public]]-Table2[[#This Row],[7d_positivity_all]])/Table2[[#This Row],[7d_positivity_public]])</f>
        <v>0.33333333333333331</v>
      </c>
      <c r="W2912">
        <v>2</v>
      </c>
    </row>
    <row r="2913" spans="1:23" x14ac:dyDescent="0.25">
      <c r="A2913" s="10">
        <v>44481</v>
      </c>
      <c r="B2913">
        <v>231</v>
      </c>
      <c r="C2913" t="s">
        <v>269</v>
      </c>
      <c r="D2913">
        <v>20</v>
      </c>
      <c r="E2913">
        <v>17</v>
      </c>
      <c r="F2913">
        <v>3</v>
      </c>
      <c r="G2913">
        <v>7</v>
      </c>
      <c r="H2913">
        <v>87</v>
      </c>
      <c r="J2913">
        <v>83</v>
      </c>
      <c r="K2913">
        <v>88</v>
      </c>
      <c r="L2913">
        <v>85</v>
      </c>
      <c r="M2913">
        <v>90</v>
      </c>
      <c r="N2913">
        <v>81</v>
      </c>
      <c r="O2913">
        <v>74</v>
      </c>
      <c r="P2913">
        <v>82</v>
      </c>
      <c r="Q2913">
        <v>77</v>
      </c>
      <c r="R2913">
        <v>87</v>
      </c>
      <c r="T2913" s="34">
        <f>_xlfn.XLOOKUP(B2913,'LHA Demog pivot'!$B$4:$B$93,'LHA Demog pivot'!$C$4:$C$93,,,1)</f>
        <v>143778</v>
      </c>
      <c r="U2913" s="36">
        <f>ROUND(Table2[[#This Row],[LHA_Pop_2016]]*Table2[[#This Row],[C_ADR_7day]]/100000*7,0)</f>
        <v>201</v>
      </c>
      <c r="V2913" s="13">
        <f>IF(OR(Table2[[#This Row],[7d_positivity_public]]=0,ISBLANK(Table2[[#This Row],[7d_positivity_public]])),"",(Table2[[#This Row],[7d_positivity_public]]-Table2[[#This Row],[7d_positivity_all]])/Table2[[#This Row],[7d_positivity_public]])</f>
        <v>0.14285714285714285</v>
      </c>
      <c r="W2913">
        <v>6</v>
      </c>
    </row>
    <row r="2914" spans="1:23" x14ac:dyDescent="0.25">
      <c r="A2914" s="10">
        <v>44481</v>
      </c>
      <c r="B2914">
        <v>232</v>
      </c>
      <c r="C2914" t="s">
        <v>270</v>
      </c>
      <c r="D2914">
        <v>6</v>
      </c>
      <c r="E2914">
        <v>7</v>
      </c>
      <c r="F2914">
        <v>-1</v>
      </c>
      <c r="G2914">
        <v>3</v>
      </c>
      <c r="H2914">
        <v>94</v>
      </c>
      <c r="J2914">
        <v>92</v>
      </c>
      <c r="K2914">
        <v>94</v>
      </c>
      <c r="L2914">
        <v>94</v>
      </c>
      <c r="M2914">
        <v>94</v>
      </c>
      <c r="N2914">
        <v>88</v>
      </c>
      <c r="O2914">
        <v>84</v>
      </c>
      <c r="P2914">
        <v>89</v>
      </c>
      <c r="Q2914">
        <v>86</v>
      </c>
      <c r="R2914">
        <v>91</v>
      </c>
      <c r="T2914" s="34">
        <f>_xlfn.XLOOKUP(B2914,'LHA Demog pivot'!$B$4:$B$93,'LHA Demog pivot'!$C$4:$C$93,,,1)</f>
        <v>103064</v>
      </c>
      <c r="U2914" s="36">
        <f>ROUND(Table2[[#This Row],[LHA_Pop_2016]]*Table2[[#This Row],[C_ADR_7day]]/100000*7,0)</f>
        <v>43</v>
      </c>
      <c r="V2914" s="13">
        <f>IF(OR(Table2[[#This Row],[7d_positivity_public]]=0,ISBLANK(Table2[[#This Row],[7d_positivity_public]])),"",(Table2[[#This Row],[7d_positivity_public]]-Table2[[#This Row],[7d_positivity_all]])/Table2[[#This Row],[7d_positivity_public]])</f>
        <v>0.33333333333333331</v>
      </c>
      <c r="W2914">
        <v>2</v>
      </c>
    </row>
    <row r="2915" spans="1:23" x14ac:dyDescent="0.25">
      <c r="A2915" s="10">
        <v>44481</v>
      </c>
      <c r="B2915">
        <v>233</v>
      </c>
      <c r="C2915" t="s">
        <v>271</v>
      </c>
      <c r="D2915">
        <v>8</v>
      </c>
      <c r="E2915">
        <v>9</v>
      </c>
      <c r="F2915">
        <v>-1</v>
      </c>
      <c r="G2915">
        <v>5</v>
      </c>
      <c r="H2915">
        <v>93</v>
      </c>
      <c r="J2915">
        <v>86</v>
      </c>
      <c r="K2915">
        <v>94</v>
      </c>
      <c r="L2915">
        <v>94</v>
      </c>
      <c r="M2915">
        <v>93</v>
      </c>
      <c r="N2915">
        <v>85</v>
      </c>
      <c r="O2915">
        <v>76</v>
      </c>
      <c r="P2915">
        <v>86</v>
      </c>
      <c r="Q2915">
        <v>84</v>
      </c>
      <c r="R2915">
        <v>89</v>
      </c>
      <c r="T2915" s="34">
        <f>_xlfn.XLOOKUP(B2915,'LHA Demog pivot'!$B$4:$B$93,'LHA Demog pivot'!$C$4:$C$93,,,1)</f>
        <v>443367</v>
      </c>
      <c r="U2915" s="36">
        <f>ROUND(Table2[[#This Row],[LHA_Pop_2016]]*Table2[[#This Row],[C_ADR_7day]]/100000*7,0)</f>
        <v>248</v>
      </c>
      <c r="V2915" s="13">
        <f>IF(OR(Table2[[#This Row],[7d_positivity_public]]=0,ISBLANK(Table2[[#This Row],[7d_positivity_public]])),"",(Table2[[#This Row],[7d_positivity_public]]-Table2[[#This Row],[7d_positivity_all]])/Table2[[#This Row],[7d_positivity_public]])</f>
        <v>0.4</v>
      </c>
      <c r="W2915">
        <v>3</v>
      </c>
    </row>
    <row r="2916" spans="1:23" x14ac:dyDescent="0.25">
      <c r="A2916" s="10">
        <v>44481</v>
      </c>
      <c r="B2916">
        <v>234</v>
      </c>
      <c r="C2916" t="s">
        <v>272</v>
      </c>
      <c r="D2916">
        <v>11</v>
      </c>
      <c r="E2916">
        <v>10</v>
      </c>
      <c r="F2916">
        <v>1</v>
      </c>
      <c r="G2916">
        <v>5</v>
      </c>
      <c r="H2916">
        <v>89</v>
      </c>
      <c r="J2916">
        <v>87</v>
      </c>
      <c r="K2916">
        <v>89</v>
      </c>
      <c r="L2916">
        <v>87</v>
      </c>
      <c r="M2916">
        <v>91</v>
      </c>
      <c r="N2916">
        <v>85</v>
      </c>
      <c r="O2916">
        <v>80</v>
      </c>
      <c r="P2916">
        <v>85</v>
      </c>
      <c r="Q2916">
        <v>80</v>
      </c>
      <c r="R2916">
        <v>88</v>
      </c>
      <c r="T2916" s="34">
        <f>_xlfn.XLOOKUP(B2916,'LHA Demog pivot'!$B$4:$B$93,'LHA Demog pivot'!$C$4:$C$93,,,1)</f>
        <v>94768</v>
      </c>
      <c r="U2916" s="36">
        <f>ROUND(Table2[[#This Row],[LHA_Pop_2016]]*Table2[[#This Row],[C_ADR_7day]]/100000*7,0)</f>
        <v>73</v>
      </c>
      <c r="V2916" s="13">
        <f>IF(OR(Table2[[#This Row],[7d_positivity_public]]=0,ISBLANK(Table2[[#This Row],[7d_positivity_public]])),"",(Table2[[#This Row],[7d_positivity_public]]-Table2[[#This Row],[7d_positivity_all]])/Table2[[#This Row],[7d_positivity_public]])</f>
        <v>0.2</v>
      </c>
      <c r="W2916">
        <v>4</v>
      </c>
    </row>
    <row r="2917" spans="1:23" x14ac:dyDescent="0.25">
      <c r="A2917" s="10">
        <v>44481</v>
      </c>
      <c r="B2917">
        <v>311</v>
      </c>
      <c r="C2917" t="s">
        <v>273</v>
      </c>
      <c r="D2917">
        <v>2</v>
      </c>
      <c r="E2917">
        <v>4</v>
      </c>
      <c r="F2917">
        <v>-2</v>
      </c>
      <c r="G2917">
        <v>2</v>
      </c>
      <c r="H2917">
        <v>90</v>
      </c>
      <c r="J2917">
        <v>90</v>
      </c>
      <c r="K2917">
        <v>90</v>
      </c>
      <c r="L2917">
        <v>93</v>
      </c>
      <c r="M2917">
        <v>88</v>
      </c>
      <c r="N2917">
        <v>86</v>
      </c>
      <c r="O2917">
        <v>84</v>
      </c>
      <c r="P2917">
        <v>86</v>
      </c>
      <c r="Q2917">
        <v>87</v>
      </c>
      <c r="R2917">
        <v>85</v>
      </c>
      <c r="T2917" s="34">
        <f>_xlfn.XLOOKUP(B2917,'LHA Demog pivot'!$B$4:$B$93,'LHA Demog pivot'!$C$4:$C$93,,,1)</f>
        <v>198309</v>
      </c>
      <c r="U2917" s="36">
        <f>ROUND(Table2[[#This Row],[LHA_Pop_2016]]*Table2[[#This Row],[C_ADR_7day]]/100000*7,0)</f>
        <v>28</v>
      </c>
      <c r="V2917" s="13">
        <f>IF(OR(Table2[[#This Row],[7d_positivity_public]]=0,ISBLANK(Table2[[#This Row],[7d_positivity_public]])),"",(Table2[[#This Row],[7d_positivity_public]]-Table2[[#This Row],[7d_positivity_all]])/Table2[[#This Row],[7d_positivity_public]])</f>
        <v>0.5</v>
      </c>
      <c r="W2917">
        <v>1</v>
      </c>
    </row>
    <row r="2918" spans="1:23" x14ac:dyDescent="0.25">
      <c r="A2918" s="10">
        <v>44481</v>
      </c>
      <c r="B2918">
        <v>321</v>
      </c>
      <c r="C2918" t="s">
        <v>274</v>
      </c>
      <c r="D2918">
        <v>5</v>
      </c>
      <c r="E2918">
        <v>7</v>
      </c>
      <c r="F2918">
        <v>-2</v>
      </c>
      <c r="G2918">
        <v>4</v>
      </c>
      <c r="H2918">
        <v>96</v>
      </c>
      <c r="J2918">
        <v>90</v>
      </c>
      <c r="K2918">
        <v>96</v>
      </c>
      <c r="L2918">
        <v>100</v>
      </c>
      <c r="M2918">
        <v>89</v>
      </c>
      <c r="N2918">
        <v>89</v>
      </c>
      <c r="O2918">
        <v>80</v>
      </c>
      <c r="P2918">
        <v>90</v>
      </c>
      <c r="Q2918">
        <v>93</v>
      </c>
      <c r="R2918">
        <v>85</v>
      </c>
      <c r="T2918" s="34">
        <f>_xlfn.XLOOKUP(B2918,'LHA Demog pivot'!$B$4:$B$93,'LHA Demog pivot'!$C$4:$C$93,,,1)</f>
        <v>122041</v>
      </c>
      <c r="U2918" s="36">
        <f>ROUND(Table2[[#This Row],[LHA_Pop_2016]]*Table2[[#This Row],[C_ADR_7day]]/100000*7,0)</f>
        <v>43</v>
      </c>
      <c r="V2918" s="13">
        <f>IF(OR(Table2[[#This Row],[7d_positivity_public]]=0,ISBLANK(Table2[[#This Row],[7d_positivity_public]])),"",(Table2[[#This Row],[7d_positivity_public]]-Table2[[#This Row],[7d_positivity_all]])/Table2[[#This Row],[7d_positivity_public]])</f>
        <v>0.5</v>
      </c>
      <c r="W2918">
        <v>2</v>
      </c>
    </row>
    <row r="2919" spans="1:23" x14ac:dyDescent="0.25">
      <c r="A2919" s="10">
        <v>44481</v>
      </c>
      <c r="B2919">
        <v>322</v>
      </c>
      <c r="C2919" t="s">
        <v>275</v>
      </c>
      <c r="D2919">
        <v>14</v>
      </c>
      <c r="E2919">
        <v>19</v>
      </c>
      <c r="F2919">
        <v>-5</v>
      </c>
      <c r="G2919">
        <v>8</v>
      </c>
      <c r="H2919">
        <v>89</v>
      </c>
      <c r="J2919">
        <v>83</v>
      </c>
      <c r="K2919">
        <v>89</v>
      </c>
      <c r="L2919">
        <v>92</v>
      </c>
      <c r="M2919">
        <v>84</v>
      </c>
      <c r="N2919">
        <v>82</v>
      </c>
      <c r="O2919">
        <v>72</v>
      </c>
      <c r="P2919">
        <v>82</v>
      </c>
      <c r="Q2919">
        <v>84</v>
      </c>
      <c r="R2919">
        <v>79</v>
      </c>
      <c r="T2919" s="34">
        <f>_xlfn.XLOOKUP(B2919,'LHA Demog pivot'!$B$4:$B$93,'LHA Demog pivot'!$C$4:$C$93,,,1)</f>
        <v>61532</v>
      </c>
      <c r="U2919" s="36">
        <f>ROUND(Table2[[#This Row],[LHA_Pop_2016]]*Table2[[#This Row],[C_ADR_7day]]/100000*7,0)</f>
        <v>60</v>
      </c>
      <c r="V2919" s="13">
        <f>IF(OR(Table2[[#This Row],[7d_positivity_public]]=0,ISBLANK(Table2[[#This Row],[7d_positivity_public]])),"",(Table2[[#This Row],[7d_positivity_public]]-Table2[[#This Row],[7d_positivity_all]])/Table2[[#This Row],[7d_positivity_public]])</f>
        <v>0.375</v>
      </c>
      <c r="W2919">
        <v>5</v>
      </c>
    </row>
    <row r="2920" spans="1:23" x14ac:dyDescent="0.25">
      <c r="A2920" s="10">
        <v>44481</v>
      </c>
      <c r="B2920">
        <v>323</v>
      </c>
      <c r="C2920" t="s">
        <v>276</v>
      </c>
      <c r="D2920">
        <v>8</v>
      </c>
      <c r="E2920">
        <v>6</v>
      </c>
      <c r="F2920">
        <v>2</v>
      </c>
      <c r="G2920">
        <v>5</v>
      </c>
      <c r="H2920">
        <v>96</v>
      </c>
      <c r="J2920">
        <v>92</v>
      </c>
      <c r="K2920">
        <v>96</v>
      </c>
      <c r="L2920">
        <v>99</v>
      </c>
      <c r="M2920">
        <v>92</v>
      </c>
      <c r="N2920">
        <v>91</v>
      </c>
      <c r="O2920">
        <v>87</v>
      </c>
      <c r="P2920">
        <v>91</v>
      </c>
      <c r="Q2920">
        <v>93</v>
      </c>
      <c r="R2920">
        <v>89</v>
      </c>
      <c r="T2920" s="34">
        <f>_xlfn.XLOOKUP(B2920,'LHA Demog pivot'!$B$4:$B$93,'LHA Demog pivot'!$C$4:$C$93,,,1)</f>
        <v>103894</v>
      </c>
      <c r="U2920" s="36">
        <f>ROUND(Table2[[#This Row],[LHA_Pop_2016]]*Table2[[#This Row],[C_ADR_7day]]/100000*7,0)</f>
        <v>58</v>
      </c>
      <c r="V2920" s="13">
        <f>IF(OR(Table2[[#This Row],[7d_positivity_public]]=0,ISBLANK(Table2[[#This Row],[7d_positivity_public]])),"",(Table2[[#This Row],[7d_positivity_public]]-Table2[[#This Row],[7d_positivity_all]])/Table2[[#This Row],[7d_positivity_public]])</f>
        <v>0.2</v>
      </c>
      <c r="W2920">
        <v>4</v>
      </c>
    </row>
    <row r="2921" spans="1:23" x14ac:dyDescent="0.25">
      <c r="A2921" s="10">
        <v>44481</v>
      </c>
      <c r="B2921">
        <v>324</v>
      </c>
      <c r="C2921" t="s">
        <v>277</v>
      </c>
      <c r="D2921">
        <v>2</v>
      </c>
      <c r="E2921">
        <v>3</v>
      </c>
      <c r="F2921">
        <v>-1</v>
      </c>
      <c r="G2921">
        <v>1</v>
      </c>
      <c r="H2921">
        <v>93</v>
      </c>
      <c r="J2921">
        <v>93</v>
      </c>
      <c r="K2921">
        <v>93</v>
      </c>
      <c r="L2921">
        <v>96</v>
      </c>
      <c r="M2921">
        <v>90</v>
      </c>
      <c r="N2921">
        <v>89</v>
      </c>
      <c r="O2921">
        <v>87</v>
      </c>
      <c r="P2921">
        <v>89</v>
      </c>
      <c r="Q2921">
        <v>91</v>
      </c>
      <c r="R2921">
        <v>87</v>
      </c>
      <c r="T2921" s="34">
        <f>_xlfn.XLOOKUP(B2921,'LHA Demog pivot'!$B$4:$B$93,'LHA Demog pivot'!$C$4:$C$93,,,1)</f>
        <v>131178</v>
      </c>
      <c r="U2921" s="36">
        <f>ROUND(Table2[[#This Row],[LHA_Pop_2016]]*Table2[[#This Row],[C_ADR_7day]]/100000*7,0)</f>
        <v>18</v>
      </c>
      <c r="V2921" s="13">
        <f>IF(OR(Table2[[#This Row],[7d_positivity_public]]=0,ISBLANK(Table2[[#This Row],[7d_positivity_public]])),"",(Table2[[#This Row],[7d_positivity_public]]-Table2[[#This Row],[7d_positivity_all]])/Table2[[#This Row],[7d_positivity_public]])</f>
        <v>0</v>
      </c>
      <c r="W2921">
        <v>1</v>
      </c>
    </row>
    <row r="2922" spans="1:23" x14ac:dyDescent="0.25">
      <c r="A2922" s="10">
        <v>44481</v>
      </c>
      <c r="B2922">
        <v>325</v>
      </c>
      <c r="C2922" t="s">
        <v>278</v>
      </c>
      <c r="D2922">
        <v>4</v>
      </c>
      <c r="E2922">
        <v>8</v>
      </c>
      <c r="F2922">
        <v>-4</v>
      </c>
      <c r="G2922">
        <v>2</v>
      </c>
      <c r="H2922">
        <v>95</v>
      </c>
      <c r="J2922">
        <v>93</v>
      </c>
      <c r="K2922">
        <v>95</v>
      </c>
      <c r="L2922">
        <v>98</v>
      </c>
      <c r="M2922">
        <v>91</v>
      </c>
      <c r="N2922">
        <v>91</v>
      </c>
      <c r="O2922">
        <v>88</v>
      </c>
      <c r="P2922">
        <v>91</v>
      </c>
      <c r="Q2922">
        <v>93</v>
      </c>
      <c r="R2922">
        <v>88</v>
      </c>
      <c r="T2922" s="34">
        <f>_xlfn.XLOOKUP(B2922,'LHA Demog pivot'!$B$4:$B$93,'LHA Demog pivot'!$C$4:$C$93,,,1)</f>
        <v>95808</v>
      </c>
      <c r="U2922" s="36">
        <f>ROUND(Table2[[#This Row],[LHA_Pop_2016]]*Table2[[#This Row],[C_ADR_7day]]/100000*7,0)</f>
        <v>27</v>
      </c>
      <c r="V2922" s="13">
        <f>IF(OR(Table2[[#This Row],[7d_positivity_public]]=0,ISBLANK(Table2[[#This Row],[7d_positivity_public]])),"",(Table2[[#This Row],[7d_positivity_public]]-Table2[[#This Row],[7d_positivity_all]])/Table2[[#This Row],[7d_positivity_public]])</f>
        <v>0.5</v>
      </c>
      <c r="W2922">
        <v>1</v>
      </c>
    </row>
    <row r="2923" spans="1:23" x14ac:dyDescent="0.25">
      <c r="A2923" s="10">
        <v>44481</v>
      </c>
      <c r="B2923">
        <v>326</v>
      </c>
      <c r="C2923" t="s">
        <v>279</v>
      </c>
      <c r="D2923">
        <v>5</v>
      </c>
      <c r="E2923">
        <v>5</v>
      </c>
      <c r="F2923">
        <v>0</v>
      </c>
      <c r="G2923">
        <v>4</v>
      </c>
      <c r="H2923">
        <v>94</v>
      </c>
      <c r="J2923">
        <v>91</v>
      </c>
      <c r="K2923">
        <v>94</v>
      </c>
      <c r="L2923">
        <v>97</v>
      </c>
      <c r="M2923">
        <v>90</v>
      </c>
      <c r="N2923">
        <v>89</v>
      </c>
      <c r="O2923">
        <v>85</v>
      </c>
      <c r="P2923">
        <v>89</v>
      </c>
      <c r="Q2923">
        <v>90</v>
      </c>
      <c r="R2923">
        <v>87</v>
      </c>
      <c r="T2923" s="34">
        <f>_xlfn.XLOOKUP(B2923,'LHA Demog pivot'!$B$4:$B$93,'LHA Demog pivot'!$C$4:$C$93,,,1)</f>
        <v>134575</v>
      </c>
      <c r="U2923" s="36">
        <f>ROUND(Table2[[#This Row],[LHA_Pop_2016]]*Table2[[#This Row],[C_ADR_7day]]/100000*7,0)</f>
        <v>47</v>
      </c>
      <c r="V2923" s="13">
        <f>IF(OR(Table2[[#This Row],[7d_positivity_public]]=0,ISBLANK(Table2[[#This Row],[7d_positivity_public]])),"",(Table2[[#This Row],[7d_positivity_public]]-Table2[[#This Row],[7d_positivity_all]])/Table2[[#This Row],[7d_positivity_public]])</f>
        <v>0.25</v>
      </c>
      <c r="W2923">
        <v>3</v>
      </c>
    </row>
    <row r="2924" spans="1:23" x14ac:dyDescent="0.25">
      <c r="A2924" s="10">
        <v>44481</v>
      </c>
      <c r="B2924">
        <v>331</v>
      </c>
      <c r="C2924" t="s">
        <v>280</v>
      </c>
      <c r="D2924">
        <v>5</v>
      </c>
      <c r="E2924">
        <v>8</v>
      </c>
      <c r="F2924">
        <v>-3</v>
      </c>
      <c r="G2924">
        <v>3</v>
      </c>
      <c r="H2924">
        <v>94</v>
      </c>
      <c r="J2924">
        <v>94</v>
      </c>
      <c r="K2924">
        <v>94</v>
      </c>
      <c r="L2924">
        <v>94</v>
      </c>
      <c r="M2924">
        <v>93</v>
      </c>
      <c r="N2924">
        <v>89</v>
      </c>
      <c r="O2924">
        <v>88</v>
      </c>
      <c r="P2924">
        <v>90</v>
      </c>
      <c r="Q2924">
        <v>89</v>
      </c>
      <c r="R2924">
        <v>91</v>
      </c>
      <c r="T2924" s="34">
        <f>_xlfn.XLOOKUP(B2924,'LHA Demog pivot'!$B$4:$B$93,'LHA Demog pivot'!$C$4:$C$93,,,1)</f>
        <v>141392</v>
      </c>
      <c r="U2924" s="36">
        <f>ROUND(Table2[[#This Row],[LHA_Pop_2016]]*Table2[[#This Row],[C_ADR_7day]]/100000*7,0)</f>
        <v>49</v>
      </c>
      <c r="V2924" s="13">
        <f>IF(OR(Table2[[#This Row],[7d_positivity_public]]=0,ISBLANK(Table2[[#This Row],[7d_positivity_public]])),"",(Table2[[#This Row],[7d_positivity_public]]-Table2[[#This Row],[7d_positivity_all]])/Table2[[#This Row],[7d_positivity_public]])</f>
        <v>0.33333333333333331</v>
      </c>
      <c r="W2924">
        <v>2</v>
      </c>
    </row>
    <row r="2925" spans="1:23" x14ac:dyDescent="0.25">
      <c r="A2925" s="10">
        <v>44481</v>
      </c>
      <c r="B2925">
        <v>332</v>
      </c>
      <c r="C2925" t="s">
        <v>281</v>
      </c>
      <c r="D2925">
        <v>2</v>
      </c>
      <c r="E2925">
        <v>4</v>
      </c>
      <c r="F2925">
        <v>-2</v>
      </c>
      <c r="G2925">
        <v>2</v>
      </c>
      <c r="H2925">
        <v>90</v>
      </c>
      <c r="J2925">
        <v>91</v>
      </c>
      <c r="K2925">
        <v>89</v>
      </c>
      <c r="L2925">
        <v>88</v>
      </c>
      <c r="M2925">
        <v>91</v>
      </c>
      <c r="N2925">
        <v>85</v>
      </c>
      <c r="O2925">
        <v>83</v>
      </c>
      <c r="P2925">
        <v>85</v>
      </c>
      <c r="Q2925">
        <v>81</v>
      </c>
      <c r="R2925">
        <v>88</v>
      </c>
      <c r="T2925" s="34">
        <f>_xlfn.XLOOKUP(B2925,'LHA Demog pivot'!$B$4:$B$93,'LHA Demog pivot'!$C$4:$C$93,,,1)</f>
        <v>50490</v>
      </c>
      <c r="U2925" s="36">
        <f>ROUND(Table2[[#This Row],[LHA_Pop_2016]]*Table2[[#This Row],[C_ADR_7day]]/100000*7,0)</f>
        <v>7</v>
      </c>
      <c r="V2925" s="13">
        <f>IF(OR(Table2[[#This Row],[7d_positivity_public]]=0,ISBLANK(Table2[[#This Row],[7d_positivity_public]])),"",(Table2[[#This Row],[7d_positivity_public]]-Table2[[#This Row],[7d_positivity_all]])/Table2[[#This Row],[7d_positivity_public]])</f>
        <v>0.5</v>
      </c>
      <c r="W2925">
        <v>1</v>
      </c>
    </row>
    <row r="2926" spans="1:23" x14ac:dyDescent="0.25">
      <c r="A2926" s="10">
        <v>44481</v>
      </c>
      <c r="B2926">
        <v>333</v>
      </c>
      <c r="C2926" t="s">
        <v>282</v>
      </c>
      <c r="D2926">
        <v>8</v>
      </c>
      <c r="E2926">
        <v>10</v>
      </c>
      <c r="F2926">
        <v>-2</v>
      </c>
      <c r="G2926">
        <v>6</v>
      </c>
      <c r="H2926">
        <v>87</v>
      </c>
      <c r="J2926">
        <v>80</v>
      </c>
      <c r="K2926">
        <v>87</v>
      </c>
      <c r="L2926">
        <v>81</v>
      </c>
      <c r="M2926">
        <v>91</v>
      </c>
      <c r="N2926">
        <v>81</v>
      </c>
      <c r="O2926">
        <v>69</v>
      </c>
      <c r="P2926">
        <v>82</v>
      </c>
      <c r="Q2926">
        <v>71</v>
      </c>
      <c r="R2926">
        <v>88</v>
      </c>
      <c r="T2926" s="34">
        <f>_xlfn.XLOOKUP(B2926,'LHA Demog pivot'!$B$4:$B$93,'LHA Demog pivot'!$C$4:$C$93,,,1)</f>
        <v>29970</v>
      </c>
      <c r="U2926" s="36">
        <f>ROUND(Table2[[#This Row],[LHA_Pop_2016]]*Table2[[#This Row],[C_ADR_7day]]/100000*7,0)</f>
        <v>17</v>
      </c>
      <c r="V2926" s="13">
        <f>IF(OR(Table2[[#This Row],[7d_positivity_public]]=0,ISBLANK(Table2[[#This Row],[7d_positivity_public]])),"",(Table2[[#This Row],[7d_positivity_public]]-Table2[[#This Row],[7d_positivity_all]])/Table2[[#This Row],[7d_positivity_public]])</f>
        <v>0</v>
      </c>
      <c r="W2926">
        <v>6</v>
      </c>
    </row>
    <row r="2927" spans="1:23" x14ac:dyDescent="0.25">
      <c r="A2927" s="10">
        <v>44481</v>
      </c>
      <c r="B2927">
        <v>334</v>
      </c>
      <c r="C2927" t="s">
        <v>283</v>
      </c>
      <c r="D2927">
        <v>2</v>
      </c>
      <c r="E2927">
        <v>1</v>
      </c>
      <c r="F2927">
        <v>1</v>
      </c>
      <c r="G2927">
        <v>2</v>
      </c>
      <c r="H2927">
        <v>84</v>
      </c>
      <c r="J2927">
        <v>74</v>
      </c>
      <c r="K2927">
        <v>84</v>
      </c>
      <c r="L2927">
        <v>76</v>
      </c>
      <c r="M2927">
        <v>89</v>
      </c>
      <c r="N2927">
        <v>78</v>
      </c>
      <c r="O2927">
        <v>61</v>
      </c>
      <c r="P2927">
        <v>79</v>
      </c>
      <c r="Q2927">
        <v>65</v>
      </c>
      <c r="R2927">
        <v>86</v>
      </c>
      <c r="T2927" s="34">
        <f>_xlfn.XLOOKUP(B2927,'LHA Demog pivot'!$B$4:$B$93,'LHA Demog pivot'!$C$4:$C$93,,,1)</f>
        <v>19671</v>
      </c>
      <c r="U2927" s="36">
        <f>ROUND(Table2[[#This Row],[LHA_Pop_2016]]*Table2[[#This Row],[C_ADR_7day]]/100000*7,0)</f>
        <v>3</v>
      </c>
      <c r="V2927" s="13">
        <f>IF(OR(Table2[[#This Row],[7d_positivity_public]]=0,ISBLANK(Table2[[#This Row],[7d_positivity_public]])),"",(Table2[[#This Row],[7d_positivity_public]]-Table2[[#This Row],[7d_positivity_all]])/Table2[[#This Row],[7d_positivity_public]])</f>
        <v>0</v>
      </c>
      <c r="W2927">
        <v>2</v>
      </c>
    </row>
    <row r="2928" spans="1:23" x14ac:dyDescent="0.25">
      <c r="A2928" s="10">
        <v>44481</v>
      </c>
      <c r="B2928">
        <v>335</v>
      </c>
      <c r="C2928" t="s">
        <v>284</v>
      </c>
      <c r="D2928">
        <v>12</v>
      </c>
      <c r="E2928">
        <v>8</v>
      </c>
      <c r="F2928">
        <v>4</v>
      </c>
      <c r="G2928">
        <v>5</v>
      </c>
      <c r="H2928">
        <v>95</v>
      </c>
      <c r="J2928">
        <v>89</v>
      </c>
      <c r="K2928">
        <v>96</v>
      </c>
      <c r="L2928">
        <v>97</v>
      </c>
      <c r="M2928">
        <v>94</v>
      </c>
      <c r="N2928">
        <v>86</v>
      </c>
      <c r="O2928">
        <v>75</v>
      </c>
      <c r="P2928">
        <v>87</v>
      </c>
      <c r="Q2928">
        <v>86</v>
      </c>
      <c r="R2928">
        <v>90</v>
      </c>
      <c r="T2928" s="34">
        <f>_xlfn.XLOOKUP(B2928,'LHA Demog pivot'!$B$4:$B$93,'LHA Demog pivot'!$C$4:$C$93,,,1)</f>
        <v>38653</v>
      </c>
      <c r="U2928" s="36">
        <f>ROUND(Table2[[#This Row],[LHA_Pop_2016]]*Table2[[#This Row],[C_ADR_7day]]/100000*7,0)</f>
        <v>32</v>
      </c>
      <c r="V2928" s="13">
        <f>IF(OR(Table2[[#This Row],[7d_positivity_public]]=0,ISBLANK(Table2[[#This Row],[7d_positivity_public]])),"",(Table2[[#This Row],[7d_positivity_public]]-Table2[[#This Row],[7d_positivity_all]])/Table2[[#This Row],[7d_positivity_public]])</f>
        <v>0.4</v>
      </c>
      <c r="W2928">
        <v>3</v>
      </c>
    </row>
    <row r="2929" spans="1:23" x14ac:dyDescent="0.25">
      <c r="A2929" s="10">
        <v>44481</v>
      </c>
      <c r="B2929">
        <v>336</v>
      </c>
      <c r="C2929" t="s">
        <v>285</v>
      </c>
      <c r="D2929">
        <v>23</v>
      </c>
      <c r="E2929">
        <v>32</v>
      </c>
      <c r="F2929">
        <v>-9</v>
      </c>
      <c r="G2929">
        <v>15</v>
      </c>
      <c r="H2929">
        <v>77</v>
      </c>
      <c r="J2929">
        <v>62</v>
      </c>
      <c r="K2929">
        <v>78</v>
      </c>
      <c r="L2929">
        <v>73</v>
      </c>
      <c r="M2929">
        <v>83</v>
      </c>
      <c r="N2929">
        <v>68</v>
      </c>
      <c r="O2929">
        <v>51</v>
      </c>
      <c r="P2929">
        <v>70</v>
      </c>
      <c r="Q2929">
        <v>62</v>
      </c>
      <c r="R2929">
        <v>78</v>
      </c>
      <c r="T2929" s="34">
        <f>_xlfn.XLOOKUP(B2929,'LHA Demog pivot'!$B$4:$B$93,'LHA Demog pivot'!$C$4:$C$93,,,1)</f>
        <v>2678</v>
      </c>
      <c r="U2929" s="36">
        <f>ROUND(Table2[[#This Row],[LHA_Pop_2016]]*Table2[[#This Row],[C_ADR_7day]]/100000*7,0)</f>
        <v>4</v>
      </c>
      <c r="V2929" s="13">
        <f>IF(OR(Table2[[#This Row],[7d_positivity_public]]=0,ISBLANK(Table2[[#This Row],[7d_positivity_public]])),"",(Table2[[#This Row],[7d_positivity_public]]-Table2[[#This Row],[7d_positivity_all]])/Table2[[#This Row],[7d_positivity_public]])</f>
        <v>0</v>
      </c>
      <c r="W2929">
        <v>15</v>
      </c>
    </row>
    <row r="2930" spans="1:23" x14ac:dyDescent="0.25">
      <c r="A2930" s="10">
        <v>44481</v>
      </c>
      <c r="B2930">
        <v>337</v>
      </c>
      <c r="C2930" t="s">
        <v>286</v>
      </c>
      <c r="D2930">
        <v>0</v>
      </c>
      <c r="E2930">
        <v>0</v>
      </c>
      <c r="F2930">
        <v>0</v>
      </c>
      <c r="G2930">
        <v>0</v>
      </c>
      <c r="H2930">
        <v>97</v>
      </c>
      <c r="J2930">
        <v>90</v>
      </c>
      <c r="K2930">
        <v>98</v>
      </c>
      <c r="L2930">
        <v>98</v>
      </c>
      <c r="M2930">
        <v>97</v>
      </c>
      <c r="N2930">
        <v>93</v>
      </c>
      <c r="O2930">
        <v>84</v>
      </c>
      <c r="P2930">
        <v>94</v>
      </c>
      <c r="Q2930">
        <v>93</v>
      </c>
      <c r="R2930">
        <v>94</v>
      </c>
      <c r="T2930" s="34">
        <f>_xlfn.XLOOKUP(B2930,'LHA Demog pivot'!$B$4:$B$93,'LHA Demog pivot'!$C$4:$C$93,,,1)</f>
        <v>1514</v>
      </c>
      <c r="U2930" s="36">
        <f>ROUND(Table2[[#This Row],[LHA_Pop_2016]]*Table2[[#This Row],[C_ADR_7day]]/100000*7,0)</f>
        <v>0</v>
      </c>
      <c r="V2930" s="13" t="str">
        <f>IF(OR(Table2[[#This Row],[7d_positivity_public]]=0,ISBLANK(Table2[[#This Row],[7d_positivity_public]])),"",(Table2[[#This Row],[7d_positivity_public]]-Table2[[#This Row],[7d_positivity_all]])/Table2[[#This Row],[7d_positivity_public]])</f>
        <v/>
      </c>
      <c r="W2930">
        <v>0</v>
      </c>
    </row>
    <row r="2931" spans="1:23" x14ac:dyDescent="0.25">
      <c r="A2931" s="10">
        <v>44481</v>
      </c>
      <c r="B2931">
        <v>411</v>
      </c>
      <c r="C2931" t="s">
        <v>287</v>
      </c>
      <c r="D2931">
        <v>7</v>
      </c>
      <c r="E2931">
        <v>11</v>
      </c>
      <c r="F2931">
        <v>-4</v>
      </c>
      <c r="G2931">
        <v>5</v>
      </c>
      <c r="H2931">
        <v>95</v>
      </c>
      <c r="J2931">
        <v>93</v>
      </c>
      <c r="K2931">
        <v>95</v>
      </c>
      <c r="L2931">
        <v>95</v>
      </c>
      <c r="M2931">
        <v>94</v>
      </c>
      <c r="N2931">
        <v>89</v>
      </c>
      <c r="O2931">
        <v>85</v>
      </c>
      <c r="P2931">
        <v>90</v>
      </c>
      <c r="Q2931">
        <v>88</v>
      </c>
      <c r="R2931">
        <v>91</v>
      </c>
      <c r="T2931" s="34">
        <f>_xlfn.XLOOKUP(B2931,'LHA Demog pivot'!$B$4:$B$93,'LHA Demog pivot'!$C$4:$C$93,,,1)</f>
        <v>225919</v>
      </c>
      <c r="U2931" s="36">
        <f>ROUND(Table2[[#This Row],[LHA_Pop_2016]]*Table2[[#This Row],[C_ADR_7day]]/100000*7,0)</f>
        <v>111</v>
      </c>
      <c r="V2931" s="13">
        <f>IF(OR(Table2[[#This Row],[7d_positivity_public]]=0,ISBLANK(Table2[[#This Row],[7d_positivity_public]])),"",(Table2[[#This Row],[7d_positivity_public]]-Table2[[#This Row],[7d_positivity_all]])/Table2[[#This Row],[7d_positivity_public]])</f>
        <v>0.2</v>
      </c>
      <c r="W2931">
        <v>4</v>
      </c>
    </row>
    <row r="2932" spans="1:23" x14ac:dyDescent="0.25">
      <c r="A2932" s="10">
        <v>44481</v>
      </c>
      <c r="B2932">
        <v>412</v>
      </c>
      <c r="C2932" t="s">
        <v>288</v>
      </c>
      <c r="D2932">
        <v>8</v>
      </c>
      <c r="E2932">
        <v>7</v>
      </c>
      <c r="F2932">
        <v>1</v>
      </c>
      <c r="G2932">
        <v>4</v>
      </c>
      <c r="H2932">
        <v>91</v>
      </c>
      <c r="J2932">
        <v>89</v>
      </c>
      <c r="K2932">
        <v>91</v>
      </c>
      <c r="L2932">
        <v>89</v>
      </c>
      <c r="M2932">
        <v>93</v>
      </c>
      <c r="N2932">
        <v>85</v>
      </c>
      <c r="O2932">
        <v>78</v>
      </c>
      <c r="P2932">
        <v>85</v>
      </c>
      <c r="Q2932">
        <v>80</v>
      </c>
      <c r="R2932">
        <v>90</v>
      </c>
      <c r="T2932" s="34">
        <f>_xlfn.XLOOKUP(B2932,'LHA Demog pivot'!$B$4:$B$93,'LHA Demog pivot'!$C$4:$C$93,,,1)</f>
        <v>77460</v>
      </c>
      <c r="U2932" s="36">
        <f>ROUND(Table2[[#This Row],[LHA_Pop_2016]]*Table2[[#This Row],[C_ADR_7day]]/100000*7,0)</f>
        <v>43</v>
      </c>
      <c r="V2932" s="13">
        <f>IF(OR(Table2[[#This Row],[7d_positivity_public]]=0,ISBLANK(Table2[[#This Row],[7d_positivity_public]])),"",(Table2[[#This Row],[7d_positivity_public]]-Table2[[#This Row],[7d_positivity_all]])/Table2[[#This Row],[7d_positivity_public]])</f>
        <v>0</v>
      </c>
      <c r="W2932">
        <v>4</v>
      </c>
    </row>
    <row r="2933" spans="1:23" x14ac:dyDescent="0.25">
      <c r="A2933" s="10">
        <v>44481</v>
      </c>
      <c r="B2933">
        <v>413</v>
      </c>
      <c r="C2933" t="s">
        <v>289</v>
      </c>
      <c r="D2933">
        <v>5</v>
      </c>
      <c r="E2933">
        <v>4</v>
      </c>
      <c r="F2933">
        <v>1</v>
      </c>
      <c r="G2933">
        <v>3</v>
      </c>
      <c r="H2933">
        <v>94</v>
      </c>
      <c r="J2933">
        <v>94</v>
      </c>
      <c r="K2933">
        <v>94</v>
      </c>
      <c r="L2933">
        <v>92</v>
      </c>
      <c r="M2933">
        <v>95</v>
      </c>
      <c r="N2933">
        <v>90</v>
      </c>
      <c r="O2933">
        <v>87</v>
      </c>
      <c r="P2933">
        <v>91</v>
      </c>
      <c r="Q2933">
        <v>86</v>
      </c>
      <c r="R2933">
        <v>93</v>
      </c>
      <c r="T2933" s="34">
        <f>_xlfn.XLOOKUP(B2933,'LHA Demog pivot'!$B$4:$B$93,'LHA Demog pivot'!$C$4:$C$93,,,1)</f>
        <v>64692</v>
      </c>
      <c r="U2933" s="36">
        <f>ROUND(Table2[[#This Row],[LHA_Pop_2016]]*Table2[[#This Row],[C_ADR_7day]]/100000*7,0)</f>
        <v>23</v>
      </c>
      <c r="V2933" s="13">
        <f>IF(OR(Table2[[#This Row],[7d_positivity_public]]=0,ISBLANK(Table2[[#This Row],[7d_positivity_public]])),"",(Table2[[#This Row],[7d_positivity_public]]-Table2[[#This Row],[7d_positivity_all]])/Table2[[#This Row],[7d_positivity_public]])</f>
        <v>0</v>
      </c>
      <c r="W2933">
        <v>3</v>
      </c>
    </row>
    <row r="2934" spans="1:23" x14ac:dyDescent="0.25">
      <c r="A2934" s="10">
        <v>44481</v>
      </c>
      <c r="B2934">
        <v>414</v>
      </c>
      <c r="C2934" t="s">
        <v>290</v>
      </c>
      <c r="D2934">
        <v>9</v>
      </c>
      <c r="E2934">
        <v>0</v>
      </c>
      <c r="F2934">
        <v>9</v>
      </c>
      <c r="G2934">
        <v>12</v>
      </c>
      <c r="H2934">
        <v>86</v>
      </c>
      <c r="J2934">
        <v>79</v>
      </c>
      <c r="K2934">
        <v>86</v>
      </c>
      <c r="L2934">
        <v>77</v>
      </c>
      <c r="M2934">
        <v>91</v>
      </c>
      <c r="N2934">
        <v>81</v>
      </c>
      <c r="O2934">
        <v>66</v>
      </c>
      <c r="P2934">
        <v>82</v>
      </c>
      <c r="Q2934">
        <v>68</v>
      </c>
      <c r="R2934">
        <v>88</v>
      </c>
      <c r="T2934" s="34">
        <f>_xlfn.XLOOKUP(B2934,'LHA Demog pivot'!$B$4:$B$93,'LHA Demog pivot'!$C$4:$C$93,,,1)</f>
        <v>15289</v>
      </c>
      <c r="U2934" s="36">
        <f>ROUND(Table2[[#This Row],[LHA_Pop_2016]]*Table2[[#This Row],[C_ADR_7day]]/100000*7,0)</f>
        <v>10</v>
      </c>
      <c r="V2934" s="13">
        <f>IF(OR(Table2[[#This Row],[7d_positivity_public]]=0,ISBLANK(Table2[[#This Row],[7d_positivity_public]])),"",(Table2[[#This Row],[7d_positivity_public]]-Table2[[#This Row],[7d_positivity_all]])/Table2[[#This Row],[7d_positivity_public]])</f>
        <v>0.33333333333333331</v>
      </c>
      <c r="W2934">
        <v>8</v>
      </c>
    </row>
    <row r="2935" spans="1:23" x14ac:dyDescent="0.25">
      <c r="A2935" s="10">
        <v>44481</v>
      </c>
      <c r="B2935">
        <v>421</v>
      </c>
      <c r="C2935" t="s">
        <v>291</v>
      </c>
      <c r="D2935">
        <v>14</v>
      </c>
      <c r="E2935">
        <v>8</v>
      </c>
      <c r="F2935">
        <v>6</v>
      </c>
      <c r="G2935">
        <v>8</v>
      </c>
      <c r="H2935">
        <v>86</v>
      </c>
      <c r="J2935">
        <v>83</v>
      </c>
      <c r="K2935">
        <v>86</v>
      </c>
      <c r="L2935">
        <v>80</v>
      </c>
      <c r="M2935">
        <v>91</v>
      </c>
      <c r="N2935">
        <v>79</v>
      </c>
      <c r="O2935">
        <v>70</v>
      </c>
      <c r="P2935">
        <v>80</v>
      </c>
      <c r="Q2935">
        <v>70</v>
      </c>
      <c r="R2935">
        <v>87</v>
      </c>
      <c r="T2935" s="34">
        <f>_xlfn.XLOOKUP(B2935,'LHA Demog pivot'!$B$4:$B$93,'LHA Demog pivot'!$C$4:$C$93,,,1)</f>
        <v>58378</v>
      </c>
      <c r="U2935" s="36">
        <f>ROUND(Table2[[#This Row],[LHA_Pop_2016]]*Table2[[#This Row],[C_ADR_7day]]/100000*7,0)</f>
        <v>57</v>
      </c>
      <c r="V2935" s="13">
        <f>IF(OR(Table2[[#This Row],[7d_positivity_public]]=0,ISBLANK(Table2[[#This Row],[7d_positivity_public]])),"",(Table2[[#This Row],[7d_positivity_public]]-Table2[[#This Row],[7d_positivity_all]])/Table2[[#This Row],[7d_positivity_public]])</f>
        <v>0.125</v>
      </c>
      <c r="W2935">
        <v>7</v>
      </c>
    </row>
    <row r="2936" spans="1:23" x14ac:dyDescent="0.25">
      <c r="A2936" s="10">
        <v>44481</v>
      </c>
      <c r="B2936">
        <v>422</v>
      </c>
      <c r="C2936" t="s">
        <v>292</v>
      </c>
      <c r="D2936">
        <v>4</v>
      </c>
      <c r="E2936">
        <v>2</v>
      </c>
      <c r="F2936">
        <v>2</v>
      </c>
      <c r="G2936">
        <v>3</v>
      </c>
      <c r="H2936">
        <v>81</v>
      </c>
      <c r="J2936">
        <v>71</v>
      </c>
      <c r="K2936">
        <v>82</v>
      </c>
      <c r="L2936">
        <v>71</v>
      </c>
      <c r="M2936">
        <v>88</v>
      </c>
      <c r="N2936">
        <v>73</v>
      </c>
      <c r="O2936">
        <v>57</v>
      </c>
      <c r="P2936">
        <v>74</v>
      </c>
      <c r="Q2936">
        <v>58</v>
      </c>
      <c r="R2936">
        <v>84</v>
      </c>
      <c r="T2936" s="34">
        <f>_xlfn.XLOOKUP(B2936,'LHA Demog pivot'!$B$4:$B$93,'LHA Demog pivot'!$C$4:$C$93,,,1)</f>
        <v>6240</v>
      </c>
      <c r="U2936" s="36">
        <f>ROUND(Table2[[#This Row],[LHA_Pop_2016]]*Table2[[#This Row],[C_ADR_7day]]/100000*7,0)</f>
        <v>2</v>
      </c>
      <c r="V2936" s="13">
        <f>IF(OR(Table2[[#This Row],[7d_positivity_public]]=0,ISBLANK(Table2[[#This Row],[7d_positivity_public]])),"",(Table2[[#This Row],[7d_positivity_public]]-Table2[[#This Row],[7d_positivity_all]])/Table2[[#This Row],[7d_positivity_public]])</f>
        <v>0</v>
      </c>
      <c r="W2936">
        <v>3</v>
      </c>
    </row>
    <row r="2937" spans="1:23" x14ac:dyDescent="0.25">
      <c r="A2937" s="10">
        <v>44481</v>
      </c>
      <c r="B2937">
        <v>423</v>
      </c>
      <c r="C2937" t="s">
        <v>293</v>
      </c>
      <c r="D2937">
        <v>5</v>
      </c>
      <c r="E2937">
        <v>5</v>
      </c>
      <c r="F2937">
        <v>0</v>
      </c>
      <c r="G2937">
        <v>3</v>
      </c>
      <c r="H2937">
        <v>87</v>
      </c>
      <c r="J2937">
        <v>79</v>
      </c>
      <c r="K2937">
        <v>88</v>
      </c>
      <c r="L2937">
        <v>80</v>
      </c>
      <c r="M2937">
        <v>92</v>
      </c>
      <c r="N2937">
        <v>81</v>
      </c>
      <c r="O2937">
        <v>66</v>
      </c>
      <c r="P2937">
        <v>82</v>
      </c>
      <c r="Q2937">
        <v>70</v>
      </c>
      <c r="R2937">
        <v>89</v>
      </c>
      <c r="T2937" s="34">
        <f>_xlfn.XLOOKUP(B2937,'LHA Demog pivot'!$B$4:$B$93,'LHA Demog pivot'!$C$4:$C$93,,,1)</f>
        <v>19121</v>
      </c>
      <c r="U2937" s="36">
        <f>ROUND(Table2[[#This Row],[LHA_Pop_2016]]*Table2[[#This Row],[C_ADR_7day]]/100000*7,0)</f>
        <v>7</v>
      </c>
      <c r="V2937" s="13">
        <f>IF(OR(Table2[[#This Row],[7d_positivity_public]]=0,ISBLANK(Table2[[#This Row],[7d_positivity_public]])),"",(Table2[[#This Row],[7d_positivity_public]]-Table2[[#This Row],[7d_positivity_all]])/Table2[[#This Row],[7d_positivity_public]])</f>
        <v>0</v>
      </c>
      <c r="W2937">
        <v>3</v>
      </c>
    </row>
    <row r="2938" spans="1:23" x14ac:dyDescent="0.25">
      <c r="A2938" s="10">
        <v>44481</v>
      </c>
      <c r="B2938">
        <v>424</v>
      </c>
      <c r="C2938" t="s">
        <v>294</v>
      </c>
      <c r="D2938">
        <v>7</v>
      </c>
      <c r="E2938">
        <v>9</v>
      </c>
      <c r="F2938">
        <v>-2</v>
      </c>
      <c r="G2938">
        <v>5</v>
      </c>
      <c r="H2938">
        <v>88</v>
      </c>
      <c r="J2938">
        <v>84</v>
      </c>
      <c r="K2938">
        <v>88</v>
      </c>
      <c r="L2938">
        <v>85</v>
      </c>
      <c r="M2938">
        <v>91</v>
      </c>
      <c r="N2938">
        <v>82</v>
      </c>
      <c r="O2938">
        <v>73</v>
      </c>
      <c r="P2938">
        <v>82</v>
      </c>
      <c r="Q2938">
        <v>75</v>
      </c>
      <c r="R2938">
        <v>88</v>
      </c>
      <c r="T2938" s="34">
        <f>_xlfn.XLOOKUP(B2938,'LHA Demog pivot'!$B$4:$B$93,'LHA Demog pivot'!$C$4:$C$93,,,1)</f>
        <v>108964</v>
      </c>
      <c r="U2938" s="36">
        <f>ROUND(Table2[[#This Row],[LHA_Pop_2016]]*Table2[[#This Row],[C_ADR_7day]]/100000*7,0)</f>
        <v>53</v>
      </c>
      <c r="V2938" s="13">
        <f>IF(OR(Table2[[#This Row],[7d_positivity_public]]=0,ISBLANK(Table2[[#This Row],[7d_positivity_public]])),"",(Table2[[#This Row],[7d_positivity_public]]-Table2[[#This Row],[7d_positivity_all]])/Table2[[#This Row],[7d_positivity_public]])</f>
        <v>0.2</v>
      </c>
      <c r="W2938">
        <v>4</v>
      </c>
    </row>
    <row r="2939" spans="1:23" x14ac:dyDescent="0.25">
      <c r="A2939" s="10">
        <v>44481</v>
      </c>
      <c r="B2939">
        <v>425</v>
      </c>
      <c r="C2939" t="s">
        <v>295</v>
      </c>
      <c r="D2939">
        <v>8</v>
      </c>
      <c r="E2939">
        <v>6</v>
      </c>
      <c r="F2939">
        <v>2</v>
      </c>
      <c r="G2939">
        <v>7</v>
      </c>
      <c r="H2939">
        <v>87</v>
      </c>
      <c r="J2939">
        <v>77</v>
      </c>
      <c r="K2939">
        <v>88</v>
      </c>
      <c r="L2939">
        <v>76</v>
      </c>
      <c r="M2939">
        <v>92</v>
      </c>
      <c r="N2939">
        <v>82</v>
      </c>
      <c r="O2939">
        <v>65</v>
      </c>
      <c r="P2939">
        <v>83</v>
      </c>
      <c r="Q2939">
        <v>66</v>
      </c>
      <c r="R2939">
        <v>89</v>
      </c>
      <c r="T2939" s="34">
        <f>_xlfn.XLOOKUP(B2939,'LHA Demog pivot'!$B$4:$B$93,'LHA Demog pivot'!$C$4:$C$93,,,1)</f>
        <v>47133</v>
      </c>
      <c r="U2939" s="36">
        <f>ROUND(Table2[[#This Row],[LHA_Pop_2016]]*Table2[[#This Row],[C_ADR_7day]]/100000*7,0)</f>
        <v>26</v>
      </c>
      <c r="V2939" s="13">
        <f>IF(OR(Table2[[#This Row],[7d_positivity_public]]=0,ISBLANK(Table2[[#This Row],[7d_positivity_public]])),"",(Table2[[#This Row],[7d_positivity_public]]-Table2[[#This Row],[7d_positivity_all]])/Table2[[#This Row],[7d_positivity_public]])</f>
        <v>0.14285714285714285</v>
      </c>
      <c r="W2939">
        <v>6</v>
      </c>
    </row>
    <row r="2940" spans="1:23" x14ac:dyDescent="0.25">
      <c r="A2940" s="10">
        <v>44481</v>
      </c>
      <c r="B2940">
        <v>426</v>
      </c>
      <c r="C2940" t="s">
        <v>296</v>
      </c>
      <c r="D2940">
        <v>37</v>
      </c>
      <c r="E2940">
        <v>27</v>
      </c>
      <c r="F2940">
        <v>10</v>
      </c>
      <c r="G2940">
        <v>17</v>
      </c>
      <c r="H2940">
        <v>86</v>
      </c>
      <c r="J2940">
        <v>74</v>
      </c>
      <c r="K2940">
        <v>86</v>
      </c>
      <c r="L2940">
        <v>82</v>
      </c>
      <c r="M2940">
        <v>90</v>
      </c>
      <c r="N2940">
        <v>77</v>
      </c>
      <c r="O2940">
        <v>60</v>
      </c>
      <c r="P2940">
        <v>79</v>
      </c>
      <c r="Q2940">
        <v>70</v>
      </c>
      <c r="R2940">
        <v>86</v>
      </c>
      <c r="T2940" s="34">
        <f>_xlfn.XLOOKUP(B2940,'LHA Demog pivot'!$B$4:$B$93,'LHA Demog pivot'!$C$4:$C$93,,,1)</f>
        <v>30981</v>
      </c>
      <c r="U2940" s="36">
        <f>ROUND(Table2[[#This Row],[LHA_Pop_2016]]*Table2[[#This Row],[C_ADR_7day]]/100000*7,0)</f>
        <v>80</v>
      </c>
      <c r="V2940" s="13">
        <f>IF(OR(Table2[[#This Row],[7d_positivity_public]]=0,ISBLANK(Table2[[#This Row],[7d_positivity_public]])),"",(Table2[[#This Row],[7d_positivity_public]]-Table2[[#This Row],[7d_positivity_all]])/Table2[[#This Row],[7d_positivity_public]])</f>
        <v>5.8823529411764705E-2</v>
      </c>
      <c r="W2940">
        <v>16</v>
      </c>
    </row>
    <row r="2941" spans="1:23" x14ac:dyDescent="0.25">
      <c r="A2941" s="10">
        <v>44481</v>
      </c>
      <c r="B2941">
        <v>431</v>
      </c>
      <c r="C2941" t="s">
        <v>297</v>
      </c>
      <c r="D2941">
        <v>6</v>
      </c>
      <c r="E2941">
        <v>5</v>
      </c>
      <c r="F2941">
        <v>1</v>
      </c>
      <c r="G2941">
        <v>4</v>
      </c>
      <c r="H2941">
        <v>86</v>
      </c>
      <c r="J2941">
        <v>79</v>
      </c>
      <c r="K2941">
        <v>87</v>
      </c>
      <c r="L2941">
        <v>80</v>
      </c>
      <c r="M2941">
        <v>91</v>
      </c>
      <c r="N2941">
        <v>80</v>
      </c>
      <c r="O2941">
        <v>67</v>
      </c>
      <c r="P2941">
        <v>81</v>
      </c>
      <c r="Q2941">
        <v>70</v>
      </c>
      <c r="R2941">
        <v>88</v>
      </c>
      <c r="T2941" s="34">
        <f>_xlfn.XLOOKUP(B2941,'LHA Demog pivot'!$B$4:$B$93,'LHA Demog pivot'!$C$4:$C$93,,,1)</f>
        <v>66527</v>
      </c>
      <c r="U2941" s="36">
        <f>ROUND(Table2[[#This Row],[LHA_Pop_2016]]*Table2[[#This Row],[C_ADR_7day]]/100000*7,0)</f>
        <v>28</v>
      </c>
      <c r="V2941" s="13">
        <f>IF(OR(Table2[[#This Row],[7d_positivity_public]]=0,ISBLANK(Table2[[#This Row],[7d_positivity_public]])),"",(Table2[[#This Row],[7d_positivity_public]]-Table2[[#This Row],[7d_positivity_all]])/Table2[[#This Row],[7d_positivity_public]])</f>
        <v>0</v>
      </c>
      <c r="W2941">
        <v>4</v>
      </c>
    </row>
    <row r="2942" spans="1:23" x14ac:dyDescent="0.25">
      <c r="A2942" s="10">
        <v>44481</v>
      </c>
      <c r="B2942">
        <v>432</v>
      </c>
      <c r="C2942" t="s">
        <v>298</v>
      </c>
      <c r="D2942">
        <v>3</v>
      </c>
      <c r="E2942">
        <v>8</v>
      </c>
      <c r="F2942">
        <v>-5</v>
      </c>
      <c r="G2942">
        <v>2</v>
      </c>
      <c r="H2942">
        <v>86</v>
      </c>
      <c r="J2942">
        <v>78</v>
      </c>
      <c r="K2942">
        <v>86</v>
      </c>
      <c r="L2942">
        <v>80</v>
      </c>
      <c r="M2942">
        <v>91</v>
      </c>
      <c r="N2942">
        <v>79</v>
      </c>
      <c r="O2942">
        <v>67</v>
      </c>
      <c r="P2942">
        <v>80</v>
      </c>
      <c r="Q2942">
        <v>69</v>
      </c>
      <c r="R2942">
        <v>88</v>
      </c>
      <c r="T2942" s="34">
        <f>_xlfn.XLOOKUP(B2942,'LHA Demog pivot'!$B$4:$B$93,'LHA Demog pivot'!$C$4:$C$93,,,1)</f>
        <v>42570</v>
      </c>
      <c r="U2942" s="36">
        <f>ROUND(Table2[[#This Row],[LHA_Pop_2016]]*Table2[[#This Row],[C_ADR_7day]]/100000*7,0)</f>
        <v>9</v>
      </c>
      <c r="V2942" s="13">
        <f>IF(OR(Table2[[#This Row],[7d_positivity_public]]=0,ISBLANK(Table2[[#This Row],[7d_positivity_public]])),"",(Table2[[#This Row],[7d_positivity_public]]-Table2[[#This Row],[7d_positivity_all]])/Table2[[#This Row],[7d_positivity_public]])</f>
        <v>0</v>
      </c>
      <c r="W2942">
        <v>2</v>
      </c>
    </row>
    <row r="2943" spans="1:23" x14ac:dyDescent="0.25">
      <c r="A2943" s="10">
        <v>44481</v>
      </c>
      <c r="B2943">
        <v>433</v>
      </c>
      <c r="C2943" t="s">
        <v>299</v>
      </c>
      <c r="D2943">
        <v>15</v>
      </c>
      <c r="E2943">
        <v>0</v>
      </c>
      <c r="F2943">
        <v>15</v>
      </c>
      <c r="G2943">
        <v>67</v>
      </c>
      <c r="H2943">
        <v>81</v>
      </c>
      <c r="J2943">
        <v>66</v>
      </c>
      <c r="K2943">
        <v>82</v>
      </c>
      <c r="L2943">
        <v>75</v>
      </c>
      <c r="M2943">
        <v>86</v>
      </c>
      <c r="N2943">
        <v>75</v>
      </c>
      <c r="O2943">
        <v>54</v>
      </c>
      <c r="P2943">
        <v>77</v>
      </c>
      <c r="Q2943">
        <v>67</v>
      </c>
      <c r="R2943">
        <v>82</v>
      </c>
      <c r="T2943" s="34">
        <f>_xlfn.XLOOKUP(B2943,'LHA Demog pivot'!$B$4:$B$93,'LHA Demog pivot'!$C$4:$C$93,,,1)</f>
        <v>1901</v>
      </c>
      <c r="U2943" s="36">
        <f>ROUND(Table2[[#This Row],[LHA_Pop_2016]]*Table2[[#This Row],[C_ADR_7day]]/100000*7,0)</f>
        <v>2</v>
      </c>
      <c r="V2943" s="13">
        <f>IF(OR(Table2[[#This Row],[7d_positivity_public]]=0,ISBLANK(Table2[[#This Row],[7d_positivity_public]])),"",(Table2[[#This Row],[7d_positivity_public]]-Table2[[#This Row],[7d_positivity_all]])/Table2[[#This Row],[7d_positivity_public]])</f>
        <v>0.67164179104477617</v>
      </c>
      <c r="W2943">
        <v>22</v>
      </c>
    </row>
    <row r="2944" spans="1:23" x14ac:dyDescent="0.25">
      <c r="A2944" s="10">
        <v>44481</v>
      </c>
      <c r="B2944">
        <v>434</v>
      </c>
      <c r="C2944" t="s">
        <v>300</v>
      </c>
      <c r="D2944">
        <v>1</v>
      </c>
      <c r="E2944">
        <v>3</v>
      </c>
      <c r="F2944">
        <v>-2</v>
      </c>
      <c r="G2944">
        <v>3</v>
      </c>
      <c r="H2944">
        <v>84</v>
      </c>
      <c r="J2944">
        <v>74</v>
      </c>
      <c r="K2944">
        <v>85</v>
      </c>
      <c r="L2944">
        <v>80</v>
      </c>
      <c r="M2944">
        <v>88</v>
      </c>
      <c r="N2944">
        <v>77</v>
      </c>
      <c r="O2944">
        <v>61</v>
      </c>
      <c r="P2944">
        <v>78</v>
      </c>
      <c r="Q2944">
        <v>70</v>
      </c>
      <c r="R2944">
        <v>84</v>
      </c>
      <c r="T2944" s="34">
        <f>_xlfn.XLOOKUP(B2944,'LHA Demog pivot'!$B$4:$B$93,'LHA Demog pivot'!$C$4:$C$93,,,1)</f>
        <v>11235</v>
      </c>
      <c r="U2944" s="36">
        <f>ROUND(Table2[[#This Row],[LHA_Pop_2016]]*Table2[[#This Row],[C_ADR_7day]]/100000*7,0)</f>
        <v>1</v>
      </c>
      <c r="V2944" s="13">
        <f>IF(OR(Table2[[#This Row],[7d_positivity_public]]=0,ISBLANK(Table2[[#This Row],[7d_positivity_public]])),"",(Table2[[#This Row],[7d_positivity_public]]-Table2[[#This Row],[7d_positivity_all]])/Table2[[#This Row],[7d_positivity_public]])</f>
        <v>0</v>
      </c>
      <c r="W2944">
        <v>3</v>
      </c>
    </row>
    <row r="2945" spans="1:23" x14ac:dyDescent="0.25">
      <c r="A2945" s="10">
        <v>44481</v>
      </c>
      <c r="B2945">
        <v>510</v>
      </c>
      <c r="C2945" t="s">
        <v>301</v>
      </c>
      <c r="D2945">
        <v>6</v>
      </c>
      <c r="E2945">
        <v>0</v>
      </c>
      <c r="F2945">
        <v>6</v>
      </c>
      <c r="G2945">
        <v>8</v>
      </c>
      <c r="H2945">
        <v>89</v>
      </c>
      <c r="J2945">
        <v>83</v>
      </c>
      <c r="K2945">
        <v>89</v>
      </c>
      <c r="L2945">
        <v>87</v>
      </c>
      <c r="M2945">
        <v>91</v>
      </c>
      <c r="N2945">
        <v>82</v>
      </c>
      <c r="O2945">
        <v>71</v>
      </c>
      <c r="P2945">
        <v>82</v>
      </c>
      <c r="Q2945">
        <v>77</v>
      </c>
      <c r="R2945">
        <v>87</v>
      </c>
      <c r="T2945" s="34">
        <f>_xlfn.XLOOKUP(B2945,'LHA Demog pivot'!$B$4:$B$93,'LHA Demog pivot'!$C$4:$C$93,,,1)</f>
        <v>4198</v>
      </c>
      <c r="U2945" s="36">
        <f>ROUND(Table2[[#This Row],[LHA_Pop_2016]]*Table2[[#This Row],[C_ADR_7day]]/100000*7,0)</f>
        <v>2</v>
      </c>
      <c r="V2945" s="13">
        <f>IF(OR(Table2[[#This Row],[7d_positivity_public]]=0,ISBLANK(Table2[[#This Row],[7d_positivity_public]])),"",(Table2[[#This Row],[7d_positivity_public]]-Table2[[#This Row],[7d_positivity_all]])/Table2[[#This Row],[7d_positivity_public]])</f>
        <v>0.125</v>
      </c>
      <c r="W2945">
        <v>7</v>
      </c>
    </row>
    <row r="2946" spans="1:23" x14ac:dyDescent="0.25">
      <c r="A2946" s="10">
        <v>44481</v>
      </c>
      <c r="B2946">
        <v>512</v>
      </c>
      <c r="C2946" t="s">
        <v>304</v>
      </c>
      <c r="D2946">
        <v>9</v>
      </c>
      <c r="E2946">
        <v>6</v>
      </c>
      <c r="F2946">
        <v>3</v>
      </c>
      <c r="G2946">
        <v>10</v>
      </c>
      <c r="H2946">
        <v>88</v>
      </c>
      <c r="J2946">
        <v>78</v>
      </c>
      <c r="K2946">
        <v>89</v>
      </c>
      <c r="L2946">
        <v>86</v>
      </c>
      <c r="M2946">
        <v>91</v>
      </c>
      <c r="N2946">
        <v>78</v>
      </c>
      <c r="O2946">
        <v>62</v>
      </c>
      <c r="P2946">
        <v>80</v>
      </c>
      <c r="Q2946">
        <v>74</v>
      </c>
      <c r="R2946">
        <v>87</v>
      </c>
      <c r="T2946" s="34">
        <f>_xlfn.XLOOKUP(B2946,'LHA Demog pivot'!$B$4:$B$93,'LHA Demog pivot'!$C$4:$C$93,,,1)</f>
        <v>13501</v>
      </c>
      <c r="U2946" s="36">
        <f>ROUND(Table2[[#This Row],[LHA_Pop_2016]]*Table2[[#This Row],[C_ADR_7day]]/100000*7,0)</f>
        <v>9</v>
      </c>
      <c r="V2946" s="13">
        <f>IF(OR(Table2[[#This Row],[7d_positivity_public]]=0,ISBLANK(Table2[[#This Row],[7d_positivity_public]])),"",(Table2[[#This Row],[7d_positivity_public]]-Table2[[#This Row],[7d_positivity_all]])/Table2[[#This Row],[7d_positivity_public]])</f>
        <v>0.2</v>
      </c>
      <c r="W2946">
        <v>8</v>
      </c>
    </row>
    <row r="2947" spans="1:23" x14ac:dyDescent="0.25">
      <c r="A2947" s="10">
        <v>44481</v>
      </c>
      <c r="B2947">
        <v>513</v>
      </c>
      <c r="C2947" t="s">
        <v>305</v>
      </c>
      <c r="D2947">
        <v>59</v>
      </c>
      <c r="E2947">
        <v>88</v>
      </c>
      <c r="F2947">
        <v>-29</v>
      </c>
      <c r="G2947">
        <v>31</v>
      </c>
      <c r="H2947">
        <v>82</v>
      </c>
      <c r="J2947">
        <v>66</v>
      </c>
      <c r="K2947">
        <v>84</v>
      </c>
      <c r="L2947">
        <v>81</v>
      </c>
      <c r="M2947">
        <v>86</v>
      </c>
      <c r="N2947">
        <v>73</v>
      </c>
      <c r="O2947">
        <v>50</v>
      </c>
      <c r="P2947">
        <v>75</v>
      </c>
      <c r="Q2947">
        <v>69</v>
      </c>
      <c r="R2947">
        <v>80</v>
      </c>
      <c r="T2947" s="34">
        <f>_xlfn.XLOOKUP(B2947,'LHA Demog pivot'!$B$4:$B$93,'LHA Demog pivot'!$C$4:$C$93,,,1)</f>
        <v>4223</v>
      </c>
      <c r="U2947" s="36">
        <f>ROUND(Table2[[#This Row],[LHA_Pop_2016]]*Table2[[#This Row],[C_ADR_7day]]/100000*7,0)</f>
        <v>17</v>
      </c>
      <c r="V2947" s="13">
        <f>IF(OR(Table2[[#This Row],[7d_positivity_public]]=0,ISBLANK(Table2[[#This Row],[7d_positivity_public]])),"",(Table2[[#This Row],[7d_positivity_public]]-Table2[[#This Row],[7d_positivity_all]])/Table2[[#This Row],[7d_positivity_public]])</f>
        <v>6.4516129032258063E-2</v>
      </c>
      <c r="W2947">
        <v>29</v>
      </c>
    </row>
    <row r="2948" spans="1:23" x14ac:dyDescent="0.25">
      <c r="A2948" s="10">
        <v>44481</v>
      </c>
      <c r="B2948">
        <v>514</v>
      </c>
      <c r="C2948" t="s">
        <v>306</v>
      </c>
      <c r="D2948">
        <v>57</v>
      </c>
      <c r="E2948">
        <v>38</v>
      </c>
      <c r="F2948">
        <v>19</v>
      </c>
      <c r="G2948">
        <v>24</v>
      </c>
      <c r="H2948">
        <v>77</v>
      </c>
      <c r="J2948">
        <v>59</v>
      </c>
      <c r="K2948">
        <v>79</v>
      </c>
      <c r="L2948">
        <v>74</v>
      </c>
      <c r="M2948">
        <v>84</v>
      </c>
      <c r="N2948">
        <v>67</v>
      </c>
      <c r="O2948">
        <v>45</v>
      </c>
      <c r="P2948">
        <v>69</v>
      </c>
      <c r="Q2948">
        <v>61</v>
      </c>
      <c r="R2948">
        <v>79</v>
      </c>
      <c r="T2948" s="34">
        <f>_xlfn.XLOOKUP(B2948,'LHA Demog pivot'!$B$4:$B$93,'LHA Demog pivot'!$C$4:$C$93,,,1)</f>
        <v>16414</v>
      </c>
      <c r="U2948" s="36">
        <f>ROUND(Table2[[#This Row],[LHA_Pop_2016]]*Table2[[#This Row],[C_ADR_7day]]/100000*7,0)</f>
        <v>65</v>
      </c>
      <c r="V2948" s="13">
        <f>IF(OR(Table2[[#This Row],[7d_positivity_public]]=0,ISBLANK(Table2[[#This Row],[7d_positivity_public]])),"",(Table2[[#This Row],[7d_positivity_public]]-Table2[[#This Row],[7d_positivity_all]])/Table2[[#This Row],[7d_positivity_public]])</f>
        <v>4.1666666666666664E-2</v>
      </c>
      <c r="W2948">
        <v>23</v>
      </c>
    </row>
    <row r="2949" spans="1:23" x14ac:dyDescent="0.25">
      <c r="A2949" s="10">
        <v>44481</v>
      </c>
      <c r="B2949">
        <v>515</v>
      </c>
      <c r="C2949" t="s">
        <v>307</v>
      </c>
      <c r="D2949">
        <v>21</v>
      </c>
      <c r="E2949">
        <v>23</v>
      </c>
      <c r="F2949">
        <v>-2</v>
      </c>
      <c r="G2949">
        <v>11</v>
      </c>
      <c r="H2949">
        <v>100</v>
      </c>
      <c r="J2949">
        <v>71</v>
      </c>
      <c r="K2949">
        <v>100</v>
      </c>
      <c r="L2949">
        <v>100</v>
      </c>
      <c r="M2949">
        <v>100</v>
      </c>
      <c r="N2949">
        <v>85</v>
      </c>
      <c r="O2949">
        <v>56</v>
      </c>
      <c r="P2949">
        <v>87</v>
      </c>
      <c r="Q2949">
        <v>83</v>
      </c>
      <c r="R2949">
        <v>92</v>
      </c>
      <c r="T2949" s="34">
        <f>_xlfn.XLOOKUP(B2949,'LHA Demog pivot'!$B$4:$B$93,'LHA Demog pivot'!$C$4:$C$93,,,1)</f>
        <v>9090</v>
      </c>
      <c r="U2949" s="36">
        <f>ROUND(Table2[[#This Row],[LHA_Pop_2016]]*Table2[[#This Row],[C_ADR_7day]]/100000*7,0)</f>
        <v>13</v>
      </c>
      <c r="V2949" s="13">
        <f>IF(OR(Table2[[#This Row],[7d_positivity_public]]=0,ISBLANK(Table2[[#This Row],[7d_positivity_public]])),"",(Table2[[#This Row],[7d_positivity_public]]-Table2[[#This Row],[7d_positivity_all]])/Table2[[#This Row],[7d_positivity_public]])</f>
        <v>9.0909090909090912E-2</v>
      </c>
      <c r="W2949">
        <v>10</v>
      </c>
    </row>
    <row r="2950" spans="1:23" x14ac:dyDescent="0.25">
      <c r="A2950" s="10">
        <v>44481</v>
      </c>
      <c r="B2950">
        <v>517</v>
      </c>
      <c r="C2950" t="s">
        <v>308</v>
      </c>
      <c r="D2950">
        <v>40</v>
      </c>
      <c r="E2950">
        <v>16</v>
      </c>
      <c r="F2950">
        <v>24</v>
      </c>
      <c r="G2950">
        <v>20</v>
      </c>
      <c r="H2950">
        <v>84</v>
      </c>
      <c r="J2950">
        <v>72</v>
      </c>
      <c r="K2950">
        <v>85</v>
      </c>
      <c r="L2950">
        <v>81</v>
      </c>
      <c r="M2950">
        <v>89</v>
      </c>
      <c r="N2950">
        <v>75</v>
      </c>
      <c r="O2950">
        <v>56</v>
      </c>
      <c r="P2950">
        <v>76</v>
      </c>
      <c r="Q2950">
        <v>69</v>
      </c>
      <c r="R2950">
        <v>84</v>
      </c>
      <c r="T2950" s="34">
        <f>_xlfn.XLOOKUP(B2950,'LHA Demog pivot'!$B$4:$B$93,'LHA Demog pivot'!$C$4:$C$93,,,1)</f>
        <v>20250</v>
      </c>
      <c r="U2950" s="36">
        <f>ROUND(Table2[[#This Row],[LHA_Pop_2016]]*Table2[[#This Row],[C_ADR_7day]]/100000*7,0)</f>
        <v>57</v>
      </c>
      <c r="V2950" s="13">
        <f>IF(OR(Table2[[#This Row],[7d_positivity_public]]=0,ISBLANK(Table2[[#This Row],[7d_positivity_public]])),"",(Table2[[#This Row],[7d_positivity_public]]-Table2[[#This Row],[7d_positivity_all]])/Table2[[#This Row],[7d_positivity_public]])</f>
        <v>0.05</v>
      </c>
      <c r="W2950">
        <v>19</v>
      </c>
    </row>
    <row r="2951" spans="1:23" x14ac:dyDescent="0.25">
      <c r="A2951" s="10">
        <v>44481</v>
      </c>
      <c r="B2951">
        <v>518</v>
      </c>
      <c r="C2951" t="s">
        <v>309</v>
      </c>
      <c r="D2951">
        <v>16</v>
      </c>
      <c r="E2951">
        <v>8</v>
      </c>
      <c r="F2951">
        <v>8</v>
      </c>
      <c r="G2951">
        <v>0</v>
      </c>
      <c r="H2951">
        <v>89</v>
      </c>
      <c r="J2951">
        <v>79</v>
      </c>
      <c r="K2951">
        <v>90</v>
      </c>
      <c r="L2951">
        <v>88</v>
      </c>
      <c r="M2951">
        <v>91</v>
      </c>
      <c r="N2951">
        <v>78</v>
      </c>
      <c r="O2951">
        <v>55</v>
      </c>
      <c r="P2951">
        <v>81</v>
      </c>
      <c r="Q2951">
        <v>77</v>
      </c>
      <c r="R2951">
        <v>85</v>
      </c>
      <c r="T2951" s="34">
        <f>_xlfn.XLOOKUP(B2951,'LHA Demog pivot'!$B$4:$B$93,'LHA Demog pivot'!$C$4:$C$93,,,1)</f>
        <v>1880</v>
      </c>
      <c r="U2951" s="36">
        <f>ROUND(Table2[[#This Row],[LHA_Pop_2016]]*Table2[[#This Row],[C_ADR_7day]]/100000*7,0)</f>
        <v>2</v>
      </c>
      <c r="V2951" s="13" t="str">
        <f>IF(OR(Table2[[#This Row],[7d_positivity_public]]=0,ISBLANK(Table2[[#This Row],[7d_positivity_public]])),"",(Table2[[#This Row],[7d_positivity_public]]-Table2[[#This Row],[7d_positivity_all]])/Table2[[#This Row],[7d_positivity_public]])</f>
        <v/>
      </c>
      <c r="W2951">
        <v>0</v>
      </c>
    </row>
    <row r="2952" spans="1:23" x14ac:dyDescent="0.25">
      <c r="A2952" s="10">
        <v>44481</v>
      </c>
      <c r="B2952">
        <v>521</v>
      </c>
      <c r="C2952" t="s">
        <v>310</v>
      </c>
      <c r="D2952">
        <v>32</v>
      </c>
      <c r="E2952">
        <v>32</v>
      </c>
      <c r="F2952">
        <v>0</v>
      </c>
      <c r="G2952">
        <v>19</v>
      </c>
      <c r="H2952">
        <v>76</v>
      </c>
      <c r="J2952">
        <v>61</v>
      </c>
      <c r="K2952">
        <v>77</v>
      </c>
      <c r="L2952">
        <v>69</v>
      </c>
      <c r="M2952">
        <v>83</v>
      </c>
      <c r="N2952">
        <v>67</v>
      </c>
      <c r="O2952">
        <v>50</v>
      </c>
      <c r="P2952">
        <v>68</v>
      </c>
      <c r="Q2952">
        <v>56</v>
      </c>
      <c r="R2952">
        <v>78</v>
      </c>
      <c r="T2952" s="34">
        <f>_xlfn.XLOOKUP(B2952,'LHA Demog pivot'!$B$4:$B$93,'LHA Demog pivot'!$C$4:$C$93,,,1)</f>
        <v>23205</v>
      </c>
      <c r="U2952" s="36">
        <f>ROUND(Table2[[#This Row],[LHA_Pop_2016]]*Table2[[#This Row],[C_ADR_7day]]/100000*7,0)</f>
        <v>52</v>
      </c>
      <c r="V2952" s="13">
        <f>IF(OR(Table2[[#This Row],[7d_positivity_public]]=0,ISBLANK(Table2[[#This Row],[7d_positivity_public]])),"",(Table2[[#This Row],[7d_positivity_public]]-Table2[[#This Row],[7d_positivity_all]])/Table2[[#This Row],[7d_positivity_public]])</f>
        <v>0.10526315789473684</v>
      </c>
      <c r="W2952">
        <v>17</v>
      </c>
    </row>
    <row r="2953" spans="1:23" x14ac:dyDescent="0.25">
      <c r="A2953" s="10">
        <v>44481</v>
      </c>
      <c r="B2953">
        <v>522</v>
      </c>
      <c r="C2953" t="s">
        <v>311</v>
      </c>
      <c r="D2953">
        <v>69</v>
      </c>
      <c r="E2953">
        <v>59</v>
      </c>
      <c r="F2953">
        <v>10</v>
      </c>
      <c r="G2953">
        <v>21</v>
      </c>
      <c r="H2953">
        <v>74</v>
      </c>
      <c r="J2953">
        <v>52</v>
      </c>
      <c r="K2953">
        <v>76</v>
      </c>
      <c r="L2953">
        <v>70</v>
      </c>
      <c r="M2953">
        <v>82</v>
      </c>
      <c r="N2953">
        <v>67</v>
      </c>
      <c r="O2953">
        <v>40</v>
      </c>
      <c r="P2953">
        <v>69</v>
      </c>
      <c r="Q2953">
        <v>59</v>
      </c>
      <c r="R2953">
        <v>78</v>
      </c>
      <c r="T2953" s="34">
        <f>_xlfn.XLOOKUP(B2953,'LHA Demog pivot'!$B$4:$B$93,'LHA Demog pivot'!$C$4:$C$93,,,1)</f>
        <v>6256</v>
      </c>
      <c r="U2953" s="36">
        <f>ROUND(Table2[[#This Row],[LHA_Pop_2016]]*Table2[[#This Row],[C_ADR_7day]]/100000*7,0)</f>
        <v>30</v>
      </c>
      <c r="V2953" s="13">
        <f>IF(OR(Table2[[#This Row],[7d_positivity_public]]=0,ISBLANK(Table2[[#This Row],[7d_positivity_public]])),"",(Table2[[#This Row],[7d_positivity_public]]-Table2[[#This Row],[7d_positivity_all]])/Table2[[#This Row],[7d_positivity_public]])</f>
        <v>0</v>
      </c>
      <c r="W2953">
        <v>21</v>
      </c>
    </row>
    <row r="2954" spans="1:23" x14ac:dyDescent="0.25">
      <c r="A2954" s="10">
        <v>44481</v>
      </c>
      <c r="B2954">
        <v>523</v>
      </c>
      <c r="C2954" t="s">
        <v>312</v>
      </c>
      <c r="D2954">
        <v>63</v>
      </c>
      <c r="E2954">
        <v>94</v>
      </c>
      <c r="F2954">
        <v>-31</v>
      </c>
      <c r="G2954">
        <v>24</v>
      </c>
      <c r="H2954">
        <v>72</v>
      </c>
      <c r="J2954">
        <v>53</v>
      </c>
      <c r="K2954">
        <v>74</v>
      </c>
      <c r="L2954">
        <v>66</v>
      </c>
      <c r="M2954">
        <v>81</v>
      </c>
      <c r="N2954">
        <v>62</v>
      </c>
      <c r="O2954">
        <v>39</v>
      </c>
      <c r="P2954">
        <v>65</v>
      </c>
      <c r="Q2954">
        <v>53</v>
      </c>
      <c r="R2954">
        <v>76</v>
      </c>
      <c r="T2954" s="34">
        <f>_xlfn.XLOOKUP(B2954,'LHA Demog pivot'!$B$4:$B$93,'LHA Demog pivot'!$C$4:$C$93,,,1)</f>
        <v>15857</v>
      </c>
      <c r="U2954" s="36">
        <f>ROUND(Table2[[#This Row],[LHA_Pop_2016]]*Table2[[#This Row],[C_ADR_7day]]/100000*7,0)</f>
        <v>70</v>
      </c>
      <c r="V2954" s="13">
        <f>IF(OR(Table2[[#This Row],[7d_positivity_public]]=0,ISBLANK(Table2[[#This Row],[7d_positivity_public]])),"",(Table2[[#This Row],[7d_positivity_public]]-Table2[[#This Row],[7d_positivity_all]])/Table2[[#This Row],[7d_positivity_public]])</f>
        <v>4.1666666666666664E-2</v>
      </c>
      <c r="W2954">
        <v>23</v>
      </c>
    </row>
    <row r="2955" spans="1:23" x14ac:dyDescent="0.25">
      <c r="A2955" s="10">
        <v>44481</v>
      </c>
      <c r="B2955">
        <v>524</v>
      </c>
      <c r="C2955" t="s">
        <v>313</v>
      </c>
      <c r="D2955">
        <v>36</v>
      </c>
      <c r="E2955">
        <v>38</v>
      </c>
      <c r="F2955">
        <v>-2</v>
      </c>
      <c r="G2955">
        <v>15</v>
      </c>
      <c r="H2955">
        <v>84</v>
      </c>
      <c r="J2955">
        <v>72</v>
      </c>
      <c r="K2955">
        <v>85</v>
      </c>
      <c r="L2955">
        <v>82</v>
      </c>
      <c r="M2955">
        <v>89</v>
      </c>
      <c r="N2955">
        <v>75</v>
      </c>
      <c r="O2955">
        <v>61</v>
      </c>
      <c r="P2955">
        <v>76</v>
      </c>
      <c r="Q2955">
        <v>69</v>
      </c>
      <c r="R2955">
        <v>84</v>
      </c>
      <c r="T2955" s="34">
        <f>_xlfn.XLOOKUP(B2955,'LHA Demog pivot'!$B$4:$B$93,'LHA Demog pivot'!$C$4:$C$93,,,1)</f>
        <v>95077</v>
      </c>
      <c r="U2955" s="36">
        <f>ROUND(Table2[[#This Row],[LHA_Pop_2016]]*Table2[[#This Row],[C_ADR_7day]]/100000*7,0)</f>
        <v>240</v>
      </c>
      <c r="V2955" s="13">
        <f>IF(OR(Table2[[#This Row],[7d_positivity_public]]=0,ISBLANK(Table2[[#This Row],[7d_positivity_public]])),"",(Table2[[#This Row],[7d_positivity_public]]-Table2[[#This Row],[7d_positivity_all]])/Table2[[#This Row],[7d_positivity_public]])</f>
        <v>6.6666666666666666E-2</v>
      </c>
      <c r="W2955">
        <v>14</v>
      </c>
    </row>
    <row r="2956" spans="1:23" x14ac:dyDescent="0.25">
      <c r="A2956" s="10">
        <v>44481</v>
      </c>
      <c r="B2956">
        <v>531</v>
      </c>
      <c r="C2956" t="s">
        <v>314</v>
      </c>
      <c r="D2956">
        <v>46</v>
      </c>
      <c r="E2956">
        <v>49</v>
      </c>
      <c r="F2956">
        <v>-3</v>
      </c>
      <c r="G2956">
        <v>24</v>
      </c>
      <c r="H2956">
        <v>63</v>
      </c>
      <c r="J2956">
        <v>41</v>
      </c>
      <c r="K2956">
        <v>66</v>
      </c>
      <c r="L2956">
        <v>58</v>
      </c>
      <c r="M2956">
        <v>75</v>
      </c>
      <c r="N2956">
        <v>53</v>
      </c>
      <c r="O2956">
        <v>30</v>
      </c>
      <c r="P2956">
        <v>55</v>
      </c>
      <c r="Q2956">
        <v>44</v>
      </c>
      <c r="R2956">
        <v>69</v>
      </c>
      <c r="T2956" s="34">
        <f>_xlfn.XLOOKUP(B2956,'LHA Demog pivot'!$B$4:$B$93,'LHA Demog pivot'!$C$4:$C$93,,,1)</f>
        <v>26850</v>
      </c>
      <c r="U2956" s="36">
        <f>ROUND(Table2[[#This Row],[LHA_Pop_2016]]*Table2[[#This Row],[C_ADR_7day]]/100000*7,0)</f>
        <v>86</v>
      </c>
      <c r="V2956" s="13">
        <f>IF(OR(Table2[[#This Row],[7d_positivity_public]]=0,ISBLANK(Table2[[#This Row],[7d_positivity_public]])),"",(Table2[[#This Row],[7d_positivity_public]]-Table2[[#This Row],[7d_positivity_all]])/Table2[[#This Row],[7d_positivity_public]])</f>
        <v>4.1666666666666664E-2</v>
      </c>
      <c r="W2956">
        <v>23</v>
      </c>
    </row>
    <row r="2957" spans="1:23" x14ac:dyDescent="0.25">
      <c r="A2957" s="10">
        <v>44481</v>
      </c>
      <c r="B2957">
        <v>532</v>
      </c>
      <c r="C2957" t="s">
        <v>315</v>
      </c>
      <c r="D2957">
        <v>35</v>
      </c>
      <c r="E2957">
        <v>55</v>
      </c>
      <c r="F2957">
        <v>-20</v>
      </c>
      <c r="G2957">
        <v>19</v>
      </c>
      <c r="H2957">
        <v>66</v>
      </c>
      <c r="J2957">
        <v>44</v>
      </c>
      <c r="K2957">
        <v>69</v>
      </c>
      <c r="L2957">
        <v>64</v>
      </c>
      <c r="M2957">
        <v>77</v>
      </c>
      <c r="N2957">
        <v>55</v>
      </c>
      <c r="O2957">
        <v>33</v>
      </c>
      <c r="P2957">
        <v>57</v>
      </c>
      <c r="Q2957">
        <v>50</v>
      </c>
      <c r="R2957">
        <v>70</v>
      </c>
      <c r="T2957" s="34">
        <f>_xlfn.XLOOKUP(B2957,'LHA Demog pivot'!$B$4:$B$93,'LHA Demog pivot'!$C$4:$C$93,,,1)</f>
        <v>35521</v>
      </c>
      <c r="U2957" s="36">
        <f>ROUND(Table2[[#This Row],[LHA_Pop_2016]]*Table2[[#This Row],[C_ADR_7day]]/100000*7,0)</f>
        <v>87</v>
      </c>
      <c r="V2957" s="13">
        <f>IF(OR(Table2[[#This Row],[7d_positivity_public]]=0,ISBLANK(Table2[[#This Row],[7d_positivity_public]])),"",(Table2[[#This Row],[7d_positivity_public]]-Table2[[#This Row],[7d_positivity_all]])/Table2[[#This Row],[7d_positivity_public]])</f>
        <v>0.26315789473684209</v>
      </c>
      <c r="W2957">
        <v>14</v>
      </c>
    </row>
    <row r="2958" spans="1:23" x14ac:dyDescent="0.25">
      <c r="A2958" s="10">
        <v>44481</v>
      </c>
      <c r="B2958">
        <v>533</v>
      </c>
      <c r="C2958" t="s">
        <v>316</v>
      </c>
      <c r="D2958">
        <v>11</v>
      </c>
      <c r="E2958">
        <v>4</v>
      </c>
      <c r="F2958">
        <v>7</v>
      </c>
      <c r="G2958">
        <v>19</v>
      </c>
      <c r="H2958">
        <v>65</v>
      </c>
      <c r="J2958">
        <v>47</v>
      </c>
      <c r="K2958">
        <v>67</v>
      </c>
      <c r="L2958">
        <v>61</v>
      </c>
      <c r="M2958">
        <v>76</v>
      </c>
      <c r="N2958">
        <v>55</v>
      </c>
      <c r="O2958">
        <v>31</v>
      </c>
      <c r="P2958">
        <v>57</v>
      </c>
      <c r="Q2958">
        <v>48</v>
      </c>
      <c r="R2958">
        <v>69</v>
      </c>
      <c r="T2958" s="34">
        <f>_xlfn.XLOOKUP(B2958,'LHA Demog pivot'!$B$4:$B$93,'LHA Demog pivot'!$C$4:$C$93,,,1)</f>
        <v>5514</v>
      </c>
      <c r="U2958" s="36">
        <f>ROUND(Table2[[#This Row],[LHA_Pop_2016]]*Table2[[#This Row],[C_ADR_7day]]/100000*7,0)</f>
        <v>4</v>
      </c>
      <c r="V2958" s="13">
        <f>IF(OR(Table2[[#This Row],[7d_positivity_public]]=0,ISBLANK(Table2[[#This Row],[7d_positivity_public]])),"",(Table2[[#This Row],[7d_positivity_public]]-Table2[[#This Row],[7d_positivity_all]])/Table2[[#This Row],[7d_positivity_public]])</f>
        <v>0.31578947368421051</v>
      </c>
      <c r="W2958">
        <v>13</v>
      </c>
    </row>
    <row r="2959" spans="1:23" x14ac:dyDescent="0.25">
      <c r="A2959" s="10">
        <v>44481</v>
      </c>
      <c r="B2959">
        <v>555</v>
      </c>
      <c r="C2959" t="s">
        <v>317</v>
      </c>
      <c r="D2959">
        <v>33</v>
      </c>
      <c r="E2959">
        <v>73</v>
      </c>
      <c r="F2959">
        <v>-40</v>
      </c>
      <c r="G2959">
        <v>28</v>
      </c>
      <c r="H2959">
        <v>87</v>
      </c>
      <c r="J2959">
        <v>62</v>
      </c>
      <c r="K2959">
        <v>89</v>
      </c>
      <c r="L2959">
        <v>87</v>
      </c>
      <c r="M2959">
        <v>90</v>
      </c>
      <c r="N2959">
        <v>76</v>
      </c>
      <c r="O2959">
        <v>50</v>
      </c>
      <c r="P2959">
        <v>78</v>
      </c>
      <c r="Q2959">
        <v>70</v>
      </c>
      <c r="R2959">
        <v>85</v>
      </c>
      <c r="T2959" s="34">
        <f>_xlfn.XLOOKUP(B2959,'LHA Demog pivot'!$B$4:$B$93,'LHA Demog pivot'!$C$4:$C$93,,,1)</f>
        <v>2049</v>
      </c>
      <c r="U2959" s="36">
        <f>ROUND(Table2[[#This Row],[LHA_Pop_2016]]*Table2[[#This Row],[C_ADR_7day]]/100000*7,0)</f>
        <v>5</v>
      </c>
      <c r="V2959" s="13">
        <f>IF(OR(Table2[[#This Row],[7d_positivity_public]]=0,ISBLANK(Table2[[#This Row],[7d_positivity_public]])),"",(Table2[[#This Row],[7d_positivity_public]]-Table2[[#This Row],[7d_positivity_all]])/Table2[[#This Row],[7d_positivity_public]])</f>
        <v>0.14285714285714285</v>
      </c>
      <c r="W2959">
        <v>24</v>
      </c>
    </row>
    <row r="2960" spans="1:23" x14ac:dyDescent="0.25">
      <c r="A2960" s="10">
        <v>44484</v>
      </c>
      <c r="B2960">
        <v>111</v>
      </c>
      <c r="C2960" t="s">
        <v>242</v>
      </c>
      <c r="D2960">
        <v>1</v>
      </c>
      <c r="E2960">
        <v>7</v>
      </c>
      <c r="F2960">
        <v>-6</v>
      </c>
      <c r="G2960">
        <v>1</v>
      </c>
      <c r="H2960">
        <v>85</v>
      </c>
      <c r="J2960">
        <v>74</v>
      </c>
      <c r="K2960">
        <v>86</v>
      </c>
      <c r="L2960">
        <v>83</v>
      </c>
      <c r="M2960">
        <v>89</v>
      </c>
      <c r="N2960">
        <v>77</v>
      </c>
      <c r="O2960">
        <v>64</v>
      </c>
      <c r="P2960">
        <v>78</v>
      </c>
      <c r="Q2960">
        <v>72</v>
      </c>
      <c r="R2960">
        <v>85</v>
      </c>
      <c r="T2960" s="34">
        <f>_xlfn.XLOOKUP(B2960,'LHA Demog pivot'!$B$4:$B$93,'LHA Demog pivot'!$C$4:$C$93,,,1)</f>
        <v>15531</v>
      </c>
      <c r="U2960" s="36">
        <f>ROUND(Table2[[#This Row],[LHA_Pop_2016]]*Table2[[#This Row],[C_ADR_7day]]/100000*7,0)</f>
        <v>1</v>
      </c>
      <c r="V2960" s="13">
        <f>IF(OR(Table2[[#This Row],[7d_positivity_public]]=0,ISBLANK(Table2[[#This Row],[7d_positivity_public]])),"",(Table2[[#This Row],[7d_positivity_public]]-Table2[[#This Row],[7d_positivity_all]])/Table2[[#This Row],[7d_positivity_public]])</f>
        <v>1</v>
      </c>
      <c r="W2960">
        <v>0</v>
      </c>
    </row>
    <row r="2961" spans="1:23" x14ac:dyDescent="0.25">
      <c r="A2961" s="10">
        <v>44484</v>
      </c>
      <c r="B2961">
        <v>112</v>
      </c>
      <c r="C2961" t="s">
        <v>243</v>
      </c>
      <c r="D2961">
        <v>25</v>
      </c>
      <c r="E2961">
        <v>41</v>
      </c>
      <c r="F2961">
        <v>-16</v>
      </c>
      <c r="G2961">
        <v>9</v>
      </c>
      <c r="H2961">
        <v>83</v>
      </c>
      <c r="J2961">
        <v>72</v>
      </c>
      <c r="K2961">
        <v>84</v>
      </c>
      <c r="L2961">
        <v>78</v>
      </c>
      <c r="M2961">
        <v>89</v>
      </c>
      <c r="N2961">
        <v>76</v>
      </c>
      <c r="O2961">
        <v>61</v>
      </c>
      <c r="P2961">
        <v>77</v>
      </c>
      <c r="Q2961">
        <v>66</v>
      </c>
      <c r="R2961">
        <v>86</v>
      </c>
      <c r="T2961" s="34">
        <f>_xlfn.XLOOKUP(B2961,'LHA Demog pivot'!$B$4:$B$93,'LHA Demog pivot'!$C$4:$C$93,,,1)</f>
        <v>26248</v>
      </c>
      <c r="U2961" s="36">
        <f>ROUND(Table2[[#This Row],[LHA_Pop_2016]]*Table2[[#This Row],[C_ADR_7day]]/100000*7,0)</f>
        <v>46</v>
      </c>
      <c r="V2961" s="13">
        <f>IF(OR(Table2[[#This Row],[7d_positivity_public]]=0,ISBLANK(Table2[[#This Row],[7d_positivity_public]])),"",(Table2[[#This Row],[7d_positivity_public]]-Table2[[#This Row],[7d_positivity_all]])/Table2[[#This Row],[7d_positivity_public]])</f>
        <v>0</v>
      </c>
      <c r="W2961">
        <v>9</v>
      </c>
    </row>
    <row r="2962" spans="1:23" x14ac:dyDescent="0.25">
      <c r="A2962" s="10">
        <v>44484</v>
      </c>
      <c r="B2962">
        <v>113</v>
      </c>
      <c r="C2962" t="s">
        <v>244</v>
      </c>
      <c r="D2962">
        <v>3</v>
      </c>
      <c r="E2962">
        <v>8</v>
      </c>
      <c r="F2962">
        <v>-5</v>
      </c>
      <c r="G2962">
        <v>2</v>
      </c>
      <c r="H2962">
        <v>87</v>
      </c>
      <c r="J2962">
        <v>81</v>
      </c>
      <c r="K2962">
        <v>88</v>
      </c>
      <c r="L2962">
        <v>83</v>
      </c>
      <c r="M2962">
        <v>92</v>
      </c>
      <c r="N2962">
        <v>81</v>
      </c>
      <c r="O2962">
        <v>70</v>
      </c>
      <c r="P2962">
        <v>82</v>
      </c>
      <c r="Q2962">
        <v>74</v>
      </c>
      <c r="R2962">
        <v>89</v>
      </c>
      <c r="T2962" s="34">
        <f>_xlfn.XLOOKUP(B2962,'LHA Demog pivot'!$B$4:$B$93,'LHA Demog pivot'!$C$4:$C$93,,,1)</f>
        <v>9178</v>
      </c>
      <c r="U2962" s="36">
        <f>ROUND(Table2[[#This Row],[LHA_Pop_2016]]*Table2[[#This Row],[C_ADR_7day]]/100000*7,0)</f>
        <v>2</v>
      </c>
      <c r="V2962" s="13">
        <f>IF(OR(Table2[[#This Row],[7d_positivity_public]]=0,ISBLANK(Table2[[#This Row],[7d_positivity_public]])),"",(Table2[[#This Row],[7d_positivity_public]]-Table2[[#This Row],[7d_positivity_all]])/Table2[[#This Row],[7d_positivity_public]])</f>
        <v>0</v>
      </c>
      <c r="W2962">
        <v>2</v>
      </c>
    </row>
    <row r="2963" spans="1:23" x14ac:dyDescent="0.25">
      <c r="A2963" s="10">
        <v>44484</v>
      </c>
      <c r="B2963">
        <v>114</v>
      </c>
      <c r="C2963" t="s">
        <v>245</v>
      </c>
      <c r="D2963">
        <v>9</v>
      </c>
      <c r="E2963">
        <v>3</v>
      </c>
      <c r="F2963">
        <v>6</v>
      </c>
      <c r="G2963">
        <v>7</v>
      </c>
      <c r="H2963">
        <v>90</v>
      </c>
      <c r="J2963">
        <v>77</v>
      </c>
      <c r="K2963">
        <v>91</v>
      </c>
      <c r="L2963">
        <v>89</v>
      </c>
      <c r="M2963">
        <v>93</v>
      </c>
      <c r="N2963">
        <v>83</v>
      </c>
      <c r="O2963">
        <v>62</v>
      </c>
      <c r="P2963">
        <v>84</v>
      </c>
      <c r="Q2963">
        <v>78</v>
      </c>
      <c r="R2963">
        <v>89</v>
      </c>
      <c r="T2963" s="34">
        <f>_xlfn.XLOOKUP(B2963,'LHA Demog pivot'!$B$4:$B$93,'LHA Demog pivot'!$C$4:$C$93,,,1)</f>
        <v>9487</v>
      </c>
      <c r="U2963" s="36">
        <f>ROUND(Table2[[#This Row],[LHA_Pop_2016]]*Table2[[#This Row],[C_ADR_7day]]/100000*7,0)</f>
        <v>6</v>
      </c>
      <c r="V2963" s="13">
        <f>IF(OR(Table2[[#This Row],[7d_positivity_public]]=0,ISBLANK(Table2[[#This Row],[7d_positivity_public]])),"",(Table2[[#This Row],[7d_positivity_public]]-Table2[[#This Row],[7d_positivity_all]])/Table2[[#This Row],[7d_positivity_public]])</f>
        <v>0.14285714285714285</v>
      </c>
      <c r="W2963">
        <v>6</v>
      </c>
    </row>
    <row r="2964" spans="1:23" x14ac:dyDescent="0.25">
      <c r="A2964" s="10">
        <v>44484</v>
      </c>
      <c r="B2964">
        <v>115</v>
      </c>
      <c r="C2964" t="s">
        <v>246</v>
      </c>
      <c r="D2964">
        <v>13</v>
      </c>
      <c r="E2964">
        <v>27</v>
      </c>
      <c r="F2964">
        <v>-14</v>
      </c>
      <c r="G2964">
        <v>6</v>
      </c>
      <c r="H2964">
        <v>73</v>
      </c>
      <c r="J2964">
        <v>50</v>
      </c>
      <c r="K2964">
        <v>74</v>
      </c>
      <c r="L2964">
        <v>62</v>
      </c>
      <c r="M2964">
        <v>82</v>
      </c>
      <c r="N2964">
        <v>65</v>
      </c>
      <c r="O2964">
        <v>38</v>
      </c>
      <c r="P2964">
        <v>68</v>
      </c>
      <c r="Q2964">
        <v>51</v>
      </c>
      <c r="R2964">
        <v>77</v>
      </c>
      <c r="T2964" s="34">
        <f>_xlfn.XLOOKUP(B2964,'LHA Demog pivot'!$B$4:$B$93,'LHA Demog pivot'!$C$4:$C$93,,,1)</f>
        <v>12634</v>
      </c>
      <c r="U2964" s="36">
        <f>ROUND(Table2[[#This Row],[LHA_Pop_2016]]*Table2[[#This Row],[C_ADR_7day]]/100000*7,0)</f>
        <v>11</v>
      </c>
      <c r="V2964" s="13">
        <f>IF(OR(Table2[[#This Row],[7d_positivity_public]]=0,ISBLANK(Table2[[#This Row],[7d_positivity_public]])),"",(Table2[[#This Row],[7d_positivity_public]]-Table2[[#This Row],[7d_positivity_all]])/Table2[[#This Row],[7d_positivity_public]])</f>
        <v>0</v>
      </c>
      <c r="W2964">
        <v>6</v>
      </c>
    </row>
    <row r="2965" spans="1:23" x14ac:dyDescent="0.25">
      <c r="A2965" s="10">
        <v>44484</v>
      </c>
      <c r="B2965">
        <v>116</v>
      </c>
      <c r="C2965" t="s">
        <v>247</v>
      </c>
      <c r="D2965">
        <v>0</v>
      </c>
      <c r="E2965">
        <v>9</v>
      </c>
      <c r="F2965">
        <v>-9</v>
      </c>
      <c r="G2965">
        <v>0</v>
      </c>
      <c r="H2965">
        <v>91</v>
      </c>
      <c r="J2965">
        <v>76</v>
      </c>
      <c r="K2965">
        <v>92</v>
      </c>
      <c r="L2965">
        <v>94</v>
      </c>
      <c r="M2965">
        <v>89</v>
      </c>
      <c r="N2965">
        <v>83</v>
      </c>
      <c r="O2965">
        <v>66</v>
      </c>
      <c r="P2965">
        <v>84</v>
      </c>
      <c r="Q2965">
        <v>82</v>
      </c>
      <c r="R2965">
        <v>86</v>
      </c>
      <c r="T2965" s="34">
        <f>_xlfn.XLOOKUP(B2965,'LHA Demog pivot'!$B$4:$B$93,'LHA Demog pivot'!$C$4:$C$93,,,1)</f>
        <v>6851</v>
      </c>
      <c r="U2965" s="36">
        <f>ROUND(Table2[[#This Row],[LHA_Pop_2016]]*Table2[[#This Row],[C_ADR_7day]]/100000*7,0)</f>
        <v>0</v>
      </c>
      <c r="V2965" s="13" t="str">
        <f>IF(OR(Table2[[#This Row],[7d_positivity_public]]=0,ISBLANK(Table2[[#This Row],[7d_positivity_public]])),"",(Table2[[#This Row],[7d_positivity_public]]-Table2[[#This Row],[7d_positivity_all]])/Table2[[#This Row],[7d_positivity_public]])</f>
        <v/>
      </c>
      <c r="W2965">
        <v>0</v>
      </c>
    </row>
    <row r="2966" spans="1:23" x14ac:dyDescent="0.25">
      <c r="A2966" s="10">
        <v>44484</v>
      </c>
      <c r="B2966">
        <v>121</v>
      </c>
      <c r="C2966" t="s">
        <v>248</v>
      </c>
      <c r="D2966">
        <v>4</v>
      </c>
      <c r="E2966">
        <v>0</v>
      </c>
      <c r="F2966">
        <v>4</v>
      </c>
      <c r="G2966">
        <v>4</v>
      </c>
      <c r="H2966">
        <v>74</v>
      </c>
      <c r="J2966">
        <v>51</v>
      </c>
      <c r="K2966">
        <v>75</v>
      </c>
      <c r="L2966">
        <v>60</v>
      </c>
      <c r="M2966">
        <v>82</v>
      </c>
      <c r="N2966">
        <v>67</v>
      </c>
      <c r="O2966">
        <v>40</v>
      </c>
      <c r="P2966">
        <v>69</v>
      </c>
      <c r="Q2966">
        <v>51</v>
      </c>
      <c r="R2966">
        <v>77</v>
      </c>
      <c r="T2966" s="34">
        <f>_xlfn.XLOOKUP(B2966,'LHA Demog pivot'!$B$4:$B$93,'LHA Demog pivot'!$C$4:$C$93,,,1)</f>
        <v>3209</v>
      </c>
      <c r="U2966" s="36">
        <f>ROUND(Table2[[#This Row],[LHA_Pop_2016]]*Table2[[#This Row],[C_ADR_7day]]/100000*7,0)</f>
        <v>1</v>
      </c>
      <c r="V2966" s="13">
        <f>IF(OR(Table2[[#This Row],[7d_positivity_public]]=0,ISBLANK(Table2[[#This Row],[7d_positivity_public]])),"",(Table2[[#This Row],[7d_positivity_public]]-Table2[[#This Row],[7d_positivity_all]])/Table2[[#This Row],[7d_positivity_public]])</f>
        <v>0.25</v>
      </c>
      <c r="W2966">
        <v>3</v>
      </c>
    </row>
    <row r="2967" spans="1:23" x14ac:dyDescent="0.25">
      <c r="A2967" s="10">
        <v>44484</v>
      </c>
      <c r="B2967">
        <v>122</v>
      </c>
      <c r="C2967" t="s">
        <v>249</v>
      </c>
      <c r="D2967">
        <v>4</v>
      </c>
      <c r="E2967">
        <v>6</v>
      </c>
      <c r="F2967">
        <v>-2</v>
      </c>
      <c r="G2967">
        <v>2</v>
      </c>
      <c r="H2967">
        <v>78</v>
      </c>
      <c r="J2967">
        <v>64</v>
      </c>
      <c r="K2967">
        <v>79</v>
      </c>
      <c r="L2967">
        <v>74</v>
      </c>
      <c r="M2967">
        <v>84</v>
      </c>
      <c r="N2967">
        <v>71</v>
      </c>
      <c r="O2967">
        <v>54</v>
      </c>
      <c r="P2967">
        <v>73</v>
      </c>
      <c r="Q2967">
        <v>65</v>
      </c>
      <c r="R2967">
        <v>80</v>
      </c>
      <c r="T2967" s="34">
        <f>_xlfn.XLOOKUP(B2967,'LHA Demog pivot'!$B$4:$B$93,'LHA Demog pivot'!$C$4:$C$93,,,1)</f>
        <v>25523</v>
      </c>
      <c r="U2967" s="36">
        <f>ROUND(Table2[[#This Row],[LHA_Pop_2016]]*Table2[[#This Row],[C_ADR_7day]]/100000*7,0)</f>
        <v>7</v>
      </c>
      <c r="V2967" s="13">
        <f>IF(OR(Table2[[#This Row],[7d_positivity_public]]=0,ISBLANK(Table2[[#This Row],[7d_positivity_public]])),"",(Table2[[#This Row],[7d_positivity_public]]-Table2[[#This Row],[7d_positivity_all]])/Table2[[#This Row],[7d_positivity_public]])</f>
        <v>0</v>
      </c>
      <c r="W2967">
        <v>2</v>
      </c>
    </row>
    <row r="2968" spans="1:23" x14ac:dyDescent="0.25">
      <c r="A2968" s="10">
        <v>44484</v>
      </c>
      <c r="B2968">
        <v>123</v>
      </c>
      <c r="C2968" t="s">
        <v>250</v>
      </c>
      <c r="D2968">
        <v>8</v>
      </c>
      <c r="E2968">
        <v>17</v>
      </c>
      <c r="F2968">
        <v>-9</v>
      </c>
      <c r="G2968">
        <v>3</v>
      </c>
      <c r="H2968">
        <v>82</v>
      </c>
      <c r="J2968">
        <v>69</v>
      </c>
      <c r="K2968">
        <v>83</v>
      </c>
      <c r="L2968">
        <v>77</v>
      </c>
      <c r="M2968">
        <v>87</v>
      </c>
      <c r="N2968">
        <v>75</v>
      </c>
      <c r="O2968">
        <v>57</v>
      </c>
      <c r="P2968">
        <v>76</v>
      </c>
      <c r="Q2968">
        <v>68</v>
      </c>
      <c r="R2968">
        <v>84</v>
      </c>
      <c r="T2968" s="34">
        <f>_xlfn.XLOOKUP(B2968,'LHA Demog pivot'!$B$4:$B$93,'LHA Demog pivot'!$C$4:$C$93,,,1)</f>
        <v>13710</v>
      </c>
      <c r="U2968" s="36">
        <f>ROUND(Table2[[#This Row],[LHA_Pop_2016]]*Table2[[#This Row],[C_ADR_7day]]/100000*7,0)</f>
        <v>8</v>
      </c>
      <c r="V2968" s="13">
        <f>IF(OR(Table2[[#This Row],[7d_positivity_public]]=0,ISBLANK(Table2[[#This Row],[7d_positivity_public]])),"",(Table2[[#This Row],[7d_positivity_public]]-Table2[[#This Row],[7d_positivity_all]])/Table2[[#This Row],[7d_positivity_public]])</f>
        <v>0</v>
      </c>
      <c r="W2968">
        <v>3</v>
      </c>
    </row>
    <row r="2969" spans="1:23" x14ac:dyDescent="0.25">
      <c r="A2969" s="10">
        <v>44484</v>
      </c>
      <c r="B2969">
        <v>124</v>
      </c>
      <c r="C2969" t="s">
        <v>251</v>
      </c>
      <c r="D2969">
        <v>6</v>
      </c>
      <c r="E2969">
        <v>42</v>
      </c>
      <c r="F2969">
        <v>-36</v>
      </c>
      <c r="G2969">
        <v>2</v>
      </c>
      <c r="H2969">
        <v>77</v>
      </c>
      <c r="J2969">
        <v>57</v>
      </c>
      <c r="K2969">
        <v>79</v>
      </c>
      <c r="L2969">
        <v>67</v>
      </c>
      <c r="M2969">
        <v>84</v>
      </c>
      <c r="N2969">
        <v>71</v>
      </c>
      <c r="O2969">
        <v>47</v>
      </c>
      <c r="P2969">
        <v>73</v>
      </c>
      <c r="Q2969">
        <v>56</v>
      </c>
      <c r="R2969">
        <v>80</v>
      </c>
      <c r="T2969" s="34">
        <f>_xlfn.XLOOKUP(B2969,'LHA Demog pivot'!$B$4:$B$93,'LHA Demog pivot'!$C$4:$C$93,,,1)</f>
        <v>4501</v>
      </c>
      <c r="U2969" s="36">
        <f>ROUND(Table2[[#This Row],[LHA_Pop_2016]]*Table2[[#This Row],[C_ADR_7day]]/100000*7,0)</f>
        <v>2</v>
      </c>
      <c r="V2969" s="13">
        <f>IF(OR(Table2[[#This Row],[7d_positivity_public]]=0,ISBLANK(Table2[[#This Row],[7d_positivity_public]])),"",(Table2[[#This Row],[7d_positivity_public]]-Table2[[#This Row],[7d_positivity_all]])/Table2[[#This Row],[7d_positivity_public]])</f>
        <v>0</v>
      </c>
      <c r="W2969">
        <v>2</v>
      </c>
    </row>
    <row r="2970" spans="1:23" x14ac:dyDescent="0.25">
      <c r="A2970" s="10">
        <v>44484</v>
      </c>
      <c r="B2970">
        <v>125</v>
      </c>
      <c r="C2970" t="s">
        <v>252</v>
      </c>
      <c r="D2970">
        <v>12</v>
      </c>
      <c r="E2970">
        <v>27</v>
      </c>
      <c r="F2970">
        <v>-15</v>
      </c>
      <c r="G2970">
        <v>6</v>
      </c>
      <c r="H2970">
        <v>88</v>
      </c>
      <c r="J2970">
        <v>83</v>
      </c>
      <c r="K2970">
        <v>88</v>
      </c>
      <c r="L2970">
        <v>84</v>
      </c>
      <c r="M2970">
        <v>92</v>
      </c>
      <c r="N2970">
        <v>82</v>
      </c>
      <c r="O2970">
        <v>72</v>
      </c>
      <c r="P2970">
        <v>83</v>
      </c>
      <c r="Q2970">
        <v>76</v>
      </c>
      <c r="R2970">
        <v>89</v>
      </c>
      <c r="T2970" s="34">
        <f>_xlfn.XLOOKUP(B2970,'LHA Demog pivot'!$B$4:$B$93,'LHA Demog pivot'!$C$4:$C$93,,,1)</f>
        <v>19367</v>
      </c>
      <c r="U2970" s="36">
        <f>ROUND(Table2[[#This Row],[LHA_Pop_2016]]*Table2[[#This Row],[C_ADR_7day]]/100000*7,0)</f>
        <v>16</v>
      </c>
      <c r="V2970" s="13">
        <f>IF(OR(Table2[[#This Row],[7d_positivity_public]]=0,ISBLANK(Table2[[#This Row],[7d_positivity_public]])),"",(Table2[[#This Row],[7d_positivity_public]]-Table2[[#This Row],[7d_positivity_all]])/Table2[[#This Row],[7d_positivity_public]])</f>
        <v>0</v>
      </c>
      <c r="W2970">
        <v>6</v>
      </c>
    </row>
    <row r="2971" spans="1:23" x14ac:dyDescent="0.25">
      <c r="A2971" s="10">
        <v>44484</v>
      </c>
      <c r="B2971">
        <v>126</v>
      </c>
      <c r="C2971" t="s">
        <v>83</v>
      </c>
      <c r="D2971">
        <v>13</v>
      </c>
      <c r="E2971">
        <v>6</v>
      </c>
      <c r="F2971">
        <v>7</v>
      </c>
      <c r="G2971">
        <v>12</v>
      </c>
      <c r="H2971">
        <v>79</v>
      </c>
      <c r="J2971">
        <v>59</v>
      </c>
      <c r="K2971">
        <v>80</v>
      </c>
      <c r="L2971">
        <v>70</v>
      </c>
      <c r="M2971">
        <v>85</v>
      </c>
      <c r="N2971">
        <v>72</v>
      </c>
      <c r="O2971">
        <v>50</v>
      </c>
      <c r="P2971">
        <v>74</v>
      </c>
      <c r="Q2971">
        <v>58</v>
      </c>
      <c r="R2971">
        <v>81</v>
      </c>
      <c r="T2971" s="34">
        <f>_xlfn.XLOOKUP(B2971,'LHA Demog pivot'!$B$4:$B$93,'LHA Demog pivot'!$C$4:$C$93,,,1)</f>
        <v>8611</v>
      </c>
      <c r="U2971" s="36">
        <f>ROUND(Table2[[#This Row],[LHA_Pop_2016]]*Table2[[#This Row],[C_ADR_7day]]/100000*7,0)</f>
        <v>8</v>
      </c>
      <c r="V2971" s="13">
        <f>IF(OR(Table2[[#This Row],[7d_positivity_public]]=0,ISBLANK(Table2[[#This Row],[7d_positivity_public]])),"",(Table2[[#This Row],[7d_positivity_public]]-Table2[[#This Row],[7d_positivity_all]])/Table2[[#This Row],[7d_positivity_public]])</f>
        <v>8.3333333333333329E-2</v>
      </c>
      <c r="W2971">
        <v>11</v>
      </c>
    </row>
    <row r="2972" spans="1:23" x14ac:dyDescent="0.25">
      <c r="A2972" s="10">
        <v>44484</v>
      </c>
      <c r="B2972">
        <v>127</v>
      </c>
      <c r="C2972" t="s">
        <v>84</v>
      </c>
      <c r="D2972">
        <v>0</v>
      </c>
      <c r="E2972">
        <v>23</v>
      </c>
      <c r="F2972">
        <v>-23</v>
      </c>
      <c r="G2972">
        <v>0</v>
      </c>
      <c r="H2972">
        <v>71</v>
      </c>
      <c r="J2972">
        <v>46</v>
      </c>
      <c r="K2972">
        <v>73</v>
      </c>
      <c r="L2972">
        <v>65</v>
      </c>
      <c r="M2972">
        <v>76</v>
      </c>
      <c r="N2972">
        <v>64</v>
      </c>
      <c r="O2972">
        <v>32</v>
      </c>
      <c r="P2972">
        <v>66</v>
      </c>
      <c r="Q2972">
        <v>53</v>
      </c>
      <c r="R2972">
        <v>72</v>
      </c>
      <c r="T2972" s="34">
        <f>_xlfn.XLOOKUP(B2972,'LHA Demog pivot'!$B$4:$B$93,'LHA Demog pivot'!$C$4:$C$93,,,1)</f>
        <v>3469</v>
      </c>
      <c r="U2972" s="36">
        <f>ROUND(Table2[[#This Row],[LHA_Pop_2016]]*Table2[[#This Row],[C_ADR_7day]]/100000*7,0)</f>
        <v>0</v>
      </c>
      <c r="V2972" s="13" t="str">
        <f>IF(OR(Table2[[#This Row],[7d_positivity_public]]=0,ISBLANK(Table2[[#This Row],[7d_positivity_public]])),"",(Table2[[#This Row],[7d_positivity_public]]-Table2[[#This Row],[7d_positivity_all]])/Table2[[#This Row],[7d_positivity_public]])</f>
        <v/>
      </c>
      <c r="W2972">
        <v>0</v>
      </c>
    </row>
    <row r="2973" spans="1:23" x14ac:dyDescent="0.25">
      <c r="A2973" s="10">
        <v>44484</v>
      </c>
      <c r="B2973">
        <v>131</v>
      </c>
      <c r="C2973" t="s">
        <v>87</v>
      </c>
      <c r="D2973">
        <v>7</v>
      </c>
      <c r="E2973">
        <v>16</v>
      </c>
      <c r="F2973">
        <v>-9</v>
      </c>
      <c r="G2973">
        <v>7</v>
      </c>
      <c r="H2973">
        <v>89</v>
      </c>
      <c r="J2973">
        <v>75</v>
      </c>
      <c r="K2973">
        <v>90</v>
      </c>
      <c r="L2973">
        <v>87</v>
      </c>
      <c r="M2973">
        <v>91</v>
      </c>
      <c r="N2973">
        <v>82</v>
      </c>
      <c r="O2973">
        <v>62</v>
      </c>
      <c r="P2973">
        <v>83</v>
      </c>
      <c r="Q2973">
        <v>76</v>
      </c>
      <c r="R2973">
        <v>86</v>
      </c>
      <c r="T2973" s="34">
        <f>_xlfn.XLOOKUP(B2973,'LHA Demog pivot'!$B$4:$B$93,'LHA Demog pivot'!$C$4:$C$93,,,1)</f>
        <v>19231</v>
      </c>
      <c r="U2973" s="36">
        <f>ROUND(Table2[[#This Row],[LHA_Pop_2016]]*Table2[[#This Row],[C_ADR_7day]]/100000*7,0)</f>
        <v>9</v>
      </c>
      <c r="V2973" s="13">
        <f>IF(OR(Table2[[#This Row],[7d_positivity_public]]=0,ISBLANK(Table2[[#This Row],[7d_positivity_public]])),"",(Table2[[#This Row],[7d_positivity_public]]-Table2[[#This Row],[7d_positivity_all]])/Table2[[#This Row],[7d_positivity_public]])</f>
        <v>0.2857142857142857</v>
      </c>
      <c r="W2973">
        <v>5</v>
      </c>
    </row>
    <row r="2974" spans="1:23" x14ac:dyDescent="0.25">
      <c r="A2974" s="10">
        <v>44484</v>
      </c>
      <c r="B2974">
        <v>132</v>
      </c>
      <c r="C2974" t="s">
        <v>89</v>
      </c>
      <c r="D2974">
        <v>10</v>
      </c>
      <c r="E2974">
        <v>21</v>
      </c>
      <c r="F2974">
        <v>-11</v>
      </c>
      <c r="G2974">
        <v>7</v>
      </c>
      <c r="H2974">
        <v>86</v>
      </c>
      <c r="J2974">
        <v>82</v>
      </c>
      <c r="K2974">
        <v>87</v>
      </c>
      <c r="L2974">
        <v>81</v>
      </c>
      <c r="M2974">
        <v>90</v>
      </c>
      <c r="N2974">
        <v>81</v>
      </c>
      <c r="O2974">
        <v>71</v>
      </c>
      <c r="P2974">
        <v>81</v>
      </c>
      <c r="Q2974">
        <v>72</v>
      </c>
      <c r="R2974">
        <v>87</v>
      </c>
      <c r="T2974" s="34">
        <f>_xlfn.XLOOKUP(B2974,'LHA Demog pivot'!$B$4:$B$93,'LHA Demog pivot'!$C$4:$C$93,,,1)</f>
        <v>41799</v>
      </c>
      <c r="U2974" s="36">
        <f>ROUND(Table2[[#This Row],[LHA_Pop_2016]]*Table2[[#This Row],[C_ADR_7day]]/100000*7,0)</f>
        <v>29</v>
      </c>
      <c r="V2974" s="13">
        <f>IF(OR(Table2[[#This Row],[7d_positivity_public]]=0,ISBLANK(Table2[[#This Row],[7d_positivity_public]])),"",(Table2[[#This Row],[7d_positivity_public]]-Table2[[#This Row],[7d_positivity_all]])/Table2[[#This Row],[7d_positivity_public]])</f>
        <v>0.14285714285714285</v>
      </c>
      <c r="W2974">
        <v>6</v>
      </c>
    </row>
    <row r="2975" spans="1:23" x14ac:dyDescent="0.25">
      <c r="A2975" s="10">
        <v>44484</v>
      </c>
      <c r="B2975">
        <v>133</v>
      </c>
      <c r="C2975" t="s">
        <v>91</v>
      </c>
      <c r="D2975">
        <v>34</v>
      </c>
      <c r="E2975">
        <v>7</v>
      </c>
      <c r="F2975">
        <v>27</v>
      </c>
      <c r="G2975">
        <v>20</v>
      </c>
      <c r="H2975">
        <v>81</v>
      </c>
      <c r="J2975">
        <v>67</v>
      </c>
      <c r="K2975">
        <v>82</v>
      </c>
      <c r="L2975">
        <v>80</v>
      </c>
      <c r="M2975">
        <v>82</v>
      </c>
      <c r="N2975">
        <v>74</v>
      </c>
      <c r="O2975">
        <v>53</v>
      </c>
      <c r="P2975">
        <v>76</v>
      </c>
      <c r="Q2975">
        <v>68</v>
      </c>
      <c r="R2975">
        <v>79</v>
      </c>
      <c r="T2975" s="34">
        <f>_xlfn.XLOOKUP(B2975,'LHA Demog pivot'!$B$4:$B$93,'LHA Demog pivot'!$C$4:$C$93,,,1)</f>
        <v>5101</v>
      </c>
      <c r="U2975" s="36">
        <f>ROUND(Table2[[#This Row],[LHA_Pop_2016]]*Table2[[#This Row],[C_ADR_7day]]/100000*7,0)</f>
        <v>12</v>
      </c>
      <c r="V2975" s="13">
        <f>IF(OR(Table2[[#This Row],[7d_positivity_public]]=0,ISBLANK(Table2[[#This Row],[7d_positivity_public]])),"",(Table2[[#This Row],[7d_positivity_public]]-Table2[[#This Row],[7d_positivity_all]])/Table2[[#This Row],[7d_positivity_public]])</f>
        <v>0.1</v>
      </c>
      <c r="W2975">
        <v>18</v>
      </c>
    </row>
    <row r="2976" spans="1:23" x14ac:dyDescent="0.25">
      <c r="A2976" s="10">
        <v>44484</v>
      </c>
      <c r="B2976">
        <v>134</v>
      </c>
      <c r="C2976" t="s">
        <v>93</v>
      </c>
      <c r="D2976">
        <v>2</v>
      </c>
      <c r="E2976">
        <v>0</v>
      </c>
      <c r="F2976">
        <v>2</v>
      </c>
      <c r="G2976">
        <v>3</v>
      </c>
      <c r="H2976">
        <v>82</v>
      </c>
      <c r="J2976">
        <v>67</v>
      </c>
      <c r="K2976">
        <v>82</v>
      </c>
      <c r="L2976">
        <v>77</v>
      </c>
      <c r="M2976">
        <v>85</v>
      </c>
      <c r="N2976">
        <v>75</v>
      </c>
      <c r="O2976">
        <v>56</v>
      </c>
      <c r="P2976">
        <v>76</v>
      </c>
      <c r="Q2976">
        <v>67</v>
      </c>
      <c r="R2976">
        <v>81</v>
      </c>
      <c r="T2976" s="34">
        <f>_xlfn.XLOOKUP(B2976,'LHA Demog pivot'!$B$4:$B$93,'LHA Demog pivot'!$C$4:$C$93,,,1)</f>
        <v>4781</v>
      </c>
      <c r="U2976" s="36">
        <f>ROUND(Table2[[#This Row],[LHA_Pop_2016]]*Table2[[#This Row],[C_ADR_7day]]/100000*7,0)</f>
        <v>1</v>
      </c>
      <c r="V2976" s="13">
        <f>IF(OR(Table2[[#This Row],[7d_positivity_public]]=0,ISBLANK(Table2[[#This Row],[7d_positivity_public]])),"",(Table2[[#This Row],[7d_positivity_public]]-Table2[[#This Row],[7d_positivity_all]])/Table2[[#This Row],[7d_positivity_public]])</f>
        <v>0.33333333333333331</v>
      </c>
      <c r="W2976">
        <v>2</v>
      </c>
    </row>
    <row r="2977" spans="1:23" x14ac:dyDescent="0.25">
      <c r="A2977" s="10">
        <v>44484</v>
      </c>
      <c r="B2977">
        <v>135</v>
      </c>
      <c r="C2977" t="s">
        <v>95</v>
      </c>
      <c r="D2977">
        <v>19</v>
      </c>
      <c r="E2977">
        <v>8</v>
      </c>
      <c r="F2977">
        <v>11</v>
      </c>
      <c r="G2977">
        <v>13</v>
      </c>
      <c r="H2977">
        <v>76</v>
      </c>
      <c r="J2977">
        <v>58</v>
      </c>
      <c r="K2977">
        <v>78</v>
      </c>
      <c r="L2977">
        <v>67</v>
      </c>
      <c r="M2977">
        <v>86</v>
      </c>
      <c r="N2977">
        <v>70</v>
      </c>
      <c r="O2977">
        <v>49</v>
      </c>
      <c r="P2977">
        <v>71</v>
      </c>
      <c r="Q2977">
        <v>56</v>
      </c>
      <c r="R2977">
        <v>82</v>
      </c>
      <c r="T2977" s="34">
        <f>_xlfn.XLOOKUP(B2977,'LHA Demog pivot'!$B$4:$B$93,'LHA Demog pivot'!$C$4:$C$93,,,1)</f>
        <v>10220</v>
      </c>
      <c r="U2977" s="36">
        <f>ROUND(Table2[[#This Row],[LHA_Pop_2016]]*Table2[[#This Row],[C_ADR_7day]]/100000*7,0)</f>
        <v>14</v>
      </c>
      <c r="V2977" s="13">
        <f>IF(OR(Table2[[#This Row],[7d_positivity_public]]=0,ISBLANK(Table2[[#This Row],[7d_positivity_public]])),"",(Table2[[#This Row],[7d_positivity_public]]-Table2[[#This Row],[7d_positivity_all]])/Table2[[#This Row],[7d_positivity_public]])</f>
        <v>0</v>
      </c>
      <c r="W2977">
        <v>13</v>
      </c>
    </row>
    <row r="2978" spans="1:23" x14ac:dyDescent="0.25">
      <c r="A2978" s="10">
        <v>44484</v>
      </c>
      <c r="B2978">
        <v>136</v>
      </c>
      <c r="C2978" t="s">
        <v>253</v>
      </c>
      <c r="D2978">
        <v>9</v>
      </c>
      <c r="E2978">
        <v>12</v>
      </c>
      <c r="F2978">
        <v>-3</v>
      </c>
      <c r="G2978">
        <v>6</v>
      </c>
      <c r="H2978">
        <v>82</v>
      </c>
      <c r="J2978">
        <v>75</v>
      </c>
      <c r="K2978">
        <v>83</v>
      </c>
      <c r="L2978">
        <v>75</v>
      </c>
      <c r="M2978">
        <v>89</v>
      </c>
      <c r="N2978">
        <v>76</v>
      </c>
      <c r="O2978">
        <v>63</v>
      </c>
      <c r="P2978">
        <v>77</v>
      </c>
      <c r="Q2978">
        <v>65</v>
      </c>
      <c r="R2978">
        <v>85</v>
      </c>
      <c r="T2978" s="34">
        <f>_xlfn.XLOOKUP(B2978,'LHA Demog pivot'!$B$4:$B$93,'LHA Demog pivot'!$C$4:$C$93,,,1)</f>
        <v>66849</v>
      </c>
      <c r="U2978" s="36">
        <f>ROUND(Table2[[#This Row],[LHA_Pop_2016]]*Table2[[#This Row],[C_ADR_7day]]/100000*7,0)</f>
        <v>42</v>
      </c>
      <c r="V2978" s="13">
        <f>IF(OR(Table2[[#This Row],[7d_positivity_public]]=0,ISBLANK(Table2[[#This Row],[7d_positivity_public]])),"",(Table2[[#This Row],[7d_positivity_public]]-Table2[[#This Row],[7d_positivity_all]])/Table2[[#This Row],[7d_positivity_public]])</f>
        <v>0.16666666666666666</v>
      </c>
      <c r="W2978">
        <v>5</v>
      </c>
    </row>
    <row r="2979" spans="1:23" x14ac:dyDescent="0.25">
      <c r="A2979" s="10">
        <v>44484</v>
      </c>
      <c r="B2979">
        <v>137</v>
      </c>
      <c r="C2979" t="s">
        <v>254</v>
      </c>
      <c r="D2979">
        <v>10</v>
      </c>
      <c r="E2979">
        <v>12</v>
      </c>
      <c r="F2979">
        <v>-2</v>
      </c>
      <c r="G2979">
        <v>7</v>
      </c>
      <c r="H2979">
        <v>86</v>
      </c>
      <c r="J2979">
        <v>77</v>
      </c>
      <c r="K2979">
        <v>87</v>
      </c>
      <c r="L2979">
        <v>84</v>
      </c>
      <c r="M2979">
        <v>89</v>
      </c>
      <c r="N2979">
        <v>79</v>
      </c>
      <c r="O2979">
        <v>67</v>
      </c>
      <c r="P2979">
        <v>80</v>
      </c>
      <c r="Q2979">
        <v>74</v>
      </c>
      <c r="R2979">
        <v>86</v>
      </c>
      <c r="T2979" s="34">
        <f>_xlfn.XLOOKUP(B2979,'LHA Demog pivot'!$B$4:$B$93,'LHA Demog pivot'!$C$4:$C$93,,,1)</f>
        <v>194882</v>
      </c>
      <c r="U2979" s="36">
        <f>ROUND(Table2[[#This Row],[LHA_Pop_2016]]*Table2[[#This Row],[C_ADR_7day]]/100000*7,0)</f>
        <v>136</v>
      </c>
      <c r="V2979" s="13">
        <f>IF(OR(Table2[[#This Row],[7d_positivity_public]]=0,ISBLANK(Table2[[#This Row],[7d_positivity_public]])),"",(Table2[[#This Row],[7d_positivity_public]]-Table2[[#This Row],[7d_positivity_all]])/Table2[[#This Row],[7d_positivity_public]])</f>
        <v>0.14285714285714285</v>
      </c>
      <c r="W2979">
        <v>6</v>
      </c>
    </row>
    <row r="2980" spans="1:23" x14ac:dyDescent="0.25">
      <c r="A2980" s="10">
        <v>44484</v>
      </c>
      <c r="B2980">
        <v>138</v>
      </c>
      <c r="C2980" t="s">
        <v>116</v>
      </c>
      <c r="D2980">
        <v>2</v>
      </c>
      <c r="E2980">
        <v>3</v>
      </c>
      <c r="F2980">
        <v>-1</v>
      </c>
      <c r="G2980">
        <v>1</v>
      </c>
      <c r="H2980">
        <v>86</v>
      </c>
      <c r="J2980">
        <v>78</v>
      </c>
      <c r="K2980">
        <v>87</v>
      </c>
      <c r="L2980">
        <v>80</v>
      </c>
      <c r="M2980">
        <v>91</v>
      </c>
      <c r="N2980">
        <v>81</v>
      </c>
      <c r="O2980">
        <v>69</v>
      </c>
      <c r="P2980">
        <v>82</v>
      </c>
      <c r="Q2980">
        <v>72</v>
      </c>
      <c r="R2980">
        <v>88</v>
      </c>
      <c r="T2980" s="34">
        <f>_xlfn.XLOOKUP(B2980,'LHA Demog pivot'!$B$4:$B$93,'LHA Demog pivot'!$C$4:$C$93,,,1)</f>
        <v>12110</v>
      </c>
      <c r="U2980" s="36">
        <f>ROUND(Table2[[#This Row],[LHA_Pop_2016]]*Table2[[#This Row],[C_ADR_7day]]/100000*7,0)</f>
        <v>2</v>
      </c>
      <c r="V2980" s="13">
        <f>IF(OR(Table2[[#This Row],[7d_positivity_public]]=0,ISBLANK(Table2[[#This Row],[7d_positivity_public]])),"",(Table2[[#This Row],[7d_positivity_public]]-Table2[[#This Row],[7d_positivity_all]])/Table2[[#This Row],[7d_positivity_public]])</f>
        <v>0</v>
      </c>
      <c r="W2980">
        <v>1</v>
      </c>
    </row>
    <row r="2981" spans="1:23" x14ac:dyDescent="0.25">
      <c r="A2981" s="10">
        <v>44484</v>
      </c>
      <c r="B2981">
        <v>139</v>
      </c>
      <c r="C2981" t="s">
        <v>118</v>
      </c>
      <c r="D2981">
        <v>37</v>
      </c>
      <c r="E2981">
        <v>14</v>
      </c>
      <c r="F2981">
        <v>23</v>
      </c>
      <c r="G2981">
        <v>17</v>
      </c>
      <c r="H2981">
        <v>70</v>
      </c>
      <c r="J2981">
        <v>41</v>
      </c>
      <c r="K2981">
        <v>73</v>
      </c>
      <c r="L2981">
        <v>59</v>
      </c>
      <c r="M2981">
        <v>82</v>
      </c>
      <c r="N2981">
        <v>63</v>
      </c>
      <c r="O2981">
        <v>32</v>
      </c>
      <c r="P2981">
        <v>65</v>
      </c>
      <c r="Q2981">
        <v>47</v>
      </c>
      <c r="R2981">
        <v>77</v>
      </c>
      <c r="T2981" s="34">
        <f>_xlfn.XLOOKUP(B2981,'LHA Demog pivot'!$B$4:$B$93,'LHA Demog pivot'!$C$4:$C$93,,,1)</f>
        <v>7285</v>
      </c>
      <c r="U2981" s="36">
        <f>ROUND(Table2[[#This Row],[LHA_Pop_2016]]*Table2[[#This Row],[C_ADR_7day]]/100000*7,0)</f>
        <v>19</v>
      </c>
      <c r="V2981" s="13">
        <f>IF(OR(Table2[[#This Row],[7d_positivity_public]]=0,ISBLANK(Table2[[#This Row],[7d_positivity_public]])),"",(Table2[[#This Row],[7d_positivity_public]]-Table2[[#This Row],[7d_positivity_all]])/Table2[[#This Row],[7d_positivity_public]])</f>
        <v>5.8823529411764705E-2</v>
      </c>
      <c r="W2981">
        <v>16</v>
      </c>
    </row>
    <row r="2982" spans="1:23" x14ac:dyDescent="0.25">
      <c r="A2982" s="10">
        <v>44484</v>
      </c>
      <c r="B2982">
        <v>141</v>
      </c>
      <c r="C2982" t="s">
        <v>255</v>
      </c>
      <c r="D2982">
        <v>4</v>
      </c>
      <c r="E2982">
        <v>9</v>
      </c>
      <c r="F2982">
        <v>-5</v>
      </c>
      <c r="G2982">
        <v>2</v>
      </c>
      <c r="H2982">
        <v>93</v>
      </c>
      <c r="J2982">
        <v>84</v>
      </c>
      <c r="K2982">
        <v>93</v>
      </c>
      <c r="L2982">
        <v>94</v>
      </c>
      <c r="M2982">
        <v>93</v>
      </c>
      <c r="N2982">
        <v>85</v>
      </c>
      <c r="O2982">
        <v>68</v>
      </c>
      <c r="P2982">
        <v>86</v>
      </c>
      <c r="Q2982">
        <v>84</v>
      </c>
      <c r="R2982">
        <v>89</v>
      </c>
      <c r="T2982" s="34">
        <f>_xlfn.XLOOKUP(B2982,'LHA Demog pivot'!$B$4:$B$93,'LHA Demog pivot'!$C$4:$C$93,,,1)</f>
        <v>8085</v>
      </c>
      <c r="U2982" s="36">
        <f>ROUND(Table2[[#This Row],[LHA_Pop_2016]]*Table2[[#This Row],[C_ADR_7day]]/100000*7,0)</f>
        <v>2</v>
      </c>
      <c r="V2982" s="13">
        <f>IF(OR(Table2[[#This Row],[7d_positivity_public]]=0,ISBLANK(Table2[[#This Row],[7d_positivity_public]])),"",(Table2[[#This Row],[7d_positivity_public]]-Table2[[#This Row],[7d_positivity_all]])/Table2[[#This Row],[7d_positivity_public]])</f>
        <v>0</v>
      </c>
      <c r="W2982">
        <v>2</v>
      </c>
    </row>
    <row r="2983" spans="1:23" x14ac:dyDescent="0.25">
      <c r="A2983" s="10">
        <v>44484</v>
      </c>
      <c r="B2983">
        <v>142</v>
      </c>
      <c r="C2983" t="s">
        <v>120</v>
      </c>
      <c r="D2983">
        <v>24</v>
      </c>
      <c r="E2983">
        <v>29</v>
      </c>
      <c r="F2983">
        <v>-5</v>
      </c>
      <c r="G2983">
        <v>12</v>
      </c>
      <c r="H2983">
        <v>79</v>
      </c>
      <c r="J2983">
        <v>64</v>
      </c>
      <c r="K2983">
        <v>80</v>
      </c>
      <c r="L2983">
        <v>70</v>
      </c>
      <c r="M2983">
        <v>87</v>
      </c>
      <c r="N2983">
        <v>73</v>
      </c>
      <c r="O2983">
        <v>54</v>
      </c>
      <c r="P2983">
        <v>74</v>
      </c>
      <c r="Q2983">
        <v>60</v>
      </c>
      <c r="R2983">
        <v>83</v>
      </c>
      <c r="T2983" s="34">
        <f>_xlfn.XLOOKUP(B2983,'LHA Demog pivot'!$B$4:$B$93,'LHA Demog pivot'!$C$4:$C$93,,,1)</f>
        <v>33648</v>
      </c>
      <c r="U2983" s="36">
        <f>ROUND(Table2[[#This Row],[LHA_Pop_2016]]*Table2[[#This Row],[C_ADR_7day]]/100000*7,0)</f>
        <v>57</v>
      </c>
      <c r="V2983" s="13">
        <f>IF(OR(Table2[[#This Row],[7d_positivity_public]]=0,ISBLANK(Table2[[#This Row],[7d_positivity_public]])),"",(Table2[[#This Row],[7d_positivity_public]]-Table2[[#This Row],[7d_positivity_all]])/Table2[[#This Row],[7d_positivity_public]])</f>
        <v>8.3333333333333329E-2</v>
      </c>
      <c r="W2983">
        <v>11</v>
      </c>
    </row>
    <row r="2984" spans="1:23" x14ac:dyDescent="0.25">
      <c r="A2984" s="10">
        <v>44484</v>
      </c>
      <c r="B2984">
        <v>143</v>
      </c>
      <c r="C2984" t="s">
        <v>256</v>
      </c>
      <c r="D2984">
        <v>12</v>
      </c>
      <c r="E2984">
        <v>15</v>
      </c>
      <c r="F2984">
        <v>-3</v>
      </c>
      <c r="G2984">
        <v>7</v>
      </c>
      <c r="H2984">
        <v>87</v>
      </c>
      <c r="J2984">
        <v>80</v>
      </c>
      <c r="K2984">
        <v>88</v>
      </c>
      <c r="L2984">
        <v>85</v>
      </c>
      <c r="M2984">
        <v>91</v>
      </c>
      <c r="N2984">
        <v>81</v>
      </c>
      <c r="O2984">
        <v>69</v>
      </c>
      <c r="P2984">
        <v>81</v>
      </c>
      <c r="Q2984">
        <v>75</v>
      </c>
      <c r="R2984">
        <v>87</v>
      </c>
      <c r="T2984" s="34">
        <f>_xlfn.XLOOKUP(B2984,'LHA Demog pivot'!$B$4:$B$93,'LHA Demog pivot'!$C$4:$C$93,,,1)</f>
        <v>113287</v>
      </c>
      <c r="U2984" s="36">
        <f>ROUND(Table2[[#This Row],[LHA_Pop_2016]]*Table2[[#This Row],[C_ADR_7day]]/100000*7,0)</f>
        <v>95</v>
      </c>
      <c r="V2984" s="13">
        <f>IF(OR(Table2[[#This Row],[7d_positivity_public]]=0,ISBLANK(Table2[[#This Row],[7d_positivity_public]])),"",(Table2[[#This Row],[7d_positivity_public]]-Table2[[#This Row],[7d_positivity_all]])/Table2[[#This Row],[7d_positivity_public]])</f>
        <v>0.14285714285714285</v>
      </c>
      <c r="W2984">
        <v>6</v>
      </c>
    </row>
    <row r="2985" spans="1:23" x14ac:dyDescent="0.25">
      <c r="A2985" s="10">
        <v>44484</v>
      </c>
      <c r="B2985">
        <v>144</v>
      </c>
      <c r="C2985" t="s">
        <v>257</v>
      </c>
      <c r="D2985">
        <v>24</v>
      </c>
      <c r="E2985">
        <v>44</v>
      </c>
      <c r="F2985">
        <v>-20</v>
      </c>
      <c r="G2985">
        <v>12</v>
      </c>
      <c r="H2985">
        <v>76</v>
      </c>
      <c r="J2985">
        <v>59</v>
      </c>
      <c r="K2985">
        <v>77</v>
      </c>
      <c r="L2985">
        <v>63</v>
      </c>
      <c r="M2985">
        <v>83</v>
      </c>
      <c r="N2985">
        <v>69</v>
      </c>
      <c r="O2985">
        <v>44</v>
      </c>
      <c r="P2985">
        <v>71</v>
      </c>
      <c r="Q2985">
        <v>52</v>
      </c>
      <c r="R2985">
        <v>80</v>
      </c>
      <c r="T2985" s="34">
        <f>_xlfn.XLOOKUP(B2985,'LHA Demog pivot'!$B$4:$B$93,'LHA Demog pivot'!$C$4:$C$93,,,1)</f>
        <v>14112</v>
      </c>
      <c r="U2985" s="36">
        <f>ROUND(Table2[[#This Row],[LHA_Pop_2016]]*Table2[[#This Row],[C_ADR_7day]]/100000*7,0)</f>
        <v>24</v>
      </c>
      <c r="V2985" s="13">
        <f>IF(OR(Table2[[#This Row],[7d_positivity_public]]=0,ISBLANK(Table2[[#This Row],[7d_positivity_public]])),"",(Table2[[#This Row],[7d_positivity_public]]-Table2[[#This Row],[7d_positivity_all]])/Table2[[#This Row],[7d_positivity_public]])</f>
        <v>8.3333333333333329E-2</v>
      </c>
      <c r="W2985">
        <v>11</v>
      </c>
    </row>
    <row r="2986" spans="1:23" x14ac:dyDescent="0.25">
      <c r="A2986" s="10">
        <v>44484</v>
      </c>
      <c r="B2986">
        <v>145</v>
      </c>
      <c r="C2986" t="s">
        <v>258</v>
      </c>
      <c r="D2986">
        <v>13</v>
      </c>
      <c r="E2986">
        <v>3</v>
      </c>
      <c r="F2986">
        <v>10</v>
      </c>
      <c r="G2986">
        <v>16</v>
      </c>
      <c r="H2986">
        <v>76</v>
      </c>
      <c r="J2986">
        <v>63</v>
      </c>
      <c r="K2986">
        <v>77</v>
      </c>
      <c r="L2986">
        <v>69</v>
      </c>
      <c r="M2986">
        <v>81</v>
      </c>
      <c r="N2986">
        <v>69</v>
      </c>
      <c r="O2986">
        <v>56</v>
      </c>
      <c r="P2986">
        <v>70</v>
      </c>
      <c r="Q2986">
        <v>59</v>
      </c>
      <c r="R2986">
        <v>77</v>
      </c>
      <c r="T2986" s="34">
        <f>_xlfn.XLOOKUP(B2986,'LHA Demog pivot'!$B$4:$B$93,'LHA Demog pivot'!$C$4:$C$93,,,1)</f>
        <v>4050</v>
      </c>
      <c r="U2986" s="36">
        <f>ROUND(Table2[[#This Row],[LHA_Pop_2016]]*Table2[[#This Row],[C_ADR_7day]]/100000*7,0)</f>
        <v>4</v>
      </c>
      <c r="V2986" s="13">
        <f>IF(OR(Table2[[#This Row],[7d_positivity_public]]=0,ISBLANK(Table2[[#This Row],[7d_positivity_public]])),"",(Table2[[#This Row],[7d_positivity_public]]-Table2[[#This Row],[7d_positivity_all]])/Table2[[#This Row],[7d_positivity_public]])</f>
        <v>0.125</v>
      </c>
      <c r="W2986">
        <v>14</v>
      </c>
    </row>
    <row r="2987" spans="1:23" x14ac:dyDescent="0.25">
      <c r="A2987" s="10">
        <v>44484</v>
      </c>
      <c r="B2987">
        <v>146</v>
      </c>
      <c r="C2987" t="s">
        <v>259</v>
      </c>
      <c r="D2987">
        <v>30</v>
      </c>
      <c r="E2987">
        <v>32</v>
      </c>
      <c r="F2987">
        <v>-2</v>
      </c>
      <c r="G2987">
        <v>14</v>
      </c>
      <c r="H2987">
        <v>75</v>
      </c>
      <c r="J2987">
        <v>63</v>
      </c>
      <c r="K2987">
        <v>76</v>
      </c>
      <c r="L2987">
        <v>69</v>
      </c>
      <c r="M2987">
        <v>83</v>
      </c>
      <c r="N2987">
        <v>66</v>
      </c>
      <c r="O2987">
        <v>47</v>
      </c>
      <c r="P2987">
        <v>68</v>
      </c>
      <c r="Q2987">
        <v>56</v>
      </c>
      <c r="R2987">
        <v>78</v>
      </c>
      <c r="T2987" s="34">
        <f>_xlfn.XLOOKUP(B2987,'LHA Demog pivot'!$B$4:$B$93,'LHA Demog pivot'!$C$4:$C$93,,,1)</f>
        <v>24815</v>
      </c>
      <c r="U2987" s="36">
        <f>ROUND(Table2[[#This Row],[LHA_Pop_2016]]*Table2[[#This Row],[C_ADR_7day]]/100000*7,0)</f>
        <v>52</v>
      </c>
      <c r="V2987" s="13">
        <f>IF(OR(Table2[[#This Row],[7d_positivity_public]]=0,ISBLANK(Table2[[#This Row],[7d_positivity_public]])),"",(Table2[[#This Row],[7d_positivity_public]]-Table2[[#This Row],[7d_positivity_all]])/Table2[[#This Row],[7d_positivity_public]])</f>
        <v>0</v>
      </c>
      <c r="W2987">
        <v>14</v>
      </c>
    </row>
    <row r="2988" spans="1:23" x14ac:dyDescent="0.25">
      <c r="A2988" s="10">
        <v>44484</v>
      </c>
      <c r="B2988">
        <v>147</v>
      </c>
      <c r="C2988" t="s">
        <v>260</v>
      </c>
      <c r="D2988">
        <v>11</v>
      </c>
      <c r="E2988">
        <v>5</v>
      </c>
      <c r="F2988">
        <v>6</v>
      </c>
      <c r="G2988">
        <v>15</v>
      </c>
      <c r="H2988">
        <v>78</v>
      </c>
      <c r="J2988">
        <v>64</v>
      </c>
      <c r="K2988">
        <v>79</v>
      </c>
      <c r="L2988">
        <v>72</v>
      </c>
      <c r="M2988">
        <v>84</v>
      </c>
      <c r="N2988">
        <v>69</v>
      </c>
      <c r="O2988">
        <v>51</v>
      </c>
      <c r="P2988">
        <v>70</v>
      </c>
      <c r="Q2988">
        <v>59</v>
      </c>
      <c r="R2988">
        <v>79</v>
      </c>
      <c r="T2988" s="34">
        <f>_xlfn.XLOOKUP(B2988,'LHA Demog pivot'!$B$4:$B$93,'LHA Demog pivot'!$C$4:$C$93,,,1)</f>
        <v>4012</v>
      </c>
      <c r="U2988" s="36">
        <f>ROUND(Table2[[#This Row],[LHA_Pop_2016]]*Table2[[#This Row],[C_ADR_7day]]/100000*7,0)</f>
        <v>3</v>
      </c>
      <c r="V2988" s="13">
        <f>IF(OR(Table2[[#This Row],[7d_positivity_public]]=0,ISBLANK(Table2[[#This Row],[7d_positivity_public]])),"",(Table2[[#This Row],[7d_positivity_public]]-Table2[[#This Row],[7d_positivity_all]])/Table2[[#This Row],[7d_positivity_public]])</f>
        <v>0.33333333333333331</v>
      </c>
      <c r="W2988">
        <v>10</v>
      </c>
    </row>
    <row r="2989" spans="1:23" x14ac:dyDescent="0.25">
      <c r="A2989" s="10">
        <v>44484</v>
      </c>
      <c r="B2989">
        <v>148</v>
      </c>
      <c r="C2989" t="s">
        <v>261</v>
      </c>
      <c r="D2989">
        <v>10</v>
      </c>
      <c r="E2989">
        <v>18</v>
      </c>
      <c r="F2989">
        <v>-8</v>
      </c>
      <c r="G2989">
        <v>8</v>
      </c>
      <c r="H2989">
        <v>78</v>
      </c>
      <c r="J2989">
        <v>60</v>
      </c>
      <c r="K2989">
        <v>79</v>
      </c>
      <c r="L2989">
        <v>70</v>
      </c>
      <c r="M2989">
        <v>85</v>
      </c>
      <c r="N2989">
        <v>70</v>
      </c>
      <c r="O2989">
        <v>43</v>
      </c>
      <c r="P2989">
        <v>72</v>
      </c>
      <c r="Q2989">
        <v>59</v>
      </c>
      <c r="R2989">
        <v>80</v>
      </c>
      <c r="T2989" s="34">
        <f>_xlfn.XLOOKUP(B2989,'LHA Demog pivot'!$B$4:$B$93,'LHA Demog pivot'!$C$4:$C$93,,,1)</f>
        <v>6548</v>
      </c>
      <c r="U2989" s="36">
        <f>ROUND(Table2[[#This Row],[LHA_Pop_2016]]*Table2[[#This Row],[C_ADR_7day]]/100000*7,0)</f>
        <v>5</v>
      </c>
      <c r="V2989" s="13">
        <f>IF(OR(Table2[[#This Row],[7d_positivity_public]]=0,ISBLANK(Table2[[#This Row],[7d_positivity_public]])),"",(Table2[[#This Row],[7d_positivity_public]]-Table2[[#This Row],[7d_positivity_all]])/Table2[[#This Row],[7d_positivity_public]])</f>
        <v>0.25</v>
      </c>
      <c r="W2989">
        <v>6</v>
      </c>
    </row>
    <row r="2990" spans="1:23" x14ac:dyDescent="0.25">
      <c r="A2990" s="10">
        <v>44484</v>
      </c>
      <c r="B2990">
        <v>149</v>
      </c>
      <c r="C2990" t="s">
        <v>124</v>
      </c>
      <c r="D2990">
        <v>16</v>
      </c>
      <c r="E2990">
        <v>28</v>
      </c>
      <c r="F2990">
        <v>-12</v>
      </c>
      <c r="G2990">
        <v>11</v>
      </c>
      <c r="H2990">
        <v>80</v>
      </c>
      <c r="J2990">
        <v>69</v>
      </c>
      <c r="K2990">
        <v>80</v>
      </c>
      <c r="L2990">
        <v>72</v>
      </c>
      <c r="M2990">
        <v>86</v>
      </c>
      <c r="N2990">
        <v>71</v>
      </c>
      <c r="O2990">
        <v>53</v>
      </c>
      <c r="P2990">
        <v>72</v>
      </c>
      <c r="Q2990">
        <v>59</v>
      </c>
      <c r="R2990">
        <v>81</v>
      </c>
      <c r="T2990" s="34">
        <f>_xlfn.XLOOKUP(B2990,'LHA Demog pivot'!$B$4:$B$93,'LHA Demog pivot'!$C$4:$C$93,,,1)</f>
        <v>10855</v>
      </c>
      <c r="U2990" s="36">
        <f>ROUND(Table2[[#This Row],[LHA_Pop_2016]]*Table2[[#This Row],[C_ADR_7day]]/100000*7,0)</f>
        <v>12</v>
      </c>
      <c r="V2990" s="13">
        <f>IF(OR(Table2[[#This Row],[7d_positivity_public]]=0,ISBLANK(Table2[[#This Row],[7d_positivity_public]])),"",(Table2[[#This Row],[7d_positivity_public]]-Table2[[#This Row],[7d_positivity_all]])/Table2[[#This Row],[7d_positivity_public]])</f>
        <v>9.0909090909090912E-2</v>
      </c>
      <c r="W2990">
        <v>10</v>
      </c>
    </row>
    <row r="2991" spans="1:23" x14ac:dyDescent="0.25">
      <c r="A2991" s="10">
        <v>44484</v>
      </c>
      <c r="B2991">
        <v>211</v>
      </c>
      <c r="C2991" t="s">
        <v>262</v>
      </c>
      <c r="D2991">
        <v>33</v>
      </c>
      <c r="E2991">
        <v>32</v>
      </c>
      <c r="F2991">
        <v>1</v>
      </c>
      <c r="G2991">
        <v>17</v>
      </c>
      <c r="H2991">
        <v>77</v>
      </c>
      <c r="J2991">
        <v>59</v>
      </c>
      <c r="K2991">
        <v>78</v>
      </c>
      <c r="L2991">
        <v>70</v>
      </c>
      <c r="M2991">
        <v>83</v>
      </c>
      <c r="N2991">
        <v>69</v>
      </c>
      <c r="O2991">
        <v>47</v>
      </c>
      <c r="P2991">
        <v>71</v>
      </c>
      <c r="Q2991">
        <v>59</v>
      </c>
      <c r="R2991">
        <v>78</v>
      </c>
      <c r="T2991" s="34">
        <f>_xlfn.XLOOKUP(B2991,'LHA Demog pivot'!$B$4:$B$93,'LHA Demog pivot'!$C$4:$C$93,,,1)</f>
        <v>8129</v>
      </c>
      <c r="U2991" s="36">
        <f>ROUND(Table2[[#This Row],[LHA_Pop_2016]]*Table2[[#This Row],[C_ADR_7day]]/100000*7,0)</f>
        <v>19</v>
      </c>
      <c r="V2991" s="13">
        <f>IF(OR(Table2[[#This Row],[7d_positivity_public]]=0,ISBLANK(Table2[[#This Row],[7d_positivity_public]])),"",(Table2[[#This Row],[7d_positivity_public]]-Table2[[#This Row],[7d_positivity_all]])/Table2[[#This Row],[7d_positivity_public]])</f>
        <v>0.11764705882352941</v>
      </c>
      <c r="W2991">
        <v>15</v>
      </c>
    </row>
    <row r="2992" spans="1:23" x14ac:dyDescent="0.25">
      <c r="A2992" s="10">
        <v>44484</v>
      </c>
      <c r="B2992">
        <v>212</v>
      </c>
      <c r="C2992" t="s">
        <v>263</v>
      </c>
      <c r="D2992">
        <v>29</v>
      </c>
      <c r="E2992">
        <v>39</v>
      </c>
      <c r="F2992">
        <v>-10</v>
      </c>
      <c r="G2992">
        <v>8</v>
      </c>
      <c r="H2992">
        <v>79</v>
      </c>
      <c r="J2992">
        <v>68</v>
      </c>
      <c r="K2992">
        <v>80</v>
      </c>
      <c r="L2992">
        <v>74</v>
      </c>
      <c r="M2992">
        <v>86</v>
      </c>
      <c r="N2992">
        <v>73</v>
      </c>
      <c r="O2992">
        <v>58</v>
      </c>
      <c r="P2992">
        <v>74</v>
      </c>
      <c r="Q2992">
        <v>65</v>
      </c>
      <c r="R2992">
        <v>83</v>
      </c>
      <c r="T2992" s="34">
        <f>_xlfn.XLOOKUP(B2992,'LHA Demog pivot'!$B$4:$B$93,'LHA Demog pivot'!$C$4:$C$93,,,1)</f>
        <v>93177</v>
      </c>
      <c r="U2992" s="36">
        <f>ROUND(Table2[[#This Row],[LHA_Pop_2016]]*Table2[[#This Row],[C_ADR_7day]]/100000*7,0)</f>
        <v>189</v>
      </c>
      <c r="V2992" s="13">
        <f>IF(OR(Table2[[#This Row],[7d_positivity_public]]=0,ISBLANK(Table2[[#This Row],[7d_positivity_public]])),"",(Table2[[#This Row],[7d_positivity_public]]-Table2[[#This Row],[7d_positivity_all]])/Table2[[#This Row],[7d_positivity_public]])</f>
        <v>0</v>
      </c>
      <c r="W2992">
        <v>8</v>
      </c>
    </row>
    <row r="2993" spans="1:23" x14ac:dyDescent="0.25">
      <c r="A2993" s="10">
        <v>44484</v>
      </c>
      <c r="B2993">
        <v>213</v>
      </c>
      <c r="C2993" t="s">
        <v>264</v>
      </c>
      <c r="D2993">
        <v>24</v>
      </c>
      <c r="E2993">
        <v>21</v>
      </c>
      <c r="F2993">
        <v>3</v>
      </c>
      <c r="G2993">
        <v>10</v>
      </c>
      <c r="H2993">
        <v>86</v>
      </c>
      <c r="J2993">
        <v>77</v>
      </c>
      <c r="K2993">
        <v>87</v>
      </c>
      <c r="L2993">
        <v>86</v>
      </c>
      <c r="M2993">
        <v>89</v>
      </c>
      <c r="N2993">
        <v>80</v>
      </c>
      <c r="O2993">
        <v>66</v>
      </c>
      <c r="P2993">
        <v>81</v>
      </c>
      <c r="Q2993">
        <v>77</v>
      </c>
      <c r="R2993">
        <v>85</v>
      </c>
      <c r="T2993" s="34">
        <f>_xlfn.XLOOKUP(B2993,'LHA Demog pivot'!$B$4:$B$93,'LHA Demog pivot'!$C$4:$C$93,,,1)</f>
        <v>141685</v>
      </c>
      <c r="U2993" s="36">
        <f>ROUND(Table2[[#This Row],[LHA_Pop_2016]]*Table2[[#This Row],[C_ADR_7day]]/100000*7,0)</f>
        <v>238</v>
      </c>
      <c r="V2993" s="13">
        <f>IF(OR(Table2[[#This Row],[7d_positivity_public]]=0,ISBLANK(Table2[[#This Row],[7d_positivity_public]])),"",(Table2[[#This Row],[7d_positivity_public]]-Table2[[#This Row],[7d_positivity_all]])/Table2[[#This Row],[7d_positivity_public]])</f>
        <v>0.2</v>
      </c>
      <c r="W2993">
        <v>8</v>
      </c>
    </row>
    <row r="2994" spans="1:23" x14ac:dyDescent="0.25">
      <c r="A2994" s="10">
        <v>44484</v>
      </c>
      <c r="B2994">
        <v>214</v>
      </c>
      <c r="C2994" t="s">
        <v>265</v>
      </c>
      <c r="D2994">
        <v>17</v>
      </c>
      <c r="E2994">
        <v>25</v>
      </c>
      <c r="F2994">
        <v>-8</v>
      </c>
      <c r="G2994">
        <v>6</v>
      </c>
      <c r="H2994">
        <v>80</v>
      </c>
      <c r="J2994">
        <v>72</v>
      </c>
      <c r="K2994">
        <v>80</v>
      </c>
      <c r="L2994">
        <v>75</v>
      </c>
      <c r="M2994">
        <v>87</v>
      </c>
      <c r="N2994">
        <v>73</v>
      </c>
      <c r="O2994">
        <v>61</v>
      </c>
      <c r="P2994">
        <v>74</v>
      </c>
      <c r="Q2994">
        <v>66</v>
      </c>
      <c r="R2994">
        <v>82</v>
      </c>
      <c r="T2994" s="34">
        <f>_xlfn.XLOOKUP(B2994,'LHA Demog pivot'!$B$4:$B$93,'LHA Demog pivot'!$C$4:$C$93,,,1)</f>
        <v>43157</v>
      </c>
      <c r="U2994" s="36">
        <f>ROUND(Table2[[#This Row],[LHA_Pop_2016]]*Table2[[#This Row],[C_ADR_7day]]/100000*7,0)</f>
        <v>51</v>
      </c>
      <c r="V2994" s="13">
        <f>IF(OR(Table2[[#This Row],[7d_positivity_public]]=0,ISBLANK(Table2[[#This Row],[7d_positivity_public]])),"",(Table2[[#This Row],[7d_positivity_public]]-Table2[[#This Row],[7d_positivity_all]])/Table2[[#This Row],[7d_positivity_public]])</f>
        <v>0</v>
      </c>
      <c r="W2994">
        <v>6</v>
      </c>
    </row>
    <row r="2995" spans="1:23" x14ac:dyDescent="0.25">
      <c r="A2995" s="10">
        <v>44484</v>
      </c>
      <c r="B2995">
        <v>215</v>
      </c>
      <c r="C2995" t="s">
        <v>135</v>
      </c>
      <c r="D2995">
        <v>9</v>
      </c>
      <c r="E2995">
        <v>23</v>
      </c>
      <c r="F2995">
        <v>-14</v>
      </c>
      <c r="G2995">
        <v>6</v>
      </c>
      <c r="H2995">
        <v>83</v>
      </c>
      <c r="J2995">
        <v>67</v>
      </c>
      <c r="K2995">
        <v>84</v>
      </c>
      <c r="L2995">
        <v>76</v>
      </c>
      <c r="M2995">
        <v>90</v>
      </c>
      <c r="N2995">
        <v>76</v>
      </c>
      <c r="O2995">
        <v>57</v>
      </c>
      <c r="P2995">
        <v>78</v>
      </c>
      <c r="Q2995">
        <v>64</v>
      </c>
      <c r="R2995">
        <v>86</v>
      </c>
      <c r="T2995" s="34">
        <f>_xlfn.XLOOKUP(B2995,'LHA Demog pivot'!$B$4:$B$93,'LHA Demog pivot'!$C$4:$C$93,,,1)</f>
        <v>9696</v>
      </c>
      <c r="U2995" s="36">
        <f>ROUND(Table2[[#This Row],[LHA_Pop_2016]]*Table2[[#This Row],[C_ADR_7day]]/100000*7,0)</f>
        <v>6</v>
      </c>
      <c r="V2995" s="13">
        <f>IF(OR(Table2[[#This Row],[7d_positivity_public]]=0,ISBLANK(Table2[[#This Row],[7d_positivity_public]])),"",(Table2[[#This Row],[7d_positivity_public]]-Table2[[#This Row],[7d_positivity_all]])/Table2[[#This Row],[7d_positivity_public]])</f>
        <v>0.16666666666666666</v>
      </c>
      <c r="W2995">
        <v>5</v>
      </c>
    </row>
    <row r="2996" spans="1:23" x14ac:dyDescent="0.25">
      <c r="A2996" s="10">
        <v>44484</v>
      </c>
      <c r="B2996">
        <v>221</v>
      </c>
      <c r="C2996" t="s">
        <v>136</v>
      </c>
      <c r="D2996">
        <v>5</v>
      </c>
      <c r="E2996">
        <v>11</v>
      </c>
      <c r="F2996">
        <v>-6</v>
      </c>
      <c r="G2996">
        <v>2</v>
      </c>
      <c r="H2996">
        <v>92</v>
      </c>
      <c r="J2996">
        <v>89</v>
      </c>
      <c r="K2996">
        <v>92</v>
      </c>
      <c r="L2996">
        <v>93</v>
      </c>
      <c r="M2996">
        <v>91</v>
      </c>
      <c r="N2996">
        <v>87</v>
      </c>
      <c r="O2996">
        <v>81</v>
      </c>
      <c r="P2996">
        <v>87</v>
      </c>
      <c r="Q2996">
        <v>87</v>
      </c>
      <c r="R2996">
        <v>88</v>
      </c>
      <c r="T2996" s="34">
        <f>_xlfn.XLOOKUP(B2996,'LHA Demog pivot'!$B$4:$B$93,'LHA Demog pivot'!$C$4:$C$93,,,1)</f>
        <v>70996</v>
      </c>
      <c r="U2996" s="36">
        <f>ROUND(Table2[[#This Row],[LHA_Pop_2016]]*Table2[[#This Row],[C_ADR_7day]]/100000*7,0)</f>
        <v>25</v>
      </c>
      <c r="V2996" s="13">
        <f>IF(OR(Table2[[#This Row],[7d_positivity_public]]=0,ISBLANK(Table2[[#This Row],[7d_positivity_public]])),"",(Table2[[#This Row],[7d_positivity_public]]-Table2[[#This Row],[7d_positivity_all]])/Table2[[#This Row],[7d_positivity_public]])</f>
        <v>0</v>
      </c>
      <c r="W2996">
        <v>2</v>
      </c>
    </row>
    <row r="2997" spans="1:23" x14ac:dyDescent="0.25">
      <c r="A2997" s="10">
        <v>44484</v>
      </c>
      <c r="B2997">
        <v>222</v>
      </c>
      <c r="C2997" t="s">
        <v>266</v>
      </c>
      <c r="D2997">
        <v>5</v>
      </c>
      <c r="E2997">
        <v>10</v>
      </c>
      <c r="F2997">
        <v>-5</v>
      </c>
      <c r="G2997">
        <v>3</v>
      </c>
      <c r="H2997">
        <v>92</v>
      </c>
      <c r="J2997">
        <v>89</v>
      </c>
      <c r="K2997">
        <v>92</v>
      </c>
      <c r="L2997">
        <v>95</v>
      </c>
      <c r="M2997">
        <v>89</v>
      </c>
      <c r="N2997">
        <v>87</v>
      </c>
      <c r="O2997">
        <v>81</v>
      </c>
      <c r="P2997">
        <v>87</v>
      </c>
      <c r="Q2997">
        <v>88</v>
      </c>
      <c r="R2997">
        <v>86</v>
      </c>
      <c r="T2997" s="34">
        <f>_xlfn.XLOOKUP(B2997,'LHA Demog pivot'!$B$4:$B$93,'LHA Demog pivot'!$C$4:$C$93,,,1)</f>
        <v>232755</v>
      </c>
      <c r="U2997" s="36">
        <f>ROUND(Table2[[#This Row],[LHA_Pop_2016]]*Table2[[#This Row],[C_ADR_7day]]/100000*7,0)</f>
        <v>81</v>
      </c>
      <c r="V2997" s="13">
        <f>IF(OR(Table2[[#This Row],[7d_positivity_public]]=0,ISBLANK(Table2[[#This Row],[7d_positivity_public]])),"",(Table2[[#This Row],[7d_positivity_public]]-Table2[[#This Row],[7d_positivity_all]])/Table2[[#This Row],[7d_positivity_public]])</f>
        <v>0.66666666666666663</v>
      </c>
      <c r="W2997">
        <v>1</v>
      </c>
    </row>
    <row r="2998" spans="1:23" x14ac:dyDescent="0.25">
      <c r="A2998" s="10">
        <v>44484</v>
      </c>
      <c r="B2998">
        <v>223</v>
      </c>
      <c r="C2998" t="s">
        <v>267</v>
      </c>
      <c r="D2998">
        <v>10</v>
      </c>
      <c r="E2998">
        <v>16</v>
      </c>
      <c r="F2998">
        <v>-6</v>
      </c>
      <c r="G2998">
        <v>5</v>
      </c>
      <c r="H2998">
        <v>87</v>
      </c>
      <c r="J2998">
        <v>84</v>
      </c>
      <c r="K2998">
        <v>87</v>
      </c>
      <c r="L2998">
        <v>84</v>
      </c>
      <c r="M2998">
        <v>91</v>
      </c>
      <c r="N2998">
        <v>81</v>
      </c>
      <c r="O2998">
        <v>75</v>
      </c>
      <c r="P2998">
        <v>82</v>
      </c>
      <c r="Q2998">
        <v>76</v>
      </c>
      <c r="R2998">
        <v>88</v>
      </c>
      <c r="T2998" s="34">
        <f>_xlfn.XLOOKUP(B2998,'LHA Demog pivot'!$B$4:$B$93,'LHA Demog pivot'!$C$4:$C$93,,,1)</f>
        <v>101101</v>
      </c>
      <c r="U2998" s="36">
        <f>ROUND(Table2[[#This Row],[LHA_Pop_2016]]*Table2[[#This Row],[C_ADR_7day]]/100000*7,0)</f>
        <v>71</v>
      </c>
      <c r="V2998" s="13">
        <f>IF(OR(Table2[[#This Row],[7d_positivity_public]]=0,ISBLANK(Table2[[#This Row],[7d_positivity_public]])),"",(Table2[[#This Row],[7d_positivity_public]]-Table2[[#This Row],[7d_positivity_all]])/Table2[[#This Row],[7d_positivity_public]])</f>
        <v>0.2</v>
      </c>
      <c r="W2998">
        <v>4</v>
      </c>
    </row>
    <row r="2999" spans="1:23" x14ac:dyDescent="0.25">
      <c r="A2999" s="10">
        <v>44484</v>
      </c>
      <c r="B2999">
        <v>224</v>
      </c>
      <c r="C2999" t="s">
        <v>268</v>
      </c>
      <c r="D2999">
        <v>6</v>
      </c>
      <c r="E2999">
        <v>8</v>
      </c>
      <c r="F2999">
        <v>-2</v>
      </c>
      <c r="G2999">
        <v>3</v>
      </c>
      <c r="H2999">
        <v>90</v>
      </c>
      <c r="J2999">
        <v>88</v>
      </c>
      <c r="K2999">
        <v>90</v>
      </c>
      <c r="L2999">
        <v>90</v>
      </c>
      <c r="M2999">
        <v>91</v>
      </c>
      <c r="N2999">
        <v>86</v>
      </c>
      <c r="O2999">
        <v>82</v>
      </c>
      <c r="P2999">
        <v>86</v>
      </c>
      <c r="Q2999">
        <v>84</v>
      </c>
      <c r="R2999">
        <v>88</v>
      </c>
      <c r="T2999" s="34">
        <f>_xlfn.XLOOKUP(B2999,'LHA Demog pivot'!$B$4:$B$93,'LHA Demog pivot'!$C$4:$C$93,,,1)</f>
        <v>234393</v>
      </c>
      <c r="U2999" s="36">
        <f>ROUND(Table2[[#This Row],[LHA_Pop_2016]]*Table2[[#This Row],[C_ADR_7day]]/100000*7,0)</f>
        <v>98</v>
      </c>
      <c r="V2999" s="13">
        <f>IF(OR(Table2[[#This Row],[7d_positivity_public]]=0,ISBLANK(Table2[[#This Row],[7d_positivity_public]])),"",(Table2[[#This Row],[7d_positivity_public]]-Table2[[#This Row],[7d_positivity_all]])/Table2[[#This Row],[7d_positivity_public]])</f>
        <v>0.33333333333333331</v>
      </c>
      <c r="W2999">
        <v>2</v>
      </c>
    </row>
    <row r="3000" spans="1:23" x14ac:dyDescent="0.25">
      <c r="A3000" s="10">
        <v>44484</v>
      </c>
      <c r="B3000">
        <v>231</v>
      </c>
      <c r="C3000" t="s">
        <v>269</v>
      </c>
      <c r="D3000">
        <v>22</v>
      </c>
      <c r="E3000">
        <v>18</v>
      </c>
      <c r="F3000">
        <v>4</v>
      </c>
      <c r="G3000">
        <v>7</v>
      </c>
      <c r="H3000">
        <v>87</v>
      </c>
      <c r="J3000">
        <v>83</v>
      </c>
      <c r="K3000">
        <v>88</v>
      </c>
      <c r="L3000">
        <v>85</v>
      </c>
      <c r="M3000">
        <v>91</v>
      </c>
      <c r="N3000">
        <v>82</v>
      </c>
      <c r="O3000">
        <v>74</v>
      </c>
      <c r="P3000">
        <v>82</v>
      </c>
      <c r="Q3000">
        <v>78</v>
      </c>
      <c r="R3000">
        <v>87</v>
      </c>
      <c r="T3000" s="34">
        <f>_xlfn.XLOOKUP(B3000,'LHA Demog pivot'!$B$4:$B$93,'LHA Demog pivot'!$C$4:$C$93,,,1)</f>
        <v>143778</v>
      </c>
      <c r="U3000" s="36">
        <f>ROUND(Table2[[#This Row],[LHA_Pop_2016]]*Table2[[#This Row],[C_ADR_7day]]/100000*7,0)</f>
        <v>221</v>
      </c>
      <c r="V3000" s="13">
        <f>IF(OR(Table2[[#This Row],[7d_positivity_public]]=0,ISBLANK(Table2[[#This Row],[7d_positivity_public]])),"",(Table2[[#This Row],[7d_positivity_public]]-Table2[[#This Row],[7d_positivity_all]])/Table2[[#This Row],[7d_positivity_public]])</f>
        <v>0.14285714285714285</v>
      </c>
      <c r="W3000">
        <v>6</v>
      </c>
    </row>
    <row r="3001" spans="1:23" x14ac:dyDescent="0.25">
      <c r="A3001" s="10">
        <v>44484</v>
      </c>
      <c r="B3001">
        <v>232</v>
      </c>
      <c r="C3001" t="s">
        <v>270</v>
      </c>
      <c r="D3001">
        <v>7</v>
      </c>
      <c r="E3001">
        <v>6</v>
      </c>
      <c r="F3001">
        <v>1</v>
      </c>
      <c r="G3001">
        <v>3</v>
      </c>
      <c r="H3001">
        <v>94</v>
      </c>
      <c r="J3001">
        <v>92</v>
      </c>
      <c r="K3001">
        <v>94</v>
      </c>
      <c r="L3001">
        <v>94</v>
      </c>
      <c r="M3001">
        <v>94</v>
      </c>
      <c r="N3001">
        <v>89</v>
      </c>
      <c r="O3001">
        <v>84</v>
      </c>
      <c r="P3001">
        <v>89</v>
      </c>
      <c r="Q3001">
        <v>86</v>
      </c>
      <c r="R3001">
        <v>92</v>
      </c>
      <c r="T3001" s="34">
        <f>_xlfn.XLOOKUP(B3001,'LHA Demog pivot'!$B$4:$B$93,'LHA Demog pivot'!$C$4:$C$93,,,1)</f>
        <v>103064</v>
      </c>
      <c r="U3001" s="36">
        <f>ROUND(Table2[[#This Row],[LHA_Pop_2016]]*Table2[[#This Row],[C_ADR_7day]]/100000*7,0)</f>
        <v>51</v>
      </c>
      <c r="V3001" s="13">
        <f>IF(OR(Table2[[#This Row],[7d_positivity_public]]=0,ISBLANK(Table2[[#This Row],[7d_positivity_public]])),"",(Table2[[#This Row],[7d_positivity_public]]-Table2[[#This Row],[7d_positivity_all]])/Table2[[#This Row],[7d_positivity_public]])</f>
        <v>0</v>
      </c>
      <c r="W3001">
        <v>3</v>
      </c>
    </row>
    <row r="3002" spans="1:23" x14ac:dyDescent="0.25">
      <c r="A3002" s="10">
        <v>44484</v>
      </c>
      <c r="B3002">
        <v>233</v>
      </c>
      <c r="C3002" t="s">
        <v>271</v>
      </c>
      <c r="D3002">
        <v>8</v>
      </c>
      <c r="E3002">
        <v>9</v>
      </c>
      <c r="F3002">
        <v>-1</v>
      </c>
      <c r="G3002">
        <v>5</v>
      </c>
      <c r="H3002">
        <v>93</v>
      </c>
      <c r="J3002">
        <v>86</v>
      </c>
      <c r="K3002">
        <v>94</v>
      </c>
      <c r="L3002">
        <v>95</v>
      </c>
      <c r="M3002">
        <v>93</v>
      </c>
      <c r="N3002">
        <v>86</v>
      </c>
      <c r="O3002">
        <v>77</v>
      </c>
      <c r="P3002">
        <v>87</v>
      </c>
      <c r="Q3002">
        <v>85</v>
      </c>
      <c r="R3002">
        <v>89</v>
      </c>
      <c r="T3002" s="34">
        <f>_xlfn.XLOOKUP(B3002,'LHA Demog pivot'!$B$4:$B$93,'LHA Demog pivot'!$C$4:$C$93,,,1)</f>
        <v>443367</v>
      </c>
      <c r="U3002" s="36">
        <f>ROUND(Table2[[#This Row],[LHA_Pop_2016]]*Table2[[#This Row],[C_ADR_7day]]/100000*7,0)</f>
        <v>248</v>
      </c>
      <c r="V3002" s="13">
        <f>IF(OR(Table2[[#This Row],[7d_positivity_public]]=0,ISBLANK(Table2[[#This Row],[7d_positivity_public]])),"",(Table2[[#This Row],[7d_positivity_public]]-Table2[[#This Row],[7d_positivity_all]])/Table2[[#This Row],[7d_positivity_public]])</f>
        <v>0.4</v>
      </c>
      <c r="W3002">
        <v>3</v>
      </c>
    </row>
    <row r="3003" spans="1:23" x14ac:dyDescent="0.25">
      <c r="A3003" s="10">
        <v>44484</v>
      </c>
      <c r="B3003">
        <v>234</v>
      </c>
      <c r="C3003" t="s">
        <v>272</v>
      </c>
      <c r="D3003">
        <v>8</v>
      </c>
      <c r="E3003">
        <v>11</v>
      </c>
      <c r="F3003">
        <v>-3</v>
      </c>
      <c r="G3003">
        <v>4</v>
      </c>
      <c r="H3003">
        <v>89</v>
      </c>
      <c r="J3003">
        <v>87</v>
      </c>
      <c r="K3003">
        <v>89</v>
      </c>
      <c r="L3003">
        <v>87</v>
      </c>
      <c r="M3003">
        <v>91</v>
      </c>
      <c r="N3003">
        <v>85</v>
      </c>
      <c r="O3003">
        <v>80</v>
      </c>
      <c r="P3003">
        <v>85</v>
      </c>
      <c r="Q3003">
        <v>81</v>
      </c>
      <c r="R3003">
        <v>89</v>
      </c>
      <c r="T3003" s="34">
        <f>_xlfn.XLOOKUP(B3003,'LHA Demog pivot'!$B$4:$B$93,'LHA Demog pivot'!$C$4:$C$93,,,1)</f>
        <v>94768</v>
      </c>
      <c r="U3003" s="36">
        <f>ROUND(Table2[[#This Row],[LHA_Pop_2016]]*Table2[[#This Row],[C_ADR_7day]]/100000*7,0)</f>
        <v>53</v>
      </c>
      <c r="V3003" s="13">
        <f>IF(OR(Table2[[#This Row],[7d_positivity_public]]=0,ISBLANK(Table2[[#This Row],[7d_positivity_public]])),"",(Table2[[#This Row],[7d_positivity_public]]-Table2[[#This Row],[7d_positivity_all]])/Table2[[#This Row],[7d_positivity_public]])</f>
        <v>0.25</v>
      </c>
      <c r="W3003">
        <v>3</v>
      </c>
    </row>
    <row r="3004" spans="1:23" x14ac:dyDescent="0.25">
      <c r="A3004" s="10">
        <v>44484</v>
      </c>
      <c r="B3004">
        <v>311</v>
      </c>
      <c r="C3004" t="s">
        <v>273</v>
      </c>
      <c r="D3004">
        <v>2</v>
      </c>
      <c r="E3004">
        <v>3</v>
      </c>
      <c r="F3004">
        <v>-1</v>
      </c>
      <c r="G3004">
        <v>3</v>
      </c>
      <c r="H3004">
        <v>91</v>
      </c>
      <c r="J3004">
        <v>90</v>
      </c>
      <c r="K3004">
        <v>91</v>
      </c>
      <c r="L3004">
        <v>94</v>
      </c>
      <c r="M3004">
        <v>88</v>
      </c>
      <c r="N3004">
        <v>86</v>
      </c>
      <c r="O3004">
        <v>84</v>
      </c>
      <c r="P3004">
        <v>86</v>
      </c>
      <c r="Q3004">
        <v>88</v>
      </c>
      <c r="R3004">
        <v>85</v>
      </c>
      <c r="T3004" s="34">
        <f>_xlfn.XLOOKUP(B3004,'LHA Demog pivot'!$B$4:$B$93,'LHA Demog pivot'!$C$4:$C$93,,,1)</f>
        <v>198309</v>
      </c>
      <c r="U3004" s="36">
        <f>ROUND(Table2[[#This Row],[LHA_Pop_2016]]*Table2[[#This Row],[C_ADR_7day]]/100000*7,0)</f>
        <v>28</v>
      </c>
      <c r="V3004" s="13">
        <f>IF(OR(Table2[[#This Row],[7d_positivity_public]]=0,ISBLANK(Table2[[#This Row],[7d_positivity_public]])),"",(Table2[[#This Row],[7d_positivity_public]]-Table2[[#This Row],[7d_positivity_all]])/Table2[[#This Row],[7d_positivity_public]])</f>
        <v>0.66666666666666663</v>
      </c>
      <c r="W3004">
        <v>1</v>
      </c>
    </row>
    <row r="3005" spans="1:23" x14ac:dyDescent="0.25">
      <c r="A3005" s="10">
        <v>44484</v>
      </c>
      <c r="B3005">
        <v>321</v>
      </c>
      <c r="C3005" t="s">
        <v>274</v>
      </c>
      <c r="D3005">
        <v>5</v>
      </c>
      <c r="E3005">
        <v>6</v>
      </c>
      <c r="F3005">
        <v>-1</v>
      </c>
      <c r="G3005">
        <v>3</v>
      </c>
      <c r="H3005">
        <v>96</v>
      </c>
      <c r="J3005">
        <v>90</v>
      </c>
      <c r="K3005">
        <v>96</v>
      </c>
      <c r="L3005">
        <v>100</v>
      </c>
      <c r="M3005">
        <v>89</v>
      </c>
      <c r="N3005">
        <v>90</v>
      </c>
      <c r="O3005">
        <v>81</v>
      </c>
      <c r="P3005">
        <v>90</v>
      </c>
      <c r="Q3005">
        <v>93</v>
      </c>
      <c r="R3005">
        <v>85</v>
      </c>
      <c r="T3005" s="34">
        <f>_xlfn.XLOOKUP(B3005,'LHA Demog pivot'!$B$4:$B$93,'LHA Demog pivot'!$C$4:$C$93,,,1)</f>
        <v>122041</v>
      </c>
      <c r="U3005" s="36">
        <f>ROUND(Table2[[#This Row],[LHA_Pop_2016]]*Table2[[#This Row],[C_ADR_7day]]/100000*7,0)</f>
        <v>43</v>
      </c>
      <c r="V3005" s="13">
        <f>IF(OR(Table2[[#This Row],[7d_positivity_public]]=0,ISBLANK(Table2[[#This Row],[7d_positivity_public]])),"",(Table2[[#This Row],[7d_positivity_public]]-Table2[[#This Row],[7d_positivity_all]])/Table2[[#This Row],[7d_positivity_public]])</f>
        <v>0.66666666666666663</v>
      </c>
      <c r="W3005">
        <v>1</v>
      </c>
    </row>
    <row r="3006" spans="1:23" x14ac:dyDescent="0.25">
      <c r="A3006" s="10">
        <v>44484</v>
      </c>
      <c r="B3006">
        <v>322</v>
      </c>
      <c r="C3006" t="s">
        <v>275</v>
      </c>
      <c r="D3006">
        <v>13</v>
      </c>
      <c r="E3006">
        <v>15</v>
      </c>
      <c r="F3006">
        <v>-2</v>
      </c>
      <c r="G3006">
        <v>7</v>
      </c>
      <c r="H3006">
        <v>89</v>
      </c>
      <c r="J3006">
        <v>83</v>
      </c>
      <c r="K3006">
        <v>89</v>
      </c>
      <c r="L3006">
        <v>92</v>
      </c>
      <c r="M3006">
        <v>85</v>
      </c>
      <c r="N3006">
        <v>82</v>
      </c>
      <c r="O3006">
        <v>72</v>
      </c>
      <c r="P3006">
        <v>82</v>
      </c>
      <c r="Q3006">
        <v>85</v>
      </c>
      <c r="R3006">
        <v>79</v>
      </c>
      <c r="T3006" s="34">
        <f>_xlfn.XLOOKUP(B3006,'LHA Demog pivot'!$B$4:$B$93,'LHA Demog pivot'!$C$4:$C$93,,,1)</f>
        <v>61532</v>
      </c>
      <c r="U3006" s="36">
        <f>ROUND(Table2[[#This Row],[LHA_Pop_2016]]*Table2[[#This Row],[C_ADR_7day]]/100000*7,0)</f>
        <v>56</v>
      </c>
      <c r="V3006" s="13">
        <f>IF(OR(Table2[[#This Row],[7d_positivity_public]]=0,ISBLANK(Table2[[#This Row],[7d_positivity_public]])),"",(Table2[[#This Row],[7d_positivity_public]]-Table2[[#This Row],[7d_positivity_all]])/Table2[[#This Row],[7d_positivity_public]])</f>
        <v>0.42857142857142855</v>
      </c>
      <c r="W3006">
        <v>4</v>
      </c>
    </row>
    <row r="3007" spans="1:23" x14ac:dyDescent="0.25">
      <c r="A3007" s="10">
        <v>44484</v>
      </c>
      <c r="B3007">
        <v>323</v>
      </c>
      <c r="C3007" t="s">
        <v>276</v>
      </c>
      <c r="D3007">
        <v>5</v>
      </c>
      <c r="E3007">
        <v>8</v>
      </c>
      <c r="F3007">
        <v>-3</v>
      </c>
      <c r="G3007">
        <v>4</v>
      </c>
      <c r="H3007">
        <v>96</v>
      </c>
      <c r="J3007">
        <v>93</v>
      </c>
      <c r="K3007">
        <v>96</v>
      </c>
      <c r="L3007">
        <v>100</v>
      </c>
      <c r="M3007">
        <v>92</v>
      </c>
      <c r="N3007">
        <v>91</v>
      </c>
      <c r="O3007">
        <v>87</v>
      </c>
      <c r="P3007">
        <v>92</v>
      </c>
      <c r="Q3007">
        <v>93</v>
      </c>
      <c r="R3007">
        <v>90</v>
      </c>
      <c r="T3007" s="34">
        <f>_xlfn.XLOOKUP(B3007,'LHA Demog pivot'!$B$4:$B$93,'LHA Demog pivot'!$C$4:$C$93,,,1)</f>
        <v>103894</v>
      </c>
      <c r="U3007" s="36">
        <f>ROUND(Table2[[#This Row],[LHA_Pop_2016]]*Table2[[#This Row],[C_ADR_7day]]/100000*7,0)</f>
        <v>36</v>
      </c>
      <c r="V3007" s="13">
        <f>IF(OR(Table2[[#This Row],[7d_positivity_public]]=0,ISBLANK(Table2[[#This Row],[7d_positivity_public]])),"",(Table2[[#This Row],[7d_positivity_public]]-Table2[[#This Row],[7d_positivity_all]])/Table2[[#This Row],[7d_positivity_public]])</f>
        <v>0.25</v>
      </c>
      <c r="W3007">
        <v>3</v>
      </c>
    </row>
    <row r="3008" spans="1:23" x14ac:dyDescent="0.25">
      <c r="A3008" s="10">
        <v>44484</v>
      </c>
      <c r="B3008">
        <v>324</v>
      </c>
      <c r="C3008" t="s">
        <v>277</v>
      </c>
      <c r="D3008">
        <v>2</v>
      </c>
      <c r="E3008">
        <v>3</v>
      </c>
      <c r="F3008">
        <v>-1</v>
      </c>
      <c r="G3008">
        <v>1</v>
      </c>
      <c r="H3008">
        <v>93</v>
      </c>
      <c r="J3008">
        <v>93</v>
      </c>
      <c r="K3008">
        <v>93</v>
      </c>
      <c r="L3008">
        <v>96</v>
      </c>
      <c r="M3008">
        <v>90</v>
      </c>
      <c r="N3008">
        <v>89</v>
      </c>
      <c r="O3008">
        <v>87</v>
      </c>
      <c r="P3008">
        <v>89</v>
      </c>
      <c r="Q3008">
        <v>91</v>
      </c>
      <c r="R3008">
        <v>87</v>
      </c>
      <c r="T3008" s="34">
        <f>_xlfn.XLOOKUP(B3008,'LHA Demog pivot'!$B$4:$B$93,'LHA Demog pivot'!$C$4:$C$93,,,1)</f>
        <v>131178</v>
      </c>
      <c r="U3008" s="36">
        <f>ROUND(Table2[[#This Row],[LHA_Pop_2016]]*Table2[[#This Row],[C_ADR_7day]]/100000*7,0)</f>
        <v>18</v>
      </c>
      <c r="V3008" s="13">
        <f>IF(OR(Table2[[#This Row],[7d_positivity_public]]=0,ISBLANK(Table2[[#This Row],[7d_positivity_public]])),"",(Table2[[#This Row],[7d_positivity_public]]-Table2[[#This Row],[7d_positivity_all]])/Table2[[#This Row],[7d_positivity_public]])</f>
        <v>0</v>
      </c>
      <c r="W3008">
        <v>1</v>
      </c>
    </row>
    <row r="3009" spans="1:23" x14ac:dyDescent="0.25">
      <c r="A3009" s="10">
        <v>44484</v>
      </c>
      <c r="B3009">
        <v>325</v>
      </c>
      <c r="C3009" t="s">
        <v>278</v>
      </c>
      <c r="D3009">
        <v>4</v>
      </c>
      <c r="E3009">
        <v>6</v>
      </c>
      <c r="F3009">
        <v>-2</v>
      </c>
      <c r="G3009">
        <v>2</v>
      </c>
      <c r="H3009">
        <v>95</v>
      </c>
      <c r="J3009">
        <v>93</v>
      </c>
      <c r="K3009">
        <v>95</v>
      </c>
      <c r="L3009">
        <v>98</v>
      </c>
      <c r="M3009">
        <v>91</v>
      </c>
      <c r="N3009">
        <v>91</v>
      </c>
      <c r="O3009">
        <v>89</v>
      </c>
      <c r="P3009">
        <v>91</v>
      </c>
      <c r="Q3009">
        <v>93</v>
      </c>
      <c r="R3009">
        <v>88</v>
      </c>
      <c r="T3009" s="34">
        <f>_xlfn.XLOOKUP(B3009,'LHA Demog pivot'!$B$4:$B$93,'LHA Demog pivot'!$C$4:$C$93,,,1)</f>
        <v>95808</v>
      </c>
      <c r="U3009" s="36">
        <f>ROUND(Table2[[#This Row],[LHA_Pop_2016]]*Table2[[#This Row],[C_ADR_7day]]/100000*7,0)</f>
        <v>27</v>
      </c>
      <c r="V3009" s="13">
        <f>IF(OR(Table2[[#This Row],[7d_positivity_public]]=0,ISBLANK(Table2[[#This Row],[7d_positivity_public]])),"",(Table2[[#This Row],[7d_positivity_public]]-Table2[[#This Row],[7d_positivity_all]])/Table2[[#This Row],[7d_positivity_public]])</f>
        <v>0.5</v>
      </c>
      <c r="W3009">
        <v>1</v>
      </c>
    </row>
    <row r="3010" spans="1:23" x14ac:dyDescent="0.25">
      <c r="A3010" s="10">
        <v>44484</v>
      </c>
      <c r="B3010">
        <v>326</v>
      </c>
      <c r="C3010" t="s">
        <v>279</v>
      </c>
      <c r="D3010">
        <v>5</v>
      </c>
      <c r="E3010">
        <v>6</v>
      </c>
      <c r="F3010">
        <v>-1</v>
      </c>
      <c r="G3010">
        <v>4</v>
      </c>
      <c r="H3010">
        <v>94</v>
      </c>
      <c r="J3010">
        <v>91</v>
      </c>
      <c r="K3010">
        <v>94</v>
      </c>
      <c r="L3010">
        <v>97</v>
      </c>
      <c r="M3010">
        <v>90</v>
      </c>
      <c r="N3010">
        <v>89</v>
      </c>
      <c r="O3010">
        <v>85</v>
      </c>
      <c r="P3010">
        <v>89</v>
      </c>
      <c r="Q3010">
        <v>91</v>
      </c>
      <c r="R3010">
        <v>88</v>
      </c>
      <c r="T3010" s="34">
        <f>_xlfn.XLOOKUP(B3010,'LHA Demog pivot'!$B$4:$B$93,'LHA Demog pivot'!$C$4:$C$93,,,1)</f>
        <v>134575</v>
      </c>
      <c r="U3010" s="36">
        <f>ROUND(Table2[[#This Row],[LHA_Pop_2016]]*Table2[[#This Row],[C_ADR_7day]]/100000*7,0)</f>
        <v>47</v>
      </c>
      <c r="V3010" s="13">
        <f>IF(OR(Table2[[#This Row],[7d_positivity_public]]=0,ISBLANK(Table2[[#This Row],[7d_positivity_public]])),"",(Table2[[#This Row],[7d_positivity_public]]-Table2[[#This Row],[7d_positivity_all]])/Table2[[#This Row],[7d_positivity_public]])</f>
        <v>0.25</v>
      </c>
      <c r="W3010">
        <v>3</v>
      </c>
    </row>
    <row r="3011" spans="1:23" x14ac:dyDescent="0.25">
      <c r="A3011" s="10">
        <v>44484</v>
      </c>
      <c r="B3011">
        <v>331</v>
      </c>
      <c r="C3011" t="s">
        <v>280</v>
      </c>
      <c r="D3011">
        <v>5</v>
      </c>
      <c r="E3011">
        <v>6</v>
      </c>
      <c r="F3011">
        <v>-1</v>
      </c>
      <c r="G3011">
        <v>3</v>
      </c>
      <c r="H3011">
        <v>94</v>
      </c>
      <c r="J3011">
        <v>95</v>
      </c>
      <c r="K3011">
        <v>94</v>
      </c>
      <c r="L3011">
        <v>94</v>
      </c>
      <c r="M3011">
        <v>93</v>
      </c>
      <c r="N3011">
        <v>90</v>
      </c>
      <c r="O3011">
        <v>88</v>
      </c>
      <c r="P3011">
        <v>90</v>
      </c>
      <c r="Q3011">
        <v>89</v>
      </c>
      <c r="R3011">
        <v>91</v>
      </c>
      <c r="T3011" s="34">
        <f>_xlfn.XLOOKUP(B3011,'LHA Demog pivot'!$B$4:$B$93,'LHA Demog pivot'!$C$4:$C$93,,,1)</f>
        <v>141392</v>
      </c>
      <c r="U3011" s="36">
        <f>ROUND(Table2[[#This Row],[LHA_Pop_2016]]*Table2[[#This Row],[C_ADR_7day]]/100000*7,0)</f>
        <v>49</v>
      </c>
      <c r="V3011" s="13">
        <f>IF(OR(Table2[[#This Row],[7d_positivity_public]]=0,ISBLANK(Table2[[#This Row],[7d_positivity_public]])),"",(Table2[[#This Row],[7d_positivity_public]]-Table2[[#This Row],[7d_positivity_all]])/Table2[[#This Row],[7d_positivity_public]])</f>
        <v>0.33333333333333331</v>
      </c>
      <c r="W3011">
        <v>2</v>
      </c>
    </row>
    <row r="3012" spans="1:23" x14ac:dyDescent="0.25">
      <c r="A3012" s="10">
        <v>44484</v>
      </c>
      <c r="B3012">
        <v>332</v>
      </c>
      <c r="C3012" t="s">
        <v>281</v>
      </c>
      <c r="D3012">
        <v>3</v>
      </c>
      <c r="E3012">
        <v>4</v>
      </c>
      <c r="F3012">
        <v>-1</v>
      </c>
      <c r="G3012">
        <v>3</v>
      </c>
      <c r="H3012">
        <v>90</v>
      </c>
      <c r="J3012">
        <v>91</v>
      </c>
      <c r="K3012">
        <v>90</v>
      </c>
      <c r="L3012">
        <v>88</v>
      </c>
      <c r="M3012">
        <v>91</v>
      </c>
      <c r="N3012">
        <v>85</v>
      </c>
      <c r="O3012">
        <v>83</v>
      </c>
      <c r="P3012">
        <v>85</v>
      </c>
      <c r="Q3012">
        <v>81</v>
      </c>
      <c r="R3012">
        <v>88</v>
      </c>
      <c r="T3012" s="34">
        <f>_xlfn.XLOOKUP(B3012,'LHA Demog pivot'!$B$4:$B$93,'LHA Demog pivot'!$C$4:$C$93,,,1)</f>
        <v>50490</v>
      </c>
      <c r="U3012" s="36">
        <f>ROUND(Table2[[#This Row],[LHA_Pop_2016]]*Table2[[#This Row],[C_ADR_7day]]/100000*7,0)</f>
        <v>11</v>
      </c>
      <c r="V3012" s="13">
        <f>IF(OR(Table2[[#This Row],[7d_positivity_public]]=0,ISBLANK(Table2[[#This Row],[7d_positivity_public]])),"",(Table2[[#This Row],[7d_positivity_public]]-Table2[[#This Row],[7d_positivity_all]])/Table2[[#This Row],[7d_positivity_public]])</f>
        <v>0.66666666666666663</v>
      </c>
      <c r="W3012">
        <v>1</v>
      </c>
    </row>
    <row r="3013" spans="1:23" x14ac:dyDescent="0.25">
      <c r="A3013" s="10">
        <v>44484</v>
      </c>
      <c r="B3013">
        <v>333</v>
      </c>
      <c r="C3013" t="s">
        <v>282</v>
      </c>
      <c r="D3013">
        <v>6</v>
      </c>
      <c r="E3013">
        <v>10</v>
      </c>
      <c r="F3013">
        <v>-4</v>
      </c>
      <c r="G3013">
        <v>5</v>
      </c>
      <c r="H3013">
        <v>87</v>
      </c>
      <c r="J3013">
        <v>80</v>
      </c>
      <c r="K3013">
        <v>88</v>
      </c>
      <c r="L3013">
        <v>81</v>
      </c>
      <c r="M3013">
        <v>91</v>
      </c>
      <c r="N3013">
        <v>82</v>
      </c>
      <c r="O3013">
        <v>70</v>
      </c>
      <c r="P3013">
        <v>82</v>
      </c>
      <c r="Q3013">
        <v>72</v>
      </c>
      <c r="R3013">
        <v>88</v>
      </c>
      <c r="T3013" s="34">
        <f>_xlfn.XLOOKUP(B3013,'LHA Demog pivot'!$B$4:$B$93,'LHA Demog pivot'!$C$4:$C$93,,,1)</f>
        <v>29970</v>
      </c>
      <c r="U3013" s="36">
        <f>ROUND(Table2[[#This Row],[LHA_Pop_2016]]*Table2[[#This Row],[C_ADR_7day]]/100000*7,0)</f>
        <v>13</v>
      </c>
      <c r="V3013" s="13">
        <f>IF(OR(Table2[[#This Row],[7d_positivity_public]]=0,ISBLANK(Table2[[#This Row],[7d_positivity_public]])),"",(Table2[[#This Row],[7d_positivity_public]]-Table2[[#This Row],[7d_positivity_all]])/Table2[[#This Row],[7d_positivity_public]])</f>
        <v>0.2</v>
      </c>
      <c r="W3013">
        <v>4</v>
      </c>
    </row>
    <row r="3014" spans="1:23" x14ac:dyDescent="0.25">
      <c r="A3014" s="10">
        <v>44484</v>
      </c>
      <c r="B3014">
        <v>334</v>
      </c>
      <c r="C3014" t="s">
        <v>283</v>
      </c>
      <c r="D3014">
        <v>1</v>
      </c>
      <c r="E3014">
        <v>3</v>
      </c>
      <c r="F3014">
        <v>-2</v>
      </c>
      <c r="G3014">
        <v>3</v>
      </c>
      <c r="H3014">
        <v>84</v>
      </c>
      <c r="J3014">
        <v>75</v>
      </c>
      <c r="K3014">
        <v>85</v>
      </c>
      <c r="L3014">
        <v>76</v>
      </c>
      <c r="M3014">
        <v>89</v>
      </c>
      <c r="N3014">
        <v>78</v>
      </c>
      <c r="O3014">
        <v>62</v>
      </c>
      <c r="P3014">
        <v>79</v>
      </c>
      <c r="Q3014">
        <v>66</v>
      </c>
      <c r="R3014">
        <v>86</v>
      </c>
      <c r="T3014" s="34">
        <f>_xlfn.XLOOKUP(B3014,'LHA Demog pivot'!$B$4:$B$93,'LHA Demog pivot'!$C$4:$C$93,,,1)</f>
        <v>19671</v>
      </c>
      <c r="U3014" s="36">
        <f>ROUND(Table2[[#This Row],[LHA_Pop_2016]]*Table2[[#This Row],[C_ADR_7day]]/100000*7,0)</f>
        <v>1</v>
      </c>
      <c r="V3014" s="13">
        <f>IF(OR(Table2[[#This Row],[7d_positivity_public]]=0,ISBLANK(Table2[[#This Row],[7d_positivity_public]])),"",(Table2[[#This Row],[7d_positivity_public]]-Table2[[#This Row],[7d_positivity_all]])/Table2[[#This Row],[7d_positivity_public]])</f>
        <v>0.33333333333333331</v>
      </c>
      <c r="W3014">
        <v>2</v>
      </c>
    </row>
    <row r="3015" spans="1:23" x14ac:dyDescent="0.25">
      <c r="A3015" s="10">
        <v>44484</v>
      </c>
      <c r="B3015">
        <v>335</v>
      </c>
      <c r="C3015" t="s">
        <v>284</v>
      </c>
      <c r="D3015">
        <v>15</v>
      </c>
      <c r="E3015">
        <v>9</v>
      </c>
      <c r="F3015">
        <v>6</v>
      </c>
      <c r="G3015">
        <v>6</v>
      </c>
      <c r="H3015">
        <v>96</v>
      </c>
      <c r="J3015">
        <v>89</v>
      </c>
      <c r="K3015">
        <v>96</v>
      </c>
      <c r="L3015">
        <v>97</v>
      </c>
      <c r="M3015">
        <v>94</v>
      </c>
      <c r="N3015">
        <v>87</v>
      </c>
      <c r="O3015">
        <v>77</v>
      </c>
      <c r="P3015">
        <v>88</v>
      </c>
      <c r="Q3015">
        <v>87</v>
      </c>
      <c r="R3015">
        <v>90</v>
      </c>
      <c r="T3015" s="34">
        <f>_xlfn.XLOOKUP(B3015,'LHA Demog pivot'!$B$4:$B$93,'LHA Demog pivot'!$C$4:$C$93,,,1)</f>
        <v>38653</v>
      </c>
      <c r="U3015" s="36">
        <f>ROUND(Table2[[#This Row],[LHA_Pop_2016]]*Table2[[#This Row],[C_ADR_7day]]/100000*7,0)</f>
        <v>41</v>
      </c>
      <c r="V3015" s="13">
        <f>IF(OR(Table2[[#This Row],[7d_positivity_public]]=0,ISBLANK(Table2[[#This Row],[7d_positivity_public]])),"",(Table2[[#This Row],[7d_positivity_public]]-Table2[[#This Row],[7d_positivity_all]])/Table2[[#This Row],[7d_positivity_public]])</f>
        <v>0.33333333333333331</v>
      </c>
      <c r="W3015">
        <v>4</v>
      </c>
    </row>
    <row r="3016" spans="1:23" x14ac:dyDescent="0.25">
      <c r="A3016" s="10">
        <v>44484</v>
      </c>
      <c r="B3016">
        <v>336</v>
      </c>
      <c r="C3016" t="s">
        <v>285</v>
      </c>
      <c r="D3016">
        <v>27</v>
      </c>
      <c r="E3016">
        <v>14</v>
      </c>
      <c r="F3016">
        <v>13</v>
      </c>
      <c r="G3016">
        <v>12</v>
      </c>
      <c r="H3016">
        <v>78</v>
      </c>
      <c r="J3016">
        <v>65</v>
      </c>
      <c r="K3016">
        <v>79</v>
      </c>
      <c r="L3016">
        <v>74</v>
      </c>
      <c r="M3016">
        <v>83</v>
      </c>
      <c r="N3016">
        <v>69</v>
      </c>
      <c r="O3016">
        <v>51</v>
      </c>
      <c r="P3016">
        <v>70</v>
      </c>
      <c r="Q3016">
        <v>62</v>
      </c>
      <c r="R3016">
        <v>78</v>
      </c>
      <c r="T3016" s="34">
        <f>_xlfn.XLOOKUP(B3016,'LHA Demog pivot'!$B$4:$B$93,'LHA Demog pivot'!$C$4:$C$93,,,1)</f>
        <v>2678</v>
      </c>
      <c r="U3016" s="36">
        <f>ROUND(Table2[[#This Row],[LHA_Pop_2016]]*Table2[[#This Row],[C_ADR_7day]]/100000*7,0)</f>
        <v>5</v>
      </c>
      <c r="V3016" s="13">
        <f>IF(OR(Table2[[#This Row],[7d_positivity_public]]=0,ISBLANK(Table2[[#This Row],[7d_positivity_public]])),"",(Table2[[#This Row],[7d_positivity_public]]-Table2[[#This Row],[7d_positivity_all]])/Table2[[#This Row],[7d_positivity_public]])</f>
        <v>8.3333333333333329E-2</v>
      </c>
      <c r="W3016">
        <v>11</v>
      </c>
    </row>
    <row r="3017" spans="1:23" x14ac:dyDescent="0.25">
      <c r="A3017" s="10">
        <v>44484</v>
      </c>
      <c r="B3017">
        <v>337</v>
      </c>
      <c r="C3017" t="s">
        <v>286</v>
      </c>
      <c r="D3017">
        <v>0</v>
      </c>
      <c r="E3017">
        <v>0</v>
      </c>
      <c r="F3017">
        <v>0</v>
      </c>
      <c r="G3017">
        <v>0</v>
      </c>
      <c r="H3017">
        <v>97</v>
      </c>
      <c r="J3017">
        <v>92</v>
      </c>
      <c r="K3017">
        <v>98</v>
      </c>
      <c r="L3017">
        <v>99</v>
      </c>
      <c r="M3017">
        <v>97</v>
      </c>
      <c r="N3017">
        <v>93</v>
      </c>
      <c r="O3017">
        <v>85</v>
      </c>
      <c r="P3017">
        <v>94</v>
      </c>
      <c r="Q3017">
        <v>94</v>
      </c>
      <c r="R3017">
        <v>95</v>
      </c>
      <c r="T3017" s="34">
        <f>_xlfn.XLOOKUP(B3017,'LHA Demog pivot'!$B$4:$B$93,'LHA Demog pivot'!$C$4:$C$93,,,1)</f>
        <v>1514</v>
      </c>
      <c r="U3017" s="36">
        <f>ROUND(Table2[[#This Row],[LHA_Pop_2016]]*Table2[[#This Row],[C_ADR_7day]]/100000*7,0)</f>
        <v>0</v>
      </c>
      <c r="V3017" s="13" t="str">
        <f>IF(OR(Table2[[#This Row],[7d_positivity_public]]=0,ISBLANK(Table2[[#This Row],[7d_positivity_public]])),"",(Table2[[#This Row],[7d_positivity_public]]-Table2[[#This Row],[7d_positivity_all]])/Table2[[#This Row],[7d_positivity_public]])</f>
        <v/>
      </c>
      <c r="W3017">
        <v>0</v>
      </c>
    </row>
    <row r="3018" spans="1:23" x14ac:dyDescent="0.25">
      <c r="A3018" s="10">
        <v>44484</v>
      </c>
      <c r="B3018">
        <v>411</v>
      </c>
      <c r="C3018" t="s">
        <v>287</v>
      </c>
      <c r="D3018">
        <v>6</v>
      </c>
      <c r="E3018">
        <v>9</v>
      </c>
      <c r="F3018">
        <v>-3</v>
      </c>
      <c r="G3018">
        <v>4</v>
      </c>
      <c r="H3018">
        <v>95</v>
      </c>
      <c r="J3018">
        <v>94</v>
      </c>
      <c r="K3018">
        <v>95</v>
      </c>
      <c r="L3018">
        <v>95</v>
      </c>
      <c r="M3018">
        <v>94</v>
      </c>
      <c r="N3018">
        <v>90</v>
      </c>
      <c r="O3018">
        <v>86</v>
      </c>
      <c r="P3018">
        <v>90</v>
      </c>
      <c r="Q3018">
        <v>89</v>
      </c>
      <c r="R3018">
        <v>91</v>
      </c>
      <c r="T3018" s="34">
        <f>_xlfn.XLOOKUP(B3018,'LHA Demog pivot'!$B$4:$B$93,'LHA Demog pivot'!$C$4:$C$93,,,1)</f>
        <v>225919</v>
      </c>
      <c r="U3018" s="36">
        <f>ROUND(Table2[[#This Row],[LHA_Pop_2016]]*Table2[[#This Row],[C_ADR_7day]]/100000*7,0)</f>
        <v>95</v>
      </c>
      <c r="V3018" s="13">
        <f>IF(OR(Table2[[#This Row],[7d_positivity_public]]=0,ISBLANK(Table2[[#This Row],[7d_positivity_public]])),"",(Table2[[#This Row],[7d_positivity_public]]-Table2[[#This Row],[7d_positivity_all]])/Table2[[#This Row],[7d_positivity_public]])</f>
        <v>0</v>
      </c>
      <c r="W3018">
        <v>4</v>
      </c>
    </row>
    <row r="3019" spans="1:23" x14ac:dyDescent="0.25">
      <c r="A3019" s="10">
        <v>44484</v>
      </c>
      <c r="B3019">
        <v>412</v>
      </c>
      <c r="C3019" t="s">
        <v>288</v>
      </c>
      <c r="D3019">
        <v>6</v>
      </c>
      <c r="E3019">
        <v>5</v>
      </c>
      <c r="F3019">
        <v>1</v>
      </c>
      <c r="G3019">
        <v>4</v>
      </c>
      <c r="H3019">
        <v>91</v>
      </c>
      <c r="J3019">
        <v>89</v>
      </c>
      <c r="K3019">
        <v>91</v>
      </c>
      <c r="L3019">
        <v>89</v>
      </c>
      <c r="M3019">
        <v>93</v>
      </c>
      <c r="N3019">
        <v>85</v>
      </c>
      <c r="O3019">
        <v>79</v>
      </c>
      <c r="P3019">
        <v>85</v>
      </c>
      <c r="Q3019">
        <v>81</v>
      </c>
      <c r="R3019">
        <v>90</v>
      </c>
      <c r="T3019" s="34">
        <f>_xlfn.XLOOKUP(B3019,'LHA Demog pivot'!$B$4:$B$93,'LHA Demog pivot'!$C$4:$C$93,,,1)</f>
        <v>77460</v>
      </c>
      <c r="U3019" s="36">
        <f>ROUND(Table2[[#This Row],[LHA_Pop_2016]]*Table2[[#This Row],[C_ADR_7day]]/100000*7,0)</f>
        <v>33</v>
      </c>
      <c r="V3019" s="13">
        <f>IF(OR(Table2[[#This Row],[7d_positivity_public]]=0,ISBLANK(Table2[[#This Row],[7d_positivity_public]])),"",(Table2[[#This Row],[7d_positivity_public]]-Table2[[#This Row],[7d_positivity_all]])/Table2[[#This Row],[7d_positivity_public]])</f>
        <v>0.25</v>
      </c>
      <c r="W3019">
        <v>3</v>
      </c>
    </row>
    <row r="3020" spans="1:23" x14ac:dyDescent="0.25">
      <c r="A3020" s="10">
        <v>44484</v>
      </c>
      <c r="B3020">
        <v>413</v>
      </c>
      <c r="C3020" t="s">
        <v>289</v>
      </c>
      <c r="D3020">
        <v>5</v>
      </c>
      <c r="E3020">
        <v>5</v>
      </c>
      <c r="F3020">
        <v>0</v>
      </c>
      <c r="G3020">
        <v>3</v>
      </c>
      <c r="H3020">
        <v>94</v>
      </c>
      <c r="J3020">
        <v>95</v>
      </c>
      <c r="K3020">
        <v>94</v>
      </c>
      <c r="L3020">
        <v>92</v>
      </c>
      <c r="M3020">
        <v>96</v>
      </c>
      <c r="N3020">
        <v>91</v>
      </c>
      <c r="O3020">
        <v>87</v>
      </c>
      <c r="P3020">
        <v>91</v>
      </c>
      <c r="Q3020">
        <v>86</v>
      </c>
      <c r="R3020">
        <v>94</v>
      </c>
      <c r="T3020" s="34">
        <f>_xlfn.XLOOKUP(B3020,'LHA Demog pivot'!$B$4:$B$93,'LHA Demog pivot'!$C$4:$C$93,,,1)</f>
        <v>64692</v>
      </c>
      <c r="U3020" s="36">
        <f>ROUND(Table2[[#This Row],[LHA_Pop_2016]]*Table2[[#This Row],[C_ADR_7day]]/100000*7,0)</f>
        <v>23</v>
      </c>
      <c r="V3020" s="13">
        <f>IF(OR(Table2[[#This Row],[7d_positivity_public]]=0,ISBLANK(Table2[[#This Row],[7d_positivity_public]])),"",(Table2[[#This Row],[7d_positivity_public]]-Table2[[#This Row],[7d_positivity_all]])/Table2[[#This Row],[7d_positivity_public]])</f>
        <v>0</v>
      </c>
      <c r="W3020">
        <v>3</v>
      </c>
    </row>
    <row r="3021" spans="1:23" x14ac:dyDescent="0.25">
      <c r="A3021" s="10">
        <v>44484</v>
      </c>
      <c r="B3021">
        <v>414</v>
      </c>
      <c r="C3021" t="s">
        <v>290</v>
      </c>
      <c r="D3021">
        <v>15</v>
      </c>
      <c r="E3021">
        <v>2</v>
      </c>
      <c r="F3021">
        <v>13</v>
      </c>
      <c r="G3021">
        <v>13</v>
      </c>
      <c r="H3021">
        <v>86</v>
      </c>
      <c r="J3021">
        <v>79</v>
      </c>
      <c r="K3021">
        <v>87</v>
      </c>
      <c r="L3021">
        <v>78</v>
      </c>
      <c r="M3021">
        <v>91</v>
      </c>
      <c r="N3021">
        <v>81</v>
      </c>
      <c r="O3021">
        <v>67</v>
      </c>
      <c r="P3021">
        <v>82</v>
      </c>
      <c r="Q3021">
        <v>69</v>
      </c>
      <c r="R3021">
        <v>88</v>
      </c>
      <c r="T3021" s="34">
        <f>_xlfn.XLOOKUP(B3021,'LHA Demog pivot'!$B$4:$B$93,'LHA Demog pivot'!$C$4:$C$93,,,1)</f>
        <v>15289</v>
      </c>
      <c r="U3021" s="36">
        <f>ROUND(Table2[[#This Row],[LHA_Pop_2016]]*Table2[[#This Row],[C_ADR_7day]]/100000*7,0)</f>
        <v>16</v>
      </c>
      <c r="V3021" s="13">
        <f>IF(OR(Table2[[#This Row],[7d_positivity_public]]=0,ISBLANK(Table2[[#This Row],[7d_positivity_public]])),"",(Table2[[#This Row],[7d_positivity_public]]-Table2[[#This Row],[7d_positivity_all]])/Table2[[#This Row],[7d_positivity_public]])</f>
        <v>0.30769230769230771</v>
      </c>
      <c r="W3021">
        <v>9</v>
      </c>
    </row>
    <row r="3022" spans="1:23" x14ac:dyDescent="0.25">
      <c r="A3022" s="10">
        <v>44484</v>
      </c>
      <c r="B3022">
        <v>421</v>
      </c>
      <c r="C3022" t="s">
        <v>291</v>
      </c>
      <c r="D3022">
        <v>16</v>
      </c>
      <c r="E3022">
        <v>8</v>
      </c>
      <c r="F3022">
        <v>8</v>
      </c>
      <c r="G3022">
        <v>9</v>
      </c>
      <c r="H3022">
        <v>86</v>
      </c>
      <c r="J3022">
        <v>83</v>
      </c>
      <c r="K3022">
        <v>86</v>
      </c>
      <c r="L3022">
        <v>81</v>
      </c>
      <c r="M3022">
        <v>91</v>
      </c>
      <c r="N3022">
        <v>80</v>
      </c>
      <c r="O3022">
        <v>71</v>
      </c>
      <c r="P3022">
        <v>80</v>
      </c>
      <c r="Q3022">
        <v>70</v>
      </c>
      <c r="R3022">
        <v>88</v>
      </c>
      <c r="T3022" s="34">
        <f>_xlfn.XLOOKUP(B3022,'LHA Demog pivot'!$B$4:$B$93,'LHA Demog pivot'!$C$4:$C$93,,,1)</f>
        <v>58378</v>
      </c>
      <c r="U3022" s="36">
        <f>ROUND(Table2[[#This Row],[LHA_Pop_2016]]*Table2[[#This Row],[C_ADR_7day]]/100000*7,0)</f>
        <v>65</v>
      </c>
      <c r="V3022" s="13">
        <f>IF(OR(Table2[[#This Row],[7d_positivity_public]]=0,ISBLANK(Table2[[#This Row],[7d_positivity_public]])),"",(Table2[[#This Row],[7d_positivity_public]]-Table2[[#This Row],[7d_positivity_all]])/Table2[[#This Row],[7d_positivity_public]])</f>
        <v>0.1111111111111111</v>
      </c>
      <c r="W3022">
        <v>8</v>
      </c>
    </row>
    <row r="3023" spans="1:23" x14ac:dyDescent="0.25">
      <c r="A3023" s="10">
        <v>44484</v>
      </c>
      <c r="B3023">
        <v>422</v>
      </c>
      <c r="C3023" t="s">
        <v>292</v>
      </c>
      <c r="D3023">
        <v>8</v>
      </c>
      <c r="E3023">
        <v>2</v>
      </c>
      <c r="F3023">
        <v>6</v>
      </c>
      <c r="G3023">
        <v>4</v>
      </c>
      <c r="H3023">
        <v>81</v>
      </c>
      <c r="J3023">
        <v>72</v>
      </c>
      <c r="K3023">
        <v>82</v>
      </c>
      <c r="L3023">
        <v>72</v>
      </c>
      <c r="M3023">
        <v>88</v>
      </c>
      <c r="N3023">
        <v>74</v>
      </c>
      <c r="O3023">
        <v>57</v>
      </c>
      <c r="P3023">
        <v>75</v>
      </c>
      <c r="Q3023">
        <v>59</v>
      </c>
      <c r="R3023">
        <v>84</v>
      </c>
      <c r="T3023" s="34">
        <f>_xlfn.XLOOKUP(B3023,'LHA Demog pivot'!$B$4:$B$93,'LHA Demog pivot'!$C$4:$C$93,,,1)</f>
        <v>6240</v>
      </c>
      <c r="U3023" s="36">
        <f>ROUND(Table2[[#This Row],[LHA_Pop_2016]]*Table2[[#This Row],[C_ADR_7day]]/100000*7,0)</f>
        <v>3</v>
      </c>
      <c r="V3023" s="13">
        <f>IF(OR(Table2[[#This Row],[7d_positivity_public]]=0,ISBLANK(Table2[[#This Row],[7d_positivity_public]])),"",(Table2[[#This Row],[7d_positivity_public]]-Table2[[#This Row],[7d_positivity_all]])/Table2[[#This Row],[7d_positivity_public]])</f>
        <v>0.25</v>
      </c>
      <c r="W3023">
        <v>3</v>
      </c>
    </row>
    <row r="3024" spans="1:23" x14ac:dyDescent="0.25">
      <c r="A3024" s="10">
        <v>44484</v>
      </c>
      <c r="B3024">
        <v>423</v>
      </c>
      <c r="C3024" t="s">
        <v>293</v>
      </c>
      <c r="D3024">
        <v>5</v>
      </c>
      <c r="E3024">
        <v>5</v>
      </c>
      <c r="F3024">
        <v>0</v>
      </c>
      <c r="G3024">
        <v>4</v>
      </c>
      <c r="H3024">
        <v>87</v>
      </c>
      <c r="J3024">
        <v>79</v>
      </c>
      <c r="K3024">
        <v>88</v>
      </c>
      <c r="L3024">
        <v>81</v>
      </c>
      <c r="M3024">
        <v>92</v>
      </c>
      <c r="N3024">
        <v>82</v>
      </c>
      <c r="O3024">
        <v>66</v>
      </c>
      <c r="P3024">
        <v>83</v>
      </c>
      <c r="Q3024">
        <v>71</v>
      </c>
      <c r="R3024">
        <v>89</v>
      </c>
      <c r="T3024" s="34">
        <f>_xlfn.XLOOKUP(B3024,'LHA Demog pivot'!$B$4:$B$93,'LHA Demog pivot'!$C$4:$C$93,,,1)</f>
        <v>19121</v>
      </c>
      <c r="U3024" s="36">
        <f>ROUND(Table2[[#This Row],[LHA_Pop_2016]]*Table2[[#This Row],[C_ADR_7day]]/100000*7,0)</f>
        <v>7</v>
      </c>
      <c r="V3024" s="13">
        <f>IF(OR(Table2[[#This Row],[7d_positivity_public]]=0,ISBLANK(Table2[[#This Row],[7d_positivity_public]])),"",(Table2[[#This Row],[7d_positivity_public]]-Table2[[#This Row],[7d_positivity_all]])/Table2[[#This Row],[7d_positivity_public]])</f>
        <v>0</v>
      </c>
      <c r="W3024">
        <v>4</v>
      </c>
    </row>
    <row r="3025" spans="1:23" x14ac:dyDescent="0.25">
      <c r="A3025" s="10">
        <v>44484</v>
      </c>
      <c r="B3025">
        <v>424</v>
      </c>
      <c r="C3025" t="s">
        <v>294</v>
      </c>
      <c r="D3025">
        <v>8</v>
      </c>
      <c r="E3025">
        <v>6</v>
      </c>
      <c r="F3025">
        <v>2</v>
      </c>
      <c r="G3025">
        <v>5</v>
      </c>
      <c r="H3025">
        <v>88</v>
      </c>
      <c r="J3025">
        <v>84</v>
      </c>
      <c r="K3025">
        <v>89</v>
      </c>
      <c r="L3025">
        <v>85</v>
      </c>
      <c r="M3025">
        <v>91</v>
      </c>
      <c r="N3025">
        <v>82</v>
      </c>
      <c r="O3025">
        <v>74</v>
      </c>
      <c r="P3025">
        <v>83</v>
      </c>
      <c r="Q3025">
        <v>76</v>
      </c>
      <c r="R3025">
        <v>88</v>
      </c>
      <c r="T3025" s="34">
        <f>_xlfn.XLOOKUP(B3025,'LHA Demog pivot'!$B$4:$B$93,'LHA Demog pivot'!$C$4:$C$93,,,1)</f>
        <v>108964</v>
      </c>
      <c r="U3025" s="36">
        <f>ROUND(Table2[[#This Row],[LHA_Pop_2016]]*Table2[[#This Row],[C_ADR_7day]]/100000*7,0)</f>
        <v>61</v>
      </c>
      <c r="V3025" s="13">
        <f>IF(OR(Table2[[#This Row],[7d_positivity_public]]=0,ISBLANK(Table2[[#This Row],[7d_positivity_public]])),"",(Table2[[#This Row],[7d_positivity_public]]-Table2[[#This Row],[7d_positivity_all]])/Table2[[#This Row],[7d_positivity_public]])</f>
        <v>0</v>
      </c>
      <c r="W3025">
        <v>5</v>
      </c>
    </row>
    <row r="3026" spans="1:23" x14ac:dyDescent="0.25">
      <c r="A3026" s="10">
        <v>44484</v>
      </c>
      <c r="B3026">
        <v>425</v>
      </c>
      <c r="C3026" t="s">
        <v>295</v>
      </c>
      <c r="D3026">
        <v>6</v>
      </c>
      <c r="E3026">
        <v>7</v>
      </c>
      <c r="F3026">
        <v>-1</v>
      </c>
      <c r="G3026">
        <v>5</v>
      </c>
      <c r="H3026">
        <v>87</v>
      </c>
      <c r="J3026">
        <v>77</v>
      </c>
      <c r="K3026">
        <v>88</v>
      </c>
      <c r="L3026">
        <v>77</v>
      </c>
      <c r="M3026">
        <v>92</v>
      </c>
      <c r="N3026">
        <v>82</v>
      </c>
      <c r="O3026">
        <v>66</v>
      </c>
      <c r="P3026">
        <v>83</v>
      </c>
      <c r="Q3026">
        <v>67</v>
      </c>
      <c r="R3026">
        <v>89</v>
      </c>
      <c r="T3026" s="34">
        <f>_xlfn.XLOOKUP(B3026,'LHA Demog pivot'!$B$4:$B$93,'LHA Demog pivot'!$C$4:$C$93,,,1)</f>
        <v>47133</v>
      </c>
      <c r="U3026" s="36">
        <f>ROUND(Table2[[#This Row],[LHA_Pop_2016]]*Table2[[#This Row],[C_ADR_7day]]/100000*7,0)</f>
        <v>20</v>
      </c>
      <c r="V3026" s="13">
        <f>IF(OR(Table2[[#This Row],[7d_positivity_public]]=0,ISBLANK(Table2[[#This Row],[7d_positivity_public]])),"",(Table2[[#This Row],[7d_positivity_public]]-Table2[[#This Row],[7d_positivity_all]])/Table2[[#This Row],[7d_positivity_public]])</f>
        <v>0</v>
      </c>
      <c r="W3026">
        <v>5</v>
      </c>
    </row>
    <row r="3027" spans="1:23" x14ac:dyDescent="0.25">
      <c r="A3027" s="10">
        <v>44484</v>
      </c>
      <c r="B3027">
        <v>426</v>
      </c>
      <c r="C3027" t="s">
        <v>296</v>
      </c>
      <c r="D3027">
        <v>29</v>
      </c>
      <c r="E3027">
        <v>39</v>
      </c>
      <c r="F3027">
        <v>-10</v>
      </c>
      <c r="G3027">
        <v>13</v>
      </c>
      <c r="H3027">
        <v>86</v>
      </c>
      <c r="J3027">
        <v>75</v>
      </c>
      <c r="K3027">
        <v>87</v>
      </c>
      <c r="L3027">
        <v>83</v>
      </c>
      <c r="M3027">
        <v>90</v>
      </c>
      <c r="N3027">
        <v>78</v>
      </c>
      <c r="O3027">
        <v>62</v>
      </c>
      <c r="P3027">
        <v>79</v>
      </c>
      <c r="Q3027">
        <v>71</v>
      </c>
      <c r="R3027">
        <v>86</v>
      </c>
      <c r="T3027" s="34">
        <f>_xlfn.XLOOKUP(B3027,'LHA Demog pivot'!$B$4:$B$93,'LHA Demog pivot'!$C$4:$C$93,,,1)</f>
        <v>30981</v>
      </c>
      <c r="U3027" s="36">
        <f>ROUND(Table2[[#This Row],[LHA_Pop_2016]]*Table2[[#This Row],[C_ADR_7day]]/100000*7,0)</f>
        <v>63</v>
      </c>
      <c r="V3027" s="13">
        <f>IF(OR(Table2[[#This Row],[7d_positivity_public]]=0,ISBLANK(Table2[[#This Row],[7d_positivity_public]])),"",(Table2[[#This Row],[7d_positivity_public]]-Table2[[#This Row],[7d_positivity_all]])/Table2[[#This Row],[7d_positivity_public]])</f>
        <v>7.6923076923076927E-2</v>
      </c>
      <c r="W3027">
        <v>12</v>
      </c>
    </row>
    <row r="3028" spans="1:23" x14ac:dyDescent="0.25">
      <c r="A3028" s="10">
        <v>44484</v>
      </c>
      <c r="B3028">
        <v>431</v>
      </c>
      <c r="C3028" t="s">
        <v>297</v>
      </c>
      <c r="D3028">
        <v>6</v>
      </c>
      <c r="E3028">
        <v>7</v>
      </c>
      <c r="F3028">
        <v>-1</v>
      </c>
      <c r="G3028">
        <v>4</v>
      </c>
      <c r="H3028">
        <v>86</v>
      </c>
      <c r="J3028">
        <v>80</v>
      </c>
      <c r="K3028">
        <v>87</v>
      </c>
      <c r="L3028">
        <v>80</v>
      </c>
      <c r="M3028">
        <v>91</v>
      </c>
      <c r="N3028">
        <v>81</v>
      </c>
      <c r="O3028">
        <v>67</v>
      </c>
      <c r="P3028">
        <v>81</v>
      </c>
      <c r="Q3028">
        <v>71</v>
      </c>
      <c r="R3028">
        <v>89</v>
      </c>
      <c r="T3028" s="34">
        <f>_xlfn.XLOOKUP(B3028,'LHA Demog pivot'!$B$4:$B$93,'LHA Demog pivot'!$C$4:$C$93,,,1)</f>
        <v>66527</v>
      </c>
      <c r="U3028" s="36">
        <f>ROUND(Table2[[#This Row],[LHA_Pop_2016]]*Table2[[#This Row],[C_ADR_7day]]/100000*7,0)</f>
        <v>28</v>
      </c>
      <c r="V3028" s="13">
        <f>IF(OR(Table2[[#This Row],[7d_positivity_public]]=0,ISBLANK(Table2[[#This Row],[7d_positivity_public]])),"",(Table2[[#This Row],[7d_positivity_public]]-Table2[[#This Row],[7d_positivity_all]])/Table2[[#This Row],[7d_positivity_public]])</f>
        <v>0.25</v>
      </c>
      <c r="W3028">
        <v>3</v>
      </c>
    </row>
    <row r="3029" spans="1:23" x14ac:dyDescent="0.25">
      <c r="A3029" s="10">
        <v>44484</v>
      </c>
      <c r="B3029">
        <v>432</v>
      </c>
      <c r="C3029" t="s">
        <v>298</v>
      </c>
      <c r="D3029">
        <v>3</v>
      </c>
      <c r="E3029">
        <v>6</v>
      </c>
      <c r="F3029">
        <v>-3</v>
      </c>
      <c r="G3029">
        <v>3</v>
      </c>
      <c r="H3029">
        <v>85</v>
      </c>
      <c r="J3029">
        <v>78</v>
      </c>
      <c r="K3029">
        <v>86</v>
      </c>
      <c r="L3029">
        <v>80</v>
      </c>
      <c r="M3029">
        <v>90</v>
      </c>
      <c r="N3029">
        <v>79</v>
      </c>
      <c r="O3029">
        <v>68</v>
      </c>
      <c r="P3029">
        <v>80</v>
      </c>
      <c r="Q3029">
        <v>70</v>
      </c>
      <c r="R3029">
        <v>88</v>
      </c>
      <c r="T3029" s="34">
        <f>_xlfn.XLOOKUP(B3029,'LHA Demog pivot'!$B$4:$B$93,'LHA Demog pivot'!$C$4:$C$93,,,1)</f>
        <v>42570</v>
      </c>
      <c r="U3029" s="36">
        <f>ROUND(Table2[[#This Row],[LHA_Pop_2016]]*Table2[[#This Row],[C_ADR_7day]]/100000*7,0)</f>
        <v>9</v>
      </c>
      <c r="V3029" s="13">
        <f>IF(OR(Table2[[#This Row],[7d_positivity_public]]=0,ISBLANK(Table2[[#This Row],[7d_positivity_public]])),"",(Table2[[#This Row],[7d_positivity_public]]-Table2[[#This Row],[7d_positivity_all]])/Table2[[#This Row],[7d_positivity_public]])</f>
        <v>0</v>
      </c>
      <c r="W3029">
        <v>3</v>
      </c>
    </row>
    <row r="3030" spans="1:23" x14ac:dyDescent="0.25">
      <c r="A3030" s="10">
        <v>44484</v>
      </c>
      <c r="B3030">
        <v>433</v>
      </c>
      <c r="C3030" t="s">
        <v>299</v>
      </c>
      <c r="D3030">
        <v>7</v>
      </c>
      <c r="E3030">
        <v>7</v>
      </c>
      <c r="F3030">
        <v>0</v>
      </c>
      <c r="G3030">
        <v>50</v>
      </c>
      <c r="H3030">
        <v>81</v>
      </c>
      <c r="J3030">
        <v>66</v>
      </c>
      <c r="K3030">
        <v>82</v>
      </c>
      <c r="L3030">
        <v>76</v>
      </c>
      <c r="M3030">
        <v>86</v>
      </c>
      <c r="N3030">
        <v>75</v>
      </c>
      <c r="O3030">
        <v>54</v>
      </c>
      <c r="P3030">
        <v>77</v>
      </c>
      <c r="Q3030">
        <v>67</v>
      </c>
      <c r="R3030">
        <v>82</v>
      </c>
      <c r="T3030" s="34">
        <f>_xlfn.XLOOKUP(B3030,'LHA Demog pivot'!$B$4:$B$93,'LHA Demog pivot'!$C$4:$C$93,,,1)</f>
        <v>1901</v>
      </c>
      <c r="U3030" s="36">
        <f>ROUND(Table2[[#This Row],[LHA_Pop_2016]]*Table2[[#This Row],[C_ADR_7day]]/100000*7,0)</f>
        <v>1</v>
      </c>
      <c r="V3030" s="13">
        <f>IF(OR(Table2[[#This Row],[7d_positivity_public]]=0,ISBLANK(Table2[[#This Row],[7d_positivity_public]])),"",(Table2[[#This Row],[7d_positivity_public]]-Table2[[#This Row],[7d_positivity_all]])/Table2[[#This Row],[7d_positivity_public]])</f>
        <v>0.72</v>
      </c>
      <c r="W3030">
        <v>14</v>
      </c>
    </row>
    <row r="3031" spans="1:23" x14ac:dyDescent="0.25">
      <c r="A3031" s="10">
        <v>44484</v>
      </c>
      <c r="B3031">
        <v>434</v>
      </c>
      <c r="C3031" t="s">
        <v>300</v>
      </c>
      <c r="D3031">
        <v>0</v>
      </c>
      <c r="E3031">
        <v>3</v>
      </c>
      <c r="F3031">
        <v>-3</v>
      </c>
      <c r="G3031">
        <v>2</v>
      </c>
      <c r="H3031">
        <v>84</v>
      </c>
      <c r="J3031">
        <v>75</v>
      </c>
      <c r="K3031">
        <v>85</v>
      </c>
      <c r="L3031">
        <v>81</v>
      </c>
      <c r="M3031">
        <v>88</v>
      </c>
      <c r="N3031">
        <v>77</v>
      </c>
      <c r="O3031">
        <v>62</v>
      </c>
      <c r="P3031">
        <v>78</v>
      </c>
      <c r="Q3031">
        <v>70</v>
      </c>
      <c r="R3031">
        <v>85</v>
      </c>
      <c r="T3031" s="34">
        <f>_xlfn.XLOOKUP(B3031,'LHA Demog pivot'!$B$4:$B$93,'LHA Demog pivot'!$C$4:$C$93,,,1)</f>
        <v>11235</v>
      </c>
      <c r="U3031" s="36">
        <f>ROUND(Table2[[#This Row],[LHA_Pop_2016]]*Table2[[#This Row],[C_ADR_7day]]/100000*7,0)</f>
        <v>0</v>
      </c>
      <c r="V3031" s="13">
        <f>IF(OR(Table2[[#This Row],[7d_positivity_public]]=0,ISBLANK(Table2[[#This Row],[7d_positivity_public]])),"",(Table2[[#This Row],[7d_positivity_public]]-Table2[[#This Row],[7d_positivity_all]])/Table2[[#This Row],[7d_positivity_public]])</f>
        <v>0</v>
      </c>
      <c r="W3031">
        <v>2</v>
      </c>
    </row>
    <row r="3032" spans="1:23" x14ac:dyDescent="0.25">
      <c r="A3032" s="10">
        <v>44484</v>
      </c>
      <c r="B3032">
        <v>510</v>
      </c>
      <c r="C3032" t="s">
        <v>301</v>
      </c>
      <c r="D3032">
        <v>3</v>
      </c>
      <c r="E3032">
        <v>3</v>
      </c>
      <c r="F3032">
        <v>0</v>
      </c>
      <c r="G3032">
        <v>8</v>
      </c>
      <c r="H3032">
        <v>89</v>
      </c>
      <c r="J3032">
        <v>83</v>
      </c>
      <c r="K3032">
        <v>89</v>
      </c>
      <c r="L3032">
        <v>87</v>
      </c>
      <c r="M3032">
        <v>91</v>
      </c>
      <c r="N3032">
        <v>82</v>
      </c>
      <c r="O3032">
        <v>71</v>
      </c>
      <c r="P3032">
        <v>83</v>
      </c>
      <c r="Q3032">
        <v>78</v>
      </c>
      <c r="R3032">
        <v>87</v>
      </c>
      <c r="T3032" s="34">
        <f>_xlfn.XLOOKUP(B3032,'LHA Demog pivot'!$B$4:$B$93,'LHA Demog pivot'!$C$4:$C$93,,,1)</f>
        <v>4198</v>
      </c>
      <c r="U3032" s="36">
        <f>ROUND(Table2[[#This Row],[LHA_Pop_2016]]*Table2[[#This Row],[C_ADR_7day]]/100000*7,0)</f>
        <v>1</v>
      </c>
      <c r="V3032" s="13">
        <f>IF(OR(Table2[[#This Row],[7d_positivity_public]]=0,ISBLANK(Table2[[#This Row],[7d_positivity_public]])),"",(Table2[[#This Row],[7d_positivity_public]]-Table2[[#This Row],[7d_positivity_all]])/Table2[[#This Row],[7d_positivity_public]])</f>
        <v>0.25</v>
      </c>
      <c r="W3032">
        <v>6</v>
      </c>
    </row>
    <row r="3033" spans="1:23" x14ac:dyDescent="0.25">
      <c r="A3033" s="10">
        <v>44484</v>
      </c>
      <c r="B3033">
        <v>512</v>
      </c>
      <c r="C3033" t="s">
        <v>304</v>
      </c>
      <c r="D3033">
        <v>17</v>
      </c>
      <c r="E3033">
        <v>8</v>
      </c>
      <c r="F3033">
        <v>9</v>
      </c>
      <c r="G3033">
        <v>10</v>
      </c>
      <c r="H3033">
        <v>88</v>
      </c>
      <c r="J3033">
        <v>78</v>
      </c>
      <c r="K3033">
        <v>89</v>
      </c>
      <c r="L3033">
        <v>87</v>
      </c>
      <c r="M3033">
        <v>91</v>
      </c>
      <c r="N3033">
        <v>79</v>
      </c>
      <c r="O3033">
        <v>63</v>
      </c>
      <c r="P3033">
        <v>80</v>
      </c>
      <c r="Q3033">
        <v>75</v>
      </c>
      <c r="R3033">
        <v>87</v>
      </c>
      <c r="T3033" s="34">
        <f>_xlfn.XLOOKUP(B3033,'LHA Demog pivot'!$B$4:$B$93,'LHA Demog pivot'!$C$4:$C$93,,,1)</f>
        <v>13501</v>
      </c>
      <c r="U3033" s="36">
        <f>ROUND(Table2[[#This Row],[LHA_Pop_2016]]*Table2[[#This Row],[C_ADR_7day]]/100000*7,0)</f>
        <v>16</v>
      </c>
      <c r="V3033" s="13">
        <f>IF(OR(Table2[[#This Row],[7d_positivity_public]]=0,ISBLANK(Table2[[#This Row],[7d_positivity_public]])),"",(Table2[[#This Row],[7d_positivity_public]]-Table2[[#This Row],[7d_positivity_all]])/Table2[[#This Row],[7d_positivity_public]])</f>
        <v>0.1</v>
      </c>
      <c r="W3033">
        <v>9</v>
      </c>
    </row>
    <row r="3034" spans="1:23" x14ac:dyDescent="0.25">
      <c r="A3034" s="10">
        <v>44484</v>
      </c>
      <c r="B3034">
        <v>513</v>
      </c>
      <c r="C3034" t="s">
        <v>305</v>
      </c>
      <c r="D3034">
        <v>59</v>
      </c>
      <c r="E3034">
        <v>88</v>
      </c>
      <c r="F3034">
        <v>-29</v>
      </c>
      <c r="G3034">
        <v>38</v>
      </c>
      <c r="H3034">
        <v>83</v>
      </c>
      <c r="J3034">
        <v>67</v>
      </c>
      <c r="K3034">
        <v>84</v>
      </c>
      <c r="L3034">
        <v>81</v>
      </c>
      <c r="M3034">
        <v>87</v>
      </c>
      <c r="N3034">
        <v>73</v>
      </c>
      <c r="O3034">
        <v>51</v>
      </c>
      <c r="P3034">
        <v>76</v>
      </c>
      <c r="Q3034">
        <v>70</v>
      </c>
      <c r="R3034">
        <v>81</v>
      </c>
      <c r="T3034" s="34">
        <f>_xlfn.XLOOKUP(B3034,'LHA Demog pivot'!$B$4:$B$93,'LHA Demog pivot'!$C$4:$C$93,,,1)</f>
        <v>4223</v>
      </c>
      <c r="U3034" s="36">
        <f>ROUND(Table2[[#This Row],[LHA_Pop_2016]]*Table2[[#This Row],[C_ADR_7day]]/100000*7,0)</f>
        <v>17</v>
      </c>
      <c r="V3034" s="13">
        <f>IF(OR(Table2[[#This Row],[7d_positivity_public]]=0,ISBLANK(Table2[[#This Row],[7d_positivity_public]])),"",(Table2[[#This Row],[7d_positivity_public]]-Table2[[#This Row],[7d_positivity_all]])/Table2[[#This Row],[7d_positivity_public]])</f>
        <v>5.2631578947368418E-2</v>
      </c>
      <c r="W3034">
        <v>36</v>
      </c>
    </row>
    <row r="3035" spans="1:23" x14ac:dyDescent="0.25">
      <c r="A3035" s="10">
        <v>44484</v>
      </c>
      <c r="B3035">
        <v>514</v>
      </c>
      <c r="C3035" t="s">
        <v>306</v>
      </c>
      <c r="D3035">
        <v>37</v>
      </c>
      <c r="E3035">
        <v>53</v>
      </c>
      <c r="F3035">
        <v>-16</v>
      </c>
      <c r="G3035">
        <v>21</v>
      </c>
      <c r="H3035">
        <v>78</v>
      </c>
      <c r="J3035">
        <v>60</v>
      </c>
      <c r="K3035">
        <v>79</v>
      </c>
      <c r="L3035">
        <v>75</v>
      </c>
      <c r="M3035">
        <v>84</v>
      </c>
      <c r="N3035">
        <v>68</v>
      </c>
      <c r="O3035">
        <v>47</v>
      </c>
      <c r="P3035">
        <v>70</v>
      </c>
      <c r="Q3035">
        <v>62</v>
      </c>
      <c r="R3035">
        <v>79</v>
      </c>
      <c r="T3035" s="34">
        <f>_xlfn.XLOOKUP(B3035,'LHA Demog pivot'!$B$4:$B$93,'LHA Demog pivot'!$C$4:$C$93,,,1)</f>
        <v>16414</v>
      </c>
      <c r="U3035" s="36">
        <f>ROUND(Table2[[#This Row],[LHA_Pop_2016]]*Table2[[#This Row],[C_ADR_7day]]/100000*7,0)</f>
        <v>43</v>
      </c>
      <c r="V3035" s="13">
        <f>IF(OR(Table2[[#This Row],[7d_positivity_public]]=0,ISBLANK(Table2[[#This Row],[7d_positivity_public]])),"",(Table2[[#This Row],[7d_positivity_public]]-Table2[[#This Row],[7d_positivity_all]])/Table2[[#This Row],[7d_positivity_public]])</f>
        <v>9.5238095238095233E-2</v>
      </c>
      <c r="W3035">
        <v>19</v>
      </c>
    </row>
    <row r="3036" spans="1:23" x14ac:dyDescent="0.25">
      <c r="A3036" s="10">
        <v>44484</v>
      </c>
      <c r="B3036">
        <v>515</v>
      </c>
      <c r="C3036" t="s">
        <v>307</v>
      </c>
      <c r="D3036">
        <v>14</v>
      </c>
      <c r="E3036">
        <v>26</v>
      </c>
      <c r="F3036">
        <v>-12</v>
      </c>
      <c r="G3036">
        <v>13</v>
      </c>
      <c r="H3036">
        <v>100</v>
      </c>
      <c r="J3036">
        <v>73</v>
      </c>
      <c r="K3036">
        <v>100</v>
      </c>
      <c r="L3036">
        <v>100</v>
      </c>
      <c r="M3036">
        <v>100</v>
      </c>
      <c r="N3036">
        <v>86</v>
      </c>
      <c r="O3036">
        <v>58</v>
      </c>
      <c r="P3036">
        <v>88</v>
      </c>
      <c r="Q3036">
        <v>84</v>
      </c>
      <c r="R3036">
        <v>93</v>
      </c>
      <c r="T3036" s="34">
        <f>_xlfn.XLOOKUP(B3036,'LHA Demog pivot'!$B$4:$B$93,'LHA Demog pivot'!$C$4:$C$93,,,1)</f>
        <v>9090</v>
      </c>
      <c r="U3036" s="36">
        <f>ROUND(Table2[[#This Row],[LHA_Pop_2016]]*Table2[[#This Row],[C_ADR_7day]]/100000*7,0)</f>
        <v>9</v>
      </c>
      <c r="V3036" s="13">
        <f>IF(OR(Table2[[#This Row],[7d_positivity_public]]=0,ISBLANK(Table2[[#This Row],[7d_positivity_public]])),"",(Table2[[#This Row],[7d_positivity_public]]-Table2[[#This Row],[7d_positivity_all]])/Table2[[#This Row],[7d_positivity_public]])</f>
        <v>7.6923076923076927E-2</v>
      </c>
      <c r="W3036">
        <v>12</v>
      </c>
    </row>
    <row r="3037" spans="1:23" x14ac:dyDescent="0.25">
      <c r="A3037" s="10">
        <v>44484</v>
      </c>
      <c r="B3037">
        <v>517</v>
      </c>
      <c r="C3037" t="s">
        <v>308</v>
      </c>
      <c r="D3037">
        <v>33</v>
      </c>
      <c r="E3037">
        <v>34</v>
      </c>
      <c r="F3037">
        <v>-1</v>
      </c>
      <c r="G3037">
        <v>15</v>
      </c>
      <c r="H3037">
        <v>84</v>
      </c>
      <c r="J3037">
        <v>72</v>
      </c>
      <c r="K3037">
        <v>85</v>
      </c>
      <c r="L3037">
        <v>82</v>
      </c>
      <c r="M3037">
        <v>89</v>
      </c>
      <c r="N3037">
        <v>75</v>
      </c>
      <c r="O3037">
        <v>58</v>
      </c>
      <c r="P3037">
        <v>77</v>
      </c>
      <c r="Q3037">
        <v>70</v>
      </c>
      <c r="R3037">
        <v>84</v>
      </c>
      <c r="T3037" s="34">
        <f>_xlfn.XLOOKUP(B3037,'LHA Demog pivot'!$B$4:$B$93,'LHA Demog pivot'!$C$4:$C$93,,,1)</f>
        <v>20250</v>
      </c>
      <c r="U3037" s="36">
        <f>ROUND(Table2[[#This Row],[LHA_Pop_2016]]*Table2[[#This Row],[C_ADR_7day]]/100000*7,0)</f>
        <v>47</v>
      </c>
      <c r="V3037" s="13">
        <f>IF(OR(Table2[[#This Row],[7d_positivity_public]]=0,ISBLANK(Table2[[#This Row],[7d_positivity_public]])),"",(Table2[[#This Row],[7d_positivity_public]]-Table2[[#This Row],[7d_positivity_all]])/Table2[[#This Row],[7d_positivity_public]])</f>
        <v>6.6666666666666666E-2</v>
      </c>
      <c r="W3037">
        <v>14</v>
      </c>
    </row>
    <row r="3038" spans="1:23" x14ac:dyDescent="0.25">
      <c r="A3038" s="10">
        <v>44484</v>
      </c>
      <c r="B3038">
        <v>518</v>
      </c>
      <c r="C3038" t="s">
        <v>309</v>
      </c>
      <c r="D3038">
        <v>73</v>
      </c>
      <c r="E3038">
        <v>16</v>
      </c>
      <c r="F3038">
        <v>57</v>
      </c>
      <c r="G3038">
        <v>27</v>
      </c>
      <c r="H3038">
        <v>89</v>
      </c>
      <c r="J3038">
        <v>80</v>
      </c>
      <c r="K3038">
        <v>90</v>
      </c>
      <c r="L3038">
        <v>89</v>
      </c>
      <c r="M3038">
        <v>91</v>
      </c>
      <c r="N3038">
        <v>79</v>
      </c>
      <c r="O3038">
        <v>56</v>
      </c>
      <c r="P3038">
        <v>81</v>
      </c>
      <c r="Q3038">
        <v>77</v>
      </c>
      <c r="R3038">
        <v>85</v>
      </c>
      <c r="T3038" s="34">
        <f>_xlfn.XLOOKUP(B3038,'LHA Demog pivot'!$B$4:$B$93,'LHA Demog pivot'!$C$4:$C$93,,,1)</f>
        <v>1880</v>
      </c>
      <c r="U3038" s="36">
        <f>ROUND(Table2[[#This Row],[LHA_Pop_2016]]*Table2[[#This Row],[C_ADR_7day]]/100000*7,0)</f>
        <v>10</v>
      </c>
      <c r="V3038" s="13">
        <f>IF(OR(Table2[[#This Row],[7d_positivity_public]]=0,ISBLANK(Table2[[#This Row],[7d_positivity_public]])),"",(Table2[[#This Row],[7d_positivity_public]]-Table2[[#This Row],[7d_positivity_all]])/Table2[[#This Row],[7d_positivity_public]])</f>
        <v>0</v>
      </c>
      <c r="W3038">
        <v>27</v>
      </c>
    </row>
    <row r="3039" spans="1:23" x14ac:dyDescent="0.25">
      <c r="A3039" s="10">
        <v>44484</v>
      </c>
      <c r="B3039">
        <v>521</v>
      </c>
      <c r="C3039" t="s">
        <v>310</v>
      </c>
      <c r="D3039">
        <v>30</v>
      </c>
      <c r="E3039">
        <v>32</v>
      </c>
      <c r="F3039">
        <v>-2</v>
      </c>
      <c r="G3039">
        <v>17</v>
      </c>
      <c r="H3039">
        <v>76</v>
      </c>
      <c r="J3039">
        <v>62</v>
      </c>
      <c r="K3039">
        <v>77</v>
      </c>
      <c r="L3039">
        <v>70</v>
      </c>
      <c r="M3039">
        <v>83</v>
      </c>
      <c r="N3039">
        <v>67</v>
      </c>
      <c r="O3039">
        <v>50</v>
      </c>
      <c r="P3039">
        <v>69</v>
      </c>
      <c r="Q3039">
        <v>57</v>
      </c>
      <c r="R3039">
        <v>78</v>
      </c>
      <c r="T3039" s="34">
        <f>_xlfn.XLOOKUP(B3039,'LHA Demog pivot'!$B$4:$B$93,'LHA Demog pivot'!$C$4:$C$93,,,1)</f>
        <v>23205</v>
      </c>
      <c r="U3039" s="36">
        <f>ROUND(Table2[[#This Row],[LHA_Pop_2016]]*Table2[[#This Row],[C_ADR_7day]]/100000*7,0)</f>
        <v>49</v>
      </c>
      <c r="V3039" s="13">
        <f>IF(OR(Table2[[#This Row],[7d_positivity_public]]=0,ISBLANK(Table2[[#This Row],[7d_positivity_public]])),"",(Table2[[#This Row],[7d_positivity_public]]-Table2[[#This Row],[7d_positivity_all]])/Table2[[#This Row],[7d_positivity_public]])</f>
        <v>5.8823529411764705E-2</v>
      </c>
      <c r="W3039">
        <v>16</v>
      </c>
    </row>
    <row r="3040" spans="1:23" x14ac:dyDescent="0.25">
      <c r="A3040" s="10">
        <v>44484</v>
      </c>
      <c r="B3040">
        <v>522</v>
      </c>
      <c r="C3040" t="s">
        <v>311</v>
      </c>
      <c r="D3040">
        <v>41</v>
      </c>
      <c r="E3040">
        <v>62</v>
      </c>
      <c r="F3040">
        <v>-21</v>
      </c>
      <c r="G3040">
        <v>18</v>
      </c>
      <c r="H3040">
        <v>75</v>
      </c>
      <c r="J3040">
        <v>54</v>
      </c>
      <c r="K3040">
        <v>77</v>
      </c>
      <c r="L3040">
        <v>71</v>
      </c>
      <c r="M3040">
        <v>82</v>
      </c>
      <c r="N3040">
        <v>67</v>
      </c>
      <c r="O3040">
        <v>41</v>
      </c>
      <c r="P3040">
        <v>70</v>
      </c>
      <c r="Q3040">
        <v>60</v>
      </c>
      <c r="R3040">
        <v>78</v>
      </c>
      <c r="T3040" s="34">
        <f>_xlfn.XLOOKUP(B3040,'LHA Demog pivot'!$B$4:$B$93,'LHA Demog pivot'!$C$4:$C$93,,,1)</f>
        <v>6256</v>
      </c>
      <c r="U3040" s="36">
        <f>ROUND(Table2[[#This Row],[LHA_Pop_2016]]*Table2[[#This Row],[C_ADR_7day]]/100000*7,0)</f>
        <v>18</v>
      </c>
      <c r="V3040" s="13">
        <f>IF(OR(Table2[[#This Row],[7d_positivity_public]]=0,ISBLANK(Table2[[#This Row],[7d_positivity_public]])),"",(Table2[[#This Row],[7d_positivity_public]]-Table2[[#This Row],[7d_positivity_all]])/Table2[[#This Row],[7d_positivity_public]])</f>
        <v>5.5555555555555552E-2</v>
      </c>
      <c r="W3040">
        <v>17</v>
      </c>
    </row>
    <row r="3041" spans="1:23" x14ac:dyDescent="0.25">
      <c r="A3041" s="10">
        <v>44484</v>
      </c>
      <c r="B3041">
        <v>523</v>
      </c>
      <c r="C3041" t="s">
        <v>312</v>
      </c>
      <c r="D3041">
        <v>54</v>
      </c>
      <c r="E3041">
        <v>66</v>
      </c>
      <c r="F3041">
        <v>-12</v>
      </c>
      <c r="G3041">
        <v>27</v>
      </c>
      <c r="H3041">
        <v>72</v>
      </c>
      <c r="J3041">
        <v>54</v>
      </c>
      <c r="K3041">
        <v>74</v>
      </c>
      <c r="L3041">
        <v>67</v>
      </c>
      <c r="M3041">
        <v>81</v>
      </c>
      <c r="N3041">
        <v>63</v>
      </c>
      <c r="O3041">
        <v>41</v>
      </c>
      <c r="P3041">
        <v>65</v>
      </c>
      <c r="Q3041">
        <v>54</v>
      </c>
      <c r="R3041">
        <v>76</v>
      </c>
      <c r="T3041" s="34">
        <f>_xlfn.XLOOKUP(B3041,'LHA Demog pivot'!$B$4:$B$93,'LHA Demog pivot'!$C$4:$C$93,,,1)</f>
        <v>15857</v>
      </c>
      <c r="U3041" s="36">
        <f>ROUND(Table2[[#This Row],[LHA_Pop_2016]]*Table2[[#This Row],[C_ADR_7day]]/100000*7,0)</f>
        <v>60</v>
      </c>
      <c r="V3041" s="13">
        <f>IF(OR(Table2[[#This Row],[7d_positivity_public]]=0,ISBLANK(Table2[[#This Row],[7d_positivity_public]])),"",(Table2[[#This Row],[7d_positivity_public]]-Table2[[#This Row],[7d_positivity_all]])/Table2[[#This Row],[7d_positivity_public]])</f>
        <v>3.7037037037037035E-2</v>
      </c>
      <c r="W3041">
        <v>26</v>
      </c>
    </row>
    <row r="3042" spans="1:23" x14ac:dyDescent="0.25">
      <c r="A3042" s="10">
        <v>44484</v>
      </c>
      <c r="B3042">
        <v>524</v>
      </c>
      <c r="C3042" t="s">
        <v>313</v>
      </c>
      <c r="D3042">
        <v>35</v>
      </c>
      <c r="E3042">
        <v>40</v>
      </c>
      <c r="F3042">
        <v>-5</v>
      </c>
      <c r="G3042">
        <v>14</v>
      </c>
      <c r="H3042">
        <v>84</v>
      </c>
      <c r="J3042">
        <v>72</v>
      </c>
      <c r="K3042">
        <v>85</v>
      </c>
      <c r="L3042">
        <v>82</v>
      </c>
      <c r="M3042">
        <v>89</v>
      </c>
      <c r="N3042">
        <v>75</v>
      </c>
      <c r="O3042">
        <v>61</v>
      </c>
      <c r="P3042">
        <v>76</v>
      </c>
      <c r="Q3042">
        <v>70</v>
      </c>
      <c r="R3042">
        <v>84</v>
      </c>
      <c r="T3042" s="34">
        <f>_xlfn.XLOOKUP(B3042,'LHA Demog pivot'!$B$4:$B$93,'LHA Demog pivot'!$C$4:$C$93,,,1)</f>
        <v>95077</v>
      </c>
      <c r="U3042" s="36">
        <f>ROUND(Table2[[#This Row],[LHA_Pop_2016]]*Table2[[#This Row],[C_ADR_7day]]/100000*7,0)</f>
        <v>233</v>
      </c>
      <c r="V3042" s="13">
        <f>IF(OR(Table2[[#This Row],[7d_positivity_public]]=0,ISBLANK(Table2[[#This Row],[7d_positivity_public]])),"",(Table2[[#This Row],[7d_positivity_public]]-Table2[[#This Row],[7d_positivity_all]])/Table2[[#This Row],[7d_positivity_public]])</f>
        <v>7.1428571428571425E-2</v>
      </c>
      <c r="W3042">
        <v>13</v>
      </c>
    </row>
    <row r="3043" spans="1:23" x14ac:dyDescent="0.25">
      <c r="A3043" s="10">
        <v>44484</v>
      </c>
      <c r="B3043">
        <v>531</v>
      </c>
      <c r="C3043" t="s">
        <v>314</v>
      </c>
      <c r="D3043">
        <v>43</v>
      </c>
      <c r="E3043">
        <v>51</v>
      </c>
      <c r="F3043">
        <v>-8</v>
      </c>
      <c r="G3043">
        <v>26</v>
      </c>
      <c r="H3043">
        <v>64</v>
      </c>
      <c r="J3043">
        <v>42</v>
      </c>
      <c r="K3043">
        <v>66</v>
      </c>
      <c r="L3043">
        <v>58</v>
      </c>
      <c r="M3043">
        <v>76</v>
      </c>
      <c r="N3043">
        <v>54</v>
      </c>
      <c r="O3043">
        <v>31</v>
      </c>
      <c r="P3043">
        <v>56</v>
      </c>
      <c r="Q3043">
        <v>45</v>
      </c>
      <c r="R3043">
        <v>69</v>
      </c>
      <c r="T3043" s="34">
        <f>_xlfn.XLOOKUP(B3043,'LHA Demog pivot'!$B$4:$B$93,'LHA Demog pivot'!$C$4:$C$93,,,1)</f>
        <v>26850</v>
      </c>
      <c r="U3043" s="36">
        <f>ROUND(Table2[[#This Row],[LHA_Pop_2016]]*Table2[[#This Row],[C_ADR_7day]]/100000*7,0)</f>
        <v>81</v>
      </c>
      <c r="V3043" s="13">
        <f>IF(OR(Table2[[#This Row],[7d_positivity_public]]=0,ISBLANK(Table2[[#This Row],[7d_positivity_public]])),"",(Table2[[#This Row],[7d_positivity_public]]-Table2[[#This Row],[7d_positivity_all]])/Table2[[#This Row],[7d_positivity_public]])</f>
        <v>7.6923076923076927E-2</v>
      </c>
      <c r="W3043">
        <v>24</v>
      </c>
    </row>
    <row r="3044" spans="1:23" x14ac:dyDescent="0.25">
      <c r="A3044" s="10">
        <v>44484</v>
      </c>
      <c r="B3044">
        <v>532</v>
      </c>
      <c r="C3044" t="s">
        <v>315</v>
      </c>
      <c r="D3044">
        <v>36</v>
      </c>
      <c r="E3044">
        <v>48</v>
      </c>
      <c r="F3044">
        <v>-12</v>
      </c>
      <c r="G3044">
        <v>21</v>
      </c>
      <c r="H3044">
        <v>67</v>
      </c>
      <c r="J3044">
        <v>44</v>
      </c>
      <c r="K3044">
        <v>70</v>
      </c>
      <c r="L3044">
        <v>65</v>
      </c>
      <c r="M3044">
        <v>78</v>
      </c>
      <c r="N3044">
        <v>56</v>
      </c>
      <c r="O3044">
        <v>33</v>
      </c>
      <c r="P3044">
        <v>58</v>
      </c>
      <c r="Q3044">
        <v>50</v>
      </c>
      <c r="R3044">
        <v>71</v>
      </c>
      <c r="T3044" s="34">
        <f>_xlfn.XLOOKUP(B3044,'LHA Demog pivot'!$B$4:$B$93,'LHA Demog pivot'!$C$4:$C$93,,,1)</f>
        <v>35521</v>
      </c>
      <c r="U3044" s="36">
        <f>ROUND(Table2[[#This Row],[LHA_Pop_2016]]*Table2[[#This Row],[C_ADR_7day]]/100000*7,0)</f>
        <v>90</v>
      </c>
      <c r="V3044" s="13">
        <f>IF(OR(Table2[[#This Row],[7d_positivity_public]]=0,ISBLANK(Table2[[#This Row],[7d_positivity_public]])),"",(Table2[[#This Row],[7d_positivity_public]]-Table2[[#This Row],[7d_positivity_all]])/Table2[[#This Row],[7d_positivity_public]])</f>
        <v>0.2857142857142857</v>
      </c>
      <c r="W3044">
        <v>15</v>
      </c>
    </row>
    <row r="3045" spans="1:23" x14ac:dyDescent="0.25">
      <c r="A3045" s="10">
        <v>44484</v>
      </c>
      <c r="B3045">
        <v>533</v>
      </c>
      <c r="C3045" t="s">
        <v>316</v>
      </c>
      <c r="D3045">
        <v>18</v>
      </c>
      <c r="E3045">
        <v>4</v>
      </c>
      <c r="F3045">
        <v>14</v>
      </c>
      <c r="G3045">
        <v>22</v>
      </c>
      <c r="H3045">
        <v>66</v>
      </c>
      <c r="J3045">
        <v>47</v>
      </c>
      <c r="K3045">
        <v>68</v>
      </c>
      <c r="L3045">
        <v>62</v>
      </c>
      <c r="M3045">
        <v>76</v>
      </c>
      <c r="N3045">
        <v>55</v>
      </c>
      <c r="O3045">
        <v>32</v>
      </c>
      <c r="P3045">
        <v>58</v>
      </c>
      <c r="Q3045">
        <v>49</v>
      </c>
      <c r="R3045">
        <v>69</v>
      </c>
      <c r="T3045" s="34">
        <f>_xlfn.XLOOKUP(B3045,'LHA Demog pivot'!$B$4:$B$93,'LHA Demog pivot'!$C$4:$C$93,,,1)</f>
        <v>5514</v>
      </c>
      <c r="U3045" s="36">
        <f>ROUND(Table2[[#This Row],[LHA_Pop_2016]]*Table2[[#This Row],[C_ADR_7day]]/100000*7,0)</f>
        <v>7</v>
      </c>
      <c r="V3045" s="13">
        <f>IF(OR(Table2[[#This Row],[7d_positivity_public]]=0,ISBLANK(Table2[[#This Row],[7d_positivity_public]])),"",(Table2[[#This Row],[7d_positivity_public]]-Table2[[#This Row],[7d_positivity_all]])/Table2[[#This Row],[7d_positivity_public]])</f>
        <v>0.27272727272727271</v>
      </c>
      <c r="W3045">
        <v>16</v>
      </c>
    </row>
    <row r="3046" spans="1:23" x14ac:dyDescent="0.25">
      <c r="A3046" s="10">
        <v>44484</v>
      </c>
      <c r="B3046">
        <v>555</v>
      </c>
      <c r="C3046" t="s">
        <v>317</v>
      </c>
      <c r="D3046">
        <v>60</v>
      </c>
      <c r="E3046">
        <v>86</v>
      </c>
      <c r="F3046">
        <v>-26</v>
      </c>
      <c r="G3046">
        <v>39</v>
      </c>
      <c r="H3046">
        <v>87</v>
      </c>
      <c r="J3046">
        <v>65</v>
      </c>
      <c r="K3046">
        <v>89</v>
      </c>
      <c r="L3046">
        <v>88</v>
      </c>
      <c r="M3046">
        <v>90</v>
      </c>
      <c r="N3046">
        <v>76</v>
      </c>
      <c r="O3046">
        <v>52</v>
      </c>
      <c r="P3046">
        <v>79</v>
      </c>
      <c r="Q3046">
        <v>71</v>
      </c>
      <c r="R3046">
        <v>85</v>
      </c>
      <c r="T3046" s="34">
        <f>_xlfn.XLOOKUP(B3046,'LHA Demog pivot'!$B$4:$B$93,'LHA Demog pivot'!$C$4:$C$93,,,1)</f>
        <v>2049</v>
      </c>
      <c r="U3046" s="36">
        <f>ROUND(Table2[[#This Row],[LHA_Pop_2016]]*Table2[[#This Row],[C_ADR_7day]]/100000*7,0)</f>
        <v>9</v>
      </c>
      <c r="V3046" s="13">
        <f>IF(OR(Table2[[#This Row],[7d_positivity_public]]=0,ISBLANK(Table2[[#This Row],[7d_positivity_public]])),"",(Table2[[#This Row],[7d_positivity_public]]-Table2[[#This Row],[7d_positivity_all]])/Table2[[#This Row],[7d_positivity_public]])</f>
        <v>0.20512820512820512</v>
      </c>
      <c r="W3046">
        <v>31</v>
      </c>
    </row>
    <row r="3047" spans="1:23" x14ac:dyDescent="0.25">
      <c r="A3047" s="10">
        <v>44488</v>
      </c>
      <c r="B3047">
        <v>111</v>
      </c>
      <c r="C3047" t="s">
        <v>242</v>
      </c>
      <c r="D3047">
        <v>5</v>
      </c>
      <c r="E3047">
        <v>3</v>
      </c>
      <c r="F3047">
        <v>2</v>
      </c>
      <c r="G3047">
        <v>3</v>
      </c>
      <c r="H3047">
        <v>85</v>
      </c>
      <c r="J3047">
        <v>74</v>
      </c>
      <c r="K3047">
        <v>86</v>
      </c>
      <c r="L3047">
        <v>84</v>
      </c>
      <c r="M3047">
        <v>89</v>
      </c>
      <c r="N3047">
        <v>77</v>
      </c>
      <c r="O3047">
        <v>64</v>
      </c>
      <c r="P3047">
        <v>78</v>
      </c>
      <c r="Q3047">
        <v>73</v>
      </c>
      <c r="R3047">
        <v>85</v>
      </c>
      <c r="T3047" s="34">
        <f>_xlfn.XLOOKUP(B3047,'LHA Demog pivot'!$B$4:$B$93,'LHA Demog pivot'!$C$4:$C$93,,,1)</f>
        <v>15531</v>
      </c>
      <c r="U3047" s="36">
        <f>ROUND(Table2[[#This Row],[LHA_Pop_2016]]*Table2[[#This Row],[C_ADR_7day]]/100000*7,0)</f>
        <v>5</v>
      </c>
      <c r="V3047" s="13">
        <f>IF(OR(Table2[[#This Row],[7d_positivity_public]]=0,ISBLANK(Table2[[#This Row],[7d_positivity_public]])),"",(Table2[[#This Row],[7d_positivity_public]]-Table2[[#This Row],[7d_positivity_all]])/Table2[[#This Row],[7d_positivity_public]])</f>
        <v>0</v>
      </c>
      <c r="W3047">
        <v>3</v>
      </c>
    </row>
    <row r="3048" spans="1:23" x14ac:dyDescent="0.25">
      <c r="A3048" s="10">
        <v>44488</v>
      </c>
      <c r="B3048">
        <v>112</v>
      </c>
      <c r="C3048" t="s">
        <v>243</v>
      </c>
      <c r="D3048">
        <v>19</v>
      </c>
      <c r="E3048">
        <v>32</v>
      </c>
      <c r="F3048">
        <v>-13</v>
      </c>
      <c r="G3048">
        <v>7</v>
      </c>
      <c r="H3048">
        <v>83</v>
      </c>
      <c r="J3048">
        <v>73</v>
      </c>
      <c r="K3048">
        <v>84</v>
      </c>
      <c r="L3048">
        <v>78</v>
      </c>
      <c r="M3048">
        <v>89</v>
      </c>
      <c r="N3048">
        <v>76</v>
      </c>
      <c r="O3048">
        <v>63</v>
      </c>
      <c r="P3048">
        <v>77</v>
      </c>
      <c r="Q3048">
        <v>67</v>
      </c>
      <c r="R3048">
        <v>86</v>
      </c>
      <c r="T3048" s="34">
        <f>_xlfn.XLOOKUP(B3048,'LHA Demog pivot'!$B$4:$B$93,'LHA Demog pivot'!$C$4:$C$93,,,1)</f>
        <v>26248</v>
      </c>
      <c r="U3048" s="36">
        <f>ROUND(Table2[[#This Row],[LHA_Pop_2016]]*Table2[[#This Row],[C_ADR_7day]]/100000*7,0)</f>
        <v>35</v>
      </c>
      <c r="V3048" s="13">
        <f>IF(OR(Table2[[#This Row],[7d_positivity_public]]=0,ISBLANK(Table2[[#This Row],[7d_positivity_public]])),"",(Table2[[#This Row],[7d_positivity_public]]-Table2[[#This Row],[7d_positivity_all]])/Table2[[#This Row],[7d_positivity_public]])</f>
        <v>0</v>
      </c>
      <c r="W3048">
        <v>7</v>
      </c>
    </row>
    <row r="3049" spans="1:23" x14ac:dyDescent="0.25">
      <c r="A3049" s="10">
        <v>44488</v>
      </c>
      <c r="B3049">
        <v>113</v>
      </c>
      <c r="C3049" t="s">
        <v>244</v>
      </c>
      <c r="D3049">
        <v>0</v>
      </c>
      <c r="E3049">
        <v>10</v>
      </c>
      <c r="F3049">
        <v>-10</v>
      </c>
      <c r="G3049">
        <v>0</v>
      </c>
      <c r="H3049">
        <v>88</v>
      </c>
      <c r="J3049">
        <v>81</v>
      </c>
      <c r="K3049">
        <v>88</v>
      </c>
      <c r="L3049">
        <v>84</v>
      </c>
      <c r="M3049">
        <v>92</v>
      </c>
      <c r="N3049">
        <v>82</v>
      </c>
      <c r="O3049">
        <v>70</v>
      </c>
      <c r="P3049">
        <v>83</v>
      </c>
      <c r="Q3049">
        <v>75</v>
      </c>
      <c r="R3049">
        <v>89</v>
      </c>
      <c r="T3049" s="34">
        <f>_xlfn.XLOOKUP(B3049,'LHA Demog pivot'!$B$4:$B$93,'LHA Demog pivot'!$C$4:$C$93,,,1)</f>
        <v>9178</v>
      </c>
      <c r="U3049" s="36">
        <f>ROUND(Table2[[#This Row],[LHA_Pop_2016]]*Table2[[#This Row],[C_ADR_7day]]/100000*7,0)</f>
        <v>0</v>
      </c>
      <c r="V3049" s="13" t="str">
        <f>IF(OR(Table2[[#This Row],[7d_positivity_public]]=0,ISBLANK(Table2[[#This Row],[7d_positivity_public]])),"",(Table2[[#This Row],[7d_positivity_public]]-Table2[[#This Row],[7d_positivity_all]])/Table2[[#This Row],[7d_positivity_public]])</f>
        <v/>
      </c>
      <c r="W3049">
        <v>0</v>
      </c>
    </row>
    <row r="3050" spans="1:23" x14ac:dyDescent="0.25">
      <c r="A3050" s="10">
        <v>44488</v>
      </c>
      <c r="B3050">
        <v>114</v>
      </c>
      <c r="C3050" t="s">
        <v>245</v>
      </c>
      <c r="D3050">
        <v>13</v>
      </c>
      <c r="E3050">
        <v>3</v>
      </c>
      <c r="F3050">
        <v>10</v>
      </c>
      <c r="G3050">
        <v>10</v>
      </c>
      <c r="H3050">
        <v>90</v>
      </c>
      <c r="J3050">
        <v>77</v>
      </c>
      <c r="K3050">
        <v>91</v>
      </c>
      <c r="L3050">
        <v>89</v>
      </c>
      <c r="M3050">
        <v>93</v>
      </c>
      <c r="N3050">
        <v>83</v>
      </c>
      <c r="O3050">
        <v>63</v>
      </c>
      <c r="P3050">
        <v>84</v>
      </c>
      <c r="Q3050">
        <v>79</v>
      </c>
      <c r="R3050">
        <v>89</v>
      </c>
      <c r="T3050" s="34">
        <f>_xlfn.XLOOKUP(B3050,'LHA Demog pivot'!$B$4:$B$93,'LHA Demog pivot'!$C$4:$C$93,,,1)</f>
        <v>9487</v>
      </c>
      <c r="U3050" s="36">
        <f>ROUND(Table2[[#This Row],[LHA_Pop_2016]]*Table2[[#This Row],[C_ADR_7day]]/100000*7,0)</f>
        <v>9</v>
      </c>
      <c r="V3050" s="13">
        <f>IF(OR(Table2[[#This Row],[7d_positivity_public]]=0,ISBLANK(Table2[[#This Row],[7d_positivity_public]])),"",(Table2[[#This Row],[7d_positivity_public]]-Table2[[#This Row],[7d_positivity_all]])/Table2[[#This Row],[7d_positivity_public]])</f>
        <v>0.2</v>
      </c>
      <c r="W3050">
        <v>8</v>
      </c>
    </row>
    <row r="3051" spans="1:23" x14ac:dyDescent="0.25">
      <c r="A3051" s="10">
        <v>44488</v>
      </c>
      <c r="B3051">
        <v>115</v>
      </c>
      <c r="C3051" t="s">
        <v>246</v>
      </c>
      <c r="D3051">
        <v>9</v>
      </c>
      <c r="E3051">
        <v>22</v>
      </c>
      <c r="F3051">
        <v>-13</v>
      </c>
      <c r="G3051">
        <v>5</v>
      </c>
      <c r="H3051">
        <v>73</v>
      </c>
      <c r="J3051">
        <v>51</v>
      </c>
      <c r="K3051">
        <v>75</v>
      </c>
      <c r="L3051">
        <v>62</v>
      </c>
      <c r="M3051">
        <v>82</v>
      </c>
      <c r="N3051">
        <v>66</v>
      </c>
      <c r="O3051">
        <v>39</v>
      </c>
      <c r="P3051">
        <v>68</v>
      </c>
      <c r="Q3051">
        <v>52</v>
      </c>
      <c r="R3051">
        <v>77</v>
      </c>
      <c r="T3051" s="34">
        <f>_xlfn.XLOOKUP(B3051,'LHA Demog pivot'!$B$4:$B$93,'LHA Demog pivot'!$C$4:$C$93,,,1)</f>
        <v>12634</v>
      </c>
      <c r="U3051" s="36">
        <f>ROUND(Table2[[#This Row],[LHA_Pop_2016]]*Table2[[#This Row],[C_ADR_7day]]/100000*7,0)</f>
        <v>8</v>
      </c>
      <c r="V3051" s="13">
        <f>IF(OR(Table2[[#This Row],[7d_positivity_public]]=0,ISBLANK(Table2[[#This Row],[7d_positivity_public]])),"",(Table2[[#This Row],[7d_positivity_public]]-Table2[[#This Row],[7d_positivity_all]])/Table2[[#This Row],[7d_positivity_public]])</f>
        <v>0</v>
      </c>
      <c r="W3051">
        <v>5</v>
      </c>
    </row>
    <row r="3052" spans="1:23" x14ac:dyDescent="0.25">
      <c r="A3052" s="10">
        <v>44488</v>
      </c>
      <c r="B3052">
        <v>116</v>
      </c>
      <c r="C3052" t="s">
        <v>247</v>
      </c>
      <c r="D3052">
        <v>4</v>
      </c>
      <c r="E3052">
        <v>5</v>
      </c>
      <c r="F3052">
        <v>-1</v>
      </c>
      <c r="G3052">
        <v>2</v>
      </c>
      <c r="H3052">
        <v>91</v>
      </c>
      <c r="J3052">
        <v>77</v>
      </c>
      <c r="K3052">
        <v>92</v>
      </c>
      <c r="L3052">
        <v>94</v>
      </c>
      <c r="M3052">
        <v>89</v>
      </c>
      <c r="N3052">
        <v>83</v>
      </c>
      <c r="O3052">
        <v>67</v>
      </c>
      <c r="P3052">
        <v>84</v>
      </c>
      <c r="Q3052">
        <v>83</v>
      </c>
      <c r="R3052">
        <v>86</v>
      </c>
      <c r="T3052" s="34">
        <f>_xlfn.XLOOKUP(B3052,'LHA Demog pivot'!$B$4:$B$93,'LHA Demog pivot'!$C$4:$C$93,,,1)</f>
        <v>6851</v>
      </c>
      <c r="U3052" s="36">
        <f>ROUND(Table2[[#This Row],[LHA_Pop_2016]]*Table2[[#This Row],[C_ADR_7day]]/100000*7,0)</f>
        <v>2</v>
      </c>
      <c r="V3052" s="13">
        <f>IF(OR(Table2[[#This Row],[7d_positivity_public]]=0,ISBLANK(Table2[[#This Row],[7d_positivity_public]])),"",(Table2[[#This Row],[7d_positivity_public]]-Table2[[#This Row],[7d_positivity_all]])/Table2[[#This Row],[7d_positivity_public]])</f>
        <v>0.5</v>
      </c>
      <c r="W3052">
        <v>1</v>
      </c>
    </row>
    <row r="3053" spans="1:23" x14ac:dyDescent="0.25">
      <c r="A3053" s="10">
        <v>44488</v>
      </c>
      <c r="B3053">
        <v>121</v>
      </c>
      <c r="C3053" t="s">
        <v>248</v>
      </c>
      <c r="D3053">
        <v>15</v>
      </c>
      <c r="E3053">
        <v>0</v>
      </c>
      <c r="F3053">
        <v>15</v>
      </c>
      <c r="G3053">
        <v>7</v>
      </c>
      <c r="H3053">
        <v>74</v>
      </c>
      <c r="J3053">
        <v>51</v>
      </c>
      <c r="K3053">
        <v>76</v>
      </c>
      <c r="L3053">
        <v>60</v>
      </c>
      <c r="M3053">
        <v>82</v>
      </c>
      <c r="N3053">
        <v>68</v>
      </c>
      <c r="O3053">
        <v>40</v>
      </c>
      <c r="P3053">
        <v>69</v>
      </c>
      <c r="Q3053">
        <v>52</v>
      </c>
      <c r="R3053">
        <v>77</v>
      </c>
      <c r="T3053" s="34">
        <f>_xlfn.XLOOKUP(B3053,'LHA Demog pivot'!$B$4:$B$93,'LHA Demog pivot'!$C$4:$C$93,,,1)</f>
        <v>3209</v>
      </c>
      <c r="U3053" s="36">
        <f>ROUND(Table2[[#This Row],[LHA_Pop_2016]]*Table2[[#This Row],[C_ADR_7day]]/100000*7,0)</f>
        <v>3</v>
      </c>
      <c r="V3053" s="13">
        <f>IF(OR(Table2[[#This Row],[7d_positivity_public]]=0,ISBLANK(Table2[[#This Row],[7d_positivity_public]])),"",(Table2[[#This Row],[7d_positivity_public]]-Table2[[#This Row],[7d_positivity_all]])/Table2[[#This Row],[7d_positivity_public]])</f>
        <v>0.14285714285714285</v>
      </c>
      <c r="W3053">
        <v>6</v>
      </c>
    </row>
    <row r="3054" spans="1:23" x14ac:dyDescent="0.25">
      <c r="A3054" s="10">
        <v>44488</v>
      </c>
      <c r="B3054">
        <v>122</v>
      </c>
      <c r="C3054" t="s">
        <v>249</v>
      </c>
      <c r="D3054">
        <v>5</v>
      </c>
      <c r="E3054">
        <v>3</v>
      </c>
      <c r="F3054">
        <v>2</v>
      </c>
      <c r="G3054">
        <v>2</v>
      </c>
      <c r="H3054">
        <v>78</v>
      </c>
      <c r="J3054">
        <v>65</v>
      </c>
      <c r="K3054">
        <v>79</v>
      </c>
      <c r="L3054">
        <v>74</v>
      </c>
      <c r="M3054">
        <v>84</v>
      </c>
      <c r="N3054">
        <v>72</v>
      </c>
      <c r="O3054">
        <v>55</v>
      </c>
      <c r="P3054">
        <v>73</v>
      </c>
      <c r="Q3054">
        <v>66</v>
      </c>
      <c r="R3054">
        <v>80</v>
      </c>
      <c r="T3054" s="34">
        <f>_xlfn.XLOOKUP(B3054,'LHA Demog pivot'!$B$4:$B$93,'LHA Demog pivot'!$C$4:$C$93,,,1)</f>
        <v>25523</v>
      </c>
      <c r="U3054" s="36">
        <f>ROUND(Table2[[#This Row],[LHA_Pop_2016]]*Table2[[#This Row],[C_ADR_7day]]/100000*7,0)</f>
        <v>9</v>
      </c>
      <c r="V3054" s="13">
        <f>IF(OR(Table2[[#This Row],[7d_positivity_public]]=0,ISBLANK(Table2[[#This Row],[7d_positivity_public]])),"",(Table2[[#This Row],[7d_positivity_public]]-Table2[[#This Row],[7d_positivity_all]])/Table2[[#This Row],[7d_positivity_public]])</f>
        <v>0</v>
      </c>
      <c r="W3054">
        <v>2</v>
      </c>
    </row>
    <row r="3055" spans="1:23" x14ac:dyDescent="0.25">
      <c r="A3055" s="10">
        <v>44488</v>
      </c>
      <c r="B3055">
        <v>123</v>
      </c>
      <c r="C3055" t="s">
        <v>250</v>
      </c>
      <c r="D3055">
        <v>7</v>
      </c>
      <c r="E3055">
        <v>17</v>
      </c>
      <c r="F3055">
        <v>-10</v>
      </c>
      <c r="G3055">
        <v>4</v>
      </c>
      <c r="H3055">
        <v>82</v>
      </c>
      <c r="J3055">
        <v>70</v>
      </c>
      <c r="K3055">
        <v>83</v>
      </c>
      <c r="L3055">
        <v>78</v>
      </c>
      <c r="M3055">
        <v>87</v>
      </c>
      <c r="N3055">
        <v>76</v>
      </c>
      <c r="O3055">
        <v>60</v>
      </c>
      <c r="P3055">
        <v>77</v>
      </c>
      <c r="Q3055">
        <v>69</v>
      </c>
      <c r="R3055">
        <v>84</v>
      </c>
      <c r="T3055" s="34">
        <f>_xlfn.XLOOKUP(B3055,'LHA Demog pivot'!$B$4:$B$93,'LHA Demog pivot'!$C$4:$C$93,,,1)</f>
        <v>13710</v>
      </c>
      <c r="U3055" s="36">
        <f>ROUND(Table2[[#This Row],[LHA_Pop_2016]]*Table2[[#This Row],[C_ADR_7day]]/100000*7,0)</f>
        <v>7</v>
      </c>
      <c r="V3055" s="13">
        <f>IF(OR(Table2[[#This Row],[7d_positivity_public]]=0,ISBLANK(Table2[[#This Row],[7d_positivity_public]])),"",(Table2[[#This Row],[7d_positivity_public]]-Table2[[#This Row],[7d_positivity_all]])/Table2[[#This Row],[7d_positivity_public]])</f>
        <v>0</v>
      </c>
      <c r="W3055">
        <v>4</v>
      </c>
    </row>
    <row r="3056" spans="1:23" x14ac:dyDescent="0.25">
      <c r="A3056" s="10">
        <v>44488</v>
      </c>
      <c r="B3056">
        <v>124</v>
      </c>
      <c r="C3056" t="s">
        <v>251</v>
      </c>
      <c r="D3056">
        <v>0</v>
      </c>
      <c r="E3056">
        <v>20</v>
      </c>
      <c r="F3056">
        <v>-20</v>
      </c>
      <c r="G3056">
        <v>3</v>
      </c>
      <c r="H3056">
        <v>78</v>
      </c>
      <c r="J3056">
        <v>58</v>
      </c>
      <c r="K3056">
        <v>79</v>
      </c>
      <c r="L3056">
        <v>67</v>
      </c>
      <c r="M3056">
        <v>84</v>
      </c>
      <c r="N3056">
        <v>72</v>
      </c>
      <c r="O3056">
        <v>49</v>
      </c>
      <c r="P3056">
        <v>73</v>
      </c>
      <c r="Q3056">
        <v>57</v>
      </c>
      <c r="R3056">
        <v>81</v>
      </c>
      <c r="T3056" s="34">
        <f>_xlfn.XLOOKUP(B3056,'LHA Demog pivot'!$B$4:$B$93,'LHA Demog pivot'!$C$4:$C$93,,,1)</f>
        <v>4501</v>
      </c>
      <c r="U3056" s="36">
        <f>ROUND(Table2[[#This Row],[LHA_Pop_2016]]*Table2[[#This Row],[C_ADR_7day]]/100000*7,0)</f>
        <v>0</v>
      </c>
      <c r="V3056" s="13">
        <f>IF(OR(Table2[[#This Row],[7d_positivity_public]]=0,ISBLANK(Table2[[#This Row],[7d_positivity_public]])),"",(Table2[[#This Row],[7d_positivity_public]]-Table2[[#This Row],[7d_positivity_all]])/Table2[[#This Row],[7d_positivity_public]])</f>
        <v>0</v>
      </c>
      <c r="W3056">
        <v>3</v>
      </c>
    </row>
    <row r="3057" spans="1:23" x14ac:dyDescent="0.25">
      <c r="A3057" s="10">
        <v>44488</v>
      </c>
      <c r="B3057">
        <v>125</v>
      </c>
      <c r="C3057" t="s">
        <v>252</v>
      </c>
      <c r="D3057">
        <v>8</v>
      </c>
      <c r="E3057">
        <v>15</v>
      </c>
      <c r="F3057">
        <v>-7</v>
      </c>
      <c r="G3057">
        <v>4</v>
      </c>
      <c r="H3057">
        <v>88</v>
      </c>
      <c r="J3057">
        <v>83</v>
      </c>
      <c r="K3057">
        <v>88</v>
      </c>
      <c r="L3057">
        <v>85</v>
      </c>
      <c r="M3057">
        <v>92</v>
      </c>
      <c r="N3057">
        <v>83</v>
      </c>
      <c r="O3057">
        <v>73</v>
      </c>
      <c r="P3057">
        <v>83</v>
      </c>
      <c r="Q3057">
        <v>77</v>
      </c>
      <c r="R3057">
        <v>89</v>
      </c>
      <c r="T3057" s="34">
        <f>_xlfn.XLOOKUP(B3057,'LHA Demog pivot'!$B$4:$B$93,'LHA Demog pivot'!$C$4:$C$93,,,1)</f>
        <v>19367</v>
      </c>
      <c r="U3057" s="36">
        <f>ROUND(Table2[[#This Row],[LHA_Pop_2016]]*Table2[[#This Row],[C_ADR_7day]]/100000*7,0)</f>
        <v>11</v>
      </c>
      <c r="V3057" s="13">
        <f>IF(OR(Table2[[#This Row],[7d_positivity_public]]=0,ISBLANK(Table2[[#This Row],[7d_positivity_public]])),"",(Table2[[#This Row],[7d_positivity_public]]-Table2[[#This Row],[7d_positivity_all]])/Table2[[#This Row],[7d_positivity_public]])</f>
        <v>0</v>
      </c>
      <c r="W3057">
        <v>4</v>
      </c>
    </row>
    <row r="3058" spans="1:23" x14ac:dyDescent="0.25">
      <c r="A3058" s="10">
        <v>44488</v>
      </c>
      <c r="B3058">
        <v>126</v>
      </c>
      <c r="C3058" t="s">
        <v>83</v>
      </c>
      <c r="D3058">
        <v>4</v>
      </c>
      <c r="E3058">
        <v>14</v>
      </c>
      <c r="F3058">
        <v>-10</v>
      </c>
      <c r="G3058">
        <v>5</v>
      </c>
      <c r="H3058">
        <v>79</v>
      </c>
      <c r="J3058">
        <v>60</v>
      </c>
      <c r="K3058">
        <v>81</v>
      </c>
      <c r="L3058">
        <v>71</v>
      </c>
      <c r="M3058">
        <v>85</v>
      </c>
      <c r="N3058">
        <v>73</v>
      </c>
      <c r="O3058">
        <v>51</v>
      </c>
      <c r="P3058">
        <v>74</v>
      </c>
      <c r="Q3058">
        <v>59</v>
      </c>
      <c r="R3058">
        <v>81</v>
      </c>
      <c r="T3058" s="34">
        <f>_xlfn.XLOOKUP(B3058,'LHA Demog pivot'!$B$4:$B$93,'LHA Demog pivot'!$C$4:$C$93,,,1)</f>
        <v>8611</v>
      </c>
      <c r="U3058" s="36">
        <f>ROUND(Table2[[#This Row],[LHA_Pop_2016]]*Table2[[#This Row],[C_ADR_7day]]/100000*7,0)</f>
        <v>2</v>
      </c>
      <c r="V3058" s="13">
        <f>IF(OR(Table2[[#This Row],[7d_positivity_public]]=0,ISBLANK(Table2[[#This Row],[7d_positivity_public]])),"",(Table2[[#This Row],[7d_positivity_public]]-Table2[[#This Row],[7d_positivity_all]])/Table2[[#This Row],[7d_positivity_public]])</f>
        <v>0.2</v>
      </c>
      <c r="W3058">
        <v>4</v>
      </c>
    </row>
    <row r="3059" spans="1:23" x14ac:dyDescent="0.25">
      <c r="A3059" s="10">
        <v>44488</v>
      </c>
      <c r="B3059">
        <v>127</v>
      </c>
      <c r="C3059" t="s">
        <v>84</v>
      </c>
      <c r="D3059">
        <v>4</v>
      </c>
      <c r="E3059">
        <v>0</v>
      </c>
      <c r="F3059">
        <v>4</v>
      </c>
      <c r="G3059">
        <v>0</v>
      </c>
      <c r="H3059">
        <v>72</v>
      </c>
      <c r="J3059">
        <v>46</v>
      </c>
      <c r="K3059">
        <v>73</v>
      </c>
      <c r="L3059">
        <v>66</v>
      </c>
      <c r="M3059">
        <v>76</v>
      </c>
      <c r="N3059">
        <v>65</v>
      </c>
      <c r="O3059">
        <v>32</v>
      </c>
      <c r="P3059">
        <v>66</v>
      </c>
      <c r="Q3059">
        <v>53</v>
      </c>
      <c r="R3059">
        <v>72</v>
      </c>
      <c r="T3059" s="34">
        <f>_xlfn.XLOOKUP(B3059,'LHA Demog pivot'!$B$4:$B$93,'LHA Demog pivot'!$C$4:$C$93,,,1)</f>
        <v>3469</v>
      </c>
      <c r="U3059" s="36">
        <f>ROUND(Table2[[#This Row],[LHA_Pop_2016]]*Table2[[#This Row],[C_ADR_7day]]/100000*7,0)</f>
        <v>1</v>
      </c>
      <c r="V3059" s="13" t="str">
        <f>IF(OR(Table2[[#This Row],[7d_positivity_public]]=0,ISBLANK(Table2[[#This Row],[7d_positivity_public]])),"",(Table2[[#This Row],[7d_positivity_public]]-Table2[[#This Row],[7d_positivity_all]])/Table2[[#This Row],[7d_positivity_public]])</f>
        <v/>
      </c>
      <c r="W3059">
        <v>0</v>
      </c>
    </row>
    <row r="3060" spans="1:23" x14ac:dyDescent="0.25">
      <c r="A3060" s="10">
        <v>44488</v>
      </c>
      <c r="B3060">
        <v>131</v>
      </c>
      <c r="C3060" t="s">
        <v>87</v>
      </c>
      <c r="D3060">
        <v>7</v>
      </c>
      <c r="E3060">
        <v>14</v>
      </c>
      <c r="F3060">
        <v>-7</v>
      </c>
      <c r="G3060">
        <v>6</v>
      </c>
      <c r="H3060">
        <v>89</v>
      </c>
      <c r="J3060">
        <v>75</v>
      </c>
      <c r="K3060">
        <v>90</v>
      </c>
      <c r="L3060">
        <v>87</v>
      </c>
      <c r="M3060">
        <v>91</v>
      </c>
      <c r="N3060">
        <v>82</v>
      </c>
      <c r="O3060">
        <v>62</v>
      </c>
      <c r="P3060">
        <v>83</v>
      </c>
      <c r="Q3060">
        <v>76</v>
      </c>
      <c r="R3060">
        <v>86</v>
      </c>
      <c r="T3060" s="34">
        <f>_xlfn.XLOOKUP(B3060,'LHA Demog pivot'!$B$4:$B$93,'LHA Demog pivot'!$C$4:$C$93,,,1)</f>
        <v>19231</v>
      </c>
      <c r="U3060" s="36">
        <f>ROUND(Table2[[#This Row],[LHA_Pop_2016]]*Table2[[#This Row],[C_ADR_7day]]/100000*7,0)</f>
        <v>9</v>
      </c>
      <c r="V3060" s="13">
        <f>IF(OR(Table2[[#This Row],[7d_positivity_public]]=0,ISBLANK(Table2[[#This Row],[7d_positivity_public]])),"",(Table2[[#This Row],[7d_positivity_public]]-Table2[[#This Row],[7d_positivity_all]])/Table2[[#This Row],[7d_positivity_public]])</f>
        <v>0.16666666666666666</v>
      </c>
      <c r="W3060">
        <v>5</v>
      </c>
    </row>
    <row r="3061" spans="1:23" x14ac:dyDescent="0.25">
      <c r="A3061" s="10">
        <v>44488</v>
      </c>
      <c r="B3061">
        <v>132</v>
      </c>
      <c r="C3061" t="s">
        <v>89</v>
      </c>
      <c r="D3061">
        <v>9</v>
      </c>
      <c r="E3061">
        <v>16</v>
      </c>
      <c r="F3061">
        <v>-7</v>
      </c>
      <c r="G3061">
        <v>6</v>
      </c>
      <c r="H3061">
        <v>87</v>
      </c>
      <c r="J3061">
        <v>82</v>
      </c>
      <c r="K3061">
        <v>87</v>
      </c>
      <c r="L3061">
        <v>82</v>
      </c>
      <c r="M3061">
        <v>90</v>
      </c>
      <c r="N3061">
        <v>81</v>
      </c>
      <c r="O3061">
        <v>72</v>
      </c>
      <c r="P3061">
        <v>82</v>
      </c>
      <c r="Q3061">
        <v>73</v>
      </c>
      <c r="R3061">
        <v>87</v>
      </c>
      <c r="T3061" s="34">
        <f>_xlfn.XLOOKUP(B3061,'LHA Demog pivot'!$B$4:$B$93,'LHA Demog pivot'!$C$4:$C$93,,,1)</f>
        <v>41799</v>
      </c>
      <c r="U3061" s="36">
        <f>ROUND(Table2[[#This Row],[LHA_Pop_2016]]*Table2[[#This Row],[C_ADR_7day]]/100000*7,0)</f>
        <v>26</v>
      </c>
      <c r="V3061" s="13">
        <f>IF(OR(Table2[[#This Row],[7d_positivity_public]]=0,ISBLANK(Table2[[#This Row],[7d_positivity_public]])),"",(Table2[[#This Row],[7d_positivity_public]]-Table2[[#This Row],[7d_positivity_all]])/Table2[[#This Row],[7d_positivity_public]])</f>
        <v>0</v>
      </c>
      <c r="W3061">
        <v>6</v>
      </c>
    </row>
    <row r="3062" spans="1:23" x14ac:dyDescent="0.25">
      <c r="A3062" s="10">
        <v>44488</v>
      </c>
      <c r="B3062">
        <v>133</v>
      </c>
      <c r="C3062" t="s">
        <v>91</v>
      </c>
      <c r="D3062">
        <v>52</v>
      </c>
      <c r="E3062">
        <v>20</v>
      </c>
      <c r="F3062">
        <v>32</v>
      </c>
      <c r="G3062">
        <v>22</v>
      </c>
      <c r="H3062">
        <v>81</v>
      </c>
      <c r="J3062">
        <v>67</v>
      </c>
      <c r="K3062">
        <v>82</v>
      </c>
      <c r="L3062">
        <v>80</v>
      </c>
      <c r="M3062">
        <v>83</v>
      </c>
      <c r="N3062">
        <v>75</v>
      </c>
      <c r="O3062">
        <v>53</v>
      </c>
      <c r="P3062">
        <v>76</v>
      </c>
      <c r="Q3062">
        <v>68</v>
      </c>
      <c r="R3062">
        <v>79</v>
      </c>
      <c r="T3062" s="34">
        <f>_xlfn.XLOOKUP(B3062,'LHA Demog pivot'!$B$4:$B$93,'LHA Demog pivot'!$C$4:$C$93,,,1)</f>
        <v>5101</v>
      </c>
      <c r="U3062" s="36">
        <f>ROUND(Table2[[#This Row],[LHA_Pop_2016]]*Table2[[#This Row],[C_ADR_7day]]/100000*7,0)</f>
        <v>19</v>
      </c>
      <c r="V3062" s="13">
        <f>IF(OR(Table2[[#This Row],[7d_positivity_public]]=0,ISBLANK(Table2[[#This Row],[7d_positivity_public]])),"",(Table2[[#This Row],[7d_positivity_public]]-Table2[[#This Row],[7d_positivity_all]])/Table2[[#This Row],[7d_positivity_public]])</f>
        <v>9.0909090909090912E-2</v>
      </c>
      <c r="W3062">
        <v>20</v>
      </c>
    </row>
    <row r="3063" spans="1:23" x14ac:dyDescent="0.25">
      <c r="A3063" s="10">
        <v>44488</v>
      </c>
      <c r="B3063">
        <v>134</v>
      </c>
      <c r="C3063" t="s">
        <v>93</v>
      </c>
      <c r="D3063">
        <v>9</v>
      </c>
      <c r="E3063">
        <v>0</v>
      </c>
      <c r="F3063">
        <v>9</v>
      </c>
      <c r="G3063">
        <v>11</v>
      </c>
      <c r="H3063">
        <v>82</v>
      </c>
      <c r="J3063">
        <v>68</v>
      </c>
      <c r="K3063">
        <v>83</v>
      </c>
      <c r="L3063">
        <v>78</v>
      </c>
      <c r="M3063">
        <v>85</v>
      </c>
      <c r="N3063">
        <v>76</v>
      </c>
      <c r="O3063">
        <v>56</v>
      </c>
      <c r="P3063">
        <v>77</v>
      </c>
      <c r="Q3063">
        <v>68</v>
      </c>
      <c r="R3063">
        <v>82</v>
      </c>
      <c r="T3063" s="34">
        <f>_xlfn.XLOOKUP(B3063,'LHA Demog pivot'!$B$4:$B$93,'LHA Demog pivot'!$C$4:$C$93,,,1)</f>
        <v>4781</v>
      </c>
      <c r="U3063" s="36">
        <f>ROUND(Table2[[#This Row],[LHA_Pop_2016]]*Table2[[#This Row],[C_ADR_7day]]/100000*7,0)</f>
        <v>3</v>
      </c>
      <c r="V3063" s="13">
        <f>IF(OR(Table2[[#This Row],[7d_positivity_public]]=0,ISBLANK(Table2[[#This Row],[7d_positivity_public]])),"",(Table2[[#This Row],[7d_positivity_public]]-Table2[[#This Row],[7d_positivity_all]])/Table2[[#This Row],[7d_positivity_public]])</f>
        <v>0.36363636363636365</v>
      </c>
      <c r="W3063">
        <v>7</v>
      </c>
    </row>
    <row r="3064" spans="1:23" x14ac:dyDescent="0.25">
      <c r="A3064" s="10">
        <v>44488</v>
      </c>
      <c r="B3064">
        <v>135</v>
      </c>
      <c r="C3064" t="s">
        <v>95</v>
      </c>
      <c r="D3064">
        <v>13</v>
      </c>
      <c r="E3064">
        <v>11</v>
      </c>
      <c r="F3064">
        <v>2</v>
      </c>
      <c r="G3064">
        <v>9</v>
      </c>
      <c r="H3064">
        <v>77</v>
      </c>
      <c r="J3064">
        <v>58</v>
      </c>
      <c r="K3064">
        <v>78</v>
      </c>
      <c r="L3064">
        <v>67</v>
      </c>
      <c r="M3064">
        <v>86</v>
      </c>
      <c r="N3064">
        <v>70</v>
      </c>
      <c r="O3064">
        <v>50</v>
      </c>
      <c r="P3064">
        <v>72</v>
      </c>
      <c r="Q3064">
        <v>57</v>
      </c>
      <c r="R3064">
        <v>82</v>
      </c>
      <c r="T3064" s="34">
        <f>_xlfn.XLOOKUP(B3064,'LHA Demog pivot'!$B$4:$B$93,'LHA Demog pivot'!$C$4:$C$93,,,1)</f>
        <v>10220</v>
      </c>
      <c r="U3064" s="36">
        <f>ROUND(Table2[[#This Row],[LHA_Pop_2016]]*Table2[[#This Row],[C_ADR_7day]]/100000*7,0)</f>
        <v>9</v>
      </c>
      <c r="V3064" s="13">
        <f>IF(OR(Table2[[#This Row],[7d_positivity_public]]=0,ISBLANK(Table2[[#This Row],[7d_positivity_public]])),"",(Table2[[#This Row],[7d_positivity_public]]-Table2[[#This Row],[7d_positivity_all]])/Table2[[#This Row],[7d_positivity_public]])</f>
        <v>0</v>
      </c>
      <c r="W3064">
        <v>9</v>
      </c>
    </row>
    <row r="3065" spans="1:23" x14ac:dyDescent="0.25">
      <c r="A3065" s="10">
        <v>44488</v>
      </c>
      <c r="B3065">
        <v>136</v>
      </c>
      <c r="C3065" t="s">
        <v>253</v>
      </c>
      <c r="D3065">
        <v>10</v>
      </c>
      <c r="E3065">
        <v>10</v>
      </c>
      <c r="F3065">
        <v>0</v>
      </c>
      <c r="G3065">
        <v>6</v>
      </c>
      <c r="H3065">
        <v>83</v>
      </c>
      <c r="J3065">
        <v>75</v>
      </c>
      <c r="K3065">
        <v>83</v>
      </c>
      <c r="L3065">
        <v>76</v>
      </c>
      <c r="M3065">
        <v>89</v>
      </c>
      <c r="N3065">
        <v>77</v>
      </c>
      <c r="O3065">
        <v>65</v>
      </c>
      <c r="P3065">
        <v>77</v>
      </c>
      <c r="Q3065">
        <v>66</v>
      </c>
      <c r="R3065">
        <v>86</v>
      </c>
      <c r="T3065" s="34">
        <f>_xlfn.XLOOKUP(B3065,'LHA Demog pivot'!$B$4:$B$93,'LHA Demog pivot'!$C$4:$C$93,,,1)</f>
        <v>66849</v>
      </c>
      <c r="U3065" s="36">
        <f>ROUND(Table2[[#This Row],[LHA_Pop_2016]]*Table2[[#This Row],[C_ADR_7day]]/100000*7,0)</f>
        <v>47</v>
      </c>
      <c r="V3065" s="13">
        <f>IF(OR(Table2[[#This Row],[7d_positivity_public]]=0,ISBLANK(Table2[[#This Row],[7d_positivity_public]])),"",(Table2[[#This Row],[7d_positivity_public]]-Table2[[#This Row],[7d_positivity_all]])/Table2[[#This Row],[7d_positivity_public]])</f>
        <v>0</v>
      </c>
      <c r="W3065">
        <v>6</v>
      </c>
    </row>
    <row r="3066" spans="1:23" x14ac:dyDescent="0.25">
      <c r="A3066" s="10">
        <v>44488</v>
      </c>
      <c r="B3066">
        <v>137</v>
      </c>
      <c r="C3066" t="s">
        <v>254</v>
      </c>
      <c r="D3066">
        <v>11</v>
      </c>
      <c r="E3066">
        <v>11</v>
      </c>
      <c r="F3066">
        <v>0</v>
      </c>
      <c r="G3066">
        <v>7</v>
      </c>
      <c r="H3066">
        <v>86</v>
      </c>
      <c r="J3066">
        <v>77</v>
      </c>
      <c r="K3066">
        <v>87</v>
      </c>
      <c r="L3066">
        <v>84</v>
      </c>
      <c r="M3066">
        <v>89</v>
      </c>
      <c r="N3066">
        <v>80</v>
      </c>
      <c r="O3066">
        <v>67</v>
      </c>
      <c r="P3066">
        <v>81</v>
      </c>
      <c r="Q3066">
        <v>75</v>
      </c>
      <c r="R3066">
        <v>86</v>
      </c>
      <c r="T3066" s="34">
        <f>_xlfn.XLOOKUP(B3066,'LHA Demog pivot'!$B$4:$B$93,'LHA Demog pivot'!$C$4:$C$93,,,1)</f>
        <v>194882</v>
      </c>
      <c r="U3066" s="36">
        <f>ROUND(Table2[[#This Row],[LHA_Pop_2016]]*Table2[[#This Row],[C_ADR_7day]]/100000*7,0)</f>
        <v>150</v>
      </c>
      <c r="V3066" s="13">
        <f>IF(OR(Table2[[#This Row],[7d_positivity_public]]=0,ISBLANK(Table2[[#This Row],[7d_positivity_public]])),"",(Table2[[#This Row],[7d_positivity_public]]-Table2[[#This Row],[7d_positivity_all]])/Table2[[#This Row],[7d_positivity_public]])</f>
        <v>0.14285714285714285</v>
      </c>
      <c r="W3066">
        <v>6</v>
      </c>
    </row>
    <row r="3067" spans="1:23" x14ac:dyDescent="0.25">
      <c r="A3067" s="10">
        <v>44488</v>
      </c>
      <c r="B3067">
        <v>138</v>
      </c>
      <c r="C3067" t="s">
        <v>116</v>
      </c>
      <c r="D3067">
        <v>9</v>
      </c>
      <c r="E3067">
        <v>1</v>
      </c>
      <c r="F3067">
        <v>8</v>
      </c>
      <c r="G3067">
        <v>4</v>
      </c>
      <c r="H3067">
        <v>87</v>
      </c>
      <c r="J3067">
        <v>78</v>
      </c>
      <c r="K3067">
        <v>87</v>
      </c>
      <c r="L3067">
        <v>80</v>
      </c>
      <c r="M3067">
        <v>91</v>
      </c>
      <c r="N3067">
        <v>82</v>
      </c>
      <c r="O3067">
        <v>70</v>
      </c>
      <c r="P3067">
        <v>83</v>
      </c>
      <c r="Q3067">
        <v>73</v>
      </c>
      <c r="R3067">
        <v>88</v>
      </c>
      <c r="T3067" s="34">
        <f>_xlfn.XLOOKUP(B3067,'LHA Demog pivot'!$B$4:$B$93,'LHA Demog pivot'!$C$4:$C$93,,,1)</f>
        <v>12110</v>
      </c>
      <c r="U3067" s="36">
        <f>ROUND(Table2[[#This Row],[LHA_Pop_2016]]*Table2[[#This Row],[C_ADR_7day]]/100000*7,0)</f>
        <v>8</v>
      </c>
      <c r="V3067" s="13">
        <f>IF(OR(Table2[[#This Row],[7d_positivity_public]]=0,ISBLANK(Table2[[#This Row],[7d_positivity_public]])),"",(Table2[[#This Row],[7d_positivity_public]]-Table2[[#This Row],[7d_positivity_all]])/Table2[[#This Row],[7d_positivity_public]])</f>
        <v>0.25</v>
      </c>
      <c r="W3067">
        <v>3</v>
      </c>
    </row>
    <row r="3068" spans="1:23" x14ac:dyDescent="0.25">
      <c r="A3068" s="10">
        <v>44488</v>
      </c>
      <c r="B3068">
        <v>139</v>
      </c>
      <c r="C3068" t="s">
        <v>118</v>
      </c>
      <c r="D3068">
        <v>37</v>
      </c>
      <c r="E3068">
        <v>24</v>
      </c>
      <c r="F3068">
        <v>13</v>
      </c>
      <c r="G3068">
        <v>19</v>
      </c>
      <c r="H3068">
        <v>71</v>
      </c>
      <c r="J3068">
        <v>42</v>
      </c>
      <c r="K3068">
        <v>73</v>
      </c>
      <c r="L3068">
        <v>59</v>
      </c>
      <c r="M3068">
        <v>82</v>
      </c>
      <c r="N3068">
        <v>64</v>
      </c>
      <c r="O3068">
        <v>33</v>
      </c>
      <c r="P3068">
        <v>66</v>
      </c>
      <c r="Q3068">
        <v>48</v>
      </c>
      <c r="R3068">
        <v>77</v>
      </c>
      <c r="T3068" s="34">
        <f>_xlfn.XLOOKUP(B3068,'LHA Demog pivot'!$B$4:$B$93,'LHA Demog pivot'!$C$4:$C$93,,,1)</f>
        <v>7285</v>
      </c>
      <c r="U3068" s="36">
        <f>ROUND(Table2[[#This Row],[LHA_Pop_2016]]*Table2[[#This Row],[C_ADR_7day]]/100000*7,0)</f>
        <v>19</v>
      </c>
      <c r="V3068" s="13">
        <f>IF(OR(Table2[[#This Row],[7d_positivity_public]]=0,ISBLANK(Table2[[#This Row],[7d_positivity_public]])),"",(Table2[[#This Row],[7d_positivity_public]]-Table2[[#This Row],[7d_positivity_all]])/Table2[[#This Row],[7d_positivity_public]])</f>
        <v>5.2631578947368418E-2</v>
      </c>
      <c r="W3068">
        <v>18</v>
      </c>
    </row>
    <row r="3069" spans="1:23" x14ac:dyDescent="0.25">
      <c r="A3069" s="10">
        <v>44488</v>
      </c>
      <c r="B3069">
        <v>141</v>
      </c>
      <c r="C3069" t="s">
        <v>255</v>
      </c>
      <c r="D3069">
        <v>7</v>
      </c>
      <c r="E3069">
        <v>5</v>
      </c>
      <c r="F3069">
        <v>2</v>
      </c>
      <c r="G3069">
        <v>6</v>
      </c>
      <c r="H3069">
        <v>93</v>
      </c>
      <c r="J3069">
        <v>84</v>
      </c>
      <c r="K3069">
        <v>94</v>
      </c>
      <c r="L3069">
        <v>94</v>
      </c>
      <c r="M3069">
        <v>93</v>
      </c>
      <c r="N3069">
        <v>86</v>
      </c>
      <c r="O3069">
        <v>70</v>
      </c>
      <c r="P3069">
        <v>86</v>
      </c>
      <c r="Q3069">
        <v>85</v>
      </c>
      <c r="R3069">
        <v>89</v>
      </c>
      <c r="T3069" s="34">
        <f>_xlfn.XLOOKUP(B3069,'LHA Demog pivot'!$B$4:$B$93,'LHA Demog pivot'!$C$4:$C$93,,,1)</f>
        <v>8085</v>
      </c>
      <c r="U3069" s="36">
        <f>ROUND(Table2[[#This Row],[LHA_Pop_2016]]*Table2[[#This Row],[C_ADR_7day]]/100000*7,0)</f>
        <v>4</v>
      </c>
      <c r="V3069" s="13">
        <f>IF(OR(Table2[[#This Row],[7d_positivity_public]]=0,ISBLANK(Table2[[#This Row],[7d_positivity_public]])),"",(Table2[[#This Row],[7d_positivity_public]]-Table2[[#This Row],[7d_positivity_all]])/Table2[[#This Row],[7d_positivity_public]])</f>
        <v>0</v>
      </c>
      <c r="W3069">
        <v>6</v>
      </c>
    </row>
    <row r="3070" spans="1:23" x14ac:dyDescent="0.25">
      <c r="A3070" s="10">
        <v>44488</v>
      </c>
      <c r="B3070">
        <v>142</v>
      </c>
      <c r="C3070" t="s">
        <v>120</v>
      </c>
      <c r="D3070">
        <v>16</v>
      </c>
      <c r="E3070">
        <v>27</v>
      </c>
      <c r="F3070">
        <v>-11</v>
      </c>
      <c r="G3070">
        <v>9</v>
      </c>
      <c r="H3070">
        <v>79</v>
      </c>
      <c r="J3070">
        <v>64</v>
      </c>
      <c r="K3070">
        <v>81</v>
      </c>
      <c r="L3070">
        <v>70</v>
      </c>
      <c r="M3070">
        <v>87</v>
      </c>
      <c r="N3070">
        <v>74</v>
      </c>
      <c r="O3070">
        <v>55</v>
      </c>
      <c r="P3070">
        <v>75</v>
      </c>
      <c r="Q3070">
        <v>61</v>
      </c>
      <c r="R3070">
        <v>83</v>
      </c>
      <c r="T3070" s="34">
        <f>_xlfn.XLOOKUP(B3070,'LHA Demog pivot'!$B$4:$B$93,'LHA Demog pivot'!$C$4:$C$93,,,1)</f>
        <v>33648</v>
      </c>
      <c r="U3070" s="36">
        <f>ROUND(Table2[[#This Row],[LHA_Pop_2016]]*Table2[[#This Row],[C_ADR_7day]]/100000*7,0)</f>
        <v>38</v>
      </c>
      <c r="V3070" s="13">
        <f>IF(OR(Table2[[#This Row],[7d_positivity_public]]=0,ISBLANK(Table2[[#This Row],[7d_positivity_public]])),"",(Table2[[#This Row],[7d_positivity_public]]-Table2[[#This Row],[7d_positivity_all]])/Table2[[#This Row],[7d_positivity_public]])</f>
        <v>0</v>
      </c>
      <c r="W3070">
        <v>9</v>
      </c>
    </row>
    <row r="3071" spans="1:23" x14ac:dyDescent="0.25">
      <c r="A3071" s="10">
        <v>44488</v>
      </c>
      <c r="B3071">
        <v>143</v>
      </c>
      <c r="C3071" t="s">
        <v>256</v>
      </c>
      <c r="D3071">
        <v>12</v>
      </c>
      <c r="E3071">
        <v>14</v>
      </c>
      <c r="F3071">
        <v>-2</v>
      </c>
      <c r="G3071">
        <v>7</v>
      </c>
      <c r="H3071">
        <v>88</v>
      </c>
      <c r="J3071">
        <v>80</v>
      </c>
      <c r="K3071">
        <v>88</v>
      </c>
      <c r="L3071">
        <v>86</v>
      </c>
      <c r="M3071">
        <v>91</v>
      </c>
      <c r="N3071">
        <v>81</v>
      </c>
      <c r="O3071">
        <v>70</v>
      </c>
      <c r="P3071">
        <v>82</v>
      </c>
      <c r="Q3071">
        <v>76</v>
      </c>
      <c r="R3071">
        <v>88</v>
      </c>
      <c r="T3071" s="34">
        <f>_xlfn.XLOOKUP(B3071,'LHA Demog pivot'!$B$4:$B$93,'LHA Demog pivot'!$C$4:$C$93,,,1)</f>
        <v>113287</v>
      </c>
      <c r="U3071" s="36">
        <f>ROUND(Table2[[#This Row],[LHA_Pop_2016]]*Table2[[#This Row],[C_ADR_7day]]/100000*7,0)</f>
        <v>95</v>
      </c>
      <c r="V3071" s="13">
        <f>IF(OR(Table2[[#This Row],[7d_positivity_public]]=0,ISBLANK(Table2[[#This Row],[7d_positivity_public]])),"",(Table2[[#This Row],[7d_positivity_public]]-Table2[[#This Row],[7d_positivity_all]])/Table2[[#This Row],[7d_positivity_public]])</f>
        <v>0.14285714285714285</v>
      </c>
      <c r="W3071">
        <v>6</v>
      </c>
    </row>
    <row r="3072" spans="1:23" x14ac:dyDescent="0.25">
      <c r="A3072" s="10">
        <v>44488</v>
      </c>
      <c r="B3072">
        <v>144</v>
      </c>
      <c r="C3072" t="s">
        <v>257</v>
      </c>
      <c r="D3072">
        <v>12</v>
      </c>
      <c r="E3072">
        <v>41</v>
      </c>
      <c r="F3072">
        <v>-29</v>
      </c>
      <c r="G3072">
        <v>5</v>
      </c>
      <c r="H3072">
        <v>76</v>
      </c>
      <c r="J3072">
        <v>59</v>
      </c>
      <c r="K3072">
        <v>77</v>
      </c>
      <c r="L3072">
        <v>64</v>
      </c>
      <c r="M3072">
        <v>83</v>
      </c>
      <c r="N3072">
        <v>70</v>
      </c>
      <c r="O3072">
        <v>45</v>
      </c>
      <c r="P3072">
        <v>71</v>
      </c>
      <c r="Q3072">
        <v>52</v>
      </c>
      <c r="R3072">
        <v>80</v>
      </c>
      <c r="T3072" s="34">
        <f>_xlfn.XLOOKUP(B3072,'LHA Demog pivot'!$B$4:$B$93,'LHA Demog pivot'!$C$4:$C$93,,,1)</f>
        <v>14112</v>
      </c>
      <c r="U3072" s="36">
        <f>ROUND(Table2[[#This Row],[LHA_Pop_2016]]*Table2[[#This Row],[C_ADR_7day]]/100000*7,0)</f>
        <v>12</v>
      </c>
      <c r="V3072" s="13">
        <f>IF(OR(Table2[[#This Row],[7d_positivity_public]]=0,ISBLANK(Table2[[#This Row],[7d_positivity_public]])),"",(Table2[[#This Row],[7d_positivity_public]]-Table2[[#This Row],[7d_positivity_all]])/Table2[[#This Row],[7d_positivity_public]])</f>
        <v>0</v>
      </c>
      <c r="W3072">
        <v>5</v>
      </c>
    </row>
    <row r="3073" spans="1:23" x14ac:dyDescent="0.25">
      <c r="A3073" s="10">
        <v>44488</v>
      </c>
      <c r="B3073">
        <v>145</v>
      </c>
      <c r="C3073" t="s">
        <v>258</v>
      </c>
      <c r="D3073">
        <v>7</v>
      </c>
      <c r="E3073">
        <v>7</v>
      </c>
      <c r="F3073">
        <v>0</v>
      </c>
      <c r="G3073">
        <v>9</v>
      </c>
      <c r="H3073">
        <v>76</v>
      </c>
      <c r="J3073">
        <v>63</v>
      </c>
      <c r="K3073">
        <v>77</v>
      </c>
      <c r="L3073">
        <v>70</v>
      </c>
      <c r="M3073">
        <v>81</v>
      </c>
      <c r="N3073">
        <v>69</v>
      </c>
      <c r="O3073">
        <v>56</v>
      </c>
      <c r="P3073">
        <v>70</v>
      </c>
      <c r="Q3073">
        <v>59</v>
      </c>
      <c r="R3073">
        <v>77</v>
      </c>
      <c r="T3073" s="34">
        <f>_xlfn.XLOOKUP(B3073,'LHA Demog pivot'!$B$4:$B$93,'LHA Demog pivot'!$C$4:$C$93,,,1)</f>
        <v>4050</v>
      </c>
      <c r="U3073" s="36">
        <f>ROUND(Table2[[#This Row],[LHA_Pop_2016]]*Table2[[#This Row],[C_ADR_7day]]/100000*7,0)</f>
        <v>2</v>
      </c>
      <c r="V3073" s="13">
        <f>IF(OR(Table2[[#This Row],[7d_positivity_public]]=0,ISBLANK(Table2[[#This Row],[7d_positivity_public]])),"",(Table2[[#This Row],[7d_positivity_public]]-Table2[[#This Row],[7d_positivity_all]])/Table2[[#This Row],[7d_positivity_public]])</f>
        <v>0.1111111111111111</v>
      </c>
      <c r="W3073">
        <v>8</v>
      </c>
    </row>
    <row r="3074" spans="1:23" x14ac:dyDescent="0.25">
      <c r="A3074" s="10">
        <v>44488</v>
      </c>
      <c r="B3074">
        <v>146</v>
      </c>
      <c r="C3074" t="s">
        <v>259</v>
      </c>
      <c r="D3074">
        <v>32</v>
      </c>
      <c r="E3074">
        <v>35</v>
      </c>
      <c r="F3074">
        <v>-3</v>
      </c>
      <c r="G3074">
        <v>16</v>
      </c>
      <c r="H3074">
        <v>76</v>
      </c>
      <c r="J3074">
        <v>63</v>
      </c>
      <c r="K3074">
        <v>77</v>
      </c>
      <c r="L3074">
        <v>70</v>
      </c>
      <c r="M3074">
        <v>83</v>
      </c>
      <c r="N3074">
        <v>67</v>
      </c>
      <c r="O3074">
        <v>48</v>
      </c>
      <c r="P3074">
        <v>68</v>
      </c>
      <c r="Q3074">
        <v>57</v>
      </c>
      <c r="R3074">
        <v>78</v>
      </c>
      <c r="T3074" s="34">
        <f>_xlfn.XLOOKUP(B3074,'LHA Demog pivot'!$B$4:$B$93,'LHA Demog pivot'!$C$4:$C$93,,,1)</f>
        <v>24815</v>
      </c>
      <c r="U3074" s="36">
        <f>ROUND(Table2[[#This Row],[LHA_Pop_2016]]*Table2[[#This Row],[C_ADR_7day]]/100000*7,0)</f>
        <v>56</v>
      </c>
      <c r="V3074" s="13">
        <f>IF(OR(Table2[[#This Row],[7d_positivity_public]]=0,ISBLANK(Table2[[#This Row],[7d_positivity_public]])),"",(Table2[[#This Row],[7d_positivity_public]]-Table2[[#This Row],[7d_positivity_all]])/Table2[[#This Row],[7d_positivity_public]])</f>
        <v>6.25E-2</v>
      </c>
      <c r="W3074">
        <v>15</v>
      </c>
    </row>
    <row r="3075" spans="1:23" x14ac:dyDescent="0.25">
      <c r="A3075" s="10">
        <v>44488</v>
      </c>
      <c r="B3075">
        <v>147</v>
      </c>
      <c r="C3075" t="s">
        <v>260</v>
      </c>
      <c r="D3075">
        <v>3</v>
      </c>
      <c r="E3075">
        <v>16</v>
      </c>
      <c r="F3075">
        <v>-13</v>
      </c>
      <c r="G3075">
        <v>0</v>
      </c>
      <c r="H3075">
        <v>78</v>
      </c>
      <c r="J3075">
        <v>64</v>
      </c>
      <c r="K3075">
        <v>79</v>
      </c>
      <c r="L3075">
        <v>72</v>
      </c>
      <c r="M3075">
        <v>84</v>
      </c>
      <c r="N3075">
        <v>69</v>
      </c>
      <c r="O3075">
        <v>52</v>
      </c>
      <c r="P3075">
        <v>71</v>
      </c>
      <c r="Q3075">
        <v>60</v>
      </c>
      <c r="R3075">
        <v>79</v>
      </c>
      <c r="T3075" s="34">
        <f>_xlfn.XLOOKUP(B3075,'LHA Demog pivot'!$B$4:$B$93,'LHA Demog pivot'!$C$4:$C$93,,,1)</f>
        <v>4012</v>
      </c>
      <c r="U3075" s="36">
        <f>ROUND(Table2[[#This Row],[LHA_Pop_2016]]*Table2[[#This Row],[C_ADR_7day]]/100000*7,0)</f>
        <v>1</v>
      </c>
      <c r="V3075" s="13" t="str">
        <f>IF(OR(Table2[[#This Row],[7d_positivity_public]]=0,ISBLANK(Table2[[#This Row],[7d_positivity_public]])),"",(Table2[[#This Row],[7d_positivity_public]]-Table2[[#This Row],[7d_positivity_all]])/Table2[[#This Row],[7d_positivity_public]])</f>
        <v/>
      </c>
      <c r="W3075">
        <v>0</v>
      </c>
    </row>
    <row r="3076" spans="1:23" x14ac:dyDescent="0.25">
      <c r="A3076" s="10">
        <v>44488</v>
      </c>
      <c r="B3076">
        <v>148</v>
      </c>
      <c r="C3076" t="s">
        <v>261</v>
      </c>
      <c r="D3076">
        <v>0</v>
      </c>
      <c r="E3076">
        <v>25</v>
      </c>
      <c r="F3076">
        <v>-25</v>
      </c>
      <c r="G3076">
        <v>0</v>
      </c>
      <c r="H3076">
        <v>78</v>
      </c>
      <c r="J3076">
        <v>60</v>
      </c>
      <c r="K3076">
        <v>80</v>
      </c>
      <c r="L3076">
        <v>70</v>
      </c>
      <c r="M3076">
        <v>85</v>
      </c>
      <c r="N3076">
        <v>71</v>
      </c>
      <c r="O3076">
        <v>44</v>
      </c>
      <c r="P3076">
        <v>72</v>
      </c>
      <c r="Q3076">
        <v>60</v>
      </c>
      <c r="R3076">
        <v>80</v>
      </c>
      <c r="T3076" s="34">
        <f>_xlfn.XLOOKUP(B3076,'LHA Demog pivot'!$B$4:$B$93,'LHA Demog pivot'!$C$4:$C$93,,,1)</f>
        <v>6548</v>
      </c>
      <c r="U3076" s="36">
        <f>ROUND(Table2[[#This Row],[LHA_Pop_2016]]*Table2[[#This Row],[C_ADR_7day]]/100000*7,0)</f>
        <v>0</v>
      </c>
      <c r="V3076" s="13" t="str">
        <f>IF(OR(Table2[[#This Row],[7d_positivity_public]]=0,ISBLANK(Table2[[#This Row],[7d_positivity_public]])),"",(Table2[[#This Row],[7d_positivity_public]]-Table2[[#This Row],[7d_positivity_all]])/Table2[[#This Row],[7d_positivity_public]])</f>
        <v/>
      </c>
      <c r="W3076">
        <v>0</v>
      </c>
    </row>
    <row r="3077" spans="1:23" x14ac:dyDescent="0.25">
      <c r="A3077" s="10">
        <v>44488</v>
      </c>
      <c r="B3077">
        <v>149</v>
      </c>
      <c r="C3077" t="s">
        <v>124</v>
      </c>
      <c r="D3077">
        <v>19</v>
      </c>
      <c r="E3077">
        <v>22</v>
      </c>
      <c r="F3077">
        <v>-3</v>
      </c>
      <c r="G3077">
        <v>11</v>
      </c>
      <c r="H3077">
        <v>80</v>
      </c>
      <c r="J3077">
        <v>70</v>
      </c>
      <c r="K3077">
        <v>81</v>
      </c>
      <c r="L3077">
        <v>73</v>
      </c>
      <c r="M3077">
        <v>86</v>
      </c>
      <c r="N3077">
        <v>72</v>
      </c>
      <c r="O3077">
        <v>54</v>
      </c>
      <c r="P3077">
        <v>73</v>
      </c>
      <c r="Q3077">
        <v>61</v>
      </c>
      <c r="R3077">
        <v>82</v>
      </c>
      <c r="T3077" s="34">
        <f>_xlfn.XLOOKUP(B3077,'LHA Demog pivot'!$B$4:$B$93,'LHA Demog pivot'!$C$4:$C$93,,,1)</f>
        <v>10855</v>
      </c>
      <c r="U3077" s="36">
        <f>ROUND(Table2[[#This Row],[LHA_Pop_2016]]*Table2[[#This Row],[C_ADR_7day]]/100000*7,0)</f>
        <v>14</v>
      </c>
      <c r="V3077" s="13">
        <f>IF(OR(Table2[[#This Row],[7d_positivity_public]]=0,ISBLANK(Table2[[#This Row],[7d_positivity_public]])),"",(Table2[[#This Row],[7d_positivity_public]]-Table2[[#This Row],[7d_positivity_all]])/Table2[[#This Row],[7d_positivity_public]])</f>
        <v>0.18181818181818182</v>
      </c>
      <c r="W3077">
        <v>9</v>
      </c>
    </row>
    <row r="3078" spans="1:23" x14ac:dyDescent="0.25">
      <c r="A3078" s="10">
        <v>44488</v>
      </c>
      <c r="B3078">
        <v>211</v>
      </c>
      <c r="C3078" t="s">
        <v>262</v>
      </c>
      <c r="D3078">
        <v>29</v>
      </c>
      <c r="E3078">
        <v>33</v>
      </c>
      <c r="F3078">
        <v>-4</v>
      </c>
      <c r="G3078">
        <v>12</v>
      </c>
      <c r="H3078">
        <v>77</v>
      </c>
      <c r="J3078">
        <v>59</v>
      </c>
      <c r="K3078">
        <v>78</v>
      </c>
      <c r="L3078">
        <v>71</v>
      </c>
      <c r="M3078">
        <v>83</v>
      </c>
      <c r="N3078">
        <v>70</v>
      </c>
      <c r="O3078">
        <v>48</v>
      </c>
      <c r="P3078">
        <v>71</v>
      </c>
      <c r="Q3078">
        <v>60</v>
      </c>
      <c r="R3078">
        <v>78</v>
      </c>
      <c r="T3078" s="34">
        <f>_xlfn.XLOOKUP(B3078,'LHA Demog pivot'!$B$4:$B$93,'LHA Demog pivot'!$C$4:$C$93,,,1)</f>
        <v>8129</v>
      </c>
      <c r="U3078" s="36">
        <f>ROUND(Table2[[#This Row],[LHA_Pop_2016]]*Table2[[#This Row],[C_ADR_7day]]/100000*7,0)</f>
        <v>17</v>
      </c>
      <c r="V3078" s="13">
        <f>IF(OR(Table2[[#This Row],[7d_positivity_public]]=0,ISBLANK(Table2[[#This Row],[7d_positivity_public]])),"",(Table2[[#This Row],[7d_positivity_public]]-Table2[[#This Row],[7d_positivity_all]])/Table2[[#This Row],[7d_positivity_public]])</f>
        <v>8.3333333333333329E-2</v>
      </c>
      <c r="W3078">
        <v>11</v>
      </c>
    </row>
    <row r="3079" spans="1:23" x14ac:dyDescent="0.25">
      <c r="A3079" s="10">
        <v>44488</v>
      </c>
      <c r="B3079">
        <v>212</v>
      </c>
      <c r="C3079" t="s">
        <v>263</v>
      </c>
      <c r="D3079">
        <v>31</v>
      </c>
      <c r="E3079">
        <v>34</v>
      </c>
      <c r="F3079">
        <v>-3</v>
      </c>
      <c r="G3079">
        <v>9</v>
      </c>
      <c r="H3079">
        <v>80</v>
      </c>
      <c r="J3079">
        <v>69</v>
      </c>
      <c r="K3079">
        <v>81</v>
      </c>
      <c r="L3079">
        <v>75</v>
      </c>
      <c r="M3079">
        <v>87</v>
      </c>
      <c r="N3079">
        <v>73</v>
      </c>
      <c r="O3079">
        <v>59</v>
      </c>
      <c r="P3079">
        <v>75</v>
      </c>
      <c r="Q3079">
        <v>66</v>
      </c>
      <c r="R3079">
        <v>83</v>
      </c>
      <c r="T3079" s="34">
        <f>_xlfn.XLOOKUP(B3079,'LHA Demog pivot'!$B$4:$B$93,'LHA Demog pivot'!$C$4:$C$93,,,1)</f>
        <v>93177</v>
      </c>
      <c r="U3079" s="36">
        <f>ROUND(Table2[[#This Row],[LHA_Pop_2016]]*Table2[[#This Row],[C_ADR_7day]]/100000*7,0)</f>
        <v>202</v>
      </c>
      <c r="V3079" s="13">
        <f>IF(OR(Table2[[#This Row],[7d_positivity_public]]=0,ISBLANK(Table2[[#This Row],[7d_positivity_public]])),"",(Table2[[#This Row],[7d_positivity_public]]-Table2[[#This Row],[7d_positivity_all]])/Table2[[#This Row],[7d_positivity_public]])</f>
        <v>0.1111111111111111</v>
      </c>
      <c r="W3079">
        <v>8</v>
      </c>
    </row>
    <row r="3080" spans="1:23" x14ac:dyDescent="0.25">
      <c r="A3080" s="10">
        <v>44488</v>
      </c>
      <c r="B3080">
        <v>213</v>
      </c>
      <c r="C3080" t="s">
        <v>264</v>
      </c>
      <c r="D3080">
        <v>29</v>
      </c>
      <c r="E3080">
        <v>21</v>
      </c>
      <c r="F3080">
        <v>8</v>
      </c>
      <c r="G3080">
        <v>11</v>
      </c>
      <c r="H3080">
        <v>87</v>
      </c>
      <c r="J3080">
        <v>77</v>
      </c>
      <c r="K3080">
        <v>87</v>
      </c>
      <c r="L3080">
        <v>86</v>
      </c>
      <c r="M3080">
        <v>89</v>
      </c>
      <c r="N3080">
        <v>80</v>
      </c>
      <c r="O3080">
        <v>67</v>
      </c>
      <c r="P3080">
        <v>81</v>
      </c>
      <c r="Q3080">
        <v>78</v>
      </c>
      <c r="R3080">
        <v>86</v>
      </c>
      <c r="T3080" s="34">
        <f>_xlfn.XLOOKUP(B3080,'LHA Demog pivot'!$B$4:$B$93,'LHA Demog pivot'!$C$4:$C$93,,,1)</f>
        <v>141685</v>
      </c>
      <c r="U3080" s="36">
        <f>ROUND(Table2[[#This Row],[LHA_Pop_2016]]*Table2[[#This Row],[C_ADR_7day]]/100000*7,0)</f>
        <v>288</v>
      </c>
      <c r="V3080" s="13">
        <f>IF(OR(Table2[[#This Row],[7d_positivity_public]]=0,ISBLANK(Table2[[#This Row],[7d_positivity_public]])),"",(Table2[[#This Row],[7d_positivity_public]]-Table2[[#This Row],[7d_positivity_all]])/Table2[[#This Row],[7d_positivity_public]])</f>
        <v>0.18181818181818182</v>
      </c>
      <c r="W3080">
        <v>9</v>
      </c>
    </row>
    <row r="3081" spans="1:23" x14ac:dyDescent="0.25">
      <c r="A3081" s="10">
        <v>44488</v>
      </c>
      <c r="B3081">
        <v>214</v>
      </c>
      <c r="C3081" t="s">
        <v>265</v>
      </c>
      <c r="D3081">
        <v>18</v>
      </c>
      <c r="E3081">
        <v>21</v>
      </c>
      <c r="F3081">
        <v>-3</v>
      </c>
      <c r="G3081">
        <v>7</v>
      </c>
      <c r="H3081">
        <v>80</v>
      </c>
      <c r="J3081">
        <v>72</v>
      </c>
      <c r="K3081">
        <v>81</v>
      </c>
      <c r="L3081">
        <v>75</v>
      </c>
      <c r="M3081">
        <v>87</v>
      </c>
      <c r="N3081">
        <v>73</v>
      </c>
      <c r="O3081">
        <v>62</v>
      </c>
      <c r="P3081">
        <v>74</v>
      </c>
      <c r="Q3081">
        <v>67</v>
      </c>
      <c r="R3081">
        <v>83</v>
      </c>
      <c r="T3081" s="34">
        <f>_xlfn.XLOOKUP(B3081,'LHA Demog pivot'!$B$4:$B$93,'LHA Demog pivot'!$C$4:$C$93,,,1)</f>
        <v>43157</v>
      </c>
      <c r="U3081" s="36">
        <f>ROUND(Table2[[#This Row],[LHA_Pop_2016]]*Table2[[#This Row],[C_ADR_7day]]/100000*7,0)</f>
        <v>54</v>
      </c>
      <c r="V3081" s="13">
        <f>IF(OR(Table2[[#This Row],[7d_positivity_public]]=0,ISBLANK(Table2[[#This Row],[7d_positivity_public]])),"",(Table2[[#This Row],[7d_positivity_public]]-Table2[[#This Row],[7d_positivity_all]])/Table2[[#This Row],[7d_positivity_public]])</f>
        <v>0.14285714285714285</v>
      </c>
      <c r="W3081">
        <v>6</v>
      </c>
    </row>
    <row r="3082" spans="1:23" x14ac:dyDescent="0.25">
      <c r="A3082" s="10">
        <v>44488</v>
      </c>
      <c r="B3082">
        <v>215</v>
      </c>
      <c r="C3082" t="s">
        <v>135</v>
      </c>
      <c r="D3082">
        <v>5</v>
      </c>
      <c r="E3082">
        <v>17</v>
      </c>
      <c r="F3082">
        <v>-12</v>
      </c>
      <c r="G3082">
        <v>4</v>
      </c>
      <c r="H3082">
        <v>83</v>
      </c>
      <c r="J3082">
        <v>67</v>
      </c>
      <c r="K3082">
        <v>84</v>
      </c>
      <c r="L3082">
        <v>76</v>
      </c>
      <c r="M3082">
        <v>90</v>
      </c>
      <c r="N3082">
        <v>77</v>
      </c>
      <c r="O3082">
        <v>58</v>
      </c>
      <c r="P3082">
        <v>78</v>
      </c>
      <c r="Q3082">
        <v>66</v>
      </c>
      <c r="R3082">
        <v>87</v>
      </c>
      <c r="T3082" s="34">
        <f>_xlfn.XLOOKUP(B3082,'LHA Demog pivot'!$B$4:$B$93,'LHA Demog pivot'!$C$4:$C$93,,,1)</f>
        <v>9696</v>
      </c>
      <c r="U3082" s="36">
        <f>ROUND(Table2[[#This Row],[LHA_Pop_2016]]*Table2[[#This Row],[C_ADR_7day]]/100000*7,0)</f>
        <v>3</v>
      </c>
      <c r="V3082" s="13">
        <f>IF(OR(Table2[[#This Row],[7d_positivity_public]]=0,ISBLANK(Table2[[#This Row],[7d_positivity_public]])),"",(Table2[[#This Row],[7d_positivity_public]]-Table2[[#This Row],[7d_positivity_all]])/Table2[[#This Row],[7d_positivity_public]])</f>
        <v>0</v>
      </c>
      <c r="W3082">
        <v>4</v>
      </c>
    </row>
    <row r="3083" spans="1:23" x14ac:dyDescent="0.25">
      <c r="A3083" s="10">
        <v>44488</v>
      </c>
      <c r="B3083">
        <v>221</v>
      </c>
      <c r="C3083" t="s">
        <v>136</v>
      </c>
      <c r="D3083">
        <v>7</v>
      </c>
      <c r="E3083">
        <v>9</v>
      </c>
      <c r="F3083">
        <v>-2</v>
      </c>
      <c r="G3083">
        <v>4</v>
      </c>
      <c r="H3083">
        <v>92</v>
      </c>
      <c r="J3083">
        <v>89</v>
      </c>
      <c r="K3083">
        <v>92</v>
      </c>
      <c r="L3083">
        <v>93</v>
      </c>
      <c r="M3083">
        <v>91</v>
      </c>
      <c r="N3083">
        <v>87</v>
      </c>
      <c r="O3083">
        <v>82</v>
      </c>
      <c r="P3083">
        <v>88</v>
      </c>
      <c r="Q3083">
        <v>87</v>
      </c>
      <c r="R3083">
        <v>88</v>
      </c>
      <c r="T3083" s="34">
        <f>_xlfn.XLOOKUP(B3083,'LHA Demog pivot'!$B$4:$B$93,'LHA Demog pivot'!$C$4:$C$93,,,1)</f>
        <v>70996</v>
      </c>
      <c r="U3083" s="36">
        <f>ROUND(Table2[[#This Row],[LHA_Pop_2016]]*Table2[[#This Row],[C_ADR_7day]]/100000*7,0)</f>
        <v>35</v>
      </c>
      <c r="V3083" s="13">
        <f>IF(OR(Table2[[#This Row],[7d_positivity_public]]=0,ISBLANK(Table2[[#This Row],[7d_positivity_public]])),"",(Table2[[#This Row],[7d_positivity_public]]-Table2[[#This Row],[7d_positivity_all]])/Table2[[#This Row],[7d_positivity_public]])</f>
        <v>0.25</v>
      </c>
      <c r="W3083">
        <v>3</v>
      </c>
    </row>
    <row r="3084" spans="1:23" x14ac:dyDescent="0.25">
      <c r="A3084" s="10">
        <v>44488</v>
      </c>
      <c r="B3084">
        <v>222</v>
      </c>
      <c r="C3084" t="s">
        <v>266</v>
      </c>
      <c r="D3084">
        <v>6</v>
      </c>
      <c r="E3084">
        <v>7</v>
      </c>
      <c r="F3084">
        <v>-1</v>
      </c>
      <c r="G3084">
        <v>4</v>
      </c>
      <c r="H3084">
        <v>92</v>
      </c>
      <c r="J3084">
        <v>89</v>
      </c>
      <c r="K3084">
        <v>92</v>
      </c>
      <c r="L3084">
        <v>95</v>
      </c>
      <c r="M3084">
        <v>89</v>
      </c>
      <c r="N3084">
        <v>87</v>
      </c>
      <c r="O3084">
        <v>82</v>
      </c>
      <c r="P3084">
        <v>88</v>
      </c>
      <c r="Q3084">
        <v>89</v>
      </c>
      <c r="R3084">
        <v>86</v>
      </c>
      <c r="T3084" s="34">
        <f>_xlfn.XLOOKUP(B3084,'LHA Demog pivot'!$B$4:$B$93,'LHA Demog pivot'!$C$4:$C$93,,,1)</f>
        <v>232755</v>
      </c>
      <c r="U3084" s="36">
        <f>ROUND(Table2[[#This Row],[LHA_Pop_2016]]*Table2[[#This Row],[C_ADR_7day]]/100000*7,0)</f>
        <v>98</v>
      </c>
      <c r="V3084" s="13">
        <f>IF(OR(Table2[[#This Row],[7d_positivity_public]]=0,ISBLANK(Table2[[#This Row],[7d_positivity_public]])),"",(Table2[[#This Row],[7d_positivity_public]]-Table2[[#This Row],[7d_positivity_all]])/Table2[[#This Row],[7d_positivity_public]])</f>
        <v>0.5</v>
      </c>
      <c r="W3084">
        <v>2</v>
      </c>
    </row>
    <row r="3085" spans="1:23" x14ac:dyDescent="0.25">
      <c r="A3085" s="10">
        <v>44488</v>
      </c>
      <c r="B3085">
        <v>223</v>
      </c>
      <c r="C3085" t="s">
        <v>267</v>
      </c>
      <c r="D3085">
        <v>11</v>
      </c>
      <c r="E3085">
        <v>11</v>
      </c>
      <c r="F3085">
        <v>0</v>
      </c>
      <c r="G3085">
        <v>6</v>
      </c>
      <c r="H3085">
        <v>87</v>
      </c>
      <c r="J3085">
        <v>84</v>
      </c>
      <c r="K3085">
        <v>87</v>
      </c>
      <c r="L3085">
        <v>84</v>
      </c>
      <c r="M3085">
        <v>91</v>
      </c>
      <c r="N3085">
        <v>82</v>
      </c>
      <c r="O3085">
        <v>76</v>
      </c>
      <c r="P3085">
        <v>82</v>
      </c>
      <c r="Q3085">
        <v>77</v>
      </c>
      <c r="R3085">
        <v>88</v>
      </c>
      <c r="T3085" s="34">
        <f>_xlfn.XLOOKUP(B3085,'LHA Demog pivot'!$B$4:$B$93,'LHA Demog pivot'!$C$4:$C$93,,,1)</f>
        <v>101101</v>
      </c>
      <c r="U3085" s="36">
        <f>ROUND(Table2[[#This Row],[LHA_Pop_2016]]*Table2[[#This Row],[C_ADR_7day]]/100000*7,0)</f>
        <v>78</v>
      </c>
      <c r="V3085" s="13">
        <f>IF(OR(Table2[[#This Row],[7d_positivity_public]]=0,ISBLANK(Table2[[#This Row],[7d_positivity_public]])),"",(Table2[[#This Row],[7d_positivity_public]]-Table2[[#This Row],[7d_positivity_all]])/Table2[[#This Row],[7d_positivity_public]])</f>
        <v>0.16666666666666666</v>
      </c>
      <c r="W3085">
        <v>5</v>
      </c>
    </row>
    <row r="3086" spans="1:23" x14ac:dyDescent="0.25">
      <c r="A3086" s="10">
        <v>44488</v>
      </c>
      <c r="B3086">
        <v>224</v>
      </c>
      <c r="C3086" t="s">
        <v>268</v>
      </c>
      <c r="D3086">
        <v>6</v>
      </c>
      <c r="E3086">
        <v>7</v>
      </c>
      <c r="F3086">
        <v>-1</v>
      </c>
      <c r="G3086">
        <v>3</v>
      </c>
      <c r="H3086">
        <v>90</v>
      </c>
      <c r="J3086">
        <v>88</v>
      </c>
      <c r="K3086">
        <v>90</v>
      </c>
      <c r="L3086">
        <v>90</v>
      </c>
      <c r="M3086">
        <v>91</v>
      </c>
      <c r="N3086">
        <v>86</v>
      </c>
      <c r="O3086">
        <v>82</v>
      </c>
      <c r="P3086">
        <v>86</v>
      </c>
      <c r="Q3086">
        <v>85</v>
      </c>
      <c r="R3086">
        <v>88</v>
      </c>
      <c r="T3086" s="34">
        <f>_xlfn.XLOOKUP(B3086,'LHA Demog pivot'!$B$4:$B$93,'LHA Demog pivot'!$C$4:$C$93,,,1)</f>
        <v>234393</v>
      </c>
      <c r="U3086" s="36">
        <f>ROUND(Table2[[#This Row],[LHA_Pop_2016]]*Table2[[#This Row],[C_ADR_7day]]/100000*7,0)</f>
        <v>98</v>
      </c>
      <c r="V3086" s="13">
        <f>IF(OR(Table2[[#This Row],[7d_positivity_public]]=0,ISBLANK(Table2[[#This Row],[7d_positivity_public]])),"",(Table2[[#This Row],[7d_positivity_public]]-Table2[[#This Row],[7d_positivity_all]])/Table2[[#This Row],[7d_positivity_public]])</f>
        <v>0.33333333333333331</v>
      </c>
      <c r="W3086">
        <v>2</v>
      </c>
    </row>
    <row r="3087" spans="1:23" x14ac:dyDescent="0.25">
      <c r="A3087" s="10">
        <v>44488</v>
      </c>
      <c r="B3087">
        <v>231</v>
      </c>
      <c r="C3087" t="s">
        <v>269</v>
      </c>
      <c r="D3087">
        <v>21</v>
      </c>
      <c r="E3087">
        <v>21</v>
      </c>
      <c r="F3087">
        <v>0</v>
      </c>
      <c r="G3087">
        <v>7</v>
      </c>
      <c r="H3087">
        <v>88</v>
      </c>
      <c r="J3087">
        <v>83</v>
      </c>
      <c r="K3087">
        <v>88</v>
      </c>
      <c r="L3087">
        <v>86</v>
      </c>
      <c r="M3087">
        <v>91</v>
      </c>
      <c r="N3087">
        <v>82</v>
      </c>
      <c r="O3087">
        <v>75</v>
      </c>
      <c r="P3087">
        <v>83</v>
      </c>
      <c r="Q3087">
        <v>78</v>
      </c>
      <c r="R3087">
        <v>88</v>
      </c>
      <c r="T3087" s="34">
        <f>_xlfn.XLOOKUP(B3087,'LHA Demog pivot'!$B$4:$B$93,'LHA Demog pivot'!$C$4:$C$93,,,1)</f>
        <v>143778</v>
      </c>
      <c r="U3087" s="36">
        <f>ROUND(Table2[[#This Row],[LHA_Pop_2016]]*Table2[[#This Row],[C_ADR_7day]]/100000*7,0)</f>
        <v>211</v>
      </c>
      <c r="V3087" s="13">
        <f>IF(OR(Table2[[#This Row],[7d_positivity_public]]=0,ISBLANK(Table2[[#This Row],[7d_positivity_public]])),"",(Table2[[#This Row],[7d_positivity_public]]-Table2[[#This Row],[7d_positivity_all]])/Table2[[#This Row],[7d_positivity_public]])</f>
        <v>0.14285714285714285</v>
      </c>
      <c r="W3087">
        <v>6</v>
      </c>
    </row>
    <row r="3088" spans="1:23" x14ac:dyDescent="0.25">
      <c r="A3088" s="10">
        <v>44488</v>
      </c>
      <c r="B3088">
        <v>232</v>
      </c>
      <c r="C3088" t="s">
        <v>270</v>
      </c>
      <c r="D3088">
        <v>7</v>
      </c>
      <c r="E3088">
        <v>6</v>
      </c>
      <c r="F3088">
        <v>1</v>
      </c>
      <c r="G3088">
        <v>3</v>
      </c>
      <c r="H3088">
        <v>94</v>
      </c>
      <c r="J3088">
        <v>92</v>
      </c>
      <c r="K3088">
        <v>94</v>
      </c>
      <c r="L3088">
        <v>94</v>
      </c>
      <c r="M3088">
        <v>94</v>
      </c>
      <c r="N3088">
        <v>89</v>
      </c>
      <c r="O3088">
        <v>85</v>
      </c>
      <c r="P3088">
        <v>89</v>
      </c>
      <c r="Q3088">
        <v>87</v>
      </c>
      <c r="R3088">
        <v>92</v>
      </c>
      <c r="T3088" s="34">
        <f>_xlfn.XLOOKUP(B3088,'LHA Demog pivot'!$B$4:$B$93,'LHA Demog pivot'!$C$4:$C$93,,,1)</f>
        <v>103064</v>
      </c>
      <c r="U3088" s="36">
        <f>ROUND(Table2[[#This Row],[LHA_Pop_2016]]*Table2[[#This Row],[C_ADR_7day]]/100000*7,0)</f>
        <v>51</v>
      </c>
      <c r="V3088" s="13">
        <f>IF(OR(Table2[[#This Row],[7d_positivity_public]]=0,ISBLANK(Table2[[#This Row],[7d_positivity_public]])),"",(Table2[[#This Row],[7d_positivity_public]]-Table2[[#This Row],[7d_positivity_all]])/Table2[[#This Row],[7d_positivity_public]])</f>
        <v>0</v>
      </c>
      <c r="W3088">
        <v>3</v>
      </c>
    </row>
    <row r="3089" spans="1:23" x14ac:dyDescent="0.25">
      <c r="A3089" s="10">
        <v>44488</v>
      </c>
      <c r="B3089">
        <v>233</v>
      </c>
      <c r="C3089" t="s">
        <v>271</v>
      </c>
      <c r="D3089">
        <v>9</v>
      </c>
      <c r="E3089">
        <v>9</v>
      </c>
      <c r="F3089">
        <v>0</v>
      </c>
      <c r="G3089">
        <v>5</v>
      </c>
      <c r="H3089">
        <v>93</v>
      </c>
      <c r="J3089">
        <v>87</v>
      </c>
      <c r="K3089">
        <v>94</v>
      </c>
      <c r="L3089">
        <v>95</v>
      </c>
      <c r="M3089">
        <v>93</v>
      </c>
      <c r="N3089">
        <v>86</v>
      </c>
      <c r="O3089">
        <v>77</v>
      </c>
      <c r="P3089">
        <v>87</v>
      </c>
      <c r="Q3089">
        <v>86</v>
      </c>
      <c r="R3089">
        <v>89</v>
      </c>
      <c r="T3089" s="34">
        <f>_xlfn.XLOOKUP(B3089,'LHA Demog pivot'!$B$4:$B$93,'LHA Demog pivot'!$C$4:$C$93,,,1)</f>
        <v>443367</v>
      </c>
      <c r="U3089" s="36">
        <f>ROUND(Table2[[#This Row],[LHA_Pop_2016]]*Table2[[#This Row],[C_ADR_7day]]/100000*7,0)</f>
        <v>279</v>
      </c>
      <c r="V3089" s="13">
        <f>IF(OR(Table2[[#This Row],[7d_positivity_public]]=0,ISBLANK(Table2[[#This Row],[7d_positivity_public]])),"",(Table2[[#This Row],[7d_positivity_public]]-Table2[[#This Row],[7d_positivity_all]])/Table2[[#This Row],[7d_positivity_public]])</f>
        <v>0.2</v>
      </c>
      <c r="W3089">
        <v>4</v>
      </c>
    </row>
    <row r="3090" spans="1:23" x14ac:dyDescent="0.25">
      <c r="A3090" s="10">
        <v>44488</v>
      </c>
      <c r="B3090">
        <v>234</v>
      </c>
      <c r="C3090" t="s">
        <v>272</v>
      </c>
      <c r="D3090">
        <v>7</v>
      </c>
      <c r="E3090">
        <v>11</v>
      </c>
      <c r="F3090">
        <v>-4</v>
      </c>
      <c r="G3090">
        <v>3</v>
      </c>
      <c r="H3090">
        <v>89</v>
      </c>
      <c r="J3090">
        <v>87</v>
      </c>
      <c r="K3090">
        <v>89</v>
      </c>
      <c r="L3090">
        <v>87</v>
      </c>
      <c r="M3090">
        <v>91</v>
      </c>
      <c r="N3090">
        <v>85</v>
      </c>
      <c r="O3090">
        <v>81</v>
      </c>
      <c r="P3090">
        <v>85</v>
      </c>
      <c r="Q3090">
        <v>81</v>
      </c>
      <c r="R3090">
        <v>89</v>
      </c>
      <c r="T3090" s="34">
        <f>_xlfn.XLOOKUP(B3090,'LHA Demog pivot'!$B$4:$B$93,'LHA Demog pivot'!$C$4:$C$93,,,1)</f>
        <v>94768</v>
      </c>
      <c r="U3090" s="36">
        <f>ROUND(Table2[[#This Row],[LHA_Pop_2016]]*Table2[[#This Row],[C_ADR_7day]]/100000*7,0)</f>
        <v>46</v>
      </c>
      <c r="V3090" s="13">
        <f>IF(OR(Table2[[#This Row],[7d_positivity_public]]=0,ISBLANK(Table2[[#This Row],[7d_positivity_public]])),"",(Table2[[#This Row],[7d_positivity_public]]-Table2[[#This Row],[7d_positivity_all]])/Table2[[#This Row],[7d_positivity_public]])</f>
        <v>0.33333333333333331</v>
      </c>
      <c r="W3090">
        <v>2</v>
      </c>
    </row>
    <row r="3091" spans="1:23" x14ac:dyDescent="0.25">
      <c r="A3091" s="10">
        <v>44488</v>
      </c>
      <c r="B3091">
        <v>311</v>
      </c>
      <c r="C3091" t="s">
        <v>273</v>
      </c>
      <c r="D3091">
        <v>2</v>
      </c>
      <c r="E3091">
        <v>2</v>
      </c>
      <c r="F3091">
        <v>0</v>
      </c>
      <c r="G3091">
        <v>3</v>
      </c>
      <c r="H3091">
        <v>91</v>
      </c>
      <c r="J3091">
        <v>90</v>
      </c>
      <c r="K3091">
        <v>91</v>
      </c>
      <c r="L3091">
        <v>94</v>
      </c>
      <c r="M3091">
        <v>88</v>
      </c>
      <c r="N3091">
        <v>87</v>
      </c>
      <c r="O3091">
        <v>85</v>
      </c>
      <c r="P3091">
        <v>87</v>
      </c>
      <c r="Q3091">
        <v>88</v>
      </c>
      <c r="R3091">
        <v>85</v>
      </c>
      <c r="T3091" s="34">
        <f>_xlfn.XLOOKUP(B3091,'LHA Demog pivot'!$B$4:$B$93,'LHA Demog pivot'!$C$4:$C$93,,,1)</f>
        <v>198309</v>
      </c>
      <c r="U3091" s="36">
        <f>ROUND(Table2[[#This Row],[LHA_Pop_2016]]*Table2[[#This Row],[C_ADR_7day]]/100000*7,0)</f>
        <v>28</v>
      </c>
      <c r="V3091" s="13">
        <f>IF(OR(Table2[[#This Row],[7d_positivity_public]]=0,ISBLANK(Table2[[#This Row],[7d_positivity_public]])),"",(Table2[[#This Row],[7d_positivity_public]]-Table2[[#This Row],[7d_positivity_all]])/Table2[[#This Row],[7d_positivity_public]])</f>
        <v>0.66666666666666663</v>
      </c>
      <c r="W3091">
        <v>1</v>
      </c>
    </row>
    <row r="3092" spans="1:23" x14ac:dyDescent="0.25">
      <c r="A3092" s="10">
        <v>44488</v>
      </c>
      <c r="B3092">
        <v>321</v>
      </c>
      <c r="C3092" t="s">
        <v>274</v>
      </c>
      <c r="D3092">
        <v>4</v>
      </c>
      <c r="E3092">
        <v>6</v>
      </c>
      <c r="F3092">
        <v>-2</v>
      </c>
      <c r="G3092">
        <v>3</v>
      </c>
      <c r="H3092">
        <v>96</v>
      </c>
      <c r="J3092">
        <v>91</v>
      </c>
      <c r="K3092">
        <v>96</v>
      </c>
      <c r="L3092">
        <v>100</v>
      </c>
      <c r="M3092">
        <v>89</v>
      </c>
      <c r="N3092">
        <v>90</v>
      </c>
      <c r="O3092">
        <v>82</v>
      </c>
      <c r="P3092">
        <v>91</v>
      </c>
      <c r="Q3092">
        <v>94</v>
      </c>
      <c r="R3092">
        <v>86</v>
      </c>
      <c r="T3092" s="34">
        <f>_xlfn.XLOOKUP(B3092,'LHA Demog pivot'!$B$4:$B$93,'LHA Demog pivot'!$C$4:$C$93,,,1)</f>
        <v>122041</v>
      </c>
      <c r="U3092" s="36">
        <f>ROUND(Table2[[#This Row],[LHA_Pop_2016]]*Table2[[#This Row],[C_ADR_7day]]/100000*7,0)</f>
        <v>34</v>
      </c>
      <c r="V3092" s="13">
        <f>IF(OR(Table2[[#This Row],[7d_positivity_public]]=0,ISBLANK(Table2[[#This Row],[7d_positivity_public]])),"",(Table2[[#This Row],[7d_positivity_public]]-Table2[[#This Row],[7d_positivity_all]])/Table2[[#This Row],[7d_positivity_public]])</f>
        <v>0.66666666666666663</v>
      </c>
      <c r="W3092">
        <v>1</v>
      </c>
    </row>
    <row r="3093" spans="1:23" x14ac:dyDescent="0.25">
      <c r="A3093" s="10">
        <v>44488</v>
      </c>
      <c r="B3093">
        <v>322</v>
      </c>
      <c r="C3093" t="s">
        <v>275</v>
      </c>
      <c r="D3093">
        <v>15</v>
      </c>
      <c r="E3093">
        <v>15</v>
      </c>
      <c r="F3093">
        <v>0</v>
      </c>
      <c r="G3093">
        <v>7</v>
      </c>
      <c r="H3093">
        <v>89</v>
      </c>
      <c r="J3093">
        <v>83</v>
      </c>
      <c r="K3093">
        <v>89</v>
      </c>
      <c r="L3093">
        <v>92</v>
      </c>
      <c r="M3093">
        <v>85</v>
      </c>
      <c r="N3093">
        <v>83</v>
      </c>
      <c r="O3093">
        <v>73</v>
      </c>
      <c r="P3093">
        <v>83</v>
      </c>
      <c r="Q3093">
        <v>85</v>
      </c>
      <c r="R3093">
        <v>80</v>
      </c>
      <c r="T3093" s="34">
        <f>_xlfn.XLOOKUP(B3093,'LHA Demog pivot'!$B$4:$B$93,'LHA Demog pivot'!$C$4:$C$93,,,1)</f>
        <v>61532</v>
      </c>
      <c r="U3093" s="36">
        <f>ROUND(Table2[[#This Row],[LHA_Pop_2016]]*Table2[[#This Row],[C_ADR_7day]]/100000*7,0)</f>
        <v>65</v>
      </c>
      <c r="V3093" s="13">
        <f>IF(OR(Table2[[#This Row],[7d_positivity_public]]=0,ISBLANK(Table2[[#This Row],[7d_positivity_public]])),"",(Table2[[#This Row],[7d_positivity_public]]-Table2[[#This Row],[7d_positivity_all]])/Table2[[#This Row],[7d_positivity_public]])</f>
        <v>0.42857142857142855</v>
      </c>
      <c r="W3093">
        <v>4</v>
      </c>
    </row>
    <row r="3094" spans="1:23" x14ac:dyDescent="0.25">
      <c r="A3094" s="10">
        <v>44488</v>
      </c>
      <c r="B3094">
        <v>323</v>
      </c>
      <c r="C3094" t="s">
        <v>276</v>
      </c>
      <c r="D3094">
        <v>6</v>
      </c>
      <c r="E3094">
        <v>8</v>
      </c>
      <c r="F3094">
        <v>-2</v>
      </c>
      <c r="G3094">
        <v>4</v>
      </c>
      <c r="H3094">
        <v>96</v>
      </c>
      <c r="J3094">
        <v>93</v>
      </c>
      <c r="K3094">
        <v>96</v>
      </c>
      <c r="L3094">
        <v>100</v>
      </c>
      <c r="M3094">
        <v>92</v>
      </c>
      <c r="N3094">
        <v>92</v>
      </c>
      <c r="O3094">
        <v>88</v>
      </c>
      <c r="P3094">
        <v>92</v>
      </c>
      <c r="Q3094">
        <v>94</v>
      </c>
      <c r="R3094">
        <v>90</v>
      </c>
      <c r="T3094" s="34">
        <f>_xlfn.XLOOKUP(B3094,'LHA Demog pivot'!$B$4:$B$93,'LHA Demog pivot'!$C$4:$C$93,,,1)</f>
        <v>103894</v>
      </c>
      <c r="U3094" s="36">
        <f>ROUND(Table2[[#This Row],[LHA_Pop_2016]]*Table2[[#This Row],[C_ADR_7day]]/100000*7,0)</f>
        <v>44</v>
      </c>
      <c r="V3094" s="13">
        <f>IF(OR(Table2[[#This Row],[7d_positivity_public]]=0,ISBLANK(Table2[[#This Row],[7d_positivity_public]])),"",(Table2[[#This Row],[7d_positivity_public]]-Table2[[#This Row],[7d_positivity_all]])/Table2[[#This Row],[7d_positivity_public]])</f>
        <v>0.25</v>
      </c>
      <c r="W3094">
        <v>3</v>
      </c>
    </row>
    <row r="3095" spans="1:23" x14ac:dyDescent="0.25">
      <c r="A3095" s="10">
        <v>44488</v>
      </c>
      <c r="B3095">
        <v>324</v>
      </c>
      <c r="C3095" t="s">
        <v>277</v>
      </c>
      <c r="D3095">
        <v>4</v>
      </c>
      <c r="E3095">
        <v>2</v>
      </c>
      <c r="F3095">
        <v>2</v>
      </c>
      <c r="G3095">
        <v>3</v>
      </c>
      <c r="H3095">
        <v>93</v>
      </c>
      <c r="J3095">
        <v>93</v>
      </c>
      <c r="K3095">
        <v>93</v>
      </c>
      <c r="L3095">
        <v>96</v>
      </c>
      <c r="M3095">
        <v>90</v>
      </c>
      <c r="N3095">
        <v>90</v>
      </c>
      <c r="O3095">
        <v>88</v>
      </c>
      <c r="P3095">
        <v>90</v>
      </c>
      <c r="Q3095">
        <v>91</v>
      </c>
      <c r="R3095">
        <v>88</v>
      </c>
      <c r="T3095" s="34">
        <f>_xlfn.XLOOKUP(B3095,'LHA Demog pivot'!$B$4:$B$93,'LHA Demog pivot'!$C$4:$C$93,,,1)</f>
        <v>131178</v>
      </c>
      <c r="U3095" s="36">
        <f>ROUND(Table2[[#This Row],[LHA_Pop_2016]]*Table2[[#This Row],[C_ADR_7day]]/100000*7,0)</f>
        <v>37</v>
      </c>
      <c r="V3095" s="13">
        <f>IF(OR(Table2[[#This Row],[7d_positivity_public]]=0,ISBLANK(Table2[[#This Row],[7d_positivity_public]])),"",(Table2[[#This Row],[7d_positivity_public]]-Table2[[#This Row],[7d_positivity_all]])/Table2[[#This Row],[7d_positivity_public]])</f>
        <v>0.66666666666666663</v>
      </c>
      <c r="W3095">
        <v>1</v>
      </c>
    </row>
    <row r="3096" spans="1:23" x14ac:dyDescent="0.25">
      <c r="A3096" s="10">
        <v>44488</v>
      </c>
      <c r="B3096">
        <v>325</v>
      </c>
      <c r="C3096" t="s">
        <v>278</v>
      </c>
      <c r="D3096">
        <v>6</v>
      </c>
      <c r="E3096">
        <v>4</v>
      </c>
      <c r="F3096">
        <v>2</v>
      </c>
      <c r="G3096">
        <v>4</v>
      </c>
      <c r="H3096">
        <v>95</v>
      </c>
      <c r="J3096">
        <v>94</v>
      </c>
      <c r="K3096">
        <v>95</v>
      </c>
      <c r="L3096">
        <v>98</v>
      </c>
      <c r="M3096">
        <v>91</v>
      </c>
      <c r="N3096">
        <v>92</v>
      </c>
      <c r="O3096">
        <v>89</v>
      </c>
      <c r="P3096">
        <v>92</v>
      </c>
      <c r="Q3096">
        <v>93</v>
      </c>
      <c r="R3096">
        <v>89</v>
      </c>
      <c r="T3096" s="34">
        <f>_xlfn.XLOOKUP(B3096,'LHA Demog pivot'!$B$4:$B$93,'LHA Demog pivot'!$C$4:$C$93,,,1)</f>
        <v>95808</v>
      </c>
      <c r="U3096" s="36">
        <f>ROUND(Table2[[#This Row],[LHA_Pop_2016]]*Table2[[#This Row],[C_ADR_7day]]/100000*7,0)</f>
        <v>40</v>
      </c>
      <c r="V3096" s="13">
        <f>IF(OR(Table2[[#This Row],[7d_positivity_public]]=0,ISBLANK(Table2[[#This Row],[7d_positivity_public]])),"",(Table2[[#This Row],[7d_positivity_public]]-Table2[[#This Row],[7d_positivity_all]])/Table2[[#This Row],[7d_positivity_public]])</f>
        <v>0.5</v>
      </c>
      <c r="W3096">
        <v>2</v>
      </c>
    </row>
    <row r="3097" spans="1:23" x14ac:dyDescent="0.25">
      <c r="A3097" s="10">
        <v>44488</v>
      </c>
      <c r="B3097">
        <v>326</v>
      </c>
      <c r="C3097" t="s">
        <v>279</v>
      </c>
      <c r="D3097">
        <v>5</v>
      </c>
      <c r="E3097">
        <v>6</v>
      </c>
      <c r="F3097">
        <v>-1</v>
      </c>
      <c r="G3097">
        <v>4</v>
      </c>
      <c r="H3097">
        <v>94</v>
      </c>
      <c r="J3097">
        <v>92</v>
      </c>
      <c r="K3097">
        <v>94</v>
      </c>
      <c r="L3097">
        <v>98</v>
      </c>
      <c r="M3097">
        <v>90</v>
      </c>
      <c r="N3097">
        <v>90</v>
      </c>
      <c r="O3097">
        <v>86</v>
      </c>
      <c r="P3097">
        <v>90</v>
      </c>
      <c r="Q3097">
        <v>91</v>
      </c>
      <c r="R3097">
        <v>88</v>
      </c>
      <c r="T3097" s="34">
        <f>_xlfn.XLOOKUP(B3097,'LHA Demog pivot'!$B$4:$B$93,'LHA Demog pivot'!$C$4:$C$93,,,1)</f>
        <v>134575</v>
      </c>
      <c r="U3097" s="36">
        <f>ROUND(Table2[[#This Row],[LHA_Pop_2016]]*Table2[[#This Row],[C_ADR_7day]]/100000*7,0)</f>
        <v>47</v>
      </c>
      <c r="V3097" s="13">
        <f>IF(OR(Table2[[#This Row],[7d_positivity_public]]=0,ISBLANK(Table2[[#This Row],[7d_positivity_public]])),"",(Table2[[#This Row],[7d_positivity_public]]-Table2[[#This Row],[7d_positivity_all]])/Table2[[#This Row],[7d_positivity_public]])</f>
        <v>0.25</v>
      </c>
      <c r="W3097">
        <v>3</v>
      </c>
    </row>
    <row r="3098" spans="1:23" x14ac:dyDescent="0.25">
      <c r="A3098" s="10">
        <v>44488</v>
      </c>
      <c r="B3098">
        <v>331</v>
      </c>
      <c r="C3098" t="s">
        <v>280</v>
      </c>
      <c r="D3098">
        <v>5</v>
      </c>
      <c r="E3098">
        <v>5</v>
      </c>
      <c r="F3098">
        <v>0</v>
      </c>
      <c r="G3098">
        <v>3</v>
      </c>
      <c r="H3098">
        <v>94</v>
      </c>
      <c r="J3098">
        <v>95</v>
      </c>
      <c r="K3098">
        <v>94</v>
      </c>
      <c r="L3098">
        <v>94</v>
      </c>
      <c r="M3098">
        <v>93</v>
      </c>
      <c r="N3098">
        <v>90</v>
      </c>
      <c r="O3098">
        <v>89</v>
      </c>
      <c r="P3098">
        <v>90</v>
      </c>
      <c r="Q3098">
        <v>90</v>
      </c>
      <c r="R3098">
        <v>91</v>
      </c>
      <c r="T3098" s="34">
        <f>_xlfn.XLOOKUP(B3098,'LHA Demog pivot'!$B$4:$B$93,'LHA Demog pivot'!$C$4:$C$93,,,1)</f>
        <v>141392</v>
      </c>
      <c r="U3098" s="36">
        <f>ROUND(Table2[[#This Row],[LHA_Pop_2016]]*Table2[[#This Row],[C_ADR_7day]]/100000*7,0)</f>
        <v>49</v>
      </c>
      <c r="V3098" s="13">
        <f>IF(OR(Table2[[#This Row],[7d_positivity_public]]=0,ISBLANK(Table2[[#This Row],[7d_positivity_public]])),"",(Table2[[#This Row],[7d_positivity_public]]-Table2[[#This Row],[7d_positivity_all]])/Table2[[#This Row],[7d_positivity_public]])</f>
        <v>0.33333333333333331</v>
      </c>
      <c r="W3098">
        <v>2</v>
      </c>
    </row>
    <row r="3099" spans="1:23" x14ac:dyDescent="0.25">
      <c r="A3099" s="10">
        <v>44488</v>
      </c>
      <c r="B3099">
        <v>332</v>
      </c>
      <c r="C3099" t="s">
        <v>281</v>
      </c>
      <c r="D3099">
        <v>6</v>
      </c>
      <c r="E3099">
        <v>3</v>
      </c>
      <c r="F3099">
        <v>3</v>
      </c>
      <c r="G3099">
        <v>4</v>
      </c>
      <c r="H3099">
        <v>90</v>
      </c>
      <c r="J3099">
        <v>91</v>
      </c>
      <c r="K3099">
        <v>90</v>
      </c>
      <c r="L3099">
        <v>88</v>
      </c>
      <c r="M3099">
        <v>91</v>
      </c>
      <c r="N3099">
        <v>86</v>
      </c>
      <c r="O3099">
        <v>84</v>
      </c>
      <c r="P3099">
        <v>86</v>
      </c>
      <c r="Q3099">
        <v>82</v>
      </c>
      <c r="R3099">
        <v>88</v>
      </c>
      <c r="T3099" s="34">
        <f>_xlfn.XLOOKUP(B3099,'LHA Demog pivot'!$B$4:$B$93,'LHA Demog pivot'!$C$4:$C$93,,,1)</f>
        <v>50490</v>
      </c>
      <c r="U3099" s="36">
        <f>ROUND(Table2[[#This Row],[LHA_Pop_2016]]*Table2[[#This Row],[C_ADR_7day]]/100000*7,0)</f>
        <v>21</v>
      </c>
      <c r="V3099" s="13">
        <f>IF(OR(Table2[[#This Row],[7d_positivity_public]]=0,ISBLANK(Table2[[#This Row],[7d_positivity_public]])),"",(Table2[[#This Row],[7d_positivity_public]]-Table2[[#This Row],[7d_positivity_all]])/Table2[[#This Row],[7d_positivity_public]])</f>
        <v>0.5</v>
      </c>
      <c r="W3099">
        <v>2</v>
      </c>
    </row>
    <row r="3100" spans="1:23" x14ac:dyDescent="0.25">
      <c r="A3100" s="10">
        <v>44488</v>
      </c>
      <c r="B3100">
        <v>333</v>
      </c>
      <c r="C3100" t="s">
        <v>282</v>
      </c>
      <c r="D3100">
        <v>7</v>
      </c>
      <c r="E3100">
        <v>8</v>
      </c>
      <c r="F3100">
        <v>-1</v>
      </c>
      <c r="G3100">
        <v>6</v>
      </c>
      <c r="H3100">
        <v>87</v>
      </c>
      <c r="J3100">
        <v>80</v>
      </c>
      <c r="K3100">
        <v>88</v>
      </c>
      <c r="L3100">
        <v>82</v>
      </c>
      <c r="M3100">
        <v>91</v>
      </c>
      <c r="N3100">
        <v>82</v>
      </c>
      <c r="O3100">
        <v>71</v>
      </c>
      <c r="P3100">
        <v>83</v>
      </c>
      <c r="Q3100">
        <v>72</v>
      </c>
      <c r="R3100">
        <v>88</v>
      </c>
      <c r="T3100" s="34">
        <f>_xlfn.XLOOKUP(B3100,'LHA Demog pivot'!$B$4:$B$93,'LHA Demog pivot'!$C$4:$C$93,,,1)</f>
        <v>29970</v>
      </c>
      <c r="U3100" s="36">
        <f>ROUND(Table2[[#This Row],[LHA_Pop_2016]]*Table2[[#This Row],[C_ADR_7day]]/100000*7,0)</f>
        <v>15</v>
      </c>
      <c r="V3100" s="13">
        <f>IF(OR(Table2[[#This Row],[7d_positivity_public]]=0,ISBLANK(Table2[[#This Row],[7d_positivity_public]])),"",(Table2[[#This Row],[7d_positivity_public]]-Table2[[#This Row],[7d_positivity_all]])/Table2[[#This Row],[7d_positivity_public]])</f>
        <v>0.33333333333333331</v>
      </c>
      <c r="W3100">
        <v>4</v>
      </c>
    </row>
    <row r="3101" spans="1:23" x14ac:dyDescent="0.25">
      <c r="A3101" s="10">
        <v>44488</v>
      </c>
      <c r="B3101">
        <v>334</v>
      </c>
      <c r="C3101" t="s">
        <v>283</v>
      </c>
      <c r="D3101">
        <v>2</v>
      </c>
      <c r="E3101">
        <v>2</v>
      </c>
      <c r="F3101">
        <v>0</v>
      </c>
      <c r="G3101">
        <v>3</v>
      </c>
      <c r="H3101">
        <v>84</v>
      </c>
      <c r="J3101">
        <v>75</v>
      </c>
      <c r="K3101">
        <v>85</v>
      </c>
      <c r="L3101">
        <v>77</v>
      </c>
      <c r="M3101">
        <v>89</v>
      </c>
      <c r="N3101">
        <v>79</v>
      </c>
      <c r="O3101">
        <v>64</v>
      </c>
      <c r="P3101">
        <v>80</v>
      </c>
      <c r="Q3101">
        <v>67</v>
      </c>
      <c r="R3101">
        <v>86</v>
      </c>
      <c r="T3101" s="34">
        <f>_xlfn.XLOOKUP(B3101,'LHA Demog pivot'!$B$4:$B$93,'LHA Demog pivot'!$C$4:$C$93,,,1)</f>
        <v>19671</v>
      </c>
      <c r="U3101" s="36">
        <f>ROUND(Table2[[#This Row],[LHA_Pop_2016]]*Table2[[#This Row],[C_ADR_7day]]/100000*7,0)</f>
        <v>3</v>
      </c>
      <c r="V3101" s="13">
        <f>IF(OR(Table2[[#This Row],[7d_positivity_public]]=0,ISBLANK(Table2[[#This Row],[7d_positivity_public]])),"",(Table2[[#This Row],[7d_positivity_public]]-Table2[[#This Row],[7d_positivity_all]])/Table2[[#This Row],[7d_positivity_public]])</f>
        <v>0.33333333333333331</v>
      </c>
      <c r="W3101">
        <v>2</v>
      </c>
    </row>
    <row r="3102" spans="1:23" x14ac:dyDescent="0.25">
      <c r="A3102" s="10">
        <v>44488</v>
      </c>
      <c r="B3102">
        <v>335</v>
      </c>
      <c r="C3102" t="s">
        <v>284</v>
      </c>
      <c r="D3102">
        <v>15</v>
      </c>
      <c r="E3102">
        <v>13</v>
      </c>
      <c r="F3102">
        <v>2</v>
      </c>
      <c r="G3102">
        <v>8</v>
      </c>
      <c r="H3102">
        <v>96</v>
      </c>
      <c r="J3102">
        <v>90</v>
      </c>
      <c r="K3102">
        <v>96</v>
      </c>
      <c r="L3102">
        <v>97</v>
      </c>
      <c r="M3102">
        <v>94</v>
      </c>
      <c r="N3102">
        <v>88</v>
      </c>
      <c r="O3102">
        <v>78</v>
      </c>
      <c r="P3102">
        <v>88</v>
      </c>
      <c r="Q3102">
        <v>88</v>
      </c>
      <c r="R3102">
        <v>90</v>
      </c>
      <c r="T3102" s="34">
        <f>_xlfn.XLOOKUP(B3102,'LHA Demog pivot'!$B$4:$B$93,'LHA Demog pivot'!$C$4:$C$93,,,1)</f>
        <v>38653</v>
      </c>
      <c r="U3102" s="36">
        <f>ROUND(Table2[[#This Row],[LHA_Pop_2016]]*Table2[[#This Row],[C_ADR_7day]]/100000*7,0)</f>
        <v>41</v>
      </c>
      <c r="V3102" s="13">
        <f>IF(OR(Table2[[#This Row],[7d_positivity_public]]=0,ISBLANK(Table2[[#This Row],[7d_positivity_public]])),"",(Table2[[#This Row],[7d_positivity_public]]-Table2[[#This Row],[7d_positivity_all]])/Table2[[#This Row],[7d_positivity_public]])</f>
        <v>0.375</v>
      </c>
      <c r="W3102">
        <v>5</v>
      </c>
    </row>
    <row r="3103" spans="1:23" x14ac:dyDescent="0.25">
      <c r="A3103" s="10">
        <v>44488</v>
      </c>
      <c r="B3103">
        <v>336</v>
      </c>
      <c r="C3103" t="s">
        <v>285</v>
      </c>
      <c r="D3103">
        <v>18</v>
      </c>
      <c r="E3103">
        <v>32</v>
      </c>
      <c r="F3103">
        <v>-14</v>
      </c>
      <c r="G3103">
        <v>4</v>
      </c>
      <c r="H3103">
        <v>78</v>
      </c>
      <c r="J3103">
        <v>65</v>
      </c>
      <c r="K3103">
        <v>79</v>
      </c>
      <c r="L3103">
        <v>75</v>
      </c>
      <c r="M3103">
        <v>83</v>
      </c>
      <c r="N3103">
        <v>69</v>
      </c>
      <c r="O3103">
        <v>51</v>
      </c>
      <c r="P3103">
        <v>71</v>
      </c>
      <c r="Q3103">
        <v>62</v>
      </c>
      <c r="R3103">
        <v>78</v>
      </c>
      <c r="T3103" s="34">
        <f>_xlfn.XLOOKUP(B3103,'LHA Demog pivot'!$B$4:$B$93,'LHA Demog pivot'!$C$4:$C$93,,,1)</f>
        <v>2678</v>
      </c>
      <c r="U3103" s="36">
        <f>ROUND(Table2[[#This Row],[LHA_Pop_2016]]*Table2[[#This Row],[C_ADR_7day]]/100000*7,0)</f>
        <v>3</v>
      </c>
      <c r="V3103" s="13">
        <f>IF(OR(Table2[[#This Row],[7d_positivity_public]]=0,ISBLANK(Table2[[#This Row],[7d_positivity_public]])),"",(Table2[[#This Row],[7d_positivity_public]]-Table2[[#This Row],[7d_positivity_all]])/Table2[[#This Row],[7d_positivity_public]])</f>
        <v>0.25</v>
      </c>
      <c r="W3103">
        <v>3</v>
      </c>
    </row>
    <row r="3104" spans="1:23" x14ac:dyDescent="0.25">
      <c r="A3104" s="10">
        <v>44488</v>
      </c>
      <c r="B3104">
        <v>337</v>
      </c>
      <c r="C3104" t="s">
        <v>286</v>
      </c>
      <c r="D3104">
        <v>0</v>
      </c>
      <c r="E3104">
        <v>0</v>
      </c>
      <c r="F3104">
        <v>0</v>
      </c>
      <c r="G3104">
        <v>0</v>
      </c>
      <c r="H3104">
        <v>97</v>
      </c>
      <c r="J3104">
        <v>92</v>
      </c>
      <c r="K3104">
        <v>98</v>
      </c>
      <c r="L3104">
        <v>99</v>
      </c>
      <c r="M3104">
        <v>97</v>
      </c>
      <c r="N3104">
        <v>94</v>
      </c>
      <c r="O3104">
        <v>85</v>
      </c>
      <c r="P3104">
        <v>94</v>
      </c>
      <c r="Q3104">
        <v>94</v>
      </c>
      <c r="R3104">
        <v>95</v>
      </c>
      <c r="T3104" s="34">
        <f>_xlfn.XLOOKUP(B3104,'LHA Demog pivot'!$B$4:$B$93,'LHA Demog pivot'!$C$4:$C$93,,,1)</f>
        <v>1514</v>
      </c>
      <c r="U3104" s="36">
        <f>ROUND(Table2[[#This Row],[LHA_Pop_2016]]*Table2[[#This Row],[C_ADR_7day]]/100000*7,0)</f>
        <v>0</v>
      </c>
      <c r="V3104" s="13" t="str">
        <f>IF(OR(Table2[[#This Row],[7d_positivity_public]]=0,ISBLANK(Table2[[#This Row],[7d_positivity_public]])),"",(Table2[[#This Row],[7d_positivity_public]]-Table2[[#This Row],[7d_positivity_all]])/Table2[[#This Row],[7d_positivity_public]])</f>
        <v/>
      </c>
      <c r="W3104">
        <v>0</v>
      </c>
    </row>
    <row r="3105" spans="1:23" x14ac:dyDescent="0.25">
      <c r="A3105" s="10">
        <v>44488</v>
      </c>
      <c r="B3105">
        <v>411</v>
      </c>
      <c r="C3105" t="s">
        <v>287</v>
      </c>
      <c r="D3105">
        <v>6</v>
      </c>
      <c r="E3105">
        <v>7</v>
      </c>
      <c r="F3105">
        <v>-1</v>
      </c>
      <c r="G3105">
        <v>4</v>
      </c>
      <c r="H3105">
        <v>95</v>
      </c>
      <c r="J3105">
        <v>94</v>
      </c>
      <c r="K3105">
        <v>95</v>
      </c>
      <c r="L3105">
        <v>96</v>
      </c>
      <c r="M3105">
        <v>94</v>
      </c>
      <c r="N3105">
        <v>90</v>
      </c>
      <c r="O3105">
        <v>87</v>
      </c>
      <c r="P3105">
        <v>90</v>
      </c>
      <c r="Q3105">
        <v>89</v>
      </c>
      <c r="R3105">
        <v>91</v>
      </c>
      <c r="T3105" s="34">
        <f>_xlfn.XLOOKUP(B3105,'LHA Demog pivot'!$B$4:$B$93,'LHA Demog pivot'!$C$4:$C$93,,,1)</f>
        <v>225919</v>
      </c>
      <c r="U3105" s="36">
        <f>ROUND(Table2[[#This Row],[LHA_Pop_2016]]*Table2[[#This Row],[C_ADR_7day]]/100000*7,0)</f>
        <v>95</v>
      </c>
      <c r="V3105" s="13">
        <f>IF(OR(Table2[[#This Row],[7d_positivity_public]]=0,ISBLANK(Table2[[#This Row],[7d_positivity_public]])),"",(Table2[[#This Row],[7d_positivity_public]]-Table2[[#This Row],[7d_positivity_all]])/Table2[[#This Row],[7d_positivity_public]])</f>
        <v>0.25</v>
      </c>
      <c r="W3105">
        <v>3</v>
      </c>
    </row>
    <row r="3106" spans="1:23" x14ac:dyDescent="0.25">
      <c r="A3106" s="10">
        <v>44488</v>
      </c>
      <c r="B3106">
        <v>412</v>
      </c>
      <c r="C3106" t="s">
        <v>288</v>
      </c>
      <c r="D3106">
        <v>5</v>
      </c>
      <c r="E3106">
        <v>8</v>
      </c>
      <c r="F3106">
        <v>-3</v>
      </c>
      <c r="G3106">
        <v>3</v>
      </c>
      <c r="H3106">
        <v>91</v>
      </c>
      <c r="J3106">
        <v>90</v>
      </c>
      <c r="K3106">
        <v>91</v>
      </c>
      <c r="L3106">
        <v>89</v>
      </c>
      <c r="M3106">
        <v>93</v>
      </c>
      <c r="N3106">
        <v>85</v>
      </c>
      <c r="O3106">
        <v>80</v>
      </c>
      <c r="P3106">
        <v>86</v>
      </c>
      <c r="Q3106">
        <v>81</v>
      </c>
      <c r="R3106">
        <v>91</v>
      </c>
      <c r="T3106" s="34">
        <f>_xlfn.XLOOKUP(B3106,'LHA Demog pivot'!$B$4:$B$93,'LHA Demog pivot'!$C$4:$C$93,,,1)</f>
        <v>77460</v>
      </c>
      <c r="U3106" s="36">
        <f>ROUND(Table2[[#This Row],[LHA_Pop_2016]]*Table2[[#This Row],[C_ADR_7day]]/100000*7,0)</f>
        <v>27</v>
      </c>
      <c r="V3106" s="13">
        <f>IF(OR(Table2[[#This Row],[7d_positivity_public]]=0,ISBLANK(Table2[[#This Row],[7d_positivity_public]])),"",(Table2[[#This Row],[7d_positivity_public]]-Table2[[#This Row],[7d_positivity_all]])/Table2[[#This Row],[7d_positivity_public]])</f>
        <v>0</v>
      </c>
      <c r="W3106">
        <v>3</v>
      </c>
    </row>
    <row r="3107" spans="1:23" x14ac:dyDescent="0.25">
      <c r="A3107" s="10">
        <v>44488</v>
      </c>
      <c r="B3107">
        <v>413</v>
      </c>
      <c r="C3107" t="s">
        <v>289</v>
      </c>
      <c r="D3107">
        <v>4</v>
      </c>
      <c r="E3107">
        <v>6</v>
      </c>
      <c r="F3107">
        <v>-2</v>
      </c>
      <c r="G3107">
        <v>3</v>
      </c>
      <c r="H3107">
        <v>94</v>
      </c>
      <c r="J3107">
        <v>95</v>
      </c>
      <c r="K3107">
        <v>94</v>
      </c>
      <c r="L3107">
        <v>92</v>
      </c>
      <c r="M3107">
        <v>96</v>
      </c>
      <c r="N3107">
        <v>91</v>
      </c>
      <c r="O3107">
        <v>88</v>
      </c>
      <c r="P3107">
        <v>91</v>
      </c>
      <c r="Q3107">
        <v>87</v>
      </c>
      <c r="R3107">
        <v>94</v>
      </c>
      <c r="T3107" s="34">
        <f>_xlfn.XLOOKUP(B3107,'LHA Demog pivot'!$B$4:$B$93,'LHA Demog pivot'!$C$4:$C$93,,,1)</f>
        <v>64692</v>
      </c>
      <c r="U3107" s="36">
        <f>ROUND(Table2[[#This Row],[LHA_Pop_2016]]*Table2[[#This Row],[C_ADR_7day]]/100000*7,0)</f>
        <v>18</v>
      </c>
      <c r="V3107" s="13">
        <f>IF(OR(Table2[[#This Row],[7d_positivity_public]]=0,ISBLANK(Table2[[#This Row],[7d_positivity_public]])),"",(Table2[[#This Row],[7d_positivity_public]]-Table2[[#This Row],[7d_positivity_all]])/Table2[[#This Row],[7d_positivity_public]])</f>
        <v>0</v>
      </c>
      <c r="W3107">
        <v>3</v>
      </c>
    </row>
    <row r="3108" spans="1:23" x14ac:dyDescent="0.25">
      <c r="A3108" s="10">
        <v>44488</v>
      </c>
      <c r="B3108">
        <v>414</v>
      </c>
      <c r="C3108" t="s">
        <v>290</v>
      </c>
      <c r="D3108">
        <v>14</v>
      </c>
      <c r="E3108">
        <v>9</v>
      </c>
      <c r="F3108">
        <v>5</v>
      </c>
      <c r="G3108">
        <v>7</v>
      </c>
      <c r="H3108">
        <v>86</v>
      </c>
      <c r="J3108">
        <v>80</v>
      </c>
      <c r="K3108">
        <v>87</v>
      </c>
      <c r="L3108">
        <v>78</v>
      </c>
      <c r="M3108">
        <v>91</v>
      </c>
      <c r="N3108">
        <v>81</v>
      </c>
      <c r="O3108">
        <v>68</v>
      </c>
      <c r="P3108">
        <v>82</v>
      </c>
      <c r="Q3108">
        <v>70</v>
      </c>
      <c r="R3108">
        <v>88</v>
      </c>
      <c r="T3108" s="34">
        <f>_xlfn.XLOOKUP(B3108,'LHA Demog pivot'!$B$4:$B$93,'LHA Demog pivot'!$C$4:$C$93,,,1)</f>
        <v>15289</v>
      </c>
      <c r="U3108" s="36">
        <f>ROUND(Table2[[#This Row],[LHA_Pop_2016]]*Table2[[#This Row],[C_ADR_7day]]/100000*7,0)</f>
        <v>15</v>
      </c>
      <c r="V3108" s="13">
        <f>IF(OR(Table2[[#This Row],[7d_positivity_public]]=0,ISBLANK(Table2[[#This Row],[7d_positivity_public]])),"",(Table2[[#This Row],[7d_positivity_public]]-Table2[[#This Row],[7d_positivity_all]])/Table2[[#This Row],[7d_positivity_public]])</f>
        <v>0.14285714285714285</v>
      </c>
      <c r="W3108">
        <v>6</v>
      </c>
    </row>
    <row r="3109" spans="1:23" x14ac:dyDescent="0.25">
      <c r="A3109" s="10">
        <v>44488</v>
      </c>
      <c r="B3109">
        <v>421</v>
      </c>
      <c r="C3109" t="s">
        <v>291</v>
      </c>
      <c r="D3109">
        <v>12</v>
      </c>
      <c r="E3109">
        <v>13</v>
      </c>
      <c r="F3109">
        <v>-1</v>
      </c>
      <c r="G3109">
        <v>7</v>
      </c>
      <c r="H3109">
        <v>86</v>
      </c>
      <c r="J3109">
        <v>84</v>
      </c>
      <c r="K3109">
        <v>87</v>
      </c>
      <c r="L3109">
        <v>81</v>
      </c>
      <c r="M3109">
        <v>91</v>
      </c>
      <c r="N3109">
        <v>80</v>
      </c>
      <c r="O3109">
        <v>72</v>
      </c>
      <c r="P3109">
        <v>81</v>
      </c>
      <c r="Q3109">
        <v>71</v>
      </c>
      <c r="R3109">
        <v>88</v>
      </c>
      <c r="T3109" s="34">
        <f>_xlfn.XLOOKUP(B3109,'LHA Demog pivot'!$B$4:$B$93,'LHA Demog pivot'!$C$4:$C$93,,,1)</f>
        <v>58378</v>
      </c>
      <c r="U3109" s="36">
        <f>ROUND(Table2[[#This Row],[LHA_Pop_2016]]*Table2[[#This Row],[C_ADR_7day]]/100000*7,0)</f>
        <v>49</v>
      </c>
      <c r="V3109" s="13">
        <f>IF(OR(Table2[[#This Row],[7d_positivity_public]]=0,ISBLANK(Table2[[#This Row],[7d_positivity_public]])),"",(Table2[[#This Row],[7d_positivity_public]]-Table2[[#This Row],[7d_positivity_all]])/Table2[[#This Row],[7d_positivity_public]])</f>
        <v>0.14285714285714285</v>
      </c>
      <c r="W3109">
        <v>6</v>
      </c>
    </row>
    <row r="3110" spans="1:23" x14ac:dyDescent="0.25">
      <c r="A3110" s="10">
        <v>44488</v>
      </c>
      <c r="B3110">
        <v>422</v>
      </c>
      <c r="C3110" t="s">
        <v>292</v>
      </c>
      <c r="D3110">
        <v>8</v>
      </c>
      <c r="E3110">
        <v>8</v>
      </c>
      <c r="F3110">
        <v>0</v>
      </c>
      <c r="G3110">
        <v>6</v>
      </c>
      <c r="H3110">
        <v>81</v>
      </c>
      <c r="J3110">
        <v>72</v>
      </c>
      <c r="K3110">
        <v>82</v>
      </c>
      <c r="L3110">
        <v>72</v>
      </c>
      <c r="M3110">
        <v>88</v>
      </c>
      <c r="N3110">
        <v>74</v>
      </c>
      <c r="O3110">
        <v>58</v>
      </c>
      <c r="P3110">
        <v>75</v>
      </c>
      <c r="Q3110">
        <v>59</v>
      </c>
      <c r="R3110">
        <v>84</v>
      </c>
      <c r="T3110" s="34">
        <f>_xlfn.XLOOKUP(B3110,'LHA Demog pivot'!$B$4:$B$93,'LHA Demog pivot'!$C$4:$C$93,,,1)</f>
        <v>6240</v>
      </c>
      <c r="U3110" s="36">
        <f>ROUND(Table2[[#This Row],[LHA_Pop_2016]]*Table2[[#This Row],[C_ADR_7day]]/100000*7,0)</f>
        <v>3</v>
      </c>
      <c r="V3110" s="13">
        <f>IF(OR(Table2[[#This Row],[7d_positivity_public]]=0,ISBLANK(Table2[[#This Row],[7d_positivity_public]])),"",(Table2[[#This Row],[7d_positivity_public]]-Table2[[#This Row],[7d_positivity_all]])/Table2[[#This Row],[7d_positivity_public]])</f>
        <v>0</v>
      </c>
      <c r="W3110">
        <v>6</v>
      </c>
    </row>
    <row r="3111" spans="1:23" x14ac:dyDescent="0.25">
      <c r="A3111" s="10">
        <v>44488</v>
      </c>
      <c r="B3111">
        <v>423</v>
      </c>
      <c r="C3111" t="s">
        <v>293</v>
      </c>
      <c r="D3111">
        <v>4</v>
      </c>
      <c r="E3111">
        <v>5</v>
      </c>
      <c r="F3111">
        <v>-1</v>
      </c>
      <c r="G3111">
        <v>4</v>
      </c>
      <c r="H3111">
        <v>88</v>
      </c>
      <c r="J3111">
        <v>79</v>
      </c>
      <c r="K3111">
        <v>88</v>
      </c>
      <c r="L3111">
        <v>81</v>
      </c>
      <c r="M3111">
        <v>92</v>
      </c>
      <c r="N3111">
        <v>82</v>
      </c>
      <c r="O3111">
        <v>67</v>
      </c>
      <c r="P3111">
        <v>83</v>
      </c>
      <c r="Q3111">
        <v>71</v>
      </c>
      <c r="R3111">
        <v>89</v>
      </c>
      <c r="T3111" s="34">
        <f>_xlfn.XLOOKUP(B3111,'LHA Demog pivot'!$B$4:$B$93,'LHA Demog pivot'!$C$4:$C$93,,,1)</f>
        <v>19121</v>
      </c>
      <c r="U3111" s="36">
        <f>ROUND(Table2[[#This Row],[LHA_Pop_2016]]*Table2[[#This Row],[C_ADR_7day]]/100000*7,0)</f>
        <v>5</v>
      </c>
      <c r="V3111" s="13">
        <f>IF(OR(Table2[[#This Row],[7d_positivity_public]]=0,ISBLANK(Table2[[#This Row],[7d_positivity_public]])),"",(Table2[[#This Row],[7d_positivity_public]]-Table2[[#This Row],[7d_positivity_all]])/Table2[[#This Row],[7d_positivity_public]])</f>
        <v>0.25</v>
      </c>
      <c r="W3111">
        <v>3</v>
      </c>
    </row>
    <row r="3112" spans="1:23" x14ac:dyDescent="0.25">
      <c r="A3112" s="10">
        <v>44488</v>
      </c>
      <c r="B3112">
        <v>424</v>
      </c>
      <c r="C3112" t="s">
        <v>294</v>
      </c>
      <c r="D3112">
        <v>7</v>
      </c>
      <c r="E3112">
        <v>7</v>
      </c>
      <c r="F3112">
        <v>0</v>
      </c>
      <c r="G3112">
        <v>5</v>
      </c>
      <c r="H3112">
        <v>88</v>
      </c>
      <c r="J3112">
        <v>85</v>
      </c>
      <c r="K3112">
        <v>89</v>
      </c>
      <c r="L3112">
        <v>86</v>
      </c>
      <c r="M3112">
        <v>91</v>
      </c>
      <c r="N3112">
        <v>82</v>
      </c>
      <c r="O3112">
        <v>74</v>
      </c>
      <c r="P3112">
        <v>83</v>
      </c>
      <c r="Q3112">
        <v>76</v>
      </c>
      <c r="R3112">
        <v>88</v>
      </c>
      <c r="T3112" s="34">
        <f>_xlfn.XLOOKUP(B3112,'LHA Demog pivot'!$B$4:$B$93,'LHA Demog pivot'!$C$4:$C$93,,,1)</f>
        <v>108964</v>
      </c>
      <c r="U3112" s="36">
        <f>ROUND(Table2[[#This Row],[LHA_Pop_2016]]*Table2[[#This Row],[C_ADR_7day]]/100000*7,0)</f>
        <v>53</v>
      </c>
      <c r="V3112" s="13">
        <f>IF(OR(Table2[[#This Row],[7d_positivity_public]]=0,ISBLANK(Table2[[#This Row],[7d_positivity_public]])),"",(Table2[[#This Row],[7d_positivity_public]]-Table2[[#This Row],[7d_positivity_all]])/Table2[[#This Row],[7d_positivity_public]])</f>
        <v>0.2</v>
      </c>
      <c r="W3112">
        <v>4</v>
      </c>
    </row>
    <row r="3113" spans="1:23" x14ac:dyDescent="0.25">
      <c r="A3113" s="10">
        <v>44488</v>
      </c>
      <c r="B3113">
        <v>425</v>
      </c>
      <c r="C3113" t="s">
        <v>295</v>
      </c>
      <c r="D3113">
        <v>4</v>
      </c>
      <c r="E3113">
        <v>8</v>
      </c>
      <c r="F3113">
        <v>-4</v>
      </c>
      <c r="G3113">
        <v>4</v>
      </c>
      <c r="H3113">
        <v>87</v>
      </c>
      <c r="J3113">
        <v>78</v>
      </c>
      <c r="K3113">
        <v>88</v>
      </c>
      <c r="L3113">
        <v>77</v>
      </c>
      <c r="M3113">
        <v>92</v>
      </c>
      <c r="N3113">
        <v>83</v>
      </c>
      <c r="O3113">
        <v>67</v>
      </c>
      <c r="P3113">
        <v>83</v>
      </c>
      <c r="Q3113">
        <v>68</v>
      </c>
      <c r="R3113">
        <v>89</v>
      </c>
      <c r="T3113" s="34">
        <f>_xlfn.XLOOKUP(B3113,'LHA Demog pivot'!$B$4:$B$93,'LHA Demog pivot'!$C$4:$C$93,,,1)</f>
        <v>47133</v>
      </c>
      <c r="U3113" s="36">
        <f>ROUND(Table2[[#This Row],[LHA_Pop_2016]]*Table2[[#This Row],[C_ADR_7day]]/100000*7,0)</f>
        <v>13</v>
      </c>
      <c r="V3113" s="13">
        <f>IF(OR(Table2[[#This Row],[7d_positivity_public]]=0,ISBLANK(Table2[[#This Row],[7d_positivity_public]])),"",(Table2[[#This Row],[7d_positivity_public]]-Table2[[#This Row],[7d_positivity_all]])/Table2[[#This Row],[7d_positivity_public]])</f>
        <v>0.25</v>
      </c>
      <c r="W3113">
        <v>3</v>
      </c>
    </row>
    <row r="3114" spans="1:23" x14ac:dyDescent="0.25">
      <c r="A3114" s="10">
        <v>44488</v>
      </c>
      <c r="B3114">
        <v>426</v>
      </c>
      <c r="C3114" t="s">
        <v>296</v>
      </c>
      <c r="D3114">
        <v>23</v>
      </c>
      <c r="E3114">
        <v>38</v>
      </c>
      <c r="F3114">
        <v>-15</v>
      </c>
      <c r="G3114">
        <v>14</v>
      </c>
      <c r="H3114">
        <v>86</v>
      </c>
      <c r="J3114">
        <v>75</v>
      </c>
      <c r="K3114">
        <v>87</v>
      </c>
      <c r="L3114">
        <v>83</v>
      </c>
      <c r="M3114">
        <v>90</v>
      </c>
      <c r="N3114">
        <v>78</v>
      </c>
      <c r="O3114">
        <v>62</v>
      </c>
      <c r="P3114">
        <v>80</v>
      </c>
      <c r="Q3114">
        <v>72</v>
      </c>
      <c r="R3114">
        <v>86</v>
      </c>
      <c r="T3114" s="34">
        <f>_xlfn.XLOOKUP(B3114,'LHA Demog pivot'!$B$4:$B$93,'LHA Demog pivot'!$C$4:$C$93,,,1)</f>
        <v>30981</v>
      </c>
      <c r="U3114" s="36">
        <f>ROUND(Table2[[#This Row],[LHA_Pop_2016]]*Table2[[#This Row],[C_ADR_7day]]/100000*7,0)</f>
        <v>50</v>
      </c>
      <c r="V3114" s="13">
        <f>IF(OR(Table2[[#This Row],[7d_positivity_public]]=0,ISBLANK(Table2[[#This Row],[7d_positivity_public]])),"",(Table2[[#This Row],[7d_positivity_public]]-Table2[[#This Row],[7d_positivity_all]])/Table2[[#This Row],[7d_positivity_public]])</f>
        <v>0.14285714285714285</v>
      </c>
      <c r="W3114">
        <v>12</v>
      </c>
    </row>
    <row r="3115" spans="1:23" x14ac:dyDescent="0.25">
      <c r="A3115" s="10">
        <v>44488</v>
      </c>
      <c r="B3115">
        <v>431</v>
      </c>
      <c r="C3115" t="s">
        <v>297</v>
      </c>
      <c r="D3115">
        <v>5</v>
      </c>
      <c r="E3115">
        <v>7</v>
      </c>
      <c r="F3115">
        <v>-2</v>
      </c>
      <c r="G3115">
        <v>4</v>
      </c>
      <c r="H3115">
        <v>87</v>
      </c>
      <c r="J3115">
        <v>80</v>
      </c>
      <c r="K3115">
        <v>87</v>
      </c>
      <c r="L3115">
        <v>81</v>
      </c>
      <c r="M3115">
        <v>91</v>
      </c>
      <c r="N3115">
        <v>81</v>
      </c>
      <c r="O3115">
        <v>68</v>
      </c>
      <c r="P3115">
        <v>82</v>
      </c>
      <c r="Q3115">
        <v>71</v>
      </c>
      <c r="R3115">
        <v>89</v>
      </c>
      <c r="T3115" s="34">
        <f>_xlfn.XLOOKUP(B3115,'LHA Demog pivot'!$B$4:$B$93,'LHA Demog pivot'!$C$4:$C$93,,,1)</f>
        <v>66527</v>
      </c>
      <c r="U3115" s="36">
        <f>ROUND(Table2[[#This Row],[LHA_Pop_2016]]*Table2[[#This Row],[C_ADR_7day]]/100000*7,0)</f>
        <v>23</v>
      </c>
      <c r="V3115" s="13">
        <f>IF(OR(Table2[[#This Row],[7d_positivity_public]]=0,ISBLANK(Table2[[#This Row],[7d_positivity_public]])),"",(Table2[[#This Row],[7d_positivity_public]]-Table2[[#This Row],[7d_positivity_all]])/Table2[[#This Row],[7d_positivity_public]])</f>
        <v>0</v>
      </c>
      <c r="W3115">
        <v>4</v>
      </c>
    </row>
    <row r="3116" spans="1:23" x14ac:dyDescent="0.25">
      <c r="A3116" s="10">
        <v>44488</v>
      </c>
      <c r="B3116">
        <v>432</v>
      </c>
      <c r="C3116" t="s">
        <v>298</v>
      </c>
      <c r="D3116">
        <v>4</v>
      </c>
      <c r="E3116">
        <v>3</v>
      </c>
      <c r="F3116">
        <v>1</v>
      </c>
      <c r="G3116">
        <v>4</v>
      </c>
      <c r="H3116">
        <v>85</v>
      </c>
      <c r="J3116">
        <v>78</v>
      </c>
      <c r="K3116">
        <v>86</v>
      </c>
      <c r="L3116">
        <v>80</v>
      </c>
      <c r="M3116">
        <v>90</v>
      </c>
      <c r="N3116">
        <v>80</v>
      </c>
      <c r="O3116">
        <v>69</v>
      </c>
      <c r="P3116">
        <v>81</v>
      </c>
      <c r="Q3116">
        <v>70</v>
      </c>
      <c r="R3116">
        <v>88</v>
      </c>
      <c r="T3116" s="34">
        <f>_xlfn.XLOOKUP(B3116,'LHA Demog pivot'!$B$4:$B$93,'LHA Demog pivot'!$C$4:$C$93,,,1)</f>
        <v>42570</v>
      </c>
      <c r="U3116" s="36">
        <f>ROUND(Table2[[#This Row],[LHA_Pop_2016]]*Table2[[#This Row],[C_ADR_7day]]/100000*7,0)</f>
        <v>12</v>
      </c>
      <c r="V3116" s="13">
        <f>IF(OR(Table2[[#This Row],[7d_positivity_public]]=0,ISBLANK(Table2[[#This Row],[7d_positivity_public]])),"",(Table2[[#This Row],[7d_positivity_public]]-Table2[[#This Row],[7d_positivity_all]])/Table2[[#This Row],[7d_positivity_public]])</f>
        <v>0</v>
      </c>
      <c r="W3116">
        <v>4</v>
      </c>
    </row>
    <row r="3117" spans="1:23" x14ac:dyDescent="0.25">
      <c r="A3117" s="10">
        <v>44488</v>
      </c>
      <c r="B3117">
        <v>433</v>
      </c>
      <c r="C3117" t="s">
        <v>299</v>
      </c>
      <c r="D3117">
        <v>0</v>
      </c>
      <c r="E3117">
        <v>15</v>
      </c>
      <c r="F3117">
        <v>-15</v>
      </c>
      <c r="G3117">
        <v>0</v>
      </c>
      <c r="H3117">
        <v>81</v>
      </c>
      <c r="J3117">
        <v>66</v>
      </c>
      <c r="K3117">
        <v>83</v>
      </c>
      <c r="L3117">
        <v>76</v>
      </c>
      <c r="M3117">
        <v>86</v>
      </c>
      <c r="N3117">
        <v>75</v>
      </c>
      <c r="O3117">
        <v>54</v>
      </c>
      <c r="P3117">
        <v>77</v>
      </c>
      <c r="Q3117">
        <v>67</v>
      </c>
      <c r="R3117">
        <v>82</v>
      </c>
      <c r="T3117" s="34">
        <f>_xlfn.XLOOKUP(B3117,'LHA Demog pivot'!$B$4:$B$93,'LHA Demog pivot'!$C$4:$C$93,,,1)</f>
        <v>1901</v>
      </c>
      <c r="U3117" s="36">
        <f>ROUND(Table2[[#This Row],[LHA_Pop_2016]]*Table2[[#This Row],[C_ADR_7day]]/100000*7,0)</f>
        <v>0</v>
      </c>
      <c r="V3117" s="13" t="str">
        <f>IF(OR(Table2[[#This Row],[7d_positivity_public]]=0,ISBLANK(Table2[[#This Row],[7d_positivity_public]])),"",(Table2[[#This Row],[7d_positivity_public]]-Table2[[#This Row],[7d_positivity_all]])/Table2[[#This Row],[7d_positivity_public]])</f>
        <v/>
      </c>
      <c r="W3117">
        <v>0</v>
      </c>
    </row>
    <row r="3118" spans="1:23" x14ac:dyDescent="0.25">
      <c r="A3118" s="10">
        <v>44488</v>
      </c>
      <c r="B3118">
        <v>434</v>
      </c>
      <c r="C3118" t="s">
        <v>300</v>
      </c>
      <c r="D3118">
        <v>1</v>
      </c>
      <c r="E3118">
        <v>1</v>
      </c>
      <c r="F3118">
        <v>0</v>
      </c>
      <c r="G3118">
        <v>2</v>
      </c>
      <c r="H3118">
        <v>84</v>
      </c>
      <c r="J3118">
        <v>75</v>
      </c>
      <c r="K3118">
        <v>85</v>
      </c>
      <c r="L3118">
        <v>81</v>
      </c>
      <c r="M3118">
        <v>89</v>
      </c>
      <c r="N3118">
        <v>78</v>
      </c>
      <c r="O3118">
        <v>63</v>
      </c>
      <c r="P3118">
        <v>79</v>
      </c>
      <c r="Q3118">
        <v>71</v>
      </c>
      <c r="R3118">
        <v>85</v>
      </c>
      <c r="T3118" s="34">
        <f>_xlfn.XLOOKUP(B3118,'LHA Demog pivot'!$B$4:$B$93,'LHA Demog pivot'!$C$4:$C$93,,,1)</f>
        <v>11235</v>
      </c>
      <c r="U3118" s="36">
        <f>ROUND(Table2[[#This Row],[LHA_Pop_2016]]*Table2[[#This Row],[C_ADR_7day]]/100000*7,0)</f>
        <v>1</v>
      </c>
      <c r="V3118" s="13">
        <f>IF(OR(Table2[[#This Row],[7d_positivity_public]]=0,ISBLANK(Table2[[#This Row],[7d_positivity_public]])),"",(Table2[[#This Row],[7d_positivity_public]]-Table2[[#This Row],[7d_positivity_all]])/Table2[[#This Row],[7d_positivity_public]])</f>
        <v>0</v>
      </c>
      <c r="W3118">
        <v>2</v>
      </c>
    </row>
    <row r="3119" spans="1:23" x14ac:dyDescent="0.25">
      <c r="A3119" s="10">
        <v>44488</v>
      </c>
      <c r="B3119">
        <v>510</v>
      </c>
      <c r="C3119" t="s">
        <v>301</v>
      </c>
      <c r="D3119">
        <v>0</v>
      </c>
      <c r="E3119">
        <v>6</v>
      </c>
      <c r="F3119">
        <v>-6</v>
      </c>
      <c r="G3119">
        <v>5</v>
      </c>
      <c r="H3119">
        <v>89</v>
      </c>
      <c r="J3119">
        <v>83</v>
      </c>
      <c r="K3119">
        <v>89</v>
      </c>
      <c r="L3119">
        <v>87</v>
      </c>
      <c r="M3119">
        <v>91</v>
      </c>
      <c r="N3119">
        <v>82</v>
      </c>
      <c r="O3119">
        <v>71</v>
      </c>
      <c r="P3119">
        <v>83</v>
      </c>
      <c r="Q3119">
        <v>78</v>
      </c>
      <c r="R3119">
        <v>87</v>
      </c>
      <c r="T3119" s="34">
        <f>_xlfn.XLOOKUP(B3119,'LHA Demog pivot'!$B$4:$B$93,'LHA Demog pivot'!$C$4:$C$93,,,1)</f>
        <v>4198</v>
      </c>
      <c r="U3119" s="36">
        <f>ROUND(Table2[[#This Row],[LHA_Pop_2016]]*Table2[[#This Row],[C_ADR_7day]]/100000*7,0)</f>
        <v>0</v>
      </c>
      <c r="V3119" s="13">
        <f>IF(OR(Table2[[#This Row],[7d_positivity_public]]=0,ISBLANK(Table2[[#This Row],[7d_positivity_public]])),"",(Table2[[#This Row],[7d_positivity_public]]-Table2[[#This Row],[7d_positivity_all]])/Table2[[#This Row],[7d_positivity_public]])</f>
        <v>0.2</v>
      </c>
      <c r="W3119">
        <v>4</v>
      </c>
    </row>
    <row r="3120" spans="1:23" x14ac:dyDescent="0.25">
      <c r="A3120" s="10">
        <v>44488</v>
      </c>
      <c r="B3120">
        <v>512</v>
      </c>
      <c r="C3120" t="s">
        <v>304</v>
      </c>
      <c r="D3120">
        <v>13</v>
      </c>
      <c r="E3120">
        <v>11</v>
      </c>
      <c r="F3120">
        <v>2</v>
      </c>
      <c r="G3120">
        <v>7</v>
      </c>
      <c r="H3120">
        <v>88</v>
      </c>
      <c r="J3120">
        <v>79</v>
      </c>
      <c r="K3120">
        <v>89</v>
      </c>
      <c r="L3120">
        <v>87</v>
      </c>
      <c r="M3120">
        <v>91</v>
      </c>
      <c r="N3120">
        <v>79</v>
      </c>
      <c r="O3120">
        <v>64</v>
      </c>
      <c r="P3120">
        <v>81</v>
      </c>
      <c r="Q3120">
        <v>75</v>
      </c>
      <c r="R3120">
        <v>87</v>
      </c>
      <c r="T3120" s="34">
        <f>_xlfn.XLOOKUP(B3120,'LHA Demog pivot'!$B$4:$B$93,'LHA Demog pivot'!$C$4:$C$93,,,1)</f>
        <v>13501</v>
      </c>
      <c r="U3120" s="36">
        <f>ROUND(Table2[[#This Row],[LHA_Pop_2016]]*Table2[[#This Row],[C_ADR_7day]]/100000*7,0)</f>
        <v>12</v>
      </c>
      <c r="V3120" s="13">
        <f>IF(OR(Table2[[#This Row],[7d_positivity_public]]=0,ISBLANK(Table2[[#This Row],[7d_positivity_public]])),"",(Table2[[#This Row],[7d_positivity_public]]-Table2[[#This Row],[7d_positivity_all]])/Table2[[#This Row],[7d_positivity_public]])</f>
        <v>0.14285714285714285</v>
      </c>
      <c r="W3120">
        <v>6</v>
      </c>
    </row>
    <row r="3121" spans="1:23" x14ac:dyDescent="0.25">
      <c r="A3121" s="10">
        <v>44488</v>
      </c>
      <c r="B3121">
        <v>513</v>
      </c>
      <c r="C3121" t="s">
        <v>305</v>
      </c>
      <c r="D3121">
        <v>75</v>
      </c>
      <c r="E3121">
        <v>72</v>
      </c>
      <c r="F3121">
        <v>3</v>
      </c>
      <c r="G3121">
        <v>43</v>
      </c>
      <c r="H3121">
        <v>83</v>
      </c>
      <c r="J3121">
        <v>67</v>
      </c>
      <c r="K3121">
        <v>84</v>
      </c>
      <c r="L3121">
        <v>82</v>
      </c>
      <c r="M3121">
        <v>87</v>
      </c>
      <c r="N3121">
        <v>73</v>
      </c>
      <c r="O3121">
        <v>51</v>
      </c>
      <c r="P3121">
        <v>76</v>
      </c>
      <c r="Q3121">
        <v>70</v>
      </c>
      <c r="R3121">
        <v>81</v>
      </c>
      <c r="T3121" s="34">
        <f>_xlfn.XLOOKUP(B3121,'LHA Demog pivot'!$B$4:$B$93,'LHA Demog pivot'!$C$4:$C$93,,,1)</f>
        <v>4223</v>
      </c>
      <c r="U3121" s="36">
        <f>ROUND(Table2[[#This Row],[LHA_Pop_2016]]*Table2[[#This Row],[C_ADR_7day]]/100000*7,0)</f>
        <v>22</v>
      </c>
      <c r="V3121" s="13">
        <f>IF(OR(Table2[[#This Row],[7d_positivity_public]]=0,ISBLANK(Table2[[#This Row],[7d_positivity_public]])),"",(Table2[[#This Row],[7d_positivity_public]]-Table2[[#This Row],[7d_positivity_all]])/Table2[[#This Row],[7d_positivity_public]])</f>
        <v>-2.3255813953488372E-2</v>
      </c>
      <c r="W3121">
        <v>44</v>
      </c>
    </row>
    <row r="3122" spans="1:23" x14ac:dyDescent="0.25">
      <c r="A3122" s="10">
        <v>44488</v>
      </c>
      <c r="B3122">
        <v>514</v>
      </c>
      <c r="C3122" t="s">
        <v>306</v>
      </c>
      <c r="D3122">
        <v>45</v>
      </c>
      <c r="E3122">
        <v>58</v>
      </c>
      <c r="F3122">
        <v>-13</v>
      </c>
      <c r="G3122">
        <v>27</v>
      </c>
      <c r="H3122">
        <v>78</v>
      </c>
      <c r="J3122">
        <v>60</v>
      </c>
      <c r="K3122">
        <v>80</v>
      </c>
      <c r="L3122">
        <v>75</v>
      </c>
      <c r="M3122">
        <v>84</v>
      </c>
      <c r="N3122">
        <v>69</v>
      </c>
      <c r="O3122">
        <v>48</v>
      </c>
      <c r="P3122">
        <v>71</v>
      </c>
      <c r="Q3122">
        <v>63</v>
      </c>
      <c r="R3122">
        <v>80</v>
      </c>
      <c r="T3122" s="34">
        <f>_xlfn.XLOOKUP(B3122,'LHA Demog pivot'!$B$4:$B$93,'LHA Demog pivot'!$C$4:$C$93,,,1)</f>
        <v>16414</v>
      </c>
      <c r="U3122" s="36">
        <f>ROUND(Table2[[#This Row],[LHA_Pop_2016]]*Table2[[#This Row],[C_ADR_7day]]/100000*7,0)</f>
        <v>52</v>
      </c>
      <c r="V3122" s="13">
        <f>IF(OR(Table2[[#This Row],[7d_positivity_public]]=0,ISBLANK(Table2[[#This Row],[7d_positivity_public]])),"",(Table2[[#This Row],[7d_positivity_public]]-Table2[[#This Row],[7d_positivity_all]])/Table2[[#This Row],[7d_positivity_public]])</f>
        <v>7.407407407407407E-2</v>
      </c>
      <c r="W3122">
        <v>25</v>
      </c>
    </row>
    <row r="3123" spans="1:23" x14ac:dyDescent="0.25">
      <c r="A3123" s="10">
        <v>44488</v>
      </c>
      <c r="B3123">
        <v>515</v>
      </c>
      <c r="C3123" t="s">
        <v>307</v>
      </c>
      <c r="D3123">
        <v>26</v>
      </c>
      <c r="E3123">
        <v>21</v>
      </c>
      <c r="F3123">
        <v>5</v>
      </c>
      <c r="G3123">
        <v>15</v>
      </c>
      <c r="H3123">
        <v>100</v>
      </c>
      <c r="J3123">
        <v>73</v>
      </c>
      <c r="K3123">
        <v>100</v>
      </c>
      <c r="L3123">
        <v>100</v>
      </c>
      <c r="M3123">
        <v>100</v>
      </c>
      <c r="N3123">
        <v>87</v>
      </c>
      <c r="O3123">
        <v>58</v>
      </c>
      <c r="P3123">
        <v>89</v>
      </c>
      <c r="Q3123">
        <v>85</v>
      </c>
      <c r="R3123">
        <v>93</v>
      </c>
      <c r="T3123" s="34">
        <f>_xlfn.XLOOKUP(B3123,'LHA Demog pivot'!$B$4:$B$93,'LHA Demog pivot'!$C$4:$C$93,,,1)</f>
        <v>9090</v>
      </c>
      <c r="U3123" s="36">
        <f>ROUND(Table2[[#This Row],[LHA_Pop_2016]]*Table2[[#This Row],[C_ADR_7day]]/100000*7,0)</f>
        <v>17</v>
      </c>
      <c r="V3123" s="13">
        <f>IF(OR(Table2[[#This Row],[7d_positivity_public]]=0,ISBLANK(Table2[[#This Row],[7d_positivity_public]])),"",(Table2[[#This Row],[7d_positivity_public]]-Table2[[#This Row],[7d_positivity_all]])/Table2[[#This Row],[7d_positivity_public]])</f>
        <v>0.13333333333333333</v>
      </c>
      <c r="W3123">
        <v>13</v>
      </c>
    </row>
    <row r="3124" spans="1:23" x14ac:dyDescent="0.25">
      <c r="A3124" s="10">
        <v>44488</v>
      </c>
      <c r="B3124">
        <v>517</v>
      </c>
      <c r="C3124" t="s">
        <v>308</v>
      </c>
      <c r="D3124">
        <v>42</v>
      </c>
      <c r="E3124">
        <v>41</v>
      </c>
      <c r="F3124">
        <v>1</v>
      </c>
      <c r="G3124">
        <v>20</v>
      </c>
      <c r="H3124">
        <v>84</v>
      </c>
      <c r="J3124">
        <v>72</v>
      </c>
      <c r="K3124">
        <v>86</v>
      </c>
      <c r="L3124">
        <v>82</v>
      </c>
      <c r="M3124">
        <v>89</v>
      </c>
      <c r="N3124">
        <v>76</v>
      </c>
      <c r="O3124">
        <v>58</v>
      </c>
      <c r="P3124">
        <v>77</v>
      </c>
      <c r="Q3124">
        <v>71</v>
      </c>
      <c r="R3124">
        <v>85</v>
      </c>
      <c r="T3124" s="34">
        <f>_xlfn.XLOOKUP(B3124,'LHA Demog pivot'!$B$4:$B$93,'LHA Demog pivot'!$C$4:$C$93,,,1)</f>
        <v>20250</v>
      </c>
      <c r="U3124" s="36">
        <f>ROUND(Table2[[#This Row],[LHA_Pop_2016]]*Table2[[#This Row],[C_ADR_7day]]/100000*7,0)</f>
        <v>60</v>
      </c>
      <c r="V3124" s="13">
        <f>IF(OR(Table2[[#This Row],[7d_positivity_public]]=0,ISBLANK(Table2[[#This Row],[7d_positivity_public]])),"",(Table2[[#This Row],[7d_positivity_public]]-Table2[[#This Row],[7d_positivity_all]])/Table2[[#This Row],[7d_positivity_public]])</f>
        <v>0.15</v>
      </c>
      <c r="W3124">
        <v>17</v>
      </c>
    </row>
    <row r="3125" spans="1:23" x14ac:dyDescent="0.25">
      <c r="A3125" s="10">
        <v>44488</v>
      </c>
      <c r="B3125">
        <v>518</v>
      </c>
      <c r="C3125" t="s">
        <v>309</v>
      </c>
      <c r="D3125">
        <v>73</v>
      </c>
      <c r="E3125">
        <v>16</v>
      </c>
      <c r="F3125">
        <v>57</v>
      </c>
      <c r="G3125">
        <v>40</v>
      </c>
      <c r="H3125">
        <v>90</v>
      </c>
      <c r="J3125">
        <v>82</v>
      </c>
      <c r="K3125">
        <v>90</v>
      </c>
      <c r="L3125">
        <v>89</v>
      </c>
      <c r="M3125">
        <v>91</v>
      </c>
      <c r="N3125">
        <v>80</v>
      </c>
      <c r="O3125">
        <v>62</v>
      </c>
      <c r="P3125">
        <v>82</v>
      </c>
      <c r="Q3125">
        <v>78</v>
      </c>
      <c r="R3125">
        <v>86</v>
      </c>
      <c r="T3125" s="34">
        <f>_xlfn.XLOOKUP(B3125,'LHA Demog pivot'!$B$4:$B$93,'LHA Demog pivot'!$C$4:$C$93,,,1)</f>
        <v>1880</v>
      </c>
      <c r="U3125" s="36">
        <f>ROUND(Table2[[#This Row],[LHA_Pop_2016]]*Table2[[#This Row],[C_ADR_7day]]/100000*7,0)</f>
        <v>10</v>
      </c>
      <c r="V3125" s="13">
        <f>IF(OR(Table2[[#This Row],[7d_positivity_public]]=0,ISBLANK(Table2[[#This Row],[7d_positivity_public]])),"",(Table2[[#This Row],[7d_positivity_public]]-Table2[[#This Row],[7d_positivity_all]])/Table2[[#This Row],[7d_positivity_public]])</f>
        <v>0</v>
      </c>
      <c r="W3125">
        <v>40</v>
      </c>
    </row>
    <row r="3126" spans="1:23" x14ac:dyDescent="0.25">
      <c r="A3126" s="10">
        <v>44488</v>
      </c>
      <c r="B3126">
        <v>521</v>
      </c>
      <c r="C3126" t="s">
        <v>310</v>
      </c>
      <c r="D3126">
        <v>48</v>
      </c>
      <c r="E3126">
        <v>31</v>
      </c>
      <c r="F3126">
        <v>17</v>
      </c>
      <c r="G3126">
        <v>11</v>
      </c>
      <c r="H3126">
        <v>76</v>
      </c>
      <c r="J3126">
        <v>62</v>
      </c>
      <c r="K3126">
        <v>77</v>
      </c>
      <c r="L3126">
        <v>70</v>
      </c>
      <c r="M3126">
        <v>83</v>
      </c>
      <c r="N3126">
        <v>68</v>
      </c>
      <c r="O3126">
        <v>51</v>
      </c>
      <c r="P3126">
        <v>69</v>
      </c>
      <c r="Q3126">
        <v>58</v>
      </c>
      <c r="R3126">
        <v>79</v>
      </c>
      <c r="T3126" s="34">
        <f>_xlfn.XLOOKUP(B3126,'LHA Demog pivot'!$B$4:$B$93,'LHA Demog pivot'!$C$4:$C$93,,,1)</f>
        <v>23205</v>
      </c>
      <c r="U3126" s="36">
        <f>ROUND(Table2[[#This Row],[LHA_Pop_2016]]*Table2[[#This Row],[C_ADR_7day]]/100000*7,0)</f>
        <v>78</v>
      </c>
      <c r="V3126" s="13">
        <f>IF(OR(Table2[[#This Row],[7d_positivity_public]]=0,ISBLANK(Table2[[#This Row],[7d_positivity_public]])),"",(Table2[[#This Row],[7d_positivity_public]]-Table2[[#This Row],[7d_positivity_all]])/Table2[[#This Row],[7d_positivity_public]])</f>
        <v>9.0909090909090912E-2</v>
      </c>
      <c r="W3126">
        <v>10</v>
      </c>
    </row>
    <row r="3127" spans="1:23" x14ac:dyDescent="0.25">
      <c r="A3127" s="10">
        <v>44488</v>
      </c>
      <c r="B3127">
        <v>522</v>
      </c>
      <c r="C3127" t="s">
        <v>311</v>
      </c>
      <c r="D3127">
        <v>57</v>
      </c>
      <c r="E3127">
        <v>69</v>
      </c>
      <c r="F3127">
        <v>-12</v>
      </c>
      <c r="G3127">
        <v>26</v>
      </c>
      <c r="H3127">
        <v>75</v>
      </c>
      <c r="J3127">
        <v>55</v>
      </c>
      <c r="K3127">
        <v>77</v>
      </c>
      <c r="L3127">
        <v>71</v>
      </c>
      <c r="M3127">
        <v>82</v>
      </c>
      <c r="N3127">
        <v>67</v>
      </c>
      <c r="O3127">
        <v>41</v>
      </c>
      <c r="P3127">
        <v>70</v>
      </c>
      <c r="Q3127">
        <v>60</v>
      </c>
      <c r="R3127">
        <v>78</v>
      </c>
      <c r="T3127" s="34">
        <f>_xlfn.XLOOKUP(B3127,'LHA Demog pivot'!$B$4:$B$93,'LHA Demog pivot'!$C$4:$C$93,,,1)</f>
        <v>6256</v>
      </c>
      <c r="U3127" s="36">
        <f>ROUND(Table2[[#This Row],[LHA_Pop_2016]]*Table2[[#This Row],[C_ADR_7day]]/100000*7,0)</f>
        <v>25</v>
      </c>
      <c r="V3127" s="13">
        <f>IF(OR(Table2[[#This Row],[7d_positivity_public]]=0,ISBLANK(Table2[[#This Row],[7d_positivity_public]])),"",(Table2[[#This Row],[7d_positivity_public]]-Table2[[#This Row],[7d_positivity_all]])/Table2[[#This Row],[7d_positivity_public]])</f>
        <v>3.8461538461538464E-2</v>
      </c>
      <c r="W3127">
        <v>25</v>
      </c>
    </row>
    <row r="3128" spans="1:23" x14ac:dyDescent="0.25">
      <c r="A3128" s="10">
        <v>44488</v>
      </c>
      <c r="B3128">
        <v>523</v>
      </c>
      <c r="C3128" t="s">
        <v>312</v>
      </c>
      <c r="D3128">
        <v>58</v>
      </c>
      <c r="E3128">
        <v>65</v>
      </c>
      <c r="F3128">
        <v>-7</v>
      </c>
      <c r="G3128">
        <v>23</v>
      </c>
      <c r="H3128">
        <v>73</v>
      </c>
      <c r="J3128">
        <v>54</v>
      </c>
      <c r="K3128">
        <v>74</v>
      </c>
      <c r="L3128">
        <v>67</v>
      </c>
      <c r="M3128">
        <v>81</v>
      </c>
      <c r="N3128">
        <v>64</v>
      </c>
      <c r="O3128">
        <v>42</v>
      </c>
      <c r="P3128">
        <v>66</v>
      </c>
      <c r="Q3128">
        <v>55</v>
      </c>
      <c r="R3128">
        <v>76</v>
      </c>
      <c r="T3128" s="34">
        <f>_xlfn.XLOOKUP(B3128,'LHA Demog pivot'!$B$4:$B$93,'LHA Demog pivot'!$C$4:$C$93,,,1)</f>
        <v>15857</v>
      </c>
      <c r="U3128" s="36">
        <f>ROUND(Table2[[#This Row],[LHA_Pop_2016]]*Table2[[#This Row],[C_ADR_7day]]/100000*7,0)</f>
        <v>64</v>
      </c>
      <c r="V3128" s="13">
        <f>IF(OR(Table2[[#This Row],[7d_positivity_public]]=0,ISBLANK(Table2[[#This Row],[7d_positivity_public]])),"",(Table2[[#This Row],[7d_positivity_public]]-Table2[[#This Row],[7d_positivity_all]])/Table2[[#This Row],[7d_positivity_public]])</f>
        <v>8.6956521739130432E-2</v>
      </c>
      <c r="W3128">
        <v>21</v>
      </c>
    </row>
    <row r="3129" spans="1:23" x14ac:dyDescent="0.25">
      <c r="A3129" s="10">
        <v>44488</v>
      </c>
      <c r="B3129">
        <v>524</v>
      </c>
      <c r="C3129" t="s">
        <v>313</v>
      </c>
      <c r="D3129">
        <v>43</v>
      </c>
      <c r="E3129">
        <v>36</v>
      </c>
      <c r="F3129">
        <v>7</v>
      </c>
      <c r="G3129">
        <v>14</v>
      </c>
      <c r="H3129">
        <v>85</v>
      </c>
      <c r="J3129">
        <v>73</v>
      </c>
      <c r="K3129">
        <v>86</v>
      </c>
      <c r="L3129">
        <v>83</v>
      </c>
      <c r="M3129">
        <v>89</v>
      </c>
      <c r="N3129">
        <v>76</v>
      </c>
      <c r="O3129">
        <v>62</v>
      </c>
      <c r="P3129">
        <v>77</v>
      </c>
      <c r="Q3129">
        <v>71</v>
      </c>
      <c r="R3129">
        <v>84</v>
      </c>
      <c r="T3129" s="34">
        <f>_xlfn.XLOOKUP(B3129,'LHA Demog pivot'!$B$4:$B$93,'LHA Demog pivot'!$C$4:$C$93,,,1)</f>
        <v>95077</v>
      </c>
      <c r="U3129" s="36">
        <f>ROUND(Table2[[#This Row],[LHA_Pop_2016]]*Table2[[#This Row],[C_ADR_7day]]/100000*7,0)</f>
        <v>286</v>
      </c>
      <c r="V3129" s="13">
        <f>IF(OR(Table2[[#This Row],[7d_positivity_public]]=0,ISBLANK(Table2[[#This Row],[7d_positivity_public]])),"",(Table2[[#This Row],[7d_positivity_public]]-Table2[[#This Row],[7d_positivity_all]])/Table2[[#This Row],[7d_positivity_public]])</f>
        <v>7.1428571428571425E-2</v>
      </c>
      <c r="W3129">
        <v>13</v>
      </c>
    </row>
    <row r="3130" spans="1:23" x14ac:dyDescent="0.25">
      <c r="A3130" s="10">
        <v>44488</v>
      </c>
      <c r="B3130">
        <v>531</v>
      </c>
      <c r="C3130" t="s">
        <v>314</v>
      </c>
      <c r="D3130">
        <v>50</v>
      </c>
      <c r="E3130">
        <v>49</v>
      </c>
      <c r="F3130">
        <v>1</v>
      </c>
      <c r="G3130">
        <v>25</v>
      </c>
      <c r="H3130">
        <v>65</v>
      </c>
      <c r="J3130">
        <v>42</v>
      </c>
      <c r="K3130">
        <v>67</v>
      </c>
      <c r="L3130">
        <v>59</v>
      </c>
      <c r="M3130">
        <v>76</v>
      </c>
      <c r="N3130">
        <v>54</v>
      </c>
      <c r="O3130">
        <v>31</v>
      </c>
      <c r="P3130">
        <v>57</v>
      </c>
      <c r="Q3130">
        <v>46</v>
      </c>
      <c r="R3130">
        <v>70</v>
      </c>
      <c r="T3130" s="34">
        <f>_xlfn.XLOOKUP(B3130,'LHA Demog pivot'!$B$4:$B$93,'LHA Demog pivot'!$C$4:$C$93,,,1)</f>
        <v>26850</v>
      </c>
      <c r="U3130" s="36">
        <f>ROUND(Table2[[#This Row],[LHA_Pop_2016]]*Table2[[#This Row],[C_ADR_7day]]/100000*7,0)</f>
        <v>94</v>
      </c>
      <c r="V3130" s="13">
        <f>IF(OR(Table2[[#This Row],[7d_positivity_public]]=0,ISBLANK(Table2[[#This Row],[7d_positivity_public]])),"",(Table2[[#This Row],[7d_positivity_public]]-Table2[[#This Row],[7d_positivity_all]])/Table2[[#This Row],[7d_positivity_public]])</f>
        <v>0.16</v>
      </c>
      <c r="W3130">
        <v>21</v>
      </c>
    </row>
    <row r="3131" spans="1:23" x14ac:dyDescent="0.25">
      <c r="A3131" s="10">
        <v>44488</v>
      </c>
      <c r="B3131">
        <v>532</v>
      </c>
      <c r="C3131" t="s">
        <v>315</v>
      </c>
      <c r="D3131">
        <v>39</v>
      </c>
      <c r="E3131">
        <v>37</v>
      </c>
      <c r="F3131">
        <v>2</v>
      </c>
      <c r="G3131">
        <v>23</v>
      </c>
      <c r="H3131">
        <v>68</v>
      </c>
      <c r="J3131">
        <v>45</v>
      </c>
      <c r="K3131">
        <v>70</v>
      </c>
      <c r="L3131">
        <v>65</v>
      </c>
      <c r="M3131">
        <v>78</v>
      </c>
      <c r="N3131">
        <v>56</v>
      </c>
      <c r="O3131">
        <v>34</v>
      </c>
      <c r="P3131">
        <v>59</v>
      </c>
      <c r="Q3131">
        <v>51</v>
      </c>
      <c r="R3131">
        <v>71</v>
      </c>
      <c r="T3131" s="34">
        <f>_xlfn.XLOOKUP(B3131,'LHA Demog pivot'!$B$4:$B$93,'LHA Demog pivot'!$C$4:$C$93,,,1)</f>
        <v>35521</v>
      </c>
      <c r="U3131" s="36">
        <f>ROUND(Table2[[#This Row],[LHA_Pop_2016]]*Table2[[#This Row],[C_ADR_7day]]/100000*7,0)</f>
        <v>97</v>
      </c>
      <c r="V3131" s="13">
        <f>IF(OR(Table2[[#This Row],[7d_positivity_public]]=0,ISBLANK(Table2[[#This Row],[7d_positivity_public]])),"",(Table2[[#This Row],[7d_positivity_public]]-Table2[[#This Row],[7d_positivity_all]])/Table2[[#This Row],[7d_positivity_public]])</f>
        <v>0.39130434782608697</v>
      </c>
      <c r="W3131">
        <v>14</v>
      </c>
    </row>
    <row r="3132" spans="1:23" x14ac:dyDescent="0.25">
      <c r="A3132" s="10">
        <v>44488</v>
      </c>
      <c r="B3132">
        <v>533</v>
      </c>
      <c r="C3132" t="s">
        <v>316</v>
      </c>
      <c r="D3132">
        <v>25</v>
      </c>
      <c r="E3132">
        <v>11</v>
      </c>
      <c r="F3132">
        <v>14</v>
      </c>
      <c r="G3132">
        <v>36</v>
      </c>
      <c r="H3132">
        <v>67</v>
      </c>
      <c r="J3132">
        <v>49</v>
      </c>
      <c r="K3132">
        <v>69</v>
      </c>
      <c r="L3132">
        <v>62</v>
      </c>
      <c r="M3132">
        <v>76</v>
      </c>
      <c r="N3132">
        <v>56</v>
      </c>
      <c r="O3132">
        <v>34</v>
      </c>
      <c r="P3132">
        <v>59</v>
      </c>
      <c r="Q3132">
        <v>50</v>
      </c>
      <c r="R3132">
        <v>69</v>
      </c>
      <c r="T3132" s="34">
        <f>_xlfn.XLOOKUP(B3132,'LHA Demog pivot'!$B$4:$B$93,'LHA Demog pivot'!$C$4:$C$93,,,1)</f>
        <v>5514</v>
      </c>
      <c r="U3132" s="36">
        <f>ROUND(Table2[[#This Row],[LHA_Pop_2016]]*Table2[[#This Row],[C_ADR_7day]]/100000*7,0)</f>
        <v>10</v>
      </c>
      <c r="V3132" s="13">
        <f>IF(OR(Table2[[#This Row],[7d_positivity_public]]=0,ISBLANK(Table2[[#This Row],[7d_positivity_public]])),"",(Table2[[#This Row],[7d_positivity_public]]-Table2[[#This Row],[7d_positivity_all]])/Table2[[#This Row],[7d_positivity_public]])</f>
        <v>0.3888888888888889</v>
      </c>
      <c r="W3132">
        <v>22</v>
      </c>
    </row>
    <row r="3133" spans="1:23" x14ac:dyDescent="0.25">
      <c r="A3133" s="10">
        <v>44488</v>
      </c>
      <c r="B3133">
        <v>555</v>
      </c>
      <c r="C3133" t="s">
        <v>317</v>
      </c>
      <c r="D3133">
        <v>60</v>
      </c>
      <c r="E3133">
        <v>40</v>
      </c>
      <c r="F3133">
        <v>20</v>
      </c>
      <c r="G3133">
        <v>24</v>
      </c>
      <c r="H3133">
        <v>88</v>
      </c>
      <c r="J3133">
        <v>67</v>
      </c>
      <c r="K3133">
        <v>90</v>
      </c>
      <c r="L3133">
        <v>89</v>
      </c>
      <c r="M3133">
        <v>91</v>
      </c>
      <c r="N3133">
        <v>78</v>
      </c>
      <c r="O3133">
        <v>54</v>
      </c>
      <c r="P3133">
        <v>80</v>
      </c>
      <c r="Q3133">
        <v>73</v>
      </c>
      <c r="R3133">
        <v>86</v>
      </c>
      <c r="T3133" s="34">
        <f>_xlfn.XLOOKUP(B3133,'LHA Demog pivot'!$B$4:$B$93,'LHA Demog pivot'!$C$4:$C$93,,,1)</f>
        <v>2049</v>
      </c>
      <c r="U3133" s="36">
        <f>ROUND(Table2[[#This Row],[LHA_Pop_2016]]*Table2[[#This Row],[C_ADR_7day]]/100000*7,0)</f>
        <v>9</v>
      </c>
      <c r="V3133" s="13">
        <f>IF(OR(Table2[[#This Row],[7d_positivity_public]]=0,ISBLANK(Table2[[#This Row],[7d_positivity_public]])),"",(Table2[[#This Row],[7d_positivity_public]]-Table2[[#This Row],[7d_positivity_all]])/Table2[[#This Row],[7d_positivity_public]])</f>
        <v>0.125</v>
      </c>
      <c r="W3133">
        <v>21</v>
      </c>
    </row>
    <row r="3134" spans="1:23" x14ac:dyDescent="0.25">
      <c r="A3134" s="10">
        <v>44491</v>
      </c>
      <c r="B3134">
        <v>111</v>
      </c>
      <c r="C3134" t="s">
        <v>242</v>
      </c>
      <c r="D3134">
        <v>7</v>
      </c>
      <c r="E3134">
        <v>2</v>
      </c>
      <c r="F3134">
        <v>5</v>
      </c>
      <c r="G3134">
        <v>5</v>
      </c>
      <c r="H3134">
        <v>85</v>
      </c>
      <c r="J3134">
        <v>74</v>
      </c>
      <c r="K3134">
        <v>86</v>
      </c>
      <c r="L3134">
        <v>84</v>
      </c>
      <c r="M3134">
        <v>89</v>
      </c>
      <c r="N3134">
        <v>78</v>
      </c>
      <c r="O3134">
        <v>65</v>
      </c>
      <c r="P3134">
        <v>79</v>
      </c>
      <c r="Q3134">
        <v>74</v>
      </c>
      <c r="R3134">
        <v>85</v>
      </c>
      <c r="T3134" s="34">
        <f>_xlfn.XLOOKUP(B3134,'LHA Demog pivot'!$B$4:$B$93,'LHA Demog pivot'!$C$4:$C$93,,,1)</f>
        <v>15531</v>
      </c>
      <c r="U3134" s="36">
        <f>ROUND(Table2[[#This Row],[LHA_Pop_2016]]*Table2[[#This Row],[C_ADR_7day]]/100000*7,0)</f>
        <v>8</v>
      </c>
      <c r="V3134" s="13">
        <f>IF(OR(Table2[[#This Row],[7d_positivity_public]]=0,ISBLANK(Table2[[#This Row],[7d_positivity_public]])),"",(Table2[[#This Row],[7d_positivity_public]]-Table2[[#This Row],[7d_positivity_all]])/Table2[[#This Row],[7d_positivity_public]])</f>
        <v>0</v>
      </c>
      <c r="W3134">
        <v>5</v>
      </c>
    </row>
    <row r="3135" spans="1:23" x14ac:dyDescent="0.25">
      <c r="A3135" s="10">
        <v>44491</v>
      </c>
      <c r="B3135">
        <v>112</v>
      </c>
      <c r="C3135" t="s">
        <v>243</v>
      </c>
      <c r="D3135">
        <v>18</v>
      </c>
      <c r="E3135">
        <v>26</v>
      </c>
      <c r="F3135">
        <v>-8</v>
      </c>
      <c r="G3135">
        <v>7</v>
      </c>
      <c r="H3135">
        <v>84</v>
      </c>
      <c r="J3135">
        <v>73</v>
      </c>
      <c r="K3135">
        <v>84</v>
      </c>
      <c r="L3135">
        <v>79</v>
      </c>
      <c r="M3135">
        <v>89</v>
      </c>
      <c r="N3135">
        <v>77</v>
      </c>
      <c r="O3135">
        <v>63</v>
      </c>
      <c r="P3135">
        <v>78</v>
      </c>
      <c r="Q3135">
        <v>68</v>
      </c>
      <c r="R3135">
        <v>86</v>
      </c>
      <c r="T3135" s="34">
        <f>_xlfn.XLOOKUP(B3135,'LHA Demog pivot'!$B$4:$B$93,'LHA Demog pivot'!$C$4:$C$93,,,1)</f>
        <v>26248</v>
      </c>
      <c r="U3135" s="36">
        <f>ROUND(Table2[[#This Row],[LHA_Pop_2016]]*Table2[[#This Row],[C_ADR_7day]]/100000*7,0)</f>
        <v>33</v>
      </c>
      <c r="V3135" s="13">
        <f>IF(OR(Table2[[#This Row],[7d_positivity_public]]=0,ISBLANK(Table2[[#This Row],[7d_positivity_public]])),"",(Table2[[#This Row],[7d_positivity_public]]-Table2[[#This Row],[7d_positivity_all]])/Table2[[#This Row],[7d_positivity_public]])</f>
        <v>0</v>
      </c>
      <c r="W3135">
        <v>7</v>
      </c>
    </row>
    <row r="3136" spans="1:23" x14ac:dyDescent="0.25">
      <c r="A3136" s="10">
        <v>44491</v>
      </c>
      <c r="B3136">
        <v>113</v>
      </c>
      <c r="C3136" t="s">
        <v>244</v>
      </c>
      <c r="D3136">
        <v>0</v>
      </c>
      <c r="E3136">
        <v>5</v>
      </c>
      <c r="F3136">
        <v>-5</v>
      </c>
      <c r="G3136">
        <v>0</v>
      </c>
      <c r="H3136">
        <v>88</v>
      </c>
      <c r="J3136">
        <v>84</v>
      </c>
      <c r="K3136">
        <v>88</v>
      </c>
      <c r="L3136">
        <v>84</v>
      </c>
      <c r="M3136">
        <v>92</v>
      </c>
      <c r="N3136">
        <v>82</v>
      </c>
      <c r="O3136">
        <v>73</v>
      </c>
      <c r="P3136">
        <v>83</v>
      </c>
      <c r="Q3136">
        <v>75</v>
      </c>
      <c r="R3136">
        <v>89</v>
      </c>
      <c r="T3136" s="34">
        <f>_xlfn.XLOOKUP(B3136,'LHA Demog pivot'!$B$4:$B$93,'LHA Demog pivot'!$C$4:$C$93,,,1)</f>
        <v>9178</v>
      </c>
      <c r="U3136" s="36">
        <f>ROUND(Table2[[#This Row],[LHA_Pop_2016]]*Table2[[#This Row],[C_ADR_7day]]/100000*7,0)</f>
        <v>0</v>
      </c>
      <c r="V3136" s="13" t="str">
        <f>IF(OR(Table2[[#This Row],[7d_positivity_public]]=0,ISBLANK(Table2[[#This Row],[7d_positivity_public]])),"",(Table2[[#This Row],[7d_positivity_public]]-Table2[[#This Row],[7d_positivity_all]])/Table2[[#This Row],[7d_positivity_public]])</f>
        <v/>
      </c>
      <c r="W3136">
        <v>0</v>
      </c>
    </row>
    <row r="3137" spans="1:23" x14ac:dyDescent="0.25">
      <c r="A3137" s="10">
        <v>44491</v>
      </c>
      <c r="B3137">
        <v>114</v>
      </c>
      <c r="C3137" t="s">
        <v>245</v>
      </c>
      <c r="D3137">
        <v>13</v>
      </c>
      <c r="E3137">
        <v>3</v>
      </c>
      <c r="F3137">
        <v>10</v>
      </c>
      <c r="G3137">
        <v>10</v>
      </c>
      <c r="H3137">
        <v>90</v>
      </c>
      <c r="J3137">
        <v>77</v>
      </c>
      <c r="K3137">
        <v>91</v>
      </c>
      <c r="L3137">
        <v>89</v>
      </c>
      <c r="M3137">
        <v>92</v>
      </c>
      <c r="N3137">
        <v>84</v>
      </c>
      <c r="O3137">
        <v>63</v>
      </c>
      <c r="P3137">
        <v>85</v>
      </c>
      <c r="Q3137">
        <v>79</v>
      </c>
      <c r="R3137">
        <v>89</v>
      </c>
      <c r="T3137" s="34">
        <f>_xlfn.XLOOKUP(B3137,'LHA Demog pivot'!$B$4:$B$93,'LHA Demog pivot'!$C$4:$C$93,,,1)</f>
        <v>9487</v>
      </c>
      <c r="U3137" s="36">
        <f>ROUND(Table2[[#This Row],[LHA_Pop_2016]]*Table2[[#This Row],[C_ADR_7day]]/100000*7,0)</f>
        <v>9</v>
      </c>
      <c r="V3137" s="13">
        <f>IF(OR(Table2[[#This Row],[7d_positivity_public]]=0,ISBLANK(Table2[[#This Row],[7d_positivity_public]])),"",(Table2[[#This Row],[7d_positivity_public]]-Table2[[#This Row],[7d_positivity_all]])/Table2[[#This Row],[7d_positivity_public]])</f>
        <v>0.1</v>
      </c>
      <c r="W3137">
        <v>9</v>
      </c>
    </row>
    <row r="3138" spans="1:23" x14ac:dyDescent="0.25">
      <c r="A3138" s="10">
        <v>44491</v>
      </c>
      <c r="B3138">
        <v>115</v>
      </c>
      <c r="C3138" t="s">
        <v>246</v>
      </c>
      <c r="D3138">
        <v>7</v>
      </c>
      <c r="E3138">
        <v>15</v>
      </c>
      <c r="F3138">
        <v>-8</v>
      </c>
      <c r="G3138">
        <v>7</v>
      </c>
      <c r="H3138">
        <v>73</v>
      </c>
      <c r="J3138">
        <v>51</v>
      </c>
      <c r="K3138">
        <v>75</v>
      </c>
      <c r="L3138">
        <v>63</v>
      </c>
      <c r="M3138">
        <v>82</v>
      </c>
      <c r="N3138">
        <v>66</v>
      </c>
      <c r="O3138">
        <v>40</v>
      </c>
      <c r="P3138">
        <v>69</v>
      </c>
      <c r="Q3138">
        <v>52</v>
      </c>
      <c r="R3138">
        <v>78</v>
      </c>
      <c r="T3138" s="34">
        <f>_xlfn.XLOOKUP(B3138,'LHA Demog pivot'!$B$4:$B$93,'LHA Demog pivot'!$C$4:$C$93,,,1)</f>
        <v>12634</v>
      </c>
      <c r="U3138" s="36">
        <f>ROUND(Table2[[#This Row],[LHA_Pop_2016]]*Table2[[#This Row],[C_ADR_7day]]/100000*7,0)</f>
        <v>6</v>
      </c>
      <c r="V3138" s="13">
        <f>IF(OR(Table2[[#This Row],[7d_positivity_public]]=0,ISBLANK(Table2[[#This Row],[7d_positivity_public]])),"",(Table2[[#This Row],[7d_positivity_public]]-Table2[[#This Row],[7d_positivity_all]])/Table2[[#This Row],[7d_positivity_public]])</f>
        <v>0.14285714285714285</v>
      </c>
      <c r="W3138">
        <v>6</v>
      </c>
    </row>
    <row r="3139" spans="1:23" x14ac:dyDescent="0.25">
      <c r="A3139" s="10">
        <v>44491</v>
      </c>
      <c r="B3139">
        <v>116</v>
      </c>
      <c r="C3139" t="s">
        <v>247</v>
      </c>
      <c r="D3139">
        <v>4</v>
      </c>
      <c r="E3139">
        <v>0</v>
      </c>
      <c r="F3139">
        <v>4</v>
      </c>
      <c r="G3139">
        <v>1</v>
      </c>
      <c r="H3139">
        <v>91</v>
      </c>
      <c r="J3139">
        <v>76</v>
      </c>
      <c r="K3139">
        <v>92</v>
      </c>
      <c r="L3139">
        <v>94</v>
      </c>
      <c r="M3139">
        <v>89</v>
      </c>
      <c r="N3139">
        <v>84</v>
      </c>
      <c r="O3139">
        <v>67</v>
      </c>
      <c r="P3139">
        <v>85</v>
      </c>
      <c r="Q3139">
        <v>84</v>
      </c>
      <c r="R3139">
        <v>86</v>
      </c>
      <c r="T3139" s="34">
        <f>_xlfn.XLOOKUP(B3139,'LHA Demog pivot'!$B$4:$B$93,'LHA Demog pivot'!$C$4:$C$93,,,1)</f>
        <v>6851</v>
      </c>
      <c r="U3139" s="36">
        <f>ROUND(Table2[[#This Row],[LHA_Pop_2016]]*Table2[[#This Row],[C_ADR_7day]]/100000*7,0)</f>
        <v>2</v>
      </c>
      <c r="V3139" s="13">
        <f>IF(OR(Table2[[#This Row],[7d_positivity_public]]=0,ISBLANK(Table2[[#This Row],[7d_positivity_public]])),"",(Table2[[#This Row],[7d_positivity_public]]-Table2[[#This Row],[7d_positivity_all]])/Table2[[#This Row],[7d_positivity_public]])</f>
        <v>0</v>
      </c>
      <c r="W3139">
        <v>1</v>
      </c>
    </row>
    <row r="3140" spans="1:23" x14ac:dyDescent="0.25">
      <c r="A3140" s="10">
        <v>44491</v>
      </c>
      <c r="B3140">
        <v>121</v>
      </c>
      <c r="C3140" t="s">
        <v>248</v>
      </c>
      <c r="D3140">
        <v>11</v>
      </c>
      <c r="E3140">
        <v>4</v>
      </c>
      <c r="F3140">
        <v>7</v>
      </c>
      <c r="G3140">
        <v>5</v>
      </c>
      <c r="H3140">
        <v>75</v>
      </c>
      <c r="J3140">
        <v>52</v>
      </c>
      <c r="K3140">
        <v>76</v>
      </c>
      <c r="L3140">
        <v>61</v>
      </c>
      <c r="M3140">
        <v>83</v>
      </c>
      <c r="N3140">
        <v>68</v>
      </c>
      <c r="O3140">
        <v>40</v>
      </c>
      <c r="P3140">
        <v>70</v>
      </c>
      <c r="Q3140">
        <v>53</v>
      </c>
      <c r="R3140">
        <v>77</v>
      </c>
      <c r="T3140" s="34">
        <f>_xlfn.XLOOKUP(B3140,'LHA Demog pivot'!$B$4:$B$93,'LHA Demog pivot'!$C$4:$C$93,,,1)</f>
        <v>3209</v>
      </c>
      <c r="U3140" s="36">
        <f>ROUND(Table2[[#This Row],[LHA_Pop_2016]]*Table2[[#This Row],[C_ADR_7day]]/100000*7,0)</f>
        <v>2</v>
      </c>
      <c r="V3140" s="13">
        <f>IF(OR(Table2[[#This Row],[7d_positivity_public]]=0,ISBLANK(Table2[[#This Row],[7d_positivity_public]])),"",(Table2[[#This Row],[7d_positivity_public]]-Table2[[#This Row],[7d_positivity_all]])/Table2[[#This Row],[7d_positivity_public]])</f>
        <v>0.2</v>
      </c>
      <c r="W3140">
        <v>4</v>
      </c>
    </row>
    <row r="3141" spans="1:23" x14ac:dyDescent="0.25">
      <c r="A3141" s="10">
        <v>44491</v>
      </c>
      <c r="B3141">
        <v>122</v>
      </c>
      <c r="C3141" t="s">
        <v>249</v>
      </c>
      <c r="D3141">
        <v>5</v>
      </c>
      <c r="E3141">
        <v>3</v>
      </c>
      <c r="F3141">
        <v>2</v>
      </c>
      <c r="G3141">
        <v>2</v>
      </c>
      <c r="H3141">
        <v>78</v>
      </c>
      <c r="J3141">
        <v>65</v>
      </c>
      <c r="K3141">
        <v>79</v>
      </c>
      <c r="L3141">
        <v>74</v>
      </c>
      <c r="M3141">
        <v>84</v>
      </c>
      <c r="N3141">
        <v>72</v>
      </c>
      <c r="O3141">
        <v>55</v>
      </c>
      <c r="P3141">
        <v>74</v>
      </c>
      <c r="Q3141">
        <v>66</v>
      </c>
      <c r="R3141">
        <v>81</v>
      </c>
      <c r="T3141" s="34">
        <f>_xlfn.XLOOKUP(B3141,'LHA Demog pivot'!$B$4:$B$93,'LHA Demog pivot'!$C$4:$C$93,,,1)</f>
        <v>25523</v>
      </c>
      <c r="U3141" s="36">
        <f>ROUND(Table2[[#This Row],[LHA_Pop_2016]]*Table2[[#This Row],[C_ADR_7day]]/100000*7,0)</f>
        <v>9</v>
      </c>
      <c r="V3141" s="13">
        <f>IF(OR(Table2[[#This Row],[7d_positivity_public]]=0,ISBLANK(Table2[[#This Row],[7d_positivity_public]])),"",(Table2[[#This Row],[7d_positivity_public]]-Table2[[#This Row],[7d_positivity_all]])/Table2[[#This Row],[7d_positivity_public]])</f>
        <v>0</v>
      </c>
      <c r="W3141">
        <v>2</v>
      </c>
    </row>
    <row r="3142" spans="1:23" x14ac:dyDescent="0.25">
      <c r="A3142" s="10">
        <v>44491</v>
      </c>
      <c r="B3142">
        <v>123</v>
      </c>
      <c r="C3142" t="s">
        <v>250</v>
      </c>
      <c r="D3142">
        <v>6</v>
      </c>
      <c r="E3142">
        <v>10</v>
      </c>
      <c r="F3142">
        <v>-4</v>
      </c>
      <c r="G3142">
        <v>4</v>
      </c>
      <c r="H3142">
        <v>82</v>
      </c>
      <c r="J3142">
        <v>70</v>
      </c>
      <c r="K3142">
        <v>83</v>
      </c>
      <c r="L3142">
        <v>78</v>
      </c>
      <c r="M3142">
        <v>87</v>
      </c>
      <c r="N3142">
        <v>76</v>
      </c>
      <c r="O3142">
        <v>60</v>
      </c>
      <c r="P3142">
        <v>77</v>
      </c>
      <c r="Q3142">
        <v>70</v>
      </c>
      <c r="R3142">
        <v>84</v>
      </c>
      <c r="T3142" s="34">
        <f>_xlfn.XLOOKUP(B3142,'LHA Demog pivot'!$B$4:$B$93,'LHA Demog pivot'!$C$4:$C$93,,,1)</f>
        <v>13710</v>
      </c>
      <c r="U3142" s="36">
        <f>ROUND(Table2[[#This Row],[LHA_Pop_2016]]*Table2[[#This Row],[C_ADR_7day]]/100000*7,0)</f>
        <v>6</v>
      </c>
      <c r="V3142" s="13">
        <f>IF(OR(Table2[[#This Row],[7d_positivity_public]]=0,ISBLANK(Table2[[#This Row],[7d_positivity_public]])),"",(Table2[[#This Row],[7d_positivity_public]]-Table2[[#This Row],[7d_positivity_all]])/Table2[[#This Row],[7d_positivity_public]])</f>
        <v>0</v>
      </c>
      <c r="W3142">
        <v>4</v>
      </c>
    </row>
    <row r="3143" spans="1:23" x14ac:dyDescent="0.25">
      <c r="A3143" s="10">
        <v>44491</v>
      </c>
      <c r="B3143">
        <v>124</v>
      </c>
      <c r="C3143" t="s">
        <v>251</v>
      </c>
      <c r="D3143">
        <v>3</v>
      </c>
      <c r="E3143">
        <v>11</v>
      </c>
      <c r="F3143">
        <v>-8</v>
      </c>
      <c r="G3143">
        <v>0</v>
      </c>
      <c r="H3143">
        <v>78</v>
      </c>
      <c r="J3143">
        <v>58</v>
      </c>
      <c r="K3143">
        <v>79</v>
      </c>
      <c r="L3143">
        <v>68</v>
      </c>
      <c r="M3143">
        <v>84</v>
      </c>
      <c r="N3143">
        <v>72</v>
      </c>
      <c r="O3143">
        <v>49</v>
      </c>
      <c r="P3143">
        <v>73</v>
      </c>
      <c r="Q3143">
        <v>58</v>
      </c>
      <c r="R3143">
        <v>81</v>
      </c>
      <c r="T3143" s="34">
        <f>_xlfn.XLOOKUP(B3143,'LHA Demog pivot'!$B$4:$B$93,'LHA Demog pivot'!$C$4:$C$93,,,1)</f>
        <v>4501</v>
      </c>
      <c r="U3143" s="36">
        <f>ROUND(Table2[[#This Row],[LHA_Pop_2016]]*Table2[[#This Row],[C_ADR_7day]]/100000*7,0)</f>
        <v>1</v>
      </c>
      <c r="V3143" s="13" t="str">
        <f>IF(OR(Table2[[#This Row],[7d_positivity_public]]=0,ISBLANK(Table2[[#This Row],[7d_positivity_public]])),"",(Table2[[#This Row],[7d_positivity_public]]-Table2[[#This Row],[7d_positivity_all]])/Table2[[#This Row],[7d_positivity_public]])</f>
        <v/>
      </c>
      <c r="W3143">
        <v>0</v>
      </c>
    </row>
    <row r="3144" spans="1:23" x14ac:dyDescent="0.25">
      <c r="A3144" s="10">
        <v>44491</v>
      </c>
      <c r="B3144">
        <v>125</v>
      </c>
      <c r="C3144" t="s">
        <v>252</v>
      </c>
      <c r="D3144">
        <v>4</v>
      </c>
      <c r="E3144">
        <v>11</v>
      </c>
      <c r="F3144">
        <v>-7</v>
      </c>
      <c r="G3144">
        <v>2</v>
      </c>
      <c r="H3144">
        <v>88</v>
      </c>
      <c r="J3144">
        <v>83</v>
      </c>
      <c r="K3144">
        <v>89</v>
      </c>
      <c r="L3144">
        <v>85</v>
      </c>
      <c r="M3144">
        <v>92</v>
      </c>
      <c r="N3144">
        <v>83</v>
      </c>
      <c r="O3144">
        <v>74</v>
      </c>
      <c r="P3144">
        <v>84</v>
      </c>
      <c r="Q3144">
        <v>77</v>
      </c>
      <c r="R3144">
        <v>89</v>
      </c>
      <c r="T3144" s="34">
        <f>_xlfn.XLOOKUP(B3144,'LHA Demog pivot'!$B$4:$B$93,'LHA Demog pivot'!$C$4:$C$93,,,1)</f>
        <v>19367</v>
      </c>
      <c r="U3144" s="36">
        <f>ROUND(Table2[[#This Row],[LHA_Pop_2016]]*Table2[[#This Row],[C_ADR_7day]]/100000*7,0)</f>
        <v>5</v>
      </c>
      <c r="V3144" s="13">
        <f>IF(OR(Table2[[#This Row],[7d_positivity_public]]=0,ISBLANK(Table2[[#This Row],[7d_positivity_public]])),"",(Table2[[#This Row],[7d_positivity_public]]-Table2[[#This Row],[7d_positivity_all]])/Table2[[#This Row],[7d_positivity_public]])</f>
        <v>0</v>
      </c>
      <c r="W3144">
        <v>2</v>
      </c>
    </row>
    <row r="3145" spans="1:23" x14ac:dyDescent="0.25">
      <c r="A3145" s="10">
        <v>44491</v>
      </c>
      <c r="B3145">
        <v>126</v>
      </c>
      <c r="C3145" t="s">
        <v>83</v>
      </c>
      <c r="D3145">
        <v>10</v>
      </c>
      <c r="E3145">
        <v>13</v>
      </c>
      <c r="F3145">
        <v>-3</v>
      </c>
      <c r="G3145">
        <v>6</v>
      </c>
      <c r="H3145">
        <v>79</v>
      </c>
      <c r="J3145">
        <v>60</v>
      </c>
      <c r="K3145">
        <v>81</v>
      </c>
      <c r="L3145">
        <v>71</v>
      </c>
      <c r="M3145">
        <v>85</v>
      </c>
      <c r="N3145">
        <v>73</v>
      </c>
      <c r="O3145">
        <v>51</v>
      </c>
      <c r="P3145">
        <v>75</v>
      </c>
      <c r="Q3145">
        <v>60</v>
      </c>
      <c r="R3145">
        <v>82</v>
      </c>
      <c r="T3145" s="34">
        <f>_xlfn.XLOOKUP(B3145,'LHA Demog pivot'!$B$4:$B$93,'LHA Demog pivot'!$C$4:$C$93,,,1)</f>
        <v>8611</v>
      </c>
      <c r="U3145" s="36">
        <f>ROUND(Table2[[#This Row],[LHA_Pop_2016]]*Table2[[#This Row],[C_ADR_7day]]/100000*7,0)</f>
        <v>6</v>
      </c>
      <c r="V3145" s="13">
        <f>IF(OR(Table2[[#This Row],[7d_positivity_public]]=0,ISBLANK(Table2[[#This Row],[7d_positivity_public]])),"",(Table2[[#This Row],[7d_positivity_public]]-Table2[[#This Row],[7d_positivity_all]])/Table2[[#This Row],[7d_positivity_public]])</f>
        <v>0</v>
      </c>
      <c r="W3145">
        <v>6</v>
      </c>
    </row>
    <row r="3146" spans="1:23" x14ac:dyDescent="0.25">
      <c r="A3146" s="10">
        <v>44491</v>
      </c>
      <c r="B3146">
        <v>127</v>
      </c>
      <c r="C3146" t="s">
        <v>84</v>
      </c>
      <c r="D3146">
        <v>4</v>
      </c>
      <c r="E3146">
        <v>0</v>
      </c>
      <c r="F3146">
        <v>4</v>
      </c>
      <c r="G3146">
        <v>0</v>
      </c>
      <c r="H3146">
        <v>72</v>
      </c>
      <c r="J3146">
        <v>46</v>
      </c>
      <c r="K3146">
        <v>73</v>
      </c>
      <c r="L3146">
        <v>66</v>
      </c>
      <c r="M3146">
        <v>76</v>
      </c>
      <c r="N3146">
        <v>65</v>
      </c>
      <c r="O3146">
        <v>33</v>
      </c>
      <c r="P3146">
        <v>67</v>
      </c>
      <c r="Q3146">
        <v>54</v>
      </c>
      <c r="R3146">
        <v>72</v>
      </c>
      <c r="T3146" s="34">
        <f>_xlfn.XLOOKUP(B3146,'LHA Demog pivot'!$B$4:$B$93,'LHA Demog pivot'!$C$4:$C$93,,,1)</f>
        <v>3469</v>
      </c>
      <c r="U3146" s="36">
        <f>ROUND(Table2[[#This Row],[LHA_Pop_2016]]*Table2[[#This Row],[C_ADR_7day]]/100000*7,0)</f>
        <v>1</v>
      </c>
      <c r="V3146" s="13" t="str">
        <f>IF(OR(Table2[[#This Row],[7d_positivity_public]]=0,ISBLANK(Table2[[#This Row],[7d_positivity_public]])),"",(Table2[[#This Row],[7d_positivity_public]]-Table2[[#This Row],[7d_positivity_all]])/Table2[[#This Row],[7d_positivity_public]])</f>
        <v/>
      </c>
      <c r="W3146">
        <v>0</v>
      </c>
    </row>
    <row r="3147" spans="1:23" x14ac:dyDescent="0.25">
      <c r="A3147" s="10">
        <v>44491</v>
      </c>
      <c r="B3147">
        <v>131</v>
      </c>
      <c r="C3147" t="s">
        <v>87</v>
      </c>
      <c r="D3147">
        <v>8</v>
      </c>
      <c r="E3147">
        <v>12</v>
      </c>
      <c r="F3147">
        <v>-4</v>
      </c>
      <c r="G3147">
        <v>6</v>
      </c>
      <c r="H3147">
        <v>89</v>
      </c>
      <c r="J3147">
        <v>75</v>
      </c>
      <c r="K3147">
        <v>90</v>
      </c>
      <c r="L3147">
        <v>88</v>
      </c>
      <c r="M3147">
        <v>91</v>
      </c>
      <c r="N3147">
        <v>83</v>
      </c>
      <c r="O3147">
        <v>65</v>
      </c>
      <c r="P3147">
        <v>84</v>
      </c>
      <c r="Q3147">
        <v>78</v>
      </c>
      <c r="R3147">
        <v>87</v>
      </c>
      <c r="T3147" s="34">
        <f>_xlfn.XLOOKUP(B3147,'LHA Demog pivot'!$B$4:$B$93,'LHA Demog pivot'!$C$4:$C$93,,,1)</f>
        <v>19231</v>
      </c>
      <c r="U3147" s="36">
        <f>ROUND(Table2[[#This Row],[LHA_Pop_2016]]*Table2[[#This Row],[C_ADR_7day]]/100000*7,0)</f>
        <v>11</v>
      </c>
      <c r="V3147" s="13">
        <f>IF(OR(Table2[[#This Row],[7d_positivity_public]]=0,ISBLANK(Table2[[#This Row],[7d_positivity_public]])),"",(Table2[[#This Row],[7d_positivity_public]]-Table2[[#This Row],[7d_positivity_all]])/Table2[[#This Row],[7d_positivity_public]])</f>
        <v>0.33333333333333331</v>
      </c>
      <c r="W3147">
        <v>4</v>
      </c>
    </row>
    <row r="3148" spans="1:23" x14ac:dyDescent="0.25">
      <c r="A3148" s="10">
        <v>44491</v>
      </c>
      <c r="B3148">
        <v>132</v>
      </c>
      <c r="C3148" t="s">
        <v>89</v>
      </c>
      <c r="D3148">
        <v>11</v>
      </c>
      <c r="E3148">
        <v>13</v>
      </c>
      <c r="F3148">
        <v>-2</v>
      </c>
      <c r="G3148">
        <v>6</v>
      </c>
      <c r="H3148">
        <v>87</v>
      </c>
      <c r="J3148">
        <v>83</v>
      </c>
      <c r="K3148">
        <v>87</v>
      </c>
      <c r="L3148">
        <v>82</v>
      </c>
      <c r="M3148">
        <v>90</v>
      </c>
      <c r="N3148">
        <v>82</v>
      </c>
      <c r="O3148">
        <v>72</v>
      </c>
      <c r="P3148">
        <v>82</v>
      </c>
      <c r="Q3148">
        <v>74</v>
      </c>
      <c r="R3148">
        <v>88</v>
      </c>
      <c r="T3148" s="34">
        <f>_xlfn.XLOOKUP(B3148,'LHA Demog pivot'!$B$4:$B$93,'LHA Demog pivot'!$C$4:$C$93,,,1)</f>
        <v>41799</v>
      </c>
      <c r="U3148" s="36">
        <f>ROUND(Table2[[#This Row],[LHA_Pop_2016]]*Table2[[#This Row],[C_ADR_7day]]/100000*7,0)</f>
        <v>32</v>
      </c>
      <c r="V3148" s="13">
        <f>IF(OR(Table2[[#This Row],[7d_positivity_public]]=0,ISBLANK(Table2[[#This Row],[7d_positivity_public]])),"",(Table2[[#This Row],[7d_positivity_public]]-Table2[[#This Row],[7d_positivity_all]])/Table2[[#This Row],[7d_positivity_public]])</f>
        <v>0.16666666666666666</v>
      </c>
      <c r="W3148">
        <v>5</v>
      </c>
    </row>
    <row r="3149" spans="1:23" x14ac:dyDescent="0.25">
      <c r="A3149" s="10">
        <v>44491</v>
      </c>
      <c r="B3149">
        <v>133</v>
      </c>
      <c r="C3149" t="s">
        <v>91</v>
      </c>
      <c r="D3149">
        <v>34</v>
      </c>
      <c r="E3149">
        <v>34</v>
      </c>
      <c r="F3149">
        <v>0</v>
      </c>
      <c r="G3149">
        <v>17</v>
      </c>
      <c r="H3149">
        <v>82</v>
      </c>
      <c r="J3149">
        <v>67</v>
      </c>
      <c r="K3149">
        <v>82</v>
      </c>
      <c r="L3149">
        <v>81</v>
      </c>
      <c r="M3149">
        <v>83</v>
      </c>
      <c r="N3149">
        <v>75</v>
      </c>
      <c r="O3149">
        <v>55</v>
      </c>
      <c r="P3149">
        <v>76</v>
      </c>
      <c r="Q3149">
        <v>70</v>
      </c>
      <c r="R3149">
        <v>79</v>
      </c>
      <c r="T3149" s="34">
        <f>_xlfn.XLOOKUP(B3149,'LHA Demog pivot'!$B$4:$B$93,'LHA Demog pivot'!$C$4:$C$93,,,1)</f>
        <v>5101</v>
      </c>
      <c r="U3149" s="36">
        <f>ROUND(Table2[[#This Row],[LHA_Pop_2016]]*Table2[[#This Row],[C_ADR_7day]]/100000*7,0)</f>
        <v>12</v>
      </c>
      <c r="V3149" s="13">
        <f>IF(OR(Table2[[#This Row],[7d_positivity_public]]=0,ISBLANK(Table2[[#This Row],[7d_positivity_public]])),"",(Table2[[#This Row],[7d_positivity_public]]-Table2[[#This Row],[7d_positivity_all]])/Table2[[#This Row],[7d_positivity_public]])</f>
        <v>0.17647058823529413</v>
      </c>
      <c r="W3149">
        <v>14</v>
      </c>
    </row>
    <row r="3150" spans="1:23" x14ac:dyDescent="0.25">
      <c r="A3150" s="10">
        <v>44491</v>
      </c>
      <c r="B3150">
        <v>134</v>
      </c>
      <c r="C3150" t="s">
        <v>93</v>
      </c>
      <c r="D3150">
        <v>12</v>
      </c>
      <c r="E3150">
        <v>0</v>
      </c>
      <c r="F3150">
        <v>12</v>
      </c>
      <c r="G3150">
        <v>10</v>
      </c>
      <c r="H3150">
        <v>82</v>
      </c>
      <c r="J3150">
        <v>69</v>
      </c>
      <c r="K3150">
        <v>83</v>
      </c>
      <c r="L3150">
        <v>78</v>
      </c>
      <c r="M3150">
        <v>85</v>
      </c>
      <c r="N3150">
        <v>77</v>
      </c>
      <c r="O3150">
        <v>60</v>
      </c>
      <c r="P3150">
        <v>77</v>
      </c>
      <c r="Q3150">
        <v>69</v>
      </c>
      <c r="R3150">
        <v>82</v>
      </c>
      <c r="T3150" s="34">
        <f>_xlfn.XLOOKUP(B3150,'LHA Demog pivot'!$B$4:$B$93,'LHA Demog pivot'!$C$4:$C$93,,,1)</f>
        <v>4781</v>
      </c>
      <c r="U3150" s="36">
        <f>ROUND(Table2[[#This Row],[LHA_Pop_2016]]*Table2[[#This Row],[C_ADR_7day]]/100000*7,0)</f>
        <v>4</v>
      </c>
      <c r="V3150" s="13">
        <f>IF(OR(Table2[[#This Row],[7d_positivity_public]]=0,ISBLANK(Table2[[#This Row],[7d_positivity_public]])),"",(Table2[[#This Row],[7d_positivity_public]]-Table2[[#This Row],[7d_positivity_all]])/Table2[[#This Row],[7d_positivity_public]])</f>
        <v>0.4</v>
      </c>
      <c r="W3150">
        <v>6</v>
      </c>
    </row>
    <row r="3151" spans="1:23" x14ac:dyDescent="0.25">
      <c r="A3151" s="10">
        <v>44491</v>
      </c>
      <c r="B3151">
        <v>135</v>
      </c>
      <c r="C3151" t="s">
        <v>95</v>
      </c>
      <c r="D3151">
        <v>23</v>
      </c>
      <c r="E3151">
        <v>13</v>
      </c>
      <c r="F3151">
        <v>10</v>
      </c>
      <c r="G3151">
        <v>12</v>
      </c>
      <c r="H3151">
        <v>77</v>
      </c>
      <c r="J3151">
        <v>59</v>
      </c>
      <c r="K3151">
        <v>78</v>
      </c>
      <c r="L3151">
        <v>68</v>
      </c>
      <c r="M3151">
        <v>86</v>
      </c>
      <c r="N3151">
        <v>71</v>
      </c>
      <c r="O3151">
        <v>51</v>
      </c>
      <c r="P3151">
        <v>72</v>
      </c>
      <c r="Q3151">
        <v>58</v>
      </c>
      <c r="R3151">
        <v>82</v>
      </c>
      <c r="T3151" s="34">
        <f>_xlfn.XLOOKUP(B3151,'LHA Demog pivot'!$B$4:$B$93,'LHA Demog pivot'!$C$4:$C$93,,,1)</f>
        <v>10220</v>
      </c>
      <c r="U3151" s="36">
        <f>ROUND(Table2[[#This Row],[LHA_Pop_2016]]*Table2[[#This Row],[C_ADR_7day]]/100000*7,0)</f>
        <v>16</v>
      </c>
      <c r="V3151" s="13">
        <f>IF(OR(Table2[[#This Row],[7d_positivity_public]]=0,ISBLANK(Table2[[#This Row],[7d_positivity_public]])),"",(Table2[[#This Row],[7d_positivity_public]]-Table2[[#This Row],[7d_positivity_all]])/Table2[[#This Row],[7d_positivity_public]])</f>
        <v>8.3333333333333329E-2</v>
      </c>
      <c r="W3151">
        <v>11</v>
      </c>
    </row>
    <row r="3152" spans="1:23" x14ac:dyDescent="0.25">
      <c r="A3152" s="10">
        <v>44491</v>
      </c>
      <c r="B3152">
        <v>136</v>
      </c>
      <c r="C3152" t="s">
        <v>253</v>
      </c>
      <c r="D3152">
        <v>12</v>
      </c>
      <c r="E3152">
        <v>10</v>
      </c>
      <c r="F3152">
        <v>2</v>
      </c>
      <c r="G3152">
        <v>7</v>
      </c>
      <c r="H3152">
        <v>83</v>
      </c>
      <c r="J3152">
        <v>75</v>
      </c>
      <c r="K3152">
        <v>83</v>
      </c>
      <c r="L3152">
        <v>76</v>
      </c>
      <c r="M3152">
        <v>89</v>
      </c>
      <c r="N3152">
        <v>77</v>
      </c>
      <c r="O3152">
        <v>65</v>
      </c>
      <c r="P3152">
        <v>78</v>
      </c>
      <c r="Q3152">
        <v>67</v>
      </c>
      <c r="R3152">
        <v>86</v>
      </c>
      <c r="T3152" s="34">
        <f>_xlfn.XLOOKUP(B3152,'LHA Demog pivot'!$B$4:$B$93,'LHA Demog pivot'!$C$4:$C$93,,,1)</f>
        <v>66849</v>
      </c>
      <c r="U3152" s="36">
        <f>ROUND(Table2[[#This Row],[LHA_Pop_2016]]*Table2[[#This Row],[C_ADR_7day]]/100000*7,0)</f>
        <v>56</v>
      </c>
      <c r="V3152" s="13">
        <f>IF(OR(Table2[[#This Row],[7d_positivity_public]]=0,ISBLANK(Table2[[#This Row],[7d_positivity_public]])),"",(Table2[[#This Row],[7d_positivity_public]]-Table2[[#This Row],[7d_positivity_all]])/Table2[[#This Row],[7d_positivity_public]])</f>
        <v>0.14285714285714285</v>
      </c>
      <c r="W3152">
        <v>6</v>
      </c>
    </row>
    <row r="3153" spans="1:23" x14ac:dyDescent="0.25">
      <c r="A3153" s="10">
        <v>44491</v>
      </c>
      <c r="B3153">
        <v>137</v>
      </c>
      <c r="C3153" t="s">
        <v>254</v>
      </c>
      <c r="D3153">
        <v>11</v>
      </c>
      <c r="E3153">
        <v>11</v>
      </c>
      <c r="F3153">
        <v>0</v>
      </c>
      <c r="G3153">
        <v>7</v>
      </c>
      <c r="H3153">
        <v>87</v>
      </c>
      <c r="J3153">
        <v>77</v>
      </c>
      <c r="K3153">
        <v>87</v>
      </c>
      <c r="L3153">
        <v>85</v>
      </c>
      <c r="M3153">
        <v>90</v>
      </c>
      <c r="N3153">
        <v>80</v>
      </c>
      <c r="O3153">
        <v>68</v>
      </c>
      <c r="P3153">
        <v>81</v>
      </c>
      <c r="Q3153">
        <v>76</v>
      </c>
      <c r="R3153">
        <v>87</v>
      </c>
      <c r="T3153" s="34">
        <f>_xlfn.XLOOKUP(B3153,'LHA Demog pivot'!$B$4:$B$93,'LHA Demog pivot'!$C$4:$C$93,,,1)</f>
        <v>194882</v>
      </c>
      <c r="U3153" s="36">
        <f>ROUND(Table2[[#This Row],[LHA_Pop_2016]]*Table2[[#This Row],[C_ADR_7day]]/100000*7,0)</f>
        <v>150</v>
      </c>
      <c r="V3153" s="13">
        <f>IF(OR(Table2[[#This Row],[7d_positivity_public]]=0,ISBLANK(Table2[[#This Row],[7d_positivity_public]])),"",(Table2[[#This Row],[7d_positivity_public]]-Table2[[#This Row],[7d_positivity_all]])/Table2[[#This Row],[7d_positivity_public]])</f>
        <v>0.14285714285714285</v>
      </c>
      <c r="W3153">
        <v>6</v>
      </c>
    </row>
    <row r="3154" spans="1:23" x14ac:dyDescent="0.25">
      <c r="A3154" s="10">
        <v>44491</v>
      </c>
      <c r="B3154">
        <v>138</v>
      </c>
      <c r="C3154" t="s">
        <v>116</v>
      </c>
      <c r="D3154">
        <v>16</v>
      </c>
      <c r="E3154">
        <v>2</v>
      </c>
      <c r="F3154">
        <v>14</v>
      </c>
      <c r="G3154">
        <v>8</v>
      </c>
      <c r="H3154">
        <v>87</v>
      </c>
      <c r="J3154">
        <v>79</v>
      </c>
      <c r="K3154">
        <v>87</v>
      </c>
      <c r="L3154">
        <v>81</v>
      </c>
      <c r="M3154">
        <v>91</v>
      </c>
      <c r="N3154">
        <v>82</v>
      </c>
      <c r="O3154">
        <v>71</v>
      </c>
      <c r="P3154">
        <v>83</v>
      </c>
      <c r="Q3154">
        <v>73</v>
      </c>
      <c r="R3154">
        <v>88</v>
      </c>
      <c r="T3154" s="34">
        <f>_xlfn.XLOOKUP(B3154,'LHA Demog pivot'!$B$4:$B$93,'LHA Demog pivot'!$C$4:$C$93,,,1)</f>
        <v>12110</v>
      </c>
      <c r="U3154" s="36">
        <f>ROUND(Table2[[#This Row],[LHA_Pop_2016]]*Table2[[#This Row],[C_ADR_7day]]/100000*7,0)</f>
        <v>14</v>
      </c>
      <c r="V3154" s="13">
        <f>IF(OR(Table2[[#This Row],[7d_positivity_public]]=0,ISBLANK(Table2[[#This Row],[7d_positivity_public]])),"",(Table2[[#This Row],[7d_positivity_public]]-Table2[[#This Row],[7d_positivity_all]])/Table2[[#This Row],[7d_positivity_public]])</f>
        <v>0</v>
      </c>
      <c r="W3154">
        <v>8</v>
      </c>
    </row>
    <row r="3155" spans="1:23" x14ac:dyDescent="0.25">
      <c r="A3155" s="10">
        <v>44491</v>
      </c>
      <c r="B3155">
        <v>139</v>
      </c>
      <c r="C3155" t="s">
        <v>118</v>
      </c>
      <c r="D3155">
        <v>50</v>
      </c>
      <c r="E3155">
        <v>24</v>
      </c>
      <c r="F3155">
        <v>26</v>
      </c>
      <c r="G3155">
        <v>22</v>
      </c>
      <c r="H3155">
        <v>71</v>
      </c>
      <c r="J3155">
        <v>42</v>
      </c>
      <c r="K3155">
        <v>73</v>
      </c>
      <c r="L3155">
        <v>60</v>
      </c>
      <c r="M3155">
        <v>82</v>
      </c>
      <c r="N3155">
        <v>64</v>
      </c>
      <c r="O3155">
        <v>34</v>
      </c>
      <c r="P3155">
        <v>66</v>
      </c>
      <c r="Q3155">
        <v>49</v>
      </c>
      <c r="R3155">
        <v>78</v>
      </c>
      <c r="T3155" s="34">
        <f>_xlfn.XLOOKUP(B3155,'LHA Demog pivot'!$B$4:$B$93,'LHA Demog pivot'!$C$4:$C$93,,,1)</f>
        <v>7285</v>
      </c>
      <c r="U3155" s="36">
        <f>ROUND(Table2[[#This Row],[LHA_Pop_2016]]*Table2[[#This Row],[C_ADR_7day]]/100000*7,0)</f>
        <v>25</v>
      </c>
      <c r="V3155" s="13">
        <f>IF(OR(Table2[[#This Row],[7d_positivity_public]]=0,ISBLANK(Table2[[#This Row],[7d_positivity_public]])),"",(Table2[[#This Row],[7d_positivity_public]]-Table2[[#This Row],[7d_positivity_all]])/Table2[[#This Row],[7d_positivity_public]])</f>
        <v>4.5454545454545456E-2</v>
      </c>
      <c r="W3155">
        <v>21</v>
      </c>
    </row>
    <row r="3156" spans="1:23" x14ac:dyDescent="0.25">
      <c r="A3156" s="10">
        <v>44491</v>
      </c>
      <c r="B3156">
        <v>141</v>
      </c>
      <c r="C3156" t="s">
        <v>255</v>
      </c>
      <c r="D3156">
        <v>9</v>
      </c>
      <c r="E3156">
        <v>7</v>
      </c>
      <c r="F3156">
        <v>2</v>
      </c>
      <c r="G3156">
        <v>7</v>
      </c>
      <c r="H3156">
        <v>93</v>
      </c>
      <c r="J3156">
        <v>84</v>
      </c>
      <c r="K3156">
        <v>94</v>
      </c>
      <c r="L3156">
        <v>94</v>
      </c>
      <c r="M3156">
        <v>93</v>
      </c>
      <c r="N3156">
        <v>86</v>
      </c>
      <c r="O3156">
        <v>70</v>
      </c>
      <c r="P3156">
        <v>87</v>
      </c>
      <c r="Q3156">
        <v>85</v>
      </c>
      <c r="R3156">
        <v>89</v>
      </c>
      <c r="T3156" s="34">
        <f>_xlfn.XLOOKUP(B3156,'LHA Demog pivot'!$B$4:$B$93,'LHA Demog pivot'!$C$4:$C$93,,,1)</f>
        <v>8085</v>
      </c>
      <c r="U3156" s="36">
        <f>ROUND(Table2[[#This Row],[LHA_Pop_2016]]*Table2[[#This Row],[C_ADR_7day]]/100000*7,0)</f>
        <v>5</v>
      </c>
      <c r="V3156" s="13">
        <f>IF(OR(Table2[[#This Row],[7d_positivity_public]]=0,ISBLANK(Table2[[#This Row],[7d_positivity_public]])),"",(Table2[[#This Row],[7d_positivity_public]]-Table2[[#This Row],[7d_positivity_all]])/Table2[[#This Row],[7d_positivity_public]])</f>
        <v>0</v>
      </c>
      <c r="W3156">
        <v>7</v>
      </c>
    </row>
    <row r="3157" spans="1:23" x14ac:dyDescent="0.25">
      <c r="A3157" s="10">
        <v>44491</v>
      </c>
      <c r="B3157">
        <v>142</v>
      </c>
      <c r="C3157" t="s">
        <v>120</v>
      </c>
      <c r="D3157">
        <v>17</v>
      </c>
      <c r="E3157">
        <v>23</v>
      </c>
      <c r="F3157">
        <v>-6</v>
      </c>
      <c r="G3157">
        <v>9</v>
      </c>
      <c r="H3157">
        <v>80</v>
      </c>
      <c r="J3157">
        <v>64</v>
      </c>
      <c r="K3157">
        <v>81</v>
      </c>
      <c r="L3157">
        <v>71</v>
      </c>
      <c r="M3157">
        <v>87</v>
      </c>
      <c r="N3157">
        <v>74</v>
      </c>
      <c r="O3157">
        <v>56</v>
      </c>
      <c r="P3157">
        <v>75</v>
      </c>
      <c r="Q3157">
        <v>61</v>
      </c>
      <c r="R3157">
        <v>84</v>
      </c>
      <c r="T3157" s="34">
        <f>_xlfn.XLOOKUP(B3157,'LHA Demog pivot'!$B$4:$B$93,'LHA Demog pivot'!$C$4:$C$93,,,1)</f>
        <v>33648</v>
      </c>
      <c r="U3157" s="36">
        <f>ROUND(Table2[[#This Row],[LHA_Pop_2016]]*Table2[[#This Row],[C_ADR_7day]]/100000*7,0)</f>
        <v>40</v>
      </c>
      <c r="V3157" s="13">
        <f>IF(OR(Table2[[#This Row],[7d_positivity_public]]=0,ISBLANK(Table2[[#This Row],[7d_positivity_public]])),"",(Table2[[#This Row],[7d_positivity_public]]-Table2[[#This Row],[7d_positivity_all]])/Table2[[#This Row],[7d_positivity_public]])</f>
        <v>0</v>
      </c>
      <c r="W3157">
        <v>9</v>
      </c>
    </row>
    <row r="3158" spans="1:23" x14ac:dyDescent="0.25">
      <c r="A3158" s="10">
        <v>44491</v>
      </c>
      <c r="B3158">
        <v>143</v>
      </c>
      <c r="C3158" t="s">
        <v>256</v>
      </c>
      <c r="D3158">
        <v>17</v>
      </c>
      <c r="E3158">
        <v>14</v>
      </c>
      <c r="F3158">
        <v>3</v>
      </c>
      <c r="G3158">
        <v>9</v>
      </c>
      <c r="H3158">
        <v>88</v>
      </c>
      <c r="J3158">
        <v>80</v>
      </c>
      <c r="K3158">
        <v>88</v>
      </c>
      <c r="L3158">
        <v>86</v>
      </c>
      <c r="M3158">
        <v>91</v>
      </c>
      <c r="N3158">
        <v>82</v>
      </c>
      <c r="O3158">
        <v>71</v>
      </c>
      <c r="P3158">
        <v>83</v>
      </c>
      <c r="Q3158">
        <v>77</v>
      </c>
      <c r="R3158">
        <v>88</v>
      </c>
      <c r="T3158" s="34">
        <f>_xlfn.XLOOKUP(B3158,'LHA Demog pivot'!$B$4:$B$93,'LHA Demog pivot'!$C$4:$C$93,,,1)</f>
        <v>113287</v>
      </c>
      <c r="U3158" s="36">
        <f>ROUND(Table2[[#This Row],[LHA_Pop_2016]]*Table2[[#This Row],[C_ADR_7day]]/100000*7,0)</f>
        <v>135</v>
      </c>
      <c r="V3158" s="13">
        <f>IF(OR(Table2[[#This Row],[7d_positivity_public]]=0,ISBLANK(Table2[[#This Row],[7d_positivity_public]])),"",(Table2[[#This Row],[7d_positivity_public]]-Table2[[#This Row],[7d_positivity_all]])/Table2[[#This Row],[7d_positivity_public]])</f>
        <v>0.1111111111111111</v>
      </c>
      <c r="W3158">
        <v>8</v>
      </c>
    </row>
    <row r="3159" spans="1:23" x14ac:dyDescent="0.25">
      <c r="A3159" s="10">
        <v>44491</v>
      </c>
      <c r="B3159">
        <v>144</v>
      </c>
      <c r="C3159" t="s">
        <v>257</v>
      </c>
      <c r="D3159">
        <v>6</v>
      </c>
      <c r="E3159">
        <v>27</v>
      </c>
      <c r="F3159">
        <v>-21</v>
      </c>
      <c r="G3159">
        <v>3</v>
      </c>
      <c r="H3159">
        <v>76</v>
      </c>
      <c r="J3159">
        <v>60</v>
      </c>
      <c r="K3159">
        <v>77</v>
      </c>
      <c r="L3159">
        <v>64</v>
      </c>
      <c r="M3159">
        <v>83</v>
      </c>
      <c r="N3159">
        <v>70</v>
      </c>
      <c r="O3159">
        <v>46</v>
      </c>
      <c r="P3159">
        <v>72</v>
      </c>
      <c r="Q3159">
        <v>53</v>
      </c>
      <c r="R3159">
        <v>80</v>
      </c>
      <c r="T3159" s="34">
        <f>_xlfn.XLOOKUP(B3159,'LHA Demog pivot'!$B$4:$B$93,'LHA Demog pivot'!$C$4:$C$93,,,1)</f>
        <v>14112</v>
      </c>
      <c r="U3159" s="36">
        <f>ROUND(Table2[[#This Row],[LHA_Pop_2016]]*Table2[[#This Row],[C_ADR_7day]]/100000*7,0)</f>
        <v>6</v>
      </c>
      <c r="V3159" s="13">
        <f>IF(OR(Table2[[#This Row],[7d_positivity_public]]=0,ISBLANK(Table2[[#This Row],[7d_positivity_public]])),"",(Table2[[#This Row],[7d_positivity_public]]-Table2[[#This Row],[7d_positivity_all]])/Table2[[#This Row],[7d_positivity_public]])</f>
        <v>0</v>
      </c>
      <c r="W3159">
        <v>3</v>
      </c>
    </row>
    <row r="3160" spans="1:23" x14ac:dyDescent="0.25">
      <c r="A3160" s="10">
        <v>44491</v>
      </c>
      <c r="B3160">
        <v>145</v>
      </c>
      <c r="C3160" t="s">
        <v>258</v>
      </c>
      <c r="D3160">
        <v>3</v>
      </c>
      <c r="E3160">
        <v>10</v>
      </c>
      <c r="F3160">
        <v>-7</v>
      </c>
      <c r="G3160">
        <v>6</v>
      </c>
      <c r="H3160">
        <v>76</v>
      </c>
      <c r="J3160">
        <v>63</v>
      </c>
      <c r="K3160">
        <v>77</v>
      </c>
      <c r="L3160">
        <v>71</v>
      </c>
      <c r="M3160">
        <v>82</v>
      </c>
      <c r="N3160">
        <v>70</v>
      </c>
      <c r="O3160">
        <v>56</v>
      </c>
      <c r="P3160">
        <v>71</v>
      </c>
      <c r="Q3160">
        <v>60</v>
      </c>
      <c r="R3160">
        <v>78</v>
      </c>
      <c r="T3160" s="34">
        <f>_xlfn.XLOOKUP(B3160,'LHA Demog pivot'!$B$4:$B$93,'LHA Demog pivot'!$C$4:$C$93,,,1)</f>
        <v>4050</v>
      </c>
      <c r="U3160" s="36">
        <f>ROUND(Table2[[#This Row],[LHA_Pop_2016]]*Table2[[#This Row],[C_ADR_7day]]/100000*7,0)</f>
        <v>1</v>
      </c>
      <c r="V3160" s="13">
        <f>IF(OR(Table2[[#This Row],[7d_positivity_public]]=0,ISBLANK(Table2[[#This Row],[7d_positivity_public]])),"",(Table2[[#This Row],[7d_positivity_public]]-Table2[[#This Row],[7d_positivity_all]])/Table2[[#This Row],[7d_positivity_public]])</f>
        <v>0</v>
      </c>
      <c r="W3160">
        <v>6</v>
      </c>
    </row>
    <row r="3161" spans="1:23" x14ac:dyDescent="0.25">
      <c r="A3161" s="10">
        <v>44491</v>
      </c>
      <c r="B3161">
        <v>146</v>
      </c>
      <c r="C3161" t="s">
        <v>259</v>
      </c>
      <c r="D3161">
        <v>35</v>
      </c>
      <c r="E3161">
        <v>33</v>
      </c>
      <c r="F3161">
        <v>2</v>
      </c>
      <c r="G3161">
        <v>17</v>
      </c>
      <c r="H3161">
        <v>76</v>
      </c>
      <c r="J3161">
        <v>64</v>
      </c>
      <c r="K3161">
        <v>77</v>
      </c>
      <c r="L3161">
        <v>70</v>
      </c>
      <c r="M3161">
        <v>83</v>
      </c>
      <c r="N3161">
        <v>67</v>
      </c>
      <c r="O3161">
        <v>49</v>
      </c>
      <c r="P3161">
        <v>69</v>
      </c>
      <c r="Q3161">
        <v>58</v>
      </c>
      <c r="R3161">
        <v>78</v>
      </c>
      <c r="T3161" s="34">
        <f>_xlfn.XLOOKUP(B3161,'LHA Demog pivot'!$B$4:$B$93,'LHA Demog pivot'!$C$4:$C$93,,,1)</f>
        <v>24815</v>
      </c>
      <c r="U3161" s="36">
        <f>ROUND(Table2[[#This Row],[LHA_Pop_2016]]*Table2[[#This Row],[C_ADR_7day]]/100000*7,0)</f>
        <v>61</v>
      </c>
      <c r="V3161" s="13">
        <f>IF(OR(Table2[[#This Row],[7d_positivity_public]]=0,ISBLANK(Table2[[#This Row],[7d_positivity_public]])),"",(Table2[[#This Row],[7d_positivity_public]]-Table2[[#This Row],[7d_positivity_all]])/Table2[[#This Row],[7d_positivity_public]])</f>
        <v>0</v>
      </c>
      <c r="W3161">
        <v>17</v>
      </c>
    </row>
    <row r="3162" spans="1:23" x14ac:dyDescent="0.25">
      <c r="A3162" s="10">
        <v>44491</v>
      </c>
      <c r="B3162">
        <v>147</v>
      </c>
      <c r="C3162" t="s">
        <v>260</v>
      </c>
      <c r="D3162">
        <v>3</v>
      </c>
      <c r="E3162">
        <v>16</v>
      </c>
      <c r="F3162">
        <v>-13</v>
      </c>
      <c r="G3162">
        <v>6</v>
      </c>
      <c r="H3162">
        <v>78</v>
      </c>
      <c r="J3162">
        <v>66</v>
      </c>
      <c r="K3162">
        <v>79</v>
      </c>
      <c r="L3162">
        <v>73</v>
      </c>
      <c r="M3162">
        <v>84</v>
      </c>
      <c r="N3162">
        <v>70</v>
      </c>
      <c r="O3162">
        <v>55</v>
      </c>
      <c r="P3162">
        <v>72</v>
      </c>
      <c r="Q3162">
        <v>61</v>
      </c>
      <c r="R3162">
        <v>80</v>
      </c>
      <c r="T3162" s="34">
        <f>_xlfn.XLOOKUP(B3162,'LHA Demog pivot'!$B$4:$B$93,'LHA Demog pivot'!$C$4:$C$93,,,1)</f>
        <v>4012</v>
      </c>
      <c r="U3162" s="36">
        <f>ROUND(Table2[[#This Row],[LHA_Pop_2016]]*Table2[[#This Row],[C_ADR_7day]]/100000*7,0)</f>
        <v>1</v>
      </c>
      <c r="V3162" s="13">
        <f>IF(OR(Table2[[#This Row],[7d_positivity_public]]=0,ISBLANK(Table2[[#This Row],[7d_positivity_public]])),"",(Table2[[#This Row],[7d_positivity_public]]-Table2[[#This Row],[7d_positivity_all]])/Table2[[#This Row],[7d_positivity_public]])</f>
        <v>0.16666666666666666</v>
      </c>
      <c r="W3162">
        <v>5</v>
      </c>
    </row>
    <row r="3163" spans="1:23" x14ac:dyDescent="0.25">
      <c r="A3163" s="10">
        <v>44491</v>
      </c>
      <c r="B3163">
        <v>148</v>
      </c>
      <c r="C3163" t="s">
        <v>261</v>
      </c>
      <c r="D3163">
        <v>0</v>
      </c>
      <c r="E3163">
        <v>14</v>
      </c>
      <c r="F3163">
        <v>-14</v>
      </c>
      <c r="G3163">
        <v>0</v>
      </c>
      <c r="H3163">
        <v>79</v>
      </c>
      <c r="J3163">
        <v>62</v>
      </c>
      <c r="K3163">
        <v>80</v>
      </c>
      <c r="L3163">
        <v>71</v>
      </c>
      <c r="M3163">
        <v>85</v>
      </c>
      <c r="N3163">
        <v>71</v>
      </c>
      <c r="O3163">
        <v>46</v>
      </c>
      <c r="P3163">
        <v>73</v>
      </c>
      <c r="Q3163">
        <v>60</v>
      </c>
      <c r="R3163">
        <v>80</v>
      </c>
      <c r="T3163" s="34">
        <f>_xlfn.XLOOKUP(B3163,'LHA Demog pivot'!$B$4:$B$93,'LHA Demog pivot'!$C$4:$C$93,,,1)</f>
        <v>6548</v>
      </c>
      <c r="U3163" s="36">
        <f>ROUND(Table2[[#This Row],[LHA_Pop_2016]]*Table2[[#This Row],[C_ADR_7day]]/100000*7,0)</f>
        <v>0</v>
      </c>
      <c r="V3163" s="13" t="str">
        <f>IF(OR(Table2[[#This Row],[7d_positivity_public]]=0,ISBLANK(Table2[[#This Row],[7d_positivity_public]])),"",(Table2[[#This Row],[7d_positivity_public]]-Table2[[#This Row],[7d_positivity_all]])/Table2[[#This Row],[7d_positivity_public]])</f>
        <v/>
      </c>
      <c r="W3163">
        <v>0</v>
      </c>
    </row>
    <row r="3164" spans="1:23" x14ac:dyDescent="0.25">
      <c r="A3164" s="10">
        <v>44491</v>
      </c>
      <c r="B3164">
        <v>149</v>
      </c>
      <c r="C3164" t="s">
        <v>124</v>
      </c>
      <c r="D3164">
        <v>8</v>
      </c>
      <c r="E3164">
        <v>22</v>
      </c>
      <c r="F3164">
        <v>-14</v>
      </c>
      <c r="G3164">
        <v>5</v>
      </c>
      <c r="H3164">
        <v>80</v>
      </c>
      <c r="J3164">
        <v>70</v>
      </c>
      <c r="K3164">
        <v>81</v>
      </c>
      <c r="L3164">
        <v>73</v>
      </c>
      <c r="M3164">
        <v>86</v>
      </c>
      <c r="N3164">
        <v>72</v>
      </c>
      <c r="O3164">
        <v>55</v>
      </c>
      <c r="P3164">
        <v>73</v>
      </c>
      <c r="Q3164">
        <v>61</v>
      </c>
      <c r="R3164">
        <v>82</v>
      </c>
      <c r="T3164" s="34">
        <f>_xlfn.XLOOKUP(B3164,'LHA Demog pivot'!$B$4:$B$93,'LHA Demog pivot'!$C$4:$C$93,,,1)</f>
        <v>10855</v>
      </c>
      <c r="U3164" s="36">
        <f>ROUND(Table2[[#This Row],[LHA_Pop_2016]]*Table2[[#This Row],[C_ADR_7day]]/100000*7,0)</f>
        <v>6</v>
      </c>
      <c r="V3164" s="13">
        <f>IF(OR(Table2[[#This Row],[7d_positivity_public]]=0,ISBLANK(Table2[[#This Row],[7d_positivity_public]])),"",(Table2[[#This Row],[7d_positivity_public]]-Table2[[#This Row],[7d_positivity_all]])/Table2[[#This Row],[7d_positivity_public]])</f>
        <v>0</v>
      </c>
      <c r="W3164">
        <v>5</v>
      </c>
    </row>
    <row r="3165" spans="1:23" x14ac:dyDescent="0.25">
      <c r="A3165" s="10">
        <v>44491</v>
      </c>
      <c r="B3165">
        <v>211</v>
      </c>
      <c r="C3165" t="s">
        <v>262</v>
      </c>
      <c r="D3165">
        <v>11</v>
      </c>
      <c r="E3165">
        <v>36</v>
      </c>
      <c r="F3165">
        <v>-25</v>
      </c>
      <c r="G3165">
        <v>5</v>
      </c>
      <c r="H3165">
        <v>77</v>
      </c>
      <c r="J3165">
        <v>59</v>
      </c>
      <c r="K3165">
        <v>78</v>
      </c>
      <c r="L3165">
        <v>71</v>
      </c>
      <c r="M3165">
        <v>83</v>
      </c>
      <c r="N3165">
        <v>70</v>
      </c>
      <c r="O3165">
        <v>49</v>
      </c>
      <c r="P3165">
        <v>72</v>
      </c>
      <c r="Q3165">
        <v>61</v>
      </c>
      <c r="R3165">
        <v>79</v>
      </c>
      <c r="T3165" s="34">
        <f>_xlfn.XLOOKUP(B3165,'LHA Demog pivot'!$B$4:$B$93,'LHA Demog pivot'!$C$4:$C$93,,,1)</f>
        <v>8129</v>
      </c>
      <c r="U3165" s="36">
        <f>ROUND(Table2[[#This Row],[LHA_Pop_2016]]*Table2[[#This Row],[C_ADR_7day]]/100000*7,0)</f>
        <v>6</v>
      </c>
      <c r="V3165" s="13">
        <f>IF(OR(Table2[[#This Row],[7d_positivity_public]]=0,ISBLANK(Table2[[#This Row],[7d_positivity_public]])),"",(Table2[[#This Row],[7d_positivity_public]]-Table2[[#This Row],[7d_positivity_all]])/Table2[[#This Row],[7d_positivity_public]])</f>
        <v>0.2</v>
      </c>
      <c r="W3165">
        <v>4</v>
      </c>
    </row>
    <row r="3166" spans="1:23" x14ac:dyDescent="0.25">
      <c r="A3166" s="10">
        <v>44491</v>
      </c>
      <c r="B3166">
        <v>212</v>
      </c>
      <c r="C3166" t="s">
        <v>263</v>
      </c>
      <c r="D3166">
        <v>30</v>
      </c>
      <c r="E3166">
        <v>32</v>
      </c>
      <c r="F3166">
        <v>-2</v>
      </c>
      <c r="G3166">
        <v>9</v>
      </c>
      <c r="H3166">
        <v>80</v>
      </c>
      <c r="J3166">
        <v>69</v>
      </c>
      <c r="K3166">
        <v>81</v>
      </c>
      <c r="L3166">
        <v>75</v>
      </c>
      <c r="M3166">
        <v>87</v>
      </c>
      <c r="N3166">
        <v>74</v>
      </c>
      <c r="O3166">
        <v>60</v>
      </c>
      <c r="P3166">
        <v>75</v>
      </c>
      <c r="Q3166">
        <v>66</v>
      </c>
      <c r="R3166">
        <v>83</v>
      </c>
      <c r="T3166" s="34">
        <f>_xlfn.XLOOKUP(B3166,'LHA Demog pivot'!$B$4:$B$93,'LHA Demog pivot'!$C$4:$C$93,,,1)</f>
        <v>93177</v>
      </c>
      <c r="U3166" s="36">
        <f>ROUND(Table2[[#This Row],[LHA_Pop_2016]]*Table2[[#This Row],[C_ADR_7day]]/100000*7,0)</f>
        <v>196</v>
      </c>
      <c r="V3166" s="13">
        <f>IF(OR(Table2[[#This Row],[7d_positivity_public]]=0,ISBLANK(Table2[[#This Row],[7d_positivity_public]])),"",(Table2[[#This Row],[7d_positivity_public]]-Table2[[#This Row],[7d_positivity_all]])/Table2[[#This Row],[7d_positivity_public]])</f>
        <v>0.1111111111111111</v>
      </c>
      <c r="W3166">
        <v>8</v>
      </c>
    </row>
    <row r="3167" spans="1:23" x14ac:dyDescent="0.25">
      <c r="A3167" s="10">
        <v>44491</v>
      </c>
      <c r="B3167">
        <v>213</v>
      </c>
      <c r="C3167" t="s">
        <v>264</v>
      </c>
      <c r="D3167">
        <v>29</v>
      </c>
      <c r="E3167">
        <v>23</v>
      </c>
      <c r="F3167">
        <v>6</v>
      </c>
      <c r="G3167">
        <v>12</v>
      </c>
      <c r="H3167">
        <v>87</v>
      </c>
      <c r="J3167">
        <v>78</v>
      </c>
      <c r="K3167">
        <v>88</v>
      </c>
      <c r="L3167">
        <v>86</v>
      </c>
      <c r="M3167">
        <v>89</v>
      </c>
      <c r="N3167">
        <v>81</v>
      </c>
      <c r="O3167">
        <v>68</v>
      </c>
      <c r="P3167">
        <v>82</v>
      </c>
      <c r="Q3167">
        <v>79</v>
      </c>
      <c r="R3167">
        <v>86</v>
      </c>
      <c r="T3167" s="34">
        <f>_xlfn.XLOOKUP(B3167,'LHA Demog pivot'!$B$4:$B$93,'LHA Demog pivot'!$C$4:$C$93,,,1)</f>
        <v>141685</v>
      </c>
      <c r="U3167" s="36">
        <f>ROUND(Table2[[#This Row],[LHA_Pop_2016]]*Table2[[#This Row],[C_ADR_7day]]/100000*7,0)</f>
        <v>288</v>
      </c>
      <c r="V3167" s="13">
        <f>IF(OR(Table2[[#This Row],[7d_positivity_public]]=0,ISBLANK(Table2[[#This Row],[7d_positivity_public]])),"",(Table2[[#This Row],[7d_positivity_public]]-Table2[[#This Row],[7d_positivity_all]])/Table2[[#This Row],[7d_positivity_public]])</f>
        <v>0.25</v>
      </c>
      <c r="W3167">
        <v>9</v>
      </c>
    </row>
    <row r="3168" spans="1:23" x14ac:dyDescent="0.25">
      <c r="A3168" s="10">
        <v>44491</v>
      </c>
      <c r="B3168">
        <v>214</v>
      </c>
      <c r="C3168" t="s">
        <v>265</v>
      </c>
      <c r="D3168">
        <v>17</v>
      </c>
      <c r="E3168">
        <v>17</v>
      </c>
      <c r="F3168">
        <v>0</v>
      </c>
      <c r="G3168">
        <v>7</v>
      </c>
      <c r="H3168">
        <v>80</v>
      </c>
      <c r="J3168">
        <v>73</v>
      </c>
      <c r="K3168">
        <v>81</v>
      </c>
      <c r="L3168">
        <v>75</v>
      </c>
      <c r="M3168">
        <v>87</v>
      </c>
      <c r="N3168">
        <v>74</v>
      </c>
      <c r="O3168">
        <v>62</v>
      </c>
      <c r="P3168">
        <v>75</v>
      </c>
      <c r="Q3168">
        <v>67</v>
      </c>
      <c r="R3168">
        <v>83</v>
      </c>
      <c r="T3168" s="34">
        <f>_xlfn.XLOOKUP(B3168,'LHA Demog pivot'!$B$4:$B$93,'LHA Demog pivot'!$C$4:$C$93,,,1)</f>
        <v>43157</v>
      </c>
      <c r="U3168" s="36">
        <f>ROUND(Table2[[#This Row],[LHA_Pop_2016]]*Table2[[#This Row],[C_ADR_7day]]/100000*7,0)</f>
        <v>51</v>
      </c>
      <c r="V3168" s="13">
        <f>IF(OR(Table2[[#This Row],[7d_positivity_public]]=0,ISBLANK(Table2[[#This Row],[7d_positivity_public]])),"",(Table2[[#This Row],[7d_positivity_public]]-Table2[[#This Row],[7d_positivity_all]])/Table2[[#This Row],[7d_positivity_public]])</f>
        <v>0</v>
      </c>
      <c r="W3168">
        <v>7</v>
      </c>
    </row>
    <row r="3169" spans="1:23" x14ac:dyDescent="0.25">
      <c r="A3169" s="10">
        <v>44491</v>
      </c>
      <c r="B3169">
        <v>215</v>
      </c>
      <c r="C3169" t="s">
        <v>135</v>
      </c>
      <c r="D3169">
        <v>5</v>
      </c>
      <c r="E3169">
        <v>9</v>
      </c>
      <c r="F3169">
        <v>-4</v>
      </c>
      <c r="G3169">
        <v>3</v>
      </c>
      <c r="H3169">
        <v>83</v>
      </c>
      <c r="J3169">
        <v>68</v>
      </c>
      <c r="K3169">
        <v>85</v>
      </c>
      <c r="L3169">
        <v>77</v>
      </c>
      <c r="M3169">
        <v>90</v>
      </c>
      <c r="N3169">
        <v>78</v>
      </c>
      <c r="O3169">
        <v>59</v>
      </c>
      <c r="P3169">
        <v>79</v>
      </c>
      <c r="Q3169">
        <v>67</v>
      </c>
      <c r="R3169">
        <v>87</v>
      </c>
      <c r="T3169" s="34">
        <f>_xlfn.XLOOKUP(B3169,'LHA Demog pivot'!$B$4:$B$93,'LHA Demog pivot'!$C$4:$C$93,,,1)</f>
        <v>9696</v>
      </c>
      <c r="U3169" s="36">
        <f>ROUND(Table2[[#This Row],[LHA_Pop_2016]]*Table2[[#This Row],[C_ADR_7day]]/100000*7,0)</f>
        <v>3</v>
      </c>
      <c r="V3169" s="13">
        <f>IF(OR(Table2[[#This Row],[7d_positivity_public]]=0,ISBLANK(Table2[[#This Row],[7d_positivity_public]])),"",(Table2[[#This Row],[7d_positivity_public]]-Table2[[#This Row],[7d_positivity_all]])/Table2[[#This Row],[7d_positivity_public]])</f>
        <v>0.33333333333333331</v>
      </c>
      <c r="W3169">
        <v>2</v>
      </c>
    </row>
    <row r="3170" spans="1:23" x14ac:dyDescent="0.25">
      <c r="A3170" s="10">
        <v>44491</v>
      </c>
      <c r="B3170">
        <v>221</v>
      </c>
      <c r="C3170" t="s">
        <v>136</v>
      </c>
      <c r="D3170">
        <v>9</v>
      </c>
      <c r="E3170">
        <v>6</v>
      </c>
      <c r="F3170">
        <v>3</v>
      </c>
      <c r="G3170">
        <v>4</v>
      </c>
      <c r="H3170">
        <v>92</v>
      </c>
      <c r="J3170">
        <v>90</v>
      </c>
      <c r="K3170">
        <v>92</v>
      </c>
      <c r="L3170">
        <v>94</v>
      </c>
      <c r="M3170">
        <v>91</v>
      </c>
      <c r="N3170">
        <v>88</v>
      </c>
      <c r="O3170">
        <v>82</v>
      </c>
      <c r="P3170">
        <v>88</v>
      </c>
      <c r="Q3170">
        <v>88</v>
      </c>
      <c r="R3170">
        <v>88</v>
      </c>
      <c r="T3170" s="34">
        <f>_xlfn.XLOOKUP(B3170,'LHA Demog pivot'!$B$4:$B$93,'LHA Demog pivot'!$C$4:$C$93,,,1)</f>
        <v>70996</v>
      </c>
      <c r="U3170" s="36">
        <f>ROUND(Table2[[#This Row],[LHA_Pop_2016]]*Table2[[#This Row],[C_ADR_7day]]/100000*7,0)</f>
        <v>45</v>
      </c>
      <c r="V3170" s="13">
        <f>IF(OR(Table2[[#This Row],[7d_positivity_public]]=0,ISBLANK(Table2[[#This Row],[7d_positivity_public]])),"",(Table2[[#This Row],[7d_positivity_public]]-Table2[[#This Row],[7d_positivity_all]])/Table2[[#This Row],[7d_positivity_public]])</f>
        <v>0.25</v>
      </c>
      <c r="W3170">
        <v>3</v>
      </c>
    </row>
    <row r="3171" spans="1:23" x14ac:dyDescent="0.25">
      <c r="A3171" s="10">
        <v>44491</v>
      </c>
      <c r="B3171">
        <v>222</v>
      </c>
      <c r="C3171" t="s">
        <v>266</v>
      </c>
      <c r="D3171">
        <v>6</v>
      </c>
      <c r="E3171">
        <v>5</v>
      </c>
      <c r="F3171">
        <v>1</v>
      </c>
      <c r="G3171">
        <v>4</v>
      </c>
      <c r="H3171">
        <v>92</v>
      </c>
      <c r="J3171">
        <v>89</v>
      </c>
      <c r="K3171">
        <v>92</v>
      </c>
      <c r="L3171">
        <v>95</v>
      </c>
      <c r="M3171">
        <v>89</v>
      </c>
      <c r="N3171">
        <v>88</v>
      </c>
      <c r="O3171">
        <v>82</v>
      </c>
      <c r="P3171">
        <v>88</v>
      </c>
      <c r="Q3171">
        <v>90</v>
      </c>
      <c r="R3171">
        <v>86</v>
      </c>
      <c r="T3171" s="34">
        <f>_xlfn.XLOOKUP(B3171,'LHA Demog pivot'!$B$4:$B$93,'LHA Demog pivot'!$C$4:$C$93,,,1)</f>
        <v>232755</v>
      </c>
      <c r="U3171" s="36">
        <f>ROUND(Table2[[#This Row],[LHA_Pop_2016]]*Table2[[#This Row],[C_ADR_7day]]/100000*7,0)</f>
        <v>98</v>
      </c>
      <c r="V3171" s="13">
        <f>IF(OR(Table2[[#This Row],[7d_positivity_public]]=0,ISBLANK(Table2[[#This Row],[7d_positivity_public]])),"",(Table2[[#This Row],[7d_positivity_public]]-Table2[[#This Row],[7d_positivity_all]])/Table2[[#This Row],[7d_positivity_public]])</f>
        <v>0.75</v>
      </c>
      <c r="W3171">
        <v>1</v>
      </c>
    </row>
    <row r="3172" spans="1:23" x14ac:dyDescent="0.25">
      <c r="A3172" s="10">
        <v>44491</v>
      </c>
      <c r="B3172">
        <v>223</v>
      </c>
      <c r="C3172" t="s">
        <v>267</v>
      </c>
      <c r="D3172">
        <v>13</v>
      </c>
      <c r="E3172">
        <v>10</v>
      </c>
      <c r="F3172">
        <v>3</v>
      </c>
      <c r="G3172">
        <v>6</v>
      </c>
      <c r="H3172">
        <v>87</v>
      </c>
      <c r="J3172">
        <v>85</v>
      </c>
      <c r="K3172">
        <v>88</v>
      </c>
      <c r="L3172">
        <v>85</v>
      </c>
      <c r="M3172">
        <v>91</v>
      </c>
      <c r="N3172">
        <v>82</v>
      </c>
      <c r="O3172">
        <v>77</v>
      </c>
      <c r="P3172">
        <v>83</v>
      </c>
      <c r="Q3172">
        <v>78</v>
      </c>
      <c r="R3172">
        <v>88</v>
      </c>
      <c r="T3172" s="34">
        <f>_xlfn.XLOOKUP(B3172,'LHA Demog pivot'!$B$4:$B$93,'LHA Demog pivot'!$C$4:$C$93,,,1)</f>
        <v>101101</v>
      </c>
      <c r="U3172" s="36">
        <f>ROUND(Table2[[#This Row],[LHA_Pop_2016]]*Table2[[#This Row],[C_ADR_7day]]/100000*7,0)</f>
        <v>92</v>
      </c>
      <c r="V3172" s="13">
        <f>IF(OR(Table2[[#This Row],[7d_positivity_public]]=0,ISBLANK(Table2[[#This Row],[7d_positivity_public]])),"",(Table2[[#This Row],[7d_positivity_public]]-Table2[[#This Row],[7d_positivity_all]])/Table2[[#This Row],[7d_positivity_public]])</f>
        <v>0.16666666666666666</v>
      </c>
      <c r="W3172">
        <v>5</v>
      </c>
    </row>
    <row r="3173" spans="1:23" x14ac:dyDescent="0.25">
      <c r="A3173" s="10">
        <v>44491</v>
      </c>
      <c r="B3173">
        <v>224</v>
      </c>
      <c r="C3173" t="s">
        <v>268</v>
      </c>
      <c r="D3173">
        <v>5</v>
      </c>
      <c r="E3173">
        <v>6</v>
      </c>
      <c r="F3173">
        <v>-1</v>
      </c>
      <c r="G3173">
        <v>3</v>
      </c>
      <c r="H3173">
        <v>90</v>
      </c>
      <c r="J3173">
        <v>89</v>
      </c>
      <c r="K3173">
        <v>91</v>
      </c>
      <c r="L3173">
        <v>91</v>
      </c>
      <c r="M3173">
        <v>91</v>
      </c>
      <c r="N3173">
        <v>86</v>
      </c>
      <c r="O3173">
        <v>83</v>
      </c>
      <c r="P3173">
        <v>87</v>
      </c>
      <c r="Q3173">
        <v>85</v>
      </c>
      <c r="R3173">
        <v>88</v>
      </c>
      <c r="T3173" s="34">
        <f>_xlfn.XLOOKUP(B3173,'LHA Demog pivot'!$B$4:$B$93,'LHA Demog pivot'!$C$4:$C$93,,,1)</f>
        <v>234393</v>
      </c>
      <c r="U3173" s="36">
        <f>ROUND(Table2[[#This Row],[LHA_Pop_2016]]*Table2[[#This Row],[C_ADR_7day]]/100000*7,0)</f>
        <v>82</v>
      </c>
      <c r="V3173" s="13">
        <f>IF(OR(Table2[[#This Row],[7d_positivity_public]]=0,ISBLANK(Table2[[#This Row],[7d_positivity_public]])),"",(Table2[[#This Row],[7d_positivity_public]]-Table2[[#This Row],[7d_positivity_all]])/Table2[[#This Row],[7d_positivity_public]])</f>
        <v>0.33333333333333331</v>
      </c>
      <c r="W3173">
        <v>2</v>
      </c>
    </row>
    <row r="3174" spans="1:23" x14ac:dyDescent="0.25">
      <c r="A3174" s="10">
        <v>44491</v>
      </c>
      <c r="B3174">
        <v>231</v>
      </c>
      <c r="C3174" t="s">
        <v>269</v>
      </c>
      <c r="D3174">
        <v>23</v>
      </c>
      <c r="E3174">
        <v>21</v>
      </c>
      <c r="F3174">
        <v>2</v>
      </c>
      <c r="G3174">
        <v>7</v>
      </c>
      <c r="H3174">
        <v>88</v>
      </c>
      <c r="J3174">
        <v>84</v>
      </c>
      <c r="K3174">
        <v>88</v>
      </c>
      <c r="L3174">
        <v>86</v>
      </c>
      <c r="M3174">
        <v>91</v>
      </c>
      <c r="N3174">
        <v>83</v>
      </c>
      <c r="O3174">
        <v>76</v>
      </c>
      <c r="P3174">
        <v>83</v>
      </c>
      <c r="Q3174">
        <v>79</v>
      </c>
      <c r="R3174">
        <v>88</v>
      </c>
      <c r="T3174" s="34">
        <f>_xlfn.XLOOKUP(B3174,'LHA Demog pivot'!$B$4:$B$93,'LHA Demog pivot'!$C$4:$C$93,,,1)</f>
        <v>143778</v>
      </c>
      <c r="U3174" s="36">
        <f>ROUND(Table2[[#This Row],[LHA_Pop_2016]]*Table2[[#This Row],[C_ADR_7day]]/100000*7,0)</f>
        <v>231</v>
      </c>
      <c r="V3174" s="13">
        <f>IF(OR(Table2[[#This Row],[7d_positivity_public]]=0,ISBLANK(Table2[[#This Row],[7d_positivity_public]])),"",(Table2[[#This Row],[7d_positivity_public]]-Table2[[#This Row],[7d_positivity_all]])/Table2[[#This Row],[7d_positivity_public]])</f>
        <v>0.14285714285714285</v>
      </c>
      <c r="W3174">
        <v>6</v>
      </c>
    </row>
    <row r="3175" spans="1:23" x14ac:dyDescent="0.25">
      <c r="A3175" s="10">
        <v>44491</v>
      </c>
      <c r="B3175">
        <v>232</v>
      </c>
      <c r="C3175" t="s">
        <v>270</v>
      </c>
      <c r="D3175">
        <v>7</v>
      </c>
      <c r="E3175">
        <v>7</v>
      </c>
      <c r="F3175">
        <v>0</v>
      </c>
      <c r="G3175">
        <v>4</v>
      </c>
      <c r="H3175">
        <v>94</v>
      </c>
      <c r="J3175">
        <v>93</v>
      </c>
      <c r="K3175">
        <v>94</v>
      </c>
      <c r="L3175">
        <v>94</v>
      </c>
      <c r="M3175">
        <v>94</v>
      </c>
      <c r="N3175">
        <v>89</v>
      </c>
      <c r="O3175">
        <v>86</v>
      </c>
      <c r="P3175">
        <v>90</v>
      </c>
      <c r="Q3175">
        <v>87</v>
      </c>
      <c r="R3175">
        <v>92</v>
      </c>
      <c r="T3175" s="34">
        <f>_xlfn.XLOOKUP(B3175,'LHA Demog pivot'!$B$4:$B$93,'LHA Demog pivot'!$C$4:$C$93,,,1)</f>
        <v>103064</v>
      </c>
      <c r="U3175" s="36">
        <f>ROUND(Table2[[#This Row],[LHA_Pop_2016]]*Table2[[#This Row],[C_ADR_7day]]/100000*7,0)</f>
        <v>51</v>
      </c>
      <c r="V3175" s="13">
        <f>IF(OR(Table2[[#This Row],[7d_positivity_public]]=0,ISBLANK(Table2[[#This Row],[7d_positivity_public]])),"",(Table2[[#This Row],[7d_positivity_public]]-Table2[[#This Row],[7d_positivity_all]])/Table2[[#This Row],[7d_positivity_public]])</f>
        <v>0.25</v>
      </c>
      <c r="W3175">
        <v>3</v>
      </c>
    </row>
    <row r="3176" spans="1:23" x14ac:dyDescent="0.25">
      <c r="A3176" s="10">
        <v>44491</v>
      </c>
      <c r="B3176">
        <v>233</v>
      </c>
      <c r="C3176" t="s">
        <v>271</v>
      </c>
      <c r="D3176">
        <v>10</v>
      </c>
      <c r="E3176">
        <v>8</v>
      </c>
      <c r="F3176">
        <v>2</v>
      </c>
      <c r="G3176">
        <v>5</v>
      </c>
      <c r="H3176">
        <v>94</v>
      </c>
      <c r="J3176">
        <v>87</v>
      </c>
      <c r="K3176">
        <v>94</v>
      </c>
      <c r="L3176">
        <v>95</v>
      </c>
      <c r="M3176">
        <v>93</v>
      </c>
      <c r="N3176">
        <v>87</v>
      </c>
      <c r="O3176">
        <v>78</v>
      </c>
      <c r="P3176">
        <v>88</v>
      </c>
      <c r="Q3176">
        <v>86</v>
      </c>
      <c r="R3176">
        <v>90</v>
      </c>
      <c r="T3176" s="34">
        <f>_xlfn.XLOOKUP(B3176,'LHA Demog pivot'!$B$4:$B$93,'LHA Demog pivot'!$C$4:$C$93,,,1)</f>
        <v>443367</v>
      </c>
      <c r="U3176" s="36">
        <f>ROUND(Table2[[#This Row],[LHA_Pop_2016]]*Table2[[#This Row],[C_ADR_7day]]/100000*7,0)</f>
        <v>310</v>
      </c>
      <c r="V3176" s="13">
        <f>IF(OR(Table2[[#This Row],[7d_positivity_public]]=0,ISBLANK(Table2[[#This Row],[7d_positivity_public]])),"",(Table2[[#This Row],[7d_positivity_public]]-Table2[[#This Row],[7d_positivity_all]])/Table2[[#This Row],[7d_positivity_public]])</f>
        <v>0.2</v>
      </c>
      <c r="W3176">
        <v>4</v>
      </c>
    </row>
    <row r="3177" spans="1:23" x14ac:dyDescent="0.25">
      <c r="A3177" s="10">
        <v>44491</v>
      </c>
      <c r="B3177">
        <v>234</v>
      </c>
      <c r="C3177" t="s">
        <v>272</v>
      </c>
      <c r="D3177">
        <v>8</v>
      </c>
      <c r="E3177">
        <v>10</v>
      </c>
      <c r="F3177">
        <v>-2</v>
      </c>
      <c r="G3177">
        <v>4</v>
      </c>
      <c r="H3177">
        <v>89</v>
      </c>
      <c r="J3177">
        <v>88</v>
      </c>
      <c r="K3177">
        <v>90</v>
      </c>
      <c r="L3177">
        <v>87</v>
      </c>
      <c r="M3177">
        <v>91</v>
      </c>
      <c r="N3177">
        <v>85</v>
      </c>
      <c r="O3177">
        <v>81</v>
      </c>
      <c r="P3177">
        <v>86</v>
      </c>
      <c r="Q3177">
        <v>81</v>
      </c>
      <c r="R3177">
        <v>89</v>
      </c>
      <c r="T3177" s="34">
        <f>_xlfn.XLOOKUP(B3177,'LHA Demog pivot'!$B$4:$B$93,'LHA Demog pivot'!$C$4:$C$93,,,1)</f>
        <v>94768</v>
      </c>
      <c r="U3177" s="36">
        <f>ROUND(Table2[[#This Row],[LHA_Pop_2016]]*Table2[[#This Row],[C_ADR_7day]]/100000*7,0)</f>
        <v>53</v>
      </c>
      <c r="V3177" s="13">
        <f>IF(OR(Table2[[#This Row],[7d_positivity_public]]=0,ISBLANK(Table2[[#This Row],[7d_positivity_public]])),"",(Table2[[#This Row],[7d_positivity_public]]-Table2[[#This Row],[7d_positivity_all]])/Table2[[#This Row],[7d_positivity_public]])</f>
        <v>0.5</v>
      </c>
      <c r="W3177">
        <v>2</v>
      </c>
    </row>
    <row r="3178" spans="1:23" x14ac:dyDescent="0.25">
      <c r="A3178" s="10">
        <v>44491</v>
      </c>
      <c r="B3178">
        <v>311</v>
      </c>
      <c r="C3178" t="s">
        <v>273</v>
      </c>
      <c r="D3178">
        <v>2</v>
      </c>
      <c r="E3178">
        <v>2</v>
      </c>
      <c r="F3178">
        <v>0</v>
      </c>
      <c r="G3178">
        <v>2</v>
      </c>
      <c r="H3178">
        <v>91</v>
      </c>
      <c r="J3178">
        <v>90</v>
      </c>
      <c r="K3178">
        <v>91</v>
      </c>
      <c r="L3178">
        <v>94</v>
      </c>
      <c r="M3178">
        <v>88</v>
      </c>
      <c r="N3178">
        <v>87</v>
      </c>
      <c r="O3178">
        <v>85</v>
      </c>
      <c r="P3178">
        <v>87</v>
      </c>
      <c r="Q3178">
        <v>89</v>
      </c>
      <c r="R3178">
        <v>86</v>
      </c>
      <c r="T3178" s="34">
        <f>_xlfn.XLOOKUP(B3178,'LHA Demog pivot'!$B$4:$B$93,'LHA Demog pivot'!$C$4:$C$93,,,1)</f>
        <v>198309</v>
      </c>
      <c r="U3178" s="36">
        <f>ROUND(Table2[[#This Row],[LHA_Pop_2016]]*Table2[[#This Row],[C_ADR_7day]]/100000*7,0)</f>
        <v>28</v>
      </c>
      <c r="V3178" s="13">
        <f>IF(OR(Table2[[#This Row],[7d_positivity_public]]=0,ISBLANK(Table2[[#This Row],[7d_positivity_public]])),"",(Table2[[#This Row],[7d_positivity_public]]-Table2[[#This Row],[7d_positivity_all]])/Table2[[#This Row],[7d_positivity_public]])</f>
        <v>0.5</v>
      </c>
      <c r="W3178">
        <v>1</v>
      </c>
    </row>
    <row r="3179" spans="1:23" x14ac:dyDescent="0.25">
      <c r="A3179" s="10">
        <v>44491</v>
      </c>
      <c r="B3179">
        <v>321</v>
      </c>
      <c r="C3179" t="s">
        <v>274</v>
      </c>
      <c r="D3179">
        <v>5</v>
      </c>
      <c r="E3179">
        <v>5</v>
      </c>
      <c r="F3179">
        <v>0</v>
      </c>
      <c r="G3179">
        <v>3</v>
      </c>
      <c r="H3179">
        <v>96</v>
      </c>
      <c r="J3179">
        <v>91</v>
      </c>
      <c r="K3179">
        <v>96</v>
      </c>
      <c r="L3179">
        <v>100</v>
      </c>
      <c r="M3179">
        <v>89</v>
      </c>
      <c r="N3179">
        <v>91</v>
      </c>
      <c r="O3179">
        <v>83</v>
      </c>
      <c r="P3179">
        <v>91</v>
      </c>
      <c r="Q3179">
        <v>94</v>
      </c>
      <c r="R3179">
        <v>86</v>
      </c>
      <c r="T3179" s="34">
        <f>_xlfn.XLOOKUP(B3179,'LHA Demog pivot'!$B$4:$B$93,'LHA Demog pivot'!$C$4:$C$93,,,1)</f>
        <v>122041</v>
      </c>
      <c r="U3179" s="36">
        <f>ROUND(Table2[[#This Row],[LHA_Pop_2016]]*Table2[[#This Row],[C_ADR_7day]]/100000*7,0)</f>
        <v>43</v>
      </c>
      <c r="V3179" s="13">
        <f>IF(OR(Table2[[#This Row],[7d_positivity_public]]=0,ISBLANK(Table2[[#This Row],[7d_positivity_public]])),"",(Table2[[#This Row],[7d_positivity_public]]-Table2[[#This Row],[7d_positivity_all]])/Table2[[#This Row],[7d_positivity_public]])</f>
        <v>0.66666666666666663</v>
      </c>
      <c r="W3179">
        <v>1</v>
      </c>
    </row>
    <row r="3180" spans="1:23" x14ac:dyDescent="0.25">
      <c r="A3180" s="10">
        <v>44491</v>
      </c>
      <c r="B3180">
        <v>322</v>
      </c>
      <c r="C3180" t="s">
        <v>275</v>
      </c>
      <c r="D3180">
        <v>14</v>
      </c>
      <c r="E3180">
        <v>13</v>
      </c>
      <c r="F3180">
        <v>1</v>
      </c>
      <c r="G3180">
        <v>6</v>
      </c>
      <c r="H3180">
        <v>89</v>
      </c>
      <c r="J3180">
        <v>84</v>
      </c>
      <c r="K3180">
        <v>90</v>
      </c>
      <c r="L3180">
        <v>93</v>
      </c>
      <c r="M3180">
        <v>85</v>
      </c>
      <c r="N3180">
        <v>83</v>
      </c>
      <c r="O3180">
        <v>74</v>
      </c>
      <c r="P3180">
        <v>83</v>
      </c>
      <c r="Q3180">
        <v>86</v>
      </c>
      <c r="R3180">
        <v>80</v>
      </c>
      <c r="T3180" s="34">
        <f>_xlfn.XLOOKUP(B3180,'LHA Demog pivot'!$B$4:$B$93,'LHA Demog pivot'!$C$4:$C$93,,,1)</f>
        <v>61532</v>
      </c>
      <c r="U3180" s="36">
        <f>ROUND(Table2[[#This Row],[LHA_Pop_2016]]*Table2[[#This Row],[C_ADR_7day]]/100000*7,0)</f>
        <v>60</v>
      </c>
      <c r="V3180" s="13">
        <f>IF(OR(Table2[[#This Row],[7d_positivity_public]]=0,ISBLANK(Table2[[#This Row],[7d_positivity_public]])),"",(Table2[[#This Row],[7d_positivity_public]]-Table2[[#This Row],[7d_positivity_all]])/Table2[[#This Row],[7d_positivity_public]])</f>
        <v>0.33333333333333331</v>
      </c>
      <c r="W3180">
        <v>4</v>
      </c>
    </row>
    <row r="3181" spans="1:23" x14ac:dyDescent="0.25">
      <c r="A3181" s="10">
        <v>44491</v>
      </c>
      <c r="B3181">
        <v>323</v>
      </c>
      <c r="C3181" t="s">
        <v>276</v>
      </c>
      <c r="D3181">
        <v>7</v>
      </c>
      <c r="E3181">
        <v>5</v>
      </c>
      <c r="F3181">
        <v>2</v>
      </c>
      <c r="G3181">
        <v>5</v>
      </c>
      <c r="H3181">
        <v>96</v>
      </c>
      <c r="J3181">
        <v>93</v>
      </c>
      <c r="K3181">
        <v>97</v>
      </c>
      <c r="L3181">
        <v>100</v>
      </c>
      <c r="M3181">
        <v>92</v>
      </c>
      <c r="N3181">
        <v>92</v>
      </c>
      <c r="O3181">
        <v>88</v>
      </c>
      <c r="P3181">
        <v>92</v>
      </c>
      <c r="Q3181">
        <v>95</v>
      </c>
      <c r="R3181">
        <v>90</v>
      </c>
      <c r="T3181" s="34">
        <f>_xlfn.XLOOKUP(B3181,'LHA Demog pivot'!$B$4:$B$93,'LHA Demog pivot'!$C$4:$C$93,,,1)</f>
        <v>103894</v>
      </c>
      <c r="U3181" s="36">
        <f>ROUND(Table2[[#This Row],[LHA_Pop_2016]]*Table2[[#This Row],[C_ADR_7day]]/100000*7,0)</f>
        <v>51</v>
      </c>
      <c r="V3181" s="13">
        <f>IF(OR(Table2[[#This Row],[7d_positivity_public]]=0,ISBLANK(Table2[[#This Row],[7d_positivity_public]])),"",(Table2[[#This Row],[7d_positivity_public]]-Table2[[#This Row],[7d_positivity_all]])/Table2[[#This Row],[7d_positivity_public]])</f>
        <v>0.4</v>
      </c>
      <c r="W3181">
        <v>3</v>
      </c>
    </row>
    <row r="3182" spans="1:23" x14ac:dyDescent="0.25">
      <c r="A3182" s="10">
        <v>44491</v>
      </c>
      <c r="B3182">
        <v>324</v>
      </c>
      <c r="C3182" t="s">
        <v>277</v>
      </c>
      <c r="D3182">
        <v>4</v>
      </c>
      <c r="E3182">
        <v>2</v>
      </c>
      <c r="F3182">
        <v>2</v>
      </c>
      <c r="G3182">
        <v>3</v>
      </c>
      <c r="H3182">
        <v>93</v>
      </c>
      <c r="J3182">
        <v>93</v>
      </c>
      <c r="K3182">
        <v>93</v>
      </c>
      <c r="L3182">
        <v>96</v>
      </c>
      <c r="M3182">
        <v>90</v>
      </c>
      <c r="N3182">
        <v>90</v>
      </c>
      <c r="O3182">
        <v>88</v>
      </c>
      <c r="P3182">
        <v>90</v>
      </c>
      <c r="Q3182">
        <v>92</v>
      </c>
      <c r="R3182">
        <v>88</v>
      </c>
      <c r="T3182" s="34">
        <f>_xlfn.XLOOKUP(B3182,'LHA Demog pivot'!$B$4:$B$93,'LHA Demog pivot'!$C$4:$C$93,,,1)</f>
        <v>131178</v>
      </c>
      <c r="U3182" s="36">
        <f>ROUND(Table2[[#This Row],[LHA_Pop_2016]]*Table2[[#This Row],[C_ADR_7day]]/100000*7,0)</f>
        <v>37</v>
      </c>
      <c r="V3182" s="13">
        <f>IF(OR(Table2[[#This Row],[7d_positivity_public]]=0,ISBLANK(Table2[[#This Row],[7d_positivity_public]])),"",(Table2[[#This Row],[7d_positivity_public]]-Table2[[#This Row],[7d_positivity_all]])/Table2[[#This Row],[7d_positivity_public]])</f>
        <v>0.66666666666666663</v>
      </c>
      <c r="W3182">
        <v>1</v>
      </c>
    </row>
    <row r="3183" spans="1:23" x14ac:dyDescent="0.25">
      <c r="A3183" s="10">
        <v>44491</v>
      </c>
      <c r="B3183">
        <v>325</v>
      </c>
      <c r="C3183" t="s">
        <v>278</v>
      </c>
      <c r="D3183">
        <v>6</v>
      </c>
      <c r="E3183">
        <v>4</v>
      </c>
      <c r="F3183">
        <v>2</v>
      </c>
      <c r="G3183">
        <v>4</v>
      </c>
      <c r="H3183">
        <v>95</v>
      </c>
      <c r="J3183">
        <v>94</v>
      </c>
      <c r="K3183">
        <v>95</v>
      </c>
      <c r="L3183">
        <v>98</v>
      </c>
      <c r="M3183">
        <v>91</v>
      </c>
      <c r="N3183">
        <v>92</v>
      </c>
      <c r="O3183">
        <v>90</v>
      </c>
      <c r="P3183">
        <v>92</v>
      </c>
      <c r="Q3183">
        <v>94</v>
      </c>
      <c r="R3183">
        <v>89</v>
      </c>
      <c r="T3183" s="34">
        <f>_xlfn.XLOOKUP(B3183,'LHA Demog pivot'!$B$4:$B$93,'LHA Demog pivot'!$C$4:$C$93,,,1)</f>
        <v>95808</v>
      </c>
      <c r="U3183" s="36">
        <f>ROUND(Table2[[#This Row],[LHA_Pop_2016]]*Table2[[#This Row],[C_ADR_7day]]/100000*7,0)</f>
        <v>40</v>
      </c>
      <c r="V3183" s="13">
        <f>IF(OR(Table2[[#This Row],[7d_positivity_public]]=0,ISBLANK(Table2[[#This Row],[7d_positivity_public]])),"",(Table2[[#This Row],[7d_positivity_public]]-Table2[[#This Row],[7d_positivity_all]])/Table2[[#This Row],[7d_positivity_public]])</f>
        <v>0.5</v>
      </c>
      <c r="W3183">
        <v>2</v>
      </c>
    </row>
    <row r="3184" spans="1:23" x14ac:dyDescent="0.25">
      <c r="A3184" s="10">
        <v>44491</v>
      </c>
      <c r="B3184">
        <v>326</v>
      </c>
      <c r="C3184" t="s">
        <v>279</v>
      </c>
      <c r="D3184">
        <v>6</v>
      </c>
      <c r="E3184">
        <v>5</v>
      </c>
      <c r="F3184">
        <v>1</v>
      </c>
      <c r="G3184">
        <v>5</v>
      </c>
      <c r="H3184">
        <v>94</v>
      </c>
      <c r="J3184">
        <v>92</v>
      </c>
      <c r="K3184">
        <v>94</v>
      </c>
      <c r="L3184">
        <v>98</v>
      </c>
      <c r="M3184">
        <v>90</v>
      </c>
      <c r="N3184">
        <v>90</v>
      </c>
      <c r="O3184">
        <v>86</v>
      </c>
      <c r="P3184">
        <v>90</v>
      </c>
      <c r="Q3184">
        <v>92</v>
      </c>
      <c r="R3184">
        <v>88</v>
      </c>
      <c r="T3184" s="34">
        <f>_xlfn.XLOOKUP(B3184,'LHA Demog pivot'!$B$4:$B$93,'LHA Demog pivot'!$C$4:$C$93,,,1)</f>
        <v>134575</v>
      </c>
      <c r="U3184" s="36">
        <f>ROUND(Table2[[#This Row],[LHA_Pop_2016]]*Table2[[#This Row],[C_ADR_7day]]/100000*7,0)</f>
        <v>57</v>
      </c>
      <c r="V3184" s="13">
        <f>IF(OR(Table2[[#This Row],[7d_positivity_public]]=0,ISBLANK(Table2[[#This Row],[7d_positivity_public]])),"",(Table2[[#This Row],[7d_positivity_public]]-Table2[[#This Row],[7d_positivity_all]])/Table2[[#This Row],[7d_positivity_public]])</f>
        <v>0.4</v>
      </c>
      <c r="W3184">
        <v>3</v>
      </c>
    </row>
    <row r="3185" spans="1:23" x14ac:dyDescent="0.25">
      <c r="A3185" s="10">
        <v>44491</v>
      </c>
      <c r="B3185">
        <v>331</v>
      </c>
      <c r="C3185" t="s">
        <v>280</v>
      </c>
      <c r="D3185">
        <v>5</v>
      </c>
      <c r="E3185">
        <v>5</v>
      </c>
      <c r="F3185">
        <v>0</v>
      </c>
      <c r="G3185">
        <v>3</v>
      </c>
      <c r="H3185">
        <v>94</v>
      </c>
      <c r="J3185">
        <v>95</v>
      </c>
      <c r="K3185">
        <v>94</v>
      </c>
      <c r="L3185">
        <v>95</v>
      </c>
      <c r="M3185">
        <v>93</v>
      </c>
      <c r="N3185">
        <v>90</v>
      </c>
      <c r="O3185">
        <v>89</v>
      </c>
      <c r="P3185">
        <v>90</v>
      </c>
      <c r="Q3185">
        <v>90</v>
      </c>
      <c r="R3185">
        <v>91</v>
      </c>
      <c r="T3185" s="34">
        <f>_xlfn.XLOOKUP(B3185,'LHA Demog pivot'!$B$4:$B$93,'LHA Demog pivot'!$C$4:$C$93,,,1)</f>
        <v>141392</v>
      </c>
      <c r="U3185" s="36">
        <f>ROUND(Table2[[#This Row],[LHA_Pop_2016]]*Table2[[#This Row],[C_ADR_7day]]/100000*7,0)</f>
        <v>49</v>
      </c>
      <c r="V3185" s="13">
        <f>IF(OR(Table2[[#This Row],[7d_positivity_public]]=0,ISBLANK(Table2[[#This Row],[7d_positivity_public]])),"",(Table2[[#This Row],[7d_positivity_public]]-Table2[[#This Row],[7d_positivity_all]])/Table2[[#This Row],[7d_positivity_public]])</f>
        <v>0.33333333333333331</v>
      </c>
      <c r="W3185">
        <v>2</v>
      </c>
    </row>
    <row r="3186" spans="1:23" x14ac:dyDescent="0.25">
      <c r="A3186" s="10">
        <v>44491</v>
      </c>
      <c r="B3186">
        <v>332</v>
      </c>
      <c r="C3186" t="s">
        <v>281</v>
      </c>
      <c r="D3186">
        <v>7</v>
      </c>
      <c r="E3186">
        <v>3</v>
      </c>
      <c r="F3186">
        <v>4</v>
      </c>
      <c r="G3186">
        <v>4</v>
      </c>
      <c r="H3186">
        <v>90</v>
      </c>
      <c r="J3186">
        <v>91</v>
      </c>
      <c r="K3186">
        <v>90</v>
      </c>
      <c r="L3186">
        <v>88</v>
      </c>
      <c r="M3186">
        <v>91</v>
      </c>
      <c r="N3186">
        <v>86</v>
      </c>
      <c r="O3186">
        <v>85</v>
      </c>
      <c r="P3186">
        <v>86</v>
      </c>
      <c r="Q3186">
        <v>82</v>
      </c>
      <c r="R3186">
        <v>88</v>
      </c>
      <c r="T3186" s="34">
        <f>_xlfn.XLOOKUP(B3186,'LHA Demog pivot'!$B$4:$B$93,'LHA Demog pivot'!$C$4:$C$93,,,1)</f>
        <v>50490</v>
      </c>
      <c r="U3186" s="36">
        <f>ROUND(Table2[[#This Row],[LHA_Pop_2016]]*Table2[[#This Row],[C_ADR_7day]]/100000*7,0)</f>
        <v>25</v>
      </c>
      <c r="V3186" s="13">
        <f>IF(OR(Table2[[#This Row],[7d_positivity_public]]=0,ISBLANK(Table2[[#This Row],[7d_positivity_public]])),"",(Table2[[#This Row],[7d_positivity_public]]-Table2[[#This Row],[7d_positivity_all]])/Table2[[#This Row],[7d_positivity_public]])</f>
        <v>0.5</v>
      </c>
      <c r="W3186">
        <v>2</v>
      </c>
    </row>
    <row r="3187" spans="1:23" x14ac:dyDescent="0.25">
      <c r="A3187" s="10">
        <v>44491</v>
      </c>
      <c r="B3187">
        <v>333</v>
      </c>
      <c r="C3187" t="s">
        <v>282</v>
      </c>
      <c r="D3187">
        <v>10</v>
      </c>
      <c r="E3187">
        <v>7</v>
      </c>
      <c r="F3187">
        <v>3</v>
      </c>
      <c r="G3187">
        <v>6</v>
      </c>
      <c r="H3187">
        <v>88</v>
      </c>
      <c r="J3187">
        <v>81</v>
      </c>
      <c r="K3187">
        <v>88</v>
      </c>
      <c r="L3187">
        <v>82</v>
      </c>
      <c r="M3187">
        <v>91</v>
      </c>
      <c r="N3187">
        <v>83</v>
      </c>
      <c r="O3187">
        <v>72</v>
      </c>
      <c r="P3187">
        <v>83</v>
      </c>
      <c r="Q3187">
        <v>73</v>
      </c>
      <c r="R3187">
        <v>88</v>
      </c>
      <c r="T3187" s="34">
        <f>_xlfn.XLOOKUP(B3187,'LHA Demog pivot'!$B$4:$B$93,'LHA Demog pivot'!$C$4:$C$93,,,1)</f>
        <v>29970</v>
      </c>
      <c r="U3187" s="36">
        <f>ROUND(Table2[[#This Row],[LHA_Pop_2016]]*Table2[[#This Row],[C_ADR_7day]]/100000*7,0)</f>
        <v>21</v>
      </c>
      <c r="V3187" s="13">
        <f>IF(OR(Table2[[#This Row],[7d_positivity_public]]=0,ISBLANK(Table2[[#This Row],[7d_positivity_public]])),"",(Table2[[#This Row],[7d_positivity_public]]-Table2[[#This Row],[7d_positivity_all]])/Table2[[#This Row],[7d_positivity_public]])</f>
        <v>0.16666666666666666</v>
      </c>
      <c r="W3187">
        <v>5</v>
      </c>
    </row>
    <row r="3188" spans="1:23" x14ac:dyDescent="0.25">
      <c r="A3188" s="10">
        <v>44491</v>
      </c>
      <c r="B3188">
        <v>334</v>
      </c>
      <c r="C3188" t="s">
        <v>283</v>
      </c>
      <c r="D3188">
        <v>1</v>
      </c>
      <c r="E3188">
        <v>1</v>
      </c>
      <c r="F3188">
        <v>0</v>
      </c>
      <c r="G3188">
        <v>1</v>
      </c>
      <c r="H3188">
        <v>84</v>
      </c>
      <c r="J3188">
        <v>76</v>
      </c>
      <c r="K3188">
        <v>85</v>
      </c>
      <c r="L3188">
        <v>77</v>
      </c>
      <c r="M3188">
        <v>89</v>
      </c>
      <c r="N3188">
        <v>79</v>
      </c>
      <c r="O3188">
        <v>65</v>
      </c>
      <c r="P3188">
        <v>80</v>
      </c>
      <c r="Q3188">
        <v>68</v>
      </c>
      <c r="R3188">
        <v>87</v>
      </c>
      <c r="T3188" s="34">
        <f>_xlfn.XLOOKUP(B3188,'LHA Demog pivot'!$B$4:$B$93,'LHA Demog pivot'!$C$4:$C$93,,,1)</f>
        <v>19671</v>
      </c>
      <c r="U3188" s="36">
        <f>ROUND(Table2[[#This Row],[LHA_Pop_2016]]*Table2[[#This Row],[C_ADR_7day]]/100000*7,0)</f>
        <v>1</v>
      </c>
      <c r="V3188" s="13">
        <f>IF(OR(Table2[[#This Row],[7d_positivity_public]]=0,ISBLANK(Table2[[#This Row],[7d_positivity_public]])),"",(Table2[[#This Row],[7d_positivity_public]]-Table2[[#This Row],[7d_positivity_all]])/Table2[[#This Row],[7d_positivity_public]])</f>
        <v>0</v>
      </c>
      <c r="W3188">
        <v>1</v>
      </c>
    </row>
    <row r="3189" spans="1:23" x14ac:dyDescent="0.25">
      <c r="A3189" s="10">
        <v>44491</v>
      </c>
      <c r="B3189">
        <v>335</v>
      </c>
      <c r="C3189" t="s">
        <v>284</v>
      </c>
      <c r="D3189">
        <v>15</v>
      </c>
      <c r="E3189">
        <v>14</v>
      </c>
      <c r="F3189">
        <v>1</v>
      </c>
      <c r="G3189">
        <v>7</v>
      </c>
      <c r="H3189">
        <v>96</v>
      </c>
      <c r="J3189">
        <v>90</v>
      </c>
      <c r="K3189">
        <v>96</v>
      </c>
      <c r="L3189">
        <v>98</v>
      </c>
      <c r="M3189">
        <v>94</v>
      </c>
      <c r="N3189">
        <v>88</v>
      </c>
      <c r="O3189">
        <v>79</v>
      </c>
      <c r="P3189">
        <v>89</v>
      </c>
      <c r="Q3189">
        <v>88</v>
      </c>
      <c r="R3189">
        <v>90</v>
      </c>
      <c r="T3189" s="34">
        <f>_xlfn.XLOOKUP(B3189,'LHA Demog pivot'!$B$4:$B$93,'LHA Demog pivot'!$C$4:$C$93,,,1)</f>
        <v>38653</v>
      </c>
      <c r="U3189" s="36">
        <f>ROUND(Table2[[#This Row],[LHA_Pop_2016]]*Table2[[#This Row],[C_ADR_7day]]/100000*7,0)</f>
        <v>41</v>
      </c>
      <c r="V3189" s="13">
        <f>IF(OR(Table2[[#This Row],[7d_positivity_public]]=0,ISBLANK(Table2[[#This Row],[7d_positivity_public]])),"",(Table2[[#This Row],[7d_positivity_public]]-Table2[[#This Row],[7d_positivity_all]])/Table2[[#This Row],[7d_positivity_public]])</f>
        <v>0.42857142857142855</v>
      </c>
      <c r="W3189">
        <v>4</v>
      </c>
    </row>
    <row r="3190" spans="1:23" x14ac:dyDescent="0.25">
      <c r="A3190" s="10">
        <v>44491</v>
      </c>
      <c r="B3190">
        <v>336</v>
      </c>
      <c r="C3190" t="s">
        <v>285</v>
      </c>
      <c r="D3190">
        <v>18</v>
      </c>
      <c r="E3190">
        <v>27</v>
      </c>
      <c r="F3190">
        <v>-9</v>
      </c>
      <c r="G3190">
        <v>11</v>
      </c>
      <c r="H3190">
        <v>79</v>
      </c>
      <c r="J3190">
        <v>66</v>
      </c>
      <c r="K3190">
        <v>80</v>
      </c>
      <c r="L3190">
        <v>76</v>
      </c>
      <c r="M3190">
        <v>84</v>
      </c>
      <c r="N3190">
        <v>70</v>
      </c>
      <c r="O3190">
        <v>51</v>
      </c>
      <c r="P3190">
        <v>72</v>
      </c>
      <c r="Q3190">
        <v>63</v>
      </c>
      <c r="R3190">
        <v>79</v>
      </c>
      <c r="T3190" s="34">
        <f>_xlfn.XLOOKUP(B3190,'LHA Demog pivot'!$B$4:$B$93,'LHA Demog pivot'!$C$4:$C$93,,,1)</f>
        <v>2678</v>
      </c>
      <c r="U3190" s="36">
        <f>ROUND(Table2[[#This Row],[LHA_Pop_2016]]*Table2[[#This Row],[C_ADR_7day]]/100000*7,0)</f>
        <v>3</v>
      </c>
      <c r="V3190" s="13">
        <f>IF(OR(Table2[[#This Row],[7d_positivity_public]]=0,ISBLANK(Table2[[#This Row],[7d_positivity_public]])),"",(Table2[[#This Row],[7d_positivity_public]]-Table2[[#This Row],[7d_positivity_all]])/Table2[[#This Row],[7d_positivity_public]])</f>
        <v>0.27272727272727271</v>
      </c>
      <c r="W3190">
        <v>8</v>
      </c>
    </row>
    <row r="3191" spans="1:23" x14ac:dyDescent="0.25">
      <c r="A3191" s="10">
        <v>44491</v>
      </c>
      <c r="B3191">
        <v>337</v>
      </c>
      <c r="C3191" t="s">
        <v>286</v>
      </c>
      <c r="D3191">
        <v>0</v>
      </c>
      <c r="E3191">
        <v>0</v>
      </c>
      <c r="F3191">
        <v>0</v>
      </c>
      <c r="G3191">
        <v>0</v>
      </c>
      <c r="H3191">
        <v>97</v>
      </c>
      <c r="J3191">
        <v>92</v>
      </c>
      <c r="K3191">
        <v>98</v>
      </c>
      <c r="L3191">
        <v>99</v>
      </c>
      <c r="M3191">
        <v>97</v>
      </c>
      <c r="N3191">
        <v>94</v>
      </c>
      <c r="O3191">
        <v>85</v>
      </c>
      <c r="P3191">
        <v>94</v>
      </c>
      <c r="Q3191">
        <v>94</v>
      </c>
      <c r="R3191">
        <v>95</v>
      </c>
      <c r="T3191" s="34">
        <f>_xlfn.XLOOKUP(B3191,'LHA Demog pivot'!$B$4:$B$93,'LHA Demog pivot'!$C$4:$C$93,,,1)</f>
        <v>1514</v>
      </c>
      <c r="U3191" s="36">
        <f>ROUND(Table2[[#This Row],[LHA_Pop_2016]]*Table2[[#This Row],[C_ADR_7day]]/100000*7,0)</f>
        <v>0</v>
      </c>
      <c r="V3191" s="13" t="str">
        <f>IF(OR(Table2[[#This Row],[7d_positivity_public]]=0,ISBLANK(Table2[[#This Row],[7d_positivity_public]])),"",(Table2[[#This Row],[7d_positivity_public]]-Table2[[#This Row],[7d_positivity_all]])/Table2[[#This Row],[7d_positivity_public]])</f>
        <v/>
      </c>
      <c r="W3191">
        <v>0</v>
      </c>
    </row>
    <row r="3192" spans="1:23" x14ac:dyDescent="0.25">
      <c r="A3192" s="10">
        <v>44491</v>
      </c>
      <c r="B3192">
        <v>411</v>
      </c>
      <c r="C3192" t="s">
        <v>287</v>
      </c>
      <c r="D3192">
        <v>6</v>
      </c>
      <c r="E3192">
        <v>6</v>
      </c>
      <c r="F3192">
        <v>0</v>
      </c>
      <c r="G3192">
        <v>4</v>
      </c>
      <c r="H3192">
        <v>95</v>
      </c>
      <c r="J3192">
        <v>94</v>
      </c>
      <c r="K3192">
        <v>95</v>
      </c>
      <c r="L3192">
        <v>96</v>
      </c>
      <c r="M3192">
        <v>94</v>
      </c>
      <c r="N3192">
        <v>90</v>
      </c>
      <c r="O3192">
        <v>87</v>
      </c>
      <c r="P3192">
        <v>91</v>
      </c>
      <c r="Q3192">
        <v>90</v>
      </c>
      <c r="R3192">
        <v>91</v>
      </c>
      <c r="T3192" s="34">
        <f>_xlfn.XLOOKUP(B3192,'LHA Demog pivot'!$B$4:$B$93,'LHA Demog pivot'!$C$4:$C$93,,,1)</f>
        <v>225919</v>
      </c>
      <c r="U3192" s="36">
        <f>ROUND(Table2[[#This Row],[LHA_Pop_2016]]*Table2[[#This Row],[C_ADR_7day]]/100000*7,0)</f>
        <v>95</v>
      </c>
      <c r="V3192" s="13">
        <f>IF(OR(Table2[[#This Row],[7d_positivity_public]]=0,ISBLANK(Table2[[#This Row],[7d_positivity_public]])),"",(Table2[[#This Row],[7d_positivity_public]]-Table2[[#This Row],[7d_positivity_all]])/Table2[[#This Row],[7d_positivity_public]])</f>
        <v>0.25</v>
      </c>
      <c r="W3192">
        <v>3</v>
      </c>
    </row>
    <row r="3193" spans="1:23" x14ac:dyDescent="0.25">
      <c r="A3193" s="10">
        <v>44491</v>
      </c>
      <c r="B3193">
        <v>412</v>
      </c>
      <c r="C3193" t="s">
        <v>288</v>
      </c>
      <c r="D3193">
        <v>4</v>
      </c>
      <c r="E3193">
        <v>7</v>
      </c>
      <c r="F3193">
        <v>-3</v>
      </c>
      <c r="G3193">
        <v>3</v>
      </c>
      <c r="H3193">
        <v>91</v>
      </c>
      <c r="J3193">
        <v>90</v>
      </c>
      <c r="K3193">
        <v>92</v>
      </c>
      <c r="L3193">
        <v>90</v>
      </c>
      <c r="M3193">
        <v>94</v>
      </c>
      <c r="N3193">
        <v>86</v>
      </c>
      <c r="O3193">
        <v>81</v>
      </c>
      <c r="P3193">
        <v>86</v>
      </c>
      <c r="Q3193">
        <v>82</v>
      </c>
      <c r="R3193">
        <v>91</v>
      </c>
      <c r="T3193" s="34">
        <f>_xlfn.XLOOKUP(B3193,'LHA Demog pivot'!$B$4:$B$93,'LHA Demog pivot'!$C$4:$C$93,,,1)</f>
        <v>77460</v>
      </c>
      <c r="U3193" s="36">
        <f>ROUND(Table2[[#This Row],[LHA_Pop_2016]]*Table2[[#This Row],[C_ADR_7day]]/100000*7,0)</f>
        <v>22</v>
      </c>
      <c r="V3193" s="13">
        <f>IF(OR(Table2[[#This Row],[7d_positivity_public]]=0,ISBLANK(Table2[[#This Row],[7d_positivity_public]])),"",(Table2[[#This Row],[7d_positivity_public]]-Table2[[#This Row],[7d_positivity_all]])/Table2[[#This Row],[7d_positivity_public]])</f>
        <v>0</v>
      </c>
      <c r="W3193">
        <v>3</v>
      </c>
    </row>
    <row r="3194" spans="1:23" x14ac:dyDescent="0.25">
      <c r="A3194" s="10">
        <v>44491</v>
      </c>
      <c r="B3194">
        <v>413</v>
      </c>
      <c r="C3194" t="s">
        <v>289</v>
      </c>
      <c r="D3194">
        <v>4</v>
      </c>
      <c r="E3194">
        <v>4</v>
      </c>
      <c r="F3194">
        <v>0</v>
      </c>
      <c r="G3194">
        <v>3</v>
      </c>
      <c r="H3194">
        <v>94</v>
      </c>
      <c r="J3194">
        <v>95</v>
      </c>
      <c r="K3194">
        <v>94</v>
      </c>
      <c r="L3194">
        <v>92</v>
      </c>
      <c r="M3194">
        <v>96</v>
      </c>
      <c r="N3194">
        <v>91</v>
      </c>
      <c r="O3194">
        <v>89</v>
      </c>
      <c r="P3194">
        <v>91</v>
      </c>
      <c r="Q3194">
        <v>87</v>
      </c>
      <c r="R3194">
        <v>94</v>
      </c>
      <c r="T3194" s="34">
        <f>_xlfn.XLOOKUP(B3194,'LHA Demog pivot'!$B$4:$B$93,'LHA Demog pivot'!$C$4:$C$93,,,1)</f>
        <v>64692</v>
      </c>
      <c r="U3194" s="36">
        <f>ROUND(Table2[[#This Row],[LHA_Pop_2016]]*Table2[[#This Row],[C_ADR_7day]]/100000*7,0)</f>
        <v>18</v>
      </c>
      <c r="V3194" s="13">
        <f>IF(OR(Table2[[#This Row],[7d_positivity_public]]=0,ISBLANK(Table2[[#This Row],[7d_positivity_public]])),"",(Table2[[#This Row],[7d_positivity_public]]-Table2[[#This Row],[7d_positivity_all]])/Table2[[#This Row],[7d_positivity_public]])</f>
        <v>0</v>
      </c>
      <c r="W3194">
        <v>3</v>
      </c>
    </row>
    <row r="3195" spans="1:23" x14ac:dyDescent="0.25">
      <c r="A3195" s="10">
        <v>44491</v>
      </c>
      <c r="B3195">
        <v>414</v>
      </c>
      <c r="C3195" t="s">
        <v>290</v>
      </c>
      <c r="D3195">
        <v>7</v>
      </c>
      <c r="E3195">
        <v>16</v>
      </c>
      <c r="F3195">
        <v>-9</v>
      </c>
      <c r="G3195">
        <v>4</v>
      </c>
      <c r="H3195">
        <v>86</v>
      </c>
      <c r="J3195">
        <v>80</v>
      </c>
      <c r="K3195">
        <v>87</v>
      </c>
      <c r="L3195">
        <v>78</v>
      </c>
      <c r="M3195">
        <v>91</v>
      </c>
      <c r="N3195">
        <v>82</v>
      </c>
      <c r="O3195">
        <v>69</v>
      </c>
      <c r="P3195">
        <v>82</v>
      </c>
      <c r="Q3195">
        <v>70</v>
      </c>
      <c r="R3195">
        <v>88</v>
      </c>
      <c r="T3195" s="34">
        <f>_xlfn.XLOOKUP(B3195,'LHA Demog pivot'!$B$4:$B$93,'LHA Demog pivot'!$C$4:$C$93,,,1)</f>
        <v>15289</v>
      </c>
      <c r="U3195" s="36">
        <f>ROUND(Table2[[#This Row],[LHA_Pop_2016]]*Table2[[#This Row],[C_ADR_7day]]/100000*7,0)</f>
        <v>7</v>
      </c>
      <c r="V3195" s="13">
        <f>IF(OR(Table2[[#This Row],[7d_positivity_public]]=0,ISBLANK(Table2[[#This Row],[7d_positivity_public]])),"",(Table2[[#This Row],[7d_positivity_public]]-Table2[[#This Row],[7d_positivity_all]])/Table2[[#This Row],[7d_positivity_public]])</f>
        <v>0.25</v>
      </c>
      <c r="W3195">
        <v>3</v>
      </c>
    </row>
    <row r="3196" spans="1:23" x14ac:dyDescent="0.25">
      <c r="A3196" s="10">
        <v>44491</v>
      </c>
      <c r="B3196">
        <v>421</v>
      </c>
      <c r="C3196" t="s">
        <v>291</v>
      </c>
      <c r="D3196">
        <v>10</v>
      </c>
      <c r="E3196">
        <v>15</v>
      </c>
      <c r="F3196">
        <v>-5</v>
      </c>
      <c r="G3196">
        <v>6</v>
      </c>
      <c r="H3196">
        <v>87</v>
      </c>
      <c r="J3196">
        <v>84</v>
      </c>
      <c r="K3196">
        <v>87</v>
      </c>
      <c r="L3196">
        <v>81</v>
      </c>
      <c r="M3196">
        <v>91</v>
      </c>
      <c r="N3196">
        <v>80</v>
      </c>
      <c r="O3196">
        <v>73</v>
      </c>
      <c r="P3196">
        <v>81</v>
      </c>
      <c r="Q3196">
        <v>72</v>
      </c>
      <c r="R3196">
        <v>88</v>
      </c>
      <c r="T3196" s="34">
        <f>_xlfn.XLOOKUP(B3196,'LHA Demog pivot'!$B$4:$B$93,'LHA Demog pivot'!$C$4:$C$93,,,1)</f>
        <v>58378</v>
      </c>
      <c r="U3196" s="36">
        <f>ROUND(Table2[[#This Row],[LHA_Pop_2016]]*Table2[[#This Row],[C_ADR_7day]]/100000*7,0)</f>
        <v>41</v>
      </c>
      <c r="V3196" s="13">
        <f>IF(OR(Table2[[#This Row],[7d_positivity_public]]=0,ISBLANK(Table2[[#This Row],[7d_positivity_public]])),"",(Table2[[#This Row],[7d_positivity_public]]-Table2[[#This Row],[7d_positivity_all]])/Table2[[#This Row],[7d_positivity_public]])</f>
        <v>0</v>
      </c>
      <c r="W3196">
        <v>6</v>
      </c>
    </row>
    <row r="3197" spans="1:23" x14ac:dyDescent="0.25">
      <c r="A3197" s="10">
        <v>44491</v>
      </c>
      <c r="B3197">
        <v>422</v>
      </c>
      <c r="C3197" t="s">
        <v>292</v>
      </c>
      <c r="D3197">
        <v>8</v>
      </c>
      <c r="E3197">
        <v>8</v>
      </c>
      <c r="F3197">
        <v>0</v>
      </c>
      <c r="G3197">
        <v>5</v>
      </c>
      <c r="H3197">
        <v>82</v>
      </c>
      <c r="J3197">
        <v>72</v>
      </c>
      <c r="K3197">
        <v>82</v>
      </c>
      <c r="L3197">
        <v>72</v>
      </c>
      <c r="M3197">
        <v>88</v>
      </c>
      <c r="N3197">
        <v>75</v>
      </c>
      <c r="O3197">
        <v>60</v>
      </c>
      <c r="P3197">
        <v>76</v>
      </c>
      <c r="Q3197">
        <v>60</v>
      </c>
      <c r="R3197">
        <v>84</v>
      </c>
      <c r="T3197" s="34">
        <f>_xlfn.XLOOKUP(B3197,'LHA Demog pivot'!$B$4:$B$93,'LHA Demog pivot'!$C$4:$C$93,,,1)</f>
        <v>6240</v>
      </c>
      <c r="U3197" s="36">
        <f>ROUND(Table2[[#This Row],[LHA_Pop_2016]]*Table2[[#This Row],[C_ADR_7day]]/100000*7,0)</f>
        <v>3</v>
      </c>
      <c r="V3197" s="13">
        <f>IF(OR(Table2[[#This Row],[7d_positivity_public]]=0,ISBLANK(Table2[[#This Row],[7d_positivity_public]])),"",(Table2[[#This Row],[7d_positivity_public]]-Table2[[#This Row],[7d_positivity_all]])/Table2[[#This Row],[7d_positivity_public]])</f>
        <v>0</v>
      </c>
      <c r="W3197">
        <v>5</v>
      </c>
    </row>
    <row r="3198" spans="1:23" x14ac:dyDescent="0.25">
      <c r="A3198" s="10">
        <v>44491</v>
      </c>
      <c r="B3198">
        <v>423</v>
      </c>
      <c r="C3198" t="s">
        <v>293</v>
      </c>
      <c r="D3198">
        <v>8</v>
      </c>
      <c r="E3198">
        <v>5</v>
      </c>
      <c r="F3198">
        <v>3</v>
      </c>
      <c r="G3198">
        <v>5</v>
      </c>
      <c r="H3198">
        <v>88</v>
      </c>
      <c r="J3198">
        <v>79</v>
      </c>
      <c r="K3198">
        <v>88</v>
      </c>
      <c r="L3198">
        <v>81</v>
      </c>
      <c r="M3198">
        <v>92</v>
      </c>
      <c r="N3198">
        <v>82</v>
      </c>
      <c r="O3198">
        <v>67</v>
      </c>
      <c r="P3198">
        <v>83</v>
      </c>
      <c r="Q3198">
        <v>72</v>
      </c>
      <c r="R3198">
        <v>89</v>
      </c>
      <c r="T3198" s="34">
        <f>_xlfn.XLOOKUP(B3198,'LHA Demog pivot'!$B$4:$B$93,'LHA Demog pivot'!$C$4:$C$93,,,1)</f>
        <v>19121</v>
      </c>
      <c r="U3198" s="36">
        <f>ROUND(Table2[[#This Row],[LHA_Pop_2016]]*Table2[[#This Row],[C_ADR_7day]]/100000*7,0)</f>
        <v>11</v>
      </c>
      <c r="V3198" s="13">
        <f>IF(OR(Table2[[#This Row],[7d_positivity_public]]=0,ISBLANK(Table2[[#This Row],[7d_positivity_public]])),"",(Table2[[#This Row],[7d_positivity_public]]-Table2[[#This Row],[7d_positivity_all]])/Table2[[#This Row],[7d_positivity_public]])</f>
        <v>0.2</v>
      </c>
      <c r="W3198">
        <v>4</v>
      </c>
    </row>
    <row r="3199" spans="1:23" x14ac:dyDescent="0.25">
      <c r="A3199" s="10">
        <v>44491</v>
      </c>
      <c r="B3199">
        <v>424</v>
      </c>
      <c r="C3199" t="s">
        <v>294</v>
      </c>
      <c r="D3199">
        <v>7</v>
      </c>
      <c r="E3199">
        <v>7</v>
      </c>
      <c r="F3199">
        <v>0</v>
      </c>
      <c r="G3199">
        <v>6</v>
      </c>
      <c r="H3199">
        <v>89</v>
      </c>
      <c r="J3199">
        <v>85</v>
      </c>
      <c r="K3199">
        <v>89</v>
      </c>
      <c r="L3199">
        <v>86</v>
      </c>
      <c r="M3199">
        <v>91</v>
      </c>
      <c r="N3199">
        <v>83</v>
      </c>
      <c r="O3199">
        <v>75</v>
      </c>
      <c r="P3199">
        <v>83</v>
      </c>
      <c r="Q3199">
        <v>77</v>
      </c>
      <c r="R3199">
        <v>89</v>
      </c>
      <c r="T3199" s="34">
        <f>_xlfn.XLOOKUP(B3199,'LHA Demog pivot'!$B$4:$B$93,'LHA Demog pivot'!$C$4:$C$93,,,1)</f>
        <v>108964</v>
      </c>
      <c r="U3199" s="36">
        <f>ROUND(Table2[[#This Row],[LHA_Pop_2016]]*Table2[[#This Row],[C_ADR_7day]]/100000*7,0)</f>
        <v>53</v>
      </c>
      <c r="V3199" s="13">
        <f>IF(OR(Table2[[#This Row],[7d_positivity_public]]=0,ISBLANK(Table2[[#This Row],[7d_positivity_public]])),"",(Table2[[#This Row],[7d_positivity_public]]-Table2[[#This Row],[7d_positivity_all]])/Table2[[#This Row],[7d_positivity_public]])</f>
        <v>0.16666666666666666</v>
      </c>
      <c r="W3199">
        <v>5</v>
      </c>
    </row>
    <row r="3200" spans="1:23" x14ac:dyDescent="0.25">
      <c r="A3200" s="10">
        <v>44491</v>
      </c>
      <c r="B3200">
        <v>425</v>
      </c>
      <c r="C3200" t="s">
        <v>295</v>
      </c>
      <c r="D3200">
        <v>4</v>
      </c>
      <c r="E3200">
        <v>7</v>
      </c>
      <c r="F3200">
        <v>-3</v>
      </c>
      <c r="G3200">
        <v>3</v>
      </c>
      <c r="H3200">
        <v>88</v>
      </c>
      <c r="J3200">
        <v>78</v>
      </c>
      <c r="K3200">
        <v>88</v>
      </c>
      <c r="L3200">
        <v>77</v>
      </c>
      <c r="M3200">
        <v>92</v>
      </c>
      <c r="N3200">
        <v>83</v>
      </c>
      <c r="O3200">
        <v>68</v>
      </c>
      <c r="P3200">
        <v>84</v>
      </c>
      <c r="Q3200">
        <v>69</v>
      </c>
      <c r="R3200">
        <v>90</v>
      </c>
      <c r="T3200" s="34">
        <f>_xlfn.XLOOKUP(B3200,'LHA Demog pivot'!$B$4:$B$93,'LHA Demog pivot'!$C$4:$C$93,,,1)</f>
        <v>47133</v>
      </c>
      <c r="U3200" s="36">
        <f>ROUND(Table2[[#This Row],[LHA_Pop_2016]]*Table2[[#This Row],[C_ADR_7day]]/100000*7,0)</f>
        <v>13</v>
      </c>
      <c r="V3200" s="13">
        <f>IF(OR(Table2[[#This Row],[7d_positivity_public]]=0,ISBLANK(Table2[[#This Row],[7d_positivity_public]])),"",(Table2[[#This Row],[7d_positivity_public]]-Table2[[#This Row],[7d_positivity_all]])/Table2[[#This Row],[7d_positivity_public]])</f>
        <v>0.33333333333333331</v>
      </c>
      <c r="W3200">
        <v>2</v>
      </c>
    </row>
    <row r="3201" spans="1:23" x14ac:dyDescent="0.25">
      <c r="A3201" s="10">
        <v>44491</v>
      </c>
      <c r="B3201">
        <v>426</v>
      </c>
      <c r="C3201" t="s">
        <v>296</v>
      </c>
      <c r="D3201">
        <v>29</v>
      </c>
      <c r="E3201">
        <v>34</v>
      </c>
      <c r="F3201">
        <v>-5</v>
      </c>
      <c r="G3201">
        <v>16</v>
      </c>
      <c r="H3201">
        <v>86</v>
      </c>
      <c r="J3201">
        <v>75</v>
      </c>
      <c r="K3201">
        <v>87</v>
      </c>
      <c r="L3201">
        <v>84</v>
      </c>
      <c r="M3201">
        <v>90</v>
      </c>
      <c r="N3201">
        <v>79</v>
      </c>
      <c r="O3201">
        <v>63</v>
      </c>
      <c r="P3201">
        <v>80</v>
      </c>
      <c r="Q3201">
        <v>73</v>
      </c>
      <c r="R3201">
        <v>86</v>
      </c>
      <c r="T3201" s="34">
        <f>_xlfn.XLOOKUP(B3201,'LHA Demog pivot'!$B$4:$B$93,'LHA Demog pivot'!$C$4:$C$93,,,1)</f>
        <v>30981</v>
      </c>
      <c r="U3201" s="36">
        <f>ROUND(Table2[[#This Row],[LHA_Pop_2016]]*Table2[[#This Row],[C_ADR_7day]]/100000*7,0)</f>
        <v>63</v>
      </c>
      <c r="V3201" s="13">
        <f>IF(OR(Table2[[#This Row],[7d_positivity_public]]=0,ISBLANK(Table2[[#This Row],[7d_positivity_public]])),"",(Table2[[#This Row],[7d_positivity_public]]-Table2[[#This Row],[7d_positivity_all]])/Table2[[#This Row],[7d_positivity_public]])</f>
        <v>0.125</v>
      </c>
      <c r="W3201">
        <v>14</v>
      </c>
    </row>
    <row r="3202" spans="1:23" x14ac:dyDescent="0.25">
      <c r="A3202" s="10">
        <v>44491</v>
      </c>
      <c r="B3202">
        <v>431</v>
      </c>
      <c r="C3202" t="s">
        <v>297</v>
      </c>
      <c r="D3202">
        <v>4</v>
      </c>
      <c r="E3202">
        <v>6</v>
      </c>
      <c r="F3202">
        <v>-2</v>
      </c>
      <c r="G3202">
        <v>4</v>
      </c>
      <c r="H3202">
        <v>87</v>
      </c>
      <c r="J3202">
        <v>80</v>
      </c>
      <c r="K3202">
        <v>87</v>
      </c>
      <c r="L3202">
        <v>81</v>
      </c>
      <c r="M3202">
        <v>91</v>
      </c>
      <c r="N3202">
        <v>81</v>
      </c>
      <c r="O3202">
        <v>69</v>
      </c>
      <c r="P3202">
        <v>82</v>
      </c>
      <c r="Q3202">
        <v>72</v>
      </c>
      <c r="R3202">
        <v>89</v>
      </c>
      <c r="T3202" s="34">
        <f>_xlfn.XLOOKUP(B3202,'LHA Demog pivot'!$B$4:$B$93,'LHA Demog pivot'!$C$4:$C$93,,,1)</f>
        <v>66527</v>
      </c>
      <c r="U3202" s="36">
        <f>ROUND(Table2[[#This Row],[LHA_Pop_2016]]*Table2[[#This Row],[C_ADR_7day]]/100000*7,0)</f>
        <v>19</v>
      </c>
      <c r="V3202" s="13">
        <f>IF(OR(Table2[[#This Row],[7d_positivity_public]]=0,ISBLANK(Table2[[#This Row],[7d_positivity_public]])),"",(Table2[[#This Row],[7d_positivity_public]]-Table2[[#This Row],[7d_positivity_all]])/Table2[[#This Row],[7d_positivity_public]])</f>
        <v>0.25</v>
      </c>
      <c r="W3202">
        <v>3</v>
      </c>
    </row>
    <row r="3203" spans="1:23" x14ac:dyDescent="0.25">
      <c r="A3203" s="10">
        <v>44491</v>
      </c>
      <c r="B3203">
        <v>432</v>
      </c>
      <c r="C3203" t="s">
        <v>298</v>
      </c>
      <c r="D3203">
        <v>3</v>
      </c>
      <c r="E3203">
        <v>3</v>
      </c>
      <c r="F3203">
        <v>0</v>
      </c>
      <c r="G3203">
        <v>3</v>
      </c>
      <c r="H3203">
        <v>86</v>
      </c>
      <c r="J3203">
        <v>79</v>
      </c>
      <c r="K3203">
        <v>86</v>
      </c>
      <c r="L3203">
        <v>80</v>
      </c>
      <c r="M3203">
        <v>90</v>
      </c>
      <c r="N3203">
        <v>80</v>
      </c>
      <c r="O3203">
        <v>70</v>
      </c>
      <c r="P3203">
        <v>81</v>
      </c>
      <c r="Q3203">
        <v>71</v>
      </c>
      <c r="R3203">
        <v>88</v>
      </c>
      <c r="T3203" s="34">
        <f>_xlfn.XLOOKUP(B3203,'LHA Demog pivot'!$B$4:$B$93,'LHA Demog pivot'!$C$4:$C$93,,,1)</f>
        <v>42570</v>
      </c>
      <c r="U3203" s="36">
        <f>ROUND(Table2[[#This Row],[LHA_Pop_2016]]*Table2[[#This Row],[C_ADR_7day]]/100000*7,0)</f>
        <v>9</v>
      </c>
      <c r="V3203" s="13">
        <f>IF(OR(Table2[[#This Row],[7d_positivity_public]]=0,ISBLANK(Table2[[#This Row],[7d_positivity_public]])),"",(Table2[[#This Row],[7d_positivity_public]]-Table2[[#This Row],[7d_positivity_all]])/Table2[[#This Row],[7d_positivity_public]])</f>
        <v>0</v>
      </c>
      <c r="W3203">
        <v>3</v>
      </c>
    </row>
    <row r="3204" spans="1:23" x14ac:dyDescent="0.25">
      <c r="A3204" s="10">
        <v>44491</v>
      </c>
      <c r="B3204">
        <v>433</v>
      </c>
      <c r="C3204" t="s">
        <v>299</v>
      </c>
      <c r="D3204">
        <v>7</v>
      </c>
      <c r="E3204">
        <v>15</v>
      </c>
      <c r="F3204">
        <v>-8</v>
      </c>
      <c r="G3204">
        <v>33</v>
      </c>
      <c r="H3204">
        <v>80</v>
      </c>
      <c r="J3204">
        <v>68</v>
      </c>
      <c r="K3204">
        <v>80</v>
      </c>
      <c r="L3204">
        <v>75</v>
      </c>
      <c r="M3204">
        <v>84</v>
      </c>
      <c r="N3204">
        <v>75</v>
      </c>
      <c r="O3204">
        <v>54</v>
      </c>
      <c r="P3204">
        <v>77</v>
      </c>
      <c r="Q3204">
        <v>68</v>
      </c>
      <c r="R3204">
        <v>82</v>
      </c>
      <c r="T3204" s="34">
        <f>_xlfn.XLOOKUP(B3204,'LHA Demog pivot'!$B$4:$B$93,'LHA Demog pivot'!$C$4:$C$93,,,1)</f>
        <v>1901</v>
      </c>
      <c r="U3204" s="36">
        <f>ROUND(Table2[[#This Row],[LHA_Pop_2016]]*Table2[[#This Row],[C_ADR_7day]]/100000*7,0)</f>
        <v>1</v>
      </c>
      <c r="V3204" s="13">
        <f>IF(OR(Table2[[#This Row],[7d_positivity_public]]=0,ISBLANK(Table2[[#This Row],[7d_positivity_public]])),"",(Table2[[#This Row],[7d_positivity_public]]-Table2[[#This Row],[7d_positivity_all]])/Table2[[#This Row],[7d_positivity_public]])</f>
        <v>0</v>
      </c>
      <c r="W3204">
        <v>33</v>
      </c>
    </row>
    <row r="3205" spans="1:23" x14ac:dyDescent="0.25">
      <c r="A3205" s="10">
        <v>44491</v>
      </c>
      <c r="B3205">
        <v>434</v>
      </c>
      <c r="C3205" t="s">
        <v>300</v>
      </c>
      <c r="D3205">
        <v>1</v>
      </c>
      <c r="E3205">
        <v>1</v>
      </c>
      <c r="F3205">
        <v>0</v>
      </c>
      <c r="G3205">
        <v>2</v>
      </c>
      <c r="H3205">
        <v>85</v>
      </c>
      <c r="J3205">
        <v>75</v>
      </c>
      <c r="K3205">
        <v>85</v>
      </c>
      <c r="L3205">
        <v>81</v>
      </c>
      <c r="M3205">
        <v>89</v>
      </c>
      <c r="N3205">
        <v>78</v>
      </c>
      <c r="O3205">
        <v>63</v>
      </c>
      <c r="P3205">
        <v>79</v>
      </c>
      <c r="Q3205">
        <v>71</v>
      </c>
      <c r="R3205">
        <v>85</v>
      </c>
      <c r="T3205" s="34">
        <f>_xlfn.XLOOKUP(B3205,'LHA Demog pivot'!$B$4:$B$93,'LHA Demog pivot'!$C$4:$C$93,,,1)</f>
        <v>11235</v>
      </c>
      <c r="U3205" s="36">
        <f>ROUND(Table2[[#This Row],[LHA_Pop_2016]]*Table2[[#This Row],[C_ADR_7day]]/100000*7,0)</f>
        <v>1</v>
      </c>
      <c r="V3205" s="13">
        <f>IF(OR(Table2[[#This Row],[7d_positivity_public]]=0,ISBLANK(Table2[[#This Row],[7d_positivity_public]])),"",(Table2[[#This Row],[7d_positivity_public]]-Table2[[#This Row],[7d_positivity_all]])/Table2[[#This Row],[7d_positivity_public]])</f>
        <v>0</v>
      </c>
      <c r="W3205">
        <v>2</v>
      </c>
    </row>
    <row r="3206" spans="1:23" x14ac:dyDescent="0.25">
      <c r="A3206" s="10">
        <v>44491</v>
      </c>
      <c r="B3206">
        <v>510</v>
      </c>
      <c r="C3206" t="s">
        <v>301</v>
      </c>
      <c r="D3206">
        <v>0</v>
      </c>
      <c r="E3206">
        <v>6</v>
      </c>
      <c r="F3206">
        <v>-6</v>
      </c>
      <c r="G3206">
        <v>0</v>
      </c>
      <c r="H3206">
        <v>89</v>
      </c>
      <c r="J3206">
        <v>84</v>
      </c>
      <c r="K3206">
        <v>90</v>
      </c>
      <c r="L3206">
        <v>87</v>
      </c>
      <c r="M3206">
        <v>92</v>
      </c>
      <c r="N3206">
        <v>83</v>
      </c>
      <c r="O3206">
        <v>74</v>
      </c>
      <c r="P3206">
        <v>83</v>
      </c>
      <c r="Q3206">
        <v>79</v>
      </c>
      <c r="R3206">
        <v>87</v>
      </c>
      <c r="T3206" s="34">
        <f>_xlfn.XLOOKUP(B3206,'LHA Demog pivot'!$B$4:$B$93,'LHA Demog pivot'!$C$4:$C$93,,,1)</f>
        <v>4198</v>
      </c>
      <c r="U3206" s="36">
        <f>ROUND(Table2[[#This Row],[LHA_Pop_2016]]*Table2[[#This Row],[C_ADR_7day]]/100000*7,0)</f>
        <v>0</v>
      </c>
      <c r="V3206" s="13" t="str">
        <f>IF(OR(Table2[[#This Row],[7d_positivity_public]]=0,ISBLANK(Table2[[#This Row],[7d_positivity_public]])),"",(Table2[[#This Row],[7d_positivity_public]]-Table2[[#This Row],[7d_positivity_all]])/Table2[[#This Row],[7d_positivity_public]])</f>
        <v/>
      </c>
      <c r="W3206">
        <v>0</v>
      </c>
    </row>
    <row r="3207" spans="1:23" x14ac:dyDescent="0.25">
      <c r="A3207" s="10">
        <v>44491</v>
      </c>
      <c r="B3207">
        <v>512</v>
      </c>
      <c r="C3207" t="s">
        <v>304</v>
      </c>
      <c r="D3207">
        <v>23</v>
      </c>
      <c r="E3207">
        <v>16</v>
      </c>
      <c r="F3207">
        <v>7</v>
      </c>
      <c r="G3207">
        <v>11</v>
      </c>
      <c r="H3207">
        <v>88</v>
      </c>
      <c r="J3207">
        <v>80</v>
      </c>
      <c r="K3207">
        <v>89</v>
      </c>
      <c r="L3207">
        <v>87</v>
      </c>
      <c r="M3207">
        <v>91</v>
      </c>
      <c r="N3207">
        <v>80</v>
      </c>
      <c r="O3207">
        <v>66</v>
      </c>
      <c r="P3207">
        <v>81</v>
      </c>
      <c r="Q3207">
        <v>76</v>
      </c>
      <c r="R3207">
        <v>87</v>
      </c>
      <c r="T3207" s="34">
        <f>_xlfn.XLOOKUP(B3207,'LHA Demog pivot'!$B$4:$B$93,'LHA Demog pivot'!$C$4:$C$93,,,1)</f>
        <v>13501</v>
      </c>
      <c r="U3207" s="36">
        <f>ROUND(Table2[[#This Row],[LHA_Pop_2016]]*Table2[[#This Row],[C_ADR_7day]]/100000*7,0)</f>
        <v>22</v>
      </c>
      <c r="V3207" s="13">
        <f>IF(OR(Table2[[#This Row],[7d_positivity_public]]=0,ISBLANK(Table2[[#This Row],[7d_positivity_public]])),"",(Table2[[#This Row],[7d_positivity_public]]-Table2[[#This Row],[7d_positivity_all]])/Table2[[#This Row],[7d_positivity_public]])</f>
        <v>0.18181818181818182</v>
      </c>
      <c r="W3207">
        <v>9</v>
      </c>
    </row>
    <row r="3208" spans="1:23" x14ac:dyDescent="0.25">
      <c r="A3208" s="10">
        <v>44491</v>
      </c>
      <c r="B3208">
        <v>513</v>
      </c>
      <c r="C3208" t="s">
        <v>305</v>
      </c>
      <c r="D3208">
        <v>72</v>
      </c>
      <c r="E3208">
        <v>65</v>
      </c>
      <c r="F3208">
        <v>7</v>
      </c>
      <c r="G3208">
        <v>30</v>
      </c>
      <c r="H3208">
        <v>83</v>
      </c>
      <c r="J3208">
        <v>68</v>
      </c>
      <c r="K3208">
        <v>85</v>
      </c>
      <c r="L3208">
        <v>82</v>
      </c>
      <c r="M3208">
        <v>87</v>
      </c>
      <c r="N3208">
        <v>75</v>
      </c>
      <c r="O3208">
        <v>54</v>
      </c>
      <c r="P3208">
        <v>77</v>
      </c>
      <c r="Q3208">
        <v>71</v>
      </c>
      <c r="R3208">
        <v>82</v>
      </c>
      <c r="T3208" s="34">
        <f>_xlfn.XLOOKUP(B3208,'LHA Demog pivot'!$B$4:$B$93,'LHA Demog pivot'!$C$4:$C$93,,,1)</f>
        <v>4223</v>
      </c>
      <c r="U3208" s="36">
        <f>ROUND(Table2[[#This Row],[LHA_Pop_2016]]*Table2[[#This Row],[C_ADR_7day]]/100000*7,0)</f>
        <v>21</v>
      </c>
      <c r="V3208" s="13">
        <f>IF(OR(Table2[[#This Row],[7d_positivity_public]]=0,ISBLANK(Table2[[#This Row],[7d_positivity_public]])),"",(Table2[[#This Row],[7d_positivity_public]]-Table2[[#This Row],[7d_positivity_all]])/Table2[[#This Row],[7d_positivity_public]])</f>
        <v>0</v>
      </c>
      <c r="W3208">
        <v>30</v>
      </c>
    </row>
    <row r="3209" spans="1:23" x14ac:dyDescent="0.25">
      <c r="A3209" s="10">
        <v>44491</v>
      </c>
      <c r="B3209">
        <v>514</v>
      </c>
      <c r="C3209" t="s">
        <v>306</v>
      </c>
      <c r="D3209">
        <v>53</v>
      </c>
      <c r="E3209">
        <v>41</v>
      </c>
      <c r="F3209">
        <v>12</v>
      </c>
      <c r="G3209">
        <v>20</v>
      </c>
      <c r="H3209">
        <v>79</v>
      </c>
      <c r="J3209">
        <v>62</v>
      </c>
      <c r="K3209">
        <v>80</v>
      </c>
      <c r="L3209">
        <v>76</v>
      </c>
      <c r="M3209">
        <v>85</v>
      </c>
      <c r="N3209">
        <v>70</v>
      </c>
      <c r="O3209">
        <v>51</v>
      </c>
      <c r="P3209">
        <v>72</v>
      </c>
      <c r="Q3209">
        <v>65</v>
      </c>
      <c r="R3209">
        <v>81</v>
      </c>
      <c r="T3209" s="34">
        <f>_xlfn.XLOOKUP(B3209,'LHA Demog pivot'!$B$4:$B$93,'LHA Demog pivot'!$C$4:$C$93,,,1)</f>
        <v>16414</v>
      </c>
      <c r="U3209" s="36">
        <f>ROUND(Table2[[#This Row],[LHA_Pop_2016]]*Table2[[#This Row],[C_ADR_7day]]/100000*7,0)</f>
        <v>61</v>
      </c>
      <c r="V3209" s="13">
        <f>IF(OR(Table2[[#This Row],[7d_positivity_public]]=0,ISBLANK(Table2[[#This Row],[7d_positivity_public]])),"",(Table2[[#This Row],[7d_positivity_public]]-Table2[[#This Row],[7d_positivity_all]])/Table2[[#This Row],[7d_positivity_public]])</f>
        <v>0.05</v>
      </c>
      <c r="W3209">
        <v>19</v>
      </c>
    </row>
    <row r="3210" spans="1:23" x14ac:dyDescent="0.25">
      <c r="A3210" s="10">
        <v>44491</v>
      </c>
      <c r="B3210">
        <v>515</v>
      </c>
      <c r="C3210" t="s">
        <v>307</v>
      </c>
      <c r="D3210">
        <v>29</v>
      </c>
      <c r="E3210">
        <v>24</v>
      </c>
      <c r="F3210">
        <v>5</v>
      </c>
      <c r="G3210">
        <v>11</v>
      </c>
      <c r="H3210">
        <v>100</v>
      </c>
      <c r="J3210">
        <v>74</v>
      </c>
      <c r="K3210">
        <v>100</v>
      </c>
      <c r="L3210">
        <v>100</v>
      </c>
      <c r="M3210">
        <v>100</v>
      </c>
      <c r="N3210">
        <v>88</v>
      </c>
      <c r="O3210">
        <v>60</v>
      </c>
      <c r="P3210">
        <v>90</v>
      </c>
      <c r="Q3210">
        <v>87</v>
      </c>
      <c r="R3210">
        <v>93</v>
      </c>
      <c r="T3210" s="34">
        <f>_xlfn.XLOOKUP(B3210,'LHA Demog pivot'!$B$4:$B$93,'LHA Demog pivot'!$C$4:$C$93,,,1)</f>
        <v>9090</v>
      </c>
      <c r="U3210" s="36">
        <f>ROUND(Table2[[#This Row],[LHA_Pop_2016]]*Table2[[#This Row],[C_ADR_7day]]/100000*7,0)</f>
        <v>18</v>
      </c>
      <c r="V3210" s="13">
        <f>IF(OR(Table2[[#This Row],[7d_positivity_public]]=0,ISBLANK(Table2[[#This Row],[7d_positivity_public]])),"",(Table2[[#This Row],[7d_positivity_public]]-Table2[[#This Row],[7d_positivity_all]])/Table2[[#This Row],[7d_positivity_public]])</f>
        <v>9.0909090909090912E-2</v>
      </c>
      <c r="W3210">
        <v>10</v>
      </c>
    </row>
    <row r="3211" spans="1:23" x14ac:dyDescent="0.25">
      <c r="A3211" s="10">
        <v>44491</v>
      </c>
      <c r="B3211">
        <v>517</v>
      </c>
      <c r="C3211" t="s">
        <v>308</v>
      </c>
      <c r="D3211">
        <v>50</v>
      </c>
      <c r="E3211">
        <v>41</v>
      </c>
      <c r="F3211">
        <v>9</v>
      </c>
      <c r="G3211">
        <v>21</v>
      </c>
      <c r="H3211">
        <v>85</v>
      </c>
      <c r="J3211">
        <v>73</v>
      </c>
      <c r="K3211">
        <v>86</v>
      </c>
      <c r="L3211">
        <v>83</v>
      </c>
      <c r="M3211">
        <v>89</v>
      </c>
      <c r="N3211">
        <v>77</v>
      </c>
      <c r="O3211">
        <v>59</v>
      </c>
      <c r="P3211">
        <v>78</v>
      </c>
      <c r="Q3211">
        <v>72</v>
      </c>
      <c r="R3211">
        <v>85</v>
      </c>
      <c r="T3211" s="34">
        <f>_xlfn.XLOOKUP(B3211,'LHA Demog pivot'!$B$4:$B$93,'LHA Demog pivot'!$C$4:$C$93,,,1)</f>
        <v>20250</v>
      </c>
      <c r="U3211" s="36">
        <f>ROUND(Table2[[#This Row],[LHA_Pop_2016]]*Table2[[#This Row],[C_ADR_7day]]/100000*7,0)</f>
        <v>71</v>
      </c>
      <c r="V3211" s="13">
        <f>IF(OR(Table2[[#This Row],[7d_positivity_public]]=0,ISBLANK(Table2[[#This Row],[7d_positivity_public]])),"",(Table2[[#This Row],[7d_positivity_public]]-Table2[[#This Row],[7d_positivity_all]])/Table2[[#This Row],[7d_positivity_public]])</f>
        <v>0.19047619047619047</v>
      </c>
      <c r="W3211">
        <v>17</v>
      </c>
    </row>
    <row r="3212" spans="1:23" x14ac:dyDescent="0.25">
      <c r="A3212" s="10">
        <v>44491</v>
      </c>
      <c r="B3212">
        <v>518</v>
      </c>
      <c r="C3212" t="s">
        <v>309</v>
      </c>
      <c r="D3212">
        <v>194</v>
      </c>
      <c r="E3212">
        <v>32</v>
      </c>
      <c r="F3212">
        <v>162</v>
      </c>
      <c r="G3212">
        <v>48</v>
      </c>
      <c r="H3212">
        <v>90</v>
      </c>
      <c r="J3212">
        <v>82</v>
      </c>
      <c r="K3212">
        <v>91</v>
      </c>
      <c r="L3212">
        <v>90</v>
      </c>
      <c r="M3212">
        <v>92</v>
      </c>
      <c r="N3212">
        <v>81</v>
      </c>
      <c r="O3212">
        <v>67</v>
      </c>
      <c r="P3212">
        <v>83</v>
      </c>
      <c r="Q3212">
        <v>79</v>
      </c>
      <c r="R3212">
        <v>87</v>
      </c>
      <c r="T3212" s="34">
        <f>_xlfn.XLOOKUP(B3212,'LHA Demog pivot'!$B$4:$B$93,'LHA Demog pivot'!$C$4:$C$93,,,1)</f>
        <v>1880</v>
      </c>
      <c r="U3212" s="36">
        <f>ROUND(Table2[[#This Row],[LHA_Pop_2016]]*Table2[[#This Row],[C_ADR_7day]]/100000*7,0)</f>
        <v>26</v>
      </c>
      <c r="V3212" s="13">
        <f>IF(OR(Table2[[#This Row],[7d_positivity_public]]=0,ISBLANK(Table2[[#This Row],[7d_positivity_public]])),"",(Table2[[#This Row],[7d_positivity_public]]-Table2[[#This Row],[7d_positivity_all]])/Table2[[#This Row],[7d_positivity_public]])</f>
        <v>0</v>
      </c>
      <c r="W3212">
        <v>48</v>
      </c>
    </row>
    <row r="3213" spans="1:23" x14ac:dyDescent="0.25">
      <c r="A3213" s="10">
        <v>44491</v>
      </c>
      <c r="B3213">
        <v>521</v>
      </c>
      <c r="C3213" t="s">
        <v>310</v>
      </c>
      <c r="D3213">
        <v>68</v>
      </c>
      <c r="E3213">
        <v>30</v>
      </c>
      <c r="F3213">
        <v>38</v>
      </c>
      <c r="G3213">
        <v>16</v>
      </c>
      <c r="H3213">
        <v>77</v>
      </c>
      <c r="J3213">
        <v>63</v>
      </c>
      <c r="K3213">
        <v>78</v>
      </c>
      <c r="L3213">
        <v>71</v>
      </c>
      <c r="M3213">
        <v>83</v>
      </c>
      <c r="N3213">
        <v>69</v>
      </c>
      <c r="O3213">
        <v>52</v>
      </c>
      <c r="P3213">
        <v>70</v>
      </c>
      <c r="Q3213">
        <v>59</v>
      </c>
      <c r="R3213">
        <v>79</v>
      </c>
      <c r="T3213" s="34">
        <f>_xlfn.XLOOKUP(B3213,'LHA Demog pivot'!$B$4:$B$93,'LHA Demog pivot'!$C$4:$C$93,,,1)</f>
        <v>23205</v>
      </c>
      <c r="U3213" s="36">
        <f>ROUND(Table2[[#This Row],[LHA_Pop_2016]]*Table2[[#This Row],[C_ADR_7day]]/100000*7,0)</f>
        <v>110</v>
      </c>
      <c r="V3213" s="13">
        <f>IF(OR(Table2[[#This Row],[7d_positivity_public]]=0,ISBLANK(Table2[[#This Row],[7d_positivity_public]])),"",(Table2[[#This Row],[7d_positivity_public]]-Table2[[#This Row],[7d_positivity_all]])/Table2[[#This Row],[7d_positivity_public]])</f>
        <v>0.125</v>
      </c>
      <c r="W3213">
        <v>14</v>
      </c>
    </row>
    <row r="3214" spans="1:23" x14ac:dyDescent="0.25">
      <c r="A3214" s="10">
        <v>44491</v>
      </c>
      <c r="B3214">
        <v>522</v>
      </c>
      <c r="C3214" t="s">
        <v>311</v>
      </c>
      <c r="D3214">
        <v>80</v>
      </c>
      <c r="E3214">
        <v>59</v>
      </c>
      <c r="F3214">
        <v>21</v>
      </c>
      <c r="G3214">
        <v>27</v>
      </c>
      <c r="H3214">
        <v>76</v>
      </c>
      <c r="J3214">
        <v>55</v>
      </c>
      <c r="K3214">
        <v>77</v>
      </c>
      <c r="L3214">
        <v>72</v>
      </c>
      <c r="M3214">
        <v>82</v>
      </c>
      <c r="N3214">
        <v>69</v>
      </c>
      <c r="O3214">
        <v>43</v>
      </c>
      <c r="P3214">
        <v>71</v>
      </c>
      <c r="Q3214">
        <v>61</v>
      </c>
      <c r="R3214">
        <v>79</v>
      </c>
      <c r="T3214" s="34">
        <f>_xlfn.XLOOKUP(B3214,'LHA Demog pivot'!$B$4:$B$93,'LHA Demog pivot'!$C$4:$C$93,,,1)</f>
        <v>6256</v>
      </c>
      <c r="U3214" s="36">
        <f>ROUND(Table2[[#This Row],[LHA_Pop_2016]]*Table2[[#This Row],[C_ADR_7day]]/100000*7,0)</f>
        <v>35</v>
      </c>
      <c r="V3214" s="13">
        <f>IF(OR(Table2[[#This Row],[7d_positivity_public]]=0,ISBLANK(Table2[[#This Row],[7d_positivity_public]])),"",(Table2[[#This Row],[7d_positivity_public]]-Table2[[#This Row],[7d_positivity_all]])/Table2[[#This Row],[7d_positivity_public]])</f>
        <v>3.7037037037037035E-2</v>
      </c>
      <c r="W3214">
        <v>26</v>
      </c>
    </row>
    <row r="3215" spans="1:23" x14ac:dyDescent="0.25">
      <c r="A3215" s="10">
        <v>44491</v>
      </c>
      <c r="B3215">
        <v>523</v>
      </c>
      <c r="C3215" t="s">
        <v>312</v>
      </c>
      <c r="D3215">
        <v>84</v>
      </c>
      <c r="E3215">
        <v>57</v>
      </c>
      <c r="F3215">
        <v>27</v>
      </c>
      <c r="G3215">
        <v>23</v>
      </c>
      <c r="H3215">
        <v>73</v>
      </c>
      <c r="J3215">
        <v>56</v>
      </c>
      <c r="K3215">
        <v>75</v>
      </c>
      <c r="L3215">
        <v>68</v>
      </c>
      <c r="M3215">
        <v>82</v>
      </c>
      <c r="N3215">
        <v>65</v>
      </c>
      <c r="O3215">
        <v>44</v>
      </c>
      <c r="P3215">
        <v>67</v>
      </c>
      <c r="Q3215">
        <v>56</v>
      </c>
      <c r="R3215">
        <v>77</v>
      </c>
      <c r="T3215" s="34">
        <f>_xlfn.XLOOKUP(B3215,'LHA Demog pivot'!$B$4:$B$93,'LHA Demog pivot'!$C$4:$C$93,,,1)</f>
        <v>15857</v>
      </c>
      <c r="U3215" s="36">
        <f>ROUND(Table2[[#This Row],[LHA_Pop_2016]]*Table2[[#This Row],[C_ADR_7day]]/100000*7,0)</f>
        <v>93</v>
      </c>
      <c r="V3215" s="13">
        <f>IF(OR(Table2[[#This Row],[7d_positivity_public]]=0,ISBLANK(Table2[[#This Row],[7d_positivity_public]])),"",(Table2[[#This Row],[7d_positivity_public]]-Table2[[#This Row],[7d_positivity_all]])/Table2[[#This Row],[7d_positivity_public]])</f>
        <v>4.3478260869565216E-2</v>
      </c>
      <c r="W3215">
        <v>22</v>
      </c>
    </row>
    <row r="3216" spans="1:23" x14ac:dyDescent="0.25">
      <c r="A3216" s="10">
        <v>44491</v>
      </c>
      <c r="B3216">
        <v>524</v>
      </c>
      <c r="C3216" t="s">
        <v>313</v>
      </c>
      <c r="D3216">
        <v>45</v>
      </c>
      <c r="E3216">
        <v>34</v>
      </c>
      <c r="F3216">
        <v>11</v>
      </c>
      <c r="G3216">
        <v>15</v>
      </c>
      <c r="H3216">
        <v>85</v>
      </c>
      <c r="J3216">
        <v>73</v>
      </c>
      <c r="K3216">
        <v>86</v>
      </c>
      <c r="L3216">
        <v>83</v>
      </c>
      <c r="M3216">
        <v>89</v>
      </c>
      <c r="N3216">
        <v>77</v>
      </c>
      <c r="O3216">
        <v>63</v>
      </c>
      <c r="P3216">
        <v>78</v>
      </c>
      <c r="Q3216">
        <v>72</v>
      </c>
      <c r="R3216">
        <v>85</v>
      </c>
      <c r="T3216" s="34">
        <f>_xlfn.XLOOKUP(B3216,'LHA Demog pivot'!$B$4:$B$93,'LHA Demog pivot'!$C$4:$C$93,,,1)</f>
        <v>95077</v>
      </c>
      <c r="U3216" s="36">
        <f>ROUND(Table2[[#This Row],[LHA_Pop_2016]]*Table2[[#This Row],[C_ADR_7day]]/100000*7,0)</f>
        <v>299</v>
      </c>
      <c r="V3216" s="13">
        <f>IF(OR(Table2[[#This Row],[7d_positivity_public]]=0,ISBLANK(Table2[[#This Row],[7d_positivity_public]])),"",(Table2[[#This Row],[7d_positivity_public]]-Table2[[#This Row],[7d_positivity_all]])/Table2[[#This Row],[7d_positivity_public]])</f>
        <v>6.6666666666666666E-2</v>
      </c>
      <c r="W3216">
        <v>14</v>
      </c>
    </row>
    <row r="3217" spans="1:23" x14ac:dyDescent="0.25">
      <c r="A3217" s="10">
        <v>44491</v>
      </c>
      <c r="B3217">
        <v>531</v>
      </c>
      <c r="C3217" t="s">
        <v>314</v>
      </c>
      <c r="D3217">
        <v>72</v>
      </c>
      <c r="E3217">
        <v>43</v>
      </c>
      <c r="F3217">
        <v>29</v>
      </c>
      <c r="G3217">
        <v>28</v>
      </c>
      <c r="H3217">
        <v>65</v>
      </c>
      <c r="J3217">
        <v>43</v>
      </c>
      <c r="K3217">
        <v>68</v>
      </c>
      <c r="L3217">
        <v>60</v>
      </c>
      <c r="M3217">
        <v>76</v>
      </c>
      <c r="N3217">
        <v>56</v>
      </c>
      <c r="O3217">
        <v>33</v>
      </c>
      <c r="P3217">
        <v>58</v>
      </c>
      <c r="Q3217">
        <v>47</v>
      </c>
      <c r="R3217">
        <v>70</v>
      </c>
      <c r="T3217" s="34">
        <f>_xlfn.XLOOKUP(B3217,'LHA Demog pivot'!$B$4:$B$93,'LHA Demog pivot'!$C$4:$C$93,,,1)</f>
        <v>26850</v>
      </c>
      <c r="U3217" s="36">
        <f>ROUND(Table2[[#This Row],[LHA_Pop_2016]]*Table2[[#This Row],[C_ADR_7day]]/100000*7,0)</f>
        <v>135</v>
      </c>
      <c r="V3217" s="13">
        <f>IF(OR(Table2[[#This Row],[7d_positivity_public]]=0,ISBLANK(Table2[[#This Row],[7d_positivity_public]])),"",(Table2[[#This Row],[7d_positivity_public]]-Table2[[#This Row],[7d_positivity_all]])/Table2[[#This Row],[7d_positivity_public]])</f>
        <v>0.10714285714285714</v>
      </c>
      <c r="W3217">
        <v>25</v>
      </c>
    </row>
    <row r="3218" spans="1:23" x14ac:dyDescent="0.25">
      <c r="A3218" s="10">
        <v>44491</v>
      </c>
      <c r="B3218">
        <v>532</v>
      </c>
      <c r="C3218" t="s">
        <v>315</v>
      </c>
      <c r="D3218">
        <v>46</v>
      </c>
      <c r="E3218">
        <v>37</v>
      </c>
      <c r="F3218">
        <v>9</v>
      </c>
      <c r="G3218">
        <v>20</v>
      </c>
      <c r="H3218">
        <v>68</v>
      </c>
      <c r="J3218">
        <v>46</v>
      </c>
      <c r="K3218">
        <v>71</v>
      </c>
      <c r="L3218">
        <v>66</v>
      </c>
      <c r="M3218">
        <v>78</v>
      </c>
      <c r="N3218">
        <v>57</v>
      </c>
      <c r="O3218">
        <v>35</v>
      </c>
      <c r="P3218">
        <v>60</v>
      </c>
      <c r="Q3218">
        <v>52</v>
      </c>
      <c r="R3218">
        <v>72</v>
      </c>
      <c r="T3218" s="34">
        <f>_xlfn.XLOOKUP(B3218,'LHA Demog pivot'!$B$4:$B$93,'LHA Demog pivot'!$C$4:$C$93,,,1)</f>
        <v>35521</v>
      </c>
      <c r="U3218" s="36">
        <f>ROUND(Table2[[#This Row],[LHA_Pop_2016]]*Table2[[#This Row],[C_ADR_7day]]/100000*7,0)</f>
        <v>114</v>
      </c>
      <c r="V3218" s="13">
        <f>IF(OR(Table2[[#This Row],[7d_positivity_public]]=0,ISBLANK(Table2[[#This Row],[7d_positivity_public]])),"",(Table2[[#This Row],[7d_positivity_public]]-Table2[[#This Row],[7d_positivity_all]])/Table2[[#This Row],[7d_positivity_public]])</f>
        <v>0.4</v>
      </c>
      <c r="W3218">
        <v>12</v>
      </c>
    </row>
    <row r="3219" spans="1:23" x14ac:dyDescent="0.25">
      <c r="A3219" s="10">
        <v>44491</v>
      </c>
      <c r="B3219">
        <v>533</v>
      </c>
      <c r="C3219" t="s">
        <v>316</v>
      </c>
      <c r="D3219">
        <v>28</v>
      </c>
      <c r="E3219">
        <v>14</v>
      </c>
      <c r="F3219">
        <v>14</v>
      </c>
      <c r="G3219">
        <v>38</v>
      </c>
      <c r="H3219">
        <v>67</v>
      </c>
      <c r="J3219">
        <v>50</v>
      </c>
      <c r="K3219">
        <v>69</v>
      </c>
      <c r="L3219">
        <v>63</v>
      </c>
      <c r="M3219">
        <v>76</v>
      </c>
      <c r="N3219">
        <v>57</v>
      </c>
      <c r="O3219">
        <v>35</v>
      </c>
      <c r="P3219">
        <v>60</v>
      </c>
      <c r="Q3219">
        <v>51</v>
      </c>
      <c r="R3219">
        <v>70</v>
      </c>
      <c r="T3219" s="34">
        <f>_xlfn.XLOOKUP(B3219,'LHA Demog pivot'!$B$4:$B$93,'LHA Demog pivot'!$C$4:$C$93,,,1)</f>
        <v>5514</v>
      </c>
      <c r="U3219" s="36">
        <f>ROUND(Table2[[#This Row],[LHA_Pop_2016]]*Table2[[#This Row],[C_ADR_7day]]/100000*7,0)</f>
        <v>11</v>
      </c>
      <c r="V3219" s="13">
        <f>IF(OR(Table2[[#This Row],[7d_positivity_public]]=0,ISBLANK(Table2[[#This Row],[7d_positivity_public]])),"",(Table2[[#This Row],[7d_positivity_public]]-Table2[[#This Row],[7d_positivity_all]])/Table2[[#This Row],[7d_positivity_public]])</f>
        <v>0.47368421052631576</v>
      </c>
      <c r="W3219">
        <v>20</v>
      </c>
    </row>
    <row r="3220" spans="1:23" x14ac:dyDescent="0.25">
      <c r="A3220" s="10">
        <v>44491</v>
      </c>
      <c r="B3220">
        <v>555</v>
      </c>
      <c r="C3220" t="s">
        <v>317</v>
      </c>
      <c r="D3220">
        <v>33</v>
      </c>
      <c r="E3220">
        <v>53</v>
      </c>
      <c r="F3220">
        <v>-20</v>
      </c>
      <c r="G3220">
        <v>12</v>
      </c>
      <c r="H3220">
        <v>89</v>
      </c>
      <c r="J3220">
        <v>68</v>
      </c>
      <c r="K3220">
        <v>91</v>
      </c>
      <c r="L3220">
        <v>90</v>
      </c>
      <c r="M3220">
        <v>91</v>
      </c>
      <c r="N3220">
        <v>78</v>
      </c>
      <c r="O3220">
        <v>55</v>
      </c>
      <c r="P3220">
        <v>80</v>
      </c>
      <c r="Q3220">
        <v>74</v>
      </c>
      <c r="R3220">
        <v>86</v>
      </c>
      <c r="T3220" s="34">
        <f>_xlfn.XLOOKUP(B3220,'LHA Demog pivot'!$B$4:$B$93,'LHA Demog pivot'!$C$4:$C$93,,,1)</f>
        <v>2049</v>
      </c>
      <c r="U3220" s="36">
        <f>ROUND(Table2[[#This Row],[LHA_Pop_2016]]*Table2[[#This Row],[C_ADR_7day]]/100000*7,0)</f>
        <v>5</v>
      </c>
      <c r="V3220" s="13">
        <f>IF(OR(Table2[[#This Row],[7d_positivity_public]]=0,ISBLANK(Table2[[#This Row],[7d_positivity_public]])),"",(Table2[[#This Row],[7d_positivity_public]]-Table2[[#This Row],[7d_positivity_all]])/Table2[[#This Row],[7d_positivity_public]])</f>
        <v>0.16666666666666666</v>
      </c>
      <c r="W3220">
        <v>10</v>
      </c>
    </row>
    <row r="3221" spans="1:23" x14ac:dyDescent="0.25">
      <c r="A3221" s="10">
        <v>44495</v>
      </c>
      <c r="B3221">
        <v>111</v>
      </c>
      <c r="C3221" t="s">
        <v>242</v>
      </c>
      <c r="D3221">
        <v>6</v>
      </c>
      <c r="E3221">
        <v>5</v>
      </c>
      <c r="F3221">
        <v>1</v>
      </c>
      <c r="G3221">
        <v>3</v>
      </c>
      <c r="H3221">
        <v>86</v>
      </c>
      <c r="J3221">
        <v>75</v>
      </c>
      <c r="K3221">
        <v>87</v>
      </c>
      <c r="L3221">
        <v>85</v>
      </c>
      <c r="M3221">
        <v>89</v>
      </c>
      <c r="N3221">
        <v>78</v>
      </c>
      <c r="O3221">
        <v>66</v>
      </c>
      <c r="P3221">
        <v>80</v>
      </c>
      <c r="Q3221">
        <v>75</v>
      </c>
      <c r="R3221">
        <v>86</v>
      </c>
      <c r="T3221" s="34">
        <f>_xlfn.XLOOKUP(B3221,'LHA Demog pivot'!$B$4:$B$93,'LHA Demog pivot'!$C$4:$C$93,,,1)</f>
        <v>15531</v>
      </c>
      <c r="U3221" s="36">
        <f>ROUND(Table2[[#This Row],[LHA_Pop_2016]]*Table2[[#This Row],[C_ADR_7day]]/100000*7,0)</f>
        <v>7</v>
      </c>
      <c r="V3221" s="13">
        <f>IF(OR(Table2[[#This Row],[7d_positivity_public]]=0,ISBLANK(Table2[[#This Row],[7d_positivity_public]])),"",(Table2[[#This Row],[7d_positivity_public]]-Table2[[#This Row],[7d_positivity_all]])/Table2[[#This Row],[7d_positivity_public]])</f>
        <v>0</v>
      </c>
      <c r="W3221">
        <v>3</v>
      </c>
    </row>
    <row r="3222" spans="1:23" x14ac:dyDescent="0.25">
      <c r="A3222" s="10">
        <v>44495</v>
      </c>
      <c r="B3222">
        <v>112</v>
      </c>
      <c r="C3222" t="s">
        <v>243</v>
      </c>
      <c r="D3222">
        <v>17</v>
      </c>
      <c r="E3222">
        <v>19</v>
      </c>
      <c r="F3222">
        <v>-2</v>
      </c>
      <c r="G3222">
        <v>8</v>
      </c>
      <c r="H3222">
        <v>84</v>
      </c>
      <c r="J3222">
        <v>73</v>
      </c>
      <c r="K3222">
        <v>85</v>
      </c>
      <c r="L3222">
        <v>79</v>
      </c>
      <c r="M3222">
        <v>89</v>
      </c>
      <c r="N3222">
        <v>78</v>
      </c>
      <c r="O3222">
        <v>64</v>
      </c>
      <c r="P3222">
        <v>79</v>
      </c>
      <c r="Q3222">
        <v>69</v>
      </c>
      <c r="R3222">
        <v>86</v>
      </c>
      <c r="T3222" s="34">
        <f>_xlfn.XLOOKUP(B3222,'LHA Demog pivot'!$B$4:$B$93,'LHA Demog pivot'!$C$4:$C$93,,,1)</f>
        <v>26248</v>
      </c>
      <c r="U3222" s="36">
        <f>ROUND(Table2[[#This Row],[LHA_Pop_2016]]*Table2[[#This Row],[C_ADR_7day]]/100000*7,0)</f>
        <v>31</v>
      </c>
      <c r="V3222" s="13">
        <f>IF(OR(Table2[[#This Row],[7d_positivity_public]]=0,ISBLANK(Table2[[#This Row],[7d_positivity_public]])),"",(Table2[[#This Row],[7d_positivity_public]]-Table2[[#This Row],[7d_positivity_all]])/Table2[[#This Row],[7d_positivity_public]])</f>
        <v>0.125</v>
      </c>
      <c r="W3222">
        <v>7</v>
      </c>
    </row>
    <row r="3223" spans="1:23" x14ac:dyDescent="0.25">
      <c r="A3223" s="10">
        <v>44495</v>
      </c>
      <c r="B3223">
        <v>113</v>
      </c>
      <c r="C3223" t="s">
        <v>244</v>
      </c>
      <c r="D3223">
        <v>3</v>
      </c>
      <c r="E3223">
        <v>0</v>
      </c>
      <c r="F3223">
        <v>3</v>
      </c>
      <c r="G3223">
        <v>2</v>
      </c>
      <c r="H3223">
        <v>88</v>
      </c>
      <c r="J3223">
        <v>85</v>
      </c>
      <c r="K3223">
        <v>88</v>
      </c>
      <c r="L3223">
        <v>84</v>
      </c>
      <c r="M3223">
        <v>92</v>
      </c>
      <c r="N3223">
        <v>83</v>
      </c>
      <c r="O3223">
        <v>75</v>
      </c>
      <c r="P3223">
        <v>84</v>
      </c>
      <c r="Q3223">
        <v>76</v>
      </c>
      <c r="R3223">
        <v>90</v>
      </c>
      <c r="T3223" s="34">
        <f>_xlfn.XLOOKUP(B3223,'LHA Demog pivot'!$B$4:$B$93,'LHA Demog pivot'!$C$4:$C$93,,,1)</f>
        <v>9178</v>
      </c>
      <c r="U3223" s="36">
        <f>ROUND(Table2[[#This Row],[LHA_Pop_2016]]*Table2[[#This Row],[C_ADR_7day]]/100000*7,0)</f>
        <v>2</v>
      </c>
      <c r="V3223" s="13">
        <f>IF(OR(Table2[[#This Row],[7d_positivity_public]]=0,ISBLANK(Table2[[#This Row],[7d_positivity_public]])),"",(Table2[[#This Row],[7d_positivity_public]]-Table2[[#This Row],[7d_positivity_all]])/Table2[[#This Row],[7d_positivity_public]])</f>
        <v>0</v>
      </c>
      <c r="W3223">
        <v>2</v>
      </c>
    </row>
    <row r="3224" spans="1:23" x14ac:dyDescent="0.25">
      <c r="A3224" s="10">
        <v>44495</v>
      </c>
      <c r="B3224">
        <v>114</v>
      </c>
      <c r="C3224" t="s">
        <v>245</v>
      </c>
      <c r="D3224">
        <v>14</v>
      </c>
      <c r="E3224">
        <v>14</v>
      </c>
      <c r="F3224">
        <v>0</v>
      </c>
      <c r="G3224">
        <v>11</v>
      </c>
      <c r="H3224">
        <v>90</v>
      </c>
      <c r="J3224">
        <v>77</v>
      </c>
      <c r="K3224">
        <v>91</v>
      </c>
      <c r="L3224">
        <v>90</v>
      </c>
      <c r="M3224">
        <v>93</v>
      </c>
      <c r="N3224">
        <v>84</v>
      </c>
      <c r="O3224">
        <v>64</v>
      </c>
      <c r="P3224">
        <v>85</v>
      </c>
      <c r="Q3224">
        <v>80</v>
      </c>
      <c r="R3224">
        <v>89</v>
      </c>
      <c r="T3224" s="34">
        <f>_xlfn.XLOOKUP(B3224,'LHA Demog pivot'!$B$4:$B$93,'LHA Demog pivot'!$C$4:$C$93,,,1)</f>
        <v>9487</v>
      </c>
      <c r="U3224" s="36">
        <f>ROUND(Table2[[#This Row],[LHA_Pop_2016]]*Table2[[#This Row],[C_ADR_7day]]/100000*7,0)</f>
        <v>9</v>
      </c>
      <c r="V3224" s="13">
        <f>IF(OR(Table2[[#This Row],[7d_positivity_public]]=0,ISBLANK(Table2[[#This Row],[7d_positivity_public]])),"",(Table2[[#This Row],[7d_positivity_public]]-Table2[[#This Row],[7d_positivity_all]])/Table2[[#This Row],[7d_positivity_public]])</f>
        <v>9.0909090909090912E-2</v>
      </c>
      <c r="W3224">
        <v>10</v>
      </c>
    </row>
    <row r="3225" spans="1:23" x14ac:dyDescent="0.25">
      <c r="A3225" s="10">
        <v>44495</v>
      </c>
      <c r="B3225">
        <v>115</v>
      </c>
      <c r="C3225" t="s">
        <v>246</v>
      </c>
      <c r="D3225">
        <v>3</v>
      </c>
      <c r="E3225">
        <v>10</v>
      </c>
      <c r="F3225">
        <v>-7</v>
      </c>
      <c r="G3225">
        <v>5</v>
      </c>
      <c r="H3225">
        <v>73</v>
      </c>
      <c r="J3225">
        <v>51</v>
      </c>
      <c r="K3225">
        <v>75</v>
      </c>
      <c r="L3225">
        <v>63</v>
      </c>
      <c r="M3225">
        <v>82</v>
      </c>
      <c r="N3225">
        <v>67</v>
      </c>
      <c r="O3225">
        <v>41</v>
      </c>
      <c r="P3225">
        <v>69</v>
      </c>
      <c r="Q3225">
        <v>54</v>
      </c>
      <c r="R3225">
        <v>78</v>
      </c>
      <c r="T3225" s="34">
        <f>_xlfn.XLOOKUP(B3225,'LHA Demog pivot'!$B$4:$B$93,'LHA Demog pivot'!$C$4:$C$93,,,1)</f>
        <v>12634</v>
      </c>
      <c r="U3225" s="36">
        <f>ROUND(Table2[[#This Row],[LHA_Pop_2016]]*Table2[[#This Row],[C_ADR_7day]]/100000*7,0)</f>
        <v>3</v>
      </c>
      <c r="V3225" s="13">
        <f>IF(OR(Table2[[#This Row],[7d_positivity_public]]=0,ISBLANK(Table2[[#This Row],[7d_positivity_public]])),"",(Table2[[#This Row],[7d_positivity_public]]-Table2[[#This Row],[7d_positivity_all]])/Table2[[#This Row],[7d_positivity_public]])</f>
        <v>0.2</v>
      </c>
      <c r="W3225">
        <v>4</v>
      </c>
    </row>
    <row r="3226" spans="1:23" x14ac:dyDescent="0.25">
      <c r="A3226" s="10">
        <v>44495</v>
      </c>
      <c r="B3226">
        <v>116</v>
      </c>
      <c r="C3226" t="s">
        <v>247</v>
      </c>
      <c r="D3226">
        <v>2</v>
      </c>
      <c r="E3226">
        <v>4</v>
      </c>
      <c r="F3226">
        <v>-2</v>
      </c>
      <c r="G3226">
        <v>1</v>
      </c>
      <c r="H3226">
        <v>91</v>
      </c>
      <c r="J3226">
        <v>77</v>
      </c>
      <c r="K3226">
        <v>92</v>
      </c>
      <c r="L3226">
        <v>95</v>
      </c>
      <c r="M3226">
        <v>89</v>
      </c>
      <c r="N3226">
        <v>84</v>
      </c>
      <c r="O3226">
        <v>69</v>
      </c>
      <c r="P3226">
        <v>85</v>
      </c>
      <c r="Q3226">
        <v>85</v>
      </c>
      <c r="R3226">
        <v>86</v>
      </c>
      <c r="T3226" s="34">
        <f>_xlfn.XLOOKUP(B3226,'LHA Demog pivot'!$B$4:$B$93,'LHA Demog pivot'!$C$4:$C$93,,,1)</f>
        <v>6851</v>
      </c>
      <c r="U3226" s="36">
        <f>ROUND(Table2[[#This Row],[LHA_Pop_2016]]*Table2[[#This Row],[C_ADR_7day]]/100000*7,0)</f>
        <v>1</v>
      </c>
      <c r="V3226" s="13">
        <f>IF(OR(Table2[[#This Row],[7d_positivity_public]]=0,ISBLANK(Table2[[#This Row],[7d_positivity_public]])),"",(Table2[[#This Row],[7d_positivity_public]]-Table2[[#This Row],[7d_positivity_all]])/Table2[[#This Row],[7d_positivity_public]])</f>
        <v>0</v>
      </c>
      <c r="W3226">
        <v>1</v>
      </c>
    </row>
    <row r="3227" spans="1:23" x14ac:dyDescent="0.25">
      <c r="A3227" s="10">
        <v>44495</v>
      </c>
      <c r="B3227">
        <v>121</v>
      </c>
      <c r="C3227" t="s">
        <v>248</v>
      </c>
      <c r="D3227">
        <v>0</v>
      </c>
      <c r="E3227">
        <v>16</v>
      </c>
      <c r="F3227">
        <v>-16</v>
      </c>
      <c r="G3227">
        <v>0</v>
      </c>
      <c r="H3227">
        <v>75</v>
      </c>
      <c r="J3227">
        <v>52</v>
      </c>
      <c r="K3227">
        <v>76</v>
      </c>
      <c r="L3227">
        <v>61</v>
      </c>
      <c r="M3227">
        <v>83</v>
      </c>
      <c r="N3227">
        <v>68</v>
      </c>
      <c r="O3227">
        <v>41</v>
      </c>
      <c r="P3227">
        <v>70</v>
      </c>
      <c r="Q3227">
        <v>53</v>
      </c>
      <c r="R3227">
        <v>78</v>
      </c>
      <c r="T3227" s="34">
        <f>_xlfn.XLOOKUP(B3227,'LHA Demog pivot'!$B$4:$B$93,'LHA Demog pivot'!$C$4:$C$93,,,1)</f>
        <v>3209</v>
      </c>
      <c r="U3227" s="36">
        <f>ROUND(Table2[[#This Row],[LHA_Pop_2016]]*Table2[[#This Row],[C_ADR_7day]]/100000*7,0)</f>
        <v>0</v>
      </c>
      <c r="V3227" s="13" t="str">
        <f>IF(OR(Table2[[#This Row],[7d_positivity_public]]=0,ISBLANK(Table2[[#This Row],[7d_positivity_public]])),"",(Table2[[#This Row],[7d_positivity_public]]-Table2[[#This Row],[7d_positivity_all]])/Table2[[#This Row],[7d_positivity_public]])</f>
        <v/>
      </c>
      <c r="W3227">
        <v>0</v>
      </c>
    </row>
    <row r="3228" spans="1:23" x14ac:dyDescent="0.25">
      <c r="A3228" s="10">
        <v>44495</v>
      </c>
      <c r="B3228">
        <v>122</v>
      </c>
      <c r="C3228" t="s">
        <v>249</v>
      </c>
      <c r="D3228">
        <v>4</v>
      </c>
      <c r="E3228">
        <v>5</v>
      </c>
      <c r="F3228">
        <v>-1</v>
      </c>
      <c r="G3228">
        <v>3</v>
      </c>
      <c r="H3228">
        <v>78</v>
      </c>
      <c r="J3228">
        <v>65</v>
      </c>
      <c r="K3228">
        <v>79</v>
      </c>
      <c r="L3228">
        <v>75</v>
      </c>
      <c r="M3228">
        <v>84</v>
      </c>
      <c r="N3228">
        <v>73</v>
      </c>
      <c r="O3228">
        <v>57</v>
      </c>
      <c r="P3228">
        <v>74</v>
      </c>
      <c r="Q3228">
        <v>67</v>
      </c>
      <c r="R3228">
        <v>81</v>
      </c>
      <c r="T3228" s="34">
        <f>_xlfn.XLOOKUP(B3228,'LHA Demog pivot'!$B$4:$B$93,'LHA Demog pivot'!$C$4:$C$93,,,1)</f>
        <v>25523</v>
      </c>
      <c r="U3228" s="36">
        <f>ROUND(Table2[[#This Row],[LHA_Pop_2016]]*Table2[[#This Row],[C_ADR_7day]]/100000*7,0)</f>
        <v>7</v>
      </c>
      <c r="V3228" s="13">
        <f>IF(OR(Table2[[#This Row],[7d_positivity_public]]=0,ISBLANK(Table2[[#This Row],[7d_positivity_public]])),"",(Table2[[#This Row],[7d_positivity_public]]-Table2[[#This Row],[7d_positivity_all]])/Table2[[#This Row],[7d_positivity_public]])</f>
        <v>0.33333333333333331</v>
      </c>
      <c r="W3228">
        <v>2</v>
      </c>
    </row>
    <row r="3229" spans="1:23" x14ac:dyDescent="0.25">
      <c r="A3229" s="10">
        <v>44495</v>
      </c>
      <c r="B3229">
        <v>123</v>
      </c>
      <c r="C3229" t="s">
        <v>250</v>
      </c>
      <c r="D3229">
        <v>3</v>
      </c>
      <c r="E3229">
        <v>7</v>
      </c>
      <c r="F3229">
        <v>-4</v>
      </c>
      <c r="G3229">
        <v>2</v>
      </c>
      <c r="H3229">
        <v>82</v>
      </c>
      <c r="J3229">
        <v>71</v>
      </c>
      <c r="K3229">
        <v>83</v>
      </c>
      <c r="L3229">
        <v>79</v>
      </c>
      <c r="M3229">
        <v>87</v>
      </c>
      <c r="N3229">
        <v>77</v>
      </c>
      <c r="O3229">
        <v>61</v>
      </c>
      <c r="P3229">
        <v>78</v>
      </c>
      <c r="Q3229">
        <v>71</v>
      </c>
      <c r="R3229">
        <v>85</v>
      </c>
      <c r="T3229" s="34">
        <f>_xlfn.XLOOKUP(B3229,'LHA Demog pivot'!$B$4:$B$93,'LHA Demog pivot'!$C$4:$C$93,,,1)</f>
        <v>13710</v>
      </c>
      <c r="U3229" s="36">
        <f>ROUND(Table2[[#This Row],[LHA_Pop_2016]]*Table2[[#This Row],[C_ADR_7day]]/100000*7,0)</f>
        <v>3</v>
      </c>
      <c r="V3229" s="13">
        <f>IF(OR(Table2[[#This Row],[7d_positivity_public]]=0,ISBLANK(Table2[[#This Row],[7d_positivity_public]])),"",(Table2[[#This Row],[7d_positivity_public]]-Table2[[#This Row],[7d_positivity_all]])/Table2[[#This Row],[7d_positivity_public]])</f>
        <v>0</v>
      </c>
      <c r="W3229">
        <v>2</v>
      </c>
    </row>
    <row r="3230" spans="1:23" x14ac:dyDescent="0.25">
      <c r="A3230" s="10">
        <v>44495</v>
      </c>
      <c r="B3230">
        <v>124</v>
      </c>
      <c r="C3230" t="s">
        <v>251</v>
      </c>
      <c r="D3230">
        <v>6</v>
      </c>
      <c r="E3230">
        <v>0</v>
      </c>
      <c r="F3230">
        <v>6</v>
      </c>
      <c r="G3230">
        <v>5</v>
      </c>
      <c r="H3230">
        <v>78</v>
      </c>
      <c r="J3230">
        <v>60</v>
      </c>
      <c r="K3230">
        <v>79</v>
      </c>
      <c r="L3230">
        <v>68</v>
      </c>
      <c r="M3230">
        <v>84</v>
      </c>
      <c r="N3230">
        <v>72</v>
      </c>
      <c r="O3230">
        <v>53</v>
      </c>
      <c r="P3230">
        <v>73</v>
      </c>
      <c r="Q3230">
        <v>58</v>
      </c>
      <c r="R3230">
        <v>81</v>
      </c>
      <c r="T3230" s="34">
        <f>_xlfn.XLOOKUP(B3230,'LHA Demog pivot'!$B$4:$B$93,'LHA Demog pivot'!$C$4:$C$93,,,1)</f>
        <v>4501</v>
      </c>
      <c r="U3230" s="36">
        <f>ROUND(Table2[[#This Row],[LHA_Pop_2016]]*Table2[[#This Row],[C_ADR_7day]]/100000*7,0)</f>
        <v>2</v>
      </c>
      <c r="V3230" s="13">
        <f>IF(OR(Table2[[#This Row],[7d_positivity_public]]=0,ISBLANK(Table2[[#This Row],[7d_positivity_public]])),"",(Table2[[#This Row],[7d_positivity_public]]-Table2[[#This Row],[7d_positivity_all]])/Table2[[#This Row],[7d_positivity_public]])</f>
        <v>0</v>
      </c>
      <c r="W3230">
        <v>5</v>
      </c>
    </row>
    <row r="3231" spans="1:23" x14ac:dyDescent="0.25">
      <c r="A3231" s="10">
        <v>44495</v>
      </c>
      <c r="B3231">
        <v>125</v>
      </c>
      <c r="C3231" t="s">
        <v>252</v>
      </c>
      <c r="D3231">
        <v>3</v>
      </c>
      <c r="E3231">
        <v>8</v>
      </c>
      <c r="F3231">
        <v>-5</v>
      </c>
      <c r="G3231">
        <v>2</v>
      </c>
      <c r="H3231">
        <v>88</v>
      </c>
      <c r="J3231">
        <v>84</v>
      </c>
      <c r="K3231">
        <v>89</v>
      </c>
      <c r="L3231">
        <v>85</v>
      </c>
      <c r="M3231">
        <v>92</v>
      </c>
      <c r="N3231">
        <v>84</v>
      </c>
      <c r="O3231">
        <v>75</v>
      </c>
      <c r="P3231">
        <v>84</v>
      </c>
      <c r="Q3231">
        <v>78</v>
      </c>
      <c r="R3231">
        <v>89</v>
      </c>
      <c r="T3231" s="34">
        <f>_xlfn.XLOOKUP(B3231,'LHA Demog pivot'!$B$4:$B$93,'LHA Demog pivot'!$C$4:$C$93,,,1)</f>
        <v>19367</v>
      </c>
      <c r="U3231" s="36">
        <f>ROUND(Table2[[#This Row],[LHA_Pop_2016]]*Table2[[#This Row],[C_ADR_7day]]/100000*7,0)</f>
        <v>4</v>
      </c>
      <c r="V3231" s="13">
        <f>IF(OR(Table2[[#This Row],[7d_positivity_public]]=0,ISBLANK(Table2[[#This Row],[7d_positivity_public]])),"",(Table2[[#This Row],[7d_positivity_public]]-Table2[[#This Row],[7d_positivity_all]])/Table2[[#This Row],[7d_positivity_public]])</f>
        <v>0</v>
      </c>
      <c r="W3231">
        <v>2</v>
      </c>
    </row>
    <row r="3232" spans="1:23" x14ac:dyDescent="0.25">
      <c r="A3232" s="10">
        <v>44495</v>
      </c>
      <c r="B3232">
        <v>126</v>
      </c>
      <c r="C3232" t="s">
        <v>83</v>
      </c>
      <c r="D3232">
        <v>8</v>
      </c>
      <c r="E3232">
        <v>6</v>
      </c>
      <c r="F3232">
        <v>2</v>
      </c>
      <c r="G3232">
        <v>5</v>
      </c>
      <c r="H3232">
        <v>80</v>
      </c>
      <c r="J3232">
        <v>60</v>
      </c>
      <c r="K3232">
        <v>81</v>
      </c>
      <c r="L3232">
        <v>72</v>
      </c>
      <c r="M3232">
        <v>86</v>
      </c>
      <c r="N3232">
        <v>74</v>
      </c>
      <c r="O3232">
        <v>53</v>
      </c>
      <c r="P3232">
        <v>75</v>
      </c>
      <c r="Q3232">
        <v>62</v>
      </c>
      <c r="R3232">
        <v>82</v>
      </c>
      <c r="T3232" s="34">
        <f>_xlfn.XLOOKUP(B3232,'LHA Demog pivot'!$B$4:$B$93,'LHA Demog pivot'!$C$4:$C$93,,,1)</f>
        <v>8611</v>
      </c>
      <c r="U3232" s="36">
        <f>ROUND(Table2[[#This Row],[LHA_Pop_2016]]*Table2[[#This Row],[C_ADR_7day]]/100000*7,0)</f>
        <v>5</v>
      </c>
      <c r="V3232" s="13">
        <f>IF(OR(Table2[[#This Row],[7d_positivity_public]]=0,ISBLANK(Table2[[#This Row],[7d_positivity_public]])),"",(Table2[[#This Row],[7d_positivity_public]]-Table2[[#This Row],[7d_positivity_all]])/Table2[[#This Row],[7d_positivity_public]])</f>
        <v>0.2</v>
      </c>
      <c r="W3232">
        <v>4</v>
      </c>
    </row>
    <row r="3233" spans="1:23" x14ac:dyDescent="0.25">
      <c r="A3233" s="10">
        <v>44495</v>
      </c>
      <c r="B3233">
        <v>127</v>
      </c>
      <c r="C3233" t="s">
        <v>84</v>
      </c>
      <c r="D3233">
        <v>0</v>
      </c>
      <c r="E3233">
        <v>4</v>
      </c>
      <c r="F3233">
        <v>-4</v>
      </c>
      <c r="G3233">
        <v>0</v>
      </c>
      <c r="H3233">
        <v>72</v>
      </c>
      <c r="J3233">
        <v>46</v>
      </c>
      <c r="K3233">
        <v>73</v>
      </c>
      <c r="L3233">
        <v>66</v>
      </c>
      <c r="M3233">
        <v>76</v>
      </c>
      <c r="N3233">
        <v>65</v>
      </c>
      <c r="O3233">
        <v>34</v>
      </c>
      <c r="P3233">
        <v>67</v>
      </c>
      <c r="Q3233">
        <v>55</v>
      </c>
      <c r="R3233">
        <v>72</v>
      </c>
      <c r="T3233" s="34">
        <f>_xlfn.XLOOKUP(B3233,'LHA Demog pivot'!$B$4:$B$93,'LHA Demog pivot'!$C$4:$C$93,,,1)</f>
        <v>3469</v>
      </c>
      <c r="U3233" s="36">
        <f>ROUND(Table2[[#This Row],[LHA_Pop_2016]]*Table2[[#This Row],[C_ADR_7day]]/100000*7,0)</f>
        <v>0</v>
      </c>
      <c r="V3233" s="13" t="str">
        <f>IF(OR(Table2[[#This Row],[7d_positivity_public]]=0,ISBLANK(Table2[[#This Row],[7d_positivity_public]])),"",(Table2[[#This Row],[7d_positivity_public]]-Table2[[#This Row],[7d_positivity_all]])/Table2[[#This Row],[7d_positivity_public]])</f>
        <v/>
      </c>
      <c r="W3233">
        <v>0</v>
      </c>
    </row>
    <row r="3234" spans="1:23" x14ac:dyDescent="0.25">
      <c r="A3234" s="10">
        <v>44495</v>
      </c>
      <c r="B3234">
        <v>131</v>
      </c>
      <c r="C3234" t="s">
        <v>87</v>
      </c>
      <c r="D3234">
        <v>9</v>
      </c>
      <c r="E3234">
        <v>7</v>
      </c>
      <c r="F3234">
        <v>2</v>
      </c>
      <c r="G3234">
        <v>6</v>
      </c>
      <c r="H3234">
        <v>90</v>
      </c>
      <c r="J3234">
        <v>75</v>
      </c>
      <c r="K3234">
        <v>90</v>
      </c>
      <c r="L3234">
        <v>88</v>
      </c>
      <c r="M3234">
        <v>91</v>
      </c>
      <c r="N3234">
        <v>83</v>
      </c>
      <c r="O3234">
        <v>66</v>
      </c>
      <c r="P3234">
        <v>84</v>
      </c>
      <c r="Q3234">
        <v>79</v>
      </c>
      <c r="R3234">
        <v>87</v>
      </c>
      <c r="T3234" s="34">
        <f>_xlfn.XLOOKUP(B3234,'LHA Demog pivot'!$B$4:$B$93,'LHA Demog pivot'!$C$4:$C$93,,,1)</f>
        <v>19231</v>
      </c>
      <c r="U3234" s="36">
        <f>ROUND(Table2[[#This Row],[LHA_Pop_2016]]*Table2[[#This Row],[C_ADR_7day]]/100000*7,0)</f>
        <v>12</v>
      </c>
      <c r="V3234" s="13">
        <f>IF(OR(Table2[[#This Row],[7d_positivity_public]]=0,ISBLANK(Table2[[#This Row],[7d_positivity_public]])),"",(Table2[[#This Row],[7d_positivity_public]]-Table2[[#This Row],[7d_positivity_all]])/Table2[[#This Row],[7d_positivity_public]])</f>
        <v>0.33333333333333331</v>
      </c>
      <c r="W3234">
        <v>4</v>
      </c>
    </row>
    <row r="3235" spans="1:23" x14ac:dyDescent="0.25">
      <c r="A3235" s="10">
        <v>44495</v>
      </c>
      <c r="B3235">
        <v>132</v>
      </c>
      <c r="C3235" t="s">
        <v>89</v>
      </c>
      <c r="D3235">
        <v>8</v>
      </c>
      <c r="E3235">
        <v>9</v>
      </c>
      <c r="F3235">
        <v>-1</v>
      </c>
      <c r="G3235">
        <v>5</v>
      </c>
      <c r="H3235">
        <v>87</v>
      </c>
      <c r="J3235">
        <v>83</v>
      </c>
      <c r="K3235">
        <v>87</v>
      </c>
      <c r="L3235">
        <v>82</v>
      </c>
      <c r="M3235">
        <v>90</v>
      </c>
      <c r="N3235">
        <v>82</v>
      </c>
      <c r="O3235">
        <v>73</v>
      </c>
      <c r="P3235">
        <v>83</v>
      </c>
      <c r="Q3235">
        <v>75</v>
      </c>
      <c r="R3235">
        <v>88</v>
      </c>
      <c r="T3235" s="34">
        <f>_xlfn.XLOOKUP(B3235,'LHA Demog pivot'!$B$4:$B$93,'LHA Demog pivot'!$C$4:$C$93,,,1)</f>
        <v>41799</v>
      </c>
      <c r="U3235" s="36">
        <f>ROUND(Table2[[#This Row],[LHA_Pop_2016]]*Table2[[#This Row],[C_ADR_7day]]/100000*7,0)</f>
        <v>23</v>
      </c>
      <c r="V3235" s="13">
        <f>IF(OR(Table2[[#This Row],[7d_positivity_public]]=0,ISBLANK(Table2[[#This Row],[7d_positivity_public]])),"",(Table2[[#This Row],[7d_positivity_public]]-Table2[[#This Row],[7d_positivity_all]])/Table2[[#This Row],[7d_positivity_public]])</f>
        <v>0.2</v>
      </c>
      <c r="W3235">
        <v>4</v>
      </c>
    </row>
    <row r="3236" spans="1:23" x14ac:dyDescent="0.25">
      <c r="A3236" s="10">
        <v>44495</v>
      </c>
      <c r="B3236">
        <v>133</v>
      </c>
      <c r="C3236" t="s">
        <v>91</v>
      </c>
      <c r="D3236">
        <v>0</v>
      </c>
      <c r="E3236">
        <v>54</v>
      </c>
      <c r="F3236">
        <v>-54</v>
      </c>
      <c r="G3236">
        <v>0</v>
      </c>
      <c r="H3236">
        <v>82</v>
      </c>
      <c r="J3236">
        <v>67</v>
      </c>
      <c r="K3236">
        <v>83</v>
      </c>
      <c r="L3236">
        <v>82</v>
      </c>
      <c r="M3236">
        <v>83</v>
      </c>
      <c r="N3236">
        <v>76</v>
      </c>
      <c r="O3236">
        <v>56</v>
      </c>
      <c r="P3236">
        <v>77</v>
      </c>
      <c r="Q3236">
        <v>70</v>
      </c>
      <c r="R3236">
        <v>79</v>
      </c>
      <c r="T3236" s="34">
        <f>_xlfn.XLOOKUP(B3236,'LHA Demog pivot'!$B$4:$B$93,'LHA Demog pivot'!$C$4:$C$93,,,1)</f>
        <v>5101</v>
      </c>
      <c r="U3236" s="36">
        <f>ROUND(Table2[[#This Row],[LHA_Pop_2016]]*Table2[[#This Row],[C_ADR_7day]]/100000*7,0)</f>
        <v>0</v>
      </c>
      <c r="V3236" s="13" t="str">
        <f>IF(OR(Table2[[#This Row],[7d_positivity_public]]=0,ISBLANK(Table2[[#This Row],[7d_positivity_public]])),"",(Table2[[#This Row],[7d_positivity_public]]-Table2[[#This Row],[7d_positivity_all]])/Table2[[#This Row],[7d_positivity_public]])</f>
        <v/>
      </c>
      <c r="W3236">
        <v>0</v>
      </c>
    </row>
    <row r="3237" spans="1:23" x14ac:dyDescent="0.25">
      <c r="A3237" s="10">
        <v>44495</v>
      </c>
      <c r="B3237">
        <v>134</v>
      </c>
      <c r="C3237" t="s">
        <v>93</v>
      </c>
      <c r="D3237">
        <v>3</v>
      </c>
      <c r="E3237">
        <v>14</v>
      </c>
      <c r="F3237">
        <v>-11</v>
      </c>
      <c r="G3237">
        <v>2</v>
      </c>
      <c r="H3237">
        <v>82</v>
      </c>
      <c r="J3237">
        <v>69</v>
      </c>
      <c r="K3237">
        <v>83</v>
      </c>
      <c r="L3237">
        <v>79</v>
      </c>
      <c r="M3237">
        <v>85</v>
      </c>
      <c r="N3237">
        <v>77</v>
      </c>
      <c r="O3237">
        <v>60</v>
      </c>
      <c r="P3237">
        <v>78</v>
      </c>
      <c r="Q3237">
        <v>70</v>
      </c>
      <c r="R3237">
        <v>82</v>
      </c>
      <c r="T3237" s="34">
        <f>_xlfn.XLOOKUP(B3237,'LHA Demog pivot'!$B$4:$B$93,'LHA Demog pivot'!$C$4:$C$93,,,1)</f>
        <v>4781</v>
      </c>
      <c r="U3237" s="36">
        <f>ROUND(Table2[[#This Row],[LHA_Pop_2016]]*Table2[[#This Row],[C_ADR_7day]]/100000*7,0)</f>
        <v>1</v>
      </c>
      <c r="V3237" s="13">
        <f>IF(OR(Table2[[#This Row],[7d_positivity_public]]=0,ISBLANK(Table2[[#This Row],[7d_positivity_public]])),"",(Table2[[#This Row],[7d_positivity_public]]-Table2[[#This Row],[7d_positivity_all]])/Table2[[#This Row],[7d_positivity_public]])</f>
        <v>0</v>
      </c>
      <c r="W3237">
        <v>2</v>
      </c>
    </row>
    <row r="3238" spans="1:23" x14ac:dyDescent="0.25">
      <c r="A3238" s="10">
        <v>44495</v>
      </c>
      <c r="B3238">
        <v>135</v>
      </c>
      <c r="C3238" t="s">
        <v>95</v>
      </c>
      <c r="D3238">
        <v>26</v>
      </c>
      <c r="E3238">
        <v>14</v>
      </c>
      <c r="F3238">
        <v>12</v>
      </c>
      <c r="G3238">
        <v>15</v>
      </c>
      <c r="H3238">
        <v>77</v>
      </c>
      <c r="J3238">
        <v>59</v>
      </c>
      <c r="K3238">
        <v>79</v>
      </c>
      <c r="L3238">
        <v>68</v>
      </c>
      <c r="M3238">
        <v>86</v>
      </c>
      <c r="N3238">
        <v>72</v>
      </c>
      <c r="O3238">
        <v>52</v>
      </c>
      <c r="P3238">
        <v>73</v>
      </c>
      <c r="Q3238">
        <v>60</v>
      </c>
      <c r="R3238">
        <v>83</v>
      </c>
      <c r="T3238" s="34">
        <f>_xlfn.XLOOKUP(B3238,'LHA Demog pivot'!$B$4:$B$93,'LHA Demog pivot'!$C$4:$C$93,,,1)</f>
        <v>10220</v>
      </c>
      <c r="U3238" s="36">
        <f>ROUND(Table2[[#This Row],[LHA_Pop_2016]]*Table2[[#This Row],[C_ADR_7day]]/100000*7,0)</f>
        <v>19</v>
      </c>
      <c r="V3238" s="13">
        <f>IF(OR(Table2[[#This Row],[7d_positivity_public]]=0,ISBLANK(Table2[[#This Row],[7d_positivity_public]])),"",(Table2[[#This Row],[7d_positivity_public]]-Table2[[#This Row],[7d_positivity_all]])/Table2[[#This Row],[7d_positivity_public]])</f>
        <v>0</v>
      </c>
      <c r="W3238">
        <v>15</v>
      </c>
    </row>
    <row r="3239" spans="1:23" x14ac:dyDescent="0.25">
      <c r="A3239" s="10">
        <v>44495</v>
      </c>
      <c r="B3239">
        <v>136</v>
      </c>
      <c r="C3239" t="s">
        <v>253</v>
      </c>
      <c r="D3239">
        <v>14</v>
      </c>
      <c r="E3239">
        <v>10</v>
      </c>
      <c r="F3239">
        <v>4</v>
      </c>
      <c r="G3239">
        <v>8</v>
      </c>
      <c r="H3239">
        <v>83</v>
      </c>
      <c r="J3239">
        <v>75</v>
      </c>
      <c r="K3239">
        <v>84</v>
      </c>
      <c r="L3239">
        <v>76</v>
      </c>
      <c r="M3239">
        <v>89</v>
      </c>
      <c r="N3239">
        <v>78</v>
      </c>
      <c r="O3239">
        <v>66</v>
      </c>
      <c r="P3239">
        <v>78</v>
      </c>
      <c r="Q3239">
        <v>68</v>
      </c>
      <c r="R3239">
        <v>86</v>
      </c>
      <c r="T3239" s="34">
        <f>_xlfn.XLOOKUP(B3239,'LHA Demog pivot'!$B$4:$B$93,'LHA Demog pivot'!$C$4:$C$93,,,1)</f>
        <v>66849</v>
      </c>
      <c r="U3239" s="36">
        <f>ROUND(Table2[[#This Row],[LHA_Pop_2016]]*Table2[[#This Row],[C_ADR_7day]]/100000*7,0)</f>
        <v>66</v>
      </c>
      <c r="V3239" s="13">
        <f>IF(OR(Table2[[#This Row],[7d_positivity_public]]=0,ISBLANK(Table2[[#This Row],[7d_positivity_public]])),"",(Table2[[#This Row],[7d_positivity_public]]-Table2[[#This Row],[7d_positivity_all]])/Table2[[#This Row],[7d_positivity_public]])</f>
        <v>0</v>
      </c>
      <c r="W3239">
        <v>8</v>
      </c>
    </row>
    <row r="3240" spans="1:23" x14ac:dyDescent="0.25">
      <c r="A3240" s="10">
        <v>44495</v>
      </c>
      <c r="B3240">
        <v>137</v>
      </c>
      <c r="C3240" t="s">
        <v>254</v>
      </c>
      <c r="D3240">
        <v>9</v>
      </c>
      <c r="E3240">
        <v>11</v>
      </c>
      <c r="F3240">
        <v>-2</v>
      </c>
      <c r="G3240">
        <v>6</v>
      </c>
      <c r="H3240">
        <v>87</v>
      </c>
      <c r="J3240">
        <v>77</v>
      </c>
      <c r="K3240">
        <v>88</v>
      </c>
      <c r="L3240">
        <v>85</v>
      </c>
      <c r="M3240">
        <v>90</v>
      </c>
      <c r="N3240">
        <v>81</v>
      </c>
      <c r="O3240">
        <v>69</v>
      </c>
      <c r="P3240">
        <v>82</v>
      </c>
      <c r="Q3240">
        <v>77</v>
      </c>
      <c r="R3240">
        <v>87</v>
      </c>
      <c r="T3240" s="34">
        <f>_xlfn.XLOOKUP(B3240,'LHA Demog pivot'!$B$4:$B$93,'LHA Demog pivot'!$C$4:$C$93,,,1)</f>
        <v>194882</v>
      </c>
      <c r="U3240" s="36">
        <f>ROUND(Table2[[#This Row],[LHA_Pop_2016]]*Table2[[#This Row],[C_ADR_7day]]/100000*7,0)</f>
        <v>123</v>
      </c>
      <c r="V3240" s="13">
        <f>IF(OR(Table2[[#This Row],[7d_positivity_public]]=0,ISBLANK(Table2[[#This Row],[7d_positivity_public]])),"",(Table2[[#This Row],[7d_positivity_public]]-Table2[[#This Row],[7d_positivity_all]])/Table2[[#This Row],[7d_positivity_public]])</f>
        <v>0.16666666666666666</v>
      </c>
      <c r="W3240">
        <v>5</v>
      </c>
    </row>
    <row r="3241" spans="1:23" x14ac:dyDescent="0.25">
      <c r="A3241" s="10">
        <v>44495</v>
      </c>
      <c r="B3241">
        <v>138</v>
      </c>
      <c r="C3241" t="s">
        <v>116</v>
      </c>
      <c r="D3241">
        <v>16</v>
      </c>
      <c r="E3241">
        <v>10</v>
      </c>
      <c r="F3241">
        <v>6</v>
      </c>
      <c r="G3241">
        <v>11</v>
      </c>
      <c r="H3241">
        <v>87</v>
      </c>
      <c r="J3241">
        <v>79</v>
      </c>
      <c r="K3241">
        <v>87</v>
      </c>
      <c r="L3241">
        <v>81</v>
      </c>
      <c r="M3241">
        <v>91</v>
      </c>
      <c r="N3241">
        <v>83</v>
      </c>
      <c r="O3241">
        <v>72</v>
      </c>
      <c r="P3241">
        <v>83</v>
      </c>
      <c r="Q3241">
        <v>74</v>
      </c>
      <c r="R3241">
        <v>88</v>
      </c>
      <c r="T3241" s="34">
        <f>_xlfn.XLOOKUP(B3241,'LHA Demog pivot'!$B$4:$B$93,'LHA Demog pivot'!$C$4:$C$93,,,1)</f>
        <v>12110</v>
      </c>
      <c r="U3241" s="36">
        <f>ROUND(Table2[[#This Row],[LHA_Pop_2016]]*Table2[[#This Row],[C_ADR_7day]]/100000*7,0)</f>
        <v>14</v>
      </c>
      <c r="V3241" s="13">
        <f>IF(OR(Table2[[#This Row],[7d_positivity_public]]=0,ISBLANK(Table2[[#This Row],[7d_positivity_public]])),"",(Table2[[#This Row],[7d_positivity_public]]-Table2[[#This Row],[7d_positivity_all]])/Table2[[#This Row],[7d_positivity_public]])</f>
        <v>0</v>
      </c>
      <c r="W3241">
        <v>11</v>
      </c>
    </row>
    <row r="3242" spans="1:23" x14ac:dyDescent="0.25">
      <c r="A3242" s="10">
        <v>44495</v>
      </c>
      <c r="B3242">
        <v>139</v>
      </c>
      <c r="C3242" t="s">
        <v>118</v>
      </c>
      <c r="D3242">
        <v>56</v>
      </c>
      <c r="E3242">
        <v>38</v>
      </c>
      <c r="F3242">
        <v>18</v>
      </c>
      <c r="G3242">
        <v>27</v>
      </c>
      <c r="H3242">
        <v>71</v>
      </c>
      <c r="J3242">
        <v>43</v>
      </c>
      <c r="K3242">
        <v>73</v>
      </c>
      <c r="L3242">
        <v>60</v>
      </c>
      <c r="M3242">
        <v>82</v>
      </c>
      <c r="N3242">
        <v>65</v>
      </c>
      <c r="O3242">
        <v>35</v>
      </c>
      <c r="P3242">
        <v>67</v>
      </c>
      <c r="Q3242">
        <v>50</v>
      </c>
      <c r="R3242">
        <v>78</v>
      </c>
      <c r="T3242" s="34">
        <f>_xlfn.XLOOKUP(B3242,'LHA Demog pivot'!$B$4:$B$93,'LHA Demog pivot'!$C$4:$C$93,,,1)</f>
        <v>7285</v>
      </c>
      <c r="U3242" s="36">
        <f>ROUND(Table2[[#This Row],[LHA_Pop_2016]]*Table2[[#This Row],[C_ADR_7day]]/100000*7,0)</f>
        <v>29</v>
      </c>
      <c r="V3242" s="13">
        <f>IF(OR(Table2[[#This Row],[7d_positivity_public]]=0,ISBLANK(Table2[[#This Row],[7d_positivity_public]])),"",(Table2[[#This Row],[7d_positivity_public]]-Table2[[#This Row],[7d_positivity_all]])/Table2[[#This Row],[7d_positivity_public]])</f>
        <v>3.7037037037037035E-2</v>
      </c>
      <c r="W3242">
        <v>26</v>
      </c>
    </row>
    <row r="3243" spans="1:23" x14ac:dyDescent="0.25">
      <c r="A3243" s="10">
        <v>44495</v>
      </c>
      <c r="B3243">
        <v>141</v>
      </c>
      <c r="C3243" t="s">
        <v>255</v>
      </c>
      <c r="D3243">
        <v>12</v>
      </c>
      <c r="E3243">
        <v>8</v>
      </c>
      <c r="F3243">
        <v>4</v>
      </c>
      <c r="G3243">
        <v>8</v>
      </c>
      <c r="H3243">
        <v>94</v>
      </c>
      <c r="J3243">
        <v>84</v>
      </c>
      <c r="K3243">
        <v>94</v>
      </c>
      <c r="L3243">
        <v>95</v>
      </c>
      <c r="M3243">
        <v>93</v>
      </c>
      <c r="N3243">
        <v>87</v>
      </c>
      <c r="O3243">
        <v>71</v>
      </c>
      <c r="P3243">
        <v>88</v>
      </c>
      <c r="Q3243">
        <v>86</v>
      </c>
      <c r="R3243">
        <v>90</v>
      </c>
      <c r="T3243" s="34">
        <f>_xlfn.XLOOKUP(B3243,'LHA Demog pivot'!$B$4:$B$93,'LHA Demog pivot'!$C$4:$C$93,,,1)</f>
        <v>8085</v>
      </c>
      <c r="U3243" s="36">
        <f>ROUND(Table2[[#This Row],[LHA_Pop_2016]]*Table2[[#This Row],[C_ADR_7day]]/100000*7,0)</f>
        <v>7</v>
      </c>
      <c r="V3243" s="13">
        <f>IF(OR(Table2[[#This Row],[7d_positivity_public]]=0,ISBLANK(Table2[[#This Row],[7d_positivity_public]])),"",(Table2[[#This Row],[7d_positivity_public]]-Table2[[#This Row],[7d_positivity_all]])/Table2[[#This Row],[7d_positivity_public]])</f>
        <v>0.125</v>
      </c>
      <c r="W3243">
        <v>7</v>
      </c>
    </row>
    <row r="3244" spans="1:23" x14ac:dyDescent="0.25">
      <c r="A3244" s="10">
        <v>44495</v>
      </c>
      <c r="B3244">
        <v>142</v>
      </c>
      <c r="C3244" t="s">
        <v>120</v>
      </c>
      <c r="D3244">
        <v>16</v>
      </c>
      <c r="E3244">
        <v>17</v>
      </c>
      <c r="F3244">
        <v>-1</v>
      </c>
      <c r="G3244">
        <v>10</v>
      </c>
      <c r="H3244">
        <v>80</v>
      </c>
      <c r="J3244">
        <v>65</v>
      </c>
      <c r="K3244">
        <v>81</v>
      </c>
      <c r="L3244">
        <v>71</v>
      </c>
      <c r="M3244">
        <v>87</v>
      </c>
      <c r="N3244">
        <v>75</v>
      </c>
      <c r="O3244">
        <v>57</v>
      </c>
      <c r="P3244">
        <v>76</v>
      </c>
      <c r="Q3244">
        <v>62</v>
      </c>
      <c r="R3244">
        <v>84</v>
      </c>
      <c r="T3244" s="34">
        <f>_xlfn.XLOOKUP(B3244,'LHA Demog pivot'!$B$4:$B$93,'LHA Demog pivot'!$C$4:$C$93,,,1)</f>
        <v>33648</v>
      </c>
      <c r="U3244" s="36">
        <f>ROUND(Table2[[#This Row],[LHA_Pop_2016]]*Table2[[#This Row],[C_ADR_7day]]/100000*7,0)</f>
        <v>38</v>
      </c>
      <c r="V3244" s="13">
        <f>IF(OR(Table2[[#This Row],[7d_positivity_public]]=0,ISBLANK(Table2[[#This Row],[7d_positivity_public]])),"",(Table2[[#This Row],[7d_positivity_public]]-Table2[[#This Row],[7d_positivity_all]])/Table2[[#This Row],[7d_positivity_public]])</f>
        <v>0.1</v>
      </c>
      <c r="W3244">
        <v>9</v>
      </c>
    </row>
    <row r="3245" spans="1:23" x14ac:dyDescent="0.25">
      <c r="A3245" s="10">
        <v>44495</v>
      </c>
      <c r="B3245">
        <v>143</v>
      </c>
      <c r="C3245" t="s">
        <v>256</v>
      </c>
      <c r="D3245">
        <v>17</v>
      </c>
      <c r="E3245">
        <v>12</v>
      </c>
      <c r="F3245">
        <v>5</v>
      </c>
      <c r="G3245">
        <v>9</v>
      </c>
      <c r="H3245">
        <v>88</v>
      </c>
      <c r="J3245">
        <v>80</v>
      </c>
      <c r="K3245">
        <v>89</v>
      </c>
      <c r="L3245">
        <v>86</v>
      </c>
      <c r="M3245">
        <v>91</v>
      </c>
      <c r="N3245">
        <v>82</v>
      </c>
      <c r="O3245">
        <v>72</v>
      </c>
      <c r="P3245">
        <v>83</v>
      </c>
      <c r="Q3245">
        <v>78</v>
      </c>
      <c r="R3245">
        <v>88</v>
      </c>
      <c r="T3245" s="34">
        <f>_xlfn.XLOOKUP(B3245,'LHA Demog pivot'!$B$4:$B$93,'LHA Demog pivot'!$C$4:$C$93,,,1)</f>
        <v>113287</v>
      </c>
      <c r="U3245" s="36">
        <f>ROUND(Table2[[#This Row],[LHA_Pop_2016]]*Table2[[#This Row],[C_ADR_7day]]/100000*7,0)</f>
        <v>135</v>
      </c>
      <c r="V3245" s="13">
        <f>IF(OR(Table2[[#This Row],[7d_positivity_public]]=0,ISBLANK(Table2[[#This Row],[7d_positivity_public]])),"",(Table2[[#This Row],[7d_positivity_public]]-Table2[[#This Row],[7d_positivity_all]])/Table2[[#This Row],[7d_positivity_public]])</f>
        <v>0.1111111111111111</v>
      </c>
      <c r="W3245">
        <v>8</v>
      </c>
    </row>
    <row r="3246" spans="1:23" x14ac:dyDescent="0.25">
      <c r="A3246" s="10">
        <v>44495</v>
      </c>
      <c r="B3246">
        <v>144</v>
      </c>
      <c r="C3246" t="s">
        <v>257</v>
      </c>
      <c r="D3246">
        <v>6</v>
      </c>
      <c r="E3246">
        <v>12</v>
      </c>
      <c r="F3246">
        <v>-6</v>
      </c>
      <c r="G3246">
        <v>5</v>
      </c>
      <c r="H3246">
        <v>76</v>
      </c>
      <c r="J3246">
        <v>60</v>
      </c>
      <c r="K3246">
        <v>77</v>
      </c>
      <c r="L3246">
        <v>65</v>
      </c>
      <c r="M3246">
        <v>83</v>
      </c>
      <c r="N3246">
        <v>71</v>
      </c>
      <c r="O3246">
        <v>47</v>
      </c>
      <c r="P3246">
        <v>72</v>
      </c>
      <c r="Q3246">
        <v>54</v>
      </c>
      <c r="R3246">
        <v>80</v>
      </c>
      <c r="T3246" s="34">
        <f>_xlfn.XLOOKUP(B3246,'LHA Demog pivot'!$B$4:$B$93,'LHA Demog pivot'!$C$4:$C$93,,,1)</f>
        <v>14112</v>
      </c>
      <c r="U3246" s="36">
        <f>ROUND(Table2[[#This Row],[LHA_Pop_2016]]*Table2[[#This Row],[C_ADR_7day]]/100000*7,0)</f>
        <v>6</v>
      </c>
      <c r="V3246" s="13">
        <f>IF(OR(Table2[[#This Row],[7d_positivity_public]]=0,ISBLANK(Table2[[#This Row],[7d_positivity_public]])),"",(Table2[[#This Row],[7d_positivity_public]]-Table2[[#This Row],[7d_positivity_all]])/Table2[[#This Row],[7d_positivity_public]])</f>
        <v>0.2</v>
      </c>
      <c r="W3246">
        <v>4</v>
      </c>
    </row>
    <row r="3247" spans="1:23" x14ac:dyDescent="0.25">
      <c r="A3247" s="10">
        <v>44495</v>
      </c>
      <c r="B3247">
        <v>145</v>
      </c>
      <c r="C3247" t="s">
        <v>258</v>
      </c>
      <c r="D3247">
        <v>20</v>
      </c>
      <c r="E3247">
        <v>7</v>
      </c>
      <c r="F3247">
        <v>13</v>
      </c>
      <c r="G3247">
        <v>20</v>
      </c>
      <c r="H3247">
        <v>77</v>
      </c>
      <c r="J3247">
        <v>63</v>
      </c>
      <c r="K3247">
        <v>78</v>
      </c>
      <c r="L3247">
        <v>71</v>
      </c>
      <c r="M3247">
        <v>82</v>
      </c>
      <c r="N3247">
        <v>71</v>
      </c>
      <c r="O3247">
        <v>56</v>
      </c>
      <c r="P3247">
        <v>72</v>
      </c>
      <c r="Q3247">
        <v>61</v>
      </c>
      <c r="R3247">
        <v>78</v>
      </c>
      <c r="T3247" s="34">
        <f>_xlfn.XLOOKUP(B3247,'LHA Demog pivot'!$B$4:$B$93,'LHA Demog pivot'!$C$4:$C$93,,,1)</f>
        <v>4050</v>
      </c>
      <c r="U3247" s="36">
        <f>ROUND(Table2[[#This Row],[LHA_Pop_2016]]*Table2[[#This Row],[C_ADR_7day]]/100000*7,0)</f>
        <v>6</v>
      </c>
      <c r="V3247" s="13">
        <f>IF(OR(Table2[[#This Row],[7d_positivity_public]]=0,ISBLANK(Table2[[#This Row],[7d_positivity_public]])),"",(Table2[[#This Row],[7d_positivity_public]]-Table2[[#This Row],[7d_positivity_all]])/Table2[[#This Row],[7d_positivity_public]])</f>
        <v>0.05</v>
      </c>
      <c r="W3247">
        <v>19</v>
      </c>
    </row>
    <row r="3248" spans="1:23" x14ac:dyDescent="0.25">
      <c r="A3248" s="10">
        <v>44495</v>
      </c>
      <c r="B3248">
        <v>146</v>
      </c>
      <c r="C3248" t="s">
        <v>259</v>
      </c>
      <c r="D3248">
        <v>27</v>
      </c>
      <c r="E3248">
        <v>33</v>
      </c>
      <c r="F3248">
        <v>-6</v>
      </c>
      <c r="G3248">
        <v>14</v>
      </c>
      <c r="H3248">
        <v>76</v>
      </c>
      <c r="J3248">
        <v>64</v>
      </c>
      <c r="K3248">
        <v>77</v>
      </c>
      <c r="L3248">
        <v>71</v>
      </c>
      <c r="M3248">
        <v>83</v>
      </c>
      <c r="N3248">
        <v>68</v>
      </c>
      <c r="O3248">
        <v>50</v>
      </c>
      <c r="P3248">
        <v>69</v>
      </c>
      <c r="Q3248">
        <v>59</v>
      </c>
      <c r="R3248">
        <v>79</v>
      </c>
      <c r="T3248" s="34">
        <f>_xlfn.XLOOKUP(B3248,'LHA Demog pivot'!$B$4:$B$93,'LHA Demog pivot'!$C$4:$C$93,,,1)</f>
        <v>24815</v>
      </c>
      <c r="U3248" s="36">
        <f>ROUND(Table2[[#This Row],[LHA_Pop_2016]]*Table2[[#This Row],[C_ADR_7day]]/100000*7,0)</f>
        <v>47</v>
      </c>
      <c r="V3248" s="13">
        <f>IF(OR(Table2[[#This Row],[7d_positivity_public]]=0,ISBLANK(Table2[[#This Row],[7d_positivity_public]])),"",(Table2[[#This Row],[7d_positivity_public]]-Table2[[#This Row],[7d_positivity_all]])/Table2[[#This Row],[7d_positivity_public]])</f>
        <v>7.1428571428571425E-2</v>
      </c>
      <c r="W3248">
        <v>13</v>
      </c>
    </row>
    <row r="3249" spans="1:23" x14ac:dyDescent="0.25">
      <c r="A3249" s="10">
        <v>44495</v>
      </c>
      <c r="B3249">
        <v>147</v>
      </c>
      <c r="C3249" t="s">
        <v>260</v>
      </c>
      <c r="D3249">
        <v>21</v>
      </c>
      <c r="E3249">
        <v>4</v>
      </c>
      <c r="F3249">
        <v>17</v>
      </c>
      <c r="G3249">
        <v>15</v>
      </c>
      <c r="H3249">
        <v>79</v>
      </c>
      <c r="J3249">
        <v>67</v>
      </c>
      <c r="K3249">
        <v>80</v>
      </c>
      <c r="L3249">
        <v>73</v>
      </c>
      <c r="M3249">
        <v>84</v>
      </c>
      <c r="N3249">
        <v>71</v>
      </c>
      <c r="O3249">
        <v>55</v>
      </c>
      <c r="P3249">
        <v>72</v>
      </c>
      <c r="Q3249">
        <v>62</v>
      </c>
      <c r="R3249">
        <v>80</v>
      </c>
      <c r="T3249" s="34">
        <f>_xlfn.XLOOKUP(B3249,'LHA Demog pivot'!$B$4:$B$93,'LHA Demog pivot'!$C$4:$C$93,,,1)</f>
        <v>4012</v>
      </c>
      <c r="U3249" s="36">
        <f>ROUND(Table2[[#This Row],[LHA_Pop_2016]]*Table2[[#This Row],[C_ADR_7day]]/100000*7,0)</f>
        <v>6</v>
      </c>
      <c r="V3249" s="13">
        <f>IF(OR(Table2[[#This Row],[7d_positivity_public]]=0,ISBLANK(Table2[[#This Row],[7d_positivity_public]])),"",(Table2[[#This Row],[7d_positivity_public]]-Table2[[#This Row],[7d_positivity_all]])/Table2[[#This Row],[7d_positivity_public]])</f>
        <v>0.13333333333333333</v>
      </c>
      <c r="W3249">
        <v>13</v>
      </c>
    </row>
    <row r="3250" spans="1:23" x14ac:dyDescent="0.25">
      <c r="A3250" s="10">
        <v>44495</v>
      </c>
      <c r="B3250">
        <v>148</v>
      </c>
      <c r="C3250" t="s">
        <v>261</v>
      </c>
      <c r="D3250">
        <v>4</v>
      </c>
      <c r="E3250">
        <v>0</v>
      </c>
      <c r="F3250">
        <v>4</v>
      </c>
      <c r="G3250">
        <v>2</v>
      </c>
      <c r="H3250">
        <v>79</v>
      </c>
      <c r="J3250">
        <v>62</v>
      </c>
      <c r="K3250">
        <v>80</v>
      </c>
      <c r="L3250">
        <v>72</v>
      </c>
      <c r="M3250">
        <v>85</v>
      </c>
      <c r="N3250">
        <v>72</v>
      </c>
      <c r="O3250">
        <v>46</v>
      </c>
      <c r="P3250">
        <v>73</v>
      </c>
      <c r="Q3250">
        <v>61</v>
      </c>
      <c r="R3250">
        <v>81</v>
      </c>
      <c r="T3250" s="34">
        <f>_xlfn.XLOOKUP(B3250,'LHA Demog pivot'!$B$4:$B$93,'LHA Demog pivot'!$C$4:$C$93,,,1)</f>
        <v>6548</v>
      </c>
      <c r="U3250" s="36">
        <f>ROUND(Table2[[#This Row],[LHA_Pop_2016]]*Table2[[#This Row],[C_ADR_7day]]/100000*7,0)</f>
        <v>2</v>
      </c>
      <c r="V3250" s="13">
        <f>IF(OR(Table2[[#This Row],[7d_positivity_public]]=0,ISBLANK(Table2[[#This Row],[7d_positivity_public]])),"",(Table2[[#This Row],[7d_positivity_public]]-Table2[[#This Row],[7d_positivity_all]])/Table2[[#This Row],[7d_positivity_public]])</f>
        <v>0</v>
      </c>
      <c r="W3250">
        <v>2</v>
      </c>
    </row>
    <row r="3251" spans="1:23" x14ac:dyDescent="0.25">
      <c r="A3251" s="10">
        <v>44495</v>
      </c>
      <c r="B3251">
        <v>149</v>
      </c>
      <c r="C3251" t="s">
        <v>124</v>
      </c>
      <c r="D3251">
        <v>7</v>
      </c>
      <c r="E3251">
        <v>21</v>
      </c>
      <c r="F3251">
        <v>-14</v>
      </c>
      <c r="G3251">
        <v>5</v>
      </c>
      <c r="H3251">
        <v>80</v>
      </c>
      <c r="J3251">
        <v>71</v>
      </c>
      <c r="K3251">
        <v>81</v>
      </c>
      <c r="L3251">
        <v>74</v>
      </c>
      <c r="M3251">
        <v>87</v>
      </c>
      <c r="N3251">
        <v>73</v>
      </c>
      <c r="O3251">
        <v>57</v>
      </c>
      <c r="P3251">
        <v>74</v>
      </c>
      <c r="Q3251">
        <v>63</v>
      </c>
      <c r="R3251">
        <v>82</v>
      </c>
      <c r="T3251" s="34">
        <f>_xlfn.XLOOKUP(B3251,'LHA Demog pivot'!$B$4:$B$93,'LHA Demog pivot'!$C$4:$C$93,,,1)</f>
        <v>10855</v>
      </c>
      <c r="U3251" s="36">
        <f>ROUND(Table2[[#This Row],[LHA_Pop_2016]]*Table2[[#This Row],[C_ADR_7day]]/100000*7,0)</f>
        <v>5</v>
      </c>
      <c r="V3251" s="13">
        <f>IF(OR(Table2[[#This Row],[7d_positivity_public]]=0,ISBLANK(Table2[[#This Row],[7d_positivity_public]])),"",(Table2[[#This Row],[7d_positivity_public]]-Table2[[#This Row],[7d_positivity_all]])/Table2[[#This Row],[7d_positivity_public]])</f>
        <v>0</v>
      </c>
      <c r="W3251">
        <v>5</v>
      </c>
    </row>
    <row r="3252" spans="1:23" x14ac:dyDescent="0.25">
      <c r="A3252" s="10">
        <v>44495</v>
      </c>
      <c r="B3252">
        <v>211</v>
      </c>
      <c r="C3252" t="s">
        <v>262</v>
      </c>
      <c r="D3252">
        <v>24</v>
      </c>
      <c r="E3252">
        <v>29</v>
      </c>
      <c r="F3252">
        <v>-5</v>
      </c>
      <c r="G3252">
        <v>11</v>
      </c>
      <c r="H3252">
        <v>77</v>
      </c>
      <c r="J3252">
        <v>59</v>
      </c>
      <c r="K3252">
        <v>79</v>
      </c>
      <c r="L3252">
        <v>71</v>
      </c>
      <c r="M3252">
        <v>83</v>
      </c>
      <c r="N3252">
        <v>71</v>
      </c>
      <c r="O3252">
        <v>50</v>
      </c>
      <c r="P3252">
        <v>73</v>
      </c>
      <c r="Q3252">
        <v>62</v>
      </c>
      <c r="R3252">
        <v>79</v>
      </c>
      <c r="T3252" s="34">
        <f>_xlfn.XLOOKUP(B3252,'LHA Demog pivot'!$B$4:$B$93,'LHA Demog pivot'!$C$4:$C$93,,,1)</f>
        <v>8129</v>
      </c>
      <c r="U3252" s="36">
        <f>ROUND(Table2[[#This Row],[LHA_Pop_2016]]*Table2[[#This Row],[C_ADR_7day]]/100000*7,0)</f>
        <v>14</v>
      </c>
      <c r="V3252" s="13">
        <f>IF(OR(Table2[[#This Row],[7d_positivity_public]]=0,ISBLANK(Table2[[#This Row],[7d_positivity_public]])),"",(Table2[[#This Row],[7d_positivity_public]]-Table2[[#This Row],[7d_positivity_all]])/Table2[[#This Row],[7d_positivity_public]])</f>
        <v>0.18181818181818182</v>
      </c>
      <c r="W3252">
        <v>9</v>
      </c>
    </row>
    <row r="3253" spans="1:23" x14ac:dyDescent="0.25">
      <c r="A3253" s="10">
        <v>44495</v>
      </c>
      <c r="B3253">
        <v>212</v>
      </c>
      <c r="C3253" t="s">
        <v>263</v>
      </c>
      <c r="D3253">
        <v>31</v>
      </c>
      <c r="E3253">
        <v>31</v>
      </c>
      <c r="F3253">
        <v>0</v>
      </c>
      <c r="G3253">
        <v>10</v>
      </c>
      <c r="H3253">
        <v>80</v>
      </c>
      <c r="J3253">
        <v>69</v>
      </c>
      <c r="K3253">
        <v>81</v>
      </c>
      <c r="L3253">
        <v>75</v>
      </c>
      <c r="M3253">
        <v>87</v>
      </c>
      <c r="N3253">
        <v>74</v>
      </c>
      <c r="O3253">
        <v>61</v>
      </c>
      <c r="P3253">
        <v>76</v>
      </c>
      <c r="Q3253">
        <v>67</v>
      </c>
      <c r="R3253">
        <v>84</v>
      </c>
      <c r="T3253" s="34">
        <f>_xlfn.XLOOKUP(B3253,'LHA Demog pivot'!$B$4:$B$93,'LHA Demog pivot'!$C$4:$C$93,,,1)</f>
        <v>93177</v>
      </c>
      <c r="U3253" s="36">
        <f>ROUND(Table2[[#This Row],[LHA_Pop_2016]]*Table2[[#This Row],[C_ADR_7day]]/100000*7,0)</f>
        <v>202</v>
      </c>
      <c r="V3253" s="13">
        <f>IF(OR(Table2[[#This Row],[7d_positivity_public]]=0,ISBLANK(Table2[[#This Row],[7d_positivity_public]])),"",(Table2[[#This Row],[7d_positivity_public]]-Table2[[#This Row],[7d_positivity_all]])/Table2[[#This Row],[7d_positivity_public]])</f>
        <v>0.1</v>
      </c>
      <c r="W3253">
        <v>9</v>
      </c>
    </row>
    <row r="3254" spans="1:23" x14ac:dyDescent="0.25">
      <c r="A3254" s="10">
        <v>44495</v>
      </c>
      <c r="B3254">
        <v>213</v>
      </c>
      <c r="C3254" t="s">
        <v>264</v>
      </c>
      <c r="D3254">
        <v>27</v>
      </c>
      <c r="E3254">
        <v>29</v>
      </c>
      <c r="F3254">
        <v>-2</v>
      </c>
      <c r="G3254">
        <v>12</v>
      </c>
      <c r="H3254">
        <v>87</v>
      </c>
      <c r="J3254">
        <v>78</v>
      </c>
      <c r="K3254">
        <v>88</v>
      </c>
      <c r="L3254">
        <v>87</v>
      </c>
      <c r="M3254">
        <v>89</v>
      </c>
      <c r="N3254">
        <v>81</v>
      </c>
      <c r="O3254">
        <v>70</v>
      </c>
      <c r="P3254">
        <v>83</v>
      </c>
      <c r="Q3254">
        <v>80</v>
      </c>
      <c r="R3254">
        <v>86</v>
      </c>
      <c r="T3254" s="34">
        <f>_xlfn.XLOOKUP(B3254,'LHA Demog pivot'!$B$4:$B$93,'LHA Demog pivot'!$C$4:$C$93,,,1)</f>
        <v>141685</v>
      </c>
      <c r="U3254" s="36">
        <f>ROUND(Table2[[#This Row],[LHA_Pop_2016]]*Table2[[#This Row],[C_ADR_7day]]/100000*7,0)</f>
        <v>268</v>
      </c>
      <c r="V3254" s="13">
        <f>IF(OR(Table2[[#This Row],[7d_positivity_public]]=0,ISBLANK(Table2[[#This Row],[7d_positivity_public]])),"",(Table2[[#This Row],[7d_positivity_public]]-Table2[[#This Row],[7d_positivity_all]])/Table2[[#This Row],[7d_positivity_public]])</f>
        <v>0.16666666666666666</v>
      </c>
      <c r="W3254">
        <v>10</v>
      </c>
    </row>
    <row r="3255" spans="1:23" x14ac:dyDescent="0.25">
      <c r="A3255" s="10">
        <v>44495</v>
      </c>
      <c r="B3255">
        <v>214</v>
      </c>
      <c r="C3255" t="s">
        <v>265</v>
      </c>
      <c r="D3255">
        <v>17</v>
      </c>
      <c r="E3255">
        <v>19</v>
      </c>
      <c r="F3255">
        <v>-2</v>
      </c>
      <c r="G3255">
        <v>9</v>
      </c>
      <c r="H3255">
        <v>81</v>
      </c>
      <c r="J3255">
        <v>73</v>
      </c>
      <c r="K3255">
        <v>81</v>
      </c>
      <c r="L3255">
        <v>76</v>
      </c>
      <c r="M3255">
        <v>87</v>
      </c>
      <c r="N3255">
        <v>75</v>
      </c>
      <c r="O3255">
        <v>64</v>
      </c>
      <c r="P3255">
        <v>76</v>
      </c>
      <c r="Q3255">
        <v>68</v>
      </c>
      <c r="R3255">
        <v>83</v>
      </c>
      <c r="T3255" s="34">
        <f>_xlfn.XLOOKUP(B3255,'LHA Demog pivot'!$B$4:$B$93,'LHA Demog pivot'!$C$4:$C$93,,,1)</f>
        <v>43157</v>
      </c>
      <c r="U3255" s="36">
        <f>ROUND(Table2[[#This Row],[LHA_Pop_2016]]*Table2[[#This Row],[C_ADR_7day]]/100000*7,0)</f>
        <v>51</v>
      </c>
      <c r="V3255" s="13">
        <f>IF(OR(Table2[[#This Row],[7d_positivity_public]]=0,ISBLANK(Table2[[#This Row],[7d_positivity_public]])),"",(Table2[[#This Row],[7d_positivity_public]]-Table2[[#This Row],[7d_positivity_all]])/Table2[[#This Row],[7d_positivity_public]])</f>
        <v>0.22222222222222221</v>
      </c>
      <c r="W3255">
        <v>7</v>
      </c>
    </row>
    <row r="3256" spans="1:23" x14ac:dyDescent="0.25">
      <c r="A3256" s="10">
        <v>44495</v>
      </c>
      <c r="B3256">
        <v>215</v>
      </c>
      <c r="C3256" t="s">
        <v>135</v>
      </c>
      <c r="D3256">
        <v>9</v>
      </c>
      <c r="E3256">
        <v>5</v>
      </c>
      <c r="F3256">
        <v>4</v>
      </c>
      <c r="G3256">
        <v>5</v>
      </c>
      <c r="H3256">
        <v>84</v>
      </c>
      <c r="J3256">
        <v>68</v>
      </c>
      <c r="K3256">
        <v>85</v>
      </c>
      <c r="L3256">
        <v>77</v>
      </c>
      <c r="M3256">
        <v>90</v>
      </c>
      <c r="N3256">
        <v>78</v>
      </c>
      <c r="O3256">
        <v>60</v>
      </c>
      <c r="P3256">
        <v>79</v>
      </c>
      <c r="Q3256">
        <v>67</v>
      </c>
      <c r="R3256">
        <v>87</v>
      </c>
      <c r="T3256" s="34">
        <f>_xlfn.XLOOKUP(B3256,'LHA Demog pivot'!$B$4:$B$93,'LHA Demog pivot'!$C$4:$C$93,,,1)</f>
        <v>9696</v>
      </c>
      <c r="U3256" s="36">
        <f>ROUND(Table2[[#This Row],[LHA_Pop_2016]]*Table2[[#This Row],[C_ADR_7day]]/100000*7,0)</f>
        <v>6</v>
      </c>
      <c r="V3256" s="13">
        <f>IF(OR(Table2[[#This Row],[7d_positivity_public]]=0,ISBLANK(Table2[[#This Row],[7d_positivity_public]])),"",(Table2[[#This Row],[7d_positivity_public]]-Table2[[#This Row],[7d_positivity_all]])/Table2[[#This Row],[7d_positivity_public]])</f>
        <v>0.2</v>
      </c>
      <c r="W3256">
        <v>4</v>
      </c>
    </row>
    <row r="3257" spans="1:23" x14ac:dyDescent="0.25">
      <c r="A3257" s="10">
        <v>44495</v>
      </c>
      <c r="B3257">
        <v>221</v>
      </c>
      <c r="C3257" t="s">
        <v>136</v>
      </c>
      <c r="D3257">
        <v>9</v>
      </c>
      <c r="E3257">
        <v>7</v>
      </c>
      <c r="F3257">
        <v>2</v>
      </c>
      <c r="G3257">
        <v>4</v>
      </c>
      <c r="H3257">
        <v>93</v>
      </c>
      <c r="J3257">
        <v>90</v>
      </c>
      <c r="K3257">
        <v>93</v>
      </c>
      <c r="L3257">
        <v>94</v>
      </c>
      <c r="M3257">
        <v>91</v>
      </c>
      <c r="N3257">
        <v>88</v>
      </c>
      <c r="O3257">
        <v>83</v>
      </c>
      <c r="P3257">
        <v>88</v>
      </c>
      <c r="Q3257">
        <v>88</v>
      </c>
      <c r="R3257">
        <v>88</v>
      </c>
      <c r="T3257" s="34">
        <f>_xlfn.XLOOKUP(B3257,'LHA Demog pivot'!$B$4:$B$93,'LHA Demog pivot'!$C$4:$C$93,,,1)</f>
        <v>70996</v>
      </c>
      <c r="U3257" s="36">
        <f>ROUND(Table2[[#This Row],[LHA_Pop_2016]]*Table2[[#This Row],[C_ADR_7day]]/100000*7,0)</f>
        <v>45</v>
      </c>
      <c r="V3257" s="13">
        <f>IF(OR(Table2[[#This Row],[7d_positivity_public]]=0,ISBLANK(Table2[[#This Row],[7d_positivity_public]])),"",(Table2[[#This Row],[7d_positivity_public]]-Table2[[#This Row],[7d_positivity_all]])/Table2[[#This Row],[7d_positivity_public]])</f>
        <v>0.25</v>
      </c>
      <c r="W3257">
        <v>3</v>
      </c>
    </row>
    <row r="3258" spans="1:23" x14ac:dyDescent="0.25">
      <c r="A3258" s="10">
        <v>44495</v>
      </c>
      <c r="B3258">
        <v>222</v>
      </c>
      <c r="C3258" t="s">
        <v>266</v>
      </c>
      <c r="D3258">
        <v>6</v>
      </c>
      <c r="E3258">
        <v>6</v>
      </c>
      <c r="F3258">
        <v>0</v>
      </c>
      <c r="G3258">
        <v>4</v>
      </c>
      <c r="H3258">
        <v>93</v>
      </c>
      <c r="J3258">
        <v>89</v>
      </c>
      <c r="K3258">
        <v>93</v>
      </c>
      <c r="L3258">
        <v>96</v>
      </c>
      <c r="M3258">
        <v>89</v>
      </c>
      <c r="N3258">
        <v>88</v>
      </c>
      <c r="O3258">
        <v>83</v>
      </c>
      <c r="P3258">
        <v>89</v>
      </c>
      <c r="Q3258">
        <v>90</v>
      </c>
      <c r="R3258">
        <v>86</v>
      </c>
      <c r="T3258" s="34">
        <f>_xlfn.XLOOKUP(B3258,'LHA Demog pivot'!$B$4:$B$93,'LHA Demog pivot'!$C$4:$C$93,,,1)</f>
        <v>232755</v>
      </c>
      <c r="U3258" s="36">
        <f>ROUND(Table2[[#This Row],[LHA_Pop_2016]]*Table2[[#This Row],[C_ADR_7day]]/100000*7,0)</f>
        <v>98</v>
      </c>
      <c r="V3258" s="13">
        <f>IF(OR(Table2[[#This Row],[7d_positivity_public]]=0,ISBLANK(Table2[[#This Row],[7d_positivity_public]])),"",(Table2[[#This Row],[7d_positivity_public]]-Table2[[#This Row],[7d_positivity_all]])/Table2[[#This Row],[7d_positivity_public]])</f>
        <v>0.5</v>
      </c>
      <c r="W3258">
        <v>2</v>
      </c>
    </row>
    <row r="3259" spans="1:23" x14ac:dyDescent="0.25">
      <c r="A3259" s="10">
        <v>44495</v>
      </c>
      <c r="B3259">
        <v>223</v>
      </c>
      <c r="C3259" t="s">
        <v>267</v>
      </c>
      <c r="D3259">
        <v>14</v>
      </c>
      <c r="E3259">
        <v>12</v>
      </c>
      <c r="F3259">
        <v>2</v>
      </c>
      <c r="G3259">
        <v>6</v>
      </c>
      <c r="H3259">
        <v>88</v>
      </c>
      <c r="J3259">
        <v>85</v>
      </c>
      <c r="K3259">
        <v>88</v>
      </c>
      <c r="L3259">
        <v>85</v>
      </c>
      <c r="M3259">
        <v>91</v>
      </c>
      <c r="N3259">
        <v>83</v>
      </c>
      <c r="O3259">
        <v>77</v>
      </c>
      <c r="P3259">
        <v>83</v>
      </c>
      <c r="Q3259">
        <v>79</v>
      </c>
      <c r="R3259">
        <v>88</v>
      </c>
      <c r="T3259" s="34">
        <f>_xlfn.XLOOKUP(B3259,'LHA Demog pivot'!$B$4:$B$93,'LHA Demog pivot'!$C$4:$C$93,,,1)</f>
        <v>101101</v>
      </c>
      <c r="U3259" s="36">
        <f>ROUND(Table2[[#This Row],[LHA_Pop_2016]]*Table2[[#This Row],[C_ADR_7day]]/100000*7,0)</f>
        <v>99</v>
      </c>
      <c r="V3259" s="13">
        <f>IF(OR(Table2[[#This Row],[7d_positivity_public]]=0,ISBLANK(Table2[[#This Row],[7d_positivity_public]])),"",(Table2[[#This Row],[7d_positivity_public]]-Table2[[#This Row],[7d_positivity_all]])/Table2[[#This Row],[7d_positivity_public]])</f>
        <v>0.16666666666666666</v>
      </c>
      <c r="W3259">
        <v>5</v>
      </c>
    </row>
    <row r="3260" spans="1:23" x14ac:dyDescent="0.25">
      <c r="A3260" s="10">
        <v>44495</v>
      </c>
      <c r="B3260">
        <v>224</v>
      </c>
      <c r="C3260" t="s">
        <v>268</v>
      </c>
      <c r="D3260">
        <v>7</v>
      </c>
      <c r="E3260">
        <v>6</v>
      </c>
      <c r="F3260">
        <v>1</v>
      </c>
      <c r="G3260">
        <v>4</v>
      </c>
      <c r="H3260">
        <v>91</v>
      </c>
      <c r="J3260">
        <v>89</v>
      </c>
      <c r="K3260">
        <v>91</v>
      </c>
      <c r="L3260">
        <v>91</v>
      </c>
      <c r="M3260">
        <v>91</v>
      </c>
      <c r="N3260">
        <v>87</v>
      </c>
      <c r="O3260">
        <v>83</v>
      </c>
      <c r="P3260">
        <v>87</v>
      </c>
      <c r="Q3260">
        <v>86</v>
      </c>
      <c r="R3260">
        <v>89</v>
      </c>
      <c r="T3260" s="34">
        <f>_xlfn.XLOOKUP(B3260,'LHA Demog pivot'!$B$4:$B$93,'LHA Demog pivot'!$C$4:$C$93,,,1)</f>
        <v>234393</v>
      </c>
      <c r="U3260" s="36">
        <f>ROUND(Table2[[#This Row],[LHA_Pop_2016]]*Table2[[#This Row],[C_ADR_7day]]/100000*7,0)</f>
        <v>115</v>
      </c>
      <c r="V3260" s="13">
        <f>IF(OR(Table2[[#This Row],[7d_positivity_public]]=0,ISBLANK(Table2[[#This Row],[7d_positivity_public]])),"",(Table2[[#This Row],[7d_positivity_public]]-Table2[[#This Row],[7d_positivity_all]])/Table2[[#This Row],[7d_positivity_public]])</f>
        <v>0.25</v>
      </c>
      <c r="W3260">
        <v>3</v>
      </c>
    </row>
    <row r="3261" spans="1:23" x14ac:dyDescent="0.25">
      <c r="A3261" s="10">
        <v>44495</v>
      </c>
      <c r="B3261">
        <v>231</v>
      </c>
      <c r="C3261" t="s">
        <v>269</v>
      </c>
      <c r="D3261">
        <v>17</v>
      </c>
      <c r="E3261">
        <v>22</v>
      </c>
      <c r="F3261">
        <v>-5</v>
      </c>
      <c r="G3261">
        <v>7</v>
      </c>
      <c r="H3261">
        <v>88</v>
      </c>
      <c r="J3261">
        <v>84</v>
      </c>
      <c r="K3261">
        <v>88</v>
      </c>
      <c r="L3261">
        <v>86</v>
      </c>
      <c r="M3261">
        <v>91</v>
      </c>
      <c r="N3261">
        <v>83</v>
      </c>
      <c r="O3261">
        <v>77</v>
      </c>
      <c r="P3261">
        <v>84</v>
      </c>
      <c r="Q3261">
        <v>80</v>
      </c>
      <c r="R3261">
        <v>88</v>
      </c>
      <c r="T3261" s="34">
        <f>_xlfn.XLOOKUP(B3261,'LHA Demog pivot'!$B$4:$B$93,'LHA Demog pivot'!$C$4:$C$93,,,1)</f>
        <v>143778</v>
      </c>
      <c r="U3261" s="36">
        <f>ROUND(Table2[[#This Row],[LHA_Pop_2016]]*Table2[[#This Row],[C_ADR_7day]]/100000*7,0)</f>
        <v>171</v>
      </c>
      <c r="V3261" s="13">
        <f>IF(OR(Table2[[#This Row],[7d_positivity_public]]=0,ISBLANK(Table2[[#This Row],[7d_positivity_public]])),"",(Table2[[#This Row],[7d_positivity_public]]-Table2[[#This Row],[7d_positivity_all]])/Table2[[#This Row],[7d_positivity_public]])</f>
        <v>0.2857142857142857</v>
      </c>
      <c r="W3261">
        <v>5</v>
      </c>
    </row>
    <row r="3262" spans="1:23" x14ac:dyDescent="0.25">
      <c r="A3262" s="10">
        <v>44495</v>
      </c>
      <c r="B3262">
        <v>232</v>
      </c>
      <c r="C3262" t="s">
        <v>270</v>
      </c>
      <c r="D3262">
        <v>7</v>
      </c>
      <c r="E3262">
        <v>7</v>
      </c>
      <c r="F3262">
        <v>0</v>
      </c>
      <c r="G3262">
        <v>4</v>
      </c>
      <c r="H3262">
        <v>94</v>
      </c>
      <c r="J3262">
        <v>93</v>
      </c>
      <c r="K3262">
        <v>94</v>
      </c>
      <c r="L3262">
        <v>95</v>
      </c>
      <c r="M3262">
        <v>94</v>
      </c>
      <c r="N3262">
        <v>90</v>
      </c>
      <c r="O3262">
        <v>87</v>
      </c>
      <c r="P3262">
        <v>90</v>
      </c>
      <c r="Q3262">
        <v>88</v>
      </c>
      <c r="R3262">
        <v>92</v>
      </c>
      <c r="T3262" s="34">
        <f>_xlfn.XLOOKUP(B3262,'LHA Demog pivot'!$B$4:$B$93,'LHA Demog pivot'!$C$4:$C$93,,,1)</f>
        <v>103064</v>
      </c>
      <c r="U3262" s="36">
        <f>ROUND(Table2[[#This Row],[LHA_Pop_2016]]*Table2[[#This Row],[C_ADR_7day]]/100000*7,0)</f>
        <v>51</v>
      </c>
      <c r="V3262" s="13">
        <f>IF(OR(Table2[[#This Row],[7d_positivity_public]]=0,ISBLANK(Table2[[#This Row],[7d_positivity_public]])),"",(Table2[[#This Row],[7d_positivity_public]]-Table2[[#This Row],[7d_positivity_all]])/Table2[[#This Row],[7d_positivity_public]])</f>
        <v>0.25</v>
      </c>
      <c r="W3262">
        <v>3</v>
      </c>
    </row>
    <row r="3263" spans="1:23" x14ac:dyDescent="0.25">
      <c r="A3263" s="10">
        <v>44495</v>
      </c>
      <c r="B3263">
        <v>233</v>
      </c>
      <c r="C3263" t="s">
        <v>271</v>
      </c>
      <c r="D3263">
        <v>9</v>
      </c>
      <c r="E3263">
        <v>9</v>
      </c>
      <c r="F3263">
        <v>0</v>
      </c>
      <c r="G3263">
        <v>6</v>
      </c>
      <c r="H3263">
        <v>94</v>
      </c>
      <c r="J3263">
        <v>87</v>
      </c>
      <c r="K3263">
        <v>94</v>
      </c>
      <c r="L3263">
        <v>95</v>
      </c>
      <c r="M3263">
        <v>93</v>
      </c>
      <c r="N3263">
        <v>88</v>
      </c>
      <c r="O3263">
        <v>79</v>
      </c>
      <c r="P3263">
        <v>88</v>
      </c>
      <c r="Q3263">
        <v>87</v>
      </c>
      <c r="R3263">
        <v>90</v>
      </c>
      <c r="T3263" s="34">
        <f>_xlfn.XLOOKUP(B3263,'LHA Demog pivot'!$B$4:$B$93,'LHA Demog pivot'!$C$4:$C$93,,,1)</f>
        <v>443367</v>
      </c>
      <c r="U3263" s="36">
        <f>ROUND(Table2[[#This Row],[LHA_Pop_2016]]*Table2[[#This Row],[C_ADR_7day]]/100000*7,0)</f>
        <v>279</v>
      </c>
      <c r="V3263" s="13">
        <f>IF(OR(Table2[[#This Row],[7d_positivity_public]]=0,ISBLANK(Table2[[#This Row],[7d_positivity_public]])),"",(Table2[[#This Row],[7d_positivity_public]]-Table2[[#This Row],[7d_positivity_all]])/Table2[[#This Row],[7d_positivity_public]])</f>
        <v>0.33333333333333331</v>
      </c>
      <c r="W3263">
        <v>4</v>
      </c>
    </row>
    <row r="3264" spans="1:23" x14ac:dyDescent="0.25">
      <c r="A3264" s="10">
        <v>44495</v>
      </c>
      <c r="B3264">
        <v>234</v>
      </c>
      <c r="C3264" t="s">
        <v>272</v>
      </c>
      <c r="D3264">
        <v>11</v>
      </c>
      <c r="E3264">
        <v>7</v>
      </c>
      <c r="F3264">
        <v>4</v>
      </c>
      <c r="G3264">
        <v>6</v>
      </c>
      <c r="H3264">
        <v>90</v>
      </c>
      <c r="J3264">
        <v>88</v>
      </c>
      <c r="K3264">
        <v>90</v>
      </c>
      <c r="L3264">
        <v>88</v>
      </c>
      <c r="M3264">
        <v>91</v>
      </c>
      <c r="N3264">
        <v>86</v>
      </c>
      <c r="O3264">
        <v>82</v>
      </c>
      <c r="P3264">
        <v>86</v>
      </c>
      <c r="Q3264">
        <v>82</v>
      </c>
      <c r="R3264">
        <v>89</v>
      </c>
      <c r="T3264" s="34">
        <f>_xlfn.XLOOKUP(B3264,'LHA Demog pivot'!$B$4:$B$93,'LHA Demog pivot'!$C$4:$C$93,,,1)</f>
        <v>94768</v>
      </c>
      <c r="U3264" s="36">
        <f>ROUND(Table2[[#This Row],[LHA_Pop_2016]]*Table2[[#This Row],[C_ADR_7day]]/100000*7,0)</f>
        <v>73</v>
      </c>
      <c r="V3264" s="13">
        <f>IF(OR(Table2[[#This Row],[7d_positivity_public]]=0,ISBLANK(Table2[[#This Row],[7d_positivity_public]])),"",(Table2[[#This Row],[7d_positivity_public]]-Table2[[#This Row],[7d_positivity_all]])/Table2[[#This Row],[7d_positivity_public]])</f>
        <v>0.33333333333333331</v>
      </c>
      <c r="W3264">
        <v>4</v>
      </c>
    </row>
    <row r="3265" spans="1:23" x14ac:dyDescent="0.25">
      <c r="A3265" s="10">
        <v>44495</v>
      </c>
      <c r="B3265">
        <v>311</v>
      </c>
      <c r="C3265" t="s">
        <v>273</v>
      </c>
      <c r="D3265">
        <v>2</v>
      </c>
      <c r="E3265">
        <v>2</v>
      </c>
      <c r="F3265">
        <v>0</v>
      </c>
      <c r="G3265">
        <v>2</v>
      </c>
      <c r="H3265">
        <v>91</v>
      </c>
      <c r="J3265">
        <v>91</v>
      </c>
      <c r="K3265">
        <v>91</v>
      </c>
      <c r="L3265">
        <v>94</v>
      </c>
      <c r="M3265">
        <v>88</v>
      </c>
      <c r="N3265">
        <v>87</v>
      </c>
      <c r="O3265">
        <v>86</v>
      </c>
      <c r="P3265">
        <v>88</v>
      </c>
      <c r="Q3265">
        <v>89</v>
      </c>
      <c r="R3265">
        <v>86</v>
      </c>
      <c r="T3265" s="34">
        <f>_xlfn.XLOOKUP(B3265,'LHA Demog pivot'!$B$4:$B$93,'LHA Demog pivot'!$C$4:$C$93,,,1)</f>
        <v>198309</v>
      </c>
      <c r="U3265" s="36">
        <f>ROUND(Table2[[#This Row],[LHA_Pop_2016]]*Table2[[#This Row],[C_ADR_7day]]/100000*7,0)</f>
        <v>28</v>
      </c>
      <c r="V3265" s="13">
        <f>IF(OR(Table2[[#This Row],[7d_positivity_public]]=0,ISBLANK(Table2[[#This Row],[7d_positivity_public]])),"",(Table2[[#This Row],[7d_positivity_public]]-Table2[[#This Row],[7d_positivity_all]])/Table2[[#This Row],[7d_positivity_public]])</f>
        <v>0.5</v>
      </c>
      <c r="W3265">
        <v>1</v>
      </c>
    </row>
    <row r="3266" spans="1:23" x14ac:dyDescent="0.25">
      <c r="A3266" s="10">
        <v>44495</v>
      </c>
      <c r="B3266">
        <v>321</v>
      </c>
      <c r="C3266" t="s">
        <v>274</v>
      </c>
      <c r="D3266">
        <v>6</v>
      </c>
      <c r="E3266">
        <v>4</v>
      </c>
      <c r="F3266">
        <v>2</v>
      </c>
      <c r="G3266">
        <v>4</v>
      </c>
      <c r="H3266">
        <v>96</v>
      </c>
      <c r="J3266">
        <v>91</v>
      </c>
      <c r="K3266">
        <v>97</v>
      </c>
      <c r="L3266">
        <v>100</v>
      </c>
      <c r="M3266">
        <v>89</v>
      </c>
      <c r="N3266">
        <v>91</v>
      </c>
      <c r="O3266">
        <v>84</v>
      </c>
      <c r="P3266">
        <v>92</v>
      </c>
      <c r="Q3266">
        <v>95</v>
      </c>
      <c r="R3266">
        <v>86</v>
      </c>
      <c r="T3266" s="34">
        <f>_xlfn.XLOOKUP(B3266,'LHA Demog pivot'!$B$4:$B$93,'LHA Demog pivot'!$C$4:$C$93,,,1)</f>
        <v>122041</v>
      </c>
      <c r="U3266" s="36">
        <f>ROUND(Table2[[#This Row],[LHA_Pop_2016]]*Table2[[#This Row],[C_ADR_7day]]/100000*7,0)</f>
        <v>51</v>
      </c>
      <c r="V3266" s="13">
        <f>IF(OR(Table2[[#This Row],[7d_positivity_public]]=0,ISBLANK(Table2[[#This Row],[7d_positivity_public]])),"",(Table2[[#This Row],[7d_positivity_public]]-Table2[[#This Row],[7d_positivity_all]])/Table2[[#This Row],[7d_positivity_public]])</f>
        <v>0.75</v>
      </c>
      <c r="W3266">
        <v>1</v>
      </c>
    </row>
    <row r="3267" spans="1:23" x14ac:dyDescent="0.25">
      <c r="A3267" s="10">
        <v>44495</v>
      </c>
      <c r="B3267">
        <v>322</v>
      </c>
      <c r="C3267" t="s">
        <v>275</v>
      </c>
      <c r="D3267">
        <v>8</v>
      </c>
      <c r="E3267">
        <v>15</v>
      </c>
      <c r="F3267">
        <v>-7</v>
      </c>
      <c r="G3267">
        <v>5</v>
      </c>
      <c r="H3267">
        <v>90</v>
      </c>
      <c r="J3267">
        <v>84</v>
      </c>
      <c r="K3267">
        <v>90</v>
      </c>
      <c r="L3267">
        <v>93</v>
      </c>
      <c r="M3267">
        <v>85</v>
      </c>
      <c r="N3267">
        <v>84</v>
      </c>
      <c r="O3267">
        <v>75</v>
      </c>
      <c r="P3267">
        <v>84</v>
      </c>
      <c r="Q3267">
        <v>86</v>
      </c>
      <c r="R3267">
        <v>80</v>
      </c>
      <c r="T3267" s="34">
        <f>_xlfn.XLOOKUP(B3267,'LHA Demog pivot'!$B$4:$B$93,'LHA Demog pivot'!$C$4:$C$93,,,1)</f>
        <v>61532</v>
      </c>
      <c r="U3267" s="36">
        <f>ROUND(Table2[[#This Row],[LHA_Pop_2016]]*Table2[[#This Row],[C_ADR_7day]]/100000*7,0)</f>
        <v>34</v>
      </c>
      <c r="V3267" s="13">
        <f>IF(OR(Table2[[#This Row],[7d_positivity_public]]=0,ISBLANK(Table2[[#This Row],[7d_positivity_public]])),"",(Table2[[#This Row],[7d_positivity_public]]-Table2[[#This Row],[7d_positivity_all]])/Table2[[#This Row],[7d_positivity_public]])</f>
        <v>0.6</v>
      </c>
      <c r="W3267">
        <v>2</v>
      </c>
    </row>
    <row r="3268" spans="1:23" x14ac:dyDescent="0.25">
      <c r="A3268" s="10">
        <v>44495</v>
      </c>
      <c r="B3268">
        <v>323</v>
      </c>
      <c r="C3268" t="s">
        <v>276</v>
      </c>
      <c r="D3268">
        <v>6</v>
      </c>
      <c r="E3268">
        <v>6</v>
      </c>
      <c r="F3268">
        <v>0</v>
      </c>
      <c r="G3268">
        <v>4</v>
      </c>
      <c r="H3268">
        <v>97</v>
      </c>
      <c r="J3268">
        <v>93</v>
      </c>
      <c r="K3268">
        <v>97</v>
      </c>
      <c r="L3268">
        <v>100</v>
      </c>
      <c r="M3268">
        <v>92</v>
      </c>
      <c r="N3268">
        <v>93</v>
      </c>
      <c r="O3268">
        <v>88</v>
      </c>
      <c r="P3268">
        <v>93</v>
      </c>
      <c r="Q3268">
        <v>95</v>
      </c>
      <c r="R3268">
        <v>90</v>
      </c>
      <c r="T3268" s="34">
        <f>_xlfn.XLOOKUP(B3268,'LHA Demog pivot'!$B$4:$B$93,'LHA Demog pivot'!$C$4:$C$93,,,1)</f>
        <v>103894</v>
      </c>
      <c r="U3268" s="36">
        <f>ROUND(Table2[[#This Row],[LHA_Pop_2016]]*Table2[[#This Row],[C_ADR_7day]]/100000*7,0)</f>
        <v>44</v>
      </c>
      <c r="V3268" s="13">
        <f>IF(OR(Table2[[#This Row],[7d_positivity_public]]=0,ISBLANK(Table2[[#This Row],[7d_positivity_public]])),"",(Table2[[#This Row],[7d_positivity_public]]-Table2[[#This Row],[7d_positivity_all]])/Table2[[#This Row],[7d_positivity_public]])</f>
        <v>0.25</v>
      </c>
      <c r="W3268">
        <v>3</v>
      </c>
    </row>
    <row r="3269" spans="1:23" x14ac:dyDescent="0.25">
      <c r="A3269" s="10">
        <v>44495</v>
      </c>
      <c r="B3269">
        <v>324</v>
      </c>
      <c r="C3269" t="s">
        <v>277</v>
      </c>
      <c r="D3269">
        <v>3</v>
      </c>
      <c r="E3269">
        <v>4</v>
      </c>
      <c r="F3269">
        <v>-1</v>
      </c>
      <c r="G3269">
        <v>3</v>
      </c>
      <c r="H3269">
        <v>94</v>
      </c>
      <c r="J3269">
        <v>93</v>
      </c>
      <c r="K3269">
        <v>94</v>
      </c>
      <c r="L3269">
        <v>96</v>
      </c>
      <c r="M3269">
        <v>90</v>
      </c>
      <c r="N3269">
        <v>90</v>
      </c>
      <c r="O3269">
        <v>89</v>
      </c>
      <c r="P3269">
        <v>90</v>
      </c>
      <c r="Q3269">
        <v>92</v>
      </c>
      <c r="R3269">
        <v>88</v>
      </c>
      <c r="T3269" s="34">
        <f>_xlfn.XLOOKUP(B3269,'LHA Demog pivot'!$B$4:$B$93,'LHA Demog pivot'!$C$4:$C$93,,,1)</f>
        <v>131178</v>
      </c>
      <c r="U3269" s="36">
        <f>ROUND(Table2[[#This Row],[LHA_Pop_2016]]*Table2[[#This Row],[C_ADR_7day]]/100000*7,0)</f>
        <v>28</v>
      </c>
      <c r="V3269" s="13">
        <f>IF(OR(Table2[[#This Row],[7d_positivity_public]]=0,ISBLANK(Table2[[#This Row],[7d_positivity_public]])),"",(Table2[[#This Row],[7d_positivity_public]]-Table2[[#This Row],[7d_positivity_all]])/Table2[[#This Row],[7d_positivity_public]])</f>
        <v>0.66666666666666663</v>
      </c>
      <c r="W3269">
        <v>1</v>
      </c>
    </row>
    <row r="3270" spans="1:23" x14ac:dyDescent="0.25">
      <c r="A3270" s="10">
        <v>44495</v>
      </c>
      <c r="B3270">
        <v>325</v>
      </c>
      <c r="C3270" t="s">
        <v>278</v>
      </c>
      <c r="D3270">
        <v>5</v>
      </c>
      <c r="E3270">
        <v>6</v>
      </c>
      <c r="F3270">
        <v>-1</v>
      </c>
      <c r="G3270">
        <v>3</v>
      </c>
      <c r="H3270">
        <v>96</v>
      </c>
      <c r="J3270">
        <v>94</v>
      </c>
      <c r="K3270">
        <v>96</v>
      </c>
      <c r="L3270">
        <v>98</v>
      </c>
      <c r="M3270">
        <v>91</v>
      </c>
      <c r="N3270">
        <v>92</v>
      </c>
      <c r="O3270">
        <v>90</v>
      </c>
      <c r="P3270">
        <v>92</v>
      </c>
      <c r="Q3270">
        <v>94</v>
      </c>
      <c r="R3270">
        <v>89</v>
      </c>
      <c r="T3270" s="34">
        <f>_xlfn.XLOOKUP(B3270,'LHA Demog pivot'!$B$4:$B$93,'LHA Demog pivot'!$C$4:$C$93,,,1)</f>
        <v>95808</v>
      </c>
      <c r="U3270" s="36">
        <f>ROUND(Table2[[#This Row],[LHA_Pop_2016]]*Table2[[#This Row],[C_ADR_7day]]/100000*7,0)</f>
        <v>34</v>
      </c>
      <c r="V3270" s="13">
        <f>IF(OR(Table2[[#This Row],[7d_positivity_public]]=0,ISBLANK(Table2[[#This Row],[7d_positivity_public]])),"",(Table2[[#This Row],[7d_positivity_public]]-Table2[[#This Row],[7d_positivity_all]])/Table2[[#This Row],[7d_positivity_public]])</f>
        <v>0.33333333333333331</v>
      </c>
      <c r="W3270">
        <v>2</v>
      </c>
    </row>
    <row r="3271" spans="1:23" x14ac:dyDescent="0.25">
      <c r="A3271" s="10">
        <v>44495</v>
      </c>
      <c r="B3271">
        <v>326</v>
      </c>
      <c r="C3271" t="s">
        <v>279</v>
      </c>
      <c r="D3271">
        <v>5</v>
      </c>
      <c r="E3271">
        <v>5</v>
      </c>
      <c r="F3271">
        <v>0</v>
      </c>
      <c r="G3271">
        <v>4</v>
      </c>
      <c r="H3271">
        <v>94</v>
      </c>
      <c r="J3271">
        <v>92</v>
      </c>
      <c r="K3271">
        <v>95</v>
      </c>
      <c r="L3271">
        <v>98</v>
      </c>
      <c r="M3271">
        <v>90</v>
      </c>
      <c r="N3271">
        <v>90</v>
      </c>
      <c r="O3271">
        <v>87</v>
      </c>
      <c r="P3271">
        <v>91</v>
      </c>
      <c r="Q3271">
        <v>93</v>
      </c>
      <c r="R3271">
        <v>88</v>
      </c>
      <c r="T3271" s="34">
        <f>_xlfn.XLOOKUP(B3271,'LHA Demog pivot'!$B$4:$B$93,'LHA Demog pivot'!$C$4:$C$93,,,1)</f>
        <v>134575</v>
      </c>
      <c r="U3271" s="36">
        <f>ROUND(Table2[[#This Row],[LHA_Pop_2016]]*Table2[[#This Row],[C_ADR_7day]]/100000*7,0)</f>
        <v>47</v>
      </c>
      <c r="V3271" s="13">
        <f>IF(OR(Table2[[#This Row],[7d_positivity_public]]=0,ISBLANK(Table2[[#This Row],[7d_positivity_public]])),"",(Table2[[#This Row],[7d_positivity_public]]-Table2[[#This Row],[7d_positivity_all]])/Table2[[#This Row],[7d_positivity_public]])</f>
        <v>0.25</v>
      </c>
      <c r="W3271">
        <v>3</v>
      </c>
    </row>
    <row r="3272" spans="1:23" x14ac:dyDescent="0.25">
      <c r="A3272" s="10">
        <v>44495</v>
      </c>
      <c r="B3272">
        <v>331</v>
      </c>
      <c r="C3272" t="s">
        <v>280</v>
      </c>
      <c r="D3272">
        <v>5</v>
      </c>
      <c r="E3272">
        <v>5</v>
      </c>
      <c r="F3272">
        <v>0</v>
      </c>
      <c r="G3272">
        <v>3</v>
      </c>
      <c r="H3272">
        <v>94</v>
      </c>
      <c r="J3272">
        <v>95</v>
      </c>
      <c r="K3272">
        <v>94</v>
      </c>
      <c r="L3272">
        <v>95</v>
      </c>
      <c r="M3272">
        <v>93</v>
      </c>
      <c r="N3272">
        <v>91</v>
      </c>
      <c r="O3272">
        <v>90</v>
      </c>
      <c r="P3272">
        <v>91</v>
      </c>
      <c r="Q3272">
        <v>91</v>
      </c>
      <c r="R3272">
        <v>91</v>
      </c>
      <c r="T3272" s="34">
        <f>_xlfn.XLOOKUP(B3272,'LHA Demog pivot'!$B$4:$B$93,'LHA Demog pivot'!$C$4:$C$93,,,1)</f>
        <v>141392</v>
      </c>
      <c r="U3272" s="36">
        <f>ROUND(Table2[[#This Row],[LHA_Pop_2016]]*Table2[[#This Row],[C_ADR_7day]]/100000*7,0)</f>
        <v>49</v>
      </c>
      <c r="V3272" s="13">
        <f>IF(OR(Table2[[#This Row],[7d_positivity_public]]=0,ISBLANK(Table2[[#This Row],[7d_positivity_public]])),"",(Table2[[#This Row],[7d_positivity_public]]-Table2[[#This Row],[7d_positivity_all]])/Table2[[#This Row],[7d_positivity_public]])</f>
        <v>0.33333333333333331</v>
      </c>
      <c r="W3272">
        <v>2</v>
      </c>
    </row>
    <row r="3273" spans="1:23" x14ac:dyDescent="0.25">
      <c r="A3273" s="10">
        <v>44495</v>
      </c>
      <c r="B3273">
        <v>332</v>
      </c>
      <c r="C3273" t="s">
        <v>281</v>
      </c>
      <c r="D3273">
        <v>4</v>
      </c>
      <c r="E3273">
        <v>7</v>
      </c>
      <c r="F3273">
        <v>-3</v>
      </c>
      <c r="G3273">
        <v>3</v>
      </c>
      <c r="H3273">
        <v>90</v>
      </c>
      <c r="J3273">
        <v>91</v>
      </c>
      <c r="K3273">
        <v>90</v>
      </c>
      <c r="L3273">
        <v>88</v>
      </c>
      <c r="M3273">
        <v>91</v>
      </c>
      <c r="N3273">
        <v>86</v>
      </c>
      <c r="O3273">
        <v>86</v>
      </c>
      <c r="P3273">
        <v>86</v>
      </c>
      <c r="Q3273">
        <v>83</v>
      </c>
      <c r="R3273">
        <v>89</v>
      </c>
      <c r="T3273" s="34">
        <f>_xlfn.XLOOKUP(B3273,'LHA Demog pivot'!$B$4:$B$93,'LHA Demog pivot'!$C$4:$C$93,,,1)</f>
        <v>50490</v>
      </c>
      <c r="U3273" s="36">
        <f>ROUND(Table2[[#This Row],[LHA_Pop_2016]]*Table2[[#This Row],[C_ADR_7day]]/100000*7,0)</f>
        <v>14</v>
      </c>
      <c r="V3273" s="13">
        <f>IF(OR(Table2[[#This Row],[7d_positivity_public]]=0,ISBLANK(Table2[[#This Row],[7d_positivity_public]])),"",(Table2[[#This Row],[7d_positivity_public]]-Table2[[#This Row],[7d_positivity_all]])/Table2[[#This Row],[7d_positivity_public]])</f>
        <v>0.66666666666666663</v>
      </c>
      <c r="W3273">
        <v>1</v>
      </c>
    </row>
    <row r="3274" spans="1:23" x14ac:dyDescent="0.25">
      <c r="A3274" s="10">
        <v>44495</v>
      </c>
      <c r="B3274">
        <v>333</v>
      </c>
      <c r="C3274" t="s">
        <v>282</v>
      </c>
      <c r="D3274">
        <v>13</v>
      </c>
      <c r="E3274">
        <v>8</v>
      </c>
      <c r="F3274">
        <v>5</v>
      </c>
      <c r="G3274">
        <v>9</v>
      </c>
      <c r="H3274">
        <v>88</v>
      </c>
      <c r="J3274">
        <v>81</v>
      </c>
      <c r="K3274">
        <v>88</v>
      </c>
      <c r="L3274">
        <v>82</v>
      </c>
      <c r="M3274">
        <v>91</v>
      </c>
      <c r="N3274">
        <v>83</v>
      </c>
      <c r="O3274">
        <v>72</v>
      </c>
      <c r="P3274">
        <v>84</v>
      </c>
      <c r="Q3274">
        <v>74</v>
      </c>
      <c r="R3274">
        <v>89</v>
      </c>
      <c r="T3274" s="34">
        <f>_xlfn.XLOOKUP(B3274,'LHA Demog pivot'!$B$4:$B$93,'LHA Demog pivot'!$C$4:$C$93,,,1)</f>
        <v>29970</v>
      </c>
      <c r="U3274" s="36">
        <f>ROUND(Table2[[#This Row],[LHA_Pop_2016]]*Table2[[#This Row],[C_ADR_7day]]/100000*7,0)</f>
        <v>27</v>
      </c>
      <c r="V3274" s="13">
        <f>IF(OR(Table2[[#This Row],[7d_positivity_public]]=0,ISBLANK(Table2[[#This Row],[7d_positivity_public]])),"",(Table2[[#This Row],[7d_positivity_public]]-Table2[[#This Row],[7d_positivity_all]])/Table2[[#This Row],[7d_positivity_public]])</f>
        <v>0.1111111111111111</v>
      </c>
      <c r="W3274">
        <v>8</v>
      </c>
    </row>
    <row r="3275" spans="1:23" x14ac:dyDescent="0.25">
      <c r="A3275" s="10">
        <v>44495</v>
      </c>
      <c r="B3275">
        <v>334</v>
      </c>
      <c r="C3275" t="s">
        <v>283</v>
      </c>
      <c r="D3275">
        <v>1</v>
      </c>
      <c r="E3275">
        <v>1</v>
      </c>
      <c r="F3275">
        <v>0</v>
      </c>
      <c r="G3275">
        <v>1</v>
      </c>
      <c r="H3275">
        <v>84</v>
      </c>
      <c r="J3275">
        <v>76</v>
      </c>
      <c r="K3275">
        <v>85</v>
      </c>
      <c r="L3275">
        <v>77</v>
      </c>
      <c r="M3275">
        <v>89</v>
      </c>
      <c r="N3275">
        <v>79</v>
      </c>
      <c r="O3275">
        <v>65</v>
      </c>
      <c r="P3275">
        <v>80</v>
      </c>
      <c r="Q3275">
        <v>68</v>
      </c>
      <c r="R3275">
        <v>87</v>
      </c>
      <c r="T3275" s="34">
        <f>_xlfn.XLOOKUP(B3275,'LHA Demog pivot'!$B$4:$B$93,'LHA Demog pivot'!$C$4:$C$93,,,1)</f>
        <v>19671</v>
      </c>
      <c r="U3275" s="36">
        <f>ROUND(Table2[[#This Row],[LHA_Pop_2016]]*Table2[[#This Row],[C_ADR_7day]]/100000*7,0)</f>
        <v>1</v>
      </c>
      <c r="V3275" s="13">
        <f>IF(OR(Table2[[#This Row],[7d_positivity_public]]=0,ISBLANK(Table2[[#This Row],[7d_positivity_public]])),"",(Table2[[#This Row],[7d_positivity_public]]-Table2[[#This Row],[7d_positivity_all]])/Table2[[#This Row],[7d_positivity_public]])</f>
        <v>0</v>
      </c>
      <c r="W3275">
        <v>1</v>
      </c>
    </row>
    <row r="3276" spans="1:23" x14ac:dyDescent="0.25">
      <c r="A3276" s="10">
        <v>44495</v>
      </c>
      <c r="B3276">
        <v>335</v>
      </c>
      <c r="C3276" t="s">
        <v>284</v>
      </c>
      <c r="D3276">
        <v>13</v>
      </c>
      <c r="E3276">
        <v>15</v>
      </c>
      <c r="F3276">
        <v>-2</v>
      </c>
      <c r="G3276">
        <v>7</v>
      </c>
      <c r="H3276">
        <v>96</v>
      </c>
      <c r="J3276">
        <v>90</v>
      </c>
      <c r="K3276">
        <v>97</v>
      </c>
      <c r="L3276">
        <v>98</v>
      </c>
      <c r="M3276">
        <v>94</v>
      </c>
      <c r="N3276">
        <v>89</v>
      </c>
      <c r="O3276">
        <v>81</v>
      </c>
      <c r="P3276">
        <v>90</v>
      </c>
      <c r="Q3276">
        <v>89</v>
      </c>
      <c r="R3276">
        <v>91</v>
      </c>
      <c r="T3276" s="34">
        <f>_xlfn.XLOOKUP(B3276,'LHA Demog pivot'!$B$4:$B$93,'LHA Demog pivot'!$C$4:$C$93,,,1)</f>
        <v>38653</v>
      </c>
      <c r="U3276" s="36">
        <f>ROUND(Table2[[#This Row],[LHA_Pop_2016]]*Table2[[#This Row],[C_ADR_7day]]/100000*7,0)</f>
        <v>35</v>
      </c>
      <c r="V3276" s="13">
        <f>IF(OR(Table2[[#This Row],[7d_positivity_public]]=0,ISBLANK(Table2[[#This Row],[7d_positivity_public]])),"",(Table2[[#This Row],[7d_positivity_public]]-Table2[[#This Row],[7d_positivity_all]])/Table2[[#This Row],[7d_positivity_public]])</f>
        <v>0.42857142857142855</v>
      </c>
      <c r="W3276">
        <v>4</v>
      </c>
    </row>
    <row r="3277" spans="1:23" x14ac:dyDescent="0.25">
      <c r="A3277" s="10">
        <v>44495</v>
      </c>
      <c r="B3277">
        <v>336</v>
      </c>
      <c r="C3277" t="s">
        <v>285</v>
      </c>
      <c r="D3277">
        <v>15</v>
      </c>
      <c r="E3277">
        <v>15</v>
      </c>
      <c r="F3277">
        <v>0</v>
      </c>
      <c r="G3277">
        <v>10</v>
      </c>
      <c r="H3277">
        <v>79</v>
      </c>
      <c r="J3277">
        <v>66</v>
      </c>
      <c r="K3277">
        <v>80</v>
      </c>
      <c r="L3277">
        <v>76</v>
      </c>
      <c r="M3277">
        <v>84</v>
      </c>
      <c r="N3277">
        <v>70</v>
      </c>
      <c r="O3277">
        <v>51</v>
      </c>
      <c r="P3277">
        <v>72</v>
      </c>
      <c r="Q3277">
        <v>64</v>
      </c>
      <c r="R3277">
        <v>79</v>
      </c>
      <c r="T3277" s="34">
        <f>_xlfn.XLOOKUP(B3277,'LHA Demog pivot'!$B$4:$B$93,'LHA Demog pivot'!$C$4:$C$93,,,1)</f>
        <v>2678</v>
      </c>
      <c r="U3277" s="36">
        <f>ROUND(Table2[[#This Row],[LHA_Pop_2016]]*Table2[[#This Row],[C_ADR_7day]]/100000*7,0)</f>
        <v>3</v>
      </c>
      <c r="V3277" s="13">
        <f>IF(OR(Table2[[#This Row],[7d_positivity_public]]=0,ISBLANK(Table2[[#This Row],[7d_positivity_public]])),"",(Table2[[#This Row],[7d_positivity_public]]-Table2[[#This Row],[7d_positivity_all]])/Table2[[#This Row],[7d_positivity_public]])</f>
        <v>0.4</v>
      </c>
      <c r="W3277">
        <v>6</v>
      </c>
    </row>
    <row r="3278" spans="1:23" x14ac:dyDescent="0.25">
      <c r="A3278" s="10">
        <v>44495</v>
      </c>
      <c r="B3278">
        <v>337</v>
      </c>
      <c r="C3278" t="s">
        <v>286</v>
      </c>
      <c r="D3278">
        <v>0</v>
      </c>
      <c r="E3278">
        <v>0</v>
      </c>
      <c r="F3278">
        <v>0</v>
      </c>
      <c r="G3278">
        <v>0</v>
      </c>
      <c r="H3278">
        <v>97</v>
      </c>
      <c r="J3278">
        <v>92</v>
      </c>
      <c r="K3278">
        <v>98</v>
      </c>
      <c r="L3278">
        <v>99</v>
      </c>
      <c r="M3278">
        <v>97</v>
      </c>
      <c r="N3278">
        <v>94</v>
      </c>
      <c r="O3278">
        <v>85</v>
      </c>
      <c r="P3278">
        <v>95</v>
      </c>
      <c r="Q3278">
        <v>94</v>
      </c>
      <c r="R3278">
        <v>95</v>
      </c>
      <c r="T3278" s="34">
        <f>_xlfn.XLOOKUP(B3278,'LHA Demog pivot'!$B$4:$B$93,'LHA Demog pivot'!$C$4:$C$93,,,1)</f>
        <v>1514</v>
      </c>
      <c r="U3278" s="36">
        <f>ROUND(Table2[[#This Row],[LHA_Pop_2016]]*Table2[[#This Row],[C_ADR_7day]]/100000*7,0)</f>
        <v>0</v>
      </c>
      <c r="V3278" s="13" t="str">
        <f>IF(OR(Table2[[#This Row],[7d_positivity_public]]=0,ISBLANK(Table2[[#This Row],[7d_positivity_public]])),"",(Table2[[#This Row],[7d_positivity_public]]-Table2[[#This Row],[7d_positivity_all]])/Table2[[#This Row],[7d_positivity_public]])</f>
        <v/>
      </c>
      <c r="W3278">
        <v>0</v>
      </c>
    </row>
    <row r="3279" spans="1:23" x14ac:dyDescent="0.25">
      <c r="A3279" s="10">
        <v>44495</v>
      </c>
      <c r="B3279">
        <v>411</v>
      </c>
      <c r="C3279" t="s">
        <v>287</v>
      </c>
      <c r="D3279">
        <v>5</v>
      </c>
      <c r="E3279">
        <v>6</v>
      </c>
      <c r="F3279">
        <v>-1</v>
      </c>
      <c r="G3279">
        <v>4</v>
      </c>
      <c r="H3279">
        <v>95</v>
      </c>
      <c r="J3279">
        <v>94</v>
      </c>
      <c r="K3279">
        <v>95</v>
      </c>
      <c r="L3279">
        <v>96</v>
      </c>
      <c r="M3279">
        <v>94</v>
      </c>
      <c r="N3279">
        <v>91</v>
      </c>
      <c r="O3279">
        <v>88</v>
      </c>
      <c r="P3279">
        <v>91</v>
      </c>
      <c r="Q3279">
        <v>90</v>
      </c>
      <c r="R3279">
        <v>92</v>
      </c>
      <c r="T3279" s="34">
        <f>_xlfn.XLOOKUP(B3279,'LHA Demog pivot'!$B$4:$B$93,'LHA Demog pivot'!$C$4:$C$93,,,1)</f>
        <v>225919</v>
      </c>
      <c r="U3279" s="36">
        <f>ROUND(Table2[[#This Row],[LHA_Pop_2016]]*Table2[[#This Row],[C_ADR_7day]]/100000*7,0)</f>
        <v>79</v>
      </c>
      <c r="V3279" s="13">
        <f>IF(OR(Table2[[#This Row],[7d_positivity_public]]=0,ISBLANK(Table2[[#This Row],[7d_positivity_public]])),"",(Table2[[#This Row],[7d_positivity_public]]-Table2[[#This Row],[7d_positivity_all]])/Table2[[#This Row],[7d_positivity_public]])</f>
        <v>0.25</v>
      </c>
      <c r="W3279">
        <v>3</v>
      </c>
    </row>
    <row r="3280" spans="1:23" x14ac:dyDescent="0.25">
      <c r="A3280" s="10">
        <v>44495</v>
      </c>
      <c r="B3280">
        <v>412</v>
      </c>
      <c r="C3280" t="s">
        <v>288</v>
      </c>
      <c r="D3280">
        <v>3</v>
      </c>
      <c r="E3280">
        <v>4</v>
      </c>
      <c r="F3280">
        <v>-1</v>
      </c>
      <c r="G3280">
        <v>2</v>
      </c>
      <c r="H3280">
        <v>92</v>
      </c>
      <c r="J3280">
        <v>90</v>
      </c>
      <c r="K3280">
        <v>92</v>
      </c>
      <c r="L3280">
        <v>90</v>
      </c>
      <c r="M3280">
        <v>94</v>
      </c>
      <c r="N3280">
        <v>86</v>
      </c>
      <c r="O3280">
        <v>82</v>
      </c>
      <c r="P3280">
        <v>87</v>
      </c>
      <c r="Q3280">
        <v>83</v>
      </c>
      <c r="R3280">
        <v>91</v>
      </c>
      <c r="T3280" s="34">
        <f>_xlfn.XLOOKUP(B3280,'LHA Demog pivot'!$B$4:$B$93,'LHA Demog pivot'!$C$4:$C$93,,,1)</f>
        <v>77460</v>
      </c>
      <c r="U3280" s="36">
        <f>ROUND(Table2[[#This Row],[LHA_Pop_2016]]*Table2[[#This Row],[C_ADR_7day]]/100000*7,0)</f>
        <v>16</v>
      </c>
      <c r="V3280" s="13">
        <f>IF(OR(Table2[[#This Row],[7d_positivity_public]]=0,ISBLANK(Table2[[#This Row],[7d_positivity_public]])),"",(Table2[[#This Row],[7d_positivity_public]]-Table2[[#This Row],[7d_positivity_all]])/Table2[[#This Row],[7d_positivity_public]])</f>
        <v>0</v>
      </c>
      <c r="W3280">
        <v>2</v>
      </c>
    </row>
    <row r="3281" spans="1:23" x14ac:dyDescent="0.25">
      <c r="A3281" s="10">
        <v>44495</v>
      </c>
      <c r="B3281">
        <v>413</v>
      </c>
      <c r="C3281" t="s">
        <v>289</v>
      </c>
      <c r="D3281">
        <v>3</v>
      </c>
      <c r="E3281">
        <v>4</v>
      </c>
      <c r="F3281">
        <v>-1</v>
      </c>
      <c r="G3281">
        <v>3</v>
      </c>
      <c r="H3281">
        <v>95</v>
      </c>
      <c r="J3281">
        <v>95</v>
      </c>
      <c r="K3281">
        <v>95</v>
      </c>
      <c r="L3281">
        <v>92</v>
      </c>
      <c r="M3281">
        <v>96</v>
      </c>
      <c r="N3281">
        <v>92</v>
      </c>
      <c r="O3281">
        <v>89</v>
      </c>
      <c r="P3281">
        <v>92</v>
      </c>
      <c r="Q3281">
        <v>88</v>
      </c>
      <c r="R3281">
        <v>94</v>
      </c>
      <c r="T3281" s="34">
        <f>_xlfn.XLOOKUP(B3281,'LHA Demog pivot'!$B$4:$B$93,'LHA Demog pivot'!$C$4:$C$93,,,1)</f>
        <v>64692</v>
      </c>
      <c r="U3281" s="36">
        <f>ROUND(Table2[[#This Row],[LHA_Pop_2016]]*Table2[[#This Row],[C_ADR_7day]]/100000*7,0)</f>
        <v>14</v>
      </c>
      <c r="V3281" s="13">
        <f>IF(OR(Table2[[#This Row],[7d_positivity_public]]=0,ISBLANK(Table2[[#This Row],[7d_positivity_public]])),"",(Table2[[#This Row],[7d_positivity_public]]-Table2[[#This Row],[7d_positivity_all]])/Table2[[#This Row],[7d_positivity_public]])</f>
        <v>0.33333333333333331</v>
      </c>
      <c r="W3281">
        <v>2</v>
      </c>
    </row>
    <row r="3282" spans="1:23" x14ac:dyDescent="0.25">
      <c r="A3282" s="10">
        <v>44495</v>
      </c>
      <c r="B3282">
        <v>414</v>
      </c>
      <c r="C3282" t="s">
        <v>290</v>
      </c>
      <c r="D3282">
        <v>4</v>
      </c>
      <c r="E3282">
        <v>15</v>
      </c>
      <c r="F3282">
        <v>-11</v>
      </c>
      <c r="G3282">
        <v>5</v>
      </c>
      <c r="H3282">
        <v>87</v>
      </c>
      <c r="J3282">
        <v>81</v>
      </c>
      <c r="K3282">
        <v>87</v>
      </c>
      <c r="L3282">
        <v>78</v>
      </c>
      <c r="M3282">
        <v>91</v>
      </c>
      <c r="N3282">
        <v>82</v>
      </c>
      <c r="O3282">
        <v>70</v>
      </c>
      <c r="P3282">
        <v>83</v>
      </c>
      <c r="Q3282">
        <v>71</v>
      </c>
      <c r="R3282">
        <v>88</v>
      </c>
      <c r="T3282" s="34">
        <f>_xlfn.XLOOKUP(B3282,'LHA Demog pivot'!$B$4:$B$93,'LHA Demog pivot'!$C$4:$C$93,,,1)</f>
        <v>15289</v>
      </c>
      <c r="U3282" s="36">
        <f>ROUND(Table2[[#This Row],[LHA_Pop_2016]]*Table2[[#This Row],[C_ADR_7day]]/100000*7,0)</f>
        <v>4</v>
      </c>
      <c r="V3282" s="13">
        <f>IF(OR(Table2[[#This Row],[7d_positivity_public]]=0,ISBLANK(Table2[[#This Row],[7d_positivity_public]])),"",(Table2[[#This Row],[7d_positivity_public]]-Table2[[#This Row],[7d_positivity_all]])/Table2[[#This Row],[7d_positivity_public]])</f>
        <v>0.4</v>
      </c>
      <c r="W3282">
        <v>3</v>
      </c>
    </row>
    <row r="3283" spans="1:23" x14ac:dyDescent="0.25">
      <c r="A3283" s="10">
        <v>44495</v>
      </c>
      <c r="B3283">
        <v>421</v>
      </c>
      <c r="C3283" t="s">
        <v>291</v>
      </c>
      <c r="D3283">
        <v>11</v>
      </c>
      <c r="E3283">
        <v>12</v>
      </c>
      <c r="F3283">
        <v>-1</v>
      </c>
      <c r="G3283">
        <v>7</v>
      </c>
      <c r="H3283">
        <v>87</v>
      </c>
      <c r="J3283">
        <v>85</v>
      </c>
      <c r="K3283">
        <v>87</v>
      </c>
      <c r="L3283">
        <v>81</v>
      </c>
      <c r="M3283">
        <v>91</v>
      </c>
      <c r="N3283">
        <v>81</v>
      </c>
      <c r="O3283">
        <v>74</v>
      </c>
      <c r="P3283">
        <v>81</v>
      </c>
      <c r="Q3283">
        <v>72</v>
      </c>
      <c r="R3283">
        <v>88</v>
      </c>
      <c r="T3283" s="34">
        <f>_xlfn.XLOOKUP(B3283,'LHA Demog pivot'!$B$4:$B$93,'LHA Demog pivot'!$C$4:$C$93,,,1)</f>
        <v>58378</v>
      </c>
      <c r="U3283" s="36">
        <f>ROUND(Table2[[#This Row],[LHA_Pop_2016]]*Table2[[#This Row],[C_ADR_7day]]/100000*7,0)</f>
        <v>45</v>
      </c>
      <c r="V3283" s="13">
        <f>IF(OR(Table2[[#This Row],[7d_positivity_public]]=0,ISBLANK(Table2[[#This Row],[7d_positivity_public]])),"",(Table2[[#This Row],[7d_positivity_public]]-Table2[[#This Row],[7d_positivity_all]])/Table2[[#This Row],[7d_positivity_public]])</f>
        <v>0.14285714285714285</v>
      </c>
      <c r="W3283">
        <v>6</v>
      </c>
    </row>
    <row r="3284" spans="1:23" x14ac:dyDescent="0.25">
      <c r="A3284" s="10">
        <v>44495</v>
      </c>
      <c r="B3284">
        <v>422</v>
      </c>
      <c r="C3284" t="s">
        <v>292</v>
      </c>
      <c r="D3284">
        <v>8</v>
      </c>
      <c r="E3284">
        <v>8</v>
      </c>
      <c r="F3284">
        <v>0</v>
      </c>
      <c r="G3284">
        <v>10</v>
      </c>
      <c r="H3284">
        <v>82</v>
      </c>
      <c r="J3284">
        <v>73</v>
      </c>
      <c r="K3284">
        <v>82</v>
      </c>
      <c r="L3284">
        <v>72</v>
      </c>
      <c r="M3284">
        <v>88</v>
      </c>
      <c r="N3284">
        <v>75</v>
      </c>
      <c r="O3284">
        <v>62</v>
      </c>
      <c r="P3284">
        <v>76</v>
      </c>
      <c r="Q3284">
        <v>61</v>
      </c>
      <c r="R3284">
        <v>85</v>
      </c>
      <c r="T3284" s="34">
        <f>_xlfn.XLOOKUP(B3284,'LHA Demog pivot'!$B$4:$B$93,'LHA Demog pivot'!$C$4:$C$93,,,1)</f>
        <v>6240</v>
      </c>
      <c r="U3284" s="36">
        <f>ROUND(Table2[[#This Row],[LHA_Pop_2016]]*Table2[[#This Row],[C_ADR_7day]]/100000*7,0)</f>
        <v>3</v>
      </c>
      <c r="V3284" s="13">
        <f>IF(OR(Table2[[#This Row],[7d_positivity_public]]=0,ISBLANK(Table2[[#This Row],[7d_positivity_public]])),"",(Table2[[#This Row],[7d_positivity_public]]-Table2[[#This Row],[7d_positivity_all]])/Table2[[#This Row],[7d_positivity_public]])</f>
        <v>0.2</v>
      </c>
      <c r="W3284">
        <v>8</v>
      </c>
    </row>
    <row r="3285" spans="1:23" x14ac:dyDescent="0.25">
      <c r="A3285" s="10">
        <v>44495</v>
      </c>
      <c r="B3285">
        <v>423</v>
      </c>
      <c r="C3285" t="s">
        <v>293</v>
      </c>
      <c r="D3285">
        <v>12</v>
      </c>
      <c r="E3285">
        <v>4</v>
      </c>
      <c r="F3285">
        <v>8</v>
      </c>
      <c r="G3285">
        <v>8</v>
      </c>
      <c r="H3285">
        <v>88</v>
      </c>
      <c r="J3285">
        <v>79</v>
      </c>
      <c r="K3285">
        <v>88</v>
      </c>
      <c r="L3285">
        <v>81</v>
      </c>
      <c r="M3285">
        <v>92</v>
      </c>
      <c r="N3285">
        <v>83</v>
      </c>
      <c r="O3285">
        <v>68</v>
      </c>
      <c r="P3285">
        <v>84</v>
      </c>
      <c r="Q3285">
        <v>72</v>
      </c>
      <c r="R3285">
        <v>89</v>
      </c>
      <c r="T3285" s="34">
        <f>_xlfn.XLOOKUP(B3285,'LHA Demog pivot'!$B$4:$B$93,'LHA Demog pivot'!$C$4:$C$93,,,1)</f>
        <v>19121</v>
      </c>
      <c r="U3285" s="36">
        <f>ROUND(Table2[[#This Row],[LHA_Pop_2016]]*Table2[[#This Row],[C_ADR_7day]]/100000*7,0)</f>
        <v>16</v>
      </c>
      <c r="V3285" s="13">
        <f>IF(OR(Table2[[#This Row],[7d_positivity_public]]=0,ISBLANK(Table2[[#This Row],[7d_positivity_public]])),"",(Table2[[#This Row],[7d_positivity_public]]-Table2[[#This Row],[7d_positivity_all]])/Table2[[#This Row],[7d_positivity_public]])</f>
        <v>0.125</v>
      </c>
      <c r="W3285">
        <v>7</v>
      </c>
    </row>
    <row r="3286" spans="1:23" x14ac:dyDescent="0.25">
      <c r="A3286" s="10">
        <v>44495</v>
      </c>
      <c r="B3286">
        <v>424</v>
      </c>
      <c r="C3286" t="s">
        <v>294</v>
      </c>
      <c r="D3286">
        <v>13</v>
      </c>
      <c r="E3286">
        <v>7</v>
      </c>
      <c r="F3286">
        <v>6</v>
      </c>
      <c r="G3286">
        <v>12</v>
      </c>
      <c r="H3286">
        <v>89</v>
      </c>
      <c r="J3286">
        <v>85</v>
      </c>
      <c r="K3286">
        <v>89</v>
      </c>
      <c r="L3286">
        <v>86</v>
      </c>
      <c r="M3286">
        <v>91</v>
      </c>
      <c r="N3286">
        <v>83</v>
      </c>
      <c r="O3286">
        <v>76</v>
      </c>
      <c r="P3286">
        <v>84</v>
      </c>
      <c r="Q3286">
        <v>78</v>
      </c>
      <c r="R3286">
        <v>89</v>
      </c>
      <c r="T3286" s="34">
        <f>_xlfn.XLOOKUP(B3286,'LHA Demog pivot'!$B$4:$B$93,'LHA Demog pivot'!$C$4:$C$93,,,1)</f>
        <v>108964</v>
      </c>
      <c r="U3286" s="36">
        <f>ROUND(Table2[[#This Row],[LHA_Pop_2016]]*Table2[[#This Row],[C_ADR_7day]]/100000*7,0)</f>
        <v>99</v>
      </c>
      <c r="V3286" s="13">
        <f>IF(OR(Table2[[#This Row],[7d_positivity_public]]=0,ISBLANK(Table2[[#This Row],[7d_positivity_public]])),"",(Table2[[#This Row],[7d_positivity_public]]-Table2[[#This Row],[7d_positivity_all]])/Table2[[#This Row],[7d_positivity_public]])</f>
        <v>0.16666666666666666</v>
      </c>
      <c r="W3286">
        <v>10</v>
      </c>
    </row>
    <row r="3287" spans="1:23" x14ac:dyDescent="0.25">
      <c r="A3287" s="10">
        <v>44495</v>
      </c>
      <c r="B3287">
        <v>425</v>
      </c>
      <c r="C3287" t="s">
        <v>295</v>
      </c>
      <c r="D3287">
        <v>5</v>
      </c>
      <c r="E3287">
        <v>4</v>
      </c>
      <c r="F3287">
        <v>1</v>
      </c>
      <c r="G3287">
        <v>5</v>
      </c>
      <c r="H3287">
        <v>88</v>
      </c>
      <c r="J3287">
        <v>78</v>
      </c>
      <c r="K3287">
        <v>88</v>
      </c>
      <c r="L3287">
        <v>78</v>
      </c>
      <c r="M3287">
        <v>92</v>
      </c>
      <c r="N3287">
        <v>83</v>
      </c>
      <c r="O3287">
        <v>69</v>
      </c>
      <c r="P3287">
        <v>84</v>
      </c>
      <c r="Q3287">
        <v>70</v>
      </c>
      <c r="R3287">
        <v>90</v>
      </c>
      <c r="T3287" s="34">
        <f>_xlfn.XLOOKUP(B3287,'LHA Demog pivot'!$B$4:$B$93,'LHA Demog pivot'!$C$4:$C$93,,,1)</f>
        <v>47133</v>
      </c>
      <c r="U3287" s="36">
        <f>ROUND(Table2[[#This Row],[LHA_Pop_2016]]*Table2[[#This Row],[C_ADR_7day]]/100000*7,0)</f>
        <v>16</v>
      </c>
      <c r="V3287" s="13">
        <f>IF(OR(Table2[[#This Row],[7d_positivity_public]]=0,ISBLANK(Table2[[#This Row],[7d_positivity_public]])),"",(Table2[[#This Row],[7d_positivity_public]]-Table2[[#This Row],[7d_positivity_all]])/Table2[[#This Row],[7d_positivity_public]])</f>
        <v>0.2</v>
      </c>
      <c r="W3287">
        <v>4</v>
      </c>
    </row>
    <row r="3288" spans="1:23" x14ac:dyDescent="0.25">
      <c r="A3288" s="10">
        <v>44495</v>
      </c>
      <c r="B3288">
        <v>426</v>
      </c>
      <c r="C3288" t="s">
        <v>296</v>
      </c>
      <c r="D3288">
        <v>36</v>
      </c>
      <c r="E3288">
        <v>24</v>
      </c>
      <c r="F3288">
        <v>12</v>
      </c>
      <c r="G3288">
        <v>21</v>
      </c>
      <c r="H3288">
        <v>86</v>
      </c>
      <c r="J3288">
        <v>75</v>
      </c>
      <c r="K3288">
        <v>87</v>
      </c>
      <c r="L3288">
        <v>84</v>
      </c>
      <c r="M3288">
        <v>90</v>
      </c>
      <c r="N3288">
        <v>79</v>
      </c>
      <c r="O3288">
        <v>64</v>
      </c>
      <c r="P3288">
        <v>81</v>
      </c>
      <c r="Q3288">
        <v>73</v>
      </c>
      <c r="R3288">
        <v>87</v>
      </c>
      <c r="T3288" s="34">
        <f>_xlfn.XLOOKUP(B3288,'LHA Demog pivot'!$B$4:$B$93,'LHA Demog pivot'!$C$4:$C$93,,,1)</f>
        <v>30981</v>
      </c>
      <c r="U3288" s="36">
        <f>ROUND(Table2[[#This Row],[LHA_Pop_2016]]*Table2[[#This Row],[C_ADR_7day]]/100000*7,0)</f>
        <v>78</v>
      </c>
      <c r="V3288" s="13">
        <f>IF(OR(Table2[[#This Row],[7d_positivity_public]]=0,ISBLANK(Table2[[#This Row],[7d_positivity_public]])),"",(Table2[[#This Row],[7d_positivity_public]]-Table2[[#This Row],[7d_positivity_all]])/Table2[[#This Row],[7d_positivity_public]])</f>
        <v>0.19047619047619047</v>
      </c>
      <c r="W3288">
        <v>17</v>
      </c>
    </row>
    <row r="3289" spans="1:23" x14ac:dyDescent="0.25">
      <c r="A3289" s="10">
        <v>44495</v>
      </c>
      <c r="B3289">
        <v>431</v>
      </c>
      <c r="C3289" t="s">
        <v>297</v>
      </c>
      <c r="D3289">
        <v>7</v>
      </c>
      <c r="E3289">
        <v>5</v>
      </c>
      <c r="F3289">
        <v>2</v>
      </c>
      <c r="G3289">
        <v>6</v>
      </c>
      <c r="H3289">
        <v>87</v>
      </c>
      <c r="J3289">
        <v>80</v>
      </c>
      <c r="K3289">
        <v>87</v>
      </c>
      <c r="L3289">
        <v>81</v>
      </c>
      <c r="M3289">
        <v>91</v>
      </c>
      <c r="N3289">
        <v>82</v>
      </c>
      <c r="O3289">
        <v>70</v>
      </c>
      <c r="P3289">
        <v>83</v>
      </c>
      <c r="Q3289">
        <v>73</v>
      </c>
      <c r="R3289">
        <v>89</v>
      </c>
      <c r="T3289" s="34">
        <f>_xlfn.XLOOKUP(B3289,'LHA Demog pivot'!$B$4:$B$93,'LHA Demog pivot'!$C$4:$C$93,,,1)</f>
        <v>66527</v>
      </c>
      <c r="U3289" s="36">
        <f>ROUND(Table2[[#This Row],[LHA_Pop_2016]]*Table2[[#This Row],[C_ADR_7day]]/100000*7,0)</f>
        <v>33</v>
      </c>
      <c r="V3289" s="13">
        <f>IF(OR(Table2[[#This Row],[7d_positivity_public]]=0,ISBLANK(Table2[[#This Row],[7d_positivity_public]])),"",(Table2[[#This Row],[7d_positivity_public]]-Table2[[#This Row],[7d_positivity_all]])/Table2[[#This Row],[7d_positivity_public]])</f>
        <v>0.16666666666666666</v>
      </c>
      <c r="W3289">
        <v>5</v>
      </c>
    </row>
    <row r="3290" spans="1:23" x14ac:dyDescent="0.25">
      <c r="A3290" s="10">
        <v>44495</v>
      </c>
      <c r="B3290">
        <v>432</v>
      </c>
      <c r="C3290" t="s">
        <v>298</v>
      </c>
      <c r="D3290">
        <v>3</v>
      </c>
      <c r="E3290">
        <v>4</v>
      </c>
      <c r="F3290">
        <v>-1</v>
      </c>
      <c r="G3290">
        <v>3</v>
      </c>
      <c r="H3290">
        <v>86</v>
      </c>
      <c r="J3290">
        <v>79</v>
      </c>
      <c r="K3290">
        <v>86</v>
      </c>
      <c r="L3290">
        <v>81</v>
      </c>
      <c r="M3290">
        <v>90</v>
      </c>
      <c r="N3290">
        <v>81</v>
      </c>
      <c r="O3290">
        <v>70</v>
      </c>
      <c r="P3290">
        <v>82</v>
      </c>
      <c r="Q3290">
        <v>72</v>
      </c>
      <c r="R3290">
        <v>88</v>
      </c>
      <c r="T3290" s="34">
        <f>_xlfn.XLOOKUP(B3290,'LHA Demog pivot'!$B$4:$B$93,'LHA Demog pivot'!$C$4:$C$93,,,1)</f>
        <v>42570</v>
      </c>
      <c r="U3290" s="36">
        <f>ROUND(Table2[[#This Row],[LHA_Pop_2016]]*Table2[[#This Row],[C_ADR_7day]]/100000*7,0)</f>
        <v>9</v>
      </c>
      <c r="V3290" s="13">
        <f>IF(OR(Table2[[#This Row],[7d_positivity_public]]=0,ISBLANK(Table2[[#This Row],[7d_positivity_public]])),"",(Table2[[#This Row],[7d_positivity_public]]-Table2[[#This Row],[7d_positivity_all]])/Table2[[#This Row],[7d_positivity_public]])</f>
        <v>0.33333333333333331</v>
      </c>
      <c r="W3290">
        <v>2</v>
      </c>
    </row>
    <row r="3291" spans="1:23" x14ac:dyDescent="0.25">
      <c r="A3291" s="10">
        <v>44495</v>
      </c>
      <c r="B3291">
        <v>433</v>
      </c>
      <c r="C3291" t="s">
        <v>299</v>
      </c>
      <c r="D3291">
        <v>14</v>
      </c>
      <c r="E3291">
        <v>0</v>
      </c>
      <c r="F3291">
        <v>14</v>
      </c>
      <c r="G3291">
        <v>60</v>
      </c>
      <c r="H3291">
        <v>80</v>
      </c>
      <c r="J3291">
        <v>70</v>
      </c>
      <c r="K3291">
        <v>80</v>
      </c>
      <c r="L3291">
        <v>74</v>
      </c>
      <c r="M3291">
        <v>84</v>
      </c>
      <c r="N3291">
        <v>76</v>
      </c>
      <c r="O3291">
        <v>56</v>
      </c>
      <c r="P3291">
        <v>77</v>
      </c>
      <c r="Q3291">
        <v>68</v>
      </c>
      <c r="R3291">
        <v>82</v>
      </c>
      <c r="T3291" s="34">
        <f>_xlfn.XLOOKUP(B3291,'LHA Demog pivot'!$B$4:$B$93,'LHA Demog pivot'!$C$4:$C$93,,,1)</f>
        <v>1901</v>
      </c>
      <c r="U3291" s="36">
        <f>ROUND(Table2[[#This Row],[LHA_Pop_2016]]*Table2[[#This Row],[C_ADR_7day]]/100000*7,0)</f>
        <v>2</v>
      </c>
      <c r="V3291" s="13">
        <f>IF(OR(Table2[[#This Row],[7d_positivity_public]]=0,ISBLANK(Table2[[#This Row],[7d_positivity_public]])),"",(Table2[[#This Row],[7d_positivity_public]]-Table2[[#This Row],[7d_positivity_all]])/Table2[[#This Row],[7d_positivity_public]])</f>
        <v>0</v>
      </c>
      <c r="W3291">
        <v>60</v>
      </c>
    </row>
    <row r="3292" spans="1:23" x14ac:dyDescent="0.25">
      <c r="A3292" s="10">
        <v>44495</v>
      </c>
      <c r="B3292">
        <v>434</v>
      </c>
      <c r="C3292" t="s">
        <v>300</v>
      </c>
      <c r="D3292">
        <v>1</v>
      </c>
      <c r="E3292">
        <v>1</v>
      </c>
      <c r="F3292">
        <v>0</v>
      </c>
      <c r="G3292">
        <v>0</v>
      </c>
      <c r="H3292">
        <v>85</v>
      </c>
      <c r="J3292">
        <v>76</v>
      </c>
      <c r="K3292">
        <v>86</v>
      </c>
      <c r="L3292">
        <v>81</v>
      </c>
      <c r="M3292">
        <v>89</v>
      </c>
      <c r="N3292">
        <v>78</v>
      </c>
      <c r="O3292">
        <v>64</v>
      </c>
      <c r="P3292">
        <v>79</v>
      </c>
      <c r="Q3292">
        <v>72</v>
      </c>
      <c r="R3292">
        <v>85</v>
      </c>
      <c r="T3292" s="34">
        <f>_xlfn.XLOOKUP(B3292,'LHA Demog pivot'!$B$4:$B$93,'LHA Demog pivot'!$C$4:$C$93,,,1)</f>
        <v>11235</v>
      </c>
      <c r="U3292" s="36">
        <f>ROUND(Table2[[#This Row],[LHA_Pop_2016]]*Table2[[#This Row],[C_ADR_7day]]/100000*7,0)</f>
        <v>1</v>
      </c>
      <c r="V3292" s="13" t="str">
        <f>IF(OR(Table2[[#This Row],[7d_positivity_public]]=0,ISBLANK(Table2[[#This Row],[7d_positivity_public]])),"",(Table2[[#This Row],[7d_positivity_public]]-Table2[[#This Row],[7d_positivity_all]])/Table2[[#This Row],[7d_positivity_public]])</f>
        <v/>
      </c>
      <c r="W3292">
        <v>0</v>
      </c>
    </row>
    <row r="3293" spans="1:23" x14ac:dyDescent="0.25">
      <c r="A3293" s="10">
        <v>44495</v>
      </c>
      <c r="B3293">
        <v>510</v>
      </c>
      <c r="C3293" t="s">
        <v>301</v>
      </c>
      <c r="D3293">
        <v>0</v>
      </c>
      <c r="E3293">
        <v>0</v>
      </c>
      <c r="F3293">
        <v>0</v>
      </c>
      <c r="G3293">
        <v>0</v>
      </c>
      <c r="H3293">
        <v>89</v>
      </c>
      <c r="J3293">
        <v>84</v>
      </c>
      <c r="K3293">
        <v>90</v>
      </c>
      <c r="L3293">
        <v>87</v>
      </c>
      <c r="M3293">
        <v>92</v>
      </c>
      <c r="N3293">
        <v>83</v>
      </c>
      <c r="O3293">
        <v>74</v>
      </c>
      <c r="P3293">
        <v>84</v>
      </c>
      <c r="Q3293">
        <v>79</v>
      </c>
      <c r="R3293">
        <v>87</v>
      </c>
      <c r="T3293" s="34">
        <f>_xlfn.XLOOKUP(B3293,'LHA Demog pivot'!$B$4:$B$93,'LHA Demog pivot'!$C$4:$C$93,,,1)</f>
        <v>4198</v>
      </c>
      <c r="U3293" s="36">
        <f>ROUND(Table2[[#This Row],[LHA_Pop_2016]]*Table2[[#This Row],[C_ADR_7day]]/100000*7,0)</f>
        <v>0</v>
      </c>
      <c r="V3293" s="13" t="str">
        <f>IF(OR(Table2[[#This Row],[7d_positivity_public]]=0,ISBLANK(Table2[[#This Row],[7d_positivity_public]])),"",(Table2[[#This Row],[7d_positivity_public]]-Table2[[#This Row],[7d_positivity_all]])/Table2[[#This Row],[7d_positivity_public]])</f>
        <v/>
      </c>
      <c r="W3293">
        <v>0</v>
      </c>
    </row>
    <row r="3294" spans="1:23" x14ac:dyDescent="0.25">
      <c r="A3294" s="10">
        <v>44495</v>
      </c>
      <c r="B3294">
        <v>512</v>
      </c>
      <c r="C3294" t="s">
        <v>304</v>
      </c>
      <c r="D3294">
        <v>33</v>
      </c>
      <c r="E3294">
        <v>13</v>
      </c>
      <c r="F3294">
        <v>20</v>
      </c>
      <c r="G3294">
        <v>38</v>
      </c>
      <c r="H3294">
        <v>89</v>
      </c>
      <c r="J3294">
        <v>80</v>
      </c>
      <c r="K3294">
        <v>89</v>
      </c>
      <c r="L3294">
        <v>87</v>
      </c>
      <c r="M3294">
        <v>91</v>
      </c>
      <c r="N3294">
        <v>81</v>
      </c>
      <c r="O3294">
        <v>67</v>
      </c>
      <c r="P3294">
        <v>82</v>
      </c>
      <c r="Q3294">
        <v>77</v>
      </c>
      <c r="R3294">
        <v>87</v>
      </c>
      <c r="T3294" s="34">
        <f>_xlfn.XLOOKUP(B3294,'LHA Demog pivot'!$B$4:$B$93,'LHA Demog pivot'!$C$4:$C$93,,,1)</f>
        <v>13501</v>
      </c>
      <c r="U3294" s="36">
        <f>ROUND(Table2[[#This Row],[LHA_Pop_2016]]*Table2[[#This Row],[C_ADR_7day]]/100000*7,0)</f>
        <v>31</v>
      </c>
      <c r="V3294" s="13">
        <f>IF(OR(Table2[[#This Row],[7d_positivity_public]]=0,ISBLANK(Table2[[#This Row],[7d_positivity_public]])),"",(Table2[[#This Row],[7d_positivity_public]]-Table2[[#This Row],[7d_positivity_all]])/Table2[[#This Row],[7d_positivity_public]])</f>
        <v>0.21052631578947367</v>
      </c>
      <c r="W3294">
        <v>30</v>
      </c>
    </row>
    <row r="3295" spans="1:23" x14ac:dyDescent="0.25">
      <c r="A3295" s="10">
        <v>44495</v>
      </c>
      <c r="B3295">
        <v>513</v>
      </c>
      <c r="C3295" t="s">
        <v>305</v>
      </c>
      <c r="D3295">
        <v>25</v>
      </c>
      <c r="E3295">
        <v>75</v>
      </c>
      <c r="F3295">
        <v>-50</v>
      </c>
      <c r="G3295">
        <v>16</v>
      </c>
      <c r="H3295">
        <v>83</v>
      </c>
      <c r="J3295">
        <v>68</v>
      </c>
      <c r="K3295">
        <v>85</v>
      </c>
      <c r="L3295">
        <v>82</v>
      </c>
      <c r="M3295">
        <v>87</v>
      </c>
      <c r="N3295">
        <v>75</v>
      </c>
      <c r="O3295">
        <v>54</v>
      </c>
      <c r="P3295">
        <v>77</v>
      </c>
      <c r="Q3295">
        <v>71</v>
      </c>
      <c r="R3295">
        <v>82</v>
      </c>
      <c r="T3295" s="34">
        <f>_xlfn.XLOOKUP(B3295,'LHA Demog pivot'!$B$4:$B$93,'LHA Demog pivot'!$C$4:$C$93,,,1)</f>
        <v>4223</v>
      </c>
      <c r="U3295" s="36">
        <f>ROUND(Table2[[#This Row],[LHA_Pop_2016]]*Table2[[#This Row],[C_ADR_7day]]/100000*7,0)</f>
        <v>7</v>
      </c>
      <c r="V3295" s="13">
        <f>IF(OR(Table2[[#This Row],[7d_positivity_public]]=0,ISBLANK(Table2[[#This Row],[7d_positivity_public]])),"",(Table2[[#This Row],[7d_positivity_public]]-Table2[[#This Row],[7d_positivity_all]])/Table2[[#This Row],[7d_positivity_public]])</f>
        <v>0</v>
      </c>
      <c r="W3295">
        <v>16</v>
      </c>
    </row>
    <row r="3296" spans="1:23" x14ac:dyDescent="0.25">
      <c r="A3296" s="10">
        <v>44495</v>
      </c>
      <c r="B3296">
        <v>514</v>
      </c>
      <c r="C3296" t="s">
        <v>306</v>
      </c>
      <c r="D3296">
        <v>38</v>
      </c>
      <c r="E3296">
        <v>47</v>
      </c>
      <c r="F3296">
        <v>-9</v>
      </c>
      <c r="G3296">
        <v>13</v>
      </c>
      <c r="H3296">
        <v>79</v>
      </c>
      <c r="J3296">
        <v>62</v>
      </c>
      <c r="K3296">
        <v>80</v>
      </c>
      <c r="L3296">
        <v>77</v>
      </c>
      <c r="M3296">
        <v>85</v>
      </c>
      <c r="N3296">
        <v>70</v>
      </c>
      <c r="O3296">
        <v>51</v>
      </c>
      <c r="P3296">
        <v>72</v>
      </c>
      <c r="Q3296">
        <v>65</v>
      </c>
      <c r="R3296">
        <v>81</v>
      </c>
      <c r="T3296" s="34">
        <f>_xlfn.XLOOKUP(B3296,'LHA Demog pivot'!$B$4:$B$93,'LHA Demog pivot'!$C$4:$C$93,,,1)</f>
        <v>16414</v>
      </c>
      <c r="U3296" s="36">
        <f>ROUND(Table2[[#This Row],[LHA_Pop_2016]]*Table2[[#This Row],[C_ADR_7day]]/100000*7,0)</f>
        <v>44</v>
      </c>
      <c r="V3296" s="13">
        <f>IF(OR(Table2[[#This Row],[7d_positivity_public]]=0,ISBLANK(Table2[[#This Row],[7d_positivity_public]])),"",(Table2[[#This Row],[7d_positivity_public]]-Table2[[#This Row],[7d_positivity_all]])/Table2[[#This Row],[7d_positivity_public]])</f>
        <v>7.6923076923076927E-2</v>
      </c>
      <c r="W3296">
        <v>12</v>
      </c>
    </row>
    <row r="3297" spans="1:23" x14ac:dyDescent="0.25">
      <c r="A3297" s="10">
        <v>44495</v>
      </c>
      <c r="B3297">
        <v>515</v>
      </c>
      <c r="C3297" t="s">
        <v>307</v>
      </c>
      <c r="D3297">
        <v>13</v>
      </c>
      <c r="E3297">
        <v>28</v>
      </c>
      <c r="F3297">
        <v>-15</v>
      </c>
      <c r="G3297">
        <v>15</v>
      </c>
      <c r="H3297">
        <v>100</v>
      </c>
      <c r="J3297">
        <v>74</v>
      </c>
      <c r="K3297">
        <v>100</v>
      </c>
      <c r="L3297">
        <v>100</v>
      </c>
      <c r="M3297">
        <v>100</v>
      </c>
      <c r="N3297">
        <v>88</v>
      </c>
      <c r="O3297">
        <v>60</v>
      </c>
      <c r="P3297">
        <v>91</v>
      </c>
      <c r="Q3297">
        <v>87</v>
      </c>
      <c r="R3297">
        <v>94</v>
      </c>
      <c r="T3297" s="34">
        <f>_xlfn.XLOOKUP(B3297,'LHA Demog pivot'!$B$4:$B$93,'LHA Demog pivot'!$C$4:$C$93,,,1)</f>
        <v>9090</v>
      </c>
      <c r="U3297" s="36">
        <f>ROUND(Table2[[#This Row],[LHA_Pop_2016]]*Table2[[#This Row],[C_ADR_7day]]/100000*7,0)</f>
        <v>8</v>
      </c>
      <c r="V3297" s="13">
        <f>IF(OR(Table2[[#This Row],[7d_positivity_public]]=0,ISBLANK(Table2[[#This Row],[7d_positivity_public]])),"",(Table2[[#This Row],[7d_positivity_public]]-Table2[[#This Row],[7d_positivity_all]])/Table2[[#This Row],[7d_positivity_public]])</f>
        <v>6.6666666666666666E-2</v>
      </c>
      <c r="W3297">
        <v>14</v>
      </c>
    </row>
    <row r="3298" spans="1:23" x14ac:dyDescent="0.25">
      <c r="A3298" s="10">
        <v>44495</v>
      </c>
      <c r="B3298">
        <v>517</v>
      </c>
      <c r="C3298" t="s">
        <v>308</v>
      </c>
      <c r="D3298">
        <v>57</v>
      </c>
      <c r="E3298">
        <v>41</v>
      </c>
      <c r="F3298">
        <v>16</v>
      </c>
      <c r="G3298">
        <v>25</v>
      </c>
      <c r="H3298">
        <v>85</v>
      </c>
      <c r="J3298">
        <v>74</v>
      </c>
      <c r="K3298">
        <v>86</v>
      </c>
      <c r="L3298">
        <v>83</v>
      </c>
      <c r="M3298">
        <v>89</v>
      </c>
      <c r="N3298">
        <v>77</v>
      </c>
      <c r="O3298">
        <v>61</v>
      </c>
      <c r="P3298">
        <v>79</v>
      </c>
      <c r="Q3298">
        <v>73</v>
      </c>
      <c r="R3298">
        <v>85</v>
      </c>
      <c r="T3298" s="34">
        <f>_xlfn.XLOOKUP(B3298,'LHA Demog pivot'!$B$4:$B$93,'LHA Demog pivot'!$C$4:$C$93,,,1)</f>
        <v>20250</v>
      </c>
      <c r="U3298" s="36">
        <f>ROUND(Table2[[#This Row],[LHA_Pop_2016]]*Table2[[#This Row],[C_ADR_7day]]/100000*7,0)</f>
        <v>81</v>
      </c>
      <c r="V3298" s="13">
        <f>IF(OR(Table2[[#This Row],[7d_positivity_public]]=0,ISBLANK(Table2[[#This Row],[7d_positivity_public]])),"",(Table2[[#This Row],[7d_positivity_public]]-Table2[[#This Row],[7d_positivity_all]])/Table2[[#This Row],[7d_positivity_public]])</f>
        <v>0.12</v>
      </c>
      <c r="W3298">
        <v>22</v>
      </c>
    </row>
    <row r="3299" spans="1:23" x14ac:dyDescent="0.25">
      <c r="A3299" s="10">
        <v>44495</v>
      </c>
      <c r="B3299">
        <v>518</v>
      </c>
      <c r="C3299" t="s">
        <v>309</v>
      </c>
      <c r="D3299">
        <v>215</v>
      </c>
      <c r="E3299">
        <v>74</v>
      </c>
      <c r="F3299">
        <v>141</v>
      </c>
      <c r="G3299">
        <v>43</v>
      </c>
      <c r="H3299">
        <v>90</v>
      </c>
      <c r="J3299">
        <v>82</v>
      </c>
      <c r="K3299">
        <v>91</v>
      </c>
      <c r="L3299">
        <v>90</v>
      </c>
      <c r="M3299">
        <v>92</v>
      </c>
      <c r="N3299">
        <v>82</v>
      </c>
      <c r="O3299">
        <v>67</v>
      </c>
      <c r="P3299">
        <v>83</v>
      </c>
      <c r="Q3299">
        <v>79</v>
      </c>
      <c r="R3299">
        <v>87</v>
      </c>
      <c r="T3299" s="34">
        <f>_xlfn.XLOOKUP(B3299,'LHA Demog pivot'!$B$4:$B$93,'LHA Demog pivot'!$C$4:$C$93,,,1)</f>
        <v>1880</v>
      </c>
      <c r="U3299" s="36">
        <f>ROUND(Table2[[#This Row],[LHA_Pop_2016]]*Table2[[#This Row],[C_ADR_7day]]/100000*7,0)</f>
        <v>28</v>
      </c>
      <c r="V3299" s="13">
        <f>IF(OR(Table2[[#This Row],[7d_positivity_public]]=0,ISBLANK(Table2[[#This Row],[7d_positivity_public]])),"",(Table2[[#This Row],[7d_positivity_public]]-Table2[[#This Row],[7d_positivity_all]])/Table2[[#This Row],[7d_positivity_public]])</f>
        <v>0</v>
      </c>
      <c r="W3299">
        <v>43</v>
      </c>
    </row>
    <row r="3300" spans="1:23" x14ac:dyDescent="0.25">
      <c r="A3300" s="10">
        <v>44495</v>
      </c>
      <c r="B3300">
        <v>521</v>
      </c>
      <c r="C3300" t="s">
        <v>310</v>
      </c>
      <c r="D3300">
        <v>51</v>
      </c>
      <c r="E3300">
        <v>49</v>
      </c>
      <c r="F3300">
        <v>2</v>
      </c>
      <c r="G3300">
        <v>27</v>
      </c>
      <c r="H3300">
        <v>77</v>
      </c>
      <c r="J3300">
        <v>64</v>
      </c>
      <c r="K3300">
        <v>78</v>
      </c>
      <c r="L3300">
        <v>71</v>
      </c>
      <c r="M3300">
        <v>84</v>
      </c>
      <c r="N3300">
        <v>69</v>
      </c>
      <c r="O3300">
        <v>53</v>
      </c>
      <c r="P3300">
        <v>71</v>
      </c>
      <c r="Q3300">
        <v>60</v>
      </c>
      <c r="R3300">
        <v>80</v>
      </c>
      <c r="T3300" s="34">
        <f>_xlfn.XLOOKUP(B3300,'LHA Demog pivot'!$B$4:$B$93,'LHA Demog pivot'!$C$4:$C$93,,,1)</f>
        <v>23205</v>
      </c>
      <c r="U3300" s="36">
        <f>ROUND(Table2[[#This Row],[LHA_Pop_2016]]*Table2[[#This Row],[C_ADR_7day]]/100000*7,0)</f>
        <v>83</v>
      </c>
      <c r="V3300" s="13">
        <f>IF(OR(Table2[[#This Row],[7d_positivity_public]]=0,ISBLANK(Table2[[#This Row],[7d_positivity_public]])),"",(Table2[[#This Row],[7d_positivity_public]]-Table2[[#This Row],[7d_positivity_all]])/Table2[[#This Row],[7d_positivity_public]])</f>
        <v>7.407407407407407E-2</v>
      </c>
      <c r="W3300">
        <v>25</v>
      </c>
    </row>
    <row r="3301" spans="1:23" x14ac:dyDescent="0.25">
      <c r="A3301" s="10">
        <v>44495</v>
      </c>
      <c r="B3301">
        <v>522</v>
      </c>
      <c r="C3301" t="s">
        <v>311</v>
      </c>
      <c r="D3301">
        <v>87</v>
      </c>
      <c r="E3301">
        <v>54</v>
      </c>
      <c r="F3301">
        <v>33</v>
      </c>
      <c r="G3301">
        <v>27</v>
      </c>
      <c r="H3301">
        <v>76</v>
      </c>
      <c r="J3301">
        <v>55</v>
      </c>
      <c r="K3301">
        <v>78</v>
      </c>
      <c r="L3301">
        <v>72</v>
      </c>
      <c r="M3301">
        <v>82</v>
      </c>
      <c r="N3301">
        <v>69</v>
      </c>
      <c r="O3301">
        <v>43</v>
      </c>
      <c r="P3301">
        <v>71</v>
      </c>
      <c r="Q3301">
        <v>62</v>
      </c>
      <c r="R3301">
        <v>79</v>
      </c>
      <c r="T3301" s="34">
        <f>_xlfn.XLOOKUP(B3301,'LHA Demog pivot'!$B$4:$B$93,'LHA Demog pivot'!$C$4:$C$93,,,1)</f>
        <v>6256</v>
      </c>
      <c r="U3301" s="36">
        <f>ROUND(Table2[[#This Row],[LHA_Pop_2016]]*Table2[[#This Row],[C_ADR_7day]]/100000*7,0)</f>
        <v>38</v>
      </c>
      <c r="V3301" s="13">
        <f>IF(OR(Table2[[#This Row],[7d_positivity_public]]=0,ISBLANK(Table2[[#This Row],[7d_positivity_public]])),"",(Table2[[#This Row],[7d_positivity_public]]-Table2[[#This Row],[7d_positivity_all]])/Table2[[#This Row],[7d_positivity_public]])</f>
        <v>7.407407407407407E-2</v>
      </c>
      <c r="W3301">
        <v>25</v>
      </c>
    </row>
    <row r="3302" spans="1:23" x14ac:dyDescent="0.25">
      <c r="A3302" s="10">
        <v>44495</v>
      </c>
      <c r="B3302">
        <v>523</v>
      </c>
      <c r="C3302" t="s">
        <v>312</v>
      </c>
      <c r="D3302">
        <v>48</v>
      </c>
      <c r="E3302">
        <v>50</v>
      </c>
      <c r="F3302">
        <v>-2</v>
      </c>
      <c r="G3302">
        <v>18</v>
      </c>
      <c r="H3302">
        <v>74</v>
      </c>
      <c r="J3302">
        <v>57</v>
      </c>
      <c r="K3302">
        <v>75</v>
      </c>
      <c r="L3302">
        <v>68</v>
      </c>
      <c r="M3302">
        <v>82</v>
      </c>
      <c r="N3302">
        <v>65</v>
      </c>
      <c r="O3302">
        <v>44</v>
      </c>
      <c r="P3302">
        <v>67</v>
      </c>
      <c r="Q3302">
        <v>56</v>
      </c>
      <c r="R3302">
        <v>77</v>
      </c>
      <c r="T3302" s="34">
        <f>_xlfn.XLOOKUP(B3302,'LHA Demog pivot'!$B$4:$B$93,'LHA Demog pivot'!$C$4:$C$93,,,1)</f>
        <v>15857</v>
      </c>
      <c r="U3302" s="36">
        <f>ROUND(Table2[[#This Row],[LHA_Pop_2016]]*Table2[[#This Row],[C_ADR_7day]]/100000*7,0)</f>
        <v>53</v>
      </c>
      <c r="V3302" s="13">
        <f>IF(OR(Table2[[#This Row],[7d_positivity_public]]=0,ISBLANK(Table2[[#This Row],[7d_positivity_public]])),"",(Table2[[#This Row],[7d_positivity_public]]-Table2[[#This Row],[7d_positivity_all]])/Table2[[#This Row],[7d_positivity_public]])</f>
        <v>5.5555555555555552E-2</v>
      </c>
      <c r="W3302">
        <v>17</v>
      </c>
    </row>
    <row r="3303" spans="1:23" x14ac:dyDescent="0.25">
      <c r="A3303" s="10">
        <v>44495</v>
      </c>
      <c r="B3303">
        <v>524</v>
      </c>
      <c r="C3303" t="s">
        <v>313</v>
      </c>
      <c r="D3303">
        <v>28</v>
      </c>
      <c r="E3303">
        <v>42</v>
      </c>
      <c r="F3303">
        <v>-14</v>
      </c>
      <c r="G3303">
        <v>15</v>
      </c>
      <c r="H3303">
        <v>85</v>
      </c>
      <c r="J3303">
        <v>74</v>
      </c>
      <c r="K3303">
        <v>86</v>
      </c>
      <c r="L3303">
        <v>84</v>
      </c>
      <c r="M3303">
        <v>89</v>
      </c>
      <c r="N3303">
        <v>78</v>
      </c>
      <c r="O3303">
        <v>65</v>
      </c>
      <c r="P3303">
        <v>79</v>
      </c>
      <c r="Q3303">
        <v>73</v>
      </c>
      <c r="R3303">
        <v>85</v>
      </c>
      <c r="T3303" s="34">
        <f>_xlfn.XLOOKUP(B3303,'LHA Demog pivot'!$B$4:$B$93,'LHA Demog pivot'!$C$4:$C$93,,,1)</f>
        <v>95077</v>
      </c>
      <c r="U3303" s="36">
        <f>ROUND(Table2[[#This Row],[LHA_Pop_2016]]*Table2[[#This Row],[C_ADR_7day]]/100000*7,0)</f>
        <v>186</v>
      </c>
      <c r="V3303" s="13">
        <f>IF(OR(Table2[[#This Row],[7d_positivity_public]]=0,ISBLANK(Table2[[#This Row],[7d_positivity_public]])),"",(Table2[[#This Row],[7d_positivity_public]]-Table2[[#This Row],[7d_positivity_all]])/Table2[[#This Row],[7d_positivity_public]])</f>
        <v>6.6666666666666666E-2</v>
      </c>
      <c r="W3303">
        <v>14</v>
      </c>
    </row>
    <row r="3304" spans="1:23" x14ac:dyDescent="0.25">
      <c r="A3304" s="10">
        <v>44495</v>
      </c>
      <c r="B3304">
        <v>531</v>
      </c>
      <c r="C3304" t="s">
        <v>314</v>
      </c>
      <c r="D3304">
        <v>66</v>
      </c>
      <c r="E3304">
        <v>43</v>
      </c>
      <c r="F3304">
        <v>23</v>
      </c>
      <c r="G3304">
        <v>33</v>
      </c>
      <c r="H3304">
        <v>66</v>
      </c>
      <c r="J3304">
        <v>44</v>
      </c>
      <c r="K3304">
        <v>68</v>
      </c>
      <c r="L3304">
        <v>61</v>
      </c>
      <c r="M3304">
        <v>77</v>
      </c>
      <c r="N3304">
        <v>56</v>
      </c>
      <c r="O3304">
        <v>33</v>
      </c>
      <c r="P3304">
        <v>58</v>
      </c>
      <c r="Q3304">
        <v>48</v>
      </c>
      <c r="R3304">
        <v>71</v>
      </c>
      <c r="T3304" s="34">
        <f>_xlfn.XLOOKUP(B3304,'LHA Demog pivot'!$B$4:$B$93,'LHA Demog pivot'!$C$4:$C$93,,,1)</f>
        <v>26850</v>
      </c>
      <c r="U3304" s="36">
        <f>ROUND(Table2[[#This Row],[LHA_Pop_2016]]*Table2[[#This Row],[C_ADR_7day]]/100000*7,0)</f>
        <v>124</v>
      </c>
      <c r="V3304" s="13">
        <f>IF(OR(Table2[[#This Row],[7d_positivity_public]]=0,ISBLANK(Table2[[#This Row],[7d_positivity_public]])),"",(Table2[[#This Row],[7d_positivity_public]]-Table2[[#This Row],[7d_positivity_all]])/Table2[[#This Row],[7d_positivity_public]])</f>
        <v>0.12121212121212122</v>
      </c>
      <c r="W3304">
        <v>29</v>
      </c>
    </row>
    <row r="3305" spans="1:23" x14ac:dyDescent="0.25">
      <c r="A3305" s="10">
        <v>44495</v>
      </c>
      <c r="B3305">
        <v>532</v>
      </c>
      <c r="C3305" t="s">
        <v>315</v>
      </c>
      <c r="D3305">
        <v>35</v>
      </c>
      <c r="E3305">
        <v>38</v>
      </c>
      <c r="F3305">
        <v>-3</v>
      </c>
      <c r="G3305">
        <v>23</v>
      </c>
      <c r="H3305">
        <v>69</v>
      </c>
      <c r="J3305">
        <v>47</v>
      </c>
      <c r="K3305">
        <v>72</v>
      </c>
      <c r="L3305">
        <v>68</v>
      </c>
      <c r="M3305">
        <v>79</v>
      </c>
      <c r="N3305">
        <v>59</v>
      </c>
      <c r="O3305">
        <v>37</v>
      </c>
      <c r="P3305">
        <v>61</v>
      </c>
      <c r="Q3305">
        <v>54</v>
      </c>
      <c r="R3305">
        <v>72</v>
      </c>
      <c r="T3305" s="34">
        <f>_xlfn.XLOOKUP(B3305,'LHA Demog pivot'!$B$4:$B$93,'LHA Demog pivot'!$C$4:$C$93,,,1)</f>
        <v>35521</v>
      </c>
      <c r="U3305" s="36">
        <f>ROUND(Table2[[#This Row],[LHA_Pop_2016]]*Table2[[#This Row],[C_ADR_7day]]/100000*7,0)</f>
        <v>87</v>
      </c>
      <c r="V3305" s="13">
        <f>IF(OR(Table2[[#This Row],[7d_positivity_public]]=0,ISBLANK(Table2[[#This Row],[7d_positivity_public]])),"",(Table2[[#This Row],[7d_positivity_public]]-Table2[[#This Row],[7d_positivity_all]])/Table2[[#This Row],[7d_positivity_public]])</f>
        <v>0.43478260869565216</v>
      </c>
      <c r="W3305">
        <v>13</v>
      </c>
    </row>
    <row r="3306" spans="1:23" x14ac:dyDescent="0.25">
      <c r="A3306" s="10">
        <v>44495</v>
      </c>
      <c r="B3306">
        <v>533</v>
      </c>
      <c r="C3306" t="s">
        <v>316</v>
      </c>
      <c r="D3306">
        <v>39</v>
      </c>
      <c r="E3306">
        <v>22</v>
      </c>
      <c r="F3306">
        <v>17</v>
      </c>
      <c r="G3306">
        <v>44</v>
      </c>
      <c r="H3306">
        <v>68</v>
      </c>
      <c r="J3306">
        <v>51</v>
      </c>
      <c r="K3306">
        <v>70</v>
      </c>
      <c r="L3306">
        <v>64</v>
      </c>
      <c r="M3306">
        <v>76</v>
      </c>
      <c r="N3306">
        <v>58</v>
      </c>
      <c r="O3306">
        <v>37</v>
      </c>
      <c r="P3306">
        <v>60</v>
      </c>
      <c r="Q3306">
        <v>52</v>
      </c>
      <c r="R3306">
        <v>70</v>
      </c>
      <c r="T3306" s="34">
        <f>_xlfn.XLOOKUP(B3306,'LHA Demog pivot'!$B$4:$B$93,'LHA Demog pivot'!$C$4:$C$93,,,1)</f>
        <v>5514</v>
      </c>
      <c r="U3306" s="36">
        <f>ROUND(Table2[[#This Row],[LHA_Pop_2016]]*Table2[[#This Row],[C_ADR_7day]]/100000*7,0)</f>
        <v>15</v>
      </c>
      <c r="V3306" s="13">
        <f>IF(OR(Table2[[#This Row],[7d_positivity_public]]=0,ISBLANK(Table2[[#This Row],[7d_positivity_public]])),"",(Table2[[#This Row],[7d_positivity_public]]-Table2[[#This Row],[7d_positivity_all]])/Table2[[#This Row],[7d_positivity_public]])</f>
        <v>0.13636363636363635</v>
      </c>
      <c r="W3306">
        <v>38</v>
      </c>
    </row>
    <row r="3307" spans="1:23" x14ac:dyDescent="0.25">
      <c r="A3307" s="10">
        <v>44495</v>
      </c>
      <c r="B3307">
        <v>555</v>
      </c>
      <c r="C3307" t="s">
        <v>317</v>
      </c>
      <c r="D3307">
        <v>27</v>
      </c>
      <c r="E3307">
        <v>61</v>
      </c>
      <c r="F3307">
        <v>-34</v>
      </c>
      <c r="G3307">
        <v>7</v>
      </c>
      <c r="H3307">
        <v>89</v>
      </c>
      <c r="J3307">
        <v>68</v>
      </c>
      <c r="K3307">
        <v>91</v>
      </c>
      <c r="L3307">
        <v>91</v>
      </c>
      <c r="M3307">
        <v>91</v>
      </c>
      <c r="N3307">
        <v>79</v>
      </c>
      <c r="O3307">
        <v>56</v>
      </c>
      <c r="P3307">
        <v>81</v>
      </c>
      <c r="Q3307">
        <v>74</v>
      </c>
      <c r="R3307">
        <v>86</v>
      </c>
      <c r="T3307" s="34">
        <f>_xlfn.XLOOKUP(B3307,'LHA Demog pivot'!$B$4:$B$93,'LHA Demog pivot'!$C$4:$C$93,,,1)</f>
        <v>2049</v>
      </c>
      <c r="U3307" s="36">
        <f>ROUND(Table2[[#This Row],[LHA_Pop_2016]]*Table2[[#This Row],[C_ADR_7day]]/100000*7,0)</f>
        <v>4</v>
      </c>
      <c r="V3307" s="13">
        <f>IF(OR(Table2[[#This Row],[7d_positivity_public]]=0,ISBLANK(Table2[[#This Row],[7d_positivity_public]])),"",(Table2[[#This Row],[7d_positivity_public]]-Table2[[#This Row],[7d_positivity_all]])/Table2[[#This Row],[7d_positivity_public]])</f>
        <v>0.14285714285714285</v>
      </c>
      <c r="W3307">
        <v>6</v>
      </c>
    </row>
    <row r="3308" spans="1:23" x14ac:dyDescent="0.25">
      <c r="A3308" s="10">
        <v>44498</v>
      </c>
      <c r="B3308">
        <v>111</v>
      </c>
      <c r="C3308" t="s">
        <v>242</v>
      </c>
      <c r="D3308">
        <v>5</v>
      </c>
      <c r="E3308">
        <v>9</v>
      </c>
      <c r="F3308">
        <v>-4</v>
      </c>
      <c r="G3308">
        <v>4</v>
      </c>
      <c r="H3308">
        <v>86</v>
      </c>
      <c r="J3308">
        <v>76</v>
      </c>
      <c r="K3308">
        <v>87</v>
      </c>
      <c r="L3308">
        <v>85</v>
      </c>
      <c r="M3308">
        <v>89</v>
      </c>
      <c r="N3308">
        <v>79</v>
      </c>
      <c r="O3308">
        <v>67</v>
      </c>
      <c r="P3308">
        <v>80</v>
      </c>
      <c r="Q3308">
        <v>76</v>
      </c>
      <c r="R3308">
        <v>86</v>
      </c>
      <c r="T3308" s="34">
        <f>_xlfn.XLOOKUP(B3308,'LHA Demog pivot'!$B$4:$B$93,'LHA Demog pivot'!$C$4:$C$93,,,1)</f>
        <v>15531</v>
      </c>
      <c r="U3308" s="36">
        <f>ROUND(Table2[[#This Row],[LHA_Pop_2016]]*Table2[[#This Row],[C_ADR_7day]]/100000*7,0)</f>
        <v>5</v>
      </c>
      <c r="V3308" s="13">
        <f>IF(OR(Table2[[#This Row],[7d_positivity_public]]=0,ISBLANK(Table2[[#This Row],[7d_positivity_public]])),"",(Table2[[#This Row],[7d_positivity_public]]-Table2[[#This Row],[7d_positivity_all]])/Table2[[#This Row],[7d_positivity_public]])</f>
        <v>0</v>
      </c>
      <c r="W3308">
        <v>4</v>
      </c>
    </row>
    <row r="3309" spans="1:23" x14ac:dyDescent="0.25">
      <c r="A3309" s="10">
        <v>44498</v>
      </c>
      <c r="B3309">
        <v>112</v>
      </c>
      <c r="C3309" t="s">
        <v>243</v>
      </c>
      <c r="D3309">
        <v>12</v>
      </c>
      <c r="E3309">
        <v>18</v>
      </c>
      <c r="F3309">
        <v>-6</v>
      </c>
      <c r="G3309">
        <v>5</v>
      </c>
      <c r="H3309">
        <v>84</v>
      </c>
      <c r="J3309">
        <v>73</v>
      </c>
      <c r="K3309">
        <v>85</v>
      </c>
      <c r="L3309">
        <v>79</v>
      </c>
      <c r="M3309">
        <v>89</v>
      </c>
      <c r="N3309">
        <v>78</v>
      </c>
      <c r="O3309">
        <v>64</v>
      </c>
      <c r="P3309">
        <v>79</v>
      </c>
      <c r="Q3309">
        <v>70</v>
      </c>
      <c r="R3309">
        <v>87</v>
      </c>
      <c r="T3309" s="34">
        <f>_xlfn.XLOOKUP(B3309,'LHA Demog pivot'!$B$4:$B$93,'LHA Demog pivot'!$C$4:$C$93,,,1)</f>
        <v>26248</v>
      </c>
      <c r="U3309" s="36">
        <f>ROUND(Table2[[#This Row],[LHA_Pop_2016]]*Table2[[#This Row],[C_ADR_7day]]/100000*7,0)</f>
        <v>22</v>
      </c>
      <c r="V3309" s="13">
        <f>IF(OR(Table2[[#This Row],[7d_positivity_public]]=0,ISBLANK(Table2[[#This Row],[7d_positivity_public]])),"",(Table2[[#This Row],[7d_positivity_public]]-Table2[[#This Row],[7d_positivity_all]])/Table2[[#This Row],[7d_positivity_public]])</f>
        <v>0</v>
      </c>
      <c r="W3309">
        <v>5</v>
      </c>
    </row>
    <row r="3310" spans="1:23" x14ac:dyDescent="0.25">
      <c r="A3310" s="10">
        <v>44498</v>
      </c>
      <c r="B3310">
        <v>113</v>
      </c>
      <c r="C3310" t="s">
        <v>244</v>
      </c>
      <c r="D3310">
        <v>14</v>
      </c>
      <c r="E3310">
        <v>1</v>
      </c>
      <c r="F3310">
        <v>13</v>
      </c>
      <c r="G3310">
        <v>10</v>
      </c>
      <c r="H3310">
        <v>89</v>
      </c>
      <c r="J3310">
        <v>86</v>
      </c>
      <c r="K3310">
        <v>89</v>
      </c>
      <c r="L3310">
        <v>85</v>
      </c>
      <c r="M3310">
        <v>92</v>
      </c>
      <c r="N3310">
        <v>84</v>
      </c>
      <c r="O3310">
        <v>77</v>
      </c>
      <c r="P3310">
        <v>84</v>
      </c>
      <c r="Q3310">
        <v>77</v>
      </c>
      <c r="R3310">
        <v>90</v>
      </c>
      <c r="T3310" s="34">
        <f>_xlfn.XLOOKUP(B3310,'LHA Demog pivot'!$B$4:$B$93,'LHA Demog pivot'!$C$4:$C$93,,,1)</f>
        <v>9178</v>
      </c>
      <c r="U3310" s="36">
        <f>ROUND(Table2[[#This Row],[LHA_Pop_2016]]*Table2[[#This Row],[C_ADR_7day]]/100000*7,0)</f>
        <v>9</v>
      </c>
      <c r="V3310" s="13">
        <f>IF(OR(Table2[[#This Row],[7d_positivity_public]]=0,ISBLANK(Table2[[#This Row],[7d_positivity_public]])),"",(Table2[[#This Row],[7d_positivity_public]]-Table2[[#This Row],[7d_positivity_all]])/Table2[[#This Row],[7d_positivity_public]])</f>
        <v>0.1</v>
      </c>
      <c r="W3310">
        <v>9</v>
      </c>
    </row>
    <row r="3311" spans="1:23" x14ac:dyDescent="0.25">
      <c r="A3311" s="10">
        <v>44498</v>
      </c>
      <c r="B3311">
        <v>114</v>
      </c>
      <c r="C3311" t="s">
        <v>245</v>
      </c>
      <c r="D3311">
        <v>14</v>
      </c>
      <c r="E3311">
        <v>12</v>
      </c>
      <c r="F3311">
        <v>2</v>
      </c>
      <c r="G3311">
        <v>10</v>
      </c>
      <c r="H3311">
        <v>91</v>
      </c>
      <c r="J3311">
        <v>78</v>
      </c>
      <c r="K3311">
        <v>92</v>
      </c>
      <c r="L3311">
        <v>90</v>
      </c>
      <c r="M3311">
        <v>93</v>
      </c>
      <c r="N3311">
        <v>85</v>
      </c>
      <c r="O3311">
        <v>65</v>
      </c>
      <c r="P3311">
        <v>86</v>
      </c>
      <c r="Q3311">
        <v>81</v>
      </c>
      <c r="R3311">
        <v>90</v>
      </c>
      <c r="T3311" s="34">
        <f>_xlfn.XLOOKUP(B3311,'LHA Demog pivot'!$B$4:$B$93,'LHA Demog pivot'!$C$4:$C$93,,,1)</f>
        <v>9487</v>
      </c>
      <c r="U3311" s="36">
        <f>ROUND(Table2[[#This Row],[LHA_Pop_2016]]*Table2[[#This Row],[C_ADR_7day]]/100000*7,0)</f>
        <v>9</v>
      </c>
      <c r="V3311" s="13">
        <f>IF(OR(Table2[[#This Row],[7d_positivity_public]]=0,ISBLANK(Table2[[#This Row],[7d_positivity_public]])),"",(Table2[[#This Row],[7d_positivity_public]]-Table2[[#This Row],[7d_positivity_all]])/Table2[[#This Row],[7d_positivity_public]])</f>
        <v>0.1</v>
      </c>
      <c r="W3311">
        <v>9</v>
      </c>
    </row>
    <row r="3312" spans="1:23" x14ac:dyDescent="0.25">
      <c r="A3312" s="10">
        <v>44498</v>
      </c>
      <c r="B3312">
        <v>115</v>
      </c>
      <c r="C3312" t="s">
        <v>246</v>
      </c>
      <c r="D3312">
        <v>8</v>
      </c>
      <c r="E3312">
        <v>6</v>
      </c>
      <c r="F3312">
        <v>2</v>
      </c>
      <c r="G3312">
        <v>6</v>
      </c>
      <c r="H3312">
        <v>73</v>
      </c>
      <c r="J3312">
        <v>51</v>
      </c>
      <c r="K3312">
        <v>75</v>
      </c>
      <c r="L3312">
        <v>63</v>
      </c>
      <c r="M3312">
        <v>82</v>
      </c>
      <c r="N3312">
        <v>67</v>
      </c>
      <c r="O3312">
        <v>42</v>
      </c>
      <c r="P3312">
        <v>70</v>
      </c>
      <c r="Q3312">
        <v>54</v>
      </c>
      <c r="R3312">
        <v>78</v>
      </c>
      <c r="T3312" s="34">
        <f>_xlfn.XLOOKUP(B3312,'LHA Demog pivot'!$B$4:$B$93,'LHA Demog pivot'!$C$4:$C$93,,,1)</f>
        <v>12634</v>
      </c>
      <c r="U3312" s="36">
        <f>ROUND(Table2[[#This Row],[LHA_Pop_2016]]*Table2[[#This Row],[C_ADR_7day]]/100000*7,0)</f>
        <v>7</v>
      </c>
      <c r="V3312" s="13">
        <f>IF(OR(Table2[[#This Row],[7d_positivity_public]]=0,ISBLANK(Table2[[#This Row],[7d_positivity_public]])),"",(Table2[[#This Row],[7d_positivity_public]]-Table2[[#This Row],[7d_positivity_all]])/Table2[[#This Row],[7d_positivity_public]])</f>
        <v>0.16666666666666666</v>
      </c>
      <c r="W3312">
        <v>5</v>
      </c>
    </row>
    <row r="3313" spans="1:23" x14ac:dyDescent="0.25">
      <c r="A3313" s="10">
        <v>44498</v>
      </c>
      <c r="B3313">
        <v>116</v>
      </c>
      <c r="C3313" t="s">
        <v>247</v>
      </c>
      <c r="D3313">
        <v>4</v>
      </c>
      <c r="E3313">
        <v>2</v>
      </c>
      <c r="F3313">
        <v>2</v>
      </c>
      <c r="G3313">
        <v>3</v>
      </c>
      <c r="H3313">
        <v>92</v>
      </c>
      <c r="J3313">
        <v>78</v>
      </c>
      <c r="K3313">
        <v>93</v>
      </c>
      <c r="L3313">
        <v>95</v>
      </c>
      <c r="M3313">
        <v>89</v>
      </c>
      <c r="N3313">
        <v>85</v>
      </c>
      <c r="O3313">
        <v>70</v>
      </c>
      <c r="P3313">
        <v>86</v>
      </c>
      <c r="Q3313">
        <v>86</v>
      </c>
      <c r="R3313">
        <v>86</v>
      </c>
      <c r="T3313" s="34">
        <f>_xlfn.XLOOKUP(B3313,'LHA Demog pivot'!$B$4:$B$93,'LHA Demog pivot'!$C$4:$C$93,,,1)</f>
        <v>6851</v>
      </c>
      <c r="U3313" s="36">
        <f>ROUND(Table2[[#This Row],[LHA_Pop_2016]]*Table2[[#This Row],[C_ADR_7day]]/100000*7,0)</f>
        <v>2</v>
      </c>
      <c r="V3313" s="13">
        <f>IF(OR(Table2[[#This Row],[7d_positivity_public]]=0,ISBLANK(Table2[[#This Row],[7d_positivity_public]])),"",(Table2[[#This Row],[7d_positivity_public]]-Table2[[#This Row],[7d_positivity_all]])/Table2[[#This Row],[7d_positivity_public]])</f>
        <v>0</v>
      </c>
      <c r="W3313">
        <v>3</v>
      </c>
    </row>
    <row r="3314" spans="1:23" x14ac:dyDescent="0.25">
      <c r="A3314" s="10">
        <v>44498</v>
      </c>
      <c r="B3314">
        <v>121</v>
      </c>
      <c r="C3314" t="s">
        <v>248</v>
      </c>
      <c r="D3314">
        <v>0</v>
      </c>
      <c r="E3314">
        <v>4</v>
      </c>
      <c r="F3314">
        <v>-4</v>
      </c>
      <c r="G3314">
        <v>0</v>
      </c>
      <c r="H3314">
        <v>75</v>
      </c>
      <c r="J3314">
        <v>52</v>
      </c>
      <c r="K3314">
        <v>76</v>
      </c>
      <c r="L3314">
        <v>62</v>
      </c>
      <c r="M3314">
        <v>83</v>
      </c>
      <c r="N3314">
        <v>69</v>
      </c>
      <c r="O3314">
        <v>41</v>
      </c>
      <c r="P3314">
        <v>70</v>
      </c>
      <c r="Q3314">
        <v>54</v>
      </c>
      <c r="R3314">
        <v>78</v>
      </c>
      <c r="T3314" s="34">
        <f>_xlfn.XLOOKUP(B3314,'LHA Demog pivot'!$B$4:$B$93,'LHA Demog pivot'!$C$4:$C$93,,,1)</f>
        <v>3209</v>
      </c>
      <c r="U3314" s="36">
        <f>ROUND(Table2[[#This Row],[LHA_Pop_2016]]*Table2[[#This Row],[C_ADR_7day]]/100000*7,0)</f>
        <v>0</v>
      </c>
      <c r="V3314" s="13" t="str">
        <f>IF(OR(Table2[[#This Row],[7d_positivity_public]]=0,ISBLANK(Table2[[#This Row],[7d_positivity_public]])),"",(Table2[[#This Row],[7d_positivity_public]]-Table2[[#This Row],[7d_positivity_all]])/Table2[[#This Row],[7d_positivity_public]])</f>
        <v/>
      </c>
      <c r="W3314">
        <v>0</v>
      </c>
    </row>
    <row r="3315" spans="1:23" x14ac:dyDescent="0.25">
      <c r="A3315" s="10">
        <v>44498</v>
      </c>
      <c r="B3315">
        <v>122</v>
      </c>
      <c r="C3315" t="s">
        <v>249</v>
      </c>
      <c r="D3315">
        <v>4</v>
      </c>
      <c r="E3315">
        <v>6</v>
      </c>
      <c r="F3315">
        <v>-2</v>
      </c>
      <c r="G3315">
        <v>3</v>
      </c>
      <c r="H3315">
        <v>79</v>
      </c>
      <c r="J3315">
        <v>66</v>
      </c>
      <c r="K3315">
        <v>80</v>
      </c>
      <c r="L3315">
        <v>75</v>
      </c>
      <c r="M3315">
        <v>84</v>
      </c>
      <c r="N3315">
        <v>73</v>
      </c>
      <c r="O3315">
        <v>57</v>
      </c>
      <c r="P3315">
        <v>75</v>
      </c>
      <c r="Q3315">
        <v>68</v>
      </c>
      <c r="R3315">
        <v>81</v>
      </c>
      <c r="T3315" s="34">
        <f>_xlfn.XLOOKUP(B3315,'LHA Demog pivot'!$B$4:$B$93,'LHA Demog pivot'!$C$4:$C$93,,,1)</f>
        <v>25523</v>
      </c>
      <c r="U3315" s="36">
        <f>ROUND(Table2[[#This Row],[LHA_Pop_2016]]*Table2[[#This Row],[C_ADR_7day]]/100000*7,0)</f>
        <v>7</v>
      </c>
      <c r="V3315" s="13">
        <f>IF(OR(Table2[[#This Row],[7d_positivity_public]]=0,ISBLANK(Table2[[#This Row],[7d_positivity_public]])),"",(Table2[[#This Row],[7d_positivity_public]]-Table2[[#This Row],[7d_positivity_all]])/Table2[[#This Row],[7d_positivity_public]])</f>
        <v>0</v>
      </c>
      <c r="W3315">
        <v>3</v>
      </c>
    </row>
    <row r="3316" spans="1:23" x14ac:dyDescent="0.25">
      <c r="A3316" s="10">
        <v>44498</v>
      </c>
      <c r="B3316">
        <v>123</v>
      </c>
      <c r="C3316" t="s">
        <v>250</v>
      </c>
      <c r="D3316">
        <v>3</v>
      </c>
      <c r="E3316">
        <v>6</v>
      </c>
      <c r="F3316">
        <v>-3</v>
      </c>
      <c r="G3316">
        <v>3</v>
      </c>
      <c r="H3316">
        <v>82</v>
      </c>
      <c r="J3316">
        <v>71</v>
      </c>
      <c r="K3316">
        <v>83</v>
      </c>
      <c r="L3316">
        <v>79</v>
      </c>
      <c r="M3316">
        <v>87</v>
      </c>
      <c r="N3316">
        <v>77</v>
      </c>
      <c r="O3316">
        <v>61</v>
      </c>
      <c r="P3316">
        <v>78</v>
      </c>
      <c r="Q3316">
        <v>71</v>
      </c>
      <c r="R3316">
        <v>85</v>
      </c>
      <c r="T3316" s="34">
        <f>_xlfn.XLOOKUP(B3316,'LHA Demog pivot'!$B$4:$B$93,'LHA Demog pivot'!$C$4:$C$93,,,1)</f>
        <v>13710</v>
      </c>
      <c r="U3316" s="36">
        <f>ROUND(Table2[[#This Row],[LHA_Pop_2016]]*Table2[[#This Row],[C_ADR_7day]]/100000*7,0)</f>
        <v>3</v>
      </c>
      <c r="V3316" s="13">
        <f>IF(OR(Table2[[#This Row],[7d_positivity_public]]=0,ISBLANK(Table2[[#This Row],[7d_positivity_public]])),"",(Table2[[#This Row],[7d_positivity_public]]-Table2[[#This Row],[7d_positivity_all]])/Table2[[#This Row],[7d_positivity_public]])</f>
        <v>0.33333333333333331</v>
      </c>
      <c r="W3316">
        <v>2</v>
      </c>
    </row>
    <row r="3317" spans="1:23" x14ac:dyDescent="0.25">
      <c r="A3317" s="10">
        <v>44498</v>
      </c>
      <c r="B3317">
        <v>124</v>
      </c>
      <c r="C3317" t="s">
        <v>251</v>
      </c>
      <c r="D3317">
        <v>3</v>
      </c>
      <c r="E3317">
        <v>3</v>
      </c>
      <c r="F3317">
        <v>0</v>
      </c>
      <c r="G3317">
        <v>4</v>
      </c>
      <c r="H3317">
        <v>78</v>
      </c>
      <c r="J3317">
        <v>60</v>
      </c>
      <c r="K3317">
        <v>79</v>
      </c>
      <c r="L3317">
        <v>69</v>
      </c>
      <c r="M3317">
        <v>84</v>
      </c>
      <c r="N3317">
        <v>73</v>
      </c>
      <c r="O3317">
        <v>54</v>
      </c>
      <c r="P3317">
        <v>74</v>
      </c>
      <c r="Q3317">
        <v>59</v>
      </c>
      <c r="R3317">
        <v>81</v>
      </c>
      <c r="T3317" s="34">
        <f>_xlfn.XLOOKUP(B3317,'LHA Demog pivot'!$B$4:$B$93,'LHA Demog pivot'!$C$4:$C$93,,,1)</f>
        <v>4501</v>
      </c>
      <c r="U3317" s="36">
        <f>ROUND(Table2[[#This Row],[LHA_Pop_2016]]*Table2[[#This Row],[C_ADR_7day]]/100000*7,0)</f>
        <v>1</v>
      </c>
      <c r="V3317" s="13">
        <f>IF(OR(Table2[[#This Row],[7d_positivity_public]]=0,ISBLANK(Table2[[#This Row],[7d_positivity_public]])),"",(Table2[[#This Row],[7d_positivity_public]]-Table2[[#This Row],[7d_positivity_all]])/Table2[[#This Row],[7d_positivity_public]])</f>
        <v>0.25</v>
      </c>
      <c r="W3317">
        <v>3</v>
      </c>
    </row>
    <row r="3318" spans="1:23" x14ac:dyDescent="0.25">
      <c r="A3318" s="10">
        <v>44498</v>
      </c>
      <c r="B3318">
        <v>125</v>
      </c>
      <c r="C3318" t="s">
        <v>252</v>
      </c>
      <c r="D3318">
        <v>3</v>
      </c>
      <c r="E3318">
        <v>3</v>
      </c>
      <c r="F3318">
        <v>0</v>
      </c>
      <c r="G3318">
        <v>2</v>
      </c>
      <c r="H3318">
        <v>89</v>
      </c>
      <c r="J3318">
        <v>84</v>
      </c>
      <c r="K3318">
        <v>89</v>
      </c>
      <c r="L3318">
        <v>85</v>
      </c>
      <c r="M3318">
        <v>92</v>
      </c>
      <c r="N3318">
        <v>84</v>
      </c>
      <c r="O3318">
        <v>76</v>
      </c>
      <c r="P3318">
        <v>84</v>
      </c>
      <c r="Q3318">
        <v>78</v>
      </c>
      <c r="R3318">
        <v>89</v>
      </c>
      <c r="T3318" s="34">
        <f>_xlfn.XLOOKUP(B3318,'LHA Demog pivot'!$B$4:$B$93,'LHA Demog pivot'!$C$4:$C$93,,,1)</f>
        <v>19367</v>
      </c>
      <c r="U3318" s="36">
        <f>ROUND(Table2[[#This Row],[LHA_Pop_2016]]*Table2[[#This Row],[C_ADR_7day]]/100000*7,0)</f>
        <v>4</v>
      </c>
      <c r="V3318" s="13">
        <f>IF(OR(Table2[[#This Row],[7d_positivity_public]]=0,ISBLANK(Table2[[#This Row],[7d_positivity_public]])),"",(Table2[[#This Row],[7d_positivity_public]]-Table2[[#This Row],[7d_positivity_all]])/Table2[[#This Row],[7d_positivity_public]])</f>
        <v>0</v>
      </c>
      <c r="W3318">
        <v>2</v>
      </c>
    </row>
    <row r="3319" spans="1:23" x14ac:dyDescent="0.25">
      <c r="A3319" s="10">
        <v>44498</v>
      </c>
      <c r="B3319">
        <v>126</v>
      </c>
      <c r="C3319" t="s">
        <v>83</v>
      </c>
      <c r="D3319">
        <v>3</v>
      </c>
      <c r="E3319">
        <v>10</v>
      </c>
      <c r="F3319">
        <v>-7</v>
      </c>
      <c r="G3319">
        <v>1</v>
      </c>
      <c r="H3319">
        <v>80</v>
      </c>
      <c r="J3319">
        <v>60</v>
      </c>
      <c r="K3319">
        <v>81</v>
      </c>
      <c r="L3319">
        <v>72</v>
      </c>
      <c r="M3319">
        <v>86</v>
      </c>
      <c r="N3319">
        <v>74</v>
      </c>
      <c r="O3319">
        <v>53</v>
      </c>
      <c r="P3319">
        <v>76</v>
      </c>
      <c r="Q3319">
        <v>63</v>
      </c>
      <c r="R3319">
        <v>82</v>
      </c>
      <c r="T3319" s="34">
        <f>_xlfn.XLOOKUP(B3319,'LHA Demog pivot'!$B$4:$B$93,'LHA Demog pivot'!$C$4:$C$93,,,1)</f>
        <v>8611</v>
      </c>
      <c r="U3319" s="36">
        <f>ROUND(Table2[[#This Row],[LHA_Pop_2016]]*Table2[[#This Row],[C_ADR_7day]]/100000*7,0)</f>
        <v>2</v>
      </c>
      <c r="V3319" s="13">
        <f>IF(OR(Table2[[#This Row],[7d_positivity_public]]=0,ISBLANK(Table2[[#This Row],[7d_positivity_public]])),"",(Table2[[#This Row],[7d_positivity_public]]-Table2[[#This Row],[7d_positivity_all]])/Table2[[#This Row],[7d_positivity_public]])</f>
        <v>0</v>
      </c>
      <c r="W3319">
        <v>1</v>
      </c>
    </row>
    <row r="3320" spans="1:23" x14ac:dyDescent="0.25">
      <c r="A3320" s="10">
        <v>44498</v>
      </c>
      <c r="B3320">
        <v>127</v>
      </c>
      <c r="C3320" t="s">
        <v>84</v>
      </c>
      <c r="D3320">
        <v>0</v>
      </c>
      <c r="E3320">
        <v>0</v>
      </c>
      <c r="F3320">
        <v>0</v>
      </c>
      <c r="G3320">
        <v>0</v>
      </c>
      <c r="H3320">
        <v>72</v>
      </c>
      <c r="J3320">
        <v>47</v>
      </c>
      <c r="K3320">
        <v>74</v>
      </c>
      <c r="L3320">
        <v>67</v>
      </c>
      <c r="M3320">
        <v>77</v>
      </c>
      <c r="N3320">
        <v>66</v>
      </c>
      <c r="O3320">
        <v>36</v>
      </c>
      <c r="P3320">
        <v>68</v>
      </c>
      <c r="Q3320">
        <v>56</v>
      </c>
      <c r="R3320">
        <v>73</v>
      </c>
      <c r="T3320" s="34">
        <f>_xlfn.XLOOKUP(B3320,'LHA Demog pivot'!$B$4:$B$93,'LHA Demog pivot'!$C$4:$C$93,,,1)</f>
        <v>3469</v>
      </c>
      <c r="U3320" s="36">
        <f>ROUND(Table2[[#This Row],[LHA_Pop_2016]]*Table2[[#This Row],[C_ADR_7day]]/100000*7,0)</f>
        <v>0</v>
      </c>
      <c r="V3320" s="13" t="str">
        <f>IF(OR(Table2[[#This Row],[7d_positivity_public]]=0,ISBLANK(Table2[[#This Row],[7d_positivity_public]])),"",(Table2[[#This Row],[7d_positivity_public]]-Table2[[#This Row],[7d_positivity_all]])/Table2[[#This Row],[7d_positivity_public]])</f>
        <v/>
      </c>
      <c r="W3320">
        <v>0</v>
      </c>
    </row>
    <row r="3321" spans="1:23" x14ac:dyDescent="0.25">
      <c r="A3321" s="10">
        <v>44498</v>
      </c>
      <c r="B3321">
        <v>131</v>
      </c>
      <c r="C3321" t="s">
        <v>87</v>
      </c>
      <c r="D3321">
        <v>4</v>
      </c>
      <c r="E3321">
        <v>9</v>
      </c>
      <c r="F3321">
        <v>-5</v>
      </c>
      <c r="G3321">
        <v>4</v>
      </c>
      <c r="H3321">
        <v>90</v>
      </c>
      <c r="J3321">
        <v>76</v>
      </c>
      <c r="K3321">
        <v>90</v>
      </c>
      <c r="L3321">
        <v>88</v>
      </c>
      <c r="M3321">
        <v>91</v>
      </c>
      <c r="N3321">
        <v>84</v>
      </c>
      <c r="O3321">
        <v>67</v>
      </c>
      <c r="P3321">
        <v>85</v>
      </c>
      <c r="Q3321">
        <v>80</v>
      </c>
      <c r="R3321">
        <v>87</v>
      </c>
      <c r="T3321" s="34">
        <f>_xlfn.XLOOKUP(B3321,'LHA Demog pivot'!$B$4:$B$93,'LHA Demog pivot'!$C$4:$C$93,,,1)</f>
        <v>19231</v>
      </c>
      <c r="U3321" s="36">
        <f>ROUND(Table2[[#This Row],[LHA_Pop_2016]]*Table2[[#This Row],[C_ADR_7day]]/100000*7,0)</f>
        <v>5</v>
      </c>
      <c r="V3321" s="13">
        <f>IF(OR(Table2[[#This Row],[7d_positivity_public]]=0,ISBLANK(Table2[[#This Row],[7d_positivity_public]])),"",(Table2[[#This Row],[7d_positivity_public]]-Table2[[#This Row],[7d_positivity_all]])/Table2[[#This Row],[7d_positivity_public]])</f>
        <v>0.5</v>
      </c>
      <c r="W3321">
        <v>2</v>
      </c>
    </row>
    <row r="3322" spans="1:23" x14ac:dyDescent="0.25">
      <c r="A3322" s="10">
        <v>44498</v>
      </c>
      <c r="B3322">
        <v>132</v>
      </c>
      <c r="C3322" t="s">
        <v>89</v>
      </c>
      <c r="D3322">
        <v>5</v>
      </c>
      <c r="E3322">
        <v>11</v>
      </c>
      <c r="F3322">
        <v>-6</v>
      </c>
      <c r="G3322">
        <v>3</v>
      </c>
      <c r="H3322">
        <v>87</v>
      </c>
      <c r="J3322">
        <v>83</v>
      </c>
      <c r="K3322">
        <v>87</v>
      </c>
      <c r="L3322">
        <v>83</v>
      </c>
      <c r="M3322">
        <v>90</v>
      </c>
      <c r="N3322">
        <v>83</v>
      </c>
      <c r="O3322">
        <v>74</v>
      </c>
      <c r="P3322">
        <v>83</v>
      </c>
      <c r="Q3322">
        <v>76</v>
      </c>
      <c r="R3322">
        <v>88</v>
      </c>
      <c r="T3322" s="34">
        <f>_xlfn.XLOOKUP(B3322,'LHA Demog pivot'!$B$4:$B$93,'LHA Demog pivot'!$C$4:$C$93,,,1)</f>
        <v>41799</v>
      </c>
      <c r="U3322" s="36">
        <f>ROUND(Table2[[#This Row],[LHA_Pop_2016]]*Table2[[#This Row],[C_ADR_7day]]/100000*7,0)</f>
        <v>15</v>
      </c>
      <c r="V3322" s="13">
        <f>IF(OR(Table2[[#This Row],[7d_positivity_public]]=0,ISBLANK(Table2[[#This Row],[7d_positivity_public]])),"",(Table2[[#This Row],[7d_positivity_public]]-Table2[[#This Row],[7d_positivity_all]])/Table2[[#This Row],[7d_positivity_public]])</f>
        <v>0</v>
      </c>
      <c r="W3322">
        <v>3</v>
      </c>
    </row>
    <row r="3323" spans="1:23" x14ac:dyDescent="0.25">
      <c r="A3323" s="10">
        <v>44498</v>
      </c>
      <c r="B3323">
        <v>133</v>
      </c>
      <c r="C3323" t="s">
        <v>91</v>
      </c>
      <c r="D3323">
        <v>5</v>
      </c>
      <c r="E3323">
        <v>28</v>
      </c>
      <c r="F3323">
        <v>-23</v>
      </c>
      <c r="G3323">
        <v>8</v>
      </c>
      <c r="H3323">
        <v>82</v>
      </c>
      <c r="J3323">
        <v>67</v>
      </c>
      <c r="K3323">
        <v>82</v>
      </c>
      <c r="L3323">
        <v>82</v>
      </c>
      <c r="M3323">
        <v>83</v>
      </c>
      <c r="N3323">
        <v>76</v>
      </c>
      <c r="O3323">
        <v>57</v>
      </c>
      <c r="P3323">
        <v>77</v>
      </c>
      <c r="Q3323">
        <v>71</v>
      </c>
      <c r="R3323">
        <v>80</v>
      </c>
      <c r="T3323" s="34">
        <f>_xlfn.XLOOKUP(B3323,'LHA Demog pivot'!$B$4:$B$93,'LHA Demog pivot'!$C$4:$C$93,,,1)</f>
        <v>5101</v>
      </c>
      <c r="U3323" s="36">
        <f>ROUND(Table2[[#This Row],[LHA_Pop_2016]]*Table2[[#This Row],[C_ADR_7day]]/100000*7,0)</f>
        <v>2</v>
      </c>
      <c r="V3323" s="13">
        <f>IF(OR(Table2[[#This Row],[7d_positivity_public]]=0,ISBLANK(Table2[[#This Row],[7d_positivity_public]])),"",(Table2[[#This Row],[7d_positivity_public]]-Table2[[#This Row],[7d_positivity_all]])/Table2[[#This Row],[7d_positivity_public]])</f>
        <v>0.25</v>
      </c>
      <c r="W3323">
        <v>6</v>
      </c>
    </row>
    <row r="3324" spans="1:23" x14ac:dyDescent="0.25">
      <c r="A3324" s="10">
        <v>44498</v>
      </c>
      <c r="B3324">
        <v>134</v>
      </c>
      <c r="C3324" t="s">
        <v>93</v>
      </c>
      <c r="D3324">
        <v>3</v>
      </c>
      <c r="E3324">
        <v>14</v>
      </c>
      <c r="F3324">
        <v>-11</v>
      </c>
      <c r="G3324">
        <v>3</v>
      </c>
      <c r="H3324">
        <v>82</v>
      </c>
      <c r="J3324">
        <v>69</v>
      </c>
      <c r="K3324">
        <v>83</v>
      </c>
      <c r="L3324">
        <v>79</v>
      </c>
      <c r="M3324">
        <v>85</v>
      </c>
      <c r="N3324">
        <v>77</v>
      </c>
      <c r="O3324">
        <v>61</v>
      </c>
      <c r="P3324">
        <v>78</v>
      </c>
      <c r="Q3324">
        <v>71</v>
      </c>
      <c r="R3324">
        <v>83</v>
      </c>
      <c r="T3324" s="34">
        <f>_xlfn.XLOOKUP(B3324,'LHA Demog pivot'!$B$4:$B$93,'LHA Demog pivot'!$C$4:$C$93,,,1)</f>
        <v>4781</v>
      </c>
      <c r="U3324" s="36">
        <f>ROUND(Table2[[#This Row],[LHA_Pop_2016]]*Table2[[#This Row],[C_ADR_7day]]/100000*7,0)</f>
        <v>1</v>
      </c>
      <c r="V3324" s="13">
        <f>IF(OR(Table2[[#This Row],[7d_positivity_public]]=0,ISBLANK(Table2[[#This Row],[7d_positivity_public]])),"",(Table2[[#This Row],[7d_positivity_public]]-Table2[[#This Row],[7d_positivity_all]])/Table2[[#This Row],[7d_positivity_public]])</f>
        <v>0.33333333333333331</v>
      </c>
      <c r="W3324">
        <v>2</v>
      </c>
    </row>
    <row r="3325" spans="1:23" x14ac:dyDescent="0.25">
      <c r="A3325" s="10">
        <v>44498</v>
      </c>
      <c r="B3325">
        <v>135</v>
      </c>
      <c r="C3325" t="s">
        <v>95</v>
      </c>
      <c r="D3325">
        <v>21</v>
      </c>
      <c r="E3325">
        <v>17</v>
      </c>
      <c r="F3325">
        <v>4</v>
      </c>
      <c r="G3325">
        <v>16</v>
      </c>
      <c r="H3325">
        <v>77</v>
      </c>
      <c r="J3325">
        <v>60</v>
      </c>
      <c r="K3325">
        <v>79</v>
      </c>
      <c r="L3325">
        <v>68</v>
      </c>
      <c r="M3325">
        <v>86</v>
      </c>
      <c r="N3325">
        <v>72</v>
      </c>
      <c r="O3325">
        <v>53</v>
      </c>
      <c r="P3325">
        <v>74</v>
      </c>
      <c r="Q3325">
        <v>60</v>
      </c>
      <c r="R3325">
        <v>83</v>
      </c>
      <c r="T3325" s="34">
        <f>_xlfn.XLOOKUP(B3325,'LHA Demog pivot'!$B$4:$B$93,'LHA Demog pivot'!$C$4:$C$93,,,1)</f>
        <v>10220</v>
      </c>
      <c r="U3325" s="36">
        <f>ROUND(Table2[[#This Row],[LHA_Pop_2016]]*Table2[[#This Row],[C_ADR_7day]]/100000*7,0)</f>
        <v>15</v>
      </c>
      <c r="V3325" s="13">
        <f>IF(OR(Table2[[#This Row],[7d_positivity_public]]=0,ISBLANK(Table2[[#This Row],[7d_positivity_public]])),"",(Table2[[#This Row],[7d_positivity_public]]-Table2[[#This Row],[7d_positivity_all]])/Table2[[#This Row],[7d_positivity_public]])</f>
        <v>6.25E-2</v>
      </c>
      <c r="W3325">
        <v>15</v>
      </c>
    </row>
    <row r="3326" spans="1:23" x14ac:dyDescent="0.25">
      <c r="A3326" s="10">
        <v>44498</v>
      </c>
      <c r="B3326">
        <v>136</v>
      </c>
      <c r="C3326" t="s">
        <v>253</v>
      </c>
      <c r="D3326">
        <v>12</v>
      </c>
      <c r="E3326">
        <v>13</v>
      </c>
      <c r="F3326">
        <v>-1</v>
      </c>
      <c r="G3326">
        <v>8</v>
      </c>
      <c r="H3326">
        <v>83</v>
      </c>
      <c r="J3326">
        <v>76</v>
      </c>
      <c r="K3326">
        <v>84</v>
      </c>
      <c r="L3326">
        <v>77</v>
      </c>
      <c r="M3326">
        <v>89</v>
      </c>
      <c r="N3326">
        <v>78</v>
      </c>
      <c r="O3326">
        <v>67</v>
      </c>
      <c r="P3326">
        <v>79</v>
      </c>
      <c r="Q3326">
        <v>69</v>
      </c>
      <c r="R3326">
        <v>86</v>
      </c>
      <c r="T3326" s="34">
        <f>_xlfn.XLOOKUP(B3326,'LHA Demog pivot'!$B$4:$B$93,'LHA Demog pivot'!$C$4:$C$93,,,1)</f>
        <v>66849</v>
      </c>
      <c r="U3326" s="36">
        <f>ROUND(Table2[[#This Row],[LHA_Pop_2016]]*Table2[[#This Row],[C_ADR_7day]]/100000*7,0)</f>
        <v>56</v>
      </c>
      <c r="V3326" s="13">
        <f>IF(OR(Table2[[#This Row],[7d_positivity_public]]=0,ISBLANK(Table2[[#This Row],[7d_positivity_public]])),"",(Table2[[#This Row],[7d_positivity_public]]-Table2[[#This Row],[7d_positivity_all]])/Table2[[#This Row],[7d_positivity_public]])</f>
        <v>0</v>
      </c>
      <c r="W3326">
        <v>8</v>
      </c>
    </row>
    <row r="3327" spans="1:23" x14ac:dyDescent="0.25">
      <c r="A3327" s="10">
        <v>44498</v>
      </c>
      <c r="B3327">
        <v>137</v>
      </c>
      <c r="C3327" t="s">
        <v>254</v>
      </c>
      <c r="D3327">
        <v>9</v>
      </c>
      <c r="E3327">
        <v>11</v>
      </c>
      <c r="F3327">
        <v>-2</v>
      </c>
      <c r="G3327">
        <v>6</v>
      </c>
      <c r="H3327">
        <v>87</v>
      </c>
      <c r="J3327">
        <v>78</v>
      </c>
      <c r="K3327">
        <v>88</v>
      </c>
      <c r="L3327">
        <v>86</v>
      </c>
      <c r="M3327">
        <v>90</v>
      </c>
      <c r="N3327">
        <v>82</v>
      </c>
      <c r="O3327">
        <v>70</v>
      </c>
      <c r="P3327">
        <v>83</v>
      </c>
      <c r="Q3327">
        <v>78</v>
      </c>
      <c r="R3327">
        <v>87</v>
      </c>
      <c r="T3327" s="34">
        <f>_xlfn.XLOOKUP(B3327,'LHA Demog pivot'!$B$4:$B$93,'LHA Demog pivot'!$C$4:$C$93,,,1)</f>
        <v>194882</v>
      </c>
      <c r="U3327" s="36">
        <f>ROUND(Table2[[#This Row],[LHA_Pop_2016]]*Table2[[#This Row],[C_ADR_7day]]/100000*7,0)</f>
        <v>123</v>
      </c>
      <c r="V3327" s="13">
        <f>IF(OR(Table2[[#This Row],[7d_positivity_public]]=0,ISBLANK(Table2[[#This Row],[7d_positivity_public]])),"",(Table2[[#This Row],[7d_positivity_public]]-Table2[[#This Row],[7d_positivity_all]])/Table2[[#This Row],[7d_positivity_public]])</f>
        <v>0.16666666666666666</v>
      </c>
      <c r="W3327">
        <v>5</v>
      </c>
    </row>
    <row r="3328" spans="1:23" x14ac:dyDescent="0.25">
      <c r="A3328" s="10">
        <v>44498</v>
      </c>
      <c r="B3328">
        <v>138</v>
      </c>
      <c r="C3328" t="s">
        <v>116</v>
      </c>
      <c r="D3328">
        <v>3</v>
      </c>
      <c r="E3328">
        <v>18</v>
      </c>
      <c r="F3328">
        <v>-15</v>
      </c>
      <c r="G3328">
        <v>3</v>
      </c>
      <c r="H3328">
        <v>87</v>
      </c>
      <c r="J3328">
        <v>80</v>
      </c>
      <c r="K3328">
        <v>87</v>
      </c>
      <c r="L3328">
        <v>81</v>
      </c>
      <c r="M3328">
        <v>91</v>
      </c>
      <c r="N3328">
        <v>83</v>
      </c>
      <c r="O3328">
        <v>73</v>
      </c>
      <c r="P3328">
        <v>84</v>
      </c>
      <c r="Q3328">
        <v>75</v>
      </c>
      <c r="R3328">
        <v>88</v>
      </c>
      <c r="T3328" s="34">
        <f>_xlfn.XLOOKUP(B3328,'LHA Demog pivot'!$B$4:$B$93,'LHA Demog pivot'!$C$4:$C$93,,,1)</f>
        <v>12110</v>
      </c>
      <c r="U3328" s="36">
        <f>ROUND(Table2[[#This Row],[LHA_Pop_2016]]*Table2[[#This Row],[C_ADR_7day]]/100000*7,0)</f>
        <v>3</v>
      </c>
      <c r="V3328" s="13">
        <f>IF(OR(Table2[[#This Row],[7d_positivity_public]]=0,ISBLANK(Table2[[#This Row],[7d_positivity_public]])),"",(Table2[[#This Row],[7d_positivity_public]]-Table2[[#This Row],[7d_positivity_all]])/Table2[[#This Row],[7d_positivity_public]])</f>
        <v>0.33333333333333331</v>
      </c>
      <c r="W3328">
        <v>2</v>
      </c>
    </row>
    <row r="3329" spans="1:23" x14ac:dyDescent="0.25">
      <c r="A3329" s="10">
        <v>44498</v>
      </c>
      <c r="B3329">
        <v>139</v>
      </c>
      <c r="C3329" t="s">
        <v>118</v>
      </c>
      <c r="D3329">
        <v>35</v>
      </c>
      <c r="E3329">
        <v>51</v>
      </c>
      <c r="F3329">
        <v>-16</v>
      </c>
      <c r="G3329">
        <v>18</v>
      </c>
      <c r="H3329">
        <v>71</v>
      </c>
      <c r="J3329">
        <v>43</v>
      </c>
      <c r="K3329">
        <v>73</v>
      </c>
      <c r="L3329">
        <v>60</v>
      </c>
      <c r="M3329">
        <v>82</v>
      </c>
      <c r="N3329">
        <v>65</v>
      </c>
      <c r="O3329">
        <v>36</v>
      </c>
      <c r="P3329">
        <v>68</v>
      </c>
      <c r="Q3329">
        <v>51</v>
      </c>
      <c r="R3329">
        <v>79</v>
      </c>
      <c r="T3329" s="34">
        <f>_xlfn.XLOOKUP(B3329,'LHA Demog pivot'!$B$4:$B$93,'LHA Demog pivot'!$C$4:$C$93,,,1)</f>
        <v>7285</v>
      </c>
      <c r="U3329" s="36">
        <f>ROUND(Table2[[#This Row],[LHA_Pop_2016]]*Table2[[#This Row],[C_ADR_7day]]/100000*7,0)</f>
        <v>18</v>
      </c>
      <c r="V3329" s="13">
        <f>IF(OR(Table2[[#This Row],[7d_positivity_public]]=0,ISBLANK(Table2[[#This Row],[7d_positivity_public]])),"",(Table2[[#This Row],[7d_positivity_public]]-Table2[[#This Row],[7d_positivity_all]])/Table2[[#This Row],[7d_positivity_public]])</f>
        <v>5.5555555555555552E-2</v>
      </c>
      <c r="W3329">
        <v>17</v>
      </c>
    </row>
    <row r="3330" spans="1:23" x14ac:dyDescent="0.25">
      <c r="A3330" s="10">
        <v>44498</v>
      </c>
      <c r="B3330">
        <v>141</v>
      </c>
      <c r="C3330" t="s">
        <v>255</v>
      </c>
      <c r="D3330">
        <v>11</v>
      </c>
      <c r="E3330">
        <v>12</v>
      </c>
      <c r="F3330">
        <v>-1</v>
      </c>
      <c r="G3330">
        <v>6</v>
      </c>
      <c r="H3330">
        <v>94</v>
      </c>
      <c r="J3330">
        <v>84</v>
      </c>
      <c r="K3330">
        <v>95</v>
      </c>
      <c r="L3330">
        <v>95</v>
      </c>
      <c r="M3330">
        <v>93</v>
      </c>
      <c r="N3330">
        <v>87</v>
      </c>
      <c r="O3330">
        <v>72</v>
      </c>
      <c r="P3330">
        <v>88</v>
      </c>
      <c r="Q3330">
        <v>87</v>
      </c>
      <c r="R3330">
        <v>90</v>
      </c>
      <c r="T3330" s="34">
        <f>_xlfn.XLOOKUP(B3330,'LHA Demog pivot'!$B$4:$B$93,'LHA Demog pivot'!$C$4:$C$93,,,1)</f>
        <v>8085</v>
      </c>
      <c r="U3330" s="36">
        <f>ROUND(Table2[[#This Row],[LHA_Pop_2016]]*Table2[[#This Row],[C_ADR_7day]]/100000*7,0)</f>
        <v>6</v>
      </c>
      <c r="V3330" s="13">
        <f>IF(OR(Table2[[#This Row],[7d_positivity_public]]=0,ISBLANK(Table2[[#This Row],[7d_positivity_public]])),"",(Table2[[#This Row],[7d_positivity_public]]-Table2[[#This Row],[7d_positivity_all]])/Table2[[#This Row],[7d_positivity_public]])</f>
        <v>0</v>
      </c>
      <c r="W3330">
        <v>6</v>
      </c>
    </row>
    <row r="3331" spans="1:23" x14ac:dyDescent="0.25">
      <c r="A3331" s="10">
        <v>44498</v>
      </c>
      <c r="B3331">
        <v>142</v>
      </c>
      <c r="C3331" t="s">
        <v>120</v>
      </c>
      <c r="D3331">
        <v>16</v>
      </c>
      <c r="E3331">
        <v>16</v>
      </c>
      <c r="F3331">
        <v>0</v>
      </c>
      <c r="G3331">
        <v>10</v>
      </c>
      <c r="H3331">
        <v>80</v>
      </c>
      <c r="J3331">
        <v>65</v>
      </c>
      <c r="K3331">
        <v>81</v>
      </c>
      <c r="L3331">
        <v>71</v>
      </c>
      <c r="M3331">
        <v>87</v>
      </c>
      <c r="N3331">
        <v>75</v>
      </c>
      <c r="O3331">
        <v>58</v>
      </c>
      <c r="P3331">
        <v>76</v>
      </c>
      <c r="Q3331">
        <v>63</v>
      </c>
      <c r="R3331">
        <v>84</v>
      </c>
      <c r="T3331" s="34">
        <f>_xlfn.XLOOKUP(B3331,'LHA Demog pivot'!$B$4:$B$93,'LHA Demog pivot'!$C$4:$C$93,,,1)</f>
        <v>33648</v>
      </c>
      <c r="U3331" s="36">
        <f>ROUND(Table2[[#This Row],[LHA_Pop_2016]]*Table2[[#This Row],[C_ADR_7day]]/100000*7,0)</f>
        <v>38</v>
      </c>
      <c r="V3331" s="13">
        <f>IF(OR(Table2[[#This Row],[7d_positivity_public]]=0,ISBLANK(Table2[[#This Row],[7d_positivity_public]])),"",(Table2[[#This Row],[7d_positivity_public]]-Table2[[#This Row],[7d_positivity_all]])/Table2[[#This Row],[7d_positivity_public]])</f>
        <v>0.1</v>
      </c>
      <c r="W3331">
        <v>9</v>
      </c>
    </row>
    <row r="3332" spans="1:23" x14ac:dyDescent="0.25">
      <c r="A3332" s="10">
        <v>44498</v>
      </c>
      <c r="B3332">
        <v>143</v>
      </c>
      <c r="C3332" t="s">
        <v>256</v>
      </c>
      <c r="D3332">
        <v>15</v>
      </c>
      <c r="E3332">
        <v>18</v>
      </c>
      <c r="F3332">
        <v>-3</v>
      </c>
      <c r="G3332">
        <v>9</v>
      </c>
      <c r="H3332">
        <v>88</v>
      </c>
      <c r="J3332">
        <v>81</v>
      </c>
      <c r="K3332">
        <v>89</v>
      </c>
      <c r="L3332">
        <v>87</v>
      </c>
      <c r="M3332">
        <v>91</v>
      </c>
      <c r="N3332">
        <v>83</v>
      </c>
      <c r="O3332">
        <v>73</v>
      </c>
      <c r="P3332">
        <v>84</v>
      </c>
      <c r="Q3332">
        <v>79</v>
      </c>
      <c r="R3332">
        <v>88</v>
      </c>
      <c r="T3332" s="34">
        <f>_xlfn.XLOOKUP(B3332,'LHA Demog pivot'!$B$4:$B$93,'LHA Demog pivot'!$C$4:$C$93,,,1)</f>
        <v>113287</v>
      </c>
      <c r="U3332" s="36">
        <f>ROUND(Table2[[#This Row],[LHA_Pop_2016]]*Table2[[#This Row],[C_ADR_7day]]/100000*7,0)</f>
        <v>119</v>
      </c>
      <c r="V3332" s="13">
        <f>IF(OR(Table2[[#This Row],[7d_positivity_public]]=0,ISBLANK(Table2[[#This Row],[7d_positivity_public]])),"",(Table2[[#This Row],[7d_positivity_public]]-Table2[[#This Row],[7d_positivity_all]])/Table2[[#This Row],[7d_positivity_public]])</f>
        <v>0.1111111111111111</v>
      </c>
      <c r="W3332">
        <v>8</v>
      </c>
    </row>
    <row r="3333" spans="1:23" x14ac:dyDescent="0.25">
      <c r="A3333" s="10">
        <v>44498</v>
      </c>
      <c r="B3333">
        <v>144</v>
      </c>
      <c r="C3333" t="s">
        <v>257</v>
      </c>
      <c r="D3333">
        <v>9</v>
      </c>
      <c r="E3333">
        <v>7</v>
      </c>
      <c r="F3333">
        <v>2</v>
      </c>
      <c r="G3333">
        <v>5</v>
      </c>
      <c r="H3333">
        <v>77</v>
      </c>
      <c r="J3333">
        <v>61</v>
      </c>
      <c r="K3333">
        <v>78</v>
      </c>
      <c r="L3333">
        <v>65</v>
      </c>
      <c r="M3333">
        <v>83</v>
      </c>
      <c r="N3333">
        <v>71</v>
      </c>
      <c r="O3333">
        <v>49</v>
      </c>
      <c r="P3333">
        <v>73</v>
      </c>
      <c r="Q3333">
        <v>55</v>
      </c>
      <c r="R3333">
        <v>81</v>
      </c>
      <c r="T3333" s="34">
        <f>_xlfn.XLOOKUP(B3333,'LHA Demog pivot'!$B$4:$B$93,'LHA Demog pivot'!$C$4:$C$93,,,1)</f>
        <v>14112</v>
      </c>
      <c r="U3333" s="36">
        <f>ROUND(Table2[[#This Row],[LHA_Pop_2016]]*Table2[[#This Row],[C_ADR_7day]]/100000*7,0)</f>
        <v>9</v>
      </c>
      <c r="V3333" s="13">
        <f>IF(OR(Table2[[#This Row],[7d_positivity_public]]=0,ISBLANK(Table2[[#This Row],[7d_positivity_public]])),"",(Table2[[#This Row],[7d_positivity_public]]-Table2[[#This Row],[7d_positivity_all]])/Table2[[#This Row],[7d_positivity_public]])</f>
        <v>0.2</v>
      </c>
      <c r="W3333">
        <v>4</v>
      </c>
    </row>
    <row r="3334" spans="1:23" x14ac:dyDescent="0.25">
      <c r="A3334" s="10">
        <v>44498</v>
      </c>
      <c r="B3334">
        <v>145</v>
      </c>
      <c r="C3334" t="s">
        <v>258</v>
      </c>
      <c r="D3334">
        <v>20</v>
      </c>
      <c r="E3334">
        <v>3</v>
      </c>
      <c r="F3334">
        <v>17</v>
      </c>
      <c r="G3334">
        <v>16</v>
      </c>
      <c r="H3334">
        <v>77</v>
      </c>
      <c r="J3334">
        <v>64</v>
      </c>
      <c r="K3334">
        <v>78</v>
      </c>
      <c r="L3334">
        <v>71</v>
      </c>
      <c r="M3334">
        <v>82</v>
      </c>
      <c r="N3334">
        <v>71</v>
      </c>
      <c r="O3334">
        <v>57</v>
      </c>
      <c r="P3334">
        <v>72</v>
      </c>
      <c r="Q3334">
        <v>62</v>
      </c>
      <c r="R3334">
        <v>78</v>
      </c>
      <c r="T3334" s="34">
        <f>_xlfn.XLOOKUP(B3334,'LHA Demog pivot'!$B$4:$B$93,'LHA Demog pivot'!$C$4:$C$93,,,1)</f>
        <v>4050</v>
      </c>
      <c r="U3334" s="36">
        <f>ROUND(Table2[[#This Row],[LHA_Pop_2016]]*Table2[[#This Row],[C_ADR_7day]]/100000*7,0)</f>
        <v>6</v>
      </c>
      <c r="V3334" s="13">
        <f>IF(OR(Table2[[#This Row],[7d_positivity_public]]=0,ISBLANK(Table2[[#This Row],[7d_positivity_public]])),"",(Table2[[#This Row],[7d_positivity_public]]-Table2[[#This Row],[7d_positivity_all]])/Table2[[#This Row],[7d_positivity_public]])</f>
        <v>6.25E-2</v>
      </c>
      <c r="W3334">
        <v>15</v>
      </c>
    </row>
    <row r="3335" spans="1:23" x14ac:dyDescent="0.25">
      <c r="A3335" s="10">
        <v>44498</v>
      </c>
      <c r="B3335">
        <v>146</v>
      </c>
      <c r="C3335" t="s">
        <v>259</v>
      </c>
      <c r="D3335">
        <v>26</v>
      </c>
      <c r="E3335">
        <v>36</v>
      </c>
      <c r="F3335">
        <v>-10</v>
      </c>
      <c r="G3335">
        <v>13</v>
      </c>
      <c r="H3335">
        <v>77</v>
      </c>
      <c r="J3335">
        <v>65</v>
      </c>
      <c r="K3335">
        <v>78</v>
      </c>
      <c r="L3335">
        <v>72</v>
      </c>
      <c r="M3335">
        <v>83</v>
      </c>
      <c r="N3335">
        <v>69</v>
      </c>
      <c r="O3335">
        <v>52</v>
      </c>
      <c r="P3335">
        <v>70</v>
      </c>
      <c r="Q3335">
        <v>60</v>
      </c>
      <c r="R3335">
        <v>79</v>
      </c>
      <c r="T3335" s="34">
        <f>_xlfn.XLOOKUP(B3335,'LHA Demog pivot'!$B$4:$B$93,'LHA Demog pivot'!$C$4:$C$93,,,1)</f>
        <v>24815</v>
      </c>
      <c r="U3335" s="36">
        <f>ROUND(Table2[[#This Row],[LHA_Pop_2016]]*Table2[[#This Row],[C_ADR_7day]]/100000*7,0)</f>
        <v>45</v>
      </c>
      <c r="V3335" s="13">
        <f>IF(OR(Table2[[#This Row],[7d_positivity_public]]=0,ISBLANK(Table2[[#This Row],[7d_positivity_public]])),"",(Table2[[#This Row],[7d_positivity_public]]-Table2[[#This Row],[7d_positivity_all]])/Table2[[#This Row],[7d_positivity_public]])</f>
        <v>7.6923076923076927E-2</v>
      </c>
      <c r="W3335">
        <v>12</v>
      </c>
    </row>
    <row r="3336" spans="1:23" x14ac:dyDescent="0.25">
      <c r="A3336" s="10">
        <v>44498</v>
      </c>
      <c r="B3336">
        <v>147</v>
      </c>
      <c r="C3336" t="s">
        <v>260</v>
      </c>
      <c r="D3336">
        <v>32</v>
      </c>
      <c r="E3336">
        <v>4</v>
      </c>
      <c r="F3336">
        <v>28</v>
      </c>
      <c r="G3336">
        <v>17</v>
      </c>
      <c r="H3336">
        <v>79</v>
      </c>
      <c r="J3336">
        <v>68</v>
      </c>
      <c r="K3336">
        <v>80</v>
      </c>
      <c r="L3336">
        <v>73</v>
      </c>
      <c r="M3336">
        <v>85</v>
      </c>
      <c r="N3336">
        <v>72</v>
      </c>
      <c r="O3336">
        <v>56</v>
      </c>
      <c r="P3336">
        <v>73</v>
      </c>
      <c r="Q3336">
        <v>63</v>
      </c>
      <c r="R3336">
        <v>80</v>
      </c>
      <c r="T3336" s="34">
        <f>_xlfn.XLOOKUP(B3336,'LHA Demog pivot'!$B$4:$B$93,'LHA Demog pivot'!$C$4:$C$93,,,1)</f>
        <v>4012</v>
      </c>
      <c r="U3336" s="36">
        <f>ROUND(Table2[[#This Row],[LHA_Pop_2016]]*Table2[[#This Row],[C_ADR_7day]]/100000*7,0)</f>
        <v>9</v>
      </c>
      <c r="V3336" s="13">
        <f>IF(OR(Table2[[#This Row],[7d_positivity_public]]=0,ISBLANK(Table2[[#This Row],[7d_positivity_public]])),"",(Table2[[#This Row],[7d_positivity_public]]-Table2[[#This Row],[7d_positivity_all]])/Table2[[#This Row],[7d_positivity_public]])</f>
        <v>0.11764705882352941</v>
      </c>
      <c r="W3336">
        <v>15</v>
      </c>
    </row>
    <row r="3337" spans="1:23" x14ac:dyDescent="0.25">
      <c r="A3337" s="10">
        <v>44498</v>
      </c>
      <c r="B3337">
        <v>148</v>
      </c>
      <c r="C3337" t="s">
        <v>261</v>
      </c>
      <c r="D3337">
        <v>6</v>
      </c>
      <c r="E3337">
        <v>0</v>
      </c>
      <c r="F3337">
        <v>6</v>
      </c>
      <c r="G3337">
        <v>5</v>
      </c>
      <c r="H3337">
        <v>79</v>
      </c>
      <c r="J3337">
        <v>62</v>
      </c>
      <c r="K3337">
        <v>80</v>
      </c>
      <c r="L3337">
        <v>72</v>
      </c>
      <c r="M3337">
        <v>85</v>
      </c>
      <c r="N3337">
        <v>73</v>
      </c>
      <c r="O3337">
        <v>50</v>
      </c>
      <c r="P3337">
        <v>74</v>
      </c>
      <c r="Q3337">
        <v>62</v>
      </c>
      <c r="R3337">
        <v>81</v>
      </c>
      <c r="T3337" s="34">
        <f>_xlfn.XLOOKUP(B3337,'LHA Demog pivot'!$B$4:$B$93,'LHA Demog pivot'!$C$4:$C$93,,,1)</f>
        <v>6548</v>
      </c>
      <c r="U3337" s="36">
        <f>ROUND(Table2[[#This Row],[LHA_Pop_2016]]*Table2[[#This Row],[C_ADR_7day]]/100000*7,0)</f>
        <v>3</v>
      </c>
      <c r="V3337" s="13">
        <f>IF(OR(Table2[[#This Row],[7d_positivity_public]]=0,ISBLANK(Table2[[#This Row],[7d_positivity_public]])),"",(Table2[[#This Row],[7d_positivity_public]]-Table2[[#This Row],[7d_positivity_all]])/Table2[[#This Row],[7d_positivity_public]])</f>
        <v>0</v>
      </c>
      <c r="W3337">
        <v>5</v>
      </c>
    </row>
    <row r="3338" spans="1:23" x14ac:dyDescent="0.25">
      <c r="A3338" s="10">
        <v>44498</v>
      </c>
      <c r="B3338">
        <v>149</v>
      </c>
      <c r="C3338" t="s">
        <v>124</v>
      </c>
      <c r="D3338">
        <v>13</v>
      </c>
      <c r="E3338">
        <v>12</v>
      </c>
      <c r="F3338">
        <v>1</v>
      </c>
      <c r="G3338">
        <v>9</v>
      </c>
      <c r="H3338">
        <v>80</v>
      </c>
      <c r="J3338">
        <v>71</v>
      </c>
      <c r="K3338">
        <v>81</v>
      </c>
      <c r="L3338">
        <v>74</v>
      </c>
      <c r="M3338">
        <v>87</v>
      </c>
      <c r="N3338">
        <v>73</v>
      </c>
      <c r="O3338">
        <v>57</v>
      </c>
      <c r="P3338">
        <v>74</v>
      </c>
      <c r="Q3338">
        <v>63</v>
      </c>
      <c r="R3338">
        <v>83</v>
      </c>
      <c r="T3338" s="34">
        <f>_xlfn.XLOOKUP(B3338,'LHA Demog pivot'!$B$4:$B$93,'LHA Demog pivot'!$C$4:$C$93,,,1)</f>
        <v>10855</v>
      </c>
      <c r="U3338" s="36">
        <f>ROUND(Table2[[#This Row],[LHA_Pop_2016]]*Table2[[#This Row],[C_ADR_7day]]/100000*7,0)</f>
        <v>10</v>
      </c>
      <c r="V3338" s="13">
        <f>IF(OR(Table2[[#This Row],[7d_positivity_public]]=0,ISBLANK(Table2[[#This Row],[7d_positivity_public]])),"",(Table2[[#This Row],[7d_positivity_public]]-Table2[[#This Row],[7d_positivity_all]])/Table2[[#This Row],[7d_positivity_public]])</f>
        <v>0.1111111111111111</v>
      </c>
      <c r="W3338">
        <v>8</v>
      </c>
    </row>
    <row r="3339" spans="1:23" x14ac:dyDescent="0.25">
      <c r="A3339" s="10">
        <v>44498</v>
      </c>
      <c r="B3339">
        <v>211</v>
      </c>
      <c r="C3339" t="s">
        <v>262</v>
      </c>
      <c r="D3339">
        <v>27</v>
      </c>
      <c r="E3339">
        <v>11</v>
      </c>
      <c r="F3339">
        <v>16</v>
      </c>
      <c r="G3339">
        <v>14</v>
      </c>
      <c r="H3339">
        <v>78</v>
      </c>
      <c r="J3339">
        <v>60</v>
      </c>
      <c r="K3339">
        <v>79</v>
      </c>
      <c r="L3339">
        <v>72</v>
      </c>
      <c r="M3339">
        <v>83</v>
      </c>
      <c r="N3339">
        <v>72</v>
      </c>
      <c r="O3339">
        <v>50</v>
      </c>
      <c r="P3339">
        <v>73</v>
      </c>
      <c r="Q3339">
        <v>62</v>
      </c>
      <c r="R3339">
        <v>79</v>
      </c>
      <c r="T3339" s="34">
        <f>_xlfn.XLOOKUP(B3339,'LHA Demog pivot'!$B$4:$B$93,'LHA Demog pivot'!$C$4:$C$93,,,1)</f>
        <v>8129</v>
      </c>
      <c r="U3339" s="36">
        <f>ROUND(Table2[[#This Row],[LHA_Pop_2016]]*Table2[[#This Row],[C_ADR_7day]]/100000*7,0)</f>
        <v>15</v>
      </c>
      <c r="V3339" s="13">
        <f>IF(OR(Table2[[#This Row],[7d_positivity_public]]=0,ISBLANK(Table2[[#This Row],[7d_positivity_public]])),"",(Table2[[#This Row],[7d_positivity_public]]-Table2[[#This Row],[7d_positivity_all]])/Table2[[#This Row],[7d_positivity_public]])</f>
        <v>0.14285714285714285</v>
      </c>
      <c r="W3339">
        <v>12</v>
      </c>
    </row>
    <row r="3340" spans="1:23" x14ac:dyDescent="0.25">
      <c r="A3340" s="10">
        <v>44498</v>
      </c>
      <c r="B3340">
        <v>212</v>
      </c>
      <c r="C3340" t="s">
        <v>263</v>
      </c>
      <c r="D3340">
        <v>30</v>
      </c>
      <c r="E3340">
        <v>31</v>
      </c>
      <c r="F3340">
        <v>-1</v>
      </c>
      <c r="G3340">
        <v>10</v>
      </c>
      <c r="H3340">
        <v>80</v>
      </c>
      <c r="J3340">
        <v>70</v>
      </c>
      <c r="K3340">
        <v>81</v>
      </c>
      <c r="L3340">
        <v>76</v>
      </c>
      <c r="M3340">
        <v>87</v>
      </c>
      <c r="N3340">
        <v>75</v>
      </c>
      <c r="O3340">
        <v>62</v>
      </c>
      <c r="P3340">
        <v>76</v>
      </c>
      <c r="Q3340">
        <v>68</v>
      </c>
      <c r="R3340">
        <v>84</v>
      </c>
      <c r="T3340" s="34">
        <f>_xlfn.XLOOKUP(B3340,'LHA Demog pivot'!$B$4:$B$93,'LHA Demog pivot'!$C$4:$C$93,,,1)</f>
        <v>93177</v>
      </c>
      <c r="U3340" s="36">
        <f>ROUND(Table2[[#This Row],[LHA_Pop_2016]]*Table2[[#This Row],[C_ADR_7day]]/100000*7,0)</f>
        <v>196</v>
      </c>
      <c r="V3340" s="13">
        <f>IF(OR(Table2[[#This Row],[7d_positivity_public]]=0,ISBLANK(Table2[[#This Row],[7d_positivity_public]])),"",(Table2[[#This Row],[7d_positivity_public]]-Table2[[#This Row],[7d_positivity_all]])/Table2[[#This Row],[7d_positivity_public]])</f>
        <v>0.1</v>
      </c>
      <c r="W3340">
        <v>9</v>
      </c>
    </row>
    <row r="3341" spans="1:23" x14ac:dyDescent="0.25">
      <c r="A3341" s="10">
        <v>44498</v>
      </c>
      <c r="B3341">
        <v>213</v>
      </c>
      <c r="C3341" t="s">
        <v>264</v>
      </c>
      <c r="D3341">
        <v>31</v>
      </c>
      <c r="E3341">
        <v>29</v>
      </c>
      <c r="F3341">
        <v>2</v>
      </c>
      <c r="G3341">
        <v>13</v>
      </c>
      <c r="H3341">
        <v>87</v>
      </c>
      <c r="J3341">
        <v>79</v>
      </c>
      <c r="K3341">
        <v>88</v>
      </c>
      <c r="L3341">
        <v>87</v>
      </c>
      <c r="M3341">
        <v>89</v>
      </c>
      <c r="N3341">
        <v>82</v>
      </c>
      <c r="O3341">
        <v>70</v>
      </c>
      <c r="P3341">
        <v>83</v>
      </c>
      <c r="Q3341">
        <v>80</v>
      </c>
      <c r="R3341">
        <v>86</v>
      </c>
      <c r="T3341" s="34">
        <f>_xlfn.XLOOKUP(B3341,'LHA Demog pivot'!$B$4:$B$93,'LHA Demog pivot'!$C$4:$C$93,,,1)</f>
        <v>141685</v>
      </c>
      <c r="U3341" s="36">
        <f>ROUND(Table2[[#This Row],[LHA_Pop_2016]]*Table2[[#This Row],[C_ADR_7day]]/100000*7,0)</f>
        <v>307</v>
      </c>
      <c r="V3341" s="13">
        <f>IF(OR(Table2[[#This Row],[7d_positivity_public]]=0,ISBLANK(Table2[[#This Row],[7d_positivity_public]])),"",(Table2[[#This Row],[7d_positivity_public]]-Table2[[#This Row],[7d_positivity_all]])/Table2[[#This Row],[7d_positivity_public]])</f>
        <v>0.23076923076923078</v>
      </c>
      <c r="W3341">
        <v>10</v>
      </c>
    </row>
    <row r="3342" spans="1:23" x14ac:dyDescent="0.25">
      <c r="A3342" s="10">
        <v>44498</v>
      </c>
      <c r="B3342">
        <v>214</v>
      </c>
      <c r="C3342" t="s">
        <v>265</v>
      </c>
      <c r="D3342">
        <v>20</v>
      </c>
      <c r="E3342">
        <v>18</v>
      </c>
      <c r="F3342">
        <v>2</v>
      </c>
      <c r="G3342">
        <v>10</v>
      </c>
      <c r="H3342">
        <v>81</v>
      </c>
      <c r="J3342">
        <v>73</v>
      </c>
      <c r="K3342">
        <v>81</v>
      </c>
      <c r="L3342">
        <v>76</v>
      </c>
      <c r="M3342">
        <v>87</v>
      </c>
      <c r="N3342">
        <v>75</v>
      </c>
      <c r="O3342">
        <v>64</v>
      </c>
      <c r="P3342">
        <v>76</v>
      </c>
      <c r="Q3342">
        <v>69</v>
      </c>
      <c r="R3342">
        <v>84</v>
      </c>
      <c r="T3342" s="34">
        <f>_xlfn.XLOOKUP(B3342,'LHA Demog pivot'!$B$4:$B$93,'LHA Demog pivot'!$C$4:$C$93,,,1)</f>
        <v>43157</v>
      </c>
      <c r="U3342" s="36">
        <f>ROUND(Table2[[#This Row],[LHA_Pop_2016]]*Table2[[#This Row],[C_ADR_7day]]/100000*7,0)</f>
        <v>60</v>
      </c>
      <c r="V3342" s="13">
        <f>IF(OR(Table2[[#This Row],[7d_positivity_public]]=0,ISBLANK(Table2[[#This Row],[7d_positivity_public]])),"",(Table2[[#This Row],[7d_positivity_public]]-Table2[[#This Row],[7d_positivity_all]])/Table2[[#This Row],[7d_positivity_public]])</f>
        <v>0.2</v>
      </c>
      <c r="W3342">
        <v>8</v>
      </c>
    </row>
    <row r="3343" spans="1:23" x14ac:dyDescent="0.25">
      <c r="A3343" s="10">
        <v>44498</v>
      </c>
      <c r="B3343">
        <v>215</v>
      </c>
      <c r="C3343" t="s">
        <v>135</v>
      </c>
      <c r="D3343">
        <v>18</v>
      </c>
      <c r="E3343">
        <v>4</v>
      </c>
      <c r="F3343">
        <v>14</v>
      </c>
      <c r="G3343">
        <v>9</v>
      </c>
      <c r="H3343">
        <v>84</v>
      </c>
      <c r="J3343">
        <v>68</v>
      </c>
      <c r="K3343">
        <v>85</v>
      </c>
      <c r="L3343">
        <v>77</v>
      </c>
      <c r="M3343">
        <v>90</v>
      </c>
      <c r="N3343">
        <v>78</v>
      </c>
      <c r="O3343">
        <v>60</v>
      </c>
      <c r="P3343">
        <v>80</v>
      </c>
      <c r="Q3343">
        <v>68</v>
      </c>
      <c r="R3343">
        <v>87</v>
      </c>
      <c r="T3343" s="34">
        <f>_xlfn.XLOOKUP(B3343,'LHA Demog pivot'!$B$4:$B$93,'LHA Demog pivot'!$C$4:$C$93,,,1)</f>
        <v>9696</v>
      </c>
      <c r="U3343" s="36">
        <f>ROUND(Table2[[#This Row],[LHA_Pop_2016]]*Table2[[#This Row],[C_ADR_7day]]/100000*7,0)</f>
        <v>12</v>
      </c>
      <c r="V3343" s="13">
        <f>IF(OR(Table2[[#This Row],[7d_positivity_public]]=0,ISBLANK(Table2[[#This Row],[7d_positivity_public]])),"",(Table2[[#This Row],[7d_positivity_public]]-Table2[[#This Row],[7d_positivity_all]])/Table2[[#This Row],[7d_positivity_public]])</f>
        <v>0.22222222222222221</v>
      </c>
      <c r="W3343">
        <v>7</v>
      </c>
    </row>
    <row r="3344" spans="1:23" x14ac:dyDescent="0.25">
      <c r="A3344" s="10">
        <v>44498</v>
      </c>
      <c r="B3344">
        <v>221</v>
      </c>
      <c r="C3344" t="s">
        <v>136</v>
      </c>
      <c r="D3344">
        <v>8</v>
      </c>
      <c r="E3344">
        <v>9</v>
      </c>
      <c r="F3344">
        <v>-1</v>
      </c>
      <c r="G3344">
        <v>4</v>
      </c>
      <c r="H3344">
        <v>93</v>
      </c>
      <c r="J3344">
        <v>90</v>
      </c>
      <c r="K3344">
        <v>93</v>
      </c>
      <c r="L3344">
        <v>94</v>
      </c>
      <c r="M3344">
        <v>91</v>
      </c>
      <c r="N3344">
        <v>89</v>
      </c>
      <c r="O3344">
        <v>84</v>
      </c>
      <c r="P3344">
        <v>89</v>
      </c>
      <c r="Q3344">
        <v>89</v>
      </c>
      <c r="R3344">
        <v>89</v>
      </c>
      <c r="T3344" s="34">
        <f>_xlfn.XLOOKUP(B3344,'LHA Demog pivot'!$B$4:$B$93,'LHA Demog pivot'!$C$4:$C$93,,,1)</f>
        <v>70996</v>
      </c>
      <c r="U3344" s="36">
        <f>ROUND(Table2[[#This Row],[LHA_Pop_2016]]*Table2[[#This Row],[C_ADR_7day]]/100000*7,0)</f>
        <v>40</v>
      </c>
      <c r="V3344" s="13">
        <f>IF(OR(Table2[[#This Row],[7d_positivity_public]]=0,ISBLANK(Table2[[#This Row],[7d_positivity_public]])),"",(Table2[[#This Row],[7d_positivity_public]]-Table2[[#This Row],[7d_positivity_all]])/Table2[[#This Row],[7d_positivity_public]])</f>
        <v>0.25</v>
      </c>
      <c r="W3344">
        <v>3</v>
      </c>
    </row>
    <row r="3345" spans="1:23" x14ac:dyDescent="0.25">
      <c r="A3345" s="10">
        <v>44498</v>
      </c>
      <c r="B3345">
        <v>222</v>
      </c>
      <c r="C3345" t="s">
        <v>266</v>
      </c>
      <c r="D3345">
        <v>5</v>
      </c>
      <c r="E3345">
        <v>6</v>
      </c>
      <c r="F3345">
        <v>-1</v>
      </c>
      <c r="G3345">
        <v>4</v>
      </c>
      <c r="H3345">
        <v>93</v>
      </c>
      <c r="J3345">
        <v>90</v>
      </c>
      <c r="K3345">
        <v>93</v>
      </c>
      <c r="L3345">
        <v>96</v>
      </c>
      <c r="M3345">
        <v>89</v>
      </c>
      <c r="N3345">
        <v>89</v>
      </c>
      <c r="O3345">
        <v>84</v>
      </c>
      <c r="P3345">
        <v>89</v>
      </c>
      <c r="Q3345">
        <v>91</v>
      </c>
      <c r="R3345">
        <v>87</v>
      </c>
      <c r="T3345" s="34">
        <f>_xlfn.XLOOKUP(B3345,'LHA Demog pivot'!$B$4:$B$93,'LHA Demog pivot'!$C$4:$C$93,,,1)</f>
        <v>232755</v>
      </c>
      <c r="U3345" s="36">
        <f>ROUND(Table2[[#This Row],[LHA_Pop_2016]]*Table2[[#This Row],[C_ADR_7day]]/100000*7,0)</f>
        <v>81</v>
      </c>
      <c r="V3345" s="13">
        <f>IF(OR(Table2[[#This Row],[7d_positivity_public]]=0,ISBLANK(Table2[[#This Row],[7d_positivity_public]])),"",(Table2[[#This Row],[7d_positivity_public]]-Table2[[#This Row],[7d_positivity_all]])/Table2[[#This Row],[7d_positivity_public]])</f>
        <v>0.75</v>
      </c>
      <c r="W3345">
        <v>1</v>
      </c>
    </row>
    <row r="3346" spans="1:23" x14ac:dyDescent="0.25">
      <c r="A3346" s="10">
        <v>44498</v>
      </c>
      <c r="B3346">
        <v>223</v>
      </c>
      <c r="C3346" t="s">
        <v>267</v>
      </c>
      <c r="D3346">
        <v>20</v>
      </c>
      <c r="E3346">
        <v>13</v>
      </c>
      <c r="F3346">
        <v>7</v>
      </c>
      <c r="G3346">
        <v>8</v>
      </c>
      <c r="H3346">
        <v>88</v>
      </c>
      <c r="J3346">
        <v>85</v>
      </c>
      <c r="K3346">
        <v>88</v>
      </c>
      <c r="L3346">
        <v>85</v>
      </c>
      <c r="M3346">
        <v>91</v>
      </c>
      <c r="N3346">
        <v>83</v>
      </c>
      <c r="O3346">
        <v>78</v>
      </c>
      <c r="P3346">
        <v>84</v>
      </c>
      <c r="Q3346">
        <v>79</v>
      </c>
      <c r="R3346">
        <v>89</v>
      </c>
      <c r="T3346" s="34">
        <f>_xlfn.XLOOKUP(B3346,'LHA Demog pivot'!$B$4:$B$93,'LHA Demog pivot'!$C$4:$C$93,,,1)</f>
        <v>101101</v>
      </c>
      <c r="U3346" s="36">
        <f>ROUND(Table2[[#This Row],[LHA_Pop_2016]]*Table2[[#This Row],[C_ADR_7day]]/100000*7,0)</f>
        <v>142</v>
      </c>
      <c r="V3346" s="13">
        <f>IF(OR(Table2[[#This Row],[7d_positivity_public]]=0,ISBLANK(Table2[[#This Row],[7d_positivity_public]])),"",(Table2[[#This Row],[7d_positivity_public]]-Table2[[#This Row],[7d_positivity_all]])/Table2[[#This Row],[7d_positivity_public]])</f>
        <v>0.125</v>
      </c>
      <c r="W3346">
        <v>7</v>
      </c>
    </row>
    <row r="3347" spans="1:23" x14ac:dyDescent="0.25">
      <c r="A3347" s="10">
        <v>44498</v>
      </c>
      <c r="B3347">
        <v>224</v>
      </c>
      <c r="C3347" t="s">
        <v>268</v>
      </c>
      <c r="D3347">
        <v>6</v>
      </c>
      <c r="E3347">
        <v>6</v>
      </c>
      <c r="F3347">
        <v>0</v>
      </c>
      <c r="G3347">
        <v>3</v>
      </c>
      <c r="H3347">
        <v>91</v>
      </c>
      <c r="J3347">
        <v>89</v>
      </c>
      <c r="K3347">
        <v>91</v>
      </c>
      <c r="L3347">
        <v>91</v>
      </c>
      <c r="M3347">
        <v>91</v>
      </c>
      <c r="N3347">
        <v>87</v>
      </c>
      <c r="O3347">
        <v>84</v>
      </c>
      <c r="P3347">
        <v>88</v>
      </c>
      <c r="Q3347">
        <v>87</v>
      </c>
      <c r="R3347">
        <v>89</v>
      </c>
      <c r="T3347" s="34">
        <f>_xlfn.XLOOKUP(B3347,'LHA Demog pivot'!$B$4:$B$93,'LHA Demog pivot'!$C$4:$C$93,,,1)</f>
        <v>234393</v>
      </c>
      <c r="U3347" s="36">
        <f>ROUND(Table2[[#This Row],[LHA_Pop_2016]]*Table2[[#This Row],[C_ADR_7day]]/100000*7,0)</f>
        <v>98</v>
      </c>
      <c r="V3347" s="13">
        <f>IF(OR(Table2[[#This Row],[7d_positivity_public]]=0,ISBLANK(Table2[[#This Row],[7d_positivity_public]])),"",(Table2[[#This Row],[7d_positivity_public]]-Table2[[#This Row],[7d_positivity_all]])/Table2[[#This Row],[7d_positivity_public]])</f>
        <v>0.33333333333333331</v>
      </c>
      <c r="W3347">
        <v>2</v>
      </c>
    </row>
    <row r="3348" spans="1:23" x14ac:dyDescent="0.25">
      <c r="A3348" s="10">
        <v>44498</v>
      </c>
      <c r="B3348">
        <v>231</v>
      </c>
      <c r="C3348" t="s">
        <v>269</v>
      </c>
      <c r="D3348">
        <v>16</v>
      </c>
      <c r="E3348">
        <v>23</v>
      </c>
      <c r="F3348">
        <v>-7</v>
      </c>
      <c r="G3348">
        <v>7</v>
      </c>
      <c r="H3348">
        <v>88</v>
      </c>
      <c r="J3348">
        <v>84</v>
      </c>
      <c r="K3348">
        <v>89</v>
      </c>
      <c r="L3348">
        <v>86</v>
      </c>
      <c r="M3348">
        <v>91</v>
      </c>
      <c r="N3348">
        <v>84</v>
      </c>
      <c r="O3348">
        <v>78</v>
      </c>
      <c r="P3348">
        <v>84</v>
      </c>
      <c r="Q3348">
        <v>81</v>
      </c>
      <c r="R3348">
        <v>88</v>
      </c>
      <c r="T3348" s="34">
        <f>_xlfn.XLOOKUP(B3348,'LHA Demog pivot'!$B$4:$B$93,'LHA Demog pivot'!$C$4:$C$93,,,1)</f>
        <v>143778</v>
      </c>
      <c r="U3348" s="36">
        <f>ROUND(Table2[[#This Row],[LHA_Pop_2016]]*Table2[[#This Row],[C_ADR_7day]]/100000*7,0)</f>
        <v>161</v>
      </c>
      <c r="V3348" s="13">
        <f>IF(OR(Table2[[#This Row],[7d_positivity_public]]=0,ISBLANK(Table2[[#This Row],[7d_positivity_public]])),"",(Table2[[#This Row],[7d_positivity_public]]-Table2[[#This Row],[7d_positivity_all]])/Table2[[#This Row],[7d_positivity_public]])</f>
        <v>0.2857142857142857</v>
      </c>
      <c r="W3348">
        <v>5</v>
      </c>
    </row>
    <row r="3349" spans="1:23" x14ac:dyDescent="0.25">
      <c r="A3349" s="10">
        <v>44498</v>
      </c>
      <c r="B3349">
        <v>232</v>
      </c>
      <c r="C3349" t="s">
        <v>270</v>
      </c>
      <c r="D3349">
        <v>5</v>
      </c>
      <c r="E3349">
        <v>7</v>
      </c>
      <c r="F3349">
        <v>-2</v>
      </c>
      <c r="G3349">
        <v>3</v>
      </c>
      <c r="H3349">
        <v>94</v>
      </c>
      <c r="J3349">
        <v>93</v>
      </c>
      <c r="K3349">
        <v>94</v>
      </c>
      <c r="L3349">
        <v>95</v>
      </c>
      <c r="M3349">
        <v>94</v>
      </c>
      <c r="N3349">
        <v>90</v>
      </c>
      <c r="O3349">
        <v>87</v>
      </c>
      <c r="P3349">
        <v>91</v>
      </c>
      <c r="Q3349">
        <v>89</v>
      </c>
      <c r="R3349">
        <v>92</v>
      </c>
      <c r="T3349" s="34">
        <f>_xlfn.XLOOKUP(B3349,'LHA Demog pivot'!$B$4:$B$93,'LHA Demog pivot'!$C$4:$C$93,,,1)</f>
        <v>103064</v>
      </c>
      <c r="U3349" s="36">
        <f>ROUND(Table2[[#This Row],[LHA_Pop_2016]]*Table2[[#This Row],[C_ADR_7day]]/100000*7,0)</f>
        <v>36</v>
      </c>
      <c r="V3349" s="13">
        <f>IF(OR(Table2[[#This Row],[7d_positivity_public]]=0,ISBLANK(Table2[[#This Row],[7d_positivity_public]])),"",(Table2[[#This Row],[7d_positivity_public]]-Table2[[#This Row],[7d_positivity_all]])/Table2[[#This Row],[7d_positivity_public]])</f>
        <v>0.33333333333333331</v>
      </c>
      <c r="W3349">
        <v>2</v>
      </c>
    </row>
    <row r="3350" spans="1:23" x14ac:dyDescent="0.25">
      <c r="A3350" s="10">
        <v>44498</v>
      </c>
      <c r="B3350">
        <v>233</v>
      </c>
      <c r="C3350" t="s">
        <v>271</v>
      </c>
      <c r="D3350">
        <v>9</v>
      </c>
      <c r="E3350">
        <v>10</v>
      </c>
      <c r="F3350">
        <v>-1</v>
      </c>
      <c r="G3350">
        <v>6</v>
      </c>
      <c r="H3350">
        <v>94</v>
      </c>
      <c r="J3350">
        <v>88</v>
      </c>
      <c r="K3350">
        <v>95</v>
      </c>
      <c r="L3350">
        <v>96</v>
      </c>
      <c r="M3350">
        <v>93</v>
      </c>
      <c r="N3350">
        <v>88</v>
      </c>
      <c r="O3350">
        <v>79</v>
      </c>
      <c r="P3350">
        <v>89</v>
      </c>
      <c r="Q3350">
        <v>88</v>
      </c>
      <c r="R3350">
        <v>90</v>
      </c>
      <c r="T3350" s="34">
        <f>_xlfn.XLOOKUP(B3350,'LHA Demog pivot'!$B$4:$B$93,'LHA Demog pivot'!$C$4:$C$93,,,1)</f>
        <v>443367</v>
      </c>
      <c r="U3350" s="36">
        <f>ROUND(Table2[[#This Row],[LHA_Pop_2016]]*Table2[[#This Row],[C_ADR_7day]]/100000*7,0)</f>
        <v>279</v>
      </c>
      <c r="V3350" s="13">
        <f>IF(OR(Table2[[#This Row],[7d_positivity_public]]=0,ISBLANK(Table2[[#This Row],[7d_positivity_public]])),"",(Table2[[#This Row],[7d_positivity_public]]-Table2[[#This Row],[7d_positivity_all]])/Table2[[#This Row],[7d_positivity_public]])</f>
        <v>0.33333333333333331</v>
      </c>
      <c r="W3350">
        <v>4</v>
      </c>
    </row>
    <row r="3351" spans="1:23" x14ac:dyDescent="0.25">
      <c r="A3351" s="10">
        <v>44498</v>
      </c>
      <c r="B3351">
        <v>234</v>
      </c>
      <c r="C3351" t="s">
        <v>272</v>
      </c>
      <c r="D3351">
        <v>11</v>
      </c>
      <c r="E3351">
        <v>8</v>
      </c>
      <c r="F3351">
        <v>3</v>
      </c>
      <c r="G3351">
        <v>6</v>
      </c>
      <c r="H3351">
        <v>90</v>
      </c>
      <c r="J3351">
        <v>88</v>
      </c>
      <c r="K3351">
        <v>90</v>
      </c>
      <c r="L3351">
        <v>88</v>
      </c>
      <c r="M3351">
        <v>91</v>
      </c>
      <c r="N3351">
        <v>86</v>
      </c>
      <c r="O3351">
        <v>83</v>
      </c>
      <c r="P3351">
        <v>87</v>
      </c>
      <c r="Q3351">
        <v>83</v>
      </c>
      <c r="R3351">
        <v>89</v>
      </c>
      <c r="T3351" s="34">
        <f>_xlfn.XLOOKUP(B3351,'LHA Demog pivot'!$B$4:$B$93,'LHA Demog pivot'!$C$4:$C$93,,,1)</f>
        <v>94768</v>
      </c>
      <c r="U3351" s="36">
        <f>ROUND(Table2[[#This Row],[LHA_Pop_2016]]*Table2[[#This Row],[C_ADR_7day]]/100000*7,0)</f>
        <v>73</v>
      </c>
      <c r="V3351" s="13">
        <f>IF(OR(Table2[[#This Row],[7d_positivity_public]]=0,ISBLANK(Table2[[#This Row],[7d_positivity_public]])),"",(Table2[[#This Row],[7d_positivity_public]]-Table2[[#This Row],[7d_positivity_all]])/Table2[[#This Row],[7d_positivity_public]])</f>
        <v>0.33333333333333331</v>
      </c>
      <c r="W3351">
        <v>4</v>
      </c>
    </row>
    <row r="3352" spans="1:23" x14ac:dyDescent="0.25">
      <c r="A3352" s="10">
        <v>44498</v>
      </c>
      <c r="B3352">
        <v>311</v>
      </c>
      <c r="C3352" t="s">
        <v>273</v>
      </c>
      <c r="D3352">
        <v>3</v>
      </c>
      <c r="E3352">
        <v>2</v>
      </c>
      <c r="F3352">
        <v>1</v>
      </c>
      <c r="G3352">
        <v>3</v>
      </c>
      <c r="H3352">
        <v>91</v>
      </c>
      <c r="J3352">
        <v>91</v>
      </c>
      <c r="K3352">
        <v>91</v>
      </c>
      <c r="L3352">
        <v>94</v>
      </c>
      <c r="M3352">
        <v>88</v>
      </c>
      <c r="N3352">
        <v>88</v>
      </c>
      <c r="O3352">
        <v>86</v>
      </c>
      <c r="P3352">
        <v>88</v>
      </c>
      <c r="Q3352">
        <v>90</v>
      </c>
      <c r="R3352">
        <v>86</v>
      </c>
      <c r="T3352" s="34">
        <f>_xlfn.XLOOKUP(B3352,'LHA Demog pivot'!$B$4:$B$93,'LHA Demog pivot'!$C$4:$C$93,,,1)</f>
        <v>198309</v>
      </c>
      <c r="U3352" s="36">
        <f>ROUND(Table2[[#This Row],[LHA_Pop_2016]]*Table2[[#This Row],[C_ADR_7day]]/100000*7,0)</f>
        <v>42</v>
      </c>
      <c r="V3352" s="13">
        <f>IF(OR(Table2[[#This Row],[7d_positivity_public]]=0,ISBLANK(Table2[[#This Row],[7d_positivity_public]])),"",(Table2[[#This Row],[7d_positivity_public]]-Table2[[#This Row],[7d_positivity_all]])/Table2[[#This Row],[7d_positivity_public]])</f>
        <v>0.66666666666666663</v>
      </c>
      <c r="W3352">
        <v>1</v>
      </c>
    </row>
    <row r="3353" spans="1:23" x14ac:dyDescent="0.25">
      <c r="A3353" s="10">
        <v>44498</v>
      </c>
      <c r="B3353">
        <v>321</v>
      </c>
      <c r="C3353" t="s">
        <v>274</v>
      </c>
      <c r="D3353">
        <v>6</v>
      </c>
      <c r="E3353">
        <v>5</v>
      </c>
      <c r="F3353">
        <v>1</v>
      </c>
      <c r="G3353">
        <v>4</v>
      </c>
      <c r="H3353">
        <v>97</v>
      </c>
      <c r="J3353">
        <v>91</v>
      </c>
      <c r="K3353">
        <v>97</v>
      </c>
      <c r="L3353">
        <v>100</v>
      </c>
      <c r="M3353">
        <v>90</v>
      </c>
      <c r="N3353">
        <v>92</v>
      </c>
      <c r="O3353">
        <v>84</v>
      </c>
      <c r="P3353">
        <v>92</v>
      </c>
      <c r="Q3353">
        <v>96</v>
      </c>
      <c r="R3353">
        <v>86</v>
      </c>
      <c r="T3353" s="34">
        <f>_xlfn.XLOOKUP(B3353,'LHA Demog pivot'!$B$4:$B$93,'LHA Demog pivot'!$C$4:$C$93,,,1)</f>
        <v>122041</v>
      </c>
      <c r="U3353" s="36">
        <f>ROUND(Table2[[#This Row],[LHA_Pop_2016]]*Table2[[#This Row],[C_ADR_7day]]/100000*7,0)</f>
        <v>51</v>
      </c>
      <c r="V3353" s="13">
        <f>IF(OR(Table2[[#This Row],[7d_positivity_public]]=0,ISBLANK(Table2[[#This Row],[7d_positivity_public]])),"",(Table2[[#This Row],[7d_positivity_public]]-Table2[[#This Row],[7d_positivity_all]])/Table2[[#This Row],[7d_positivity_public]])</f>
        <v>0.75</v>
      </c>
      <c r="W3353">
        <v>1</v>
      </c>
    </row>
    <row r="3354" spans="1:23" x14ac:dyDescent="0.25">
      <c r="A3354" s="10">
        <v>44498</v>
      </c>
      <c r="B3354">
        <v>322</v>
      </c>
      <c r="C3354" t="s">
        <v>275</v>
      </c>
      <c r="D3354">
        <v>8</v>
      </c>
      <c r="E3354">
        <v>12</v>
      </c>
      <c r="F3354">
        <v>-4</v>
      </c>
      <c r="G3354">
        <v>5</v>
      </c>
      <c r="H3354">
        <v>90</v>
      </c>
      <c r="J3354">
        <v>84</v>
      </c>
      <c r="K3354">
        <v>90</v>
      </c>
      <c r="L3354">
        <v>93</v>
      </c>
      <c r="M3354">
        <v>85</v>
      </c>
      <c r="N3354">
        <v>84</v>
      </c>
      <c r="O3354">
        <v>75</v>
      </c>
      <c r="P3354">
        <v>84</v>
      </c>
      <c r="Q3354">
        <v>87</v>
      </c>
      <c r="R3354">
        <v>81</v>
      </c>
      <c r="T3354" s="34">
        <f>_xlfn.XLOOKUP(B3354,'LHA Demog pivot'!$B$4:$B$93,'LHA Demog pivot'!$C$4:$C$93,,,1)</f>
        <v>61532</v>
      </c>
      <c r="U3354" s="36">
        <f>ROUND(Table2[[#This Row],[LHA_Pop_2016]]*Table2[[#This Row],[C_ADR_7day]]/100000*7,0)</f>
        <v>34</v>
      </c>
      <c r="V3354" s="13">
        <f>IF(OR(Table2[[#This Row],[7d_positivity_public]]=0,ISBLANK(Table2[[#This Row],[7d_positivity_public]])),"",(Table2[[#This Row],[7d_positivity_public]]-Table2[[#This Row],[7d_positivity_all]])/Table2[[#This Row],[7d_positivity_public]])</f>
        <v>0.6</v>
      </c>
      <c r="W3354">
        <v>2</v>
      </c>
    </row>
    <row r="3355" spans="1:23" x14ac:dyDescent="0.25">
      <c r="A3355" s="10">
        <v>44498</v>
      </c>
      <c r="B3355">
        <v>323</v>
      </c>
      <c r="C3355" t="s">
        <v>276</v>
      </c>
      <c r="D3355">
        <v>5</v>
      </c>
      <c r="E3355">
        <v>8</v>
      </c>
      <c r="F3355">
        <v>-3</v>
      </c>
      <c r="G3355">
        <v>4</v>
      </c>
      <c r="H3355">
        <v>97</v>
      </c>
      <c r="J3355">
        <v>94</v>
      </c>
      <c r="K3355">
        <v>97</v>
      </c>
      <c r="L3355">
        <v>100</v>
      </c>
      <c r="M3355">
        <v>92</v>
      </c>
      <c r="N3355">
        <v>93</v>
      </c>
      <c r="O3355">
        <v>89</v>
      </c>
      <c r="P3355">
        <v>93</v>
      </c>
      <c r="Q3355">
        <v>96</v>
      </c>
      <c r="R3355">
        <v>90</v>
      </c>
      <c r="T3355" s="34">
        <f>_xlfn.XLOOKUP(B3355,'LHA Demog pivot'!$B$4:$B$93,'LHA Demog pivot'!$C$4:$C$93,,,1)</f>
        <v>103894</v>
      </c>
      <c r="U3355" s="36">
        <f>ROUND(Table2[[#This Row],[LHA_Pop_2016]]*Table2[[#This Row],[C_ADR_7day]]/100000*7,0)</f>
        <v>36</v>
      </c>
      <c r="V3355" s="13">
        <f>IF(OR(Table2[[#This Row],[7d_positivity_public]]=0,ISBLANK(Table2[[#This Row],[7d_positivity_public]])),"",(Table2[[#This Row],[7d_positivity_public]]-Table2[[#This Row],[7d_positivity_all]])/Table2[[#This Row],[7d_positivity_public]])</f>
        <v>0.25</v>
      </c>
      <c r="W3355">
        <v>3</v>
      </c>
    </row>
    <row r="3356" spans="1:23" x14ac:dyDescent="0.25">
      <c r="A3356" s="10">
        <v>44498</v>
      </c>
      <c r="B3356">
        <v>324</v>
      </c>
      <c r="C3356" t="s">
        <v>277</v>
      </c>
      <c r="D3356">
        <v>5</v>
      </c>
      <c r="E3356">
        <v>3</v>
      </c>
      <c r="F3356">
        <v>2</v>
      </c>
      <c r="G3356">
        <v>4</v>
      </c>
      <c r="H3356">
        <v>94</v>
      </c>
      <c r="J3356">
        <v>93</v>
      </c>
      <c r="K3356">
        <v>94</v>
      </c>
      <c r="L3356">
        <v>97</v>
      </c>
      <c r="M3356">
        <v>90</v>
      </c>
      <c r="N3356">
        <v>90</v>
      </c>
      <c r="O3356">
        <v>89</v>
      </c>
      <c r="P3356">
        <v>91</v>
      </c>
      <c r="Q3356">
        <v>93</v>
      </c>
      <c r="R3356">
        <v>88</v>
      </c>
      <c r="T3356" s="34">
        <f>_xlfn.XLOOKUP(B3356,'LHA Demog pivot'!$B$4:$B$93,'LHA Demog pivot'!$C$4:$C$93,,,1)</f>
        <v>131178</v>
      </c>
      <c r="U3356" s="36">
        <f>ROUND(Table2[[#This Row],[LHA_Pop_2016]]*Table2[[#This Row],[C_ADR_7day]]/100000*7,0)</f>
        <v>46</v>
      </c>
      <c r="V3356" s="13">
        <f>IF(OR(Table2[[#This Row],[7d_positivity_public]]=0,ISBLANK(Table2[[#This Row],[7d_positivity_public]])),"",(Table2[[#This Row],[7d_positivity_public]]-Table2[[#This Row],[7d_positivity_all]])/Table2[[#This Row],[7d_positivity_public]])</f>
        <v>0.5</v>
      </c>
      <c r="W3356">
        <v>2</v>
      </c>
    </row>
    <row r="3357" spans="1:23" x14ac:dyDescent="0.25">
      <c r="A3357" s="10">
        <v>44498</v>
      </c>
      <c r="B3357">
        <v>325</v>
      </c>
      <c r="C3357" t="s">
        <v>278</v>
      </c>
      <c r="D3357">
        <v>5</v>
      </c>
      <c r="E3357">
        <v>6</v>
      </c>
      <c r="F3357">
        <v>-1</v>
      </c>
      <c r="G3357">
        <v>3</v>
      </c>
      <c r="H3357">
        <v>96</v>
      </c>
      <c r="J3357">
        <v>94</v>
      </c>
      <c r="K3357">
        <v>96</v>
      </c>
      <c r="L3357">
        <v>98</v>
      </c>
      <c r="M3357">
        <v>91</v>
      </c>
      <c r="N3357">
        <v>93</v>
      </c>
      <c r="O3357">
        <v>90</v>
      </c>
      <c r="P3357">
        <v>93</v>
      </c>
      <c r="Q3357">
        <v>95</v>
      </c>
      <c r="R3357">
        <v>89</v>
      </c>
      <c r="T3357" s="34">
        <f>_xlfn.XLOOKUP(B3357,'LHA Demog pivot'!$B$4:$B$93,'LHA Demog pivot'!$C$4:$C$93,,,1)</f>
        <v>95808</v>
      </c>
      <c r="U3357" s="36">
        <f>ROUND(Table2[[#This Row],[LHA_Pop_2016]]*Table2[[#This Row],[C_ADR_7day]]/100000*7,0)</f>
        <v>34</v>
      </c>
      <c r="V3357" s="13">
        <f>IF(OR(Table2[[#This Row],[7d_positivity_public]]=0,ISBLANK(Table2[[#This Row],[7d_positivity_public]])),"",(Table2[[#This Row],[7d_positivity_public]]-Table2[[#This Row],[7d_positivity_all]])/Table2[[#This Row],[7d_positivity_public]])</f>
        <v>0.33333333333333331</v>
      </c>
      <c r="W3357">
        <v>2</v>
      </c>
    </row>
    <row r="3358" spans="1:23" x14ac:dyDescent="0.25">
      <c r="A3358" s="10">
        <v>44498</v>
      </c>
      <c r="B3358">
        <v>326</v>
      </c>
      <c r="C3358" t="s">
        <v>279</v>
      </c>
      <c r="D3358">
        <v>5</v>
      </c>
      <c r="E3358">
        <v>6</v>
      </c>
      <c r="F3358">
        <v>-1</v>
      </c>
      <c r="G3358">
        <v>4</v>
      </c>
      <c r="H3358">
        <v>95</v>
      </c>
      <c r="J3358">
        <v>92</v>
      </c>
      <c r="K3358">
        <v>95</v>
      </c>
      <c r="L3358">
        <v>98</v>
      </c>
      <c r="M3358">
        <v>90</v>
      </c>
      <c r="N3358">
        <v>91</v>
      </c>
      <c r="O3358">
        <v>87</v>
      </c>
      <c r="P3358">
        <v>91</v>
      </c>
      <c r="Q3358">
        <v>93</v>
      </c>
      <c r="R3358">
        <v>88</v>
      </c>
      <c r="T3358" s="34">
        <f>_xlfn.XLOOKUP(B3358,'LHA Demog pivot'!$B$4:$B$93,'LHA Demog pivot'!$C$4:$C$93,,,1)</f>
        <v>134575</v>
      </c>
      <c r="U3358" s="36">
        <f>ROUND(Table2[[#This Row],[LHA_Pop_2016]]*Table2[[#This Row],[C_ADR_7day]]/100000*7,0)</f>
        <v>47</v>
      </c>
      <c r="V3358" s="13">
        <f>IF(OR(Table2[[#This Row],[7d_positivity_public]]=0,ISBLANK(Table2[[#This Row],[7d_positivity_public]])),"",(Table2[[#This Row],[7d_positivity_public]]-Table2[[#This Row],[7d_positivity_all]])/Table2[[#This Row],[7d_positivity_public]])</f>
        <v>0.5</v>
      </c>
      <c r="W3358">
        <v>2</v>
      </c>
    </row>
    <row r="3359" spans="1:23" x14ac:dyDescent="0.25">
      <c r="A3359" s="10">
        <v>44498</v>
      </c>
      <c r="B3359">
        <v>331</v>
      </c>
      <c r="C3359" t="s">
        <v>280</v>
      </c>
      <c r="D3359">
        <v>5</v>
      </c>
      <c r="E3359">
        <v>5</v>
      </c>
      <c r="F3359">
        <v>0</v>
      </c>
      <c r="G3359">
        <v>3</v>
      </c>
      <c r="H3359">
        <v>94</v>
      </c>
      <c r="J3359">
        <v>96</v>
      </c>
      <c r="K3359">
        <v>94</v>
      </c>
      <c r="L3359">
        <v>95</v>
      </c>
      <c r="M3359">
        <v>93</v>
      </c>
      <c r="N3359">
        <v>91</v>
      </c>
      <c r="O3359">
        <v>91</v>
      </c>
      <c r="P3359">
        <v>91</v>
      </c>
      <c r="Q3359">
        <v>91</v>
      </c>
      <c r="R3359">
        <v>91</v>
      </c>
      <c r="T3359" s="34">
        <f>_xlfn.XLOOKUP(B3359,'LHA Demog pivot'!$B$4:$B$93,'LHA Demog pivot'!$C$4:$C$93,,,1)</f>
        <v>141392</v>
      </c>
      <c r="U3359" s="36">
        <f>ROUND(Table2[[#This Row],[LHA_Pop_2016]]*Table2[[#This Row],[C_ADR_7day]]/100000*7,0)</f>
        <v>49</v>
      </c>
      <c r="V3359" s="13">
        <f>IF(OR(Table2[[#This Row],[7d_positivity_public]]=0,ISBLANK(Table2[[#This Row],[7d_positivity_public]])),"",(Table2[[#This Row],[7d_positivity_public]]-Table2[[#This Row],[7d_positivity_all]])/Table2[[#This Row],[7d_positivity_public]])</f>
        <v>0.33333333333333331</v>
      </c>
      <c r="W3359">
        <v>2</v>
      </c>
    </row>
    <row r="3360" spans="1:23" x14ac:dyDescent="0.25">
      <c r="A3360" s="10">
        <v>44498</v>
      </c>
      <c r="B3360">
        <v>332</v>
      </c>
      <c r="C3360" t="s">
        <v>281</v>
      </c>
      <c r="D3360">
        <v>3</v>
      </c>
      <c r="E3360">
        <v>7</v>
      </c>
      <c r="F3360">
        <v>-4</v>
      </c>
      <c r="G3360">
        <v>2</v>
      </c>
      <c r="H3360">
        <v>90</v>
      </c>
      <c r="J3360">
        <v>92</v>
      </c>
      <c r="K3360">
        <v>90</v>
      </c>
      <c r="L3360">
        <v>88</v>
      </c>
      <c r="M3360">
        <v>91</v>
      </c>
      <c r="N3360">
        <v>87</v>
      </c>
      <c r="O3360">
        <v>87</v>
      </c>
      <c r="P3360">
        <v>87</v>
      </c>
      <c r="Q3360">
        <v>84</v>
      </c>
      <c r="R3360">
        <v>89</v>
      </c>
      <c r="T3360" s="34">
        <f>_xlfn.XLOOKUP(B3360,'LHA Demog pivot'!$B$4:$B$93,'LHA Demog pivot'!$C$4:$C$93,,,1)</f>
        <v>50490</v>
      </c>
      <c r="U3360" s="36">
        <f>ROUND(Table2[[#This Row],[LHA_Pop_2016]]*Table2[[#This Row],[C_ADR_7day]]/100000*7,0)</f>
        <v>11</v>
      </c>
      <c r="V3360" s="13">
        <f>IF(OR(Table2[[#This Row],[7d_positivity_public]]=0,ISBLANK(Table2[[#This Row],[7d_positivity_public]])),"",(Table2[[#This Row],[7d_positivity_public]]-Table2[[#This Row],[7d_positivity_all]])/Table2[[#This Row],[7d_positivity_public]])</f>
        <v>0.5</v>
      </c>
      <c r="W3360">
        <v>1</v>
      </c>
    </row>
    <row r="3361" spans="1:23" x14ac:dyDescent="0.25">
      <c r="A3361" s="10">
        <v>44498</v>
      </c>
      <c r="B3361">
        <v>333</v>
      </c>
      <c r="C3361" t="s">
        <v>282</v>
      </c>
      <c r="D3361">
        <v>16</v>
      </c>
      <c r="E3361">
        <v>11</v>
      </c>
      <c r="F3361">
        <v>5</v>
      </c>
      <c r="G3361">
        <v>10</v>
      </c>
      <c r="H3361">
        <v>88</v>
      </c>
      <c r="J3361">
        <v>81</v>
      </c>
      <c r="K3361">
        <v>88</v>
      </c>
      <c r="L3361">
        <v>82</v>
      </c>
      <c r="M3361">
        <v>91</v>
      </c>
      <c r="N3361">
        <v>83</v>
      </c>
      <c r="O3361">
        <v>73</v>
      </c>
      <c r="P3361">
        <v>84</v>
      </c>
      <c r="Q3361">
        <v>75</v>
      </c>
      <c r="R3361">
        <v>89</v>
      </c>
      <c r="T3361" s="34">
        <f>_xlfn.XLOOKUP(B3361,'LHA Demog pivot'!$B$4:$B$93,'LHA Demog pivot'!$C$4:$C$93,,,1)</f>
        <v>29970</v>
      </c>
      <c r="U3361" s="36">
        <f>ROUND(Table2[[#This Row],[LHA_Pop_2016]]*Table2[[#This Row],[C_ADR_7day]]/100000*7,0)</f>
        <v>34</v>
      </c>
      <c r="V3361" s="13">
        <f>IF(OR(Table2[[#This Row],[7d_positivity_public]]=0,ISBLANK(Table2[[#This Row],[7d_positivity_public]])),"",(Table2[[#This Row],[7d_positivity_public]]-Table2[[#This Row],[7d_positivity_all]])/Table2[[#This Row],[7d_positivity_public]])</f>
        <v>0.1</v>
      </c>
      <c r="W3361">
        <v>9</v>
      </c>
    </row>
    <row r="3362" spans="1:23" x14ac:dyDescent="0.25">
      <c r="A3362" s="10">
        <v>44498</v>
      </c>
      <c r="B3362">
        <v>334</v>
      </c>
      <c r="C3362" t="s">
        <v>283</v>
      </c>
      <c r="D3362">
        <v>1</v>
      </c>
      <c r="E3362">
        <v>1</v>
      </c>
      <c r="F3362">
        <v>0</v>
      </c>
      <c r="G3362">
        <v>2</v>
      </c>
      <c r="H3362">
        <v>85</v>
      </c>
      <c r="J3362">
        <v>77</v>
      </c>
      <c r="K3362">
        <v>85</v>
      </c>
      <c r="L3362">
        <v>78</v>
      </c>
      <c r="M3362">
        <v>90</v>
      </c>
      <c r="N3362">
        <v>80</v>
      </c>
      <c r="O3362">
        <v>66</v>
      </c>
      <c r="P3362">
        <v>81</v>
      </c>
      <c r="Q3362">
        <v>70</v>
      </c>
      <c r="R3362">
        <v>87</v>
      </c>
      <c r="T3362" s="34">
        <f>_xlfn.XLOOKUP(B3362,'LHA Demog pivot'!$B$4:$B$93,'LHA Demog pivot'!$C$4:$C$93,,,1)</f>
        <v>19671</v>
      </c>
      <c r="U3362" s="36">
        <f>ROUND(Table2[[#This Row],[LHA_Pop_2016]]*Table2[[#This Row],[C_ADR_7day]]/100000*7,0)</f>
        <v>1</v>
      </c>
      <c r="V3362" s="13">
        <f>IF(OR(Table2[[#This Row],[7d_positivity_public]]=0,ISBLANK(Table2[[#This Row],[7d_positivity_public]])),"",(Table2[[#This Row],[7d_positivity_public]]-Table2[[#This Row],[7d_positivity_all]])/Table2[[#This Row],[7d_positivity_public]])</f>
        <v>0</v>
      </c>
      <c r="W3362">
        <v>2</v>
      </c>
    </row>
    <row r="3363" spans="1:23" x14ac:dyDescent="0.25">
      <c r="A3363" s="10">
        <v>44498</v>
      </c>
      <c r="B3363">
        <v>335</v>
      </c>
      <c r="C3363" t="s">
        <v>284</v>
      </c>
      <c r="D3363">
        <v>14</v>
      </c>
      <c r="E3363">
        <v>13</v>
      </c>
      <c r="F3363">
        <v>1</v>
      </c>
      <c r="G3363">
        <v>8</v>
      </c>
      <c r="H3363">
        <v>96</v>
      </c>
      <c r="J3363">
        <v>90</v>
      </c>
      <c r="K3363">
        <v>97</v>
      </c>
      <c r="L3363">
        <v>98</v>
      </c>
      <c r="M3363">
        <v>94</v>
      </c>
      <c r="N3363">
        <v>89</v>
      </c>
      <c r="O3363">
        <v>81</v>
      </c>
      <c r="P3363">
        <v>90</v>
      </c>
      <c r="Q3363">
        <v>90</v>
      </c>
      <c r="R3363">
        <v>91</v>
      </c>
      <c r="T3363" s="34">
        <f>_xlfn.XLOOKUP(B3363,'LHA Demog pivot'!$B$4:$B$93,'LHA Demog pivot'!$C$4:$C$93,,,1)</f>
        <v>38653</v>
      </c>
      <c r="U3363" s="36">
        <f>ROUND(Table2[[#This Row],[LHA_Pop_2016]]*Table2[[#This Row],[C_ADR_7day]]/100000*7,0)</f>
        <v>38</v>
      </c>
      <c r="V3363" s="13">
        <f>IF(OR(Table2[[#This Row],[7d_positivity_public]]=0,ISBLANK(Table2[[#This Row],[7d_positivity_public]])),"",(Table2[[#This Row],[7d_positivity_public]]-Table2[[#This Row],[7d_positivity_all]])/Table2[[#This Row],[7d_positivity_public]])</f>
        <v>0.5</v>
      </c>
      <c r="W3363">
        <v>4</v>
      </c>
    </row>
    <row r="3364" spans="1:23" x14ac:dyDescent="0.25">
      <c r="A3364" s="10">
        <v>44498</v>
      </c>
      <c r="B3364">
        <v>336</v>
      </c>
      <c r="C3364" t="s">
        <v>285</v>
      </c>
      <c r="D3364">
        <v>10</v>
      </c>
      <c r="E3364">
        <v>10</v>
      </c>
      <c r="F3364">
        <v>0</v>
      </c>
      <c r="G3364">
        <v>12</v>
      </c>
      <c r="H3364">
        <v>79</v>
      </c>
      <c r="J3364">
        <v>67</v>
      </c>
      <c r="K3364">
        <v>80</v>
      </c>
      <c r="L3364">
        <v>76</v>
      </c>
      <c r="M3364">
        <v>84</v>
      </c>
      <c r="N3364">
        <v>70</v>
      </c>
      <c r="O3364">
        <v>52</v>
      </c>
      <c r="P3364">
        <v>72</v>
      </c>
      <c r="Q3364">
        <v>65</v>
      </c>
      <c r="R3364">
        <v>79</v>
      </c>
      <c r="T3364" s="34">
        <f>_xlfn.XLOOKUP(B3364,'LHA Demog pivot'!$B$4:$B$93,'LHA Demog pivot'!$C$4:$C$93,,,1)</f>
        <v>2678</v>
      </c>
      <c r="U3364" s="36">
        <f>ROUND(Table2[[#This Row],[LHA_Pop_2016]]*Table2[[#This Row],[C_ADR_7day]]/100000*7,0)</f>
        <v>2</v>
      </c>
      <c r="V3364" s="13">
        <f>IF(OR(Table2[[#This Row],[7d_positivity_public]]=0,ISBLANK(Table2[[#This Row],[7d_positivity_public]])),"",(Table2[[#This Row],[7d_positivity_public]]-Table2[[#This Row],[7d_positivity_all]])/Table2[[#This Row],[7d_positivity_public]])</f>
        <v>8.3333333333333329E-2</v>
      </c>
      <c r="W3364">
        <v>11</v>
      </c>
    </row>
    <row r="3365" spans="1:23" x14ac:dyDescent="0.25">
      <c r="A3365" s="10">
        <v>44498</v>
      </c>
      <c r="B3365">
        <v>337</v>
      </c>
      <c r="C3365" t="s">
        <v>286</v>
      </c>
      <c r="D3365">
        <v>26</v>
      </c>
      <c r="E3365">
        <v>0</v>
      </c>
      <c r="F3365">
        <v>26</v>
      </c>
      <c r="G3365">
        <v>20</v>
      </c>
      <c r="H3365">
        <v>94</v>
      </c>
      <c r="J3365">
        <v>91</v>
      </c>
      <c r="K3365">
        <v>95</v>
      </c>
      <c r="L3365">
        <v>96</v>
      </c>
      <c r="M3365">
        <v>93</v>
      </c>
      <c r="N3365">
        <v>94</v>
      </c>
      <c r="O3365">
        <v>85</v>
      </c>
      <c r="P3365">
        <v>95</v>
      </c>
      <c r="Q3365">
        <v>94</v>
      </c>
      <c r="R3365">
        <v>95</v>
      </c>
      <c r="T3365" s="34">
        <f>_xlfn.XLOOKUP(B3365,'LHA Demog pivot'!$B$4:$B$93,'LHA Demog pivot'!$C$4:$C$93,,,1)</f>
        <v>1514</v>
      </c>
      <c r="U3365" s="36">
        <f>ROUND(Table2[[#This Row],[LHA_Pop_2016]]*Table2[[#This Row],[C_ADR_7day]]/100000*7,0)</f>
        <v>3</v>
      </c>
      <c r="V3365" s="13">
        <f>IF(OR(Table2[[#This Row],[7d_positivity_public]]=0,ISBLANK(Table2[[#This Row],[7d_positivity_public]])),"",(Table2[[#This Row],[7d_positivity_public]]-Table2[[#This Row],[7d_positivity_all]])/Table2[[#This Row],[7d_positivity_public]])</f>
        <v>0</v>
      </c>
      <c r="W3365">
        <v>20</v>
      </c>
    </row>
    <row r="3366" spans="1:23" x14ac:dyDescent="0.25">
      <c r="A3366" s="10">
        <v>44498</v>
      </c>
      <c r="B3366">
        <v>411</v>
      </c>
      <c r="C3366" t="s">
        <v>287</v>
      </c>
      <c r="D3366">
        <v>3</v>
      </c>
      <c r="E3366">
        <v>6</v>
      </c>
      <c r="F3366">
        <v>-3</v>
      </c>
      <c r="G3366">
        <v>4</v>
      </c>
      <c r="H3366">
        <v>95</v>
      </c>
      <c r="J3366">
        <v>95</v>
      </c>
      <c r="K3366">
        <v>95</v>
      </c>
      <c r="L3366">
        <v>96</v>
      </c>
      <c r="M3366">
        <v>94</v>
      </c>
      <c r="N3366">
        <v>91</v>
      </c>
      <c r="O3366">
        <v>88</v>
      </c>
      <c r="P3366">
        <v>91</v>
      </c>
      <c r="Q3366">
        <v>91</v>
      </c>
      <c r="R3366">
        <v>92</v>
      </c>
      <c r="T3366" s="34">
        <f>_xlfn.XLOOKUP(B3366,'LHA Demog pivot'!$B$4:$B$93,'LHA Demog pivot'!$C$4:$C$93,,,1)</f>
        <v>225919</v>
      </c>
      <c r="U3366" s="36">
        <f>ROUND(Table2[[#This Row],[LHA_Pop_2016]]*Table2[[#This Row],[C_ADR_7day]]/100000*7,0)</f>
        <v>47</v>
      </c>
      <c r="V3366" s="13">
        <f>IF(OR(Table2[[#This Row],[7d_positivity_public]]=0,ISBLANK(Table2[[#This Row],[7d_positivity_public]])),"",(Table2[[#This Row],[7d_positivity_public]]-Table2[[#This Row],[7d_positivity_all]])/Table2[[#This Row],[7d_positivity_public]])</f>
        <v>0.25</v>
      </c>
      <c r="W3366">
        <v>3</v>
      </c>
    </row>
    <row r="3367" spans="1:23" x14ac:dyDescent="0.25">
      <c r="A3367" s="10">
        <v>44498</v>
      </c>
      <c r="B3367">
        <v>412</v>
      </c>
      <c r="C3367" t="s">
        <v>288</v>
      </c>
      <c r="D3367">
        <v>2</v>
      </c>
      <c r="E3367">
        <v>4</v>
      </c>
      <c r="F3367">
        <v>-2</v>
      </c>
      <c r="G3367">
        <v>3</v>
      </c>
      <c r="H3367">
        <v>92</v>
      </c>
      <c r="J3367">
        <v>90</v>
      </c>
      <c r="K3367">
        <v>92</v>
      </c>
      <c r="L3367">
        <v>90</v>
      </c>
      <c r="M3367">
        <v>94</v>
      </c>
      <c r="N3367">
        <v>87</v>
      </c>
      <c r="O3367">
        <v>83</v>
      </c>
      <c r="P3367">
        <v>87</v>
      </c>
      <c r="Q3367">
        <v>84</v>
      </c>
      <c r="R3367">
        <v>91</v>
      </c>
      <c r="T3367" s="34">
        <f>_xlfn.XLOOKUP(B3367,'LHA Demog pivot'!$B$4:$B$93,'LHA Demog pivot'!$C$4:$C$93,,,1)</f>
        <v>77460</v>
      </c>
      <c r="U3367" s="36">
        <f>ROUND(Table2[[#This Row],[LHA_Pop_2016]]*Table2[[#This Row],[C_ADR_7day]]/100000*7,0)</f>
        <v>11</v>
      </c>
      <c r="V3367" s="13">
        <f>IF(OR(Table2[[#This Row],[7d_positivity_public]]=0,ISBLANK(Table2[[#This Row],[7d_positivity_public]])),"",(Table2[[#This Row],[7d_positivity_public]]-Table2[[#This Row],[7d_positivity_all]])/Table2[[#This Row],[7d_positivity_public]])</f>
        <v>0.33333333333333331</v>
      </c>
      <c r="W3367">
        <v>2</v>
      </c>
    </row>
    <row r="3368" spans="1:23" x14ac:dyDescent="0.25">
      <c r="A3368" s="10">
        <v>44498</v>
      </c>
      <c r="B3368">
        <v>413</v>
      </c>
      <c r="C3368" t="s">
        <v>289</v>
      </c>
      <c r="D3368">
        <v>3</v>
      </c>
      <c r="E3368">
        <v>4</v>
      </c>
      <c r="F3368">
        <v>-1</v>
      </c>
      <c r="G3368">
        <v>4</v>
      </c>
      <c r="H3368">
        <v>95</v>
      </c>
      <c r="J3368">
        <v>95</v>
      </c>
      <c r="K3368">
        <v>95</v>
      </c>
      <c r="L3368">
        <v>93</v>
      </c>
      <c r="M3368">
        <v>96</v>
      </c>
      <c r="N3368">
        <v>92</v>
      </c>
      <c r="O3368">
        <v>90</v>
      </c>
      <c r="P3368">
        <v>92</v>
      </c>
      <c r="Q3368">
        <v>88</v>
      </c>
      <c r="R3368">
        <v>94</v>
      </c>
      <c r="T3368" s="34">
        <f>_xlfn.XLOOKUP(B3368,'LHA Demog pivot'!$B$4:$B$93,'LHA Demog pivot'!$C$4:$C$93,,,1)</f>
        <v>64692</v>
      </c>
      <c r="U3368" s="36">
        <f>ROUND(Table2[[#This Row],[LHA_Pop_2016]]*Table2[[#This Row],[C_ADR_7day]]/100000*7,0)</f>
        <v>14</v>
      </c>
      <c r="V3368" s="13">
        <f>IF(OR(Table2[[#This Row],[7d_positivity_public]]=0,ISBLANK(Table2[[#This Row],[7d_positivity_public]])),"",(Table2[[#This Row],[7d_positivity_public]]-Table2[[#This Row],[7d_positivity_all]])/Table2[[#This Row],[7d_positivity_public]])</f>
        <v>0.25</v>
      </c>
      <c r="W3368">
        <v>3</v>
      </c>
    </row>
    <row r="3369" spans="1:23" x14ac:dyDescent="0.25">
      <c r="A3369" s="10">
        <v>44498</v>
      </c>
      <c r="B3369">
        <v>414</v>
      </c>
      <c r="C3369" t="s">
        <v>290</v>
      </c>
      <c r="D3369">
        <v>4</v>
      </c>
      <c r="E3369">
        <v>9</v>
      </c>
      <c r="F3369">
        <v>-5</v>
      </c>
      <c r="G3369">
        <v>5</v>
      </c>
      <c r="H3369">
        <v>87</v>
      </c>
      <c r="J3369">
        <v>81</v>
      </c>
      <c r="K3369">
        <v>87</v>
      </c>
      <c r="L3369">
        <v>78</v>
      </c>
      <c r="M3369">
        <v>91</v>
      </c>
      <c r="N3369">
        <v>82</v>
      </c>
      <c r="O3369">
        <v>71</v>
      </c>
      <c r="P3369">
        <v>83</v>
      </c>
      <c r="Q3369">
        <v>71</v>
      </c>
      <c r="R3369">
        <v>88</v>
      </c>
      <c r="T3369" s="34">
        <f>_xlfn.XLOOKUP(B3369,'LHA Demog pivot'!$B$4:$B$93,'LHA Demog pivot'!$C$4:$C$93,,,1)</f>
        <v>15289</v>
      </c>
      <c r="U3369" s="36">
        <f>ROUND(Table2[[#This Row],[LHA_Pop_2016]]*Table2[[#This Row],[C_ADR_7day]]/100000*7,0)</f>
        <v>4</v>
      </c>
      <c r="V3369" s="13">
        <f>IF(OR(Table2[[#This Row],[7d_positivity_public]]=0,ISBLANK(Table2[[#This Row],[7d_positivity_public]])),"",(Table2[[#This Row],[7d_positivity_public]]-Table2[[#This Row],[7d_positivity_all]])/Table2[[#This Row],[7d_positivity_public]])</f>
        <v>0.2</v>
      </c>
      <c r="W3369">
        <v>4</v>
      </c>
    </row>
    <row r="3370" spans="1:23" x14ac:dyDescent="0.25">
      <c r="A3370" s="10">
        <v>44498</v>
      </c>
      <c r="B3370">
        <v>421</v>
      </c>
      <c r="C3370" t="s">
        <v>291</v>
      </c>
      <c r="D3370">
        <v>14</v>
      </c>
      <c r="E3370">
        <v>10</v>
      </c>
      <c r="F3370">
        <v>4</v>
      </c>
      <c r="G3370">
        <v>9</v>
      </c>
      <c r="H3370">
        <v>87</v>
      </c>
      <c r="J3370">
        <v>85</v>
      </c>
      <c r="K3370">
        <v>87</v>
      </c>
      <c r="L3370">
        <v>82</v>
      </c>
      <c r="M3370">
        <v>91</v>
      </c>
      <c r="N3370">
        <v>82</v>
      </c>
      <c r="O3370">
        <v>75</v>
      </c>
      <c r="P3370">
        <v>82</v>
      </c>
      <c r="Q3370">
        <v>73</v>
      </c>
      <c r="R3370">
        <v>88</v>
      </c>
      <c r="T3370" s="34">
        <f>_xlfn.XLOOKUP(B3370,'LHA Demog pivot'!$B$4:$B$93,'LHA Demog pivot'!$C$4:$C$93,,,1)</f>
        <v>58378</v>
      </c>
      <c r="U3370" s="36">
        <f>ROUND(Table2[[#This Row],[LHA_Pop_2016]]*Table2[[#This Row],[C_ADR_7day]]/100000*7,0)</f>
        <v>57</v>
      </c>
      <c r="V3370" s="13">
        <f>IF(OR(Table2[[#This Row],[7d_positivity_public]]=0,ISBLANK(Table2[[#This Row],[7d_positivity_public]])),"",(Table2[[#This Row],[7d_positivity_public]]-Table2[[#This Row],[7d_positivity_all]])/Table2[[#This Row],[7d_positivity_public]])</f>
        <v>0</v>
      </c>
      <c r="W3370">
        <v>9</v>
      </c>
    </row>
    <row r="3371" spans="1:23" x14ac:dyDescent="0.25">
      <c r="A3371" s="10">
        <v>44498</v>
      </c>
      <c r="B3371">
        <v>422</v>
      </c>
      <c r="C3371" t="s">
        <v>292</v>
      </c>
      <c r="D3371">
        <v>6</v>
      </c>
      <c r="E3371">
        <v>10</v>
      </c>
      <c r="F3371">
        <v>-4</v>
      </c>
      <c r="G3371">
        <v>7</v>
      </c>
      <c r="H3371">
        <v>82</v>
      </c>
      <c r="J3371">
        <v>74</v>
      </c>
      <c r="K3371">
        <v>83</v>
      </c>
      <c r="L3371">
        <v>73</v>
      </c>
      <c r="M3371">
        <v>88</v>
      </c>
      <c r="N3371">
        <v>76</v>
      </c>
      <c r="O3371">
        <v>64</v>
      </c>
      <c r="P3371">
        <v>77</v>
      </c>
      <c r="Q3371">
        <v>63</v>
      </c>
      <c r="R3371">
        <v>85</v>
      </c>
      <c r="T3371" s="34">
        <f>_xlfn.XLOOKUP(B3371,'LHA Demog pivot'!$B$4:$B$93,'LHA Demog pivot'!$C$4:$C$93,,,1)</f>
        <v>6240</v>
      </c>
      <c r="U3371" s="36">
        <f>ROUND(Table2[[#This Row],[LHA_Pop_2016]]*Table2[[#This Row],[C_ADR_7day]]/100000*7,0)</f>
        <v>3</v>
      </c>
      <c r="V3371" s="13">
        <f>IF(OR(Table2[[#This Row],[7d_positivity_public]]=0,ISBLANK(Table2[[#This Row],[7d_positivity_public]])),"",(Table2[[#This Row],[7d_positivity_public]]-Table2[[#This Row],[7d_positivity_all]])/Table2[[#This Row],[7d_positivity_public]])</f>
        <v>0.2857142857142857</v>
      </c>
      <c r="W3371">
        <v>5</v>
      </c>
    </row>
    <row r="3372" spans="1:23" x14ac:dyDescent="0.25">
      <c r="A3372" s="10">
        <v>44498</v>
      </c>
      <c r="B3372">
        <v>423</v>
      </c>
      <c r="C3372" t="s">
        <v>293</v>
      </c>
      <c r="D3372">
        <v>27</v>
      </c>
      <c r="E3372">
        <v>10</v>
      </c>
      <c r="F3372">
        <v>17</v>
      </c>
      <c r="G3372">
        <v>17</v>
      </c>
      <c r="H3372">
        <v>88</v>
      </c>
      <c r="J3372">
        <v>79</v>
      </c>
      <c r="K3372">
        <v>88</v>
      </c>
      <c r="L3372">
        <v>82</v>
      </c>
      <c r="M3372">
        <v>92</v>
      </c>
      <c r="N3372">
        <v>83</v>
      </c>
      <c r="O3372">
        <v>69</v>
      </c>
      <c r="P3372">
        <v>84</v>
      </c>
      <c r="Q3372">
        <v>73</v>
      </c>
      <c r="R3372">
        <v>90</v>
      </c>
      <c r="T3372" s="34">
        <f>_xlfn.XLOOKUP(B3372,'LHA Demog pivot'!$B$4:$B$93,'LHA Demog pivot'!$C$4:$C$93,,,1)</f>
        <v>19121</v>
      </c>
      <c r="U3372" s="36">
        <f>ROUND(Table2[[#This Row],[LHA_Pop_2016]]*Table2[[#This Row],[C_ADR_7day]]/100000*7,0)</f>
        <v>36</v>
      </c>
      <c r="V3372" s="13">
        <f>IF(OR(Table2[[#This Row],[7d_positivity_public]]=0,ISBLANK(Table2[[#This Row],[7d_positivity_public]])),"",(Table2[[#This Row],[7d_positivity_public]]-Table2[[#This Row],[7d_positivity_all]])/Table2[[#This Row],[7d_positivity_public]])</f>
        <v>0.17647058823529413</v>
      </c>
      <c r="W3372">
        <v>14</v>
      </c>
    </row>
    <row r="3373" spans="1:23" x14ac:dyDescent="0.25">
      <c r="A3373" s="10">
        <v>44498</v>
      </c>
      <c r="B3373">
        <v>424</v>
      </c>
      <c r="C3373" t="s">
        <v>294</v>
      </c>
      <c r="D3373">
        <v>16</v>
      </c>
      <c r="E3373">
        <v>8</v>
      </c>
      <c r="F3373">
        <v>8</v>
      </c>
      <c r="G3373">
        <v>14</v>
      </c>
      <c r="H3373">
        <v>89</v>
      </c>
      <c r="J3373">
        <v>86</v>
      </c>
      <c r="K3373">
        <v>89</v>
      </c>
      <c r="L3373">
        <v>86</v>
      </c>
      <c r="M3373">
        <v>91</v>
      </c>
      <c r="N3373">
        <v>84</v>
      </c>
      <c r="O3373">
        <v>77</v>
      </c>
      <c r="P3373">
        <v>84</v>
      </c>
      <c r="Q3373">
        <v>79</v>
      </c>
      <c r="R3373">
        <v>89</v>
      </c>
      <c r="T3373" s="34">
        <f>_xlfn.XLOOKUP(B3373,'LHA Demog pivot'!$B$4:$B$93,'LHA Demog pivot'!$C$4:$C$93,,,1)</f>
        <v>108964</v>
      </c>
      <c r="U3373" s="36">
        <f>ROUND(Table2[[#This Row],[LHA_Pop_2016]]*Table2[[#This Row],[C_ADR_7day]]/100000*7,0)</f>
        <v>122</v>
      </c>
      <c r="V3373" s="13">
        <f>IF(OR(Table2[[#This Row],[7d_positivity_public]]=0,ISBLANK(Table2[[#This Row],[7d_positivity_public]])),"",(Table2[[#This Row],[7d_positivity_public]]-Table2[[#This Row],[7d_positivity_all]])/Table2[[#This Row],[7d_positivity_public]])</f>
        <v>0.14285714285714285</v>
      </c>
      <c r="W3373">
        <v>12</v>
      </c>
    </row>
    <row r="3374" spans="1:23" x14ac:dyDescent="0.25">
      <c r="A3374" s="10">
        <v>44498</v>
      </c>
      <c r="B3374">
        <v>425</v>
      </c>
      <c r="C3374" t="s">
        <v>295</v>
      </c>
      <c r="D3374">
        <v>7</v>
      </c>
      <c r="E3374">
        <v>4</v>
      </c>
      <c r="F3374">
        <v>3</v>
      </c>
      <c r="G3374">
        <v>8</v>
      </c>
      <c r="H3374">
        <v>88</v>
      </c>
      <c r="J3374">
        <v>79</v>
      </c>
      <c r="K3374">
        <v>88</v>
      </c>
      <c r="L3374">
        <v>78</v>
      </c>
      <c r="M3374">
        <v>92</v>
      </c>
      <c r="N3374">
        <v>84</v>
      </c>
      <c r="O3374">
        <v>70</v>
      </c>
      <c r="P3374">
        <v>84</v>
      </c>
      <c r="Q3374">
        <v>70</v>
      </c>
      <c r="R3374">
        <v>90</v>
      </c>
      <c r="T3374" s="34">
        <f>_xlfn.XLOOKUP(B3374,'LHA Demog pivot'!$B$4:$B$93,'LHA Demog pivot'!$C$4:$C$93,,,1)</f>
        <v>47133</v>
      </c>
      <c r="U3374" s="36">
        <f>ROUND(Table2[[#This Row],[LHA_Pop_2016]]*Table2[[#This Row],[C_ADR_7day]]/100000*7,0)</f>
        <v>23</v>
      </c>
      <c r="V3374" s="13">
        <f>IF(OR(Table2[[#This Row],[7d_positivity_public]]=0,ISBLANK(Table2[[#This Row],[7d_positivity_public]])),"",(Table2[[#This Row],[7d_positivity_public]]-Table2[[#This Row],[7d_positivity_all]])/Table2[[#This Row],[7d_positivity_public]])</f>
        <v>0.25</v>
      </c>
      <c r="W3374">
        <v>6</v>
      </c>
    </row>
    <row r="3375" spans="1:23" x14ac:dyDescent="0.25">
      <c r="A3375" s="10">
        <v>44498</v>
      </c>
      <c r="B3375">
        <v>426</v>
      </c>
      <c r="C3375" t="s">
        <v>296</v>
      </c>
      <c r="D3375">
        <v>24</v>
      </c>
      <c r="E3375">
        <v>34</v>
      </c>
      <c r="F3375">
        <v>-10</v>
      </c>
      <c r="G3375">
        <v>15</v>
      </c>
      <c r="H3375">
        <v>86</v>
      </c>
      <c r="J3375">
        <v>75</v>
      </c>
      <c r="K3375">
        <v>87</v>
      </c>
      <c r="L3375">
        <v>84</v>
      </c>
      <c r="M3375">
        <v>90</v>
      </c>
      <c r="N3375">
        <v>80</v>
      </c>
      <c r="O3375">
        <v>65</v>
      </c>
      <c r="P3375">
        <v>81</v>
      </c>
      <c r="Q3375">
        <v>75</v>
      </c>
      <c r="R3375">
        <v>87</v>
      </c>
      <c r="T3375" s="34">
        <f>_xlfn.XLOOKUP(B3375,'LHA Demog pivot'!$B$4:$B$93,'LHA Demog pivot'!$C$4:$C$93,,,1)</f>
        <v>30981</v>
      </c>
      <c r="U3375" s="36">
        <f>ROUND(Table2[[#This Row],[LHA_Pop_2016]]*Table2[[#This Row],[C_ADR_7day]]/100000*7,0)</f>
        <v>52</v>
      </c>
      <c r="V3375" s="13">
        <f>IF(OR(Table2[[#This Row],[7d_positivity_public]]=0,ISBLANK(Table2[[#This Row],[7d_positivity_public]])),"",(Table2[[#This Row],[7d_positivity_public]]-Table2[[#This Row],[7d_positivity_all]])/Table2[[#This Row],[7d_positivity_public]])</f>
        <v>0.2</v>
      </c>
      <c r="W3375">
        <v>12</v>
      </c>
    </row>
    <row r="3376" spans="1:23" x14ac:dyDescent="0.25">
      <c r="A3376" s="10">
        <v>44498</v>
      </c>
      <c r="B3376">
        <v>431</v>
      </c>
      <c r="C3376" t="s">
        <v>297</v>
      </c>
      <c r="D3376">
        <v>8</v>
      </c>
      <c r="E3376">
        <v>6</v>
      </c>
      <c r="F3376">
        <v>2</v>
      </c>
      <c r="G3376">
        <v>7</v>
      </c>
      <c r="H3376">
        <v>87</v>
      </c>
      <c r="J3376">
        <v>81</v>
      </c>
      <c r="K3376">
        <v>88</v>
      </c>
      <c r="L3376">
        <v>82</v>
      </c>
      <c r="M3376">
        <v>92</v>
      </c>
      <c r="N3376">
        <v>82</v>
      </c>
      <c r="O3376">
        <v>71</v>
      </c>
      <c r="P3376">
        <v>83</v>
      </c>
      <c r="Q3376">
        <v>74</v>
      </c>
      <c r="R3376">
        <v>89</v>
      </c>
      <c r="T3376" s="34">
        <f>_xlfn.XLOOKUP(B3376,'LHA Demog pivot'!$B$4:$B$93,'LHA Demog pivot'!$C$4:$C$93,,,1)</f>
        <v>66527</v>
      </c>
      <c r="U3376" s="36">
        <f>ROUND(Table2[[#This Row],[LHA_Pop_2016]]*Table2[[#This Row],[C_ADR_7day]]/100000*7,0)</f>
        <v>37</v>
      </c>
      <c r="V3376" s="13">
        <f>IF(OR(Table2[[#This Row],[7d_positivity_public]]=0,ISBLANK(Table2[[#This Row],[7d_positivity_public]])),"",(Table2[[#This Row],[7d_positivity_public]]-Table2[[#This Row],[7d_positivity_all]])/Table2[[#This Row],[7d_positivity_public]])</f>
        <v>0.14285714285714285</v>
      </c>
      <c r="W3376">
        <v>6</v>
      </c>
    </row>
    <row r="3377" spans="1:23" x14ac:dyDescent="0.25">
      <c r="A3377" s="10">
        <v>44498</v>
      </c>
      <c r="B3377">
        <v>432</v>
      </c>
      <c r="C3377" t="s">
        <v>298</v>
      </c>
      <c r="D3377">
        <v>3</v>
      </c>
      <c r="E3377">
        <v>3</v>
      </c>
      <c r="F3377">
        <v>0</v>
      </c>
      <c r="G3377">
        <v>3</v>
      </c>
      <c r="H3377">
        <v>86</v>
      </c>
      <c r="J3377">
        <v>79</v>
      </c>
      <c r="K3377">
        <v>86</v>
      </c>
      <c r="L3377">
        <v>81</v>
      </c>
      <c r="M3377">
        <v>90</v>
      </c>
      <c r="N3377">
        <v>82</v>
      </c>
      <c r="O3377">
        <v>72</v>
      </c>
      <c r="P3377">
        <v>82</v>
      </c>
      <c r="Q3377">
        <v>74</v>
      </c>
      <c r="R3377">
        <v>89</v>
      </c>
      <c r="T3377" s="34">
        <f>_xlfn.XLOOKUP(B3377,'LHA Demog pivot'!$B$4:$B$93,'LHA Demog pivot'!$C$4:$C$93,,,1)</f>
        <v>42570</v>
      </c>
      <c r="U3377" s="36">
        <f>ROUND(Table2[[#This Row],[LHA_Pop_2016]]*Table2[[#This Row],[C_ADR_7day]]/100000*7,0)</f>
        <v>9</v>
      </c>
      <c r="V3377" s="13">
        <f>IF(OR(Table2[[#This Row],[7d_positivity_public]]=0,ISBLANK(Table2[[#This Row],[7d_positivity_public]])),"",(Table2[[#This Row],[7d_positivity_public]]-Table2[[#This Row],[7d_positivity_all]])/Table2[[#This Row],[7d_positivity_public]])</f>
        <v>0.33333333333333331</v>
      </c>
      <c r="W3377">
        <v>2</v>
      </c>
    </row>
    <row r="3378" spans="1:23" x14ac:dyDescent="0.25">
      <c r="A3378" s="10">
        <v>44498</v>
      </c>
      <c r="B3378">
        <v>433</v>
      </c>
      <c r="C3378" t="s">
        <v>299</v>
      </c>
      <c r="D3378">
        <v>61</v>
      </c>
      <c r="E3378">
        <v>7</v>
      </c>
      <c r="F3378">
        <v>54</v>
      </c>
      <c r="G3378">
        <v>79</v>
      </c>
      <c r="H3378">
        <v>80</v>
      </c>
      <c r="J3378">
        <v>70</v>
      </c>
      <c r="K3378">
        <v>81</v>
      </c>
      <c r="L3378">
        <v>75</v>
      </c>
      <c r="M3378">
        <v>84</v>
      </c>
      <c r="N3378">
        <v>76</v>
      </c>
      <c r="O3378">
        <v>57</v>
      </c>
      <c r="P3378">
        <v>77</v>
      </c>
      <c r="Q3378">
        <v>68</v>
      </c>
      <c r="R3378">
        <v>83</v>
      </c>
      <c r="T3378" s="34">
        <f>_xlfn.XLOOKUP(B3378,'LHA Demog pivot'!$B$4:$B$93,'LHA Demog pivot'!$C$4:$C$93,,,1)</f>
        <v>1901</v>
      </c>
      <c r="U3378" s="36">
        <f>ROUND(Table2[[#This Row],[LHA_Pop_2016]]*Table2[[#This Row],[C_ADR_7day]]/100000*7,0)</f>
        <v>8</v>
      </c>
      <c r="V3378" s="13">
        <f>IF(OR(Table2[[#This Row],[7d_positivity_public]]=0,ISBLANK(Table2[[#This Row],[7d_positivity_public]])),"",(Table2[[#This Row],[7d_positivity_public]]-Table2[[#This Row],[7d_positivity_all]])/Table2[[#This Row],[7d_positivity_public]])</f>
        <v>0</v>
      </c>
      <c r="W3378">
        <v>79</v>
      </c>
    </row>
    <row r="3379" spans="1:23" x14ac:dyDescent="0.25">
      <c r="A3379" s="10">
        <v>44498</v>
      </c>
      <c r="B3379">
        <v>434</v>
      </c>
      <c r="C3379" t="s">
        <v>300</v>
      </c>
      <c r="D3379">
        <v>1</v>
      </c>
      <c r="E3379">
        <v>1</v>
      </c>
      <c r="F3379">
        <v>0</v>
      </c>
      <c r="G3379">
        <v>0</v>
      </c>
      <c r="H3379">
        <v>84</v>
      </c>
      <c r="J3379">
        <v>75</v>
      </c>
      <c r="K3379">
        <v>85</v>
      </c>
      <c r="L3379">
        <v>81</v>
      </c>
      <c r="M3379">
        <v>87</v>
      </c>
      <c r="N3379">
        <v>78</v>
      </c>
      <c r="O3379">
        <v>64</v>
      </c>
      <c r="P3379">
        <v>80</v>
      </c>
      <c r="Q3379">
        <v>72</v>
      </c>
      <c r="R3379">
        <v>85</v>
      </c>
      <c r="T3379" s="34">
        <f>_xlfn.XLOOKUP(B3379,'LHA Demog pivot'!$B$4:$B$93,'LHA Demog pivot'!$C$4:$C$93,,,1)</f>
        <v>11235</v>
      </c>
      <c r="U3379" s="36">
        <f>ROUND(Table2[[#This Row],[LHA_Pop_2016]]*Table2[[#This Row],[C_ADR_7day]]/100000*7,0)</f>
        <v>1</v>
      </c>
      <c r="V3379" s="13" t="str">
        <f>IF(OR(Table2[[#This Row],[7d_positivity_public]]=0,ISBLANK(Table2[[#This Row],[7d_positivity_public]])),"",(Table2[[#This Row],[7d_positivity_public]]-Table2[[#This Row],[7d_positivity_all]])/Table2[[#This Row],[7d_positivity_public]])</f>
        <v/>
      </c>
      <c r="W3379">
        <v>0</v>
      </c>
    </row>
    <row r="3380" spans="1:23" x14ac:dyDescent="0.25">
      <c r="A3380" s="10">
        <v>44498</v>
      </c>
      <c r="B3380">
        <v>510</v>
      </c>
      <c r="C3380" t="s">
        <v>301</v>
      </c>
      <c r="D3380">
        <v>3</v>
      </c>
      <c r="E3380">
        <v>0</v>
      </c>
      <c r="F3380">
        <v>3</v>
      </c>
      <c r="G3380">
        <v>7</v>
      </c>
      <c r="H3380">
        <v>90</v>
      </c>
      <c r="J3380">
        <v>84</v>
      </c>
      <c r="K3380">
        <v>90</v>
      </c>
      <c r="L3380">
        <v>88</v>
      </c>
      <c r="M3380">
        <v>92</v>
      </c>
      <c r="N3380">
        <v>84</v>
      </c>
      <c r="O3380">
        <v>77</v>
      </c>
      <c r="P3380">
        <v>84</v>
      </c>
      <c r="Q3380">
        <v>80</v>
      </c>
      <c r="R3380">
        <v>88</v>
      </c>
      <c r="T3380" s="34">
        <f>_xlfn.XLOOKUP(B3380,'LHA Demog pivot'!$B$4:$B$93,'LHA Demog pivot'!$C$4:$C$93,,,1)</f>
        <v>4198</v>
      </c>
      <c r="U3380" s="36">
        <f>ROUND(Table2[[#This Row],[LHA_Pop_2016]]*Table2[[#This Row],[C_ADR_7day]]/100000*7,0)</f>
        <v>1</v>
      </c>
      <c r="V3380" s="13">
        <f>IF(OR(Table2[[#This Row],[7d_positivity_public]]=0,ISBLANK(Table2[[#This Row],[7d_positivity_public]])),"",(Table2[[#This Row],[7d_positivity_public]]-Table2[[#This Row],[7d_positivity_all]])/Table2[[#This Row],[7d_positivity_public]])</f>
        <v>0.14285714285714285</v>
      </c>
      <c r="W3380">
        <v>6</v>
      </c>
    </row>
    <row r="3381" spans="1:23" x14ac:dyDescent="0.25">
      <c r="A3381" s="10">
        <v>44498</v>
      </c>
      <c r="B3381">
        <v>512</v>
      </c>
      <c r="C3381" t="s">
        <v>304</v>
      </c>
      <c r="D3381">
        <v>31</v>
      </c>
      <c r="E3381">
        <v>25</v>
      </c>
      <c r="F3381">
        <v>6</v>
      </c>
      <c r="G3381">
        <v>34</v>
      </c>
      <c r="H3381">
        <v>89</v>
      </c>
      <c r="J3381">
        <v>81</v>
      </c>
      <c r="K3381">
        <v>90</v>
      </c>
      <c r="L3381">
        <v>88</v>
      </c>
      <c r="M3381">
        <v>92</v>
      </c>
      <c r="N3381">
        <v>81</v>
      </c>
      <c r="O3381">
        <v>68</v>
      </c>
      <c r="P3381">
        <v>82</v>
      </c>
      <c r="Q3381">
        <v>78</v>
      </c>
      <c r="R3381">
        <v>88</v>
      </c>
      <c r="T3381" s="34">
        <f>_xlfn.XLOOKUP(B3381,'LHA Demog pivot'!$B$4:$B$93,'LHA Demog pivot'!$C$4:$C$93,,,1)</f>
        <v>13501</v>
      </c>
      <c r="U3381" s="36">
        <f>ROUND(Table2[[#This Row],[LHA_Pop_2016]]*Table2[[#This Row],[C_ADR_7day]]/100000*7,0)</f>
        <v>29</v>
      </c>
      <c r="V3381" s="13">
        <f>IF(OR(Table2[[#This Row],[7d_positivity_public]]=0,ISBLANK(Table2[[#This Row],[7d_positivity_public]])),"",(Table2[[#This Row],[7d_positivity_public]]-Table2[[#This Row],[7d_positivity_all]])/Table2[[#This Row],[7d_positivity_public]])</f>
        <v>0.11764705882352941</v>
      </c>
      <c r="W3381">
        <v>30</v>
      </c>
    </row>
    <row r="3382" spans="1:23" x14ac:dyDescent="0.25">
      <c r="A3382" s="10">
        <v>44498</v>
      </c>
      <c r="B3382">
        <v>513</v>
      </c>
      <c r="C3382" t="s">
        <v>305</v>
      </c>
      <c r="D3382">
        <v>41</v>
      </c>
      <c r="E3382">
        <v>78</v>
      </c>
      <c r="F3382">
        <v>-37</v>
      </c>
      <c r="G3382">
        <v>23</v>
      </c>
      <c r="H3382">
        <v>83</v>
      </c>
      <c r="J3382">
        <v>68</v>
      </c>
      <c r="K3382">
        <v>85</v>
      </c>
      <c r="L3382">
        <v>82</v>
      </c>
      <c r="M3382">
        <v>87</v>
      </c>
      <c r="N3382">
        <v>75</v>
      </c>
      <c r="O3382">
        <v>54</v>
      </c>
      <c r="P3382">
        <v>77</v>
      </c>
      <c r="Q3382">
        <v>72</v>
      </c>
      <c r="R3382">
        <v>82</v>
      </c>
      <c r="T3382" s="34">
        <f>_xlfn.XLOOKUP(B3382,'LHA Demog pivot'!$B$4:$B$93,'LHA Demog pivot'!$C$4:$C$93,,,1)</f>
        <v>4223</v>
      </c>
      <c r="U3382" s="36">
        <f>ROUND(Table2[[#This Row],[LHA_Pop_2016]]*Table2[[#This Row],[C_ADR_7day]]/100000*7,0)</f>
        <v>12</v>
      </c>
      <c r="V3382" s="13">
        <f>IF(OR(Table2[[#This Row],[7d_positivity_public]]=0,ISBLANK(Table2[[#This Row],[7d_positivity_public]])),"",(Table2[[#This Row],[7d_positivity_public]]-Table2[[#This Row],[7d_positivity_all]])/Table2[[#This Row],[7d_positivity_public]])</f>
        <v>8.6956521739130432E-2</v>
      </c>
      <c r="W3382">
        <v>21</v>
      </c>
    </row>
    <row r="3383" spans="1:23" x14ac:dyDescent="0.25">
      <c r="A3383" s="10">
        <v>44498</v>
      </c>
      <c r="B3383">
        <v>514</v>
      </c>
      <c r="C3383" t="s">
        <v>306</v>
      </c>
      <c r="D3383">
        <v>32</v>
      </c>
      <c r="E3383">
        <v>56</v>
      </c>
      <c r="F3383">
        <v>-24</v>
      </c>
      <c r="G3383">
        <v>16</v>
      </c>
      <c r="H3383">
        <v>79</v>
      </c>
      <c r="J3383">
        <v>63</v>
      </c>
      <c r="K3383">
        <v>81</v>
      </c>
      <c r="L3383">
        <v>77</v>
      </c>
      <c r="M3383">
        <v>85</v>
      </c>
      <c r="N3383">
        <v>71</v>
      </c>
      <c r="O3383">
        <v>52</v>
      </c>
      <c r="P3383">
        <v>73</v>
      </c>
      <c r="Q3383">
        <v>66</v>
      </c>
      <c r="R3383">
        <v>81</v>
      </c>
      <c r="T3383" s="34">
        <f>_xlfn.XLOOKUP(B3383,'LHA Demog pivot'!$B$4:$B$93,'LHA Demog pivot'!$C$4:$C$93,,,1)</f>
        <v>16414</v>
      </c>
      <c r="U3383" s="36">
        <f>ROUND(Table2[[#This Row],[LHA_Pop_2016]]*Table2[[#This Row],[C_ADR_7day]]/100000*7,0)</f>
        <v>37</v>
      </c>
      <c r="V3383" s="13">
        <f>IF(OR(Table2[[#This Row],[7d_positivity_public]]=0,ISBLANK(Table2[[#This Row],[7d_positivity_public]])),"",(Table2[[#This Row],[7d_positivity_public]]-Table2[[#This Row],[7d_positivity_all]])/Table2[[#This Row],[7d_positivity_public]])</f>
        <v>0.125</v>
      </c>
      <c r="W3383">
        <v>14</v>
      </c>
    </row>
    <row r="3384" spans="1:23" x14ac:dyDescent="0.25">
      <c r="A3384" s="10">
        <v>44498</v>
      </c>
      <c r="B3384">
        <v>515</v>
      </c>
      <c r="C3384" t="s">
        <v>307</v>
      </c>
      <c r="D3384">
        <v>16</v>
      </c>
      <c r="E3384">
        <v>25</v>
      </c>
      <c r="F3384">
        <v>-9</v>
      </c>
      <c r="G3384">
        <v>19</v>
      </c>
      <c r="H3384">
        <v>100</v>
      </c>
      <c r="J3384">
        <v>75</v>
      </c>
      <c r="K3384">
        <v>100</v>
      </c>
      <c r="L3384">
        <v>100</v>
      </c>
      <c r="M3384">
        <v>100</v>
      </c>
      <c r="N3384">
        <v>90</v>
      </c>
      <c r="O3384">
        <v>63</v>
      </c>
      <c r="P3384">
        <v>92</v>
      </c>
      <c r="Q3384">
        <v>90</v>
      </c>
      <c r="R3384">
        <v>94</v>
      </c>
      <c r="T3384" s="34">
        <f>_xlfn.XLOOKUP(B3384,'LHA Demog pivot'!$B$4:$B$93,'LHA Demog pivot'!$C$4:$C$93,,,1)</f>
        <v>9090</v>
      </c>
      <c r="U3384" s="36">
        <f>ROUND(Table2[[#This Row],[LHA_Pop_2016]]*Table2[[#This Row],[C_ADR_7day]]/100000*7,0)</f>
        <v>10</v>
      </c>
      <c r="V3384" s="13">
        <f>IF(OR(Table2[[#This Row],[7d_positivity_public]]=0,ISBLANK(Table2[[#This Row],[7d_positivity_public]])),"",(Table2[[#This Row],[7d_positivity_public]]-Table2[[#This Row],[7d_positivity_all]])/Table2[[#This Row],[7d_positivity_public]])</f>
        <v>0.10526315789473684</v>
      </c>
      <c r="W3384">
        <v>17</v>
      </c>
    </row>
    <row r="3385" spans="1:23" x14ac:dyDescent="0.25">
      <c r="A3385" s="10">
        <v>44498</v>
      </c>
      <c r="B3385">
        <v>517</v>
      </c>
      <c r="C3385" t="s">
        <v>308</v>
      </c>
      <c r="D3385">
        <v>58</v>
      </c>
      <c r="E3385">
        <v>51</v>
      </c>
      <c r="F3385">
        <v>7</v>
      </c>
      <c r="G3385">
        <v>25</v>
      </c>
      <c r="H3385">
        <v>85</v>
      </c>
      <c r="J3385">
        <v>74</v>
      </c>
      <c r="K3385">
        <v>86</v>
      </c>
      <c r="L3385">
        <v>84</v>
      </c>
      <c r="M3385">
        <v>89</v>
      </c>
      <c r="N3385">
        <v>78</v>
      </c>
      <c r="O3385">
        <v>62</v>
      </c>
      <c r="P3385">
        <v>79</v>
      </c>
      <c r="Q3385">
        <v>74</v>
      </c>
      <c r="R3385">
        <v>85</v>
      </c>
      <c r="T3385" s="34">
        <f>_xlfn.XLOOKUP(B3385,'LHA Demog pivot'!$B$4:$B$93,'LHA Demog pivot'!$C$4:$C$93,,,1)</f>
        <v>20250</v>
      </c>
      <c r="U3385" s="36">
        <f>ROUND(Table2[[#This Row],[LHA_Pop_2016]]*Table2[[#This Row],[C_ADR_7day]]/100000*7,0)</f>
        <v>82</v>
      </c>
      <c r="V3385" s="13">
        <f>IF(OR(Table2[[#This Row],[7d_positivity_public]]=0,ISBLANK(Table2[[#This Row],[7d_positivity_public]])),"",(Table2[[#This Row],[7d_positivity_public]]-Table2[[#This Row],[7d_positivity_all]])/Table2[[#This Row],[7d_positivity_public]])</f>
        <v>0.12</v>
      </c>
      <c r="W3385">
        <v>22</v>
      </c>
    </row>
    <row r="3386" spans="1:23" x14ac:dyDescent="0.25">
      <c r="A3386" s="10">
        <v>44498</v>
      </c>
      <c r="B3386">
        <v>518</v>
      </c>
      <c r="C3386" t="s">
        <v>309</v>
      </c>
      <c r="D3386">
        <v>149</v>
      </c>
      <c r="E3386">
        <v>141</v>
      </c>
      <c r="F3386">
        <v>8</v>
      </c>
      <c r="G3386">
        <v>40</v>
      </c>
      <c r="H3386">
        <v>91</v>
      </c>
      <c r="J3386">
        <v>82</v>
      </c>
      <c r="K3386">
        <v>92</v>
      </c>
      <c r="L3386">
        <v>91</v>
      </c>
      <c r="M3386">
        <v>92</v>
      </c>
      <c r="N3386">
        <v>83</v>
      </c>
      <c r="O3386">
        <v>70</v>
      </c>
      <c r="P3386">
        <v>84</v>
      </c>
      <c r="Q3386">
        <v>81</v>
      </c>
      <c r="R3386">
        <v>88</v>
      </c>
      <c r="T3386" s="34">
        <f>_xlfn.XLOOKUP(B3386,'LHA Demog pivot'!$B$4:$B$93,'LHA Demog pivot'!$C$4:$C$93,,,1)</f>
        <v>1880</v>
      </c>
      <c r="U3386" s="36">
        <f>ROUND(Table2[[#This Row],[LHA_Pop_2016]]*Table2[[#This Row],[C_ADR_7day]]/100000*7,0)</f>
        <v>20</v>
      </c>
      <c r="V3386" s="13">
        <f>IF(OR(Table2[[#This Row],[7d_positivity_public]]=0,ISBLANK(Table2[[#This Row],[7d_positivity_public]])),"",(Table2[[#This Row],[7d_positivity_public]]-Table2[[#This Row],[7d_positivity_all]])/Table2[[#This Row],[7d_positivity_public]])</f>
        <v>0</v>
      </c>
      <c r="W3386">
        <v>40</v>
      </c>
    </row>
    <row r="3387" spans="1:23" x14ac:dyDescent="0.25">
      <c r="A3387" s="10">
        <v>44498</v>
      </c>
      <c r="B3387">
        <v>521</v>
      </c>
      <c r="C3387" t="s">
        <v>310</v>
      </c>
      <c r="D3387">
        <v>46</v>
      </c>
      <c r="E3387">
        <v>67</v>
      </c>
      <c r="F3387">
        <v>-21</v>
      </c>
      <c r="G3387">
        <v>32</v>
      </c>
      <c r="H3387">
        <v>77</v>
      </c>
      <c r="J3387">
        <v>64</v>
      </c>
      <c r="K3387">
        <v>78</v>
      </c>
      <c r="L3387">
        <v>71</v>
      </c>
      <c r="M3387">
        <v>84</v>
      </c>
      <c r="N3387">
        <v>70</v>
      </c>
      <c r="O3387">
        <v>55</v>
      </c>
      <c r="P3387">
        <v>71</v>
      </c>
      <c r="Q3387">
        <v>61</v>
      </c>
      <c r="R3387">
        <v>80</v>
      </c>
      <c r="T3387" s="34">
        <f>_xlfn.XLOOKUP(B3387,'LHA Demog pivot'!$B$4:$B$93,'LHA Demog pivot'!$C$4:$C$93,,,1)</f>
        <v>23205</v>
      </c>
      <c r="U3387" s="36">
        <f>ROUND(Table2[[#This Row],[LHA_Pop_2016]]*Table2[[#This Row],[C_ADR_7day]]/100000*7,0)</f>
        <v>75</v>
      </c>
      <c r="V3387" s="13">
        <f>IF(OR(Table2[[#This Row],[7d_positivity_public]]=0,ISBLANK(Table2[[#This Row],[7d_positivity_public]])),"",(Table2[[#This Row],[7d_positivity_public]]-Table2[[#This Row],[7d_positivity_all]])/Table2[[#This Row],[7d_positivity_public]])</f>
        <v>6.25E-2</v>
      </c>
      <c r="W3387">
        <v>30</v>
      </c>
    </row>
    <row r="3388" spans="1:23" x14ac:dyDescent="0.25">
      <c r="A3388" s="10">
        <v>44498</v>
      </c>
      <c r="B3388">
        <v>522</v>
      </c>
      <c r="C3388" t="s">
        <v>311</v>
      </c>
      <c r="D3388">
        <v>72</v>
      </c>
      <c r="E3388">
        <v>102</v>
      </c>
      <c r="F3388">
        <v>-30</v>
      </c>
      <c r="G3388">
        <v>26</v>
      </c>
      <c r="H3388">
        <v>76</v>
      </c>
      <c r="J3388">
        <v>56</v>
      </c>
      <c r="K3388">
        <v>78</v>
      </c>
      <c r="L3388">
        <v>73</v>
      </c>
      <c r="M3388">
        <v>83</v>
      </c>
      <c r="N3388">
        <v>70</v>
      </c>
      <c r="O3388">
        <v>46</v>
      </c>
      <c r="P3388">
        <v>72</v>
      </c>
      <c r="Q3388">
        <v>63</v>
      </c>
      <c r="R3388">
        <v>79</v>
      </c>
      <c r="T3388" s="34">
        <f>_xlfn.XLOOKUP(B3388,'LHA Demog pivot'!$B$4:$B$93,'LHA Demog pivot'!$C$4:$C$93,,,1)</f>
        <v>6256</v>
      </c>
      <c r="U3388" s="36">
        <f>ROUND(Table2[[#This Row],[LHA_Pop_2016]]*Table2[[#This Row],[C_ADR_7day]]/100000*7,0)</f>
        <v>32</v>
      </c>
      <c r="V3388" s="13">
        <f>IF(OR(Table2[[#This Row],[7d_positivity_public]]=0,ISBLANK(Table2[[#This Row],[7d_positivity_public]])),"",(Table2[[#This Row],[7d_positivity_public]]-Table2[[#This Row],[7d_positivity_all]])/Table2[[#This Row],[7d_positivity_public]])</f>
        <v>7.6923076923076927E-2</v>
      </c>
      <c r="W3388">
        <v>24</v>
      </c>
    </row>
    <row r="3389" spans="1:23" x14ac:dyDescent="0.25">
      <c r="A3389" s="10">
        <v>44498</v>
      </c>
      <c r="B3389">
        <v>523</v>
      </c>
      <c r="C3389" t="s">
        <v>312</v>
      </c>
      <c r="D3389">
        <v>17</v>
      </c>
      <c r="E3389">
        <v>62</v>
      </c>
      <c r="F3389">
        <v>-45</v>
      </c>
      <c r="G3389">
        <v>12</v>
      </c>
      <c r="H3389">
        <v>74</v>
      </c>
      <c r="J3389">
        <v>57</v>
      </c>
      <c r="K3389">
        <v>75</v>
      </c>
      <c r="L3389">
        <v>69</v>
      </c>
      <c r="M3389">
        <v>82</v>
      </c>
      <c r="N3389">
        <v>66</v>
      </c>
      <c r="O3389">
        <v>46</v>
      </c>
      <c r="P3389">
        <v>68</v>
      </c>
      <c r="Q3389">
        <v>57</v>
      </c>
      <c r="R3389">
        <v>78</v>
      </c>
      <c r="T3389" s="34">
        <f>_xlfn.XLOOKUP(B3389,'LHA Demog pivot'!$B$4:$B$93,'LHA Demog pivot'!$C$4:$C$93,,,1)</f>
        <v>15857</v>
      </c>
      <c r="U3389" s="36">
        <f>ROUND(Table2[[#This Row],[LHA_Pop_2016]]*Table2[[#This Row],[C_ADR_7day]]/100000*7,0)</f>
        <v>19</v>
      </c>
      <c r="V3389" s="13">
        <f>IF(OR(Table2[[#This Row],[7d_positivity_public]]=0,ISBLANK(Table2[[#This Row],[7d_positivity_public]])),"",(Table2[[#This Row],[7d_positivity_public]]-Table2[[#This Row],[7d_positivity_all]])/Table2[[#This Row],[7d_positivity_public]])</f>
        <v>8.3333333333333329E-2</v>
      </c>
      <c r="W3389">
        <v>11</v>
      </c>
    </row>
    <row r="3390" spans="1:23" x14ac:dyDescent="0.25">
      <c r="A3390" s="10">
        <v>44498</v>
      </c>
      <c r="B3390">
        <v>524</v>
      </c>
      <c r="C3390" t="s">
        <v>313</v>
      </c>
      <c r="D3390">
        <v>21</v>
      </c>
      <c r="E3390">
        <v>37</v>
      </c>
      <c r="F3390">
        <v>-16</v>
      </c>
      <c r="G3390">
        <v>14</v>
      </c>
      <c r="H3390">
        <v>86</v>
      </c>
      <c r="J3390">
        <v>74</v>
      </c>
      <c r="K3390">
        <v>87</v>
      </c>
      <c r="L3390">
        <v>84</v>
      </c>
      <c r="M3390">
        <v>90</v>
      </c>
      <c r="N3390">
        <v>78</v>
      </c>
      <c r="O3390">
        <v>65</v>
      </c>
      <c r="P3390">
        <v>79</v>
      </c>
      <c r="Q3390">
        <v>74</v>
      </c>
      <c r="R3390">
        <v>85</v>
      </c>
      <c r="T3390" s="34">
        <f>_xlfn.XLOOKUP(B3390,'LHA Demog pivot'!$B$4:$B$93,'LHA Demog pivot'!$C$4:$C$93,,,1)</f>
        <v>95077</v>
      </c>
      <c r="U3390" s="36">
        <f>ROUND(Table2[[#This Row],[LHA_Pop_2016]]*Table2[[#This Row],[C_ADR_7day]]/100000*7,0)</f>
        <v>140</v>
      </c>
      <c r="V3390" s="13">
        <f>IF(OR(Table2[[#This Row],[7d_positivity_public]]=0,ISBLANK(Table2[[#This Row],[7d_positivity_public]])),"",(Table2[[#This Row],[7d_positivity_public]]-Table2[[#This Row],[7d_positivity_all]])/Table2[[#This Row],[7d_positivity_public]])</f>
        <v>7.1428571428571425E-2</v>
      </c>
      <c r="W3390">
        <v>13</v>
      </c>
    </row>
    <row r="3391" spans="1:23" x14ac:dyDescent="0.25">
      <c r="A3391" s="10">
        <v>44498</v>
      </c>
      <c r="B3391">
        <v>531</v>
      </c>
      <c r="C3391" t="s">
        <v>314</v>
      </c>
      <c r="D3391">
        <v>47</v>
      </c>
      <c r="E3391">
        <v>66</v>
      </c>
      <c r="F3391">
        <v>-19</v>
      </c>
      <c r="G3391">
        <v>31</v>
      </c>
      <c r="H3391">
        <v>67</v>
      </c>
      <c r="J3391">
        <v>45</v>
      </c>
      <c r="K3391">
        <v>69</v>
      </c>
      <c r="L3391">
        <v>62</v>
      </c>
      <c r="M3391">
        <v>77</v>
      </c>
      <c r="N3391">
        <v>57</v>
      </c>
      <c r="O3391">
        <v>35</v>
      </c>
      <c r="P3391">
        <v>59</v>
      </c>
      <c r="Q3391">
        <v>49</v>
      </c>
      <c r="R3391">
        <v>71</v>
      </c>
      <c r="T3391" s="34">
        <f>_xlfn.XLOOKUP(B3391,'LHA Demog pivot'!$B$4:$B$93,'LHA Demog pivot'!$C$4:$C$93,,,1)</f>
        <v>26850</v>
      </c>
      <c r="U3391" s="36">
        <f>ROUND(Table2[[#This Row],[LHA_Pop_2016]]*Table2[[#This Row],[C_ADR_7day]]/100000*7,0)</f>
        <v>88</v>
      </c>
      <c r="V3391" s="13">
        <f>IF(OR(Table2[[#This Row],[7d_positivity_public]]=0,ISBLANK(Table2[[#This Row],[7d_positivity_public]])),"",(Table2[[#This Row],[7d_positivity_public]]-Table2[[#This Row],[7d_positivity_all]])/Table2[[#This Row],[7d_positivity_public]])</f>
        <v>0.16129032258064516</v>
      </c>
      <c r="W3391">
        <v>26</v>
      </c>
    </row>
    <row r="3392" spans="1:23" x14ac:dyDescent="0.25">
      <c r="A3392" s="10">
        <v>44498</v>
      </c>
      <c r="B3392">
        <v>532</v>
      </c>
      <c r="C3392" t="s">
        <v>315</v>
      </c>
      <c r="D3392">
        <v>35</v>
      </c>
      <c r="E3392">
        <v>43</v>
      </c>
      <c r="F3392">
        <v>-8</v>
      </c>
      <c r="G3392">
        <v>27</v>
      </c>
      <c r="H3392">
        <v>70</v>
      </c>
      <c r="J3392">
        <v>48</v>
      </c>
      <c r="K3392">
        <v>72</v>
      </c>
      <c r="L3392">
        <v>68</v>
      </c>
      <c r="M3392">
        <v>79</v>
      </c>
      <c r="N3392">
        <v>60</v>
      </c>
      <c r="O3392">
        <v>38</v>
      </c>
      <c r="P3392">
        <v>62</v>
      </c>
      <c r="Q3392">
        <v>55</v>
      </c>
      <c r="R3392">
        <v>73</v>
      </c>
      <c r="T3392" s="34">
        <f>_xlfn.XLOOKUP(B3392,'LHA Demog pivot'!$B$4:$B$93,'LHA Demog pivot'!$C$4:$C$93,,,1)</f>
        <v>35521</v>
      </c>
      <c r="U3392" s="36">
        <f>ROUND(Table2[[#This Row],[LHA_Pop_2016]]*Table2[[#This Row],[C_ADR_7day]]/100000*7,0)</f>
        <v>87</v>
      </c>
      <c r="V3392" s="13">
        <f>IF(OR(Table2[[#This Row],[7d_positivity_public]]=0,ISBLANK(Table2[[#This Row],[7d_positivity_public]])),"",(Table2[[#This Row],[7d_positivity_public]]-Table2[[#This Row],[7d_positivity_all]])/Table2[[#This Row],[7d_positivity_public]])</f>
        <v>0.40740740740740738</v>
      </c>
      <c r="W3392">
        <v>16</v>
      </c>
    </row>
    <row r="3393" spans="1:23" x14ac:dyDescent="0.25">
      <c r="A3393" s="10">
        <v>44498</v>
      </c>
      <c r="B3393">
        <v>533</v>
      </c>
      <c r="C3393" t="s">
        <v>316</v>
      </c>
      <c r="D3393">
        <v>42</v>
      </c>
      <c r="E3393">
        <v>25</v>
      </c>
      <c r="F3393">
        <v>17</v>
      </c>
      <c r="G3393">
        <v>47</v>
      </c>
      <c r="H3393">
        <v>69</v>
      </c>
      <c r="J3393">
        <v>53</v>
      </c>
      <c r="K3393">
        <v>70</v>
      </c>
      <c r="L3393">
        <v>65</v>
      </c>
      <c r="M3393">
        <v>77</v>
      </c>
      <c r="N3393">
        <v>59</v>
      </c>
      <c r="O3393">
        <v>39</v>
      </c>
      <c r="P3393">
        <v>61</v>
      </c>
      <c r="Q3393">
        <v>53</v>
      </c>
      <c r="R3393">
        <v>71</v>
      </c>
      <c r="T3393" s="34">
        <f>_xlfn.XLOOKUP(B3393,'LHA Demog pivot'!$B$4:$B$93,'LHA Demog pivot'!$C$4:$C$93,,,1)</f>
        <v>5514</v>
      </c>
      <c r="U3393" s="36">
        <f>ROUND(Table2[[#This Row],[LHA_Pop_2016]]*Table2[[#This Row],[C_ADR_7day]]/100000*7,0)</f>
        <v>16</v>
      </c>
      <c r="V3393" s="13">
        <f>IF(OR(Table2[[#This Row],[7d_positivity_public]]=0,ISBLANK(Table2[[#This Row],[7d_positivity_public]])),"",(Table2[[#This Row],[7d_positivity_public]]-Table2[[#This Row],[7d_positivity_all]])/Table2[[#This Row],[7d_positivity_public]])</f>
        <v>0.10638297872340426</v>
      </c>
      <c r="W3393">
        <v>42</v>
      </c>
    </row>
    <row r="3394" spans="1:23" x14ac:dyDescent="0.25">
      <c r="A3394" s="10">
        <v>44498</v>
      </c>
      <c r="B3394">
        <v>555</v>
      </c>
      <c r="C3394" t="s">
        <v>317</v>
      </c>
      <c r="D3394">
        <v>41</v>
      </c>
      <c r="E3394">
        <v>27</v>
      </c>
      <c r="F3394">
        <v>14</v>
      </c>
      <c r="G3394">
        <v>15</v>
      </c>
      <c r="H3394">
        <v>90</v>
      </c>
      <c r="J3394">
        <v>68</v>
      </c>
      <c r="K3394">
        <v>91</v>
      </c>
      <c r="L3394">
        <v>91</v>
      </c>
      <c r="M3394">
        <v>92</v>
      </c>
      <c r="N3394">
        <v>79</v>
      </c>
      <c r="O3394">
        <v>56</v>
      </c>
      <c r="P3394">
        <v>81</v>
      </c>
      <c r="Q3394">
        <v>75</v>
      </c>
      <c r="R3394">
        <v>87</v>
      </c>
      <c r="T3394" s="34">
        <f>_xlfn.XLOOKUP(B3394,'LHA Demog pivot'!$B$4:$B$93,'LHA Demog pivot'!$C$4:$C$93,,,1)</f>
        <v>2049</v>
      </c>
      <c r="U3394" s="36">
        <f>ROUND(Table2[[#This Row],[LHA_Pop_2016]]*Table2[[#This Row],[C_ADR_7day]]/100000*7,0)</f>
        <v>6</v>
      </c>
      <c r="V3394" s="13">
        <f>IF(OR(Table2[[#This Row],[7d_positivity_public]]=0,ISBLANK(Table2[[#This Row],[7d_positivity_public]])),"",(Table2[[#This Row],[7d_positivity_public]]-Table2[[#This Row],[7d_positivity_all]])/Table2[[#This Row],[7d_positivity_public]])</f>
        <v>0.13333333333333333</v>
      </c>
      <c r="W3394">
        <v>13</v>
      </c>
    </row>
    <row r="3395" spans="1:23" x14ac:dyDescent="0.25">
      <c r="A3395" s="10">
        <v>44502</v>
      </c>
      <c r="B3395">
        <v>111</v>
      </c>
      <c r="C3395" t="s">
        <v>242</v>
      </c>
      <c r="D3395">
        <v>7</v>
      </c>
      <c r="E3395">
        <v>6</v>
      </c>
      <c r="F3395">
        <v>1</v>
      </c>
      <c r="G3395">
        <v>5</v>
      </c>
      <c r="H3395">
        <v>86</v>
      </c>
      <c r="J3395">
        <v>76</v>
      </c>
      <c r="K3395">
        <v>87</v>
      </c>
      <c r="L3395">
        <v>86</v>
      </c>
      <c r="M3395">
        <v>89</v>
      </c>
      <c r="N3395">
        <v>80</v>
      </c>
      <c r="O3395">
        <v>67</v>
      </c>
      <c r="P3395">
        <v>81</v>
      </c>
      <c r="Q3395">
        <v>76</v>
      </c>
      <c r="R3395">
        <v>86</v>
      </c>
      <c r="T3395" s="34">
        <f>_xlfn.XLOOKUP(B3395,'LHA Demog pivot'!$B$4:$B$93,'LHA Demog pivot'!$C$4:$C$93,,,1)</f>
        <v>15531</v>
      </c>
      <c r="U3395" s="36">
        <f>ROUND(Table2[[#This Row],[LHA_Pop_2016]]*Table2[[#This Row],[C_ADR_7day]]/100000*7,0)</f>
        <v>8</v>
      </c>
      <c r="V3395" s="13">
        <f>IF(OR(Table2[[#This Row],[7d_positivity_public]]=0,ISBLANK(Table2[[#This Row],[7d_positivity_public]])),"",(Table2[[#This Row],[7d_positivity_public]]-Table2[[#This Row],[7d_positivity_all]])/Table2[[#This Row],[7d_positivity_public]])</f>
        <v>0</v>
      </c>
      <c r="W3395">
        <v>5</v>
      </c>
    </row>
    <row r="3396" spans="1:23" x14ac:dyDescent="0.25">
      <c r="A3396" s="10">
        <v>44502</v>
      </c>
      <c r="B3396">
        <v>112</v>
      </c>
      <c r="C3396" t="s">
        <v>243</v>
      </c>
      <c r="D3396">
        <v>7</v>
      </c>
      <c r="E3396">
        <v>18</v>
      </c>
      <c r="F3396">
        <v>-11</v>
      </c>
      <c r="G3396">
        <v>4</v>
      </c>
      <c r="H3396">
        <v>84</v>
      </c>
      <c r="J3396">
        <v>73</v>
      </c>
      <c r="K3396">
        <v>85</v>
      </c>
      <c r="L3396">
        <v>80</v>
      </c>
      <c r="M3396">
        <v>90</v>
      </c>
      <c r="N3396">
        <v>79</v>
      </c>
      <c r="O3396">
        <v>65</v>
      </c>
      <c r="P3396">
        <v>80</v>
      </c>
      <c r="Q3396">
        <v>71</v>
      </c>
      <c r="R3396">
        <v>87</v>
      </c>
      <c r="T3396" s="34">
        <f>_xlfn.XLOOKUP(B3396,'LHA Demog pivot'!$B$4:$B$93,'LHA Demog pivot'!$C$4:$C$93,,,1)</f>
        <v>26248</v>
      </c>
      <c r="U3396" s="36">
        <f>ROUND(Table2[[#This Row],[LHA_Pop_2016]]*Table2[[#This Row],[C_ADR_7day]]/100000*7,0)</f>
        <v>13</v>
      </c>
      <c r="V3396" s="13">
        <f>IF(OR(Table2[[#This Row],[7d_positivity_public]]=0,ISBLANK(Table2[[#This Row],[7d_positivity_public]])),"",(Table2[[#This Row],[7d_positivity_public]]-Table2[[#This Row],[7d_positivity_all]])/Table2[[#This Row],[7d_positivity_public]])</f>
        <v>0</v>
      </c>
      <c r="W3396">
        <v>4</v>
      </c>
    </row>
    <row r="3397" spans="1:23" x14ac:dyDescent="0.25">
      <c r="A3397" s="10">
        <v>44502</v>
      </c>
      <c r="B3397">
        <v>113</v>
      </c>
      <c r="C3397" t="s">
        <v>244</v>
      </c>
      <c r="D3397">
        <v>17</v>
      </c>
      <c r="E3397">
        <v>3</v>
      </c>
      <c r="F3397">
        <v>14</v>
      </c>
      <c r="G3397">
        <v>12</v>
      </c>
      <c r="H3397">
        <v>89</v>
      </c>
      <c r="J3397">
        <v>86</v>
      </c>
      <c r="K3397">
        <v>89</v>
      </c>
      <c r="L3397">
        <v>85</v>
      </c>
      <c r="M3397">
        <v>92</v>
      </c>
      <c r="N3397">
        <v>84</v>
      </c>
      <c r="O3397">
        <v>78</v>
      </c>
      <c r="P3397">
        <v>85</v>
      </c>
      <c r="Q3397">
        <v>78</v>
      </c>
      <c r="R3397">
        <v>90</v>
      </c>
      <c r="T3397" s="34">
        <f>_xlfn.XLOOKUP(B3397,'LHA Demog pivot'!$B$4:$B$93,'LHA Demog pivot'!$C$4:$C$93,,,1)</f>
        <v>9178</v>
      </c>
      <c r="U3397" s="36">
        <f>ROUND(Table2[[#This Row],[LHA_Pop_2016]]*Table2[[#This Row],[C_ADR_7day]]/100000*7,0)</f>
        <v>11</v>
      </c>
      <c r="V3397" s="13">
        <f>IF(OR(Table2[[#This Row],[7d_positivity_public]]=0,ISBLANK(Table2[[#This Row],[7d_positivity_public]])),"",(Table2[[#This Row],[7d_positivity_public]]-Table2[[#This Row],[7d_positivity_all]])/Table2[[#This Row],[7d_positivity_public]])</f>
        <v>0.16666666666666666</v>
      </c>
      <c r="W3397">
        <v>10</v>
      </c>
    </row>
    <row r="3398" spans="1:23" x14ac:dyDescent="0.25">
      <c r="A3398" s="10">
        <v>44502</v>
      </c>
      <c r="B3398">
        <v>114</v>
      </c>
      <c r="C3398" t="s">
        <v>245</v>
      </c>
      <c r="D3398">
        <v>9</v>
      </c>
      <c r="E3398">
        <v>14</v>
      </c>
      <c r="F3398">
        <v>-5</v>
      </c>
      <c r="G3398">
        <v>7</v>
      </c>
      <c r="H3398">
        <v>91</v>
      </c>
      <c r="J3398">
        <v>78</v>
      </c>
      <c r="K3398">
        <v>92</v>
      </c>
      <c r="L3398">
        <v>91</v>
      </c>
      <c r="M3398">
        <v>93</v>
      </c>
      <c r="N3398">
        <v>85</v>
      </c>
      <c r="O3398">
        <v>65</v>
      </c>
      <c r="P3398">
        <v>87</v>
      </c>
      <c r="Q3398">
        <v>82</v>
      </c>
      <c r="R3398">
        <v>90</v>
      </c>
      <c r="T3398" s="34">
        <f>_xlfn.XLOOKUP(B3398,'LHA Demog pivot'!$B$4:$B$93,'LHA Demog pivot'!$C$4:$C$93,,,1)</f>
        <v>9487</v>
      </c>
      <c r="U3398" s="36">
        <f>ROUND(Table2[[#This Row],[LHA_Pop_2016]]*Table2[[#This Row],[C_ADR_7day]]/100000*7,0)</f>
        <v>6</v>
      </c>
      <c r="V3398" s="13">
        <f>IF(OR(Table2[[#This Row],[7d_positivity_public]]=0,ISBLANK(Table2[[#This Row],[7d_positivity_public]])),"",(Table2[[#This Row],[7d_positivity_public]]-Table2[[#This Row],[7d_positivity_all]])/Table2[[#This Row],[7d_positivity_public]])</f>
        <v>0.14285714285714285</v>
      </c>
      <c r="W3398">
        <v>6</v>
      </c>
    </row>
    <row r="3399" spans="1:23" x14ac:dyDescent="0.25">
      <c r="A3399" s="10">
        <v>44502</v>
      </c>
      <c r="B3399">
        <v>115</v>
      </c>
      <c r="C3399" t="s">
        <v>246</v>
      </c>
      <c r="D3399">
        <v>11</v>
      </c>
      <c r="E3399">
        <v>4</v>
      </c>
      <c r="F3399">
        <v>7</v>
      </c>
      <c r="G3399">
        <v>8</v>
      </c>
      <c r="H3399">
        <v>74</v>
      </c>
      <c r="J3399">
        <v>52</v>
      </c>
      <c r="K3399">
        <v>76</v>
      </c>
      <c r="L3399">
        <v>64</v>
      </c>
      <c r="M3399">
        <v>82</v>
      </c>
      <c r="N3399">
        <v>68</v>
      </c>
      <c r="O3399">
        <v>42</v>
      </c>
      <c r="P3399">
        <v>70</v>
      </c>
      <c r="Q3399">
        <v>55</v>
      </c>
      <c r="R3399">
        <v>78</v>
      </c>
      <c r="T3399" s="34">
        <f>_xlfn.XLOOKUP(B3399,'LHA Demog pivot'!$B$4:$B$93,'LHA Demog pivot'!$C$4:$C$93,,,1)</f>
        <v>12634</v>
      </c>
      <c r="U3399" s="36">
        <f>ROUND(Table2[[#This Row],[LHA_Pop_2016]]*Table2[[#This Row],[C_ADR_7day]]/100000*7,0)</f>
        <v>10</v>
      </c>
      <c r="V3399" s="13">
        <f>IF(OR(Table2[[#This Row],[7d_positivity_public]]=0,ISBLANK(Table2[[#This Row],[7d_positivity_public]])),"",(Table2[[#This Row],[7d_positivity_public]]-Table2[[#This Row],[7d_positivity_all]])/Table2[[#This Row],[7d_positivity_public]])</f>
        <v>0.125</v>
      </c>
      <c r="W3399">
        <v>7</v>
      </c>
    </row>
    <row r="3400" spans="1:23" x14ac:dyDescent="0.25">
      <c r="A3400" s="10">
        <v>44502</v>
      </c>
      <c r="B3400">
        <v>116</v>
      </c>
      <c r="C3400" t="s">
        <v>247</v>
      </c>
      <c r="D3400">
        <v>4</v>
      </c>
      <c r="E3400">
        <v>2</v>
      </c>
      <c r="F3400">
        <v>2</v>
      </c>
      <c r="G3400">
        <v>3</v>
      </c>
      <c r="H3400">
        <v>92</v>
      </c>
      <c r="J3400">
        <v>79</v>
      </c>
      <c r="K3400">
        <v>93</v>
      </c>
      <c r="L3400">
        <v>95</v>
      </c>
      <c r="M3400">
        <v>90</v>
      </c>
      <c r="N3400">
        <v>85</v>
      </c>
      <c r="O3400">
        <v>71</v>
      </c>
      <c r="P3400">
        <v>86</v>
      </c>
      <c r="Q3400">
        <v>86</v>
      </c>
      <c r="R3400">
        <v>86</v>
      </c>
      <c r="T3400" s="34">
        <f>_xlfn.XLOOKUP(B3400,'LHA Demog pivot'!$B$4:$B$93,'LHA Demog pivot'!$C$4:$C$93,,,1)</f>
        <v>6851</v>
      </c>
      <c r="U3400" s="36">
        <f>ROUND(Table2[[#This Row],[LHA_Pop_2016]]*Table2[[#This Row],[C_ADR_7day]]/100000*7,0)</f>
        <v>2</v>
      </c>
      <c r="V3400" s="13">
        <f>IF(OR(Table2[[#This Row],[7d_positivity_public]]=0,ISBLANK(Table2[[#This Row],[7d_positivity_public]])),"",(Table2[[#This Row],[7d_positivity_public]]-Table2[[#This Row],[7d_positivity_all]])/Table2[[#This Row],[7d_positivity_public]])</f>
        <v>0</v>
      </c>
      <c r="W3400">
        <v>3</v>
      </c>
    </row>
    <row r="3401" spans="1:23" x14ac:dyDescent="0.25">
      <c r="A3401" s="10">
        <v>44502</v>
      </c>
      <c r="B3401">
        <v>121</v>
      </c>
      <c r="C3401" t="s">
        <v>248</v>
      </c>
      <c r="D3401">
        <v>0</v>
      </c>
      <c r="E3401">
        <v>0</v>
      </c>
      <c r="F3401">
        <v>0</v>
      </c>
      <c r="G3401">
        <v>0</v>
      </c>
      <c r="H3401">
        <v>75</v>
      </c>
      <c r="J3401">
        <v>52</v>
      </c>
      <c r="K3401">
        <v>76</v>
      </c>
      <c r="L3401">
        <v>62</v>
      </c>
      <c r="M3401">
        <v>83</v>
      </c>
      <c r="N3401">
        <v>69</v>
      </c>
      <c r="O3401">
        <v>41</v>
      </c>
      <c r="P3401">
        <v>70</v>
      </c>
      <c r="Q3401">
        <v>54</v>
      </c>
      <c r="R3401">
        <v>78</v>
      </c>
      <c r="T3401" s="34">
        <f>_xlfn.XLOOKUP(B3401,'LHA Demog pivot'!$B$4:$B$93,'LHA Demog pivot'!$C$4:$C$93,,,1)</f>
        <v>3209</v>
      </c>
      <c r="U3401" s="36">
        <f>ROUND(Table2[[#This Row],[LHA_Pop_2016]]*Table2[[#This Row],[C_ADR_7day]]/100000*7,0)</f>
        <v>0</v>
      </c>
      <c r="V3401" s="13" t="str">
        <f>IF(OR(Table2[[#This Row],[7d_positivity_public]]=0,ISBLANK(Table2[[#This Row],[7d_positivity_public]])),"",(Table2[[#This Row],[7d_positivity_public]]-Table2[[#This Row],[7d_positivity_all]])/Table2[[#This Row],[7d_positivity_public]])</f>
        <v/>
      </c>
      <c r="W3401">
        <v>0</v>
      </c>
    </row>
    <row r="3402" spans="1:23" x14ac:dyDescent="0.25">
      <c r="A3402" s="10">
        <v>44502</v>
      </c>
      <c r="B3402">
        <v>122</v>
      </c>
      <c r="C3402" t="s">
        <v>249</v>
      </c>
      <c r="D3402">
        <v>4</v>
      </c>
      <c r="E3402">
        <v>4</v>
      </c>
      <c r="F3402">
        <v>0</v>
      </c>
      <c r="G3402">
        <v>3</v>
      </c>
      <c r="H3402">
        <v>79</v>
      </c>
      <c r="J3402">
        <v>66</v>
      </c>
      <c r="K3402">
        <v>80</v>
      </c>
      <c r="L3402">
        <v>75</v>
      </c>
      <c r="M3402">
        <v>84</v>
      </c>
      <c r="N3402">
        <v>74</v>
      </c>
      <c r="O3402">
        <v>57</v>
      </c>
      <c r="P3402">
        <v>75</v>
      </c>
      <c r="Q3402">
        <v>68</v>
      </c>
      <c r="R3402">
        <v>81</v>
      </c>
      <c r="T3402" s="34">
        <f>_xlfn.XLOOKUP(B3402,'LHA Demog pivot'!$B$4:$B$93,'LHA Demog pivot'!$C$4:$C$93,,,1)</f>
        <v>25523</v>
      </c>
      <c r="U3402" s="36">
        <f>ROUND(Table2[[#This Row],[LHA_Pop_2016]]*Table2[[#This Row],[C_ADR_7day]]/100000*7,0)</f>
        <v>7</v>
      </c>
      <c r="V3402" s="13">
        <f>IF(OR(Table2[[#This Row],[7d_positivity_public]]=0,ISBLANK(Table2[[#This Row],[7d_positivity_public]])),"",(Table2[[#This Row],[7d_positivity_public]]-Table2[[#This Row],[7d_positivity_all]])/Table2[[#This Row],[7d_positivity_public]])</f>
        <v>0.33333333333333331</v>
      </c>
      <c r="W3402">
        <v>2</v>
      </c>
    </row>
    <row r="3403" spans="1:23" x14ac:dyDescent="0.25">
      <c r="A3403" s="10">
        <v>44502</v>
      </c>
      <c r="B3403">
        <v>123</v>
      </c>
      <c r="C3403" t="s">
        <v>250</v>
      </c>
      <c r="D3403">
        <v>3</v>
      </c>
      <c r="E3403">
        <v>4</v>
      </c>
      <c r="F3403">
        <v>-1</v>
      </c>
      <c r="G3403">
        <v>4</v>
      </c>
      <c r="H3403">
        <v>83</v>
      </c>
      <c r="J3403">
        <v>72</v>
      </c>
      <c r="K3403">
        <v>84</v>
      </c>
      <c r="L3403">
        <v>79</v>
      </c>
      <c r="M3403">
        <v>87</v>
      </c>
      <c r="N3403">
        <v>78</v>
      </c>
      <c r="O3403">
        <v>63</v>
      </c>
      <c r="P3403">
        <v>79</v>
      </c>
      <c r="Q3403">
        <v>72</v>
      </c>
      <c r="R3403">
        <v>85</v>
      </c>
      <c r="T3403" s="34">
        <f>_xlfn.XLOOKUP(B3403,'LHA Demog pivot'!$B$4:$B$93,'LHA Demog pivot'!$C$4:$C$93,,,1)</f>
        <v>13710</v>
      </c>
      <c r="U3403" s="36">
        <f>ROUND(Table2[[#This Row],[LHA_Pop_2016]]*Table2[[#This Row],[C_ADR_7day]]/100000*7,0)</f>
        <v>3</v>
      </c>
      <c r="V3403" s="13">
        <f>IF(OR(Table2[[#This Row],[7d_positivity_public]]=0,ISBLANK(Table2[[#This Row],[7d_positivity_public]])),"",(Table2[[#This Row],[7d_positivity_public]]-Table2[[#This Row],[7d_positivity_all]])/Table2[[#This Row],[7d_positivity_public]])</f>
        <v>0.25</v>
      </c>
      <c r="W3403">
        <v>3</v>
      </c>
    </row>
    <row r="3404" spans="1:23" x14ac:dyDescent="0.25">
      <c r="A3404" s="10">
        <v>44502</v>
      </c>
      <c r="B3404">
        <v>124</v>
      </c>
      <c r="C3404" t="s">
        <v>251</v>
      </c>
      <c r="D3404">
        <v>0</v>
      </c>
      <c r="E3404">
        <v>6</v>
      </c>
      <c r="F3404">
        <v>-6</v>
      </c>
      <c r="G3404">
        <v>0</v>
      </c>
      <c r="H3404">
        <v>78</v>
      </c>
      <c r="J3404">
        <v>60</v>
      </c>
      <c r="K3404">
        <v>79</v>
      </c>
      <c r="L3404">
        <v>69</v>
      </c>
      <c r="M3404">
        <v>84</v>
      </c>
      <c r="N3404">
        <v>73</v>
      </c>
      <c r="O3404">
        <v>54</v>
      </c>
      <c r="P3404">
        <v>74</v>
      </c>
      <c r="Q3404">
        <v>59</v>
      </c>
      <c r="R3404">
        <v>81</v>
      </c>
      <c r="T3404" s="34">
        <f>_xlfn.XLOOKUP(B3404,'LHA Demog pivot'!$B$4:$B$93,'LHA Demog pivot'!$C$4:$C$93,,,1)</f>
        <v>4501</v>
      </c>
      <c r="U3404" s="36">
        <f>ROUND(Table2[[#This Row],[LHA_Pop_2016]]*Table2[[#This Row],[C_ADR_7day]]/100000*7,0)</f>
        <v>0</v>
      </c>
      <c r="V3404" s="13" t="str">
        <f>IF(OR(Table2[[#This Row],[7d_positivity_public]]=0,ISBLANK(Table2[[#This Row],[7d_positivity_public]])),"",(Table2[[#This Row],[7d_positivity_public]]-Table2[[#This Row],[7d_positivity_all]])/Table2[[#This Row],[7d_positivity_public]])</f>
        <v/>
      </c>
      <c r="W3404">
        <v>0</v>
      </c>
    </row>
    <row r="3405" spans="1:23" x14ac:dyDescent="0.25">
      <c r="A3405" s="10">
        <v>44502</v>
      </c>
      <c r="B3405">
        <v>125</v>
      </c>
      <c r="C3405" t="s">
        <v>252</v>
      </c>
      <c r="D3405">
        <v>7</v>
      </c>
      <c r="E3405">
        <v>3</v>
      </c>
      <c r="F3405">
        <v>4</v>
      </c>
      <c r="G3405">
        <v>5</v>
      </c>
      <c r="H3405">
        <v>89</v>
      </c>
      <c r="J3405">
        <v>84</v>
      </c>
      <c r="K3405">
        <v>89</v>
      </c>
      <c r="L3405">
        <v>86</v>
      </c>
      <c r="M3405">
        <v>92</v>
      </c>
      <c r="N3405">
        <v>84</v>
      </c>
      <c r="O3405">
        <v>76</v>
      </c>
      <c r="P3405">
        <v>85</v>
      </c>
      <c r="Q3405">
        <v>79</v>
      </c>
      <c r="R3405">
        <v>90</v>
      </c>
      <c r="T3405" s="34">
        <f>_xlfn.XLOOKUP(B3405,'LHA Demog pivot'!$B$4:$B$93,'LHA Demog pivot'!$C$4:$C$93,,,1)</f>
        <v>19367</v>
      </c>
      <c r="U3405" s="36">
        <f>ROUND(Table2[[#This Row],[LHA_Pop_2016]]*Table2[[#This Row],[C_ADR_7day]]/100000*7,0)</f>
        <v>9</v>
      </c>
      <c r="V3405" s="13">
        <f>IF(OR(Table2[[#This Row],[7d_positivity_public]]=0,ISBLANK(Table2[[#This Row],[7d_positivity_public]])),"",(Table2[[#This Row],[7d_positivity_public]]-Table2[[#This Row],[7d_positivity_all]])/Table2[[#This Row],[7d_positivity_public]])</f>
        <v>0.2</v>
      </c>
      <c r="W3405">
        <v>4</v>
      </c>
    </row>
    <row r="3406" spans="1:23" x14ac:dyDescent="0.25">
      <c r="A3406" s="10">
        <v>44502</v>
      </c>
      <c r="B3406">
        <v>126</v>
      </c>
      <c r="C3406" t="s">
        <v>83</v>
      </c>
      <c r="D3406">
        <v>0</v>
      </c>
      <c r="E3406">
        <v>8</v>
      </c>
      <c r="F3406">
        <v>-8</v>
      </c>
      <c r="G3406">
        <v>2</v>
      </c>
      <c r="H3406">
        <v>80</v>
      </c>
      <c r="J3406">
        <v>60</v>
      </c>
      <c r="K3406">
        <v>81</v>
      </c>
      <c r="L3406">
        <v>72</v>
      </c>
      <c r="M3406">
        <v>86</v>
      </c>
      <c r="N3406">
        <v>75</v>
      </c>
      <c r="O3406">
        <v>53</v>
      </c>
      <c r="P3406">
        <v>76</v>
      </c>
      <c r="Q3406">
        <v>63</v>
      </c>
      <c r="R3406">
        <v>82</v>
      </c>
      <c r="T3406" s="34">
        <f>_xlfn.XLOOKUP(B3406,'LHA Demog pivot'!$B$4:$B$93,'LHA Demog pivot'!$C$4:$C$93,,,1)</f>
        <v>8611</v>
      </c>
      <c r="U3406" s="36">
        <f>ROUND(Table2[[#This Row],[LHA_Pop_2016]]*Table2[[#This Row],[C_ADR_7day]]/100000*7,0)</f>
        <v>0</v>
      </c>
      <c r="V3406" s="13">
        <f>IF(OR(Table2[[#This Row],[7d_positivity_public]]=0,ISBLANK(Table2[[#This Row],[7d_positivity_public]])),"",(Table2[[#This Row],[7d_positivity_public]]-Table2[[#This Row],[7d_positivity_all]])/Table2[[#This Row],[7d_positivity_public]])</f>
        <v>0.5</v>
      </c>
      <c r="W3406">
        <v>1</v>
      </c>
    </row>
    <row r="3407" spans="1:23" x14ac:dyDescent="0.25">
      <c r="A3407" s="10">
        <v>44502</v>
      </c>
      <c r="B3407">
        <v>127</v>
      </c>
      <c r="C3407" t="s">
        <v>84</v>
      </c>
      <c r="D3407">
        <v>0</v>
      </c>
      <c r="E3407">
        <v>0</v>
      </c>
      <c r="F3407">
        <v>0</v>
      </c>
      <c r="G3407">
        <v>0</v>
      </c>
      <c r="H3407">
        <v>72</v>
      </c>
      <c r="J3407">
        <v>47</v>
      </c>
      <c r="K3407">
        <v>74</v>
      </c>
      <c r="L3407">
        <v>67</v>
      </c>
      <c r="M3407">
        <v>77</v>
      </c>
      <c r="N3407">
        <v>66</v>
      </c>
      <c r="O3407">
        <v>36</v>
      </c>
      <c r="P3407">
        <v>68</v>
      </c>
      <c r="Q3407">
        <v>57</v>
      </c>
      <c r="R3407">
        <v>73</v>
      </c>
      <c r="T3407" s="34">
        <f>_xlfn.XLOOKUP(B3407,'LHA Demog pivot'!$B$4:$B$93,'LHA Demog pivot'!$C$4:$C$93,,,1)</f>
        <v>3469</v>
      </c>
      <c r="U3407" s="36">
        <f>ROUND(Table2[[#This Row],[LHA_Pop_2016]]*Table2[[#This Row],[C_ADR_7day]]/100000*7,0)</f>
        <v>0</v>
      </c>
      <c r="V3407" s="13" t="str">
        <f>IF(OR(Table2[[#This Row],[7d_positivity_public]]=0,ISBLANK(Table2[[#This Row],[7d_positivity_public]])),"",(Table2[[#This Row],[7d_positivity_public]]-Table2[[#This Row],[7d_positivity_all]])/Table2[[#This Row],[7d_positivity_public]])</f>
        <v/>
      </c>
      <c r="W3407">
        <v>0</v>
      </c>
    </row>
    <row r="3408" spans="1:23" x14ac:dyDescent="0.25">
      <c r="A3408" s="10">
        <v>44502</v>
      </c>
      <c r="B3408">
        <v>131</v>
      </c>
      <c r="C3408" t="s">
        <v>87</v>
      </c>
      <c r="D3408">
        <v>1</v>
      </c>
      <c r="E3408">
        <v>9</v>
      </c>
      <c r="F3408">
        <v>-8</v>
      </c>
      <c r="G3408">
        <v>2</v>
      </c>
      <c r="H3408">
        <v>90</v>
      </c>
      <c r="J3408">
        <v>76</v>
      </c>
      <c r="K3408">
        <v>90</v>
      </c>
      <c r="L3408">
        <v>88</v>
      </c>
      <c r="M3408">
        <v>91</v>
      </c>
      <c r="N3408">
        <v>84</v>
      </c>
      <c r="O3408">
        <v>67</v>
      </c>
      <c r="P3408">
        <v>85</v>
      </c>
      <c r="Q3408">
        <v>80</v>
      </c>
      <c r="R3408">
        <v>87</v>
      </c>
      <c r="T3408" s="34">
        <f>_xlfn.XLOOKUP(B3408,'LHA Demog pivot'!$B$4:$B$93,'LHA Demog pivot'!$C$4:$C$93,,,1)</f>
        <v>19231</v>
      </c>
      <c r="U3408" s="36">
        <f>ROUND(Table2[[#This Row],[LHA_Pop_2016]]*Table2[[#This Row],[C_ADR_7day]]/100000*7,0)</f>
        <v>1</v>
      </c>
      <c r="V3408" s="13">
        <f>IF(OR(Table2[[#This Row],[7d_positivity_public]]=0,ISBLANK(Table2[[#This Row],[7d_positivity_public]])),"",(Table2[[#This Row],[7d_positivity_public]]-Table2[[#This Row],[7d_positivity_all]])/Table2[[#This Row],[7d_positivity_public]])</f>
        <v>0.5</v>
      </c>
      <c r="W3408">
        <v>1</v>
      </c>
    </row>
    <row r="3409" spans="1:23" x14ac:dyDescent="0.25">
      <c r="A3409" s="10">
        <v>44502</v>
      </c>
      <c r="B3409">
        <v>132</v>
      </c>
      <c r="C3409" t="s">
        <v>89</v>
      </c>
      <c r="D3409">
        <v>8</v>
      </c>
      <c r="E3409">
        <v>8</v>
      </c>
      <c r="F3409">
        <v>0</v>
      </c>
      <c r="G3409">
        <v>5</v>
      </c>
      <c r="H3409">
        <v>87</v>
      </c>
      <c r="J3409">
        <v>83</v>
      </c>
      <c r="K3409">
        <v>87</v>
      </c>
      <c r="L3409">
        <v>83</v>
      </c>
      <c r="M3409">
        <v>91</v>
      </c>
      <c r="N3409">
        <v>83</v>
      </c>
      <c r="O3409">
        <v>75</v>
      </c>
      <c r="P3409">
        <v>84</v>
      </c>
      <c r="Q3409">
        <v>76</v>
      </c>
      <c r="R3409">
        <v>88</v>
      </c>
      <c r="T3409" s="34">
        <f>_xlfn.XLOOKUP(B3409,'LHA Demog pivot'!$B$4:$B$93,'LHA Demog pivot'!$C$4:$C$93,,,1)</f>
        <v>41799</v>
      </c>
      <c r="U3409" s="36">
        <f>ROUND(Table2[[#This Row],[LHA_Pop_2016]]*Table2[[#This Row],[C_ADR_7day]]/100000*7,0)</f>
        <v>23</v>
      </c>
      <c r="V3409" s="13">
        <f>IF(OR(Table2[[#This Row],[7d_positivity_public]]=0,ISBLANK(Table2[[#This Row],[7d_positivity_public]])),"",(Table2[[#This Row],[7d_positivity_public]]-Table2[[#This Row],[7d_positivity_all]])/Table2[[#This Row],[7d_positivity_public]])</f>
        <v>0.2</v>
      </c>
      <c r="W3409">
        <v>4</v>
      </c>
    </row>
    <row r="3410" spans="1:23" x14ac:dyDescent="0.25">
      <c r="A3410" s="10">
        <v>44502</v>
      </c>
      <c r="B3410">
        <v>133</v>
      </c>
      <c r="C3410" t="s">
        <v>91</v>
      </c>
      <c r="D3410">
        <v>8</v>
      </c>
      <c r="E3410">
        <v>0</v>
      </c>
      <c r="F3410">
        <v>8</v>
      </c>
      <c r="G3410">
        <v>12</v>
      </c>
      <c r="H3410">
        <v>82</v>
      </c>
      <c r="J3410">
        <v>67</v>
      </c>
      <c r="K3410">
        <v>83</v>
      </c>
      <c r="L3410">
        <v>82</v>
      </c>
      <c r="M3410">
        <v>83</v>
      </c>
      <c r="N3410">
        <v>76</v>
      </c>
      <c r="O3410">
        <v>57</v>
      </c>
      <c r="P3410">
        <v>77</v>
      </c>
      <c r="Q3410">
        <v>72</v>
      </c>
      <c r="R3410">
        <v>80</v>
      </c>
      <c r="T3410" s="34">
        <f>_xlfn.XLOOKUP(B3410,'LHA Demog pivot'!$B$4:$B$93,'LHA Demog pivot'!$C$4:$C$93,,,1)</f>
        <v>5101</v>
      </c>
      <c r="U3410" s="36">
        <f>ROUND(Table2[[#This Row],[LHA_Pop_2016]]*Table2[[#This Row],[C_ADR_7day]]/100000*7,0)</f>
        <v>3</v>
      </c>
      <c r="V3410" s="13">
        <f>IF(OR(Table2[[#This Row],[7d_positivity_public]]=0,ISBLANK(Table2[[#This Row],[7d_positivity_public]])),"",(Table2[[#This Row],[7d_positivity_public]]-Table2[[#This Row],[7d_positivity_all]])/Table2[[#This Row],[7d_positivity_public]])</f>
        <v>0.16666666666666666</v>
      </c>
      <c r="W3410">
        <v>10</v>
      </c>
    </row>
    <row r="3411" spans="1:23" x14ac:dyDescent="0.25">
      <c r="A3411" s="10">
        <v>44502</v>
      </c>
      <c r="B3411">
        <v>134</v>
      </c>
      <c r="C3411" t="s">
        <v>93</v>
      </c>
      <c r="D3411">
        <v>6</v>
      </c>
      <c r="E3411">
        <v>3</v>
      </c>
      <c r="F3411">
        <v>3</v>
      </c>
      <c r="G3411">
        <v>6</v>
      </c>
      <c r="H3411">
        <v>83</v>
      </c>
      <c r="J3411">
        <v>70</v>
      </c>
      <c r="K3411">
        <v>83</v>
      </c>
      <c r="L3411">
        <v>79</v>
      </c>
      <c r="M3411">
        <v>86</v>
      </c>
      <c r="N3411">
        <v>78</v>
      </c>
      <c r="O3411">
        <v>61</v>
      </c>
      <c r="P3411">
        <v>78</v>
      </c>
      <c r="Q3411">
        <v>71</v>
      </c>
      <c r="R3411">
        <v>83</v>
      </c>
      <c r="T3411" s="34">
        <f>_xlfn.XLOOKUP(B3411,'LHA Demog pivot'!$B$4:$B$93,'LHA Demog pivot'!$C$4:$C$93,,,1)</f>
        <v>4781</v>
      </c>
      <c r="U3411" s="36">
        <f>ROUND(Table2[[#This Row],[LHA_Pop_2016]]*Table2[[#This Row],[C_ADR_7day]]/100000*7,0)</f>
        <v>2</v>
      </c>
      <c r="V3411" s="13">
        <f>IF(OR(Table2[[#This Row],[7d_positivity_public]]=0,ISBLANK(Table2[[#This Row],[7d_positivity_public]])),"",(Table2[[#This Row],[7d_positivity_public]]-Table2[[#This Row],[7d_positivity_all]])/Table2[[#This Row],[7d_positivity_public]])</f>
        <v>0.16666666666666666</v>
      </c>
      <c r="W3411">
        <v>5</v>
      </c>
    </row>
    <row r="3412" spans="1:23" x14ac:dyDescent="0.25">
      <c r="A3412" s="10">
        <v>44502</v>
      </c>
      <c r="B3412">
        <v>135</v>
      </c>
      <c r="C3412" t="s">
        <v>95</v>
      </c>
      <c r="D3412">
        <v>15</v>
      </c>
      <c r="E3412">
        <v>26</v>
      </c>
      <c r="F3412">
        <v>-11</v>
      </c>
      <c r="G3412">
        <v>9</v>
      </c>
      <c r="H3412">
        <v>77</v>
      </c>
      <c r="J3412">
        <v>60</v>
      </c>
      <c r="K3412">
        <v>79</v>
      </c>
      <c r="L3412">
        <v>69</v>
      </c>
      <c r="M3412">
        <v>86</v>
      </c>
      <c r="N3412">
        <v>72</v>
      </c>
      <c r="O3412">
        <v>53</v>
      </c>
      <c r="P3412">
        <v>74</v>
      </c>
      <c r="Q3412">
        <v>61</v>
      </c>
      <c r="R3412">
        <v>83</v>
      </c>
      <c r="T3412" s="34">
        <f>_xlfn.XLOOKUP(B3412,'LHA Demog pivot'!$B$4:$B$93,'LHA Demog pivot'!$C$4:$C$93,,,1)</f>
        <v>10220</v>
      </c>
      <c r="U3412" s="36">
        <f>ROUND(Table2[[#This Row],[LHA_Pop_2016]]*Table2[[#This Row],[C_ADR_7day]]/100000*7,0)</f>
        <v>11</v>
      </c>
      <c r="V3412" s="13">
        <f>IF(OR(Table2[[#This Row],[7d_positivity_public]]=0,ISBLANK(Table2[[#This Row],[7d_positivity_public]])),"",(Table2[[#This Row],[7d_positivity_public]]-Table2[[#This Row],[7d_positivity_all]])/Table2[[#This Row],[7d_positivity_public]])</f>
        <v>0.1111111111111111</v>
      </c>
      <c r="W3412">
        <v>8</v>
      </c>
    </row>
    <row r="3413" spans="1:23" x14ac:dyDescent="0.25">
      <c r="A3413" s="10">
        <v>44502</v>
      </c>
      <c r="B3413">
        <v>136</v>
      </c>
      <c r="C3413" t="s">
        <v>253</v>
      </c>
      <c r="D3413">
        <v>13</v>
      </c>
      <c r="E3413">
        <v>14</v>
      </c>
      <c r="F3413">
        <v>-1</v>
      </c>
      <c r="G3413">
        <v>8</v>
      </c>
      <c r="H3413">
        <v>83</v>
      </c>
      <c r="J3413">
        <v>76</v>
      </c>
      <c r="K3413">
        <v>84</v>
      </c>
      <c r="L3413">
        <v>77</v>
      </c>
      <c r="M3413">
        <v>89</v>
      </c>
      <c r="N3413">
        <v>79</v>
      </c>
      <c r="O3413">
        <v>68</v>
      </c>
      <c r="P3413">
        <v>79</v>
      </c>
      <c r="Q3413">
        <v>70</v>
      </c>
      <c r="R3413">
        <v>86</v>
      </c>
      <c r="T3413" s="34">
        <f>_xlfn.XLOOKUP(B3413,'LHA Demog pivot'!$B$4:$B$93,'LHA Demog pivot'!$C$4:$C$93,,,1)</f>
        <v>66849</v>
      </c>
      <c r="U3413" s="36">
        <f>ROUND(Table2[[#This Row],[LHA_Pop_2016]]*Table2[[#This Row],[C_ADR_7day]]/100000*7,0)</f>
        <v>61</v>
      </c>
      <c r="V3413" s="13">
        <f>IF(OR(Table2[[#This Row],[7d_positivity_public]]=0,ISBLANK(Table2[[#This Row],[7d_positivity_public]])),"",(Table2[[#This Row],[7d_positivity_public]]-Table2[[#This Row],[7d_positivity_all]])/Table2[[#This Row],[7d_positivity_public]])</f>
        <v>0</v>
      </c>
      <c r="W3413">
        <v>8</v>
      </c>
    </row>
    <row r="3414" spans="1:23" x14ac:dyDescent="0.25">
      <c r="A3414" s="10">
        <v>44502</v>
      </c>
      <c r="B3414">
        <v>137</v>
      </c>
      <c r="C3414" t="s">
        <v>254</v>
      </c>
      <c r="D3414">
        <v>8</v>
      </c>
      <c r="E3414">
        <v>9</v>
      </c>
      <c r="F3414">
        <v>-1</v>
      </c>
      <c r="G3414">
        <v>5</v>
      </c>
      <c r="H3414">
        <v>87</v>
      </c>
      <c r="J3414">
        <v>78</v>
      </c>
      <c r="K3414">
        <v>88</v>
      </c>
      <c r="L3414">
        <v>86</v>
      </c>
      <c r="M3414">
        <v>90</v>
      </c>
      <c r="N3414">
        <v>82</v>
      </c>
      <c r="O3414">
        <v>71</v>
      </c>
      <c r="P3414">
        <v>83</v>
      </c>
      <c r="Q3414">
        <v>79</v>
      </c>
      <c r="R3414">
        <v>87</v>
      </c>
      <c r="T3414" s="34">
        <f>_xlfn.XLOOKUP(B3414,'LHA Demog pivot'!$B$4:$B$93,'LHA Demog pivot'!$C$4:$C$93,,,1)</f>
        <v>194882</v>
      </c>
      <c r="U3414" s="36">
        <f>ROUND(Table2[[#This Row],[LHA_Pop_2016]]*Table2[[#This Row],[C_ADR_7day]]/100000*7,0)</f>
        <v>109</v>
      </c>
      <c r="V3414" s="13">
        <f>IF(OR(Table2[[#This Row],[7d_positivity_public]]=0,ISBLANK(Table2[[#This Row],[7d_positivity_public]])),"",(Table2[[#This Row],[7d_positivity_public]]-Table2[[#This Row],[7d_positivity_all]])/Table2[[#This Row],[7d_positivity_public]])</f>
        <v>0</v>
      </c>
      <c r="W3414">
        <v>5</v>
      </c>
    </row>
    <row r="3415" spans="1:23" x14ac:dyDescent="0.25">
      <c r="A3415" s="10">
        <v>44502</v>
      </c>
      <c r="B3415">
        <v>138</v>
      </c>
      <c r="C3415" t="s">
        <v>116</v>
      </c>
      <c r="D3415">
        <v>5</v>
      </c>
      <c r="E3415">
        <v>16</v>
      </c>
      <c r="F3415">
        <v>-11</v>
      </c>
      <c r="G3415">
        <v>4</v>
      </c>
      <c r="H3415">
        <v>87</v>
      </c>
      <c r="J3415">
        <v>80</v>
      </c>
      <c r="K3415">
        <v>87</v>
      </c>
      <c r="L3415">
        <v>81</v>
      </c>
      <c r="M3415">
        <v>91</v>
      </c>
      <c r="N3415">
        <v>83</v>
      </c>
      <c r="O3415">
        <v>74</v>
      </c>
      <c r="P3415">
        <v>84</v>
      </c>
      <c r="Q3415">
        <v>76</v>
      </c>
      <c r="R3415">
        <v>89</v>
      </c>
      <c r="T3415" s="34">
        <f>_xlfn.XLOOKUP(B3415,'LHA Demog pivot'!$B$4:$B$93,'LHA Demog pivot'!$C$4:$C$93,,,1)</f>
        <v>12110</v>
      </c>
      <c r="U3415" s="36">
        <f>ROUND(Table2[[#This Row],[LHA_Pop_2016]]*Table2[[#This Row],[C_ADR_7day]]/100000*7,0)</f>
        <v>4</v>
      </c>
      <c r="V3415" s="13">
        <f>IF(OR(Table2[[#This Row],[7d_positivity_public]]=0,ISBLANK(Table2[[#This Row],[7d_positivity_public]])),"",(Table2[[#This Row],[7d_positivity_public]]-Table2[[#This Row],[7d_positivity_all]])/Table2[[#This Row],[7d_positivity_public]])</f>
        <v>0.25</v>
      </c>
      <c r="W3415">
        <v>3</v>
      </c>
    </row>
    <row r="3416" spans="1:23" x14ac:dyDescent="0.25">
      <c r="A3416" s="10">
        <v>44502</v>
      </c>
      <c r="B3416">
        <v>139</v>
      </c>
      <c r="C3416" t="s">
        <v>118</v>
      </c>
      <c r="D3416">
        <v>16</v>
      </c>
      <c r="E3416">
        <v>56</v>
      </c>
      <c r="F3416">
        <v>-40</v>
      </c>
      <c r="G3416">
        <v>10</v>
      </c>
      <c r="H3416">
        <v>72</v>
      </c>
      <c r="J3416">
        <v>43</v>
      </c>
      <c r="K3416">
        <v>74</v>
      </c>
      <c r="L3416">
        <v>61</v>
      </c>
      <c r="M3416">
        <v>82</v>
      </c>
      <c r="N3416">
        <v>66</v>
      </c>
      <c r="O3416">
        <v>36</v>
      </c>
      <c r="P3416">
        <v>68</v>
      </c>
      <c r="Q3416">
        <v>51</v>
      </c>
      <c r="R3416">
        <v>79</v>
      </c>
      <c r="T3416" s="34">
        <f>_xlfn.XLOOKUP(B3416,'LHA Demog pivot'!$B$4:$B$93,'LHA Demog pivot'!$C$4:$C$93,,,1)</f>
        <v>7285</v>
      </c>
      <c r="U3416" s="36">
        <f>ROUND(Table2[[#This Row],[LHA_Pop_2016]]*Table2[[#This Row],[C_ADR_7day]]/100000*7,0)</f>
        <v>8</v>
      </c>
      <c r="V3416" s="13">
        <f>IF(OR(Table2[[#This Row],[7d_positivity_public]]=0,ISBLANK(Table2[[#This Row],[7d_positivity_public]])),"",(Table2[[#This Row],[7d_positivity_public]]-Table2[[#This Row],[7d_positivity_all]])/Table2[[#This Row],[7d_positivity_public]])</f>
        <v>0.2</v>
      </c>
      <c r="W3416">
        <v>8</v>
      </c>
    </row>
    <row r="3417" spans="1:23" x14ac:dyDescent="0.25">
      <c r="A3417" s="10">
        <v>44502</v>
      </c>
      <c r="B3417">
        <v>141</v>
      </c>
      <c r="C3417" t="s">
        <v>255</v>
      </c>
      <c r="D3417">
        <v>14</v>
      </c>
      <c r="E3417">
        <v>12</v>
      </c>
      <c r="F3417">
        <v>2</v>
      </c>
      <c r="G3417">
        <v>7</v>
      </c>
      <c r="H3417">
        <v>94</v>
      </c>
      <c r="J3417">
        <v>84</v>
      </c>
      <c r="K3417">
        <v>95</v>
      </c>
      <c r="L3417">
        <v>95</v>
      </c>
      <c r="M3417">
        <v>93</v>
      </c>
      <c r="N3417">
        <v>87</v>
      </c>
      <c r="O3417">
        <v>72</v>
      </c>
      <c r="P3417">
        <v>88</v>
      </c>
      <c r="Q3417">
        <v>87</v>
      </c>
      <c r="R3417">
        <v>90</v>
      </c>
      <c r="T3417" s="34">
        <f>_xlfn.XLOOKUP(B3417,'LHA Demog pivot'!$B$4:$B$93,'LHA Demog pivot'!$C$4:$C$93,,,1)</f>
        <v>8085</v>
      </c>
      <c r="U3417" s="36">
        <f>ROUND(Table2[[#This Row],[LHA_Pop_2016]]*Table2[[#This Row],[C_ADR_7day]]/100000*7,0)</f>
        <v>8</v>
      </c>
      <c r="V3417" s="13">
        <f>IF(OR(Table2[[#This Row],[7d_positivity_public]]=0,ISBLANK(Table2[[#This Row],[7d_positivity_public]])),"",(Table2[[#This Row],[7d_positivity_public]]-Table2[[#This Row],[7d_positivity_all]])/Table2[[#This Row],[7d_positivity_public]])</f>
        <v>0</v>
      </c>
      <c r="W3417">
        <v>7</v>
      </c>
    </row>
    <row r="3418" spans="1:23" x14ac:dyDescent="0.25">
      <c r="A3418" s="10">
        <v>44502</v>
      </c>
      <c r="B3418">
        <v>142</v>
      </c>
      <c r="C3418" t="s">
        <v>120</v>
      </c>
      <c r="D3418">
        <v>18</v>
      </c>
      <c r="E3418">
        <v>16</v>
      </c>
      <c r="F3418">
        <v>2</v>
      </c>
      <c r="G3418">
        <v>12</v>
      </c>
      <c r="H3418">
        <v>80</v>
      </c>
      <c r="J3418">
        <v>65</v>
      </c>
      <c r="K3418">
        <v>81</v>
      </c>
      <c r="L3418">
        <v>72</v>
      </c>
      <c r="M3418">
        <v>87</v>
      </c>
      <c r="N3418">
        <v>76</v>
      </c>
      <c r="O3418">
        <v>59</v>
      </c>
      <c r="P3418">
        <v>77</v>
      </c>
      <c r="Q3418">
        <v>64</v>
      </c>
      <c r="R3418">
        <v>84</v>
      </c>
      <c r="T3418" s="34">
        <f>_xlfn.XLOOKUP(B3418,'LHA Demog pivot'!$B$4:$B$93,'LHA Demog pivot'!$C$4:$C$93,,,1)</f>
        <v>33648</v>
      </c>
      <c r="U3418" s="36">
        <f>ROUND(Table2[[#This Row],[LHA_Pop_2016]]*Table2[[#This Row],[C_ADR_7day]]/100000*7,0)</f>
        <v>42</v>
      </c>
      <c r="V3418" s="13">
        <f>IF(OR(Table2[[#This Row],[7d_positivity_public]]=0,ISBLANK(Table2[[#This Row],[7d_positivity_public]])),"",(Table2[[#This Row],[7d_positivity_public]]-Table2[[#This Row],[7d_positivity_all]])/Table2[[#This Row],[7d_positivity_public]])</f>
        <v>8.3333333333333329E-2</v>
      </c>
      <c r="W3418">
        <v>11</v>
      </c>
    </row>
    <row r="3419" spans="1:23" x14ac:dyDescent="0.25">
      <c r="A3419" s="10">
        <v>44502</v>
      </c>
      <c r="B3419">
        <v>143</v>
      </c>
      <c r="C3419" t="s">
        <v>256</v>
      </c>
      <c r="D3419">
        <v>16</v>
      </c>
      <c r="E3419">
        <v>16</v>
      </c>
      <c r="F3419">
        <v>0</v>
      </c>
      <c r="G3419">
        <v>9</v>
      </c>
      <c r="H3419">
        <v>88</v>
      </c>
      <c r="J3419">
        <v>81</v>
      </c>
      <c r="K3419">
        <v>89</v>
      </c>
      <c r="L3419">
        <v>87</v>
      </c>
      <c r="M3419">
        <v>91</v>
      </c>
      <c r="N3419">
        <v>83</v>
      </c>
      <c r="O3419">
        <v>74</v>
      </c>
      <c r="P3419">
        <v>84</v>
      </c>
      <c r="Q3419">
        <v>80</v>
      </c>
      <c r="R3419">
        <v>88</v>
      </c>
      <c r="T3419" s="34">
        <f>_xlfn.XLOOKUP(B3419,'LHA Demog pivot'!$B$4:$B$93,'LHA Demog pivot'!$C$4:$C$93,,,1)</f>
        <v>113287</v>
      </c>
      <c r="U3419" s="36">
        <f>ROUND(Table2[[#This Row],[LHA_Pop_2016]]*Table2[[#This Row],[C_ADR_7day]]/100000*7,0)</f>
        <v>127</v>
      </c>
      <c r="V3419" s="13">
        <f>IF(OR(Table2[[#This Row],[7d_positivity_public]]=0,ISBLANK(Table2[[#This Row],[7d_positivity_public]])),"",(Table2[[#This Row],[7d_positivity_public]]-Table2[[#This Row],[7d_positivity_all]])/Table2[[#This Row],[7d_positivity_public]])</f>
        <v>0.1111111111111111</v>
      </c>
      <c r="W3419">
        <v>8</v>
      </c>
    </row>
    <row r="3420" spans="1:23" x14ac:dyDescent="0.25">
      <c r="A3420" s="10">
        <v>44502</v>
      </c>
      <c r="B3420">
        <v>144</v>
      </c>
      <c r="C3420" t="s">
        <v>257</v>
      </c>
      <c r="D3420">
        <v>5</v>
      </c>
      <c r="E3420">
        <v>7</v>
      </c>
      <c r="F3420">
        <v>-2</v>
      </c>
      <c r="G3420">
        <v>3</v>
      </c>
      <c r="H3420">
        <v>77</v>
      </c>
      <c r="J3420">
        <v>61</v>
      </c>
      <c r="K3420">
        <v>78</v>
      </c>
      <c r="L3420">
        <v>66</v>
      </c>
      <c r="M3420">
        <v>84</v>
      </c>
      <c r="N3420">
        <v>72</v>
      </c>
      <c r="O3420">
        <v>49</v>
      </c>
      <c r="P3420">
        <v>73</v>
      </c>
      <c r="Q3420">
        <v>56</v>
      </c>
      <c r="R3420">
        <v>81</v>
      </c>
      <c r="T3420" s="34">
        <f>_xlfn.XLOOKUP(B3420,'LHA Demog pivot'!$B$4:$B$93,'LHA Demog pivot'!$C$4:$C$93,,,1)</f>
        <v>14112</v>
      </c>
      <c r="U3420" s="36">
        <f>ROUND(Table2[[#This Row],[LHA_Pop_2016]]*Table2[[#This Row],[C_ADR_7day]]/100000*7,0)</f>
        <v>5</v>
      </c>
      <c r="V3420" s="13">
        <f>IF(OR(Table2[[#This Row],[7d_positivity_public]]=0,ISBLANK(Table2[[#This Row],[7d_positivity_public]])),"",(Table2[[#This Row],[7d_positivity_public]]-Table2[[#This Row],[7d_positivity_all]])/Table2[[#This Row],[7d_positivity_public]])</f>
        <v>0.33333333333333331</v>
      </c>
      <c r="W3420">
        <v>2</v>
      </c>
    </row>
    <row r="3421" spans="1:23" x14ac:dyDescent="0.25">
      <c r="A3421" s="10">
        <v>44502</v>
      </c>
      <c r="B3421">
        <v>145</v>
      </c>
      <c r="C3421" t="s">
        <v>258</v>
      </c>
      <c r="D3421">
        <v>13</v>
      </c>
      <c r="E3421">
        <v>16</v>
      </c>
      <c r="F3421">
        <v>-3</v>
      </c>
      <c r="G3421">
        <v>11</v>
      </c>
      <c r="H3421">
        <v>77</v>
      </c>
      <c r="J3421">
        <v>64</v>
      </c>
      <c r="K3421">
        <v>78</v>
      </c>
      <c r="L3421">
        <v>71</v>
      </c>
      <c r="M3421">
        <v>82</v>
      </c>
      <c r="N3421">
        <v>72</v>
      </c>
      <c r="O3421">
        <v>58</v>
      </c>
      <c r="P3421">
        <v>72</v>
      </c>
      <c r="Q3421">
        <v>62</v>
      </c>
      <c r="R3421">
        <v>79</v>
      </c>
      <c r="T3421" s="34">
        <f>_xlfn.XLOOKUP(B3421,'LHA Demog pivot'!$B$4:$B$93,'LHA Demog pivot'!$C$4:$C$93,,,1)</f>
        <v>4050</v>
      </c>
      <c r="U3421" s="36">
        <f>ROUND(Table2[[#This Row],[LHA_Pop_2016]]*Table2[[#This Row],[C_ADR_7day]]/100000*7,0)</f>
        <v>4</v>
      </c>
      <c r="V3421" s="13">
        <f>IF(OR(Table2[[#This Row],[7d_positivity_public]]=0,ISBLANK(Table2[[#This Row],[7d_positivity_public]])),"",(Table2[[#This Row],[7d_positivity_public]]-Table2[[#This Row],[7d_positivity_all]])/Table2[[#This Row],[7d_positivity_public]])</f>
        <v>9.0909090909090912E-2</v>
      </c>
      <c r="W3421">
        <v>10</v>
      </c>
    </row>
    <row r="3422" spans="1:23" x14ac:dyDescent="0.25">
      <c r="A3422" s="10">
        <v>44502</v>
      </c>
      <c r="B3422">
        <v>146</v>
      </c>
      <c r="C3422" t="s">
        <v>259</v>
      </c>
      <c r="D3422">
        <v>33</v>
      </c>
      <c r="E3422">
        <v>26</v>
      </c>
      <c r="F3422">
        <v>7</v>
      </c>
      <c r="G3422">
        <v>21</v>
      </c>
      <c r="H3422">
        <v>77</v>
      </c>
      <c r="J3422">
        <v>65</v>
      </c>
      <c r="K3422">
        <v>78</v>
      </c>
      <c r="L3422">
        <v>72</v>
      </c>
      <c r="M3422">
        <v>84</v>
      </c>
      <c r="N3422">
        <v>69</v>
      </c>
      <c r="O3422">
        <v>54</v>
      </c>
      <c r="P3422">
        <v>71</v>
      </c>
      <c r="Q3422">
        <v>61</v>
      </c>
      <c r="R3422">
        <v>79</v>
      </c>
      <c r="T3422" s="34">
        <f>_xlfn.XLOOKUP(B3422,'LHA Demog pivot'!$B$4:$B$93,'LHA Demog pivot'!$C$4:$C$93,,,1)</f>
        <v>24815</v>
      </c>
      <c r="U3422" s="36">
        <f>ROUND(Table2[[#This Row],[LHA_Pop_2016]]*Table2[[#This Row],[C_ADR_7day]]/100000*7,0)</f>
        <v>57</v>
      </c>
      <c r="V3422" s="13">
        <f>IF(OR(Table2[[#This Row],[7d_positivity_public]]=0,ISBLANK(Table2[[#This Row],[7d_positivity_public]])),"",(Table2[[#This Row],[7d_positivity_public]]-Table2[[#This Row],[7d_positivity_all]])/Table2[[#This Row],[7d_positivity_public]])</f>
        <v>9.5238095238095233E-2</v>
      </c>
      <c r="W3422">
        <v>19</v>
      </c>
    </row>
    <row r="3423" spans="1:23" x14ac:dyDescent="0.25">
      <c r="A3423" s="10">
        <v>44502</v>
      </c>
      <c r="B3423">
        <v>147</v>
      </c>
      <c r="C3423" t="s">
        <v>260</v>
      </c>
      <c r="D3423">
        <v>32</v>
      </c>
      <c r="E3423">
        <v>21</v>
      </c>
      <c r="F3423">
        <v>11</v>
      </c>
      <c r="G3423">
        <v>18</v>
      </c>
      <c r="H3423">
        <v>79</v>
      </c>
      <c r="J3423">
        <v>69</v>
      </c>
      <c r="K3423">
        <v>80</v>
      </c>
      <c r="L3423">
        <v>74</v>
      </c>
      <c r="M3423">
        <v>85</v>
      </c>
      <c r="N3423">
        <v>72</v>
      </c>
      <c r="O3423">
        <v>58</v>
      </c>
      <c r="P3423">
        <v>73</v>
      </c>
      <c r="Q3423">
        <v>64</v>
      </c>
      <c r="R3423">
        <v>81</v>
      </c>
      <c r="T3423" s="34">
        <f>_xlfn.XLOOKUP(B3423,'LHA Demog pivot'!$B$4:$B$93,'LHA Demog pivot'!$C$4:$C$93,,,1)</f>
        <v>4012</v>
      </c>
      <c r="U3423" s="36">
        <f>ROUND(Table2[[#This Row],[LHA_Pop_2016]]*Table2[[#This Row],[C_ADR_7day]]/100000*7,0)</f>
        <v>9</v>
      </c>
      <c r="V3423" s="13">
        <f>IF(OR(Table2[[#This Row],[7d_positivity_public]]=0,ISBLANK(Table2[[#This Row],[7d_positivity_public]])),"",(Table2[[#This Row],[7d_positivity_public]]-Table2[[#This Row],[7d_positivity_all]])/Table2[[#This Row],[7d_positivity_public]])</f>
        <v>0.16666666666666666</v>
      </c>
      <c r="W3423">
        <v>15</v>
      </c>
    </row>
    <row r="3424" spans="1:23" x14ac:dyDescent="0.25">
      <c r="A3424" s="10">
        <v>44502</v>
      </c>
      <c r="B3424">
        <v>148</v>
      </c>
      <c r="C3424" t="s">
        <v>261</v>
      </c>
      <c r="D3424">
        <v>6</v>
      </c>
      <c r="E3424">
        <v>4</v>
      </c>
      <c r="F3424">
        <v>2</v>
      </c>
      <c r="G3424">
        <v>2</v>
      </c>
      <c r="H3424">
        <v>79</v>
      </c>
      <c r="J3424">
        <v>62</v>
      </c>
      <c r="K3424">
        <v>81</v>
      </c>
      <c r="L3424">
        <v>72</v>
      </c>
      <c r="M3424">
        <v>85</v>
      </c>
      <c r="N3424">
        <v>73</v>
      </c>
      <c r="O3424">
        <v>51</v>
      </c>
      <c r="P3424">
        <v>74</v>
      </c>
      <c r="Q3424">
        <v>63</v>
      </c>
      <c r="R3424">
        <v>81</v>
      </c>
      <c r="T3424" s="34">
        <f>_xlfn.XLOOKUP(B3424,'LHA Demog pivot'!$B$4:$B$93,'LHA Demog pivot'!$C$4:$C$93,,,1)</f>
        <v>6548</v>
      </c>
      <c r="U3424" s="36">
        <f>ROUND(Table2[[#This Row],[LHA_Pop_2016]]*Table2[[#This Row],[C_ADR_7day]]/100000*7,0)</f>
        <v>3</v>
      </c>
      <c r="V3424" s="13">
        <f>IF(OR(Table2[[#This Row],[7d_positivity_public]]=0,ISBLANK(Table2[[#This Row],[7d_positivity_public]])),"",(Table2[[#This Row],[7d_positivity_public]]-Table2[[#This Row],[7d_positivity_all]])/Table2[[#This Row],[7d_positivity_public]])</f>
        <v>0</v>
      </c>
      <c r="W3424">
        <v>2</v>
      </c>
    </row>
    <row r="3425" spans="1:23" x14ac:dyDescent="0.25">
      <c r="A3425" s="10">
        <v>44502</v>
      </c>
      <c r="B3425">
        <v>149</v>
      </c>
      <c r="C3425" t="s">
        <v>124</v>
      </c>
      <c r="D3425">
        <v>11</v>
      </c>
      <c r="E3425">
        <v>7</v>
      </c>
      <c r="F3425">
        <v>4</v>
      </c>
      <c r="G3425">
        <v>8</v>
      </c>
      <c r="H3425">
        <v>81</v>
      </c>
      <c r="J3425">
        <v>71</v>
      </c>
      <c r="K3425">
        <v>82</v>
      </c>
      <c r="L3425">
        <v>75</v>
      </c>
      <c r="M3425">
        <v>87</v>
      </c>
      <c r="N3425">
        <v>74</v>
      </c>
      <c r="O3425">
        <v>59</v>
      </c>
      <c r="P3425">
        <v>75</v>
      </c>
      <c r="Q3425">
        <v>64</v>
      </c>
      <c r="R3425">
        <v>83</v>
      </c>
      <c r="T3425" s="34">
        <f>_xlfn.XLOOKUP(B3425,'LHA Demog pivot'!$B$4:$B$93,'LHA Demog pivot'!$C$4:$C$93,,,1)</f>
        <v>10855</v>
      </c>
      <c r="U3425" s="36">
        <f>ROUND(Table2[[#This Row],[LHA_Pop_2016]]*Table2[[#This Row],[C_ADR_7day]]/100000*7,0)</f>
        <v>8</v>
      </c>
      <c r="V3425" s="13">
        <f>IF(OR(Table2[[#This Row],[7d_positivity_public]]=0,ISBLANK(Table2[[#This Row],[7d_positivity_public]])),"",(Table2[[#This Row],[7d_positivity_public]]-Table2[[#This Row],[7d_positivity_all]])/Table2[[#This Row],[7d_positivity_public]])</f>
        <v>0.125</v>
      </c>
      <c r="W3425">
        <v>7</v>
      </c>
    </row>
    <row r="3426" spans="1:23" x14ac:dyDescent="0.25">
      <c r="A3426" s="10">
        <v>44502</v>
      </c>
      <c r="B3426">
        <v>211</v>
      </c>
      <c r="C3426" t="s">
        <v>262</v>
      </c>
      <c r="D3426">
        <v>19</v>
      </c>
      <c r="E3426">
        <v>21</v>
      </c>
      <c r="F3426">
        <v>-2</v>
      </c>
      <c r="G3426">
        <v>9</v>
      </c>
      <c r="H3426">
        <v>78</v>
      </c>
      <c r="J3426">
        <v>60</v>
      </c>
      <c r="K3426">
        <v>79</v>
      </c>
      <c r="L3426">
        <v>72</v>
      </c>
      <c r="M3426">
        <v>83</v>
      </c>
      <c r="N3426">
        <v>72</v>
      </c>
      <c r="O3426">
        <v>51</v>
      </c>
      <c r="P3426">
        <v>73</v>
      </c>
      <c r="Q3426">
        <v>63</v>
      </c>
      <c r="R3426">
        <v>79</v>
      </c>
      <c r="T3426" s="34">
        <f>_xlfn.XLOOKUP(B3426,'LHA Demog pivot'!$B$4:$B$93,'LHA Demog pivot'!$C$4:$C$93,,,1)</f>
        <v>8129</v>
      </c>
      <c r="U3426" s="36">
        <f>ROUND(Table2[[#This Row],[LHA_Pop_2016]]*Table2[[#This Row],[C_ADR_7day]]/100000*7,0)</f>
        <v>11</v>
      </c>
      <c r="V3426" s="13">
        <f>IF(OR(Table2[[#This Row],[7d_positivity_public]]=0,ISBLANK(Table2[[#This Row],[7d_positivity_public]])),"",(Table2[[#This Row],[7d_positivity_public]]-Table2[[#This Row],[7d_positivity_all]])/Table2[[#This Row],[7d_positivity_public]])</f>
        <v>0.1111111111111111</v>
      </c>
      <c r="W3426">
        <v>8</v>
      </c>
    </row>
    <row r="3427" spans="1:23" x14ac:dyDescent="0.25">
      <c r="A3427" s="10">
        <v>44502</v>
      </c>
      <c r="B3427">
        <v>212</v>
      </c>
      <c r="C3427" t="s">
        <v>263</v>
      </c>
      <c r="D3427">
        <v>26</v>
      </c>
      <c r="E3427">
        <v>31</v>
      </c>
      <c r="F3427">
        <v>-5</v>
      </c>
      <c r="G3427">
        <v>9</v>
      </c>
      <c r="H3427">
        <v>81</v>
      </c>
      <c r="J3427">
        <v>70</v>
      </c>
      <c r="K3427">
        <v>82</v>
      </c>
      <c r="L3427">
        <v>76</v>
      </c>
      <c r="M3427">
        <v>87</v>
      </c>
      <c r="N3427">
        <v>75</v>
      </c>
      <c r="O3427">
        <v>62</v>
      </c>
      <c r="P3427">
        <v>77</v>
      </c>
      <c r="Q3427">
        <v>69</v>
      </c>
      <c r="R3427">
        <v>84</v>
      </c>
      <c r="T3427" s="34">
        <f>_xlfn.XLOOKUP(B3427,'LHA Demog pivot'!$B$4:$B$93,'LHA Demog pivot'!$C$4:$C$93,,,1)</f>
        <v>93177</v>
      </c>
      <c r="U3427" s="36">
        <f>ROUND(Table2[[#This Row],[LHA_Pop_2016]]*Table2[[#This Row],[C_ADR_7day]]/100000*7,0)</f>
        <v>170</v>
      </c>
      <c r="V3427" s="13">
        <f>IF(OR(Table2[[#This Row],[7d_positivity_public]]=0,ISBLANK(Table2[[#This Row],[7d_positivity_public]])),"",(Table2[[#This Row],[7d_positivity_public]]-Table2[[#This Row],[7d_positivity_all]])/Table2[[#This Row],[7d_positivity_public]])</f>
        <v>0.22222222222222221</v>
      </c>
      <c r="W3427">
        <v>7</v>
      </c>
    </row>
    <row r="3428" spans="1:23" x14ac:dyDescent="0.25">
      <c r="A3428" s="10">
        <v>44502</v>
      </c>
      <c r="B3428">
        <v>213</v>
      </c>
      <c r="C3428" t="s">
        <v>264</v>
      </c>
      <c r="D3428">
        <v>28</v>
      </c>
      <c r="E3428">
        <v>28</v>
      </c>
      <c r="F3428">
        <v>0</v>
      </c>
      <c r="G3428">
        <v>11</v>
      </c>
      <c r="H3428">
        <v>88</v>
      </c>
      <c r="J3428">
        <v>79</v>
      </c>
      <c r="K3428">
        <v>88</v>
      </c>
      <c r="L3428">
        <v>87</v>
      </c>
      <c r="M3428">
        <v>89</v>
      </c>
      <c r="N3428">
        <v>82</v>
      </c>
      <c r="O3428">
        <v>71</v>
      </c>
      <c r="P3428">
        <v>83</v>
      </c>
      <c r="Q3428">
        <v>81</v>
      </c>
      <c r="R3428">
        <v>87</v>
      </c>
      <c r="T3428" s="34">
        <f>_xlfn.XLOOKUP(B3428,'LHA Demog pivot'!$B$4:$B$93,'LHA Demog pivot'!$C$4:$C$93,,,1)</f>
        <v>141685</v>
      </c>
      <c r="U3428" s="36">
        <f>ROUND(Table2[[#This Row],[LHA_Pop_2016]]*Table2[[#This Row],[C_ADR_7day]]/100000*7,0)</f>
        <v>278</v>
      </c>
      <c r="V3428" s="13">
        <f>IF(OR(Table2[[#This Row],[7d_positivity_public]]=0,ISBLANK(Table2[[#This Row],[7d_positivity_public]])),"",(Table2[[#This Row],[7d_positivity_public]]-Table2[[#This Row],[7d_positivity_all]])/Table2[[#This Row],[7d_positivity_public]])</f>
        <v>0.18181818181818182</v>
      </c>
      <c r="W3428">
        <v>9</v>
      </c>
    </row>
    <row r="3429" spans="1:23" x14ac:dyDescent="0.25">
      <c r="A3429" s="10">
        <v>44502</v>
      </c>
      <c r="B3429">
        <v>214</v>
      </c>
      <c r="C3429" t="s">
        <v>265</v>
      </c>
      <c r="D3429">
        <v>18</v>
      </c>
      <c r="E3429">
        <v>18</v>
      </c>
      <c r="F3429">
        <v>0</v>
      </c>
      <c r="G3429">
        <v>9</v>
      </c>
      <c r="H3429">
        <v>81</v>
      </c>
      <c r="J3429">
        <v>73</v>
      </c>
      <c r="K3429">
        <v>82</v>
      </c>
      <c r="L3429">
        <v>76</v>
      </c>
      <c r="M3429">
        <v>87</v>
      </c>
      <c r="N3429">
        <v>75</v>
      </c>
      <c r="O3429">
        <v>65</v>
      </c>
      <c r="P3429">
        <v>76</v>
      </c>
      <c r="Q3429">
        <v>69</v>
      </c>
      <c r="R3429">
        <v>84</v>
      </c>
      <c r="T3429" s="34">
        <f>_xlfn.XLOOKUP(B3429,'LHA Demog pivot'!$B$4:$B$93,'LHA Demog pivot'!$C$4:$C$93,,,1)</f>
        <v>43157</v>
      </c>
      <c r="U3429" s="36">
        <f>ROUND(Table2[[#This Row],[LHA_Pop_2016]]*Table2[[#This Row],[C_ADR_7day]]/100000*7,0)</f>
        <v>54</v>
      </c>
      <c r="V3429" s="13">
        <f>IF(OR(Table2[[#This Row],[7d_positivity_public]]=0,ISBLANK(Table2[[#This Row],[7d_positivity_public]])),"",(Table2[[#This Row],[7d_positivity_public]]-Table2[[#This Row],[7d_positivity_all]])/Table2[[#This Row],[7d_positivity_public]])</f>
        <v>0.22222222222222221</v>
      </c>
      <c r="W3429">
        <v>7</v>
      </c>
    </row>
    <row r="3430" spans="1:23" x14ac:dyDescent="0.25">
      <c r="A3430" s="10">
        <v>44502</v>
      </c>
      <c r="B3430">
        <v>215</v>
      </c>
      <c r="C3430" t="s">
        <v>135</v>
      </c>
      <c r="D3430">
        <v>18</v>
      </c>
      <c r="E3430">
        <v>9</v>
      </c>
      <c r="F3430">
        <v>9</v>
      </c>
      <c r="G3430">
        <v>12</v>
      </c>
      <c r="H3430">
        <v>84</v>
      </c>
      <c r="J3430">
        <v>68</v>
      </c>
      <c r="K3430">
        <v>85</v>
      </c>
      <c r="L3430">
        <v>78</v>
      </c>
      <c r="M3430">
        <v>90</v>
      </c>
      <c r="N3430">
        <v>79</v>
      </c>
      <c r="O3430">
        <v>61</v>
      </c>
      <c r="P3430">
        <v>80</v>
      </c>
      <c r="Q3430">
        <v>68</v>
      </c>
      <c r="R3430">
        <v>87</v>
      </c>
      <c r="T3430" s="34">
        <f>_xlfn.XLOOKUP(B3430,'LHA Demog pivot'!$B$4:$B$93,'LHA Demog pivot'!$C$4:$C$93,,,1)</f>
        <v>9696</v>
      </c>
      <c r="U3430" s="36">
        <f>ROUND(Table2[[#This Row],[LHA_Pop_2016]]*Table2[[#This Row],[C_ADR_7day]]/100000*7,0)</f>
        <v>12</v>
      </c>
      <c r="V3430" s="13">
        <f>IF(OR(Table2[[#This Row],[7d_positivity_public]]=0,ISBLANK(Table2[[#This Row],[7d_positivity_public]])),"",(Table2[[#This Row],[7d_positivity_public]]-Table2[[#This Row],[7d_positivity_all]])/Table2[[#This Row],[7d_positivity_public]])</f>
        <v>0.16666666666666666</v>
      </c>
      <c r="W3430">
        <v>10</v>
      </c>
    </row>
    <row r="3431" spans="1:23" x14ac:dyDescent="0.25">
      <c r="A3431" s="10">
        <v>44502</v>
      </c>
      <c r="B3431">
        <v>221</v>
      </c>
      <c r="C3431" t="s">
        <v>136</v>
      </c>
      <c r="D3431">
        <v>6</v>
      </c>
      <c r="E3431">
        <v>9</v>
      </c>
      <c r="F3431">
        <v>-3</v>
      </c>
      <c r="G3431">
        <v>4</v>
      </c>
      <c r="H3431">
        <v>93</v>
      </c>
      <c r="J3431">
        <v>90</v>
      </c>
      <c r="K3431">
        <v>93</v>
      </c>
      <c r="L3431">
        <v>94</v>
      </c>
      <c r="M3431">
        <v>91</v>
      </c>
      <c r="N3431">
        <v>89</v>
      </c>
      <c r="O3431">
        <v>84</v>
      </c>
      <c r="P3431">
        <v>89</v>
      </c>
      <c r="Q3431">
        <v>89</v>
      </c>
      <c r="R3431">
        <v>89</v>
      </c>
      <c r="T3431" s="34">
        <f>_xlfn.XLOOKUP(B3431,'LHA Demog pivot'!$B$4:$B$93,'LHA Demog pivot'!$C$4:$C$93,,,1)</f>
        <v>70996</v>
      </c>
      <c r="U3431" s="36">
        <f>ROUND(Table2[[#This Row],[LHA_Pop_2016]]*Table2[[#This Row],[C_ADR_7day]]/100000*7,0)</f>
        <v>30</v>
      </c>
      <c r="V3431" s="13">
        <f>IF(OR(Table2[[#This Row],[7d_positivity_public]]=0,ISBLANK(Table2[[#This Row],[7d_positivity_public]])),"",(Table2[[#This Row],[7d_positivity_public]]-Table2[[#This Row],[7d_positivity_all]])/Table2[[#This Row],[7d_positivity_public]])</f>
        <v>0.5</v>
      </c>
      <c r="W3431">
        <v>2</v>
      </c>
    </row>
    <row r="3432" spans="1:23" x14ac:dyDescent="0.25">
      <c r="A3432" s="10">
        <v>44502</v>
      </c>
      <c r="B3432">
        <v>222</v>
      </c>
      <c r="C3432" t="s">
        <v>266</v>
      </c>
      <c r="D3432">
        <v>5</v>
      </c>
      <c r="E3432">
        <v>6</v>
      </c>
      <c r="F3432">
        <v>-1</v>
      </c>
      <c r="G3432">
        <v>3</v>
      </c>
      <c r="H3432">
        <v>93</v>
      </c>
      <c r="J3432">
        <v>90</v>
      </c>
      <c r="K3432">
        <v>93</v>
      </c>
      <c r="L3432">
        <v>96</v>
      </c>
      <c r="M3432">
        <v>89</v>
      </c>
      <c r="N3432">
        <v>89</v>
      </c>
      <c r="O3432">
        <v>84</v>
      </c>
      <c r="P3432">
        <v>89</v>
      </c>
      <c r="Q3432">
        <v>92</v>
      </c>
      <c r="R3432">
        <v>87</v>
      </c>
      <c r="T3432" s="34">
        <f>_xlfn.XLOOKUP(B3432,'LHA Demog pivot'!$B$4:$B$93,'LHA Demog pivot'!$C$4:$C$93,,,1)</f>
        <v>232755</v>
      </c>
      <c r="U3432" s="36">
        <f>ROUND(Table2[[#This Row],[LHA_Pop_2016]]*Table2[[#This Row],[C_ADR_7day]]/100000*7,0)</f>
        <v>81</v>
      </c>
      <c r="V3432" s="13">
        <f>IF(OR(Table2[[#This Row],[7d_positivity_public]]=0,ISBLANK(Table2[[#This Row],[7d_positivity_public]])),"",(Table2[[#This Row],[7d_positivity_public]]-Table2[[#This Row],[7d_positivity_all]])/Table2[[#This Row],[7d_positivity_public]])</f>
        <v>0.66666666666666663</v>
      </c>
      <c r="W3432">
        <v>1</v>
      </c>
    </row>
    <row r="3433" spans="1:23" x14ac:dyDescent="0.25">
      <c r="A3433" s="10">
        <v>44502</v>
      </c>
      <c r="B3433">
        <v>223</v>
      </c>
      <c r="C3433" t="s">
        <v>267</v>
      </c>
      <c r="D3433">
        <v>21</v>
      </c>
      <c r="E3433">
        <v>14</v>
      </c>
      <c r="F3433">
        <v>7</v>
      </c>
      <c r="G3433">
        <v>8</v>
      </c>
      <c r="H3433">
        <v>88</v>
      </c>
      <c r="J3433">
        <v>86</v>
      </c>
      <c r="K3433">
        <v>88</v>
      </c>
      <c r="L3433">
        <v>85</v>
      </c>
      <c r="M3433">
        <v>91</v>
      </c>
      <c r="N3433">
        <v>84</v>
      </c>
      <c r="O3433">
        <v>79</v>
      </c>
      <c r="P3433">
        <v>84</v>
      </c>
      <c r="Q3433">
        <v>80</v>
      </c>
      <c r="R3433">
        <v>89</v>
      </c>
      <c r="T3433" s="34">
        <f>_xlfn.XLOOKUP(B3433,'LHA Demog pivot'!$B$4:$B$93,'LHA Demog pivot'!$C$4:$C$93,,,1)</f>
        <v>101101</v>
      </c>
      <c r="U3433" s="36">
        <f>ROUND(Table2[[#This Row],[LHA_Pop_2016]]*Table2[[#This Row],[C_ADR_7day]]/100000*7,0)</f>
        <v>149</v>
      </c>
      <c r="V3433" s="13">
        <f>IF(OR(Table2[[#This Row],[7d_positivity_public]]=0,ISBLANK(Table2[[#This Row],[7d_positivity_public]])),"",(Table2[[#This Row],[7d_positivity_public]]-Table2[[#This Row],[7d_positivity_all]])/Table2[[#This Row],[7d_positivity_public]])</f>
        <v>0.125</v>
      </c>
      <c r="W3433">
        <v>7</v>
      </c>
    </row>
    <row r="3434" spans="1:23" x14ac:dyDescent="0.25">
      <c r="A3434" s="10">
        <v>44502</v>
      </c>
      <c r="B3434">
        <v>224</v>
      </c>
      <c r="C3434" t="s">
        <v>268</v>
      </c>
      <c r="D3434">
        <v>6</v>
      </c>
      <c r="E3434">
        <v>7</v>
      </c>
      <c r="F3434">
        <v>-1</v>
      </c>
      <c r="G3434">
        <v>3</v>
      </c>
      <c r="H3434">
        <v>91</v>
      </c>
      <c r="J3434">
        <v>89</v>
      </c>
      <c r="K3434">
        <v>91</v>
      </c>
      <c r="L3434">
        <v>91</v>
      </c>
      <c r="M3434">
        <v>91</v>
      </c>
      <c r="N3434">
        <v>88</v>
      </c>
      <c r="O3434">
        <v>85</v>
      </c>
      <c r="P3434">
        <v>88</v>
      </c>
      <c r="Q3434">
        <v>87</v>
      </c>
      <c r="R3434">
        <v>89</v>
      </c>
      <c r="T3434" s="34">
        <f>_xlfn.XLOOKUP(B3434,'LHA Demog pivot'!$B$4:$B$93,'LHA Demog pivot'!$C$4:$C$93,,,1)</f>
        <v>234393</v>
      </c>
      <c r="U3434" s="36">
        <f>ROUND(Table2[[#This Row],[LHA_Pop_2016]]*Table2[[#This Row],[C_ADR_7day]]/100000*7,0)</f>
        <v>98</v>
      </c>
      <c r="V3434" s="13">
        <f>IF(OR(Table2[[#This Row],[7d_positivity_public]]=0,ISBLANK(Table2[[#This Row],[7d_positivity_public]])),"",(Table2[[#This Row],[7d_positivity_public]]-Table2[[#This Row],[7d_positivity_all]])/Table2[[#This Row],[7d_positivity_public]])</f>
        <v>0.33333333333333331</v>
      </c>
      <c r="W3434">
        <v>2</v>
      </c>
    </row>
    <row r="3435" spans="1:23" x14ac:dyDescent="0.25">
      <c r="A3435" s="10">
        <v>44502</v>
      </c>
      <c r="B3435">
        <v>231</v>
      </c>
      <c r="C3435" t="s">
        <v>269</v>
      </c>
      <c r="D3435">
        <v>14</v>
      </c>
      <c r="E3435">
        <v>17</v>
      </c>
      <c r="F3435">
        <v>-3</v>
      </c>
      <c r="G3435">
        <v>6</v>
      </c>
      <c r="H3435">
        <v>88</v>
      </c>
      <c r="J3435">
        <v>85</v>
      </c>
      <c r="K3435">
        <v>89</v>
      </c>
      <c r="L3435">
        <v>87</v>
      </c>
      <c r="M3435">
        <v>91</v>
      </c>
      <c r="N3435">
        <v>84</v>
      </c>
      <c r="O3435">
        <v>78</v>
      </c>
      <c r="P3435">
        <v>85</v>
      </c>
      <c r="Q3435">
        <v>81</v>
      </c>
      <c r="R3435">
        <v>89</v>
      </c>
      <c r="T3435" s="34">
        <f>_xlfn.XLOOKUP(B3435,'LHA Demog pivot'!$B$4:$B$93,'LHA Demog pivot'!$C$4:$C$93,,,1)</f>
        <v>143778</v>
      </c>
      <c r="U3435" s="36">
        <f>ROUND(Table2[[#This Row],[LHA_Pop_2016]]*Table2[[#This Row],[C_ADR_7day]]/100000*7,0)</f>
        <v>141</v>
      </c>
      <c r="V3435" s="13">
        <f>IF(OR(Table2[[#This Row],[7d_positivity_public]]=0,ISBLANK(Table2[[#This Row],[7d_positivity_public]])),"",(Table2[[#This Row],[7d_positivity_public]]-Table2[[#This Row],[7d_positivity_all]])/Table2[[#This Row],[7d_positivity_public]])</f>
        <v>0.16666666666666666</v>
      </c>
      <c r="W3435">
        <v>5</v>
      </c>
    </row>
    <row r="3436" spans="1:23" x14ac:dyDescent="0.25">
      <c r="A3436" s="10">
        <v>44502</v>
      </c>
      <c r="B3436">
        <v>232</v>
      </c>
      <c r="C3436" t="s">
        <v>270</v>
      </c>
      <c r="D3436">
        <v>3</v>
      </c>
      <c r="E3436">
        <v>7</v>
      </c>
      <c r="F3436">
        <v>-4</v>
      </c>
      <c r="G3436">
        <v>2</v>
      </c>
      <c r="H3436">
        <v>94</v>
      </c>
      <c r="J3436">
        <v>93</v>
      </c>
      <c r="K3436">
        <v>95</v>
      </c>
      <c r="L3436">
        <v>95</v>
      </c>
      <c r="M3436">
        <v>94</v>
      </c>
      <c r="N3436">
        <v>91</v>
      </c>
      <c r="O3436">
        <v>88</v>
      </c>
      <c r="P3436">
        <v>91</v>
      </c>
      <c r="Q3436">
        <v>90</v>
      </c>
      <c r="R3436">
        <v>92</v>
      </c>
      <c r="T3436" s="34">
        <f>_xlfn.XLOOKUP(B3436,'LHA Demog pivot'!$B$4:$B$93,'LHA Demog pivot'!$C$4:$C$93,,,1)</f>
        <v>103064</v>
      </c>
      <c r="U3436" s="36">
        <f>ROUND(Table2[[#This Row],[LHA_Pop_2016]]*Table2[[#This Row],[C_ADR_7day]]/100000*7,0)</f>
        <v>22</v>
      </c>
      <c r="V3436" s="13">
        <f>IF(OR(Table2[[#This Row],[7d_positivity_public]]=0,ISBLANK(Table2[[#This Row],[7d_positivity_public]])),"",(Table2[[#This Row],[7d_positivity_public]]-Table2[[#This Row],[7d_positivity_all]])/Table2[[#This Row],[7d_positivity_public]])</f>
        <v>0</v>
      </c>
      <c r="W3436">
        <v>2</v>
      </c>
    </row>
    <row r="3437" spans="1:23" x14ac:dyDescent="0.25">
      <c r="A3437" s="10">
        <v>44502</v>
      </c>
      <c r="B3437">
        <v>233</v>
      </c>
      <c r="C3437" t="s">
        <v>271</v>
      </c>
      <c r="D3437">
        <v>9</v>
      </c>
      <c r="E3437">
        <v>9</v>
      </c>
      <c r="F3437">
        <v>0</v>
      </c>
      <c r="G3437">
        <v>6</v>
      </c>
      <c r="H3437">
        <v>94</v>
      </c>
      <c r="J3437">
        <v>88</v>
      </c>
      <c r="K3437">
        <v>95</v>
      </c>
      <c r="L3437">
        <v>96</v>
      </c>
      <c r="M3437">
        <v>93</v>
      </c>
      <c r="N3437">
        <v>89</v>
      </c>
      <c r="O3437">
        <v>80</v>
      </c>
      <c r="P3437">
        <v>90</v>
      </c>
      <c r="Q3437">
        <v>89</v>
      </c>
      <c r="R3437">
        <v>90</v>
      </c>
      <c r="T3437" s="34">
        <f>_xlfn.XLOOKUP(B3437,'LHA Demog pivot'!$B$4:$B$93,'LHA Demog pivot'!$C$4:$C$93,,,1)</f>
        <v>443367</v>
      </c>
      <c r="U3437" s="36">
        <f>ROUND(Table2[[#This Row],[LHA_Pop_2016]]*Table2[[#This Row],[C_ADR_7day]]/100000*7,0)</f>
        <v>279</v>
      </c>
      <c r="V3437" s="13">
        <f>IF(OR(Table2[[#This Row],[7d_positivity_public]]=0,ISBLANK(Table2[[#This Row],[7d_positivity_public]])),"",(Table2[[#This Row],[7d_positivity_public]]-Table2[[#This Row],[7d_positivity_all]])/Table2[[#This Row],[7d_positivity_public]])</f>
        <v>0.33333333333333331</v>
      </c>
      <c r="W3437">
        <v>4</v>
      </c>
    </row>
    <row r="3438" spans="1:23" x14ac:dyDescent="0.25">
      <c r="A3438" s="10">
        <v>44502</v>
      </c>
      <c r="B3438">
        <v>234</v>
      </c>
      <c r="C3438" t="s">
        <v>272</v>
      </c>
      <c r="D3438">
        <v>9</v>
      </c>
      <c r="E3438">
        <v>11</v>
      </c>
      <c r="F3438">
        <v>-2</v>
      </c>
      <c r="G3438">
        <v>5</v>
      </c>
      <c r="H3438">
        <v>90</v>
      </c>
      <c r="J3438">
        <v>88</v>
      </c>
      <c r="K3438">
        <v>90</v>
      </c>
      <c r="L3438">
        <v>88</v>
      </c>
      <c r="M3438">
        <v>91</v>
      </c>
      <c r="N3438">
        <v>87</v>
      </c>
      <c r="O3438">
        <v>83</v>
      </c>
      <c r="P3438">
        <v>87</v>
      </c>
      <c r="Q3438">
        <v>83</v>
      </c>
      <c r="R3438">
        <v>89</v>
      </c>
      <c r="T3438" s="34">
        <f>_xlfn.XLOOKUP(B3438,'LHA Demog pivot'!$B$4:$B$93,'LHA Demog pivot'!$C$4:$C$93,,,1)</f>
        <v>94768</v>
      </c>
      <c r="U3438" s="36">
        <f>ROUND(Table2[[#This Row],[LHA_Pop_2016]]*Table2[[#This Row],[C_ADR_7day]]/100000*7,0)</f>
        <v>60</v>
      </c>
      <c r="V3438" s="13">
        <f>IF(OR(Table2[[#This Row],[7d_positivity_public]]=0,ISBLANK(Table2[[#This Row],[7d_positivity_public]])),"",(Table2[[#This Row],[7d_positivity_public]]-Table2[[#This Row],[7d_positivity_all]])/Table2[[#This Row],[7d_positivity_public]])</f>
        <v>0.4</v>
      </c>
      <c r="W3438">
        <v>3</v>
      </c>
    </row>
    <row r="3439" spans="1:23" x14ac:dyDescent="0.25">
      <c r="A3439" s="10">
        <v>44502</v>
      </c>
      <c r="B3439">
        <v>311</v>
      </c>
      <c r="C3439" t="s">
        <v>273</v>
      </c>
      <c r="D3439">
        <v>2</v>
      </c>
      <c r="E3439">
        <v>2</v>
      </c>
      <c r="F3439">
        <v>0</v>
      </c>
      <c r="G3439">
        <v>3</v>
      </c>
      <c r="H3439">
        <v>91</v>
      </c>
      <c r="J3439">
        <v>91</v>
      </c>
      <c r="K3439">
        <v>91</v>
      </c>
      <c r="L3439">
        <v>95</v>
      </c>
      <c r="M3439">
        <v>88</v>
      </c>
      <c r="N3439">
        <v>88</v>
      </c>
      <c r="O3439">
        <v>87</v>
      </c>
      <c r="P3439">
        <v>88</v>
      </c>
      <c r="Q3439">
        <v>90</v>
      </c>
      <c r="R3439">
        <v>86</v>
      </c>
      <c r="T3439" s="34">
        <f>_xlfn.XLOOKUP(B3439,'LHA Demog pivot'!$B$4:$B$93,'LHA Demog pivot'!$C$4:$C$93,,,1)</f>
        <v>198309</v>
      </c>
      <c r="U3439" s="36">
        <f>ROUND(Table2[[#This Row],[LHA_Pop_2016]]*Table2[[#This Row],[C_ADR_7day]]/100000*7,0)</f>
        <v>28</v>
      </c>
      <c r="V3439" s="13">
        <f>IF(OR(Table2[[#This Row],[7d_positivity_public]]=0,ISBLANK(Table2[[#This Row],[7d_positivity_public]])),"",(Table2[[#This Row],[7d_positivity_public]]-Table2[[#This Row],[7d_positivity_all]])/Table2[[#This Row],[7d_positivity_public]])</f>
        <v>0.66666666666666663</v>
      </c>
      <c r="W3439">
        <v>1</v>
      </c>
    </row>
    <row r="3440" spans="1:23" x14ac:dyDescent="0.25">
      <c r="A3440" s="10">
        <v>44502</v>
      </c>
      <c r="B3440">
        <v>321</v>
      </c>
      <c r="C3440" t="s">
        <v>274</v>
      </c>
      <c r="D3440">
        <v>4</v>
      </c>
      <c r="E3440">
        <v>6</v>
      </c>
      <c r="F3440">
        <v>-2</v>
      </c>
      <c r="G3440">
        <v>3</v>
      </c>
      <c r="H3440">
        <v>97</v>
      </c>
      <c r="J3440">
        <v>91</v>
      </c>
      <c r="K3440">
        <v>97</v>
      </c>
      <c r="L3440">
        <v>100</v>
      </c>
      <c r="M3440">
        <v>90</v>
      </c>
      <c r="N3440">
        <v>92</v>
      </c>
      <c r="O3440">
        <v>85</v>
      </c>
      <c r="P3440">
        <v>92</v>
      </c>
      <c r="Q3440">
        <v>96</v>
      </c>
      <c r="R3440">
        <v>86</v>
      </c>
      <c r="T3440" s="34">
        <f>_xlfn.XLOOKUP(B3440,'LHA Demog pivot'!$B$4:$B$93,'LHA Demog pivot'!$C$4:$C$93,,,1)</f>
        <v>122041</v>
      </c>
      <c r="U3440" s="36">
        <f>ROUND(Table2[[#This Row],[LHA_Pop_2016]]*Table2[[#This Row],[C_ADR_7day]]/100000*7,0)</f>
        <v>34</v>
      </c>
      <c r="V3440" s="13">
        <f>IF(OR(Table2[[#This Row],[7d_positivity_public]]=0,ISBLANK(Table2[[#This Row],[7d_positivity_public]])),"",(Table2[[#This Row],[7d_positivity_public]]-Table2[[#This Row],[7d_positivity_all]])/Table2[[#This Row],[7d_positivity_public]])</f>
        <v>0.66666666666666663</v>
      </c>
      <c r="W3440">
        <v>1</v>
      </c>
    </row>
    <row r="3441" spans="1:23" x14ac:dyDescent="0.25">
      <c r="A3441" s="10">
        <v>44502</v>
      </c>
      <c r="B3441">
        <v>322</v>
      </c>
      <c r="C3441" t="s">
        <v>275</v>
      </c>
      <c r="D3441">
        <v>7</v>
      </c>
      <c r="E3441">
        <v>8</v>
      </c>
      <c r="F3441">
        <v>-1</v>
      </c>
      <c r="G3441">
        <v>5</v>
      </c>
      <c r="H3441">
        <v>90</v>
      </c>
      <c r="J3441">
        <v>84</v>
      </c>
      <c r="K3441">
        <v>90</v>
      </c>
      <c r="L3441">
        <v>93</v>
      </c>
      <c r="M3441">
        <v>85</v>
      </c>
      <c r="N3441">
        <v>84</v>
      </c>
      <c r="O3441">
        <v>76</v>
      </c>
      <c r="P3441">
        <v>85</v>
      </c>
      <c r="Q3441">
        <v>87</v>
      </c>
      <c r="R3441">
        <v>81</v>
      </c>
      <c r="T3441" s="34">
        <f>_xlfn.XLOOKUP(B3441,'LHA Demog pivot'!$B$4:$B$93,'LHA Demog pivot'!$C$4:$C$93,,,1)</f>
        <v>61532</v>
      </c>
      <c r="U3441" s="36">
        <f>ROUND(Table2[[#This Row],[LHA_Pop_2016]]*Table2[[#This Row],[C_ADR_7day]]/100000*7,0)</f>
        <v>30</v>
      </c>
      <c r="V3441" s="13">
        <f>IF(OR(Table2[[#This Row],[7d_positivity_public]]=0,ISBLANK(Table2[[#This Row],[7d_positivity_public]])),"",(Table2[[#This Row],[7d_positivity_public]]-Table2[[#This Row],[7d_positivity_all]])/Table2[[#This Row],[7d_positivity_public]])</f>
        <v>0.6</v>
      </c>
      <c r="W3441">
        <v>2</v>
      </c>
    </row>
    <row r="3442" spans="1:23" x14ac:dyDescent="0.25">
      <c r="A3442" s="10">
        <v>44502</v>
      </c>
      <c r="B3442">
        <v>323</v>
      </c>
      <c r="C3442" t="s">
        <v>276</v>
      </c>
      <c r="D3442">
        <v>4</v>
      </c>
      <c r="E3442">
        <v>6</v>
      </c>
      <c r="F3442">
        <v>-2</v>
      </c>
      <c r="G3442">
        <v>4</v>
      </c>
      <c r="H3442">
        <v>97</v>
      </c>
      <c r="J3442">
        <v>94</v>
      </c>
      <c r="K3442">
        <v>97</v>
      </c>
      <c r="L3442">
        <v>100</v>
      </c>
      <c r="M3442">
        <v>92</v>
      </c>
      <c r="N3442">
        <v>93</v>
      </c>
      <c r="O3442">
        <v>89</v>
      </c>
      <c r="P3442">
        <v>94</v>
      </c>
      <c r="Q3442">
        <v>96</v>
      </c>
      <c r="R3442">
        <v>90</v>
      </c>
      <c r="T3442" s="34">
        <f>_xlfn.XLOOKUP(B3442,'LHA Demog pivot'!$B$4:$B$93,'LHA Demog pivot'!$C$4:$C$93,,,1)</f>
        <v>103894</v>
      </c>
      <c r="U3442" s="36">
        <f>ROUND(Table2[[#This Row],[LHA_Pop_2016]]*Table2[[#This Row],[C_ADR_7day]]/100000*7,0)</f>
        <v>29</v>
      </c>
      <c r="V3442" s="13">
        <f>IF(OR(Table2[[#This Row],[7d_positivity_public]]=0,ISBLANK(Table2[[#This Row],[7d_positivity_public]])),"",(Table2[[#This Row],[7d_positivity_public]]-Table2[[#This Row],[7d_positivity_all]])/Table2[[#This Row],[7d_positivity_public]])</f>
        <v>0.5</v>
      </c>
      <c r="W3442">
        <v>2</v>
      </c>
    </row>
    <row r="3443" spans="1:23" x14ac:dyDescent="0.25">
      <c r="A3443" s="10">
        <v>44502</v>
      </c>
      <c r="B3443">
        <v>324</v>
      </c>
      <c r="C3443" t="s">
        <v>277</v>
      </c>
      <c r="D3443">
        <v>5</v>
      </c>
      <c r="E3443">
        <v>3</v>
      </c>
      <c r="F3443">
        <v>2</v>
      </c>
      <c r="G3443">
        <v>4</v>
      </c>
      <c r="H3443">
        <v>94</v>
      </c>
      <c r="J3443">
        <v>94</v>
      </c>
      <c r="K3443">
        <v>94</v>
      </c>
      <c r="L3443">
        <v>97</v>
      </c>
      <c r="M3443">
        <v>90</v>
      </c>
      <c r="N3443">
        <v>91</v>
      </c>
      <c r="O3443">
        <v>90</v>
      </c>
      <c r="P3443">
        <v>91</v>
      </c>
      <c r="Q3443">
        <v>93</v>
      </c>
      <c r="R3443">
        <v>88</v>
      </c>
      <c r="T3443" s="34">
        <f>_xlfn.XLOOKUP(B3443,'LHA Demog pivot'!$B$4:$B$93,'LHA Demog pivot'!$C$4:$C$93,,,1)</f>
        <v>131178</v>
      </c>
      <c r="U3443" s="36">
        <f>ROUND(Table2[[#This Row],[LHA_Pop_2016]]*Table2[[#This Row],[C_ADR_7day]]/100000*7,0)</f>
        <v>46</v>
      </c>
      <c r="V3443" s="13">
        <f>IF(OR(Table2[[#This Row],[7d_positivity_public]]=0,ISBLANK(Table2[[#This Row],[7d_positivity_public]])),"",(Table2[[#This Row],[7d_positivity_public]]-Table2[[#This Row],[7d_positivity_all]])/Table2[[#This Row],[7d_positivity_public]])</f>
        <v>0.5</v>
      </c>
      <c r="W3443">
        <v>2</v>
      </c>
    </row>
    <row r="3444" spans="1:23" x14ac:dyDescent="0.25">
      <c r="A3444" s="10">
        <v>44502</v>
      </c>
      <c r="B3444">
        <v>325</v>
      </c>
      <c r="C3444" t="s">
        <v>278</v>
      </c>
      <c r="D3444">
        <v>4</v>
      </c>
      <c r="E3444">
        <v>5</v>
      </c>
      <c r="F3444">
        <v>-1</v>
      </c>
      <c r="G3444">
        <v>3</v>
      </c>
      <c r="H3444">
        <v>96</v>
      </c>
      <c r="J3444">
        <v>94</v>
      </c>
      <c r="K3444">
        <v>96</v>
      </c>
      <c r="L3444">
        <v>99</v>
      </c>
      <c r="M3444">
        <v>91</v>
      </c>
      <c r="N3444">
        <v>93</v>
      </c>
      <c r="O3444">
        <v>91</v>
      </c>
      <c r="P3444">
        <v>93</v>
      </c>
      <c r="Q3444">
        <v>95</v>
      </c>
      <c r="R3444">
        <v>89</v>
      </c>
      <c r="T3444" s="34">
        <f>_xlfn.XLOOKUP(B3444,'LHA Demog pivot'!$B$4:$B$93,'LHA Demog pivot'!$C$4:$C$93,,,1)</f>
        <v>95808</v>
      </c>
      <c r="U3444" s="36">
        <f>ROUND(Table2[[#This Row],[LHA_Pop_2016]]*Table2[[#This Row],[C_ADR_7day]]/100000*7,0)</f>
        <v>27</v>
      </c>
      <c r="V3444" s="13">
        <f>IF(OR(Table2[[#This Row],[7d_positivity_public]]=0,ISBLANK(Table2[[#This Row],[7d_positivity_public]])),"",(Table2[[#This Row],[7d_positivity_public]]-Table2[[#This Row],[7d_positivity_all]])/Table2[[#This Row],[7d_positivity_public]])</f>
        <v>0.66666666666666663</v>
      </c>
      <c r="W3444">
        <v>1</v>
      </c>
    </row>
    <row r="3445" spans="1:23" x14ac:dyDescent="0.25">
      <c r="A3445" s="10">
        <v>44502</v>
      </c>
      <c r="B3445">
        <v>326</v>
      </c>
      <c r="C3445" t="s">
        <v>279</v>
      </c>
      <c r="D3445">
        <v>4</v>
      </c>
      <c r="E3445">
        <v>5</v>
      </c>
      <c r="F3445">
        <v>-1</v>
      </c>
      <c r="G3445">
        <v>4</v>
      </c>
      <c r="H3445">
        <v>95</v>
      </c>
      <c r="J3445">
        <v>93</v>
      </c>
      <c r="K3445">
        <v>95</v>
      </c>
      <c r="L3445">
        <v>99</v>
      </c>
      <c r="M3445">
        <v>90</v>
      </c>
      <c r="N3445">
        <v>91</v>
      </c>
      <c r="O3445">
        <v>88</v>
      </c>
      <c r="P3445">
        <v>91</v>
      </c>
      <c r="Q3445">
        <v>94</v>
      </c>
      <c r="R3445">
        <v>88</v>
      </c>
      <c r="T3445" s="34">
        <f>_xlfn.XLOOKUP(B3445,'LHA Demog pivot'!$B$4:$B$93,'LHA Demog pivot'!$C$4:$C$93,,,1)</f>
        <v>134575</v>
      </c>
      <c r="U3445" s="36">
        <f>ROUND(Table2[[#This Row],[LHA_Pop_2016]]*Table2[[#This Row],[C_ADR_7day]]/100000*7,0)</f>
        <v>38</v>
      </c>
      <c r="V3445" s="13">
        <f>IF(OR(Table2[[#This Row],[7d_positivity_public]]=0,ISBLANK(Table2[[#This Row],[7d_positivity_public]])),"",(Table2[[#This Row],[7d_positivity_public]]-Table2[[#This Row],[7d_positivity_all]])/Table2[[#This Row],[7d_positivity_public]])</f>
        <v>0.5</v>
      </c>
      <c r="W3445">
        <v>2</v>
      </c>
    </row>
    <row r="3446" spans="1:23" x14ac:dyDescent="0.25">
      <c r="A3446" s="10">
        <v>44502</v>
      </c>
      <c r="B3446">
        <v>331</v>
      </c>
      <c r="C3446" t="s">
        <v>280</v>
      </c>
      <c r="D3446">
        <v>2</v>
      </c>
      <c r="E3446">
        <v>5</v>
      </c>
      <c r="F3446">
        <v>-3</v>
      </c>
      <c r="G3446">
        <v>2</v>
      </c>
      <c r="H3446">
        <v>94</v>
      </c>
      <c r="J3446">
        <v>96</v>
      </c>
      <c r="K3446">
        <v>94</v>
      </c>
      <c r="L3446">
        <v>95</v>
      </c>
      <c r="M3446">
        <v>93</v>
      </c>
      <c r="N3446">
        <v>91</v>
      </c>
      <c r="O3446">
        <v>91</v>
      </c>
      <c r="P3446">
        <v>91</v>
      </c>
      <c r="Q3446">
        <v>91</v>
      </c>
      <c r="R3446">
        <v>91</v>
      </c>
      <c r="T3446" s="34">
        <f>_xlfn.XLOOKUP(B3446,'LHA Demog pivot'!$B$4:$B$93,'LHA Demog pivot'!$C$4:$C$93,,,1)</f>
        <v>141392</v>
      </c>
      <c r="U3446" s="36">
        <f>ROUND(Table2[[#This Row],[LHA_Pop_2016]]*Table2[[#This Row],[C_ADR_7day]]/100000*7,0)</f>
        <v>20</v>
      </c>
      <c r="V3446" s="13">
        <f>IF(OR(Table2[[#This Row],[7d_positivity_public]]=0,ISBLANK(Table2[[#This Row],[7d_positivity_public]])),"",(Table2[[#This Row],[7d_positivity_public]]-Table2[[#This Row],[7d_positivity_all]])/Table2[[#This Row],[7d_positivity_public]])</f>
        <v>0.5</v>
      </c>
      <c r="W3446">
        <v>1</v>
      </c>
    </row>
    <row r="3447" spans="1:23" x14ac:dyDescent="0.25">
      <c r="A3447" s="10">
        <v>44502</v>
      </c>
      <c r="B3447">
        <v>332</v>
      </c>
      <c r="C3447" t="s">
        <v>281</v>
      </c>
      <c r="D3447">
        <v>3</v>
      </c>
      <c r="E3447">
        <v>4</v>
      </c>
      <c r="F3447">
        <v>-1</v>
      </c>
      <c r="G3447">
        <v>3</v>
      </c>
      <c r="H3447">
        <v>90</v>
      </c>
      <c r="J3447">
        <v>92</v>
      </c>
      <c r="K3447">
        <v>90</v>
      </c>
      <c r="L3447">
        <v>89</v>
      </c>
      <c r="M3447">
        <v>91</v>
      </c>
      <c r="N3447">
        <v>87</v>
      </c>
      <c r="O3447">
        <v>87</v>
      </c>
      <c r="P3447">
        <v>87</v>
      </c>
      <c r="Q3447">
        <v>84</v>
      </c>
      <c r="R3447">
        <v>89</v>
      </c>
      <c r="T3447" s="34">
        <f>_xlfn.XLOOKUP(B3447,'LHA Demog pivot'!$B$4:$B$93,'LHA Demog pivot'!$C$4:$C$93,,,1)</f>
        <v>50490</v>
      </c>
      <c r="U3447" s="36">
        <f>ROUND(Table2[[#This Row],[LHA_Pop_2016]]*Table2[[#This Row],[C_ADR_7day]]/100000*7,0)</f>
        <v>11</v>
      </c>
      <c r="V3447" s="13">
        <f>IF(OR(Table2[[#This Row],[7d_positivity_public]]=0,ISBLANK(Table2[[#This Row],[7d_positivity_public]])),"",(Table2[[#This Row],[7d_positivity_public]]-Table2[[#This Row],[7d_positivity_all]])/Table2[[#This Row],[7d_positivity_public]])</f>
        <v>0.66666666666666663</v>
      </c>
      <c r="W3447">
        <v>1</v>
      </c>
    </row>
    <row r="3448" spans="1:23" x14ac:dyDescent="0.25">
      <c r="A3448" s="10">
        <v>44502</v>
      </c>
      <c r="B3448">
        <v>333</v>
      </c>
      <c r="C3448" t="s">
        <v>282</v>
      </c>
      <c r="D3448">
        <v>15</v>
      </c>
      <c r="E3448">
        <v>13</v>
      </c>
      <c r="F3448">
        <v>2</v>
      </c>
      <c r="G3448">
        <v>8</v>
      </c>
      <c r="H3448">
        <v>88</v>
      </c>
      <c r="J3448">
        <v>82</v>
      </c>
      <c r="K3448">
        <v>88</v>
      </c>
      <c r="L3448">
        <v>83</v>
      </c>
      <c r="M3448">
        <v>91</v>
      </c>
      <c r="N3448">
        <v>84</v>
      </c>
      <c r="O3448">
        <v>74</v>
      </c>
      <c r="P3448">
        <v>84</v>
      </c>
      <c r="Q3448">
        <v>75</v>
      </c>
      <c r="R3448">
        <v>89</v>
      </c>
      <c r="T3448" s="34">
        <f>_xlfn.XLOOKUP(B3448,'LHA Demog pivot'!$B$4:$B$93,'LHA Demog pivot'!$C$4:$C$93,,,1)</f>
        <v>29970</v>
      </c>
      <c r="U3448" s="36">
        <f>ROUND(Table2[[#This Row],[LHA_Pop_2016]]*Table2[[#This Row],[C_ADR_7day]]/100000*7,0)</f>
        <v>31</v>
      </c>
      <c r="V3448" s="13">
        <f>IF(OR(Table2[[#This Row],[7d_positivity_public]]=0,ISBLANK(Table2[[#This Row],[7d_positivity_public]])),"",(Table2[[#This Row],[7d_positivity_public]]-Table2[[#This Row],[7d_positivity_all]])/Table2[[#This Row],[7d_positivity_public]])</f>
        <v>0.125</v>
      </c>
      <c r="W3448">
        <v>7</v>
      </c>
    </row>
    <row r="3449" spans="1:23" x14ac:dyDescent="0.25">
      <c r="A3449" s="10">
        <v>44502</v>
      </c>
      <c r="B3449">
        <v>334</v>
      </c>
      <c r="C3449" t="s">
        <v>283</v>
      </c>
      <c r="D3449">
        <v>0</v>
      </c>
      <c r="E3449">
        <v>1</v>
      </c>
      <c r="F3449">
        <v>-1</v>
      </c>
      <c r="G3449">
        <v>1</v>
      </c>
      <c r="H3449">
        <v>85</v>
      </c>
      <c r="J3449">
        <v>77</v>
      </c>
      <c r="K3449">
        <v>85</v>
      </c>
      <c r="L3449">
        <v>78</v>
      </c>
      <c r="M3449">
        <v>90</v>
      </c>
      <c r="N3449">
        <v>80</v>
      </c>
      <c r="O3449">
        <v>67</v>
      </c>
      <c r="P3449">
        <v>81</v>
      </c>
      <c r="Q3449">
        <v>70</v>
      </c>
      <c r="R3449">
        <v>87</v>
      </c>
      <c r="T3449" s="34">
        <f>_xlfn.XLOOKUP(B3449,'LHA Demog pivot'!$B$4:$B$93,'LHA Demog pivot'!$C$4:$C$93,,,1)</f>
        <v>19671</v>
      </c>
      <c r="U3449" s="36">
        <f>ROUND(Table2[[#This Row],[LHA_Pop_2016]]*Table2[[#This Row],[C_ADR_7day]]/100000*7,0)</f>
        <v>0</v>
      </c>
      <c r="V3449" s="13">
        <f>IF(OR(Table2[[#This Row],[7d_positivity_public]]=0,ISBLANK(Table2[[#This Row],[7d_positivity_public]])),"",(Table2[[#This Row],[7d_positivity_public]]-Table2[[#This Row],[7d_positivity_all]])/Table2[[#This Row],[7d_positivity_public]])</f>
        <v>0</v>
      </c>
      <c r="W3449">
        <v>1</v>
      </c>
    </row>
    <row r="3450" spans="1:23" x14ac:dyDescent="0.25">
      <c r="A3450" s="10">
        <v>44502</v>
      </c>
      <c r="B3450">
        <v>335</v>
      </c>
      <c r="C3450" t="s">
        <v>284</v>
      </c>
      <c r="D3450">
        <v>13</v>
      </c>
      <c r="E3450">
        <v>13</v>
      </c>
      <c r="F3450">
        <v>0</v>
      </c>
      <c r="G3450">
        <v>8</v>
      </c>
      <c r="H3450">
        <v>96</v>
      </c>
      <c r="J3450">
        <v>91</v>
      </c>
      <c r="K3450">
        <v>97</v>
      </c>
      <c r="L3450">
        <v>98</v>
      </c>
      <c r="M3450">
        <v>94</v>
      </c>
      <c r="N3450">
        <v>90</v>
      </c>
      <c r="O3450">
        <v>81</v>
      </c>
      <c r="P3450">
        <v>90</v>
      </c>
      <c r="Q3450">
        <v>90</v>
      </c>
      <c r="R3450">
        <v>91</v>
      </c>
      <c r="T3450" s="34">
        <f>_xlfn.XLOOKUP(B3450,'LHA Demog pivot'!$B$4:$B$93,'LHA Demog pivot'!$C$4:$C$93,,,1)</f>
        <v>38653</v>
      </c>
      <c r="U3450" s="36">
        <f>ROUND(Table2[[#This Row],[LHA_Pop_2016]]*Table2[[#This Row],[C_ADR_7day]]/100000*7,0)</f>
        <v>35</v>
      </c>
      <c r="V3450" s="13">
        <f>IF(OR(Table2[[#This Row],[7d_positivity_public]]=0,ISBLANK(Table2[[#This Row],[7d_positivity_public]])),"",(Table2[[#This Row],[7d_positivity_public]]-Table2[[#This Row],[7d_positivity_all]])/Table2[[#This Row],[7d_positivity_public]])</f>
        <v>0.5</v>
      </c>
      <c r="W3450">
        <v>4</v>
      </c>
    </row>
    <row r="3451" spans="1:23" x14ac:dyDescent="0.25">
      <c r="A3451" s="10">
        <v>44502</v>
      </c>
      <c r="B3451">
        <v>336</v>
      </c>
      <c r="C3451" t="s">
        <v>285</v>
      </c>
      <c r="D3451">
        <v>5</v>
      </c>
      <c r="E3451">
        <v>15</v>
      </c>
      <c r="F3451">
        <v>-10</v>
      </c>
      <c r="G3451">
        <v>10</v>
      </c>
      <c r="H3451">
        <v>79</v>
      </c>
      <c r="J3451">
        <v>67</v>
      </c>
      <c r="K3451">
        <v>81</v>
      </c>
      <c r="L3451">
        <v>76</v>
      </c>
      <c r="M3451">
        <v>84</v>
      </c>
      <c r="N3451">
        <v>71</v>
      </c>
      <c r="O3451">
        <v>54</v>
      </c>
      <c r="P3451">
        <v>73</v>
      </c>
      <c r="Q3451">
        <v>65</v>
      </c>
      <c r="R3451">
        <v>79</v>
      </c>
      <c r="T3451" s="34">
        <f>_xlfn.XLOOKUP(B3451,'LHA Demog pivot'!$B$4:$B$93,'LHA Demog pivot'!$C$4:$C$93,,,1)</f>
        <v>2678</v>
      </c>
      <c r="U3451" s="36">
        <f>ROUND(Table2[[#This Row],[LHA_Pop_2016]]*Table2[[#This Row],[C_ADR_7day]]/100000*7,0)</f>
        <v>1</v>
      </c>
      <c r="V3451" s="13">
        <f>IF(OR(Table2[[#This Row],[7d_positivity_public]]=0,ISBLANK(Table2[[#This Row],[7d_positivity_public]])),"",(Table2[[#This Row],[7d_positivity_public]]-Table2[[#This Row],[7d_positivity_all]])/Table2[[#This Row],[7d_positivity_public]])</f>
        <v>0</v>
      </c>
      <c r="W3451">
        <v>10</v>
      </c>
    </row>
    <row r="3452" spans="1:23" x14ac:dyDescent="0.25">
      <c r="A3452" s="10">
        <v>44502</v>
      </c>
      <c r="B3452">
        <v>337</v>
      </c>
      <c r="C3452" t="s">
        <v>286</v>
      </c>
      <c r="D3452">
        <v>78</v>
      </c>
      <c r="E3452">
        <v>0</v>
      </c>
      <c r="F3452">
        <v>78</v>
      </c>
      <c r="G3452">
        <v>5</v>
      </c>
      <c r="H3452">
        <v>98</v>
      </c>
      <c r="J3452">
        <v>92</v>
      </c>
      <c r="K3452">
        <v>98</v>
      </c>
      <c r="L3452">
        <v>99</v>
      </c>
      <c r="M3452">
        <v>97</v>
      </c>
      <c r="N3452">
        <v>94</v>
      </c>
      <c r="O3452">
        <v>85</v>
      </c>
      <c r="P3452">
        <v>95</v>
      </c>
      <c r="Q3452">
        <v>95</v>
      </c>
      <c r="R3452">
        <v>95</v>
      </c>
      <c r="T3452" s="34">
        <f>_xlfn.XLOOKUP(B3452,'LHA Demog pivot'!$B$4:$B$93,'LHA Demog pivot'!$C$4:$C$93,,,1)</f>
        <v>1514</v>
      </c>
      <c r="U3452" s="36">
        <f>ROUND(Table2[[#This Row],[LHA_Pop_2016]]*Table2[[#This Row],[C_ADR_7day]]/100000*7,0)</f>
        <v>8</v>
      </c>
      <c r="V3452" s="13">
        <f>IF(OR(Table2[[#This Row],[7d_positivity_public]]=0,ISBLANK(Table2[[#This Row],[7d_positivity_public]])),"",(Table2[[#This Row],[7d_positivity_public]]-Table2[[#This Row],[7d_positivity_all]])/Table2[[#This Row],[7d_positivity_public]])</f>
        <v>0</v>
      </c>
      <c r="W3452">
        <v>5</v>
      </c>
    </row>
    <row r="3453" spans="1:23" x14ac:dyDescent="0.25">
      <c r="A3453" s="10">
        <v>44502</v>
      </c>
      <c r="B3453">
        <v>411</v>
      </c>
      <c r="C3453" t="s">
        <v>287</v>
      </c>
      <c r="D3453">
        <v>3</v>
      </c>
      <c r="E3453">
        <v>5</v>
      </c>
      <c r="F3453">
        <v>-2</v>
      </c>
      <c r="G3453">
        <v>4</v>
      </c>
      <c r="H3453">
        <v>95</v>
      </c>
      <c r="J3453">
        <v>95</v>
      </c>
      <c r="K3453">
        <v>95</v>
      </c>
      <c r="L3453">
        <v>97</v>
      </c>
      <c r="M3453">
        <v>94</v>
      </c>
      <c r="N3453">
        <v>91</v>
      </c>
      <c r="O3453">
        <v>89</v>
      </c>
      <c r="P3453">
        <v>92</v>
      </c>
      <c r="Q3453">
        <v>91</v>
      </c>
      <c r="R3453">
        <v>92</v>
      </c>
      <c r="T3453" s="34">
        <f>_xlfn.XLOOKUP(B3453,'LHA Demog pivot'!$B$4:$B$93,'LHA Demog pivot'!$C$4:$C$93,,,1)</f>
        <v>225919</v>
      </c>
      <c r="U3453" s="36">
        <f>ROUND(Table2[[#This Row],[LHA_Pop_2016]]*Table2[[#This Row],[C_ADR_7day]]/100000*7,0)</f>
        <v>47</v>
      </c>
      <c r="V3453" s="13">
        <f>IF(OR(Table2[[#This Row],[7d_positivity_public]]=0,ISBLANK(Table2[[#This Row],[7d_positivity_public]])),"",(Table2[[#This Row],[7d_positivity_public]]-Table2[[#This Row],[7d_positivity_all]])/Table2[[#This Row],[7d_positivity_public]])</f>
        <v>0.5</v>
      </c>
      <c r="W3453">
        <v>2</v>
      </c>
    </row>
    <row r="3454" spans="1:23" x14ac:dyDescent="0.25">
      <c r="A3454" s="10">
        <v>44502</v>
      </c>
      <c r="B3454">
        <v>412</v>
      </c>
      <c r="C3454" t="s">
        <v>288</v>
      </c>
      <c r="D3454">
        <v>3</v>
      </c>
      <c r="E3454">
        <v>3</v>
      </c>
      <c r="F3454">
        <v>0</v>
      </c>
      <c r="G3454">
        <v>3</v>
      </c>
      <c r="H3454">
        <v>92</v>
      </c>
      <c r="J3454">
        <v>91</v>
      </c>
      <c r="K3454">
        <v>92</v>
      </c>
      <c r="L3454">
        <v>91</v>
      </c>
      <c r="M3454">
        <v>94</v>
      </c>
      <c r="N3454">
        <v>87</v>
      </c>
      <c r="O3454">
        <v>83</v>
      </c>
      <c r="P3454">
        <v>88</v>
      </c>
      <c r="Q3454">
        <v>84</v>
      </c>
      <c r="R3454">
        <v>91</v>
      </c>
      <c r="T3454" s="34">
        <f>_xlfn.XLOOKUP(B3454,'LHA Demog pivot'!$B$4:$B$93,'LHA Demog pivot'!$C$4:$C$93,,,1)</f>
        <v>77460</v>
      </c>
      <c r="U3454" s="36">
        <f>ROUND(Table2[[#This Row],[LHA_Pop_2016]]*Table2[[#This Row],[C_ADR_7day]]/100000*7,0)</f>
        <v>16</v>
      </c>
      <c r="V3454" s="13">
        <f>IF(OR(Table2[[#This Row],[7d_positivity_public]]=0,ISBLANK(Table2[[#This Row],[7d_positivity_public]])),"",(Table2[[#This Row],[7d_positivity_public]]-Table2[[#This Row],[7d_positivity_all]])/Table2[[#This Row],[7d_positivity_public]])</f>
        <v>0.33333333333333331</v>
      </c>
      <c r="W3454">
        <v>2</v>
      </c>
    </row>
    <row r="3455" spans="1:23" x14ac:dyDescent="0.25">
      <c r="A3455" s="10">
        <v>44502</v>
      </c>
      <c r="B3455">
        <v>413</v>
      </c>
      <c r="C3455" t="s">
        <v>289</v>
      </c>
      <c r="D3455">
        <v>3</v>
      </c>
      <c r="E3455">
        <v>3</v>
      </c>
      <c r="F3455">
        <v>0</v>
      </c>
      <c r="G3455">
        <v>4</v>
      </c>
      <c r="H3455">
        <v>95</v>
      </c>
      <c r="J3455">
        <v>96</v>
      </c>
      <c r="K3455">
        <v>95</v>
      </c>
      <c r="L3455">
        <v>93</v>
      </c>
      <c r="M3455">
        <v>96</v>
      </c>
      <c r="N3455">
        <v>92</v>
      </c>
      <c r="O3455">
        <v>90</v>
      </c>
      <c r="P3455">
        <v>92</v>
      </c>
      <c r="Q3455">
        <v>89</v>
      </c>
      <c r="R3455">
        <v>94</v>
      </c>
      <c r="T3455" s="34">
        <f>_xlfn.XLOOKUP(B3455,'LHA Demog pivot'!$B$4:$B$93,'LHA Demog pivot'!$C$4:$C$93,,,1)</f>
        <v>64692</v>
      </c>
      <c r="U3455" s="36">
        <f>ROUND(Table2[[#This Row],[LHA_Pop_2016]]*Table2[[#This Row],[C_ADR_7day]]/100000*7,0)</f>
        <v>14</v>
      </c>
      <c r="V3455" s="13">
        <f>IF(OR(Table2[[#This Row],[7d_positivity_public]]=0,ISBLANK(Table2[[#This Row],[7d_positivity_public]])),"",(Table2[[#This Row],[7d_positivity_public]]-Table2[[#This Row],[7d_positivity_all]])/Table2[[#This Row],[7d_positivity_public]])</f>
        <v>0.25</v>
      </c>
      <c r="W3455">
        <v>3</v>
      </c>
    </row>
    <row r="3456" spans="1:23" x14ac:dyDescent="0.25">
      <c r="A3456" s="10">
        <v>44502</v>
      </c>
      <c r="B3456">
        <v>414</v>
      </c>
      <c r="C3456" t="s">
        <v>290</v>
      </c>
      <c r="D3456">
        <v>10</v>
      </c>
      <c r="E3456">
        <v>4</v>
      </c>
      <c r="F3456">
        <v>6</v>
      </c>
      <c r="G3456">
        <v>10</v>
      </c>
      <c r="H3456">
        <v>87</v>
      </c>
      <c r="J3456">
        <v>82</v>
      </c>
      <c r="K3456">
        <v>87</v>
      </c>
      <c r="L3456">
        <v>79</v>
      </c>
      <c r="M3456">
        <v>91</v>
      </c>
      <c r="N3456">
        <v>83</v>
      </c>
      <c r="O3456">
        <v>72</v>
      </c>
      <c r="P3456">
        <v>83</v>
      </c>
      <c r="Q3456">
        <v>72</v>
      </c>
      <c r="R3456">
        <v>89</v>
      </c>
      <c r="T3456" s="34">
        <f>_xlfn.XLOOKUP(B3456,'LHA Demog pivot'!$B$4:$B$93,'LHA Demog pivot'!$C$4:$C$93,,,1)</f>
        <v>15289</v>
      </c>
      <c r="U3456" s="36">
        <f>ROUND(Table2[[#This Row],[LHA_Pop_2016]]*Table2[[#This Row],[C_ADR_7day]]/100000*7,0)</f>
        <v>11</v>
      </c>
      <c r="V3456" s="13">
        <f>IF(OR(Table2[[#This Row],[7d_positivity_public]]=0,ISBLANK(Table2[[#This Row],[7d_positivity_public]])),"",(Table2[[#This Row],[7d_positivity_public]]-Table2[[#This Row],[7d_positivity_all]])/Table2[[#This Row],[7d_positivity_public]])</f>
        <v>0.2</v>
      </c>
      <c r="W3456">
        <v>8</v>
      </c>
    </row>
    <row r="3457" spans="1:23" x14ac:dyDescent="0.25">
      <c r="A3457" s="10">
        <v>44502</v>
      </c>
      <c r="B3457">
        <v>421</v>
      </c>
      <c r="C3457" t="s">
        <v>291</v>
      </c>
      <c r="D3457">
        <v>13</v>
      </c>
      <c r="E3457">
        <v>11</v>
      </c>
      <c r="F3457">
        <v>2</v>
      </c>
      <c r="G3457">
        <v>9</v>
      </c>
      <c r="H3457">
        <v>87</v>
      </c>
      <c r="J3457">
        <v>86</v>
      </c>
      <c r="K3457">
        <v>87</v>
      </c>
      <c r="L3457">
        <v>82</v>
      </c>
      <c r="M3457">
        <v>91</v>
      </c>
      <c r="N3457">
        <v>82</v>
      </c>
      <c r="O3457">
        <v>76</v>
      </c>
      <c r="P3457">
        <v>82</v>
      </c>
      <c r="Q3457">
        <v>74</v>
      </c>
      <c r="R3457">
        <v>89</v>
      </c>
      <c r="T3457" s="34">
        <f>_xlfn.XLOOKUP(B3457,'LHA Demog pivot'!$B$4:$B$93,'LHA Demog pivot'!$C$4:$C$93,,,1)</f>
        <v>58378</v>
      </c>
      <c r="U3457" s="36">
        <f>ROUND(Table2[[#This Row],[LHA_Pop_2016]]*Table2[[#This Row],[C_ADR_7day]]/100000*7,0)</f>
        <v>53</v>
      </c>
      <c r="V3457" s="13">
        <f>IF(OR(Table2[[#This Row],[7d_positivity_public]]=0,ISBLANK(Table2[[#This Row],[7d_positivity_public]])),"",(Table2[[#This Row],[7d_positivity_public]]-Table2[[#This Row],[7d_positivity_all]])/Table2[[#This Row],[7d_positivity_public]])</f>
        <v>0.1111111111111111</v>
      </c>
      <c r="W3457">
        <v>8</v>
      </c>
    </row>
    <row r="3458" spans="1:23" x14ac:dyDescent="0.25">
      <c r="A3458" s="10">
        <v>44502</v>
      </c>
      <c r="B3458">
        <v>422</v>
      </c>
      <c r="C3458" t="s">
        <v>292</v>
      </c>
      <c r="D3458">
        <v>4</v>
      </c>
      <c r="E3458">
        <v>8</v>
      </c>
      <c r="F3458">
        <v>-4</v>
      </c>
      <c r="G3458">
        <v>11</v>
      </c>
      <c r="H3458">
        <v>82</v>
      </c>
      <c r="J3458">
        <v>74</v>
      </c>
      <c r="K3458">
        <v>83</v>
      </c>
      <c r="L3458">
        <v>73</v>
      </c>
      <c r="M3458">
        <v>88</v>
      </c>
      <c r="N3458">
        <v>76</v>
      </c>
      <c r="O3458">
        <v>64</v>
      </c>
      <c r="P3458">
        <v>77</v>
      </c>
      <c r="Q3458">
        <v>63</v>
      </c>
      <c r="R3458">
        <v>85</v>
      </c>
      <c r="T3458" s="34">
        <f>_xlfn.XLOOKUP(B3458,'LHA Demog pivot'!$B$4:$B$93,'LHA Demog pivot'!$C$4:$C$93,,,1)</f>
        <v>6240</v>
      </c>
      <c r="U3458" s="36">
        <f>ROUND(Table2[[#This Row],[LHA_Pop_2016]]*Table2[[#This Row],[C_ADR_7day]]/100000*7,0)</f>
        <v>2</v>
      </c>
      <c r="V3458" s="13">
        <f>IF(OR(Table2[[#This Row],[7d_positivity_public]]=0,ISBLANK(Table2[[#This Row],[7d_positivity_public]])),"",(Table2[[#This Row],[7d_positivity_public]]-Table2[[#This Row],[7d_positivity_all]])/Table2[[#This Row],[7d_positivity_public]])</f>
        <v>0.36363636363636365</v>
      </c>
      <c r="W3458">
        <v>7</v>
      </c>
    </row>
    <row r="3459" spans="1:23" x14ac:dyDescent="0.25">
      <c r="A3459" s="10">
        <v>44502</v>
      </c>
      <c r="B3459">
        <v>423</v>
      </c>
      <c r="C3459" t="s">
        <v>293</v>
      </c>
      <c r="D3459">
        <v>31</v>
      </c>
      <c r="E3459">
        <v>13</v>
      </c>
      <c r="F3459">
        <v>18</v>
      </c>
      <c r="G3459">
        <v>20</v>
      </c>
      <c r="H3459">
        <v>88</v>
      </c>
      <c r="J3459">
        <v>79</v>
      </c>
      <c r="K3459">
        <v>89</v>
      </c>
      <c r="L3459">
        <v>82</v>
      </c>
      <c r="M3459">
        <v>92</v>
      </c>
      <c r="N3459">
        <v>83</v>
      </c>
      <c r="O3459">
        <v>69</v>
      </c>
      <c r="P3459">
        <v>84</v>
      </c>
      <c r="Q3459">
        <v>74</v>
      </c>
      <c r="R3459">
        <v>90</v>
      </c>
      <c r="T3459" s="34">
        <f>_xlfn.XLOOKUP(B3459,'LHA Demog pivot'!$B$4:$B$93,'LHA Demog pivot'!$C$4:$C$93,,,1)</f>
        <v>19121</v>
      </c>
      <c r="U3459" s="36">
        <f>ROUND(Table2[[#This Row],[LHA_Pop_2016]]*Table2[[#This Row],[C_ADR_7day]]/100000*7,0)</f>
        <v>41</v>
      </c>
      <c r="V3459" s="13">
        <f>IF(OR(Table2[[#This Row],[7d_positivity_public]]=0,ISBLANK(Table2[[#This Row],[7d_positivity_public]])),"",(Table2[[#This Row],[7d_positivity_public]]-Table2[[#This Row],[7d_positivity_all]])/Table2[[#This Row],[7d_positivity_public]])</f>
        <v>0.15</v>
      </c>
      <c r="W3459">
        <v>17</v>
      </c>
    </row>
    <row r="3460" spans="1:23" x14ac:dyDescent="0.25">
      <c r="A3460" s="10">
        <v>44502</v>
      </c>
      <c r="B3460">
        <v>424</v>
      </c>
      <c r="C3460" t="s">
        <v>294</v>
      </c>
      <c r="D3460">
        <v>18</v>
      </c>
      <c r="E3460">
        <v>13</v>
      </c>
      <c r="F3460">
        <v>5</v>
      </c>
      <c r="G3460">
        <v>17</v>
      </c>
      <c r="H3460">
        <v>89</v>
      </c>
      <c r="J3460">
        <v>86</v>
      </c>
      <c r="K3460">
        <v>89</v>
      </c>
      <c r="L3460">
        <v>87</v>
      </c>
      <c r="M3460">
        <v>92</v>
      </c>
      <c r="N3460">
        <v>84</v>
      </c>
      <c r="O3460">
        <v>77</v>
      </c>
      <c r="P3460">
        <v>85</v>
      </c>
      <c r="Q3460">
        <v>80</v>
      </c>
      <c r="R3460">
        <v>89</v>
      </c>
      <c r="T3460" s="34">
        <f>_xlfn.XLOOKUP(B3460,'LHA Demog pivot'!$B$4:$B$93,'LHA Demog pivot'!$C$4:$C$93,,,1)</f>
        <v>108964</v>
      </c>
      <c r="U3460" s="36">
        <f>ROUND(Table2[[#This Row],[LHA_Pop_2016]]*Table2[[#This Row],[C_ADR_7day]]/100000*7,0)</f>
        <v>137</v>
      </c>
      <c r="V3460" s="13">
        <f>IF(OR(Table2[[#This Row],[7d_positivity_public]]=0,ISBLANK(Table2[[#This Row],[7d_positivity_public]])),"",(Table2[[#This Row],[7d_positivity_public]]-Table2[[#This Row],[7d_positivity_all]])/Table2[[#This Row],[7d_positivity_public]])</f>
        <v>0.17647058823529413</v>
      </c>
      <c r="W3460">
        <v>14</v>
      </c>
    </row>
    <row r="3461" spans="1:23" x14ac:dyDescent="0.25">
      <c r="A3461" s="10">
        <v>44502</v>
      </c>
      <c r="B3461">
        <v>425</v>
      </c>
      <c r="C3461" t="s">
        <v>295</v>
      </c>
      <c r="D3461">
        <v>10</v>
      </c>
      <c r="E3461">
        <v>5</v>
      </c>
      <c r="F3461">
        <v>5</v>
      </c>
      <c r="G3461">
        <v>12</v>
      </c>
      <c r="H3461">
        <v>88</v>
      </c>
      <c r="J3461">
        <v>79</v>
      </c>
      <c r="K3461">
        <v>88</v>
      </c>
      <c r="L3461">
        <v>78</v>
      </c>
      <c r="M3461">
        <v>92</v>
      </c>
      <c r="N3461">
        <v>84</v>
      </c>
      <c r="O3461">
        <v>70</v>
      </c>
      <c r="P3461">
        <v>85</v>
      </c>
      <c r="Q3461">
        <v>71</v>
      </c>
      <c r="R3461">
        <v>90</v>
      </c>
      <c r="T3461" s="34">
        <f>_xlfn.XLOOKUP(B3461,'LHA Demog pivot'!$B$4:$B$93,'LHA Demog pivot'!$C$4:$C$93,,,1)</f>
        <v>47133</v>
      </c>
      <c r="U3461" s="36">
        <f>ROUND(Table2[[#This Row],[LHA_Pop_2016]]*Table2[[#This Row],[C_ADR_7day]]/100000*7,0)</f>
        <v>33</v>
      </c>
      <c r="V3461" s="13">
        <f>IF(OR(Table2[[#This Row],[7d_positivity_public]]=0,ISBLANK(Table2[[#This Row],[7d_positivity_public]])),"",(Table2[[#This Row],[7d_positivity_public]]-Table2[[#This Row],[7d_positivity_all]])/Table2[[#This Row],[7d_positivity_public]])</f>
        <v>0.33333333333333331</v>
      </c>
      <c r="W3461">
        <v>8</v>
      </c>
    </row>
    <row r="3462" spans="1:23" x14ac:dyDescent="0.25">
      <c r="A3462" s="10">
        <v>44502</v>
      </c>
      <c r="B3462">
        <v>426</v>
      </c>
      <c r="C3462" t="s">
        <v>296</v>
      </c>
      <c r="D3462">
        <v>15</v>
      </c>
      <c r="E3462">
        <v>35</v>
      </c>
      <c r="F3462">
        <v>-20</v>
      </c>
      <c r="G3462">
        <v>11</v>
      </c>
      <c r="H3462">
        <v>87</v>
      </c>
      <c r="J3462">
        <v>76</v>
      </c>
      <c r="K3462">
        <v>87</v>
      </c>
      <c r="L3462">
        <v>85</v>
      </c>
      <c r="M3462">
        <v>90</v>
      </c>
      <c r="N3462">
        <v>80</v>
      </c>
      <c r="O3462">
        <v>65</v>
      </c>
      <c r="P3462">
        <v>82</v>
      </c>
      <c r="Q3462">
        <v>75</v>
      </c>
      <c r="R3462">
        <v>87</v>
      </c>
      <c r="T3462" s="34">
        <f>_xlfn.XLOOKUP(B3462,'LHA Demog pivot'!$B$4:$B$93,'LHA Demog pivot'!$C$4:$C$93,,,1)</f>
        <v>30981</v>
      </c>
      <c r="U3462" s="36">
        <f>ROUND(Table2[[#This Row],[LHA_Pop_2016]]*Table2[[#This Row],[C_ADR_7day]]/100000*7,0)</f>
        <v>33</v>
      </c>
      <c r="V3462" s="13">
        <f>IF(OR(Table2[[#This Row],[7d_positivity_public]]=0,ISBLANK(Table2[[#This Row],[7d_positivity_public]])),"",(Table2[[#This Row],[7d_positivity_public]]-Table2[[#This Row],[7d_positivity_all]])/Table2[[#This Row],[7d_positivity_public]])</f>
        <v>0.18181818181818182</v>
      </c>
      <c r="W3462">
        <v>9</v>
      </c>
    </row>
    <row r="3463" spans="1:23" x14ac:dyDescent="0.25">
      <c r="A3463" s="10">
        <v>44502</v>
      </c>
      <c r="B3463">
        <v>431</v>
      </c>
      <c r="C3463" t="s">
        <v>297</v>
      </c>
      <c r="D3463">
        <v>7</v>
      </c>
      <c r="E3463">
        <v>7</v>
      </c>
      <c r="F3463">
        <v>0</v>
      </c>
      <c r="G3463">
        <v>6</v>
      </c>
      <c r="H3463">
        <v>87</v>
      </c>
      <c r="J3463">
        <v>81</v>
      </c>
      <c r="K3463">
        <v>88</v>
      </c>
      <c r="L3463">
        <v>82</v>
      </c>
      <c r="M3463">
        <v>92</v>
      </c>
      <c r="N3463">
        <v>83</v>
      </c>
      <c r="O3463">
        <v>72</v>
      </c>
      <c r="P3463">
        <v>84</v>
      </c>
      <c r="Q3463">
        <v>75</v>
      </c>
      <c r="R3463">
        <v>89</v>
      </c>
      <c r="T3463" s="34">
        <f>_xlfn.XLOOKUP(B3463,'LHA Demog pivot'!$B$4:$B$93,'LHA Demog pivot'!$C$4:$C$93,,,1)</f>
        <v>66527</v>
      </c>
      <c r="U3463" s="36">
        <f>ROUND(Table2[[#This Row],[LHA_Pop_2016]]*Table2[[#This Row],[C_ADR_7day]]/100000*7,0)</f>
        <v>33</v>
      </c>
      <c r="V3463" s="13">
        <f>IF(OR(Table2[[#This Row],[7d_positivity_public]]=0,ISBLANK(Table2[[#This Row],[7d_positivity_public]])),"",(Table2[[#This Row],[7d_positivity_public]]-Table2[[#This Row],[7d_positivity_all]])/Table2[[#This Row],[7d_positivity_public]])</f>
        <v>0.16666666666666666</v>
      </c>
      <c r="W3463">
        <v>5</v>
      </c>
    </row>
    <row r="3464" spans="1:23" x14ac:dyDescent="0.25">
      <c r="A3464" s="10">
        <v>44502</v>
      </c>
      <c r="B3464">
        <v>432</v>
      </c>
      <c r="C3464" t="s">
        <v>298</v>
      </c>
      <c r="D3464">
        <v>4</v>
      </c>
      <c r="E3464">
        <v>3</v>
      </c>
      <c r="F3464">
        <v>1</v>
      </c>
      <c r="G3464">
        <v>3</v>
      </c>
      <c r="H3464">
        <v>87</v>
      </c>
      <c r="J3464">
        <v>80</v>
      </c>
      <c r="K3464">
        <v>87</v>
      </c>
      <c r="L3464">
        <v>82</v>
      </c>
      <c r="M3464">
        <v>91</v>
      </c>
      <c r="N3464">
        <v>82</v>
      </c>
      <c r="O3464">
        <v>72</v>
      </c>
      <c r="P3464">
        <v>83</v>
      </c>
      <c r="Q3464">
        <v>74</v>
      </c>
      <c r="R3464">
        <v>89</v>
      </c>
      <c r="T3464" s="34">
        <f>_xlfn.XLOOKUP(B3464,'LHA Demog pivot'!$B$4:$B$93,'LHA Demog pivot'!$C$4:$C$93,,,1)</f>
        <v>42570</v>
      </c>
      <c r="U3464" s="36">
        <f>ROUND(Table2[[#This Row],[LHA_Pop_2016]]*Table2[[#This Row],[C_ADR_7day]]/100000*7,0)</f>
        <v>12</v>
      </c>
      <c r="V3464" s="13">
        <f>IF(OR(Table2[[#This Row],[7d_positivity_public]]=0,ISBLANK(Table2[[#This Row],[7d_positivity_public]])),"",(Table2[[#This Row],[7d_positivity_public]]-Table2[[#This Row],[7d_positivity_all]])/Table2[[#This Row],[7d_positivity_public]])</f>
        <v>0</v>
      </c>
      <c r="W3464">
        <v>3</v>
      </c>
    </row>
    <row r="3465" spans="1:23" x14ac:dyDescent="0.25">
      <c r="A3465" s="10">
        <v>44502</v>
      </c>
      <c r="B3465">
        <v>433</v>
      </c>
      <c r="C3465" t="s">
        <v>299</v>
      </c>
      <c r="D3465">
        <v>115</v>
      </c>
      <c r="E3465">
        <v>14</v>
      </c>
      <c r="F3465">
        <v>101</v>
      </c>
      <c r="G3465">
        <v>86</v>
      </c>
      <c r="H3465">
        <v>83</v>
      </c>
      <c r="J3465">
        <v>71</v>
      </c>
      <c r="K3465">
        <v>83</v>
      </c>
      <c r="L3465">
        <v>78</v>
      </c>
      <c r="M3465">
        <v>86</v>
      </c>
      <c r="N3465">
        <v>76</v>
      </c>
      <c r="O3465">
        <v>58</v>
      </c>
      <c r="P3465">
        <v>78</v>
      </c>
      <c r="Q3465">
        <v>69</v>
      </c>
      <c r="R3465">
        <v>83</v>
      </c>
      <c r="T3465" s="34">
        <f>_xlfn.XLOOKUP(B3465,'LHA Demog pivot'!$B$4:$B$93,'LHA Demog pivot'!$C$4:$C$93,,,1)</f>
        <v>1901</v>
      </c>
      <c r="U3465" s="36">
        <f>ROUND(Table2[[#This Row],[LHA_Pop_2016]]*Table2[[#This Row],[C_ADR_7day]]/100000*7,0)</f>
        <v>15</v>
      </c>
      <c r="V3465" s="13">
        <f>IF(OR(Table2[[#This Row],[7d_positivity_public]]=0,ISBLANK(Table2[[#This Row],[7d_positivity_public]])),"",(Table2[[#This Row],[7d_positivity_public]]-Table2[[#This Row],[7d_positivity_all]])/Table2[[#This Row],[7d_positivity_public]])</f>
        <v>0</v>
      </c>
      <c r="W3465">
        <v>86</v>
      </c>
    </row>
    <row r="3466" spans="1:23" x14ac:dyDescent="0.25">
      <c r="A3466" s="10">
        <v>44502</v>
      </c>
      <c r="B3466">
        <v>434</v>
      </c>
      <c r="C3466" t="s">
        <v>300</v>
      </c>
      <c r="D3466">
        <v>2</v>
      </c>
      <c r="E3466">
        <v>1</v>
      </c>
      <c r="F3466">
        <v>1</v>
      </c>
      <c r="G3466">
        <v>20</v>
      </c>
      <c r="H3466">
        <v>85</v>
      </c>
      <c r="J3466">
        <v>76</v>
      </c>
      <c r="K3466">
        <v>86</v>
      </c>
      <c r="L3466">
        <v>82</v>
      </c>
      <c r="M3466">
        <v>89</v>
      </c>
      <c r="N3466">
        <v>79</v>
      </c>
      <c r="O3466">
        <v>64</v>
      </c>
      <c r="P3466">
        <v>80</v>
      </c>
      <c r="Q3466">
        <v>73</v>
      </c>
      <c r="R3466">
        <v>86</v>
      </c>
      <c r="T3466" s="34">
        <f>_xlfn.XLOOKUP(B3466,'LHA Demog pivot'!$B$4:$B$93,'LHA Demog pivot'!$C$4:$C$93,,,1)</f>
        <v>11235</v>
      </c>
      <c r="U3466" s="36">
        <f>ROUND(Table2[[#This Row],[LHA_Pop_2016]]*Table2[[#This Row],[C_ADR_7day]]/100000*7,0)</f>
        <v>2</v>
      </c>
      <c r="V3466" s="13">
        <f>IF(OR(Table2[[#This Row],[7d_positivity_public]]=0,ISBLANK(Table2[[#This Row],[7d_positivity_public]])),"",(Table2[[#This Row],[7d_positivity_public]]-Table2[[#This Row],[7d_positivity_all]])/Table2[[#This Row],[7d_positivity_public]])</f>
        <v>0.25</v>
      </c>
      <c r="W3466">
        <v>15</v>
      </c>
    </row>
    <row r="3467" spans="1:23" x14ac:dyDescent="0.25">
      <c r="A3467" s="10">
        <v>44502</v>
      </c>
      <c r="B3467">
        <v>510</v>
      </c>
      <c r="C3467" t="s">
        <v>301</v>
      </c>
      <c r="D3467">
        <v>3</v>
      </c>
      <c r="E3467">
        <v>0</v>
      </c>
      <c r="F3467">
        <v>3</v>
      </c>
      <c r="G3467">
        <v>10</v>
      </c>
      <c r="H3467">
        <v>90</v>
      </c>
      <c r="J3467">
        <v>84</v>
      </c>
      <c r="K3467">
        <v>90</v>
      </c>
      <c r="L3467">
        <v>88</v>
      </c>
      <c r="M3467">
        <v>92</v>
      </c>
      <c r="N3467">
        <v>84</v>
      </c>
      <c r="O3467">
        <v>77</v>
      </c>
      <c r="P3467">
        <v>84</v>
      </c>
      <c r="Q3467">
        <v>80</v>
      </c>
      <c r="R3467">
        <v>88</v>
      </c>
      <c r="T3467" s="34">
        <f>_xlfn.XLOOKUP(B3467,'LHA Demog pivot'!$B$4:$B$93,'LHA Demog pivot'!$C$4:$C$93,,,1)</f>
        <v>4198</v>
      </c>
      <c r="U3467" s="36">
        <f>ROUND(Table2[[#This Row],[LHA_Pop_2016]]*Table2[[#This Row],[C_ADR_7day]]/100000*7,0)</f>
        <v>1</v>
      </c>
      <c r="V3467" s="13">
        <f>IF(OR(Table2[[#This Row],[7d_positivity_public]]=0,ISBLANK(Table2[[#This Row],[7d_positivity_public]])),"",(Table2[[#This Row],[7d_positivity_public]]-Table2[[#This Row],[7d_positivity_all]])/Table2[[#This Row],[7d_positivity_public]])</f>
        <v>0</v>
      </c>
      <c r="W3467">
        <v>10</v>
      </c>
    </row>
    <row r="3468" spans="1:23" x14ac:dyDescent="0.25">
      <c r="A3468" s="10">
        <v>44502</v>
      </c>
      <c r="B3468">
        <v>512</v>
      </c>
      <c r="C3468" t="s">
        <v>304</v>
      </c>
      <c r="D3468">
        <v>27</v>
      </c>
      <c r="E3468">
        <v>33</v>
      </c>
      <c r="F3468">
        <v>-6</v>
      </c>
      <c r="G3468">
        <v>23</v>
      </c>
      <c r="H3468">
        <v>89</v>
      </c>
      <c r="J3468">
        <v>81</v>
      </c>
      <c r="K3468">
        <v>90</v>
      </c>
      <c r="L3468">
        <v>88</v>
      </c>
      <c r="M3468">
        <v>92</v>
      </c>
      <c r="N3468">
        <v>82</v>
      </c>
      <c r="O3468">
        <v>69</v>
      </c>
      <c r="P3468">
        <v>83</v>
      </c>
      <c r="Q3468">
        <v>78</v>
      </c>
      <c r="R3468">
        <v>88</v>
      </c>
      <c r="T3468" s="34">
        <f>_xlfn.XLOOKUP(B3468,'LHA Demog pivot'!$B$4:$B$93,'LHA Demog pivot'!$C$4:$C$93,,,1)</f>
        <v>13501</v>
      </c>
      <c r="U3468" s="36">
        <f>ROUND(Table2[[#This Row],[LHA_Pop_2016]]*Table2[[#This Row],[C_ADR_7day]]/100000*7,0)</f>
        <v>26</v>
      </c>
      <c r="V3468" s="13">
        <f>IF(OR(Table2[[#This Row],[7d_positivity_public]]=0,ISBLANK(Table2[[#This Row],[7d_positivity_public]])),"",(Table2[[#This Row],[7d_positivity_public]]-Table2[[#This Row],[7d_positivity_all]])/Table2[[#This Row],[7d_positivity_public]])</f>
        <v>0.17391304347826086</v>
      </c>
      <c r="W3468">
        <v>19</v>
      </c>
    </row>
    <row r="3469" spans="1:23" x14ac:dyDescent="0.25">
      <c r="A3469" s="10">
        <v>44502</v>
      </c>
      <c r="B3469">
        <v>513</v>
      </c>
      <c r="C3469" t="s">
        <v>305</v>
      </c>
      <c r="D3469">
        <v>35</v>
      </c>
      <c r="E3469">
        <v>28</v>
      </c>
      <c r="F3469">
        <v>7</v>
      </c>
      <c r="G3469">
        <v>17</v>
      </c>
      <c r="H3469">
        <v>83</v>
      </c>
      <c r="J3469">
        <v>68</v>
      </c>
      <c r="K3469">
        <v>85</v>
      </c>
      <c r="L3469">
        <v>82</v>
      </c>
      <c r="M3469">
        <v>87</v>
      </c>
      <c r="N3469">
        <v>75</v>
      </c>
      <c r="O3469">
        <v>54</v>
      </c>
      <c r="P3469">
        <v>77</v>
      </c>
      <c r="Q3469">
        <v>72</v>
      </c>
      <c r="R3469">
        <v>82</v>
      </c>
      <c r="T3469" s="34">
        <f>_xlfn.XLOOKUP(B3469,'LHA Demog pivot'!$B$4:$B$93,'LHA Demog pivot'!$C$4:$C$93,,,1)</f>
        <v>4223</v>
      </c>
      <c r="U3469" s="36">
        <f>ROUND(Table2[[#This Row],[LHA_Pop_2016]]*Table2[[#This Row],[C_ADR_7day]]/100000*7,0)</f>
        <v>10</v>
      </c>
      <c r="V3469" s="13">
        <f>IF(OR(Table2[[#This Row],[7d_positivity_public]]=0,ISBLANK(Table2[[#This Row],[7d_positivity_public]])),"",(Table2[[#This Row],[7d_positivity_public]]-Table2[[#This Row],[7d_positivity_all]])/Table2[[#This Row],[7d_positivity_public]])</f>
        <v>5.8823529411764705E-2</v>
      </c>
      <c r="W3469">
        <v>16</v>
      </c>
    </row>
    <row r="3470" spans="1:23" x14ac:dyDescent="0.25">
      <c r="A3470" s="10">
        <v>44502</v>
      </c>
      <c r="B3470">
        <v>514</v>
      </c>
      <c r="C3470" t="s">
        <v>306</v>
      </c>
      <c r="D3470">
        <v>36</v>
      </c>
      <c r="E3470">
        <v>37</v>
      </c>
      <c r="F3470">
        <v>-1</v>
      </c>
      <c r="G3470">
        <v>20</v>
      </c>
      <c r="H3470">
        <v>79</v>
      </c>
      <c r="J3470">
        <v>63</v>
      </c>
      <c r="K3470">
        <v>81</v>
      </c>
      <c r="L3470">
        <v>77</v>
      </c>
      <c r="M3470">
        <v>85</v>
      </c>
      <c r="N3470">
        <v>72</v>
      </c>
      <c r="O3470">
        <v>52</v>
      </c>
      <c r="P3470">
        <v>74</v>
      </c>
      <c r="Q3470">
        <v>67</v>
      </c>
      <c r="R3470">
        <v>81</v>
      </c>
      <c r="T3470" s="34">
        <f>_xlfn.XLOOKUP(B3470,'LHA Demog pivot'!$B$4:$B$93,'LHA Demog pivot'!$C$4:$C$93,,,1)</f>
        <v>16414</v>
      </c>
      <c r="U3470" s="36">
        <f>ROUND(Table2[[#This Row],[LHA_Pop_2016]]*Table2[[#This Row],[C_ADR_7day]]/100000*7,0)</f>
        <v>41</v>
      </c>
      <c r="V3470" s="13">
        <f>IF(OR(Table2[[#This Row],[7d_positivity_public]]=0,ISBLANK(Table2[[#This Row],[7d_positivity_public]])),"",(Table2[[#This Row],[7d_positivity_public]]-Table2[[#This Row],[7d_positivity_all]])/Table2[[#This Row],[7d_positivity_public]])</f>
        <v>0.2</v>
      </c>
      <c r="W3470">
        <v>16</v>
      </c>
    </row>
    <row r="3471" spans="1:23" x14ac:dyDescent="0.25">
      <c r="A3471" s="10">
        <v>44502</v>
      </c>
      <c r="B3471">
        <v>515</v>
      </c>
      <c r="C3471" t="s">
        <v>307</v>
      </c>
      <c r="D3471">
        <v>19</v>
      </c>
      <c r="E3471">
        <v>12</v>
      </c>
      <c r="F3471">
        <v>7</v>
      </c>
      <c r="G3471">
        <v>16</v>
      </c>
      <c r="H3471">
        <v>100</v>
      </c>
      <c r="J3471">
        <v>75</v>
      </c>
      <c r="K3471">
        <v>100</v>
      </c>
      <c r="L3471">
        <v>100</v>
      </c>
      <c r="M3471">
        <v>100</v>
      </c>
      <c r="N3471">
        <v>90</v>
      </c>
      <c r="O3471">
        <v>63</v>
      </c>
      <c r="P3471">
        <v>92</v>
      </c>
      <c r="Q3471">
        <v>90</v>
      </c>
      <c r="R3471">
        <v>94</v>
      </c>
      <c r="T3471" s="34">
        <f>_xlfn.XLOOKUP(B3471,'LHA Demog pivot'!$B$4:$B$93,'LHA Demog pivot'!$C$4:$C$93,,,1)</f>
        <v>9090</v>
      </c>
      <c r="U3471" s="36">
        <f>ROUND(Table2[[#This Row],[LHA_Pop_2016]]*Table2[[#This Row],[C_ADR_7day]]/100000*7,0)</f>
        <v>12</v>
      </c>
      <c r="V3471" s="13">
        <f>IF(OR(Table2[[#This Row],[7d_positivity_public]]=0,ISBLANK(Table2[[#This Row],[7d_positivity_public]])),"",(Table2[[#This Row],[7d_positivity_public]]-Table2[[#This Row],[7d_positivity_all]])/Table2[[#This Row],[7d_positivity_public]])</f>
        <v>0.1875</v>
      </c>
      <c r="W3471">
        <v>13</v>
      </c>
    </row>
    <row r="3472" spans="1:23" x14ac:dyDescent="0.25">
      <c r="A3472" s="10">
        <v>44502</v>
      </c>
      <c r="B3472">
        <v>517</v>
      </c>
      <c r="C3472" t="s">
        <v>308</v>
      </c>
      <c r="D3472">
        <v>41</v>
      </c>
      <c r="E3472">
        <v>58</v>
      </c>
      <c r="F3472">
        <v>-17</v>
      </c>
      <c r="G3472">
        <v>22</v>
      </c>
      <c r="H3472">
        <v>86</v>
      </c>
      <c r="J3472">
        <v>75</v>
      </c>
      <c r="K3472">
        <v>87</v>
      </c>
      <c r="L3472">
        <v>84</v>
      </c>
      <c r="M3472">
        <v>89</v>
      </c>
      <c r="N3472">
        <v>78</v>
      </c>
      <c r="O3472">
        <v>63</v>
      </c>
      <c r="P3472">
        <v>80</v>
      </c>
      <c r="Q3472">
        <v>75</v>
      </c>
      <c r="R3472">
        <v>86</v>
      </c>
      <c r="T3472" s="34">
        <f>_xlfn.XLOOKUP(B3472,'LHA Demog pivot'!$B$4:$B$93,'LHA Demog pivot'!$C$4:$C$93,,,1)</f>
        <v>20250</v>
      </c>
      <c r="U3472" s="36">
        <f>ROUND(Table2[[#This Row],[LHA_Pop_2016]]*Table2[[#This Row],[C_ADR_7day]]/100000*7,0)</f>
        <v>58</v>
      </c>
      <c r="V3472" s="13">
        <f>IF(OR(Table2[[#This Row],[7d_positivity_public]]=0,ISBLANK(Table2[[#This Row],[7d_positivity_public]])),"",(Table2[[#This Row],[7d_positivity_public]]-Table2[[#This Row],[7d_positivity_all]])/Table2[[#This Row],[7d_positivity_public]])</f>
        <v>0.13636363636363635</v>
      </c>
      <c r="W3472">
        <v>19</v>
      </c>
    </row>
    <row r="3473" spans="1:23" x14ac:dyDescent="0.25">
      <c r="A3473" s="10">
        <v>44502</v>
      </c>
      <c r="B3473">
        <v>518</v>
      </c>
      <c r="C3473" t="s">
        <v>309</v>
      </c>
      <c r="D3473">
        <v>178</v>
      </c>
      <c r="E3473">
        <v>215</v>
      </c>
      <c r="F3473">
        <v>-37</v>
      </c>
      <c r="G3473">
        <v>48</v>
      </c>
      <c r="H3473">
        <v>91</v>
      </c>
      <c r="J3473">
        <v>82</v>
      </c>
      <c r="K3473">
        <v>92</v>
      </c>
      <c r="L3473">
        <v>91</v>
      </c>
      <c r="M3473">
        <v>92</v>
      </c>
      <c r="N3473">
        <v>83</v>
      </c>
      <c r="O3473">
        <v>71</v>
      </c>
      <c r="P3473">
        <v>85</v>
      </c>
      <c r="Q3473">
        <v>82</v>
      </c>
      <c r="R3473">
        <v>88</v>
      </c>
      <c r="T3473" s="34">
        <f>_xlfn.XLOOKUP(B3473,'LHA Demog pivot'!$B$4:$B$93,'LHA Demog pivot'!$C$4:$C$93,,,1)</f>
        <v>1880</v>
      </c>
      <c r="U3473" s="36">
        <f>ROUND(Table2[[#This Row],[LHA_Pop_2016]]*Table2[[#This Row],[C_ADR_7day]]/100000*7,0)</f>
        <v>23</v>
      </c>
      <c r="V3473" s="13">
        <f>IF(OR(Table2[[#This Row],[7d_positivity_public]]=0,ISBLANK(Table2[[#This Row],[7d_positivity_public]])),"",(Table2[[#This Row],[7d_positivity_public]]-Table2[[#This Row],[7d_positivity_all]])/Table2[[#This Row],[7d_positivity_public]])</f>
        <v>0</v>
      </c>
      <c r="W3473">
        <v>48</v>
      </c>
    </row>
    <row r="3474" spans="1:23" x14ac:dyDescent="0.25">
      <c r="A3474" s="10">
        <v>44502</v>
      </c>
      <c r="B3474">
        <v>521</v>
      </c>
      <c r="C3474" t="s">
        <v>310</v>
      </c>
      <c r="D3474">
        <v>34</v>
      </c>
      <c r="E3474">
        <v>52</v>
      </c>
      <c r="F3474">
        <v>-18</v>
      </c>
      <c r="G3474">
        <v>34</v>
      </c>
      <c r="H3474">
        <v>77</v>
      </c>
      <c r="J3474">
        <v>64</v>
      </c>
      <c r="K3474">
        <v>78</v>
      </c>
      <c r="L3474">
        <v>72</v>
      </c>
      <c r="M3474">
        <v>84</v>
      </c>
      <c r="N3474">
        <v>70</v>
      </c>
      <c r="O3474">
        <v>55</v>
      </c>
      <c r="P3474">
        <v>72</v>
      </c>
      <c r="Q3474">
        <v>61</v>
      </c>
      <c r="R3474">
        <v>80</v>
      </c>
      <c r="T3474" s="34">
        <f>_xlfn.XLOOKUP(B3474,'LHA Demog pivot'!$B$4:$B$93,'LHA Demog pivot'!$C$4:$C$93,,,1)</f>
        <v>23205</v>
      </c>
      <c r="U3474" s="36">
        <f>ROUND(Table2[[#This Row],[LHA_Pop_2016]]*Table2[[#This Row],[C_ADR_7day]]/100000*7,0)</f>
        <v>55</v>
      </c>
      <c r="V3474" s="13">
        <f>IF(OR(Table2[[#This Row],[7d_positivity_public]]=0,ISBLANK(Table2[[#This Row],[7d_positivity_public]])),"",(Table2[[#This Row],[7d_positivity_public]]-Table2[[#This Row],[7d_positivity_all]])/Table2[[#This Row],[7d_positivity_public]])</f>
        <v>5.8823529411764705E-2</v>
      </c>
      <c r="W3474">
        <v>32</v>
      </c>
    </row>
    <row r="3475" spans="1:23" x14ac:dyDescent="0.25">
      <c r="A3475" s="10">
        <v>44502</v>
      </c>
      <c r="B3475">
        <v>522</v>
      </c>
      <c r="C3475" t="s">
        <v>311</v>
      </c>
      <c r="D3475">
        <v>67</v>
      </c>
      <c r="E3475">
        <v>87</v>
      </c>
      <c r="F3475">
        <v>-20</v>
      </c>
      <c r="G3475">
        <v>26</v>
      </c>
      <c r="H3475">
        <v>76</v>
      </c>
      <c r="J3475">
        <v>56</v>
      </c>
      <c r="K3475">
        <v>78</v>
      </c>
      <c r="L3475">
        <v>73</v>
      </c>
      <c r="M3475">
        <v>83</v>
      </c>
      <c r="N3475">
        <v>70</v>
      </c>
      <c r="O3475">
        <v>46</v>
      </c>
      <c r="P3475">
        <v>72</v>
      </c>
      <c r="Q3475">
        <v>63</v>
      </c>
      <c r="R3475">
        <v>79</v>
      </c>
      <c r="T3475" s="34">
        <f>_xlfn.XLOOKUP(B3475,'LHA Demog pivot'!$B$4:$B$93,'LHA Demog pivot'!$C$4:$C$93,,,1)</f>
        <v>6256</v>
      </c>
      <c r="U3475" s="36">
        <f>ROUND(Table2[[#This Row],[LHA_Pop_2016]]*Table2[[#This Row],[C_ADR_7day]]/100000*7,0)</f>
        <v>29</v>
      </c>
      <c r="V3475" s="13">
        <f>IF(OR(Table2[[#This Row],[7d_positivity_public]]=0,ISBLANK(Table2[[#This Row],[7d_positivity_public]])),"",(Table2[[#This Row],[7d_positivity_public]]-Table2[[#This Row],[7d_positivity_all]])/Table2[[#This Row],[7d_positivity_public]])</f>
        <v>3.8461538461538464E-2</v>
      </c>
      <c r="W3475">
        <v>25</v>
      </c>
    </row>
    <row r="3476" spans="1:23" x14ac:dyDescent="0.25">
      <c r="A3476" s="10">
        <v>44502</v>
      </c>
      <c r="B3476">
        <v>523</v>
      </c>
      <c r="C3476" t="s">
        <v>312</v>
      </c>
      <c r="D3476">
        <v>13</v>
      </c>
      <c r="E3476">
        <v>48</v>
      </c>
      <c r="F3476">
        <v>-35</v>
      </c>
      <c r="G3476">
        <v>10</v>
      </c>
      <c r="H3476">
        <v>74</v>
      </c>
      <c r="J3476">
        <v>57</v>
      </c>
      <c r="K3476">
        <v>76</v>
      </c>
      <c r="L3476">
        <v>69</v>
      </c>
      <c r="M3476">
        <v>82</v>
      </c>
      <c r="N3476">
        <v>66</v>
      </c>
      <c r="O3476">
        <v>46</v>
      </c>
      <c r="P3476">
        <v>68</v>
      </c>
      <c r="Q3476">
        <v>58</v>
      </c>
      <c r="R3476">
        <v>78</v>
      </c>
      <c r="T3476" s="34">
        <f>_xlfn.XLOOKUP(B3476,'LHA Demog pivot'!$B$4:$B$93,'LHA Demog pivot'!$C$4:$C$93,,,1)</f>
        <v>15857</v>
      </c>
      <c r="U3476" s="36">
        <f>ROUND(Table2[[#This Row],[LHA_Pop_2016]]*Table2[[#This Row],[C_ADR_7day]]/100000*7,0)</f>
        <v>14</v>
      </c>
      <c r="V3476" s="13">
        <f>IF(OR(Table2[[#This Row],[7d_positivity_public]]=0,ISBLANK(Table2[[#This Row],[7d_positivity_public]])),"",(Table2[[#This Row],[7d_positivity_public]]-Table2[[#This Row],[7d_positivity_all]])/Table2[[#This Row],[7d_positivity_public]])</f>
        <v>0.1</v>
      </c>
      <c r="W3476">
        <v>9</v>
      </c>
    </row>
    <row r="3477" spans="1:23" x14ac:dyDescent="0.25">
      <c r="A3477" s="10">
        <v>44502</v>
      </c>
      <c r="B3477">
        <v>524</v>
      </c>
      <c r="C3477" t="s">
        <v>313</v>
      </c>
      <c r="D3477">
        <v>18</v>
      </c>
      <c r="E3477">
        <v>29</v>
      </c>
      <c r="F3477">
        <v>-11</v>
      </c>
      <c r="G3477">
        <v>13</v>
      </c>
      <c r="H3477">
        <v>86</v>
      </c>
      <c r="J3477">
        <v>75</v>
      </c>
      <c r="K3477">
        <v>87</v>
      </c>
      <c r="L3477">
        <v>85</v>
      </c>
      <c r="M3477">
        <v>90</v>
      </c>
      <c r="N3477">
        <v>79</v>
      </c>
      <c r="O3477">
        <v>66</v>
      </c>
      <c r="P3477">
        <v>80</v>
      </c>
      <c r="Q3477">
        <v>75</v>
      </c>
      <c r="R3477">
        <v>86</v>
      </c>
      <c r="T3477" s="34">
        <f>_xlfn.XLOOKUP(B3477,'LHA Demog pivot'!$B$4:$B$93,'LHA Demog pivot'!$C$4:$C$93,,,1)</f>
        <v>95077</v>
      </c>
      <c r="U3477" s="36">
        <f>ROUND(Table2[[#This Row],[LHA_Pop_2016]]*Table2[[#This Row],[C_ADR_7day]]/100000*7,0)</f>
        <v>120</v>
      </c>
      <c r="V3477" s="13">
        <f>IF(OR(Table2[[#This Row],[7d_positivity_public]]=0,ISBLANK(Table2[[#This Row],[7d_positivity_public]])),"",(Table2[[#This Row],[7d_positivity_public]]-Table2[[#This Row],[7d_positivity_all]])/Table2[[#This Row],[7d_positivity_public]])</f>
        <v>7.6923076923076927E-2</v>
      </c>
      <c r="W3477">
        <v>12</v>
      </c>
    </row>
    <row r="3478" spans="1:23" x14ac:dyDescent="0.25">
      <c r="A3478" s="10">
        <v>44502</v>
      </c>
      <c r="B3478">
        <v>531</v>
      </c>
      <c r="C3478" t="s">
        <v>314</v>
      </c>
      <c r="D3478">
        <v>52</v>
      </c>
      <c r="E3478">
        <v>66</v>
      </c>
      <c r="F3478">
        <v>-14</v>
      </c>
      <c r="G3478">
        <v>30</v>
      </c>
      <c r="H3478">
        <v>67</v>
      </c>
      <c r="J3478">
        <v>45</v>
      </c>
      <c r="K3478">
        <v>69</v>
      </c>
      <c r="L3478">
        <v>62</v>
      </c>
      <c r="M3478">
        <v>77</v>
      </c>
      <c r="N3478">
        <v>57</v>
      </c>
      <c r="O3478">
        <v>36</v>
      </c>
      <c r="P3478">
        <v>59</v>
      </c>
      <c r="Q3478">
        <v>50</v>
      </c>
      <c r="R3478">
        <v>71</v>
      </c>
      <c r="T3478" s="34">
        <f>_xlfn.XLOOKUP(B3478,'LHA Demog pivot'!$B$4:$B$93,'LHA Demog pivot'!$C$4:$C$93,,,1)</f>
        <v>26850</v>
      </c>
      <c r="U3478" s="36">
        <f>ROUND(Table2[[#This Row],[LHA_Pop_2016]]*Table2[[#This Row],[C_ADR_7day]]/100000*7,0)</f>
        <v>98</v>
      </c>
      <c r="V3478" s="13">
        <f>IF(OR(Table2[[#This Row],[7d_positivity_public]]=0,ISBLANK(Table2[[#This Row],[7d_positivity_public]])),"",(Table2[[#This Row],[7d_positivity_public]]-Table2[[#This Row],[7d_positivity_all]])/Table2[[#This Row],[7d_positivity_public]])</f>
        <v>0.2</v>
      </c>
      <c r="W3478">
        <v>24</v>
      </c>
    </row>
    <row r="3479" spans="1:23" x14ac:dyDescent="0.25">
      <c r="A3479" s="10">
        <v>44502</v>
      </c>
      <c r="B3479">
        <v>532</v>
      </c>
      <c r="C3479" t="s">
        <v>315</v>
      </c>
      <c r="D3479">
        <v>39</v>
      </c>
      <c r="E3479">
        <v>36</v>
      </c>
      <c r="F3479">
        <v>3</v>
      </c>
      <c r="G3479">
        <v>25</v>
      </c>
      <c r="H3479">
        <v>70</v>
      </c>
      <c r="J3479">
        <v>48</v>
      </c>
      <c r="K3479">
        <v>73</v>
      </c>
      <c r="L3479">
        <v>69</v>
      </c>
      <c r="M3479">
        <v>80</v>
      </c>
      <c r="N3479">
        <v>60</v>
      </c>
      <c r="O3479">
        <v>39</v>
      </c>
      <c r="P3479">
        <v>63</v>
      </c>
      <c r="Q3479">
        <v>56</v>
      </c>
      <c r="R3479">
        <v>73</v>
      </c>
      <c r="T3479" s="34">
        <f>_xlfn.XLOOKUP(B3479,'LHA Demog pivot'!$B$4:$B$93,'LHA Demog pivot'!$C$4:$C$93,,,1)</f>
        <v>35521</v>
      </c>
      <c r="U3479" s="36">
        <f>ROUND(Table2[[#This Row],[LHA_Pop_2016]]*Table2[[#This Row],[C_ADR_7day]]/100000*7,0)</f>
        <v>97</v>
      </c>
      <c r="V3479" s="13">
        <f>IF(OR(Table2[[#This Row],[7d_positivity_public]]=0,ISBLANK(Table2[[#This Row],[7d_positivity_public]])),"",(Table2[[#This Row],[7d_positivity_public]]-Table2[[#This Row],[7d_positivity_all]])/Table2[[#This Row],[7d_positivity_public]])</f>
        <v>0.4</v>
      </c>
      <c r="W3479">
        <v>15</v>
      </c>
    </row>
    <row r="3480" spans="1:23" x14ac:dyDescent="0.25">
      <c r="A3480" s="10">
        <v>44502</v>
      </c>
      <c r="B3480">
        <v>533</v>
      </c>
      <c r="C3480" t="s">
        <v>316</v>
      </c>
      <c r="D3480">
        <v>17</v>
      </c>
      <c r="E3480">
        <v>36</v>
      </c>
      <c r="F3480">
        <v>-19</v>
      </c>
      <c r="G3480">
        <v>40</v>
      </c>
      <c r="H3480">
        <v>69</v>
      </c>
      <c r="J3480">
        <v>54</v>
      </c>
      <c r="K3480">
        <v>71</v>
      </c>
      <c r="L3480">
        <v>66</v>
      </c>
      <c r="M3480">
        <v>77</v>
      </c>
      <c r="N3480">
        <v>60</v>
      </c>
      <c r="O3480">
        <v>40</v>
      </c>
      <c r="P3480">
        <v>62</v>
      </c>
      <c r="Q3480">
        <v>54</v>
      </c>
      <c r="R3480">
        <v>72</v>
      </c>
      <c r="T3480" s="34">
        <f>_xlfn.XLOOKUP(B3480,'LHA Demog pivot'!$B$4:$B$93,'LHA Demog pivot'!$C$4:$C$93,,,1)</f>
        <v>5514</v>
      </c>
      <c r="U3480" s="36">
        <f>ROUND(Table2[[#This Row],[LHA_Pop_2016]]*Table2[[#This Row],[C_ADR_7day]]/100000*7,0)</f>
        <v>7</v>
      </c>
      <c r="V3480" s="13">
        <f>IF(OR(Table2[[#This Row],[7d_positivity_public]]=0,ISBLANK(Table2[[#This Row],[7d_positivity_public]])),"",(Table2[[#This Row],[7d_positivity_public]]-Table2[[#This Row],[7d_positivity_all]])/Table2[[#This Row],[7d_positivity_public]])</f>
        <v>0.22500000000000001</v>
      </c>
      <c r="W3480">
        <v>31</v>
      </c>
    </row>
    <row r="3481" spans="1:23" x14ac:dyDescent="0.25">
      <c r="A3481" s="10">
        <v>44502</v>
      </c>
      <c r="B3481">
        <v>555</v>
      </c>
      <c r="C3481" t="s">
        <v>317</v>
      </c>
      <c r="D3481">
        <v>20</v>
      </c>
      <c r="E3481">
        <v>27</v>
      </c>
      <c r="F3481">
        <v>-7</v>
      </c>
      <c r="G3481">
        <v>11</v>
      </c>
      <c r="H3481">
        <v>90</v>
      </c>
      <c r="J3481">
        <v>68</v>
      </c>
      <c r="K3481">
        <v>91</v>
      </c>
      <c r="L3481">
        <v>91</v>
      </c>
      <c r="M3481">
        <v>92</v>
      </c>
      <c r="N3481">
        <v>80</v>
      </c>
      <c r="O3481">
        <v>56</v>
      </c>
      <c r="P3481">
        <v>82</v>
      </c>
      <c r="Q3481">
        <v>75</v>
      </c>
      <c r="R3481">
        <v>87</v>
      </c>
      <c r="T3481" s="34">
        <f>_xlfn.XLOOKUP(B3481,'LHA Demog pivot'!$B$4:$B$93,'LHA Demog pivot'!$C$4:$C$93,,,1)</f>
        <v>2049</v>
      </c>
      <c r="U3481" s="36">
        <f>ROUND(Table2[[#This Row],[LHA_Pop_2016]]*Table2[[#This Row],[C_ADR_7day]]/100000*7,0)</f>
        <v>3</v>
      </c>
      <c r="V3481" s="13">
        <f>IF(OR(Table2[[#This Row],[7d_positivity_public]]=0,ISBLANK(Table2[[#This Row],[7d_positivity_public]])),"",(Table2[[#This Row],[7d_positivity_public]]-Table2[[#This Row],[7d_positivity_all]])/Table2[[#This Row],[7d_positivity_public]])</f>
        <v>9.0909090909090912E-2</v>
      </c>
      <c r="W3481">
        <v>10</v>
      </c>
    </row>
    <row r="3482" spans="1:23" x14ac:dyDescent="0.25">
      <c r="A3482" s="10">
        <v>44505</v>
      </c>
      <c r="B3482">
        <v>111</v>
      </c>
      <c r="C3482" t="s">
        <v>242</v>
      </c>
      <c r="D3482">
        <v>7</v>
      </c>
      <c r="E3482">
        <v>5</v>
      </c>
      <c r="F3482">
        <v>2</v>
      </c>
      <c r="G3482">
        <v>5</v>
      </c>
      <c r="H3482">
        <v>87</v>
      </c>
      <c r="J3482">
        <v>77</v>
      </c>
      <c r="K3482">
        <v>88</v>
      </c>
      <c r="L3482">
        <v>86</v>
      </c>
      <c r="M3482">
        <v>89</v>
      </c>
      <c r="N3482">
        <v>80</v>
      </c>
      <c r="O3482">
        <v>68</v>
      </c>
      <c r="P3482">
        <v>81</v>
      </c>
      <c r="Q3482">
        <v>77</v>
      </c>
      <c r="R3482">
        <v>86</v>
      </c>
      <c r="T3482" s="34">
        <f>_xlfn.XLOOKUP(B3482,'LHA Demog pivot'!$B$4:$B$93,'LHA Demog pivot'!$C$4:$C$93,,,1)</f>
        <v>15531</v>
      </c>
      <c r="U3482" s="36">
        <f>ROUND(Table2[[#This Row],[LHA_Pop_2016]]*Table2[[#This Row],[C_ADR_7day]]/100000*7,0)</f>
        <v>8</v>
      </c>
      <c r="V3482" s="13">
        <f>IF(OR(Table2[[#This Row],[7d_positivity_public]]=0,ISBLANK(Table2[[#This Row],[7d_positivity_public]])),"",(Table2[[#This Row],[7d_positivity_public]]-Table2[[#This Row],[7d_positivity_all]])/Table2[[#This Row],[7d_positivity_public]])</f>
        <v>0.2</v>
      </c>
      <c r="W3482">
        <v>4</v>
      </c>
    </row>
    <row r="3483" spans="1:23" x14ac:dyDescent="0.25">
      <c r="A3483" s="10">
        <v>44505</v>
      </c>
      <c r="B3483">
        <v>112</v>
      </c>
      <c r="C3483" t="s">
        <v>243</v>
      </c>
      <c r="D3483">
        <v>17</v>
      </c>
      <c r="E3483">
        <v>12</v>
      </c>
      <c r="F3483">
        <v>5</v>
      </c>
      <c r="G3483">
        <v>10</v>
      </c>
      <c r="H3483">
        <v>85</v>
      </c>
      <c r="J3483">
        <v>74</v>
      </c>
      <c r="K3483">
        <v>85</v>
      </c>
      <c r="L3483">
        <v>80</v>
      </c>
      <c r="M3483">
        <v>90</v>
      </c>
      <c r="N3483">
        <v>79</v>
      </c>
      <c r="O3483">
        <v>66</v>
      </c>
      <c r="P3483">
        <v>80</v>
      </c>
      <c r="Q3483">
        <v>72</v>
      </c>
      <c r="R3483">
        <v>87</v>
      </c>
      <c r="T3483" s="34">
        <f>_xlfn.XLOOKUP(B3483,'LHA Demog pivot'!$B$4:$B$93,'LHA Demog pivot'!$C$4:$C$93,,,1)</f>
        <v>26248</v>
      </c>
      <c r="U3483" s="36">
        <f>ROUND(Table2[[#This Row],[LHA_Pop_2016]]*Table2[[#This Row],[C_ADR_7day]]/100000*7,0)</f>
        <v>31</v>
      </c>
      <c r="V3483" s="13">
        <f>IF(OR(Table2[[#This Row],[7d_positivity_public]]=0,ISBLANK(Table2[[#This Row],[7d_positivity_public]])),"",(Table2[[#This Row],[7d_positivity_public]]-Table2[[#This Row],[7d_positivity_all]])/Table2[[#This Row],[7d_positivity_public]])</f>
        <v>0.1</v>
      </c>
      <c r="W3483">
        <v>9</v>
      </c>
    </row>
    <row r="3484" spans="1:23" x14ac:dyDescent="0.25">
      <c r="A3484" s="10">
        <v>44505</v>
      </c>
      <c r="B3484">
        <v>113</v>
      </c>
      <c r="C3484" t="s">
        <v>244</v>
      </c>
      <c r="D3484">
        <v>6</v>
      </c>
      <c r="E3484">
        <v>14</v>
      </c>
      <c r="F3484">
        <v>-8</v>
      </c>
      <c r="G3484">
        <v>5</v>
      </c>
      <c r="H3484">
        <v>89</v>
      </c>
      <c r="J3484">
        <v>85</v>
      </c>
      <c r="K3484">
        <v>89</v>
      </c>
      <c r="L3484">
        <v>85</v>
      </c>
      <c r="M3484">
        <v>92</v>
      </c>
      <c r="N3484">
        <v>84</v>
      </c>
      <c r="O3484">
        <v>78</v>
      </c>
      <c r="P3484">
        <v>85</v>
      </c>
      <c r="Q3484">
        <v>79</v>
      </c>
      <c r="R3484">
        <v>90</v>
      </c>
      <c r="T3484" s="34">
        <f>_xlfn.XLOOKUP(B3484,'LHA Demog pivot'!$B$4:$B$93,'LHA Demog pivot'!$C$4:$C$93,,,1)</f>
        <v>9178</v>
      </c>
      <c r="U3484" s="36">
        <f>ROUND(Table2[[#This Row],[LHA_Pop_2016]]*Table2[[#This Row],[C_ADR_7day]]/100000*7,0)</f>
        <v>4</v>
      </c>
      <c r="V3484" s="13">
        <f>IF(OR(Table2[[#This Row],[7d_positivity_public]]=0,ISBLANK(Table2[[#This Row],[7d_positivity_public]])),"",(Table2[[#This Row],[7d_positivity_public]]-Table2[[#This Row],[7d_positivity_all]])/Table2[[#This Row],[7d_positivity_public]])</f>
        <v>0.2</v>
      </c>
      <c r="W3484">
        <v>4</v>
      </c>
    </row>
    <row r="3485" spans="1:23" x14ac:dyDescent="0.25">
      <c r="A3485" s="10">
        <v>44505</v>
      </c>
      <c r="B3485">
        <v>114</v>
      </c>
      <c r="C3485" t="s">
        <v>245</v>
      </c>
      <c r="D3485">
        <v>7</v>
      </c>
      <c r="E3485">
        <v>14</v>
      </c>
      <c r="F3485">
        <v>-7</v>
      </c>
      <c r="G3485">
        <v>5</v>
      </c>
      <c r="H3485">
        <v>92</v>
      </c>
      <c r="J3485">
        <v>79</v>
      </c>
      <c r="K3485">
        <v>92</v>
      </c>
      <c r="L3485">
        <v>91</v>
      </c>
      <c r="M3485">
        <v>93</v>
      </c>
      <c r="N3485">
        <v>86</v>
      </c>
      <c r="O3485">
        <v>67</v>
      </c>
      <c r="P3485">
        <v>87</v>
      </c>
      <c r="Q3485">
        <v>83</v>
      </c>
      <c r="R3485">
        <v>90</v>
      </c>
      <c r="T3485" s="34">
        <f>_xlfn.XLOOKUP(B3485,'LHA Demog pivot'!$B$4:$B$93,'LHA Demog pivot'!$C$4:$C$93,,,1)</f>
        <v>9487</v>
      </c>
      <c r="U3485" s="36">
        <f>ROUND(Table2[[#This Row],[LHA_Pop_2016]]*Table2[[#This Row],[C_ADR_7day]]/100000*7,0)</f>
        <v>5</v>
      </c>
      <c r="V3485" s="13">
        <f>IF(OR(Table2[[#This Row],[7d_positivity_public]]=0,ISBLANK(Table2[[#This Row],[7d_positivity_public]])),"",(Table2[[#This Row],[7d_positivity_public]]-Table2[[#This Row],[7d_positivity_all]])/Table2[[#This Row],[7d_positivity_public]])</f>
        <v>0.2</v>
      </c>
      <c r="W3485">
        <v>4</v>
      </c>
    </row>
    <row r="3486" spans="1:23" x14ac:dyDescent="0.25">
      <c r="A3486" s="10">
        <v>44505</v>
      </c>
      <c r="B3486">
        <v>115</v>
      </c>
      <c r="C3486" t="s">
        <v>246</v>
      </c>
      <c r="D3486">
        <v>9</v>
      </c>
      <c r="E3486">
        <v>9</v>
      </c>
      <c r="F3486">
        <v>0</v>
      </c>
      <c r="G3486">
        <v>8</v>
      </c>
      <c r="H3486">
        <v>74</v>
      </c>
      <c r="J3486">
        <v>52</v>
      </c>
      <c r="K3486">
        <v>76</v>
      </c>
      <c r="L3486">
        <v>64</v>
      </c>
      <c r="M3486">
        <v>82</v>
      </c>
      <c r="N3486">
        <v>68</v>
      </c>
      <c r="O3486">
        <v>42</v>
      </c>
      <c r="P3486">
        <v>70</v>
      </c>
      <c r="Q3486">
        <v>56</v>
      </c>
      <c r="R3486">
        <v>79</v>
      </c>
      <c r="T3486" s="34">
        <f>_xlfn.XLOOKUP(B3486,'LHA Demog pivot'!$B$4:$B$93,'LHA Demog pivot'!$C$4:$C$93,,,1)</f>
        <v>12634</v>
      </c>
      <c r="U3486" s="36">
        <f>ROUND(Table2[[#This Row],[LHA_Pop_2016]]*Table2[[#This Row],[C_ADR_7day]]/100000*7,0)</f>
        <v>8</v>
      </c>
      <c r="V3486" s="13">
        <f>IF(OR(Table2[[#This Row],[7d_positivity_public]]=0,ISBLANK(Table2[[#This Row],[7d_positivity_public]])),"",(Table2[[#This Row],[7d_positivity_public]]-Table2[[#This Row],[7d_positivity_all]])/Table2[[#This Row],[7d_positivity_public]])</f>
        <v>0.25</v>
      </c>
      <c r="W3486">
        <v>6</v>
      </c>
    </row>
    <row r="3487" spans="1:23" x14ac:dyDescent="0.25">
      <c r="A3487" s="10">
        <v>44505</v>
      </c>
      <c r="B3487">
        <v>116</v>
      </c>
      <c r="C3487" t="s">
        <v>247</v>
      </c>
      <c r="D3487">
        <v>4</v>
      </c>
      <c r="E3487">
        <v>4</v>
      </c>
      <c r="F3487">
        <v>0</v>
      </c>
      <c r="G3487">
        <v>3</v>
      </c>
      <c r="H3487">
        <v>92</v>
      </c>
      <c r="J3487">
        <v>80</v>
      </c>
      <c r="K3487">
        <v>93</v>
      </c>
      <c r="L3487">
        <v>96</v>
      </c>
      <c r="M3487">
        <v>90</v>
      </c>
      <c r="N3487">
        <v>86</v>
      </c>
      <c r="O3487">
        <v>71</v>
      </c>
      <c r="P3487">
        <v>87</v>
      </c>
      <c r="Q3487">
        <v>87</v>
      </c>
      <c r="R3487">
        <v>87</v>
      </c>
      <c r="T3487" s="34">
        <f>_xlfn.XLOOKUP(B3487,'LHA Demog pivot'!$B$4:$B$93,'LHA Demog pivot'!$C$4:$C$93,,,1)</f>
        <v>6851</v>
      </c>
      <c r="U3487" s="36">
        <f>ROUND(Table2[[#This Row],[LHA_Pop_2016]]*Table2[[#This Row],[C_ADR_7day]]/100000*7,0)</f>
        <v>2</v>
      </c>
      <c r="V3487" s="13">
        <f>IF(OR(Table2[[#This Row],[7d_positivity_public]]=0,ISBLANK(Table2[[#This Row],[7d_positivity_public]])),"",(Table2[[#This Row],[7d_positivity_public]]-Table2[[#This Row],[7d_positivity_all]])/Table2[[#This Row],[7d_positivity_public]])</f>
        <v>0.33333333333333331</v>
      </c>
      <c r="W3487">
        <v>2</v>
      </c>
    </row>
    <row r="3488" spans="1:23" x14ac:dyDescent="0.25">
      <c r="A3488" s="10">
        <v>44505</v>
      </c>
      <c r="B3488">
        <v>121</v>
      </c>
      <c r="C3488" t="s">
        <v>248</v>
      </c>
      <c r="D3488">
        <v>4</v>
      </c>
      <c r="E3488">
        <v>0</v>
      </c>
      <c r="F3488">
        <v>4</v>
      </c>
      <c r="G3488">
        <v>6</v>
      </c>
      <c r="H3488">
        <v>75</v>
      </c>
      <c r="J3488">
        <v>52</v>
      </c>
      <c r="K3488">
        <v>76</v>
      </c>
      <c r="L3488">
        <v>62</v>
      </c>
      <c r="M3488">
        <v>83</v>
      </c>
      <c r="N3488">
        <v>69</v>
      </c>
      <c r="O3488">
        <v>42</v>
      </c>
      <c r="P3488">
        <v>71</v>
      </c>
      <c r="Q3488">
        <v>54</v>
      </c>
      <c r="R3488">
        <v>78</v>
      </c>
      <c r="T3488" s="34">
        <f>_xlfn.XLOOKUP(B3488,'LHA Demog pivot'!$B$4:$B$93,'LHA Demog pivot'!$C$4:$C$93,,,1)</f>
        <v>3209</v>
      </c>
      <c r="U3488" s="36">
        <f>ROUND(Table2[[#This Row],[LHA_Pop_2016]]*Table2[[#This Row],[C_ADR_7day]]/100000*7,0)</f>
        <v>1</v>
      </c>
      <c r="V3488" s="13">
        <f>IF(OR(Table2[[#This Row],[7d_positivity_public]]=0,ISBLANK(Table2[[#This Row],[7d_positivity_public]])),"",(Table2[[#This Row],[7d_positivity_public]]-Table2[[#This Row],[7d_positivity_all]])/Table2[[#This Row],[7d_positivity_public]])</f>
        <v>0.33333333333333331</v>
      </c>
      <c r="W3488">
        <v>4</v>
      </c>
    </row>
    <row r="3489" spans="1:23" x14ac:dyDescent="0.25">
      <c r="A3489" s="10">
        <v>44505</v>
      </c>
      <c r="B3489">
        <v>122</v>
      </c>
      <c r="C3489" t="s">
        <v>249</v>
      </c>
      <c r="D3489">
        <v>3</v>
      </c>
      <c r="E3489">
        <v>3</v>
      </c>
      <c r="F3489">
        <v>0</v>
      </c>
      <c r="G3489">
        <v>2</v>
      </c>
      <c r="H3489">
        <v>79</v>
      </c>
      <c r="J3489">
        <v>66</v>
      </c>
      <c r="K3489">
        <v>80</v>
      </c>
      <c r="L3489">
        <v>75</v>
      </c>
      <c r="M3489">
        <v>84</v>
      </c>
      <c r="N3489">
        <v>74</v>
      </c>
      <c r="O3489">
        <v>58</v>
      </c>
      <c r="P3489">
        <v>75</v>
      </c>
      <c r="Q3489">
        <v>69</v>
      </c>
      <c r="R3489">
        <v>81</v>
      </c>
      <c r="T3489" s="34">
        <f>_xlfn.XLOOKUP(B3489,'LHA Demog pivot'!$B$4:$B$93,'LHA Demog pivot'!$C$4:$C$93,,,1)</f>
        <v>25523</v>
      </c>
      <c r="U3489" s="36">
        <f>ROUND(Table2[[#This Row],[LHA_Pop_2016]]*Table2[[#This Row],[C_ADR_7day]]/100000*7,0)</f>
        <v>5</v>
      </c>
      <c r="V3489" s="13">
        <f>IF(OR(Table2[[#This Row],[7d_positivity_public]]=0,ISBLANK(Table2[[#This Row],[7d_positivity_public]])),"",(Table2[[#This Row],[7d_positivity_public]]-Table2[[#This Row],[7d_positivity_all]])/Table2[[#This Row],[7d_positivity_public]])</f>
        <v>0</v>
      </c>
      <c r="W3489">
        <v>2</v>
      </c>
    </row>
    <row r="3490" spans="1:23" x14ac:dyDescent="0.25">
      <c r="A3490" s="10">
        <v>44505</v>
      </c>
      <c r="B3490">
        <v>123</v>
      </c>
      <c r="C3490" t="s">
        <v>250</v>
      </c>
      <c r="D3490">
        <v>3</v>
      </c>
      <c r="E3490">
        <v>4</v>
      </c>
      <c r="F3490">
        <v>-1</v>
      </c>
      <c r="G3490">
        <v>3</v>
      </c>
      <c r="H3490">
        <v>83</v>
      </c>
      <c r="J3490">
        <v>72</v>
      </c>
      <c r="K3490">
        <v>84</v>
      </c>
      <c r="L3490">
        <v>79</v>
      </c>
      <c r="M3490">
        <v>87</v>
      </c>
      <c r="N3490">
        <v>78</v>
      </c>
      <c r="O3490">
        <v>63</v>
      </c>
      <c r="P3490">
        <v>79</v>
      </c>
      <c r="Q3490">
        <v>73</v>
      </c>
      <c r="R3490">
        <v>85</v>
      </c>
      <c r="T3490" s="34">
        <f>_xlfn.XLOOKUP(B3490,'LHA Demog pivot'!$B$4:$B$93,'LHA Demog pivot'!$C$4:$C$93,,,1)</f>
        <v>13710</v>
      </c>
      <c r="U3490" s="36">
        <f>ROUND(Table2[[#This Row],[LHA_Pop_2016]]*Table2[[#This Row],[C_ADR_7day]]/100000*7,0)</f>
        <v>3</v>
      </c>
      <c r="V3490" s="13">
        <f>IF(OR(Table2[[#This Row],[7d_positivity_public]]=0,ISBLANK(Table2[[#This Row],[7d_positivity_public]])),"",(Table2[[#This Row],[7d_positivity_public]]-Table2[[#This Row],[7d_positivity_all]])/Table2[[#This Row],[7d_positivity_public]])</f>
        <v>0.33333333333333331</v>
      </c>
      <c r="W3490">
        <v>2</v>
      </c>
    </row>
    <row r="3491" spans="1:23" x14ac:dyDescent="0.25">
      <c r="A3491" s="10">
        <v>44505</v>
      </c>
      <c r="B3491">
        <v>124</v>
      </c>
      <c r="C3491" t="s">
        <v>251</v>
      </c>
      <c r="D3491">
        <v>0</v>
      </c>
      <c r="E3491">
        <v>3</v>
      </c>
      <c r="F3491">
        <v>-3</v>
      </c>
      <c r="G3491">
        <v>0</v>
      </c>
      <c r="H3491">
        <v>79</v>
      </c>
      <c r="J3491">
        <v>60</v>
      </c>
      <c r="K3491">
        <v>80</v>
      </c>
      <c r="L3491">
        <v>69</v>
      </c>
      <c r="M3491">
        <v>84</v>
      </c>
      <c r="N3491">
        <v>73</v>
      </c>
      <c r="O3491">
        <v>54</v>
      </c>
      <c r="P3491">
        <v>74</v>
      </c>
      <c r="Q3491">
        <v>59</v>
      </c>
      <c r="R3491">
        <v>81</v>
      </c>
      <c r="T3491" s="34">
        <f>_xlfn.XLOOKUP(B3491,'LHA Demog pivot'!$B$4:$B$93,'LHA Demog pivot'!$C$4:$C$93,,,1)</f>
        <v>4501</v>
      </c>
      <c r="U3491" s="36">
        <f>ROUND(Table2[[#This Row],[LHA_Pop_2016]]*Table2[[#This Row],[C_ADR_7day]]/100000*7,0)</f>
        <v>0</v>
      </c>
      <c r="V3491" s="13" t="str">
        <f>IF(OR(Table2[[#This Row],[7d_positivity_public]]=0,ISBLANK(Table2[[#This Row],[7d_positivity_public]])),"",(Table2[[#This Row],[7d_positivity_public]]-Table2[[#This Row],[7d_positivity_all]])/Table2[[#This Row],[7d_positivity_public]])</f>
        <v/>
      </c>
      <c r="W3491">
        <v>0</v>
      </c>
    </row>
    <row r="3492" spans="1:23" x14ac:dyDescent="0.25">
      <c r="A3492" s="10">
        <v>44505</v>
      </c>
      <c r="B3492">
        <v>125</v>
      </c>
      <c r="C3492" t="s">
        <v>252</v>
      </c>
      <c r="D3492">
        <v>6</v>
      </c>
      <c r="E3492">
        <v>2</v>
      </c>
      <c r="F3492">
        <v>4</v>
      </c>
      <c r="G3492">
        <v>4</v>
      </c>
      <c r="H3492">
        <v>89</v>
      </c>
      <c r="J3492">
        <v>84</v>
      </c>
      <c r="K3492">
        <v>89</v>
      </c>
      <c r="L3492">
        <v>86</v>
      </c>
      <c r="M3492">
        <v>92</v>
      </c>
      <c r="N3492">
        <v>84</v>
      </c>
      <c r="O3492">
        <v>77</v>
      </c>
      <c r="P3492">
        <v>85</v>
      </c>
      <c r="Q3492">
        <v>79</v>
      </c>
      <c r="R3492">
        <v>90</v>
      </c>
      <c r="T3492" s="34">
        <f>_xlfn.XLOOKUP(B3492,'LHA Demog pivot'!$B$4:$B$93,'LHA Demog pivot'!$C$4:$C$93,,,1)</f>
        <v>19367</v>
      </c>
      <c r="U3492" s="36">
        <f>ROUND(Table2[[#This Row],[LHA_Pop_2016]]*Table2[[#This Row],[C_ADR_7day]]/100000*7,0)</f>
        <v>8</v>
      </c>
      <c r="V3492" s="13">
        <f>IF(OR(Table2[[#This Row],[7d_positivity_public]]=0,ISBLANK(Table2[[#This Row],[7d_positivity_public]])),"",(Table2[[#This Row],[7d_positivity_public]]-Table2[[#This Row],[7d_positivity_all]])/Table2[[#This Row],[7d_positivity_public]])</f>
        <v>0.25</v>
      </c>
      <c r="W3492">
        <v>3</v>
      </c>
    </row>
    <row r="3493" spans="1:23" x14ac:dyDescent="0.25">
      <c r="A3493" s="10">
        <v>44505</v>
      </c>
      <c r="B3493">
        <v>126</v>
      </c>
      <c r="C3493" t="s">
        <v>83</v>
      </c>
      <c r="D3493">
        <v>6</v>
      </c>
      <c r="E3493">
        <v>2</v>
      </c>
      <c r="F3493">
        <v>4</v>
      </c>
      <c r="G3493">
        <v>8</v>
      </c>
      <c r="H3493">
        <v>80</v>
      </c>
      <c r="J3493">
        <v>60</v>
      </c>
      <c r="K3493">
        <v>81</v>
      </c>
      <c r="L3493">
        <v>72</v>
      </c>
      <c r="M3493">
        <v>86</v>
      </c>
      <c r="N3493">
        <v>75</v>
      </c>
      <c r="O3493">
        <v>54</v>
      </c>
      <c r="P3493">
        <v>76</v>
      </c>
      <c r="Q3493">
        <v>63</v>
      </c>
      <c r="R3493">
        <v>82</v>
      </c>
      <c r="T3493" s="34">
        <f>_xlfn.XLOOKUP(B3493,'LHA Demog pivot'!$B$4:$B$93,'LHA Demog pivot'!$C$4:$C$93,,,1)</f>
        <v>8611</v>
      </c>
      <c r="U3493" s="36">
        <f>ROUND(Table2[[#This Row],[LHA_Pop_2016]]*Table2[[#This Row],[C_ADR_7day]]/100000*7,0)</f>
        <v>4</v>
      </c>
      <c r="V3493" s="13">
        <f>IF(OR(Table2[[#This Row],[7d_positivity_public]]=0,ISBLANK(Table2[[#This Row],[7d_positivity_public]])),"",(Table2[[#This Row],[7d_positivity_public]]-Table2[[#This Row],[7d_positivity_all]])/Table2[[#This Row],[7d_positivity_public]])</f>
        <v>0.25</v>
      </c>
      <c r="W3493">
        <v>6</v>
      </c>
    </row>
    <row r="3494" spans="1:23" x14ac:dyDescent="0.25">
      <c r="A3494" s="10">
        <v>44505</v>
      </c>
      <c r="B3494">
        <v>127</v>
      </c>
      <c r="C3494" t="s">
        <v>84</v>
      </c>
      <c r="D3494">
        <v>0</v>
      </c>
      <c r="E3494">
        <v>0</v>
      </c>
      <c r="F3494">
        <v>0</v>
      </c>
      <c r="G3494">
        <v>0</v>
      </c>
      <c r="H3494">
        <v>72</v>
      </c>
      <c r="J3494">
        <v>47</v>
      </c>
      <c r="K3494">
        <v>74</v>
      </c>
      <c r="L3494">
        <v>67</v>
      </c>
      <c r="M3494">
        <v>77</v>
      </c>
      <c r="N3494">
        <v>67</v>
      </c>
      <c r="O3494">
        <v>36</v>
      </c>
      <c r="P3494">
        <v>69</v>
      </c>
      <c r="Q3494">
        <v>58</v>
      </c>
      <c r="R3494">
        <v>73</v>
      </c>
      <c r="T3494" s="34">
        <f>_xlfn.XLOOKUP(B3494,'LHA Demog pivot'!$B$4:$B$93,'LHA Demog pivot'!$C$4:$C$93,,,1)</f>
        <v>3469</v>
      </c>
      <c r="U3494" s="36">
        <f>ROUND(Table2[[#This Row],[LHA_Pop_2016]]*Table2[[#This Row],[C_ADR_7day]]/100000*7,0)</f>
        <v>0</v>
      </c>
      <c r="V3494" s="13" t="str">
        <f>IF(OR(Table2[[#This Row],[7d_positivity_public]]=0,ISBLANK(Table2[[#This Row],[7d_positivity_public]])),"",(Table2[[#This Row],[7d_positivity_public]]-Table2[[#This Row],[7d_positivity_all]])/Table2[[#This Row],[7d_positivity_public]])</f>
        <v/>
      </c>
      <c r="W3494">
        <v>0</v>
      </c>
    </row>
    <row r="3495" spans="1:23" x14ac:dyDescent="0.25">
      <c r="A3495" s="10">
        <v>44505</v>
      </c>
      <c r="B3495">
        <v>131</v>
      </c>
      <c r="C3495" t="s">
        <v>87</v>
      </c>
      <c r="D3495">
        <v>1</v>
      </c>
      <c r="E3495">
        <v>4</v>
      </c>
      <c r="F3495">
        <v>-3</v>
      </c>
      <c r="G3495">
        <v>0</v>
      </c>
      <c r="H3495">
        <v>90</v>
      </c>
      <c r="J3495">
        <v>77</v>
      </c>
      <c r="K3495">
        <v>91</v>
      </c>
      <c r="L3495">
        <v>89</v>
      </c>
      <c r="M3495">
        <v>91</v>
      </c>
      <c r="N3495">
        <v>85</v>
      </c>
      <c r="O3495">
        <v>68</v>
      </c>
      <c r="P3495">
        <v>85</v>
      </c>
      <c r="Q3495">
        <v>81</v>
      </c>
      <c r="R3495">
        <v>87</v>
      </c>
      <c r="T3495" s="34">
        <f>_xlfn.XLOOKUP(B3495,'LHA Demog pivot'!$B$4:$B$93,'LHA Demog pivot'!$C$4:$C$93,,,1)</f>
        <v>19231</v>
      </c>
      <c r="U3495" s="36">
        <f>ROUND(Table2[[#This Row],[LHA_Pop_2016]]*Table2[[#This Row],[C_ADR_7day]]/100000*7,0)</f>
        <v>1</v>
      </c>
      <c r="V3495" s="13" t="str">
        <f>IF(OR(Table2[[#This Row],[7d_positivity_public]]=0,ISBLANK(Table2[[#This Row],[7d_positivity_public]])),"",(Table2[[#This Row],[7d_positivity_public]]-Table2[[#This Row],[7d_positivity_all]])/Table2[[#This Row],[7d_positivity_public]])</f>
        <v/>
      </c>
      <c r="W3495">
        <v>0</v>
      </c>
    </row>
    <row r="3496" spans="1:23" x14ac:dyDescent="0.25">
      <c r="A3496" s="10">
        <v>44505</v>
      </c>
      <c r="B3496">
        <v>132</v>
      </c>
      <c r="C3496" t="s">
        <v>89</v>
      </c>
      <c r="D3496">
        <v>7</v>
      </c>
      <c r="E3496">
        <v>6</v>
      </c>
      <c r="F3496">
        <v>1</v>
      </c>
      <c r="G3496">
        <v>5</v>
      </c>
      <c r="H3496">
        <v>87</v>
      </c>
      <c r="J3496">
        <v>83</v>
      </c>
      <c r="K3496">
        <v>88</v>
      </c>
      <c r="L3496">
        <v>83</v>
      </c>
      <c r="M3496">
        <v>91</v>
      </c>
      <c r="N3496">
        <v>83</v>
      </c>
      <c r="O3496">
        <v>75</v>
      </c>
      <c r="P3496">
        <v>84</v>
      </c>
      <c r="Q3496">
        <v>77</v>
      </c>
      <c r="R3496">
        <v>88</v>
      </c>
      <c r="T3496" s="34">
        <f>_xlfn.XLOOKUP(B3496,'LHA Demog pivot'!$B$4:$B$93,'LHA Demog pivot'!$C$4:$C$93,,,1)</f>
        <v>41799</v>
      </c>
      <c r="U3496" s="36">
        <f>ROUND(Table2[[#This Row],[LHA_Pop_2016]]*Table2[[#This Row],[C_ADR_7day]]/100000*7,0)</f>
        <v>20</v>
      </c>
      <c r="V3496" s="13">
        <f>IF(OR(Table2[[#This Row],[7d_positivity_public]]=0,ISBLANK(Table2[[#This Row],[7d_positivity_public]])),"",(Table2[[#This Row],[7d_positivity_public]]-Table2[[#This Row],[7d_positivity_all]])/Table2[[#This Row],[7d_positivity_public]])</f>
        <v>0.2</v>
      </c>
      <c r="W3496">
        <v>4</v>
      </c>
    </row>
    <row r="3497" spans="1:23" x14ac:dyDescent="0.25">
      <c r="A3497" s="10">
        <v>44505</v>
      </c>
      <c r="B3497">
        <v>133</v>
      </c>
      <c r="C3497" t="s">
        <v>91</v>
      </c>
      <c r="D3497">
        <v>3</v>
      </c>
      <c r="E3497">
        <v>5</v>
      </c>
      <c r="F3497">
        <v>-2</v>
      </c>
      <c r="G3497">
        <v>3</v>
      </c>
      <c r="H3497">
        <v>82</v>
      </c>
      <c r="J3497">
        <v>68</v>
      </c>
      <c r="K3497">
        <v>83</v>
      </c>
      <c r="L3497">
        <v>83</v>
      </c>
      <c r="M3497">
        <v>83</v>
      </c>
      <c r="N3497">
        <v>77</v>
      </c>
      <c r="O3497">
        <v>57</v>
      </c>
      <c r="P3497">
        <v>78</v>
      </c>
      <c r="Q3497">
        <v>73</v>
      </c>
      <c r="R3497">
        <v>80</v>
      </c>
      <c r="T3497" s="34">
        <f>_xlfn.XLOOKUP(B3497,'LHA Demog pivot'!$B$4:$B$93,'LHA Demog pivot'!$C$4:$C$93,,,1)</f>
        <v>5101</v>
      </c>
      <c r="U3497" s="36">
        <f>ROUND(Table2[[#This Row],[LHA_Pop_2016]]*Table2[[#This Row],[C_ADR_7day]]/100000*7,0)</f>
        <v>1</v>
      </c>
      <c r="V3497" s="13">
        <f>IF(OR(Table2[[#This Row],[7d_positivity_public]]=0,ISBLANK(Table2[[#This Row],[7d_positivity_public]])),"",(Table2[[#This Row],[7d_positivity_public]]-Table2[[#This Row],[7d_positivity_all]])/Table2[[#This Row],[7d_positivity_public]])</f>
        <v>0.33333333333333331</v>
      </c>
      <c r="W3497">
        <v>2</v>
      </c>
    </row>
    <row r="3498" spans="1:23" x14ac:dyDescent="0.25">
      <c r="A3498" s="10">
        <v>44505</v>
      </c>
      <c r="B3498">
        <v>134</v>
      </c>
      <c r="C3498" t="s">
        <v>93</v>
      </c>
      <c r="D3498">
        <v>11</v>
      </c>
      <c r="E3498">
        <v>3</v>
      </c>
      <c r="F3498">
        <v>8</v>
      </c>
      <c r="G3498">
        <v>9</v>
      </c>
      <c r="H3498">
        <v>83</v>
      </c>
      <c r="J3498">
        <v>70</v>
      </c>
      <c r="K3498">
        <v>84</v>
      </c>
      <c r="L3498">
        <v>80</v>
      </c>
      <c r="M3498">
        <v>86</v>
      </c>
      <c r="N3498">
        <v>78</v>
      </c>
      <c r="O3498">
        <v>61</v>
      </c>
      <c r="P3498">
        <v>79</v>
      </c>
      <c r="Q3498">
        <v>72</v>
      </c>
      <c r="R3498">
        <v>83</v>
      </c>
      <c r="T3498" s="34">
        <f>_xlfn.XLOOKUP(B3498,'LHA Demog pivot'!$B$4:$B$93,'LHA Demog pivot'!$C$4:$C$93,,,1)</f>
        <v>4781</v>
      </c>
      <c r="U3498" s="36">
        <f>ROUND(Table2[[#This Row],[LHA_Pop_2016]]*Table2[[#This Row],[C_ADR_7day]]/100000*7,0)</f>
        <v>4</v>
      </c>
      <c r="V3498" s="13">
        <f>IF(OR(Table2[[#This Row],[7d_positivity_public]]=0,ISBLANK(Table2[[#This Row],[7d_positivity_public]])),"",(Table2[[#This Row],[7d_positivity_public]]-Table2[[#This Row],[7d_positivity_all]])/Table2[[#This Row],[7d_positivity_public]])</f>
        <v>0.22222222222222221</v>
      </c>
      <c r="W3498">
        <v>7</v>
      </c>
    </row>
    <row r="3499" spans="1:23" x14ac:dyDescent="0.25">
      <c r="A3499" s="10">
        <v>44505</v>
      </c>
      <c r="B3499">
        <v>135</v>
      </c>
      <c r="C3499" t="s">
        <v>95</v>
      </c>
      <c r="D3499">
        <v>19</v>
      </c>
      <c r="E3499">
        <v>21</v>
      </c>
      <c r="F3499">
        <v>-2</v>
      </c>
      <c r="G3499">
        <v>9</v>
      </c>
      <c r="H3499">
        <v>78</v>
      </c>
      <c r="J3499">
        <v>60</v>
      </c>
      <c r="K3499">
        <v>79</v>
      </c>
      <c r="L3499">
        <v>69</v>
      </c>
      <c r="M3499">
        <v>86</v>
      </c>
      <c r="N3499">
        <v>73</v>
      </c>
      <c r="O3499">
        <v>53</v>
      </c>
      <c r="P3499">
        <v>74</v>
      </c>
      <c r="Q3499">
        <v>62</v>
      </c>
      <c r="R3499">
        <v>83</v>
      </c>
      <c r="T3499" s="34">
        <f>_xlfn.XLOOKUP(B3499,'LHA Demog pivot'!$B$4:$B$93,'LHA Demog pivot'!$C$4:$C$93,,,1)</f>
        <v>10220</v>
      </c>
      <c r="U3499" s="36">
        <f>ROUND(Table2[[#This Row],[LHA_Pop_2016]]*Table2[[#This Row],[C_ADR_7day]]/100000*7,0)</f>
        <v>14</v>
      </c>
      <c r="V3499" s="13">
        <f>IF(OR(Table2[[#This Row],[7d_positivity_public]]=0,ISBLANK(Table2[[#This Row],[7d_positivity_public]])),"",(Table2[[#This Row],[7d_positivity_public]]-Table2[[#This Row],[7d_positivity_all]])/Table2[[#This Row],[7d_positivity_public]])</f>
        <v>0</v>
      </c>
      <c r="W3499">
        <v>9</v>
      </c>
    </row>
    <row r="3500" spans="1:23" x14ac:dyDescent="0.25">
      <c r="A3500" s="10">
        <v>44505</v>
      </c>
      <c r="B3500">
        <v>136</v>
      </c>
      <c r="C3500" t="s">
        <v>253</v>
      </c>
      <c r="D3500">
        <v>14</v>
      </c>
      <c r="E3500">
        <v>13</v>
      </c>
      <c r="F3500">
        <v>1</v>
      </c>
      <c r="G3500">
        <v>10</v>
      </c>
      <c r="H3500">
        <v>84</v>
      </c>
      <c r="J3500">
        <v>76</v>
      </c>
      <c r="K3500">
        <v>84</v>
      </c>
      <c r="L3500">
        <v>77</v>
      </c>
      <c r="M3500">
        <v>89</v>
      </c>
      <c r="N3500">
        <v>79</v>
      </c>
      <c r="O3500">
        <v>69</v>
      </c>
      <c r="P3500">
        <v>80</v>
      </c>
      <c r="Q3500">
        <v>70</v>
      </c>
      <c r="R3500">
        <v>87</v>
      </c>
      <c r="T3500" s="34">
        <f>_xlfn.XLOOKUP(B3500,'LHA Demog pivot'!$B$4:$B$93,'LHA Demog pivot'!$C$4:$C$93,,,1)</f>
        <v>66849</v>
      </c>
      <c r="U3500" s="36">
        <f>ROUND(Table2[[#This Row],[LHA_Pop_2016]]*Table2[[#This Row],[C_ADR_7day]]/100000*7,0)</f>
        <v>66</v>
      </c>
      <c r="V3500" s="13">
        <f>IF(OR(Table2[[#This Row],[7d_positivity_public]]=0,ISBLANK(Table2[[#This Row],[7d_positivity_public]])),"",(Table2[[#This Row],[7d_positivity_public]]-Table2[[#This Row],[7d_positivity_all]])/Table2[[#This Row],[7d_positivity_public]])</f>
        <v>0.1</v>
      </c>
      <c r="W3500">
        <v>9</v>
      </c>
    </row>
    <row r="3501" spans="1:23" x14ac:dyDescent="0.25">
      <c r="A3501" s="10">
        <v>44505</v>
      </c>
      <c r="B3501">
        <v>137</v>
      </c>
      <c r="C3501" t="s">
        <v>254</v>
      </c>
      <c r="D3501">
        <v>9</v>
      </c>
      <c r="E3501">
        <v>9</v>
      </c>
      <c r="F3501">
        <v>0</v>
      </c>
      <c r="G3501">
        <v>6</v>
      </c>
      <c r="H3501">
        <v>87</v>
      </c>
      <c r="J3501">
        <v>78</v>
      </c>
      <c r="K3501">
        <v>88</v>
      </c>
      <c r="L3501">
        <v>86</v>
      </c>
      <c r="M3501">
        <v>90</v>
      </c>
      <c r="N3501">
        <v>83</v>
      </c>
      <c r="O3501">
        <v>71</v>
      </c>
      <c r="P3501">
        <v>84</v>
      </c>
      <c r="Q3501">
        <v>79</v>
      </c>
      <c r="R3501">
        <v>87</v>
      </c>
      <c r="T3501" s="34">
        <f>_xlfn.XLOOKUP(B3501,'LHA Demog pivot'!$B$4:$B$93,'LHA Demog pivot'!$C$4:$C$93,,,1)</f>
        <v>194882</v>
      </c>
      <c r="U3501" s="36">
        <f>ROUND(Table2[[#This Row],[LHA_Pop_2016]]*Table2[[#This Row],[C_ADR_7day]]/100000*7,0)</f>
        <v>123</v>
      </c>
      <c r="V3501" s="13">
        <f>IF(OR(Table2[[#This Row],[7d_positivity_public]]=0,ISBLANK(Table2[[#This Row],[7d_positivity_public]])),"",(Table2[[#This Row],[7d_positivity_public]]-Table2[[#This Row],[7d_positivity_all]])/Table2[[#This Row],[7d_positivity_public]])</f>
        <v>0.16666666666666666</v>
      </c>
      <c r="W3501">
        <v>5</v>
      </c>
    </row>
    <row r="3502" spans="1:23" x14ac:dyDescent="0.25">
      <c r="A3502" s="10">
        <v>44505</v>
      </c>
      <c r="B3502">
        <v>138</v>
      </c>
      <c r="C3502" t="s">
        <v>116</v>
      </c>
      <c r="D3502">
        <v>6</v>
      </c>
      <c r="E3502">
        <v>3</v>
      </c>
      <c r="F3502">
        <v>3</v>
      </c>
      <c r="G3502">
        <v>5</v>
      </c>
      <c r="H3502">
        <v>87</v>
      </c>
      <c r="J3502">
        <v>81</v>
      </c>
      <c r="K3502">
        <v>88</v>
      </c>
      <c r="L3502">
        <v>82</v>
      </c>
      <c r="M3502">
        <v>91</v>
      </c>
      <c r="N3502">
        <v>84</v>
      </c>
      <c r="O3502">
        <v>74</v>
      </c>
      <c r="P3502">
        <v>84</v>
      </c>
      <c r="Q3502">
        <v>76</v>
      </c>
      <c r="R3502">
        <v>89</v>
      </c>
      <c r="T3502" s="34">
        <f>_xlfn.XLOOKUP(B3502,'LHA Demog pivot'!$B$4:$B$93,'LHA Demog pivot'!$C$4:$C$93,,,1)</f>
        <v>12110</v>
      </c>
      <c r="U3502" s="36">
        <f>ROUND(Table2[[#This Row],[LHA_Pop_2016]]*Table2[[#This Row],[C_ADR_7day]]/100000*7,0)</f>
        <v>5</v>
      </c>
      <c r="V3502" s="13">
        <f>IF(OR(Table2[[#This Row],[7d_positivity_public]]=0,ISBLANK(Table2[[#This Row],[7d_positivity_public]])),"",(Table2[[#This Row],[7d_positivity_public]]-Table2[[#This Row],[7d_positivity_all]])/Table2[[#This Row],[7d_positivity_public]])</f>
        <v>0.2</v>
      </c>
      <c r="W3502">
        <v>4</v>
      </c>
    </row>
    <row r="3503" spans="1:23" x14ac:dyDescent="0.25">
      <c r="A3503" s="10">
        <v>44505</v>
      </c>
      <c r="B3503">
        <v>139</v>
      </c>
      <c r="C3503" t="s">
        <v>118</v>
      </c>
      <c r="D3503">
        <v>18</v>
      </c>
      <c r="E3503">
        <v>35</v>
      </c>
      <c r="F3503">
        <v>-17</v>
      </c>
      <c r="G3503">
        <v>12</v>
      </c>
      <c r="H3503">
        <v>72</v>
      </c>
      <c r="J3503">
        <v>43</v>
      </c>
      <c r="K3503">
        <v>74</v>
      </c>
      <c r="L3503">
        <v>61</v>
      </c>
      <c r="M3503">
        <v>82</v>
      </c>
      <c r="N3503">
        <v>66</v>
      </c>
      <c r="O3503">
        <v>37</v>
      </c>
      <c r="P3503">
        <v>68</v>
      </c>
      <c r="Q3503">
        <v>52</v>
      </c>
      <c r="R3503">
        <v>79</v>
      </c>
      <c r="T3503" s="34">
        <f>_xlfn.XLOOKUP(B3503,'LHA Demog pivot'!$B$4:$B$93,'LHA Demog pivot'!$C$4:$C$93,,,1)</f>
        <v>7285</v>
      </c>
      <c r="U3503" s="36">
        <f>ROUND(Table2[[#This Row],[LHA_Pop_2016]]*Table2[[#This Row],[C_ADR_7day]]/100000*7,0)</f>
        <v>9</v>
      </c>
      <c r="V3503" s="13">
        <f>IF(OR(Table2[[#This Row],[7d_positivity_public]]=0,ISBLANK(Table2[[#This Row],[7d_positivity_public]])),"",(Table2[[#This Row],[7d_positivity_public]]-Table2[[#This Row],[7d_positivity_all]])/Table2[[#This Row],[7d_positivity_public]])</f>
        <v>8.3333333333333329E-2</v>
      </c>
      <c r="W3503">
        <v>11</v>
      </c>
    </row>
    <row r="3504" spans="1:23" x14ac:dyDescent="0.25">
      <c r="A3504" s="10">
        <v>44505</v>
      </c>
      <c r="B3504">
        <v>141</v>
      </c>
      <c r="C3504" t="s">
        <v>255</v>
      </c>
      <c r="D3504">
        <v>11</v>
      </c>
      <c r="E3504">
        <v>11</v>
      </c>
      <c r="F3504">
        <v>0</v>
      </c>
      <c r="G3504">
        <v>6</v>
      </c>
      <c r="H3504">
        <v>94</v>
      </c>
      <c r="J3504">
        <v>84</v>
      </c>
      <c r="K3504">
        <v>95</v>
      </c>
      <c r="L3504">
        <v>96</v>
      </c>
      <c r="M3504">
        <v>93</v>
      </c>
      <c r="N3504">
        <v>87</v>
      </c>
      <c r="O3504">
        <v>72</v>
      </c>
      <c r="P3504">
        <v>88</v>
      </c>
      <c r="Q3504">
        <v>87</v>
      </c>
      <c r="R3504">
        <v>90</v>
      </c>
      <c r="T3504" s="34">
        <f>_xlfn.XLOOKUP(B3504,'LHA Demog pivot'!$B$4:$B$93,'LHA Demog pivot'!$C$4:$C$93,,,1)</f>
        <v>8085</v>
      </c>
      <c r="U3504" s="36">
        <f>ROUND(Table2[[#This Row],[LHA_Pop_2016]]*Table2[[#This Row],[C_ADR_7day]]/100000*7,0)</f>
        <v>6</v>
      </c>
      <c r="V3504" s="13">
        <f>IF(OR(Table2[[#This Row],[7d_positivity_public]]=0,ISBLANK(Table2[[#This Row],[7d_positivity_public]])),"",(Table2[[#This Row],[7d_positivity_public]]-Table2[[#This Row],[7d_positivity_all]])/Table2[[#This Row],[7d_positivity_public]])</f>
        <v>0</v>
      </c>
      <c r="W3504">
        <v>6</v>
      </c>
    </row>
    <row r="3505" spans="1:23" x14ac:dyDescent="0.25">
      <c r="A3505" s="10">
        <v>44505</v>
      </c>
      <c r="B3505">
        <v>142</v>
      </c>
      <c r="C3505" t="s">
        <v>120</v>
      </c>
      <c r="D3505">
        <v>21</v>
      </c>
      <c r="E3505">
        <v>16</v>
      </c>
      <c r="F3505">
        <v>5</v>
      </c>
      <c r="G3505">
        <v>14</v>
      </c>
      <c r="H3505">
        <v>81</v>
      </c>
      <c r="J3505">
        <v>66</v>
      </c>
      <c r="K3505">
        <v>82</v>
      </c>
      <c r="L3505">
        <v>72</v>
      </c>
      <c r="M3505">
        <v>87</v>
      </c>
      <c r="N3505">
        <v>76</v>
      </c>
      <c r="O3505">
        <v>59</v>
      </c>
      <c r="P3505">
        <v>77</v>
      </c>
      <c r="Q3505">
        <v>65</v>
      </c>
      <c r="R3505">
        <v>84</v>
      </c>
      <c r="T3505" s="34">
        <f>_xlfn.XLOOKUP(B3505,'LHA Demog pivot'!$B$4:$B$93,'LHA Demog pivot'!$C$4:$C$93,,,1)</f>
        <v>33648</v>
      </c>
      <c r="U3505" s="36">
        <f>ROUND(Table2[[#This Row],[LHA_Pop_2016]]*Table2[[#This Row],[C_ADR_7day]]/100000*7,0)</f>
        <v>49</v>
      </c>
      <c r="V3505" s="13">
        <f>IF(OR(Table2[[#This Row],[7d_positivity_public]]=0,ISBLANK(Table2[[#This Row],[7d_positivity_public]])),"",(Table2[[#This Row],[7d_positivity_public]]-Table2[[#This Row],[7d_positivity_all]])/Table2[[#This Row],[7d_positivity_public]])</f>
        <v>0.14285714285714285</v>
      </c>
      <c r="W3505">
        <v>12</v>
      </c>
    </row>
    <row r="3506" spans="1:23" x14ac:dyDescent="0.25">
      <c r="A3506" s="10">
        <v>44505</v>
      </c>
      <c r="B3506">
        <v>143</v>
      </c>
      <c r="C3506" t="s">
        <v>256</v>
      </c>
      <c r="D3506">
        <v>15</v>
      </c>
      <c r="E3506">
        <v>14</v>
      </c>
      <c r="F3506">
        <v>1</v>
      </c>
      <c r="G3506">
        <v>8</v>
      </c>
      <c r="H3506">
        <v>89</v>
      </c>
      <c r="J3506">
        <v>81</v>
      </c>
      <c r="K3506">
        <v>89</v>
      </c>
      <c r="L3506">
        <v>87</v>
      </c>
      <c r="M3506">
        <v>91</v>
      </c>
      <c r="N3506">
        <v>84</v>
      </c>
      <c r="O3506">
        <v>74</v>
      </c>
      <c r="P3506">
        <v>85</v>
      </c>
      <c r="Q3506">
        <v>80</v>
      </c>
      <c r="R3506">
        <v>89</v>
      </c>
      <c r="T3506" s="34">
        <f>_xlfn.XLOOKUP(B3506,'LHA Demog pivot'!$B$4:$B$93,'LHA Demog pivot'!$C$4:$C$93,,,1)</f>
        <v>113287</v>
      </c>
      <c r="U3506" s="36">
        <f>ROUND(Table2[[#This Row],[LHA_Pop_2016]]*Table2[[#This Row],[C_ADR_7day]]/100000*7,0)</f>
        <v>119</v>
      </c>
      <c r="V3506" s="13">
        <f>IF(OR(Table2[[#This Row],[7d_positivity_public]]=0,ISBLANK(Table2[[#This Row],[7d_positivity_public]])),"",(Table2[[#This Row],[7d_positivity_public]]-Table2[[#This Row],[7d_positivity_all]])/Table2[[#This Row],[7d_positivity_public]])</f>
        <v>0.125</v>
      </c>
      <c r="W3506">
        <v>7</v>
      </c>
    </row>
    <row r="3507" spans="1:23" x14ac:dyDescent="0.25">
      <c r="A3507" s="10">
        <v>44505</v>
      </c>
      <c r="B3507">
        <v>144</v>
      </c>
      <c r="C3507" t="s">
        <v>257</v>
      </c>
      <c r="D3507">
        <v>5</v>
      </c>
      <c r="E3507">
        <v>9</v>
      </c>
      <c r="F3507">
        <v>-4</v>
      </c>
      <c r="G3507">
        <v>3</v>
      </c>
      <c r="H3507">
        <v>77</v>
      </c>
      <c r="J3507">
        <v>61</v>
      </c>
      <c r="K3507">
        <v>78</v>
      </c>
      <c r="L3507">
        <v>66</v>
      </c>
      <c r="M3507">
        <v>84</v>
      </c>
      <c r="N3507">
        <v>72</v>
      </c>
      <c r="O3507">
        <v>50</v>
      </c>
      <c r="P3507">
        <v>73</v>
      </c>
      <c r="Q3507">
        <v>56</v>
      </c>
      <c r="R3507">
        <v>81</v>
      </c>
      <c r="T3507" s="34">
        <f>_xlfn.XLOOKUP(B3507,'LHA Demog pivot'!$B$4:$B$93,'LHA Demog pivot'!$C$4:$C$93,,,1)</f>
        <v>14112</v>
      </c>
      <c r="U3507" s="36">
        <f>ROUND(Table2[[#This Row],[LHA_Pop_2016]]*Table2[[#This Row],[C_ADR_7day]]/100000*7,0)</f>
        <v>5</v>
      </c>
      <c r="V3507" s="13">
        <f>IF(OR(Table2[[#This Row],[7d_positivity_public]]=0,ISBLANK(Table2[[#This Row],[7d_positivity_public]])),"",(Table2[[#This Row],[7d_positivity_public]]-Table2[[#This Row],[7d_positivity_all]])/Table2[[#This Row],[7d_positivity_public]])</f>
        <v>0</v>
      </c>
      <c r="W3507">
        <v>3</v>
      </c>
    </row>
    <row r="3508" spans="1:23" x14ac:dyDescent="0.25">
      <c r="A3508" s="10">
        <v>44505</v>
      </c>
      <c r="B3508">
        <v>145</v>
      </c>
      <c r="C3508" t="s">
        <v>258</v>
      </c>
      <c r="D3508">
        <v>16</v>
      </c>
      <c r="E3508">
        <v>20</v>
      </c>
      <c r="F3508">
        <v>-4</v>
      </c>
      <c r="G3508">
        <v>11</v>
      </c>
      <c r="H3508">
        <v>77</v>
      </c>
      <c r="J3508">
        <v>64</v>
      </c>
      <c r="K3508">
        <v>78</v>
      </c>
      <c r="L3508">
        <v>72</v>
      </c>
      <c r="M3508">
        <v>82</v>
      </c>
      <c r="N3508">
        <v>72</v>
      </c>
      <c r="O3508">
        <v>58</v>
      </c>
      <c r="P3508">
        <v>73</v>
      </c>
      <c r="Q3508">
        <v>63</v>
      </c>
      <c r="R3508">
        <v>79</v>
      </c>
      <c r="T3508" s="34">
        <f>_xlfn.XLOOKUP(B3508,'LHA Demog pivot'!$B$4:$B$93,'LHA Demog pivot'!$C$4:$C$93,,,1)</f>
        <v>4050</v>
      </c>
      <c r="U3508" s="36">
        <f>ROUND(Table2[[#This Row],[LHA_Pop_2016]]*Table2[[#This Row],[C_ADR_7day]]/100000*7,0)</f>
        <v>5</v>
      </c>
      <c r="V3508" s="13">
        <f>IF(OR(Table2[[#This Row],[7d_positivity_public]]=0,ISBLANK(Table2[[#This Row],[7d_positivity_public]])),"",(Table2[[#This Row],[7d_positivity_public]]-Table2[[#This Row],[7d_positivity_all]])/Table2[[#This Row],[7d_positivity_public]])</f>
        <v>0</v>
      </c>
      <c r="W3508">
        <v>11</v>
      </c>
    </row>
    <row r="3509" spans="1:23" x14ac:dyDescent="0.25">
      <c r="A3509" s="10">
        <v>44505</v>
      </c>
      <c r="B3509">
        <v>146</v>
      </c>
      <c r="C3509" t="s">
        <v>259</v>
      </c>
      <c r="D3509">
        <v>29</v>
      </c>
      <c r="E3509">
        <v>27</v>
      </c>
      <c r="F3509">
        <v>2</v>
      </c>
      <c r="G3509">
        <v>19</v>
      </c>
      <c r="H3509">
        <v>78</v>
      </c>
      <c r="J3509">
        <v>65</v>
      </c>
      <c r="K3509">
        <v>79</v>
      </c>
      <c r="L3509">
        <v>72</v>
      </c>
      <c r="M3509">
        <v>84</v>
      </c>
      <c r="N3509">
        <v>70</v>
      </c>
      <c r="O3509">
        <v>55</v>
      </c>
      <c r="P3509">
        <v>71</v>
      </c>
      <c r="Q3509">
        <v>62</v>
      </c>
      <c r="R3509">
        <v>80</v>
      </c>
      <c r="T3509" s="34">
        <f>_xlfn.XLOOKUP(B3509,'LHA Demog pivot'!$B$4:$B$93,'LHA Demog pivot'!$C$4:$C$93,,,1)</f>
        <v>24815</v>
      </c>
      <c r="U3509" s="36">
        <f>ROUND(Table2[[#This Row],[LHA_Pop_2016]]*Table2[[#This Row],[C_ADR_7day]]/100000*7,0)</f>
        <v>50</v>
      </c>
      <c r="V3509" s="13">
        <f>IF(OR(Table2[[#This Row],[7d_positivity_public]]=0,ISBLANK(Table2[[#This Row],[7d_positivity_public]])),"",(Table2[[#This Row],[7d_positivity_public]]-Table2[[#This Row],[7d_positivity_all]])/Table2[[#This Row],[7d_positivity_public]])</f>
        <v>0.10526315789473684</v>
      </c>
      <c r="W3509">
        <v>17</v>
      </c>
    </row>
    <row r="3510" spans="1:23" x14ac:dyDescent="0.25">
      <c r="A3510" s="10">
        <v>44505</v>
      </c>
      <c r="B3510">
        <v>147</v>
      </c>
      <c r="C3510" t="s">
        <v>260</v>
      </c>
      <c r="D3510">
        <v>25</v>
      </c>
      <c r="E3510">
        <v>28</v>
      </c>
      <c r="F3510">
        <v>-3</v>
      </c>
      <c r="G3510">
        <v>12</v>
      </c>
      <c r="H3510">
        <v>80</v>
      </c>
      <c r="J3510">
        <v>71</v>
      </c>
      <c r="K3510">
        <v>80</v>
      </c>
      <c r="L3510">
        <v>74</v>
      </c>
      <c r="M3510">
        <v>85</v>
      </c>
      <c r="N3510">
        <v>73</v>
      </c>
      <c r="O3510">
        <v>60</v>
      </c>
      <c r="P3510">
        <v>74</v>
      </c>
      <c r="Q3510">
        <v>65</v>
      </c>
      <c r="R3510">
        <v>81</v>
      </c>
      <c r="T3510" s="34">
        <f>_xlfn.XLOOKUP(B3510,'LHA Demog pivot'!$B$4:$B$93,'LHA Demog pivot'!$C$4:$C$93,,,1)</f>
        <v>4012</v>
      </c>
      <c r="U3510" s="36">
        <f>ROUND(Table2[[#This Row],[LHA_Pop_2016]]*Table2[[#This Row],[C_ADR_7day]]/100000*7,0)</f>
        <v>7</v>
      </c>
      <c r="V3510" s="13">
        <f>IF(OR(Table2[[#This Row],[7d_positivity_public]]=0,ISBLANK(Table2[[#This Row],[7d_positivity_public]])),"",(Table2[[#This Row],[7d_positivity_public]]-Table2[[#This Row],[7d_positivity_all]])/Table2[[#This Row],[7d_positivity_public]])</f>
        <v>0.16666666666666666</v>
      </c>
      <c r="W3510">
        <v>10</v>
      </c>
    </row>
    <row r="3511" spans="1:23" x14ac:dyDescent="0.25">
      <c r="A3511" s="10">
        <v>44505</v>
      </c>
      <c r="B3511">
        <v>148</v>
      </c>
      <c r="C3511" t="s">
        <v>261</v>
      </c>
      <c r="D3511">
        <v>4</v>
      </c>
      <c r="E3511">
        <v>8</v>
      </c>
      <c r="F3511">
        <v>-4</v>
      </c>
      <c r="G3511">
        <v>4</v>
      </c>
      <c r="H3511">
        <v>80</v>
      </c>
      <c r="J3511">
        <v>63</v>
      </c>
      <c r="K3511">
        <v>81</v>
      </c>
      <c r="L3511">
        <v>72</v>
      </c>
      <c r="M3511">
        <v>86</v>
      </c>
      <c r="N3511">
        <v>73</v>
      </c>
      <c r="O3511">
        <v>51</v>
      </c>
      <c r="P3511">
        <v>75</v>
      </c>
      <c r="Q3511">
        <v>63</v>
      </c>
      <c r="R3511">
        <v>81</v>
      </c>
      <c r="T3511" s="34">
        <f>_xlfn.XLOOKUP(B3511,'LHA Demog pivot'!$B$4:$B$93,'LHA Demog pivot'!$C$4:$C$93,,,1)</f>
        <v>6548</v>
      </c>
      <c r="U3511" s="36">
        <f>ROUND(Table2[[#This Row],[LHA_Pop_2016]]*Table2[[#This Row],[C_ADR_7day]]/100000*7,0)</f>
        <v>2</v>
      </c>
      <c r="V3511" s="13">
        <f>IF(OR(Table2[[#This Row],[7d_positivity_public]]=0,ISBLANK(Table2[[#This Row],[7d_positivity_public]])),"",(Table2[[#This Row],[7d_positivity_public]]-Table2[[#This Row],[7d_positivity_all]])/Table2[[#This Row],[7d_positivity_public]])</f>
        <v>0</v>
      </c>
      <c r="W3511">
        <v>4</v>
      </c>
    </row>
    <row r="3512" spans="1:23" x14ac:dyDescent="0.25">
      <c r="A3512" s="10">
        <v>44505</v>
      </c>
      <c r="B3512">
        <v>149</v>
      </c>
      <c r="C3512" t="s">
        <v>124</v>
      </c>
      <c r="D3512">
        <v>8</v>
      </c>
      <c r="E3512">
        <v>13</v>
      </c>
      <c r="F3512">
        <v>-5</v>
      </c>
      <c r="G3512">
        <v>6</v>
      </c>
      <c r="H3512">
        <v>81</v>
      </c>
      <c r="J3512">
        <v>71</v>
      </c>
      <c r="K3512">
        <v>82</v>
      </c>
      <c r="L3512">
        <v>75</v>
      </c>
      <c r="M3512">
        <v>87</v>
      </c>
      <c r="N3512">
        <v>74</v>
      </c>
      <c r="O3512">
        <v>59</v>
      </c>
      <c r="P3512">
        <v>75</v>
      </c>
      <c r="Q3512">
        <v>65</v>
      </c>
      <c r="R3512">
        <v>83</v>
      </c>
      <c r="T3512" s="34">
        <f>_xlfn.XLOOKUP(B3512,'LHA Demog pivot'!$B$4:$B$93,'LHA Demog pivot'!$C$4:$C$93,,,1)</f>
        <v>10855</v>
      </c>
      <c r="U3512" s="36">
        <f>ROUND(Table2[[#This Row],[LHA_Pop_2016]]*Table2[[#This Row],[C_ADR_7day]]/100000*7,0)</f>
        <v>6</v>
      </c>
      <c r="V3512" s="13">
        <f>IF(OR(Table2[[#This Row],[7d_positivity_public]]=0,ISBLANK(Table2[[#This Row],[7d_positivity_public]])),"",(Table2[[#This Row],[7d_positivity_public]]-Table2[[#This Row],[7d_positivity_all]])/Table2[[#This Row],[7d_positivity_public]])</f>
        <v>0.16666666666666666</v>
      </c>
      <c r="W3512">
        <v>5</v>
      </c>
    </row>
    <row r="3513" spans="1:23" x14ac:dyDescent="0.25">
      <c r="A3513" s="10">
        <v>44505</v>
      </c>
      <c r="B3513">
        <v>211</v>
      </c>
      <c r="C3513" t="s">
        <v>262</v>
      </c>
      <c r="D3513">
        <v>10</v>
      </c>
      <c r="E3513">
        <v>29</v>
      </c>
      <c r="F3513">
        <v>-19</v>
      </c>
      <c r="G3513">
        <v>7</v>
      </c>
      <c r="H3513">
        <v>78</v>
      </c>
      <c r="J3513">
        <v>60</v>
      </c>
      <c r="K3513">
        <v>79</v>
      </c>
      <c r="L3513">
        <v>72</v>
      </c>
      <c r="M3513">
        <v>83</v>
      </c>
      <c r="N3513">
        <v>72</v>
      </c>
      <c r="O3513">
        <v>52</v>
      </c>
      <c r="P3513">
        <v>74</v>
      </c>
      <c r="Q3513">
        <v>64</v>
      </c>
      <c r="R3513">
        <v>80</v>
      </c>
      <c r="T3513" s="34">
        <f>_xlfn.XLOOKUP(B3513,'LHA Demog pivot'!$B$4:$B$93,'LHA Demog pivot'!$C$4:$C$93,,,1)</f>
        <v>8129</v>
      </c>
      <c r="U3513" s="36">
        <f>ROUND(Table2[[#This Row],[LHA_Pop_2016]]*Table2[[#This Row],[C_ADR_7day]]/100000*7,0)</f>
        <v>6</v>
      </c>
      <c r="V3513" s="13">
        <f>IF(OR(Table2[[#This Row],[7d_positivity_public]]=0,ISBLANK(Table2[[#This Row],[7d_positivity_public]])),"",(Table2[[#This Row],[7d_positivity_public]]-Table2[[#This Row],[7d_positivity_all]])/Table2[[#This Row],[7d_positivity_public]])</f>
        <v>0.14285714285714285</v>
      </c>
      <c r="W3513">
        <v>6</v>
      </c>
    </row>
    <row r="3514" spans="1:23" x14ac:dyDescent="0.25">
      <c r="A3514" s="10">
        <v>44505</v>
      </c>
      <c r="B3514">
        <v>212</v>
      </c>
      <c r="C3514" t="s">
        <v>263</v>
      </c>
      <c r="D3514">
        <v>21</v>
      </c>
      <c r="E3514">
        <v>30</v>
      </c>
      <c r="F3514">
        <v>-9</v>
      </c>
      <c r="G3514">
        <v>7</v>
      </c>
      <c r="H3514">
        <v>81</v>
      </c>
      <c r="J3514">
        <v>70</v>
      </c>
      <c r="K3514">
        <v>82</v>
      </c>
      <c r="L3514">
        <v>76</v>
      </c>
      <c r="M3514">
        <v>87</v>
      </c>
      <c r="N3514">
        <v>76</v>
      </c>
      <c r="O3514">
        <v>63</v>
      </c>
      <c r="P3514">
        <v>77</v>
      </c>
      <c r="Q3514">
        <v>69</v>
      </c>
      <c r="R3514">
        <v>84</v>
      </c>
      <c r="T3514" s="34">
        <f>_xlfn.XLOOKUP(B3514,'LHA Demog pivot'!$B$4:$B$93,'LHA Demog pivot'!$C$4:$C$93,,,1)</f>
        <v>93177</v>
      </c>
      <c r="U3514" s="36">
        <f>ROUND(Table2[[#This Row],[LHA_Pop_2016]]*Table2[[#This Row],[C_ADR_7day]]/100000*7,0)</f>
        <v>137</v>
      </c>
      <c r="V3514" s="13">
        <f>IF(OR(Table2[[#This Row],[7d_positivity_public]]=0,ISBLANK(Table2[[#This Row],[7d_positivity_public]])),"",(Table2[[#This Row],[7d_positivity_public]]-Table2[[#This Row],[7d_positivity_all]])/Table2[[#This Row],[7d_positivity_public]])</f>
        <v>0.14285714285714285</v>
      </c>
      <c r="W3514">
        <v>6</v>
      </c>
    </row>
    <row r="3515" spans="1:23" x14ac:dyDescent="0.25">
      <c r="A3515" s="10">
        <v>44505</v>
      </c>
      <c r="B3515">
        <v>213</v>
      </c>
      <c r="C3515" t="s">
        <v>264</v>
      </c>
      <c r="D3515">
        <v>24</v>
      </c>
      <c r="E3515">
        <v>31</v>
      </c>
      <c r="F3515">
        <v>-7</v>
      </c>
      <c r="G3515">
        <v>9</v>
      </c>
      <c r="H3515">
        <v>88</v>
      </c>
      <c r="J3515">
        <v>79</v>
      </c>
      <c r="K3515">
        <v>88</v>
      </c>
      <c r="L3515">
        <v>88</v>
      </c>
      <c r="M3515">
        <v>90</v>
      </c>
      <c r="N3515">
        <v>83</v>
      </c>
      <c r="O3515">
        <v>71</v>
      </c>
      <c r="P3515">
        <v>84</v>
      </c>
      <c r="Q3515">
        <v>81</v>
      </c>
      <c r="R3515">
        <v>87</v>
      </c>
      <c r="T3515" s="34">
        <f>_xlfn.XLOOKUP(B3515,'LHA Demog pivot'!$B$4:$B$93,'LHA Demog pivot'!$C$4:$C$93,,,1)</f>
        <v>141685</v>
      </c>
      <c r="U3515" s="36">
        <f>ROUND(Table2[[#This Row],[LHA_Pop_2016]]*Table2[[#This Row],[C_ADR_7day]]/100000*7,0)</f>
        <v>238</v>
      </c>
      <c r="V3515" s="13">
        <f>IF(OR(Table2[[#This Row],[7d_positivity_public]]=0,ISBLANK(Table2[[#This Row],[7d_positivity_public]])),"",(Table2[[#This Row],[7d_positivity_public]]-Table2[[#This Row],[7d_positivity_all]])/Table2[[#This Row],[7d_positivity_public]])</f>
        <v>0.22222222222222221</v>
      </c>
      <c r="W3515">
        <v>7</v>
      </c>
    </row>
    <row r="3516" spans="1:23" x14ac:dyDescent="0.25">
      <c r="A3516" s="10">
        <v>44505</v>
      </c>
      <c r="B3516">
        <v>214</v>
      </c>
      <c r="C3516" t="s">
        <v>265</v>
      </c>
      <c r="D3516">
        <v>15</v>
      </c>
      <c r="E3516">
        <v>20</v>
      </c>
      <c r="F3516">
        <v>-5</v>
      </c>
      <c r="G3516">
        <v>7</v>
      </c>
      <c r="H3516">
        <v>81</v>
      </c>
      <c r="J3516">
        <v>74</v>
      </c>
      <c r="K3516">
        <v>82</v>
      </c>
      <c r="L3516">
        <v>77</v>
      </c>
      <c r="M3516">
        <v>87</v>
      </c>
      <c r="N3516">
        <v>76</v>
      </c>
      <c r="O3516">
        <v>65</v>
      </c>
      <c r="P3516">
        <v>77</v>
      </c>
      <c r="Q3516">
        <v>70</v>
      </c>
      <c r="R3516">
        <v>84</v>
      </c>
      <c r="T3516" s="34">
        <f>_xlfn.XLOOKUP(B3516,'LHA Demog pivot'!$B$4:$B$93,'LHA Demog pivot'!$C$4:$C$93,,,1)</f>
        <v>43157</v>
      </c>
      <c r="U3516" s="36">
        <f>ROUND(Table2[[#This Row],[LHA_Pop_2016]]*Table2[[#This Row],[C_ADR_7day]]/100000*7,0)</f>
        <v>45</v>
      </c>
      <c r="V3516" s="13">
        <f>IF(OR(Table2[[#This Row],[7d_positivity_public]]=0,ISBLANK(Table2[[#This Row],[7d_positivity_public]])),"",(Table2[[#This Row],[7d_positivity_public]]-Table2[[#This Row],[7d_positivity_all]])/Table2[[#This Row],[7d_positivity_public]])</f>
        <v>0.14285714285714285</v>
      </c>
      <c r="W3516">
        <v>6</v>
      </c>
    </row>
    <row r="3517" spans="1:23" x14ac:dyDescent="0.25">
      <c r="A3517" s="10">
        <v>44505</v>
      </c>
      <c r="B3517">
        <v>215</v>
      </c>
      <c r="C3517" t="s">
        <v>135</v>
      </c>
      <c r="D3517">
        <v>17</v>
      </c>
      <c r="E3517">
        <v>18</v>
      </c>
      <c r="F3517">
        <v>-1</v>
      </c>
      <c r="G3517">
        <v>9</v>
      </c>
      <c r="H3517">
        <v>84</v>
      </c>
      <c r="J3517">
        <v>68</v>
      </c>
      <c r="K3517">
        <v>85</v>
      </c>
      <c r="L3517">
        <v>78</v>
      </c>
      <c r="M3517">
        <v>90</v>
      </c>
      <c r="N3517">
        <v>79</v>
      </c>
      <c r="O3517">
        <v>61</v>
      </c>
      <c r="P3517">
        <v>80</v>
      </c>
      <c r="Q3517">
        <v>69</v>
      </c>
      <c r="R3517">
        <v>87</v>
      </c>
      <c r="T3517" s="34">
        <f>_xlfn.XLOOKUP(B3517,'LHA Demog pivot'!$B$4:$B$93,'LHA Demog pivot'!$C$4:$C$93,,,1)</f>
        <v>9696</v>
      </c>
      <c r="U3517" s="36">
        <f>ROUND(Table2[[#This Row],[LHA_Pop_2016]]*Table2[[#This Row],[C_ADR_7day]]/100000*7,0)</f>
        <v>12</v>
      </c>
      <c r="V3517" s="13">
        <f>IF(OR(Table2[[#This Row],[7d_positivity_public]]=0,ISBLANK(Table2[[#This Row],[7d_positivity_public]])),"",(Table2[[#This Row],[7d_positivity_public]]-Table2[[#This Row],[7d_positivity_all]])/Table2[[#This Row],[7d_positivity_public]])</f>
        <v>0.1111111111111111</v>
      </c>
      <c r="W3517">
        <v>8</v>
      </c>
    </row>
    <row r="3518" spans="1:23" x14ac:dyDescent="0.25">
      <c r="A3518" s="10">
        <v>44505</v>
      </c>
      <c r="B3518">
        <v>221</v>
      </c>
      <c r="C3518" t="s">
        <v>136</v>
      </c>
      <c r="D3518">
        <v>6</v>
      </c>
      <c r="E3518">
        <v>8</v>
      </c>
      <c r="F3518">
        <v>-2</v>
      </c>
      <c r="G3518">
        <v>3</v>
      </c>
      <c r="H3518">
        <v>93</v>
      </c>
      <c r="J3518">
        <v>91</v>
      </c>
      <c r="K3518">
        <v>93</v>
      </c>
      <c r="L3518">
        <v>94</v>
      </c>
      <c r="M3518">
        <v>91</v>
      </c>
      <c r="N3518">
        <v>89</v>
      </c>
      <c r="O3518">
        <v>85</v>
      </c>
      <c r="P3518">
        <v>89</v>
      </c>
      <c r="Q3518">
        <v>90</v>
      </c>
      <c r="R3518">
        <v>89</v>
      </c>
      <c r="T3518" s="34">
        <f>_xlfn.XLOOKUP(B3518,'LHA Demog pivot'!$B$4:$B$93,'LHA Demog pivot'!$C$4:$C$93,,,1)</f>
        <v>70996</v>
      </c>
      <c r="U3518" s="36">
        <f>ROUND(Table2[[#This Row],[LHA_Pop_2016]]*Table2[[#This Row],[C_ADR_7day]]/100000*7,0)</f>
        <v>30</v>
      </c>
      <c r="V3518" s="13">
        <f>IF(OR(Table2[[#This Row],[7d_positivity_public]]=0,ISBLANK(Table2[[#This Row],[7d_positivity_public]])),"",(Table2[[#This Row],[7d_positivity_public]]-Table2[[#This Row],[7d_positivity_all]])/Table2[[#This Row],[7d_positivity_public]])</f>
        <v>0.33333333333333331</v>
      </c>
      <c r="W3518">
        <v>2</v>
      </c>
    </row>
    <row r="3519" spans="1:23" x14ac:dyDescent="0.25">
      <c r="A3519" s="10">
        <v>44505</v>
      </c>
      <c r="B3519">
        <v>222</v>
      </c>
      <c r="C3519" t="s">
        <v>266</v>
      </c>
      <c r="D3519">
        <v>4</v>
      </c>
      <c r="E3519">
        <v>5</v>
      </c>
      <c r="F3519">
        <v>-1</v>
      </c>
      <c r="G3519">
        <v>3</v>
      </c>
      <c r="H3519">
        <v>93</v>
      </c>
      <c r="J3519">
        <v>90</v>
      </c>
      <c r="K3519">
        <v>93</v>
      </c>
      <c r="L3519">
        <v>96</v>
      </c>
      <c r="M3519">
        <v>89</v>
      </c>
      <c r="N3519">
        <v>89</v>
      </c>
      <c r="O3519">
        <v>84</v>
      </c>
      <c r="P3519">
        <v>90</v>
      </c>
      <c r="Q3519">
        <v>92</v>
      </c>
      <c r="R3519">
        <v>87</v>
      </c>
      <c r="T3519" s="34">
        <f>_xlfn.XLOOKUP(B3519,'LHA Demog pivot'!$B$4:$B$93,'LHA Demog pivot'!$C$4:$C$93,,,1)</f>
        <v>232755</v>
      </c>
      <c r="U3519" s="36">
        <f>ROUND(Table2[[#This Row],[LHA_Pop_2016]]*Table2[[#This Row],[C_ADR_7day]]/100000*7,0)</f>
        <v>65</v>
      </c>
      <c r="V3519" s="13">
        <f>IF(OR(Table2[[#This Row],[7d_positivity_public]]=0,ISBLANK(Table2[[#This Row],[7d_positivity_public]])),"",(Table2[[#This Row],[7d_positivity_public]]-Table2[[#This Row],[7d_positivity_all]])/Table2[[#This Row],[7d_positivity_public]])</f>
        <v>0.66666666666666663</v>
      </c>
      <c r="W3519">
        <v>1</v>
      </c>
    </row>
    <row r="3520" spans="1:23" x14ac:dyDescent="0.25">
      <c r="A3520" s="10">
        <v>44505</v>
      </c>
      <c r="B3520">
        <v>223</v>
      </c>
      <c r="C3520" t="s">
        <v>267</v>
      </c>
      <c r="D3520">
        <v>19</v>
      </c>
      <c r="E3520">
        <v>20</v>
      </c>
      <c r="F3520">
        <v>-1</v>
      </c>
      <c r="G3520">
        <v>7</v>
      </c>
      <c r="H3520">
        <v>88</v>
      </c>
      <c r="J3520">
        <v>86</v>
      </c>
      <c r="K3520">
        <v>88</v>
      </c>
      <c r="L3520">
        <v>86</v>
      </c>
      <c r="M3520">
        <v>91</v>
      </c>
      <c r="N3520">
        <v>84</v>
      </c>
      <c r="O3520">
        <v>79</v>
      </c>
      <c r="P3520">
        <v>85</v>
      </c>
      <c r="Q3520">
        <v>80</v>
      </c>
      <c r="R3520">
        <v>89</v>
      </c>
      <c r="T3520" s="34">
        <f>_xlfn.XLOOKUP(B3520,'LHA Demog pivot'!$B$4:$B$93,'LHA Demog pivot'!$C$4:$C$93,,,1)</f>
        <v>101101</v>
      </c>
      <c r="U3520" s="36">
        <f>ROUND(Table2[[#This Row],[LHA_Pop_2016]]*Table2[[#This Row],[C_ADR_7day]]/100000*7,0)</f>
        <v>134</v>
      </c>
      <c r="V3520" s="13">
        <f>IF(OR(Table2[[#This Row],[7d_positivity_public]]=0,ISBLANK(Table2[[#This Row],[7d_positivity_public]])),"",(Table2[[#This Row],[7d_positivity_public]]-Table2[[#This Row],[7d_positivity_all]])/Table2[[#This Row],[7d_positivity_public]])</f>
        <v>0.14285714285714285</v>
      </c>
      <c r="W3520">
        <v>6</v>
      </c>
    </row>
    <row r="3521" spans="1:23" x14ac:dyDescent="0.25">
      <c r="A3521" s="10">
        <v>44505</v>
      </c>
      <c r="B3521">
        <v>224</v>
      </c>
      <c r="C3521" t="s">
        <v>268</v>
      </c>
      <c r="D3521">
        <v>5</v>
      </c>
      <c r="E3521">
        <v>6</v>
      </c>
      <c r="F3521">
        <v>-1</v>
      </c>
      <c r="G3521">
        <v>3</v>
      </c>
      <c r="H3521">
        <v>91</v>
      </c>
      <c r="J3521">
        <v>90</v>
      </c>
      <c r="K3521">
        <v>91</v>
      </c>
      <c r="L3521">
        <v>91</v>
      </c>
      <c r="M3521">
        <v>91</v>
      </c>
      <c r="N3521">
        <v>88</v>
      </c>
      <c r="O3521">
        <v>85</v>
      </c>
      <c r="P3521">
        <v>88</v>
      </c>
      <c r="Q3521">
        <v>87</v>
      </c>
      <c r="R3521">
        <v>89</v>
      </c>
      <c r="T3521" s="34">
        <f>_xlfn.XLOOKUP(B3521,'LHA Demog pivot'!$B$4:$B$93,'LHA Demog pivot'!$C$4:$C$93,,,1)</f>
        <v>234393</v>
      </c>
      <c r="U3521" s="36">
        <f>ROUND(Table2[[#This Row],[LHA_Pop_2016]]*Table2[[#This Row],[C_ADR_7day]]/100000*7,0)</f>
        <v>82</v>
      </c>
      <c r="V3521" s="13">
        <f>IF(OR(Table2[[#This Row],[7d_positivity_public]]=0,ISBLANK(Table2[[#This Row],[7d_positivity_public]])),"",(Table2[[#This Row],[7d_positivity_public]]-Table2[[#This Row],[7d_positivity_all]])/Table2[[#This Row],[7d_positivity_public]])</f>
        <v>0.33333333333333331</v>
      </c>
      <c r="W3521">
        <v>2</v>
      </c>
    </row>
    <row r="3522" spans="1:23" x14ac:dyDescent="0.25">
      <c r="A3522" s="10">
        <v>44505</v>
      </c>
      <c r="B3522">
        <v>231</v>
      </c>
      <c r="C3522" t="s">
        <v>269</v>
      </c>
      <c r="D3522">
        <v>12</v>
      </c>
      <c r="E3522">
        <v>16</v>
      </c>
      <c r="F3522">
        <v>-4</v>
      </c>
      <c r="G3522">
        <v>5</v>
      </c>
      <c r="H3522">
        <v>88</v>
      </c>
      <c r="J3522">
        <v>85</v>
      </c>
      <c r="K3522">
        <v>89</v>
      </c>
      <c r="L3522">
        <v>87</v>
      </c>
      <c r="M3522">
        <v>91</v>
      </c>
      <c r="N3522">
        <v>84</v>
      </c>
      <c r="O3522">
        <v>79</v>
      </c>
      <c r="P3522">
        <v>85</v>
      </c>
      <c r="Q3522">
        <v>82</v>
      </c>
      <c r="R3522">
        <v>89</v>
      </c>
      <c r="T3522" s="34">
        <f>_xlfn.XLOOKUP(B3522,'LHA Demog pivot'!$B$4:$B$93,'LHA Demog pivot'!$C$4:$C$93,,,1)</f>
        <v>143778</v>
      </c>
      <c r="U3522" s="36">
        <f>ROUND(Table2[[#This Row],[LHA_Pop_2016]]*Table2[[#This Row],[C_ADR_7day]]/100000*7,0)</f>
        <v>121</v>
      </c>
      <c r="V3522" s="13">
        <f>IF(OR(Table2[[#This Row],[7d_positivity_public]]=0,ISBLANK(Table2[[#This Row],[7d_positivity_public]])),"",(Table2[[#This Row],[7d_positivity_public]]-Table2[[#This Row],[7d_positivity_all]])/Table2[[#This Row],[7d_positivity_public]])</f>
        <v>0.2</v>
      </c>
      <c r="W3522">
        <v>4</v>
      </c>
    </row>
    <row r="3523" spans="1:23" x14ac:dyDescent="0.25">
      <c r="A3523" s="10">
        <v>44505</v>
      </c>
      <c r="B3523">
        <v>232</v>
      </c>
      <c r="C3523" t="s">
        <v>270</v>
      </c>
      <c r="D3523">
        <v>2</v>
      </c>
      <c r="E3523">
        <v>5</v>
      </c>
      <c r="F3523">
        <v>-3</v>
      </c>
      <c r="G3523">
        <v>2</v>
      </c>
      <c r="H3523">
        <v>95</v>
      </c>
      <c r="J3523">
        <v>94</v>
      </c>
      <c r="K3523">
        <v>95</v>
      </c>
      <c r="L3523">
        <v>95</v>
      </c>
      <c r="M3523">
        <v>94</v>
      </c>
      <c r="N3523">
        <v>91</v>
      </c>
      <c r="O3523">
        <v>88</v>
      </c>
      <c r="P3523">
        <v>91</v>
      </c>
      <c r="Q3523">
        <v>90</v>
      </c>
      <c r="R3523">
        <v>92</v>
      </c>
      <c r="T3523" s="34">
        <f>_xlfn.XLOOKUP(B3523,'LHA Demog pivot'!$B$4:$B$93,'LHA Demog pivot'!$C$4:$C$93,,,1)</f>
        <v>103064</v>
      </c>
      <c r="U3523" s="36">
        <f>ROUND(Table2[[#This Row],[LHA_Pop_2016]]*Table2[[#This Row],[C_ADR_7day]]/100000*7,0)</f>
        <v>14</v>
      </c>
      <c r="V3523" s="13">
        <f>IF(OR(Table2[[#This Row],[7d_positivity_public]]=0,ISBLANK(Table2[[#This Row],[7d_positivity_public]])),"",(Table2[[#This Row],[7d_positivity_public]]-Table2[[#This Row],[7d_positivity_all]])/Table2[[#This Row],[7d_positivity_public]])</f>
        <v>0.5</v>
      </c>
      <c r="W3523">
        <v>1</v>
      </c>
    </row>
    <row r="3524" spans="1:23" x14ac:dyDescent="0.25">
      <c r="A3524" s="10">
        <v>44505</v>
      </c>
      <c r="B3524">
        <v>233</v>
      </c>
      <c r="C3524" t="s">
        <v>271</v>
      </c>
      <c r="D3524">
        <v>7</v>
      </c>
      <c r="E3524">
        <v>9</v>
      </c>
      <c r="F3524">
        <v>-2</v>
      </c>
      <c r="G3524">
        <v>5</v>
      </c>
      <c r="H3524">
        <v>94</v>
      </c>
      <c r="J3524">
        <v>88</v>
      </c>
      <c r="K3524">
        <v>95</v>
      </c>
      <c r="L3524">
        <v>96</v>
      </c>
      <c r="M3524">
        <v>93</v>
      </c>
      <c r="N3524">
        <v>89</v>
      </c>
      <c r="O3524">
        <v>81</v>
      </c>
      <c r="P3524">
        <v>90</v>
      </c>
      <c r="Q3524">
        <v>90</v>
      </c>
      <c r="R3524">
        <v>90</v>
      </c>
      <c r="T3524" s="34">
        <f>_xlfn.XLOOKUP(B3524,'LHA Demog pivot'!$B$4:$B$93,'LHA Demog pivot'!$C$4:$C$93,,,1)</f>
        <v>443367</v>
      </c>
      <c r="U3524" s="36">
        <f>ROUND(Table2[[#This Row],[LHA_Pop_2016]]*Table2[[#This Row],[C_ADR_7day]]/100000*7,0)</f>
        <v>217</v>
      </c>
      <c r="V3524" s="13">
        <f>IF(OR(Table2[[#This Row],[7d_positivity_public]]=0,ISBLANK(Table2[[#This Row],[7d_positivity_public]])),"",(Table2[[#This Row],[7d_positivity_public]]-Table2[[#This Row],[7d_positivity_all]])/Table2[[#This Row],[7d_positivity_public]])</f>
        <v>0.2</v>
      </c>
      <c r="W3524">
        <v>4</v>
      </c>
    </row>
    <row r="3525" spans="1:23" x14ac:dyDescent="0.25">
      <c r="A3525" s="10">
        <v>44505</v>
      </c>
      <c r="B3525">
        <v>234</v>
      </c>
      <c r="C3525" t="s">
        <v>272</v>
      </c>
      <c r="D3525">
        <v>9</v>
      </c>
      <c r="E3525">
        <v>11</v>
      </c>
      <c r="F3525">
        <v>-2</v>
      </c>
      <c r="G3525">
        <v>5</v>
      </c>
      <c r="H3525">
        <v>90</v>
      </c>
      <c r="J3525">
        <v>88</v>
      </c>
      <c r="K3525">
        <v>90</v>
      </c>
      <c r="L3525">
        <v>88</v>
      </c>
      <c r="M3525">
        <v>92</v>
      </c>
      <c r="N3525">
        <v>87</v>
      </c>
      <c r="O3525">
        <v>84</v>
      </c>
      <c r="P3525">
        <v>87</v>
      </c>
      <c r="Q3525">
        <v>84</v>
      </c>
      <c r="R3525">
        <v>90</v>
      </c>
      <c r="T3525" s="34">
        <f>_xlfn.XLOOKUP(B3525,'LHA Demog pivot'!$B$4:$B$93,'LHA Demog pivot'!$C$4:$C$93,,,1)</f>
        <v>94768</v>
      </c>
      <c r="U3525" s="36">
        <f>ROUND(Table2[[#This Row],[LHA_Pop_2016]]*Table2[[#This Row],[C_ADR_7day]]/100000*7,0)</f>
        <v>60</v>
      </c>
      <c r="V3525" s="13">
        <f>IF(OR(Table2[[#This Row],[7d_positivity_public]]=0,ISBLANK(Table2[[#This Row],[7d_positivity_public]])),"",(Table2[[#This Row],[7d_positivity_public]]-Table2[[#This Row],[7d_positivity_all]])/Table2[[#This Row],[7d_positivity_public]])</f>
        <v>0.4</v>
      </c>
      <c r="W3525">
        <v>3</v>
      </c>
    </row>
    <row r="3526" spans="1:23" x14ac:dyDescent="0.25">
      <c r="A3526" s="10">
        <v>44505</v>
      </c>
      <c r="B3526">
        <v>311</v>
      </c>
      <c r="C3526" t="s">
        <v>273</v>
      </c>
      <c r="D3526">
        <v>2</v>
      </c>
      <c r="E3526">
        <v>3</v>
      </c>
      <c r="F3526">
        <v>-1</v>
      </c>
      <c r="G3526">
        <v>3</v>
      </c>
      <c r="H3526">
        <v>91</v>
      </c>
      <c r="J3526">
        <v>91</v>
      </c>
      <c r="K3526">
        <v>91</v>
      </c>
      <c r="L3526">
        <v>95</v>
      </c>
      <c r="M3526">
        <v>88</v>
      </c>
      <c r="N3526">
        <v>88</v>
      </c>
      <c r="O3526">
        <v>87</v>
      </c>
      <c r="P3526">
        <v>88</v>
      </c>
      <c r="Q3526">
        <v>91</v>
      </c>
      <c r="R3526">
        <v>86</v>
      </c>
      <c r="T3526" s="34">
        <f>_xlfn.XLOOKUP(B3526,'LHA Demog pivot'!$B$4:$B$93,'LHA Demog pivot'!$C$4:$C$93,,,1)</f>
        <v>198309</v>
      </c>
      <c r="U3526" s="36">
        <f>ROUND(Table2[[#This Row],[LHA_Pop_2016]]*Table2[[#This Row],[C_ADR_7day]]/100000*7,0)</f>
        <v>28</v>
      </c>
      <c r="V3526" s="13">
        <f>IF(OR(Table2[[#This Row],[7d_positivity_public]]=0,ISBLANK(Table2[[#This Row],[7d_positivity_public]])),"",(Table2[[#This Row],[7d_positivity_public]]-Table2[[#This Row],[7d_positivity_all]])/Table2[[#This Row],[7d_positivity_public]])</f>
        <v>0.66666666666666663</v>
      </c>
      <c r="W3526">
        <v>1</v>
      </c>
    </row>
    <row r="3527" spans="1:23" x14ac:dyDescent="0.25">
      <c r="A3527" s="10">
        <v>44505</v>
      </c>
      <c r="B3527">
        <v>321</v>
      </c>
      <c r="C3527" t="s">
        <v>274</v>
      </c>
      <c r="D3527">
        <v>5</v>
      </c>
      <c r="E3527">
        <v>6</v>
      </c>
      <c r="F3527">
        <v>-1</v>
      </c>
      <c r="G3527">
        <v>3</v>
      </c>
      <c r="H3527">
        <v>97</v>
      </c>
      <c r="J3527">
        <v>92</v>
      </c>
      <c r="K3527">
        <v>97</v>
      </c>
      <c r="L3527">
        <v>100</v>
      </c>
      <c r="M3527">
        <v>90</v>
      </c>
      <c r="N3527">
        <v>93</v>
      </c>
      <c r="O3527">
        <v>85</v>
      </c>
      <c r="P3527">
        <v>93</v>
      </c>
      <c r="Q3527">
        <v>97</v>
      </c>
      <c r="R3527">
        <v>87</v>
      </c>
      <c r="T3527" s="34">
        <f>_xlfn.XLOOKUP(B3527,'LHA Demog pivot'!$B$4:$B$93,'LHA Demog pivot'!$C$4:$C$93,,,1)</f>
        <v>122041</v>
      </c>
      <c r="U3527" s="36">
        <f>ROUND(Table2[[#This Row],[LHA_Pop_2016]]*Table2[[#This Row],[C_ADR_7day]]/100000*7,0)</f>
        <v>43</v>
      </c>
      <c r="V3527" s="13">
        <f>IF(OR(Table2[[#This Row],[7d_positivity_public]]=0,ISBLANK(Table2[[#This Row],[7d_positivity_public]])),"",(Table2[[#This Row],[7d_positivity_public]]-Table2[[#This Row],[7d_positivity_all]])/Table2[[#This Row],[7d_positivity_public]])</f>
        <v>0.66666666666666663</v>
      </c>
      <c r="W3527">
        <v>1</v>
      </c>
    </row>
    <row r="3528" spans="1:23" x14ac:dyDescent="0.25">
      <c r="A3528" s="10">
        <v>44505</v>
      </c>
      <c r="B3528">
        <v>322</v>
      </c>
      <c r="C3528" t="s">
        <v>275</v>
      </c>
      <c r="D3528">
        <v>7</v>
      </c>
      <c r="E3528">
        <v>8</v>
      </c>
      <c r="F3528">
        <v>-1</v>
      </c>
      <c r="G3528">
        <v>5</v>
      </c>
      <c r="H3528">
        <v>90</v>
      </c>
      <c r="J3528">
        <v>85</v>
      </c>
      <c r="K3528">
        <v>90</v>
      </c>
      <c r="L3528">
        <v>94</v>
      </c>
      <c r="M3528">
        <v>86</v>
      </c>
      <c r="N3528">
        <v>85</v>
      </c>
      <c r="O3528">
        <v>76</v>
      </c>
      <c r="P3528">
        <v>85</v>
      </c>
      <c r="Q3528">
        <v>88</v>
      </c>
      <c r="R3528">
        <v>81</v>
      </c>
      <c r="T3528" s="34">
        <f>_xlfn.XLOOKUP(B3528,'LHA Demog pivot'!$B$4:$B$93,'LHA Demog pivot'!$C$4:$C$93,,,1)</f>
        <v>61532</v>
      </c>
      <c r="U3528" s="36">
        <f>ROUND(Table2[[#This Row],[LHA_Pop_2016]]*Table2[[#This Row],[C_ADR_7day]]/100000*7,0)</f>
        <v>30</v>
      </c>
      <c r="V3528" s="13">
        <f>IF(OR(Table2[[#This Row],[7d_positivity_public]]=0,ISBLANK(Table2[[#This Row],[7d_positivity_public]])),"",(Table2[[#This Row],[7d_positivity_public]]-Table2[[#This Row],[7d_positivity_all]])/Table2[[#This Row],[7d_positivity_public]])</f>
        <v>0.6</v>
      </c>
      <c r="W3528">
        <v>2</v>
      </c>
    </row>
    <row r="3529" spans="1:23" x14ac:dyDescent="0.25">
      <c r="A3529" s="10">
        <v>44505</v>
      </c>
      <c r="B3529">
        <v>323</v>
      </c>
      <c r="C3529" t="s">
        <v>276</v>
      </c>
      <c r="D3529">
        <v>3</v>
      </c>
      <c r="E3529">
        <v>5</v>
      </c>
      <c r="F3529">
        <v>-2</v>
      </c>
      <c r="G3529">
        <v>3</v>
      </c>
      <c r="H3529">
        <v>97</v>
      </c>
      <c r="J3529">
        <v>94</v>
      </c>
      <c r="K3529">
        <v>97</v>
      </c>
      <c r="L3529">
        <v>100</v>
      </c>
      <c r="M3529">
        <v>93</v>
      </c>
      <c r="N3529">
        <v>94</v>
      </c>
      <c r="O3529">
        <v>89</v>
      </c>
      <c r="P3529">
        <v>94</v>
      </c>
      <c r="Q3529">
        <v>97</v>
      </c>
      <c r="R3529">
        <v>91</v>
      </c>
      <c r="T3529" s="34">
        <f>_xlfn.XLOOKUP(B3529,'LHA Demog pivot'!$B$4:$B$93,'LHA Demog pivot'!$C$4:$C$93,,,1)</f>
        <v>103894</v>
      </c>
      <c r="U3529" s="36">
        <f>ROUND(Table2[[#This Row],[LHA_Pop_2016]]*Table2[[#This Row],[C_ADR_7day]]/100000*7,0)</f>
        <v>22</v>
      </c>
      <c r="V3529" s="13">
        <f>IF(OR(Table2[[#This Row],[7d_positivity_public]]=0,ISBLANK(Table2[[#This Row],[7d_positivity_public]])),"",(Table2[[#This Row],[7d_positivity_public]]-Table2[[#This Row],[7d_positivity_all]])/Table2[[#This Row],[7d_positivity_public]])</f>
        <v>0.33333333333333331</v>
      </c>
      <c r="W3529">
        <v>2</v>
      </c>
    </row>
    <row r="3530" spans="1:23" x14ac:dyDescent="0.25">
      <c r="A3530" s="10">
        <v>44505</v>
      </c>
      <c r="B3530">
        <v>324</v>
      </c>
      <c r="C3530" t="s">
        <v>277</v>
      </c>
      <c r="D3530">
        <v>4</v>
      </c>
      <c r="E3530">
        <v>4</v>
      </c>
      <c r="F3530">
        <v>0</v>
      </c>
      <c r="G3530">
        <v>4</v>
      </c>
      <c r="H3530">
        <v>94</v>
      </c>
      <c r="J3530">
        <v>94</v>
      </c>
      <c r="K3530">
        <v>94</v>
      </c>
      <c r="L3530">
        <v>97</v>
      </c>
      <c r="M3530">
        <v>90</v>
      </c>
      <c r="N3530">
        <v>91</v>
      </c>
      <c r="O3530">
        <v>90</v>
      </c>
      <c r="P3530">
        <v>91</v>
      </c>
      <c r="Q3530">
        <v>93</v>
      </c>
      <c r="R3530">
        <v>88</v>
      </c>
      <c r="T3530" s="34">
        <f>_xlfn.XLOOKUP(B3530,'LHA Demog pivot'!$B$4:$B$93,'LHA Demog pivot'!$C$4:$C$93,,,1)</f>
        <v>131178</v>
      </c>
      <c r="U3530" s="36">
        <f>ROUND(Table2[[#This Row],[LHA_Pop_2016]]*Table2[[#This Row],[C_ADR_7day]]/100000*7,0)</f>
        <v>37</v>
      </c>
      <c r="V3530" s="13">
        <f>IF(OR(Table2[[#This Row],[7d_positivity_public]]=0,ISBLANK(Table2[[#This Row],[7d_positivity_public]])),"",(Table2[[#This Row],[7d_positivity_public]]-Table2[[#This Row],[7d_positivity_all]])/Table2[[#This Row],[7d_positivity_public]])</f>
        <v>0.75</v>
      </c>
      <c r="W3530">
        <v>1</v>
      </c>
    </row>
    <row r="3531" spans="1:23" x14ac:dyDescent="0.25">
      <c r="A3531" s="10">
        <v>44505</v>
      </c>
      <c r="B3531">
        <v>325</v>
      </c>
      <c r="C3531" t="s">
        <v>278</v>
      </c>
      <c r="D3531">
        <v>3</v>
      </c>
      <c r="E3531">
        <v>5</v>
      </c>
      <c r="F3531">
        <v>-2</v>
      </c>
      <c r="G3531">
        <v>2</v>
      </c>
      <c r="H3531">
        <v>96</v>
      </c>
      <c r="J3531">
        <v>94</v>
      </c>
      <c r="K3531">
        <v>96</v>
      </c>
      <c r="L3531">
        <v>99</v>
      </c>
      <c r="M3531">
        <v>91</v>
      </c>
      <c r="N3531">
        <v>93</v>
      </c>
      <c r="O3531">
        <v>91</v>
      </c>
      <c r="P3531">
        <v>93</v>
      </c>
      <c r="Q3531">
        <v>95</v>
      </c>
      <c r="R3531">
        <v>89</v>
      </c>
      <c r="T3531" s="34">
        <f>_xlfn.XLOOKUP(B3531,'LHA Demog pivot'!$B$4:$B$93,'LHA Demog pivot'!$C$4:$C$93,,,1)</f>
        <v>95808</v>
      </c>
      <c r="U3531" s="36">
        <f>ROUND(Table2[[#This Row],[LHA_Pop_2016]]*Table2[[#This Row],[C_ADR_7day]]/100000*7,0)</f>
        <v>20</v>
      </c>
      <c r="V3531" s="13">
        <f>IF(OR(Table2[[#This Row],[7d_positivity_public]]=0,ISBLANK(Table2[[#This Row],[7d_positivity_public]])),"",(Table2[[#This Row],[7d_positivity_public]]-Table2[[#This Row],[7d_positivity_all]])/Table2[[#This Row],[7d_positivity_public]])</f>
        <v>0.5</v>
      </c>
      <c r="W3531">
        <v>1</v>
      </c>
    </row>
    <row r="3532" spans="1:23" x14ac:dyDescent="0.25">
      <c r="A3532" s="10">
        <v>44505</v>
      </c>
      <c r="B3532">
        <v>326</v>
      </c>
      <c r="C3532" t="s">
        <v>279</v>
      </c>
      <c r="D3532">
        <v>4</v>
      </c>
      <c r="E3532">
        <v>5</v>
      </c>
      <c r="F3532">
        <v>-1</v>
      </c>
      <c r="G3532">
        <v>4</v>
      </c>
      <c r="H3532">
        <v>95</v>
      </c>
      <c r="J3532">
        <v>93</v>
      </c>
      <c r="K3532">
        <v>95</v>
      </c>
      <c r="L3532">
        <v>99</v>
      </c>
      <c r="M3532">
        <v>91</v>
      </c>
      <c r="N3532">
        <v>91</v>
      </c>
      <c r="O3532">
        <v>88</v>
      </c>
      <c r="P3532">
        <v>92</v>
      </c>
      <c r="Q3532">
        <v>94</v>
      </c>
      <c r="R3532">
        <v>89</v>
      </c>
      <c r="T3532" s="34">
        <f>_xlfn.XLOOKUP(B3532,'LHA Demog pivot'!$B$4:$B$93,'LHA Demog pivot'!$C$4:$C$93,,,1)</f>
        <v>134575</v>
      </c>
      <c r="U3532" s="36">
        <f>ROUND(Table2[[#This Row],[LHA_Pop_2016]]*Table2[[#This Row],[C_ADR_7day]]/100000*7,0)</f>
        <v>38</v>
      </c>
      <c r="V3532" s="13">
        <f>IF(OR(Table2[[#This Row],[7d_positivity_public]]=0,ISBLANK(Table2[[#This Row],[7d_positivity_public]])),"",(Table2[[#This Row],[7d_positivity_public]]-Table2[[#This Row],[7d_positivity_all]])/Table2[[#This Row],[7d_positivity_public]])</f>
        <v>0.5</v>
      </c>
      <c r="W3532">
        <v>2</v>
      </c>
    </row>
    <row r="3533" spans="1:23" x14ac:dyDescent="0.25">
      <c r="A3533" s="10">
        <v>44505</v>
      </c>
      <c r="B3533">
        <v>331</v>
      </c>
      <c r="C3533" t="s">
        <v>280</v>
      </c>
      <c r="D3533">
        <v>2</v>
      </c>
      <c r="E3533">
        <v>5</v>
      </c>
      <c r="F3533">
        <v>-3</v>
      </c>
      <c r="G3533">
        <v>1</v>
      </c>
      <c r="H3533">
        <v>95</v>
      </c>
      <c r="J3533">
        <v>96</v>
      </c>
      <c r="K3533">
        <v>94</v>
      </c>
      <c r="L3533">
        <v>95</v>
      </c>
      <c r="M3533">
        <v>94</v>
      </c>
      <c r="N3533">
        <v>92</v>
      </c>
      <c r="O3533">
        <v>91</v>
      </c>
      <c r="P3533">
        <v>92</v>
      </c>
      <c r="Q3533">
        <v>92</v>
      </c>
      <c r="R3533">
        <v>92</v>
      </c>
      <c r="T3533" s="34">
        <f>_xlfn.XLOOKUP(B3533,'LHA Demog pivot'!$B$4:$B$93,'LHA Demog pivot'!$C$4:$C$93,,,1)</f>
        <v>141392</v>
      </c>
      <c r="U3533" s="36">
        <f>ROUND(Table2[[#This Row],[LHA_Pop_2016]]*Table2[[#This Row],[C_ADR_7day]]/100000*7,0)</f>
        <v>20</v>
      </c>
      <c r="V3533" s="13">
        <f>IF(OR(Table2[[#This Row],[7d_positivity_public]]=0,ISBLANK(Table2[[#This Row],[7d_positivity_public]])),"",(Table2[[#This Row],[7d_positivity_public]]-Table2[[#This Row],[7d_positivity_all]])/Table2[[#This Row],[7d_positivity_public]])</f>
        <v>0</v>
      </c>
      <c r="W3533">
        <v>1</v>
      </c>
    </row>
    <row r="3534" spans="1:23" x14ac:dyDescent="0.25">
      <c r="A3534" s="10">
        <v>44505</v>
      </c>
      <c r="B3534">
        <v>332</v>
      </c>
      <c r="C3534" t="s">
        <v>281</v>
      </c>
      <c r="D3534">
        <v>4</v>
      </c>
      <c r="E3534">
        <v>3</v>
      </c>
      <c r="F3534">
        <v>1</v>
      </c>
      <c r="G3534">
        <v>4</v>
      </c>
      <c r="H3534">
        <v>91</v>
      </c>
      <c r="J3534">
        <v>92</v>
      </c>
      <c r="K3534">
        <v>90</v>
      </c>
      <c r="L3534">
        <v>89</v>
      </c>
      <c r="M3534">
        <v>91</v>
      </c>
      <c r="N3534">
        <v>87</v>
      </c>
      <c r="O3534">
        <v>88</v>
      </c>
      <c r="P3534">
        <v>87</v>
      </c>
      <c r="Q3534">
        <v>84</v>
      </c>
      <c r="R3534">
        <v>89</v>
      </c>
      <c r="T3534" s="34">
        <f>_xlfn.XLOOKUP(B3534,'LHA Demog pivot'!$B$4:$B$93,'LHA Demog pivot'!$C$4:$C$93,,,1)</f>
        <v>50490</v>
      </c>
      <c r="U3534" s="36">
        <f>ROUND(Table2[[#This Row],[LHA_Pop_2016]]*Table2[[#This Row],[C_ADR_7day]]/100000*7,0)</f>
        <v>14</v>
      </c>
      <c r="V3534" s="13">
        <f>IF(OR(Table2[[#This Row],[7d_positivity_public]]=0,ISBLANK(Table2[[#This Row],[7d_positivity_public]])),"",(Table2[[#This Row],[7d_positivity_public]]-Table2[[#This Row],[7d_positivity_all]])/Table2[[#This Row],[7d_positivity_public]])</f>
        <v>0.75</v>
      </c>
      <c r="W3534">
        <v>1</v>
      </c>
    </row>
    <row r="3535" spans="1:23" x14ac:dyDescent="0.25">
      <c r="A3535" s="10">
        <v>44505</v>
      </c>
      <c r="B3535">
        <v>333</v>
      </c>
      <c r="C3535" t="s">
        <v>282</v>
      </c>
      <c r="D3535">
        <v>9</v>
      </c>
      <c r="E3535">
        <v>16</v>
      </c>
      <c r="F3535">
        <v>-7</v>
      </c>
      <c r="G3535">
        <v>6</v>
      </c>
      <c r="H3535">
        <v>88</v>
      </c>
      <c r="J3535">
        <v>82</v>
      </c>
      <c r="K3535">
        <v>88</v>
      </c>
      <c r="L3535">
        <v>83</v>
      </c>
      <c r="M3535">
        <v>91</v>
      </c>
      <c r="N3535">
        <v>84</v>
      </c>
      <c r="O3535">
        <v>75</v>
      </c>
      <c r="P3535">
        <v>84</v>
      </c>
      <c r="Q3535">
        <v>76</v>
      </c>
      <c r="R3535">
        <v>89</v>
      </c>
      <c r="T3535" s="34">
        <f>_xlfn.XLOOKUP(B3535,'LHA Demog pivot'!$B$4:$B$93,'LHA Demog pivot'!$C$4:$C$93,,,1)</f>
        <v>29970</v>
      </c>
      <c r="U3535" s="36">
        <f>ROUND(Table2[[#This Row],[LHA_Pop_2016]]*Table2[[#This Row],[C_ADR_7day]]/100000*7,0)</f>
        <v>19</v>
      </c>
      <c r="V3535" s="13">
        <f>IF(OR(Table2[[#This Row],[7d_positivity_public]]=0,ISBLANK(Table2[[#This Row],[7d_positivity_public]])),"",(Table2[[#This Row],[7d_positivity_public]]-Table2[[#This Row],[7d_positivity_all]])/Table2[[#This Row],[7d_positivity_public]])</f>
        <v>0.16666666666666666</v>
      </c>
      <c r="W3535">
        <v>5</v>
      </c>
    </row>
    <row r="3536" spans="1:23" x14ac:dyDescent="0.25">
      <c r="A3536" s="10">
        <v>44505</v>
      </c>
      <c r="B3536">
        <v>334</v>
      </c>
      <c r="C3536" t="s">
        <v>283</v>
      </c>
      <c r="D3536">
        <v>0</v>
      </c>
      <c r="E3536">
        <v>1</v>
      </c>
      <c r="F3536">
        <v>-1</v>
      </c>
      <c r="G3536">
        <v>0</v>
      </c>
      <c r="H3536">
        <v>85</v>
      </c>
      <c r="J3536">
        <v>77</v>
      </c>
      <c r="K3536">
        <v>86</v>
      </c>
      <c r="L3536">
        <v>78</v>
      </c>
      <c r="M3536">
        <v>90</v>
      </c>
      <c r="N3536">
        <v>81</v>
      </c>
      <c r="O3536">
        <v>68</v>
      </c>
      <c r="P3536">
        <v>81</v>
      </c>
      <c r="Q3536">
        <v>71</v>
      </c>
      <c r="R3536">
        <v>87</v>
      </c>
      <c r="T3536" s="34">
        <f>_xlfn.XLOOKUP(B3536,'LHA Demog pivot'!$B$4:$B$93,'LHA Demog pivot'!$C$4:$C$93,,,1)</f>
        <v>19671</v>
      </c>
      <c r="U3536" s="36">
        <f>ROUND(Table2[[#This Row],[LHA_Pop_2016]]*Table2[[#This Row],[C_ADR_7day]]/100000*7,0)</f>
        <v>0</v>
      </c>
      <c r="V3536" s="13" t="str">
        <f>IF(OR(Table2[[#This Row],[7d_positivity_public]]=0,ISBLANK(Table2[[#This Row],[7d_positivity_public]])),"",(Table2[[#This Row],[7d_positivity_public]]-Table2[[#This Row],[7d_positivity_all]])/Table2[[#This Row],[7d_positivity_public]])</f>
        <v/>
      </c>
      <c r="W3536">
        <v>0</v>
      </c>
    </row>
    <row r="3537" spans="1:23" x14ac:dyDescent="0.25">
      <c r="A3537" s="10">
        <v>44505</v>
      </c>
      <c r="B3537">
        <v>335</v>
      </c>
      <c r="C3537" t="s">
        <v>284</v>
      </c>
      <c r="D3537">
        <v>11</v>
      </c>
      <c r="E3537">
        <v>14</v>
      </c>
      <c r="F3537">
        <v>-3</v>
      </c>
      <c r="G3537">
        <v>6</v>
      </c>
      <c r="H3537">
        <v>97</v>
      </c>
      <c r="J3537">
        <v>91</v>
      </c>
      <c r="K3537">
        <v>97</v>
      </c>
      <c r="L3537">
        <v>98</v>
      </c>
      <c r="M3537">
        <v>94</v>
      </c>
      <c r="N3537">
        <v>90</v>
      </c>
      <c r="O3537">
        <v>83</v>
      </c>
      <c r="P3537">
        <v>91</v>
      </c>
      <c r="Q3537">
        <v>91</v>
      </c>
      <c r="R3537">
        <v>91</v>
      </c>
      <c r="T3537" s="34">
        <f>_xlfn.XLOOKUP(B3537,'LHA Demog pivot'!$B$4:$B$93,'LHA Demog pivot'!$C$4:$C$93,,,1)</f>
        <v>38653</v>
      </c>
      <c r="U3537" s="36">
        <f>ROUND(Table2[[#This Row],[LHA_Pop_2016]]*Table2[[#This Row],[C_ADR_7day]]/100000*7,0)</f>
        <v>30</v>
      </c>
      <c r="V3537" s="13">
        <f>IF(OR(Table2[[#This Row],[7d_positivity_public]]=0,ISBLANK(Table2[[#This Row],[7d_positivity_public]])),"",(Table2[[#This Row],[7d_positivity_public]]-Table2[[#This Row],[7d_positivity_all]])/Table2[[#This Row],[7d_positivity_public]])</f>
        <v>0.5</v>
      </c>
      <c r="W3537">
        <v>3</v>
      </c>
    </row>
    <row r="3538" spans="1:23" x14ac:dyDescent="0.25">
      <c r="A3538" s="10">
        <v>44505</v>
      </c>
      <c r="B3538">
        <v>336</v>
      </c>
      <c r="C3538" t="s">
        <v>285</v>
      </c>
      <c r="D3538">
        <v>10</v>
      </c>
      <c r="E3538">
        <v>10</v>
      </c>
      <c r="F3538">
        <v>0</v>
      </c>
      <c r="G3538">
        <v>15</v>
      </c>
      <c r="H3538">
        <v>79</v>
      </c>
      <c r="J3538">
        <v>67</v>
      </c>
      <c r="K3538">
        <v>81</v>
      </c>
      <c r="L3538">
        <v>76</v>
      </c>
      <c r="M3538">
        <v>85</v>
      </c>
      <c r="N3538">
        <v>72</v>
      </c>
      <c r="O3538">
        <v>55</v>
      </c>
      <c r="P3538">
        <v>73</v>
      </c>
      <c r="Q3538">
        <v>66</v>
      </c>
      <c r="R3538">
        <v>80</v>
      </c>
      <c r="T3538" s="34">
        <f>_xlfn.XLOOKUP(B3538,'LHA Demog pivot'!$B$4:$B$93,'LHA Demog pivot'!$C$4:$C$93,,,1)</f>
        <v>2678</v>
      </c>
      <c r="U3538" s="36">
        <f>ROUND(Table2[[#This Row],[LHA_Pop_2016]]*Table2[[#This Row],[C_ADR_7day]]/100000*7,0)</f>
        <v>2</v>
      </c>
      <c r="V3538" s="13">
        <f>IF(OR(Table2[[#This Row],[7d_positivity_public]]=0,ISBLANK(Table2[[#This Row],[7d_positivity_public]])),"",(Table2[[#This Row],[7d_positivity_public]]-Table2[[#This Row],[7d_positivity_all]])/Table2[[#This Row],[7d_positivity_public]])</f>
        <v>6.6666666666666666E-2</v>
      </c>
      <c r="W3538">
        <v>14</v>
      </c>
    </row>
    <row r="3539" spans="1:23" x14ac:dyDescent="0.25">
      <c r="A3539" s="10">
        <v>44505</v>
      </c>
      <c r="B3539">
        <v>337</v>
      </c>
      <c r="C3539" t="s">
        <v>286</v>
      </c>
      <c r="D3539">
        <v>61</v>
      </c>
      <c r="E3539">
        <v>26</v>
      </c>
      <c r="F3539">
        <v>35</v>
      </c>
      <c r="G3539">
        <v>2</v>
      </c>
      <c r="H3539">
        <v>98</v>
      </c>
      <c r="J3539">
        <v>92</v>
      </c>
      <c r="K3539">
        <v>98</v>
      </c>
      <c r="L3539">
        <v>99</v>
      </c>
      <c r="M3539">
        <v>97</v>
      </c>
      <c r="N3539">
        <v>94</v>
      </c>
      <c r="O3539">
        <v>85</v>
      </c>
      <c r="P3539">
        <v>95</v>
      </c>
      <c r="Q3539">
        <v>95</v>
      </c>
      <c r="R3539">
        <v>95</v>
      </c>
      <c r="T3539" s="34">
        <f>_xlfn.XLOOKUP(B3539,'LHA Demog pivot'!$B$4:$B$93,'LHA Demog pivot'!$C$4:$C$93,,,1)</f>
        <v>1514</v>
      </c>
      <c r="U3539" s="36">
        <f>ROUND(Table2[[#This Row],[LHA_Pop_2016]]*Table2[[#This Row],[C_ADR_7day]]/100000*7,0)</f>
        <v>6</v>
      </c>
      <c r="V3539" s="13">
        <f>IF(OR(Table2[[#This Row],[7d_positivity_public]]=0,ISBLANK(Table2[[#This Row],[7d_positivity_public]])),"",(Table2[[#This Row],[7d_positivity_public]]-Table2[[#This Row],[7d_positivity_all]])/Table2[[#This Row],[7d_positivity_public]])</f>
        <v>0</v>
      </c>
      <c r="W3539">
        <v>2</v>
      </c>
    </row>
    <row r="3540" spans="1:23" x14ac:dyDescent="0.25">
      <c r="A3540" s="10">
        <v>44505</v>
      </c>
      <c r="B3540">
        <v>411</v>
      </c>
      <c r="C3540" t="s">
        <v>287</v>
      </c>
      <c r="D3540">
        <v>3</v>
      </c>
      <c r="E3540">
        <v>3</v>
      </c>
      <c r="F3540">
        <v>0</v>
      </c>
      <c r="G3540">
        <v>4</v>
      </c>
      <c r="H3540">
        <v>96</v>
      </c>
      <c r="J3540">
        <v>95</v>
      </c>
      <c r="K3540">
        <v>96</v>
      </c>
      <c r="L3540">
        <v>97</v>
      </c>
      <c r="M3540">
        <v>94</v>
      </c>
      <c r="N3540">
        <v>92</v>
      </c>
      <c r="O3540">
        <v>89</v>
      </c>
      <c r="P3540">
        <v>92</v>
      </c>
      <c r="Q3540">
        <v>92</v>
      </c>
      <c r="R3540">
        <v>92</v>
      </c>
      <c r="T3540" s="34">
        <f>_xlfn.XLOOKUP(B3540,'LHA Demog pivot'!$B$4:$B$93,'LHA Demog pivot'!$C$4:$C$93,,,1)</f>
        <v>225919</v>
      </c>
      <c r="U3540" s="36">
        <f>ROUND(Table2[[#This Row],[LHA_Pop_2016]]*Table2[[#This Row],[C_ADR_7day]]/100000*7,0)</f>
        <v>47</v>
      </c>
      <c r="V3540" s="13">
        <f>IF(OR(Table2[[#This Row],[7d_positivity_public]]=0,ISBLANK(Table2[[#This Row],[7d_positivity_public]])),"",(Table2[[#This Row],[7d_positivity_public]]-Table2[[#This Row],[7d_positivity_all]])/Table2[[#This Row],[7d_positivity_public]])</f>
        <v>0.5</v>
      </c>
      <c r="W3540">
        <v>2</v>
      </c>
    </row>
    <row r="3541" spans="1:23" x14ac:dyDescent="0.25">
      <c r="A3541" s="10">
        <v>44505</v>
      </c>
      <c r="B3541">
        <v>412</v>
      </c>
      <c r="C3541" t="s">
        <v>288</v>
      </c>
      <c r="D3541">
        <v>3</v>
      </c>
      <c r="E3541">
        <v>3</v>
      </c>
      <c r="F3541">
        <v>0</v>
      </c>
      <c r="G3541">
        <v>3</v>
      </c>
      <c r="H3541">
        <v>92</v>
      </c>
      <c r="J3541">
        <v>91</v>
      </c>
      <c r="K3541">
        <v>92</v>
      </c>
      <c r="L3541">
        <v>91</v>
      </c>
      <c r="M3541">
        <v>94</v>
      </c>
      <c r="N3541">
        <v>88</v>
      </c>
      <c r="O3541">
        <v>84</v>
      </c>
      <c r="P3541">
        <v>88</v>
      </c>
      <c r="Q3541">
        <v>85</v>
      </c>
      <c r="R3541">
        <v>92</v>
      </c>
      <c r="T3541" s="34">
        <f>_xlfn.XLOOKUP(B3541,'LHA Demog pivot'!$B$4:$B$93,'LHA Demog pivot'!$C$4:$C$93,,,1)</f>
        <v>77460</v>
      </c>
      <c r="U3541" s="36">
        <f>ROUND(Table2[[#This Row],[LHA_Pop_2016]]*Table2[[#This Row],[C_ADR_7day]]/100000*7,0)</f>
        <v>16</v>
      </c>
      <c r="V3541" s="13">
        <f>IF(OR(Table2[[#This Row],[7d_positivity_public]]=0,ISBLANK(Table2[[#This Row],[7d_positivity_public]])),"",(Table2[[#This Row],[7d_positivity_public]]-Table2[[#This Row],[7d_positivity_all]])/Table2[[#This Row],[7d_positivity_public]])</f>
        <v>0.33333333333333331</v>
      </c>
      <c r="W3541">
        <v>2</v>
      </c>
    </row>
    <row r="3542" spans="1:23" x14ac:dyDescent="0.25">
      <c r="A3542" s="10">
        <v>44505</v>
      </c>
      <c r="B3542">
        <v>413</v>
      </c>
      <c r="C3542" t="s">
        <v>289</v>
      </c>
      <c r="D3542">
        <v>3</v>
      </c>
      <c r="E3542">
        <v>3</v>
      </c>
      <c r="F3542">
        <v>0</v>
      </c>
      <c r="G3542">
        <v>3</v>
      </c>
      <c r="H3542">
        <v>95</v>
      </c>
      <c r="J3542">
        <v>96</v>
      </c>
      <c r="K3542">
        <v>95</v>
      </c>
      <c r="L3542">
        <v>93</v>
      </c>
      <c r="M3542">
        <v>96</v>
      </c>
      <c r="N3542">
        <v>92</v>
      </c>
      <c r="O3542">
        <v>90</v>
      </c>
      <c r="P3542">
        <v>92</v>
      </c>
      <c r="Q3542">
        <v>89</v>
      </c>
      <c r="R3542">
        <v>94</v>
      </c>
      <c r="T3542" s="34">
        <f>_xlfn.XLOOKUP(B3542,'LHA Demog pivot'!$B$4:$B$93,'LHA Demog pivot'!$C$4:$C$93,,,1)</f>
        <v>64692</v>
      </c>
      <c r="U3542" s="36">
        <f>ROUND(Table2[[#This Row],[LHA_Pop_2016]]*Table2[[#This Row],[C_ADR_7day]]/100000*7,0)</f>
        <v>14</v>
      </c>
      <c r="V3542" s="13">
        <f>IF(OR(Table2[[#This Row],[7d_positivity_public]]=0,ISBLANK(Table2[[#This Row],[7d_positivity_public]])),"",(Table2[[#This Row],[7d_positivity_public]]-Table2[[#This Row],[7d_positivity_all]])/Table2[[#This Row],[7d_positivity_public]])</f>
        <v>0.33333333333333331</v>
      </c>
      <c r="W3542">
        <v>2</v>
      </c>
    </row>
    <row r="3543" spans="1:23" x14ac:dyDescent="0.25">
      <c r="A3543" s="10">
        <v>44505</v>
      </c>
      <c r="B3543">
        <v>414</v>
      </c>
      <c r="C3543" t="s">
        <v>290</v>
      </c>
      <c r="D3543">
        <v>12</v>
      </c>
      <c r="E3543">
        <v>4</v>
      </c>
      <c r="F3543">
        <v>8</v>
      </c>
      <c r="G3543">
        <v>14</v>
      </c>
      <c r="H3543">
        <v>87</v>
      </c>
      <c r="J3543">
        <v>82</v>
      </c>
      <c r="K3543">
        <v>87</v>
      </c>
      <c r="L3543">
        <v>79</v>
      </c>
      <c r="M3543">
        <v>91</v>
      </c>
      <c r="N3543">
        <v>83</v>
      </c>
      <c r="O3543">
        <v>72</v>
      </c>
      <c r="P3543">
        <v>83</v>
      </c>
      <c r="Q3543">
        <v>72</v>
      </c>
      <c r="R3543">
        <v>89</v>
      </c>
      <c r="T3543" s="34">
        <f>_xlfn.XLOOKUP(B3543,'LHA Demog pivot'!$B$4:$B$93,'LHA Demog pivot'!$C$4:$C$93,,,1)</f>
        <v>15289</v>
      </c>
      <c r="U3543" s="36">
        <f>ROUND(Table2[[#This Row],[LHA_Pop_2016]]*Table2[[#This Row],[C_ADR_7day]]/100000*7,0)</f>
        <v>13</v>
      </c>
      <c r="V3543" s="13">
        <f>IF(OR(Table2[[#This Row],[7d_positivity_public]]=0,ISBLANK(Table2[[#This Row],[7d_positivity_public]])),"",(Table2[[#This Row],[7d_positivity_public]]-Table2[[#This Row],[7d_positivity_all]])/Table2[[#This Row],[7d_positivity_public]])</f>
        <v>0.2857142857142857</v>
      </c>
      <c r="W3543">
        <v>10</v>
      </c>
    </row>
    <row r="3544" spans="1:23" x14ac:dyDescent="0.25">
      <c r="A3544" s="10">
        <v>44505</v>
      </c>
      <c r="B3544">
        <v>421</v>
      </c>
      <c r="C3544" t="s">
        <v>291</v>
      </c>
      <c r="D3544">
        <v>11</v>
      </c>
      <c r="E3544">
        <v>14</v>
      </c>
      <c r="F3544">
        <v>-3</v>
      </c>
      <c r="G3544">
        <v>7</v>
      </c>
      <c r="H3544">
        <v>87</v>
      </c>
      <c r="J3544">
        <v>86</v>
      </c>
      <c r="K3544">
        <v>87</v>
      </c>
      <c r="L3544">
        <v>82</v>
      </c>
      <c r="M3544">
        <v>91</v>
      </c>
      <c r="N3544">
        <v>82</v>
      </c>
      <c r="O3544">
        <v>77</v>
      </c>
      <c r="P3544">
        <v>83</v>
      </c>
      <c r="Q3544">
        <v>75</v>
      </c>
      <c r="R3544">
        <v>89</v>
      </c>
      <c r="T3544" s="34">
        <f>_xlfn.XLOOKUP(B3544,'LHA Demog pivot'!$B$4:$B$93,'LHA Demog pivot'!$C$4:$C$93,,,1)</f>
        <v>58378</v>
      </c>
      <c r="U3544" s="36">
        <f>ROUND(Table2[[#This Row],[LHA_Pop_2016]]*Table2[[#This Row],[C_ADR_7day]]/100000*7,0)</f>
        <v>45</v>
      </c>
      <c r="V3544" s="13">
        <f>IF(OR(Table2[[#This Row],[7d_positivity_public]]=0,ISBLANK(Table2[[#This Row],[7d_positivity_public]])),"",(Table2[[#This Row],[7d_positivity_public]]-Table2[[#This Row],[7d_positivity_all]])/Table2[[#This Row],[7d_positivity_public]])</f>
        <v>0.14285714285714285</v>
      </c>
      <c r="W3544">
        <v>6</v>
      </c>
    </row>
    <row r="3545" spans="1:23" x14ac:dyDescent="0.25">
      <c r="A3545" s="10">
        <v>44505</v>
      </c>
      <c r="B3545">
        <v>422</v>
      </c>
      <c r="C3545" t="s">
        <v>292</v>
      </c>
      <c r="D3545">
        <v>6</v>
      </c>
      <c r="E3545">
        <v>6</v>
      </c>
      <c r="F3545">
        <v>0</v>
      </c>
      <c r="G3545">
        <v>11</v>
      </c>
      <c r="H3545">
        <v>83</v>
      </c>
      <c r="J3545">
        <v>74</v>
      </c>
      <c r="K3545">
        <v>83</v>
      </c>
      <c r="L3545">
        <v>73</v>
      </c>
      <c r="M3545">
        <v>89</v>
      </c>
      <c r="N3545">
        <v>77</v>
      </c>
      <c r="O3545">
        <v>65</v>
      </c>
      <c r="P3545">
        <v>78</v>
      </c>
      <c r="Q3545">
        <v>64</v>
      </c>
      <c r="R3545">
        <v>86</v>
      </c>
      <c r="T3545" s="34">
        <f>_xlfn.XLOOKUP(B3545,'LHA Demog pivot'!$B$4:$B$93,'LHA Demog pivot'!$C$4:$C$93,,,1)</f>
        <v>6240</v>
      </c>
      <c r="U3545" s="36">
        <f>ROUND(Table2[[#This Row],[LHA_Pop_2016]]*Table2[[#This Row],[C_ADR_7day]]/100000*7,0)</f>
        <v>3</v>
      </c>
      <c r="V3545" s="13">
        <f>IF(OR(Table2[[#This Row],[7d_positivity_public]]=0,ISBLANK(Table2[[#This Row],[7d_positivity_public]])),"",(Table2[[#This Row],[7d_positivity_public]]-Table2[[#This Row],[7d_positivity_all]])/Table2[[#This Row],[7d_positivity_public]])</f>
        <v>0.18181818181818182</v>
      </c>
      <c r="W3545">
        <v>9</v>
      </c>
    </row>
    <row r="3546" spans="1:23" x14ac:dyDescent="0.25">
      <c r="A3546" s="10">
        <v>44505</v>
      </c>
      <c r="B3546">
        <v>423</v>
      </c>
      <c r="C3546" t="s">
        <v>293</v>
      </c>
      <c r="D3546">
        <v>12</v>
      </c>
      <c r="E3546">
        <v>27</v>
      </c>
      <c r="F3546">
        <v>-15</v>
      </c>
      <c r="G3546">
        <v>11</v>
      </c>
      <c r="H3546">
        <v>88</v>
      </c>
      <c r="J3546">
        <v>79</v>
      </c>
      <c r="K3546">
        <v>89</v>
      </c>
      <c r="L3546">
        <v>82</v>
      </c>
      <c r="M3546">
        <v>92</v>
      </c>
      <c r="N3546">
        <v>84</v>
      </c>
      <c r="O3546">
        <v>70</v>
      </c>
      <c r="P3546">
        <v>85</v>
      </c>
      <c r="Q3546">
        <v>75</v>
      </c>
      <c r="R3546">
        <v>90</v>
      </c>
      <c r="T3546" s="34">
        <f>_xlfn.XLOOKUP(B3546,'LHA Demog pivot'!$B$4:$B$93,'LHA Demog pivot'!$C$4:$C$93,,,1)</f>
        <v>19121</v>
      </c>
      <c r="U3546" s="36">
        <f>ROUND(Table2[[#This Row],[LHA_Pop_2016]]*Table2[[#This Row],[C_ADR_7day]]/100000*7,0)</f>
        <v>16</v>
      </c>
      <c r="V3546" s="13">
        <f>IF(OR(Table2[[#This Row],[7d_positivity_public]]=0,ISBLANK(Table2[[#This Row],[7d_positivity_public]])),"",(Table2[[#This Row],[7d_positivity_public]]-Table2[[#This Row],[7d_positivity_all]])/Table2[[#This Row],[7d_positivity_public]])</f>
        <v>0.27272727272727271</v>
      </c>
      <c r="W3546">
        <v>8</v>
      </c>
    </row>
    <row r="3547" spans="1:23" x14ac:dyDescent="0.25">
      <c r="A3547" s="10">
        <v>44505</v>
      </c>
      <c r="B3547">
        <v>424</v>
      </c>
      <c r="C3547" t="s">
        <v>294</v>
      </c>
      <c r="D3547">
        <v>17</v>
      </c>
      <c r="E3547">
        <v>17</v>
      </c>
      <c r="F3547">
        <v>0</v>
      </c>
      <c r="G3547">
        <v>14</v>
      </c>
      <c r="H3547">
        <v>89</v>
      </c>
      <c r="J3547">
        <v>86</v>
      </c>
      <c r="K3547">
        <v>90</v>
      </c>
      <c r="L3547">
        <v>87</v>
      </c>
      <c r="M3547">
        <v>92</v>
      </c>
      <c r="N3547">
        <v>85</v>
      </c>
      <c r="O3547">
        <v>78</v>
      </c>
      <c r="P3547">
        <v>85</v>
      </c>
      <c r="Q3547">
        <v>80</v>
      </c>
      <c r="R3547">
        <v>89</v>
      </c>
      <c r="T3547" s="34">
        <f>_xlfn.XLOOKUP(B3547,'LHA Demog pivot'!$B$4:$B$93,'LHA Demog pivot'!$C$4:$C$93,,,1)</f>
        <v>108964</v>
      </c>
      <c r="U3547" s="36">
        <f>ROUND(Table2[[#This Row],[LHA_Pop_2016]]*Table2[[#This Row],[C_ADR_7day]]/100000*7,0)</f>
        <v>130</v>
      </c>
      <c r="V3547" s="13">
        <f>IF(OR(Table2[[#This Row],[7d_positivity_public]]=0,ISBLANK(Table2[[#This Row],[7d_positivity_public]])),"",(Table2[[#This Row],[7d_positivity_public]]-Table2[[#This Row],[7d_positivity_all]])/Table2[[#This Row],[7d_positivity_public]])</f>
        <v>0.21428571428571427</v>
      </c>
      <c r="W3547">
        <v>11</v>
      </c>
    </row>
    <row r="3548" spans="1:23" x14ac:dyDescent="0.25">
      <c r="A3548" s="10">
        <v>44505</v>
      </c>
      <c r="B3548">
        <v>425</v>
      </c>
      <c r="C3548" t="s">
        <v>295</v>
      </c>
      <c r="D3548">
        <v>10</v>
      </c>
      <c r="E3548">
        <v>7</v>
      </c>
      <c r="F3548">
        <v>3</v>
      </c>
      <c r="G3548">
        <v>11</v>
      </c>
      <c r="H3548">
        <v>88</v>
      </c>
      <c r="J3548">
        <v>79</v>
      </c>
      <c r="K3548">
        <v>88</v>
      </c>
      <c r="L3548">
        <v>78</v>
      </c>
      <c r="M3548">
        <v>92</v>
      </c>
      <c r="N3548">
        <v>84</v>
      </c>
      <c r="O3548">
        <v>71</v>
      </c>
      <c r="P3548">
        <v>85</v>
      </c>
      <c r="Q3548">
        <v>71</v>
      </c>
      <c r="R3548">
        <v>90</v>
      </c>
      <c r="T3548" s="34">
        <f>_xlfn.XLOOKUP(B3548,'LHA Demog pivot'!$B$4:$B$93,'LHA Demog pivot'!$C$4:$C$93,,,1)</f>
        <v>47133</v>
      </c>
      <c r="U3548" s="36">
        <f>ROUND(Table2[[#This Row],[LHA_Pop_2016]]*Table2[[#This Row],[C_ADR_7day]]/100000*7,0)</f>
        <v>33</v>
      </c>
      <c r="V3548" s="13">
        <f>IF(OR(Table2[[#This Row],[7d_positivity_public]]=0,ISBLANK(Table2[[#This Row],[7d_positivity_public]])),"",(Table2[[#This Row],[7d_positivity_public]]-Table2[[#This Row],[7d_positivity_all]])/Table2[[#This Row],[7d_positivity_public]])</f>
        <v>0.27272727272727271</v>
      </c>
      <c r="W3548">
        <v>8</v>
      </c>
    </row>
    <row r="3549" spans="1:23" x14ac:dyDescent="0.25">
      <c r="A3549" s="10">
        <v>44505</v>
      </c>
      <c r="B3549">
        <v>426</v>
      </c>
      <c r="C3549" t="s">
        <v>296</v>
      </c>
      <c r="D3549">
        <v>7</v>
      </c>
      <c r="E3549">
        <v>23</v>
      </c>
      <c r="F3549">
        <v>-16</v>
      </c>
      <c r="G3549">
        <v>6</v>
      </c>
      <c r="H3549">
        <v>87</v>
      </c>
      <c r="J3549">
        <v>76</v>
      </c>
      <c r="K3549">
        <v>88</v>
      </c>
      <c r="L3549">
        <v>85</v>
      </c>
      <c r="M3549">
        <v>90</v>
      </c>
      <c r="N3549">
        <v>81</v>
      </c>
      <c r="O3549">
        <v>66</v>
      </c>
      <c r="P3549">
        <v>82</v>
      </c>
      <c r="Q3549">
        <v>76</v>
      </c>
      <c r="R3549">
        <v>87</v>
      </c>
      <c r="T3549" s="34">
        <f>_xlfn.XLOOKUP(B3549,'LHA Demog pivot'!$B$4:$B$93,'LHA Demog pivot'!$C$4:$C$93,,,1)</f>
        <v>30981</v>
      </c>
      <c r="U3549" s="36">
        <f>ROUND(Table2[[#This Row],[LHA_Pop_2016]]*Table2[[#This Row],[C_ADR_7day]]/100000*7,0)</f>
        <v>15</v>
      </c>
      <c r="V3549" s="13">
        <f>IF(OR(Table2[[#This Row],[7d_positivity_public]]=0,ISBLANK(Table2[[#This Row],[7d_positivity_public]])),"",(Table2[[#This Row],[7d_positivity_public]]-Table2[[#This Row],[7d_positivity_all]])/Table2[[#This Row],[7d_positivity_public]])</f>
        <v>0.16666666666666666</v>
      </c>
      <c r="W3549">
        <v>5</v>
      </c>
    </row>
    <row r="3550" spans="1:23" x14ac:dyDescent="0.25">
      <c r="A3550" s="10">
        <v>44505</v>
      </c>
      <c r="B3550">
        <v>431</v>
      </c>
      <c r="C3550" t="s">
        <v>297</v>
      </c>
      <c r="D3550">
        <v>5</v>
      </c>
      <c r="E3550">
        <v>8</v>
      </c>
      <c r="F3550">
        <v>-3</v>
      </c>
      <c r="G3550">
        <v>4</v>
      </c>
      <c r="H3550">
        <v>87</v>
      </c>
      <c r="J3550">
        <v>81</v>
      </c>
      <c r="K3550">
        <v>88</v>
      </c>
      <c r="L3550">
        <v>82</v>
      </c>
      <c r="M3550">
        <v>92</v>
      </c>
      <c r="N3550">
        <v>83</v>
      </c>
      <c r="O3550">
        <v>73</v>
      </c>
      <c r="P3550">
        <v>84</v>
      </c>
      <c r="Q3550">
        <v>75</v>
      </c>
      <c r="R3550">
        <v>90</v>
      </c>
      <c r="T3550" s="34">
        <f>_xlfn.XLOOKUP(B3550,'LHA Demog pivot'!$B$4:$B$93,'LHA Demog pivot'!$C$4:$C$93,,,1)</f>
        <v>66527</v>
      </c>
      <c r="U3550" s="36">
        <f>ROUND(Table2[[#This Row],[LHA_Pop_2016]]*Table2[[#This Row],[C_ADR_7day]]/100000*7,0)</f>
        <v>23</v>
      </c>
      <c r="V3550" s="13">
        <f>IF(OR(Table2[[#This Row],[7d_positivity_public]]=0,ISBLANK(Table2[[#This Row],[7d_positivity_public]])),"",(Table2[[#This Row],[7d_positivity_public]]-Table2[[#This Row],[7d_positivity_all]])/Table2[[#This Row],[7d_positivity_public]])</f>
        <v>0.25</v>
      </c>
      <c r="W3550">
        <v>3</v>
      </c>
    </row>
    <row r="3551" spans="1:23" x14ac:dyDescent="0.25">
      <c r="A3551" s="10">
        <v>44505</v>
      </c>
      <c r="B3551">
        <v>432</v>
      </c>
      <c r="C3551" t="s">
        <v>298</v>
      </c>
      <c r="D3551">
        <v>3</v>
      </c>
      <c r="E3551">
        <v>3</v>
      </c>
      <c r="F3551">
        <v>0</v>
      </c>
      <c r="G3551">
        <v>4</v>
      </c>
      <c r="H3551">
        <v>87</v>
      </c>
      <c r="J3551">
        <v>80</v>
      </c>
      <c r="K3551">
        <v>87</v>
      </c>
      <c r="L3551">
        <v>82</v>
      </c>
      <c r="M3551">
        <v>91</v>
      </c>
      <c r="N3551">
        <v>82</v>
      </c>
      <c r="O3551">
        <v>74</v>
      </c>
      <c r="P3551">
        <v>83</v>
      </c>
      <c r="Q3551">
        <v>75</v>
      </c>
      <c r="R3551">
        <v>89</v>
      </c>
      <c r="T3551" s="34">
        <f>_xlfn.XLOOKUP(B3551,'LHA Demog pivot'!$B$4:$B$93,'LHA Demog pivot'!$C$4:$C$93,,,1)</f>
        <v>42570</v>
      </c>
      <c r="U3551" s="36">
        <f>ROUND(Table2[[#This Row],[LHA_Pop_2016]]*Table2[[#This Row],[C_ADR_7day]]/100000*7,0)</f>
        <v>9</v>
      </c>
      <c r="V3551" s="13">
        <f>IF(OR(Table2[[#This Row],[7d_positivity_public]]=0,ISBLANK(Table2[[#This Row],[7d_positivity_public]])),"",(Table2[[#This Row],[7d_positivity_public]]-Table2[[#This Row],[7d_positivity_all]])/Table2[[#This Row],[7d_positivity_public]])</f>
        <v>0.25</v>
      </c>
      <c r="W3551">
        <v>3</v>
      </c>
    </row>
    <row r="3552" spans="1:23" x14ac:dyDescent="0.25">
      <c r="A3552" s="10">
        <v>44505</v>
      </c>
      <c r="B3552">
        <v>433</v>
      </c>
      <c r="C3552" t="s">
        <v>299</v>
      </c>
      <c r="D3552">
        <v>122</v>
      </c>
      <c r="E3552">
        <v>47</v>
      </c>
      <c r="F3552">
        <v>75</v>
      </c>
      <c r="G3552">
        <v>92</v>
      </c>
      <c r="H3552">
        <v>83</v>
      </c>
      <c r="J3552">
        <v>72</v>
      </c>
      <c r="K3552">
        <v>84</v>
      </c>
      <c r="L3552">
        <v>79</v>
      </c>
      <c r="M3552">
        <v>86</v>
      </c>
      <c r="N3552">
        <v>77</v>
      </c>
      <c r="O3552">
        <v>58</v>
      </c>
      <c r="P3552">
        <v>78</v>
      </c>
      <c r="Q3552">
        <v>69</v>
      </c>
      <c r="R3552">
        <v>83</v>
      </c>
      <c r="T3552" s="34">
        <f>_xlfn.XLOOKUP(B3552,'LHA Demog pivot'!$B$4:$B$93,'LHA Demog pivot'!$C$4:$C$93,,,1)</f>
        <v>1901</v>
      </c>
      <c r="U3552" s="36">
        <f>ROUND(Table2[[#This Row],[LHA_Pop_2016]]*Table2[[#This Row],[C_ADR_7day]]/100000*7,0)</f>
        <v>16</v>
      </c>
      <c r="V3552" s="13">
        <f>IF(OR(Table2[[#This Row],[7d_positivity_public]]=0,ISBLANK(Table2[[#This Row],[7d_positivity_public]])),"",(Table2[[#This Row],[7d_positivity_public]]-Table2[[#This Row],[7d_positivity_all]])/Table2[[#This Row],[7d_positivity_public]])</f>
        <v>3.2608695652173912E-2</v>
      </c>
      <c r="W3552">
        <v>89</v>
      </c>
    </row>
    <row r="3553" spans="1:23" x14ac:dyDescent="0.25">
      <c r="A3553" s="10">
        <v>44505</v>
      </c>
      <c r="B3553">
        <v>434</v>
      </c>
      <c r="C3553" t="s">
        <v>300</v>
      </c>
      <c r="D3553">
        <v>18</v>
      </c>
      <c r="E3553">
        <v>1</v>
      </c>
      <c r="F3553">
        <v>17</v>
      </c>
      <c r="G3553">
        <v>32</v>
      </c>
      <c r="H3553">
        <v>85</v>
      </c>
      <c r="J3553">
        <v>76</v>
      </c>
      <c r="K3553">
        <v>86</v>
      </c>
      <c r="L3553">
        <v>82</v>
      </c>
      <c r="M3553">
        <v>89</v>
      </c>
      <c r="N3553">
        <v>79</v>
      </c>
      <c r="O3553">
        <v>65</v>
      </c>
      <c r="P3553">
        <v>80</v>
      </c>
      <c r="Q3553">
        <v>74</v>
      </c>
      <c r="R3553">
        <v>86</v>
      </c>
      <c r="T3553" s="34">
        <f>_xlfn.XLOOKUP(B3553,'LHA Demog pivot'!$B$4:$B$93,'LHA Demog pivot'!$C$4:$C$93,,,1)</f>
        <v>11235</v>
      </c>
      <c r="U3553" s="36">
        <f>ROUND(Table2[[#This Row],[LHA_Pop_2016]]*Table2[[#This Row],[C_ADR_7day]]/100000*7,0)</f>
        <v>14</v>
      </c>
      <c r="V3553" s="13">
        <f>IF(OR(Table2[[#This Row],[7d_positivity_public]]=0,ISBLANK(Table2[[#This Row],[7d_positivity_public]])),"",(Table2[[#This Row],[7d_positivity_public]]-Table2[[#This Row],[7d_positivity_all]])/Table2[[#This Row],[7d_positivity_public]])</f>
        <v>0.28125</v>
      </c>
      <c r="W3553">
        <v>23</v>
      </c>
    </row>
    <row r="3554" spans="1:23" x14ac:dyDescent="0.25">
      <c r="A3554" s="10">
        <v>44505</v>
      </c>
      <c r="B3554">
        <v>510</v>
      </c>
      <c r="C3554" t="s">
        <v>301</v>
      </c>
      <c r="D3554">
        <v>0</v>
      </c>
      <c r="E3554">
        <v>3</v>
      </c>
      <c r="F3554">
        <v>-3</v>
      </c>
      <c r="G3554">
        <v>7</v>
      </c>
      <c r="H3554">
        <v>90</v>
      </c>
      <c r="J3554">
        <v>85</v>
      </c>
      <c r="K3554">
        <v>90</v>
      </c>
      <c r="L3554">
        <v>88</v>
      </c>
      <c r="M3554">
        <v>92</v>
      </c>
      <c r="N3554">
        <v>84</v>
      </c>
      <c r="O3554">
        <v>77</v>
      </c>
      <c r="P3554">
        <v>84</v>
      </c>
      <c r="Q3554">
        <v>81</v>
      </c>
      <c r="R3554">
        <v>88</v>
      </c>
      <c r="T3554" s="34">
        <f>_xlfn.XLOOKUP(B3554,'LHA Demog pivot'!$B$4:$B$93,'LHA Demog pivot'!$C$4:$C$93,,,1)</f>
        <v>4198</v>
      </c>
      <c r="U3554" s="36">
        <f>ROUND(Table2[[#This Row],[LHA_Pop_2016]]*Table2[[#This Row],[C_ADR_7day]]/100000*7,0)</f>
        <v>0</v>
      </c>
      <c r="V3554" s="13">
        <f>IF(OR(Table2[[#This Row],[7d_positivity_public]]=0,ISBLANK(Table2[[#This Row],[7d_positivity_public]])),"",(Table2[[#This Row],[7d_positivity_public]]-Table2[[#This Row],[7d_positivity_all]])/Table2[[#This Row],[7d_positivity_public]])</f>
        <v>0</v>
      </c>
      <c r="W3554">
        <v>7</v>
      </c>
    </row>
    <row r="3555" spans="1:23" x14ac:dyDescent="0.25">
      <c r="A3555" s="10">
        <v>44505</v>
      </c>
      <c r="B3555">
        <v>512</v>
      </c>
      <c r="C3555" t="s">
        <v>304</v>
      </c>
      <c r="D3555">
        <v>14</v>
      </c>
      <c r="E3555">
        <v>31</v>
      </c>
      <c r="F3555">
        <v>-17</v>
      </c>
      <c r="G3555">
        <v>7</v>
      </c>
      <c r="H3555">
        <v>89</v>
      </c>
      <c r="J3555">
        <v>81</v>
      </c>
      <c r="K3555">
        <v>90</v>
      </c>
      <c r="L3555">
        <v>89</v>
      </c>
      <c r="M3555">
        <v>92</v>
      </c>
      <c r="N3555">
        <v>82</v>
      </c>
      <c r="O3555">
        <v>71</v>
      </c>
      <c r="P3555">
        <v>83</v>
      </c>
      <c r="Q3555">
        <v>79</v>
      </c>
      <c r="R3555">
        <v>88</v>
      </c>
      <c r="T3555" s="34">
        <f>_xlfn.XLOOKUP(B3555,'LHA Demog pivot'!$B$4:$B$93,'LHA Demog pivot'!$C$4:$C$93,,,1)</f>
        <v>13501</v>
      </c>
      <c r="U3555" s="36">
        <f>ROUND(Table2[[#This Row],[LHA_Pop_2016]]*Table2[[#This Row],[C_ADR_7day]]/100000*7,0)</f>
        <v>13</v>
      </c>
      <c r="V3555" s="13">
        <f>IF(OR(Table2[[#This Row],[7d_positivity_public]]=0,ISBLANK(Table2[[#This Row],[7d_positivity_public]])),"",(Table2[[#This Row],[7d_positivity_public]]-Table2[[#This Row],[7d_positivity_all]])/Table2[[#This Row],[7d_positivity_public]])</f>
        <v>0.2857142857142857</v>
      </c>
      <c r="W3555">
        <v>5</v>
      </c>
    </row>
    <row r="3556" spans="1:23" x14ac:dyDescent="0.25">
      <c r="A3556" s="10">
        <v>44505</v>
      </c>
      <c r="B3556">
        <v>513</v>
      </c>
      <c r="C3556" t="s">
        <v>305</v>
      </c>
      <c r="D3556">
        <v>25</v>
      </c>
      <c r="E3556">
        <v>41</v>
      </c>
      <c r="F3556">
        <v>-16</v>
      </c>
      <c r="G3556">
        <v>21</v>
      </c>
      <c r="H3556">
        <v>84</v>
      </c>
      <c r="J3556">
        <v>69</v>
      </c>
      <c r="K3556">
        <v>85</v>
      </c>
      <c r="L3556">
        <v>83</v>
      </c>
      <c r="M3556">
        <v>87</v>
      </c>
      <c r="N3556">
        <v>76</v>
      </c>
      <c r="O3556">
        <v>54</v>
      </c>
      <c r="P3556">
        <v>78</v>
      </c>
      <c r="Q3556">
        <v>73</v>
      </c>
      <c r="R3556">
        <v>83</v>
      </c>
      <c r="T3556" s="34">
        <f>_xlfn.XLOOKUP(B3556,'LHA Demog pivot'!$B$4:$B$93,'LHA Demog pivot'!$C$4:$C$93,,,1)</f>
        <v>4223</v>
      </c>
      <c r="U3556" s="36">
        <f>ROUND(Table2[[#This Row],[LHA_Pop_2016]]*Table2[[#This Row],[C_ADR_7day]]/100000*7,0)</f>
        <v>7</v>
      </c>
      <c r="V3556" s="13">
        <f>IF(OR(Table2[[#This Row],[7d_positivity_public]]=0,ISBLANK(Table2[[#This Row],[7d_positivity_public]])),"",(Table2[[#This Row],[7d_positivity_public]]-Table2[[#This Row],[7d_positivity_all]])/Table2[[#This Row],[7d_positivity_public]])</f>
        <v>9.5238095238095233E-2</v>
      </c>
      <c r="W3556">
        <v>19</v>
      </c>
    </row>
    <row r="3557" spans="1:23" x14ac:dyDescent="0.25">
      <c r="A3557" s="10">
        <v>44505</v>
      </c>
      <c r="B3557">
        <v>514</v>
      </c>
      <c r="C3557" t="s">
        <v>306</v>
      </c>
      <c r="D3557">
        <v>35</v>
      </c>
      <c r="E3557">
        <v>33</v>
      </c>
      <c r="F3557">
        <v>2</v>
      </c>
      <c r="G3557">
        <v>22</v>
      </c>
      <c r="H3557">
        <v>80</v>
      </c>
      <c r="J3557">
        <v>64</v>
      </c>
      <c r="K3557">
        <v>81</v>
      </c>
      <c r="L3557">
        <v>78</v>
      </c>
      <c r="M3557">
        <v>85</v>
      </c>
      <c r="N3557">
        <v>72</v>
      </c>
      <c r="O3557">
        <v>54</v>
      </c>
      <c r="P3557">
        <v>74</v>
      </c>
      <c r="Q3557">
        <v>68</v>
      </c>
      <c r="R3557">
        <v>81</v>
      </c>
      <c r="T3557" s="34">
        <f>_xlfn.XLOOKUP(B3557,'LHA Demog pivot'!$B$4:$B$93,'LHA Demog pivot'!$C$4:$C$93,,,1)</f>
        <v>16414</v>
      </c>
      <c r="U3557" s="36">
        <f>ROUND(Table2[[#This Row],[LHA_Pop_2016]]*Table2[[#This Row],[C_ADR_7day]]/100000*7,0)</f>
        <v>40</v>
      </c>
      <c r="V3557" s="13">
        <f>IF(OR(Table2[[#This Row],[7d_positivity_public]]=0,ISBLANK(Table2[[#This Row],[7d_positivity_public]])),"",(Table2[[#This Row],[7d_positivity_public]]-Table2[[#This Row],[7d_positivity_all]])/Table2[[#This Row],[7d_positivity_public]])</f>
        <v>0.22727272727272727</v>
      </c>
      <c r="W3557">
        <v>17</v>
      </c>
    </row>
    <row r="3558" spans="1:23" x14ac:dyDescent="0.25">
      <c r="A3558" s="10">
        <v>44505</v>
      </c>
      <c r="B3558">
        <v>515</v>
      </c>
      <c r="C3558" t="s">
        <v>307</v>
      </c>
      <c r="D3558">
        <v>6</v>
      </c>
      <c r="E3558">
        <v>16</v>
      </c>
      <c r="F3558">
        <v>-10</v>
      </c>
      <c r="G3558">
        <v>4</v>
      </c>
      <c r="H3558">
        <v>100</v>
      </c>
      <c r="J3558">
        <v>75</v>
      </c>
      <c r="K3558">
        <v>100</v>
      </c>
      <c r="L3558">
        <v>100</v>
      </c>
      <c r="M3558">
        <v>100</v>
      </c>
      <c r="N3558">
        <v>91</v>
      </c>
      <c r="O3558">
        <v>66</v>
      </c>
      <c r="P3558">
        <v>93</v>
      </c>
      <c r="Q3558">
        <v>91</v>
      </c>
      <c r="R3558">
        <v>94</v>
      </c>
      <c r="T3558" s="34">
        <f>_xlfn.XLOOKUP(B3558,'LHA Demog pivot'!$B$4:$B$93,'LHA Demog pivot'!$C$4:$C$93,,,1)</f>
        <v>9090</v>
      </c>
      <c r="U3558" s="36">
        <f>ROUND(Table2[[#This Row],[LHA_Pop_2016]]*Table2[[#This Row],[C_ADR_7day]]/100000*7,0)</f>
        <v>4</v>
      </c>
      <c r="V3558" s="13">
        <f>IF(OR(Table2[[#This Row],[7d_positivity_public]]=0,ISBLANK(Table2[[#This Row],[7d_positivity_public]])),"",(Table2[[#This Row],[7d_positivity_public]]-Table2[[#This Row],[7d_positivity_all]])/Table2[[#This Row],[7d_positivity_public]])</f>
        <v>0.25</v>
      </c>
      <c r="W3558">
        <v>3</v>
      </c>
    </row>
    <row r="3559" spans="1:23" x14ac:dyDescent="0.25">
      <c r="A3559" s="10">
        <v>44505</v>
      </c>
      <c r="B3559">
        <v>517</v>
      </c>
      <c r="C3559" t="s">
        <v>308</v>
      </c>
      <c r="D3559">
        <v>45</v>
      </c>
      <c r="E3559">
        <v>58</v>
      </c>
      <c r="F3559">
        <v>-13</v>
      </c>
      <c r="G3559">
        <v>23</v>
      </c>
      <c r="H3559">
        <v>86</v>
      </c>
      <c r="J3559">
        <v>75</v>
      </c>
      <c r="K3559">
        <v>87</v>
      </c>
      <c r="L3559">
        <v>85</v>
      </c>
      <c r="M3559">
        <v>90</v>
      </c>
      <c r="N3559">
        <v>79</v>
      </c>
      <c r="O3559">
        <v>64</v>
      </c>
      <c r="P3559">
        <v>80</v>
      </c>
      <c r="Q3559">
        <v>75</v>
      </c>
      <c r="R3559">
        <v>86</v>
      </c>
      <c r="T3559" s="34">
        <f>_xlfn.XLOOKUP(B3559,'LHA Demog pivot'!$B$4:$B$93,'LHA Demog pivot'!$C$4:$C$93,,,1)</f>
        <v>20250</v>
      </c>
      <c r="U3559" s="36">
        <f>ROUND(Table2[[#This Row],[LHA_Pop_2016]]*Table2[[#This Row],[C_ADR_7day]]/100000*7,0)</f>
        <v>64</v>
      </c>
      <c r="V3559" s="13">
        <f>IF(OR(Table2[[#This Row],[7d_positivity_public]]=0,ISBLANK(Table2[[#This Row],[7d_positivity_public]])),"",(Table2[[#This Row],[7d_positivity_public]]-Table2[[#This Row],[7d_positivity_all]])/Table2[[#This Row],[7d_positivity_public]])</f>
        <v>0.17391304347826086</v>
      </c>
      <c r="W3559">
        <v>19</v>
      </c>
    </row>
    <row r="3560" spans="1:23" x14ac:dyDescent="0.25">
      <c r="A3560" s="10">
        <v>44505</v>
      </c>
      <c r="B3560">
        <v>518</v>
      </c>
      <c r="C3560" t="s">
        <v>309</v>
      </c>
      <c r="D3560">
        <v>141</v>
      </c>
      <c r="E3560">
        <v>149</v>
      </c>
      <c r="F3560">
        <v>-8</v>
      </c>
      <c r="G3560">
        <v>48</v>
      </c>
      <c r="H3560">
        <v>91</v>
      </c>
      <c r="J3560">
        <v>83</v>
      </c>
      <c r="K3560">
        <v>92</v>
      </c>
      <c r="L3560">
        <v>91</v>
      </c>
      <c r="M3560">
        <v>92</v>
      </c>
      <c r="N3560">
        <v>84</v>
      </c>
      <c r="O3560">
        <v>72</v>
      </c>
      <c r="P3560">
        <v>86</v>
      </c>
      <c r="Q3560">
        <v>83</v>
      </c>
      <c r="R3560">
        <v>88</v>
      </c>
      <c r="T3560" s="34">
        <f>_xlfn.XLOOKUP(B3560,'LHA Demog pivot'!$B$4:$B$93,'LHA Demog pivot'!$C$4:$C$93,,,1)</f>
        <v>1880</v>
      </c>
      <c r="U3560" s="36">
        <f>ROUND(Table2[[#This Row],[LHA_Pop_2016]]*Table2[[#This Row],[C_ADR_7day]]/100000*7,0)</f>
        <v>19</v>
      </c>
      <c r="V3560" s="13">
        <f>IF(OR(Table2[[#This Row],[7d_positivity_public]]=0,ISBLANK(Table2[[#This Row],[7d_positivity_public]])),"",(Table2[[#This Row],[7d_positivity_public]]-Table2[[#This Row],[7d_positivity_all]])/Table2[[#This Row],[7d_positivity_public]])</f>
        <v>4.1666666666666664E-2</v>
      </c>
      <c r="W3560">
        <v>46</v>
      </c>
    </row>
    <row r="3561" spans="1:23" x14ac:dyDescent="0.25">
      <c r="A3561" s="10">
        <v>44505</v>
      </c>
      <c r="B3561">
        <v>521</v>
      </c>
      <c r="C3561" t="s">
        <v>310</v>
      </c>
      <c r="D3561">
        <v>37</v>
      </c>
      <c r="E3561">
        <v>47</v>
      </c>
      <c r="F3561">
        <v>-10</v>
      </c>
      <c r="G3561">
        <v>31</v>
      </c>
      <c r="H3561">
        <v>78</v>
      </c>
      <c r="J3561">
        <v>65</v>
      </c>
      <c r="K3561">
        <v>79</v>
      </c>
      <c r="L3561">
        <v>72</v>
      </c>
      <c r="M3561">
        <v>84</v>
      </c>
      <c r="N3561">
        <v>71</v>
      </c>
      <c r="O3561">
        <v>56</v>
      </c>
      <c r="P3561">
        <v>72</v>
      </c>
      <c r="Q3561">
        <v>62</v>
      </c>
      <c r="R3561">
        <v>80</v>
      </c>
      <c r="T3561" s="34">
        <f>_xlfn.XLOOKUP(B3561,'LHA Demog pivot'!$B$4:$B$93,'LHA Demog pivot'!$C$4:$C$93,,,1)</f>
        <v>23205</v>
      </c>
      <c r="U3561" s="36">
        <f>ROUND(Table2[[#This Row],[LHA_Pop_2016]]*Table2[[#This Row],[C_ADR_7day]]/100000*7,0)</f>
        <v>60</v>
      </c>
      <c r="V3561" s="13">
        <f>IF(OR(Table2[[#This Row],[7d_positivity_public]]=0,ISBLANK(Table2[[#This Row],[7d_positivity_public]])),"",(Table2[[#This Row],[7d_positivity_public]]-Table2[[#This Row],[7d_positivity_all]])/Table2[[#This Row],[7d_positivity_public]])</f>
        <v>6.4516129032258063E-2</v>
      </c>
      <c r="W3561">
        <v>29</v>
      </c>
    </row>
    <row r="3562" spans="1:23" x14ac:dyDescent="0.25">
      <c r="A3562" s="10">
        <v>44505</v>
      </c>
      <c r="B3562">
        <v>522</v>
      </c>
      <c r="C3562" t="s">
        <v>311</v>
      </c>
      <c r="D3562">
        <v>39</v>
      </c>
      <c r="E3562">
        <v>72</v>
      </c>
      <c r="F3562">
        <v>-33</v>
      </c>
      <c r="G3562">
        <v>28</v>
      </c>
      <c r="H3562">
        <v>77</v>
      </c>
      <c r="J3562">
        <v>56</v>
      </c>
      <c r="K3562">
        <v>79</v>
      </c>
      <c r="L3562">
        <v>73</v>
      </c>
      <c r="M3562">
        <v>83</v>
      </c>
      <c r="N3562">
        <v>70</v>
      </c>
      <c r="O3562">
        <v>47</v>
      </c>
      <c r="P3562">
        <v>73</v>
      </c>
      <c r="Q3562">
        <v>64</v>
      </c>
      <c r="R3562">
        <v>80</v>
      </c>
      <c r="T3562" s="34">
        <f>_xlfn.XLOOKUP(B3562,'LHA Demog pivot'!$B$4:$B$93,'LHA Demog pivot'!$C$4:$C$93,,,1)</f>
        <v>6256</v>
      </c>
      <c r="U3562" s="36">
        <f>ROUND(Table2[[#This Row],[LHA_Pop_2016]]*Table2[[#This Row],[C_ADR_7day]]/100000*7,0)</f>
        <v>17</v>
      </c>
      <c r="V3562" s="13">
        <f>IF(OR(Table2[[#This Row],[7d_positivity_public]]=0,ISBLANK(Table2[[#This Row],[7d_positivity_public]])),"",(Table2[[#This Row],[7d_positivity_public]]-Table2[[#This Row],[7d_positivity_all]])/Table2[[#This Row],[7d_positivity_public]])</f>
        <v>3.5714285714285712E-2</v>
      </c>
      <c r="W3562">
        <v>27</v>
      </c>
    </row>
    <row r="3563" spans="1:23" x14ac:dyDescent="0.25">
      <c r="A3563" s="10">
        <v>44505</v>
      </c>
      <c r="B3563">
        <v>523</v>
      </c>
      <c r="C3563" t="s">
        <v>312</v>
      </c>
      <c r="D3563">
        <v>16</v>
      </c>
      <c r="E3563">
        <v>17</v>
      </c>
      <c r="F3563">
        <v>-1</v>
      </c>
      <c r="G3563">
        <v>10</v>
      </c>
      <c r="H3563">
        <v>74</v>
      </c>
      <c r="J3563">
        <v>58</v>
      </c>
      <c r="K3563">
        <v>76</v>
      </c>
      <c r="L3563">
        <v>69</v>
      </c>
      <c r="M3563">
        <v>82</v>
      </c>
      <c r="N3563">
        <v>67</v>
      </c>
      <c r="O3563">
        <v>47</v>
      </c>
      <c r="P3563">
        <v>69</v>
      </c>
      <c r="Q3563">
        <v>59</v>
      </c>
      <c r="R3563">
        <v>78</v>
      </c>
      <c r="T3563" s="34">
        <f>_xlfn.XLOOKUP(B3563,'LHA Demog pivot'!$B$4:$B$93,'LHA Demog pivot'!$C$4:$C$93,,,1)</f>
        <v>15857</v>
      </c>
      <c r="U3563" s="36">
        <f>ROUND(Table2[[#This Row],[LHA_Pop_2016]]*Table2[[#This Row],[C_ADR_7day]]/100000*7,0)</f>
        <v>18</v>
      </c>
      <c r="V3563" s="13">
        <f>IF(OR(Table2[[#This Row],[7d_positivity_public]]=0,ISBLANK(Table2[[#This Row],[7d_positivity_public]])),"",(Table2[[#This Row],[7d_positivity_public]]-Table2[[#This Row],[7d_positivity_all]])/Table2[[#This Row],[7d_positivity_public]])</f>
        <v>0.1</v>
      </c>
      <c r="W3563">
        <v>9</v>
      </c>
    </row>
    <row r="3564" spans="1:23" x14ac:dyDescent="0.25">
      <c r="A3564" s="10">
        <v>44505</v>
      </c>
      <c r="B3564">
        <v>524</v>
      </c>
      <c r="C3564" t="s">
        <v>313</v>
      </c>
      <c r="D3564">
        <v>15</v>
      </c>
      <c r="E3564">
        <v>22</v>
      </c>
      <c r="F3564">
        <v>-7</v>
      </c>
      <c r="G3564">
        <v>13</v>
      </c>
      <c r="H3564">
        <v>86</v>
      </c>
      <c r="J3564">
        <v>75</v>
      </c>
      <c r="K3564">
        <v>87</v>
      </c>
      <c r="L3564">
        <v>85</v>
      </c>
      <c r="M3564">
        <v>90</v>
      </c>
      <c r="N3564">
        <v>79</v>
      </c>
      <c r="O3564">
        <v>67</v>
      </c>
      <c r="P3564">
        <v>80</v>
      </c>
      <c r="Q3564">
        <v>76</v>
      </c>
      <c r="R3564">
        <v>86</v>
      </c>
      <c r="T3564" s="34">
        <f>_xlfn.XLOOKUP(B3564,'LHA Demog pivot'!$B$4:$B$93,'LHA Demog pivot'!$C$4:$C$93,,,1)</f>
        <v>95077</v>
      </c>
      <c r="U3564" s="36">
        <f>ROUND(Table2[[#This Row],[LHA_Pop_2016]]*Table2[[#This Row],[C_ADR_7day]]/100000*7,0)</f>
        <v>100</v>
      </c>
      <c r="V3564" s="13">
        <f>IF(OR(Table2[[#This Row],[7d_positivity_public]]=0,ISBLANK(Table2[[#This Row],[7d_positivity_public]])),"",(Table2[[#This Row],[7d_positivity_public]]-Table2[[#This Row],[7d_positivity_all]])/Table2[[#This Row],[7d_positivity_public]])</f>
        <v>0.15384615384615385</v>
      </c>
      <c r="W3564">
        <v>11</v>
      </c>
    </row>
    <row r="3565" spans="1:23" x14ac:dyDescent="0.25">
      <c r="A3565" s="10">
        <v>44505</v>
      </c>
      <c r="B3565">
        <v>531</v>
      </c>
      <c r="C3565" t="s">
        <v>314</v>
      </c>
      <c r="D3565">
        <v>50</v>
      </c>
      <c r="E3565">
        <v>47</v>
      </c>
      <c r="F3565">
        <v>3</v>
      </c>
      <c r="G3565">
        <v>33</v>
      </c>
      <c r="H3565">
        <v>67</v>
      </c>
      <c r="J3565">
        <v>46</v>
      </c>
      <c r="K3565">
        <v>69</v>
      </c>
      <c r="L3565">
        <v>63</v>
      </c>
      <c r="M3565">
        <v>78</v>
      </c>
      <c r="N3565">
        <v>58</v>
      </c>
      <c r="O3565">
        <v>37</v>
      </c>
      <c r="P3565">
        <v>60</v>
      </c>
      <c r="Q3565">
        <v>51</v>
      </c>
      <c r="R3565">
        <v>72</v>
      </c>
      <c r="T3565" s="34">
        <f>_xlfn.XLOOKUP(B3565,'LHA Demog pivot'!$B$4:$B$93,'LHA Demog pivot'!$C$4:$C$93,,,1)</f>
        <v>26850</v>
      </c>
      <c r="U3565" s="36">
        <f>ROUND(Table2[[#This Row],[LHA_Pop_2016]]*Table2[[#This Row],[C_ADR_7day]]/100000*7,0)</f>
        <v>94</v>
      </c>
      <c r="V3565" s="13">
        <f>IF(OR(Table2[[#This Row],[7d_positivity_public]]=0,ISBLANK(Table2[[#This Row],[7d_positivity_public]])),"",(Table2[[#This Row],[7d_positivity_public]]-Table2[[#This Row],[7d_positivity_all]])/Table2[[#This Row],[7d_positivity_public]])</f>
        <v>0.21212121212121213</v>
      </c>
      <c r="W3565">
        <v>26</v>
      </c>
    </row>
    <row r="3566" spans="1:23" x14ac:dyDescent="0.25">
      <c r="A3566" s="10">
        <v>44505</v>
      </c>
      <c r="B3566">
        <v>532</v>
      </c>
      <c r="C3566" t="s">
        <v>315</v>
      </c>
      <c r="D3566">
        <v>36</v>
      </c>
      <c r="E3566">
        <v>36</v>
      </c>
      <c r="F3566">
        <v>0</v>
      </c>
      <c r="G3566">
        <v>26</v>
      </c>
      <c r="H3566">
        <v>71</v>
      </c>
      <c r="J3566">
        <v>49</v>
      </c>
      <c r="K3566">
        <v>73</v>
      </c>
      <c r="L3566">
        <v>69</v>
      </c>
      <c r="M3566">
        <v>80</v>
      </c>
      <c r="N3566">
        <v>61</v>
      </c>
      <c r="O3566">
        <v>39</v>
      </c>
      <c r="P3566">
        <v>63</v>
      </c>
      <c r="Q3566">
        <v>57</v>
      </c>
      <c r="R3566">
        <v>74</v>
      </c>
      <c r="T3566" s="34">
        <f>_xlfn.XLOOKUP(B3566,'LHA Demog pivot'!$B$4:$B$93,'LHA Demog pivot'!$C$4:$C$93,,,1)</f>
        <v>35521</v>
      </c>
      <c r="U3566" s="36">
        <f>ROUND(Table2[[#This Row],[LHA_Pop_2016]]*Table2[[#This Row],[C_ADR_7day]]/100000*7,0)</f>
        <v>90</v>
      </c>
      <c r="V3566" s="13">
        <f>IF(OR(Table2[[#This Row],[7d_positivity_public]]=0,ISBLANK(Table2[[#This Row],[7d_positivity_public]])),"",(Table2[[#This Row],[7d_positivity_public]]-Table2[[#This Row],[7d_positivity_all]])/Table2[[#This Row],[7d_positivity_public]])</f>
        <v>0.38461538461538464</v>
      </c>
      <c r="W3566">
        <v>16</v>
      </c>
    </row>
    <row r="3567" spans="1:23" x14ac:dyDescent="0.25">
      <c r="A3567" s="10">
        <v>44505</v>
      </c>
      <c r="B3567">
        <v>533</v>
      </c>
      <c r="C3567" t="s">
        <v>316</v>
      </c>
      <c r="D3567">
        <v>3</v>
      </c>
      <c r="E3567">
        <v>42</v>
      </c>
      <c r="F3567">
        <v>-39</v>
      </c>
      <c r="G3567">
        <v>20</v>
      </c>
      <c r="H3567">
        <v>70</v>
      </c>
      <c r="J3567">
        <v>55</v>
      </c>
      <c r="K3567">
        <v>71</v>
      </c>
      <c r="L3567">
        <v>66</v>
      </c>
      <c r="M3567">
        <v>77</v>
      </c>
      <c r="N3567">
        <v>60</v>
      </c>
      <c r="O3567">
        <v>41</v>
      </c>
      <c r="P3567">
        <v>63</v>
      </c>
      <c r="Q3567">
        <v>55</v>
      </c>
      <c r="R3567">
        <v>72</v>
      </c>
      <c r="T3567" s="34">
        <f>_xlfn.XLOOKUP(B3567,'LHA Demog pivot'!$B$4:$B$93,'LHA Demog pivot'!$C$4:$C$93,,,1)</f>
        <v>5514</v>
      </c>
      <c r="U3567" s="36">
        <f>ROUND(Table2[[#This Row],[LHA_Pop_2016]]*Table2[[#This Row],[C_ADR_7day]]/100000*7,0)</f>
        <v>1</v>
      </c>
      <c r="V3567" s="13">
        <f>IF(OR(Table2[[#This Row],[7d_positivity_public]]=0,ISBLANK(Table2[[#This Row],[7d_positivity_public]])),"",(Table2[[#This Row],[7d_positivity_public]]-Table2[[#This Row],[7d_positivity_all]])/Table2[[#This Row],[7d_positivity_public]])</f>
        <v>0.25</v>
      </c>
      <c r="W3567">
        <v>15</v>
      </c>
    </row>
    <row r="3568" spans="1:23" x14ac:dyDescent="0.25">
      <c r="A3568" s="10">
        <v>44505</v>
      </c>
      <c r="B3568">
        <v>555</v>
      </c>
      <c r="C3568" t="s">
        <v>317</v>
      </c>
      <c r="D3568">
        <v>34</v>
      </c>
      <c r="E3568">
        <v>41</v>
      </c>
      <c r="F3568">
        <v>-7</v>
      </c>
      <c r="G3568">
        <v>12</v>
      </c>
      <c r="H3568">
        <v>90</v>
      </c>
      <c r="J3568">
        <v>69</v>
      </c>
      <c r="K3568">
        <v>92</v>
      </c>
      <c r="L3568">
        <v>91</v>
      </c>
      <c r="M3568">
        <v>92</v>
      </c>
      <c r="N3568">
        <v>80</v>
      </c>
      <c r="O3568">
        <v>57</v>
      </c>
      <c r="P3568">
        <v>82</v>
      </c>
      <c r="Q3568">
        <v>76</v>
      </c>
      <c r="R3568">
        <v>87</v>
      </c>
      <c r="T3568" s="34">
        <f>_xlfn.XLOOKUP(B3568,'LHA Demog pivot'!$B$4:$B$93,'LHA Demog pivot'!$C$4:$C$93,,,1)</f>
        <v>2049</v>
      </c>
      <c r="U3568" s="36">
        <f>ROUND(Table2[[#This Row],[LHA_Pop_2016]]*Table2[[#This Row],[C_ADR_7day]]/100000*7,0)</f>
        <v>5</v>
      </c>
      <c r="V3568" s="13">
        <f>IF(OR(Table2[[#This Row],[7d_positivity_public]]=0,ISBLANK(Table2[[#This Row],[7d_positivity_public]])),"",(Table2[[#This Row],[7d_positivity_public]]-Table2[[#This Row],[7d_positivity_all]])/Table2[[#This Row],[7d_positivity_public]])</f>
        <v>8.3333333333333329E-2</v>
      </c>
      <c r="W3568">
        <v>11</v>
      </c>
    </row>
    <row r="3569" spans="1:23" x14ac:dyDescent="0.25">
      <c r="A3569" s="10">
        <v>44509</v>
      </c>
      <c r="B3569">
        <v>111</v>
      </c>
      <c r="C3569" t="s">
        <v>242</v>
      </c>
      <c r="D3569">
        <v>7</v>
      </c>
      <c r="E3569">
        <v>7</v>
      </c>
      <c r="F3569">
        <v>0</v>
      </c>
      <c r="G3569">
        <v>4</v>
      </c>
      <c r="H3569">
        <v>87</v>
      </c>
      <c r="J3569">
        <v>78</v>
      </c>
      <c r="K3569">
        <v>88</v>
      </c>
      <c r="L3569">
        <v>87</v>
      </c>
      <c r="M3569">
        <v>90</v>
      </c>
      <c r="N3569">
        <v>81</v>
      </c>
      <c r="O3569">
        <v>69</v>
      </c>
      <c r="P3569">
        <v>81</v>
      </c>
      <c r="Q3569">
        <v>78</v>
      </c>
      <c r="R3569">
        <v>86</v>
      </c>
      <c r="T3569" s="34">
        <f>_xlfn.XLOOKUP(B3569,'LHA Demog pivot'!$B$4:$B$93,'LHA Demog pivot'!$C$4:$C$93,,,1)</f>
        <v>15531</v>
      </c>
      <c r="U3569" s="36">
        <f>ROUND(Table2[[#This Row],[LHA_Pop_2016]]*Table2[[#This Row],[C_ADR_7day]]/100000*7,0)</f>
        <v>8</v>
      </c>
      <c r="V3569" s="13">
        <f>IF(OR(Table2[[#This Row],[7d_positivity_public]]=0,ISBLANK(Table2[[#This Row],[7d_positivity_public]])),"",(Table2[[#This Row],[7d_positivity_public]]-Table2[[#This Row],[7d_positivity_all]])/Table2[[#This Row],[7d_positivity_public]])</f>
        <v>0</v>
      </c>
      <c r="W3569">
        <v>4</v>
      </c>
    </row>
    <row r="3570" spans="1:23" x14ac:dyDescent="0.25">
      <c r="A3570" s="10">
        <v>44509</v>
      </c>
      <c r="B3570">
        <v>112</v>
      </c>
      <c r="C3570" t="s">
        <v>243</v>
      </c>
      <c r="D3570">
        <v>18</v>
      </c>
      <c r="E3570">
        <v>7</v>
      </c>
      <c r="F3570">
        <v>11</v>
      </c>
      <c r="G3570">
        <v>9</v>
      </c>
      <c r="H3570">
        <v>85</v>
      </c>
      <c r="J3570">
        <v>75</v>
      </c>
      <c r="K3570">
        <v>85</v>
      </c>
      <c r="L3570">
        <v>80</v>
      </c>
      <c r="M3570">
        <v>90</v>
      </c>
      <c r="N3570">
        <v>80</v>
      </c>
      <c r="O3570">
        <v>67</v>
      </c>
      <c r="P3570">
        <v>81</v>
      </c>
      <c r="Q3570">
        <v>73</v>
      </c>
      <c r="R3570">
        <v>87</v>
      </c>
      <c r="T3570" s="34">
        <f>_xlfn.XLOOKUP(B3570,'LHA Demog pivot'!$B$4:$B$93,'LHA Demog pivot'!$C$4:$C$93,,,1)</f>
        <v>26248</v>
      </c>
      <c r="U3570" s="36">
        <f>ROUND(Table2[[#This Row],[LHA_Pop_2016]]*Table2[[#This Row],[C_ADR_7day]]/100000*7,0)</f>
        <v>33</v>
      </c>
      <c r="V3570" s="13">
        <f>IF(OR(Table2[[#This Row],[7d_positivity_public]]=0,ISBLANK(Table2[[#This Row],[7d_positivity_public]])),"",(Table2[[#This Row],[7d_positivity_public]]-Table2[[#This Row],[7d_positivity_all]])/Table2[[#This Row],[7d_positivity_public]])</f>
        <v>0</v>
      </c>
      <c r="W3570">
        <v>9</v>
      </c>
    </row>
    <row r="3571" spans="1:23" x14ac:dyDescent="0.25">
      <c r="A3571" s="10">
        <v>44509</v>
      </c>
      <c r="B3571">
        <v>113</v>
      </c>
      <c r="C3571" t="s">
        <v>244</v>
      </c>
      <c r="D3571">
        <v>6</v>
      </c>
      <c r="E3571">
        <v>17</v>
      </c>
      <c r="F3571">
        <v>-11</v>
      </c>
      <c r="G3571">
        <v>4</v>
      </c>
      <c r="H3571">
        <v>89</v>
      </c>
      <c r="J3571">
        <v>86</v>
      </c>
      <c r="K3571">
        <v>89</v>
      </c>
      <c r="L3571">
        <v>86</v>
      </c>
      <c r="M3571">
        <v>92</v>
      </c>
      <c r="N3571">
        <v>85</v>
      </c>
      <c r="O3571">
        <v>78</v>
      </c>
      <c r="P3571">
        <v>85</v>
      </c>
      <c r="Q3571">
        <v>79</v>
      </c>
      <c r="R3571">
        <v>90</v>
      </c>
      <c r="T3571" s="34">
        <f>_xlfn.XLOOKUP(B3571,'LHA Demog pivot'!$B$4:$B$93,'LHA Demog pivot'!$C$4:$C$93,,,1)</f>
        <v>9178</v>
      </c>
      <c r="U3571" s="36">
        <f>ROUND(Table2[[#This Row],[LHA_Pop_2016]]*Table2[[#This Row],[C_ADR_7day]]/100000*7,0)</f>
        <v>4</v>
      </c>
      <c r="V3571" s="13">
        <f>IF(OR(Table2[[#This Row],[7d_positivity_public]]=0,ISBLANK(Table2[[#This Row],[7d_positivity_public]])),"",(Table2[[#This Row],[7d_positivity_public]]-Table2[[#This Row],[7d_positivity_all]])/Table2[[#This Row],[7d_positivity_public]])</f>
        <v>0</v>
      </c>
      <c r="W3571">
        <v>4</v>
      </c>
    </row>
    <row r="3572" spans="1:23" x14ac:dyDescent="0.25">
      <c r="A3572" s="10">
        <v>44509</v>
      </c>
      <c r="B3572">
        <v>114</v>
      </c>
      <c r="C3572" t="s">
        <v>245</v>
      </c>
      <c r="D3572">
        <v>23</v>
      </c>
      <c r="E3572">
        <v>9</v>
      </c>
      <c r="F3572">
        <v>14</v>
      </c>
      <c r="G3572">
        <v>11</v>
      </c>
      <c r="H3572">
        <v>92</v>
      </c>
      <c r="J3572">
        <v>79</v>
      </c>
      <c r="K3572">
        <v>92</v>
      </c>
      <c r="L3572">
        <v>92</v>
      </c>
      <c r="M3572">
        <v>93</v>
      </c>
      <c r="N3572">
        <v>86</v>
      </c>
      <c r="O3572">
        <v>68</v>
      </c>
      <c r="P3572">
        <v>87</v>
      </c>
      <c r="Q3572">
        <v>83</v>
      </c>
      <c r="R3572">
        <v>91</v>
      </c>
      <c r="T3572" s="34">
        <f>_xlfn.XLOOKUP(B3572,'LHA Demog pivot'!$B$4:$B$93,'LHA Demog pivot'!$C$4:$C$93,,,1)</f>
        <v>9487</v>
      </c>
      <c r="U3572" s="36">
        <f>ROUND(Table2[[#This Row],[LHA_Pop_2016]]*Table2[[#This Row],[C_ADR_7day]]/100000*7,0)</f>
        <v>15</v>
      </c>
      <c r="V3572" s="13">
        <f>IF(OR(Table2[[#This Row],[7d_positivity_public]]=0,ISBLANK(Table2[[#This Row],[7d_positivity_public]])),"",(Table2[[#This Row],[7d_positivity_public]]-Table2[[#This Row],[7d_positivity_all]])/Table2[[#This Row],[7d_positivity_public]])</f>
        <v>9.0909090909090912E-2</v>
      </c>
      <c r="W3572">
        <v>10</v>
      </c>
    </row>
    <row r="3573" spans="1:23" x14ac:dyDescent="0.25">
      <c r="A3573" s="10">
        <v>44509</v>
      </c>
      <c r="B3573">
        <v>115</v>
      </c>
      <c r="C3573" t="s">
        <v>246</v>
      </c>
      <c r="D3573">
        <v>2</v>
      </c>
      <c r="E3573">
        <v>12</v>
      </c>
      <c r="F3573">
        <v>-10</v>
      </c>
      <c r="G3573">
        <v>2</v>
      </c>
      <c r="H3573">
        <v>74</v>
      </c>
      <c r="J3573">
        <v>52</v>
      </c>
      <c r="K3573">
        <v>76</v>
      </c>
      <c r="L3573">
        <v>64</v>
      </c>
      <c r="M3573">
        <v>82</v>
      </c>
      <c r="N3573">
        <v>68</v>
      </c>
      <c r="O3573">
        <v>42</v>
      </c>
      <c r="P3573">
        <v>71</v>
      </c>
      <c r="Q3573">
        <v>56</v>
      </c>
      <c r="R3573">
        <v>79</v>
      </c>
      <c r="T3573" s="34">
        <f>_xlfn.XLOOKUP(B3573,'LHA Demog pivot'!$B$4:$B$93,'LHA Demog pivot'!$C$4:$C$93,,,1)</f>
        <v>12634</v>
      </c>
      <c r="U3573" s="36">
        <f>ROUND(Table2[[#This Row],[LHA_Pop_2016]]*Table2[[#This Row],[C_ADR_7day]]/100000*7,0)</f>
        <v>2</v>
      </c>
      <c r="V3573" s="13">
        <f>IF(OR(Table2[[#This Row],[7d_positivity_public]]=0,ISBLANK(Table2[[#This Row],[7d_positivity_public]])),"",(Table2[[#This Row],[7d_positivity_public]]-Table2[[#This Row],[7d_positivity_all]])/Table2[[#This Row],[7d_positivity_public]])</f>
        <v>0</v>
      </c>
      <c r="W3573">
        <v>2</v>
      </c>
    </row>
    <row r="3574" spans="1:23" x14ac:dyDescent="0.25">
      <c r="A3574" s="10">
        <v>44509</v>
      </c>
      <c r="B3574">
        <v>116</v>
      </c>
      <c r="C3574" t="s">
        <v>247</v>
      </c>
      <c r="D3574">
        <v>2</v>
      </c>
      <c r="E3574">
        <v>4</v>
      </c>
      <c r="F3574">
        <v>-2</v>
      </c>
      <c r="G3574">
        <v>1</v>
      </c>
      <c r="H3574">
        <v>93</v>
      </c>
      <c r="J3574">
        <v>80</v>
      </c>
      <c r="K3574">
        <v>93</v>
      </c>
      <c r="L3574">
        <v>96</v>
      </c>
      <c r="M3574">
        <v>90</v>
      </c>
      <c r="N3574">
        <v>86</v>
      </c>
      <c r="O3574">
        <v>71</v>
      </c>
      <c r="P3574">
        <v>87</v>
      </c>
      <c r="Q3574">
        <v>87</v>
      </c>
      <c r="R3574">
        <v>87</v>
      </c>
      <c r="T3574" s="34">
        <f>_xlfn.XLOOKUP(B3574,'LHA Demog pivot'!$B$4:$B$93,'LHA Demog pivot'!$C$4:$C$93,,,1)</f>
        <v>6851</v>
      </c>
      <c r="U3574" s="36">
        <f>ROUND(Table2[[#This Row],[LHA_Pop_2016]]*Table2[[#This Row],[C_ADR_7day]]/100000*7,0)</f>
        <v>1</v>
      </c>
      <c r="V3574" s="13">
        <f>IF(OR(Table2[[#This Row],[7d_positivity_public]]=0,ISBLANK(Table2[[#This Row],[7d_positivity_public]])),"",(Table2[[#This Row],[7d_positivity_public]]-Table2[[#This Row],[7d_positivity_all]])/Table2[[#This Row],[7d_positivity_public]])</f>
        <v>0</v>
      </c>
      <c r="W3574">
        <v>1</v>
      </c>
    </row>
    <row r="3575" spans="1:23" x14ac:dyDescent="0.25">
      <c r="A3575" s="10">
        <v>44509</v>
      </c>
      <c r="B3575">
        <v>121</v>
      </c>
      <c r="C3575" t="s">
        <v>248</v>
      </c>
      <c r="D3575">
        <v>4</v>
      </c>
      <c r="E3575">
        <v>0</v>
      </c>
      <c r="F3575">
        <v>4</v>
      </c>
      <c r="G3575">
        <v>11</v>
      </c>
      <c r="H3575">
        <v>75</v>
      </c>
      <c r="J3575">
        <v>52</v>
      </c>
      <c r="K3575">
        <v>76</v>
      </c>
      <c r="L3575">
        <v>62</v>
      </c>
      <c r="M3575">
        <v>83</v>
      </c>
      <c r="N3575">
        <v>69</v>
      </c>
      <c r="O3575">
        <v>42</v>
      </c>
      <c r="P3575">
        <v>71</v>
      </c>
      <c r="Q3575">
        <v>55</v>
      </c>
      <c r="R3575">
        <v>78</v>
      </c>
      <c r="T3575" s="34">
        <f>_xlfn.XLOOKUP(B3575,'LHA Demog pivot'!$B$4:$B$93,'LHA Demog pivot'!$C$4:$C$93,,,1)</f>
        <v>3209</v>
      </c>
      <c r="U3575" s="36">
        <f>ROUND(Table2[[#This Row],[LHA_Pop_2016]]*Table2[[#This Row],[C_ADR_7day]]/100000*7,0)</f>
        <v>1</v>
      </c>
      <c r="V3575" s="13">
        <f>IF(OR(Table2[[#This Row],[7d_positivity_public]]=0,ISBLANK(Table2[[#This Row],[7d_positivity_public]])),"",(Table2[[#This Row],[7d_positivity_public]]-Table2[[#This Row],[7d_positivity_all]])/Table2[[#This Row],[7d_positivity_public]])</f>
        <v>0.18181818181818182</v>
      </c>
      <c r="W3575">
        <v>9</v>
      </c>
    </row>
    <row r="3576" spans="1:23" x14ac:dyDescent="0.25">
      <c r="A3576" s="10">
        <v>44509</v>
      </c>
      <c r="B3576">
        <v>122</v>
      </c>
      <c r="C3576" t="s">
        <v>249</v>
      </c>
      <c r="D3576">
        <v>3</v>
      </c>
      <c r="E3576">
        <v>4</v>
      </c>
      <c r="F3576">
        <v>-1</v>
      </c>
      <c r="G3576">
        <v>2</v>
      </c>
      <c r="H3576">
        <v>79</v>
      </c>
      <c r="J3576">
        <v>66</v>
      </c>
      <c r="K3576">
        <v>80</v>
      </c>
      <c r="L3576">
        <v>76</v>
      </c>
      <c r="M3576">
        <v>84</v>
      </c>
      <c r="N3576">
        <v>74</v>
      </c>
      <c r="O3576">
        <v>59</v>
      </c>
      <c r="P3576">
        <v>75</v>
      </c>
      <c r="Q3576">
        <v>69</v>
      </c>
      <c r="R3576">
        <v>81</v>
      </c>
      <c r="T3576" s="34">
        <f>_xlfn.XLOOKUP(B3576,'LHA Demog pivot'!$B$4:$B$93,'LHA Demog pivot'!$C$4:$C$93,,,1)</f>
        <v>25523</v>
      </c>
      <c r="U3576" s="36">
        <f>ROUND(Table2[[#This Row],[LHA_Pop_2016]]*Table2[[#This Row],[C_ADR_7day]]/100000*7,0)</f>
        <v>5</v>
      </c>
      <c r="V3576" s="13">
        <f>IF(OR(Table2[[#This Row],[7d_positivity_public]]=0,ISBLANK(Table2[[#This Row],[7d_positivity_public]])),"",(Table2[[#This Row],[7d_positivity_public]]-Table2[[#This Row],[7d_positivity_all]])/Table2[[#This Row],[7d_positivity_public]])</f>
        <v>0</v>
      </c>
      <c r="W3576">
        <v>2</v>
      </c>
    </row>
    <row r="3577" spans="1:23" x14ac:dyDescent="0.25">
      <c r="A3577" s="10">
        <v>44509</v>
      </c>
      <c r="B3577">
        <v>123</v>
      </c>
      <c r="C3577" t="s">
        <v>250</v>
      </c>
      <c r="D3577">
        <v>1</v>
      </c>
      <c r="E3577">
        <v>3</v>
      </c>
      <c r="F3577">
        <v>-2</v>
      </c>
      <c r="G3577">
        <v>1</v>
      </c>
      <c r="H3577">
        <v>83</v>
      </c>
      <c r="J3577">
        <v>72</v>
      </c>
      <c r="K3577">
        <v>84</v>
      </c>
      <c r="L3577">
        <v>80</v>
      </c>
      <c r="M3577">
        <v>87</v>
      </c>
      <c r="N3577">
        <v>78</v>
      </c>
      <c r="O3577">
        <v>63</v>
      </c>
      <c r="P3577">
        <v>79</v>
      </c>
      <c r="Q3577">
        <v>73</v>
      </c>
      <c r="R3577">
        <v>85</v>
      </c>
      <c r="T3577" s="34">
        <f>_xlfn.XLOOKUP(B3577,'LHA Demog pivot'!$B$4:$B$93,'LHA Demog pivot'!$C$4:$C$93,,,1)</f>
        <v>13710</v>
      </c>
      <c r="U3577" s="36">
        <f>ROUND(Table2[[#This Row],[LHA_Pop_2016]]*Table2[[#This Row],[C_ADR_7day]]/100000*7,0)</f>
        <v>1</v>
      </c>
      <c r="V3577" s="13">
        <f>IF(OR(Table2[[#This Row],[7d_positivity_public]]=0,ISBLANK(Table2[[#This Row],[7d_positivity_public]])),"",(Table2[[#This Row],[7d_positivity_public]]-Table2[[#This Row],[7d_positivity_all]])/Table2[[#This Row],[7d_positivity_public]])</f>
        <v>0</v>
      </c>
      <c r="W3577">
        <v>1</v>
      </c>
    </row>
    <row r="3578" spans="1:23" x14ac:dyDescent="0.25">
      <c r="A3578" s="10">
        <v>44509</v>
      </c>
      <c r="B3578">
        <v>124</v>
      </c>
      <c r="C3578" t="s">
        <v>251</v>
      </c>
      <c r="D3578">
        <v>12</v>
      </c>
      <c r="E3578">
        <v>0</v>
      </c>
      <c r="F3578">
        <v>12</v>
      </c>
      <c r="G3578">
        <v>11</v>
      </c>
      <c r="H3578">
        <v>79</v>
      </c>
      <c r="J3578">
        <v>60</v>
      </c>
      <c r="K3578">
        <v>80</v>
      </c>
      <c r="L3578">
        <v>69</v>
      </c>
      <c r="M3578">
        <v>84</v>
      </c>
      <c r="N3578">
        <v>73</v>
      </c>
      <c r="O3578">
        <v>54</v>
      </c>
      <c r="P3578">
        <v>74</v>
      </c>
      <c r="Q3578">
        <v>59</v>
      </c>
      <c r="R3578">
        <v>81</v>
      </c>
      <c r="T3578" s="34">
        <f>_xlfn.XLOOKUP(B3578,'LHA Demog pivot'!$B$4:$B$93,'LHA Demog pivot'!$C$4:$C$93,,,1)</f>
        <v>4501</v>
      </c>
      <c r="U3578" s="36">
        <f>ROUND(Table2[[#This Row],[LHA_Pop_2016]]*Table2[[#This Row],[C_ADR_7day]]/100000*7,0)</f>
        <v>4</v>
      </c>
      <c r="V3578" s="13">
        <f>IF(OR(Table2[[#This Row],[7d_positivity_public]]=0,ISBLANK(Table2[[#This Row],[7d_positivity_public]])),"",(Table2[[#This Row],[7d_positivity_public]]-Table2[[#This Row],[7d_positivity_all]])/Table2[[#This Row],[7d_positivity_public]])</f>
        <v>0.18181818181818182</v>
      </c>
      <c r="W3578">
        <v>9</v>
      </c>
    </row>
    <row r="3579" spans="1:23" x14ac:dyDescent="0.25">
      <c r="A3579" s="10">
        <v>44509</v>
      </c>
      <c r="B3579">
        <v>125</v>
      </c>
      <c r="C3579" t="s">
        <v>252</v>
      </c>
      <c r="D3579">
        <v>2</v>
      </c>
      <c r="E3579">
        <v>7</v>
      </c>
      <c r="F3579">
        <v>-5</v>
      </c>
      <c r="G3579">
        <v>1</v>
      </c>
      <c r="H3579">
        <v>89</v>
      </c>
      <c r="J3579">
        <v>85</v>
      </c>
      <c r="K3579">
        <v>89</v>
      </c>
      <c r="L3579">
        <v>86</v>
      </c>
      <c r="M3579">
        <v>92</v>
      </c>
      <c r="N3579">
        <v>85</v>
      </c>
      <c r="O3579">
        <v>77</v>
      </c>
      <c r="P3579">
        <v>85</v>
      </c>
      <c r="Q3579">
        <v>80</v>
      </c>
      <c r="R3579">
        <v>90</v>
      </c>
      <c r="T3579" s="34">
        <f>_xlfn.XLOOKUP(B3579,'LHA Demog pivot'!$B$4:$B$93,'LHA Demog pivot'!$C$4:$C$93,,,1)</f>
        <v>19367</v>
      </c>
      <c r="U3579" s="36">
        <f>ROUND(Table2[[#This Row],[LHA_Pop_2016]]*Table2[[#This Row],[C_ADR_7day]]/100000*7,0)</f>
        <v>3</v>
      </c>
      <c r="V3579" s="13">
        <f>IF(OR(Table2[[#This Row],[7d_positivity_public]]=0,ISBLANK(Table2[[#This Row],[7d_positivity_public]])),"",(Table2[[#This Row],[7d_positivity_public]]-Table2[[#This Row],[7d_positivity_all]])/Table2[[#This Row],[7d_positivity_public]])</f>
        <v>0</v>
      </c>
      <c r="W3579">
        <v>1</v>
      </c>
    </row>
    <row r="3580" spans="1:23" x14ac:dyDescent="0.25">
      <c r="A3580" s="10">
        <v>44509</v>
      </c>
      <c r="B3580">
        <v>126</v>
      </c>
      <c r="C3580" t="s">
        <v>83</v>
      </c>
      <c r="D3580">
        <v>14</v>
      </c>
      <c r="E3580">
        <v>0</v>
      </c>
      <c r="F3580">
        <v>14</v>
      </c>
      <c r="G3580">
        <v>10</v>
      </c>
      <c r="H3580">
        <v>80</v>
      </c>
      <c r="J3580">
        <v>61</v>
      </c>
      <c r="K3580">
        <v>81</v>
      </c>
      <c r="L3580">
        <v>72</v>
      </c>
      <c r="M3580">
        <v>86</v>
      </c>
      <c r="N3580">
        <v>75</v>
      </c>
      <c r="O3580">
        <v>54</v>
      </c>
      <c r="P3580">
        <v>76</v>
      </c>
      <c r="Q3580">
        <v>64</v>
      </c>
      <c r="R3580">
        <v>83</v>
      </c>
      <c r="T3580" s="34">
        <f>_xlfn.XLOOKUP(B3580,'LHA Demog pivot'!$B$4:$B$93,'LHA Demog pivot'!$C$4:$C$93,,,1)</f>
        <v>8611</v>
      </c>
      <c r="U3580" s="36">
        <f>ROUND(Table2[[#This Row],[LHA_Pop_2016]]*Table2[[#This Row],[C_ADR_7day]]/100000*7,0)</f>
        <v>8</v>
      </c>
      <c r="V3580" s="13">
        <f>IF(OR(Table2[[#This Row],[7d_positivity_public]]=0,ISBLANK(Table2[[#This Row],[7d_positivity_public]])),"",(Table2[[#This Row],[7d_positivity_public]]-Table2[[#This Row],[7d_positivity_all]])/Table2[[#This Row],[7d_positivity_public]])</f>
        <v>0</v>
      </c>
      <c r="W3580">
        <v>10</v>
      </c>
    </row>
    <row r="3581" spans="1:23" x14ac:dyDescent="0.25">
      <c r="A3581" s="10">
        <v>44509</v>
      </c>
      <c r="B3581">
        <v>127</v>
      </c>
      <c r="C3581" t="s">
        <v>84</v>
      </c>
      <c r="D3581">
        <v>0</v>
      </c>
      <c r="E3581">
        <v>0</v>
      </c>
      <c r="F3581">
        <v>0</v>
      </c>
      <c r="G3581">
        <v>0</v>
      </c>
      <c r="H3581">
        <v>72</v>
      </c>
      <c r="J3581">
        <v>47</v>
      </c>
      <c r="K3581">
        <v>74</v>
      </c>
      <c r="L3581">
        <v>67</v>
      </c>
      <c r="M3581">
        <v>77</v>
      </c>
      <c r="N3581">
        <v>67</v>
      </c>
      <c r="O3581">
        <v>36</v>
      </c>
      <c r="P3581">
        <v>69</v>
      </c>
      <c r="Q3581">
        <v>58</v>
      </c>
      <c r="R3581">
        <v>74</v>
      </c>
      <c r="T3581" s="34">
        <f>_xlfn.XLOOKUP(B3581,'LHA Demog pivot'!$B$4:$B$93,'LHA Demog pivot'!$C$4:$C$93,,,1)</f>
        <v>3469</v>
      </c>
      <c r="U3581" s="36">
        <f>ROUND(Table2[[#This Row],[LHA_Pop_2016]]*Table2[[#This Row],[C_ADR_7day]]/100000*7,0)</f>
        <v>0</v>
      </c>
      <c r="V3581" s="13" t="str">
        <f>IF(OR(Table2[[#This Row],[7d_positivity_public]]=0,ISBLANK(Table2[[#This Row],[7d_positivity_public]])),"",(Table2[[#This Row],[7d_positivity_public]]-Table2[[#This Row],[7d_positivity_all]])/Table2[[#This Row],[7d_positivity_public]])</f>
        <v/>
      </c>
      <c r="W3581">
        <v>0</v>
      </c>
    </row>
    <row r="3582" spans="1:23" x14ac:dyDescent="0.25">
      <c r="A3582" s="10">
        <v>44509</v>
      </c>
      <c r="B3582">
        <v>131</v>
      </c>
      <c r="C3582" t="s">
        <v>87</v>
      </c>
      <c r="D3582">
        <v>1</v>
      </c>
      <c r="E3582">
        <v>1</v>
      </c>
      <c r="F3582">
        <v>0</v>
      </c>
      <c r="G3582">
        <v>1</v>
      </c>
      <c r="H3582">
        <v>90</v>
      </c>
      <c r="J3582">
        <v>77</v>
      </c>
      <c r="K3582">
        <v>91</v>
      </c>
      <c r="L3582">
        <v>89</v>
      </c>
      <c r="M3582">
        <v>91</v>
      </c>
      <c r="N3582">
        <v>85</v>
      </c>
      <c r="O3582">
        <v>68</v>
      </c>
      <c r="P3582">
        <v>86</v>
      </c>
      <c r="Q3582">
        <v>82</v>
      </c>
      <c r="R3582">
        <v>88</v>
      </c>
      <c r="T3582" s="34">
        <f>_xlfn.XLOOKUP(B3582,'LHA Demog pivot'!$B$4:$B$93,'LHA Demog pivot'!$C$4:$C$93,,,1)</f>
        <v>19231</v>
      </c>
      <c r="U3582" s="36">
        <f>ROUND(Table2[[#This Row],[LHA_Pop_2016]]*Table2[[#This Row],[C_ADR_7day]]/100000*7,0)</f>
        <v>1</v>
      </c>
      <c r="V3582" s="13">
        <f>IF(OR(Table2[[#This Row],[7d_positivity_public]]=0,ISBLANK(Table2[[#This Row],[7d_positivity_public]])),"",(Table2[[#This Row],[7d_positivity_public]]-Table2[[#This Row],[7d_positivity_all]])/Table2[[#This Row],[7d_positivity_public]])</f>
        <v>0</v>
      </c>
      <c r="W3582">
        <v>1</v>
      </c>
    </row>
    <row r="3583" spans="1:23" x14ac:dyDescent="0.25">
      <c r="A3583" s="10">
        <v>44509</v>
      </c>
      <c r="B3583">
        <v>132</v>
      </c>
      <c r="C3583" t="s">
        <v>89</v>
      </c>
      <c r="D3583">
        <v>3</v>
      </c>
      <c r="E3583">
        <v>8</v>
      </c>
      <c r="F3583">
        <v>-5</v>
      </c>
      <c r="G3583">
        <v>3</v>
      </c>
      <c r="H3583">
        <v>87</v>
      </c>
      <c r="J3583">
        <v>84</v>
      </c>
      <c r="K3583">
        <v>88</v>
      </c>
      <c r="L3583">
        <v>83</v>
      </c>
      <c r="M3583">
        <v>91</v>
      </c>
      <c r="N3583">
        <v>84</v>
      </c>
      <c r="O3583">
        <v>76</v>
      </c>
      <c r="P3583">
        <v>84</v>
      </c>
      <c r="Q3583">
        <v>77</v>
      </c>
      <c r="R3583">
        <v>88</v>
      </c>
      <c r="T3583" s="34">
        <f>_xlfn.XLOOKUP(B3583,'LHA Demog pivot'!$B$4:$B$93,'LHA Demog pivot'!$C$4:$C$93,,,1)</f>
        <v>41799</v>
      </c>
      <c r="U3583" s="36">
        <f>ROUND(Table2[[#This Row],[LHA_Pop_2016]]*Table2[[#This Row],[C_ADR_7day]]/100000*7,0)</f>
        <v>9</v>
      </c>
      <c r="V3583" s="13">
        <f>IF(OR(Table2[[#This Row],[7d_positivity_public]]=0,ISBLANK(Table2[[#This Row],[7d_positivity_public]])),"",(Table2[[#This Row],[7d_positivity_public]]-Table2[[#This Row],[7d_positivity_all]])/Table2[[#This Row],[7d_positivity_public]])</f>
        <v>0.33333333333333331</v>
      </c>
      <c r="W3583">
        <v>2</v>
      </c>
    </row>
    <row r="3584" spans="1:23" x14ac:dyDescent="0.25">
      <c r="A3584" s="10">
        <v>44509</v>
      </c>
      <c r="B3584">
        <v>133</v>
      </c>
      <c r="C3584" t="s">
        <v>91</v>
      </c>
      <c r="D3584">
        <v>5</v>
      </c>
      <c r="E3584">
        <v>8</v>
      </c>
      <c r="F3584">
        <v>-3</v>
      </c>
      <c r="G3584">
        <v>5</v>
      </c>
      <c r="H3584">
        <v>83</v>
      </c>
      <c r="J3584">
        <v>68</v>
      </c>
      <c r="K3584">
        <v>83</v>
      </c>
      <c r="L3584">
        <v>83</v>
      </c>
      <c r="M3584">
        <v>83</v>
      </c>
      <c r="N3584">
        <v>77</v>
      </c>
      <c r="O3584">
        <v>57</v>
      </c>
      <c r="P3584">
        <v>78</v>
      </c>
      <c r="Q3584">
        <v>74</v>
      </c>
      <c r="R3584">
        <v>80</v>
      </c>
      <c r="T3584" s="34">
        <f>_xlfn.XLOOKUP(B3584,'LHA Demog pivot'!$B$4:$B$93,'LHA Demog pivot'!$C$4:$C$93,,,1)</f>
        <v>5101</v>
      </c>
      <c r="U3584" s="36">
        <f>ROUND(Table2[[#This Row],[LHA_Pop_2016]]*Table2[[#This Row],[C_ADR_7day]]/100000*7,0)</f>
        <v>2</v>
      </c>
      <c r="V3584" s="13">
        <f>IF(OR(Table2[[#This Row],[7d_positivity_public]]=0,ISBLANK(Table2[[#This Row],[7d_positivity_public]])),"",(Table2[[#This Row],[7d_positivity_public]]-Table2[[#This Row],[7d_positivity_all]])/Table2[[#This Row],[7d_positivity_public]])</f>
        <v>0.2</v>
      </c>
      <c r="W3584">
        <v>4</v>
      </c>
    </row>
    <row r="3585" spans="1:23" x14ac:dyDescent="0.25">
      <c r="A3585" s="10">
        <v>44509</v>
      </c>
      <c r="B3585">
        <v>134</v>
      </c>
      <c r="C3585" t="s">
        <v>93</v>
      </c>
      <c r="D3585">
        <v>17</v>
      </c>
      <c r="E3585">
        <v>6</v>
      </c>
      <c r="F3585">
        <v>11</v>
      </c>
      <c r="G3585">
        <v>11</v>
      </c>
      <c r="H3585">
        <v>83</v>
      </c>
      <c r="J3585">
        <v>70</v>
      </c>
      <c r="K3585">
        <v>84</v>
      </c>
      <c r="L3585">
        <v>80</v>
      </c>
      <c r="M3585">
        <v>86</v>
      </c>
      <c r="N3585">
        <v>78</v>
      </c>
      <c r="O3585">
        <v>62</v>
      </c>
      <c r="P3585">
        <v>79</v>
      </c>
      <c r="Q3585">
        <v>72</v>
      </c>
      <c r="R3585">
        <v>83</v>
      </c>
      <c r="T3585" s="34">
        <f>_xlfn.XLOOKUP(B3585,'LHA Demog pivot'!$B$4:$B$93,'LHA Demog pivot'!$C$4:$C$93,,,1)</f>
        <v>4781</v>
      </c>
      <c r="U3585" s="36">
        <f>ROUND(Table2[[#This Row],[LHA_Pop_2016]]*Table2[[#This Row],[C_ADR_7day]]/100000*7,0)</f>
        <v>6</v>
      </c>
      <c r="V3585" s="13">
        <f>IF(OR(Table2[[#This Row],[7d_positivity_public]]=0,ISBLANK(Table2[[#This Row],[7d_positivity_public]])),"",(Table2[[#This Row],[7d_positivity_public]]-Table2[[#This Row],[7d_positivity_all]])/Table2[[#This Row],[7d_positivity_public]])</f>
        <v>0.27272727272727271</v>
      </c>
      <c r="W3585">
        <v>8</v>
      </c>
    </row>
    <row r="3586" spans="1:23" x14ac:dyDescent="0.25">
      <c r="A3586" s="10">
        <v>44509</v>
      </c>
      <c r="B3586">
        <v>135</v>
      </c>
      <c r="C3586" t="s">
        <v>95</v>
      </c>
      <c r="D3586">
        <v>21</v>
      </c>
      <c r="E3586">
        <v>17</v>
      </c>
      <c r="F3586">
        <v>4</v>
      </c>
      <c r="G3586">
        <v>12</v>
      </c>
      <c r="H3586">
        <v>78</v>
      </c>
      <c r="J3586">
        <v>61</v>
      </c>
      <c r="K3586">
        <v>79</v>
      </c>
      <c r="L3586">
        <v>69</v>
      </c>
      <c r="M3586">
        <v>86</v>
      </c>
      <c r="N3586">
        <v>73</v>
      </c>
      <c r="O3586">
        <v>54</v>
      </c>
      <c r="P3586">
        <v>75</v>
      </c>
      <c r="Q3586">
        <v>62</v>
      </c>
      <c r="R3586">
        <v>83</v>
      </c>
      <c r="T3586" s="34">
        <f>_xlfn.XLOOKUP(B3586,'LHA Demog pivot'!$B$4:$B$93,'LHA Demog pivot'!$C$4:$C$93,,,1)</f>
        <v>10220</v>
      </c>
      <c r="U3586" s="36">
        <f>ROUND(Table2[[#This Row],[LHA_Pop_2016]]*Table2[[#This Row],[C_ADR_7day]]/100000*7,0)</f>
        <v>15</v>
      </c>
      <c r="V3586" s="13">
        <f>IF(OR(Table2[[#This Row],[7d_positivity_public]]=0,ISBLANK(Table2[[#This Row],[7d_positivity_public]])),"",(Table2[[#This Row],[7d_positivity_public]]-Table2[[#This Row],[7d_positivity_all]])/Table2[[#This Row],[7d_positivity_public]])</f>
        <v>0</v>
      </c>
      <c r="W3586">
        <v>12</v>
      </c>
    </row>
    <row r="3587" spans="1:23" x14ac:dyDescent="0.25">
      <c r="A3587" s="10">
        <v>44509</v>
      </c>
      <c r="B3587">
        <v>136</v>
      </c>
      <c r="C3587" t="s">
        <v>253</v>
      </c>
      <c r="D3587">
        <v>17</v>
      </c>
      <c r="E3587">
        <v>13</v>
      </c>
      <c r="F3587">
        <v>4</v>
      </c>
      <c r="G3587">
        <v>10</v>
      </c>
      <c r="H3587">
        <v>84</v>
      </c>
      <c r="J3587">
        <v>77</v>
      </c>
      <c r="K3587">
        <v>84</v>
      </c>
      <c r="L3587">
        <v>77</v>
      </c>
      <c r="M3587">
        <v>89</v>
      </c>
      <c r="N3587">
        <v>79</v>
      </c>
      <c r="O3587">
        <v>69</v>
      </c>
      <c r="P3587">
        <v>80</v>
      </c>
      <c r="Q3587">
        <v>71</v>
      </c>
      <c r="R3587">
        <v>87</v>
      </c>
      <c r="T3587" s="34">
        <f>_xlfn.XLOOKUP(B3587,'LHA Demog pivot'!$B$4:$B$93,'LHA Demog pivot'!$C$4:$C$93,,,1)</f>
        <v>66849</v>
      </c>
      <c r="U3587" s="36">
        <f>ROUND(Table2[[#This Row],[LHA_Pop_2016]]*Table2[[#This Row],[C_ADR_7day]]/100000*7,0)</f>
        <v>80</v>
      </c>
      <c r="V3587" s="13">
        <f>IF(OR(Table2[[#This Row],[7d_positivity_public]]=0,ISBLANK(Table2[[#This Row],[7d_positivity_public]])),"",(Table2[[#This Row],[7d_positivity_public]]-Table2[[#This Row],[7d_positivity_all]])/Table2[[#This Row],[7d_positivity_public]])</f>
        <v>0.1</v>
      </c>
      <c r="W3587">
        <v>9</v>
      </c>
    </row>
    <row r="3588" spans="1:23" x14ac:dyDescent="0.25">
      <c r="A3588" s="10">
        <v>44509</v>
      </c>
      <c r="B3588">
        <v>137</v>
      </c>
      <c r="C3588" t="s">
        <v>254</v>
      </c>
      <c r="D3588">
        <v>12</v>
      </c>
      <c r="E3588">
        <v>8</v>
      </c>
      <c r="F3588">
        <v>4</v>
      </c>
      <c r="G3588">
        <v>7</v>
      </c>
      <c r="H3588">
        <v>88</v>
      </c>
      <c r="J3588">
        <v>78</v>
      </c>
      <c r="K3588">
        <v>88</v>
      </c>
      <c r="L3588">
        <v>86</v>
      </c>
      <c r="M3588">
        <v>90</v>
      </c>
      <c r="N3588">
        <v>83</v>
      </c>
      <c r="O3588">
        <v>72</v>
      </c>
      <c r="P3588">
        <v>84</v>
      </c>
      <c r="Q3588">
        <v>80</v>
      </c>
      <c r="R3588">
        <v>88</v>
      </c>
      <c r="T3588" s="34">
        <f>_xlfn.XLOOKUP(B3588,'LHA Demog pivot'!$B$4:$B$93,'LHA Demog pivot'!$C$4:$C$93,,,1)</f>
        <v>194882</v>
      </c>
      <c r="U3588" s="36">
        <f>ROUND(Table2[[#This Row],[LHA_Pop_2016]]*Table2[[#This Row],[C_ADR_7day]]/100000*7,0)</f>
        <v>164</v>
      </c>
      <c r="V3588" s="13">
        <f>IF(OR(Table2[[#This Row],[7d_positivity_public]]=0,ISBLANK(Table2[[#This Row],[7d_positivity_public]])),"",(Table2[[#This Row],[7d_positivity_public]]-Table2[[#This Row],[7d_positivity_all]])/Table2[[#This Row],[7d_positivity_public]])</f>
        <v>0.14285714285714285</v>
      </c>
      <c r="W3588">
        <v>6</v>
      </c>
    </row>
    <row r="3589" spans="1:23" x14ac:dyDescent="0.25">
      <c r="A3589" s="10">
        <v>44509</v>
      </c>
      <c r="B3589">
        <v>138</v>
      </c>
      <c r="C3589" t="s">
        <v>116</v>
      </c>
      <c r="D3589">
        <v>2</v>
      </c>
      <c r="E3589">
        <v>5</v>
      </c>
      <c r="F3589">
        <v>-3</v>
      </c>
      <c r="G3589">
        <v>2</v>
      </c>
      <c r="H3589">
        <v>87</v>
      </c>
      <c r="J3589">
        <v>81</v>
      </c>
      <c r="K3589">
        <v>88</v>
      </c>
      <c r="L3589">
        <v>82</v>
      </c>
      <c r="M3589">
        <v>91</v>
      </c>
      <c r="N3589">
        <v>84</v>
      </c>
      <c r="O3589">
        <v>74</v>
      </c>
      <c r="P3589">
        <v>84</v>
      </c>
      <c r="Q3589">
        <v>76</v>
      </c>
      <c r="R3589">
        <v>89</v>
      </c>
      <c r="T3589" s="34">
        <f>_xlfn.XLOOKUP(B3589,'LHA Demog pivot'!$B$4:$B$93,'LHA Demog pivot'!$C$4:$C$93,,,1)</f>
        <v>12110</v>
      </c>
      <c r="U3589" s="36">
        <f>ROUND(Table2[[#This Row],[LHA_Pop_2016]]*Table2[[#This Row],[C_ADR_7day]]/100000*7,0)</f>
        <v>2</v>
      </c>
      <c r="V3589" s="13">
        <f>IF(OR(Table2[[#This Row],[7d_positivity_public]]=0,ISBLANK(Table2[[#This Row],[7d_positivity_public]])),"",(Table2[[#This Row],[7d_positivity_public]]-Table2[[#This Row],[7d_positivity_all]])/Table2[[#This Row],[7d_positivity_public]])</f>
        <v>0</v>
      </c>
      <c r="W3589">
        <v>2</v>
      </c>
    </row>
    <row r="3590" spans="1:23" x14ac:dyDescent="0.25">
      <c r="A3590" s="10">
        <v>44509</v>
      </c>
      <c r="B3590">
        <v>139</v>
      </c>
      <c r="C3590" t="s">
        <v>118</v>
      </c>
      <c r="D3590">
        <v>31</v>
      </c>
      <c r="E3590">
        <v>16</v>
      </c>
      <c r="F3590">
        <v>15</v>
      </c>
      <c r="G3590">
        <v>15</v>
      </c>
      <c r="H3590">
        <v>72</v>
      </c>
      <c r="J3590">
        <v>44</v>
      </c>
      <c r="K3590">
        <v>74</v>
      </c>
      <c r="L3590">
        <v>61</v>
      </c>
      <c r="M3590">
        <v>82</v>
      </c>
      <c r="N3590">
        <v>67</v>
      </c>
      <c r="O3590">
        <v>37</v>
      </c>
      <c r="P3590">
        <v>69</v>
      </c>
      <c r="Q3590">
        <v>53</v>
      </c>
      <c r="R3590">
        <v>79</v>
      </c>
      <c r="T3590" s="34">
        <f>_xlfn.XLOOKUP(B3590,'LHA Demog pivot'!$B$4:$B$93,'LHA Demog pivot'!$C$4:$C$93,,,1)</f>
        <v>7285</v>
      </c>
      <c r="U3590" s="36">
        <f>ROUND(Table2[[#This Row],[LHA_Pop_2016]]*Table2[[#This Row],[C_ADR_7day]]/100000*7,0)</f>
        <v>16</v>
      </c>
      <c r="V3590" s="13">
        <f>IF(OR(Table2[[#This Row],[7d_positivity_public]]=0,ISBLANK(Table2[[#This Row],[7d_positivity_public]])),"",(Table2[[#This Row],[7d_positivity_public]]-Table2[[#This Row],[7d_positivity_all]])/Table2[[#This Row],[7d_positivity_public]])</f>
        <v>0</v>
      </c>
      <c r="W3590">
        <v>15</v>
      </c>
    </row>
    <row r="3591" spans="1:23" x14ac:dyDescent="0.25">
      <c r="A3591" s="10">
        <v>44509</v>
      </c>
      <c r="B3591">
        <v>141</v>
      </c>
      <c r="C3591" t="s">
        <v>255</v>
      </c>
      <c r="D3591">
        <v>6</v>
      </c>
      <c r="E3591">
        <v>14</v>
      </c>
      <c r="F3591">
        <v>-8</v>
      </c>
      <c r="G3591">
        <v>3</v>
      </c>
      <c r="H3591">
        <v>95</v>
      </c>
      <c r="J3591">
        <v>85</v>
      </c>
      <c r="K3591">
        <v>95</v>
      </c>
      <c r="L3591">
        <v>96</v>
      </c>
      <c r="M3591">
        <v>93</v>
      </c>
      <c r="N3591">
        <v>88</v>
      </c>
      <c r="O3591">
        <v>74</v>
      </c>
      <c r="P3591">
        <v>89</v>
      </c>
      <c r="Q3591">
        <v>88</v>
      </c>
      <c r="R3591">
        <v>91</v>
      </c>
      <c r="T3591" s="34">
        <f>_xlfn.XLOOKUP(B3591,'LHA Demog pivot'!$B$4:$B$93,'LHA Demog pivot'!$C$4:$C$93,,,1)</f>
        <v>8085</v>
      </c>
      <c r="U3591" s="36">
        <f>ROUND(Table2[[#This Row],[LHA_Pop_2016]]*Table2[[#This Row],[C_ADR_7day]]/100000*7,0)</f>
        <v>3</v>
      </c>
      <c r="V3591" s="13">
        <f>IF(OR(Table2[[#This Row],[7d_positivity_public]]=0,ISBLANK(Table2[[#This Row],[7d_positivity_public]])),"",(Table2[[#This Row],[7d_positivity_public]]-Table2[[#This Row],[7d_positivity_all]])/Table2[[#This Row],[7d_positivity_public]])</f>
        <v>0</v>
      </c>
      <c r="W3591">
        <v>3</v>
      </c>
    </row>
    <row r="3592" spans="1:23" x14ac:dyDescent="0.25">
      <c r="A3592" s="10">
        <v>44509</v>
      </c>
      <c r="B3592">
        <v>142</v>
      </c>
      <c r="C3592" t="s">
        <v>120</v>
      </c>
      <c r="D3592">
        <v>29</v>
      </c>
      <c r="E3592">
        <v>19</v>
      </c>
      <c r="F3592">
        <v>10</v>
      </c>
      <c r="G3592">
        <v>12</v>
      </c>
      <c r="H3592">
        <v>81</v>
      </c>
      <c r="J3592">
        <v>66</v>
      </c>
      <c r="K3592">
        <v>82</v>
      </c>
      <c r="L3592">
        <v>72</v>
      </c>
      <c r="M3592">
        <v>87</v>
      </c>
      <c r="N3592">
        <v>76</v>
      </c>
      <c r="O3592">
        <v>60</v>
      </c>
      <c r="P3592">
        <v>77</v>
      </c>
      <c r="Q3592">
        <v>65</v>
      </c>
      <c r="R3592">
        <v>85</v>
      </c>
      <c r="T3592" s="34">
        <f>_xlfn.XLOOKUP(B3592,'LHA Demog pivot'!$B$4:$B$93,'LHA Demog pivot'!$C$4:$C$93,,,1)</f>
        <v>33648</v>
      </c>
      <c r="U3592" s="36">
        <f>ROUND(Table2[[#This Row],[LHA_Pop_2016]]*Table2[[#This Row],[C_ADR_7day]]/100000*7,0)</f>
        <v>68</v>
      </c>
      <c r="V3592" s="13">
        <f>IF(OR(Table2[[#This Row],[7d_positivity_public]]=0,ISBLANK(Table2[[#This Row],[7d_positivity_public]])),"",(Table2[[#This Row],[7d_positivity_public]]-Table2[[#This Row],[7d_positivity_all]])/Table2[[#This Row],[7d_positivity_public]])</f>
        <v>8.3333333333333329E-2</v>
      </c>
      <c r="W3592">
        <v>11</v>
      </c>
    </row>
    <row r="3593" spans="1:23" x14ac:dyDescent="0.25">
      <c r="A3593" s="10">
        <v>44509</v>
      </c>
      <c r="B3593">
        <v>143</v>
      </c>
      <c r="C3593" t="s">
        <v>256</v>
      </c>
      <c r="D3593">
        <v>15</v>
      </c>
      <c r="E3593">
        <v>16</v>
      </c>
      <c r="F3593">
        <v>-1</v>
      </c>
      <c r="G3593">
        <v>7</v>
      </c>
      <c r="H3593">
        <v>89</v>
      </c>
      <c r="J3593">
        <v>81</v>
      </c>
      <c r="K3593">
        <v>89</v>
      </c>
      <c r="L3593">
        <v>87</v>
      </c>
      <c r="M3593">
        <v>91</v>
      </c>
      <c r="N3593">
        <v>84</v>
      </c>
      <c r="O3593">
        <v>75</v>
      </c>
      <c r="P3593">
        <v>85</v>
      </c>
      <c r="Q3593">
        <v>81</v>
      </c>
      <c r="R3593">
        <v>89</v>
      </c>
      <c r="T3593" s="34">
        <f>_xlfn.XLOOKUP(B3593,'LHA Demog pivot'!$B$4:$B$93,'LHA Demog pivot'!$C$4:$C$93,,,1)</f>
        <v>113287</v>
      </c>
      <c r="U3593" s="36">
        <f>ROUND(Table2[[#This Row],[LHA_Pop_2016]]*Table2[[#This Row],[C_ADR_7day]]/100000*7,0)</f>
        <v>119</v>
      </c>
      <c r="V3593" s="13">
        <f>IF(OR(Table2[[#This Row],[7d_positivity_public]]=0,ISBLANK(Table2[[#This Row],[7d_positivity_public]])),"",(Table2[[#This Row],[7d_positivity_public]]-Table2[[#This Row],[7d_positivity_all]])/Table2[[#This Row],[7d_positivity_public]])</f>
        <v>0</v>
      </c>
      <c r="W3593">
        <v>7</v>
      </c>
    </row>
    <row r="3594" spans="1:23" x14ac:dyDescent="0.25">
      <c r="A3594" s="10">
        <v>44509</v>
      </c>
      <c r="B3594">
        <v>144</v>
      </c>
      <c r="C3594" t="s">
        <v>257</v>
      </c>
      <c r="D3594">
        <v>3</v>
      </c>
      <c r="E3594">
        <v>6</v>
      </c>
      <c r="F3594">
        <v>-3</v>
      </c>
      <c r="G3594">
        <v>2</v>
      </c>
      <c r="H3594">
        <v>77</v>
      </c>
      <c r="J3594">
        <v>61</v>
      </c>
      <c r="K3594">
        <v>78</v>
      </c>
      <c r="L3594">
        <v>66</v>
      </c>
      <c r="M3594">
        <v>84</v>
      </c>
      <c r="N3594">
        <v>72</v>
      </c>
      <c r="O3594">
        <v>50</v>
      </c>
      <c r="P3594">
        <v>73</v>
      </c>
      <c r="Q3594">
        <v>57</v>
      </c>
      <c r="R3594">
        <v>81</v>
      </c>
      <c r="T3594" s="34">
        <f>_xlfn.XLOOKUP(B3594,'LHA Demog pivot'!$B$4:$B$93,'LHA Demog pivot'!$C$4:$C$93,,,1)</f>
        <v>14112</v>
      </c>
      <c r="U3594" s="36">
        <f>ROUND(Table2[[#This Row],[LHA_Pop_2016]]*Table2[[#This Row],[C_ADR_7day]]/100000*7,0)</f>
        <v>3</v>
      </c>
      <c r="V3594" s="13">
        <f>IF(OR(Table2[[#This Row],[7d_positivity_public]]=0,ISBLANK(Table2[[#This Row],[7d_positivity_public]])),"",(Table2[[#This Row],[7d_positivity_public]]-Table2[[#This Row],[7d_positivity_all]])/Table2[[#This Row],[7d_positivity_public]])</f>
        <v>0</v>
      </c>
      <c r="W3594">
        <v>2</v>
      </c>
    </row>
    <row r="3595" spans="1:23" x14ac:dyDescent="0.25">
      <c r="A3595" s="10">
        <v>44509</v>
      </c>
      <c r="B3595">
        <v>145</v>
      </c>
      <c r="C3595" t="s">
        <v>258</v>
      </c>
      <c r="D3595">
        <v>16</v>
      </c>
      <c r="E3595">
        <v>13</v>
      </c>
      <c r="F3595">
        <v>3</v>
      </c>
      <c r="G3595">
        <v>12</v>
      </c>
      <c r="H3595">
        <v>78</v>
      </c>
      <c r="J3595">
        <v>64</v>
      </c>
      <c r="K3595">
        <v>79</v>
      </c>
      <c r="L3595">
        <v>72</v>
      </c>
      <c r="M3595">
        <v>82</v>
      </c>
      <c r="N3595">
        <v>72</v>
      </c>
      <c r="O3595">
        <v>59</v>
      </c>
      <c r="P3595">
        <v>73</v>
      </c>
      <c r="Q3595">
        <v>64</v>
      </c>
      <c r="R3595">
        <v>79</v>
      </c>
      <c r="T3595" s="34">
        <f>_xlfn.XLOOKUP(B3595,'LHA Demog pivot'!$B$4:$B$93,'LHA Demog pivot'!$C$4:$C$93,,,1)</f>
        <v>4050</v>
      </c>
      <c r="U3595" s="36">
        <f>ROUND(Table2[[#This Row],[LHA_Pop_2016]]*Table2[[#This Row],[C_ADR_7day]]/100000*7,0)</f>
        <v>5</v>
      </c>
      <c r="V3595" s="13">
        <f>IF(OR(Table2[[#This Row],[7d_positivity_public]]=0,ISBLANK(Table2[[#This Row],[7d_positivity_public]])),"",(Table2[[#This Row],[7d_positivity_public]]-Table2[[#This Row],[7d_positivity_all]])/Table2[[#This Row],[7d_positivity_public]])</f>
        <v>0</v>
      </c>
      <c r="W3595">
        <v>12</v>
      </c>
    </row>
    <row r="3596" spans="1:23" x14ac:dyDescent="0.25">
      <c r="A3596" s="10">
        <v>44509</v>
      </c>
      <c r="B3596">
        <v>146</v>
      </c>
      <c r="C3596" t="s">
        <v>259</v>
      </c>
      <c r="D3596">
        <v>38</v>
      </c>
      <c r="E3596">
        <v>34</v>
      </c>
      <c r="F3596">
        <v>4</v>
      </c>
      <c r="G3596">
        <v>20</v>
      </c>
      <c r="H3596">
        <v>78</v>
      </c>
      <c r="J3596">
        <v>66</v>
      </c>
      <c r="K3596">
        <v>79</v>
      </c>
      <c r="L3596">
        <v>73</v>
      </c>
      <c r="M3596">
        <v>84</v>
      </c>
      <c r="N3596">
        <v>71</v>
      </c>
      <c r="O3596">
        <v>55</v>
      </c>
      <c r="P3596">
        <v>72</v>
      </c>
      <c r="Q3596">
        <v>63</v>
      </c>
      <c r="R3596">
        <v>80</v>
      </c>
      <c r="T3596" s="34">
        <f>_xlfn.XLOOKUP(B3596,'LHA Demog pivot'!$B$4:$B$93,'LHA Demog pivot'!$C$4:$C$93,,,1)</f>
        <v>24815</v>
      </c>
      <c r="U3596" s="36">
        <f>ROUND(Table2[[#This Row],[LHA_Pop_2016]]*Table2[[#This Row],[C_ADR_7day]]/100000*7,0)</f>
        <v>66</v>
      </c>
      <c r="V3596" s="13">
        <f>IF(OR(Table2[[#This Row],[7d_positivity_public]]=0,ISBLANK(Table2[[#This Row],[7d_positivity_public]])),"",(Table2[[#This Row],[7d_positivity_public]]-Table2[[#This Row],[7d_positivity_all]])/Table2[[#This Row],[7d_positivity_public]])</f>
        <v>0.05</v>
      </c>
      <c r="W3596">
        <v>19</v>
      </c>
    </row>
    <row r="3597" spans="1:23" x14ac:dyDescent="0.25">
      <c r="A3597" s="10">
        <v>44509</v>
      </c>
      <c r="B3597">
        <v>147</v>
      </c>
      <c r="C3597" t="s">
        <v>260</v>
      </c>
      <c r="D3597">
        <v>11</v>
      </c>
      <c r="E3597">
        <v>32</v>
      </c>
      <c r="F3597">
        <v>-21</v>
      </c>
      <c r="G3597">
        <v>6</v>
      </c>
      <c r="H3597">
        <v>80</v>
      </c>
      <c r="J3597">
        <v>71</v>
      </c>
      <c r="K3597">
        <v>80</v>
      </c>
      <c r="L3597">
        <v>74</v>
      </c>
      <c r="M3597">
        <v>85</v>
      </c>
      <c r="N3597">
        <v>73</v>
      </c>
      <c r="O3597">
        <v>60</v>
      </c>
      <c r="P3597">
        <v>74</v>
      </c>
      <c r="Q3597">
        <v>66</v>
      </c>
      <c r="R3597">
        <v>81</v>
      </c>
      <c r="T3597" s="34">
        <f>_xlfn.XLOOKUP(B3597,'LHA Demog pivot'!$B$4:$B$93,'LHA Demog pivot'!$C$4:$C$93,,,1)</f>
        <v>4012</v>
      </c>
      <c r="U3597" s="36">
        <f>ROUND(Table2[[#This Row],[LHA_Pop_2016]]*Table2[[#This Row],[C_ADR_7day]]/100000*7,0)</f>
        <v>3</v>
      </c>
      <c r="V3597" s="13">
        <f>IF(OR(Table2[[#This Row],[7d_positivity_public]]=0,ISBLANK(Table2[[#This Row],[7d_positivity_public]])),"",(Table2[[#This Row],[7d_positivity_public]]-Table2[[#This Row],[7d_positivity_all]])/Table2[[#This Row],[7d_positivity_public]])</f>
        <v>0</v>
      </c>
      <c r="W3597">
        <v>6</v>
      </c>
    </row>
    <row r="3598" spans="1:23" x14ac:dyDescent="0.25">
      <c r="A3598" s="10">
        <v>44509</v>
      </c>
      <c r="B3598">
        <v>148</v>
      </c>
      <c r="C3598" t="s">
        <v>261</v>
      </c>
      <c r="D3598">
        <v>8</v>
      </c>
      <c r="E3598">
        <v>4</v>
      </c>
      <c r="F3598">
        <v>4</v>
      </c>
      <c r="G3598">
        <v>9</v>
      </c>
      <c r="H3598">
        <v>80</v>
      </c>
      <c r="J3598">
        <v>63</v>
      </c>
      <c r="K3598">
        <v>81</v>
      </c>
      <c r="L3598">
        <v>72</v>
      </c>
      <c r="M3598">
        <v>86</v>
      </c>
      <c r="N3598">
        <v>74</v>
      </c>
      <c r="O3598">
        <v>51</v>
      </c>
      <c r="P3598">
        <v>75</v>
      </c>
      <c r="Q3598">
        <v>64</v>
      </c>
      <c r="R3598">
        <v>81</v>
      </c>
      <c r="T3598" s="34">
        <f>_xlfn.XLOOKUP(B3598,'LHA Demog pivot'!$B$4:$B$93,'LHA Demog pivot'!$C$4:$C$93,,,1)</f>
        <v>6548</v>
      </c>
      <c r="U3598" s="36">
        <f>ROUND(Table2[[#This Row],[LHA_Pop_2016]]*Table2[[#This Row],[C_ADR_7day]]/100000*7,0)</f>
        <v>4</v>
      </c>
      <c r="V3598" s="13">
        <f>IF(OR(Table2[[#This Row],[7d_positivity_public]]=0,ISBLANK(Table2[[#This Row],[7d_positivity_public]])),"",(Table2[[#This Row],[7d_positivity_public]]-Table2[[#This Row],[7d_positivity_all]])/Table2[[#This Row],[7d_positivity_public]])</f>
        <v>0.1111111111111111</v>
      </c>
      <c r="W3598">
        <v>8</v>
      </c>
    </row>
    <row r="3599" spans="1:23" x14ac:dyDescent="0.25">
      <c r="A3599" s="10">
        <v>44509</v>
      </c>
      <c r="B3599">
        <v>149</v>
      </c>
      <c r="C3599" t="s">
        <v>124</v>
      </c>
      <c r="D3599">
        <v>15</v>
      </c>
      <c r="E3599">
        <v>11</v>
      </c>
      <c r="F3599">
        <v>4</v>
      </c>
      <c r="G3599">
        <v>7</v>
      </c>
      <c r="H3599">
        <v>81</v>
      </c>
      <c r="J3599">
        <v>72</v>
      </c>
      <c r="K3599">
        <v>82</v>
      </c>
      <c r="L3599">
        <v>75</v>
      </c>
      <c r="M3599">
        <v>87</v>
      </c>
      <c r="N3599">
        <v>75</v>
      </c>
      <c r="O3599">
        <v>60</v>
      </c>
      <c r="P3599">
        <v>76</v>
      </c>
      <c r="Q3599">
        <v>66</v>
      </c>
      <c r="R3599">
        <v>84</v>
      </c>
      <c r="T3599" s="34">
        <f>_xlfn.XLOOKUP(B3599,'LHA Demog pivot'!$B$4:$B$93,'LHA Demog pivot'!$C$4:$C$93,,,1)</f>
        <v>10855</v>
      </c>
      <c r="U3599" s="36">
        <f>ROUND(Table2[[#This Row],[LHA_Pop_2016]]*Table2[[#This Row],[C_ADR_7day]]/100000*7,0)</f>
        <v>11</v>
      </c>
      <c r="V3599" s="13">
        <f>IF(OR(Table2[[#This Row],[7d_positivity_public]]=0,ISBLANK(Table2[[#This Row],[7d_positivity_public]])),"",(Table2[[#This Row],[7d_positivity_public]]-Table2[[#This Row],[7d_positivity_all]])/Table2[[#This Row],[7d_positivity_public]])</f>
        <v>0.14285714285714285</v>
      </c>
      <c r="W3599">
        <v>6</v>
      </c>
    </row>
    <row r="3600" spans="1:23" x14ac:dyDescent="0.25">
      <c r="A3600" s="10">
        <v>44509</v>
      </c>
      <c r="B3600">
        <v>211</v>
      </c>
      <c r="C3600" t="s">
        <v>262</v>
      </c>
      <c r="D3600">
        <v>18</v>
      </c>
      <c r="E3600">
        <v>19</v>
      </c>
      <c r="F3600">
        <v>-1</v>
      </c>
      <c r="G3600">
        <v>14</v>
      </c>
      <c r="H3600">
        <v>78</v>
      </c>
      <c r="J3600">
        <v>60</v>
      </c>
      <c r="K3600">
        <v>79</v>
      </c>
      <c r="L3600">
        <v>72</v>
      </c>
      <c r="M3600">
        <v>83</v>
      </c>
      <c r="N3600">
        <v>73</v>
      </c>
      <c r="O3600">
        <v>52</v>
      </c>
      <c r="P3600">
        <v>74</v>
      </c>
      <c r="Q3600">
        <v>65</v>
      </c>
      <c r="R3600">
        <v>80</v>
      </c>
      <c r="T3600" s="34">
        <f>_xlfn.XLOOKUP(B3600,'LHA Demog pivot'!$B$4:$B$93,'LHA Demog pivot'!$C$4:$C$93,,,1)</f>
        <v>8129</v>
      </c>
      <c r="U3600" s="36">
        <f>ROUND(Table2[[#This Row],[LHA_Pop_2016]]*Table2[[#This Row],[C_ADR_7day]]/100000*7,0)</f>
        <v>10</v>
      </c>
      <c r="V3600" s="13">
        <f>IF(OR(Table2[[#This Row],[7d_positivity_public]]=0,ISBLANK(Table2[[#This Row],[7d_positivity_public]])),"",(Table2[[#This Row],[7d_positivity_public]]-Table2[[#This Row],[7d_positivity_all]])/Table2[[#This Row],[7d_positivity_public]])</f>
        <v>0.14285714285714285</v>
      </c>
      <c r="W3600">
        <v>12</v>
      </c>
    </row>
    <row r="3601" spans="1:23" x14ac:dyDescent="0.25">
      <c r="A3601" s="10">
        <v>44509</v>
      </c>
      <c r="B3601">
        <v>212</v>
      </c>
      <c r="C3601" t="s">
        <v>263</v>
      </c>
      <c r="D3601">
        <v>20</v>
      </c>
      <c r="E3601">
        <v>26</v>
      </c>
      <c r="F3601">
        <v>-6</v>
      </c>
      <c r="G3601">
        <v>8</v>
      </c>
      <c r="H3601">
        <v>81</v>
      </c>
      <c r="J3601">
        <v>71</v>
      </c>
      <c r="K3601">
        <v>82</v>
      </c>
      <c r="L3601">
        <v>76</v>
      </c>
      <c r="M3601">
        <v>87</v>
      </c>
      <c r="N3601">
        <v>76</v>
      </c>
      <c r="O3601">
        <v>64</v>
      </c>
      <c r="P3601">
        <v>77</v>
      </c>
      <c r="Q3601">
        <v>70</v>
      </c>
      <c r="R3601">
        <v>84</v>
      </c>
      <c r="T3601" s="34">
        <f>_xlfn.XLOOKUP(B3601,'LHA Demog pivot'!$B$4:$B$93,'LHA Demog pivot'!$C$4:$C$93,,,1)</f>
        <v>93177</v>
      </c>
      <c r="U3601" s="36">
        <f>ROUND(Table2[[#This Row],[LHA_Pop_2016]]*Table2[[#This Row],[C_ADR_7day]]/100000*7,0)</f>
        <v>130</v>
      </c>
      <c r="V3601" s="13">
        <f>IF(OR(Table2[[#This Row],[7d_positivity_public]]=0,ISBLANK(Table2[[#This Row],[7d_positivity_public]])),"",(Table2[[#This Row],[7d_positivity_public]]-Table2[[#This Row],[7d_positivity_all]])/Table2[[#This Row],[7d_positivity_public]])</f>
        <v>0.125</v>
      </c>
      <c r="W3601">
        <v>7</v>
      </c>
    </row>
    <row r="3602" spans="1:23" x14ac:dyDescent="0.25">
      <c r="A3602" s="10">
        <v>44509</v>
      </c>
      <c r="B3602">
        <v>213</v>
      </c>
      <c r="C3602" t="s">
        <v>264</v>
      </c>
      <c r="D3602">
        <v>23</v>
      </c>
      <c r="E3602">
        <v>28</v>
      </c>
      <c r="F3602">
        <v>-5</v>
      </c>
      <c r="G3602">
        <v>9</v>
      </c>
      <c r="H3602">
        <v>88</v>
      </c>
      <c r="J3602">
        <v>79</v>
      </c>
      <c r="K3602">
        <v>89</v>
      </c>
      <c r="L3602">
        <v>88</v>
      </c>
      <c r="M3602">
        <v>90</v>
      </c>
      <c r="N3602">
        <v>83</v>
      </c>
      <c r="O3602">
        <v>72</v>
      </c>
      <c r="P3602">
        <v>84</v>
      </c>
      <c r="Q3602">
        <v>82</v>
      </c>
      <c r="R3602">
        <v>87</v>
      </c>
      <c r="T3602" s="34">
        <f>_xlfn.XLOOKUP(B3602,'LHA Demog pivot'!$B$4:$B$93,'LHA Demog pivot'!$C$4:$C$93,,,1)</f>
        <v>141685</v>
      </c>
      <c r="U3602" s="36">
        <f>ROUND(Table2[[#This Row],[LHA_Pop_2016]]*Table2[[#This Row],[C_ADR_7day]]/100000*7,0)</f>
        <v>228</v>
      </c>
      <c r="V3602" s="13">
        <f>IF(OR(Table2[[#This Row],[7d_positivity_public]]=0,ISBLANK(Table2[[#This Row],[7d_positivity_public]])),"",(Table2[[#This Row],[7d_positivity_public]]-Table2[[#This Row],[7d_positivity_all]])/Table2[[#This Row],[7d_positivity_public]])</f>
        <v>0.22222222222222221</v>
      </c>
      <c r="W3602">
        <v>7</v>
      </c>
    </row>
    <row r="3603" spans="1:23" x14ac:dyDescent="0.25">
      <c r="A3603" s="10">
        <v>44509</v>
      </c>
      <c r="B3603">
        <v>214</v>
      </c>
      <c r="C3603" t="s">
        <v>265</v>
      </c>
      <c r="D3603">
        <v>21</v>
      </c>
      <c r="E3603">
        <v>18</v>
      </c>
      <c r="F3603">
        <v>3</v>
      </c>
      <c r="G3603">
        <v>9</v>
      </c>
      <c r="H3603">
        <v>81</v>
      </c>
      <c r="J3603">
        <v>74</v>
      </c>
      <c r="K3603">
        <v>82</v>
      </c>
      <c r="L3603">
        <v>77</v>
      </c>
      <c r="M3603">
        <v>87</v>
      </c>
      <c r="N3603">
        <v>76</v>
      </c>
      <c r="O3603">
        <v>66</v>
      </c>
      <c r="P3603">
        <v>77</v>
      </c>
      <c r="Q3603">
        <v>70</v>
      </c>
      <c r="R3603">
        <v>84</v>
      </c>
      <c r="T3603" s="34">
        <f>_xlfn.XLOOKUP(B3603,'LHA Demog pivot'!$B$4:$B$93,'LHA Demog pivot'!$C$4:$C$93,,,1)</f>
        <v>43157</v>
      </c>
      <c r="U3603" s="36">
        <f>ROUND(Table2[[#This Row],[LHA_Pop_2016]]*Table2[[#This Row],[C_ADR_7day]]/100000*7,0)</f>
        <v>63</v>
      </c>
      <c r="V3603" s="13">
        <f>IF(OR(Table2[[#This Row],[7d_positivity_public]]=0,ISBLANK(Table2[[#This Row],[7d_positivity_public]])),"",(Table2[[#This Row],[7d_positivity_public]]-Table2[[#This Row],[7d_positivity_all]])/Table2[[#This Row],[7d_positivity_public]])</f>
        <v>0.1111111111111111</v>
      </c>
      <c r="W3603">
        <v>8</v>
      </c>
    </row>
    <row r="3604" spans="1:23" x14ac:dyDescent="0.25">
      <c r="A3604" s="10">
        <v>44509</v>
      </c>
      <c r="B3604">
        <v>215</v>
      </c>
      <c r="C3604" t="s">
        <v>135</v>
      </c>
      <c r="D3604">
        <v>14</v>
      </c>
      <c r="E3604">
        <v>20</v>
      </c>
      <c r="F3604">
        <v>-6</v>
      </c>
      <c r="G3604">
        <v>7</v>
      </c>
      <c r="H3604">
        <v>84</v>
      </c>
      <c r="J3604">
        <v>69</v>
      </c>
      <c r="K3604">
        <v>85</v>
      </c>
      <c r="L3604">
        <v>78</v>
      </c>
      <c r="M3604">
        <v>90</v>
      </c>
      <c r="N3604">
        <v>79</v>
      </c>
      <c r="O3604">
        <v>62</v>
      </c>
      <c r="P3604">
        <v>80</v>
      </c>
      <c r="Q3604">
        <v>70</v>
      </c>
      <c r="R3604">
        <v>87</v>
      </c>
      <c r="T3604" s="34">
        <f>_xlfn.XLOOKUP(B3604,'LHA Demog pivot'!$B$4:$B$93,'LHA Demog pivot'!$C$4:$C$93,,,1)</f>
        <v>9696</v>
      </c>
      <c r="U3604" s="36">
        <f>ROUND(Table2[[#This Row],[LHA_Pop_2016]]*Table2[[#This Row],[C_ADR_7day]]/100000*7,0)</f>
        <v>10</v>
      </c>
      <c r="V3604" s="13">
        <f>IF(OR(Table2[[#This Row],[7d_positivity_public]]=0,ISBLANK(Table2[[#This Row],[7d_positivity_public]])),"",(Table2[[#This Row],[7d_positivity_public]]-Table2[[#This Row],[7d_positivity_all]])/Table2[[#This Row],[7d_positivity_public]])</f>
        <v>0.14285714285714285</v>
      </c>
      <c r="W3604">
        <v>6</v>
      </c>
    </row>
    <row r="3605" spans="1:23" x14ac:dyDescent="0.25">
      <c r="A3605" s="10">
        <v>44509</v>
      </c>
      <c r="B3605">
        <v>221</v>
      </c>
      <c r="C3605" t="s">
        <v>136</v>
      </c>
      <c r="D3605">
        <v>5</v>
      </c>
      <c r="E3605">
        <v>6</v>
      </c>
      <c r="F3605">
        <v>-1</v>
      </c>
      <c r="G3605">
        <v>3</v>
      </c>
      <c r="H3605">
        <v>93</v>
      </c>
      <c r="J3605">
        <v>91</v>
      </c>
      <c r="K3605">
        <v>93</v>
      </c>
      <c r="L3605">
        <v>95</v>
      </c>
      <c r="M3605">
        <v>91</v>
      </c>
      <c r="N3605">
        <v>90</v>
      </c>
      <c r="O3605">
        <v>85</v>
      </c>
      <c r="P3605">
        <v>90</v>
      </c>
      <c r="Q3605">
        <v>90</v>
      </c>
      <c r="R3605">
        <v>89</v>
      </c>
      <c r="T3605" s="34">
        <f>_xlfn.XLOOKUP(B3605,'LHA Demog pivot'!$B$4:$B$93,'LHA Demog pivot'!$C$4:$C$93,,,1)</f>
        <v>70996</v>
      </c>
      <c r="U3605" s="36">
        <f>ROUND(Table2[[#This Row],[LHA_Pop_2016]]*Table2[[#This Row],[C_ADR_7day]]/100000*7,0)</f>
        <v>25</v>
      </c>
      <c r="V3605" s="13">
        <f>IF(OR(Table2[[#This Row],[7d_positivity_public]]=0,ISBLANK(Table2[[#This Row],[7d_positivity_public]])),"",(Table2[[#This Row],[7d_positivity_public]]-Table2[[#This Row],[7d_positivity_all]])/Table2[[#This Row],[7d_positivity_public]])</f>
        <v>0.33333333333333331</v>
      </c>
      <c r="W3605">
        <v>2</v>
      </c>
    </row>
    <row r="3606" spans="1:23" x14ac:dyDescent="0.25">
      <c r="A3606" s="10">
        <v>44509</v>
      </c>
      <c r="B3606">
        <v>222</v>
      </c>
      <c r="C3606" t="s">
        <v>266</v>
      </c>
      <c r="D3606">
        <v>5</v>
      </c>
      <c r="E3606">
        <v>4</v>
      </c>
      <c r="F3606">
        <v>1</v>
      </c>
      <c r="G3606">
        <v>4</v>
      </c>
      <c r="H3606">
        <v>93</v>
      </c>
      <c r="J3606">
        <v>90</v>
      </c>
      <c r="K3606">
        <v>93</v>
      </c>
      <c r="L3606">
        <v>96</v>
      </c>
      <c r="M3606">
        <v>89</v>
      </c>
      <c r="N3606">
        <v>90</v>
      </c>
      <c r="O3606">
        <v>85</v>
      </c>
      <c r="P3606">
        <v>90</v>
      </c>
      <c r="Q3606">
        <v>92</v>
      </c>
      <c r="R3606">
        <v>87</v>
      </c>
      <c r="T3606" s="34">
        <f>_xlfn.XLOOKUP(B3606,'LHA Demog pivot'!$B$4:$B$93,'LHA Demog pivot'!$C$4:$C$93,,,1)</f>
        <v>232755</v>
      </c>
      <c r="U3606" s="36">
        <f>ROUND(Table2[[#This Row],[LHA_Pop_2016]]*Table2[[#This Row],[C_ADR_7day]]/100000*7,0)</f>
        <v>81</v>
      </c>
      <c r="V3606" s="13">
        <f>IF(OR(Table2[[#This Row],[7d_positivity_public]]=0,ISBLANK(Table2[[#This Row],[7d_positivity_public]])),"",(Table2[[#This Row],[7d_positivity_public]]-Table2[[#This Row],[7d_positivity_all]])/Table2[[#This Row],[7d_positivity_public]])</f>
        <v>0.75</v>
      </c>
      <c r="W3606">
        <v>1</v>
      </c>
    </row>
    <row r="3607" spans="1:23" x14ac:dyDescent="0.25">
      <c r="A3607" s="10">
        <v>44509</v>
      </c>
      <c r="B3607">
        <v>223</v>
      </c>
      <c r="C3607" t="s">
        <v>267</v>
      </c>
      <c r="D3607">
        <v>17</v>
      </c>
      <c r="E3607">
        <v>21</v>
      </c>
      <c r="F3607">
        <v>-4</v>
      </c>
      <c r="G3607">
        <v>7</v>
      </c>
      <c r="H3607">
        <v>88</v>
      </c>
      <c r="J3607">
        <v>86</v>
      </c>
      <c r="K3607">
        <v>88</v>
      </c>
      <c r="L3607">
        <v>86</v>
      </c>
      <c r="M3607">
        <v>91</v>
      </c>
      <c r="N3607">
        <v>84</v>
      </c>
      <c r="O3607">
        <v>80</v>
      </c>
      <c r="P3607">
        <v>85</v>
      </c>
      <c r="Q3607">
        <v>81</v>
      </c>
      <c r="R3607">
        <v>89</v>
      </c>
      <c r="T3607" s="34">
        <f>_xlfn.XLOOKUP(B3607,'LHA Demog pivot'!$B$4:$B$93,'LHA Demog pivot'!$C$4:$C$93,,,1)</f>
        <v>101101</v>
      </c>
      <c r="U3607" s="36">
        <f>ROUND(Table2[[#This Row],[LHA_Pop_2016]]*Table2[[#This Row],[C_ADR_7day]]/100000*7,0)</f>
        <v>120</v>
      </c>
      <c r="V3607" s="13">
        <f>IF(OR(Table2[[#This Row],[7d_positivity_public]]=0,ISBLANK(Table2[[#This Row],[7d_positivity_public]])),"",(Table2[[#This Row],[7d_positivity_public]]-Table2[[#This Row],[7d_positivity_all]])/Table2[[#This Row],[7d_positivity_public]])</f>
        <v>0.14285714285714285</v>
      </c>
      <c r="W3607">
        <v>6</v>
      </c>
    </row>
    <row r="3608" spans="1:23" x14ac:dyDescent="0.25">
      <c r="A3608" s="10">
        <v>44509</v>
      </c>
      <c r="B3608">
        <v>224</v>
      </c>
      <c r="C3608" t="s">
        <v>268</v>
      </c>
      <c r="D3608">
        <v>5</v>
      </c>
      <c r="E3608">
        <v>5</v>
      </c>
      <c r="F3608">
        <v>0</v>
      </c>
      <c r="G3608">
        <v>3</v>
      </c>
      <c r="H3608">
        <v>91</v>
      </c>
      <c r="J3608">
        <v>90</v>
      </c>
      <c r="K3608">
        <v>91</v>
      </c>
      <c r="L3608">
        <v>91</v>
      </c>
      <c r="M3608">
        <v>91</v>
      </c>
      <c r="N3608">
        <v>88</v>
      </c>
      <c r="O3608">
        <v>85</v>
      </c>
      <c r="P3608">
        <v>88</v>
      </c>
      <c r="Q3608">
        <v>88</v>
      </c>
      <c r="R3608">
        <v>89</v>
      </c>
      <c r="T3608" s="34">
        <f>_xlfn.XLOOKUP(B3608,'LHA Demog pivot'!$B$4:$B$93,'LHA Demog pivot'!$C$4:$C$93,,,1)</f>
        <v>234393</v>
      </c>
      <c r="U3608" s="36">
        <f>ROUND(Table2[[#This Row],[LHA_Pop_2016]]*Table2[[#This Row],[C_ADR_7day]]/100000*7,0)</f>
        <v>82</v>
      </c>
      <c r="V3608" s="13">
        <f>IF(OR(Table2[[#This Row],[7d_positivity_public]]=0,ISBLANK(Table2[[#This Row],[7d_positivity_public]])),"",(Table2[[#This Row],[7d_positivity_public]]-Table2[[#This Row],[7d_positivity_all]])/Table2[[#This Row],[7d_positivity_public]])</f>
        <v>0.33333333333333331</v>
      </c>
      <c r="W3608">
        <v>2</v>
      </c>
    </row>
    <row r="3609" spans="1:23" x14ac:dyDescent="0.25">
      <c r="A3609" s="10">
        <v>44509</v>
      </c>
      <c r="B3609">
        <v>231</v>
      </c>
      <c r="C3609" t="s">
        <v>269</v>
      </c>
      <c r="D3609">
        <v>13</v>
      </c>
      <c r="E3609">
        <v>14</v>
      </c>
      <c r="F3609">
        <v>-1</v>
      </c>
      <c r="G3609">
        <v>5</v>
      </c>
      <c r="H3609">
        <v>89</v>
      </c>
      <c r="J3609">
        <v>85</v>
      </c>
      <c r="K3609">
        <v>89</v>
      </c>
      <c r="L3609">
        <v>87</v>
      </c>
      <c r="M3609">
        <v>91</v>
      </c>
      <c r="N3609">
        <v>85</v>
      </c>
      <c r="O3609">
        <v>80</v>
      </c>
      <c r="P3609">
        <v>85</v>
      </c>
      <c r="Q3609">
        <v>82</v>
      </c>
      <c r="R3609">
        <v>89</v>
      </c>
      <c r="T3609" s="34">
        <f>_xlfn.XLOOKUP(B3609,'LHA Demog pivot'!$B$4:$B$93,'LHA Demog pivot'!$C$4:$C$93,,,1)</f>
        <v>143778</v>
      </c>
      <c r="U3609" s="36">
        <f>ROUND(Table2[[#This Row],[LHA_Pop_2016]]*Table2[[#This Row],[C_ADR_7day]]/100000*7,0)</f>
        <v>131</v>
      </c>
      <c r="V3609" s="13">
        <f>IF(OR(Table2[[#This Row],[7d_positivity_public]]=0,ISBLANK(Table2[[#This Row],[7d_positivity_public]])),"",(Table2[[#This Row],[7d_positivity_public]]-Table2[[#This Row],[7d_positivity_all]])/Table2[[#This Row],[7d_positivity_public]])</f>
        <v>0.2</v>
      </c>
      <c r="W3609">
        <v>4</v>
      </c>
    </row>
    <row r="3610" spans="1:23" x14ac:dyDescent="0.25">
      <c r="A3610" s="10">
        <v>44509</v>
      </c>
      <c r="B3610">
        <v>232</v>
      </c>
      <c r="C3610" t="s">
        <v>270</v>
      </c>
      <c r="D3610">
        <v>3</v>
      </c>
      <c r="E3610">
        <v>3</v>
      </c>
      <c r="F3610">
        <v>0</v>
      </c>
      <c r="G3610">
        <v>2</v>
      </c>
      <c r="H3610">
        <v>95</v>
      </c>
      <c r="J3610">
        <v>94</v>
      </c>
      <c r="K3610">
        <v>95</v>
      </c>
      <c r="L3610">
        <v>95</v>
      </c>
      <c r="M3610">
        <v>94</v>
      </c>
      <c r="N3610">
        <v>91</v>
      </c>
      <c r="O3610">
        <v>89</v>
      </c>
      <c r="P3610">
        <v>92</v>
      </c>
      <c r="Q3610">
        <v>91</v>
      </c>
      <c r="R3610">
        <v>93</v>
      </c>
      <c r="T3610" s="34">
        <f>_xlfn.XLOOKUP(B3610,'LHA Demog pivot'!$B$4:$B$93,'LHA Demog pivot'!$C$4:$C$93,,,1)</f>
        <v>103064</v>
      </c>
      <c r="U3610" s="36">
        <f>ROUND(Table2[[#This Row],[LHA_Pop_2016]]*Table2[[#This Row],[C_ADR_7day]]/100000*7,0)</f>
        <v>22</v>
      </c>
      <c r="V3610" s="13">
        <f>IF(OR(Table2[[#This Row],[7d_positivity_public]]=0,ISBLANK(Table2[[#This Row],[7d_positivity_public]])),"",(Table2[[#This Row],[7d_positivity_public]]-Table2[[#This Row],[7d_positivity_all]])/Table2[[#This Row],[7d_positivity_public]])</f>
        <v>0.5</v>
      </c>
      <c r="W3610">
        <v>1</v>
      </c>
    </row>
    <row r="3611" spans="1:23" x14ac:dyDescent="0.25">
      <c r="A3611" s="10">
        <v>44509</v>
      </c>
      <c r="B3611">
        <v>233</v>
      </c>
      <c r="C3611" t="s">
        <v>271</v>
      </c>
      <c r="D3611">
        <v>6</v>
      </c>
      <c r="E3611">
        <v>9</v>
      </c>
      <c r="F3611">
        <v>-3</v>
      </c>
      <c r="G3611">
        <v>4</v>
      </c>
      <c r="H3611">
        <v>94</v>
      </c>
      <c r="J3611">
        <v>88</v>
      </c>
      <c r="K3611">
        <v>95</v>
      </c>
      <c r="L3611">
        <v>96</v>
      </c>
      <c r="M3611">
        <v>93</v>
      </c>
      <c r="N3611">
        <v>90</v>
      </c>
      <c r="O3611">
        <v>81</v>
      </c>
      <c r="P3611">
        <v>90</v>
      </c>
      <c r="Q3611">
        <v>90</v>
      </c>
      <c r="R3611">
        <v>91</v>
      </c>
      <c r="T3611" s="34">
        <f>_xlfn.XLOOKUP(B3611,'LHA Demog pivot'!$B$4:$B$93,'LHA Demog pivot'!$C$4:$C$93,,,1)</f>
        <v>443367</v>
      </c>
      <c r="U3611" s="36">
        <f>ROUND(Table2[[#This Row],[LHA_Pop_2016]]*Table2[[#This Row],[C_ADR_7day]]/100000*7,0)</f>
        <v>186</v>
      </c>
      <c r="V3611" s="13">
        <f>IF(OR(Table2[[#This Row],[7d_positivity_public]]=0,ISBLANK(Table2[[#This Row],[7d_positivity_public]])),"",(Table2[[#This Row],[7d_positivity_public]]-Table2[[#This Row],[7d_positivity_all]])/Table2[[#This Row],[7d_positivity_public]])</f>
        <v>0.25</v>
      </c>
      <c r="W3611">
        <v>3</v>
      </c>
    </row>
    <row r="3612" spans="1:23" x14ac:dyDescent="0.25">
      <c r="A3612" s="10">
        <v>44509</v>
      </c>
      <c r="B3612">
        <v>234</v>
      </c>
      <c r="C3612" t="s">
        <v>272</v>
      </c>
      <c r="D3612">
        <v>10</v>
      </c>
      <c r="E3612">
        <v>9</v>
      </c>
      <c r="F3612">
        <v>1</v>
      </c>
      <c r="G3612">
        <v>5</v>
      </c>
      <c r="H3612">
        <v>90</v>
      </c>
      <c r="J3612">
        <v>89</v>
      </c>
      <c r="K3612">
        <v>90</v>
      </c>
      <c r="L3612">
        <v>88</v>
      </c>
      <c r="M3612">
        <v>92</v>
      </c>
      <c r="N3612">
        <v>87</v>
      </c>
      <c r="O3612">
        <v>84</v>
      </c>
      <c r="P3612">
        <v>87</v>
      </c>
      <c r="Q3612">
        <v>84</v>
      </c>
      <c r="R3612">
        <v>90</v>
      </c>
      <c r="T3612" s="34">
        <f>_xlfn.XLOOKUP(B3612,'LHA Demog pivot'!$B$4:$B$93,'LHA Demog pivot'!$C$4:$C$93,,,1)</f>
        <v>94768</v>
      </c>
      <c r="U3612" s="36">
        <f>ROUND(Table2[[#This Row],[LHA_Pop_2016]]*Table2[[#This Row],[C_ADR_7day]]/100000*7,0)</f>
        <v>66</v>
      </c>
      <c r="V3612" s="13">
        <f>IF(OR(Table2[[#This Row],[7d_positivity_public]]=0,ISBLANK(Table2[[#This Row],[7d_positivity_public]])),"",(Table2[[#This Row],[7d_positivity_public]]-Table2[[#This Row],[7d_positivity_all]])/Table2[[#This Row],[7d_positivity_public]])</f>
        <v>0.2</v>
      </c>
      <c r="W3612">
        <v>4</v>
      </c>
    </row>
    <row r="3613" spans="1:23" x14ac:dyDescent="0.25">
      <c r="A3613" s="10">
        <v>44509</v>
      </c>
      <c r="B3613">
        <v>311</v>
      </c>
      <c r="C3613" t="s">
        <v>273</v>
      </c>
      <c r="D3613">
        <v>3</v>
      </c>
      <c r="E3613">
        <v>2</v>
      </c>
      <c r="F3613">
        <v>1</v>
      </c>
      <c r="G3613">
        <v>3</v>
      </c>
      <c r="H3613">
        <v>91</v>
      </c>
      <c r="J3613">
        <v>91</v>
      </c>
      <c r="K3613">
        <v>91</v>
      </c>
      <c r="L3613">
        <v>95</v>
      </c>
      <c r="M3613">
        <v>88</v>
      </c>
      <c r="N3613">
        <v>89</v>
      </c>
      <c r="O3613">
        <v>87</v>
      </c>
      <c r="P3613">
        <v>89</v>
      </c>
      <c r="Q3613">
        <v>91</v>
      </c>
      <c r="R3613">
        <v>86</v>
      </c>
      <c r="T3613" s="34">
        <f>_xlfn.XLOOKUP(B3613,'LHA Demog pivot'!$B$4:$B$93,'LHA Demog pivot'!$C$4:$C$93,,,1)</f>
        <v>198309</v>
      </c>
      <c r="U3613" s="36">
        <f>ROUND(Table2[[#This Row],[LHA_Pop_2016]]*Table2[[#This Row],[C_ADR_7day]]/100000*7,0)</f>
        <v>42</v>
      </c>
      <c r="V3613" s="13">
        <f>IF(OR(Table2[[#This Row],[7d_positivity_public]]=0,ISBLANK(Table2[[#This Row],[7d_positivity_public]])),"",(Table2[[#This Row],[7d_positivity_public]]-Table2[[#This Row],[7d_positivity_all]])/Table2[[#This Row],[7d_positivity_public]])</f>
        <v>0.66666666666666663</v>
      </c>
      <c r="W3613">
        <v>1</v>
      </c>
    </row>
    <row r="3614" spans="1:23" x14ac:dyDescent="0.25">
      <c r="A3614" s="10">
        <v>44509</v>
      </c>
      <c r="B3614">
        <v>321</v>
      </c>
      <c r="C3614" t="s">
        <v>274</v>
      </c>
      <c r="D3614">
        <v>7</v>
      </c>
      <c r="E3614">
        <v>4</v>
      </c>
      <c r="F3614">
        <v>3</v>
      </c>
      <c r="G3614">
        <v>5</v>
      </c>
      <c r="H3614">
        <v>97</v>
      </c>
      <c r="J3614">
        <v>92</v>
      </c>
      <c r="K3614">
        <v>97</v>
      </c>
      <c r="L3614">
        <v>100</v>
      </c>
      <c r="M3614">
        <v>90</v>
      </c>
      <c r="N3614">
        <v>93</v>
      </c>
      <c r="O3614">
        <v>86</v>
      </c>
      <c r="P3614">
        <v>93</v>
      </c>
      <c r="Q3614">
        <v>97</v>
      </c>
      <c r="R3614">
        <v>87</v>
      </c>
      <c r="T3614" s="34">
        <f>_xlfn.XLOOKUP(B3614,'LHA Demog pivot'!$B$4:$B$93,'LHA Demog pivot'!$C$4:$C$93,,,1)</f>
        <v>122041</v>
      </c>
      <c r="U3614" s="36">
        <f>ROUND(Table2[[#This Row],[LHA_Pop_2016]]*Table2[[#This Row],[C_ADR_7day]]/100000*7,0)</f>
        <v>60</v>
      </c>
      <c r="V3614" s="13">
        <f>IF(OR(Table2[[#This Row],[7d_positivity_public]]=0,ISBLANK(Table2[[#This Row],[7d_positivity_public]])),"",(Table2[[#This Row],[7d_positivity_public]]-Table2[[#This Row],[7d_positivity_all]])/Table2[[#This Row],[7d_positivity_public]])</f>
        <v>0.8</v>
      </c>
      <c r="W3614">
        <v>1</v>
      </c>
    </row>
    <row r="3615" spans="1:23" x14ac:dyDescent="0.25">
      <c r="A3615" s="10">
        <v>44509</v>
      </c>
      <c r="B3615">
        <v>322</v>
      </c>
      <c r="C3615" t="s">
        <v>275</v>
      </c>
      <c r="D3615">
        <v>8</v>
      </c>
      <c r="E3615">
        <v>7</v>
      </c>
      <c r="F3615">
        <v>1</v>
      </c>
      <c r="G3615">
        <v>5</v>
      </c>
      <c r="H3615">
        <v>90</v>
      </c>
      <c r="J3615">
        <v>85</v>
      </c>
      <c r="K3615">
        <v>91</v>
      </c>
      <c r="L3615">
        <v>94</v>
      </c>
      <c r="M3615">
        <v>86</v>
      </c>
      <c r="N3615">
        <v>85</v>
      </c>
      <c r="O3615">
        <v>77</v>
      </c>
      <c r="P3615">
        <v>85</v>
      </c>
      <c r="Q3615">
        <v>88</v>
      </c>
      <c r="R3615">
        <v>81</v>
      </c>
      <c r="T3615" s="34">
        <f>_xlfn.XLOOKUP(B3615,'LHA Demog pivot'!$B$4:$B$93,'LHA Demog pivot'!$C$4:$C$93,,,1)</f>
        <v>61532</v>
      </c>
      <c r="U3615" s="36">
        <f>ROUND(Table2[[#This Row],[LHA_Pop_2016]]*Table2[[#This Row],[C_ADR_7day]]/100000*7,0)</f>
        <v>34</v>
      </c>
      <c r="V3615" s="13">
        <f>IF(OR(Table2[[#This Row],[7d_positivity_public]]=0,ISBLANK(Table2[[#This Row],[7d_positivity_public]])),"",(Table2[[#This Row],[7d_positivity_public]]-Table2[[#This Row],[7d_positivity_all]])/Table2[[#This Row],[7d_positivity_public]])</f>
        <v>0.6</v>
      </c>
      <c r="W3615">
        <v>2</v>
      </c>
    </row>
    <row r="3616" spans="1:23" x14ac:dyDescent="0.25">
      <c r="A3616" s="10">
        <v>44509</v>
      </c>
      <c r="B3616">
        <v>323</v>
      </c>
      <c r="C3616" t="s">
        <v>276</v>
      </c>
      <c r="D3616">
        <v>3</v>
      </c>
      <c r="E3616">
        <v>4</v>
      </c>
      <c r="F3616">
        <v>-1</v>
      </c>
      <c r="G3616">
        <v>3</v>
      </c>
      <c r="H3616">
        <v>97</v>
      </c>
      <c r="J3616">
        <v>94</v>
      </c>
      <c r="K3616">
        <v>97</v>
      </c>
      <c r="L3616">
        <v>100</v>
      </c>
      <c r="M3616">
        <v>93</v>
      </c>
      <c r="N3616">
        <v>94</v>
      </c>
      <c r="O3616">
        <v>90</v>
      </c>
      <c r="P3616">
        <v>94</v>
      </c>
      <c r="Q3616">
        <v>97</v>
      </c>
      <c r="R3616">
        <v>91</v>
      </c>
      <c r="T3616" s="34">
        <f>_xlfn.XLOOKUP(B3616,'LHA Demog pivot'!$B$4:$B$93,'LHA Demog pivot'!$C$4:$C$93,,,1)</f>
        <v>103894</v>
      </c>
      <c r="U3616" s="36">
        <f>ROUND(Table2[[#This Row],[LHA_Pop_2016]]*Table2[[#This Row],[C_ADR_7day]]/100000*7,0)</f>
        <v>22</v>
      </c>
      <c r="V3616" s="13">
        <f>IF(OR(Table2[[#This Row],[7d_positivity_public]]=0,ISBLANK(Table2[[#This Row],[7d_positivity_public]])),"",(Table2[[#This Row],[7d_positivity_public]]-Table2[[#This Row],[7d_positivity_all]])/Table2[[#This Row],[7d_positivity_public]])</f>
        <v>0.33333333333333331</v>
      </c>
      <c r="W3616">
        <v>2</v>
      </c>
    </row>
    <row r="3617" spans="1:23" x14ac:dyDescent="0.25">
      <c r="A3617" s="10">
        <v>44509</v>
      </c>
      <c r="B3617">
        <v>324</v>
      </c>
      <c r="C3617" t="s">
        <v>277</v>
      </c>
      <c r="D3617">
        <v>3</v>
      </c>
      <c r="E3617">
        <v>4</v>
      </c>
      <c r="F3617">
        <v>-1</v>
      </c>
      <c r="G3617">
        <v>2</v>
      </c>
      <c r="H3617">
        <v>94</v>
      </c>
      <c r="J3617">
        <v>94</v>
      </c>
      <c r="K3617">
        <v>94</v>
      </c>
      <c r="L3617">
        <v>97</v>
      </c>
      <c r="M3617">
        <v>90</v>
      </c>
      <c r="N3617">
        <v>91</v>
      </c>
      <c r="O3617">
        <v>90</v>
      </c>
      <c r="P3617">
        <v>91</v>
      </c>
      <c r="Q3617">
        <v>94</v>
      </c>
      <c r="R3617">
        <v>88</v>
      </c>
      <c r="T3617" s="34">
        <f>_xlfn.XLOOKUP(B3617,'LHA Demog pivot'!$B$4:$B$93,'LHA Demog pivot'!$C$4:$C$93,,,1)</f>
        <v>131178</v>
      </c>
      <c r="U3617" s="36">
        <f>ROUND(Table2[[#This Row],[LHA_Pop_2016]]*Table2[[#This Row],[C_ADR_7day]]/100000*7,0)</f>
        <v>28</v>
      </c>
      <c r="V3617" s="13">
        <f>IF(OR(Table2[[#This Row],[7d_positivity_public]]=0,ISBLANK(Table2[[#This Row],[7d_positivity_public]])),"",(Table2[[#This Row],[7d_positivity_public]]-Table2[[#This Row],[7d_positivity_all]])/Table2[[#This Row],[7d_positivity_public]])</f>
        <v>0.5</v>
      </c>
      <c r="W3617">
        <v>1</v>
      </c>
    </row>
    <row r="3618" spans="1:23" x14ac:dyDescent="0.25">
      <c r="A3618" s="10">
        <v>44509</v>
      </c>
      <c r="B3618">
        <v>325</v>
      </c>
      <c r="C3618" t="s">
        <v>278</v>
      </c>
      <c r="D3618">
        <v>3</v>
      </c>
      <c r="E3618">
        <v>4</v>
      </c>
      <c r="F3618">
        <v>-1</v>
      </c>
      <c r="G3618">
        <v>2</v>
      </c>
      <c r="H3618">
        <v>96</v>
      </c>
      <c r="J3618">
        <v>94</v>
      </c>
      <c r="K3618">
        <v>96</v>
      </c>
      <c r="L3618">
        <v>99</v>
      </c>
      <c r="M3618">
        <v>91</v>
      </c>
      <c r="N3618">
        <v>93</v>
      </c>
      <c r="O3618">
        <v>91</v>
      </c>
      <c r="P3618">
        <v>93</v>
      </c>
      <c r="Q3618">
        <v>96</v>
      </c>
      <c r="R3618">
        <v>89</v>
      </c>
      <c r="T3618" s="34">
        <f>_xlfn.XLOOKUP(B3618,'LHA Demog pivot'!$B$4:$B$93,'LHA Demog pivot'!$C$4:$C$93,,,1)</f>
        <v>95808</v>
      </c>
      <c r="U3618" s="36">
        <f>ROUND(Table2[[#This Row],[LHA_Pop_2016]]*Table2[[#This Row],[C_ADR_7day]]/100000*7,0)</f>
        <v>20</v>
      </c>
      <c r="V3618" s="13">
        <f>IF(OR(Table2[[#This Row],[7d_positivity_public]]=0,ISBLANK(Table2[[#This Row],[7d_positivity_public]])),"",(Table2[[#This Row],[7d_positivity_public]]-Table2[[#This Row],[7d_positivity_all]])/Table2[[#This Row],[7d_positivity_public]])</f>
        <v>0.5</v>
      </c>
      <c r="W3618">
        <v>1</v>
      </c>
    </row>
    <row r="3619" spans="1:23" x14ac:dyDescent="0.25">
      <c r="A3619" s="10">
        <v>44509</v>
      </c>
      <c r="B3619">
        <v>326</v>
      </c>
      <c r="C3619" t="s">
        <v>279</v>
      </c>
      <c r="D3619">
        <v>5</v>
      </c>
      <c r="E3619">
        <v>5</v>
      </c>
      <c r="F3619">
        <v>0</v>
      </c>
      <c r="G3619">
        <v>4</v>
      </c>
      <c r="H3619">
        <v>95</v>
      </c>
      <c r="J3619">
        <v>93</v>
      </c>
      <c r="K3619">
        <v>95</v>
      </c>
      <c r="L3619">
        <v>99</v>
      </c>
      <c r="M3619">
        <v>91</v>
      </c>
      <c r="N3619">
        <v>92</v>
      </c>
      <c r="O3619">
        <v>88</v>
      </c>
      <c r="P3619">
        <v>92</v>
      </c>
      <c r="Q3619">
        <v>95</v>
      </c>
      <c r="R3619">
        <v>89</v>
      </c>
      <c r="T3619" s="34">
        <f>_xlfn.XLOOKUP(B3619,'LHA Demog pivot'!$B$4:$B$93,'LHA Demog pivot'!$C$4:$C$93,,,1)</f>
        <v>134575</v>
      </c>
      <c r="U3619" s="36">
        <f>ROUND(Table2[[#This Row],[LHA_Pop_2016]]*Table2[[#This Row],[C_ADR_7day]]/100000*7,0)</f>
        <v>47</v>
      </c>
      <c r="V3619" s="13">
        <f>IF(OR(Table2[[#This Row],[7d_positivity_public]]=0,ISBLANK(Table2[[#This Row],[7d_positivity_public]])),"",(Table2[[#This Row],[7d_positivity_public]]-Table2[[#This Row],[7d_positivity_all]])/Table2[[#This Row],[7d_positivity_public]])</f>
        <v>0.5</v>
      </c>
      <c r="W3619">
        <v>2</v>
      </c>
    </row>
    <row r="3620" spans="1:23" x14ac:dyDescent="0.25">
      <c r="A3620" s="10">
        <v>44509</v>
      </c>
      <c r="B3620">
        <v>331</v>
      </c>
      <c r="C3620" t="s">
        <v>280</v>
      </c>
      <c r="D3620">
        <v>4</v>
      </c>
      <c r="E3620">
        <v>2</v>
      </c>
      <c r="F3620">
        <v>2</v>
      </c>
      <c r="G3620">
        <v>2</v>
      </c>
      <c r="H3620">
        <v>95</v>
      </c>
      <c r="J3620">
        <v>96</v>
      </c>
      <c r="K3620">
        <v>94</v>
      </c>
      <c r="L3620">
        <v>95</v>
      </c>
      <c r="M3620">
        <v>94</v>
      </c>
      <c r="N3620">
        <v>92</v>
      </c>
      <c r="O3620">
        <v>92</v>
      </c>
      <c r="P3620">
        <v>92</v>
      </c>
      <c r="Q3620">
        <v>92</v>
      </c>
      <c r="R3620">
        <v>92</v>
      </c>
      <c r="T3620" s="34">
        <f>_xlfn.XLOOKUP(B3620,'LHA Demog pivot'!$B$4:$B$93,'LHA Demog pivot'!$C$4:$C$93,,,1)</f>
        <v>141392</v>
      </c>
      <c r="U3620" s="36">
        <f>ROUND(Table2[[#This Row],[LHA_Pop_2016]]*Table2[[#This Row],[C_ADR_7day]]/100000*7,0)</f>
        <v>40</v>
      </c>
      <c r="V3620" s="13">
        <f>IF(OR(Table2[[#This Row],[7d_positivity_public]]=0,ISBLANK(Table2[[#This Row],[7d_positivity_public]])),"",(Table2[[#This Row],[7d_positivity_public]]-Table2[[#This Row],[7d_positivity_all]])/Table2[[#This Row],[7d_positivity_public]])</f>
        <v>0.5</v>
      </c>
      <c r="W3620">
        <v>1</v>
      </c>
    </row>
    <row r="3621" spans="1:23" x14ac:dyDescent="0.25">
      <c r="A3621" s="10">
        <v>44509</v>
      </c>
      <c r="B3621">
        <v>332</v>
      </c>
      <c r="C3621" t="s">
        <v>281</v>
      </c>
      <c r="D3621">
        <v>5</v>
      </c>
      <c r="E3621">
        <v>3</v>
      </c>
      <c r="F3621">
        <v>2</v>
      </c>
      <c r="G3621">
        <v>4</v>
      </c>
      <c r="H3621">
        <v>91</v>
      </c>
      <c r="J3621">
        <v>92</v>
      </c>
      <c r="K3621">
        <v>90</v>
      </c>
      <c r="L3621">
        <v>89</v>
      </c>
      <c r="M3621">
        <v>91</v>
      </c>
      <c r="N3621">
        <v>87</v>
      </c>
      <c r="O3621">
        <v>88</v>
      </c>
      <c r="P3621">
        <v>87</v>
      </c>
      <c r="Q3621">
        <v>85</v>
      </c>
      <c r="R3621">
        <v>89</v>
      </c>
      <c r="T3621" s="34">
        <f>_xlfn.XLOOKUP(B3621,'LHA Demog pivot'!$B$4:$B$93,'LHA Demog pivot'!$C$4:$C$93,,,1)</f>
        <v>50490</v>
      </c>
      <c r="U3621" s="36">
        <f>ROUND(Table2[[#This Row],[LHA_Pop_2016]]*Table2[[#This Row],[C_ADR_7day]]/100000*7,0)</f>
        <v>18</v>
      </c>
      <c r="V3621" s="13">
        <f>IF(OR(Table2[[#This Row],[7d_positivity_public]]=0,ISBLANK(Table2[[#This Row],[7d_positivity_public]])),"",(Table2[[#This Row],[7d_positivity_public]]-Table2[[#This Row],[7d_positivity_all]])/Table2[[#This Row],[7d_positivity_public]])</f>
        <v>0.5</v>
      </c>
      <c r="W3621">
        <v>2</v>
      </c>
    </row>
    <row r="3622" spans="1:23" x14ac:dyDescent="0.25">
      <c r="A3622" s="10">
        <v>44509</v>
      </c>
      <c r="B3622">
        <v>333</v>
      </c>
      <c r="C3622" t="s">
        <v>282</v>
      </c>
      <c r="D3622">
        <v>5</v>
      </c>
      <c r="E3622">
        <v>14</v>
      </c>
      <c r="F3622">
        <v>-9</v>
      </c>
      <c r="G3622">
        <v>5</v>
      </c>
      <c r="H3622">
        <v>88</v>
      </c>
      <c r="J3622">
        <v>82</v>
      </c>
      <c r="K3622">
        <v>88</v>
      </c>
      <c r="L3622">
        <v>83</v>
      </c>
      <c r="M3622">
        <v>91</v>
      </c>
      <c r="N3622">
        <v>84</v>
      </c>
      <c r="O3622">
        <v>75</v>
      </c>
      <c r="P3622">
        <v>85</v>
      </c>
      <c r="Q3622">
        <v>76</v>
      </c>
      <c r="R3622">
        <v>89</v>
      </c>
      <c r="T3622" s="34">
        <f>_xlfn.XLOOKUP(B3622,'LHA Demog pivot'!$B$4:$B$93,'LHA Demog pivot'!$C$4:$C$93,,,1)</f>
        <v>29970</v>
      </c>
      <c r="U3622" s="36">
        <f>ROUND(Table2[[#This Row],[LHA_Pop_2016]]*Table2[[#This Row],[C_ADR_7day]]/100000*7,0)</f>
        <v>10</v>
      </c>
      <c r="V3622" s="13">
        <f>IF(OR(Table2[[#This Row],[7d_positivity_public]]=0,ISBLANK(Table2[[#This Row],[7d_positivity_public]])),"",(Table2[[#This Row],[7d_positivity_public]]-Table2[[#This Row],[7d_positivity_all]])/Table2[[#This Row],[7d_positivity_public]])</f>
        <v>0.2</v>
      </c>
      <c r="W3622">
        <v>4</v>
      </c>
    </row>
    <row r="3623" spans="1:23" x14ac:dyDescent="0.25">
      <c r="A3623" s="10">
        <v>44509</v>
      </c>
      <c r="B3623">
        <v>334</v>
      </c>
      <c r="C3623" t="s">
        <v>283</v>
      </c>
      <c r="D3623">
        <v>0</v>
      </c>
      <c r="E3623">
        <v>0</v>
      </c>
      <c r="F3623">
        <v>0</v>
      </c>
      <c r="G3623">
        <v>0</v>
      </c>
      <c r="H3623">
        <v>85</v>
      </c>
      <c r="J3623">
        <v>77</v>
      </c>
      <c r="K3623">
        <v>86</v>
      </c>
      <c r="L3623">
        <v>78</v>
      </c>
      <c r="M3623">
        <v>90</v>
      </c>
      <c r="N3623">
        <v>81</v>
      </c>
      <c r="O3623">
        <v>69</v>
      </c>
      <c r="P3623">
        <v>82</v>
      </c>
      <c r="Q3623">
        <v>72</v>
      </c>
      <c r="R3623">
        <v>88</v>
      </c>
      <c r="T3623" s="34">
        <f>_xlfn.XLOOKUP(B3623,'LHA Demog pivot'!$B$4:$B$93,'LHA Demog pivot'!$C$4:$C$93,,,1)</f>
        <v>19671</v>
      </c>
      <c r="U3623" s="36">
        <f>ROUND(Table2[[#This Row],[LHA_Pop_2016]]*Table2[[#This Row],[C_ADR_7day]]/100000*7,0)</f>
        <v>0</v>
      </c>
      <c r="V3623" s="13" t="str">
        <f>IF(OR(Table2[[#This Row],[7d_positivity_public]]=0,ISBLANK(Table2[[#This Row],[7d_positivity_public]])),"",(Table2[[#This Row],[7d_positivity_public]]-Table2[[#This Row],[7d_positivity_all]])/Table2[[#This Row],[7d_positivity_public]])</f>
        <v/>
      </c>
      <c r="W3623">
        <v>0</v>
      </c>
    </row>
    <row r="3624" spans="1:23" x14ac:dyDescent="0.25">
      <c r="A3624" s="10">
        <v>44509</v>
      </c>
      <c r="B3624">
        <v>335</v>
      </c>
      <c r="C3624" t="s">
        <v>284</v>
      </c>
      <c r="D3624">
        <v>8</v>
      </c>
      <c r="E3624">
        <v>14</v>
      </c>
      <c r="F3624">
        <v>-6</v>
      </c>
      <c r="G3624">
        <v>5</v>
      </c>
      <c r="H3624">
        <v>97</v>
      </c>
      <c r="J3624">
        <v>91</v>
      </c>
      <c r="K3624">
        <v>97</v>
      </c>
      <c r="L3624">
        <v>99</v>
      </c>
      <c r="M3624">
        <v>94</v>
      </c>
      <c r="N3624">
        <v>91</v>
      </c>
      <c r="O3624">
        <v>83</v>
      </c>
      <c r="P3624">
        <v>91</v>
      </c>
      <c r="Q3624">
        <v>91</v>
      </c>
      <c r="R3624">
        <v>91</v>
      </c>
      <c r="T3624" s="34">
        <f>_xlfn.XLOOKUP(B3624,'LHA Demog pivot'!$B$4:$B$93,'LHA Demog pivot'!$C$4:$C$93,,,1)</f>
        <v>38653</v>
      </c>
      <c r="U3624" s="36">
        <f>ROUND(Table2[[#This Row],[LHA_Pop_2016]]*Table2[[#This Row],[C_ADR_7day]]/100000*7,0)</f>
        <v>22</v>
      </c>
      <c r="V3624" s="13">
        <f>IF(OR(Table2[[#This Row],[7d_positivity_public]]=0,ISBLANK(Table2[[#This Row],[7d_positivity_public]])),"",(Table2[[#This Row],[7d_positivity_public]]-Table2[[#This Row],[7d_positivity_all]])/Table2[[#This Row],[7d_positivity_public]])</f>
        <v>0.6</v>
      </c>
      <c r="W3624">
        <v>2</v>
      </c>
    </row>
    <row r="3625" spans="1:23" x14ac:dyDescent="0.25">
      <c r="A3625" s="10">
        <v>44509</v>
      </c>
      <c r="B3625">
        <v>336</v>
      </c>
      <c r="C3625" t="s">
        <v>285</v>
      </c>
      <c r="D3625">
        <v>20</v>
      </c>
      <c r="E3625">
        <v>10</v>
      </c>
      <c r="F3625">
        <v>10</v>
      </c>
      <c r="G3625">
        <v>17</v>
      </c>
      <c r="H3625">
        <v>80</v>
      </c>
      <c r="J3625">
        <v>67</v>
      </c>
      <c r="K3625">
        <v>81</v>
      </c>
      <c r="L3625">
        <v>77</v>
      </c>
      <c r="M3625">
        <v>85</v>
      </c>
      <c r="N3625">
        <v>72</v>
      </c>
      <c r="O3625">
        <v>56</v>
      </c>
      <c r="P3625">
        <v>74</v>
      </c>
      <c r="Q3625">
        <v>67</v>
      </c>
      <c r="R3625">
        <v>80</v>
      </c>
      <c r="T3625" s="34">
        <f>_xlfn.XLOOKUP(B3625,'LHA Demog pivot'!$B$4:$B$93,'LHA Demog pivot'!$C$4:$C$93,,,1)</f>
        <v>2678</v>
      </c>
      <c r="U3625" s="36">
        <f>ROUND(Table2[[#This Row],[LHA_Pop_2016]]*Table2[[#This Row],[C_ADR_7day]]/100000*7,0)</f>
        <v>4</v>
      </c>
      <c r="V3625" s="13">
        <f>IF(OR(Table2[[#This Row],[7d_positivity_public]]=0,ISBLANK(Table2[[#This Row],[7d_positivity_public]])),"",(Table2[[#This Row],[7d_positivity_public]]-Table2[[#This Row],[7d_positivity_all]])/Table2[[#This Row],[7d_positivity_public]])</f>
        <v>0</v>
      </c>
      <c r="W3625">
        <v>17</v>
      </c>
    </row>
    <row r="3626" spans="1:23" x14ac:dyDescent="0.25">
      <c r="A3626" s="10">
        <v>44509</v>
      </c>
      <c r="B3626">
        <v>337</v>
      </c>
      <c r="C3626" t="s">
        <v>286</v>
      </c>
      <c r="D3626">
        <v>26</v>
      </c>
      <c r="E3626">
        <v>78</v>
      </c>
      <c r="F3626">
        <v>-52</v>
      </c>
      <c r="G3626">
        <v>2</v>
      </c>
      <c r="H3626">
        <v>98</v>
      </c>
      <c r="J3626">
        <v>92</v>
      </c>
      <c r="K3626">
        <v>98</v>
      </c>
      <c r="L3626">
        <v>99</v>
      </c>
      <c r="M3626">
        <v>97</v>
      </c>
      <c r="N3626">
        <v>94</v>
      </c>
      <c r="O3626">
        <v>85</v>
      </c>
      <c r="P3626">
        <v>95</v>
      </c>
      <c r="Q3626">
        <v>95</v>
      </c>
      <c r="R3626">
        <v>95</v>
      </c>
      <c r="T3626" s="34">
        <f>_xlfn.XLOOKUP(B3626,'LHA Demog pivot'!$B$4:$B$93,'LHA Demog pivot'!$C$4:$C$93,,,1)</f>
        <v>1514</v>
      </c>
      <c r="U3626" s="36">
        <f>ROUND(Table2[[#This Row],[LHA_Pop_2016]]*Table2[[#This Row],[C_ADR_7day]]/100000*7,0)</f>
        <v>3</v>
      </c>
      <c r="V3626" s="13">
        <f>IF(OR(Table2[[#This Row],[7d_positivity_public]]=0,ISBLANK(Table2[[#This Row],[7d_positivity_public]])),"",(Table2[[#This Row],[7d_positivity_public]]-Table2[[#This Row],[7d_positivity_all]])/Table2[[#This Row],[7d_positivity_public]])</f>
        <v>0</v>
      </c>
      <c r="W3626">
        <v>2</v>
      </c>
    </row>
    <row r="3627" spans="1:23" x14ac:dyDescent="0.25">
      <c r="A3627" s="10">
        <v>44509</v>
      </c>
      <c r="B3627">
        <v>411</v>
      </c>
      <c r="C3627" t="s">
        <v>287</v>
      </c>
      <c r="D3627">
        <v>4</v>
      </c>
      <c r="E3627">
        <v>3</v>
      </c>
      <c r="F3627">
        <v>1</v>
      </c>
      <c r="G3627">
        <v>4</v>
      </c>
      <c r="H3627">
        <v>96</v>
      </c>
      <c r="J3627">
        <v>95</v>
      </c>
      <c r="K3627">
        <v>96</v>
      </c>
      <c r="L3627">
        <v>97</v>
      </c>
      <c r="M3627">
        <v>94</v>
      </c>
      <c r="N3627">
        <v>92</v>
      </c>
      <c r="O3627">
        <v>90</v>
      </c>
      <c r="P3627">
        <v>92</v>
      </c>
      <c r="Q3627">
        <v>92</v>
      </c>
      <c r="R3627">
        <v>92</v>
      </c>
      <c r="T3627" s="34">
        <f>_xlfn.XLOOKUP(B3627,'LHA Demog pivot'!$B$4:$B$93,'LHA Demog pivot'!$C$4:$C$93,,,1)</f>
        <v>225919</v>
      </c>
      <c r="U3627" s="36">
        <f>ROUND(Table2[[#This Row],[LHA_Pop_2016]]*Table2[[#This Row],[C_ADR_7day]]/100000*7,0)</f>
        <v>63</v>
      </c>
      <c r="V3627" s="13">
        <f>IF(OR(Table2[[#This Row],[7d_positivity_public]]=0,ISBLANK(Table2[[#This Row],[7d_positivity_public]])),"",(Table2[[#This Row],[7d_positivity_public]]-Table2[[#This Row],[7d_positivity_all]])/Table2[[#This Row],[7d_positivity_public]])</f>
        <v>0.25</v>
      </c>
      <c r="W3627">
        <v>3</v>
      </c>
    </row>
    <row r="3628" spans="1:23" x14ac:dyDescent="0.25">
      <c r="A3628" s="10">
        <v>44509</v>
      </c>
      <c r="B3628">
        <v>412</v>
      </c>
      <c r="C3628" t="s">
        <v>288</v>
      </c>
      <c r="D3628">
        <v>4</v>
      </c>
      <c r="E3628">
        <v>3</v>
      </c>
      <c r="F3628">
        <v>1</v>
      </c>
      <c r="G3628">
        <v>3</v>
      </c>
      <c r="H3628">
        <v>92</v>
      </c>
      <c r="J3628">
        <v>91</v>
      </c>
      <c r="K3628">
        <v>92</v>
      </c>
      <c r="L3628">
        <v>91</v>
      </c>
      <c r="M3628">
        <v>94</v>
      </c>
      <c r="N3628">
        <v>88</v>
      </c>
      <c r="O3628">
        <v>85</v>
      </c>
      <c r="P3628">
        <v>88</v>
      </c>
      <c r="Q3628">
        <v>85</v>
      </c>
      <c r="R3628">
        <v>92</v>
      </c>
      <c r="T3628" s="34">
        <f>_xlfn.XLOOKUP(B3628,'LHA Demog pivot'!$B$4:$B$93,'LHA Demog pivot'!$C$4:$C$93,,,1)</f>
        <v>77460</v>
      </c>
      <c r="U3628" s="36">
        <f>ROUND(Table2[[#This Row],[LHA_Pop_2016]]*Table2[[#This Row],[C_ADR_7day]]/100000*7,0)</f>
        <v>22</v>
      </c>
      <c r="V3628" s="13">
        <f>IF(OR(Table2[[#This Row],[7d_positivity_public]]=0,ISBLANK(Table2[[#This Row],[7d_positivity_public]])),"",(Table2[[#This Row],[7d_positivity_public]]-Table2[[#This Row],[7d_positivity_all]])/Table2[[#This Row],[7d_positivity_public]])</f>
        <v>0</v>
      </c>
      <c r="W3628">
        <v>3</v>
      </c>
    </row>
    <row r="3629" spans="1:23" x14ac:dyDescent="0.25">
      <c r="A3629" s="10">
        <v>44509</v>
      </c>
      <c r="B3629">
        <v>413</v>
      </c>
      <c r="C3629" t="s">
        <v>289</v>
      </c>
      <c r="D3629">
        <v>3</v>
      </c>
      <c r="E3629">
        <v>3</v>
      </c>
      <c r="F3629">
        <v>0</v>
      </c>
      <c r="G3629">
        <v>2</v>
      </c>
      <c r="H3629">
        <v>95</v>
      </c>
      <c r="J3629">
        <v>96</v>
      </c>
      <c r="K3629">
        <v>95</v>
      </c>
      <c r="L3629">
        <v>93</v>
      </c>
      <c r="M3629">
        <v>96</v>
      </c>
      <c r="N3629">
        <v>92</v>
      </c>
      <c r="O3629">
        <v>91</v>
      </c>
      <c r="P3629">
        <v>92</v>
      </c>
      <c r="Q3629">
        <v>89</v>
      </c>
      <c r="R3629">
        <v>94</v>
      </c>
      <c r="T3629" s="34">
        <f>_xlfn.XLOOKUP(B3629,'LHA Demog pivot'!$B$4:$B$93,'LHA Demog pivot'!$C$4:$C$93,,,1)</f>
        <v>64692</v>
      </c>
      <c r="U3629" s="36">
        <f>ROUND(Table2[[#This Row],[LHA_Pop_2016]]*Table2[[#This Row],[C_ADR_7day]]/100000*7,0)</f>
        <v>14</v>
      </c>
      <c r="V3629" s="13">
        <f>IF(OR(Table2[[#This Row],[7d_positivity_public]]=0,ISBLANK(Table2[[#This Row],[7d_positivity_public]])),"",(Table2[[#This Row],[7d_positivity_public]]-Table2[[#This Row],[7d_positivity_all]])/Table2[[#This Row],[7d_positivity_public]])</f>
        <v>0</v>
      </c>
      <c r="W3629">
        <v>2</v>
      </c>
    </row>
    <row r="3630" spans="1:23" x14ac:dyDescent="0.25">
      <c r="A3630" s="10">
        <v>44509</v>
      </c>
      <c r="B3630">
        <v>414</v>
      </c>
      <c r="C3630" t="s">
        <v>290</v>
      </c>
      <c r="D3630">
        <v>11</v>
      </c>
      <c r="E3630">
        <v>10</v>
      </c>
      <c r="F3630">
        <v>1</v>
      </c>
      <c r="G3630">
        <v>10</v>
      </c>
      <c r="H3630">
        <v>87</v>
      </c>
      <c r="J3630">
        <v>82</v>
      </c>
      <c r="K3630">
        <v>87</v>
      </c>
      <c r="L3630">
        <v>79</v>
      </c>
      <c r="M3630">
        <v>91</v>
      </c>
      <c r="N3630">
        <v>83</v>
      </c>
      <c r="O3630">
        <v>73</v>
      </c>
      <c r="P3630">
        <v>84</v>
      </c>
      <c r="Q3630">
        <v>73</v>
      </c>
      <c r="R3630">
        <v>89</v>
      </c>
      <c r="T3630" s="34">
        <f>_xlfn.XLOOKUP(B3630,'LHA Demog pivot'!$B$4:$B$93,'LHA Demog pivot'!$C$4:$C$93,,,1)</f>
        <v>15289</v>
      </c>
      <c r="U3630" s="36">
        <f>ROUND(Table2[[#This Row],[LHA_Pop_2016]]*Table2[[#This Row],[C_ADR_7day]]/100000*7,0)</f>
        <v>12</v>
      </c>
      <c r="V3630" s="13">
        <f>IF(OR(Table2[[#This Row],[7d_positivity_public]]=0,ISBLANK(Table2[[#This Row],[7d_positivity_public]])),"",(Table2[[#This Row],[7d_positivity_public]]-Table2[[#This Row],[7d_positivity_all]])/Table2[[#This Row],[7d_positivity_public]])</f>
        <v>0.3</v>
      </c>
      <c r="W3630">
        <v>7</v>
      </c>
    </row>
    <row r="3631" spans="1:23" x14ac:dyDescent="0.25">
      <c r="A3631" s="10">
        <v>44509</v>
      </c>
      <c r="B3631">
        <v>421</v>
      </c>
      <c r="C3631" t="s">
        <v>291</v>
      </c>
      <c r="D3631">
        <v>13</v>
      </c>
      <c r="E3631">
        <v>14</v>
      </c>
      <c r="F3631">
        <v>-1</v>
      </c>
      <c r="G3631">
        <v>9</v>
      </c>
      <c r="H3631">
        <v>87</v>
      </c>
      <c r="J3631">
        <v>86</v>
      </c>
      <c r="K3631">
        <v>87</v>
      </c>
      <c r="L3631">
        <v>82</v>
      </c>
      <c r="M3631">
        <v>91</v>
      </c>
      <c r="N3631">
        <v>83</v>
      </c>
      <c r="O3631">
        <v>78</v>
      </c>
      <c r="P3631">
        <v>83</v>
      </c>
      <c r="Q3631">
        <v>75</v>
      </c>
      <c r="R3631">
        <v>89</v>
      </c>
      <c r="T3631" s="34">
        <f>_xlfn.XLOOKUP(B3631,'LHA Demog pivot'!$B$4:$B$93,'LHA Demog pivot'!$C$4:$C$93,,,1)</f>
        <v>58378</v>
      </c>
      <c r="U3631" s="36">
        <f>ROUND(Table2[[#This Row],[LHA_Pop_2016]]*Table2[[#This Row],[C_ADR_7day]]/100000*7,0)</f>
        <v>53</v>
      </c>
      <c r="V3631" s="13">
        <f>IF(OR(Table2[[#This Row],[7d_positivity_public]]=0,ISBLANK(Table2[[#This Row],[7d_positivity_public]])),"",(Table2[[#This Row],[7d_positivity_public]]-Table2[[#This Row],[7d_positivity_all]])/Table2[[#This Row],[7d_positivity_public]])</f>
        <v>0.22222222222222221</v>
      </c>
      <c r="W3631">
        <v>7</v>
      </c>
    </row>
    <row r="3632" spans="1:23" x14ac:dyDescent="0.25">
      <c r="A3632" s="10">
        <v>44509</v>
      </c>
      <c r="B3632">
        <v>422</v>
      </c>
      <c r="C3632" t="s">
        <v>292</v>
      </c>
      <c r="D3632">
        <v>4</v>
      </c>
      <c r="E3632">
        <v>4</v>
      </c>
      <c r="F3632">
        <v>0</v>
      </c>
      <c r="G3632">
        <v>5</v>
      </c>
      <c r="H3632">
        <v>83</v>
      </c>
      <c r="J3632">
        <v>75</v>
      </c>
      <c r="K3632">
        <v>83</v>
      </c>
      <c r="L3632">
        <v>74</v>
      </c>
      <c r="M3632">
        <v>89</v>
      </c>
      <c r="N3632">
        <v>77</v>
      </c>
      <c r="O3632">
        <v>66</v>
      </c>
      <c r="P3632">
        <v>78</v>
      </c>
      <c r="Q3632">
        <v>65</v>
      </c>
      <c r="R3632">
        <v>86</v>
      </c>
      <c r="T3632" s="34">
        <f>_xlfn.XLOOKUP(B3632,'LHA Demog pivot'!$B$4:$B$93,'LHA Demog pivot'!$C$4:$C$93,,,1)</f>
        <v>6240</v>
      </c>
      <c r="U3632" s="36">
        <f>ROUND(Table2[[#This Row],[LHA_Pop_2016]]*Table2[[#This Row],[C_ADR_7day]]/100000*7,0)</f>
        <v>2</v>
      </c>
      <c r="V3632" s="13">
        <f>IF(OR(Table2[[#This Row],[7d_positivity_public]]=0,ISBLANK(Table2[[#This Row],[7d_positivity_public]])),"",(Table2[[#This Row],[7d_positivity_public]]-Table2[[#This Row],[7d_positivity_all]])/Table2[[#This Row],[7d_positivity_public]])</f>
        <v>0</v>
      </c>
      <c r="W3632">
        <v>5</v>
      </c>
    </row>
    <row r="3633" spans="1:23" x14ac:dyDescent="0.25">
      <c r="A3633" s="10">
        <v>44509</v>
      </c>
      <c r="B3633">
        <v>423</v>
      </c>
      <c r="C3633" t="s">
        <v>293</v>
      </c>
      <c r="D3633">
        <v>5</v>
      </c>
      <c r="E3633">
        <v>31</v>
      </c>
      <c r="F3633">
        <v>-26</v>
      </c>
      <c r="G3633">
        <v>5</v>
      </c>
      <c r="H3633">
        <v>88</v>
      </c>
      <c r="J3633">
        <v>80</v>
      </c>
      <c r="K3633">
        <v>89</v>
      </c>
      <c r="L3633">
        <v>82</v>
      </c>
      <c r="M3633">
        <v>92</v>
      </c>
      <c r="N3633">
        <v>84</v>
      </c>
      <c r="O3633">
        <v>71</v>
      </c>
      <c r="P3633">
        <v>85</v>
      </c>
      <c r="Q3633">
        <v>75</v>
      </c>
      <c r="R3633">
        <v>90</v>
      </c>
      <c r="T3633" s="34">
        <f>_xlfn.XLOOKUP(B3633,'LHA Demog pivot'!$B$4:$B$93,'LHA Demog pivot'!$C$4:$C$93,,,1)</f>
        <v>19121</v>
      </c>
      <c r="U3633" s="36">
        <f>ROUND(Table2[[#This Row],[LHA_Pop_2016]]*Table2[[#This Row],[C_ADR_7day]]/100000*7,0)</f>
        <v>7</v>
      </c>
      <c r="V3633" s="13">
        <f>IF(OR(Table2[[#This Row],[7d_positivity_public]]=0,ISBLANK(Table2[[#This Row],[7d_positivity_public]])),"",(Table2[[#This Row],[7d_positivity_public]]-Table2[[#This Row],[7d_positivity_all]])/Table2[[#This Row],[7d_positivity_public]])</f>
        <v>0.2</v>
      </c>
      <c r="W3633">
        <v>4</v>
      </c>
    </row>
    <row r="3634" spans="1:23" x14ac:dyDescent="0.25">
      <c r="A3634" s="10">
        <v>44509</v>
      </c>
      <c r="B3634">
        <v>424</v>
      </c>
      <c r="C3634" t="s">
        <v>294</v>
      </c>
      <c r="D3634">
        <v>16</v>
      </c>
      <c r="E3634">
        <v>18</v>
      </c>
      <c r="F3634">
        <v>-2</v>
      </c>
      <c r="G3634">
        <v>11</v>
      </c>
      <c r="H3634">
        <v>90</v>
      </c>
      <c r="J3634">
        <v>86</v>
      </c>
      <c r="K3634">
        <v>90</v>
      </c>
      <c r="L3634">
        <v>87</v>
      </c>
      <c r="M3634">
        <v>92</v>
      </c>
      <c r="N3634">
        <v>85</v>
      </c>
      <c r="O3634">
        <v>78</v>
      </c>
      <c r="P3634">
        <v>86</v>
      </c>
      <c r="Q3634">
        <v>81</v>
      </c>
      <c r="R3634">
        <v>89</v>
      </c>
      <c r="T3634" s="34">
        <f>_xlfn.XLOOKUP(B3634,'LHA Demog pivot'!$B$4:$B$93,'LHA Demog pivot'!$C$4:$C$93,,,1)</f>
        <v>108964</v>
      </c>
      <c r="U3634" s="36">
        <f>ROUND(Table2[[#This Row],[LHA_Pop_2016]]*Table2[[#This Row],[C_ADR_7day]]/100000*7,0)</f>
        <v>122</v>
      </c>
      <c r="V3634" s="13">
        <f>IF(OR(Table2[[#This Row],[7d_positivity_public]]=0,ISBLANK(Table2[[#This Row],[7d_positivity_public]])),"",(Table2[[#This Row],[7d_positivity_public]]-Table2[[#This Row],[7d_positivity_all]])/Table2[[#This Row],[7d_positivity_public]])</f>
        <v>0.18181818181818182</v>
      </c>
      <c r="W3634">
        <v>9</v>
      </c>
    </row>
    <row r="3635" spans="1:23" x14ac:dyDescent="0.25">
      <c r="A3635" s="10">
        <v>44509</v>
      </c>
      <c r="B3635">
        <v>425</v>
      </c>
      <c r="C3635" t="s">
        <v>295</v>
      </c>
      <c r="D3635">
        <v>10</v>
      </c>
      <c r="E3635">
        <v>10</v>
      </c>
      <c r="F3635">
        <v>0</v>
      </c>
      <c r="G3635">
        <v>10</v>
      </c>
      <c r="H3635">
        <v>88</v>
      </c>
      <c r="J3635">
        <v>80</v>
      </c>
      <c r="K3635">
        <v>88</v>
      </c>
      <c r="L3635">
        <v>78</v>
      </c>
      <c r="M3635">
        <v>92</v>
      </c>
      <c r="N3635">
        <v>85</v>
      </c>
      <c r="O3635">
        <v>72</v>
      </c>
      <c r="P3635">
        <v>85</v>
      </c>
      <c r="Q3635">
        <v>72</v>
      </c>
      <c r="R3635">
        <v>90</v>
      </c>
      <c r="T3635" s="34">
        <f>_xlfn.XLOOKUP(B3635,'LHA Demog pivot'!$B$4:$B$93,'LHA Demog pivot'!$C$4:$C$93,,,1)</f>
        <v>47133</v>
      </c>
      <c r="U3635" s="36">
        <f>ROUND(Table2[[#This Row],[LHA_Pop_2016]]*Table2[[#This Row],[C_ADR_7day]]/100000*7,0)</f>
        <v>33</v>
      </c>
      <c r="V3635" s="13">
        <f>IF(OR(Table2[[#This Row],[7d_positivity_public]]=0,ISBLANK(Table2[[#This Row],[7d_positivity_public]])),"",(Table2[[#This Row],[7d_positivity_public]]-Table2[[#This Row],[7d_positivity_all]])/Table2[[#This Row],[7d_positivity_public]])</f>
        <v>0.2</v>
      </c>
      <c r="W3635">
        <v>8</v>
      </c>
    </row>
    <row r="3636" spans="1:23" x14ac:dyDescent="0.25">
      <c r="A3636" s="10">
        <v>44509</v>
      </c>
      <c r="B3636">
        <v>426</v>
      </c>
      <c r="C3636" t="s">
        <v>296</v>
      </c>
      <c r="D3636">
        <v>7</v>
      </c>
      <c r="E3636">
        <v>15</v>
      </c>
      <c r="F3636">
        <v>-8</v>
      </c>
      <c r="G3636">
        <v>6</v>
      </c>
      <c r="H3636">
        <v>87</v>
      </c>
      <c r="J3636">
        <v>76</v>
      </c>
      <c r="K3636">
        <v>88</v>
      </c>
      <c r="L3636">
        <v>85</v>
      </c>
      <c r="M3636">
        <v>90</v>
      </c>
      <c r="N3636">
        <v>81</v>
      </c>
      <c r="O3636">
        <v>66</v>
      </c>
      <c r="P3636">
        <v>82</v>
      </c>
      <c r="Q3636">
        <v>76</v>
      </c>
      <c r="R3636">
        <v>87</v>
      </c>
      <c r="T3636" s="34">
        <f>_xlfn.XLOOKUP(B3636,'LHA Demog pivot'!$B$4:$B$93,'LHA Demog pivot'!$C$4:$C$93,,,1)</f>
        <v>30981</v>
      </c>
      <c r="U3636" s="36">
        <f>ROUND(Table2[[#This Row],[LHA_Pop_2016]]*Table2[[#This Row],[C_ADR_7day]]/100000*7,0)</f>
        <v>15</v>
      </c>
      <c r="V3636" s="13">
        <f>IF(OR(Table2[[#This Row],[7d_positivity_public]]=0,ISBLANK(Table2[[#This Row],[7d_positivity_public]])),"",(Table2[[#This Row],[7d_positivity_public]]-Table2[[#This Row],[7d_positivity_all]])/Table2[[#This Row],[7d_positivity_public]])</f>
        <v>0.16666666666666666</v>
      </c>
      <c r="W3636">
        <v>5</v>
      </c>
    </row>
    <row r="3637" spans="1:23" x14ac:dyDescent="0.25">
      <c r="A3637" s="10">
        <v>44509</v>
      </c>
      <c r="B3637">
        <v>431</v>
      </c>
      <c r="C3637" t="s">
        <v>297</v>
      </c>
      <c r="D3637">
        <v>7</v>
      </c>
      <c r="E3637">
        <v>7</v>
      </c>
      <c r="F3637">
        <v>0</v>
      </c>
      <c r="G3637">
        <v>6</v>
      </c>
      <c r="H3637">
        <v>88</v>
      </c>
      <c r="J3637">
        <v>81</v>
      </c>
      <c r="K3637">
        <v>88</v>
      </c>
      <c r="L3637">
        <v>82</v>
      </c>
      <c r="M3637">
        <v>92</v>
      </c>
      <c r="N3637">
        <v>84</v>
      </c>
      <c r="O3637">
        <v>73</v>
      </c>
      <c r="P3637">
        <v>84</v>
      </c>
      <c r="Q3637">
        <v>76</v>
      </c>
      <c r="R3637">
        <v>90</v>
      </c>
      <c r="T3637" s="34">
        <f>_xlfn.XLOOKUP(B3637,'LHA Demog pivot'!$B$4:$B$93,'LHA Demog pivot'!$C$4:$C$93,,,1)</f>
        <v>66527</v>
      </c>
      <c r="U3637" s="36">
        <f>ROUND(Table2[[#This Row],[LHA_Pop_2016]]*Table2[[#This Row],[C_ADR_7day]]/100000*7,0)</f>
        <v>33</v>
      </c>
      <c r="V3637" s="13">
        <f>IF(OR(Table2[[#This Row],[7d_positivity_public]]=0,ISBLANK(Table2[[#This Row],[7d_positivity_public]])),"",(Table2[[#This Row],[7d_positivity_public]]-Table2[[#This Row],[7d_positivity_all]])/Table2[[#This Row],[7d_positivity_public]])</f>
        <v>0.16666666666666666</v>
      </c>
      <c r="W3637">
        <v>5</v>
      </c>
    </row>
    <row r="3638" spans="1:23" x14ac:dyDescent="0.25">
      <c r="A3638" s="10">
        <v>44509</v>
      </c>
      <c r="B3638">
        <v>432</v>
      </c>
      <c r="C3638" t="s">
        <v>298</v>
      </c>
      <c r="D3638">
        <v>3</v>
      </c>
      <c r="E3638">
        <v>3</v>
      </c>
      <c r="F3638">
        <v>0</v>
      </c>
      <c r="G3638">
        <v>4</v>
      </c>
      <c r="H3638">
        <v>87</v>
      </c>
      <c r="J3638">
        <v>81</v>
      </c>
      <c r="K3638">
        <v>87</v>
      </c>
      <c r="L3638">
        <v>82</v>
      </c>
      <c r="M3638">
        <v>91</v>
      </c>
      <c r="N3638">
        <v>83</v>
      </c>
      <c r="O3638">
        <v>74</v>
      </c>
      <c r="P3638">
        <v>83</v>
      </c>
      <c r="Q3638">
        <v>75</v>
      </c>
      <c r="R3638">
        <v>89</v>
      </c>
      <c r="T3638" s="34">
        <f>_xlfn.XLOOKUP(B3638,'LHA Demog pivot'!$B$4:$B$93,'LHA Demog pivot'!$C$4:$C$93,,,1)</f>
        <v>42570</v>
      </c>
      <c r="U3638" s="36">
        <f>ROUND(Table2[[#This Row],[LHA_Pop_2016]]*Table2[[#This Row],[C_ADR_7day]]/100000*7,0)</f>
        <v>9</v>
      </c>
      <c r="V3638" s="13">
        <f>IF(OR(Table2[[#This Row],[7d_positivity_public]]=0,ISBLANK(Table2[[#This Row],[7d_positivity_public]])),"",(Table2[[#This Row],[7d_positivity_public]]-Table2[[#This Row],[7d_positivity_all]])/Table2[[#This Row],[7d_positivity_public]])</f>
        <v>0.25</v>
      </c>
      <c r="W3638">
        <v>3</v>
      </c>
    </row>
    <row r="3639" spans="1:23" x14ac:dyDescent="0.25">
      <c r="A3639" s="10">
        <v>44509</v>
      </c>
      <c r="B3639">
        <v>433</v>
      </c>
      <c r="C3639" t="s">
        <v>299</v>
      </c>
      <c r="D3639">
        <v>68</v>
      </c>
      <c r="E3639">
        <v>108</v>
      </c>
      <c r="F3639">
        <v>-40</v>
      </c>
      <c r="G3639">
        <v>88</v>
      </c>
      <c r="H3639">
        <v>83</v>
      </c>
      <c r="J3639">
        <v>74</v>
      </c>
      <c r="K3639">
        <v>84</v>
      </c>
      <c r="L3639">
        <v>79</v>
      </c>
      <c r="M3639">
        <v>86</v>
      </c>
      <c r="N3639">
        <v>77</v>
      </c>
      <c r="O3639">
        <v>61</v>
      </c>
      <c r="P3639">
        <v>78</v>
      </c>
      <c r="Q3639">
        <v>70</v>
      </c>
      <c r="R3639">
        <v>83</v>
      </c>
      <c r="T3639" s="34">
        <f>_xlfn.XLOOKUP(B3639,'LHA Demog pivot'!$B$4:$B$93,'LHA Demog pivot'!$C$4:$C$93,,,1)</f>
        <v>1901</v>
      </c>
      <c r="U3639" s="36">
        <f>ROUND(Table2[[#This Row],[LHA_Pop_2016]]*Table2[[#This Row],[C_ADR_7day]]/100000*7,0)</f>
        <v>9</v>
      </c>
      <c r="V3639" s="13">
        <f>IF(OR(Table2[[#This Row],[7d_positivity_public]]=0,ISBLANK(Table2[[#This Row],[7d_positivity_public]])),"",(Table2[[#This Row],[7d_positivity_public]]-Table2[[#This Row],[7d_positivity_all]])/Table2[[#This Row],[7d_positivity_public]])</f>
        <v>7.9545454545454544E-2</v>
      </c>
      <c r="W3639">
        <v>81</v>
      </c>
    </row>
    <row r="3640" spans="1:23" x14ac:dyDescent="0.25">
      <c r="A3640" s="10">
        <v>44509</v>
      </c>
      <c r="B3640">
        <v>434</v>
      </c>
      <c r="C3640" t="s">
        <v>300</v>
      </c>
      <c r="D3640">
        <v>44</v>
      </c>
      <c r="E3640">
        <v>5</v>
      </c>
      <c r="F3640">
        <v>39</v>
      </c>
      <c r="G3640">
        <v>33</v>
      </c>
      <c r="H3640">
        <v>85</v>
      </c>
      <c r="J3640">
        <v>77</v>
      </c>
      <c r="K3640">
        <v>86</v>
      </c>
      <c r="L3640">
        <v>82</v>
      </c>
      <c r="M3640">
        <v>89</v>
      </c>
      <c r="N3640">
        <v>80</v>
      </c>
      <c r="O3640">
        <v>67</v>
      </c>
      <c r="P3640">
        <v>81</v>
      </c>
      <c r="Q3640">
        <v>74</v>
      </c>
      <c r="R3640">
        <v>86</v>
      </c>
      <c r="T3640" s="34">
        <f>_xlfn.XLOOKUP(B3640,'LHA Demog pivot'!$B$4:$B$93,'LHA Demog pivot'!$C$4:$C$93,,,1)</f>
        <v>11235</v>
      </c>
      <c r="U3640" s="36">
        <f>ROUND(Table2[[#This Row],[LHA_Pop_2016]]*Table2[[#This Row],[C_ADR_7day]]/100000*7,0)</f>
        <v>35</v>
      </c>
      <c r="V3640" s="13">
        <f>IF(OR(Table2[[#This Row],[7d_positivity_public]]=0,ISBLANK(Table2[[#This Row],[7d_positivity_public]])),"",(Table2[[#This Row],[7d_positivity_public]]-Table2[[#This Row],[7d_positivity_all]])/Table2[[#This Row],[7d_positivity_public]])</f>
        <v>0.15151515151515152</v>
      </c>
      <c r="W3640">
        <v>28</v>
      </c>
    </row>
    <row r="3641" spans="1:23" x14ac:dyDescent="0.25">
      <c r="A3641" s="10">
        <v>44509</v>
      </c>
      <c r="B3641">
        <v>510</v>
      </c>
      <c r="C3641" t="s">
        <v>301</v>
      </c>
      <c r="D3641">
        <v>3</v>
      </c>
      <c r="E3641">
        <v>3</v>
      </c>
      <c r="F3641">
        <v>0</v>
      </c>
      <c r="G3641">
        <v>10</v>
      </c>
      <c r="H3641">
        <v>90</v>
      </c>
      <c r="J3641">
        <v>85</v>
      </c>
      <c r="K3641">
        <v>90</v>
      </c>
      <c r="L3641">
        <v>88</v>
      </c>
      <c r="M3641">
        <v>92</v>
      </c>
      <c r="N3641">
        <v>84</v>
      </c>
      <c r="O3641">
        <v>77</v>
      </c>
      <c r="P3641">
        <v>85</v>
      </c>
      <c r="Q3641">
        <v>81</v>
      </c>
      <c r="R3641">
        <v>88</v>
      </c>
      <c r="T3641" s="34">
        <f>_xlfn.XLOOKUP(B3641,'LHA Demog pivot'!$B$4:$B$93,'LHA Demog pivot'!$C$4:$C$93,,,1)</f>
        <v>4198</v>
      </c>
      <c r="U3641" s="36">
        <f>ROUND(Table2[[#This Row],[LHA_Pop_2016]]*Table2[[#This Row],[C_ADR_7day]]/100000*7,0)</f>
        <v>1</v>
      </c>
      <c r="V3641" s="13">
        <f>IF(OR(Table2[[#This Row],[7d_positivity_public]]=0,ISBLANK(Table2[[#This Row],[7d_positivity_public]])),"",(Table2[[#This Row],[7d_positivity_public]]-Table2[[#This Row],[7d_positivity_all]])/Table2[[#This Row],[7d_positivity_public]])</f>
        <v>0.1</v>
      </c>
      <c r="W3641">
        <v>9</v>
      </c>
    </row>
    <row r="3642" spans="1:23" x14ac:dyDescent="0.25">
      <c r="A3642" s="10">
        <v>44509</v>
      </c>
      <c r="B3642">
        <v>512</v>
      </c>
      <c r="C3642" t="s">
        <v>304</v>
      </c>
      <c r="D3642">
        <v>14</v>
      </c>
      <c r="E3642">
        <v>27</v>
      </c>
      <c r="F3642">
        <v>-13</v>
      </c>
      <c r="G3642">
        <v>20</v>
      </c>
      <c r="H3642">
        <v>89</v>
      </c>
      <c r="J3642">
        <v>81</v>
      </c>
      <c r="K3642">
        <v>90</v>
      </c>
      <c r="L3642">
        <v>89</v>
      </c>
      <c r="M3642">
        <v>92</v>
      </c>
      <c r="N3642">
        <v>83</v>
      </c>
      <c r="O3642">
        <v>71</v>
      </c>
      <c r="P3642">
        <v>84</v>
      </c>
      <c r="Q3642">
        <v>79</v>
      </c>
      <c r="R3642">
        <v>88</v>
      </c>
      <c r="T3642" s="34">
        <f>_xlfn.XLOOKUP(B3642,'LHA Demog pivot'!$B$4:$B$93,'LHA Demog pivot'!$C$4:$C$93,,,1)</f>
        <v>13501</v>
      </c>
      <c r="U3642" s="36">
        <f>ROUND(Table2[[#This Row],[LHA_Pop_2016]]*Table2[[#This Row],[C_ADR_7day]]/100000*7,0)</f>
        <v>13</v>
      </c>
      <c r="V3642" s="13">
        <f>IF(OR(Table2[[#This Row],[7d_positivity_public]]=0,ISBLANK(Table2[[#This Row],[7d_positivity_public]])),"",(Table2[[#This Row],[7d_positivity_public]]-Table2[[#This Row],[7d_positivity_all]])/Table2[[#This Row],[7d_positivity_public]])</f>
        <v>0.2</v>
      </c>
      <c r="W3642">
        <v>16</v>
      </c>
    </row>
    <row r="3643" spans="1:23" x14ac:dyDescent="0.25">
      <c r="A3643" s="10">
        <v>44509</v>
      </c>
      <c r="B3643">
        <v>513</v>
      </c>
      <c r="C3643" t="s">
        <v>305</v>
      </c>
      <c r="D3643">
        <v>41</v>
      </c>
      <c r="E3643">
        <v>35</v>
      </c>
      <c r="F3643">
        <v>6</v>
      </c>
      <c r="G3643">
        <v>36</v>
      </c>
      <c r="H3643">
        <v>84</v>
      </c>
      <c r="J3643">
        <v>70</v>
      </c>
      <c r="K3643">
        <v>86</v>
      </c>
      <c r="L3643">
        <v>84</v>
      </c>
      <c r="M3643">
        <v>88</v>
      </c>
      <c r="N3643">
        <v>77</v>
      </c>
      <c r="O3643">
        <v>56</v>
      </c>
      <c r="P3643">
        <v>79</v>
      </c>
      <c r="Q3643">
        <v>74</v>
      </c>
      <c r="R3643">
        <v>83</v>
      </c>
      <c r="T3643" s="34">
        <f>_xlfn.XLOOKUP(B3643,'LHA Demog pivot'!$B$4:$B$93,'LHA Demog pivot'!$C$4:$C$93,,,1)</f>
        <v>4223</v>
      </c>
      <c r="U3643" s="36">
        <f>ROUND(Table2[[#This Row],[LHA_Pop_2016]]*Table2[[#This Row],[C_ADR_7day]]/100000*7,0)</f>
        <v>12</v>
      </c>
      <c r="V3643" s="13">
        <f>IF(OR(Table2[[#This Row],[7d_positivity_public]]=0,ISBLANK(Table2[[#This Row],[7d_positivity_public]])),"",(Table2[[#This Row],[7d_positivity_public]]-Table2[[#This Row],[7d_positivity_all]])/Table2[[#This Row],[7d_positivity_public]])</f>
        <v>8.3333333333333329E-2</v>
      </c>
      <c r="W3643">
        <v>33</v>
      </c>
    </row>
    <row r="3644" spans="1:23" x14ac:dyDescent="0.25">
      <c r="A3644" s="10">
        <v>44509</v>
      </c>
      <c r="B3644">
        <v>514</v>
      </c>
      <c r="C3644" t="s">
        <v>306</v>
      </c>
      <c r="D3644">
        <v>25</v>
      </c>
      <c r="E3644">
        <v>36</v>
      </c>
      <c r="F3644">
        <v>-11</v>
      </c>
      <c r="G3644">
        <v>15</v>
      </c>
      <c r="H3644">
        <v>80</v>
      </c>
      <c r="J3644">
        <v>64</v>
      </c>
      <c r="K3644">
        <v>81</v>
      </c>
      <c r="L3644">
        <v>78</v>
      </c>
      <c r="M3644">
        <v>85</v>
      </c>
      <c r="N3644">
        <v>72</v>
      </c>
      <c r="O3644">
        <v>54</v>
      </c>
      <c r="P3644">
        <v>74</v>
      </c>
      <c r="Q3644">
        <v>68</v>
      </c>
      <c r="R3644">
        <v>81</v>
      </c>
      <c r="T3644" s="34">
        <f>_xlfn.XLOOKUP(B3644,'LHA Demog pivot'!$B$4:$B$93,'LHA Demog pivot'!$C$4:$C$93,,,1)</f>
        <v>16414</v>
      </c>
      <c r="U3644" s="36">
        <f>ROUND(Table2[[#This Row],[LHA_Pop_2016]]*Table2[[#This Row],[C_ADR_7day]]/100000*7,0)</f>
        <v>29</v>
      </c>
      <c r="V3644" s="13">
        <f>IF(OR(Table2[[#This Row],[7d_positivity_public]]=0,ISBLANK(Table2[[#This Row],[7d_positivity_public]])),"",(Table2[[#This Row],[7d_positivity_public]]-Table2[[#This Row],[7d_positivity_all]])/Table2[[#This Row],[7d_positivity_public]])</f>
        <v>0.2</v>
      </c>
      <c r="W3644">
        <v>12</v>
      </c>
    </row>
    <row r="3645" spans="1:23" x14ac:dyDescent="0.25">
      <c r="A3645" s="10">
        <v>44509</v>
      </c>
      <c r="B3645">
        <v>515</v>
      </c>
      <c r="C3645" t="s">
        <v>307</v>
      </c>
      <c r="D3645">
        <v>1</v>
      </c>
      <c r="E3645">
        <v>18</v>
      </c>
      <c r="F3645">
        <v>-17</v>
      </c>
      <c r="G3645">
        <v>4</v>
      </c>
      <c r="H3645">
        <v>100</v>
      </c>
      <c r="J3645">
        <v>75</v>
      </c>
      <c r="K3645">
        <v>100</v>
      </c>
      <c r="L3645">
        <v>100</v>
      </c>
      <c r="M3645">
        <v>100</v>
      </c>
      <c r="N3645">
        <v>91</v>
      </c>
      <c r="O3645">
        <v>66</v>
      </c>
      <c r="P3645">
        <v>93</v>
      </c>
      <c r="Q3645">
        <v>92</v>
      </c>
      <c r="R3645">
        <v>95</v>
      </c>
      <c r="T3645" s="34">
        <f>_xlfn.XLOOKUP(B3645,'LHA Demog pivot'!$B$4:$B$93,'LHA Demog pivot'!$C$4:$C$93,,,1)</f>
        <v>9090</v>
      </c>
      <c r="U3645" s="36">
        <f>ROUND(Table2[[#This Row],[LHA_Pop_2016]]*Table2[[#This Row],[C_ADR_7day]]/100000*7,0)</f>
        <v>1</v>
      </c>
      <c r="V3645" s="13">
        <f>IF(OR(Table2[[#This Row],[7d_positivity_public]]=0,ISBLANK(Table2[[#This Row],[7d_positivity_public]])),"",(Table2[[#This Row],[7d_positivity_public]]-Table2[[#This Row],[7d_positivity_all]])/Table2[[#This Row],[7d_positivity_public]])</f>
        <v>0.25</v>
      </c>
      <c r="W3645">
        <v>3</v>
      </c>
    </row>
    <row r="3646" spans="1:23" x14ac:dyDescent="0.25">
      <c r="A3646" s="10">
        <v>44509</v>
      </c>
      <c r="B3646">
        <v>517</v>
      </c>
      <c r="C3646" t="s">
        <v>308</v>
      </c>
      <c r="D3646">
        <v>50</v>
      </c>
      <c r="E3646">
        <v>41</v>
      </c>
      <c r="F3646">
        <v>9</v>
      </c>
      <c r="G3646">
        <v>33</v>
      </c>
      <c r="H3646">
        <v>86</v>
      </c>
      <c r="J3646">
        <v>76</v>
      </c>
      <c r="K3646">
        <v>87</v>
      </c>
      <c r="L3646">
        <v>85</v>
      </c>
      <c r="M3646">
        <v>90</v>
      </c>
      <c r="N3646">
        <v>79</v>
      </c>
      <c r="O3646">
        <v>64</v>
      </c>
      <c r="P3646">
        <v>81</v>
      </c>
      <c r="Q3646">
        <v>76</v>
      </c>
      <c r="R3646">
        <v>86</v>
      </c>
      <c r="T3646" s="34">
        <f>_xlfn.XLOOKUP(B3646,'LHA Demog pivot'!$B$4:$B$93,'LHA Demog pivot'!$C$4:$C$93,,,1)</f>
        <v>20250</v>
      </c>
      <c r="U3646" s="36">
        <f>ROUND(Table2[[#This Row],[LHA_Pop_2016]]*Table2[[#This Row],[C_ADR_7day]]/100000*7,0)</f>
        <v>71</v>
      </c>
      <c r="V3646" s="13">
        <f>IF(OR(Table2[[#This Row],[7d_positivity_public]]=0,ISBLANK(Table2[[#This Row],[7d_positivity_public]])),"",(Table2[[#This Row],[7d_positivity_public]]-Table2[[#This Row],[7d_positivity_all]])/Table2[[#This Row],[7d_positivity_public]])</f>
        <v>0.24242424242424243</v>
      </c>
      <c r="W3646">
        <v>25</v>
      </c>
    </row>
    <row r="3647" spans="1:23" x14ac:dyDescent="0.25">
      <c r="A3647" s="10">
        <v>44509</v>
      </c>
      <c r="B3647">
        <v>518</v>
      </c>
      <c r="C3647" t="s">
        <v>309</v>
      </c>
      <c r="D3647">
        <v>52</v>
      </c>
      <c r="E3647">
        <v>178</v>
      </c>
      <c r="F3647">
        <v>-126</v>
      </c>
      <c r="G3647">
        <v>50</v>
      </c>
      <c r="H3647">
        <v>91</v>
      </c>
      <c r="J3647">
        <v>83</v>
      </c>
      <c r="K3647">
        <v>92</v>
      </c>
      <c r="L3647">
        <v>91</v>
      </c>
      <c r="M3647">
        <v>93</v>
      </c>
      <c r="N3647">
        <v>84</v>
      </c>
      <c r="O3647">
        <v>72</v>
      </c>
      <c r="P3647">
        <v>86</v>
      </c>
      <c r="Q3647">
        <v>83</v>
      </c>
      <c r="R3647">
        <v>88</v>
      </c>
      <c r="T3647" s="34">
        <f>_xlfn.XLOOKUP(B3647,'LHA Demog pivot'!$B$4:$B$93,'LHA Demog pivot'!$C$4:$C$93,,,1)</f>
        <v>1880</v>
      </c>
      <c r="U3647" s="36">
        <f>ROUND(Table2[[#This Row],[LHA_Pop_2016]]*Table2[[#This Row],[C_ADR_7day]]/100000*7,0)</f>
        <v>7</v>
      </c>
      <c r="V3647" s="13">
        <f>IF(OR(Table2[[#This Row],[7d_positivity_public]]=0,ISBLANK(Table2[[#This Row],[7d_positivity_public]])),"",(Table2[[#This Row],[7d_positivity_public]]-Table2[[#This Row],[7d_positivity_all]])/Table2[[#This Row],[7d_positivity_public]])</f>
        <v>0.08</v>
      </c>
      <c r="W3647">
        <v>46</v>
      </c>
    </row>
    <row r="3648" spans="1:23" x14ac:dyDescent="0.25">
      <c r="A3648" s="10">
        <v>44509</v>
      </c>
      <c r="B3648">
        <v>521</v>
      </c>
      <c r="C3648" t="s">
        <v>310</v>
      </c>
      <c r="D3648">
        <v>49</v>
      </c>
      <c r="E3648">
        <v>34</v>
      </c>
      <c r="F3648">
        <v>15</v>
      </c>
      <c r="G3648">
        <v>31</v>
      </c>
      <c r="H3648">
        <v>78</v>
      </c>
      <c r="J3648">
        <v>65</v>
      </c>
      <c r="K3648">
        <v>79</v>
      </c>
      <c r="L3648">
        <v>72</v>
      </c>
      <c r="M3648">
        <v>84</v>
      </c>
      <c r="N3648">
        <v>71</v>
      </c>
      <c r="O3648">
        <v>57</v>
      </c>
      <c r="P3648">
        <v>72</v>
      </c>
      <c r="Q3648">
        <v>63</v>
      </c>
      <c r="R3648">
        <v>80</v>
      </c>
      <c r="T3648" s="34">
        <f>_xlfn.XLOOKUP(B3648,'LHA Demog pivot'!$B$4:$B$93,'LHA Demog pivot'!$C$4:$C$93,,,1)</f>
        <v>23205</v>
      </c>
      <c r="U3648" s="36">
        <f>ROUND(Table2[[#This Row],[LHA_Pop_2016]]*Table2[[#This Row],[C_ADR_7day]]/100000*7,0)</f>
        <v>80</v>
      </c>
      <c r="V3648" s="13">
        <f>IF(OR(Table2[[#This Row],[7d_positivity_public]]=0,ISBLANK(Table2[[#This Row],[7d_positivity_public]])),"",(Table2[[#This Row],[7d_positivity_public]]-Table2[[#This Row],[7d_positivity_all]])/Table2[[#This Row],[7d_positivity_public]])</f>
        <v>0.12903225806451613</v>
      </c>
      <c r="W3648">
        <v>27</v>
      </c>
    </row>
    <row r="3649" spans="1:23" x14ac:dyDescent="0.25">
      <c r="A3649" s="10">
        <v>44509</v>
      </c>
      <c r="B3649">
        <v>522</v>
      </c>
      <c r="C3649" t="s">
        <v>311</v>
      </c>
      <c r="D3649">
        <v>37</v>
      </c>
      <c r="E3649">
        <v>67</v>
      </c>
      <c r="F3649">
        <v>-30</v>
      </c>
      <c r="G3649">
        <v>36</v>
      </c>
      <c r="H3649">
        <v>77</v>
      </c>
      <c r="J3649">
        <v>57</v>
      </c>
      <c r="K3649">
        <v>79</v>
      </c>
      <c r="L3649">
        <v>74</v>
      </c>
      <c r="M3649">
        <v>83</v>
      </c>
      <c r="N3649">
        <v>71</v>
      </c>
      <c r="O3649">
        <v>47</v>
      </c>
      <c r="P3649">
        <v>73</v>
      </c>
      <c r="Q3649">
        <v>64</v>
      </c>
      <c r="R3649">
        <v>80</v>
      </c>
      <c r="T3649" s="34">
        <f>_xlfn.XLOOKUP(B3649,'LHA Demog pivot'!$B$4:$B$93,'LHA Demog pivot'!$C$4:$C$93,,,1)</f>
        <v>6256</v>
      </c>
      <c r="U3649" s="36">
        <f>ROUND(Table2[[#This Row],[LHA_Pop_2016]]*Table2[[#This Row],[C_ADR_7day]]/100000*7,0)</f>
        <v>16</v>
      </c>
      <c r="V3649" s="13">
        <f>IF(OR(Table2[[#This Row],[7d_positivity_public]]=0,ISBLANK(Table2[[#This Row],[7d_positivity_public]])),"",(Table2[[#This Row],[7d_positivity_public]]-Table2[[#This Row],[7d_positivity_all]])/Table2[[#This Row],[7d_positivity_public]])</f>
        <v>0.16666666666666666</v>
      </c>
      <c r="W3649">
        <v>30</v>
      </c>
    </row>
    <row r="3650" spans="1:23" x14ac:dyDescent="0.25">
      <c r="A3650" s="10">
        <v>44509</v>
      </c>
      <c r="B3650">
        <v>523</v>
      </c>
      <c r="C3650" t="s">
        <v>312</v>
      </c>
      <c r="D3650">
        <v>16</v>
      </c>
      <c r="E3650">
        <v>13</v>
      </c>
      <c r="F3650">
        <v>3</v>
      </c>
      <c r="G3650">
        <v>15</v>
      </c>
      <c r="H3650">
        <v>75</v>
      </c>
      <c r="J3650">
        <v>58</v>
      </c>
      <c r="K3650">
        <v>76</v>
      </c>
      <c r="L3650">
        <v>70</v>
      </c>
      <c r="M3650">
        <v>82</v>
      </c>
      <c r="N3650">
        <v>67</v>
      </c>
      <c r="O3650">
        <v>47</v>
      </c>
      <c r="P3650">
        <v>69</v>
      </c>
      <c r="Q3650">
        <v>59</v>
      </c>
      <c r="R3650">
        <v>79</v>
      </c>
      <c r="T3650" s="34">
        <f>_xlfn.XLOOKUP(B3650,'LHA Demog pivot'!$B$4:$B$93,'LHA Demog pivot'!$C$4:$C$93,,,1)</f>
        <v>15857</v>
      </c>
      <c r="U3650" s="36">
        <f>ROUND(Table2[[#This Row],[LHA_Pop_2016]]*Table2[[#This Row],[C_ADR_7day]]/100000*7,0)</f>
        <v>18</v>
      </c>
      <c r="V3650" s="13">
        <f>IF(OR(Table2[[#This Row],[7d_positivity_public]]=0,ISBLANK(Table2[[#This Row],[7d_positivity_public]])),"",(Table2[[#This Row],[7d_positivity_public]]-Table2[[#This Row],[7d_positivity_all]])/Table2[[#This Row],[7d_positivity_public]])</f>
        <v>0.2</v>
      </c>
      <c r="W3650">
        <v>12</v>
      </c>
    </row>
    <row r="3651" spans="1:23" x14ac:dyDescent="0.25">
      <c r="A3651" s="10">
        <v>44509</v>
      </c>
      <c r="B3651">
        <v>524</v>
      </c>
      <c r="C3651" t="s">
        <v>313</v>
      </c>
      <c r="D3651">
        <v>16</v>
      </c>
      <c r="E3651">
        <v>18</v>
      </c>
      <c r="F3651">
        <v>-2</v>
      </c>
      <c r="G3651">
        <v>12</v>
      </c>
      <c r="H3651">
        <v>86</v>
      </c>
      <c r="J3651">
        <v>75</v>
      </c>
      <c r="K3651">
        <v>87</v>
      </c>
      <c r="L3651">
        <v>85</v>
      </c>
      <c r="M3651">
        <v>90</v>
      </c>
      <c r="N3651">
        <v>80</v>
      </c>
      <c r="O3651">
        <v>67</v>
      </c>
      <c r="P3651">
        <v>81</v>
      </c>
      <c r="Q3651">
        <v>76</v>
      </c>
      <c r="R3651">
        <v>86</v>
      </c>
      <c r="T3651" s="34">
        <f>_xlfn.XLOOKUP(B3651,'LHA Demog pivot'!$B$4:$B$93,'LHA Demog pivot'!$C$4:$C$93,,,1)</f>
        <v>95077</v>
      </c>
      <c r="U3651" s="36">
        <f>ROUND(Table2[[#This Row],[LHA_Pop_2016]]*Table2[[#This Row],[C_ADR_7day]]/100000*7,0)</f>
        <v>106</v>
      </c>
      <c r="V3651" s="13">
        <f>IF(OR(Table2[[#This Row],[7d_positivity_public]]=0,ISBLANK(Table2[[#This Row],[7d_positivity_public]])),"",(Table2[[#This Row],[7d_positivity_public]]-Table2[[#This Row],[7d_positivity_all]])/Table2[[#This Row],[7d_positivity_public]])</f>
        <v>8.3333333333333329E-2</v>
      </c>
      <c r="W3651">
        <v>11</v>
      </c>
    </row>
    <row r="3652" spans="1:23" x14ac:dyDescent="0.25">
      <c r="A3652" s="10">
        <v>44509</v>
      </c>
      <c r="B3652">
        <v>531</v>
      </c>
      <c r="C3652" t="s">
        <v>314</v>
      </c>
      <c r="D3652">
        <v>37</v>
      </c>
      <c r="E3652">
        <v>53</v>
      </c>
      <c r="F3652">
        <v>-16</v>
      </c>
      <c r="G3652">
        <v>33</v>
      </c>
      <c r="H3652">
        <v>68</v>
      </c>
      <c r="J3652">
        <v>46</v>
      </c>
      <c r="K3652">
        <v>70</v>
      </c>
      <c r="L3652">
        <v>63</v>
      </c>
      <c r="M3652">
        <v>78</v>
      </c>
      <c r="N3652">
        <v>59</v>
      </c>
      <c r="O3652">
        <v>37</v>
      </c>
      <c r="P3652">
        <v>61</v>
      </c>
      <c r="Q3652">
        <v>52</v>
      </c>
      <c r="R3652">
        <v>72</v>
      </c>
      <c r="T3652" s="34">
        <f>_xlfn.XLOOKUP(B3652,'LHA Demog pivot'!$B$4:$B$93,'LHA Demog pivot'!$C$4:$C$93,,,1)</f>
        <v>26850</v>
      </c>
      <c r="U3652" s="36">
        <f>ROUND(Table2[[#This Row],[LHA_Pop_2016]]*Table2[[#This Row],[C_ADR_7day]]/100000*7,0)</f>
        <v>70</v>
      </c>
      <c r="V3652" s="13">
        <f>IF(OR(Table2[[#This Row],[7d_positivity_public]]=0,ISBLANK(Table2[[#This Row],[7d_positivity_public]])),"",(Table2[[#This Row],[7d_positivity_public]]-Table2[[#This Row],[7d_positivity_all]])/Table2[[#This Row],[7d_positivity_public]])</f>
        <v>0.18181818181818182</v>
      </c>
      <c r="W3652">
        <v>27</v>
      </c>
    </row>
    <row r="3653" spans="1:23" x14ac:dyDescent="0.25">
      <c r="A3653" s="10">
        <v>44509</v>
      </c>
      <c r="B3653">
        <v>532</v>
      </c>
      <c r="C3653" t="s">
        <v>315</v>
      </c>
      <c r="D3653">
        <v>35</v>
      </c>
      <c r="E3653">
        <v>39</v>
      </c>
      <c r="F3653">
        <v>-4</v>
      </c>
      <c r="G3653">
        <v>22</v>
      </c>
      <c r="H3653">
        <v>71</v>
      </c>
      <c r="J3653">
        <v>49</v>
      </c>
      <c r="K3653">
        <v>73</v>
      </c>
      <c r="L3653">
        <v>70</v>
      </c>
      <c r="M3653">
        <v>80</v>
      </c>
      <c r="N3653">
        <v>62</v>
      </c>
      <c r="O3653">
        <v>40</v>
      </c>
      <c r="P3653">
        <v>64</v>
      </c>
      <c r="Q3653">
        <v>58</v>
      </c>
      <c r="R3653">
        <v>74</v>
      </c>
      <c r="T3653" s="34">
        <f>_xlfn.XLOOKUP(B3653,'LHA Demog pivot'!$B$4:$B$93,'LHA Demog pivot'!$C$4:$C$93,,,1)</f>
        <v>35521</v>
      </c>
      <c r="U3653" s="36">
        <f>ROUND(Table2[[#This Row],[LHA_Pop_2016]]*Table2[[#This Row],[C_ADR_7day]]/100000*7,0)</f>
        <v>87</v>
      </c>
      <c r="V3653" s="13">
        <f>IF(OR(Table2[[#This Row],[7d_positivity_public]]=0,ISBLANK(Table2[[#This Row],[7d_positivity_public]])),"",(Table2[[#This Row],[7d_positivity_public]]-Table2[[#This Row],[7d_positivity_all]])/Table2[[#This Row],[7d_positivity_public]])</f>
        <v>0.22727272727272727</v>
      </c>
      <c r="W3653">
        <v>17</v>
      </c>
    </row>
    <row r="3654" spans="1:23" x14ac:dyDescent="0.25">
      <c r="A3654" s="10">
        <v>44509</v>
      </c>
      <c r="B3654">
        <v>533</v>
      </c>
      <c r="C3654" t="s">
        <v>316</v>
      </c>
      <c r="D3654">
        <v>8</v>
      </c>
      <c r="E3654">
        <v>17</v>
      </c>
      <c r="F3654">
        <v>-9</v>
      </c>
      <c r="G3654">
        <v>33</v>
      </c>
      <c r="H3654">
        <v>70</v>
      </c>
      <c r="J3654">
        <v>55</v>
      </c>
      <c r="K3654">
        <v>71</v>
      </c>
      <c r="L3654">
        <v>67</v>
      </c>
      <c r="M3654">
        <v>77</v>
      </c>
      <c r="N3654">
        <v>61</v>
      </c>
      <c r="O3654">
        <v>41</v>
      </c>
      <c r="P3654">
        <v>63</v>
      </c>
      <c r="Q3654">
        <v>55</v>
      </c>
      <c r="R3654">
        <v>72</v>
      </c>
      <c r="T3654" s="34">
        <f>_xlfn.XLOOKUP(B3654,'LHA Demog pivot'!$B$4:$B$93,'LHA Demog pivot'!$C$4:$C$93,,,1)</f>
        <v>5514</v>
      </c>
      <c r="U3654" s="36">
        <f>ROUND(Table2[[#This Row],[LHA_Pop_2016]]*Table2[[#This Row],[C_ADR_7day]]/100000*7,0)</f>
        <v>3</v>
      </c>
      <c r="V3654" s="13">
        <f>IF(OR(Table2[[#This Row],[7d_positivity_public]]=0,ISBLANK(Table2[[#This Row],[7d_positivity_public]])),"",(Table2[[#This Row],[7d_positivity_public]]-Table2[[#This Row],[7d_positivity_all]])/Table2[[#This Row],[7d_positivity_public]])</f>
        <v>0.12121212121212122</v>
      </c>
      <c r="W3654">
        <v>29</v>
      </c>
    </row>
    <row r="3655" spans="1:23" x14ac:dyDescent="0.25">
      <c r="A3655" s="10">
        <v>44509</v>
      </c>
      <c r="B3655">
        <v>555</v>
      </c>
      <c r="C3655" t="s">
        <v>317</v>
      </c>
      <c r="D3655">
        <v>48</v>
      </c>
      <c r="E3655">
        <v>27</v>
      </c>
      <c r="F3655">
        <v>21</v>
      </c>
      <c r="G3655">
        <v>14</v>
      </c>
      <c r="H3655">
        <v>90</v>
      </c>
      <c r="J3655">
        <v>69</v>
      </c>
      <c r="K3655">
        <v>92</v>
      </c>
      <c r="L3655">
        <v>92</v>
      </c>
      <c r="M3655">
        <v>92</v>
      </c>
      <c r="N3655">
        <v>80</v>
      </c>
      <c r="O3655">
        <v>57</v>
      </c>
      <c r="P3655">
        <v>82</v>
      </c>
      <c r="Q3655">
        <v>76</v>
      </c>
      <c r="R3655">
        <v>87</v>
      </c>
      <c r="T3655" s="34">
        <f>_xlfn.XLOOKUP(B3655,'LHA Demog pivot'!$B$4:$B$93,'LHA Demog pivot'!$C$4:$C$93,,,1)</f>
        <v>2049</v>
      </c>
      <c r="U3655" s="36">
        <f>ROUND(Table2[[#This Row],[LHA_Pop_2016]]*Table2[[#This Row],[C_ADR_7day]]/100000*7,0)</f>
        <v>7</v>
      </c>
      <c r="V3655" s="13">
        <f>IF(OR(Table2[[#This Row],[7d_positivity_public]]=0,ISBLANK(Table2[[#This Row],[7d_positivity_public]])),"",(Table2[[#This Row],[7d_positivity_public]]-Table2[[#This Row],[7d_positivity_all]])/Table2[[#This Row],[7d_positivity_public]])</f>
        <v>7.1428571428571425E-2</v>
      </c>
      <c r="W3655">
        <v>13</v>
      </c>
    </row>
    <row r="3656" spans="1:23" x14ac:dyDescent="0.25">
      <c r="A3656" s="10">
        <v>44512</v>
      </c>
      <c r="B3656">
        <v>111</v>
      </c>
      <c r="C3656" t="s">
        <v>242</v>
      </c>
      <c r="D3656">
        <v>8</v>
      </c>
      <c r="E3656">
        <v>7</v>
      </c>
      <c r="F3656">
        <v>1</v>
      </c>
      <c r="G3656">
        <v>3</v>
      </c>
      <c r="H3656">
        <v>87</v>
      </c>
      <c r="J3656">
        <v>78</v>
      </c>
      <c r="K3656">
        <v>88</v>
      </c>
      <c r="L3656">
        <v>87</v>
      </c>
      <c r="M3656">
        <v>90</v>
      </c>
      <c r="N3656">
        <v>81</v>
      </c>
      <c r="O3656">
        <v>70</v>
      </c>
      <c r="P3656">
        <v>82</v>
      </c>
      <c r="Q3656">
        <v>78</v>
      </c>
      <c r="R3656">
        <v>86</v>
      </c>
      <c r="T3656" s="34">
        <f>_xlfn.XLOOKUP(B3656,'LHA Demog pivot'!$B$4:$B$93,'LHA Demog pivot'!$C$4:$C$93,,,1)</f>
        <v>15531</v>
      </c>
      <c r="U3656" s="36">
        <f>ROUND(Table2[[#This Row],[LHA_Pop_2016]]*Table2[[#This Row],[C_ADR_7day]]/100000*7,0)</f>
        <v>9</v>
      </c>
      <c r="V3656" s="13">
        <f>IF(OR(Table2[[#This Row],[7d_positivity_public]]=0,ISBLANK(Table2[[#This Row],[7d_positivity_public]])),"",(Table2[[#This Row],[7d_positivity_public]]-Table2[[#This Row],[7d_positivity_all]])/Table2[[#This Row],[7d_positivity_public]])</f>
        <v>0</v>
      </c>
      <c r="W3656">
        <v>3</v>
      </c>
    </row>
    <row r="3657" spans="1:23" x14ac:dyDescent="0.25">
      <c r="A3657" s="10">
        <v>44512</v>
      </c>
      <c r="B3657">
        <v>112</v>
      </c>
      <c r="C3657" t="s">
        <v>243</v>
      </c>
      <c r="D3657">
        <v>10</v>
      </c>
      <c r="E3657">
        <v>17</v>
      </c>
      <c r="F3657">
        <v>-7</v>
      </c>
      <c r="G3657">
        <v>5</v>
      </c>
      <c r="H3657">
        <v>85</v>
      </c>
      <c r="J3657">
        <v>75</v>
      </c>
      <c r="K3657">
        <v>86</v>
      </c>
      <c r="L3657">
        <v>81</v>
      </c>
      <c r="M3657">
        <v>90</v>
      </c>
      <c r="N3657">
        <v>80</v>
      </c>
      <c r="O3657">
        <v>67</v>
      </c>
      <c r="P3657">
        <v>81</v>
      </c>
      <c r="Q3657">
        <v>73</v>
      </c>
      <c r="R3657">
        <v>87</v>
      </c>
      <c r="T3657" s="34">
        <f>_xlfn.XLOOKUP(B3657,'LHA Demog pivot'!$B$4:$B$93,'LHA Demog pivot'!$C$4:$C$93,,,1)</f>
        <v>26248</v>
      </c>
      <c r="U3657" s="36">
        <f>ROUND(Table2[[#This Row],[LHA_Pop_2016]]*Table2[[#This Row],[C_ADR_7day]]/100000*7,0)</f>
        <v>18</v>
      </c>
      <c r="V3657" s="13">
        <f>IF(OR(Table2[[#This Row],[7d_positivity_public]]=0,ISBLANK(Table2[[#This Row],[7d_positivity_public]])),"",(Table2[[#This Row],[7d_positivity_public]]-Table2[[#This Row],[7d_positivity_all]])/Table2[[#This Row],[7d_positivity_public]])</f>
        <v>0</v>
      </c>
      <c r="W3657">
        <v>5</v>
      </c>
    </row>
    <row r="3658" spans="1:23" x14ac:dyDescent="0.25">
      <c r="A3658" s="10">
        <v>44512</v>
      </c>
      <c r="B3658">
        <v>113</v>
      </c>
      <c r="C3658" t="s">
        <v>244</v>
      </c>
      <c r="D3658">
        <v>6</v>
      </c>
      <c r="E3658">
        <v>6</v>
      </c>
      <c r="F3658">
        <v>0</v>
      </c>
      <c r="G3658">
        <v>4</v>
      </c>
      <c r="H3658">
        <v>89</v>
      </c>
      <c r="J3658">
        <v>86</v>
      </c>
      <c r="K3658">
        <v>89</v>
      </c>
      <c r="L3658">
        <v>86</v>
      </c>
      <c r="M3658">
        <v>92</v>
      </c>
      <c r="N3658">
        <v>85</v>
      </c>
      <c r="O3658">
        <v>79</v>
      </c>
      <c r="P3658">
        <v>85</v>
      </c>
      <c r="Q3658">
        <v>80</v>
      </c>
      <c r="R3658">
        <v>90</v>
      </c>
      <c r="T3658" s="34">
        <f>_xlfn.XLOOKUP(B3658,'LHA Demog pivot'!$B$4:$B$93,'LHA Demog pivot'!$C$4:$C$93,,,1)</f>
        <v>9178</v>
      </c>
      <c r="U3658" s="36">
        <f>ROUND(Table2[[#This Row],[LHA_Pop_2016]]*Table2[[#This Row],[C_ADR_7day]]/100000*7,0)</f>
        <v>4</v>
      </c>
      <c r="V3658" s="13">
        <f>IF(OR(Table2[[#This Row],[7d_positivity_public]]=0,ISBLANK(Table2[[#This Row],[7d_positivity_public]])),"",(Table2[[#This Row],[7d_positivity_public]]-Table2[[#This Row],[7d_positivity_all]])/Table2[[#This Row],[7d_positivity_public]])</f>
        <v>0</v>
      </c>
      <c r="W3658">
        <v>4</v>
      </c>
    </row>
    <row r="3659" spans="1:23" x14ac:dyDescent="0.25">
      <c r="A3659" s="10">
        <v>44512</v>
      </c>
      <c r="B3659">
        <v>114</v>
      </c>
      <c r="C3659" t="s">
        <v>245</v>
      </c>
      <c r="D3659">
        <v>26</v>
      </c>
      <c r="E3659">
        <v>8</v>
      </c>
      <c r="F3659">
        <v>18</v>
      </c>
      <c r="G3659">
        <v>14</v>
      </c>
      <c r="H3659">
        <v>92</v>
      </c>
      <c r="J3659">
        <v>79</v>
      </c>
      <c r="K3659">
        <v>93</v>
      </c>
      <c r="L3659">
        <v>92</v>
      </c>
      <c r="M3659">
        <v>93</v>
      </c>
      <c r="N3659">
        <v>86</v>
      </c>
      <c r="O3659">
        <v>69</v>
      </c>
      <c r="P3659">
        <v>88</v>
      </c>
      <c r="Q3659">
        <v>84</v>
      </c>
      <c r="R3659">
        <v>91</v>
      </c>
      <c r="T3659" s="34">
        <f>_xlfn.XLOOKUP(B3659,'LHA Demog pivot'!$B$4:$B$93,'LHA Demog pivot'!$C$4:$C$93,,,1)</f>
        <v>9487</v>
      </c>
      <c r="U3659" s="36">
        <f>ROUND(Table2[[#This Row],[LHA_Pop_2016]]*Table2[[#This Row],[C_ADR_7day]]/100000*7,0)</f>
        <v>17</v>
      </c>
      <c r="V3659" s="13">
        <f>IF(OR(Table2[[#This Row],[7d_positivity_public]]=0,ISBLANK(Table2[[#This Row],[7d_positivity_public]])),"",(Table2[[#This Row],[7d_positivity_public]]-Table2[[#This Row],[7d_positivity_all]])/Table2[[#This Row],[7d_positivity_public]])</f>
        <v>0</v>
      </c>
      <c r="W3659">
        <v>14</v>
      </c>
    </row>
    <row r="3660" spans="1:23" x14ac:dyDescent="0.25">
      <c r="A3660" s="10">
        <v>44512</v>
      </c>
      <c r="B3660">
        <v>115</v>
      </c>
      <c r="C3660" t="s">
        <v>246</v>
      </c>
      <c r="D3660">
        <v>4</v>
      </c>
      <c r="E3660">
        <v>9</v>
      </c>
      <c r="F3660">
        <v>-5</v>
      </c>
      <c r="G3660">
        <v>3</v>
      </c>
      <c r="H3660">
        <v>74</v>
      </c>
      <c r="J3660">
        <v>52</v>
      </c>
      <c r="K3660">
        <v>76</v>
      </c>
      <c r="L3660">
        <v>65</v>
      </c>
      <c r="M3660">
        <v>82</v>
      </c>
      <c r="N3660">
        <v>69</v>
      </c>
      <c r="O3660">
        <v>43</v>
      </c>
      <c r="P3660">
        <v>71</v>
      </c>
      <c r="Q3660">
        <v>57</v>
      </c>
      <c r="R3660">
        <v>79</v>
      </c>
      <c r="T3660" s="34">
        <f>_xlfn.XLOOKUP(B3660,'LHA Demog pivot'!$B$4:$B$93,'LHA Demog pivot'!$C$4:$C$93,,,1)</f>
        <v>12634</v>
      </c>
      <c r="U3660" s="36">
        <f>ROUND(Table2[[#This Row],[LHA_Pop_2016]]*Table2[[#This Row],[C_ADR_7day]]/100000*7,0)</f>
        <v>4</v>
      </c>
      <c r="V3660" s="13">
        <f>IF(OR(Table2[[#This Row],[7d_positivity_public]]=0,ISBLANK(Table2[[#This Row],[7d_positivity_public]])),"",(Table2[[#This Row],[7d_positivity_public]]-Table2[[#This Row],[7d_positivity_all]])/Table2[[#This Row],[7d_positivity_public]])</f>
        <v>0.33333333333333331</v>
      </c>
      <c r="W3660">
        <v>2</v>
      </c>
    </row>
    <row r="3661" spans="1:23" x14ac:dyDescent="0.25">
      <c r="A3661" s="10">
        <v>44512</v>
      </c>
      <c r="B3661">
        <v>116</v>
      </c>
      <c r="C3661" t="s">
        <v>247</v>
      </c>
      <c r="D3661">
        <v>0</v>
      </c>
      <c r="E3661">
        <v>4</v>
      </c>
      <c r="F3661">
        <v>-4</v>
      </c>
      <c r="G3661">
        <v>0</v>
      </c>
      <c r="H3661">
        <v>93</v>
      </c>
      <c r="J3661">
        <v>80</v>
      </c>
      <c r="K3661">
        <v>94</v>
      </c>
      <c r="L3661">
        <v>97</v>
      </c>
      <c r="M3661">
        <v>90</v>
      </c>
      <c r="N3661">
        <v>86</v>
      </c>
      <c r="O3661">
        <v>72</v>
      </c>
      <c r="P3661">
        <v>87</v>
      </c>
      <c r="Q3661">
        <v>88</v>
      </c>
      <c r="R3661">
        <v>87</v>
      </c>
      <c r="T3661" s="34">
        <f>_xlfn.XLOOKUP(B3661,'LHA Demog pivot'!$B$4:$B$93,'LHA Demog pivot'!$C$4:$C$93,,,1)</f>
        <v>6851</v>
      </c>
      <c r="U3661" s="36">
        <f>ROUND(Table2[[#This Row],[LHA_Pop_2016]]*Table2[[#This Row],[C_ADR_7day]]/100000*7,0)</f>
        <v>0</v>
      </c>
      <c r="V3661" s="13" t="str">
        <f>IF(OR(Table2[[#This Row],[7d_positivity_public]]=0,ISBLANK(Table2[[#This Row],[7d_positivity_public]])),"",(Table2[[#This Row],[7d_positivity_public]]-Table2[[#This Row],[7d_positivity_all]])/Table2[[#This Row],[7d_positivity_public]])</f>
        <v/>
      </c>
      <c r="W3661">
        <v>2</v>
      </c>
    </row>
    <row r="3662" spans="1:23" x14ac:dyDescent="0.25">
      <c r="A3662" s="10">
        <v>44512</v>
      </c>
      <c r="B3662">
        <v>121</v>
      </c>
      <c r="C3662" t="s">
        <v>248</v>
      </c>
      <c r="D3662">
        <v>0</v>
      </c>
      <c r="E3662">
        <v>4</v>
      </c>
      <c r="F3662">
        <v>-4</v>
      </c>
      <c r="G3662">
        <v>7</v>
      </c>
      <c r="H3662">
        <v>75</v>
      </c>
      <c r="J3662">
        <v>52</v>
      </c>
      <c r="K3662">
        <v>76</v>
      </c>
      <c r="L3662">
        <v>62</v>
      </c>
      <c r="M3662">
        <v>83</v>
      </c>
      <c r="N3662">
        <v>70</v>
      </c>
      <c r="O3662">
        <v>43</v>
      </c>
      <c r="P3662">
        <v>71</v>
      </c>
      <c r="Q3662">
        <v>55</v>
      </c>
      <c r="R3662">
        <v>78</v>
      </c>
      <c r="T3662" s="34">
        <f>_xlfn.XLOOKUP(B3662,'LHA Demog pivot'!$B$4:$B$93,'LHA Demog pivot'!$C$4:$C$93,,,1)</f>
        <v>3209</v>
      </c>
      <c r="U3662" s="36">
        <f>ROUND(Table2[[#This Row],[LHA_Pop_2016]]*Table2[[#This Row],[C_ADR_7day]]/100000*7,0)</f>
        <v>0</v>
      </c>
      <c r="V3662" s="13">
        <f>IF(OR(Table2[[#This Row],[7d_positivity_public]]=0,ISBLANK(Table2[[#This Row],[7d_positivity_public]])),"",(Table2[[#This Row],[7d_positivity_public]]-Table2[[#This Row],[7d_positivity_all]])/Table2[[#This Row],[7d_positivity_public]])</f>
        <v>0.2857142857142857</v>
      </c>
      <c r="W3662">
        <v>5</v>
      </c>
    </row>
    <row r="3663" spans="1:23" x14ac:dyDescent="0.25">
      <c r="A3663" s="10">
        <v>44512</v>
      </c>
      <c r="B3663">
        <v>122</v>
      </c>
      <c r="C3663" t="s">
        <v>249</v>
      </c>
      <c r="D3663">
        <v>2</v>
      </c>
      <c r="E3663">
        <v>3</v>
      </c>
      <c r="F3663">
        <v>-1</v>
      </c>
      <c r="G3663">
        <v>2</v>
      </c>
      <c r="H3663">
        <v>79</v>
      </c>
      <c r="J3663">
        <v>67</v>
      </c>
      <c r="K3663">
        <v>80</v>
      </c>
      <c r="L3663">
        <v>76</v>
      </c>
      <c r="M3663">
        <v>84</v>
      </c>
      <c r="N3663">
        <v>75</v>
      </c>
      <c r="O3663">
        <v>59</v>
      </c>
      <c r="P3663">
        <v>76</v>
      </c>
      <c r="Q3663">
        <v>70</v>
      </c>
      <c r="R3663">
        <v>82</v>
      </c>
      <c r="T3663" s="34">
        <f>_xlfn.XLOOKUP(B3663,'LHA Demog pivot'!$B$4:$B$93,'LHA Demog pivot'!$C$4:$C$93,,,1)</f>
        <v>25523</v>
      </c>
      <c r="U3663" s="36">
        <f>ROUND(Table2[[#This Row],[LHA_Pop_2016]]*Table2[[#This Row],[C_ADR_7day]]/100000*7,0)</f>
        <v>4</v>
      </c>
      <c r="V3663" s="13">
        <f>IF(OR(Table2[[#This Row],[7d_positivity_public]]=0,ISBLANK(Table2[[#This Row],[7d_positivity_public]])),"",(Table2[[#This Row],[7d_positivity_public]]-Table2[[#This Row],[7d_positivity_all]])/Table2[[#This Row],[7d_positivity_public]])</f>
        <v>0</v>
      </c>
      <c r="W3663">
        <v>2</v>
      </c>
    </row>
    <row r="3664" spans="1:23" x14ac:dyDescent="0.25">
      <c r="A3664" s="10">
        <v>44512</v>
      </c>
      <c r="B3664">
        <v>123</v>
      </c>
      <c r="C3664" t="s">
        <v>250</v>
      </c>
      <c r="D3664">
        <v>2</v>
      </c>
      <c r="E3664">
        <v>3</v>
      </c>
      <c r="F3664">
        <v>-1</v>
      </c>
      <c r="G3664">
        <v>0</v>
      </c>
      <c r="H3664">
        <v>83</v>
      </c>
      <c r="J3664">
        <v>72</v>
      </c>
      <c r="K3664">
        <v>84</v>
      </c>
      <c r="L3664">
        <v>80</v>
      </c>
      <c r="M3664">
        <v>88</v>
      </c>
      <c r="N3664">
        <v>79</v>
      </c>
      <c r="O3664">
        <v>63</v>
      </c>
      <c r="P3664">
        <v>80</v>
      </c>
      <c r="Q3664">
        <v>73</v>
      </c>
      <c r="R3664">
        <v>85</v>
      </c>
      <c r="T3664" s="34">
        <f>_xlfn.XLOOKUP(B3664,'LHA Demog pivot'!$B$4:$B$93,'LHA Demog pivot'!$C$4:$C$93,,,1)</f>
        <v>13710</v>
      </c>
      <c r="U3664" s="36">
        <f>ROUND(Table2[[#This Row],[LHA_Pop_2016]]*Table2[[#This Row],[C_ADR_7day]]/100000*7,0)</f>
        <v>2</v>
      </c>
      <c r="V3664" s="13" t="str">
        <f>IF(OR(Table2[[#This Row],[7d_positivity_public]]=0,ISBLANK(Table2[[#This Row],[7d_positivity_public]])),"",(Table2[[#This Row],[7d_positivity_public]]-Table2[[#This Row],[7d_positivity_all]])/Table2[[#This Row],[7d_positivity_public]])</f>
        <v/>
      </c>
      <c r="W3664">
        <v>0</v>
      </c>
    </row>
    <row r="3665" spans="1:23" x14ac:dyDescent="0.25">
      <c r="A3665" s="10">
        <v>44512</v>
      </c>
      <c r="B3665">
        <v>124</v>
      </c>
      <c r="C3665" t="s">
        <v>251</v>
      </c>
      <c r="D3665">
        <v>12</v>
      </c>
      <c r="E3665">
        <v>0</v>
      </c>
      <c r="F3665">
        <v>12</v>
      </c>
      <c r="G3665">
        <v>15</v>
      </c>
      <c r="H3665">
        <v>79</v>
      </c>
      <c r="J3665">
        <v>61</v>
      </c>
      <c r="K3665">
        <v>80</v>
      </c>
      <c r="L3665">
        <v>69</v>
      </c>
      <c r="M3665">
        <v>85</v>
      </c>
      <c r="N3665">
        <v>74</v>
      </c>
      <c r="O3665">
        <v>54</v>
      </c>
      <c r="P3665">
        <v>75</v>
      </c>
      <c r="Q3665">
        <v>61</v>
      </c>
      <c r="R3665">
        <v>82</v>
      </c>
      <c r="T3665" s="34">
        <f>_xlfn.XLOOKUP(B3665,'LHA Demog pivot'!$B$4:$B$93,'LHA Demog pivot'!$C$4:$C$93,,,1)</f>
        <v>4501</v>
      </c>
      <c r="U3665" s="36">
        <f>ROUND(Table2[[#This Row],[LHA_Pop_2016]]*Table2[[#This Row],[C_ADR_7day]]/100000*7,0)</f>
        <v>4</v>
      </c>
      <c r="V3665" s="13">
        <f>IF(OR(Table2[[#This Row],[7d_positivity_public]]=0,ISBLANK(Table2[[#This Row],[7d_positivity_public]])),"",(Table2[[#This Row],[7d_positivity_public]]-Table2[[#This Row],[7d_positivity_all]])/Table2[[#This Row],[7d_positivity_public]])</f>
        <v>0.2</v>
      </c>
      <c r="W3665">
        <v>12</v>
      </c>
    </row>
    <row r="3666" spans="1:23" x14ac:dyDescent="0.25">
      <c r="A3666" s="10">
        <v>44512</v>
      </c>
      <c r="B3666">
        <v>125</v>
      </c>
      <c r="C3666" t="s">
        <v>252</v>
      </c>
      <c r="D3666">
        <v>2</v>
      </c>
      <c r="E3666">
        <v>6</v>
      </c>
      <c r="F3666">
        <v>-4</v>
      </c>
      <c r="G3666">
        <v>1</v>
      </c>
      <c r="H3666">
        <v>89</v>
      </c>
      <c r="J3666">
        <v>85</v>
      </c>
      <c r="K3666">
        <v>89</v>
      </c>
      <c r="L3666">
        <v>86</v>
      </c>
      <c r="M3666">
        <v>92</v>
      </c>
      <c r="N3666">
        <v>85</v>
      </c>
      <c r="O3666">
        <v>77</v>
      </c>
      <c r="P3666">
        <v>86</v>
      </c>
      <c r="Q3666">
        <v>80</v>
      </c>
      <c r="R3666">
        <v>90</v>
      </c>
      <c r="T3666" s="34">
        <f>_xlfn.XLOOKUP(B3666,'LHA Demog pivot'!$B$4:$B$93,'LHA Demog pivot'!$C$4:$C$93,,,1)</f>
        <v>19367</v>
      </c>
      <c r="U3666" s="36">
        <f>ROUND(Table2[[#This Row],[LHA_Pop_2016]]*Table2[[#This Row],[C_ADR_7day]]/100000*7,0)</f>
        <v>3</v>
      </c>
      <c r="V3666" s="13">
        <f>IF(OR(Table2[[#This Row],[7d_positivity_public]]=0,ISBLANK(Table2[[#This Row],[7d_positivity_public]])),"",(Table2[[#This Row],[7d_positivity_public]]-Table2[[#This Row],[7d_positivity_all]])/Table2[[#This Row],[7d_positivity_public]])</f>
        <v>0</v>
      </c>
      <c r="W3666">
        <v>1</v>
      </c>
    </row>
    <row r="3667" spans="1:23" x14ac:dyDescent="0.25">
      <c r="A3667" s="10">
        <v>44512</v>
      </c>
      <c r="B3667">
        <v>126</v>
      </c>
      <c r="C3667" t="s">
        <v>83</v>
      </c>
      <c r="D3667">
        <v>10</v>
      </c>
      <c r="E3667">
        <v>6</v>
      </c>
      <c r="F3667">
        <v>4</v>
      </c>
      <c r="G3667">
        <v>6</v>
      </c>
      <c r="H3667">
        <v>80</v>
      </c>
      <c r="J3667">
        <v>61</v>
      </c>
      <c r="K3667">
        <v>82</v>
      </c>
      <c r="L3667">
        <v>73</v>
      </c>
      <c r="M3667">
        <v>86</v>
      </c>
      <c r="N3667">
        <v>75</v>
      </c>
      <c r="O3667">
        <v>54</v>
      </c>
      <c r="P3667">
        <v>77</v>
      </c>
      <c r="Q3667">
        <v>65</v>
      </c>
      <c r="R3667">
        <v>83</v>
      </c>
      <c r="T3667" s="34">
        <f>_xlfn.XLOOKUP(B3667,'LHA Demog pivot'!$B$4:$B$93,'LHA Demog pivot'!$C$4:$C$93,,,1)</f>
        <v>8611</v>
      </c>
      <c r="U3667" s="36">
        <f>ROUND(Table2[[#This Row],[LHA_Pop_2016]]*Table2[[#This Row],[C_ADR_7day]]/100000*7,0)</f>
        <v>6</v>
      </c>
      <c r="V3667" s="13">
        <f>IF(OR(Table2[[#This Row],[7d_positivity_public]]=0,ISBLANK(Table2[[#This Row],[7d_positivity_public]])),"",(Table2[[#This Row],[7d_positivity_public]]-Table2[[#This Row],[7d_positivity_all]])/Table2[[#This Row],[7d_positivity_public]])</f>
        <v>0</v>
      </c>
      <c r="W3667">
        <v>6</v>
      </c>
    </row>
    <row r="3668" spans="1:23" x14ac:dyDescent="0.25">
      <c r="A3668" s="10">
        <v>44512</v>
      </c>
      <c r="B3668">
        <v>127</v>
      </c>
      <c r="C3668" t="s">
        <v>84</v>
      </c>
      <c r="D3668">
        <v>8</v>
      </c>
      <c r="E3668">
        <v>0</v>
      </c>
      <c r="F3668">
        <v>8</v>
      </c>
      <c r="G3668">
        <v>14</v>
      </c>
      <c r="H3668">
        <v>73</v>
      </c>
      <c r="J3668">
        <v>47</v>
      </c>
      <c r="K3668">
        <v>74</v>
      </c>
      <c r="L3668">
        <v>68</v>
      </c>
      <c r="M3668">
        <v>77</v>
      </c>
      <c r="N3668">
        <v>67</v>
      </c>
      <c r="O3668">
        <v>36</v>
      </c>
      <c r="P3668">
        <v>69</v>
      </c>
      <c r="Q3668">
        <v>59</v>
      </c>
      <c r="R3668">
        <v>74</v>
      </c>
      <c r="T3668" s="34">
        <f>_xlfn.XLOOKUP(B3668,'LHA Demog pivot'!$B$4:$B$93,'LHA Demog pivot'!$C$4:$C$93,,,1)</f>
        <v>3469</v>
      </c>
      <c r="U3668" s="36">
        <f>ROUND(Table2[[#This Row],[LHA_Pop_2016]]*Table2[[#This Row],[C_ADR_7day]]/100000*7,0)</f>
        <v>2</v>
      </c>
      <c r="V3668" s="13">
        <f>IF(OR(Table2[[#This Row],[7d_positivity_public]]=0,ISBLANK(Table2[[#This Row],[7d_positivity_public]])),"",(Table2[[#This Row],[7d_positivity_public]]-Table2[[#This Row],[7d_positivity_all]])/Table2[[#This Row],[7d_positivity_public]])</f>
        <v>0.21428571428571427</v>
      </c>
      <c r="W3668">
        <v>11</v>
      </c>
    </row>
    <row r="3669" spans="1:23" x14ac:dyDescent="0.25">
      <c r="A3669" s="10">
        <v>44512</v>
      </c>
      <c r="B3669">
        <v>131</v>
      </c>
      <c r="C3669" t="s">
        <v>87</v>
      </c>
      <c r="D3669">
        <v>3</v>
      </c>
      <c r="E3669">
        <v>0</v>
      </c>
      <c r="F3669">
        <v>3</v>
      </c>
      <c r="G3669">
        <v>3</v>
      </c>
      <c r="H3669">
        <v>90</v>
      </c>
      <c r="J3669">
        <v>77</v>
      </c>
      <c r="K3669">
        <v>91</v>
      </c>
      <c r="L3669">
        <v>89</v>
      </c>
      <c r="M3669">
        <v>92</v>
      </c>
      <c r="N3669">
        <v>85</v>
      </c>
      <c r="O3669">
        <v>68</v>
      </c>
      <c r="P3669">
        <v>86</v>
      </c>
      <c r="Q3669">
        <v>82</v>
      </c>
      <c r="R3669">
        <v>88</v>
      </c>
      <c r="T3669" s="34">
        <f>_xlfn.XLOOKUP(B3669,'LHA Demog pivot'!$B$4:$B$93,'LHA Demog pivot'!$C$4:$C$93,,,1)</f>
        <v>19231</v>
      </c>
      <c r="U3669" s="36">
        <f>ROUND(Table2[[#This Row],[LHA_Pop_2016]]*Table2[[#This Row],[C_ADR_7day]]/100000*7,0)</f>
        <v>4</v>
      </c>
      <c r="V3669" s="13">
        <f>IF(OR(Table2[[#This Row],[7d_positivity_public]]=0,ISBLANK(Table2[[#This Row],[7d_positivity_public]])),"",(Table2[[#This Row],[7d_positivity_public]]-Table2[[#This Row],[7d_positivity_all]])/Table2[[#This Row],[7d_positivity_public]])</f>
        <v>0.33333333333333331</v>
      </c>
      <c r="W3669">
        <v>2</v>
      </c>
    </row>
    <row r="3670" spans="1:23" x14ac:dyDescent="0.25">
      <c r="A3670" s="10">
        <v>44512</v>
      </c>
      <c r="B3670">
        <v>132</v>
      </c>
      <c r="C3670" t="s">
        <v>89</v>
      </c>
      <c r="D3670">
        <v>4</v>
      </c>
      <c r="E3670">
        <v>7</v>
      </c>
      <c r="F3670">
        <v>-3</v>
      </c>
      <c r="G3670">
        <v>5</v>
      </c>
      <c r="H3670">
        <v>88</v>
      </c>
      <c r="J3670">
        <v>84</v>
      </c>
      <c r="K3670">
        <v>88</v>
      </c>
      <c r="L3670">
        <v>83</v>
      </c>
      <c r="M3670">
        <v>91</v>
      </c>
      <c r="N3670">
        <v>84</v>
      </c>
      <c r="O3670">
        <v>76</v>
      </c>
      <c r="P3670">
        <v>84</v>
      </c>
      <c r="Q3670">
        <v>78</v>
      </c>
      <c r="R3670">
        <v>89</v>
      </c>
      <c r="T3670" s="34">
        <f>_xlfn.XLOOKUP(B3670,'LHA Demog pivot'!$B$4:$B$93,'LHA Demog pivot'!$C$4:$C$93,,,1)</f>
        <v>41799</v>
      </c>
      <c r="U3670" s="36">
        <f>ROUND(Table2[[#This Row],[LHA_Pop_2016]]*Table2[[#This Row],[C_ADR_7day]]/100000*7,0)</f>
        <v>12</v>
      </c>
      <c r="V3670" s="13">
        <f>IF(OR(Table2[[#This Row],[7d_positivity_public]]=0,ISBLANK(Table2[[#This Row],[7d_positivity_public]])),"",(Table2[[#This Row],[7d_positivity_public]]-Table2[[#This Row],[7d_positivity_all]])/Table2[[#This Row],[7d_positivity_public]])</f>
        <v>0.2</v>
      </c>
      <c r="W3670">
        <v>4</v>
      </c>
    </row>
    <row r="3671" spans="1:23" x14ac:dyDescent="0.25">
      <c r="A3671" s="10">
        <v>44512</v>
      </c>
      <c r="B3671">
        <v>133</v>
      </c>
      <c r="C3671" t="s">
        <v>91</v>
      </c>
      <c r="D3671">
        <v>5</v>
      </c>
      <c r="E3671">
        <v>3</v>
      </c>
      <c r="F3671">
        <v>2</v>
      </c>
      <c r="G3671">
        <v>6</v>
      </c>
      <c r="H3671">
        <v>83</v>
      </c>
      <c r="J3671">
        <v>68</v>
      </c>
      <c r="K3671">
        <v>83</v>
      </c>
      <c r="L3671">
        <v>83</v>
      </c>
      <c r="M3671">
        <v>83</v>
      </c>
      <c r="N3671">
        <v>77</v>
      </c>
      <c r="O3671">
        <v>59</v>
      </c>
      <c r="P3671">
        <v>78</v>
      </c>
      <c r="Q3671">
        <v>75</v>
      </c>
      <c r="R3671">
        <v>80</v>
      </c>
      <c r="T3671" s="34">
        <f>_xlfn.XLOOKUP(B3671,'LHA Demog pivot'!$B$4:$B$93,'LHA Demog pivot'!$C$4:$C$93,,,1)</f>
        <v>5101</v>
      </c>
      <c r="U3671" s="36">
        <f>ROUND(Table2[[#This Row],[LHA_Pop_2016]]*Table2[[#This Row],[C_ADR_7day]]/100000*7,0)</f>
        <v>2</v>
      </c>
      <c r="V3671" s="13">
        <f>IF(OR(Table2[[#This Row],[7d_positivity_public]]=0,ISBLANK(Table2[[#This Row],[7d_positivity_public]])),"",(Table2[[#This Row],[7d_positivity_public]]-Table2[[#This Row],[7d_positivity_all]])/Table2[[#This Row],[7d_positivity_public]])</f>
        <v>0.33333333333333331</v>
      </c>
      <c r="W3671">
        <v>4</v>
      </c>
    </row>
    <row r="3672" spans="1:23" x14ac:dyDescent="0.25">
      <c r="A3672" s="10">
        <v>44512</v>
      </c>
      <c r="B3672">
        <v>134</v>
      </c>
      <c r="C3672" t="s">
        <v>93</v>
      </c>
      <c r="D3672">
        <v>14</v>
      </c>
      <c r="E3672">
        <v>11</v>
      </c>
      <c r="F3672">
        <v>3</v>
      </c>
      <c r="G3672">
        <v>9</v>
      </c>
      <c r="H3672">
        <v>83</v>
      </c>
      <c r="J3672">
        <v>70</v>
      </c>
      <c r="K3672">
        <v>84</v>
      </c>
      <c r="L3672">
        <v>80</v>
      </c>
      <c r="M3672">
        <v>86</v>
      </c>
      <c r="N3672">
        <v>78</v>
      </c>
      <c r="O3672">
        <v>62</v>
      </c>
      <c r="P3672">
        <v>79</v>
      </c>
      <c r="Q3672">
        <v>73</v>
      </c>
      <c r="R3672">
        <v>83</v>
      </c>
      <c r="T3672" s="34">
        <f>_xlfn.XLOOKUP(B3672,'LHA Demog pivot'!$B$4:$B$93,'LHA Demog pivot'!$C$4:$C$93,,,1)</f>
        <v>4781</v>
      </c>
      <c r="U3672" s="36">
        <f>ROUND(Table2[[#This Row],[LHA_Pop_2016]]*Table2[[#This Row],[C_ADR_7day]]/100000*7,0)</f>
        <v>5</v>
      </c>
      <c r="V3672" s="13">
        <f>IF(OR(Table2[[#This Row],[7d_positivity_public]]=0,ISBLANK(Table2[[#This Row],[7d_positivity_public]])),"",(Table2[[#This Row],[7d_positivity_public]]-Table2[[#This Row],[7d_positivity_all]])/Table2[[#This Row],[7d_positivity_public]])</f>
        <v>0.33333333333333331</v>
      </c>
      <c r="W3672">
        <v>6</v>
      </c>
    </row>
    <row r="3673" spans="1:23" x14ac:dyDescent="0.25">
      <c r="A3673" s="10">
        <v>44512</v>
      </c>
      <c r="B3673">
        <v>135</v>
      </c>
      <c r="C3673" t="s">
        <v>95</v>
      </c>
      <c r="D3673">
        <v>17</v>
      </c>
      <c r="E3673">
        <v>19</v>
      </c>
      <c r="F3673">
        <v>-2</v>
      </c>
      <c r="G3673">
        <v>10</v>
      </c>
      <c r="H3673">
        <v>78</v>
      </c>
      <c r="J3673">
        <v>61</v>
      </c>
      <c r="K3673">
        <v>79</v>
      </c>
      <c r="L3673">
        <v>69</v>
      </c>
      <c r="M3673">
        <v>86</v>
      </c>
      <c r="N3673">
        <v>73</v>
      </c>
      <c r="O3673">
        <v>54</v>
      </c>
      <c r="P3673">
        <v>75</v>
      </c>
      <c r="Q3673">
        <v>63</v>
      </c>
      <c r="R3673">
        <v>83</v>
      </c>
      <c r="T3673" s="34">
        <f>_xlfn.XLOOKUP(B3673,'LHA Demog pivot'!$B$4:$B$93,'LHA Demog pivot'!$C$4:$C$93,,,1)</f>
        <v>10220</v>
      </c>
      <c r="U3673" s="36">
        <f>ROUND(Table2[[#This Row],[LHA_Pop_2016]]*Table2[[#This Row],[C_ADR_7day]]/100000*7,0)</f>
        <v>12</v>
      </c>
      <c r="V3673" s="13">
        <f>IF(OR(Table2[[#This Row],[7d_positivity_public]]=0,ISBLANK(Table2[[#This Row],[7d_positivity_public]])),"",(Table2[[#This Row],[7d_positivity_public]]-Table2[[#This Row],[7d_positivity_all]])/Table2[[#This Row],[7d_positivity_public]])</f>
        <v>0</v>
      </c>
      <c r="W3673">
        <v>10</v>
      </c>
    </row>
    <row r="3674" spans="1:23" x14ac:dyDescent="0.25">
      <c r="A3674" s="10">
        <v>44512</v>
      </c>
      <c r="B3674">
        <v>136</v>
      </c>
      <c r="C3674" t="s">
        <v>253</v>
      </c>
      <c r="D3674">
        <v>17</v>
      </c>
      <c r="E3674">
        <v>14</v>
      </c>
      <c r="F3674">
        <v>3</v>
      </c>
      <c r="G3674">
        <v>9</v>
      </c>
      <c r="H3674">
        <v>84</v>
      </c>
      <c r="J3674">
        <v>77</v>
      </c>
      <c r="K3674">
        <v>84</v>
      </c>
      <c r="L3674">
        <v>78</v>
      </c>
      <c r="M3674">
        <v>89</v>
      </c>
      <c r="N3674">
        <v>80</v>
      </c>
      <c r="O3674">
        <v>70</v>
      </c>
      <c r="P3674">
        <v>80</v>
      </c>
      <c r="Q3674">
        <v>71</v>
      </c>
      <c r="R3674">
        <v>87</v>
      </c>
      <c r="T3674" s="34">
        <f>_xlfn.XLOOKUP(B3674,'LHA Demog pivot'!$B$4:$B$93,'LHA Demog pivot'!$C$4:$C$93,,,1)</f>
        <v>66849</v>
      </c>
      <c r="U3674" s="36">
        <f>ROUND(Table2[[#This Row],[LHA_Pop_2016]]*Table2[[#This Row],[C_ADR_7day]]/100000*7,0)</f>
        <v>80</v>
      </c>
      <c r="V3674" s="13">
        <f>IF(OR(Table2[[#This Row],[7d_positivity_public]]=0,ISBLANK(Table2[[#This Row],[7d_positivity_public]])),"",(Table2[[#This Row],[7d_positivity_public]]-Table2[[#This Row],[7d_positivity_all]])/Table2[[#This Row],[7d_positivity_public]])</f>
        <v>0.1111111111111111</v>
      </c>
      <c r="W3674">
        <v>8</v>
      </c>
    </row>
    <row r="3675" spans="1:23" x14ac:dyDescent="0.25">
      <c r="A3675" s="10">
        <v>44512</v>
      </c>
      <c r="B3675">
        <v>137</v>
      </c>
      <c r="C3675" t="s">
        <v>254</v>
      </c>
      <c r="D3675">
        <v>15</v>
      </c>
      <c r="E3675">
        <v>9</v>
      </c>
      <c r="F3675">
        <v>6</v>
      </c>
      <c r="G3675">
        <v>9</v>
      </c>
      <c r="H3675">
        <v>88</v>
      </c>
      <c r="J3675">
        <v>79</v>
      </c>
      <c r="K3675">
        <v>88</v>
      </c>
      <c r="L3675">
        <v>87</v>
      </c>
      <c r="M3675">
        <v>90</v>
      </c>
      <c r="N3675">
        <v>84</v>
      </c>
      <c r="O3675">
        <v>72</v>
      </c>
      <c r="P3675">
        <v>84</v>
      </c>
      <c r="Q3675">
        <v>81</v>
      </c>
      <c r="R3675">
        <v>88</v>
      </c>
      <c r="T3675" s="34">
        <f>_xlfn.XLOOKUP(B3675,'LHA Demog pivot'!$B$4:$B$93,'LHA Demog pivot'!$C$4:$C$93,,,1)</f>
        <v>194882</v>
      </c>
      <c r="U3675" s="36">
        <f>ROUND(Table2[[#This Row],[LHA_Pop_2016]]*Table2[[#This Row],[C_ADR_7day]]/100000*7,0)</f>
        <v>205</v>
      </c>
      <c r="V3675" s="13">
        <f>IF(OR(Table2[[#This Row],[7d_positivity_public]]=0,ISBLANK(Table2[[#This Row],[7d_positivity_public]])),"",(Table2[[#This Row],[7d_positivity_public]]-Table2[[#This Row],[7d_positivity_all]])/Table2[[#This Row],[7d_positivity_public]])</f>
        <v>0.22222222222222221</v>
      </c>
      <c r="W3675">
        <v>7</v>
      </c>
    </row>
    <row r="3676" spans="1:23" x14ac:dyDescent="0.25">
      <c r="A3676" s="10">
        <v>44512</v>
      </c>
      <c r="B3676">
        <v>138</v>
      </c>
      <c r="C3676" t="s">
        <v>116</v>
      </c>
      <c r="D3676">
        <v>9</v>
      </c>
      <c r="E3676">
        <v>6</v>
      </c>
      <c r="F3676">
        <v>3</v>
      </c>
      <c r="G3676">
        <v>7</v>
      </c>
      <c r="H3676">
        <v>87</v>
      </c>
      <c r="J3676">
        <v>81</v>
      </c>
      <c r="K3676">
        <v>88</v>
      </c>
      <c r="L3676">
        <v>82</v>
      </c>
      <c r="M3676">
        <v>91</v>
      </c>
      <c r="N3676">
        <v>84</v>
      </c>
      <c r="O3676">
        <v>75</v>
      </c>
      <c r="P3676">
        <v>85</v>
      </c>
      <c r="Q3676">
        <v>77</v>
      </c>
      <c r="R3676">
        <v>89</v>
      </c>
      <c r="T3676" s="34">
        <f>_xlfn.XLOOKUP(B3676,'LHA Demog pivot'!$B$4:$B$93,'LHA Demog pivot'!$C$4:$C$93,,,1)</f>
        <v>12110</v>
      </c>
      <c r="U3676" s="36">
        <f>ROUND(Table2[[#This Row],[LHA_Pop_2016]]*Table2[[#This Row],[C_ADR_7day]]/100000*7,0)</f>
        <v>8</v>
      </c>
      <c r="V3676" s="13">
        <f>IF(OR(Table2[[#This Row],[7d_positivity_public]]=0,ISBLANK(Table2[[#This Row],[7d_positivity_public]])),"",(Table2[[#This Row],[7d_positivity_public]]-Table2[[#This Row],[7d_positivity_all]])/Table2[[#This Row],[7d_positivity_public]])</f>
        <v>0.14285714285714285</v>
      </c>
      <c r="W3676">
        <v>6</v>
      </c>
    </row>
    <row r="3677" spans="1:23" x14ac:dyDescent="0.25">
      <c r="A3677" s="10">
        <v>44512</v>
      </c>
      <c r="B3677">
        <v>139</v>
      </c>
      <c r="C3677" t="s">
        <v>118</v>
      </c>
      <c r="D3677">
        <v>64</v>
      </c>
      <c r="E3677">
        <v>18</v>
      </c>
      <c r="F3677">
        <v>46</v>
      </c>
      <c r="G3677">
        <v>25</v>
      </c>
      <c r="H3677">
        <v>72</v>
      </c>
      <c r="J3677">
        <v>44</v>
      </c>
      <c r="K3677">
        <v>74</v>
      </c>
      <c r="L3677">
        <v>62</v>
      </c>
      <c r="M3677">
        <v>82</v>
      </c>
      <c r="N3677">
        <v>67</v>
      </c>
      <c r="O3677">
        <v>37</v>
      </c>
      <c r="P3677">
        <v>69</v>
      </c>
      <c r="Q3677">
        <v>53</v>
      </c>
      <c r="R3677">
        <v>79</v>
      </c>
      <c r="T3677" s="34">
        <f>_xlfn.XLOOKUP(B3677,'LHA Demog pivot'!$B$4:$B$93,'LHA Demog pivot'!$C$4:$C$93,,,1)</f>
        <v>7285</v>
      </c>
      <c r="U3677" s="36">
        <f>ROUND(Table2[[#This Row],[LHA_Pop_2016]]*Table2[[#This Row],[C_ADR_7day]]/100000*7,0)</f>
        <v>33</v>
      </c>
      <c r="V3677" s="13">
        <f>IF(OR(Table2[[#This Row],[7d_positivity_public]]=0,ISBLANK(Table2[[#This Row],[7d_positivity_public]])),"",(Table2[[#This Row],[7d_positivity_public]]-Table2[[#This Row],[7d_positivity_all]])/Table2[[#This Row],[7d_positivity_public]])</f>
        <v>0.04</v>
      </c>
      <c r="W3677">
        <v>24</v>
      </c>
    </row>
    <row r="3678" spans="1:23" x14ac:dyDescent="0.25">
      <c r="A3678" s="10">
        <v>44512</v>
      </c>
      <c r="B3678">
        <v>141</v>
      </c>
      <c r="C3678" t="s">
        <v>255</v>
      </c>
      <c r="D3678">
        <v>6</v>
      </c>
      <c r="E3678">
        <v>11</v>
      </c>
      <c r="F3678">
        <v>-5</v>
      </c>
      <c r="G3678">
        <v>4</v>
      </c>
      <c r="H3678">
        <v>95</v>
      </c>
      <c r="J3678">
        <v>85</v>
      </c>
      <c r="K3678">
        <v>95</v>
      </c>
      <c r="L3678">
        <v>97</v>
      </c>
      <c r="M3678">
        <v>93</v>
      </c>
      <c r="N3678">
        <v>88</v>
      </c>
      <c r="O3678">
        <v>75</v>
      </c>
      <c r="P3678">
        <v>89</v>
      </c>
      <c r="Q3678">
        <v>88</v>
      </c>
      <c r="R3678">
        <v>91</v>
      </c>
      <c r="T3678" s="34">
        <f>_xlfn.XLOOKUP(B3678,'LHA Demog pivot'!$B$4:$B$93,'LHA Demog pivot'!$C$4:$C$93,,,1)</f>
        <v>8085</v>
      </c>
      <c r="U3678" s="36">
        <f>ROUND(Table2[[#This Row],[LHA_Pop_2016]]*Table2[[#This Row],[C_ADR_7day]]/100000*7,0)</f>
        <v>3</v>
      </c>
      <c r="V3678" s="13">
        <f>IF(OR(Table2[[#This Row],[7d_positivity_public]]=0,ISBLANK(Table2[[#This Row],[7d_positivity_public]])),"",(Table2[[#This Row],[7d_positivity_public]]-Table2[[#This Row],[7d_positivity_all]])/Table2[[#This Row],[7d_positivity_public]])</f>
        <v>0.25</v>
      </c>
      <c r="W3678">
        <v>3</v>
      </c>
    </row>
    <row r="3679" spans="1:23" x14ac:dyDescent="0.25">
      <c r="A3679" s="10">
        <v>44512</v>
      </c>
      <c r="B3679">
        <v>142</v>
      </c>
      <c r="C3679" t="s">
        <v>120</v>
      </c>
      <c r="D3679">
        <v>26</v>
      </c>
      <c r="E3679">
        <v>23</v>
      </c>
      <c r="F3679">
        <v>3</v>
      </c>
      <c r="G3679">
        <v>11</v>
      </c>
      <c r="H3679">
        <v>81</v>
      </c>
      <c r="J3679">
        <v>66</v>
      </c>
      <c r="K3679">
        <v>82</v>
      </c>
      <c r="L3679">
        <v>73</v>
      </c>
      <c r="M3679">
        <v>87</v>
      </c>
      <c r="N3679">
        <v>76</v>
      </c>
      <c r="O3679">
        <v>60</v>
      </c>
      <c r="P3679">
        <v>78</v>
      </c>
      <c r="Q3679">
        <v>66</v>
      </c>
      <c r="R3679">
        <v>85</v>
      </c>
      <c r="T3679" s="34">
        <f>_xlfn.XLOOKUP(B3679,'LHA Demog pivot'!$B$4:$B$93,'LHA Demog pivot'!$C$4:$C$93,,,1)</f>
        <v>33648</v>
      </c>
      <c r="U3679" s="36">
        <f>ROUND(Table2[[#This Row],[LHA_Pop_2016]]*Table2[[#This Row],[C_ADR_7day]]/100000*7,0)</f>
        <v>61</v>
      </c>
      <c r="V3679" s="13">
        <f>IF(OR(Table2[[#This Row],[7d_positivity_public]]=0,ISBLANK(Table2[[#This Row],[7d_positivity_public]])),"",(Table2[[#This Row],[7d_positivity_public]]-Table2[[#This Row],[7d_positivity_all]])/Table2[[#This Row],[7d_positivity_public]])</f>
        <v>9.0909090909090912E-2</v>
      </c>
      <c r="W3679">
        <v>10</v>
      </c>
    </row>
    <row r="3680" spans="1:23" x14ac:dyDescent="0.25">
      <c r="A3680" s="10">
        <v>44512</v>
      </c>
      <c r="B3680">
        <v>143</v>
      </c>
      <c r="C3680" t="s">
        <v>256</v>
      </c>
      <c r="D3680">
        <v>15</v>
      </c>
      <c r="E3680">
        <v>16</v>
      </c>
      <c r="F3680">
        <v>-1</v>
      </c>
      <c r="G3680">
        <v>8</v>
      </c>
      <c r="H3680">
        <v>89</v>
      </c>
      <c r="J3680">
        <v>82</v>
      </c>
      <c r="K3680">
        <v>90</v>
      </c>
      <c r="L3680">
        <v>88</v>
      </c>
      <c r="M3680">
        <v>91</v>
      </c>
      <c r="N3680">
        <v>84</v>
      </c>
      <c r="O3680">
        <v>75</v>
      </c>
      <c r="P3680">
        <v>85</v>
      </c>
      <c r="Q3680">
        <v>81</v>
      </c>
      <c r="R3680">
        <v>89</v>
      </c>
      <c r="T3680" s="34">
        <f>_xlfn.XLOOKUP(B3680,'LHA Demog pivot'!$B$4:$B$93,'LHA Demog pivot'!$C$4:$C$93,,,1)</f>
        <v>113287</v>
      </c>
      <c r="U3680" s="36">
        <f>ROUND(Table2[[#This Row],[LHA_Pop_2016]]*Table2[[#This Row],[C_ADR_7day]]/100000*7,0)</f>
        <v>119</v>
      </c>
      <c r="V3680" s="13">
        <f>IF(OR(Table2[[#This Row],[7d_positivity_public]]=0,ISBLANK(Table2[[#This Row],[7d_positivity_public]])),"",(Table2[[#This Row],[7d_positivity_public]]-Table2[[#This Row],[7d_positivity_all]])/Table2[[#This Row],[7d_positivity_public]])</f>
        <v>0.125</v>
      </c>
      <c r="W3680">
        <v>7</v>
      </c>
    </row>
    <row r="3681" spans="1:23" x14ac:dyDescent="0.25">
      <c r="A3681" s="10">
        <v>44512</v>
      </c>
      <c r="B3681">
        <v>144</v>
      </c>
      <c r="C3681" t="s">
        <v>257</v>
      </c>
      <c r="D3681">
        <v>4</v>
      </c>
      <c r="E3681">
        <v>4</v>
      </c>
      <c r="F3681">
        <v>0</v>
      </c>
      <c r="G3681">
        <v>0</v>
      </c>
      <c r="H3681">
        <v>77</v>
      </c>
      <c r="J3681">
        <v>61</v>
      </c>
      <c r="K3681">
        <v>78</v>
      </c>
      <c r="L3681">
        <v>67</v>
      </c>
      <c r="M3681">
        <v>84</v>
      </c>
      <c r="N3681">
        <v>72</v>
      </c>
      <c r="O3681">
        <v>51</v>
      </c>
      <c r="P3681">
        <v>74</v>
      </c>
      <c r="Q3681">
        <v>57</v>
      </c>
      <c r="R3681">
        <v>81</v>
      </c>
      <c r="T3681" s="34">
        <f>_xlfn.XLOOKUP(B3681,'LHA Demog pivot'!$B$4:$B$93,'LHA Demog pivot'!$C$4:$C$93,,,1)</f>
        <v>14112</v>
      </c>
      <c r="U3681" s="36">
        <f>ROUND(Table2[[#This Row],[LHA_Pop_2016]]*Table2[[#This Row],[C_ADR_7day]]/100000*7,0)</f>
        <v>4</v>
      </c>
      <c r="V3681" s="13" t="str">
        <f>IF(OR(Table2[[#This Row],[7d_positivity_public]]=0,ISBLANK(Table2[[#This Row],[7d_positivity_public]])),"",(Table2[[#This Row],[7d_positivity_public]]-Table2[[#This Row],[7d_positivity_all]])/Table2[[#This Row],[7d_positivity_public]])</f>
        <v/>
      </c>
      <c r="W3681">
        <v>0</v>
      </c>
    </row>
    <row r="3682" spans="1:23" x14ac:dyDescent="0.25">
      <c r="A3682" s="10">
        <v>44512</v>
      </c>
      <c r="B3682">
        <v>145</v>
      </c>
      <c r="C3682" t="s">
        <v>258</v>
      </c>
      <c r="D3682">
        <v>26</v>
      </c>
      <c r="E3682">
        <v>10</v>
      </c>
      <c r="F3682">
        <v>16</v>
      </c>
      <c r="G3682">
        <v>15</v>
      </c>
      <c r="H3682">
        <v>78</v>
      </c>
      <c r="J3682">
        <v>65</v>
      </c>
      <c r="K3682">
        <v>79</v>
      </c>
      <c r="L3682">
        <v>72</v>
      </c>
      <c r="M3682">
        <v>82</v>
      </c>
      <c r="N3682">
        <v>72</v>
      </c>
      <c r="O3682">
        <v>59</v>
      </c>
      <c r="P3682">
        <v>73</v>
      </c>
      <c r="Q3682">
        <v>64</v>
      </c>
      <c r="R3682">
        <v>79</v>
      </c>
      <c r="T3682" s="34">
        <f>_xlfn.XLOOKUP(B3682,'LHA Demog pivot'!$B$4:$B$93,'LHA Demog pivot'!$C$4:$C$93,,,1)</f>
        <v>4050</v>
      </c>
      <c r="U3682" s="36">
        <f>ROUND(Table2[[#This Row],[LHA_Pop_2016]]*Table2[[#This Row],[C_ADR_7day]]/100000*7,0)</f>
        <v>7</v>
      </c>
      <c r="V3682" s="13">
        <f>IF(OR(Table2[[#This Row],[7d_positivity_public]]=0,ISBLANK(Table2[[#This Row],[7d_positivity_public]])),"",(Table2[[#This Row],[7d_positivity_public]]-Table2[[#This Row],[7d_positivity_all]])/Table2[[#This Row],[7d_positivity_public]])</f>
        <v>0</v>
      </c>
      <c r="W3682">
        <v>15</v>
      </c>
    </row>
    <row r="3683" spans="1:23" x14ac:dyDescent="0.25">
      <c r="A3683" s="10">
        <v>44512</v>
      </c>
      <c r="B3683">
        <v>146</v>
      </c>
      <c r="C3683" t="s">
        <v>259</v>
      </c>
      <c r="D3683">
        <v>39</v>
      </c>
      <c r="E3683">
        <v>31</v>
      </c>
      <c r="F3683">
        <v>8</v>
      </c>
      <c r="G3683">
        <v>19</v>
      </c>
      <c r="H3683">
        <v>78</v>
      </c>
      <c r="J3683">
        <v>66</v>
      </c>
      <c r="K3683">
        <v>79</v>
      </c>
      <c r="L3683">
        <v>73</v>
      </c>
      <c r="M3683">
        <v>84</v>
      </c>
      <c r="N3683">
        <v>71</v>
      </c>
      <c r="O3683">
        <v>56</v>
      </c>
      <c r="P3683">
        <v>72</v>
      </c>
      <c r="Q3683">
        <v>63</v>
      </c>
      <c r="R3683">
        <v>80</v>
      </c>
      <c r="T3683" s="34">
        <f>_xlfn.XLOOKUP(B3683,'LHA Demog pivot'!$B$4:$B$93,'LHA Demog pivot'!$C$4:$C$93,,,1)</f>
        <v>24815</v>
      </c>
      <c r="U3683" s="36">
        <f>ROUND(Table2[[#This Row],[LHA_Pop_2016]]*Table2[[#This Row],[C_ADR_7day]]/100000*7,0)</f>
        <v>68</v>
      </c>
      <c r="V3683" s="13">
        <f>IF(OR(Table2[[#This Row],[7d_positivity_public]]=0,ISBLANK(Table2[[#This Row],[7d_positivity_public]])),"",(Table2[[#This Row],[7d_positivity_public]]-Table2[[#This Row],[7d_positivity_all]])/Table2[[#This Row],[7d_positivity_public]])</f>
        <v>5.2631578947368418E-2</v>
      </c>
      <c r="W3683">
        <v>18</v>
      </c>
    </row>
    <row r="3684" spans="1:23" x14ac:dyDescent="0.25">
      <c r="A3684" s="10">
        <v>44512</v>
      </c>
      <c r="B3684">
        <v>147</v>
      </c>
      <c r="C3684" t="s">
        <v>260</v>
      </c>
      <c r="D3684">
        <v>7</v>
      </c>
      <c r="E3684">
        <v>25</v>
      </c>
      <c r="F3684">
        <v>-18</v>
      </c>
      <c r="G3684">
        <v>6</v>
      </c>
      <c r="H3684">
        <v>80</v>
      </c>
      <c r="J3684">
        <v>71</v>
      </c>
      <c r="K3684">
        <v>81</v>
      </c>
      <c r="L3684">
        <v>75</v>
      </c>
      <c r="M3684">
        <v>85</v>
      </c>
      <c r="N3684">
        <v>74</v>
      </c>
      <c r="O3684">
        <v>60</v>
      </c>
      <c r="P3684">
        <v>75</v>
      </c>
      <c r="Q3684">
        <v>66</v>
      </c>
      <c r="R3684">
        <v>81</v>
      </c>
      <c r="T3684" s="34">
        <f>_xlfn.XLOOKUP(B3684,'LHA Demog pivot'!$B$4:$B$93,'LHA Demog pivot'!$C$4:$C$93,,,1)</f>
        <v>4012</v>
      </c>
      <c r="U3684" s="36">
        <f>ROUND(Table2[[#This Row],[LHA_Pop_2016]]*Table2[[#This Row],[C_ADR_7day]]/100000*7,0)</f>
        <v>2</v>
      </c>
      <c r="V3684" s="13">
        <f>IF(OR(Table2[[#This Row],[7d_positivity_public]]=0,ISBLANK(Table2[[#This Row],[7d_positivity_public]])),"",(Table2[[#This Row],[7d_positivity_public]]-Table2[[#This Row],[7d_positivity_all]])/Table2[[#This Row],[7d_positivity_public]])</f>
        <v>0</v>
      </c>
      <c r="W3684">
        <v>6</v>
      </c>
    </row>
    <row r="3685" spans="1:23" x14ac:dyDescent="0.25">
      <c r="A3685" s="10">
        <v>44512</v>
      </c>
      <c r="B3685">
        <v>148</v>
      </c>
      <c r="C3685" t="s">
        <v>261</v>
      </c>
      <c r="D3685">
        <v>2</v>
      </c>
      <c r="E3685">
        <v>6</v>
      </c>
      <c r="F3685">
        <v>-4</v>
      </c>
      <c r="G3685">
        <v>3</v>
      </c>
      <c r="H3685">
        <v>80</v>
      </c>
      <c r="J3685">
        <v>63</v>
      </c>
      <c r="K3685">
        <v>81</v>
      </c>
      <c r="L3685">
        <v>72</v>
      </c>
      <c r="M3685">
        <v>86</v>
      </c>
      <c r="N3685">
        <v>74</v>
      </c>
      <c r="O3685">
        <v>52</v>
      </c>
      <c r="P3685">
        <v>75</v>
      </c>
      <c r="Q3685">
        <v>65</v>
      </c>
      <c r="R3685">
        <v>82</v>
      </c>
      <c r="T3685" s="34">
        <f>_xlfn.XLOOKUP(B3685,'LHA Demog pivot'!$B$4:$B$93,'LHA Demog pivot'!$C$4:$C$93,,,1)</f>
        <v>6548</v>
      </c>
      <c r="U3685" s="36">
        <f>ROUND(Table2[[#This Row],[LHA_Pop_2016]]*Table2[[#This Row],[C_ADR_7day]]/100000*7,0)</f>
        <v>1</v>
      </c>
      <c r="V3685" s="13">
        <f>IF(OR(Table2[[#This Row],[7d_positivity_public]]=0,ISBLANK(Table2[[#This Row],[7d_positivity_public]])),"",(Table2[[#This Row],[7d_positivity_public]]-Table2[[#This Row],[7d_positivity_all]])/Table2[[#This Row],[7d_positivity_public]])</f>
        <v>0.33333333333333331</v>
      </c>
      <c r="W3685">
        <v>2</v>
      </c>
    </row>
    <row r="3686" spans="1:23" x14ac:dyDescent="0.25">
      <c r="A3686" s="10">
        <v>44512</v>
      </c>
      <c r="B3686">
        <v>149</v>
      </c>
      <c r="C3686" t="s">
        <v>124</v>
      </c>
      <c r="D3686">
        <v>11</v>
      </c>
      <c r="E3686">
        <v>11</v>
      </c>
      <c r="F3686">
        <v>0</v>
      </c>
      <c r="G3686">
        <v>5</v>
      </c>
      <c r="H3686">
        <v>81</v>
      </c>
      <c r="J3686">
        <v>72</v>
      </c>
      <c r="K3686">
        <v>82</v>
      </c>
      <c r="L3686">
        <v>75</v>
      </c>
      <c r="M3686">
        <v>87</v>
      </c>
      <c r="N3686">
        <v>75</v>
      </c>
      <c r="O3686">
        <v>60</v>
      </c>
      <c r="P3686">
        <v>76</v>
      </c>
      <c r="Q3686">
        <v>66</v>
      </c>
      <c r="R3686">
        <v>84</v>
      </c>
      <c r="T3686" s="34">
        <f>_xlfn.XLOOKUP(B3686,'LHA Demog pivot'!$B$4:$B$93,'LHA Demog pivot'!$C$4:$C$93,,,1)</f>
        <v>10855</v>
      </c>
      <c r="U3686" s="36">
        <f>ROUND(Table2[[#This Row],[LHA_Pop_2016]]*Table2[[#This Row],[C_ADR_7day]]/100000*7,0)</f>
        <v>8</v>
      </c>
      <c r="V3686" s="13">
        <f>IF(OR(Table2[[#This Row],[7d_positivity_public]]=0,ISBLANK(Table2[[#This Row],[7d_positivity_public]])),"",(Table2[[#This Row],[7d_positivity_public]]-Table2[[#This Row],[7d_positivity_all]])/Table2[[#This Row],[7d_positivity_public]])</f>
        <v>0.2</v>
      </c>
      <c r="W3686">
        <v>4</v>
      </c>
    </row>
    <row r="3687" spans="1:23" x14ac:dyDescent="0.25">
      <c r="A3687" s="10">
        <v>44512</v>
      </c>
      <c r="B3687">
        <v>211</v>
      </c>
      <c r="C3687" t="s">
        <v>262</v>
      </c>
      <c r="D3687">
        <v>23</v>
      </c>
      <c r="E3687">
        <v>10</v>
      </c>
      <c r="F3687">
        <v>13</v>
      </c>
      <c r="G3687">
        <v>13</v>
      </c>
      <c r="H3687">
        <v>78</v>
      </c>
      <c r="J3687">
        <v>60</v>
      </c>
      <c r="K3687">
        <v>79</v>
      </c>
      <c r="L3687">
        <v>72</v>
      </c>
      <c r="M3687">
        <v>83</v>
      </c>
      <c r="N3687">
        <v>73</v>
      </c>
      <c r="O3687">
        <v>52</v>
      </c>
      <c r="P3687">
        <v>74</v>
      </c>
      <c r="Q3687">
        <v>65</v>
      </c>
      <c r="R3687">
        <v>80</v>
      </c>
      <c r="T3687" s="34">
        <f>_xlfn.XLOOKUP(B3687,'LHA Demog pivot'!$B$4:$B$93,'LHA Demog pivot'!$C$4:$C$93,,,1)</f>
        <v>8129</v>
      </c>
      <c r="U3687" s="36">
        <f>ROUND(Table2[[#This Row],[LHA_Pop_2016]]*Table2[[#This Row],[C_ADR_7day]]/100000*7,0)</f>
        <v>13</v>
      </c>
      <c r="V3687" s="13">
        <f>IF(OR(Table2[[#This Row],[7d_positivity_public]]=0,ISBLANK(Table2[[#This Row],[7d_positivity_public]])),"",(Table2[[#This Row],[7d_positivity_public]]-Table2[[#This Row],[7d_positivity_all]])/Table2[[#This Row],[7d_positivity_public]])</f>
        <v>7.6923076923076927E-2</v>
      </c>
      <c r="W3687">
        <v>12</v>
      </c>
    </row>
    <row r="3688" spans="1:23" x14ac:dyDescent="0.25">
      <c r="A3688" s="10">
        <v>44512</v>
      </c>
      <c r="B3688">
        <v>212</v>
      </c>
      <c r="C3688" t="s">
        <v>263</v>
      </c>
      <c r="D3688">
        <v>19</v>
      </c>
      <c r="E3688">
        <v>21</v>
      </c>
      <c r="F3688">
        <v>-2</v>
      </c>
      <c r="G3688">
        <v>7</v>
      </c>
      <c r="H3688">
        <v>81</v>
      </c>
      <c r="J3688">
        <v>71</v>
      </c>
      <c r="K3688">
        <v>82</v>
      </c>
      <c r="L3688">
        <v>77</v>
      </c>
      <c r="M3688">
        <v>87</v>
      </c>
      <c r="N3688">
        <v>76</v>
      </c>
      <c r="O3688">
        <v>64</v>
      </c>
      <c r="P3688">
        <v>78</v>
      </c>
      <c r="Q3688">
        <v>70</v>
      </c>
      <c r="R3688">
        <v>84</v>
      </c>
      <c r="T3688" s="34">
        <f>_xlfn.XLOOKUP(B3688,'LHA Demog pivot'!$B$4:$B$93,'LHA Demog pivot'!$C$4:$C$93,,,1)</f>
        <v>93177</v>
      </c>
      <c r="U3688" s="36">
        <f>ROUND(Table2[[#This Row],[LHA_Pop_2016]]*Table2[[#This Row],[C_ADR_7day]]/100000*7,0)</f>
        <v>124</v>
      </c>
      <c r="V3688" s="13">
        <f>IF(OR(Table2[[#This Row],[7d_positivity_public]]=0,ISBLANK(Table2[[#This Row],[7d_positivity_public]])),"",(Table2[[#This Row],[7d_positivity_public]]-Table2[[#This Row],[7d_positivity_all]])/Table2[[#This Row],[7d_positivity_public]])</f>
        <v>0.14285714285714285</v>
      </c>
      <c r="W3688">
        <v>6</v>
      </c>
    </row>
    <row r="3689" spans="1:23" x14ac:dyDescent="0.25">
      <c r="A3689" s="10">
        <v>44512</v>
      </c>
      <c r="B3689">
        <v>213</v>
      </c>
      <c r="C3689" t="s">
        <v>264</v>
      </c>
      <c r="D3689">
        <v>23</v>
      </c>
      <c r="E3689">
        <v>24</v>
      </c>
      <c r="F3689">
        <v>-1</v>
      </c>
      <c r="G3689">
        <v>9</v>
      </c>
      <c r="H3689">
        <v>88</v>
      </c>
      <c r="J3689">
        <v>80</v>
      </c>
      <c r="K3689">
        <v>89</v>
      </c>
      <c r="L3689">
        <v>88</v>
      </c>
      <c r="M3689">
        <v>90</v>
      </c>
      <c r="N3689">
        <v>83</v>
      </c>
      <c r="O3689">
        <v>72</v>
      </c>
      <c r="P3689">
        <v>84</v>
      </c>
      <c r="Q3689">
        <v>82</v>
      </c>
      <c r="R3689">
        <v>87</v>
      </c>
      <c r="T3689" s="34">
        <f>_xlfn.XLOOKUP(B3689,'LHA Demog pivot'!$B$4:$B$93,'LHA Demog pivot'!$C$4:$C$93,,,1)</f>
        <v>141685</v>
      </c>
      <c r="U3689" s="36">
        <f>ROUND(Table2[[#This Row],[LHA_Pop_2016]]*Table2[[#This Row],[C_ADR_7day]]/100000*7,0)</f>
        <v>228</v>
      </c>
      <c r="V3689" s="13">
        <f>IF(OR(Table2[[#This Row],[7d_positivity_public]]=0,ISBLANK(Table2[[#This Row],[7d_positivity_public]])),"",(Table2[[#This Row],[7d_positivity_public]]-Table2[[#This Row],[7d_positivity_all]])/Table2[[#This Row],[7d_positivity_public]])</f>
        <v>0.22222222222222221</v>
      </c>
      <c r="W3689">
        <v>7</v>
      </c>
    </row>
    <row r="3690" spans="1:23" x14ac:dyDescent="0.25">
      <c r="A3690" s="10">
        <v>44512</v>
      </c>
      <c r="B3690">
        <v>214</v>
      </c>
      <c r="C3690" t="s">
        <v>265</v>
      </c>
      <c r="D3690">
        <v>26</v>
      </c>
      <c r="E3690">
        <v>16</v>
      </c>
      <c r="F3690">
        <v>10</v>
      </c>
      <c r="G3690">
        <v>10</v>
      </c>
      <c r="H3690">
        <v>81</v>
      </c>
      <c r="J3690">
        <v>74</v>
      </c>
      <c r="K3690">
        <v>82</v>
      </c>
      <c r="L3690">
        <v>77</v>
      </c>
      <c r="M3690">
        <v>87</v>
      </c>
      <c r="N3690">
        <v>77</v>
      </c>
      <c r="O3690">
        <v>66</v>
      </c>
      <c r="P3690">
        <v>77</v>
      </c>
      <c r="Q3690">
        <v>71</v>
      </c>
      <c r="R3690">
        <v>84</v>
      </c>
      <c r="T3690" s="34">
        <f>_xlfn.XLOOKUP(B3690,'LHA Demog pivot'!$B$4:$B$93,'LHA Demog pivot'!$C$4:$C$93,,,1)</f>
        <v>43157</v>
      </c>
      <c r="U3690" s="36">
        <f>ROUND(Table2[[#This Row],[LHA_Pop_2016]]*Table2[[#This Row],[C_ADR_7day]]/100000*7,0)</f>
        <v>79</v>
      </c>
      <c r="V3690" s="13">
        <f>IF(OR(Table2[[#This Row],[7d_positivity_public]]=0,ISBLANK(Table2[[#This Row],[7d_positivity_public]])),"",(Table2[[#This Row],[7d_positivity_public]]-Table2[[#This Row],[7d_positivity_all]])/Table2[[#This Row],[7d_positivity_public]])</f>
        <v>0.1</v>
      </c>
      <c r="W3690">
        <v>9</v>
      </c>
    </row>
    <row r="3691" spans="1:23" x14ac:dyDescent="0.25">
      <c r="A3691" s="10">
        <v>44512</v>
      </c>
      <c r="B3691">
        <v>215</v>
      </c>
      <c r="C3691" t="s">
        <v>135</v>
      </c>
      <c r="D3691">
        <v>9</v>
      </c>
      <c r="E3691">
        <v>16</v>
      </c>
      <c r="F3691">
        <v>-7</v>
      </c>
      <c r="G3691">
        <v>7</v>
      </c>
      <c r="H3691">
        <v>84</v>
      </c>
      <c r="J3691">
        <v>69</v>
      </c>
      <c r="K3691">
        <v>85</v>
      </c>
      <c r="L3691">
        <v>78</v>
      </c>
      <c r="M3691">
        <v>90</v>
      </c>
      <c r="N3691">
        <v>79</v>
      </c>
      <c r="O3691">
        <v>62</v>
      </c>
      <c r="P3691">
        <v>81</v>
      </c>
      <c r="Q3691">
        <v>70</v>
      </c>
      <c r="R3691">
        <v>88</v>
      </c>
      <c r="T3691" s="34">
        <f>_xlfn.XLOOKUP(B3691,'LHA Demog pivot'!$B$4:$B$93,'LHA Demog pivot'!$C$4:$C$93,,,1)</f>
        <v>9696</v>
      </c>
      <c r="U3691" s="36">
        <f>ROUND(Table2[[#This Row],[LHA_Pop_2016]]*Table2[[#This Row],[C_ADR_7day]]/100000*7,0)</f>
        <v>6</v>
      </c>
      <c r="V3691" s="13">
        <f>IF(OR(Table2[[#This Row],[7d_positivity_public]]=0,ISBLANK(Table2[[#This Row],[7d_positivity_public]])),"",(Table2[[#This Row],[7d_positivity_public]]-Table2[[#This Row],[7d_positivity_all]])/Table2[[#This Row],[7d_positivity_public]])</f>
        <v>0.2857142857142857</v>
      </c>
      <c r="W3691">
        <v>5</v>
      </c>
    </row>
    <row r="3692" spans="1:23" x14ac:dyDescent="0.25">
      <c r="A3692" s="10">
        <v>44512</v>
      </c>
      <c r="B3692">
        <v>221</v>
      </c>
      <c r="C3692" t="s">
        <v>136</v>
      </c>
      <c r="D3692">
        <v>4</v>
      </c>
      <c r="E3692">
        <v>6</v>
      </c>
      <c r="F3692">
        <v>-2</v>
      </c>
      <c r="G3692">
        <v>2</v>
      </c>
      <c r="H3692">
        <v>93</v>
      </c>
      <c r="J3692">
        <v>91</v>
      </c>
      <c r="K3692">
        <v>93</v>
      </c>
      <c r="L3692">
        <v>95</v>
      </c>
      <c r="M3692">
        <v>92</v>
      </c>
      <c r="N3692">
        <v>90</v>
      </c>
      <c r="O3692">
        <v>85</v>
      </c>
      <c r="P3692">
        <v>90</v>
      </c>
      <c r="Q3692">
        <v>91</v>
      </c>
      <c r="R3692">
        <v>89</v>
      </c>
      <c r="T3692" s="34">
        <f>_xlfn.XLOOKUP(B3692,'LHA Demog pivot'!$B$4:$B$93,'LHA Demog pivot'!$C$4:$C$93,,,1)</f>
        <v>70996</v>
      </c>
      <c r="U3692" s="36">
        <f>ROUND(Table2[[#This Row],[LHA_Pop_2016]]*Table2[[#This Row],[C_ADR_7day]]/100000*7,0)</f>
        <v>20</v>
      </c>
      <c r="V3692" s="13">
        <f>IF(OR(Table2[[#This Row],[7d_positivity_public]]=0,ISBLANK(Table2[[#This Row],[7d_positivity_public]])),"",(Table2[[#This Row],[7d_positivity_public]]-Table2[[#This Row],[7d_positivity_all]])/Table2[[#This Row],[7d_positivity_public]])</f>
        <v>0</v>
      </c>
      <c r="W3692">
        <v>2</v>
      </c>
    </row>
    <row r="3693" spans="1:23" x14ac:dyDescent="0.25">
      <c r="A3693" s="10">
        <v>44512</v>
      </c>
      <c r="B3693">
        <v>222</v>
      </c>
      <c r="C3693" t="s">
        <v>266</v>
      </c>
      <c r="D3693">
        <v>5</v>
      </c>
      <c r="E3693">
        <v>4</v>
      </c>
      <c r="F3693">
        <v>1</v>
      </c>
      <c r="G3693">
        <v>3</v>
      </c>
      <c r="H3693">
        <v>94</v>
      </c>
      <c r="J3693">
        <v>90</v>
      </c>
      <c r="K3693">
        <v>94</v>
      </c>
      <c r="L3693">
        <v>98</v>
      </c>
      <c r="M3693">
        <v>90</v>
      </c>
      <c r="N3693">
        <v>91</v>
      </c>
      <c r="O3693">
        <v>85</v>
      </c>
      <c r="P3693">
        <v>91</v>
      </c>
      <c r="Q3693">
        <v>94</v>
      </c>
      <c r="R3693">
        <v>87</v>
      </c>
      <c r="T3693" s="34">
        <f>_xlfn.XLOOKUP(B3693,'LHA Demog pivot'!$B$4:$B$93,'LHA Demog pivot'!$C$4:$C$93,,,1)</f>
        <v>232755</v>
      </c>
      <c r="U3693" s="36">
        <f>ROUND(Table2[[#This Row],[LHA_Pop_2016]]*Table2[[#This Row],[C_ADR_7day]]/100000*7,0)</f>
        <v>81</v>
      </c>
      <c r="V3693" s="13">
        <f>IF(OR(Table2[[#This Row],[7d_positivity_public]]=0,ISBLANK(Table2[[#This Row],[7d_positivity_public]])),"",(Table2[[#This Row],[7d_positivity_public]]-Table2[[#This Row],[7d_positivity_all]])/Table2[[#This Row],[7d_positivity_public]])</f>
        <v>0.66666666666666663</v>
      </c>
      <c r="W3693">
        <v>1</v>
      </c>
    </row>
    <row r="3694" spans="1:23" x14ac:dyDescent="0.25">
      <c r="A3694" s="10">
        <v>44512</v>
      </c>
      <c r="B3694">
        <v>223</v>
      </c>
      <c r="C3694" t="s">
        <v>267</v>
      </c>
      <c r="D3694">
        <v>11</v>
      </c>
      <c r="E3694">
        <v>19</v>
      </c>
      <c r="F3694">
        <v>-8</v>
      </c>
      <c r="G3694">
        <v>5</v>
      </c>
      <c r="H3694">
        <v>88</v>
      </c>
      <c r="J3694">
        <v>86</v>
      </c>
      <c r="K3694">
        <v>89</v>
      </c>
      <c r="L3694">
        <v>86</v>
      </c>
      <c r="M3694">
        <v>91</v>
      </c>
      <c r="N3694">
        <v>85</v>
      </c>
      <c r="O3694">
        <v>80</v>
      </c>
      <c r="P3694">
        <v>85</v>
      </c>
      <c r="Q3694">
        <v>81</v>
      </c>
      <c r="R3694">
        <v>89</v>
      </c>
      <c r="T3694" s="34">
        <f>_xlfn.XLOOKUP(B3694,'LHA Demog pivot'!$B$4:$B$93,'LHA Demog pivot'!$C$4:$C$93,,,1)</f>
        <v>101101</v>
      </c>
      <c r="U3694" s="36">
        <f>ROUND(Table2[[#This Row],[LHA_Pop_2016]]*Table2[[#This Row],[C_ADR_7day]]/100000*7,0)</f>
        <v>78</v>
      </c>
      <c r="V3694" s="13">
        <f>IF(OR(Table2[[#This Row],[7d_positivity_public]]=0,ISBLANK(Table2[[#This Row],[7d_positivity_public]])),"",(Table2[[#This Row],[7d_positivity_public]]-Table2[[#This Row],[7d_positivity_all]])/Table2[[#This Row],[7d_positivity_public]])</f>
        <v>0.2</v>
      </c>
      <c r="W3694">
        <v>4</v>
      </c>
    </row>
    <row r="3695" spans="1:23" x14ac:dyDescent="0.25">
      <c r="A3695" s="10">
        <v>44512</v>
      </c>
      <c r="B3695">
        <v>224</v>
      </c>
      <c r="C3695" t="s">
        <v>268</v>
      </c>
      <c r="D3695">
        <v>6</v>
      </c>
      <c r="E3695">
        <v>5</v>
      </c>
      <c r="F3695">
        <v>1</v>
      </c>
      <c r="G3695">
        <v>3</v>
      </c>
      <c r="H3695">
        <v>92</v>
      </c>
      <c r="J3695">
        <v>90</v>
      </c>
      <c r="K3695">
        <v>92</v>
      </c>
      <c r="L3695">
        <v>92</v>
      </c>
      <c r="M3695">
        <v>91</v>
      </c>
      <c r="N3695">
        <v>89</v>
      </c>
      <c r="O3695">
        <v>86</v>
      </c>
      <c r="P3695">
        <v>89</v>
      </c>
      <c r="Q3695">
        <v>88</v>
      </c>
      <c r="R3695">
        <v>89</v>
      </c>
      <c r="T3695" s="34">
        <f>_xlfn.XLOOKUP(B3695,'LHA Demog pivot'!$B$4:$B$93,'LHA Demog pivot'!$C$4:$C$93,,,1)</f>
        <v>234393</v>
      </c>
      <c r="U3695" s="36">
        <f>ROUND(Table2[[#This Row],[LHA_Pop_2016]]*Table2[[#This Row],[C_ADR_7day]]/100000*7,0)</f>
        <v>98</v>
      </c>
      <c r="V3695" s="13">
        <f>IF(OR(Table2[[#This Row],[7d_positivity_public]]=0,ISBLANK(Table2[[#This Row],[7d_positivity_public]])),"",(Table2[[#This Row],[7d_positivity_public]]-Table2[[#This Row],[7d_positivity_all]])/Table2[[#This Row],[7d_positivity_public]])</f>
        <v>0.33333333333333331</v>
      </c>
      <c r="W3695">
        <v>2</v>
      </c>
    </row>
    <row r="3696" spans="1:23" x14ac:dyDescent="0.25">
      <c r="A3696" s="10">
        <v>44512</v>
      </c>
      <c r="B3696">
        <v>231</v>
      </c>
      <c r="C3696" t="s">
        <v>269</v>
      </c>
      <c r="D3696">
        <v>13</v>
      </c>
      <c r="E3696">
        <v>11</v>
      </c>
      <c r="F3696">
        <v>2</v>
      </c>
      <c r="G3696">
        <v>5</v>
      </c>
      <c r="H3696">
        <v>89</v>
      </c>
      <c r="J3696">
        <v>85</v>
      </c>
      <c r="K3696">
        <v>89</v>
      </c>
      <c r="L3696">
        <v>87</v>
      </c>
      <c r="M3696">
        <v>91</v>
      </c>
      <c r="N3696">
        <v>85</v>
      </c>
      <c r="O3696">
        <v>80</v>
      </c>
      <c r="P3696">
        <v>86</v>
      </c>
      <c r="Q3696">
        <v>83</v>
      </c>
      <c r="R3696">
        <v>89</v>
      </c>
      <c r="T3696" s="34">
        <f>_xlfn.XLOOKUP(B3696,'LHA Demog pivot'!$B$4:$B$93,'LHA Demog pivot'!$C$4:$C$93,,,1)</f>
        <v>143778</v>
      </c>
      <c r="U3696" s="36">
        <f>ROUND(Table2[[#This Row],[LHA_Pop_2016]]*Table2[[#This Row],[C_ADR_7day]]/100000*7,0)</f>
        <v>131</v>
      </c>
      <c r="V3696" s="13">
        <f>IF(OR(Table2[[#This Row],[7d_positivity_public]]=0,ISBLANK(Table2[[#This Row],[7d_positivity_public]])),"",(Table2[[#This Row],[7d_positivity_public]]-Table2[[#This Row],[7d_positivity_all]])/Table2[[#This Row],[7d_positivity_public]])</f>
        <v>0.2</v>
      </c>
      <c r="W3696">
        <v>4</v>
      </c>
    </row>
    <row r="3697" spans="1:23" x14ac:dyDescent="0.25">
      <c r="A3697" s="10">
        <v>44512</v>
      </c>
      <c r="B3697">
        <v>232</v>
      </c>
      <c r="C3697" t="s">
        <v>270</v>
      </c>
      <c r="D3697">
        <v>4</v>
      </c>
      <c r="E3697">
        <v>2</v>
      </c>
      <c r="F3697">
        <v>2</v>
      </c>
      <c r="G3697">
        <v>2</v>
      </c>
      <c r="H3697">
        <v>95</v>
      </c>
      <c r="J3697">
        <v>94</v>
      </c>
      <c r="K3697">
        <v>95</v>
      </c>
      <c r="L3697">
        <v>95</v>
      </c>
      <c r="M3697">
        <v>94</v>
      </c>
      <c r="N3697">
        <v>92</v>
      </c>
      <c r="O3697">
        <v>89</v>
      </c>
      <c r="P3697">
        <v>92</v>
      </c>
      <c r="Q3697">
        <v>91</v>
      </c>
      <c r="R3697">
        <v>93</v>
      </c>
      <c r="T3697" s="34">
        <f>_xlfn.XLOOKUP(B3697,'LHA Demog pivot'!$B$4:$B$93,'LHA Demog pivot'!$C$4:$C$93,,,1)</f>
        <v>103064</v>
      </c>
      <c r="U3697" s="36">
        <f>ROUND(Table2[[#This Row],[LHA_Pop_2016]]*Table2[[#This Row],[C_ADR_7day]]/100000*7,0)</f>
        <v>29</v>
      </c>
      <c r="V3697" s="13">
        <f>IF(OR(Table2[[#This Row],[7d_positivity_public]]=0,ISBLANK(Table2[[#This Row],[7d_positivity_public]])),"",(Table2[[#This Row],[7d_positivity_public]]-Table2[[#This Row],[7d_positivity_all]])/Table2[[#This Row],[7d_positivity_public]])</f>
        <v>0</v>
      </c>
      <c r="W3697">
        <v>2</v>
      </c>
    </row>
    <row r="3698" spans="1:23" x14ac:dyDescent="0.25">
      <c r="A3698" s="10">
        <v>44512</v>
      </c>
      <c r="B3698">
        <v>233</v>
      </c>
      <c r="C3698" t="s">
        <v>271</v>
      </c>
      <c r="D3698">
        <v>5</v>
      </c>
      <c r="E3698">
        <v>8</v>
      </c>
      <c r="F3698">
        <v>-3</v>
      </c>
      <c r="G3698">
        <v>3</v>
      </c>
      <c r="H3698">
        <v>95</v>
      </c>
      <c r="J3698">
        <v>88</v>
      </c>
      <c r="K3698">
        <v>95</v>
      </c>
      <c r="L3698">
        <v>96</v>
      </c>
      <c r="M3698">
        <v>93</v>
      </c>
      <c r="N3698">
        <v>90</v>
      </c>
      <c r="O3698">
        <v>82</v>
      </c>
      <c r="P3698">
        <v>91</v>
      </c>
      <c r="Q3698">
        <v>91</v>
      </c>
      <c r="R3698">
        <v>91</v>
      </c>
      <c r="T3698" s="34">
        <f>_xlfn.XLOOKUP(B3698,'LHA Demog pivot'!$B$4:$B$93,'LHA Demog pivot'!$C$4:$C$93,,,1)</f>
        <v>443367</v>
      </c>
      <c r="U3698" s="36">
        <f>ROUND(Table2[[#This Row],[LHA_Pop_2016]]*Table2[[#This Row],[C_ADR_7day]]/100000*7,0)</f>
        <v>155</v>
      </c>
      <c r="V3698" s="13">
        <f>IF(OR(Table2[[#This Row],[7d_positivity_public]]=0,ISBLANK(Table2[[#This Row],[7d_positivity_public]])),"",(Table2[[#This Row],[7d_positivity_public]]-Table2[[#This Row],[7d_positivity_all]])/Table2[[#This Row],[7d_positivity_public]])</f>
        <v>0.33333333333333331</v>
      </c>
      <c r="W3698">
        <v>2</v>
      </c>
    </row>
    <row r="3699" spans="1:23" x14ac:dyDescent="0.25">
      <c r="A3699" s="10">
        <v>44512</v>
      </c>
      <c r="B3699">
        <v>234</v>
      </c>
      <c r="C3699" t="s">
        <v>272</v>
      </c>
      <c r="D3699">
        <v>9</v>
      </c>
      <c r="E3699">
        <v>9</v>
      </c>
      <c r="F3699">
        <v>0</v>
      </c>
      <c r="G3699">
        <v>5</v>
      </c>
      <c r="H3699">
        <v>90</v>
      </c>
      <c r="J3699">
        <v>89</v>
      </c>
      <c r="K3699">
        <v>91</v>
      </c>
      <c r="L3699">
        <v>89</v>
      </c>
      <c r="M3699">
        <v>92</v>
      </c>
      <c r="N3699">
        <v>88</v>
      </c>
      <c r="O3699">
        <v>84</v>
      </c>
      <c r="P3699">
        <v>88</v>
      </c>
      <c r="Q3699">
        <v>85</v>
      </c>
      <c r="R3699">
        <v>90</v>
      </c>
      <c r="T3699" s="34">
        <f>_xlfn.XLOOKUP(B3699,'LHA Demog pivot'!$B$4:$B$93,'LHA Demog pivot'!$C$4:$C$93,,,1)</f>
        <v>94768</v>
      </c>
      <c r="U3699" s="36">
        <f>ROUND(Table2[[#This Row],[LHA_Pop_2016]]*Table2[[#This Row],[C_ADR_7day]]/100000*7,0)</f>
        <v>60</v>
      </c>
      <c r="V3699" s="13">
        <f>IF(OR(Table2[[#This Row],[7d_positivity_public]]=0,ISBLANK(Table2[[#This Row],[7d_positivity_public]])),"",(Table2[[#This Row],[7d_positivity_public]]-Table2[[#This Row],[7d_positivity_all]])/Table2[[#This Row],[7d_positivity_public]])</f>
        <v>0.2</v>
      </c>
      <c r="W3699">
        <v>4</v>
      </c>
    </row>
    <row r="3700" spans="1:23" x14ac:dyDescent="0.25">
      <c r="A3700" s="10">
        <v>44512</v>
      </c>
      <c r="B3700">
        <v>311</v>
      </c>
      <c r="C3700" t="s">
        <v>273</v>
      </c>
      <c r="D3700">
        <v>3</v>
      </c>
      <c r="E3700">
        <v>2</v>
      </c>
      <c r="F3700">
        <v>1</v>
      </c>
      <c r="G3700">
        <v>3</v>
      </c>
      <c r="H3700">
        <v>92</v>
      </c>
      <c r="J3700">
        <v>91</v>
      </c>
      <c r="K3700">
        <v>92</v>
      </c>
      <c r="L3700">
        <v>96</v>
      </c>
      <c r="M3700">
        <v>89</v>
      </c>
      <c r="N3700">
        <v>90</v>
      </c>
      <c r="O3700">
        <v>87</v>
      </c>
      <c r="P3700">
        <v>90</v>
      </c>
      <c r="Q3700">
        <v>92</v>
      </c>
      <c r="R3700">
        <v>87</v>
      </c>
      <c r="T3700" s="34">
        <f>_xlfn.XLOOKUP(B3700,'LHA Demog pivot'!$B$4:$B$93,'LHA Demog pivot'!$C$4:$C$93,,,1)</f>
        <v>198309</v>
      </c>
      <c r="U3700" s="36">
        <f>ROUND(Table2[[#This Row],[LHA_Pop_2016]]*Table2[[#This Row],[C_ADR_7day]]/100000*7,0)</f>
        <v>42</v>
      </c>
      <c r="V3700" s="13">
        <f>IF(OR(Table2[[#This Row],[7d_positivity_public]]=0,ISBLANK(Table2[[#This Row],[7d_positivity_public]])),"",(Table2[[#This Row],[7d_positivity_public]]-Table2[[#This Row],[7d_positivity_all]])/Table2[[#This Row],[7d_positivity_public]])</f>
        <v>0.33333333333333331</v>
      </c>
      <c r="W3700">
        <v>2</v>
      </c>
    </row>
    <row r="3701" spans="1:23" x14ac:dyDescent="0.25">
      <c r="A3701" s="10">
        <v>44512</v>
      </c>
      <c r="B3701">
        <v>321</v>
      </c>
      <c r="C3701" t="s">
        <v>274</v>
      </c>
      <c r="D3701">
        <v>5</v>
      </c>
      <c r="E3701">
        <v>5</v>
      </c>
      <c r="F3701">
        <v>0</v>
      </c>
      <c r="G3701">
        <v>4</v>
      </c>
      <c r="H3701">
        <v>97</v>
      </c>
      <c r="J3701">
        <v>92</v>
      </c>
      <c r="K3701">
        <v>98</v>
      </c>
      <c r="L3701">
        <v>100</v>
      </c>
      <c r="M3701">
        <v>90</v>
      </c>
      <c r="N3701">
        <v>93</v>
      </c>
      <c r="O3701">
        <v>86</v>
      </c>
      <c r="P3701">
        <v>93</v>
      </c>
      <c r="Q3701">
        <v>98</v>
      </c>
      <c r="R3701">
        <v>87</v>
      </c>
      <c r="T3701" s="34">
        <f>_xlfn.XLOOKUP(B3701,'LHA Demog pivot'!$B$4:$B$93,'LHA Demog pivot'!$C$4:$C$93,,,1)</f>
        <v>122041</v>
      </c>
      <c r="U3701" s="36">
        <f>ROUND(Table2[[#This Row],[LHA_Pop_2016]]*Table2[[#This Row],[C_ADR_7day]]/100000*7,0)</f>
        <v>43</v>
      </c>
      <c r="V3701" s="13">
        <f>IF(OR(Table2[[#This Row],[7d_positivity_public]]=0,ISBLANK(Table2[[#This Row],[7d_positivity_public]])),"",(Table2[[#This Row],[7d_positivity_public]]-Table2[[#This Row],[7d_positivity_all]])/Table2[[#This Row],[7d_positivity_public]])</f>
        <v>0.75</v>
      </c>
      <c r="W3701">
        <v>1</v>
      </c>
    </row>
    <row r="3702" spans="1:23" x14ac:dyDescent="0.25">
      <c r="A3702" s="10">
        <v>44512</v>
      </c>
      <c r="B3702">
        <v>322</v>
      </c>
      <c r="C3702" t="s">
        <v>275</v>
      </c>
      <c r="D3702">
        <v>5</v>
      </c>
      <c r="E3702">
        <v>8</v>
      </c>
      <c r="F3702">
        <v>-3</v>
      </c>
      <c r="G3702">
        <v>4</v>
      </c>
      <c r="H3702">
        <v>91</v>
      </c>
      <c r="J3702">
        <v>85</v>
      </c>
      <c r="K3702">
        <v>91</v>
      </c>
      <c r="L3702">
        <v>94</v>
      </c>
      <c r="M3702">
        <v>86</v>
      </c>
      <c r="N3702">
        <v>85</v>
      </c>
      <c r="O3702">
        <v>77</v>
      </c>
      <c r="P3702">
        <v>86</v>
      </c>
      <c r="Q3702">
        <v>89</v>
      </c>
      <c r="R3702">
        <v>81</v>
      </c>
      <c r="T3702" s="34">
        <f>_xlfn.XLOOKUP(B3702,'LHA Demog pivot'!$B$4:$B$93,'LHA Demog pivot'!$C$4:$C$93,,,1)</f>
        <v>61532</v>
      </c>
      <c r="U3702" s="36">
        <f>ROUND(Table2[[#This Row],[LHA_Pop_2016]]*Table2[[#This Row],[C_ADR_7day]]/100000*7,0)</f>
        <v>22</v>
      </c>
      <c r="V3702" s="13">
        <f>IF(OR(Table2[[#This Row],[7d_positivity_public]]=0,ISBLANK(Table2[[#This Row],[7d_positivity_public]])),"",(Table2[[#This Row],[7d_positivity_public]]-Table2[[#This Row],[7d_positivity_all]])/Table2[[#This Row],[7d_positivity_public]])</f>
        <v>0.5</v>
      </c>
      <c r="W3702">
        <v>2</v>
      </c>
    </row>
    <row r="3703" spans="1:23" x14ac:dyDescent="0.25">
      <c r="A3703" s="10">
        <v>44512</v>
      </c>
      <c r="B3703">
        <v>323</v>
      </c>
      <c r="C3703" t="s">
        <v>276</v>
      </c>
      <c r="D3703">
        <v>4</v>
      </c>
      <c r="E3703">
        <v>2</v>
      </c>
      <c r="F3703">
        <v>2</v>
      </c>
      <c r="G3703">
        <v>3</v>
      </c>
      <c r="H3703">
        <v>97</v>
      </c>
      <c r="J3703">
        <v>94</v>
      </c>
      <c r="K3703">
        <v>98</v>
      </c>
      <c r="L3703">
        <v>100</v>
      </c>
      <c r="M3703">
        <v>93</v>
      </c>
      <c r="N3703">
        <v>94</v>
      </c>
      <c r="O3703">
        <v>90</v>
      </c>
      <c r="P3703">
        <v>95</v>
      </c>
      <c r="Q3703">
        <v>98</v>
      </c>
      <c r="R3703">
        <v>91</v>
      </c>
      <c r="T3703" s="34">
        <f>_xlfn.XLOOKUP(B3703,'LHA Demog pivot'!$B$4:$B$93,'LHA Demog pivot'!$C$4:$C$93,,,1)</f>
        <v>103894</v>
      </c>
      <c r="U3703" s="36">
        <f>ROUND(Table2[[#This Row],[LHA_Pop_2016]]*Table2[[#This Row],[C_ADR_7day]]/100000*7,0)</f>
        <v>29</v>
      </c>
      <c r="V3703" s="13">
        <f>IF(OR(Table2[[#This Row],[7d_positivity_public]]=0,ISBLANK(Table2[[#This Row],[7d_positivity_public]])),"",(Table2[[#This Row],[7d_positivity_public]]-Table2[[#This Row],[7d_positivity_all]])/Table2[[#This Row],[7d_positivity_public]])</f>
        <v>0.33333333333333331</v>
      </c>
      <c r="W3703">
        <v>2</v>
      </c>
    </row>
    <row r="3704" spans="1:23" x14ac:dyDescent="0.25">
      <c r="A3704" s="10">
        <v>44512</v>
      </c>
      <c r="B3704">
        <v>324</v>
      </c>
      <c r="C3704" t="s">
        <v>277</v>
      </c>
      <c r="D3704">
        <v>2</v>
      </c>
      <c r="E3704">
        <v>4</v>
      </c>
      <c r="F3704">
        <v>-2</v>
      </c>
      <c r="G3704">
        <v>2</v>
      </c>
      <c r="H3704">
        <v>95</v>
      </c>
      <c r="J3704">
        <v>94</v>
      </c>
      <c r="K3704">
        <v>95</v>
      </c>
      <c r="L3704">
        <v>98</v>
      </c>
      <c r="M3704">
        <v>91</v>
      </c>
      <c r="N3704">
        <v>92</v>
      </c>
      <c r="O3704">
        <v>90</v>
      </c>
      <c r="P3704">
        <v>92</v>
      </c>
      <c r="Q3704">
        <v>95</v>
      </c>
      <c r="R3704">
        <v>89</v>
      </c>
      <c r="T3704" s="34">
        <f>_xlfn.XLOOKUP(B3704,'LHA Demog pivot'!$B$4:$B$93,'LHA Demog pivot'!$C$4:$C$93,,,1)</f>
        <v>131178</v>
      </c>
      <c r="U3704" s="36">
        <f>ROUND(Table2[[#This Row],[LHA_Pop_2016]]*Table2[[#This Row],[C_ADR_7day]]/100000*7,0)</f>
        <v>18</v>
      </c>
      <c r="V3704" s="13">
        <f>IF(OR(Table2[[#This Row],[7d_positivity_public]]=0,ISBLANK(Table2[[#This Row],[7d_positivity_public]])),"",(Table2[[#This Row],[7d_positivity_public]]-Table2[[#This Row],[7d_positivity_all]])/Table2[[#This Row],[7d_positivity_public]])</f>
        <v>0.5</v>
      </c>
      <c r="W3704">
        <v>1</v>
      </c>
    </row>
    <row r="3705" spans="1:23" x14ac:dyDescent="0.25">
      <c r="A3705" s="10">
        <v>44512</v>
      </c>
      <c r="B3705">
        <v>325</v>
      </c>
      <c r="C3705" t="s">
        <v>278</v>
      </c>
      <c r="D3705">
        <v>3</v>
      </c>
      <c r="E3705">
        <v>3</v>
      </c>
      <c r="F3705">
        <v>0</v>
      </c>
      <c r="G3705">
        <v>2</v>
      </c>
      <c r="H3705">
        <v>96</v>
      </c>
      <c r="J3705">
        <v>94</v>
      </c>
      <c r="K3705">
        <v>96</v>
      </c>
      <c r="L3705">
        <v>99</v>
      </c>
      <c r="M3705">
        <v>92</v>
      </c>
      <c r="N3705">
        <v>94</v>
      </c>
      <c r="O3705">
        <v>91</v>
      </c>
      <c r="P3705">
        <v>94</v>
      </c>
      <c r="Q3705">
        <v>96</v>
      </c>
      <c r="R3705">
        <v>90</v>
      </c>
      <c r="T3705" s="34">
        <f>_xlfn.XLOOKUP(B3705,'LHA Demog pivot'!$B$4:$B$93,'LHA Demog pivot'!$C$4:$C$93,,,1)</f>
        <v>95808</v>
      </c>
      <c r="U3705" s="36">
        <f>ROUND(Table2[[#This Row],[LHA_Pop_2016]]*Table2[[#This Row],[C_ADR_7day]]/100000*7,0)</f>
        <v>20</v>
      </c>
      <c r="V3705" s="13">
        <f>IF(OR(Table2[[#This Row],[7d_positivity_public]]=0,ISBLANK(Table2[[#This Row],[7d_positivity_public]])),"",(Table2[[#This Row],[7d_positivity_public]]-Table2[[#This Row],[7d_positivity_all]])/Table2[[#This Row],[7d_positivity_public]])</f>
        <v>0.5</v>
      </c>
      <c r="W3705">
        <v>1</v>
      </c>
    </row>
    <row r="3706" spans="1:23" x14ac:dyDescent="0.25">
      <c r="A3706" s="10">
        <v>44512</v>
      </c>
      <c r="B3706">
        <v>326</v>
      </c>
      <c r="C3706" t="s">
        <v>279</v>
      </c>
      <c r="D3706">
        <v>5</v>
      </c>
      <c r="E3706">
        <v>5</v>
      </c>
      <c r="F3706">
        <v>0</v>
      </c>
      <c r="G3706">
        <v>5</v>
      </c>
      <c r="H3706">
        <v>95</v>
      </c>
      <c r="J3706">
        <v>93</v>
      </c>
      <c r="K3706">
        <v>96</v>
      </c>
      <c r="L3706">
        <v>100</v>
      </c>
      <c r="M3706">
        <v>91</v>
      </c>
      <c r="N3706">
        <v>92</v>
      </c>
      <c r="O3706">
        <v>89</v>
      </c>
      <c r="P3706">
        <v>93</v>
      </c>
      <c r="Q3706">
        <v>96</v>
      </c>
      <c r="R3706">
        <v>89</v>
      </c>
      <c r="T3706" s="34">
        <f>_xlfn.XLOOKUP(B3706,'LHA Demog pivot'!$B$4:$B$93,'LHA Demog pivot'!$C$4:$C$93,,,1)</f>
        <v>134575</v>
      </c>
      <c r="U3706" s="36">
        <f>ROUND(Table2[[#This Row],[LHA_Pop_2016]]*Table2[[#This Row],[C_ADR_7day]]/100000*7,0)</f>
        <v>47</v>
      </c>
      <c r="V3706" s="13">
        <f>IF(OR(Table2[[#This Row],[7d_positivity_public]]=0,ISBLANK(Table2[[#This Row],[7d_positivity_public]])),"",(Table2[[#This Row],[7d_positivity_public]]-Table2[[#This Row],[7d_positivity_all]])/Table2[[#This Row],[7d_positivity_public]])</f>
        <v>0.6</v>
      </c>
      <c r="W3706">
        <v>2</v>
      </c>
    </row>
    <row r="3707" spans="1:23" x14ac:dyDescent="0.25">
      <c r="A3707" s="10">
        <v>44512</v>
      </c>
      <c r="B3707">
        <v>331</v>
      </c>
      <c r="C3707" t="s">
        <v>280</v>
      </c>
      <c r="D3707">
        <v>3</v>
      </c>
      <c r="E3707">
        <v>2</v>
      </c>
      <c r="F3707">
        <v>1</v>
      </c>
      <c r="G3707">
        <v>2</v>
      </c>
      <c r="H3707">
        <v>95</v>
      </c>
      <c r="J3707">
        <v>96</v>
      </c>
      <c r="K3707">
        <v>95</v>
      </c>
      <c r="L3707">
        <v>96</v>
      </c>
      <c r="M3707">
        <v>94</v>
      </c>
      <c r="N3707">
        <v>92</v>
      </c>
      <c r="O3707">
        <v>92</v>
      </c>
      <c r="P3707">
        <v>92</v>
      </c>
      <c r="Q3707">
        <v>92</v>
      </c>
      <c r="R3707">
        <v>92</v>
      </c>
      <c r="T3707" s="34">
        <f>_xlfn.XLOOKUP(B3707,'LHA Demog pivot'!$B$4:$B$93,'LHA Demog pivot'!$C$4:$C$93,,,1)</f>
        <v>141392</v>
      </c>
      <c r="U3707" s="36">
        <f>ROUND(Table2[[#This Row],[LHA_Pop_2016]]*Table2[[#This Row],[C_ADR_7day]]/100000*7,0)</f>
        <v>30</v>
      </c>
      <c r="V3707" s="13">
        <f>IF(OR(Table2[[#This Row],[7d_positivity_public]]=0,ISBLANK(Table2[[#This Row],[7d_positivity_public]])),"",(Table2[[#This Row],[7d_positivity_public]]-Table2[[#This Row],[7d_positivity_all]])/Table2[[#This Row],[7d_positivity_public]])</f>
        <v>0.5</v>
      </c>
      <c r="W3707">
        <v>1</v>
      </c>
    </row>
    <row r="3708" spans="1:23" x14ac:dyDescent="0.25">
      <c r="A3708" s="10">
        <v>44512</v>
      </c>
      <c r="B3708">
        <v>332</v>
      </c>
      <c r="C3708" t="s">
        <v>281</v>
      </c>
      <c r="D3708">
        <v>5</v>
      </c>
      <c r="E3708">
        <v>4</v>
      </c>
      <c r="F3708">
        <v>1</v>
      </c>
      <c r="G3708">
        <v>4</v>
      </c>
      <c r="H3708">
        <v>91</v>
      </c>
      <c r="J3708">
        <v>92</v>
      </c>
      <c r="K3708">
        <v>91</v>
      </c>
      <c r="L3708">
        <v>89</v>
      </c>
      <c r="M3708">
        <v>92</v>
      </c>
      <c r="N3708">
        <v>88</v>
      </c>
      <c r="O3708">
        <v>88</v>
      </c>
      <c r="P3708">
        <v>88</v>
      </c>
      <c r="Q3708">
        <v>85</v>
      </c>
      <c r="R3708">
        <v>90</v>
      </c>
      <c r="T3708" s="34">
        <f>_xlfn.XLOOKUP(B3708,'LHA Demog pivot'!$B$4:$B$93,'LHA Demog pivot'!$C$4:$C$93,,,1)</f>
        <v>50490</v>
      </c>
      <c r="U3708" s="36">
        <f>ROUND(Table2[[#This Row],[LHA_Pop_2016]]*Table2[[#This Row],[C_ADR_7day]]/100000*7,0)</f>
        <v>18</v>
      </c>
      <c r="V3708" s="13">
        <f>IF(OR(Table2[[#This Row],[7d_positivity_public]]=0,ISBLANK(Table2[[#This Row],[7d_positivity_public]])),"",(Table2[[#This Row],[7d_positivity_public]]-Table2[[#This Row],[7d_positivity_all]])/Table2[[#This Row],[7d_positivity_public]])</f>
        <v>0.5</v>
      </c>
      <c r="W3708">
        <v>2</v>
      </c>
    </row>
    <row r="3709" spans="1:23" x14ac:dyDescent="0.25">
      <c r="A3709" s="10">
        <v>44512</v>
      </c>
      <c r="B3709">
        <v>333</v>
      </c>
      <c r="C3709" t="s">
        <v>282</v>
      </c>
      <c r="D3709">
        <v>6</v>
      </c>
      <c r="E3709">
        <v>9</v>
      </c>
      <c r="F3709">
        <v>-3</v>
      </c>
      <c r="G3709">
        <v>5</v>
      </c>
      <c r="H3709">
        <v>88</v>
      </c>
      <c r="J3709">
        <v>82</v>
      </c>
      <c r="K3709">
        <v>88</v>
      </c>
      <c r="L3709">
        <v>83</v>
      </c>
      <c r="M3709">
        <v>91</v>
      </c>
      <c r="N3709">
        <v>84</v>
      </c>
      <c r="O3709">
        <v>75</v>
      </c>
      <c r="P3709">
        <v>85</v>
      </c>
      <c r="Q3709">
        <v>77</v>
      </c>
      <c r="R3709">
        <v>89</v>
      </c>
      <c r="T3709" s="34">
        <f>_xlfn.XLOOKUP(B3709,'LHA Demog pivot'!$B$4:$B$93,'LHA Demog pivot'!$C$4:$C$93,,,1)</f>
        <v>29970</v>
      </c>
      <c r="U3709" s="36">
        <f>ROUND(Table2[[#This Row],[LHA_Pop_2016]]*Table2[[#This Row],[C_ADR_7day]]/100000*7,0)</f>
        <v>13</v>
      </c>
      <c r="V3709" s="13">
        <f>IF(OR(Table2[[#This Row],[7d_positivity_public]]=0,ISBLANK(Table2[[#This Row],[7d_positivity_public]])),"",(Table2[[#This Row],[7d_positivity_public]]-Table2[[#This Row],[7d_positivity_all]])/Table2[[#This Row],[7d_positivity_public]])</f>
        <v>0.2</v>
      </c>
      <c r="W3709">
        <v>4</v>
      </c>
    </row>
    <row r="3710" spans="1:23" x14ac:dyDescent="0.25">
      <c r="A3710" s="10">
        <v>44512</v>
      </c>
      <c r="B3710">
        <v>334</v>
      </c>
      <c r="C3710" t="s">
        <v>283</v>
      </c>
      <c r="D3710">
        <v>0</v>
      </c>
      <c r="E3710">
        <v>0</v>
      </c>
      <c r="F3710">
        <v>0</v>
      </c>
      <c r="G3710">
        <v>0</v>
      </c>
      <c r="H3710">
        <v>85</v>
      </c>
      <c r="J3710">
        <v>77</v>
      </c>
      <c r="K3710">
        <v>86</v>
      </c>
      <c r="L3710">
        <v>79</v>
      </c>
      <c r="M3710">
        <v>90</v>
      </c>
      <c r="N3710">
        <v>81</v>
      </c>
      <c r="O3710">
        <v>69</v>
      </c>
      <c r="P3710">
        <v>82</v>
      </c>
      <c r="Q3710">
        <v>72</v>
      </c>
      <c r="R3710">
        <v>88</v>
      </c>
      <c r="T3710" s="34">
        <f>_xlfn.XLOOKUP(B3710,'LHA Demog pivot'!$B$4:$B$93,'LHA Demog pivot'!$C$4:$C$93,,,1)</f>
        <v>19671</v>
      </c>
      <c r="U3710" s="36">
        <f>ROUND(Table2[[#This Row],[LHA_Pop_2016]]*Table2[[#This Row],[C_ADR_7day]]/100000*7,0)</f>
        <v>0</v>
      </c>
      <c r="V3710" s="13" t="str">
        <f>IF(OR(Table2[[#This Row],[7d_positivity_public]]=0,ISBLANK(Table2[[#This Row],[7d_positivity_public]])),"",(Table2[[#This Row],[7d_positivity_public]]-Table2[[#This Row],[7d_positivity_all]])/Table2[[#This Row],[7d_positivity_public]])</f>
        <v/>
      </c>
      <c r="W3710">
        <v>0</v>
      </c>
    </row>
    <row r="3711" spans="1:23" x14ac:dyDescent="0.25">
      <c r="A3711" s="10">
        <v>44512</v>
      </c>
      <c r="B3711">
        <v>335</v>
      </c>
      <c r="C3711" t="s">
        <v>284</v>
      </c>
      <c r="D3711">
        <v>8</v>
      </c>
      <c r="E3711">
        <v>10</v>
      </c>
      <c r="F3711">
        <v>-2</v>
      </c>
      <c r="G3711">
        <v>4</v>
      </c>
      <c r="H3711">
        <v>97</v>
      </c>
      <c r="J3711">
        <v>92</v>
      </c>
      <c r="K3711">
        <v>97</v>
      </c>
      <c r="L3711">
        <v>99</v>
      </c>
      <c r="M3711">
        <v>94</v>
      </c>
      <c r="N3711">
        <v>91</v>
      </c>
      <c r="O3711">
        <v>84</v>
      </c>
      <c r="P3711">
        <v>92</v>
      </c>
      <c r="Q3711">
        <v>92</v>
      </c>
      <c r="R3711">
        <v>91</v>
      </c>
      <c r="T3711" s="34">
        <f>_xlfn.XLOOKUP(B3711,'LHA Demog pivot'!$B$4:$B$93,'LHA Demog pivot'!$C$4:$C$93,,,1)</f>
        <v>38653</v>
      </c>
      <c r="U3711" s="36">
        <f>ROUND(Table2[[#This Row],[LHA_Pop_2016]]*Table2[[#This Row],[C_ADR_7day]]/100000*7,0)</f>
        <v>22</v>
      </c>
      <c r="V3711" s="13">
        <f>IF(OR(Table2[[#This Row],[7d_positivity_public]]=0,ISBLANK(Table2[[#This Row],[7d_positivity_public]])),"",(Table2[[#This Row],[7d_positivity_public]]-Table2[[#This Row],[7d_positivity_all]])/Table2[[#This Row],[7d_positivity_public]])</f>
        <v>0.5</v>
      </c>
      <c r="W3711">
        <v>2</v>
      </c>
    </row>
    <row r="3712" spans="1:23" x14ac:dyDescent="0.25">
      <c r="A3712" s="10">
        <v>44512</v>
      </c>
      <c r="B3712">
        <v>336</v>
      </c>
      <c r="C3712" t="s">
        <v>285</v>
      </c>
      <c r="D3712">
        <v>85</v>
      </c>
      <c r="E3712">
        <v>10</v>
      </c>
      <c r="F3712">
        <v>75</v>
      </c>
      <c r="G3712">
        <v>22</v>
      </c>
      <c r="H3712">
        <v>80</v>
      </c>
      <c r="J3712">
        <v>68</v>
      </c>
      <c r="K3712">
        <v>81</v>
      </c>
      <c r="L3712">
        <v>77</v>
      </c>
      <c r="M3712">
        <v>85</v>
      </c>
      <c r="N3712">
        <v>73</v>
      </c>
      <c r="O3712">
        <v>57</v>
      </c>
      <c r="P3712">
        <v>74</v>
      </c>
      <c r="Q3712">
        <v>67</v>
      </c>
      <c r="R3712">
        <v>80</v>
      </c>
      <c r="T3712" s="34">
        <f>_xlfn.XLOOKUP(B3712,'LHA Demog pivot'!$B$4:$B$93,'LHA Demog pivot'!$C$4:$C$93,,,1)</f>
        <v>2678</v>
      </c>
      <c r="U3712" s="36">
        <f>ROUND(Table2[[#This Row],[LHA_Pop_2016]]*Table2[[#This Row],[C_ADR_7day]]/100000*7,0)</f>
        <v>16</v>
      </c>
      <c r="V3712" s="13">
        <f>IF(OR(Table2[[#This Row],[7d_positivity_public]]=0,ISBLANK(Table2[[#This Row],[7d_positivity_public]])),"",(Table2[[#This Row],[7d_positivity_public]]-Table2[[#This Row],[7d_positivity_all]])/Table2[[#This Row],[7d_positivity_public]])</f>
        <v>0</v>
      </c>
      <c r="W3712">
        <v>22</v>
      </c>
    </row>
    <row r="3713" spans="1:23" x14ac:dyDescent="0.25">
      <c r="A3713" s="10">
        <v>44512</v>
      </c>
      <c r="B3713">
        <v>337</v>
      </c>
      <c r="C3713" t="s">
        <v>286</v>
      </c>
      <c r="D3713">
        <v>35</v>
      </c>
      <c r="E3713">
        <v>61</v>
      </c>
      <c r="F3713">
        <v>-26</v>
      </c>
      <c r="G3713">
        <v>3</v>
      </c>
      <c r="H3713">
        <v>98</v>
      </c>
      <c r="J3713">
        <v>92</v>
      </c>
      <c r="K3713">
        <v>98</v>
      </c>
      <c r="L3713">
        <v>99</v>
      </c>
      <c r="M3713">
        <v>97</v>
      </c>
      <c r="N3713">
        <v>94</v>
      </c>
      <c r="O3713">
        <v>85</v>
      </c>
      <c r="P3713">
        <v>95</v>
      </c>
      <c r="Q3713">
        <v>95</v>
      </c>
      <c r="R3713">
        <v>95</v>
      </c>
      <c r="T3713" s="34">
        <f>_xlfn.XLOOKUP(B3713,'LHA Demog pivot'!$B$4:$B$93,'LHA Demog pivot'!$C$4:$C$93,,,1)</f>
        <v>1514</v>
      </c>
      <c r="U3713" s="36">
        <f>ROUND(Table2[[#This Row],[LHA_Pop_2016]]*Table2[[#This Row],[C_ADR_7day]]/100000*7,0)</f>
        <v>4</v>
      </c>
      <c r="V3713" s="13">
        <f>IF(OR(Table2[[#This Row],[7d_positivity_public]]=0,ISBLANK(Table2[[#This Row],[7d_positivity_public]])),"",(Table2[[#This Row],[7d_positivity_public]]-Table2[[#This Row],[7d_positivity_all]])/Table2[[#This Row],[7d_positivity_public]])</f>
        <v>0</v>
      </c>
      <c r="W3713">
        <v>3</v>
      </c>
    </row>
    <row r="3714" spans="1:23" x14ac:dyDescent="0.25">
      <c r="A3714" s="10">
        <v>44512</v>
      </c>
      <c r="B3714">
        <v>411</v>
      </c>
      <c r="C3714" t="s">
        <v>287</v>
      </c>
      <c r="D3714">
        <v>3</v>
      </c>
      <c r="E3714">
        <v>3</v>
      </c>
      <c r="F3714">
        <v>0</v>
      </c>
      <c r="G3714">
        <v>3</v>
      </c>
      <c r="H3714">
        <v>96</v>
      </c>
      <c r="J3714">
        <v>96</v>
      </c>
      <c r="K3714">
        <v>96</v>
      </c>
      <c r="L3714">
        <v>97</v>
      </c>
      <c r="M3714">
        <v>95</v>
      </c>
      <c r="N3714">
        <v>92</v>
      </c>
      <c r="O3714">
        <v>91</v>
      </c>
      <c r="P3714">
        <v>93</v>
      </c>
      <c r="Q3714">
        <v>93</v>
      </c>
      <c r="R3714">
        <v>92</v>
      </c>
      <c r="T3714" s="34">
        <f>_xlfn.XLOOKUP(B3714,'LHA Demog pivot'!$B$4:$B$93,'LHA Demog pivot'!$C$4:$C$93,,,1)</f>
        <v>225919</v>
      </c>
      <c r="U3714" s="36">
        <f>ROUND(Table2[[#This Row],[LHA_Pop_2016]]*Table2[[#This Row],[C_ADR_7day]]/100000*7,0)</f>
        <v>47</v>
      </c>
      <c r="V3714" s="13">
        <f>IF(OR(Table2[[#This Row],[7d_positivity_public]]=0,ISBLANK(Table2[[#This Row],[7d_positivity_public]])),"",(Table2[[#This Row],[7d_positivity_public]]-Table2[[#This Row],[7d_positivity_all]])/Table2[[#This Row],[7d_positivity_public]])</f>
        <v>0.33333333333333331</v>
      </c>
      <c r="W3714">
        <v>2</v>
      </c>
    </row>
    <row r="3715" spans="1:23" x14ac:dyDescent="0.25">
      <c r="A3715" s="10">
        <v>44512</v>
      </c>
      <c r="B3715">
        <v>412</v>
      </c>
      <c r="C3715" t="s">
        <v>288</v>
      </c>
      <c r="D3715">
        <v>3</v>
      </c>
      <c r="E3715">
        <v>3</v>
      </c>
      <c r="F3715">
        <v>0</v>
      </c>
      <c r="G3715">
        <v>3</v>
      </c>
      <c r="H3715">
        <v>92</v>
      </c>
      <c r="J3715">
        <v>91</v>
      </c>
      <c r="K3715">
        <v>93</v>
      </c>
      <c r="L3715">
        <v>91</v>
      </c>
      <c r="M3715">
        <v>94</v>
      </c>
      <c r="N3715">
        <v>89</v>
      </c>
      <c r="O3715">
        <v>85</v>
      </c>
      <c r="P3715">
        <v>89</v>
      </c>
      <c r="Q3715">
        <v>86</v>
      </c>
      <c r="R3715">
        <v>92</v>
      </c>
      <c r="T3715" s="34">
        <f>_xlfn.XLOOKUP(B3715,'LHA Demog pivot'!$B$4:$B$93,'LHA Demog pivot'!$C$4:$C$93,,,1)</f>
        <v>77460</v>
      </c>
      <c r="U3715" s="36">
        <f>ROUND(Table2[[#This Row],[LHA_Pop_2016]]*Table2[[#This Row],[C_ADR_7day]]/100000*7,0)</f>
        <v>16</v>
      </c>
      <c r="V3715" s="13">
        <f>IF(OR(Table2[[#This Row],[7d_positivity_public]]=0,ISBLANK(Table2[[#This Row],[7d_positivity_public]])),"",(Table2[[#This Row],[7d_positivity_public]]-Table2[[#This Row],[7d_positivity_all]])/Table2[[#This Row],[7d_positivity_public]])</f>
        <v>0.33333333333333331</v>
      </c>
      <c r="W3715">
        <v>2</v>
      </c>
    </row>
    <row r="3716" spans="1:23" x14ac:dyDescent="0.25">
      <c r="A3716" s="10">
        <v>44512</v>
      </c>
      <c r="B3716">
        <v>413</v>
      </c>
      <c r="C3716" t="s">
        <v>289</v>
      </c>
      <c r="D3716">
        <v>3</v>
      </c>
      <c r="E3716">
        <v>3</v>
      </c>
      <c r="F3716">
        <v>0</v>
      </c>
      <c r="G3716">
        <v>2</v>
      </c>
      <c r="H3716">
        <v>95</v>
      </c>
      <c r="J3716">
        <v>97</v>
      </c>
      <c r="K3716">
        <v>95</v>
      </c>
      <c r="L3716">
        <v>93</v>
      </c>
      <c r="M3716">
        <v>96</v>
      </c>
      <c r="N3716">
        <v>93</v>
      </c>
      <c r="O3716">
        <v>92</v>
      </c>
      <c r="P3716">
        <v>93</v>
      </c>
      <c r="Q3716">
        <v>90</v>
      </c>
      <c r="R3716">
        <v>94</v>
      </c>
      <c r="T3716" s="34">
        <f>_xlfn.XLOOKUP(B3716,'LHA Demog pivot'!$B$4:$B$93,'LHA Demog pivot'!$C$4:$C$93,,,1)</f>
        <v>64692</v>
      </c>
      <c r="U3716" s="36">
        <f>ROUND(Table2[[#This Row],[LHA_Pop_2016]]*Table2[[#This Row],[C_ADR_7day]]/100000*7,0)</f>
        <v>14</v>
      </c>
      <c r="V3716" s="13">
        <f>IF(OR(Table2[[#This Row],[7d_positivity_public]]=0,ISBLANK(Table2[[#This Row],[7d_positivity_public]])),"",(Table2[[#This Row],[7d_positivity_public]]-Table2[[#This Row],[7d_positivity_all]])/Table2[[#This Row],[7d_positivity_public]])</f>
        <v>0</v>
      </c>
      <c r="W3716">
        <v>2</v>
      </c>
    </row>
    <row r="3717" spans="1:23" x14ac:dyDescent="0.25">
      <c r="A3717" s="10">
        <v>44512</v>
      </c>
      <c r="B3717">
        <v>414</v>
      </c>
      <c r="C3717" t="s">
        <v>290</v>
      </c>
      <c r="D3717">
        <v>9</v>
      </c>
      <c r="E3717">
        <v>12</v>
      </c>
      <c r="F3717">
        <v>-3</v>
      </c>
      <c r="G3717">
        <v>6</v>
      </c>
      <c r="H3717">
        <v>87</v>
      </c>
      <c r="J3717">
        <v>82</v>
      </c>
      <c r="K3717">
        <v>87</v>
      </c>
      <c r="L3717">
        <v>79</v>
      </c>
      <c r="M3717">
        <v>91</v>
      </c>
      <c r="N3717">
        <v>83</v>
      </c>
      <c r="O3717">
        <v>73</v>
      </c>
      <c r="P3717">
        <v>84</v>
      </c>
      <c r="Q3717">
        <v>73</v>
      </c>
      <c r="R3717">
        <v>89</v>
      </c>
      <c r="T3717" s="34">
        <f>_xlfn.XLOOKUP(B3717,'LHA Demog pivot'!$B$4:$B$93,'LHA Demog pivot'!$C$4:$C$93,,,1)</f>
        <v>15289</v>
      </c>
      <c r="U3717" s="36">
        <f>ROUND(Table2[[#This Row],[LHA_Pop_2016]]*Table2[[#This Row],[C_ADR_7day]]/100000*7,0)</f>
        <v>10</v>
      </c>
      <c r="V3717" s="13">
        <f>IF(OR(Table2[[#This Row],[7d_positivity_public]]=0,ISBLANK(Table2[[#This Row],[7d_positivity_public]])),"",(Table2[[#This Row],[7d_positivity_public]]-Table2[[#This Row],[7d_positivity_all]])/Table2[[#This Row],[7d_positivity_public]])</f>
        <v>0.33333333333333331</v>
      </c>
      <c r="W3717">
        <v>4</v>
      </c>
    </row>
    <row r="3718" spans="1:23" x14ac:dyDescent="0.25">
      <c r="A3718" s="10">
        <v>44512</v>
      </c>
      <c r="B3718">
        <v>421</v>
      </c>
      <c r="C3718" t="s">
        <v>291</v>
      </c>
      <c r="D3718">
        <v>16</v>
      </c>
      <c r="E3718">
        <v>11</v>
      </c>
      <c r="F3718">
        <v>5</v>
      </c>
      <c r="G3718">
        <v>11</v>
      </c>
      <c r="H3718">
        <v>88</v>
      </c>
      <c r="J3718">
        <v>86</v>
      </c>
      <c r="K3718">
        <v>88</v>
      </c>
      <c r="L3718">
        <v>83</v>
      </c>
      <c r="M3718">
        <v>91</v>
      </c>
      <c r="N3718">
        <v>83</v>
      </c>
      <c r="O3718">
        <v>78</v>
      </c>
      <c r="P3718">
        <v>83</v>
      </c>
      <c r="Q3718">
        <v>76</v>
      </c>
      <c r="R3718">
        <v>89</v>
      </c>
      <c r="T3718" s="34">
        <f>_xlfn.XLOOKUP(B3718,'LHA Demog pivot'!$B$4:$B$93,'LHA Demog pivot'!$C$4:$C$93,,,1)</f>
        <v>58378</v>
      </c>
      <c r="U3718" s="36">
        <f>ROUND(Table2[[#This Row],[LHA_Pop_2016]]*Table2[[#This Row],[C_ADR_7day]]/100000*7,0)</f>
        <v>65</v>
      </c>
      <c r="V3718" s="13">
        <f>IF(OR(Table2[[#This Row],[7d_positivity_public]]=0,ISBLANK(Table2[[#This Row],[7d_positivity_public]])),"",(Table2[[#This Row],[7d_positivity_public]]-Table2[[#This Row],[7d_positivity_all]])/Table2[[#This Row],[7d_positivity_public]])</f>
        <v>0.27272727272727271</v>
      </c>
      <c r="W3718">
        <v>8</v>
      </c>
    </row>
    <row r="3719" spans="1:23" x14ac:dyDescent="0.25">
      <c r="A3719" s="10">
        <v>44512</v>
      </c>
      <c r="B3719">
        <v>422</v>
      </c>
      <c r="C3719" t="s">
        <v>292</v>
      </c>
      <c r="D3719">
        <v>2</v>
      </c>
      <c r="E3719">
        <v>6</v>
      </c>
      <c r="F3719">
        <v>-4</v>
      </c>
      <c r="G3719">
        <v>3</v>
      </c>
      <c r="H3719">
        <v>83</v>
      </c>
      <c r="J3719">
        <v>75</v>
      </c>
      <c r="K3719">
        <v>83</v>
      </c>
      <c r="L3719">
        <v>74</v>
      </c>
      <c r="M3719">
        <v>89</v>
      </c>
      <c r="N3719">
        <v>78</v>
      </c>
      <c r="O3719">
        <v>66</v>
      </c>
      <c r="P3719">
        <v>78</v>
      </c>
      <c r="Q3719">
        <v>66</v>
      </c>
      <c r="R3719">
        <v>86</v>
      </c>
      <c r="T3719" s="34">
        <f>_xlfn.XLOOKUP(B3719,'LHA Demog pivot'!$B$4:$B$93,'LHA Demog pivot'!$C$4:$C$93,,,1)</f>
        <v>6240</v>
      </c>
      <c r="U3719" s="36">
        <f>ROUND(Table2[[#This Row],[LHA_Pop_2016]]*Table2[[#This Row],[C_ADR_7day]]/100000*7,0)</f>
        <v>1</v>
      </c>
      <c r="V3719" s="13">
        <f>IF(OR(Table2[[#This Row],[7d_positivity_public]]=0,ISBLANK(Table2[[#This Row],[7d_positivity_public]])),"",(Table2[[#This Row],[7d_positivity_public]]-Table2[[#This Row],[7d_positivity_all]])/Table2[[#This Row],[7d_positivity_public]])</f>
        <v>0</v>
      </c>
      <c r="W3719">
        <v>3</v>
      </c>
    </row>
    <row r="3720" spans="1:23" x14ac:dyDescent="0.25">
      <c r="A3720" s="10">
        <v>44512</v>
      </c>
      <c r="B3720">
        <v>423</v>
      </c>
      <c r="C3720" t="s">
        <v>293</v>
      </c>
      <c r="D3720">
        <v>8</v>
      </c>
      <c r="E3720">
        <v>10</v>
      </c>
      <c r="F3720">
        <v>-2</v>
      </c>
      <c r="G3720">
        <v>6</v>
      </c>
      <c r="H3720">
        <v>89</v>
      </c>
      <c r="J3720">
        <v>81</v>
      </c>
      <c r="K3720">
        <v>89</v>
      </c>
      <c r="L3720">
        <v>83</v>
      </c>
      <c r="M3720">
        <v>92</v>
      </c>
      <c r="N3720">
        <v>84</v>
      </c>
      <c r="O3720">
        <v>72</v>
      </c>
      <c r="P3720">
        <v>85</v>
      </c>
      <c r="Q3720">
        <v>76</v>
      </c>
      <c r="R3720">
        <v>90</v>
      </c>
      <c r="T3720" s="34">
        <f>_xlfn.XLOOKUP(B3720,'LHA Demog pivot'!$B$4:$B$93,'LHA Demog pivot'!$C$4:$C$93,,,1)</f>
        <v>19121</v>
      </c>
      <c r="U3720" s="36">
        <f>ROUND(Table2[[#This Row],[LHA_Pop_2016]]*Table2[[#This Row],[C_ADR_7day]]/100000*7,0)</f>
        <v>11</v>
      </c>
      <c r="V3720" s="13">
        <f>IF(OR(Table2[[#This Row],[7d_positivity_public]]=0,ISBLANK(Table2[[#This Row],[7d_positivity_public]])),"",(Table2[[#This Row],[7d_positivity_public]]-Table2[[#This Row],[7d_positivity_all]])/Table2[[#This Row],[7d_positivity_public]])</f>
        <v>0.16666666666666666</v>
      </c>
      <c r="W3720">
        <v>5</v>
      </c>
    </row>
    <row r="3721" spans="1:23" x14ac:dyDescent="0.25">
      <c r="A3721" s="10">
        <v>44512</v>
      </c>
      <c r="B3721">
        <v>424</v>
      </c>
      <c r="C3721" t="s">
        <v>294</v>
      </c>
      <c r="D3721">
        <v>18</v>
      </c>
      <c r="E3721">
        <v>16</v>
      </c>
      <c r="F3721">
        <v>2</v>
      </c>
      <c r="G3721">
        <v>12</v>
      </c>
      <c r="H3721">
        <v>90</v>
      </c>
      <c r="J3721">
        <v>87</v>
      </c>
      <c r="K3721">
        <v>90</v>
      </c>
      <c r="L3721">
        <v>88</v>
      </c>
      <c r="M3721">
        <v>92</v>
      </c>
      <c r="N3721">
        <v>85</v>
      </c>
      <c r="O3721">
        <v>79</v>
      </c>
      <c r="P3721">
        <v>86</v>
      </c>
      <c r="Q3721">
        <v>82</v>
      </c>
      <c r="R3721">
        <v>90</v>
      </c>
      <c r="T3721" s="34">
        <f>_xlfn.XLOOKUP(B3721,'LHA Demog pivot'!$B$4:$B$93,'LHA Demog pivot'!$C$4:$C$93,,,1)</f>
        <v>108964</v>
      </c>
      <c r="U3721" s="36">
        <f>ROUND(Table2[[#This Row],[LHA_Pop_2016]]*Table2[[#This Row],[C_ADR_7day]]/100000*7,0)</f>
        <v>137</v>
      </c>
      <c r="V3721" s="13">
        <f>IF(OR(Table2[[#This Row],[7d_positivity_public]]=0,ISBLANK(Table2[[#This Row],[7d_positivity_public]])),"",(Table2[[#This Row],[7d_positivity_public]]-Table2[[#This Row],[7d_positivity_all]])/Table2[[#This Row],[7d_positivity_public]])</f>
        <v>0.16666666666666666</v>
      </c>
      <c r="W3721">
        <v>10</v>
      </c>
    </row>
    <row r="3722" spans="1:23" x14ac:dyDescent="0.25">
      <c r="A3722" s="10">
        <v>44512</v>
      </c>
      <c r="B3722">
        <v>425</v>
      </c>
      <c r="C3722" t="s">
        <v>295</v>
      </c>
      <c r="D3722">
        <v>13</v>
      </c>
      <c r="E3722">
        <v>10</v>
      </c>
      <c r="F3722">
        <v>3</v>
      </c>
      <c r="G3722">
        <v>11</v>
      </c>
      <c r="H3722">
        <v>88</v>
      </c>
      <c r="J3722">
        <v>80</v>
      </c>
      <c r="K3722">
        <v>89</v>
      </c>
      <c r="L3722">
        <v>79</v>
      </c>
      <c r="M3722">
        <v>92</v>
      </c>
      <c r="N3722">
        <v>85</v>
      </c>
      <c r="O3722">
        <v>72</v>
      </c>
      <c r="P3722">
        <v>85</v>
      </c>
      <c r="Q3722">
        <v>72</v>
      </c>
      <c r="R3722">
        <v>90</v>
      </c>
      <c r="T3722" s="34">
        <f>_xlfn.XLOOKUP(B3722,'LHA Demog pivot'!$B$4:$B$93,'LHA Demog pivot'!$C$4:$C$93,,,1)</f>
        <v>47133</v>
      </c>
      <c r="U3722" s="36">
        <f>ROUND(Table2[[#This Row],[LHA_Pop_2016]]*Table2[[#This Row],[C_ADR_7day]]/100000*7,0)</f>
        <v>43</v>
      </c>
      <c r="V3722" s="13">
        <f>IF(OR(Table2[[#This Row],[7d_positivity_public]]=0,ISBLANK(Table2[[#This Row],[7d_positivity_public]])),"",(Table2[[#This Row],[7d_positivity_public]]-Table2[[#This Row],[7d_positivity_all]])/Table2[[#This Row],[7d_positivity_public]])</f>
        <v>0.18181818181818182</v>
      </c>
      <c r="W3722">
        <v>9</v>
      </c>
    </row>
    <row r="3723" spans="1:23" x14ac:dyDescent="0.25">
      <c r="A3723" s="10">
        <v>44512</v>
      </c>
      <c r="B3723">
        <v>426</v>
      </c>
      <c r="C3723" t="s">
        <v>296</v>
      </c>
      <c r="D3723">
        <v>7</v>
      </c>
      <c r="E3723">
        <v>7</v>
      </c>
      <c r="F3723">
        <v>0</v>
      </c>
      <c r="G3723">
        <v>6</v>
      </c>
      <c r="H3723">
        <v>87</v>
      </c>
      <c r="J3723">
        <v>77</v>
      </c>
      <c r="K3723">
        <v>88</v>
      </c>
      <c r="L3723">
        <v>85</v>
      </c>
      <c r="M3723">
        <v>90</v>
      </c>
      <c r="N3723">
        <v>81</v>
      </c>
      <c r="O3723">
        <v>67</v>
      </c>
      <c r="P3723">
        <v>83</v>
      </c>
      <c r="Q3723">
        <v>77</v>
      </c>
      <c r="R3723">
        <v>87</v>
      </c>
      <c r="T3723" s="34">
        <f>_xlfn.XLOOKUP(B3723,'LHA Demog pivot'!$B$4:$B$93,'LHA Demog pivot'!$C$4:$C$93,,,1)</f>
        <v>30981</v>
      </c>
      <c r="U3723" s="36">
        <f>ROUND(Table2[[#This Row],[LHA_Pop_2016]]*Table2[[#This Row],[C_ADR_7day]]/100000*7,0)</f>
        <v>15</v>
      </c>
      <c r="V3723" s="13">
        <f>IF(OR(Table2[[#This Row],[7d_positivity_public]]=0,ISBLANK(Table2[[#This Row],[7d_positivity_public]])),"",(Table2[[#This Row],[7d_positivity_public]]-Table2[[#This Row],[7d_positivity_all]])/Table2[[#This Row],[7d_positivity_public]])</f>
        <v>0.16666666666666666</v>
      </c>
      <c r="W3723">
        <v>5</v>
      </c>
    </row>
    <row r="3724" spans="1:23" x14ac:dyDescent="0.25">
      <c r="A3724" s="10">
        <v>44512</v>
      </c>
      <c r="B3724">
        <v>431</v>
      </c>
      <c r="C3724" t="s">
        <v>297</v>
      </c>
      <c r="D3724">
        <v>7</v>
      </c>
      <c r="E3724">
        <v>5</v>
      </c>
      <c r="F3724">
        <v>2</v>
      </c>
      <c r="G3724">
        <v>7</v>
      </c>
      <c r="H3724">
        <v>88</v>
      </c>
      <c r="J3724">
        <v>82</v>
      </c>
      <c r="K3724">
        <v>88</v>
      </c>
      <c r="L3724">
        <v>83</v>
      </c>
      <c r="M3724">
        <v>92</v>
      </c>
      <c r="N3724">
        <v>84</v>
      </c>
      <c r="O3724">
        <v>74</v>
      </c>
      <c r="P3724">
        <v>84</v>
      </c>
      <c r="Q3724">
        <v>76</v>
      </c>
      <c r="R3724">
        <v>90</v>
      </c>
      <c r="T3724" s="34">
        <f>_xlfn.XLOOKUP(B3724,'LHA Demog pivot'!$B$4:$B$93,'LHA Demog pivot'!$C$4:$C$93,,,1)</f>
        <v>66527</v>
      </c>
      <c r="U3724" s="36">
        <f>ROUND(Table2[[#This Row],[LHA_Pop_2016]]*Table2[[#This Row],[C_ADR_7day]]/100000*7,0)</f>
        <v>33</v>
      </c>
      <c r="V3724" s="13">
        <f>IF(OR(Table2[[#This Row],[7d_positivity_public]]=0,ISBLANK(Table2[[#This Row],[7d_positivity_public]])),"",(Table2[[#This Row],[7d_positivity_public]]-Table2[[#This Row],[7d_positivity_all]])/Table2[[#This Row],[7d_positivity_public]])</f>
        <v>0.14285714285714285</v>
      </c>
      <c r="W3724">
        <v>6</v>
      </c>
    </row>
    <row r="3725" spans="1:23" x14ac:dyDescent="0.25">
      <c r="A3725" s="10">
        <v>44512</v>
      </c>
      <c r="B3725">
        <v>432</v>
      </c>
      <c r="C3725" t="s">
        <v>298</v>
      </c>
      <c r="D3725">
        <v>3</v>
      </c>
      <c r="E3725">
        <v>3</v>
      </c>
      <c r="F3725">
        <v>0</v>
      </c>
      <c r="G3725">
        <v>4</v>
      </c>
      <c r="H3725">
        <v>87</v>
      </c>
      <c r="J3725">
        <v>81</v>
      </c>
      <c r="K3725">
        <v>88</v>
      </c>
      <c r="L3725">
        <v>82</v>
      </c>
      <c r="M3725">
        <v>91</v>
      </c>
      <c r="N3725">
        <v>83</v>
      </c>
      <c r="O3725">
        <v>75</v>
      </c>
      <c r="P3725">
        <v>84</v>
      </c>
      <c r="Q3725">
        <v>76</v>
      </c>
      <c r="R3725">
        <v>89</v>
      </c>
      <c r="T3725" s="34">
        <f>_xlfn.XLOOKUP(B3725,'LHA Demog pivot'!$B$4:$B$93,'LHA Demog pivot'!$C$4:$C$93,,,1)</f>
        <v>42570</v>
      </c>
      <c r="U3725" s="36">
        <f>ROUND(Table2[[#This Row],[LHA_Pop_2016]]*Table2[[#This Row],[C_ADR_7day]]/100000*7,0)</f>
        <v>9</v>
      </c>
      <c r="V3725" s="13">
        <f>IF(OR(Table2[[#This Row],[7d_positivity_public]]=0,ISBLANK(Table2[[#This Row],[7d_positivity_public]])),"",(Table2[[#This Row],[7d_positivity_public]]-Table2[[#This Row],[7d_positivity_all]])/Table2[[#This Row],[7d_positivity_public]])</f>
        <v>0.25</v>
      </c>
      <c r="W3725">
        <v>3</v>
      </c>
    </row>
    <row r="3726" spans="1:23" x14ac:dyDescent="0.25">
      <c r="A3726" s="10">
        <v>44512</v>
      </c>
      <c r="B3726">
        <v>433</v>
      </c>
      <c r="C3726" t="s">
        <v>299</v>
      </c>
      <c r="D3726">
        <v>81</v>
      </c>
      <c r="E3726">
        <v>122</v>
      </c>
      <c r="F3726">
        <v>-41</v>
      </c>
      <c r="G3726">
        <v>76</v>
      </c>
      <c r="H3726">
        <v>83</v>
      </c>
      <c r="J3726">
        <v>74</v>
      </c>
      <c r="K3726">
        <v>84</v>
      </c>
      <c r="L3726">
        <v>79</v>
      </c>
      <c r="M3726">
        <v>86</v>
      </c>
      <c r="N3726">
        <v>77</v>
      </c>
      <c r="O3726">
        <v>62</v>
      </c>
      <c r="P3726">
        <v>78</v>
      </c>
      <c r="Q3726">
        <v>70</v>
      </c>
      <c r="R3726">
        <v>83</v>
      </c>
      <c r="T3726" s="34">
        <f>_xlfn.XLOOKUP(B3726,'LHA Demog pivot'!$B$4:$B$93,'LHA Demog pivot'!$C$4:$C$93,,,1)</f>
        <v>1901</v>
      </c>
      <c r="U3726" s="36">
        <f>ROUND(Table2[[#This Row],[LHA_Pop_2016]]*Table2[[#This Row],[C_ADR_7day]]/100000*7,0)</f>
        <v>11</v>
      </c>
      <c r="V3726" s="13">
        <f>IF(OR(Table2[[#This Row],[7d_positivity_public]]=0,ISBLANK(Table2[[#This Row],[7d_positivity_public]])),"",(Table2[[#This Row],[7d_positivity_public]]-Table2[[#This Row],[7d_positivity_all]])/Table2[[#This Row],[7d_positivity_public]])</f>
        <v>0.13157894736842105</v>
      </c>
      <c r="W3726">
        <v>66</v>
      </c>
    </row>
    <row r="3727" spans="1:23" x14ac:dyDescent="0.25">
      <c r="A3727" s="10">
        <v>44512</v>
      </c>
      <c r="B3727">
        <v>434</v>
      </c>
      <c r="C3727" t="s">
        <v>300</v>
      </c>
      <c r="D3727">
        <v>59</v>
      </c>
      <c r="E3727">
        <v>18</v>
      </c>
      <c r="F3727">
        <v>41</v>
      </c>
      <c r="G3727">
        <v>29</v>
      </c>
      <c r="H3727">
        <v>86</v>
      </c>
      <c r="J3727">
        <v>78</v>
      </c>
      <c r="K3727">
        <v>86</v>
      </c>
      <c r="L3727">
        <v>83</v>
      </c>
      <c r="M3727">
        <v>89</v>
      </c>
      <c r="N3727">
        <v>80</v>
      </c>
      <c r="O3727">
        <v>68</v>
      </c>
      <c r="P3727">
        <v>81</v>
      </c>
      <c r="Q3727">
        <v>75</v>
      </c>
      <c r="R3727">
        <v>86</v>
      </c>
      <c r="T3727" s="34">
        <f>_xlfn.XLOOKUP(B3727,'LHA Demog pivot'!$B$4:$B$93,'LHA Demog pivot'!$C$4:$C$93,,,1)</f>
        <v>11235</v>
      </c>
      <c r="U3727" s="36">
        <f>ROUND(Table2[[#This Row],[LHA_Pop_2016]]*Table2[[#This Row],[C_ADR_7day]]/100000*7,0)</f>
        <v>46</v>
      </c>
      <c r="V3727" s="13">
        <f>IF(OR(Table2[[#This Row],[7d_positivity_public]]=0,ISBLANK(Table2[[#This Row],[7d_positivity_public]])),"",(Table2[[#This Row],[7d_positivity_public]]-Table2[[#This Row],[7d_positivity_all]])/Table2[[#This Row],[7d_positivity_public]])</f>
        <v>3.4482758620689655E-2</v>
      </c>
      <c r="W3727">
        <v>28</v>
      </c>
    </row>
    <row r="3728" spans="1:23" x14ac:dyDescent="0.25">
      <c r="A3728" s="10">
        <v>44512</v>
      </c>
      <c r="B3728">
        <v>510</v>
      </c>
      <c r="C3728" t="s">
        <v>301</v>
      </c>
      <c r="D3728">
        <v>6</v>
      </c>
      <c r="E3728">
        <v>0</v>
      </c>
      <c r="F3728">
        <v>6</v>
      </c>
      <c r="G3728">
        <v>12</v>
      </c>
      <c r="H3728">
        <v>90</v>
      </c>
      <c r="J3728">
        <v>85</v>
      </c>
      <c r="K3728">
        <v>90</v>
      </c>
      <c r="L3728">
        <v>89</v>
      </c>
      <c r="M3728">
        <v>92</v>
      </c>
      <c r="N3728">
        <v>84</v>
      </c>
      <c r="O3728">
        <v>77</v>
      </c>
      <c r="P3728">
        <v>85</v>
      </c>
      <c r="Q3728">
        <v>81</v>
      </c>
      <c r="R3728">
        <v>88</v>
      </c>
      <c r="T3728" s="34">
        <f>_xlfn.XLOOKUP(B3728,'LHA Demog pivot'!$B$4:$B$93,'LHA Demog pivot'!$C$4:$C$93,,,1)</f>
        <v>4198</v>
      </c>
      <c r="U3728" s="36">
        <f>ROUND(Table2[[#This Row],[LHA_Pop_2016]]*Table2[[#This Row],[C_ADR_7day]]/100000*7,0)</f>
        <v>2</v>
      </c>
      <c r="V3728" s="13">
        <f>IF(OR(Table2[[#This Row],[7d_positivity_public]]=0,ISBLANK(Table2[[#This Row],[7d_positivity_public]])),"",(Table2[[#This Row],[7d_positivity_public]]-Table2[[#This Row],[7d_positivity_all]])/Table2[[#This Row],[7d_positivity_public]])</f>
        <v>8.3333333333333329E-2</v>
      </c>
      <c r="W3728">
        <v>11</v>
      </c>
    </row>
    <row r="3729" spans="1:23" x14ac:dyDescent="0.25">
      <c r="A3729" s="10">
        <v>44512</v>
      </c>
      <c r="B3729">
        <v>512</v>
      </c>
      <c r="C3729" t="s">
        <v>304</v>
      </c>
      <c r="D3729">
        <v>11</v>
      </c>
      <c r="E3729">
        <v>14</v>
      </c>
      <c r="F3729">
        <v>-3</v>
      </c>
      <c r="G3729">
        <v>18</v>
      </c>
      <c r="H3729">
        <v>90</v>
      </c>
      <c r="J3729">
        <v>81</v>
      </c>
      <c r="K3729">
        <v>90</v>
      </c>
      <c r="L3729">
        <v>89</v>
      </c>
      <c r="M3729">
        <v>92</v>
      </c>
      <c r="N3729">
        <v>83</v>
      </c>
      <c r="O3729">
        <v>71</v>
      </c>
      <c r="P3729">
        <v>84</v>
      </c>
      <c r="Q3729">
        <v>79</v>
      </c>
      <c r="R3729">
        <v>88</v>
      </c>
      <c r="T3729" s="34">
        <f>_xlfn.XLOOKUP(B3729,'LHA Demog pivot'!$B$4:$B$93,'LHA Demog pivot'!$C$4:$C$93,,,1)</f>
        <v>13501</v>
      </c>
      <c r="U3729" s="36">
        <f>ROUND(Table2[[#This Row],[LHA_Pop_2016]]*Table2[[#This Row],[C_ADR_7day]]/100000*7,0)</f>
        <v>10</v>
      </c>
      <c r="V3729" s="13">
        <f>IF(OR(Table2[[#This Row],[7d_positivity_public]]=0,ISBLANK(Table2[[#This Row],[7d_positivity_public]])),"",(Table2[[#This Row],[7d_positivity_public]]-Table2[[#This Row],[7d_positivity_all]])/Table2[[#This Row],[7d_positivity_public]])</f>
        <v>0.27777777777777779</v>
      </c>
      <c r="W3729">
        <v>13</v>
      </c>
    </row>
    <row r="3730" spans="1:23" x14ac:dyDescent="0.25">
      <c r="A3730" s="10">
        <v>44512</v>
      </c>
      <c r="B3730">
        <v>513</v>
      </c>
      <c r="C3730" t="s">
        <v>305</v>
      </c>
      <c r="D3730">
        <v>78</v>
      </c>
      <c r="E3730">
        <v>28</v>
      </c>
      <c r="F3730">
        <v>50</v>
      </c>
      <c r="G3730">
        <v>45</v>
      </c>
      <c r="H3730">
        <v>85</v>
      </c>
      <c r="J3730">
        <v>70</v>
      </c>
      <c r="K3730">
        <v>86</v>
      </c>
      <c r="L3730">
        <v>84</v>
      </c>
      <c r="M3730">
        <v>88</v>
      </c>
      <c r="N3730">
        <v>77</v>
      </c>
      <c r="O3730">
        <v>57</v>
      </c>
      <c r="P3730">
        <v>79</v>
      </c>
      <c r="Q3730">
        <v>75</v>
      </c>
      <c r="R3730">
        <v>83</v>
      </c>
      <c r="T3730" s="34">
        <f>_xlfn.XLOOKUP(B3730,'LHA Demog pivot'!$B$4:$B$93,'LHA Demog pivot'!$C$4:$C$93,,,1)</f>
        <v>4223</v>
      </c>
      <c r="U3730" s="36">
        <f>ROUND(Table2[[#This Row],[LHA_Pop_2016]]*Table2[[#This Row],[C_ADR_7day]]/100000*7,0)</f>
        <v>23</v>
      </c>
      <c r="V3730" s="13">
        <f>IF(OR(Table2[[#This Row],[7d_positivity_public]]=0,ISBLANK(Table2[[#This Row],[7d_positivity_public]])),"",(Table2[[#This Row],[7d_positivity_public]]-Table2[[#This Row],[7d_positivity_all]])/Table2[[#This Row],[7d_positivity_public]])</f>
        <v>0</v>
      </c>
      <c r="W3730">
        <v>45</v>
      </c>
    </row>
    <row r="3731" spans="1:23" x14ac:dyDescent="0.25">
      <c r="A3731" s="10">
        <v>44512</v>
      </c>
      <c r="B3731">
        <v>514</v>
      </c>
      <c r="C3731" t="s">
        <v>306</v>
      </c>
      <c r="D3731">
        <v>29</v>
      </c>
      <c r="E3731">
        <v>35</v>
      </c>
      <c r="F3731">
        <v>-6</v>
      </c>
      <c r="G3731">
        <v>16</v>
      </c>
      <c r="H3731">
        <v>80</v>
      </c>
      <c r="J3731">
        <v>64</v>
      </c>
      <c r="K3731">
        <v>82</v>
      </c>
      <c r="L3731">
        <v>78</v>
      </c>
      <c r="M3731">
        <v>85</v>
      </c>
      <c r="N3731">
        <v>73</v>
      </c>
      <c r="O3731">
        <v>54</v>
      </c>
      <c r="P3731">
        <v>75</v>
      </c>
      <c r="Q3731">
        <v>68</v>
      </c>
      <c r="R3731">
        <v>82</v>
      </c>
      <c r="T3731" s="34">
        <f>_xlfn.XLOOKUP(B3731,'LHA Demog pivot'!$B$4:$B$93,'LHA Demog pivot'!$C$4:$C$93,,,1)</f>
        <v>16414</v>
      </c>
      <c r="U3731" s="36">
        <f>ROUND(Table2[[#This Row],[LHA_Pop_2016]]*Table2[[#This Row],[C_ADR_7day]]/100000*7,0)</f>
        <v>33</v>
      </c>
      <c r="V3731" s="13">
        <f>IF(OR(Table2[[#This Row],[7d_positivity_public]]=0,ISBLANK(Table2[[#This Row],[7d_positivity_public]])),"",(Table2[[#This Row],[7d_positivity_public]]-Table2[[#This Row],[7d_positivity_all]])/Table2[[#This Row],[7d_positivity_public]])</f>
        <v>6.25E-2</v>
      </c>
      <c r="W3731">
        <v>15</v>
      </c>
    </row>
    <row r="3732" spans="1:23" x14ac:dyDescent="0.25">
      <c r="A3732" s="10">
        <v>44512</v>
      </c>
      <c r="B3732">
        <v>515</v>
      </c>
      <c r="C3732" t="s">
        <v>307</v>
      </c>
      <c r="D3732">
        <v>12</v>
      </c>
      <c r="E3732">
        <v>6</v>
      </c>
      <c r="F3732">
        <v>6</v>
      </c>
      <c r="G3732">
        <v>15</v>
      </c>
      <c r="H3732">
        <v>100</v>
      </c>
      <c r="J3732">
        <v>76</v>
      </c>
      <c r="K3732">
        <v>100</v>
      </c>
      <c r="L3732">
        <v>100</v>
      </c>
      <c r="M3732">
        <v>100</v>
      </c>
      <c r="N3732">
        <v>93</v>
      </c>
      <c r="O3732">
        <v>66</v>
      </c>
      <c r="P3732">
        <v>95</v>
      </c>
      <c r="Q3732">
        <v>94</v>
      </c>
      <c r="R3732">
        <v>95</v>
      </c>
      <c r="T3732" s="34">
        <f>_xlfn.XLOOKUP(B3732,'LHA Demog pivot'!$B$4:$B$93,'LHA Demog pivot'!$C$4:$C$93,,,1)</f>
        <v>9090</v>
      </c>
      <c r="U3732" s="36">
        <f>ROUND(Table2[[#This Row],[LHA_Pop_2016]]*Table2[[#This Row],[C_ADR_7day]]/100000*7,0)</f>
        <v>8</v>
      </c>
      <c r="V3732" s="13">
        <f>IF(OR(Table2[[#This Row],[7d_positivity_public]]=0,ISBLANK(Table2[[#This Row],[7d_positivity_public]])),"",(Table2[[#This Row],[7d_positivity_public]]-Table2[[#This Row],[7d_positivity_all]])/Table2[[#This Row],[7d_positivity_public]])</f>
        <v>6.6666666666666666E-2</v>
      </c>
      <c r="W3732">
        <v>14</v>
      </c>
    </row>
    <row r="3733" spans="1:23" x14ac:dyDescent="0.25">
      <c r="A3733" s="10">
        <v>44512</v>
      </c>
      <c r="B3733">
        <v>517</v>
      </c>
      <c r="C3733" t="s">
        <v>308</v>
      </c>
      <c r="D3733">
        <v>51</v>
      </c>
      <c r="E3733">
        <v>45</v>
      </c>
      <c r="F3733">
        <v>6</v>
      </c>
      <c r="G3733">
        <v>31</v>
      </c>
      <c r="H3733">
        <v>86</v>
      </c>
      <c r="J3733">
        <v>76</v>
      </c>
      <c r="K3733">
        <v>87</v>
      </c>
      <c r="L3733">
        <v>85</v>
      </c>
      <c r="M3733">
        <v>90</v>
      </c>
      <c r="N3733">
        <v>80</v>
      </c>
      <c r="O3733">
        <v>65</v>
      </c>
      <c r="P3733">
        <v>81</v>
      </c>
      <c r="Q3733">
        <v>76</v>
      </c>
      <c r="R3733">
        <v>86</v>
      </c>
      <c r="T3733" s="34">
        <f>_xlfn.XLOOKUP(B3733,'LHA Demog pivot'!$B$4:$B$93,'LHA Demog pivot'!$C$4:$C$93,,,1)</f>
        <v>20250</v>
      </c>
      <c r="U3733" s="36">
        <f>ROUND(Table2[[#This Row],[LHA_Pop_2016]]*Table2[[#This Row],[C_ADR_7day]]/100000*7,0)</f>
        <v>72</v>
      </c>
      <c r="V3733" s="13">
        <f>IF(OR(Table2[[#This Row],[7d_positivity_public]]=0,ISBLANK(Table2[[#This Row],[7d_positivity_public]])),"",(Table2[[#This Row],[7d_positivity_public]]-Table2[[#This Row],[7d_positivity_all]])/Table2[[#This Row],[7d_positivity_public]])</f>
        <v>0.16129032258064516</v>
      </c>
      <c r="W3733">
        <v>26</v>
      </c>
    </row>
    <row r="3734" spans="1:23" x14ac:dyDescent="0.25">
      <c r="A3734" s="10">
        <v>44512</v>
      </c>
      <c r="B3734">
        <v>518</v>
      </c>
      <c r="C3734" t="s">
        <v>309</v>
      </c>
      <c r="D3734">
        <v>45</v>
      </c>
      <c r="E3734">
        <v>141</v>
      </c>
      <c r="F3734">
        <v>-96</v>
      </c>
      <c r="G3734">
        <v>50</v>
      </c>
      <c r="H3734">
        <v>91</v>
      </c>
      <c r="J3734">
        <v>83</v>
      </c>
      <c r="K3734">
        <v>92</v>
      </c>
      <c r="L3734">
        <v>91</v>
      </c>
      <c r="M3734">
        <v>93</v>
      </c>
      <c r="N3734">
        <v>85</v>
      </c>
      <c r="O3734">
        <v>72</v>
      </c>
      <c r="P3734">
        <v>86</v>
      </c>
      <c r="Q3734">
        <v>84</v>
      </c>
      <c r="R3734">
        <v>88</v>
      </c>
      <c r="T3734" s="34">
        <f>_xlfn.XLOOKUP(B3734,'LHA Demog pivot'!$B$4:$B$93,'LHA Demog pivot'!$C$4:$C$93,,,1)</f>
        <v>1880</v>
      </c>
      <c r="U3734" s="36">
        <f>ROUND(Table2[[#This Row],[LHA_Pop_2016]]*Table2[[#This Row],[C_ADR_7day]]/100000*7,0)</f>
        <v>6</v>
      </c>
      <c r="V3734" s="13">
        <f>IF(OR(Table2[[#This Row],[7d_positivity_public]]=0,ISBLANK(Table2[[#This Row],[7d_positivity_public]])),"",(Table2[[#This Row],[7d_positivity_public]]-Table2[[#This Row],[7d_positivity_all]])/Table2[[#This Row],[7d_positivity_public]])</f>
        <v>0</v>
      </c>
      <c r="W3734">
        <v>50</v>
      </c>
    </row>
    <row r="3735" spans="1:23" x14ac:dyDescent="0.25">
      <c r="A3735" s="10">
        <v>44512</v>
      </c>
      <c r="B3735">
        <v>521</v>
      </c>
      <c r="C3735" t="s">
        <v>310</v>
      </c>
      <c r="D3735">
        <v>36</v>
      </c>
      <c r="E3735">
        <v>36</v>
      </c>
      <c r="F3735">
        <v>0</v>
      </c>
      <c r="G3735">
        <v>28</v>
      </c>
      <c r="H3735">
        <v>78</v>
      </c>
      <c r="J3735">
        <v>65</v>
      </c>
      <c r="K3735">
        <v>79</v>
      </c>
      <c r="L3735">
        <v>73</v>
      </c>
      <c r="M3735">
        <v>84</v>
      </c>
      <c r="N3735">
        <v>72</v>
      </c>
      <c r="O3735">
        <v>57</v>
      </c>
      <c r="P3735">
        <v>73</v>
      </c>
      <c r="Q3735">
        <v>63</v>
      </c>
      <c r="R3735">
        <v>81</v>
      </c>
      <c r="T3735" s="34">
        <f>_xlfn.XLOOKUP(B3735,'LHA Demog pivot'!$B$4:$B$93,'LHA Demog pivot'!$C$4:$C$93,,,1)</f>
        <v>23205</v>
      </c>
      <c r="U3735" s="36">
        <f>ROUND(Table2[[#This Row],[LHA_Pop_2016]]*Table2[[#This Row],[C_ADR_7day]]/100000*7,0)</f>
        <v>58</v>
      </c>
      <c r="V3735" s="13">
        <f>IF(OR(Table2[[#This Row],[7d_positivity_public]]=0,ISBLANK(Table2[[#This Row],[7d_positivity_public]])),"",(Table2[[#This Row],[7d_positivity_public]]-Table2[[#This Row],[7d_positivity_all]])/Table2[[#This Row],[7d_positivity_public]])</f>
        <v>0.14285714285714285</v>
      </c>
      <c r="W3735">
        <v>24</v>
      </c>
    </row>
    <row r="3736" spans="1:23" x14ac:dyDescent="0.25">
      <c r="A3736" s="10">
        <v>44512</v>
      </c>
      <c r="B3736">
        <v>522</v>
      </c>
      <c r="C3736" t="s">
        <v>311</v>
      </c>
      <c r="D3736">
        <v>61</v>
      </c>
      <c r="E3736">
        <v>39</v>
      </c>
      <c r="F3736">
        <v>22</v>
      </c>
      <c r="G3736">
        <v>39</v>
      </c>
      <c r="H3736">
        <v>77</v>
      </c>
      <c r="J3736">
        <v>58</v>
      </c>
      <c r="K3736">
        <v>79</v>
      </c>
      <c r="L3736">
        <v>74</v>
      </c>
      <c r="M3736">
        <v>83</v>
      </c>
      <c r="N3736">
        <v>71</v>
      </c>
      <c r="O3736">
        <v>49</v>
      </c>
      <c r="P3736">
        <v>74</v>
      </c>
      <c r="Q3736">
        <v>65</v>
      </c>
      <c r="R3736">
        <v>80</v>
      </c>
      <c r="T3736" s="34">
        <f>_xlfn.XLOOKUP(B3736,'LHA Demog pivot'!$B$4:$B$93,'LHA Demog pivot'!$C$4:$C$93,,,1)</f>
        <v>6256</v>
      </c>
      <c r="U3736" s="36">
        <f>ROUND(Table2[[#This Row],[LHA_Pop_2016]]*Table2[[#This Row],[C_ADR_7day]]/100000*7,0)</f>
        <v>27</v>
      </c>
      <c r="V3736" s="13">
        <f>IF(OR(Table2[[#This Row],[7d_positivity_public]]=0,ISBLANK(Table2[[#This Row],[7d_positivity_public]])),"",(Table2[[#This Row],[7d_positivity_public]]-Table2[[#This Row],[7d_positivity_all]])/Table2[[#This Row],[7d_positivity_public]])</f>
        <v>0.12820512820512819</v>
      </c>
      <c r="W3736">
        <v>34</v>
      </c>
    </row>
    <row r="3737" spans="1:23" x14ac:dyDescent="0.25">
      <c r="A3737" s="10">
        <v>44512</v>
      </c>
      <c r="B3737">
        <v>523</v>
      </c>
      <c r="C3737" t="s">
        <v>312</v>
      </c>
      <c r="D3737">
        <v>16</v>
      </c>
      <c r="E3737">
        <v>16</v>
      </c>
      <c r="F3737">
        <v>0</v>
      </c>
      <c r="G3737">
        <v>15</v>
      </c>
      <c r="H3737">
        <v>75</v>
      </c>
      <c r="J3737">
        <v>59</v>
      </c>
      <c r="K3737">
        <v>76</v>
      </c>
      <c r="L3737">
        <v>70</v>
      </c>
      <c r="M3737">
        <v>82</v>
      </c>
      <c r="N3737">
        <v>68</v>
      </c>
      <c r="O3737">
        <v>48</v>
      </c>
      <c r="P3737">
        <v>69</v>
      </c>
      <c r="Q3737">
        <v>60</v>
      </c>
      <c r="R3737">
        <v>79</v>
      </c>
      <c r="T3737" s="34">
        <f>_xlfn.XLOOKUP(B3737,'LHA Demog pivot'!$B$4:$B$93,'LHA Demog pivot'!$C$4:$C$93,,,1)</f>
        <v>15857</v>
      </c>
      <c r="U3737" s="36">
        <f>ROUND(Table2[[#This Row],[LHA_Pop_2016]]*Table2[[#This Row],[C_ADR_7day]]/100000*7,0)</f>
        <v>18</v>
      </c>
      <c r="V3737" s="13">
        <f>IF(OR(Table2[[#This Row],[7d_positivity_public]]=0,ISBLANK(Table2[[#This Row],[7d_positivity_public]])),"",(Table2[[#This Row],[7d_positivity_public]]-Table2[[#This Row],[7d_positivity_all]])/Table2[[#This Row],[7d_positivity_public]])</f>
        <v>0.13333333333333333</v>
      </c>
      <c r="W3737">
        <v>13</v>
      </c>
    </row>
    <row r="3738" spans="1:23" x14ac:dyDescent="0.25">
      <c r="A3738" s="10">
        <v>44512</v>
      </c>
      <c r="B3738">
        <v>524</v>
      </c>
      <c r="C3738" t="s">
        <v>313</v>
      </c>
      <c r="D3738">
        <v>16</v>
      </c>
      <c r="E3738">
        <v>16</v>
      </c>
      <c r="F3738">
        <v>0</v>
      </c>
      <c r="G3738">
        <v>12</v>
      </c>
      <c r="H3738">
        <v>87</v>
      </c>
      <c r="J3738">
        <v>75</v>
      </c>
      <c r="K3738">
        <v>88</v>
      </c>
      <c r="L3738">
        <v>86</v>
      </c>
      <c r="M3738">
        <v>90</v>
      </c>
      <c r="N3738">
        <v>80</v>
      </c>
      <c r="O3738">
        <v>68</v>
      </c>
      <c r="P3738">
        <v>81</v>
      </c>
      <c r="Q3738">
        <v>77</v>
      </c>
      <c r="R3738">
        <v>86</v>
      </c>
      <c r="T3738" s="34">
        <f>_xlfn.XLOOKUP(B3738,'LHA Demog pivot'!$B$4:$B$93,'LHA Demog pivot'!$C$4:$C$93,,,1)</f>
        <v>95077</v>
      </c>
      <c r="U3738" s="36">
        <f>ROUND(Table2[[#This Row],[LHA_Pop_2016]]*Table2[[#This Row],[C_ADR_7day]]/100000*7,0)</f>
        <v>106</v>
      </c>
      <c r="V3738" s="13">
        <f>IF(OR(Table2[[#This Row],[7d_positivity_public]]=0,ISBLANK(Table2[[#This Row],[7d_positivity_public]])),"",(Table2[[#This Row],[7d_positivity_public]]-Table2[[#This Row],[7d_positivity_all]])/Table2[[#This Row],[7d_positivity_public]])</f>
        <v>0.16666666666666666</v>
      </c>
      <c r="W3738">
        <v>10</v>
      </c>
    </row>
    <row r="3739" spans="1:23" x14ac:dyDescent="0.25">
      <c r="A3739" s="10">
        <v>44512</v>
      </c>
      <c r="B3739">
        <v>531</v>
      </c>
      <c r="C3739" t="s">
        <v>314</v>
      </c>
      <c r="D3739">
        <v>27</v>
      </c>
      <c r="E3739">
        <v>51</v>
      </c>
      <c r="F3739">
        <v>-24</v>
      </c>
      <c r="G3739">
        <v>25</v>
      </c>
      <c r="H3739">
        <v>68</v>
      </c>
      <c r="J3739">
        <v>47</v>
      </c>
      <c r="K3739">
        <v>70</v>
      </c>
      <c r="L3739">
        <v>64</v>
      </c>
      <c r="M3739">
        <v>78</v>
      </c>
      <c r="N3739">
        <v>59</v>
      </c>
      <c r="O3739">
        <v>37</v>
      </c>
      <c r="P3739">
        <v>61</v>
      </c>
      <c r="Q3739">
        <v>52</v>
      </c>
      <c r="R3739">
        <v>72</v>
      </c>
      <c r="T3739" s="34">
        <f>_xlfn.XLOOKUP(B3739,'LHA Demog pivot'!$B$4:$B$93,'LHA Demog pivot'!$C$4:$C$93,,,1)</f>
        <v>26850</v>
      </c>
      <c r="U3739" s="36">
        <f>ROUND(Table2[[#This Row],[LHA_Pop_2016]]*Table2[[#This Row],[C_ADR_7day]]/100000*7,0)</f>
        <v>51</v>
      </c>
      <c r="V3739" s="13">
        <f>IF(OR(Table2[[#This Row],[7d_positivity_public]]=0,ISBLANK(Table2[[#This Row],[7d_positivity_public]])),"",(Table2[[#This Row],[7d_positivity_public]]-Table2[[#This Row],[7d_positivity_all]])/Table2[[#This Row],[7d_positivity_public]])</f>
        <v>0.16</v>
      </c>
      <c r="W3739">
        <v>21</v>
      </c>
    </row>
    <row r="3740" spans="1:23" x14ac:dyDescent="0.25">
      <c r="A3740" s="10">
        <v>44512</v>
      </c>
      <c r="B3740">
        <v>532</v>
      </c>
      <c r="C3740" t="s">
        <v>315</v>
      </c>
      <c r="D3740">
        <v>25</v>
      </c>
      <c r="E3740">
        <v>36</v>
      </c>
      <c r="F3740">
        <v>-11</v>
      </c>
      <c r="G3740">
        <v>20</v>
      </c>
      <c r="H3740">
        <v>71</v>
      </c>
      <c r="J3740">
        <v>50</v>
      </c>
      <c r="K3740">
        <v>74</v>
      </c>
      <c r="L3740">
        <v>70</v>
      </c>
      <c r="M3740">
        <v>80</v>
      </c>
      <c r="N3740">
        <v>62</v>
      </c>
      <c r="O3740">
        <v>40</v>
      </c>
      <c r="P3740">
        <v>65</v>
      </c>
      <c r="Q3740">
        <v>59</v>
      </c>
      <c r="R3740">
        <v>74</v>
      </c>
      <c r="T3740" s="34">
        <f>_xlfn.XLOOKUP(B3740,'LHA Demog pivot'!$B$4:$B$93,'LHA Demog pivot'!$C$4:$C$93,,,1)</f>
        <v>35521</v>
      </c>
      <c r="U3740" s="36">
        <f>ROUND(Table2[[#This Row],[LHA_Pop_2016]]*Table2[[#This Row],[C_ADR_7day]]/100000*7,0)</f>
        <v>62</v>
      </c>
      <c r="V3740" s="13">
        <f>IF(OR(Table2[[#This Row],[7d_positivity_public]]=0,ISBLANK(Table2[[#This Row],[7d_positivity_public]])),"",(Table2[[#This Row],[7d_positivity_public]]-Table2[[#This Row],[7d_positivity_all]])/Table2[[#This Row],[7d_positivity_public]])</f>
        <v>0.2</v>
      </c>
      <c r="W3740">
        <v>16</v>
      </c>
    </row>
    <row r="3741" spans="1:23" x14ac:dyDescent="0.25">
      <c r="A3741" s="10">
        <v>44512</v>
      </c>
      <c r="B3741">
        <v>533</v>
      </c>
      <c r="C3741" t="s">
        <v>316</v>
      </c>
      <c r="D3741">
        <v>11</v>
      </c>
      <c r="E3741">
        <v>3</v>
      </c>
      <c r="F3741">
        <v>8</v>
      </c>
      <c r="G3741">
        <v>21</v>
      </c>
      <c r="H3741">
        <v>70</v>
      </c>
      <c r="J3741">
        <v>57</v>
      </c>
      <c r="K3741">
        <v>72</v>
      </c>
      <c r="L3741">
        <v>67</v>
      </c>
      <c r="M3741">
        <v>78</v>
      </c>
      <c r="N3741">
        <v>61</v>
      </c>
      <c r="O3741">
        <v>42</v>
      </c>
      <c r="P3741">
        <v>63</v>
      </c>
      <c r="Q3741">
        <v>56</v>
      </c>
      <c r="R3741">
        <v>72</v>
      </c>
      <c r="T3741" s="34">
        <f>_xlfn.XLOOKUP(B3741,'LHA Demog pivot'!$B$4:$B$93,'LHA Demog pivot'!$C$4:$C$93,,,1)</f>
        <v>5514</v>
      </c>
      <c r="U3741" s="36">
        <f>ROUND(Table2[[#This Row],[LHA_Pop_2016]]*Table2[[#This Row],[C_ADR_7day]]/100000*7,0)</f>
        <v>4</v>
      </c>
      <c r="V3741" s="13">
        <f>IF(OR(Table2[[#This Row],[7d_positivity_public]]=0,ISBLANK(Table2[[#This Row],[7d_positivity_public]])),"",(Table2[[#This Row],[7d_positivity_public]]-Table2[[#This Row],[7d_positivity_all]])/Table2[[#This Row],[7d_positivity_public]])</f>
        <v>4.7619047619047616E-2</v>
      </c>
      <c r="W3741">
        <v>20</v>
      </c>
    </row>
    <row r="3742" spans="1:23" x14ac:dyDescent="0.25">
      <c r="A3742" s="10">
        <v>44512</v>
      </c>
      <c r="B3742">
        <v>555</v>
      </c>
      <c r="C3742" t="s">
        <v>317</v>
      </c>
      <c r="D3742">
        <v>61</v>
      </c>
      <c r="E3742">
        <v>27</v>
      </c>
      <c r="F3742">
        <v>34</v>
      </c>
      <c r="G3742">
        <v>23</v>
      </c>
      <c r="H3742">
        <v>90</v>
      </c>
      <c r="J3742">
        <v>69</v>
      </c>
      <c r="K3742">
        <v>92</v>
      </c>
      <c r="L3742">
        <v>92</v>
      </c>
      <c r="M3742">
        <v>92</v>
      </c>
      <c r="N3742">
        <v>80</v>
      </c>
      <c r="O3742">
        <v>57</v>
      </c>
      <c r="P3742">
        <v>82</v>
      </c>
      <c r="Q3742">
        <v>76</v>
      </c>
      <c r="R3742">
        <v>87</v>
      </c>
      <c r="T3742" s="34">
        <f>_xlfn.XLOOKUP(B3742,'LHA Demog pivot'!$B$4:$B$93,'LHA Demog pivot'!$C$4:$C$93,,,1)</f>
        <v>2049</v>
      </c>
      <c r="U3742" s="36">
        <f>ROUND(Table2[[#This Row],[LHA_Pop_2016]]*Table2[[#This Row],[C_ADR_7day]]/100000*7,0)</f>
        <v>9</v>
      </c>
      <c r="V3742" s="13">
        <f>IF(OR(Table2[[#This Row],[7d_positivity_public]]=0,ISBLANK(Table2[[#This Row],[7d_positivity_public]])),"",(Table2[[#This Row],[7d_positivity_public]]-Table2[[#This Row],[7d_positivity_all]])/Table2[[#This Row],[7d_positivity_public]])</f>
        <v>0</v>
      </c>
      <c r="W3742">
        <v>23</v>
      </c>
    </row>
    <row r="3743" spans="1:23" x14ac:dyDescent="0.25">
      <c r="A3743" s="10">
        <v>44516</v>
      </c>
      <c r="B3743">
        <v>111</v>
      </c>
      <c r="C3743" t="s">
        <v>242</v>
      </c>
      <c r="D3743">
        <v>4</v>
      </c>
      <c r="E3743">
        <v>7</v>
      </c>
      <c r="F3743">
        <v>-3</v>
      </c>
      <c r="G3743">
        <v>2</v>
      </c>
      <c r="H3743">
        <v>88</v>
      </c>
      <c r="J3743">
        <v>78</v>
      </c>
      <c r="K3743">
        <v>88</v>
      </c>
      <c r="L3743">
        <v>87</v>
      </c>
      <c r="M3743">
        <v>90</v>
      </c>
      <c r="N3743">
        <v>81</v>
      </c>
      <c r="O3743">
        <v>70</v>
      </c>
      <c r="P3743">
        <v>82</v>
      </c>
      <c r="Q3743">
        <v>79</v>
      </c>
      <c r="R3743">
        <v>87</v>
      </c>
      <c r="S3743">
        <v>22</v>
      </c>
      <c r="T3743" s="34">
        <f>_xlfn.XLOOKUP(B3743,'LHA Demog pivot'!$B$4:$B$93,'LHA Demog pivot'!$C$4:$C$93,,,1)</f>
        <v>15531</v>
      </c>
      <c r="U3743" s="36">
        <f>ROUND(Table2[[#This Row],[LHA_Pop_2016]]*Table2[[#This Row],[C_ADR_7day]]/100000*7,0)</f>
        <v>4</v>
      </c>
      <c r="V3743" s="13">
        <f>IF(OR(Table2[[#This Row],[7d_positivity_public]]=0,ISBLANK(Table2[[#This Row],[7d_positivity_public]])),"",(Table2[[#This Row],[7d_positivity_public]]-Table2[[#This Row],[7d_positivity_all]])/Table2[[#This Row],[7d_positivity_public]])</f>
        <v>0</v>
      </c>
      <c r="W3743">
        <v>2</v>
      </c>
    </row>
    <row r="3744" spans="1:23" x14ac:dyDescent="0.25">
      <c r="A3744" s="10">
        <v>44516</v>
      </c>
      <c r="B3744">
        <v>112</v>
      </c>
      <c r="C3744" t="s">
        <v>243</v>
      </c>
      <c r="D3744">
        <v>14</v>
      </c>
      <c r="E3744">
        <v>18</v>
      </c>
      <c r="F3744">
        <v>-4</v>
      </c>
      <c r="G3744">
        <v>6</v>
      </c>
      <c r="H3744">
        <v>85</v>
      </c>
      <c r="J3744">
        <v>75</v>
      </c>
      <c r="K3744">
        <v>86</v>
      </c>
      <c r="L3744">
        <v>81</v>
      </c>
      <c r="M3744">
        <v>90</v>
      </c>
      <c r="N3744">
        <v>80</v>
      </c>
      <c r="O3744">
        <v>68</v>
      </c>
      <c r="P3744">
        <v>81</v>
      </c>
      <c r="Q3744">
        <v>74</v>
      </c>
      <c r="R3744">
        <v>88</v>
      </c>
      <c r="S3744">
        <v>32</v>
      </c>
      <c r="T3744" s="34">
        <f>_xlfn.XLOOKUP(B3744,'LHA Demog pivot'!$B$4:$B$93,'LHA Demog pivot'!$C$4:$C$93,,,1)</f>
        <v>26248</v>
      </c>
      <c r="U3744" s="36">
        <f>ROUND(Table2[[#This Row],[LHA_Pop_2016]]*Table2[[#This Row],[C_ADR_7day]]/100000*7,0)</f>
        <v>26</v>
      </c>
      <c r="V3744" s="13">
        <f>IF(OR(Table2[[#This Row],[7d_positivity_public]]=0,ISBLANK(Table2[[#This Row],[7d_positivity_public]])),"",(Table2[[#This Row],[7d_positivity_public]]-Table2[[#This Row],[7d_positivity_all]])/Table2[[#This Row],[7d_positivity_public]])</f>
        <v>0</v>
      </c>
      <c r="W3744">
        <v>6</v>
      </c>
    </row>
    <row r="3745" spans="1:23" x14ac:dyDescent="0.25">
      <c r="A3745" s="10">
        <v>44516</v>
      </c>
      <c r="B3745">
        <v>113</v>
      </c>
      <c r="C3745" t="s">
        <v>244</v>
      </c>
      <c r="D3745">
        <v>3</v>
      </c>
      <c r="E3745">
        <v>6</v>
      </c>
      <c r="F3745">
        <v>-3</v>
      </c>
      <c r="G3745">
        <v>1</v>
      </c>
      <c r="H3745">
        <v>89</v>
      </c>
      <c r="J3745">
        <v>88</v>
      </c>
      <c r="K3745">
        <v>90</v>
      </c>
      <c r="L3745">
        <v>86</v>
      </c>
      <c r="M3745">
        <v>92</v>
      </c>
      <c r="N3745">
        <v>85</v>
      </c>
      <c r="O3745">
        <v>79</v>
      </c>
      <c r="P3745">
        <v>86</v>
      </c>
      <c r="Q3745">
        <v>80</v>
      </c>
      <c r="R3745">
        <v>90</v>
      </c>
      <c r="S3745">
        <v>36</v>
      </c>
      <c r="T3745" s="34">
        <f>_xlfn.XLOOKUP(B3745,'LHA Demog pivot'!$B$4:$B$93,'LHA Demog pivot'!$C$4:$C$93,,,1)</f>
        <v>9178</v>
      </c>
      <c r="U3745" s="36">
        <f>ROUND(Table2[[#This Row],[LHA_Pop_2016]]*Table2[[#This Row],[C_ADR_7day]]/100000*7,0)</f>
        <v>2</v>
      </c>
      <c r="V3745" s="13">
        <f>IF(OR(Table2[[#This Row],[7d_positivity_public]]=0,ISBLANK(Table2[[#This Row],[7d_positivity_public]])),"",(Table2[[#This Row],[7d_positivity_public]]-Table2[[#This Row],[7d_positivity_all]])/Table2[[#This Row],[7d_positivity_public]])</f>
        <v>0</v>
      </c>
      <c r="W3745">
        <v>1</v>
      </c>
    </row>
    <row r="3746" spans="1:23" x14ac:dyDescent="0.25">
      <c r="A3746" s="10">
        <v>44516</v>
      </c>
      <c r="B3746">
        <v>114</v>
      </c>
      <c r="C3746" t="s">
        <v>245</v>
      </c>
      <c r="D3746">
        <v>15</v>
      </c>
      <c r="E3746">
        <v>24</v>
      </c>
      <c r="F3746">
        <v>-9</v>
      </c>
      <c r="G3746">
        <v>9</v>
      </c>
      <c r="H3746">
        <v>92</v>
      </c>
      <c r="J3746">
        <v>79</v>
      </c>
      <c r="K3746">
        <v>93</v>
      </c>
      <c r="L3746">
        <v>92</v>
      </c>
      <c r="M3746">
        <v>93</v>
      </c>
      <c r="N3746">
        <v>87</v>
      </c>
      <c r="O3746">
        <v>69</v>
      </c>
      <c r="P3746">
        <v>88</v>
      </c>
      <c r="Q3746">
        <v>84</v>
      </c>
      <c r="R3746">
        <v>91</v>
      </c>
      <c r="S3746">
        <v>15</v>
      </c>
      <c r="T3746" s="34">
        <f>_xlfn.XLOOKUP(B3746,'LHA Demog pivot'!$B$4:$B$93,'LHA Demog pivot'!$C$4:$C$93,,,1)</f>
        <v>9487</v>
      </c>
      <c r="U3746" s="36">
        <f>ROUND(Table2[[#This Row],[LHA_Pop_2016]]*Table2[[#This Row],[C_ADR_7day]]/100000*7,0)</f>
        <v>10</v>
      </c>
      <c r="V3746" s="13">
        <f>IF(OR(Table2[[#This Row],[7d_positivity_public]]=0,ISBLANK(Table2[[#This Row],[7d_positivity_public]])),"",(Table2[[#This Row],[7d_positivity_public]]-Table2[[#This Row],[7d_positivity_all]])/Table2[[#This Row],[7d_positivity_public]])</f>
        <v>0.1111111111111111</v>
      </c>
      <c r="W3746">
        <v>8</v>
      </c>
    </row>
    <row r="3747" spans="1:23" x14ac:dyDescent="0.25">
      <c r="A3747" s="10">
        <v>44516</v>
      </c>
      <c r="B3747">
        <v>115</v>
      </c>
      <c r="C3747" t="s">
        <v>246</v>
      </c>
      <c r="D3747">
        <v>5</v>
      </c>
      <c r="E3747">
        <v>2</v>
      </c>
      <c r="F3747">
        <v>3</v>
      </c>
      <c r="G3747">
        <v>5</v>
      </c>
      <c r="H3747">
        <v>74</v>
      </c>
      <c r="J3747">
        <v>53</v>
      </c>
      <c r="K3747">
        <v>76</v>
      </c>
      <c r="L3747">
        <v>65</v>
      </c>
      <c r="M3747">
        <v>83</v>
      </c>
      <c r="N3747">
        <v>69</v>
      </c>
      <c r="O3747">
        <v>44</v>
      </c>
      <c r="P3747">
        <v>71</v>
      </c>
      <c r="Q3747">
        <v>57</v>
      </c>
      <c r="R3747">
        <v>79</v>
      </c>
      <c r="S3747">
        <v>21</v>
      </c>
      <c r="T3747" s="34">
        <f>_xlfn.XLOOKUP(B3747,'LHA Demog pivot'!$B$4:$B$93,'LHA Demog pivot'!$C$4:$C$93,,,1)</f>
        <v>12634</v>
      </c>
      <c r="U3747" s="36">
        <f>ROUND(Table2[[#This Row],[LHA_Pop_2016]]*Table2[[#This Row],[C_ADR_7day]]/100000*7,0)</f>
        <v>4</v>
      </c>
      <c r="V3747" s="13">
        <f>IF(OR(Table2[[#This Row],[7d_positivity_public]]=0,ISBLANK(Table2[[#This Row],[7d_positivity_public]])),"",(Table2[[#This Row],[7d_positivity_public]]-Table2[[#This Row],[7d_positivity_all]])/Table2[[#This Row],[7d_positivity_public]])</f>
        <v>0.2</v>
      </c>
      <c r="W3747">
        <v>4</v>
      </c>
    </row>
    <row r="3748" spans="1:23" x14ac:dyDescent="0.25">
      <c r="A3748" s="10">
        <v>44516</v>
      </c>
      <c r="B3748">
        <v>116</v>
      </c>
      <c r="C3748" t="s">
        <v>247</v>
      </c>
      <c r="D3748">
        <v>4</v>
      </c>
      <c r="E3748">
        <v>2</v>
      </c>
      <c r="F3748">
        <v>2</v>
      </c>
      <c r="G3748">
        <v>2</v>
      </c>
      <c r="H3748">
        <v>93</v>
      </c>
      <c r="J3748">
        <v>80</v>
      </c>
      <c r="K3748">
        <v>94</v>
      </c>
      <c r="L3748">
        <v>97</v>
      </c>
      <c r="M3748">
        <v>90</v>
      </c>
      <c r="N3748">
        <v>87</v>
      </c>
      <c r="O3748">
        <v>72</v>
      </c>
      <c r="P3748">
        <v>88</v>
      </c>
      <c r="Q3748">
        <v>88</v>
      </c>
      <c r="R3748">
        <v>87</v>
      </c>
      <c r="S3748">
        <v>27</v>
      </c>
      <c r="T3748" s="34">
        <f>_xlfn.XLOOKUP(B3748,'LHA Demog pivot'!$B$4:$B$93,'LHA Demog pivot'!$C$4:$C$93,,,1)</f>
        <v>6851</v>
      </c>
      <c r="U3748" s="36">
        <f>ROUND(Table2[[#This Row],[LHA_Pop_2016]]*Table2[[#This Row],[C_ADR_7day]]/100000*7,0)</f>
        <v>2</v>
      </c>
      <c r="V3748" s="13">
        <f>IF(OR(Table2[[#This Row],[7d_positivity_public]]=0,ISBLANK(Table2[[#This Row],[7d_positivity_public]])),"",(Table2[[#This Row],[7d_positivity_public]]-Table2[[#This Row],[7d_positivity_all]])/Table2[[#This Row],[7d_positivity_public]])</f>
        <v>-1</v>
      </c>
      <c r="W3748">
        <v>4</v>
      </c>
    </row>
    <row r="3749" spans="1:23" x14ac:dyDescent="0.25">
      <c r="A3749" s="10">
        <v>44516</v>
      </c>
      <c r="B3749">
        <v>121</v>
      </c>
      <c r="C3749" t="s">
        <v>248</v>
      </c>
      <c r="D3749">
        <v>0</v>
      </c>
      <c r="E3749">
        <v>4</v>
      </c>
      <c r="F3749">
        <v>-4</v>
      </c>
      <c r="G3749">
        <v>0</v>
      </c>
      <c r="H3749">
        <v>75</v>
      </c>
      <c r="J3749">
        <v>52</v>
      </c>
      <c r="K3749">
        <v>76</v>
      </c>
      <c r="L3749">
        <v>62</v>
      </c>
      <c r="M3749">
        <v>83</v>
      </c>
      <c r="N3749">
        <v>70</v>
      </c>
      <c r="O3749">
        <v>43</v>
      </c>
      <c r="P3749">
        <v>71</v>
      </c>
      <c r="Q3749">
        <v>55</v>
      </c>
      <c r="R3749">
        <v>78</v>
      </c>
      <c r="S3749">
        <v>14</v>
      </c>
      <c r="T3749" s="34">
        <f>_xlfn.XLOOKUP(B3749,'LHA Demog pivot'!$B$4:$B$93,'LHA Demog pivot'!$C$4:$C$93,,,1)</f>
        <v>3209</v>
      </c>
      <c r="U3749" s="36">
        <f>ROUND(Table2[[#This Row],[LHA_Pop_2016]]*Table2[[#This Row],[C_ADR_7day]]/100000*7,0)</f>
        <v>0</v>
      </c>
      <c r="V3749" s="13" t="str">
        <f>IF(OR(Table2[[#This Row],[7d_positivity_public]]=0,ISBLANK(Table2[[#This Row],[7d_positivity_public]])),"",(Table2[[#This Row],[7d_positivity_public]]-Table2[[#This Row],[7d_positivity_all]])/Table2[[#This Row],[7d_positivity_public]])</f>
        <v/>
      </c>
      <c r="W3749">
        <v>0</v>
      </c>
    </row>
    <row r="3750" spans="1:23" x14ac:dyDescent="0.25">
      <c r="A3750" s="10">
        <v>44516</v>
      </c>
      <c r="B3750">
        <v>122</v>
      </c>
      <c r="C3750" t="s">
        <v>249</v>
      </c>
      <c r="D3750">
        <v>2</v>
      </c>
      <c r="E3750">
        <v>3</v>
      </c>
      <c r="F3750">
        <v>-1</v>
      </c>
      <c r="G3750">
        <v>2</v>
      </c>
      <c r="H3750">
        <v>79</v>
      </c>
      <c r="J3750">
        <v>67</v>
      </c>
      <c r="K3750">
        <v>80</v>
      </c>
      <c r="L3750">
        <v>76</v>
      </c>
      <c r="M3750">
        <v>84</v>
      </c>
      <c r="N3750">
        <v>75</v>
      </c>
      <c r="O3750">
        <v>60</v>
      </c>
      <c r="P3750">
        <v>76</v>
      </c>
      <c r="Q3750">
        <v>70</v>
      </c>
      <c r="R3750">
        <v>82</v>
      </c>
      <c r="S3750">
        <v>16</v>
      </c>
      <c r="T3750" s="34">
        <f>_xlfn.XLOOKUP(B3750,'LHA Demog pivot'!$B$4:$B$93,'LHA Demog pivot'!$C$4:$C$93,,,1)</f>
        <v>25523</v>
      </c>
      <c r="U3750" s="36">
        <f>ROUND(Table2[[#This Row],[LHA_Pop_2016]]*Table2[[#This Row],[C_ADR_7day]]/100000*7,0)</f>
        <v>4</v>
      </c>
      <c r="V3750" s="13">
        <f>IF(OR(Table2[[#This Row],[7d_positivity_public]]=0,ISBLANK(Table2[[#This Row],[7d_positivity_public]])),"",(Table2[[#This Row],[7d_positivity_public]]-Table2[[#This Row],[7d_positivity_all]])/Table2[[#This Row],[7d_positivity_public]])</f>
        <v>0</v>
      </c>
      <c r="W3750">
        <v>2</v>
      </c>
    </row>
    <row r="3751" spans="1:23" x14ac:dyDescent="0.25">
      <c r="A3751" s="10">
        <v>44516</v>
      </c>
      <c r="B3751">
        <v>123</v>
      </c>
      <c r="C3751" t="s">
        <v>250</v>
      </c>
      <c r="D3751">
        <v>1</v>
      </c>
      <c r="E3751">
        <v>2</v>
      </c>
      <c r="F3751">
        <v>-1</v>
      </c>
      <c r="G3751">
        <v>0</v>
      </c>
      <c r="H3751">
        <v>83</v>
      </c>
      <c r="J3751">
        <v>72</v>
      </c>
      <c r="K3751">
        <v>84</v>
      </c>
      <c r="L3751">
        <v>80</v>
      </c>
      <c r="M3751">
        <v>88</v>
      </c>
      <c r="N3751">
        <v>79</v>
      </c>
      <c r="O3751">
        <v>65</v>
      </c>
      <c r="P3751">
        <v>80</v>
      </c>
      <c r="Q3751">
        <v>74</v>
      </c>
      <c r="R3751">
        <v>85</v>
      </c>
      <c r="S3751">
        <v>30</v>
      </c>
      <c r="T3751" s="34">
        <f>_xlfn.XLOOKUP(B3751,'LHA Demog pivot'!$B$4:$B$93,'LHA Demog pivot'!$C$4:$C$93,,,1)</f>
        <v>13710</v>
      </c>
      <c r="U3751" s="36">
        <f>ROUND(Table2[[#This Row],[LHA_Pop_2016]]*Table2[[#This Row],[C_ADR_7day]]/100000*7,0)</f>
        <v>1</v>
      </c>
      <c r="V3751" s="13" t="str">
        <f>IF(OR(Table2[[#This Row],[7d_positivity_public]]=0,ISBLANK(Table2[[#This Row],[7d_positivity_public]])),"",(Table2[[#This Row],[7d_positivity_public]]-Table2[[#This Row],[7d_positivity_all]])/Table2[[#This Row],[7d_positivity_public]])</f>
        <v/>
      </c>
      <c r="W3751">
        <v>0</v>
      </c>
    </row>
    <row r="3752" spans="1:23" x14ac:dyDescent="0.25">
      <c r="A3752" s="10">
        <v>44516</v>
      </c>
      <c r="B3752">
        <v>124</v>
      </c>
      <c r="C3752" t="s">
        <v>251</v>
      </c>
      <c r="D3752">
        <v>9</v>
      </c>
      <c r="E3752">
        <v>12</v>
      </c>
      <c r="F3752">
        <v>-3</v>
      </c>
      <c r="G3752">
        <v>12</v>
      </c>
      <c r="H3752">
        <v>79</v>
      </c>
      <c r="J3752">
        <v>61</v>
      </c>
      <c r="K3752">
        <v>80</v>
      </c>
      <c r="L3752">
        <v>69</v>
      </c>
      <c r="M3752">
        <v>85</v>
      </c>
      <c r="N3752">
        <v>74</v>
      </c>
      <c r="O3752">
        <v>55</v>
      </c>
      <c r="P3752">
        <v>75</v>
      </c>
      <c r="Q3752">
        <v>61</v>
      </c>
      <c r="R3752">
        <v>82</v>
      </c>
      <c r="S3752">
        <v>14</v>
      </c>
      <c r="T3752" s="34">
        <f>_xlfn.XLOOKUP(B3752,'LHA Demog pivot'!$B$4:$B$93,'LHA Demog pivot'!$C$4:$C$93,,,1)</f>
        <v>4501</v>
      </c>
      <c r="U3752" s="36">
        <f>ROUND(Table2[[#This Row],[LHA_Pop_2016]]*Table2[[#This Row],[C_ADR_7day]]/100000*7,0)</f>
        <v>3</v>
      </c>
      <c r="V3752" s="13">
        <f>IF(OR(Table2[[#This Row],[7d_positivity_public]]=0,ISBLANK(Table2[[#This Row],[7d_positivity_public]])),"",(Table2[[#This Row],[7d_positivity_public]]-Table2[[#This Row],[7d_positivity_all]])/Table2[[#This Row],[7d_positivity_public]])</f>
        <v>0.25</v>
      </c>
      <c r="W3752">
        <v>9</v>
      </c>
    </row>
    <row r="3753" spans="1:23" x14ac:dyDescent="0.25">
      <c r="A3753" s="10">
        <v>44516</v>
      </c>
      <c r="B3753">
        <v>125</v>
      </c>
      <c r="C3753" t="s">
        <v>252</v>
      </c>
      <c r="D3753">
        <v>1</v>
      </c>
      <c r="E3753">
        <v>2</v>
      </c>
      <c r="F3753">
        <v>-1</v>
      </c>
      <c r="G3753">
        <v>1</v>
      </c>
      <c r="H3753">
        <v>89</v>
      </c>
      <c r="J3753">
        <v>85</v>
      </c>
      <c r="K3753">
        <v>89</v>
      </c>
      <c r="L3753">
        <v>86</v>
      </c>
      <c r="M3753">
        <v>92</v>
      </c>
      <c r="N3753">
        <v>85</v>
      </c>
      <c r="O3753">
        <v>78</v>
      </c>
      <c r="P3753">
        <v>86</v>
      </c>
      <c r="Q3753">
        <v>81</v>
      </c>
      <c r="R3753">
        <v>90</v>
      </c>
      <c r="S3753">
        <v>30</v>
      </c>
      <c r="T3753" s="34">
        <f>_xlfn.XLOOKUP(B3753,'LHA Demog pivot'!$B$4:$B$93,'LHA Demog pivot'!$C$4:$C$93,,,1)</f>
        <v>19367</v>
      </c>
      <c r="U3753" s="36">
        <f>ROUND(Table2[[#This Row],[LHA_Pop_2016]]*Table2[[#This Row],[C_ADR_7day]]/100000*7,0)</f>
        <v>1</v>
      </c>
      <c r="V3753" s="13">
        <f>IF(OR(Table2[[#This Row],[7d_positivity_public]]=0,ISBLANK(Table2[[#This Row],[7d_positivity_public]])),"",(Table2[[#This Row],[7d_positivity_public]]-Table2[[#This Row],[7d_positivity_all]])/Table2[[#This Row],[7d_positivity_public]])</f>
        <v>1</v>
      </c>
      <c r="W3753">
        <v>0</v>
      </c>
    </row>
    <row r="3754" spans="1:23" x14ac:dyDescent="0.25">
      <c r="A3754" s="10">
        <v>44516</v>
      </c>
      <c r="B3754">
        <v>126</v>
      </c>
      <c r="C3754" t="s">
        <v>83</v>
      </c>
      <c r="D3754">
        <v>3</v>
      </c>
      <c r="E3754">
        <v>16</v>
      </c>
      <c r="F3754">
        <v>-13</v>
      </c>
      <c r="G3754">
        <v>3</v>
      </c>
      <c r="H3754">
        <v>80</v>
      </c>
      <c r="J3754">
        <v>62</v>
      </c>
      <c r="K3754">
        <v>82</v>
      </c>
      <c r="L3754">
        <v>73</v>
      </c>
      <c r="M3754">
        <v>86</v>
      </c>
      <c r="N3754">
        <v>76</v>
      </c>
      <c r="O3754">
        <v>54</v>
      </c>
      <c r="P3754">
        <v>77</v>
      </c>
      <c r="Q3754">
        <v>65</v>
      </c>
      <c r="R3754">
        <v>83</v>
      </c>
      <c r="S3754">
        <v>22</v>
      </c>
      <c r="T3754" s="34">
        <f>_xlfn.XLOOKUP(B3754,'LHA Demog pivot'!$B$4:$B$93,'LHA Demog pivot'!$C$4:$C$93,,,1)</f>
        <v>8611</v>
      </c>
      <c r="U3754" s="36">
        <f>ROUND(Table2[[#This Row],[LHA_Pop_2016]]*Table2[[#This Row],[C_ADR_7day]]/100000*7,0)</f>
        <v>2</v>
      </c>
      <c r="V3754" s="13">
        <f>IF(OR(Table2[[#This Row],[7d_positivity_public]]=0,ISBLANK(Table2[[#This Row],[7d_positivity_public]])),"",(Table2[[#This Row],[7d_positivity_public]]-Table2[[#This Row],[7d_positivity_all]])/Table2[[#This Row],[7d_positivity_public]])</f>
        <v>0.33333333333333331</v>
      </c>
      <c r="W3754">
        <v>2</v>
      </c>
    </row>
    <row r="3755" spans="1:23" x14ac:dyDescent="0.25">
      <c r="A3755" s="10">
        <v>44516</v>
      </c>
      <c r="B3755">
        <v>127</v>
      </c>
      <c r="C3755" t="s">
        <v>84</v>
      </c>
      <c r="D3755">
        <v>8</v>
      </c>
      <c r="E3755">
        <v>0</v>
      </c>
      <c r="F3755">
        <v>8</v>
      </c>
      <c r="G3755">
        <v>9</v>
      </c>
      <c r="H3755">
        <v>73</v>
      </c>
      <c r="J3755">
        <v>48</v>
      </c>
      <c r="K3755">
        <v>74</v>
      </c>
      <c r="L3755">
        <v>68</v>
      </c>
      <c r="M3755">
        <v>77</v>
      </c>
      <c r="N3755">
        <v>67</v>
      </c>
      <c r="O3755">
        <v>36</v>
      </c>
      <c r="P3755">
        <v>69</v>
      </c>
      <c r="Q3755">
        <v>59</v>
      </c>
      <c r="R3755">
        <v>74</v>
      </c>
      <c r="S3755">
        <v>10</v>
      </c>
      <c r="T3755" s="34">
        <f>_xlfn.XLOOKUP(B3755,'LHA Demog pivot'!$B$4:$B$93,'LHA Demog pivot'!$C$4:$C$93,,,1)</f>
        <v>3469</v>
      </c>
      <c r="U3755" s="36">
        <f>ROUND(Table2[[#This Row],[LHA_Pop_2016]]*Table2[[#This Row],[C_ADR_7day]]/100000*7,0)</f>
        <v>2</v>
      </c>
      <c r="V3755" s="13">
        <f>IF(OR(Table2[[#This Row],[7d_positivity_public]]=0,ISBLANK(Table2[[#This Row],[7d_positivity_public]])),"",(Table2[[#This Row],[7d_positivity_public]]-Table2[[#This Row],[7d_positivity_all]])/Table2[[#This Row],[7d_positivity_public]])</f>
        <v>0.22222222222222221</v>
      </c>
      <c r="W3755">
        <v>7</v>
      </c>
    </row>
    <row r="3756" spans="1:23" x14ac:dyDescent="0.25">
      <c r="A3756" s="10">
        <v>44516</v>
      </c>
      <c r="B3756">
        <v>131</v>
      </c>
      <c r="C3756" t="s">
        <v>87</v>
      </c>
      <c r="D3756">
        <v>3</v>
      </c>
      <c r="E3756">
        <v>1</v>
      </c>
      <c r="F3756">
        <v>2</v>
      </c>
      <c r="G3756">
        <v>3</v>
      </c>
      <c r="H3756">
        <v>90</v>
      </c>
      <c r="J3756">
        <v>77</v>
      </c>
      <c r="K3756">
        <v>91</v>
      </c>
      <c r="L3756">
        <v>89</v>
      </c>
      <c r="M3756">
        <v>92</v>
      </c>
      <c r="N3756">
        <v>85</v>
      </c>
      <c r="O3756">
        <v>69</v>
      </c>
      <c r="P3756">
        <v>86</v>
      </c>
      <c r="Q3756">
        <v>82</v>
      </c>
      <c r="R3756">
        <v>88</v>
      </c>
      <c r="S3756">
        <v>15</v>
      </c>
      <c r="T3756" s="34">
        <f>_xlfn.XLOOKUP(B3756,'LHA Demog pivot'!$B$4:$B$93,'LHA Demog pivot'!$C$4:$C$93,,,1)</f>
        <v>19231</v>
      </c>
      <c r="U3756" s="36">
        <f>ROUND(Table2[[#This Row],[LHA_Pop_2016]]*Table2[[#This Row],[C_ADR_7day]]/100000*7,0)</f>
        <v>4</v>
      </c>
      <c r="V3756" s="13">
        <f>IF(OR(Table2[[#This Row],[7d_positivity_public]]=0,ISBLANK(Table2[[#This Row],[7d_positivity_public]])),"",(Table2[[#This Row],[7d_positivity_public]]-Table2[[#This Row],[7d_positivity_all]])/Table2[[#This Row],[7d_positivity_public]])</f>
        <v>0.33333333333333331</v>
      </c>
      <c r="W3756">
        <v>2</v>
      </c>
    </row>
    <row r="3757" spans="1:23" x14ac:dyDescent="0.25">
      <c r="A3757" s="10">
        <v>44516</v>
      </c>
      <c r="B3757">
        <v>132</v>
      </c>
      <c r="C3757" t="s">
        <v>89</v>
      </c>
      <c r="D3757">
        <v>6</v>
      </c>
      <c r="E3757">
        <v>3</v>
      </c>
      <c r="F3757">
        <v>3</v>
      </c>
      <c r="G3757">
        <v>5</v>
      </c>
      <c r="H3757">
        <v>88</v>
      </c>
      <c r="J3757">
        <v>84</v>
      </c>
      <c r="K3757">
        <v>88</v>
      </c>
      <c r="L3757">
        <v>83</v>
      </c>
      <c r="M3757">
        <v>91</v>
      </c>
      <c r="N3757">
        <v>84</v>
      </c>
      <c r="O3757">
        <v>77</v>
      </c>
      <c r="P3757">
        <v>85</v>
      </c>
      <c r="Q3757">
        <v>78</v>
      </c>
      <c r="R3757">
        <v>89</v>
      </c>
      <c r="S3757">
        <v>26</v>
      </c>
      <c r="T3757" s="34">
        <f>_xlfn.XLOOKUP(B3757,'LHA Demog pivot'!$B$4:$B$93,'LHA Demog pivot'!$C$4:$C$93,,,1)</f>
        <v>41799</v>
      </c>
      <c r="U3757" s="36">
        <f>ROUND(Table2[[#This Row],[LHA_Pop_2016]]*Table2[[#This Row],[C_ADR_7day]]/100000*7,0)</f>
        <v>18</v>
      </c>
      <c r="V3757" s="13">
        <f>IF(OR(Table2[[#This Row],[7d_positivity_public]]=0,ISBLANK(Table2[[#This Row],[7d_positivity_public]])),"",(Table2[[#This Row],[7d_positivity_public]]-Table2[[#This Row],[7d_positivity_all]])/Table2[[#This Row],[7d_positivity_public]])</f>
        <v>0.2</v>
      </c>
      <c r="W3757">
        <v>4</v>
      </c>
    </row>
    <row r="3758" spans="1:23" x14ac:dyDescent="0.25">
      <c r="A3758" s="10">
        <v>44516</v>
      </c>
      <c r="B3758">
        <v>133</v>
      </c>
      <c r="C3758" t="s">
        <v>91</v>
      </c>
      <c r="D3758">
        <v>3</v>
      </c>
      <c r="E3758">
        <v>5</v>
      </c>
      <c r="F3758">
        <v>-2</v>
      </c>
      <c r="G3758">
        <v>3</v>
      </c>
      <c r="H3758">
        <v>83</v>
      </c>
      <c r="J3758">
        <v>68</v>
      </c>
      <c r="K3758">
        <v>83</v>
      </c>
      <c r="L3758">
        <v>84</v>
      </c>
      <c r="M3758">
        <v>83</v>
      </c>
      <c r="N3758">
        <v>78</v>
      </c>
      <c r="O3758">
        <v>59</v>
      </c>
      <c r="P3758">
        <v>79</v>
      </c>
      <c r="Q3758">
        <v>75</v>
      </c>
      <c r="R3758">
        <v>80</v>
      </c>
      <c r="S3758">
        <v>16</v>
      </c>
      <c r="T3758" s="34">
        <f>_xlfn.XLOOKUP(B3758,'LHA Demog pivot'!$B$4:$B$93,'LHA Demog pivot'!$C$4:$C$93,,,1)</f>
        <v>5101</v>
      </c>
      <c r="U3758" s="36">
        <f>ROUND(Table2[[#This Row],[LHA_Pop_2016]]*Table2[[#This Row],[C_ADR_7day]]/100000*7,0)</f>
        <v>1</v>
      </c>
      <c r="V3758" s="13">
        <f>IF(OR(Table2[[#This Row],[7d_positivity_public]]=0,ISBLANK(Table2[[#This Row],[7d_positivity_public]])),"",(Table2[[#This Row],[7d_positivity_public]]-Table2[[#This Row],[7d_positivity_all]])/Table2[[#This Row],[7d_positivity_public]])</f>
        <v>0.33333333333333331</v>
      </c>
      <c r="W3758">
        <v>2</v>
      </c>
    </row>
    <row r="3759" spans="1:23" x14ac:dyDescent="0.25">
      <c r="A3759" s="10">
        <v>44516</v>
      </c>
      <c r="B3759">
        <v>134</v>
      </c>
      <c r="C3759" t="s">
        <v>93</v>
      </c>
      <c r="D3759">
        <v>6</v>
      </c>
      <c r="E3759">
        <v>17</v>
      </c>
      <c r="F3759">
        <v>-11</v>
      </c>
      <c r="G3759">
        <v>7</v>
      </c>
      <c r="H3759">
        <v>83</v>
      </c>
      <c r="J3759">
        <v>70</v>
      </c>
      <c r="K3759">
        <v>84</v>
      </c>
      <c r="L3759">
        <v>80</v>
      </c>
      <c r="M3759">
        <v>86</v>
      </c>
      <c r="N3759">
        <v>78</v>
      </c>
      <c r="O3759">
        <v>62</v>
      </c>
      <c r="P3759">
        <v>79</v>
      </c>
      <c r="Q3759">
        <v>73</v>
      </c>
      <c r="R3759">
        <v>83</v>
      </c>
      <c r="S3759">
        <v>15</v>
      </c>
      <c r="T3759" s="34">
        <f>_xlfn.XLOOKUP(B3759,'LHA Demog pivot'!$B$4:$B$93,'LHA Demog pivot'!$C$4:$C$93,,,1)</f>
        <v>4781</v>
      </c>
      <c r="U3759" s="36">
        <f>ROUND(Table2[[#This Row],[LHA_Pop_2016]]*Table2[[#This Row],[C_ADR_7day]]/100000*7,0)</f>
        <v>2</v>
      </c>
      <c r="V3759" s="13">
        <f>IF(OR(Table2[[#This Row],[7d_positivity_public]]=0,ISBLANK(Table2[[#This Row],[7d_positivity_public]])),"",(Table2[[#This Row],[7d_positivity_public]]-Table2[[#This Row],[7d_positivity_all]])/Table2[[#This Row],[7d_positivity_public]])</f>
        <v>0.42857142857142855</v>
      </c>
      <c r="W3759">
        <v>4</v>
      </c>
    </row>
    <row r="3760" spans="1:23" x14ac:dyDescent="0.25">
      <c r="A3760" s="10">
        <v>44516</v>
      </c>
      <c r="B3760">
        <v>135</v>
      </c>
      <c r="C3760" t="s">
        <v>95</v>
      </c>
      <c r="D3760">
        <v>13</v>
      </c>
      <c r="E3760">
        <v>21</v>
      </c>
      <c r="F3760">
        <v>-8</v>
      </c>
      <c r="G3760">
        <v>9</v>
      </c>
      <c r="H3760">
        <v>78</v>
      </c>
      <c r="J3760">
        <v>61</v>
      </c>
      <c r="K3760">
        <v>79</v>
      </c>
      <c r="L3760">
        <v>70</v>
      </c>
      <c r="M3760">
        <v>86</v>
      </c>
      <c r="N3760">
        <v>74</v>
      </c>
      <c r="O3760">
        <v>54</v>
      </c>
      <c r="P3760">
        <v>75</v>
      </c>
      <c r="Q3760">
        <v>63</v>
      </c>
      <c r="R3760">
        <v>84</v>
      </c>
      <c r="S3760">
        <v>13</v>
      </c>
      <c r="T3760" s="34">
        <f>_xlfn.XLOOKUP(B3760,'LHA Demog pivot'!$B$4:$B$93,'LHA Demog pivot'!$C$4:$C$93,,,1)</f>
        <v>10220</v>
      </c>
      <c r="U3760" s="36">
        <f>ROUND(Table2[[#This Row],[LHA_Pop_2016]]*Table2[[#This Row],[C_ADR_7day]]/100000*7,0)</f>
        <v>9</v>
      </c>
      <c r="V3760" s="13">
        <f>IF(OR(Table2[[#This Row],[7d_positivity_public]]=0,ISBLANK(Table2[[#This Row],[7d_positivity_public]])),"",(Table2[[#This Row],[7d_positivity_public]]-Table2[[#This Row],[7d_positivity_all]])/Table2[[#This Row],[7d_positivity_public]])</f>
        <v>0</v>
      </c>
      <c r="W3760">
        <v>9</v>
      </c>
    </row>
    <row r="3761" spans="1:23" x14ac:dyDescent="0.25">
      <c r="A3761" s="10">
        <v>44516</v>
      </c>
      <c r="B3761">
        <v>136</v>
      </c>
      <c r="C3761" t="s">
        <v>253</v>
      </c>
      <c r="D3761">
        <v>15</v>
      </c>
      <c r="E3761">
        <v>17</v>
      </c>
      <c r="F3761">
        <v>-2</v>
      </c>
      <c r="G3761">
        <v>8</v>
      </c>
      <c r="H3761">
        <v>84</v>
      </c>
      <c r="J3761">
        <v>77</v>
      </c>
      <c r="K3761">
        <v>84</v>
      </c>
      <c r="L3761">
        <v>78</v>
      </c>
      <c r="M3761">
        <v>89</v>
      </c>
      <c r="N3761">
        <v>80</v>
      </c>
      <c r="O3761">
        <v>71</v>
      </c>
      <c r="P3761">
        <v>81</v>
      </c>
      <c r="Q3761">
        <v>72</v>
      </c>
      <c r="R3761">
        <v>87</v>
      </c>
      <c r="S3761">
        <v>30</v>
      </c>
      <c r="T3761" s="34">
        <f>_xlfn.XLOOKUP(B3761,'LHA Demog pivot'!$B$4:$B$93,'LHA Demog pivot'!$C$4:$C$93,,,1)</f>
        <v>66849</v>
      </c>
      <c r="U3761" s="36">
        <f>ROUND(Table2[[#This Row],[LHA_Pop_2016]]*Table2[[#This Row],[C_ADR_7day]]/100000*7,0)</f>
        <v>70</v>
      </c>
      <c r="V3761" s="13">
        <f>IF(OR(Table2[[#This Row],[7d_positivity_public]]=0,ISBLANK(Table2[[#This Row],[7d_positivity_public]])),"",(Table2[[#This Row],[7d_positivity_public]]-Table2[[#This Row],[7d_positivity_all]])/Table2[[#This Row],[7d_positivity_public]])</f>
        <v>0</v>
      </c>
      <c r="W3761">
        <v>8</v>
      </c>
    </row>
    <row r="3762" spans="1:23" x14ac:dyDescent="0.25">
      <c r="A3762" s="10">
        <v>44516</v>
      </c>
      <c r="B3762">
        <v>137</v>
      </c>
      <c r="C3762" t="s">
        <v>254</v>
      </c>
      <c r="D3762">
        <v>13</v>
      </c>
      <c r="E3762">
        <v>12</v>
      </c>
      <c r="F3762">
        <v>1</v>
      </c>
      <c r="G3762">
        <v>8</v>
      </c>
      <c r="H3762">
        <v>88</v>
      </c>
      <c r="J3762">
        <v>79</v>
      </c>
      <c r="K3762">
        <v>89</v>
      </c>
      <c r="L3762">
        <v>87</v>
      </c>
      <c r="M3762">
        <v>90</v>
      </c>
      <c r="N3762">
        <v>84</v>
      </c>
      <c r="O3762">
        <v>73</v>
      </c>
      <c r="P3762">
        <v>85</v>
      </c>
      <c r="Q3762">
        <v>81</v>
      </c>
      <c r="R3762">
        <v>88</v>
      </c>
      <c r="S3762">
        <v>23</v>
      </c>
      <c r="T3762" s="34">
        <f>_xlfn.XLOOKUP(B3762,'LHA Demog pivot'!$B$4:$B$93,'LHA Demog pivot'!$C$4:$C$93,,,1)</f>
        <v>194882</v>
      </c>
      <c r="U3762" s="36">
        <f>ROUND(Table2[[#This Row],[LHA_Pop_2016]]*Table2[[#This Row],[C_ADR_7day]]/100000*7,0)</f>
        <v>177</v>
      </c>
      <c r="V3762" s="13">
        <f>IF(OR(Table2[[#This Row],[7d_positivity_public]]=0,ISBLANK(Table2[[#This Row],[7d_positivity_public]])),"",(Table2[[#This Row],[7d_positivity_public]]-Table2[[#This Row],[7d_positivity_all]])/Table2[[#This Row],[7d_positivity_public]])</f>
        <v>0.125</v>
      </c>
      <c r="W3762">
        <v>7</v>
      </c>
    </row>
    <row r="3763" spans="1:23" x14ac:dyDescent="0.25">
      <c r="A3763" s="10">
        <v>44516</v>
      </c>
      <c r="B3763">
        <v>138</v>
      </c>
      <c r="C3763" t="s">
        <v>116</v>
      </c>
      <c r="D3763">
        <v>11</v>
      </c>
      <c r="E3763">
        <v>2</v>
      </c>
      <c r="F3763">
        <v>9</v>
      </c>
      <c r="G3763">
        <v>10</v>
      </c>
      <c r="H3763">
        <v>87</v>
      </c>
      <c r="J3763">
        <v>81</v>
      </c>
      <c r="K3763">
        <v>88</v>
      </c>
      <c r="L3763">
        <v>82</v>
      </c>
      <c r="M3763">
        <v>91</v>
      </c>
      <c r="N3763">
        <v>84</v>
      </c>
      <c r="O3763">
        <v>75</v>
      </c>
      <c r="P3763">
        <v>85</v>
      </c>
      <c r="Q3763">
        <v>77</v>
      </c>
      <c r="R3763">
        <v>89</v>
      </c>
      <c r="S3763">
        <v>21</v>
      </c>
      <c r="T3763" s="34">
        <f>_xlfn.XLOOKUP(B3763,'LHA Demog pivot'!$B$4:$B$93,'LHA Demog pivot'!$C$4:$C$93,,,1)</f>
        <v>12110</v>
      </c>
      <c r="U3763" s="36">
        <f>ROUND(Table2[[#This Row],[LHA_Pop_2016]]*Table2[[#This Row],[C_ADR_7day]]/100000*7,0)</f>
        <v>9</v>
      </c>
      <c r="V3763" s="13">
        <f>IF(OR(Table2[[#This Row],[7d_positivity_public]]=0,ISBLANK(Table2[[#This Row],[7d_positivity_public]])),"",(Table2[[#This Row],[7d_positivity_public]]-Table2[[#This Row],[7d_positivity_all]])/Table2[[#This Row],[7d_positivity_public]])</f>
        <v>0.2</v>
      </c>
      <c r="W3763">
        <v>8</v>
      </c>
    </row>
    <row r="3764" spans="1:23" x14ac:dyDescent="0.25">
      <c r="A3764" s="10">
        <v>44516</v>
      </c>
      <c r="B3764">
        <v>139</v>
      </c>
      <c r="C3764" t="s">
        <v>118</v>
      </c>
      <c r="D3764">
        <v>69</v>
      </c>
      <c r="E3764">
        <v>31</v>
      </c>
      <c r="F3764">
        <v>38</v>
      </c>
      <c r="G3764">
        <v>28</v>
      </c>
      <c r="H3764">
        <v>72</v>
      </c>
      <c r="J3764">
        <v>45</v>
      </c>
      <c r="K3764">
        <v>74</v>
      </c>
      <c r="L3764">
        <v>62</v>
      </c>
      <c r="M3764">
        <v>83</v>
      </c>
      <c r="N3764">
        <v>67</v>
      </c>
      <c r="O3764">
        <v>38</v>
      </c>
      <c r="P3764">
        <v>70</v>
      </c>
      <c r="Q3764">
        <v>54</v>
      </c>
      <c r="R3764">
        <v>80</v>
      </c>
      <c r="S3764">
        <v>17</v>
      </c>
      <c r="T3764" s="34">
        <f>_xlfn.XLOOKUP(B3764,'LHA Demog pivot'!$B$4:$B$93,'LHA Demog pivot'!$C$4:$C$93,,,1)</f>
        <v>7285</v>
      </c>
      <c r="U3764" s="36">
        <f>ROUND(Table2[[#This Row],[LHA_Pop_2016]]*Table2[[#This Row],[C_ADR_7day]]/100000*7,0)</f>
        <v>35</v>
      </c>
      <c r="V3764" s="13">
        <f>IF(OR(Table2[[#This Row],[7d_positivity_public]]=0,ISBLANK(Table2[[#This Row],[7d_positivity_public]])),"",(Table2[[#This Row],[7d_positivity_public]]-Table2[[#This Row],[7d_positivity_all]])/Table2[[#This Row],[7d_positivity_public]])</f>
        <v>7.1428571428571425E-2</v>
      </c>
      <c r="W3764">
        <v>26</v>
      </c>
    </row>
    <row r="3765" spans="1:23" x14ac:dyDescent="0.25">
      <c r="A3765" s="10">
        <v>44516</v>
      </c>
      <c r="B3765">
        <v>141</v>
      </c>
      <c r="C3765" t="s">
        <v>255</v>
      </c>
      <c r="D3765">
        <v>3</v>
      </c>
      <c r="E3765">
        <v>6</v>
      </c>
      <c r="F3765">
        <v>-3</v>
      </c>
      <c r="G3765">
        <v>2</v>
      </c>
      <c r="H3765">
        <v>95</v>
      </c>
      <c r="J3765">
        <v>86</v>
      </c>
      <c r="K3765">
        <v>96</v>
      </c>
      <c r="L3765">
        <v>97</v>
      </c>
      <c r="M3765">
        <v>93</v>
      </c>
      <c r="N3765">
        <v>89</v>
      </c>
      <c r="O3765">
        <v>75</v>
      </c>
      <c r="P3765">
        <v>90</v>
      </c>
      <c r="Q3765">
        <v>89</v>
      </c>
      <c r="R3765">
        <v>91</v>
      </c>
      <c r="S3765">
        <v>23</v>
      </c>
      <c r="T3765" s="34">
        <f>_xlfn.XLOOKUP(B3765,'LHA Demog pivot'!$B$4:$B$93,'LHA Demog pivot'!$C$4:$C$93,,,1)</f>
        <v>8085</v>
      </c>
      <c r="U3765" s="36">
        <f>ROUND(Table2[[#This Row],[LHA_Pop_2016]]*Table2[[#This Row],[C_ADR_7day]]/100000*7,0)</f>
        <v>2</v>
      </c>
      <c r="V3765" s="13">
        <f>IF(OR(Table2[[#This Row],[7d_positivity_public]]=0,ISBLANK(Table2[[#This Row],[7d_positivity_public]])),"",(Table2[[#This Row],[7d_positivity_public]]-Table2[[#This Row],[7d_positivity_all]])/Table2[[#This Row],[7d_positivity_public]])</f>
        <v>0</v>
      </c>
      <c r="W3765">
        <v>2</v>
      </c>
    </row>
    <row r="3766" spans="1:23" x14ac:dyDescent="0.25">
      <c r="A3766" s="10">
        <v>44516</v>
      </c>
      <c r="B3766">
        <v>142</v>
      </c>
      <c r="C3766" t="s">
        <v>120</v>
      </c>
      <c r="D3766">
        <v>16</v>
      </c>
      <c r="E3766">
        <v>29</v>
      </c>
      <c r="F3766">
        <v>-13</v>
      </c>
      <c r="G3766">
        <v>10</v>
      </c>
      <c r="H3766">
        <v>81</v>
      </c>
      <c r="J3766">
        <v>66</v>
      </c>
      <c r="K3766">
        <v>82</v>
      </c>
      <c r="L3766">
        <v>73</v>
      </c>
      <c r="M3766">
        <v>87</v>
      </c>
      <c r="N3766">
        <v>77</v>
      </c>
      <c r="O3766">
        <v>61</v>
      </c>
      <c r="P3766">
        <v>78</v>
      </c>
      <c r="Q3766">
        <v>66</v>
      </c>
      <c r="R3766">
        <v>85</v>
      </c>
      <c r="S3766">
        <v>28</v>
      </c>
      <c r="T3766" s="34">
        <f>_xlfn.XLOOKUP(B3766,'LHA Demog pivot'!$B$4:$B$93,'LHA Demog pivot'!$C$4:$C$93,,,1)</f>
        <v>33648</v>
      </c>
      <c r="U3766" s="36">
        <f>ROUND(Table2[[#This Row],[LHA_Pop_2016]]*Table2[[#This Row],[C_ADR_7day]]/100000*7,0)</f>
        <v>38</v>
      </c>
      <c r="V3766" s="13">
        <f>IF(OR(Table2[[#This Row],[7d_positivity_public]]=0,ISBLANK(Table2[[#This Row],[7d_positivity_public]])),"",(Table2[[#This Row],[7d_positivity_public]]-Table2[[#This Row],[7d_positivity_all]])/Table2[[#This Row],[7d_positivity_public]])</f>
        <v>0.1</v>
      </c>
      <c r="W3766">
        <v>9</v>
      </c>
    </row>
    <row r="3767" spans="1:23" x14ac:dyDescent="0.25">
      <c r="A3767" s="10">
        <v>44516</v>
      </c>
      <c r="B3767">
        <v>143</v>
      </c>
      <c r="C3767" t="s">
        <v>256</v>
      </c>
      <c r="D3767">
        <v>14</v>
      </c>
      <c r="E3767">
        <v>15</v>
      </c>
      <c r="F3767">
        <v>-1</v>
      </c>
      <c r="G3767">
        <v>7</v>
      </c>
      <c r="H3767">
        <v>89</v>
      </c>
      <c r="J3767">
        <v>82</v>
      </c>
      <c r="K3767">
        <v>90</v>
      </c>
      <c r="L3767">
        <v>88</v>
      </c>
      <c r="M3767">
        <v>91</v>
      </c>
      <c r="N3767">
        <v>85</v>
      </c>
      <c r="O3767">
        <v>75</v>
      </c>
      <c r="P3767">
        <v>85</v>
      </c>
      <c r="Q3767">
        <v>82</v>
      </c>
      <c r="R3767">
        <v>89</v>
      </c>
      <c r="S3767">
        <v>25</v>
      </c>
      <c r="T3767" s="34">
        <f>_xlfn.XLOOKUP(B3767,'LHA Demog pivot'!$B$4:$B$93,'LHA Demog pivot'!$C$4:$C$93,,,1)</f>
        <v>113287</v>
      </c>
      <c r="U3767" s="36">
        <f>ROUND(Table2[[#This Row],[LHA_Pop_2016]]*Table2[[#This Row],[C_ADR_7day]]/100000*7,0)</f>
        <v>111</v>
      </c>
      <c r="V3767" s="13">
        <f>IF(OR(Table2[[#This Row],[7d_positivity_public]]=0,ISBLANK(Table2[[#This Row],[7d_positivity_public]])),"",(Table2[[#This Row],[7d_positivity_public]]-Table2[[#This Row],[7d_positivity_all]])/Table2[[#This Row],[7d_positivity_public]])</f>
        <v>0.14285714285714285</v>
      </c>
      <c r="W3767">
        <v>6</v>
      </c>
    </row>
    <row r="3768" spans="1:23" x14ac:dyDescent="0.25">
      <c r="A3768" s="10">
        <v>44516</v>
      </c>
      <c r="B3768">
        <v>144</v>
      </c>
      <c r="C3768" t="s">
        <v>257</v>
      </c>
      <c r="D3768">
        <v>5</v>
      </c>
      <c r="E3768">
        <v>2</v>
      </c>
      <c r="F3768">
        <v>3</v>
      </c>
      <c r="G3768">
        <v>6</v>
      </c>
      <c r="H3768">
        <v>77</v>
      </c>
      <c r="J3768">
        <v>61</v>
      </c>
      <c r="K3768">
        <v>78</v>
      </c>
      <c r="L3768">
        <v>67</v>
      </c>
      <c r="M3768">
        <v>84</v>
      </c>
      <c r="N3768">
        <v>73</v>
      </c>
      <c r="O3768">
        <v>51</v>
      </c>
      <c r="P3768">
        <v>74</v>
      </c>
      <c r="Q3768">
        <v>58</v>
      </c>
      <c r="R3768">
        <v>81</v>
      </c>
      <c r="S3768">
        <v>18</v>
      </c>
      <c r="T3768" s="34">
        <f>_xlfn.XLOOKUP(B3768,'LHA Demog pivot'!$B$4:$B$93,'LHA Demog pivot'!$C$4:$C$93,,,1)</f>
        <v>14112</v>
      </c>
      <c r="U3768" s="36">
        <f>ROUND(Table2[[#This Row],[LHA_Pop_2016]]*Table2[[#This Row],[C_ADR_7day]]/100000*7,0)</f>
        <v>5</v>
      </c>
      <c r="V3768" s="13">
        <f>IF(OR(Table2[[#This Row],[7d_positivity_public]]=0,ISBLANK(Table2[[#This Row],[7d_positivity_public]])),"",(Table2[[#This Row],[7d_positivity_public]]-Table2[[#This Row],[7d_positivity_all]])/Table2[[#This Row],[7d_positivity_public]])</f>
        <v>0.16666666666666666</v>
      </c>
      <c r="W3768">
        <v>5</v>
      </c>
    </row>
    <row r="3769" spans="1:23" x14ac:dyDescent="0.25">
      <c r="A3769" s="10">
        <v>44516</v>
      </c>
      <c r="B3769">
        <v>145</v>
      </c>
      <c r="C3769" t="s">
        <v>258</v>
      </c>
      <c r="D3769">
        <v>43</v>
      </c>
      <c r="E3769">
        <v>13</v>
      </c>
      <c r="F3769">
        <v>30</v>
      </c>
      <c r="G3769">
        <v>21</v>
      </c>
      <c r="H3769">
        <v>78</v>
      </c>
      <c r="J3769">
        <v>65</v>
      </c>
      <c r="K3769">
        <v>79</v>
      </c>
      <c r="L3769">
        <v>72</v>
      </c>
      <c r="M3769">
        <v>82</v>
      </c>
      <c r="N3769">
        <v>73</v>
      </c>
      <c r="O3769">
        <v>59</v>
      </c>
      <c r="P3769">
        <v>74</v>
      </c>
      <c r="Q3769">
        <v>65</v>
      </c>
      <c r="R3769">
        <v>79</v>
      </c>
      <c r="S3769">
        <v>10</v>
      </c>
      <c r="T3769" s="34">
        <f>_xlfn.XLOOKUP(B3769,'LHA Demog pivot'!$B$4:$B$93,'LHA Demog pivot'!$C$4:$C$93,,,1)</f>
        <v>4050</v>
      </c>
      <c r="U3769" s="36">
        <f>ROUND(Table2[[#This Row],[LHA_Pop_2016]]*Table2[[#This Row],[C_ADR_7day]]/100000*7,0)</f>
        <v>12</v>
      </c>
      <c r="V3769" s="13">
        <f>IF(OR(Table2[[#This Row],[7d_positivity_public]]=0,ISBLANK(Table2[[#This Row],[7d_positivity_public]])),"",(Table2[[#This Row],[7d_positivity_public]]-Table2[[#This Row],[7d_positivity_all]])/Table2[[#This Row],[7d_positivity_public]])</f>
        <v>4.7619047619047616E-2</v>
      </c>
      <c r="W3769">
        <v>20</v>
      </c>
    </row>
    <row r="3770" spans="1:23" x14ac:dyDescent="0.25">
      <c r="A3770" s="10">
        <v>44516</v>
      </c>
      <c r="B3770">
        <v>146</v>
      </c>
      <c r="C3770" t="s">
        <v>259</v>
      </c>
      <c r="D3770">
        <v>27</v>
      </c>
      <c r="E3770">
        <v>38</v>
      </c>
      <c r="F3770">
        <v>-11</v>
      </c>
      <c r="G3770">
        <v>13</v>
      </c>
      <c r="H3770">
        <v>78</v>
      </c>
      <c r="J3770">
        <v>66</v>
      </c>
      <c r="K3770">
        <v>79</v>
      </c>
      <c r="L3770">
        <v>73</v>
      </c>
      <c r="M3770">
        <v>84</v>
      </c>
      <c r="N3770">
        <v>71</v>
      </c>
      <c r="O3770">
        <v>56</v>
      </c>
      <c r="P3770">
        <v>73</v>
      </c>
      <c r="Q3770">
        <v>64</v>
      </c>
      <c r="R3770">
        <v>80</v>
      </c>
      <c r="S3770">
        <v>20</v>
      </c>
      <c r="T3770" s="34">
        <f>_xlfn.XLOOKUP(B3770,'LHA Demog pivot'!$B$4:$B$93,'LHA Demog pivot'!$C$4:$C$93,,,1)</f>
        <v>24815</v>
      </c>
      <c r="U3770" s="36">
        <f>ROUND(Table2[[#This Row],[LHA_Pop_2016]]*Table2[[#This Row],[C_ADR_7day]]/100000*7,0)</f>
        <v>47</v>
      </c>
      <c r="V3770" s="13">
        <f>IF(OR(Table2[[#This Row],[7d_positivity_public]]=0,ISBLANK(Table2[[#This Row],[7d_positivity_public]])),"",(Table2[[#This Row],[7d_positivity_public]]-Table2[[#This Row],[7d_positivity_all]])/Table2[[#This Row],[7d_positivity_public]])</f>
        <v>0</v>
      </c>
      <c r="W3770">
        <v>13</v>
      </c>
    </row>
    <row r="3771" spans="1:23" x14ac:dyDescent="0.25">
      <c r="A3771" s="10">
        <v>44516</v>
      </c>
      <c r="B3771">
        <v>147</v>
      </c>
      <c r="C3771" t="s">
        <v>260</v>
      </c>
      <c r="D3771">
        <v>4</v>
      </c>
      <c r="E3771">
        <v>11</v>
      </c>
      <c r="F3771">
        <v>-7</v>
      </c>
      <c r="G3771">
        <v>0</v>
      </c>
      <c r="H3771">
        <v>80</v>
      </c>
      <c r="J3771">
        <v>72</v>
      </c>
      <c r="K3771">
        <v>81</v>
      </c>
      <c r="L3771">
        <v>75</v>
      </c>
      <c r="M3771">
        <v>85</v>
      </c>
      <c r="N3771">
        <v>74</v>
      </c>
      <c r="O3771">
        <v>60</v>
      </c>
      <c r="P3771">
        <v>75</v>
      </c>
      <c r="Q3771">
        <v>67</v>
      </c>
      <c r="R3771">
        <v>81</v>
      </c>
      <c r="S3771">
        <v>21</v>
      </c>
      <c r="T3771" s="34">
        <f>_xlfn.XLOOKUP(B3771,'LHA Demog pivot'!$B$4:$B$93,'LHA Demog pivot'!$C$4:$C$93,,,1)</f>
        <v>4012</v>
      </c>
      <c r="U3771" s="36">
        <f>ROUND(Table2[[#This Row],[LHA_Pop_2016]]*Table2[[#This Row],[C_ADR_7day]]/100000*7,0)</f>
        <v>1</v>
      </c>
      <c r="V3771" s="13" t="str">
        <f>IF(OR(Table2[[#This Row],[7d_positivity_public]]=0,ISBLANK(Table2[[#This Row],[7d_positivity_public]])),"",(Table2[[#This Row],[7d_positivity_public]]-Table2[[#This Row],[7d_positivity_all]])/Table2[[#This Row],[7d_positivity_public]])</f>
        <v/>
      </c>
      <c r="W3771">
        <v>0</v>
      </c>
    </row>
    <row r="3772" spans="1:23" x14ac:dyDescent="0.25">
      <c r="A3772" s="10">
        <v>44516</v>
      </c>
      <c r="B3772">
        <v>148</v>
      </c>
      <c r="C3772" t="s">
        <v>261</v>
      </c>
      <c r="D3772">
        <v>0</v>
      </c>
      <c r="E3772">
        <v>8</v>
      </c>
      <c r="F3772">
        <v>-8</v>
      </c>
      <c r="G3772">
        <v>2</v>
      </c>
      <c r="H3772">
        <v>80</v>
      </c>
      <c r="J3772">
        <v>63</v>
      </c>
      <c r="K3772">
        <v>81</v>
      </c>
      <c r="L3772">
        <v>73</v>
      </c>
      <c r="M3772">
        <v>86</v>
      </c>
      <c r="N3772">
        <v>74</v>
      </c>
      <c r="O3772">
        <v>54</v>
      </c>
      <c r="P3772">
        <v>76</v>
      </c>
      <c r="Q3772">
        <v>65</v>
      </c>
      <c r="R3772">
        <v>82</v>
      </c>
      <c r="S3772">
        <v>13</v>
      </c>
      <c r="T3772" s="34">
        <f>_xlfn.XLOOKUP(B3772,'LHA Demog pivot'!$B$4:$B$93,'LHA Demog pivot'!$C$4:$C$93,,,1)</f>
        <v>6548</v>
      </c>
      <c r="U3772" s="36">
        <f>ROUND(Table2[[#This Row],[LHA_Pop_2016]]*Table2[[#This Row],[C_ADR_7day]]/100000*7,0)</f>
        <v>0</v>
      </c>
      <c r="V3772" s="13">
        <f>IF(OR(Table2[[#This Row],[7d_positivity_public]]=0,ISBLANK(Table2[[#This Row],[7d_positivity_public]])),"",(Table2[[#This Row],[7d_positivity_public]]-Table2[[#This Row],[7d_positivity_all]])/Table2[[#This Row],[7d_positivity_public]])</f>
        <v>0</v>
      </c>
      <c r="W3772">
        <v>2</v>
      </c>
    </row>
    <row r="3773" spans="1:23" x14ac:dyDescent="0.25">
      <c r="A3773" s="10">
        <v>44516</v>
      </c>
      <c r="B3773">
        <v>149</v>
      </c>
      <c r="C3773" t="s">
        <v>124</v>
      </c>
      <c r="D3773">
        <v>6</v>
      </c>
      <c r="E3773">
        <v>17</v>
      </c>
      <c r="F3773">
        <v>-11</v>
      </c>
      <c r="G3773">
        <v>4</v>
      </c>
      <c r="H3773">
        <v>81</v>
      </c>
      <c r="J3773">
        <v>72</v>
      </c>
      <c r="K3773">
        <v>82</v>
      </c>
      <c r="L3773">
        <v>75</v>
      </c>
      <c r="M3773">
        <v>87</v>
      </c>
      <c r="N3773">
        <v>76</v>
      </c>
      <c r="O3773">
        <v>61</v>
      </c>
      <c r="P3773">
        <v>77</v>
      </c>
      <c r="Q3773">
        <v>67</v>
      </c>
      <c r="R3773">
        <v>84</v>
      </c>
      <c r="S3773">
        <v>21</v>
      </c>
      <c r="T3773" s="34">
        <f>_xlfn.XLOOKUP(B3773,'LHA Demog pivot'!$B$4:$B$93,'LHA Demog pivot'!$C$4:$C$93,,,1)</f>
        <v>10855</v>
      </c>
      <c r="U3773" s="36">
        <f>ROUND(Table2[[#This Row],[LHA_Pop_2016]]*Table2[[#This Row],[C_ADR_7day]]/100000*7,0)</f>
        <v>5</v>
      </c>
      <c r="V3773" s="13">
        <f>IF(OR(Table2[[#This Row],[7d_positivity_public]]=0,ISBLANK(Table2[[#This Row],[7d_positivity_public]])),"",(Table2[[#This Row],[7d_positivity_public]]-Table2[[#This Row],[7d_positivity_all]])/Table2[[#This Row],[7d_positivity_public]])</f>
        <v>0</v>
      </c>
      <c r="W3773">
        <v>4</v>
      </c>
    </row>
    <row r="3774" spans="1:23" x14ac:dyDescent="0.25">
      <c r="A3774" s="10">
        <v>44516</v>
      </c>
      <c r="B3774">
        <v>211</v>
      </c>
      <c r="C3774" t="s">
        <v>262</v>
      </c>
      <c r="D3774">
        <v>11</v>
      </c>
      <c r="E3774">
        <v>18</v>
      </c>
      <c r="F3774">
        <v>-7</v>
      </c>
      <c r="G3774">
        <v>8</v>
      </c>
      <c r="H3774">
        <v>78</v>
      </c>
      <c r="J3774">
        <v>61</v>
      </c>
      <c r="K3774">
        <v>79</v>
      </c>
      <c r="L3774">
        <v>73</v>
      </c>
      <c r="M3774">
        <v>83</v>
      </c>
      <c r="N3774">
        <v>73</v>
      </c>
      <c r="O3774">
        <v>53</v>
      </c>
      <c r="P3774">
        <v>75</v>
      </c>
      <c r="Q3774">
        <v>66</v>
      </c>
      <c r="R3774">
        <v>80</v>
      </c>
      <c r="S3774">
        <v>25</v>
      </c>
      <c r="T3774" s="34">
        <f>_xlfn.XLOOKUP(B3774,'LHA Demog pivot'!$B$4:$B$93,'LHA Demog pivot'!$C$4:$C$93,,,1)</f>
        <v>8129</v>
      </c>
      <c r="U3774" s="36">
        <f>ROUND(Table2[[#This Row],[LHA_Pop_2016]]*Table2[[#This Row],[C_ADR_7day]]/100000*7,0)</f>
        <v>6</v>
      </c>
      <c r="V3774" s="13">
        <f>IF(OR(Table2[[#This Row],[7d_positivity_public]]=0,ISBLANK(Table2[[#This Row],[7d_positivity_public]])),"",(Table2[[#This Row],[7d_positivity_public]]-Table2[[#This Row],[7d_positivity_all]])/Table2[[#This Row],[7d_positivity_public]])</f>
        <v>0.125</v>
      </c>
      <c r="W3774">
        <v>7</v>
      </c>
    </row>
    <row r="3775" spans="1:23" x14ac:dyDescent="0.25">
      <c r="A3775" s="10">
        <v>44516</v>
      </c>
      <c r="B3775">
        <v>212</v>
      </c>
      <c r="C3775" t="s">
        <v>263</v>
      </c>
      <c r="D3775">
        <v>15</v>
      </c>
      <c r="E3775">
        <v>21</v>
      </c>
      <c r="F3775">
        <v>-6</v>
      </c>
      <c r="G3775">
        <v>7</v>
      </c>
      <c r="H3775">
        <v>81</v>
      </c>
      <c r="J3775">
        <v>71</v>
      </c>
      <c r="K3775">
        <v>82</v>
      </c>
      <c r="L3775">
        <v>77</v>
      </c>
      <c r="M3775">
        <v>87</v>
      </c>
      <c r="N3775">
        <v>77</v>
      </c>
      <c r="O3775">
        <v>65</v>
      </c>
      <c r="P3775">
        <v>78</v>
      </c>
      <c r="Q3775">
        <v>71</v>
      </c>
      <c r="R3775">
        <v>85</v>
      </c>
      <c r="S3775">
        <v>25</v>
      </c>
      <c r="T3775" s="34">
        <f>_xlfn.XLOOKUP(B3775,'LHA Demog pivot'!$B$4:$B$93,'LHA Demog pivot'!$C$4:$C$93,,,1)</f>
        <v>93177</v>
      </c>
      <c r="U3775" s="36">
        <f>ROUND(Table2[[#This Row],[LHA_Pop_2016]]*Table2[[#This Row],[C_ADR_7day]]/100000*7,0)</f>
        <v>98</v>
      </c>
      <c r="V3775" s="13">
        <f>IF(OR(Table2[[#This Row],[7d_positivity_public]]=0,ISBLANK(Table2[[#This Row],[7d_positivity_public]])),"",(Table2[[#This Row],[7d_positivity_public]]-Table2[[#This Row],[7d_positivity_all]])/Table2[[#This Row],[7d_positivity_public]])</f>
        <v>0.14285714285714285</v>
      </c>
      <c r="W3775">
        <v>6</v>
      </c>
    </row>
    <row r="3776" spans="1:23" x14ac:dyDescent="0.25">
      <c r="A3776" s="10">
        <v>44516</v>
      </c>
      <c r="B3776">
        <v>213</v>
      </c>
      <c r="C3776" t="s">
        <v>264</v>
      </c>
      <c r="D3776">
        <v>23</v>
      </c>
      <c r="E3776">
        <v>23</v>
      </c>
      <c r="F3776">
        <v>0</v>
      </c>
      <c r="G3776">
        <v>9</v>
      </c>
      <c r="H3776">
        <v>88</v>
      </c>
      <c r="J3776">
        <v>80</v>
      </c>
      <c r="K3776">
        <v>89</v>
      </c>
      <c r="L3776">
        <v>88</v>
      </c>
      <c r="M3776">
        <v>90</v>
      </c>
      <c r="N3776">
        <v>84</v>
      </c>
      <c r="O3776">
        <v>73</v>
      </c>
      <c r="P3776">
        <v>85</v>
      </c>
      <c r="Q3776">
        <v>83</v>
      </c>
      <c r="R3776">
        <v>87</v>
      </c>
      <c r="S3776">
        <v>22</v>
      </c>
      <c r="T3776" s="34">
        <f>_xlfn.XLOOKUP(B3776,'LHA Demog pivot'!$B$4:$B$93,'LHA Demog pivot'!$C$4:$C$93,,,1)</f>
        <v>141685</v>
      </c>
      <c r="U3776" s="36">
        <f>ROUND(Table2[[#This Row],[LHA_Pop_2016]]*Table2[[#This Row],[C_ADR_7day]]/100000*7,0)</f>
        <v>228</v>
      </c>
      <c r="V3776" s="13">
        <f>IF(OR(Table2[[#This Row],[7d_positivity_public]]=0,ISBLANK(Table2[[#This Row],[7d_positivity_public]])),"",(Table2[[#This Row],[7d_positivity_public]]-Table2[[#This Row],[7d_positivity_all]])/Table2[[#This Row],[7d_positivity_public]])</f>
        <v>0.22222222222222221</v>
      </c>
      <c r="W3776">
        <v>7</v>
      </c>
    </row>
    <row r="3777" spans="1:23" x14ac:dyDescent="0.25">
      <c r="A3777" s="10">
        <v>44516</v>
      </c>
      <c r="B3777">
        <v>214</v>
      </c>
      <c r="C3777" t="s">
        <v>265</v>
      </c>
      <c r="D3777">
        <v>24</v>
      </c>
      <c r="E3777">
        <v>21</v>
      </c>
      <c r="F3777">
        <v>3</v>
      </c>
      <c r="G3777">
        <v>10</v>
      </c>
      <c r="H3777">
        <v>82</v>
      </c>
      <c r="J3777">
        <v>74</v>
      </c>
      <c r="K3777">
        <v>82</v>
      </c>
      <c r="L3777">
        <v>77</v>
      </c>
      <c r="M3777">
        <v>87</v>
      </c>
      <c r="N3777">
        <v>77</v>
      </c>
      <c r="O3777">
        <v>67</v>
      </c>
      <c r="P3777">
        <v>78</v>
      </c>
      <c r="Q3777">
        <v>71</v>
      </c>
      <c r="R3777">
        <v>85</v>
      </c>
      <c r="S3777">
        <v>25</v>
      </c>
      <c r="T3777" s="34">
        <f>_xlfn.XLOOKUP(B3777,'LHA Demog pivot'!$B$4:$B$93,'LHA Demog pivot'!$C$4:$C$93,,,1)</f>
        <v>43157</v>
      </c>
      <c r="U3777" s="36">
        <f>ROUND(Table2[[#This Row],[LHA_Pop_2016]]*Table2[[#This Row],[C_ADR_7day]]/100000*7,0)</f>
        <v>73</v>
      </c>
      <c r="V3777" s="13">
        <f>IF(OR(Table2[[#This Row],[7d_positivity_public]]=0,ISBLANK(Table2[[#This Row],[7d_positivity_public]])),"",(Table2[[#This Row],[7d_positivity_public]]-Table2[[#This Row],[7d_positivity_all]])/Table2[[#This Row],[7d_positivity_public]])</f>
        <v>0.2</v>
      </c>
      <c r="W3777">
        <v>8</v>
      </c>
    </row>
    <row r="3778" spans="1:23" x14ac:dyDescent="0.25">
      <c r="A3778" s="10">
        <v>44516</v>
      </c>
      <c r="B3778">
        <v>215</v>
      </c>
      <c r="C3778" t="s">
        <v>135</v>
      </c>
      <c r="D3778">
        <v>9</v>
      </c>
      <c r="E3778">
        <v>13</v>
      </c>
      <c r="F3778">
        <v>-4</v>
      </c>
      <c r="G3778">
        <v>6</v>
      </c>
      <c r="H3778">
        <v>85</v>
      </c>
      <c r="J3778">
        <v>69</v>
      </c>
      <c r="K3778">
        <v>86</v>
      </c>
      <c r="L3778">
        <v>79</v>
      </c>
      <c r="M3778">
        <v>90</v>
      </c>
      <c r="N3778">
        <v>80</v>
      </c>
      <c r="O3778">
        <v>62</v>
      </c>
      <c r="P3778">
        <v>81</v>
      </c>
      <c r="Q3778">
        <v>70</v>
      </c>
      <c r="R3778">
        <v>88</v>
      </c>
      <c r="S3778">
        <v>27</v>
      </c>
      <c r="T3778" s="34">
        <f>_xlfn.XLOOKUP(B3778,'LHA Demog pivot'!$B$4:$B$93,'LHA Demog pivot'!$C$4:$C$93,,,1)</f>
        <v>9696</v>
      </c>
      <c r="U3778" s="36">
        <f>ROUND(Table2[[#This Row],[LHA_Pop_2016]]*Table2[[#This Row],[C_ADR_7day]]/100000*7,0)</f>
        <v>6</v>
      </c>
      <c r="V3778" s="13">
        <f>IF(OR(Table2[[#This Row],[7d_positivity_public]]=0,ISBLANK(Table2[[#This Row],[7d_positivity_public]])),"",(Table2[[#This Row],[7d_positivity_public]]-Table2[[#This Row],[7d_positivity_all]])/Table2[[#This Row],[7d_positivity_public]])</f>
        <v>0.16666666666666666</v>
      </c>
      <c r="W3778">
        <v>5</v>
      </c>
    </row>
    <row r="3779" spans="1:23" x14ac:dyDescent="0.25">
      <c r="A3779" s="10">
        <v>44516</v>
      </c>
      <c r="B3779">
        <v>221</v>
      </c>
      <c r="C3779" t="s">
        <v>136</v>
      </c>
      <c r="D3779">
        <v>6</v>
      </c>
      <c r="E3779">
        <v>6</v>
      </c>
      <c r="F3779">
        <v>0</v>
      </c>
      <c r="G3779">
        <v>3</v>
      </c>
      <c r="H3779">
        <v>93</v>
      </c>
      <c r="J3779">
        <v>91</v>
      </c>
      <c r="K3779">
        <v>94</v>
      </c>
      <c r="L3779">
        <v>95</v>
      </c>
      <c r="M3779">
        <v>92</v>
      </c>
      <c r="N3779">
        <v>90</v>
      </c>
      <c r="O3779">
        <v>86</v>
      </c>
      <c r="P3779">
        <v>90</v>
      </c>
      <c r="Q3779">
        <v>91</v>
      </c>
      <c r="R3779">
        <v>89</v>
      </c>
      <c r="S3779">
        <v>20</v>
      </c>
      <c r="T3779" s="34">
        <f>_xlfn.XLOOKUP(B3779,'LHA Demog pivot'!$B$4:$B$93,'LHA Demog pivot'!$C$4:$C$93,,,1)</f>
        <v>70996</v>
      </c>
      <c r="U3779" s="36">
        <f>ROUND(Table2[[#This Row],[LHA_Pop_2016]]*Table2[[#This Row],[C_ADR_7day]]/100000*7,0)</f>
        <v>30</v>
      </c>
      <c r="V3779" s="13">
        <f>IF(OR(Table2[[#This Row],[7d_positivity_public]]=0,ISBLANK(Table2[[#This Row],[7d_positivity_public]])),"",(Table2[[#This Row],[7d_positivity_public]]-Table2[[#This Row],[7d_positivity_all]])/Table2[[#This Row],[7d_positivity_public]])</f>
        <v>0.33333333333333331</v>
      </c>
      <c r="W3779">
        <v>2</v>
      </c>
    </row>
    <row r="3780" spans="1:23" x14ac:dyDescent="0.25">
      <c r="A3780" s="10">
        <v>44516</v>
      </c>
      <c r="B3780">
        <v>222</v>
      </c>
      <c r="C3780" t="s">
        <v>266</v>
      </c>
      <c r="D3780">
        <v>3</v>
      </c>
      <c r="E3780">
        <v>5</v>
      </c>
      <c r="F3780">
        <v>-2</v>
      </c>
      <c r="G3780">
        <v>2</v>
      </c>
      <c r="H3780">
        <v>94</v>
      </c>
      <c r="J3780">
        <v>91</v>
      </c>
      <c r="K3780">
        <v>94</v>
      </c>
      <c r="L3780">
        <v>98</v>
      </c>
      <c r="M3780">
        <v>90</v>
      </c>
      <c r="N3780">
        <v>91</v>
      </c>
      <c r="O3780">
        <v>86</v>
      </c>
      <c r="P3780">
        <v>91</v>
      </c>
      <c r="Q3780">
        <v>94</v>
      </c>
      <c r="R3780">
        <v>88</v>
      </c>
      <c r="S3780">
        <v>21</v>
      </c>
      <c r="T3780" s="34">
        <f>_xlfn.XLOOKUP(B3780,'LHA Demog pivot'!$B$4:$B$93,'LHA Demog pivot'!$C$4:$C$93,,,1)</f>
        <v>232755</v>
      </c>
      <c r="U3780" s="36">
        <f>ROUND(Table2[[#This Row],[LHA_Pop_2016]]*Table2[[#This Row],[C_ADR_7day]]/100000*7,0)</f>
        <v>49</v>
      </c>
      <c r="V3780" s="13">
        <f>IF(OR(Table2[[#This Row],[7d_positivity_public]]=0,ISBLANK(Table2[[#This Row],[7d_positivity_public]])),"",(Table2[[#This Row],[7d_positivity_public]]-Table2[[#This Row],[7d_positivity_all]])/Table2[[#This Row],[7d_positivity_public]])</f>
        <v>0.5</v>
      </c>
      <c r="W3780">
        <v>1</v>
      </c>
    </row>
    <row r="3781" spans="1:23" x14ac:dyDescent="0.25">
      <c r="A3781" s="10">
        <v>44516</v>
      </c>
      <c r="B3781">
        <v>223</v>
      </c>
      <c r="C3781" t="s">
        <v>267</v>
      </c>
      <c r="D3781">
        <v>9</v>
      </c>
      <c r="E3781">
        <v>17</v>
      </c>
      <c r="F3781">
        <v>-8</v>
      </c>
      <c r="G3781">
        <v>5</v>
      </c>
      <c r="H3781">
        <v>88</v>
      </c>
      <c r="J3781">
        <v>87</v>
      </c>
      <c r="K3781">
        <v>89</v>
      </c>
      <c r="L3781">
        <v>86</v>
      </c>
      <c r="M3781">
        <v>91</v>
      </c>
      <c r="N3781">
        <v>85</v>
      </c>
      <c r="O3781">
        <v>81</v>
      </c>
      <c r="P3781">
        <v>85</v>
      </c>
      <c r="Q3781">
        <v>82</v>
      </c>
      <c r="R3781">
        <v>89</v>
      </c>
      <c r="S3781">
        <v>23</v>
      </c>
      <c r="T3781" s="34">
        <f>_xlfn.XLOOKUP(B3781,'LHA Demog pivot'!$B$4:$B$93,'LHA Demog pivot'!$C$4:$C$93,,,1)</f>
        <v>101101</v>
      </c>
      <c r="U3781" s="36">
        <f>ROUND(Table2[[#This Row],[LHA_Pop_2016]]*Table2[[#This Row],[C_ADR_7day]]/100000*7,0)</f>
        <v>64</v>
      </c>
      <c r="V3781" s="13">
        <f>IF(OR(Table2[[#This Row],[7d_positivity_public]]=0,ISBLANK(Table2[[#This Row],[7d_positivity_public]])),"",(Table2[[#This Row],[7d_positivity_public]]-Table2[[#This Row],[7d_positivity_all]])/Table2[[#This Row],[7d_positivity_public]])</f>
        <v>0.2</v>
      </c>
      <c r="W3781">
        <v>4</v>
      </c>
    </row>
    <row r="3782" spans="1:23" x14ac:dyDescent="0.25">
      <c r="A3782" s="10">
        <v>44516</v>
      </c>
      <c r="B3782">
        <v>224</v>
      </c>
      <c r="C3782" t="s">
        <v>268</v>
      </c>
      <c r="D3782">
        <v>6</v>
      </c>
      <c r="E3782">
        <v>5</v>
      </c>
      <c r="F3782">
        <v>1</v>
      </c>
      <c r="G3782">
        <v>3</v>
      </c>
      <c r="H3782">
        <v>92</v>
      </c>
      <c r="J3782">
        <v>90</v>
      </c>
      <c r="K3782">
        <v>92</v>
      </c>
      <c r="L3782">
        <v>92</v>
      </c>
      <c r="M3782">
        <v>91</v>
      </c>
      <c r="N3782">
        <v>89</v>
      </c>
      <c r="O3782">
        <v>86</v>
      </c>
      <c r="P3782">
        <v>89</v>
      </c>
      <c r="Q3782">
        <v>89</v>
      </c>
      <c r="R3782">
        <v>90</v>
      </c>
      <c r="S3782">
        <v>23</v>
      </c>
      <c r="T3782" s="34">
        <f>_xlfn.XLOOKUP(B3782,'LHA Demog pivot'!$B$4:$B$93,'LHA Demog pivot'!$C$4:$C$93,,,1)</f>
        <v>234393</v>
      </c>
      <c r="U3782" s="36">
        <f>ROUND(Table2[[#This Row],[LHA_Pop_2016]]*Table2[[#This Row],[C_ADR_7day]]/100000*7,0)</f>
        <v>98</v>
      </c>
      <c r="V3782" s="13">
        <f>IF(OR(Table2[[#This Row],[7d_positivity_public]]=0,ISBLANK(Table2[[#This Row],[7d_positivity_public]])),"",(Table2[[#This Row],[7d_positivity_public]]-Table2[[#This Row],[7d_positivity_all]])/Table2[[#This Row],[7d_positivity_public]])</f>
        <v>0.33333333333333331</v>
      </c>
      <c r="W3782">
        <v>2</v>
      </c>
    </row>
    <row r="3783" spans="1:23" x14ac:dyDescent="0.25">
      <c r="A3783" s="10">
        <v>44516</v>
      </c>
      <c r="B3783">
        <v>231</v>
      </c>
      <c r="C3783" t="s">
        <v>269</v>
      </c>
      <c r="D3783">
        <v>13</v>
      </c>
      <c r="E3783">
        <v>12</v>
      </c>
      <c r="F3783">
        <v>1</v>
      </c>
      <c r="G3783">
        <v>6</v>
      </c>
      <c r="H3783">
        <v>89</v>
      </c>
      <c r="J3783">
        <v>86</v>
      </c>
      <c r="K3783">
        <v>89</v>
      </c>
      <c r="L3783">
        <v>87</v>
      </c>
      <c r="M3783">
        <v>91</v>
      </c>
      <c r="N3783">
        <v>85</v>
      </c>
      <c r="O3783">
        <v>80</v>
      </c>
      <c r="P3783">
        <v>86</v>
      </c>
      <c r="Q3783">
        <v>83</v>
      </c>
      <c r="R3783">
        <v>89</v>
      </c>
      <c r="S3783">
        <v>22</v>
      </c>
      <c r="T3783" s="34">
        <f>_xlfn.XLOOKUP(B3783,'LHA Demog pivot'!$B$4:$B$93,'LHA Demog pivot'!$C$4:$C$93,,,1)</f>
        <v>143778</v>
      </c>
      <c r="U3783" s="36">
        <f>ROUND(Table2[[#This Row],[LHA_Pop_2016]]*Table2[[#This Row],[C_ADR_7day]]/100000*7,0)</f>
        <v>131</v>
      </c>
      <c r="V3783" s="13">
        <f>IF(OR(Table2[[#This Row],[7d_positivity_public]]=0,ISBLANK(Table2[[#This Row],[7d_positivity_public]])),"",(Table2[[#This Row],[7d_positivity_public]]-Table2[[#This Row],[7d_positivity_all]])/Table2[[#This Row],[7d_positivity_public]])</f>
        <v>0.16666666666666666</v>
      </c>
      <c r="W3783">
        <v>5</v>
      </c>
    </row>
    <row r="3784" spans="1:23" x14ac:dyDescent="0.25">
      <c r="A3784" s="10">
        <v>44516</v>
      </c>
      <c r="B3784">
        <v>232</v>
      </c>
      <c r="C3784" t="s">
        <v>270</v>
      </c>
      <c r="D3784">
        <v>3</v>
      </c>
      <c r="E3784">
        <v>3</v>
      </c>
      <c r="F3784">
        <v>0</v>
      </c>
      <c r="G3784">
        <v>2</v>
      </c>
      <c r="H3784">
        <v>95</v>
      </c>
      <c r="J3784">
        <v>94</v>
      </c>
      <c r="K3784">
        <v>95</v>
      </c>
      <c r="L3784">
        <v>96</v>
      </c>
      <c r="M3784">
        <v>95</v>
      </c>
      <c r="N3784">
        <v>92</v>
      </c>
      <c r="O3784">
        <v>89</v>
      </c>
      <c r="P3784">
        <v>92</v>
      </c>
      <c r="Q3784">
        <v>91</v>
      </c>
      <c r="R3784">
        <v>93</v>
      </c>
      <c r="S3784">
        <v>22</v>
      </c>
      <c r="T3784" s="34">
        <f>_xlfn.XLOOKUP(B3784,'LHA Demog pivot'!$B$4:$B$93,'LHA Demog pivot'!$C$4:$C$93,,,1)</f>
        <v>103064</v>
      </c>
      <c r="U3784" s="36">
        <f>ROUND(Table2[[#This Row],[LHA_Pop_2016]]*Table2[[#This Row],[C_ADR_7day]]/100000*7,0)</f>
        <v>22</v>
      </c>
      <c r="V3784" s="13">
        <f>IF(OR(Table2[[#This Row],[7d_positivity_public]]=0,ISBLANK(Table2[[#This Row],[7d_positivity_public]])),"",(Table2[[#This Row],[7d_positivity_public]]-Table2[[#This Row],[7d_positivity_all]])/Table2[[#This Row],[7d_positivity_public]])</f>
        <v>0.5</v>
      </c>
      <c r="W3784">
        <v>1</v>
      </c>
    </row>
    <row r="3785" spans="1:23" x14ac:dyDescent="0.25">
      <c r="A3785" s="10">
        <v>44516</v>
      </c>
      <c r="B3785">
        <v>233</v>
      </c>
      <c r="C3785" t="s">
        <v>271</v>
      </c>
      <c r="D3785">
        <v>4</v>
      </c>
      <c r="E3785">
        <v>6</v>
      </c>
      <c r="F3785">
        <v>-2</v>
      </c>
      <c r="G3785">
        <v>3</v>
      </c>
      <c r="H3785">
        <v>95</v>
      </c>
      <c r="J3785">
        <v>89</v>
      </c>
      <c r="K3785">
        <v>95</v>
      </c>
      <c r="L3785">
        <v>97</v>
      </c>
      <c r="M3785">
        <v>93</v>
      </c>
      <c r="N3785">
        <v>90</v>
      </c>
      <c r="O3785">
        <v>82</v>
      </c>
      <c r="P3785">
        <v>91</v>
      </c>
      <c r="Q3785">
        <v>91</v>
      </c>
      <c r="R3785">
        <v>91</v>
      </c>
      <c r="S3785">
        <v>19</v>
      </c>
      <c r="T3785" s="34">
        <f>_xlfn.XLOOKUP(B3785,'LHA Demog pivot'!$B$4:$B$93,'LHA Demog pivot'!$C$4:$C$93,,,1)</f>
        <v>443367</v>
      </c>
      <c r="U3785" s="36">
        <f>ROUND(Table2[[#This Row],[LHA_Pop_2016]]*Table2[[#This Row],[C_ADR_7day]]/100000*7,0)</f>
        <v>124</v>
      </c>
      <c r="V3785" s="13">
        <f>IF(OR(Table2[[#This Row],[7d_positivity_public]]=0,ISBLANK(Table2[[#This Row],[7d_positivity_public]])),"",(Table2[[#This Row],[7d_positivity_public]]-Table2[[#This Row],[7d_positivity_all]])/Table2[[#This Row],[7d_positivity_public]])</f>
        <v>0.33333333333333331</v>
      </c>
      <c r="W3785">
        <v>2</v>
      </c>
    </row>
    <row r="3786" spans="1:23" x14ac:dyDescent="0.25">
      <c r="A3786" s="10">
        <v>44516</v>
      </c>
      <c r="B3786">
        <v>234</v>
      </c>
      <c r="C3786" t="s">
        <v>272</v>
      </c>
      <c r="D3786">
        <v>8</v>
      </c>
      <c r="E3786">
        <v>10</v>
      </c>
      <c r="F3786">
        <v>-2</v>
      </c>
      <c r="G3786">
        <v>4</v>
      </c>
      <c r="H3786">
        <v>91</v>
      </c>
      <c r="J3786">
        <v>89</v>
      </c>
      <c r="K3786">
        <v>91</v>
      </c>
      <c r="L3786">
        <v>89</v>
      </c>
      <c r="M3786">
        <v>92</v>
      </c>
      <c r="N3786">
        <v>88</v>
      </c>
      <c r="O3786">
        <v>85</v>
      </c>
      <c r="P3786">
        <v>88</v>
      </c>
      <c r="Q3786">
        <v>85</v>
      </c>
      <c r="R3786">
        <v>90</v>
      </c>
      <c r="S3786">
        <v>26</v>
      </c>
      <c r="T3786" s="34">
        <f>_xlfn.XLOOKUP(B3786,'LHA Demog pivot'!$B$4:$B$93,'LHA Demog pivot'!$C$4:$C$93,,,1)</f>
        <v>94768</v>
      </c>
      <c r="U3786" s="36">
        <f>ROUND(Table2[[#This Row],[LHA_Pop_2016]]*Table2[[#This Row],[C_ADR_7day]]/100000*7,0)</f>
        <v>53</v>
      </c>
      <c r="V3786" s="13">
        <f>IF(OR(Table2[[#This Row],[7d_positivity_public]]=0,ISBLANK(Table2[[#This Row],[7d_positivity_public]])),"",(Table2[[#This Row],[7d_positivity_public]]-Table2[[#This Row],[7d_positivity_all]])/Table2[[#This Row],[7d_positivity_public]])</f>
        <v>0.25</v>
      </c>
      <c r="W3786">
        <v>3</v>
      </c>
    </row>
    <row r="3787" spans="1:23" x14ac:dyDescent="0.25">
      <c r="A3787" s="10">
        <v>44516</v>
      </c>
      <c r="B3787">
        <v>311</v>
      </c>
      <c r="C3787" t="s">
        <v>273</v>
      </c>
      <c r="D3787">
        <v>2</v>
      </c>
      <c r="E3787">
        <v>3</v>
      </c>
      <c r="F3787">
        <v>-1</v>
      </c>
      <c r="G3787">
        <v>3</v>
      </c>
      <c r="H3787">
        <v>92</v>
      </c>
      <c r="J3787">
        <v>92</v>
      </c>
      <c r="K3787">
        <v>92</v>
      </c>
      <c r="L3787">
        <v>96</v>
      </c>
      <c r="M3787">
        <v>89</v>
      </c>
      <c r="N3787">
        <v>90</v>
      </c>
      <c r="O3787">
        <v>88</v>
      </c>
      <c r="P3787">
        <v>90</v>
      </c>
      <c r="Q3787">
        <v>93</v>
      </c>
      <c r="R3787">
        <v>87</v>
      </c>
      <c r="S3787">
        <v>11</v>
      </c>
      <c r="T3787" s="34">
        <f>_xlfn.XLOOKUP(B3787,'LHA Demog pivot'!$B$4:$B$93,'LHA Demog pivot'!$C$4:$C$93,,,1)</f>
        <v>198309</v>
      </c>
      <c r="U3787" s="36">
        <f>ROUND(Table2[[#This Row],[LHA_Pop_2016]]*Table2[[#This Row],[C_ADR_7day]]/100000*7,0)</f>
        <v>28</v>
      </c>
      <c r="V3787" s="13">
        <f>IF(OR(Table2[[#This Row],[7d_positivity_public]]=0,ISBLANK(Table2[[#This Row],[7d_positivity_public]])),"",(Table2[[#This Row],[7d_positivity_public]]-Table2[[#This Row],[7d_positivity_all]])/Table2[[#This Row],[7d_positivity_public]])</f>
        <v>0.66666666666666663</v>
      </c>
      <c r="W3787">
        <v>1</v>
      </c>
    </row>
    <row r="3788" spans="1:23" x14ac:dyDescent="0.25">
      <c r="A3788" s="10">
        <v>44516</v>
      </c>
      <c r="B3788">
        <v>321</v>
      </c>
      <c r="C3788" t="s">
        <v>274</v>
      </c>
      <c r="D3788">
        <v>4</v>
      </c>
      <c r="E3788">
        <v>7</v>
      </c>
      <c r="F3788">
        <v>-3</v>
      </c>
      <c r="G3788">
        <v>3</v>
      </c>
      <c r="H3788">
        <v>98</v>
      </c>
      <c r="J3788">
        <v>93</v>
      </c>
      <c r="K3788">
        <v>98</v>
      </c>
      <c r="L3788">
        <v>100</v>
      </c>
      <c r="M3788">
        <v>90</v>
      </c>
      <c r="N3788">
        <v>94</v>
      </c>
      <c r="O3788">
        <v>86</v>
      </c>
      <c r="P3788">
        <v>94</v>
      </c>
      <c r="Q3788">
        <v>98</v>
      </c>
      <c r="R3788">
        <v>87</v>
      </c>
      <c r="S3788">
        <v>19</v>
      </c>
      <c r="T3788" s="34">
        <f>_xlfn.XLOOKUP(B3788,'LHA Demog pivot'!$B$4:$B$93,'LHA Demog pivot'!$C$4:$C$93,,,1)</f>
        <v>122041</v>
      </c>
      <c r="U3788" s="36">
        <f>ROUND(Table2[[#This Row],[LHA_Pop_2016]]*Table2[[#This Row],[C_ADR_7day]]/100000*7,0)</f>
        <v>34</v>
      </c>
      <c r="V3788" s="13">
        <f>IF(OR(Table2[[#This Row],[7d_positivity_public]]=0,ISBLANK(Table2[[#This Row],[7d_positivity_public]])),"",(Table2[[#This Row],[7d_positivity_public]]-Table2[[#This Row],[7d_positivity_all]])/Table2[[#This Row],[7d_positivity_public]])</f>
        <v>0.66666666666666663</v>
      </c>
      <c r="W3788">
        <v>1</v>
      </c>
    </row>
    <row r="3789" spans="1:23" x14ac:dyDescent="0.25">
      <c r="A3789" s="10">
        <v>44516</v>
      </c>
      <c r="B3789">
        <v>322</v>
      </c>
      <c r="C3789" t="s">
        <v>275</v>
      </c>
      <c r="D3789">
        <v>5</v>
      </c>
      <c r="E3789">
        <v>8</v>
      </c>
      <c r="F3789">
        <v>-3</v>
      </c>
      <c r="G3789">
        <v>3</v>
      </c>
      <c r="H3789">
        <v>91</v>
      </c>
      <c r="J3789">
        <v>85</v>
      </c>
      <c r="K3789">
        <v>91</v>
      </c>
      <c r="L3789">
        <v>94</v>
      </c>
      <c r="M3789">
        <v>86</v>
      </c>
      <c r="N3789">
        <v>86</v>
      </c>
      <c r="O3789">
        <v>78</v>
      </c>
      <c r="P3789">
        <v>86</v>
      </c>
      <c r="Q3789">
        <v>89</v>
      </c>
      <c r="R3789">
        <v>82</v>
      </c>
      <c r="S3789">
        <v>16</v>
      </c>
      <c r="T3789" s="34">
        <f>_xlfn.XLOOKUP(B3789,'LHA Demog pivot'!$B$4:$B$93,'LHA Demog pivot'!$C$4:$C$93,,,1)</f>
        <v>61532</v>
      </c>
      <c r="U3789" s="36">
        <f>ROUND(Table2[[#This Row],[LHA_Pop_2016]]*Table2[[#This Row],[C_ADR_7day]]/100000*7,0)</f>
        <v>22</v>
      </c>
      <c r="V3789" s="13">
        <f>IF(OR(Table2[[#This Row],[7d_positivity_public]]=0,ISBLANK(Table2[[#This Row],[7d_positivity_public]])),"",(Table2[[#This Row],[7d_positivity_public]]-Table2[[#This Row],[7d_positivity_all]])/Table2[[#This Row],[7d_positivity_public]])</f>
        <v>0.33333333333333331</v>
      </c>
      <c r="W3789">
        <v>2</v>
      </c>
    </row>
    <row r="3790" spans="1:23" x14ac:dyDescent="0.25">
      <c r="A3790" s="10">
        <v>44516</v>
      </c>
      <c r="B3790">
        <v>323</v>
      </c>
      <c r="C3790" t="s">
        <v>276</v>
      </c>
      <c r="D3790">
        <v>4</v>
      </c>
      <c r="E3790">
        <v>3</v>
      </c>
      <c r="F3790">
        <v>1</v>
      </c>
      <c r="G3790">
        <v>4</v>
      </c>
      <c r="H3790">
        <v>98</v>
      </c>
      <c r="J3790">
        <v>94</v>
      </c>
      <c r="K3790">
        <v>98</v>
      </c>
      <c r="L3790">
        <v>100</v>
      </c>
      <c r="M3790">
        <v>93</v>
      </c>
      <c r="N3790">
        <v>95</v>
      </c>
      <c r="O3790">
        <v>90</v>
      </c>
      <c r="P3790">
        <v>95</v>
      </c>
      <c r="Q3790">
        <v>98</v>
      </c>
      <c r="R3790">
        <v>91</v>
      </c>
      <c r="S3790">
        <v>12</v>
      </c>
      <c r="T3790" s="34">
        <f>_xlfn.XLOOKUP(B3790,'LHA Demog pivot'!$B$4:$B$93,'LHA Demog pivot'!$C$4:$C$93,,,1)</f>
        <v>103894</v>
      </c>
      <c r="U3790" s="36">
        <f>ROUND(Table2[[#This Row],[LHA_Pop_2016]]*Table2[[#This Row],[C_ADR_7day]]/100000*7,0)</f>
        <v>29</v>
      </c>
      <c r="V3790" s="13">
        <f>IF(OR(Table2[[#This Row],[7d_positivity_public]]=0,ISBLANK(Table2[[#This Row],[7d_positivity_public]])),"",(Table2[[#This Row],[7d_positivity_public]]-Table2[[#This Row],[7d_positivity_all]])/Table2[[#This Row],[7d_positivity_public]])</f>
        <v>0.5</v>
      </c>
      <c r="W3790">
        <v>2</v>
      </c>
    </row>
    <row r="3791" spans="1:23" x14ac:dyDescent="0.25">
      <c r="A3791" s="10">
        <v>44516</v>
      </c>
      <c r="B3791">
        <v>324</v>
      </c>
      <c r="C3791" t="s">
        <v>277</v>
      </c>
      <c r="D3791">
        <v>2</v>
      </c>
      <c r="E3791">
        <v>3</v>
      </c>
      <c r="F3791">
        <v>-1</v>
      </c>
      <c r="G3791">
        <v>2</v>
      </c>
      <c r="H3791">
        <v>95</v>
      </c>
      <c r="J3791">
        <v>94</v>
      </c>
      <c r="K3791">
        <v>95</v>
      </c>
      <c r="L3791">
        <v>98</v>
      </c>
      <c r="M3791">
        <v>91</v>
      </c>
      <c r="N3791">
        <v>92</v>
      </c>
      <c r="O3791">
        <v>91</v>
      </c>
      <c r="P3791">
        <v>92</v>
      </c>
      <c r="Q3791">
        <v>95</v>
      </c>
      <c r="R3791">
        <v>89</v>
      </c>
      <c r="S3791">
        <v>19</v>
      </c>
      <c r="T3791" s="34">
        <f>_xlfn.XLOOKUP(B3791,'LHA Demog pivot'!$B$4:$B$93,'LHA Demog pivot'!$C$4:$C$93,,,1)</f>
        <v>131178</v>
      </c>
      <c r="U3791" s="36">
        <f>ROUND(Table2[[#This Row],[LHA_Pop_2016]]*Table2[[#This Row],[C_ADR_7day]]/100000*7,0)</f>
        <v>18</v>
      </c>
      <c r="V3791" s="13">
        <f>IF(OR(Table2[[#This Row],[7d_positivity_public]]=0,ISBLANK(Table2[[#This Row],[7d_positivity_public]])),"",(Table2[[#This Row],[7d_positivity_public]]-Table2[[#This Row],[7d_positivity_all]])/Table2[[#This Row],[7d_positivity_public]])</f>
        <v>0.5</v>
      </c>
      <c r="W3791">
        <v>1</v>
      </c>
    </row>
    <row r="3792" spans="1:23" x14ac:dyDescent="0.25">
      <c r="A3792" s="10">
        <v>44516</v>
      </c>
      <c r="B3792">
        <v>325</v>
      </c>
      <c r="C3792" t="s">
        <v>278</v>
      </c>
      <c r="D3792">
        <v>3</v>
      </c>
      <c r="E3792">
        <v>4</v>
      </c>
      <c r="F3792">
        <v>-1</v>
      </c>
      <c r="G3792">
        <v>2</v>
      </c>
      <c r="H3792">
        <v>96</v>
      </c>
      <c r="J3792">
        <v>94</v>
      </c>
      <c r="K3792">
        <v>96</v>
      </c>
      <c r="L3792">
        <v>99</v>
      </c>
      <c r="M3792">
        <v>92</v>
      </c>
      <c r="N3792">
        <v>94</v>
      </c>
      <c r="O3792">
        <v>92</v>
      </c>
      <c r="P3792">
        <v>94</v>
      </c>
      <c r="Q3792">
        <v>96</v>
      </c>
      <c r="R3792">
        <v>90</v>
      </c>
      <c r="S3792">
        <v>14</v>
      </c>
      <c r="T3792" s="34">
        <f>_xlfn.XLOOKUP(B3792,'LHA Demog pivot'!$B$4:$B$93,'LHA Demog pivot'!$C$4:$C$93,,,1)</f>
        <v>95808</v>
      </c>
      <c r="U3792" s="36">
        <f>ROUND(Table2[[#This Row],[LHA_Pop_2016]]*Table2[[#This Row],[C_ADR_7day]]/100000*7,0)</f>
        <v>20</v>
      </c>
      <c r="V3792" s="13">
        <f>IF(OR(Table2[[#This Row],[7d_positivity_public]]=0,ISBLANK(Table2[[#This Row],[7d_positivity_public]])),"",(Table2[[#This Row],[7d_positivity_public]]-Table2[[#This Row],[7d_positivity_all]])/Table2[[#This Row],[7d_positivity_public]])</f>
        <v>0.5</v>
      </c>
      <c r="W3792">
        <v>1</v>
      </c>
    </row>
    <row r="3793" spans="1:23" x14ac:dyDescent="0.25">
      <c r="A3793" s="10">
        <v>44516</v>
      </c>
      <c r="B3793">
        <v>326</v>
      </c>
      <c r="C3793" t="s">
        <v>279</v>
      </c>
      <c r="D3793">
        <v>4</v>
      </c>
      <c r="E3793">
        <v>5</v>
      </c>
      <c r="F3793">
        <v>-1</v>
      </c>
      <c r="G3793">
        <v>4</v>
      </c>
      <c r="H3793">
        <v>96</v>
      </c>
      <c r="J3793">
        <v>93</v>
      </c>
      <c r="K3793">
        <v>96</v>
      </c>
      <c r="L3793">
        <v>100</v>
      </c>
      <c r="M3793">
        <v>91</v>
      </c>
      <c r="N3793">
        <v>93</v>
      </c>
      <c r="O3793">
        <v>89</v>
      </c>
      <c r="P3793">
        <v>93</v>
      </c>
      <c r="Q3793">
        <v>96</v>
      </c>
      <c r="R3793">
        <v>89</v>
      </c>
      <c r="S3793">
        <v>13</v>
      </c>
      <c r="T3793" s="34">
        <f>_xlfn.XLOOKUP(B3793,'LHA Demog pivot'!$B$4:$B$93,'LHA Demog pivot'!$C$4:$C$93,,,1)</f>
        <v>134575</v>
      </c>
      <c r="U3793" s="36">
        <f>ROUND(Table2[[#This Row],[LHA_Pop_2016]]*Table2[[#This Row],[C_ADR_7day]]/100000*7,0)</f>
        <v>38</v>
      </c>
      <c r="V3793" s="13">
        <f>IF(OR(Table2[[#This Row],[7d_positivity_public]]=0,ISBLANK(Table2[[#This Row],[7d_positivity_public]])),"",(Table2[[#This Row],[7d_positivity_public]]-Table2[[#This Row],[7d_positivity_all]])/Table2[[#This Row],[7d_positivity_public]])</f>
        <v>0.5</v>
      </c>
      <c r="W3793">
        <v>2</v>
      </c>
    </row>
    <row r="3794" spans="1:23" x14ac:dyDescent="0.25">
      <c r="A3794" s="10">
        <v>44516</v>
      </c>
      <c r="B3794">
        <v>331</v>
      </c>
      <c r="C3794" t="s">
        <v>280</v>
      </c>
      <c r="D3794">
        <v>2</v>
      </c>
      <c r="E3794">
        <v>4</v>
      </c>
      <c r="F3794">
        <v>-2</v>
      </c>
      <c r="G3794">
        <v>1</v>
      </c>
      <c r="H3794">
        <v>95</v>
      </c>
      <c r="J3794">
        <v>96</v>
      </c>
      <c r="K3794">
        <v>95</v>
      </c>
      <c r="L3794">
        <v>96</v>
      </c>
      <c r="M3794">
        <v>94</v>
      </c>
      <c r="N3794">
        <v>92</v>
      </c>
      <c r="O3794">
        <v>92</v>
      </c>
      <c r="P3794">
        <v>92</v>
      </c>
      <c r="Q3794">
        <v>93</v>
      </c>
      <c r="R3794">
        <v>92</v>
      </c>
      <c r="S3794">
        <v>21</v>
      </c>
      <c r="T3794" s="34">
        <f>_xlfn.XLOOKUP(B3794,'LHA Demog pivot'!$B$4:$B$93,'LHA Demog pivot'!$C$4:$C$93,,,1)</f>
        <v>141392</v>
      </c>
      <c r="U3794" s="36">
        <f>ROUND(Table2[[#This Row],[LHA_Pop_2016]]*Table2[[#This Row],[C_ADR_7day]]/100000*7,0)</f>
        <v>20</v>
      </c>
      <c r="V3794" s="13">
        <f>IF(OR(Table2[[#This Row],[7d_positivity_public]]=0,ISBLANK(Table2[[#This Row],[7d_positivity_public]])),"",(Table2[[#This Row],[7d_positivity_public]]-Table2[[#This Row],[7d_positivity_all]])/Table2[[#This Row],[7d_positivity_public]])</f>
        <v>0</v>
      </c>
      <c r="W3794">
        <v>1</v>
      </c>
    </row>
    <row r="3795" spans="1:23" x14ac:dyDescent="0.25">
      <c r="A3795" s="10">
        <v>44516</v>
      </c>
      <c r="B3795">
        <v>332</v>
      </c>
      <c r="C3795" t="s">
        <v>281</v>
      </c>
      <c r="D3795">
        <v>3</v>
      </c>
      <c r="E3795">
        <v>5</v>
      </c>
      <c r="F3795">
        <v>-2</v>
      </c>
      <c r="G3795">
        <v>3</v>
      </c>
      <c r="H3795">
        <v>91</v>
      </c>
      <c r="J3795">
        <v>92</v>
      </c>
      <c r="K3795">
        <v>91</v>
      </c>
      <c r="L3795">
        <v>90</v>
      </c>
      <c r="M3795">
        <v>92</v>
      </c>
      <c r="N3795">
        <v>88</v>
      </c>
      <c r="O3795">
        <v>89</v>
      </c>
      <c r="P3795">
        <v>88</v>
      </c>
      <c r="Q3795">
        <v>86</v>
      </c>
      <c r="R3795">
        <v>90</v>
      </c>
      <c r="S3795">
        <v>27</v>
      </c>
      <c r="T3795" s="34">
        <f>_xlfn.XLOOKUP(B3795,'LHA Demog pivot'!$B$4:$B$93,'LHA Demog pivot'!$C$4:$C$93,,,1)</f>
        <v>50490</v>
      </c>
      <c r="U3795" s="36">
        <f>ROUND(Table2[[#This Row],[LHA_Pop_2016]]*Table2[[#This Row],[C_ADR_7day]]/100000*7,0)</f>
        <v>11</v>
      </c>
      <c r="V3795" s="13">
        <f>IF(OR(Table2[[#This Row],[7d_positivity_public]]=0,ISBLANK(Table2[[#This Row],[7d_positivity_public]])),"",(Table2[[#This Row],[7d_positivity_public]]-Table2[[#This Row],[7d_positivity_all]])/Table2[[#This Row],[7d_positivity_public]])</f>
        <v>0.66666666666666663</v>
      </c>
      <c r="W3795">
        <v>1</v>
      </c>
    </row>
    <row r="3796" spans="1:23" x14ac:dyDescent="0.25">
      <c r="A3796" s="10">
        <v>44516</v>
      </c>
      <c r="B3796">
        <v>333</v>
      </c>
      <c r="C3796" t="s">
        <v>282</v>
      </c>
      <c r="D3796">
        <v>6</v>
      </c>
      <c r="E3796">
        <v>6</v>
      </c>
      <c r="F3796">
        <v>0</v>
      </c>
      <c r="G3796">
        <v>6</v>
      </c>
      <c r="H3796">
        <v>88</v>
      </c>
      <c r="J3796">
        <v>82</v>
      </c>
      <c r="K3796">
        <v>89</v>
      </c>
      <c r="L3796">
        <v>83</v>
      </c>
      <c r="M3796">
        <v>91</v>
      </c>
      <c r="N3796">
        <v>84</v>
      </c>
      <c r="O3796">
        <v>76</v>
      </c>
      <c r="P3796">
        <v>85</v>
      </c>
      <c r="Q3796">
        <v>77</v>
      </c>
      <c r="R3796">
        <v>89</v>
      </c>
      <c r="S3796">
        <v>20</v>
      </c>
      <c r="T3796" s="34">
        <f>_xlfn.XLOOKUP(B3796,'LHA Demog pivot'!$B$4:$B$93,'LHA Demog pivot'!$C$4:$C$93,,,1)</f>
        <v>29970</v>
      </c>
      <c r="U3796" s="36">
        <f>ROUND(Table2[[#This Row],[LHA_Pop_2016]]*Table2[[#This Row],[C_ADR_7day]]/100000*7,0)</f>
        <v>13</v>
      </c>
      <c r="V3796" s="13">
        <f>IF(OR(Table2[[#This Row],[7d_positivity_public]]=0,ISBLANK(Table2[[#This Row],[7d_positivity_public]])),"",(Table2[[#This Row],[7d_positivity_public]]-Table2[[#This Row],[7d_positivity_all]])/Table2[[#This Row],[7d_positivity_public]])</f>
        <v>0.33333333333333331</v>
      </c>
      <c r="W3796">
        <v>4</v>
      </c>
    </row>
    <row r="3797" spans="1:23" x14ac:dyDescent="0.25">
      <c r="A3797" s="10">
        <v>44516</v>
      </c>
      <c r="B3797">
        <v>334</v>
      </c>
      <c r="C3797" t="s">
        <v>283</v>
      </c>
      <c r="D3797">
        <v>0</v>
      </c>
      <c r="E3797">
        <v>0</v>
      </c>
      <c r="F3797">
        <v>0</v>
      </c>
      <c r="G3797">
        <v>0</v>
      </c>
      <c r="H3797">
        <v>85</v>
      </c>
      <c r="J3797">
        <v>77</v>
      </c>
      <c r="K3797">
        <v>86</v>
      </c>
      <c r="L3797">
        <v>79</v>
      </c>
      <c r="M3797">
        <v>90</v>
      </c>
      <c r="N3797">
        <v>81</v>
      </c>
      <c r="O3797">
        <v>69</v>
      </c>
      <c r="P3797">
        <v>82</v>
      </c>
      <c r="Q3797">
        <v>72</v>
      </c>
      <c r="R3797">
        <v>88</v>
      </c>
      <c r="S3797">
        <v>23</v>
      </c>
      <c r="T3797" s="34">
        <f>_xlfn.XLOOKUP(B3797,'LHA Demog pivot'!$B$4:$B$93,'LHA Demog pivot'!$C$4:$C$93,,,1)</f>
        <v>19671</v>
      </c>
      <c r="U3797" s="36">
        <f>ROUND(Table2[[#This Row],[LHA_Pop_2016]]*Table2[[#This Row],[C_ADR_7day]]/100000*7,0)</f>
        <v>0</v>
      </c>
      <c r="V3797" s="13" t="str">
        <f>IF(OR(Table2[[#This Row],[7d_positivity_public]]=0,ISBLANK(Table2[[#This Row],[7d_positivity_public]])),"",(Table2[[#This Row],[7d_positivity_public]]-Table2[[#This Row],[7d_positivity_all]])/Table2[[#This Row],[7d_positivity_public]])</f>
        <v/>
      </c>
      <c r="W3797">
        <v>0</v>
      </c>
    </row>
    <row r="3798" spans="1:23" x14ac:dyDescent="0.25">
      <c r="A3798" s="10">
        <v>44516</v>
      </c>
      <c r="B3798">
        <v>335</v>
      </c>
      <c r="C3798" t="s">
        <v>284</v>
      </c>
      <c r="D3798">
        <v>7</v>
      </c>
      <c r="E3798">
        <v>8</v>
      </c>
      <c r="F3798">
        <v>-1</v>
      </c>
      <c r="G3798">
        <v>4</v>
      </c>
      <c r="H3798">
        <v>97</v>
      </c>
      <c r="J3798">
        <v>92</v>
      </c>
      <c r="K3798">
        <v>97</v>
      </c>
      <c r="L3798">
        <v>99</v>
      </c>
      <c r="M3798">
        <v>94</v>
      </c>
      <c r="N3798">
        <v>91</v>
      </c>
      <c r="O3798">
        <v>84</v>
      </c>
      <c r="P3798">
        <v>92</v>
      </c>
      <c r="Q3798">
        <v>92</v>
      </c>
      <c r="R3798">
        <v>91</v>
      </c>
      <c r="S3798">
        <v>17</v>
      </c>
      <c r="T3798" s="34">
        <f>_xlfn.XLOOKUP(B3798,'LHA Demog pivot'!$B$4:$B$93,'LHA Demog pivot'!$C$4:$C$93,,,1)</f>
        <v>38653</v>
      </c>
      <c r="U3798" s="36">
        <f>ROUND(Table2[[#This Row],[LHA_Pop_2016]]*Table2[[#This Row],[C_ADR_7day]]/100000*7,0)</f>
        <v>19</v>
      </c>
      <c r="V3798" s="13">
        <f>IF(OR(Table2[[#This Row],[7d_positivity_public]]=0,ISBLANK(Table2[[#This Row],[7d_positivity_public]])),"",(Table2[[#This Row],[7d_positivity_public]]-Table2[[#This Row],[7d_positivity_all]])/Table2[[#This Row],[7d_positivity_public]])</f>
        <v>0.5</v>
      </c>
      <c r="W3798">
        <v>2</v>
      </c>
    </row>
    <row r="3799" spans="1:23" x14ac:dyDescent="0.25">
      <c r="A3799" s="10">
        <v>44516</v>
      </c>
      <c r="B3799">
        <v>336</v>
      </c>
      <c r="C3799" t="s">
        <v>285</v>
      </c>
      <c r="D3799">
        <v>155</v>
      </c>
      <c r="E3799">
        <v>20</v>
      </c>
      <c r="F3799">
        <v>135</v>
      </c>
      <c r="G3799">
        <v>24</v>
      </c>
      <c r="H3799">
        <v>80</v>
      </c>
      <c r="J3799">
        <v>68</v>
      </c>
      <c r="K3799">
        <v>81</v>
      </c>
      <c r="L3799">
        <v>77</v>
      </c>
      <c r="M3799">
        <v>85</v>
      </c>
      <c r="N3799">
        <v>73</v>
      </c>
      <c r="O3799">
        <v>58</v>
      </c>
      <c r="P3799">
        <v>74</v>
      </c>
      <c r="Q3799">
        <v>68</v>
      </c>
      <c r="R3799">
        <v>80</v>
      </c>
      <c r="S3799">
        <v>25</v>
      </c>
      <c r="T3799" s="34">
        <f>_xlfn.XLOOKUP(B3799,'LHA Demog pivot'!$B$4:$B$93,'LHA Demog pivot'!$C$4:$C$93,,,1)</f>
        <v>2678</v>
      </c>
      <c r="U3799" s="36">
        <f>ROUND(Table2[[#This Row],[LHA_Pop_2016]]*Table2[[#This Row],[C_ADR_7day]]/100000*7,0)</f>
        <v>29</v>
      </c>
      <c r="V3799" s="13">
        <f>IF(OR(Table2[[#This Row],[7d_positivity_public]]=0,ISBLANK(Table2[[#This Row],[7d_positivity_public]])),"",(Table2[[#This Row],[7d_positivity_public]]-Table2[[#This Row],[7d_positivity_all]])/Table2[[#This Row],[7d_positivity_public]])</f>
        <v>0</v>
      </c>
      <c r="W3799">
        <v>24</v>
      </c>
    </row>
    <row r="3800" spans="1:23" x14ac:dyDescent="0.25">
      <c r="A3800" s="10">
        <v>44516</v>
      </c>
      <c r="B3800">
        <v>337</v>
      </c>
      <c r="C3800" t="s">
        <v>286</v>
      </c>
      <c r="D3800">
        <v>17</v>
      </c>
      <c r="E3800">
        <v>26</v>
      </c>
      <c r="F3800">
        <v>-9</v>
      </c>
      <c r="G3800">
        <v>9</v>
      </c>
      <c r="H3800">
        <v>98</v>
      </c>
      <c r="J3800">
        <v>92</v>
      </c>
      <c r="K3800">
        <v>98</v>
      </c>
      <c r="L3800">
        <v>99</v>
      </c>
      <c r="M3800">
        <v>97</v>
      </c>
      <c r="N3800">
        <v>94</v>
      </c>
      <c r="O3800">
        <v>85</v>
      </c>
      <c r="P3800">
        <v>95</v>
      </c>
      <c r="Q3800">
        <v>95</v>
      </c>
      <c r="R3800">
        <v>95</v>
      </c>
      <c r="S3800">
        <v>20</v>
      </c>
      <c r="T3800" s="34">
        <f>_xlfn.XLOOKUP(B3800,'LHA Demog pivot'!$B$4:$B$93,'LHA Demog pivot'!$C$4:$C$93,,,1)</f>
        <v>1514</v>
      </c>
      <c r="U3800" s="36">
        <f>ROUND(Table2[[#This Row],[LHA_Pop_2016]]*Table2[[#This Row],[C_ADR_7day]]/100000*7,0)</f>
        <v>2</v>
      </c>
      <c r="V3800" s="13">
        <f>IF(OR(Table2[[#This Row],[7d_positivity_public]]=0,ISBLANK(Table2[[#This Row],[7d_positivity_public]])),"",(Table2[[#This Row],[7d_positivity_public]]-Table2[[#This Row],[7d_positivity_all]])/Table2[[#This Row],[7d_positivity_public]])</f>
        <v>0</v>
      </c>
      <c r="W3800">
        <v>9</v>
      </c>
    </row>
    <row r="3801" spans="1:23" x14ac:dyDescent="0.25">
      <c r="A3801" s="10">
        <v>44516</v>
      </c>
      <c r="B3801">
        <v>411</v>
      </c>
      <c r="C3801" t="s">
        <v>287</v>
      </c>
      <c r="D3801">
        <v>2</v>
      </c>
      <c r="E3801">
        <v>4</v>
      </c>
      <c r="F3801">
        <v>-2</v>
      </c>
      <c r="G3801">
        <v>3</v>
      </c>
      <c r="H3801">
        <v>96</v>
      </c>
      <c r="J3801">
        <v>96</v>
      </c>
      <c r="K3801">
        <v>96</v>
      </c>
      <c r="L3801">
        <v>97</v>
      </c>
      <c r="M3801">
        <v>95</v>
      </c>
      <c r="N3801">
        <v>93</v>
      </c>
      <c r="O3801">
        <v>91</v>
      </c>
      <c r="P3801">
        <v>93</v>
      </c>
      <c r="Q3801">
        <v>93</v>
      </c>
      <c r="R3801">
        <v>92</v>
      </c>
      <c r="S3801">
        <v>18</v>
      </c>
      <c r="T3801" s="34">
        <f>_xlfn.XLOOKUP(B3801,'LHA Demog pivot'!$B$4:$B$93,'LHA Demog pivot'!$C$4:$C$93,,,1)</f>
        <v>225919</v>
      </c>
      <c r="U3801" s="36">
        <f>ROUND(Table2[[#This Row],[LHA_Pop_2016]]*Table2[[#This Row],[C_ADR_7day]]/100000*7,0)</f>
        <v>32</v>
      </c>
      <c r="V3801" s="13">
        <f>IF(OR(Table2[[#This Row],[7d_positivity_public]]=0,ISBLANK(Table2[[#This Row],[7d_positivity_public]])),"",(Table2[[#This Row],[7d_positivity_public]]-Table2[[#This Row],[7d_positivity_all]])/Table2[[#This Row],[7d_positivity_public]])</f>
        <v>0.33333333333333331</v>
      </c>
      <c r="W3801">
        <v>2</v>
      </c>
    </row>
    <row r="3802" spans="1:23" x14ac:dyDescent="0.25">
      <c r="A3802" s="10">
        <v>44516</v>
      </c>
      <c r="B3802">
        <v>412</v>
      </c>
      <c r="C3802" t="s">
        <v>288</v>
      </c>
      <c r="D3802">
        <v>2</v>
      </c>
      <c r="E3802">
        <v>4</v>
      </c>
      <c r="F3802">
        <v>-2</v>
      </c>
      <c r="G3802">
        <v>2</v>
      </c>
      <c r="H3802">
        <v>93</v>
      </c>
      <c r="J3802">
        <v>92</v>
      </c>
      <c r="K3802">
        <v>93</v>
      </c>
      <c r="L3802">
        <v>92</v>
      </c>
      <c r="M3802">
        <v>94</v>
      </c>
      <c r="N3802">
        <v>89</v>
      </c>
      <c r="O3802">
        <v>86</v>
      </c>
      <c r="P3802">
        <v>89</v>
      </c>
      <c r="Q3802">
        <v>86</v>
      </c>
      <c r="R3802">
        <v>92</v>
      </c>
      <c r="S3802">
        <v>16</v>
      </c>
      <c r="T3802" s="34">
        <f>_xlfn.XLOOKUP(B3802,'LHA Demog pivot'!$B$4:$B$93,'LHA Demog pivot'!$C$4:$C$93,,,1)</f>
        <v>77460</v>
      </c>
      <c r="U3802" s="36">
        <f>ROUND(Table2[[#This Row],[LHA_Pop_2016]]*Table2[[#This Row],[C_ADR_7day]]/100000*7,0)</f>
        <v>11</v>
      </c>
      <c r="V3802" s="13">
        <f>IF(OR(Table2[[#This Row],[7d_positivity_public]]=0,ISBLANK(Table2[[#This Row],[7d_positivity_public]])),"",(Table2[[#This Row],[7d_positivity_public]]-Table2[[#This Row],[7d_positivity_all]])/Table2[[#This Row],[7d_positivity_public]])</f>
        <v>0</v>
      </c>
      <c r="W3802">
        <v>2</v>
      </c>
    </row>
    <row r="3803" spans="1:23" x14ac:dyDescent="0.25">
      <c r="A3803" s="10">
        <v>44516</v>
      </c>
      <c r="B3803">
        <v>413</v>
      </c>
      <c r="C3803" t="s">
        <v>289</v>
      </c>
      <c r="D3803">
        <v>4</v>
      </c>
      <c r="E3803">
        <v>3</v>
      </c>
      <c r="F3803">
        <v>1</v>
      </c>
      <c r="G3803">
        <v>4</v>
      </c>
      <c r="H3803">
        <v>95</v>
      </c>
      <c r="J3803">
        <v>97</v>
      </c>
      <c r="K3803">
        <v>95</v>
      </c>
      <c r="L3803">
        <v>93</v>
      </c>
      <c r="M3803">
        <v>96</v>
      </c>
      <c r="N3803">
        <v>93</v>
      </c>
      <c r="O3803">
        <v>92</v>
      </c>
      <c r="P3803">
        <v>93</v>
      </c>
      <c r="Q3803">
        <v>90</v>
      </c>
      <c r="R3803">
        <v>94</v>
      </c>
      <c r="S3803">
        <v>21</v>
      </c>
      <c r="T3803" s="34">
        <f>_xlfn.XLOOKUP(B3803,'LHA Demog pivot'!$B$4:$B$93,'LHA Demog pivot'!$C$4:$C$93,,,1)</f>
        <v>64692</v>
      </c>
      <c r="U3803" s="36">
        <f>ROUND(Table2[[#This Row],[LHA_Pop_2016]]*Table2[[#This Row],[C_ADR_7day]]/100000*7,0)</f>
        <v>18</v>
      </c>
      <c r="V3803" s="13">
        <f>IF(OR(Table2[[#This Row],[7d_positivity_public]]=0,ISBLANK(Table2[[#This Row],[7d_positivity_public]])),"",(Table2[[#This Row],[7d_positivity_public]]-Table2[[#This Row],[7d_positivity_all]])/Table2[[#This Row],[7d_positivity_public]])</f>
        <v>0.25</v>
      </c>
      <c r="W3803">
        <v>3</v>
      </c>
    </row>
    <row r="3804" spans="1:23" x14ac:dyDescent="0.25">
      <c r="A3804" s="10">
        <v>44516</v>
      </c>
      <c r="B3804">
        <v>414</v>
      </c>
      <c r="C3804" t="s">
        <v>290</v>
      </c>
      <c r="D3804">
        <v>9</v>
      </c>
      <c r="E3804">
        <v>11</v>
      </c>
      <c r="F3804">
        <v>-2</v>
      </c>
      <c r="G3804">
        <v>7</v>
      </c>
      <c r="H3804">
        <v>87</v>
      </c>
      <c r="J3804">
        <v>82</v>
      </c>
      <c r="K3804">
        <v>87</v>
      </c>
      <c r="L3804">
        <v>79</v>
      </c>
      <c r="M3804">
        <v>91</v>
      </c>
      <c r="N3804">
        <v>84</v>
      </c>
      <c r="O3804">
        <v>74</v>
      </c>
      <c r="P3804">
        <v>84</v>
      </c>
      <c r="Q3804">
        <v>74</v>
      </c>
      <c r="R3804">
        <v>89</v>
      </c>
      <c r="S3804">
        <v>21</v>
      </c>
      <c r="T3804" s="34">
        <f>_xlfn.XLOOKUP(B3804,'LHA Demog pivot'!$B$4:$B$93,'LHA Demog pivot'!$C$4:$C$93,,,1)</f>
        <v>15289</v>
      </c>
      <c r="U3804" s="36">
        <f>ROUND(Table2[[#This Row],[LHA_Pop_2016]]*Table2[[#This Row],[C_ADR_7day]]/100000*7,0)</f>
        <v>10</v>
      </c>
      <c r="V3804" s="13">
        <f>IF(OR(Table2[[#This Row],[7d_positivity_public]]=0,ISBLANK(Table2[[#This Row],[7d_positivity_public]])),"",(Table2[[#This Row],[7d_positivity_public]]-Table2[[#This Row],[7d_positivity_all]])/Table2[[#This Row],[7d_positivity_public]])</f>
        <v>0.42857142857142855</v>
      </c>
      <c r="W3804">
        <v>4</v>
      </c>
    </row>
    <row r="3805" spans="1:23" x14ac:dyDescent="0.25">
      <c r="A3805" s="10">
        <v>44516</v>
      </c>
      <c r="B3805">
        <v>421</v>
      </c>
      <c r="C3805" t="s">
        <v>291</v>
      </c>
      <c r="D3805">
        <v>11</v>
      </c>
      <c r="E3805">
        <v>13</v>
      </c>
      <c r="F3805">
        <v>-2</v>
      </c>
      <c r="G3805">
        <v>9</v>
      </c>
      <c r="H3805">
        <v>88</v>
      </c>
      <c r="J3805">
        <v>87</v>
      </c>
      <c r="K3805">
        <v>88</v>
      </c>
      <c r="L3805">
        <v>83</v>
      </c>
      <c r="M3805">
        <v>91</v>
      </c>
      <c r="N3805">
        <v>83</v>
      </c>
      <c r="O3805">
        <v>79</v>
      </c>
      <c r="P3805">
        <v>84</v>
      </c>
      <c r="Q3805">
        <v>76</v>
      </c>
      <c r="R3805">
        <v>89</v>
      </c>
      <c r="S3805">
        <v>19</v>
      </c>
      <c r="T3805" s="34">
        <f>_xlfn.XLOOKUP(B3805,'LHA Demog pivot'!$B$4:$B$93,'LHA Demog pivot'!$C$4:$C$93,,,1)</f>
        <v>58378</v>
      </c>
      <c r="U3805" s="36">
        <f>ROUND(Table2[[#This Row],[LHA_Pop_2016]]*Table2[[#This Row],[C_ADR_7day]]/100000*7,0)</f>
        <v>45</v>
      </c>
      <c r="V3805" s="13">
        <f>IF(OR(Table2[[#This Row],[7d_positivity_public]]=0,ISBLANK(Table2[[#This Row],[7d_positivity_public]])),"",(Table2[[#This Row],[7d_positivity_public]]-Table2[[#This Row],[7d_positivity_all]])/Table2[[#This Row],[7d_positivity_public]])</f>
        <v>0.22222222222222221</v>
      </c>
      <c r="W3805">
        <v>7</v>
      </c>
    </row>
    <row r="3806" spans="1:23" x14ac:dyDescent="0.25">
      <c r="A3806" s="10">
        <v>44516</v>
      </c>
      <c r="B3806">
        <v>422</v>
      </c>
      <c r="C3806" t="s">
        <v>292</v>
      </c>
      <c r="D3806">
        <v>2</v>
      </c>
      <c r="E3806">
        <v>4</v>
      </c>
      <c r="F3806">
        <v>-2</v>
      </c>
      <c r="G3806">
        <v>4</v>
      </c>
      <c r="H3806">
        <v>83</v>
      </c>
      <c r="J3806">
        <v>75</v>
      </c>
      <c r="K3806">
        <v>83</v>
      </c>
      <c r="L3806">
        <v>74</v>
      </c>
      <c r="M3806">
        <v>89</v>
      </c>
      <c r="N3806">
        <v>78</v>
      </c>
      <c r="O3806">
        <v>66</v>
      </c>
      <c r="P3806">
        <v>79</v>
      </c>
      <c r="Q3806">
        <v>66</v>
      </c>
      <c r="R3806">
        <v>86</v>
      </c>
      <c r="S3806">
        <v>11</v>
      </c>
      <c r="T3806" s="34">
        <f>_xlfn.XLOOKUP(B3806,'LHA Demog pivot'!$B$4:$B$93,'LHA Demog pivot'!$C$4:$C$93,,,1)</f>
        <v>6240</v>
      </c>
      <c r="U3806" s="36">
        <f>ROUND(Table2[[#This Row],[LHA_Pop_2016]]*Table2[[#This Row],[C_ADR_7day]]/100000*7,0)</f>
        <v>1</v>
      </c>
      <c r="V3806" s="13">
        <f>IF(OR(Table2[[#This Row],[7d_positivity_public]]=0,ISBLANK(Table2[[#This Row],[7d_positivity_public]])),"",(Table2[[#This Row],[7d_positivity_public]]-Table2[[#This Row],[7d_positivity_all]])/Table2[[#This Row],[7d_positivity_public]])</f>
        <v>0.25</v>
      </c>
      <c r="W3806">
        <v>3</v>
      </c>
    </row>
    <row r="3807" spans="1:23" x14ac:dyDescent="0.25">
      <c r="A3807" s="10">
        <v>44516</v>
      </c>
      <c r="B3807">
        <v>423</v>
      </c>
      <c r="C3807" t="s">
        <v>293</v>
      </c>
      <c r="D3807">
        <v>10</v>
      </c>
      <c r="E3807">
        <v>5</v>
      </c>
      <c r="F3807">
        <v>5</v>
      </c>
      <c r="G3807">
        <v>9</v>
      </c>
      <c r="H3807">
        <v>89</v>
      </c>
      <c r="J3807">
        <v>81</v>
      </c>
      <c r="K3807">
        <v>89</v>
      </c>
      <c r="L3807">
        <v>83</v>
      </c>
      <c r="M3807">
        <v>93</v>
      </c>
      <c r="N3807">
        <v>85</v>
      </c>
      <c r="O3807">
        <v>72</v>
      </c>
      <c r="P3807">
        <v>85</v>
      </c>
      <c r="Q3807">
        <v>76</v>
      </c>
      <c r="R3807">
        <v>90</v>
      </c>
      <c r="S3807">
        <v>13</v>
      </c>
      <c r="T3807" s="34">
        <f>_xlfn.XLOOKUP(B3807,'LHA Demog pivot'!$B$4:$B$93,'LHA Demog pivot'!$C$4:$C$93,,,1)</f>
        <v>19121</v>
      </c>
      <c r="U3807" s="36">
        <f>ROUND(Table2[[#This Row],[LHA_Pop_2016]]*Table2[[#This Row],[C_ADR_7day]]/100000*7,0)</f>
        <v>13</v>
      </c>
      <c r="V3807" s="13">
        <f>IF(OR(Table2[[#This Row],[7d_positivity_public]]=0,ISBLANK(Table2[[#This Row],[7d_positivity_public]])),"",(Table2[[#This Row],[7d_positivity_public]]-Table2[[#This Row],[7d_positivity_all]])/Table2[[#This Row],[7d_positivity_public]])</f>
        <v>0.1111111111111111</v>
      </c>
      <c r="W3807">
        <v>8</v>
      </c>
    </row>
    <row r="3808" spans="1:23" x14ac:dyDescent="0.25">
      <c r="A3808" s="10">
        <v>44516</v>
      </c>
      <c r="B3808">
        <v>424</v>
      </c>
      <c r="C3808" t="s">
        <v>294</v>
      </c>
      <c r="D3808">
        <v>16</v>
      </c>
      <c r="E3808">
        <v>16</v>
      </c>
      <c r="F3808">
        <v>0</v>
      </c>
      <c r="G3808">
        <v>13</v>
      </c>
      <c r="H3808">
        <v>90</v>
      </c>
      <c r="J3808">
        <v>87</v>
      </c>
      <c r="K3808">
        <v>90</v>
      </c>
      <c r="L3808">
        <v>88</v>
      </c>
      <c r="M3808">
        <v>92</v>
      </c>
      <c r="N3808">
        <v>86</v>
      </c>
      <c r="O3808">
        <v>79</v>
      </c>
      <c r="P3808">
        <v>86</v>
      </c>
      <c r="Q3808">
        <v>82</v>
      </c>
      <c r="R3808">
        <v>90</v>
      </c>
      <c r="S3808">
        <v>15</v>
      </c>
      <c r="T3808" s="34">
        <f>_xlfn.XLOOKUP(B3808,'LHA Demog pivot'!$B$4:$B$93,'LHA Demog pivot'!$C$4:$C$93,,,1)</f>
        <v>108964</v>
      </c>
      <c r="U3808" s="36">
        <f>ROUND(Table2[[#This Row],[LHA_Pop_2016]]*Table2[[#This Row],[C_ADR_7day]]/100000*7,0)</f>
        <v>122</v>
      </c>
      <c r="V3808" s="13">
        <f>IF(OR(Table2[[#This Row],[7d_positivity_public]]=0,ISBLANK(Table2[[#This Row],[7d_positivity_public]])),"",(Table2[[#This Row],[7d_positivity_public]]-Table2[[#This Row],[7d_positivity_all]])/Table2[[#This Row],[7d_positivity_public]])</f>
        <v>0.23076923076923078</v>
      </c>
      <c r="W3808">
        <v>10</v>
      </c>
    </row>
    <row r="3809" spans="1:23" x14ac:dyDescent="0.25">
      <c r="A3809" s="10">
        <v>44516</v>
      </c>
      <c r="B3809">
        <v>425</v>
      </c>
      <c r="C3809" t="s">
        <v>295</v>
      </c>
      <c r="D3809">
        <v>10</v>
      </c>
      <c r="E3809">
        <v>10</v>
      </c>
      <c r="F3809">
        <v>0</v>
      </c>
      <c r="G3809">
        <v>10</v>
      </c>
      <c r="H3809">
        <v>88</v>
      </c>
      <c r="J3809">
        <v>80</v>
      </c>
      <c r="K3809">
        <v>89</v>
      </c>
      <c r="L3809">
        <v>79</v>
      </c>
      <c r="M3809">
        <v>92</v>
      </c>
      <c r="N3809">
        <v>85</v>
      </c>
      <c r="O3809">
        <v>73</v>
      </c>
      <c r="P3809">
        <v>86</v>
      </c>
      <c r="Q3809">
        <v>73</v>
      </c>
      <c r="R3809">
        <v>90</v>
      </c>
      <c r="S3809">
        <v>20</v>
      </c>
      <c r="T3809" s="34">
        <f>_xlfn.XLOOKUP(B3809,'LHA Demog pivot'!$B$4:$B$93,'LHA Demog pivot'!$C$4:$C$93,,,1)</f>
        <v>47133</v>
      </c>
      <c r="U3809" s="36">
        <f>ROUND(Table2[[#This Row],[LHA_Pop_2016]]*Table2[[#This Row],[C_ADR_7day]]/100000*7,0)</f>
        <v>33</v>
      </c>
      <c r="V3809" s="13">
        <f>IF(OR(Table2[[#This Row],[7d_positivity_public]]=0,ISBLANK(Table2[[#This Row],[7d_positivity_public]])),"",(Table2[[#This Row],[7d_positivity_public]]-Table2[[#This Row],[7d_positivity_all]])/Table2[[#This Row],[7d_positivity_public]])</f>
        <v>0.2</v>
      </c>
      <c r="W3809">
        <v>8</v>
      </c>
    </row>
    <row r="3810" spans="1:23" x14ac:dyDescent="0.25">
      <c r="A3810" s="10">
        <v>44516</v>
      </c>
      <c r="B3810">
        <v>426</v>
      </c>
      <c r="C3810" t="s">
        <v>296</v>
      </c>
      <c r="D3810">
        <v>3</v>
      </c>
      <c r="E3810">
        <v>7</v>
      </c>
      <c r="F3810">
        <v>-4</v>
      </c>
      <c r="G3810">
        <v>3</v>
      </c>
      <c r="H3810">
        <v>87</v>
      </c>
      <c r="J3810">
        <v>77</v>
      </c>
      <c r="K3810">
        <v>88</v>
      </c>
      <c r="L3810">
        <v>85</v>
      </c>
      <c r="M3810">
        <v>90</v>
      </c>
      <c r="N3810">
        <v>82</v>
      </c>
      <c r="O3810">
        <v>67</v>
      </c>
      <c r="P3810">
        <v>83</v>
      </c>
      <c r="Q3810">
        <v>77</v>
      </c>
      <c r="R3810">
        <v>87</v>
      </c>
      <c r="S3810">
        <v>18</v>
      </c>
      <c r="T3810" s="34">
        <f>_xlfn.XLOOKUP(B3810,'LHA Demog pivot'!$B$4:$B$93,'LHA Demog pivot'!$C$4:$C$93,,,1)</f>
        <v>30981</v>
      </c>
      <c r="U3810" s="36">
        <f>ROUND(Table2[[#This Row],[LHA_Pop_2016]]*Table2[[#This Row],[C_ADR_7day]]/100000*7,0)</f>
        <v>7</v>
      </c>
      <c r="V3810" s="13">
        <f>IF(OR(Table2[[#This Row],[7d_positivity_public]]=0,ISBLANK(Table2[[#This Row],[7d_positivity_public]])),"",(Table2[[#This Row],[7d_positivity_public]]-Table2[[#This Row],[7d_positivity_all]])/Table2[[#This Row],[7d_positivity_public]])</f>
        <v>0</v>
      </c>
      <c r="W3810">
        <v>3</v>
      </c>
    </row>
    <row r="3811" spans="1:23" x14ac:dyDescent="0.25">
      <c r="A3811" s="10">
        <v>44516</v>
      </c>
      <c r="B3811">
        <v>431</v>
      </c>
      <c r="C3811" t="s">
        <v>297</v>
      </c>
      <c r="D3811">
        <v>5</v>
      </c>
      <c r="E3811">
        <v>7</v>
      </c>
      <c r="F3811">
        <v>-2</v>
      </c>
      <c r="G3811">
        <v>5</v>
      </c>
      <c r="H3811">
        <v>88</v>
      </c>
      <c r="J3811">
        <v>82</v>
      </c>
      <c r="K3811">
        <v>88</v>
      </c>
      <c r="L3811">
        <v>83</v>
      </c>
      <c r="M3811">
        <v>92</v>
      </c>
      <c r="N3811">
        <v>84</v>
      </c>
      <c r="O3811">
        <v>74</v>
      </c>
      <c r="P3811">
        <v>85</v>
      </c>
      <c r="Q3811">
        <v>77</v>
      </c>
      <c r="R3811">
        <v>90</v>
      </c>
      <c r="S3811">
        <v>21</v>
      </c>
      <c r="T3811" s="34">
        <f>_xlfn.XLOOKUP(B3811,'LHA Demog pivot'!$B$4:$B$93,'LHA Demog pivot'!$C$4:$C$93,,,1)</f>
        <v>66527</v>
      </c>
      <c r="U3811" s="36">
        <f>ROUND(Table2[[#This Row],[LHA_Pop_2016]]*Table2[[#This Row],[C_ADR_7day]]/100000*7,0)</f>
        <v>23</v>
      </c>
      <c r="V3811" s="13">
        <f>IF(OR(Table2[[#This Row],[7d_positivity_public]]=0,ISBLANK(Table2[[#This Row],[7d_positivity_public]])),"",(Table2[[#This Row],[7d_positivity_public]]-Table2[[#This Row],[7d_positivity_all]])/Table2[[#This Row],[7d_positivity_public]])</f>
        <v>0.2</v>
      </c>
      <c r="W3811">
        <v>4</v>
      </c>
    </row>
    <row r="3812" spans="1:23" x14ac:dyDescent="0.25">
      <c r="A3812" s="10">
        <v>44516</v>
      </c>
      <c r="B3812">
        <v>432</v>
      </c>
      <c r="C3812" t="s">
        <v>298</v>
      </c>
      <c r="D3812">
        <v>4</v>
      </c>
      <c r="E3812">
        <v>3</v>
      </c>
      <c r="F3812">
        <v>1</v>
      </c>
      <c r="G3812">
        <v>4</v>
      </c>
      <c r="H3812">
        <v>87</v>
      </c>
      <c r="J3812">
        <v>81</v>
      </c>
      <c r="K3812">
        <v>88</v>
      </c>
      <c r="L3812">
        <v>83</v>
      </c>
      <c r="M3812">
        <v>91</v>
      </c>
      <c r="N3812">
        <v>83</v>
      </c>
      <c r="O3812">
        <v>75</v>
      </c>
      <c r="P3812">
        <v>84</v>
      </c>
      <c r="Q3812">
        <v>76</v>
      </c>
      <c r="R3812">
        <v>89</v>
      </c>
      <c r="S3812">
        <v>21</v>
      </c>
      <c r="T3812" s="34">
        <f>_xlfn.XLOOKUP(B3812,'LHA Demog pivot'!$B$4:$B$93,'LHA Demog pivot'!$C$4:$C$93,,,1)</f>
        <v>42570</v>
      </c>
      <c r="U3812" s="36">
        <f>ROUND(Table2[[#This Row],[LHA_Pop_2016]]*Table2[[#This Row],[C_ADR_7day]]/100000*7,0)</f>
        <v>12</v>
      </c>
      <c r="V3812" s="13">
        <f>IF(OR(Table2[[#This Row],[7d_positivity_public]]=0,ISBLANK(Table2[[#This Row],[7d_positivity_public]])),"",(Table2[[#This Row],[7d_positivity_public]]-Table2[[#This Row],[7d_positivity_all]])/Table2[[#This Row],[7d_positivity_public]])</f>
        <v>0</v>
      </c>
      <c r="W3812">
        <v>4</v>
      </c>
    </row>
    <row r="3813" spans="1:23" x14ac:dyDescent="0.25">
      <c r="A3813" s="10">
        <v>44516</v>
      </c>
      <c r="B3813">
        <v>433</v>
      </c>
      <c r="C3813" t="s">
        <v>299</v>
      </c>
      <c r="D3813">
        <v>81</v>
      </c>
      <c r="E3813">
        <v>68</v>
      </c>
      <c r="F3813">
        <v>13</v>
      </c>
      <c r="G3813">
        <v>67</v>
      </c>
      <c r="H3813">
        <v>83</v>
      </c>
      <c r="J3813">
        <v>74</v>
      </c>
      <c r="K3813">
        <v>84</v>
      </c>
      <c r="L3813">
        <v>79</v>
      </c>
      <c r="M3813">
        <v>86</v>
      </c>
      <c r="N3813">
        <v>77</v>
      </c>
      <c r="O3813">
        <v>62</v>
      </c>
      <c r="P3813">
        <v>78</v>
      </c>
      <c r="Q3813">
        <v>70</v>
      </c>
      <c r="R3813">
        <v>83</v>
      </c>
      <c r="S3813">
        <v>6</v>
      </c>
      <c r="T3813" s="34">
        <f>_xlfn.XLOOKUP(B3813,'LHA Demog pivot'!$B$4:$B$93,'LHA Demog pivot'!$C$4:$C$93,,,1)</f>
        <v>1901</v>
      </c>
      <c r="U3813" s="36">
        <f>ROUND(Table2[[#This Row],[LHA_Pop_2016]]*Table2[[#This Row],[C_ADR_7day]]/100000*7,0)</f>
        <v>11</v>
      </c>
      <c r="V3813" s="13">
        <f>IF(OR(Table2[[#This Row],[7d_positivity_public]]=0,ISBLANK(Table2[[#This Row],[7d_positivity_public]])),"",(Table2[[#This Row],[7d_positivity_public]]-Table2[[#This Row],[7d_positivity_all]])/Table2[[#This Row],[7d_positivity_public]])</f>
        <v>0.17910447761194029</v>
      </c>
      <c r="W3813">
        <v>55</v>
      </c>
    </row>
    <row r="3814" spans="1:23" x14ac:dyDescent="0.25">
      <c r="A3814" s="10">
        <v>44516</v>
      </c>
      <c r="B3814">
        <v>434</v>
      </c>
      <c r="C3814" t="s">
        <v>300</v>
      </c>
      <c r="D3814">
        <v>82</v>
      </c>
      <c r="E3814">
        <v>48</v>
      </c>
      <c r="F3814">
        <v>34</v>
      </c>
      <c r="G3814">
        <v>30</v>
      </c>
      <c r="H3814">
        <v>86</v>
      </c>
      <c r="J3814">
        <v>78</v>
      </c>
      <c r="K3814">
        <v>86</v>
      </c>
      <c r="L3814">
        <v>83</v>
      </c>
      <c r="M3814">
        <v>89</v>
      </c>
      <c r="N3814">
        <v>80</v>
      </c>
      <c r="O3814">
        <v>68</v>
      </c>
      <c r="P3814">
        <v>81</v>
      </c>
      <c r="Q3814">
        <v>75</v>
      </c>
      <c r="R3814">
        <v>86</v>
      </c>
      <c r="S3814">
        <v>12</v>
      </c>
      <c r="T3814" s="34">
        <f>_xlfn.XLOOKUP(B3814,'LHA Demog pivot'!$B$4:$B$93,'LHA Demog pivot'!$C$4:$C$93,,,1)</f>
        <v>11235</v>
      </c>
      <c r="U3814" s="36">
        <f>ROUND(Table2[[#This Row],[LHA_Pop_2016]]*Table2[[#This Row],[C_ADR_7day]]/100000*7,0)</f>
        <v>64</v>
      </c>
      <c r="V3814" s="13">
        <f>IF(OR(Table2[[#This Row],[7d_positivity_public]]=0,ISBLANK(Table2[[#This Row],[7d_positivity_public]])),"",(Table2[[#This Row],[7d_positivity_public]]-Table2[[#This Row],[7d_positivity_all]])/Table2[[#This Row],[7d_positivity_public]])</f>
        <v>3.3333333333333333E-2</v>
      </c>
      <c r="W3814">
        <v>29</v>
      </c>
    </row>
    <row r="3815" spans="1:23" x14ac:dyDescent="0.25">
      <c r="A3815" s="10">
        <v>44516</v>
      </c>
      <c r="B3815">
        <v>510</v>
      </c>
      <c r="C3815" t="s">
        <v>301</v>
      </c>
      <c r="D3815">
        <v>6</v>
      </c>
      <c r="E3815">
        <v>3</v>
      </c>
      <c r="F3815">
        <v>3</v>
      </c>
      <c r="G3815">
        <v>9</v>
      </c>
      <c r="H3815">
        <v>90</v>
      </c>
      <c r="J3815">
        <v>85</v>
      </c>
      <c r="K3815">
        <v>90</v>
      </c>
      <c r="L3815">
        <v>89</v>
      </c>
      <c r="M3815">
        <v>92</v>
      </c>
      <c r="N3815">
        <v>85</v>
      </c>
      <c r="O3815">
        <v>78</v>
      </c>
      <c r="P3815">
        <v>85</v>
      </c>
      <c r="Q3815">
        <v>82</v>
      </c>
      <c r="R3815">
        <v>88</v>
      </c>
      <c r="S3815">
        <v>13</v>
      </c>
      <c r="T3815" s="34">
        <f>_xlfn.XLOOKUP(B3815,'LHA Demog pivot'!$B$4:$B$93,'LHA Demog pivot'!$C$4:$C$93,,,1)</f>
        <v>4198</v>
      </c>
      <c r="U3815" s="36">
        <f>ROUND(Table2[[#This Row],[LHA_Pop_2016]]*Table2[[#This Row],[C_ADR_7day]]/100000*7,0)</f>
        <v>2</v>
      </c>
      <c r="V3815" s="13">
        <f>IF(OR(Table2[[#This Row],[7d_positivity_public]]=0,ISBLANK(Table2[[#This Row],[7d_positivity_public]])),"",(Table2[[#This Row],[7d_positivity_public]]-Table2[[#This Row],[7d_positivity_all]])/Table2[[#This Row],[7d_positivity_public]])</f>
        <v>0.1111111111111111</v>
      </c>
      <c r="W3815">
        <v>8</v>
      </c>
    </row>
    <row r="3816" spans="1:23" x14ac:dyDescent="0.25">
      <c r="A3816" s="10">
        <v>44516</v>
      </c>
      <c r="B3816">
        <v>512</v>
      </c>
      <c r="C3816" t="s">
        <v>304</v>
      </c>
      <c r="D3816">
        <v>4</v>
      </c>
      <c r="E3816">
        <v>14</v>
      </c>
      <c r="F3816">
        <v>-10</v>
      </c>
      <c r="G3816">
        <v>6</v>
      </c>
      <c r="H3816">
        <v>90</v>
      </c>
      <c r="J3816">
        <v>82</v>
      </c>
      <c r="K3816">
        <v>90</v>
      </c>
      <c r="L3816">
        <v>89</v>
      </c>
      <c r="M3816">
        <v>92</v>
      </c>
      <c r="N3816">
        <v>83</v>
      </c>
      <c r="O3816">
        <v>72</v>
      </c>
      <c r="P3816">
        <v>84</v>
      </c>
      <c r="Q3816">
        <v>80</v>
      </c>
      <c r="R3816">
        <v>88</v>
      </c>
      <c r="S3816">
        <v>9</v>
      </c>
      <c r="T3816" s="34">
        <f>_xlfn.XLOOKUP(B3816,'LHA Demog pivot'!$B$4:$B$93,'LHA Demog pivot'!$C$4:$C$93,,,1)</f>
        <v>13501</v>
      </c>
      <c r="U3816" s="36">
        <f>ROUND(Table2[[#This Row],[LHA_Pop_2016]]*Table2[[#This Row],[C_ADR_7day]]/100000*7,0)</f>
        <v>4</v>
      </c>
      <c r="V3816" s="13">
        <f>IF(OR(Table2[[#This Row],[7d_positivity_public]]=0,ISBLANK(Table2[[#This Row],[7d_positivity_public]])),"",(Table2[[#This Row],[7d_positivity_public]]-Table2[[#This Row],[7d_positivity_all]])/Table2[[#This Row],[7d_positivity_public]])</f>
        <v>0.16666666666666666</v>
      </c>
      <c r="W3816">
        <v>5</v>
      </c>
    </row>
    <row r="3817" spans="1:23" x14ac:dyDescent="0.25">
      <c r="A3817" s="10">
        <v>44516</v>
      </c>
      <c r="B3817">
        <v>513</v>
      </c>
      <c r="C3817" t="s">
        <v>305</v>
      </c>
      <c r="D3817">
        <v>72</v>
      </c>
      <c r="E3817">
        <v>41</v>
      </c>
      <c r="F3817">
        <v>31</v>
      </c>
      <c r="G3817">
        <v>48</v>
      </c>
      <c r="H3817">
        <v>85</v>
      </c>
      <c r="J3817">
        <v>70</v>
      </c>
      <c r="K3817">
        <v>86</v>
      </c>
      <c r="L3817">
        <v>84</v>
      </c>
      <c r="M3817">
        <v>88</v>
      </c>
      <c r="N3817">
        <v>77</v>
      </c>
      <c r="O3817">
        <v>57</v>
      </c>
      <c r="P3817">
        <v>79</v>
      </c>
      <c r="Q3817">
        <v>75</v>
      </c>
      <c r="R3817">
        <v>83</v>
      </c>
      <c r="S3817">
        <v>25</v>
      </c>
      <c r="T3817" s="34">
        <f>_xlfn.XLOOKUP(B3817,'LHA Demog pivot'!$B$4:$B$93,'LHA Demog pivot'!$C$4:$C$93,,,1)</f>
        <v>4223</v>
      </c>
      <c r="U3817" s="36">
        <f>ROUND(Table2[[#This Row],[LHA_Pop_2016]]*Table2[[#This Row],[C_ADR_7day]]/100000*7,0)</f>
        <v>21</v>
      </c>
      <c r="V3817" s="13">
        <f>IF(OR(Table2[[#This Row],[7d_positivity_public]]=0,ISBLANK(Table2[[#This Row],[7d_positivity_public]])),"",(Table2[[#This Row],[7d_positivity_public]]-Table2[[#This Row],[7d_positivity_all]])/Table2[[#This Row],[7d_positivity_public]])</f>
        <v>0</v>
      </c>
      <c r="W3817">
        <v>48</v>
      </c>
    </row>
    <row r="3818" spans="1:23" x14ac:dyDescent="0.25">
      <c r="A3818" s="10">
        <v>44516</v>
      </c>
      <c r="B3818">
        <v>514</v>
      </c>
      <c r="C3818" t="s">
        <v>306</v>
      </c>
      <c r="D3818">
        <v>29</v>
      </c>
      <c r="E3818">
        <v>25</v>
      </c>
      <c r="F3818">
        <v>4</v>
      </c>
      <c r="G3818">
        <v>17</v>
      </c>
      <c r="H3818">
        <v>80</v>
      </c>
      <c r="J3818">
        <v>64</v>
      </c>
      <c r="K3818">
        <v>82</v>
      </c>
      <c r="L3818">
        <v>78</v>
      </c>
      <c r="M3818">
        <v>85</v>
      </c>
      <c r="N3818">
        <v>73</v>
      </c>
      <c r="O3818">
        <v>55</v>
      </c>
      <c r="P3818">
        <v>75</v>
      </c>
      <c r="Q3818">
        <v>69</v>
      </c>
      <c r="R3818">
        <v>82</v>
      </c>
      <c r="S3818">
        <v>29</v>
      </c>
      <c r="T3818" s="34">
        <f>_xlfn.XLOOKUP(B3818,'LHA Demog pivot'!$B$4:$B$93,'LHA Demog pivot'!$C$4:$C$93,,,1)</f>
        <v>16414</v>
      </c>
      <c r="U3818" s="36">
        <f>ROUND(Table2[[#This Row],[LHA_Pop_2016]]*Table2[[#This Row],[C_ADR_7day]]/100000*7,0)</f>
        <v>33</v>
      </c>
      <c r="V3818" s="13">
        <f>IF(OR(Table2[[#This Row],[7d_positivity_public]]=0,ISBLANK(Table2[[#This Row],[7d_positivity_public]])),"",(Table2[[#This Row],[7d_positivity_public]]-Table2[[#This Row],[7d_positivity_all]])/Table2[[#This Row],[7d_positivity_public]])</f>
        <v>5.8823529411764705E-2</v>
      </c>
      <c r="W3818">
        <v>16</v>
      </c>
    </row>
    <row r="3819" spans="1:23" x14ac:dyDescent="0.25">
      <c r="A3819" s="10">
        <v>44516</v>
      </c>
      <c r="B3819">
        <v>515</v>
      </c>
      <c r="C3819" t="s">
        <v>307</v>
      </c>
      <c r="D3819">
        <v>12</v>
      </c>
      <c r="E3819">
        <v>1</v>
      </c>
      <c r="F3819">
        <v>11</v>
      </c>
      <c r="G3819">
        <v>20</v>
      </c>
      <c r="H3819">
        <v>100</v>
      </c>
      <c r="J3819">
        <v>76</v>
      </c>
      <c r="K3819">
        <v>100</v>
      </c>
      <c r="L3819">
        <v>100</v>
      </c>
      <c r="M3819">
        <v>100</v>
      </c>
      <c r="N3819">
        <v>93</v>
      </c>
      <c r="O3819">
        <v>67</v>
      </c>
      <c r="P3819">
        <v>95</v>
      </c>
      <c r="Q3819">
        <v>95</v>
      </c>
      <c r="R3819">
        <v>95</v>
      </c>
      <c r="S3819">
        <v>16</v>
      </c>
      <c r="T3819" s="34">
        <f>_xlfn.XLOOKUP(B3819,'LHA Demog pivot'!$B$4:$B$93,'LHA Demog pivot'!$C$4:$C$93,,,1)</f>
        <v>9090</v>
      </c>
      <c r="U3819" s="36">
        <f>ROUND(Table2[[#This Row],[LHA_Pop_2016]]*Table2[[#This Row],[C_ADR_7day]]/100000*7,0)</f>
        <v>8</v>
      </c>
      <c r="V3819" s="13">
        <f>IF(OR(Table2[[#This Row],[7d_positivity_public]]=0,ISBLANK(Table2[[#This Row],[7d_positivity_public]])),"",(Table2[[#This Row],[7d_positivity_public]]-Table2[[#This Row],[7d_positivity_all]])/Table2[[#This Row],[7d_positivity_public]])</f>
        <v>0.2</v>
      </c>
      <c r="W3819">
        <v>16</v>
      </c>
    </row>
    <row r="3820" spans="1:23" x14ac:dyDescent="0.25">
      <c r="A3820" s="10">
        <v>44516</v>
      </c>
      <c r="B3820">
        <v>517</v>
      </c>
      <c r="C3820" t="s">
        <v>308</v>
      </c>
      <c r="D3820">
        <v>56</v>
      </c>
      <c r="E3820">
        <v>50</v>
      </c>
      <c r="F3820">
        <v>6</v>
      </c>
      <c r="G3820">
        <v>33</v>
      </c>
      <c r="H3820">
        <v>87</v>
      </c>
      <c r="J3820">
        <v>76</v>
      </c>
      <c r="K3820">
        <v>87</v>
      </c>
      <c r="L3820">
        <v>85</v>
      </c>
      <c r="M3820">
        <v>90</v>
      </c>
      <c r="N3820">
        <v>80</v>
      </c>
      <c r="O3820">
        <v>65</v>
      </c>
      <c r="P3820">
        <v>82</v>
      </c>
      <c r="Q3820">
        <v>77</v>
      </c>
      <c r="R3820">
        <v>87</v>
      </c>
      <c r="S3820">
        <v>23</v>
      </c>
      <c r="T3820" s="34">
        <f>_xlfn.XLOOKUP(B3820,'LHA Demog pivot'!$B$4:$B$93,'LHA Demog pivot'!$C$4:$C$93,,,1)</f>
        <v>20250</v>
      </c>
      <c r="U3820" s="36">
        <f>ROUND(Table2[[#This Row],[LHA_Pop_2016]]*Table2[[#This Row],[C_ADR_7day]]/100000*7,0)</f>
        <v>79</v>
      </c>
      <c r="V3820" s="13">
        <f>IF(OR(Table2[[#This Row],[7d_positivity_public]]=0,ISBLANK(Table2[[#This Row],[7d_positivity_public]])),"",(Table2[[#This Row],[7d_positivity_public]]-Table2[[#This Row],[7d_positivity_all]])/Table2[[#This Row],[7d_positivity_public]])</f>
        <v>9.0909090909090912E-2</v>
      </c>
      <c r="W3820">
        <v>30</v>
      </c>
    </row>
    <row r="3821" spans="1:23" x14ac:dyDescent="0.25">
      <c r="A3821" s="10">
        <v>44516</v>
      </c>
      <c r="B3821">
        <v>518</v>
      </c>
      <c r="C3821" t="s">
        <v>309</v>
      </c>
      <c r="D3821">
        <v>97</v>
      </c>
      <c r="E3821">
        <v>52</v>
      </c>
      <c r="F3821">
        <v>45</v>
      </c>
      <c r="G3821">
        <v>57</v>
      </c>
      <c r="H3821">
        <v>92</v>
      </c>
      <c r="J3821">
        <v>84</v>
      </c>
      <c r="K3821">
        <v>92</v>
      </c>
      <c r="L3821">
        <v>92</v>
      </c>
      <c r="M3821">
        <v>93</v>
      </c>
      <c r="N3821">
        <v>85</v>
      </c>
      <c r="O3821">
        <v>73</v>
      </c>
      <c r="P3821">
        <v>86</v>
      </c>
      <c r="Q3821">
        <v>84</v>
      </c>
      <c r="R3821">
        <v>89</v>
      </c>
      <c r="S3821">
        <v>26</v>
      </c>
      <c r="T3821" s="34">
        <f>_xlfn.XLOOKUP(B3821,'LHA Demog pivot'!$B$4:$B$93,'LHA Demog pivot'!$C$4:$C$93,,,1)</f>
        <v>1880</v>
      </c>
      <c r="U3821" s="36">
        <f>ROUND(Table2[[#This Row],[LHA_Pop_2016]]*Table2[[#This Row],[C_ADR_7day]]/100000*7,0)</f>
        <v>13</v>
      </c>
      <c r="V3821" s="13">
        <f>IF(OR(Table2[[#This Row],[7d_positivity_public]]=0,ISBLANK(Table2[[#This Row],[7d_positivity_public]])),"",(Table2[[#This Row],[7d_positivity_public]]-Table2[[#This Row],[7d_positivity_all]])/Table2[[#This Row],[7d_positivity_public]])</f>
        <v>0</v>
      </c>
      <c r="W3821">
        <v>57</v>
      </c>
    </row>
    <row r="3822" spans="1:23" x14ac:dyDescent="0.25">
      <c r="A3822" s="10">
        <v>44516</v>
      </c>
      <c r="B3822">
        <v>521</v>
      </c>
      <c r="C3822" t="s">
        <v>310</v>
      </c>
      <c r="D3822">
        <v>36</v>
      </c>
      <c r="E3822">
        <v>50</v>
      </c>
      <c r="F3822">
        <v>-14</v>
      </c>
      <c r="G3822">
        <v>23</v>
      </c>
      <c r="H3822">
        <v>78</v>
      </c>
      <c r="J3822">
        <v>66</v>
      </c>
      <c r="K3822">
        <v>79</v>
      </c>
      <c r="L3822">
        <v>73</v>
      </c>
      <c r="M3822">
        <v>84</v>
      </c>
      <c r="N3822">
        <v>72</v>
      </c>
      <c r="O3822">
        <v>57</v>
      </c>
      <c r="P3822">
        <v>73</v>
      </c>
      <c r="Q3822">
        <v>63</v>
      </c>
      <c r="R3822">
        <v>81</v>
      </c>
      <c r="S3822">
        <v>22</v>
      </c>
      <c r="T3822" s="34">
        <f>_xlfn.XLOOKUP(B3822,'LHA Demog pivot'!$B$4:$B$93,'LHA Demog pivot'!$C$4:$C$93,,,1)</f>
        <v>23205</v>
      </c>
      <c r="U3822" s="36">
        <f>ROUND(Table2[[#This Row],[LHA_Pop_2016]]*Table2[[#This Row],[C_ADR_7day]]/100000*7,0)</f>
        <v>58</v>
      </c>
      <c r="V3822" s="13">
        <f>IF(OR(Table2[[#This Row],[7d_positivity_public]]=0,ISBLANK(Table2[[#This Row],[7d_positivity_public]])),"",(Table2[[#This Row],[7d_positivity_public]]-Table2[[#This Row],[7d_positivity_all]])/Table2[[#This Row],[7d_positivity_public]])</f>
        <v>8.6956521739130432E-2</v>
      </c>
      <c r="W3822">
        <v>21</v>
      </c>
    </row>
    <row r="3823" spans="1:23" x14ac:dyDescent="0.25">
      <c r="A3823" s="10">
        <v>44516</v>
      </c>
      <c r="B3823">
        <v>522</v>
      </c>
      <c r="C3823" t="s">
        <v>311</v>
      </c>
      <c r="D3823">
        <v>98</v>
      </c>
      <c r="E3823">
        <v>39</v>
      </c>
      <c r="F3823">
        <v>59</v>
      </c>
      <c r="G3823">
        <v>44</v>
      </c>
      <c r="H3823">
        <v>77</v>
      </c>
      <c r="J3823">
        <v>58</v>
      </c>
      <c r="K3823">
        <v>79</v>
      </c>
      <c r="L3823">
        <v>74</v>
      </c>
      <c r="M3823">
        <v>83</v>
      </c>
      <c r="N3823">
        <v>71</v>
      </c>
      <c r="O3823">
        <v>49</v>
      </c>
      <c r="P3823">
        <v>74</v>
      </c>
      <c r="Q3823">
        <v>65</v>
      </c>
      <c r="R3823">
        <v>80</v>
      </c>
      <c r="S3823">
        <v>18</v>
      </c>
      <c r="T3823" s="34">
        <f>_xlfn.XLOOKUP(B3823,'LHA Demog pivot'!$B$4:$B$93,'LHA Demog pivot'!$C$4:$C$93,,,1)</f>
        <v>6256</v>
      </c>
      <c r="U3823" s="36">
        <f>ROUND(Table2[[#This Row],[LHA_Pop_2016]]*Table2[[#This Row],[C_ADR_7day]]/100000*7,0)</f>
        <v>43</v>
      </c>
      <c r="V3823" s="13">
        <f>IF(OR(Table2[[#This Row],[7d_positivity_public]]=0,ISBLANK(Table2[[#This Row],[7d_positivity_public]])),"",(Table2[[#This Row],[7d_positivity_public]]-Table2[[#This Row],[7d_positivity_all]])/Table2[[#This Row],[7d_positivity_public]])</f>
        <v>2.2727272727272728E-2</v>
      </c>
      <c r="W3823">
        <v>43</v>
      </c>
    </row>
    <row r="3824" spans="1:23" x14ac:dyDescent="0.25">
      <c r="A3824" s="10">
        <v>44516</v>
      </c>
      <c r="B3824">
        <v>523</v>
      </c>
      <c r="C3824" t="s">
        <v>312</v>
      </c>
      <c r="D3824">
        <v>10</v>
      </c>
      <c r="E3824">
        <v>16</v>
      </c>
      <c r="F3824">
        <v>-6</v>
      </c>
      <c r="G3824">
        <v>11</v>
      </c>
      <c r="H3824">
        <v>75</v>
      </c>
      <c r="J3824">
        <v>59</v>
      </c>
      <c r="K3824">
        <v>76</v>
      </c>
      <c r="L3824">
        <v>70</v>
      </c>
      <c r="M3824">
        <v>82</v>
      </c>
      <c r="N3824">
        <v>68</v>
      </c>
      <c r="O3824">
        <v>49</v>
      </c>
      <c r="P3824">
        <v>70</v>
      </c>
      <c r="Q3824">
        <v>60</v>
      </c>
      <c r="R3824">
        <v>79</v>
      </c>
      <c r="S3824">
        <v>16</v>
      </c>
      <c r="T3824" s="34">
        <f>_xlfn.XLOOKUP(B3824,'LHA Demog pivot'!$B$4:$B$93,'LHA Demog pivot'!$C$4:$C$93,,,1)</f>
        <v>15857</v>
      </c>
      <c r="U3824" s="36">
        <f>ROUND(Table2[[#This Row],[LHA_Pop_2016]]*Table2[[#This Row],[C_ADR_7day]]/100000*7,0)</f>
        <v>11</v>
      </c>
      <c r="V3824" s="13">
        <f>IF(OR(Table2[[#This Row],[7d_positivity_public]]=0,ISBLANK(Table2[[#This Row],[7d_positivity_public]])),"",(Table2[[#This Row],[7d_positivity_public]]-Table2[[#This Row],[7d_positivity_all]])/Table2[[#This Row],[7d_positivity_public]])</f>
        <v>9.0909090909090912E-2</v>
      </c>
      <c r="W3824">
        <v>10</v>
      </c>
    </row>
    <row r="3825" spans="1:23" x14ac:dyDescent="0.25">
      <c r="A3825" s="10">
        <v>44516</v>
      </c>
      <c r="B3825">
        <v>524</v>
      </c>
      <c r="C3825" t="s">
        <v>313</v>
      </c>
      <c r="D3825">
        <v>16</v>
      </c>
      <c r="E3825">
        <v>16</v>
      </c>
      <c r="F3825">
        <v>0</v>
      </c>
      <c r="G3825">
        <v>12</v>
      </c>
      <c r="H3825">
        <v>87</v>
      </c>
      <c r="J3825">
        <v>76</v>
      </c>
      <c r="K3825">
        <v>88</v>
      </c>
      <c r="L3825">
        <v>86</v>
      </c>
      <c r="M3825">
        <v>90</v>
      </c>
      <c r="N3825">
        <v>81</v>
      </c>
      <c r="O3825">
        <v>68</v>
      </c>
      <c r="P3825">
        <v>82</v>
      </c>
      <c r="Q3825">
        <v>77</v>
      </c>
      <c r="R3825">
        <v>87</v>
      </c>
      <c r="S3825">
        <v>22</v>
      </c>
      <c r="T3825" s="34">
        <f>_xlfn.XLOOKUP(B3825,'LHA Demog pivot'!$B$4:$B$93,'LHA Demog pivot'!$C$4:$C$93,,,1)</f>
        <v>95077</v>
      </c>
      <c r="U3825" s="36">
        <f>ROUND(Table2[[#This Row],[LHA_Pop_2016]]*Table2[[#This Row],[C_ADR_7day]]/100000*7,0)</f>
        <v>106</v>
      </c>
      <c r="V3825" s="13">
        <f>IF(OR(Table2[[#This Row],[7d_positivity_public]]=0,ISBLANK(Table2[[#This Row],[7d_positivity_public]])),"",(Table2[[#This Row],[7d_positivity_public]]-Table2[[#This Row],[7d_positivity_all]])/Table2[[#This Row],[7d_positivity_public]])</f>
        <v>8.3333333333333329E-2</v>
      </c>
      <c r="W3825">
        <v>11</v>
      </c>
    </row>
    <row r="3826" spans="1:23" x14ac:dyDescent="0.25">
      <c r="A3826" s="10">
        <v>44516</v>
      </c>
      <c r="B3826">
        <v>531</v>
      </c>
      <c r="C3826" t="s">
        <v>314</v>
      </c>
      <c r="D3826">
        <v>31</v>
      </c>
      <c r="E3826">
        <v>40</v>
      </c>
      <c r="F3826">
        <v>-9</v>
      </c>
      <c r="G3826">
        <v>24</v>
      </c>
      <c r="H3826">
        <v>68</v>
      </c>
      <c r="J3826">
        <v>47</v>
      </c>
      <c r="K3826">
        <v>70</v>
      </c>
      <c r="L3826">
        <v>64</v>
      </c>
      <c r="M3826">
        <v>78</v>
      </c>
      <c r="N3826">
        <v>60</v>
      </c>
      <c r="O3826">
        <v>38</v>
      </c>
      <c r="P3826">
        <v>62</v>
      </c>
      <c r="Q3826">
        <v>53</v>
      </c>
      <c r="R3826">
        <v>72</v>
      </c>
      <c r="S3826">
        <v>25</v>
      </c>
      <c r="T3826" s="34">
        <f>_xlfn.XLOOKUP(B3826,'LHA Demog pivot'!$B$4:$B$93,'LHA Demog pivot'!$C$4:$C$93,,,1)</f>
        <v>26850</v>
      </c>
      <c r="U3826" s="36">
        <f>ROUND(Table2[[#This Row],[LHA_Pop_2016]]*Table2[[#This Row],[C_ADR_7day]]/100000*7,0)</f>
        <v>58</v>
      </c>
      <c r="V3826" s="13">
        <f>IF(OR(Table2[[#This Row],[7d_positivity_public]]=0,ISBLANK(Table2[[#This Row],[7d_positivity_public]])),"",(Table2[[#This Row],[7d_positivity_public]]-Table2[[#This Row],[7d_positivity_all]])/Table2[[#This Row],[7d_positivity_public]])</f>
        <v>0.125</v>
      </c>
      <c r="W3826">
        <v>21</v>
      </c>
    </row>
    <row r="3827" spans="1:23" x14ac:dyDescent="0.25">
      <c r="A3827" s="10">
        <v>44516</v>
      </c>
      <c r="B3827">
        <v>532</v>
      </c>
      <c r="C3827" t="s">
        <v>315</v>
      </c>
      <c r="D3827">
        <v>36</v>
      </c>
      <c r="E3827">
        <v>35</v>
      </c>
      <c r="F3827">
        <v>1</v>
      </c>
      <c r="G3827">
        <v>28</v>
      </c>
      <c r="H3827">
        <v>72</v>
      </c>
      <c r="J3827">
        <v>50</v>
      </c>
      <c r="K3827">
        <v>74</v>
      </c>
      <c r="L3827">
        <v>70</v>
      </c>
      <c r="M3827">
        <v>80</v>
      </c>
      <c r="N3827">
        <v>63</v>
      </c>
      <c r="O3827">
        <v>41</v>
      </c>
      <c r="P3827">
        <v>65</v>
      </c>
      <c r="Q3827">
        <v>60</v>
      </c>
      <c r="R3827">
        <v>75</v>
      </c>
      <c r="S3827">
        <v>24</v>
      </c>
      <c r="T3827" s="34">
        <f>_xlfn.XLOOKUP(B3827,'LHA Demog pivot'!$B$4:$B$93,'LHA Demog pivot'!$C$4:$C$93,,,1)</f>
        <v>35521</v>
      </c>
      <c r="U3827" s="36">
        <f>ROUND(Table2[[#This Row],[LHA_Pop_2016]]*Table2[[#This Row],[C_ADR_7day]]/100000*7,0)</f>
        <v>90</v>
      </c>
      <c r="V3827" s="13">
        <f>IF(OR(Table2[[#This Row],[7d_positivity_public]]=0,ISBLANK(Table2[[#This Row],[7d_positivity_public]])),"",(Table2[[#This Row],[7d_positivity_public]]-Table2[[#This Row],[7d_positivity_all]])/Table2[[#This Row],[7d_positivity_public]])</f>
        <v>0.21428571428571427</v>
      </c>
      <c r="W3827">
        <v>22</v>
      </c>
    </row>
    <row r="3828" spans="1:23" x14ac:dyDescent="0.25">
      <c r="A3828" s="10">
        <v>44516</v>
      </c>
      <c r="B3828">
        <v>533</v>
      </c>
      <c r="C3828" t="s">
        <v>316</v>
      </c>
      <c r="D3828">
        <v>14</v>
      </c>
      <c r="E3828">
        <v>8</v>
      </c>
      <c r="F3828">
        <v>6</v>
      </c>
      <c r="G3828">
        <v>26</v>
      </c>
      <c r="H3828">
        <v>71</v>
      </c>
      <c r="J3828">
        <v>58</v>
      </c>
      <c r="K3828">
        <v>72</v>
      </c>
      <c r="L3828">
        <v>68</v>
      </c>
      <c r="M3828">
        <v>78</v>
      </c>
      <c r="N3828">
        <v>62</v>
      </c>
      <c r="O3828">
        <v>42</v>
      </c>
      <c r="P3828">
        <v>64</v>
      </c>
      <c r="Q3828">
        <v>57</v>
      </c>
      <c r="R3828">
        <v>73</v>
      </c>
      <c r="S3828">
        <v>25</v>
      </c>
      <c r="T3828" s="34">
        <f>_xlfn.XLOOKUP(B3828,'LHA Demog pivot'!$B$4:$B$93,'LHA Demog pivot'!$C$4:$C$93,,,1)</f>
        <v>5514</v>
      </c>
      <c r="U3828" s="36">
        <f>ROUND(Table2[[#This Row],[LHA_Pop_2016]]*Table2[[#This Row],[C_ADR_7day]]/100000*7,0)</f>
        <v>5</v>
      </c>
      <c r="V3828" s="13">
        <f>IF(OR(Table2[[#This Row],[7d_positivity_public]]=0,ISBLANK(Table2[[#This Row],[7d_positivity_public]])),"",(Table2[[#This Row],[7d_positivity_public]]-Table2[[#This Row],[7d_positivity_all]])/Table2[[#This Row],[7d_positivity_public]])</f>
        <v>0.23076923076923078</v>
      </c>
      <c r="W3828">
        <v>20</v>
      </c>
    </row>
    <row r="3829" spans="1:23" x14ac:dyDescent="0.25">
      <c r="A3829" s="10">
        <v>44516</v>
      </c>
      <c r="B3829">
        <v>555</v>
      </c>
      <c r="C3829" t="s">
        <v>317</v>
      </c>
      <c r="D3829">
        <v>68</v>
      </c>
      <c r="E3829">
        <v>34</v>
      </c>
      <c r="F3829">
        <v>34</v>
      </c>
      <c r="G3829">
        <v>35</v>
      </c>
      <c r="H3829">
        <v>90</v>
      </c>
      <c r="J3829">
        <v>69</v>
      </c>
      <c r="K3829">
        <v>92</v>
      </c>
      <c r="L3829">
        <v>93</v>
      </c>
      <c r="M3829">
        <v>92</v>
      </c>
      <c r="N3829">
        <v>81</v>
      </c>
      <c r="O3829">
        <v>57</v>
      </c>
      <c r="P3829">
        <v>83</v>
      </c>
      <c r="Q3829">
        <v>78</v>
      </c>
      <c r="R3829">
        <v>88</v>
      </c>
      <c r="S3829">
        <v>12</v>
      </c>
      <c r="T3829" s="34">
        <f>_xlfn.XLOOKUP(B3829,'LHA Demog pivot'!$B$4:$B$93,'LHA Demog pivot'!$C$4:$C$93,,,1)</f>
        <v>2049</v>
      </c>
      <c r="U3829" s="36">
        <f>ROUND(Table2[[#This Row],[LHA_Pop_2016]]*Table2[[#This Row],[C_ADR_7day]]/100000*7,0)</f>
        <v>10</v>
      </c>
      <c r="V3829" s="13">
        <f>IF(OR(Table2[[#This Row],[7d_positivity_public]]=0,ISBLANK(Table2[[#This Row],[7d_positivity_public]])),"",(Table2[[#This Row],[7d_positivity_public]]-Table2[[#This Row],[7d_positivity_all]])/Table2[[#This Row],[7d_positivity_public]])</f>
        <v>0</v>
      </c>
      <c r="W3829">
        <v>35</v>
      </c>
    </row>
    <row r="3830" spans="1:23" x14ac:dyDescent="0.25">
      <c r="A3830" s="10">
        <v>44519</v>
      </c>
      <c r="B3830">
        <v>111</v>
      </c>
      <c r="C3830" t="s">
        <v>242</v>
      </c>
      <c r="D3830">
        <v>5</v>
      </c>
      <c r="E3830">
        <v>5</v>
      </c>
      <c r="F3830">
        <v>0</v>
      </c>
      <c r="G3830">
        <v>1</v>
      </c>
      <c r="H3830">
        <v>88</v>
      </c>
      <c r="J3830">
        <v>79</v>
      </c>
      <c r="K3830">
        <v>89</v>
      </c>
      <c r="L3830">
        <v>88</v>
      </c>
      <c r="M3830">
        <v>90</v>
      </c>
      <c r="N3830">
        <v>82</v>
      </c>
      <c r="O3830">
        <v>71</v>
      </c>
      <c r="P3830">
        <v>83</v>
      </c>
      <c r="Q3830">
        <v>80</v>
      </c>
      <c r="R3830">
        <v>87</v>
      </c>
      <c r="S3830">
        <v>29</v>
      </c>
      <c r="T3830" s="34">
        <f>_xlfn.XLOOKUP(B3830,'LHA Demog pivot'!$B$4:$B$93,'LHA Demog pivot'!$C$4:$C$93,,,1)</f>
        <v>15531</v>
      </c>
      <c r="U3830" s="36">
        <f>ROUND(Table2[[#This Row],[LHA_Pop_2016]]*Table2[[#This Row],[C_ADR_7day]]/100000*7,0)</f>
        <v>5</v>
      </c>
      <c r="V3830" s="13">
        <f>IF(OR(Table2[[#This Row],[7d_positivity_public]]=0,ISBLANK(Table2[[#This Row],[7d_positivity_public]])),"",(Table2[[#This Row],[7d_positivity_public]]-Table2[[#This Row],[7d_positivity_all]])/Table2[[#This Row],[7d_positivity_public]])</f>
        <v>0</v>
      </c>
      <c r="W3830">
        <v>1</v>
      </c>
    </row>
    <row r="3831" spans="1:23" x14ac:dyDescent="0.25">
      <c r="A3831" s="10">
        <v>44519</v>
      </c>
      <c r="B3831">
        <v>112</v>
      </c>
      <c r="C3831" t="s">
        <v>243</v>
      </c>
      <c r="D3831">
        <v>20</v>
      </c>
      <c r="E3831">
        <v>11</v>
      </c>
      <c r="F3831">
        <v>9</v>
      </c>
      <c r="G3831">
        <v>7</v>
      </c>
      <c r="H3831">
        <v>85</v>
      </c>
      <c r="J3831">
        <v>76</v>
      </c>
      <c r="K3831">
        <v>86</v>
      </c>
      <c r="L3831">
        <v>81</v>
      </c>
      <c r="M3831">
        <v>90</v>
      </c>
      <c r="N3831">
        <v>81</v>
      </c>
      <c r="O3831">
        <v>68</v>
      </c>
      <c r="P3831">
        <v>82</v>
      </c>
      <c r="Q3831">
        <v>74</v>
      </c>
      <c r="R3831">
        <v>88</v>
      </c>
      <c r="S3831">
        <v>36</v>
      </c>
      <c r="T3831" s="34">
        <f>_xlfn.XLOOKUP(B3831,'LHA Demog pivot'!$B$4:$B$93,'LHA Demog pivot'!$C$4:$C$93,,,1)</f>
        <v>26248</v>
      </c>
      <c r="U3831" s="36">
        <f>ROUND(Table2[[#This Row],[LHA_Pop_2016]]*Table2[[#This Row],[C_ADR_7day]]/100000*7,0)</f>
        <v>37</v>
      </c>
      <c r="V3831" s="13">
        <f>IF(OR(Table2[[#This Row],[7d_positivity_public]]=0,ISBLANK(Table2[[#This Row],[7d_positivity_public]])),"",(Table2[[#This Row],[7d_positivity_public]]-Table2[[#This Row],[7d_positivity_all]])/Table2[[#This Row],[7d_positivity_public]])</f>
        <v>0.14285714285714285</v>
      </c>
      <c r="W3831">
        <v>6</v>
      </c>
    </row>
    <row r="3832" spans="1:23" x14ac:dyDescent="0.25">
      <c r="A3832" s="10">
        <v>44519</v>
      </c>
      <c r="B3832">
        <v>113</v>
      </c>
      <c r="C3832" t="s">
        <v>244</v>
      </c>
      <c r="D3832">
        <v>6</v>
      </c>
      <c r="E3832">
        <v>6</v>
      </c>
      <c r="F3832">
        <v>0</v>
      </c>
      <c r="G3832">
        <v>2</v>
      </c>
      <c r="H3832">
        <v>90</v>
      </c>
      <c r="J3832">
        <v>88</v>
      </c>
      <c r="K3832">
        <v>90</v>
      </c>
      <c r="L3832">
        <v>86</v>
      </c>
      <c r="M3832">
        <v>92</v>
      </c>
      <c r="N3832">
        <v>86</v>
      </c>
      <c r="O3832">
        <v>80</v>
      </c>
      <c r="P3832">
        <v>86</v>
      </c>
      <c r="Q3832">
        <v>81</v>
      </c>
      <c r="R3832">
        <v>90</v>
      </c>
      <c r="S3832">
        <v>44</v>
      </c>
      <c r="T3832" s="34">
        <f>_xlfn.XLOOKUP(B3832,'LHA Demog pivot'!$B$4:$B$93,'LHA Demog pivot'!$C$4:$C$93,,,1)</f>
        <v>9178</v>
      </c>
      <c r="U3832" s="36">
        <f>ROUND(Table2[[#This Row],[LHA_Pop_2016]]*Table2[[#This Row],[C_ADR_7day]]/100000*7,0)</f>
        <v>4</v>
      </c>
      <c r="V3832" s="13">
        <f>IF(OR(Table2[[#This Row],[7d_positivity_public]]=0,ISBLANK(Table2[[#This Row],[7d_positivity_public]])),"",(Table2[[#This Row],[7d_positivity_public]]-Table2[[#This Row],[7d_positivity_all]])/Table2[[#This Row],[7d_positivity_public]])</f>
        <v>0</v>
      </c>
      <c r="W3832">
        <v>2</v>
      </c>
    </row>
    <row r="3833" spans="1:23" x14ac:dyDescent="0.25">
      <c r="A3833" s="10">
        <v>44519</v>
      </c>
      <c r="B3833">
        <v>114</v>
      </c>
      <c r="C3833" t="s">
        <v>245</v>
      </c>
      <c r="D3833">
        <v>14</v>
      </c>
      <c r="E3833">
        <v>26</v>
      </c>
      <c r="F3833">
        <v>-12</v>
      </c>
      <c r="G3833">
        <v>9</v>
      </c>
      <c r="H3833">
        <v>92</v>
      </c>
      <c r="J3833">
        <v>79</v>
      </c>
      <c r="K3833">
        <v>93</v>
      </c>
      <c r="L3833">
        <v>92</v>
      </c>
      <c r="M3833">
        <v>93</v>
      </c>
      <c r="N3833">
        <v>87</v>
      </c>
      <c r="O3833">
        <v>70</v>
      </c>
      <c r="P3833">
        <v>88</v>
      </c>
      <c r="Q3833">
        <v>85</v>
      </c>
      <c r="R3833">
        <v>91</v>
      </c>
      <c r="S3833">
        <v>25</v>
      </c>
      <c r="T3833" s="34">
        <f>_xlfn.XLOOKUP(B3833,'LHA Demog pivot'!$B$4:$B$93,'LHA Demog pivot'!$C$4:$C$93,,,1)</f>
        <v>9487</v>
      </c>
      <c r="U3833" s="36">
        <f>ROUND(Table2[[#This Row],[LHA_Pop_2016]]*Table2[[#This Row],[C_ADR_7day]]/100000*7,0)</f>
        <v>9</v>
      </c>
      <c r="V3833" s="13">
        <f>IF(OR(Table2[[#This Row],[7d_positivity_public]]=0,ISBLANK(Table2[[#This Row],[7d_positivity_public]])),"",(Table2[[#This Row],[7d_positivity_public]]-Table2[[#This Row],[7d_positivity_all]])/Table2[[#This Row],[7d_positivity_public]])</f>
        <v>0.1111111111111111</v>
      </c>
      <c r="W3833">
        <v>8</v>
      </c>
    </row>
    <row r="3834" spans="1:23" x14ac:dyDescent="0.25">
      <c r="A3834" s="10">
        <v>44519</v>
      </c>
      <c r="B3834">
        <v>115</v>
      </c>
      <c r="C3834" t="s">
        <v>246</v>
      </c>
      <c r="D3834">
        <v>2</v>
      </c>
      <c r="E3834">
        <v>4</v>
      </c>
      <c r="F3834">
        <v>-2</v>
      </c>
      <c r="G3834">
        <v>2</v>
      </c>
      <c r="H3834">
        <v>74</v>
      </c>
      <c r="J3834">
        <v>53</v>
      </c>
      <c r="K3834">
        <v>76</v>
      </c>
      <c r="L3834">
        <v>65</v>
      </c>
      <c r="M3834">
        <v>83</v>
      </c>
      <c r="N3834">
        <v>69</v>
      </c>
      <c r="O3834">
        <v>45</v>
      </c>
      <c r="P3834">
        <v>71</v>
      </c>
      <c r="Q3834">
        <v>58</v>
      </c>
      <c r="R3834">
        <v>79</v>
      </c>
      <c r="S3834">
        <v>26</v>
      </c>
      <c r="T3834" s="34">
        <f>_xlfn.XLOOKUP(B3834,'LHA Demog pivot'!$B$4:$B$93,'LHA Demog pivot'!$C$4:$C$93,,,1)</f>
        <v>12634</v>
      </c>
      <c r="U3834" s="36">
        <f>ROUND(Table2[[#This Row],[LHA_Pop_2016]]*Table2[[#This Row],[C_ADR_7day]]/100000*7,0)</f>
        <v>2</v>
      </c>
      <c r="V3834" s="13">
        <f>IF(OR(Table2[[#This Row],[7d_positivity_public]]=0,ISBLANK(Table2[[#This Row],[7d_positivity_public]])),"",(Table2[[#This Row],[7d_positivity_public]]-Table2[[#This Row],[7d_positivity_all]])/Table2[[#This Row],[7d_positivity_public]])</f>
        <v>0</v>
      </c>
      <c r="W3834">
        <v>2</v>
      </c>
    </row>
    <row r="3835" spans="1:23" x14ac:dyDescent="0.25">
      <c r="A3835" s="10">
        <v>44519</v>
      </c>
      <c r="B3835">
        <v>116</v>
      </c>
      <c r="C3835" t="s">
        <v>247</v>
      </c>
      <c r="D3835">
        <v>4</v>
      </c>
      <c r="E3835">
        <v>0</v>
      </c>
      <c r="F3835">
        <v>4</v>
      </c>
      <c r="G3835">
        <v>2</v>
      </c>
      <c r="H3835">
        <v>93</v>
      </c>
      <c r="J3835">
        <v>81</v>
      </c>
      <c r="K3835">
        <v>94</v>
      </c>
      <c r="L3835">
        <v>97</v>
      </c>
      <c r="M3835">
        <v>90</v>
      </c>
      <c r="N3835">
        <v>87</v>
      </c>
      <c r="O3835">
        <v>72</v>
      </c>
      <c r="P3835">
        <v>88</v>
      </c>
      <c r="Q3835">
        <v>89</v>
      </c>
      <c r="R3835">
        <v>87</v>
      </c>
      <c r="S3835">
        <v>35</v>
      </c>
      <c r="T3835" s="34">
        <f>_xlfn.XLOOKUP(B3835,'LHA Demog pivot'!$B$4:$B$93,'LHA Demog pivot'!$C$4:$C$93,,,1)</f>
        <v>6851</v>
      </c>
      <c r="U3835" s="36">
        <f>ROUND(Table2[[#This Row],[LHA_Pop_2016]]*Table2[[#This Row],[C_ADR_7day]]/100000*7,0)</f>
        <v>2</v>
      </c>
      <c r="V3835" s="13">
        <f>IF(OR(Table2[[#This Row],[7d_positivity_public]]=0,ISBLANK(Table2[[#This Row],[7d_positivity_public]])),"",(Table2[[#This Row],[7d_positivity_public]]-Table2[[#This Row],[7d_positivity_all]])/Table2[[#This Row],[7d_positivity_public]])</f>
        <v>0</v>
      </c>
      <c r="W3835">
        <v>2</v>
      </c>
    </row>
    <row r="3836" spans="1:23" x14ac:dyDescent="0.25">
      <c r="A3836" s="10">
        <v>44519</v>
      </c>
      <c r="B3836">
        <v>121</v>
      </c>
      <c r="C3836" t="s">
        <v>248</v>
      </c>
      <c r="D3836">
        <v>0</v>
      </c>
      <c r="E3836">
        <v>0</v>
      </c>
      <c r="F3836">
        <v>0</v>
      </c>
      <c r="G3836">
        <v>0</v>
      </c>
      <c r="H3836">
        <v>75</v>
      </c>
      <c r="J3836">
        <v>52</v>
      </c>
      <c r="K3836">
        <v>76</v>
      </c>
      <c r="L3836">
        <v>62</v>
      </c>
      <c r="M3836">
        <v>83</v>
      </c>
      <c r="N3836">
        <v>70</v>
      </c>
      <c r="O3836">
        <v>47</v>
      </c>
      <c r="P3836">
        <v>71</v>
      </c>
      <c r="Q3836">
        <v>56</v>
      </c>
      <c r="R3836">
        <v>79</v>
      </c>
      <c r="S3836">
        <v>21</v>
      </c>
      <c r="T3836" s="34">
        <f>_xlfn.XLOOKUP(B3836,'LHA Demog pivot'!$B$4:$B$93,'LHA Demog pivot'!$C$4:$C$93,,,1)</f>
        <v>3209</v>
      </c>
      <c r="U3836" s="36">
        <f>ROUND(Table2[[#This Row],[LHA_Pop_2016]]*Table2[[#This Row],[C_ADR_7day]]/100000*7,0)</f>
        <v>0</v>
      </c>
      <c r="V3836" s="13" t="str">
        <f>IF(OR(Table2[[#This Row],[7d_positivity_public]]=0,ISBLANK(Table2[[#This Row],[7d_positivity_public]])),"",(Table2[[#This Row],[7d_positivity_public]]-Table2[[#This Row],[7d_positivity_all]])/Table2[[#This Row],[7d_positivity_public]])</f>
        <v/>
      </c>
      <c r="W3836">
        <v>0</v>
      </c>
    </row>
    <row r="3837" spans="1:23" x14ac:dyDescent="0.25">
      <c r="A3837" s="10">
        <v>44519</v>
      </c>
      <c r="B3837">
        <v>122</v>
      </c>
      <c r="C3837" t="s">
        <v>249</v>
      </c>
      <c r="D3837">
        <v>2</v>
      </c>
      <c r="E3837">
        <v>2</v>
      </c>
      <c r="F3837">
        <v>0</v>
      </c>
      <c r="G3837">
        <v>2</v>
      </c>
      <c r="H3837">
        <v>79</v>
      </c>
      <c r="J3837">
        <v>67</v>
      </c>
      <c r="K3837">
        <v>80</v>
      </c>
      <c r="L3837">
        <v>76</v>
      </c>
      <c r="M3837">
        <v>84</v>
      </c>
      <c r="N3837">
        <v>75</v>
      </c>
      <c r="O3837">
        <v>60</v>
      </c>
      <c r="P3837">
        <v>76</v>
      </c>
      <c r="Q3837">
        <v>71</v>
      </c>
      <c r="R3837">
        <v>82</v>
      </c>
      <c r="S3837">
        <v>21</v>
      </c>
      <c r="T3837" s="34">
        <f>_xlfn.XLOOKUP(B3837,'LHA Demog pivot'!$B$4:$B$93,'LHA Demog pivot'!$C$4:$C$93,,,1)</f>
        <v>25523</v>
      </c>
      <c r="U3837" s="36">
        <f>ROUND(Table2[[#This Row],[LHA_Pop_2016]]*Table2[[#This Row],[C_ADR_7day]]/100000*7,0)</f>
        <v>4</v>
      </c>
      <c r="V3837" s="13">
        <f>IF(OR(Table2[[#This Row],[7d_positivity_public]]=0,ISBLANK(Table2[[#This Row],[7d_positivity_public]])),"",(Table2[[#This Row],[7d_positivity_public]]-Table2[[#This Row],[7d_positivity_all]])/Table2[[#This Row],[7d_positivity_public]])</f>
        <v>0.5</v>
      </c>
      <c r="W3837">
        <v>1</v>
      </c>
    </row>
    <row r="3838" spans="1:23" x14ac:dyDescent="0.25">
      <c r="A3838" s="10">
        <v>44519</v>
      </c>
      <c r="B3838">
        <v>123</v>
      </c>
      <c r="C3838" t="s">
        <v>250</v>
      </c>
      <c r="D3838">
        <v>1</v>
      </c>
      <c r="E3838">
        <v>2</v>
      </c>
      <c r="F3838">
        <v>-1</v>
      </c>
      <c r="G3838">
        <v>0</v>
      </c>
      <c r="H3838">
        <v>83</v>
      </c>
      <c r="J3838">
        <v>72</v>
      </c>
      <c r="K3838">
        <v>84</v>
      </c>
      <c r="L3838">
        <v>80</v>
      </c>
      <c r="M3838">
        <v>88</v>
      </c>
      <c r="N3838">
        <v>79</v>
      </c>
      <c r="O3838">
        <v>65</v>
      </c>
      <c r="P3838">
        <v>80</v>
      </c>
      <c r="Q3838">
        <v>74</v>
      </c>
      <c r="R3838">
        <v>86</v>
      </c>
      <c r="S3838">
        <v>31</v>
      </c>
      <c r="T3838" s="34">
        <f>_xlfn.XLOOKUP(B3838,'LHA Demog pivot'!$B$4:$B$93,'LHA Demog pivot'!$C$4:$C$93,,,1)</f>
        <v>13710</v>
      </c>
      <c r="U3838" s="36">
        <f>ROUND(Table2[[#This Row],[LHA_Pop_2016]]*Table2[[#This Row],[C_ADR_7day]]/100000*7,0)</f>
        <v>1</v>
      </c>
      <c r="V3838" s="13" t="str">
        <f>IF(OR(Table2[[#This Row],[7d_positivity_public]]=0,ISBLANK(Table2[[#This Row],[7d_positivity_public]])),"",(Table2[[#This Row],[7d_positivity_public]]-Table2[[#This Row],[7d_positivity_all]])/Table2[[#This Row],[7d_positivity_public]])</f>
        <v/>
      </c>
      <c r="W3838">
        <v>0</v>
      </c>
    </row>
    <row r="3839" spans="1:23" x14ac:dyDescent="0.25">
      <c r="A3839" s="10">
        <v>44519</v>
      </c>
      <c r="B3839">
        <v>124</v>
      </c>
      <c r="C3839" t="s">
        <v>251</v>
      </c>
      <c r="D3839">
        <v>21</v>
      </c>
      <c r="E3839">
        <v>12</v>
      </c>
      <c r="F3839">
        <v>9</v>
      </c>
      <c r="G3839">
        <v>11</v>
      </c>
      <c r="H3839">
        <v>79</v>
      </c>
      <c r="J3839">
        <v>62</v>
      </c>
      <c r="K3839">
        <v>80</v>
      </c>
      <c r="L3839">
        <v>70</v>
      </c>
      <c r="M3839">
        <v>85</v>
      </c>
      <c r="N3839">
        <v>75</v>
      </c>
      <c r="O3839">
        <v>56</v>
      </c>
      <c r="P3839">
        <v>75</v>
      </c>
      <c r="Q3839">
        <v>62</v>
      </c>
      <c r="R3839">
        <v>82</v>
      </c>
      <c r="S3839">
        <v>17</v>
      </c>
      <c r="T3839" s="34">
        <f>_xlfn.XLOOKUP(B3839,'LHA Demog pivot'!$B$4:$B$93,'LHA Demog pivot'!$C$4:$C$93,,,1)</f>
        <v>4501</v>
      </c>
      <c r="U3839" s="36">
        <f>ROUND(Table2[[#This Row],[LHA_Pop_2016]]*Table2[[#This Row],[C_ADR_7day]]/100000*7,0)</f>
        <v>7</v>
      </c>
      <c r="V3839" s="13">
        <f>IF(OR(Table2[[#This Row],[7d_positivity_public]]=0,ISBLANK(Table2[[#This Row],[7d_positivity_public]])),"",(Table2[[#This Row],[7d_positivity_public]]-Table2[[#This Row],[7d_positivity_all]])/Table2[[#This Row],[7d_positivity_public]])</f>
        <v>9.0909090909090912E-2</v>
      </c>
      <c r="W3839">
        <v>10</v>
      </c>
    </row>
    <row r="3840" spans="1:23" x14ac:dyDescent="0.25">
      <c r="A3840" s="10">
        <v>44519</v>
      </c>
      <c r="B3840">
        <v>125</v>
      </c>
      <c r="C3840" t="s">
        <v>252</v>
      </c>
      <c r="D3840">
        <v>0</v>
      </c>
      <c r="E3840">
        <v>2</v>
      </c>
      <c r="F3840">
        <v>-2</v>
      </c>
      <c r="G3840">
        <v>0</v>
      </c>
      <c r="H3840">
        <v>89</v>
      </c>
      <c r="J3840">
        <v>85</v>
      </c>
      <c r="K3840">
        <v>89</v>
      </c>
      <c r="L3840">
        <v>86</v>
      </c>
      <c r="M3840">
        <v>92</v>
      </c>
      <c r="N3840">
        <v>85</v>
      </c>
      <c r="O3840">
        <v>78</v>
      </c>
      <c r="P3840">
        <v>86</v>
      </c>
      <c r="Q3840">
        <v>81</v>
      </c>
      <c r="R3840">
        <v>90</v>
      </c>
      <c r="S3840">
        <v>36</v>
      </c>
      <c r="T3840" s="34">
        <f>_xlfn.XLOOKUP(B3840,'LHA Demog pivot'!$B$4:$B$93,'LHA Demog pivot'!$C$4:$C$93,,,1)</f>
        <v>19367</v>
      </c>
      <c r="U3840" s="36">
        <f>ROUND(Table2[[#This Row],[LHA_Pop_2016]]*Table2[[#This Row],[C_ADR_7day]]/100000*7,0)</f>
        <v>0</v>
      </c>
      <c r="V3840" s="13" t="str">
        <f>IF(OR(Table2[[#This Row],[7d_positivity_public]]=0,ISBLANK(Table2[[#This Row],[7d_positivity_public]])),"",(Table2[[#This Row],[7d_positivity_public]]-Table2[[#This Row],[7d_positivity_all]])/Table2[[#This Row],[7d_positivity_public]])</f>
        <v/>
      </c>
      <c r="W3840">
        <v>0</v>
      </c>
    </row>
    <row r="3841" spans="1:23" x14ac:dyDescent="0.25">
      <c r="A3841" s="10">
        <v>44519</v>
      </c>
      <c r="B3841">
        <v>126</v>
      </c>
      <c r="C3841" t="s">
        <v>83</v>
      </c>
      <c r="D3841">
        <v>8</v>
      </c>
      <c r="E3841">
        <v>10</v>
      </c>
      <c r="F3841">
        <v>-2</v>
      </c>
      <c r="G3841">
        <v>5</v>
      </c>
      <c r="H3841">
        <v>81</v>
      </c>
      <c r="J3841">
        <v>62</v>
      </c>
      <c r="K3841">
        <v>82</v>
      </c>
      <c r="L3841">
        <v>73</v>
      </c>
      <c r="M3841">
        <v>86</v>
      </c>
      <c r="N3841">
        <v>76</v>
      </c>
      <c r="O3841">
        <v>54</v>
      </c>
      <c r="P3841">
        <v>77</v>
      </c>
      <c r="Q3841">
        <v>66</v>
      </c>
      <c r="R3841">
        <v>83</v>
      </c>
      <c r="S3841">
        <v>26</v>
      </c>
      <c r="T3841" s="34">
        <f>_xlfn.XLOOKUP(B3841,'LHA Demog pivot'!$B$4:$B$93,'LHA Demog pivot'!$C$4:$C$93,,,1)</f>
        <v>8611</v>
      </c>
      <c r="U3841" s="36">
        <f>ROUND(Table2[[#This Row],[LHA_Pop_2016]]*Table2[[#This Row],[C_ADR_7day]]/100000*7,0)</f>
        <v>5</v>
      </c>
      <c r="V3841" s="13">
        <f>IF(OR(Table2[[#This Row],[7d_positivity_public]]=0,ISBLANK(Table2[[#This Row],[7d_positivity_public]])),"",(Table2[[#This Row],[7d_positivity_public]]-Table2[[#This Row],[7d_positivity_all]])/Table2[[#This Row],[7d_positivity_public]])</f>
        <v>0.2</v>
      </c>
      <c r="W3841">
        <v>4</v>
      </c>
    </row>
    <row r="3842" spans="1:23" x14ac:dyDescent="0.25">
      <c r="A3842" s="10">
        <v>44519</v>
      </c>
      <c r="B3842">
        <v>127</v>
      </c>
      <c r="C3842" t="s">
        <v>84</v>
      </c>
      <c r="D3842">
        <v>0</v>
      </c>
      <c r="E3842">
        <v>8</v>
      </c>
      <c r="F3842">
        <v>-8</v>
      </c>
      <c r="G3842">
        <v>0</v>
      </c>
      <c r="H3842">
        <v>73</v>
      </c>
      <c r="J3842">
        <v>48</v>
      </c>
      <c r="K3842">
        <v>74</v>
      </c>
      <c r="L3842">
        <v>68</v>
      </c>
      <c r="M3842">
        <v>77</v>
      </c>
      <c r="N3842">
        <v>68</v>
      </c>
      <c r="O3842">
        <v>38</v>
      </c>
      <c r="P3842">
        <v>70</v>
      </c>
      <c r="Q3842">
        <v>59</v>
      </c>
      <c r="R3842">
        <v>74</v>
      </c>
      <c r="S3842">
        <v>12</v>
      </c>
      <c r="T3842" s="34">
        <f>_xlfn.XLOOKUP(B3842,'LHA Demog pivot'!$B$4:$B$93,'LHA Demog pivot'!$C$4:$C$93,,,1)</f>
        <v>3469</v>
      </c>
      <c r="U3842" s="36">
        <f>ROUND(Table2[[#This Row],[LHA_Pop_2016]]*Table2[[#This Row],[C_ADR_7day]]/100000*7,0)</f>
        <v>0</v>
      </c>
      <c r="V3842" s="13" t="str">
        <f>IF(OR(Table2[[#This Row],[7d_positivity_public]]=0,ISBLANK(Table2[[#This Row],[7d_positivity_public]])),"",(Table2[[#This Row],[7d_positivity_public]]-Table2[[#This Row],[7d_positivity_all]])/Table2[[#This Row],[7d_positivity_public]])</f>
        <v/>
      </c>
      <c r="W3842">
        <v>0</v>
      </c>
    </row>
    <row r="3843" spans="1:23" x14ac:dyDescent="0.25">
      <c r="A3843" s="10">
        <v>44519</v>
      </c>
      <c r="B3843">
        <v>131</v>
      </c>
      <c r="C3843" t="s">
        <v>87</v>
      </c>
      <c r="D3843">
        <v>1</v>
      </c>
      <c r="E3843">
        <v>3</v>
      </c>
      <c r="F3843">
        <v>-2</v>
      </c>
      <c r="G3843">
        <v>1</v>
      </c>
      <c r="H3843">
        <v>90</v>
      </c>
      <c r="J3843">
        <v>77</v>
      </c>
      <c r="K3843">
        <v>91</v>
      </c>
      <c r="L3843">
        <v>90</v>
      </c>
      <c r="M3843">
        <v>92</v>
      </c>
      <c r="N3843">
        <v>86</v>
      </c>
      <c r="O3843">
        <v>70</v>
      </c>
      <c r="P3843">
        <v>86</v>
      </c>
      <c r="Q3843">
        <v>83</v>
      </c>
      <c r="R3843">
        <v>88</v>
      </c>
      <c r="S3843">
        <v>21</v>
      </c>
      <c r="T3843" s="34">
        <f>_xlfn.XLOOKUP(B3843,'LHA Demog pivot'!$B$4:$B$93,'LHA Demog pivot'!$C$4:$C$93,,,1)</f>
        <v>19231</v>
      </c>
      <c r="U3843" s="36">
        <f>ROUND(Table2[[#This Row],[LHA_Pop_2016]]*Table2[[#This Row],[C_ADR_7day]]/100000*7,0)</f>
        <v>1</v>
      </c>
      <c r="V3843" s="13">
        <f>IF(OR(Table2[[#This Row],[7d_positivity_public]]=0,ISBLANK(Table2[[#This Row],[7d_positivity_public]])),"",(Table2[[#This Row],[7d_positivity_public]]-Table2[[#This Row],[7d_positivity_all]])/Table2[[#This Row],[7d_positivity_public]])</f>
        <v>0</v>
      </c>
      <c r="W3843">
        <v>1</v>
      </c>
    </row>
    <row r="3844" spans="1:23" x14ac:dyDescent="0.25">
      <c r="A3844" s="10">
        <v>44519</v>
      </c>
      <c r="B3844">
        <v>132</v>
      </c>
      <c r="C3844" t="s">
        <v>89</v>
      </c>
      <c r="D3844">
        <v>6</v>
      </c>
      <c r="E3844">
        <v>4</v>
      </c>
      <c r="F3844">
        <v>2</v>
      </c>
      <c r="G3844">
        <v>4</v>
      </c>
      <c r="H3844">
        <v>88</v>
      </c>
      <c r="J3844">
        <v>84</v>
      </c>
      <c r="K3844">
        <v>88</v>
      </c>
      <c r="L3844">
        <v>84</v>
      </c>
      <c r="M3844">
        <v>91</v>
      </c>
      <c r="N3844">
        <v>84</v>
      </c>
      <c r="O3844">
        <v>77</v>
      </c>
      <c r="P3844">
        <v>85</v>
      </c>
      <c r="Q3844">
        <v>78</v>
      </c>
      <c r="R3844">
        <v>89</v>
      </c>
      <c r="S3844">
        <v>31</v>
      </c>
      <c r="T3844" s="34">
        <f>_xlfn.XLOOKUP(B3844,'LHA Demog pivot'!$B$4:$B$93,'LHA Demog pivot'!$C$4:$C$93,,,1)</f>
        <v>41799</v>
      </c>
      <c r="U3844" s="36">
        <f>ROUND(Table2[[#This Row],[LHA_Pop_2016]]*Table2[[#This Row],[C_ADR_7day]]/100000*7,0)</f>
        <v>18</v>
      </c>
      <c r="V3844" s="13">
        <f>IF(OR(Table2[[#This Row],[7d_positivity_public]]=0,ISBLANK(Table2[[#This Row],[7d_positivity_public]])),"",(Table2[[#This Row],[7d_positivity_public]]-Table2[[#This Row],[7d_positivity_all]])/Table2[[#This Row],[7d_positivity_public]])</f>
        <v>0</v>
      </c>
      <c r="W3844">
        <v>4</v>
      </c>
    </row>
    <row r="3845" spans="1:23" x14ac:dyDescent="0.25">
      <c r="A3845" s="10">
        <v>44519</v>
      </c>
      <c r="B3845">
        <v>133</v>
      </c>
      <c r="C3845" t="s">
        <v>91</v>
      </c>
      <c r="D3845">
        <v>8</v>
      </c>
      <c r="E3845">
        <v>5</v>
      </c>
      <c r="F3845">
        <v>3</v>
      </c>
      <c r="G3845">
        <v>5</v>
      </c>
      <c r="H3845">
        <v>83</v>
      </c>
      <c r="J3845">
        <v>68</v>
      </c>
      <c r="K3845">
        <v>84</v>
      </c>
      <c r="L3845">
        <v>84</v>
      </c>
      <c r="M3845">
        <v>83</v>
      </c>
      <c r="N3845">
        <v>78</v>
      </c>
      <c r="O3845">
        <v>60</v>
      </c>
      <c r="P3845">
        <v>79</v>
      </c>
      <c r="Q3845">
        <v>76</v>
      </c>
      <c r="R3845">
        <v>80</v>
      </c>
      <c r="S3845">
        <v>22</v>
      </c>
      <c r="T3845" s="34">
        <f>_xlfn.XLOOKUP(B3845,'LHA Demog pivot'!$B$4:$B$93,'LHA Demog pivot'!$C$4:$C$93,,,1)</f>
        <v>5101</v>
      </c>
      <c r="U3845" s="36">
        <f>ROUND(Table2[[#This Row],[LHA_Pop_2016]]*Table2[[#This Row],[C_ADR_7day]]/100000*7,0)</f>
        <v>3</v>
      </c>
      <c r="V3845" s="13">
        <f>IF(OR(Table2[[#This Row],[7d_positivity_public]]=0,ISBLANK(Table2[[#This Row],[7d_positivity_public]])),"",(Table2[[#This Row],[7d_positivity_public]]-Table2[[#This Row],[7d_positivity_all]])/Table2[[#This Row],[7d_positivity_public]])</f>
        <v>0</v>
      </c>
      <c r="W3845">
        <v>5</v>
      </c>
    </row>
    <row r="3846" spans="1:23" x14ac:dyDescent="0.25">
      <c r="A3846" s="10">
        <v>44519</v>
      </c>
      <c r="B3846">
        <v>134</v>
      </c>
      <c r="C3846" t="s">
        <v>93</v>
      </c>
      <c r="D3846">
        <v>3</v>
      </c>
      <c r="E3846">
        <v>14</v>
      </c>
      <c r="F3846">
        <v>-11</v>
      </c>
      <c r="G3846">
        <v>6</v>
      </c>
      <c r="H3846">
        <v>83</v>
      </c>
      <c r="J3846">
        <v>70</v>
      </c>
      <c r="K3846">
        <v>84</v>
      </c>
      <c r="L3846">
        <v>80</v>
      </c>
      <c r="M3846">
        <v>86</v>
      </c>
      <c r="N3846">
        <v>78</v>
      </c>
      <c r="O3846">
        <v>62</v>
      </c>
      <c r="P3846">
        <v>79</v>
      </c>
      <c r="Q3846">
        <v>73</v>
      </c>
      <c r="R3846">
        <v>83</v>
      </c>
      <c r="S3846">
        <v>15</v>
      </c>
      <c r="T3846" s="34">
        <f>_xlfn.XLOOKUP(B3846,'LHA Demog pivot'!$B$4:$B$93,'LHA Demog pivot'!$C$4:$C$93,,,1)</f>
        <v>4781</v>
      </c>
      <c r="U3846" s="36">
        <f>ROUND(Table2[[#This Row],[LHA_Pop_2016]]*Table2[[#This Row],[C_ADR_7day]]/100000*7,0)</f>
        <v>1</v>
      </c>
      <c r="V3846" s="13">
        <f>IF(OR(Table2[[#This Row],[7d_positivity_public]]=0,ISBLANK(Table2[[#This Row],[7d_positivity_public]])),"",(Table2[[#This Row],[7d_positivity_public]]-Table2[[#This Row],[7d_positivity_all]])/Table2[[#This Row],[7d_positivity_public]])</f>
        <v>0.16666666666666666</v>
      </c>
      <c r="W3846">
        <v>5</v>
      </c>
    </row>
    <row r="3847" spans="1:23" x14ac:dyDescent="0.25">
      <c r="A3847" s="10">
        <v>44519</v>
      </c>
      <c r="B3847">
        <v>135</v>
      </c>
      <c r="C3847" t="s">
        <v>95</v>
      </c>
      <c r="D3847">
        <v>27</v>
      </c>
      <c r="E3847">
        <v>17</v>
      </c>
      <c r="F3847">
        <v>10</v>
      </c>
      <c r="G3847">
        <v>16</v>
      </c>
      <c r="H3847">
        <v>78</v>
      </c>
      <c r="J3847">
        <v>62</v>
      </c>
      <c r="K3847">
        <v>80</v>
      </c>
      <c r="L3847">
        <v>70</v>
      </c>
      <c r="M3847">
        <v>86</v>
      </c>
      <c r="N3847">
        <v>74</v>
      </c>
      <c r="O3847">
        <v>55</v>
      </c>
      <c r="P3847">
        <v>76</v>
      </c>
      <c r="Q3847">
        <v>64</v>
      </c>
      <c r="R3847">
        <v>84</v>
      </c>
      <c r="S3847">
        <v>19</v>
      </c>
      <c r="T3847" s="34">
        <f>_xlfn.XLOOKUP(B3847,'LHA Demog pivot'!$B$4:$B$93,'LHA Demog pivot'!$C$4:$C$93,,,1)</f>
        <v>10220</v>
      </c>
      <c r="U3847" s="36">
        <f>ROUND(Table2[[#This Row],[LHA_Pop_2016]]*Table2[[#This Row],[C_ADR_7day]]/100000*7,0)</f>
        <v>19</v>
      </c>
      <c r="V3847" s="13">
        <f>IF(OR(Table2[[#This Row],[7d_positivity_public]]=0,ISBLANK(Table2[[#This Row],[7d_positivity_public]])),"",(Table2[[#This Row],[7d_positivity_public]]-Table2[[#This Row],[7d_positivity_all]])/Table2[[#This Row],[7d_positivity_public]])</f>
        <v>0</v>
      </c>
      <c r="W3847">
        <v>16</v>
      </c>
    </row>
    <row r="3848" spans="1:23" x14ac:dyDescent="0.25">
      <c r="A3848" s="10">
        <v>44519</v>
      </c>
      <c r="B3848">
        <v>136</v>
      </c>
      <c r="C3848" t="s">
        <v>253</v>
      </c>
      <c r="D3848">
        <v>10</v>
      </c>
      <c r="E3848">
        <v>17</v>
      </c>
      <c r="F3848">
        <v>-7</v>
      </c>
      <c r="G3848">
        <v>7</v>
      </c>
      <c r="H3848">
        <v>84</v>
      </c>
      <c r="J3848">
        <v>77</v>
      </c>
      <c r="K3848">
        <v>85</v>
      </c>
      <c r="L3848">
        <v>78</v>
      </c>
      <c r="M3848">
        <v>89</v>
      </c>
      <c r="N3848">
        <v>80</v>
      </c>
      <c r="O3848">
        <v>71</v>
      </c>
      <c r="P3848">
        <v>81</v>
      </c>
      <c r="Q3848">
        <v>72</v>
      </c>
      <c r="R3848">
        <v>87</v>
      </c>
      <c r="S3848">
        <v>36</v>
      </c>
      <c r="T3848" s="34">
        <f>_xlfn.XLOOKUP(B3848,'LHA Demog pivot'!$B$4:$B$93,'LHA Demog pivot'!$C$4:$C$93,,,1)</f>
        <v>66849</v>
      </c>
      <c r="U3848" s="36">
        <f>ROUND(Table2[[#This Row],[LHA_Pop_2016]]*Table2[[#This Row],[C_ADR_7day]]/100000*7,0)</f>
        <v>47</v>
      </c>
      <c r="V3848" s="13">
        <f>IF(OR(Table2[[#This Row],[7d_positivity_public]]=0,ISBLANK(Table2[[#This Row],[7d_positivity_public]])),"",(Table2[[#This Row],[7d_positivity_public]]-Table2[[#This Row],[7d_positivity_all]])/Table2[[#This Row],[7d_positivity_public]])</f>
        <v>0.14285714285714285</v>
      </c>
      <c r="W3848">
        <v>6</v>
      </c>
    </row>
    <row r="3849" spans="1:23" x14ac:dyDescent="0.25">
      <c r="A3849" s="10">
        <v>44519</v>
      </c>
      <c r="B3849">
        <v>137</v>
      </c>
      <c r="C3849" t="s">
        <v>254</v>
      </c>
      <c r="D3849">
        <v>9</v>
      </c>
      <c r="E3849">
        <v>16</v>
      </c>
      <c r="F3849">
        <v>-7</v>
      </c>
      <c r="G3849">
        <v>6</v>
      </c>
      <c r="H3849">
        <v>88</v>
      </c>
      <c r="J3849">
        <v>79</v>
      </c>
      <c r="K3849">
        <v>89</v>
      </c>
      <c r="L3849">
        <v>87</v>
      </c>
      <c r="M3849">
        <v>90</v>
      </c>
      <c r="N3849">
        <v>84</v>
      </c>
      <c r="O3849">
        <v>73</v>
      </c>
      <c r="P3849">
        <v>85</v>
      </c>
      <c r="Q3849">
        <v>82</v>
      </c>
      <c r="R3849">
        <v>88</v>
      </c>
      <c r="S3849">
        <v>27</v>
      </c>
      <c r="T3849" s="34">
        <f>_xlfn.XLOOKUP(B3849,'LHA Demog pivot'!$B$4:$B$93,'LHA Demog pivot'!$C$4:$C$93,,,1)</f>
        <v>194882</v>
      </c>
      <c r="U3849" s="36">
        <f>ROUND(Table2[[#This Row],[LHA_Pop_2016]]*Table2[[#This Row],[C_ADR_7day]]/100000*7,0)</f>
        <v>123</v>
      </c>
      <c r="V3849" s="13">
        <f>IF(OR(Table2[[#This Row],[7d_positivity_public]]=0,ISBLANK(Table2[[#This Row],[7d_positivity_public]])),"",(Table2[[#This Row],[7d_positivity_public]]-Table2[[#This Row],[7d_positivity_all]])/Table2[[#This Row],[7d_positivity_public]])</f>
        <v>0.16666666666666666</v>
      </c>
      <c r="W3849">
        <v>5</v>
      </c>
    </row>
    <row r="3850" spans="1:23" x14ac:dyDescent="0.25">
      <c r="A3850" s="10">
        <v>44519</v>
      </c>
      <c r="B3850">
        <v>138</v>
      </c>
      <c r="C3850" t="s">
        <v>116</v>
      </c>
      <c r="D3850">
        <v>9</v>
      </c>
      <c r="E3850">
        <v>8</v>
      </c>
      <c r="F3850">
        <v>1</v>
      </c>
      <c r="G3850">
        <v>5</v>
      </c>
      <c r="H3850">
        <v>87</v>
      </c>
      <c r="J3850">
        <v>81</v>
      </c>
      <c r="K3850">
        <v>88</v>
      </c>
      <c r="L3850">
        <v>82</v>
      </c>
      <c r="M3850">
        <v>91</v>
      </c>
      <c r="N3850">
        <v>84</v>
      </c>
      <c r="O3850">
        <v>75</v>
      </c>
      <c r="P3850">
        <v>85</v>
      </c>
      <c r="Q3850">
        <v>78</v>
      </c>
      <c r="R3850">
        <v>89</v>
      </c>
      <c r="S3850">
        <v>26</v>
      </c>
      <c r="T3850" s="34">
        <f>_xlfn.XLOOKUP(B3850,'LHA Demog pivot'!$B$4:$B$93,'LHA Demog pivot'!$C$4:$C$93,,,1)</f>
        <v>12110</v>
      </c>
      <c r="U3850" s="36">
        <f>ROUND(Table2[[#This Row],[LHA_Pop_2016]]*Table2[[#This Row],[C_ADR_7day]]/100000*7,0)</f>
        <v>8</v>
      </c>
      <c r="V3850" s="13">
        <f>IF(OR(Table2[[#This Row],[7d_positivity_public]]=0,ISBLANK(Table2[[#This Row],[7d_positivity_public]])),"",(Table2[[#This Row],[7d_positivity_public]]-Table2[[#This Row],[7d_positivity_all]])/Table2[[#This Row],[7d_positivity_public]])</f>
        <v>0</v>
      </c>
      <c r="W3850">
        <v>5</v>
      </c>
    </row>
    <row r="3851" spans="1:23" x14ac:dyDescent="0.25">
      <c r="A3851" s="10">
        <v>44519</v>
      </c>
      <c r="B3851">
        <v>139</v>
      </c>
      <c r="C3851" t="s">
        <v>118</v>
      </c>
      <c r="D3851">
        <v>27</v>
      </c>
      <c r="E3851">
        <v>64</v>
      </c>
      <c r="F3851">
        <v>-37</v>
      </c>
      <c r="G3851">
        <v>14</v>
      </c>
      <c r="H3851">
        <v>73</v>
      </c>
      <c r="J3851">
        <v>45</v>
      </c>
      <c r="K3851">
        <v>75</v>
      </c>
      <c r="L3851">
        <v>62</v>
      </c>
      <c r="M3851">
        <v>83</v>
      </c>
      <c r="N3851">
        <v>68</v>
      </c>
      <c r="O3851">
        <v>38</v>
      </c>
      <c r="P3851">
        <v>70</v>
      </c>
      <c r="Q3851">
        <v>54</v>
      </c>
      <c r="R3851">
        <v>80</v>
      </c>
      <c r="S3851">
        <v>19</v>
      </c>
      <c r="T3851" s="34">
        <f>_xlfn.XLOOKUP(B3851,'LHA Demog pivot'!$B$4:$B$93,'LHA Demog pivot'!$C$4:$C$93,,,1)</f>
        <v>7285</v>
      </c>
      <c r="U3851" s="36">
        <f>ROUND(Table2[[#This Row],[LHA_Pop_2016]]*Table2[[#This Row],[C_ADR_7day]]/100000*7,0)</f>
        <v>14</v>
      </c>
      <c r="V3851" s="13">
        <f>IF(OR(Table2[[#This Row],[7d_positivity_public]]=0,ISBLANK(Table2[[#This Row],[7d_positivity_public]])),"",(Table2[[#This Row],[7d_positivity_public]]-Table2[[#This Row],[7d_positivity_all]])/Table2[[#This Row],[7d_positivity_public]])</f>
        <v>0</v>
      </c>
      <c r="W3851">
        <v>14</v>
      </c>
    </row>
    <row r="3852" spans="1:23" x14ac:dyDescent="0.25">
      <c r="A3852" s="10">
        <v>44519</v>
      </c>
      <c r="B3852">
        <v>141</v>
      </c>
      <c r="C3852" t="s">
        <v>255</v>
      </c>
      <c r="D3852">
        <v>0</v>
      </c>
      <c r="E3852">
        <v>6</v>
      </c>
      <c r="F3852">
        <v>-6</v>
      </c>
      <c r="G3852">
        <v>0</v>
      </c>
      <c r="H3852">
        <v>95</v>
      </c>
      <c r="J3852">
        <v>86</v>
      </c>
      <c r="K3852">
        <v>96</v>
      </c>
      <c r="L3852">
        <v>97</v>
      </c>
      <c r="M3852">
        <v>94</v>
      </c>
      <c r="N3852">
        <v>89</v>
      </c>
      <c r="O3852">
        <v>75</v>
      </c>
      <c r="P3852">
        <v>90</v>
      </c>
      <c r="Q3852">
        <v>90</v>
      </c>
      <c r="R3852">
        <v>91</v>
      </c>
      <c r="S3852">
        <v>23</v>
      </c>
      <c r="T3852" s="34">
        <f>_xlfn.XLOOKUP(B3852,'LHA Demog pivot'!$B$4:$B$93,'LHA Demog pivot'!$C$4:$C$93,,,1)</f>
        <v>8085</v>
      </c>
      <c r="U3852" s="36">
        <f>ROUND(Table2[[#This Row],[LHA_Pop_2016]]*Table2[[#This Row],[C_ADR_7day]]/100000*7,0)</f>
        <v>0</v>
      </c>
      <c r="V3852" s="13" t="str">
        <f>IF(OR(Table2[[#This Row],[7d_positivity_public]]=0,ISBLANK(Table2[[#This Row],[7d_positivity_public]])),"",(Table2[[#This Row],[7d_positivity_public]]-Table2[[#This Row],[7d_positivity_all]])/Table2[[#This Row],[7d_positivity_public]])</f>
        <v/>
      </c>
      <c r="W3852">
        <v>0</v>
      </c>
    </row>
    <row r="3853" spans="1:23" x14ac:dyDescent="0.25">
      <c r="A3853" s="10">
        <v>44519</v>
      </c>
      <c r="B3853">
        <v>142</v>
      </c>
      <c r="C3853" t="s">
        <v>120</v>
      </c>
      <c r="D3853">
        <v>14</v>
      </c>
      <c r="E3853">
        <v>27</v>
      </c>
      <c r="F3853">
        <v>-13</v>
      </c>
      <c r="G3853">
        <v>10</v>
      </c>
      <c r="H3853">
        <v>81</v>
      </c>
      <c r="J3853">
        <v>67</v>
      </c>
      <c r="K3853">
        <v>82</v>
      </c>
      <c r="L3853">
        <v>73</v>
      </c>
      <c r="M3853">
        <v>87</v>
      </c>
      <c r="N3853">
        <v>77</v>
      </c>
      <c r="O3853">
        <v>61</v>
      </c>
      <c r="P3853">
        <v>78</v>
      </c>
      <c r="Q3853">
        <v>67</v>
      </c>
      <c r="R3853">
        <v>85</v>
      </c>
      <c r="S3853">
        <v>34</v>
      </c>
      <c r="T3853" s="34">
        <f>_xlfn.XLOOKUP(B3853,'LHA Demog pivot'!$B$4:$B$93,'LHA Demog pivot'!$C$4:$C$93,,,1)</f>
        <v>33648</v>
      </c>
      <c r="U3853" s="36">
        <f>ROUND(Table2[[#This Row],[LHA_Pop_2016]]*Table2[[#This Row],[C_ADR_7day]]/100000*7,0)</f>
        <v>33</v>
      </c>
      <c r="V3853" s="13">
        <f>IF(OR(Table2[[#This Row],[7d_positivity_public]]=0,ISBLANK(Table2[[#This Row],[7d_positivity_public]])),"",(Table2[[#This Row],[7d_positivity_public]]-Table2[[#This Row],[7d_positivity_all]])/Table2[[#This Row],[7d_positivity_public]])</f>
        <v>0.2</v>
      </c>
      <c r="W3853">
        <v>8</v>
      </c>
    </row>
    <row r="3854" spans="1:23" x14ac:dyDescent="0.25">
      <c r="A3854" s="10">
        <v>44519</v>
      </c>
      <c r="B3854">
        <v>143</v>
      </c>
      <c r="C3854" t="s">
        <v>256</v>
      </c>
      <c r="D3854">
        <v>13</v>
      </c>
      <c r="E3854">
        <v>14</v>
      </c>
      <c r="F3854">
        <v>-1</v>
      </c>
      <c r="G3854">
        <v>7</v>
      </c>
      <c r="H3854">
        <v>89</v>
      </c>
      <c r="J3854">
        <v>82</v>
      </c>
      <c r="K3854">
        <v>90</v>
      </c>
      <c r="L3854">
        <v>88</v>
      </c>
      <c r="M3854">
        <v>91</v>
      </c>
      <c r="N3854">
        <v>85</v>
      </c>
      <c r="O3854">
        <v>76</v>
      </c>
      <c r="P3854">
        <v>86</v>
      </c>
      <c r="Q3854">
        <v>82</v>
      </c>
      <c r="R3854">
        <v>89</v>
      </c>
      <c r="S3854">
        <v>28</v>
      </c>
      <c r="T3854" s="34">
        <f>_xlfn.XLOOKUP(B3854,'LHA Demog pivot'!$B$4:$B$93,'LHA Demog pivot'!$C$4:$C$93,,,1)</f>
        <v>113287</v>
      </c>
      <c r="U3854" s="36">
        <f>ROUND(Table2[[#This Row],[LHA_Pop_2016]]*Table2[[#This Row],[C_ADR_7day]]/100000*7,0)</f>
        <v>103</v>
      </c>
      <c r="V3854" s="13">
        <f>IF(OR(Table2[[#This Row],[7d_positivity_public]]=0,ISBLANK(Table2[[#This Row],[7d_positivity_public]])),"",(Table2[[#This Row],[7d_positivity_public]]-Table2[[#This Row],[7d_positivity_all]])/Table2[[#This Row],[7d_positivity_public]])</f>
        <v>0.14285714285714285</v>
      </c>
      <c r="W3854">
        <v>6</v>
      </c>
    </row>
    <row r="3855" spans="1:23" x14ac:dyDescent="0.25">
      <c r="A3855" s="10">
        <v>44519</v>
      </c>
      <c r="B3855">
        <v>144</v>
      </c>
      <c r="C3855" t="s">
        <v>257</v>
      </c>
      <c r="D3855">
        <v>5</v>
      </c>
      <c r="E3855">
        <v>4</v>
      </c>
      <c r="F3855">
        <v>1</v>
      </c>
      <c r="G3855">
        <v>5</v>
      </c>
      <c r="H3855">
        <v>78</v>
      </c>
      <c r="J3855">
        <v>62</v>
      </c>
      <c r="K3855">
        <v>79</v>
      </c>
      <c r="L3855">
        <v>67</v>
      </c>
      <c r="M3855">
        <v>84</v>
      </c>
      <c r="N3855">
        <v>73</v>
      </c>
      <c r="O3855">
        <v>53</v>
      </c>
      <c r="P3855">
        <v>74</v>
      </c>
      <c r="Q3855">
        <v>58</v>
      </c>
      <c r="R3855">
        <v>82</v>
      </c>
      <c r="S3855">
        <v>25</v>
      </c>
      <c r="T3855" s="34">
        <f>_xlfn.XLOOKUP(B3855,'LHA Demog pivot'!$B$4:$B$93,'LHA Demog pivot'!$C$4:$C$93,,,1)</f>
        <v>14112</v>
      </c>
      <c r="U3855" s="36">
        <f>ROUND(Table2[[#This Row],[LHA_Pop_2016]]*Table2[[#This Row],[C_ADR_7day]]/100000*7,0)</f>
        <v>5</v>
      </c>
      <c r="V3855" s="13">
        <f>IF(OR(Table2[[#This Row],[7d_positivity_public]]=0,ISBLANK(Table2[[#This Row],[7d_positivity_public]])),"",(Table2[[#This Row],[7d_positivity_public]]-Table2[[#This Row],[7d_positivity_all]])/Table2[[#This Row],[7d_positivity_public]])</f>
        <v>0.2</v>
      </c>
      <c r="W3855">
        <v>4</v>
      </c>
    </row>
    <row r="3856" spans="1:23" x14ac:dyDescent="0.25">
      <c r="A3856" s="10">
        <v>44519</v>
      </c>
      <c r="B3856">
        <v>145</v>
      </c>
      <c r="C3856" t="s">
        <v>258</v>
      </c>
      <c r="D3856">
        <v>105</v>
      </c>
      <c r="E3856">
        <v>26</v>
      </c>
      <c r="F3856">
        <v>79</v>
      </c>
      <c r="G3856">
        <v>39</v>
      </c>
      <c r="H3856">
        <v>78</v>
      </c>
      <c r="J3856">
        <v>65</v>
      </c>
      <c r="K3856">
        <v>79</v>
      </c>
      <c r="L3856">
        <v>73</v>
      </c>
      <c r="M3856">
        <v>83</v>
      </c>
      <c r="N3856">
        <v>73</v>
      </c>
      <c r="O3856">
        <v>60</v>
      </c>
      <c r="P3856">
        <v>74</v>
      </c>
      <c r="Q3856">
        <v>66</v>
      </c>
      <c r="R3856">
        <v>79</v>
      </c>
      <c r="S3856">
        <v>20</v>
      </c>
      <c r="T3856" s="34">
        <f>_xlfn.XLOOKUP(B3856,'LHA Demog pivot'!$B$4:$B$93,'LHA Demog pivot'!$C$4:$C$93,,,1)</f>
        <v>4050</v>
      </c>
      <c r="U3856" s="36">
        <f>ROUND(Table2[[#This Row],[LHA_Pop_2016]]*Table2[[#This Row],[C_ADR_7day]]/100000*7,0)</f>
        <v>30</v>
      </c>
      <c r="V3856" s="13">
        <f>IF(OR(Table2[[#This Row],[7d_positivity_public]]=0,ISBLANK(Table2[[#This Row],[7d_positivity_public]])),"",(Table2[[#This Row],[7d_positivity_public]]-Table2[[#This Row],[7d_positivity_all]])/Table2[[#This Row],[7d_positivity_public]])</f>
        <v>5.128205128205128E-2</v>
      </c>
      <c r="W3856">
        <v>37</v>
      </c>
    </row>
    <row r="3857" spans="1:23" x14ac:dyDescent="0.25">
      <c r="A3857" s="10">
        <v>44519</v>
      </c>
      <c r="B3857">
        <v>146</v>
      </c>
      <c r="C3857" t="s">
        <v>259</v>
      </c>
      <c r="D3857">
        <v>31</v>
      </c>
      <c r="E3857">
        <v>38</v>
      </c>
      <c r="F3857">
        <v>-7</v>
      </c>
      <c r="G3857">
        <v>13</v>
      </c>
      <c r="H3857">
        <v>78</v>
      </c>
      <c r="J3857">
        <v>66</v>
      </c>
      <c r="K3857">
        <v>79</v>
      </c>
      <c r="L3857">
        <v>73</v>
      </c>
      <c r="M3857">
        <v>84</v>
      </c>
      <c r="N3857">
        <v>72</v>
      </c>
      <c r="O3857">
        <v>58</v>
      </c>
      <c r="P3857">
        <v>73</v>
      </c>
      <c r="Q3857">
        <v>65</v>
      </c>
      <c r="R3857">
        <v>81</v>
      </c>
      <c r="S3857">
        <v>23</v>
      </c>
      <c r="T3857" s="34">
        <f>_xlfn.XLOOKUP(B3857,'LHA Demog pivot'!$B$4:$B$93,'LHA Demog pivot'!$C$4:$C$93,,,1)</f>
        <v>24815</v>
      </c>
      <c r="U3857" s="36">
        <f>ROUND(Table2[[#This Row],[LHA_Pop_2016]]*Table2[[#This Row],[C_ADR_7day]]/100000*7,0)</f>
        <v>54</v>
      </c>
      <c r="V3857" s="13">
        <f>IF(OR(Table2[[#This Row],[7d_positivity_public]]=0,ISBLANK(Table2[[#This Row],[7d_positivity_public]])),"",(Table2[[#This Row],[7d_positivity_public]]-Table2[[#This Row],[7d_positivity_all]])/Table2[[#This Row],[7d_positivity_public]])</f>
        <v>7.6923076923076927E-2</v>
      </c>
      <c r="W3857">
        <v>12</v>
      </c>
    </row>
    <row r="3858" spans="1:23" x14ac:dyDescent="0.25">
      <c r="A3858" s="10">
        <v>44519</v>
      </c>
      <c r="B3858">
        <v>147</v>
      </c>
      <c r="C3858" t="s">
        <v>260</v>
      </c>
      <c r="D3858">
        <v>4</v>
      </c>
      <c r="E3858">
        <v>7</v>
      </c>
      <c r="F3858">
        <v>-3</v>
      </c>
      <c r="G3858">
        <v>0</v>
      </c>
      <c r="H3858">
        <v>80</v>
      </c>
      <c r="J3858">
        <v>73</v>
      </c>
      <c r="K3858">
        <v>81</v>
      </c>
      <c r="L3858">
        <v>75</v>
      </c>
      <c r="M3858">
        <v>85</v>
      </c>
      <c r="N3858">
        <v>74</v>
      </c>
      <c r="O3858">
        <v>61</v>
      </c>
      <c r="P3858">
        <v>75</v>
      </c>
      <c r="Q3858">
        <v>67</v>
      </c>
      <c r="R3858">
        <v>81</v>
      </c>
      <c r="S3858">
        <v>26</v>
      </c>
      <c r="T3858" s="34">
        <f>_xlfn.XLOOKUP(B3858,'LHA Demog pivot'!$B$4:$B$93,'LHA Demog pivot'!$C$4:$C$93,,,1)</f>
        <v>4012</v>
      </c>
      <c r="U3858" s="36">
        <f>ROUND(Table2[[#This Row],[LHA_Pop_2016]]*Table2[[#This Row],[C_ADR_7day]]/100000*7,0)</f>
        <v>1</v>
      </c>
      <c r="V3858" s="13" t="str">
        <f>IF(OR(Table2[[#This Row],[7d_positivity_public]]=0,ISBLANK(Table2[[#This Row],[7d_positivity_public]])),"",(Table2[[#This Row],[7d_positivity_public]]-Table2[[#This Row],[7d_positivity_all]])/Table2[[#This Row],[7d_positivity_public]])</f>
        <v/>
      </c>
      <c r="W3858">
        <v>0</v>
      </c>
    </row>
    <row r="3859" spans="1:23" x14ac:dyDescent="0.25">
      <c r="A3859" s="10">
        <v>44519</v>
      </c>
      <c r="B3859">
        <v>148</v>
      </c>
      <c r="C3859" t="s">
        <v>261</v>
      </c>
      <c r="D3859">
        <v>2</v>
      </c>
      <c r="E3859">
        <v>2</v>
      </c>
      <c r="F3859">
        <v>0</v>
      </c>
      <c r="G3859">
        <v>3</v>
      </c>
      <c r="H3859">
        <v>80</v>
      </c>
      <c r="J3859">
        <v>63</v>
      </c>
      <c r="K3859">
        <v>81</v>
      </c>
      <c r="L3859">
        <v>73</v>
      </c>
      <c r="M3859">
        <v>86</v>
      </c>
      <c r="N3859">
        <v>75</v>
      </c>
      <c r="O3859">
        <v>54</v>
      </c>
      <c r="P3859">
        <v>76</v>
      </c>
      <c r="Q3859">
        <v>66</v>
      </c>
      <c r="R3859">
        <v>82</v>
      </c>
      <c r="S3859">
        <v>17</v>
      </c>
      <c r="T3859" s="34">
        <f>_xlfn.XLOOKUP(B3859,'LHA Demog pivot'!$B$4:$B$93,'LHA Demog pivot'!$C$4:$C$93,,,1)</f>
        <v>6548</v>
      </c>
      <c r="U3859" s="36">
        <f>ROUND(Table2[[#This Row],[LHA_Pop_2016]]*Table2[[#This Row],[C_ADR_7day]]/100000*7,0)</f>
        <v>1</v>
      </c>
      <c r="V3859" s="13">
        <f>IF(OR(Table2[[#This Row],[7d_positivity_public]]=0,ISBLANK(Table2[[#This Row],[7d_positivity_public]])),"",(Table2[[#This Row],[7d_positivity_public]]-Table2[[#This Row],[7d_positivity_all]])/Table2[[#This Row],[7d_positivity_public]])</f>
        <v>0.33333333333333331</v>
      </c>
      <c r="W3859">
        <v>2</v>
      </c>
    </row>
    <row r="3860" spans="1:23" x14ac:dyDescent="0.25">
      <c r="A3860" s="10">
        <v>44519</v>
      </c>
      <c r="B3860">
        <v>149</v>
      </c>
      <c r="C3860" t="s">
        <v>124</v>
      </c>
      <c r="D3860">
        <v>4</v>
      </c>
      <c r="E3860">
        <v>12</v>
      </c>
      <c r="F3860">
        <v>-8</v>
      </c>
      <c r="G3860">
        <v>4</v>
      </c>
      <c r="H3860">
        <v>82</v>
      </c>
      <c r="J3860">
        <v>72</v>
      </c>
      <c r="K3860">
        <v>82</v>
      </c>
      <c r="L3860">
        <v>75</v>
      </c>
      <c r="M3860">
        <v>87</v>
      </c>
      <c r="N3860">
        <v>76</v>
      </c>
      <c r="O3860">
        <v>61</v>
      </c>
      <c r="P3860">
        <v>77</v>
      </c>
      <c r="Q3860">
        <v>67</v>
      </c>
      <c r="R3860">
        <v>84</v>
      </c>
      <c r="S3860">
        <v>22</v>
      </c>
      <c r="T3860" s="34">
        <f>_xlfn.XLOOKUP(B3860,'LHA Demog pivot'!$B$4:$B$93,'LHA Demog pivot'!$C$4:$C$93,,,1)</f>
        <v>10855</v>
      </c>
      <c r="U3860" s="36">
        <f>ROUND(Table2[[#This Row],[LHA_Pop_2016]]*Table2[[#This Row],[C_ADR_7day]]/100000*7,0)</f>
        <v>3</v>
      </c>
      <c r="V3860" s="13">
        <f>IF(OR(Table2[[#This Row],[7d_positivity_public]]=0,ISBLANK(Table2[[#This Row],[7d_positivity_public]])),"",(Table2[[#This Row],[7d_positivity_public]]-Table2[[#This Row],[7d_positivity_all]])/Table2[[#This Row],[7d_positivity_public]])</f>
        <v>0.25</v>
      </c>
      <c r="W3860">
        <v>3</v>
      </c>
    </row>
    <row r="3861" spans="1:23" x14ac:dyDescent="0.25">
      <c r="A3861" s="10">
        <v>44519</v>
      </c>
      <c r="B3861">
        <v>211</v>
      </c>
      <c r="C3861" t="s">
        <v>262</v>
      </c>
      <c r="D3861">
        <v>3</v>
      </c>
      <c r="E3861">
        <v>21</v>
      </c>
      <c r="F3861">
        <v>-18</v>
      </c>
      <c r="G3861">
        <v>4</v>
      </c>
      <c r="H3861">
        <v>78</v>
      </c>
      <c r="J3861">
        <v>61</v>
      </c>
      <c r="K3861">
        <v>79</v>
      </c>
      <c r="L3861">
        <v>73</v>
      </c>
      <c r="M3861">
        <v>83</v>
      </c>
      <c r="N3861">
        <v>73</v>
      </c>
      <c r="O3861">
        <v>53</v>
      </c>
      <c r="P3861">
        <v>75</v>
      </c>
      <c r="Q3861">
        <v>66</v>
      </c>
      <c r="R3861">
        <v>80</v>
      </c>
      <c r="S3861">
        <v>25</v>
      </c>
      <c r="T3861" s="34">
        <f>_xlfn.XLOOKUP(B3861,'LHA Demog pivot'!$B$4:$B$93,'LHA Demog pivot'!$C$4:$C$93,,,1)</f>
        <v>8129</v>
      </c>
      <c r="U3861" s="36">
        <f>ROUND(Table2[[#This Row],[LHA_Pop_2016]]*Table2[[#This Row],[C_ADR_7day]]/100000*7,0)</f>
        <v>2</v>
      </c>
      <c r="V3861" s="13">
        <f>IF(OR(Table2[[#This Row],[7d_positivity_public]]=0,ISBLANK(Table2[[#This Row],[7d_positivity_public]])),"",(Table2[[#This Row],[7d_positivity_public]]-Table2[[#This Row],[7d_positivity_all]])/Table2[[#This Row],[7d_positivity_public]])</f>
        <v>0</v>
      </c>
      <c r="W3861">
        <v>4</v>
      </c>
    </row>
    <row r="3862" spans="1:23" x14ac:dyDescent="0.25">
      <c r="A3862" s="10">
        <v>44519</v>
      </c>
      <c r="B3862">
        <v>212</v>
      </c>
      <c r="C3862" t="s">
        <v>263</v>
      </c>
      <c r="D3862">
        <v>11</v>
      </c>
      <c r="E3862">
        <v>19</v>
      </c>
      <c r="F3862">
        <v>-8</v>
      </c>
      <c r="G3862">
        <v>7</v>
      </c>
      <c r="H3862">
        <v>81</v>
      </c>
      <c r="J3862">
        <v>71</v>
      </c>
      <c r="K3862">
        <v>82</v>
      </c>
      <c r="L3862">
        <v>77</v>
      </c>
      <c r="M3862">
        <v>87</v>
      </c>
      <c r="N3862">
        <v>77</v>
      </c>
      <c r="O3862">
        <v>65</v>
      </c>
      <c r="P3862">
        <v>78</v>
      </c>
      <c r="Q3862">
        <v>71</v>
      </c>
      <c r="R3862">
        <v>85</v>
      </c>
      <c r="S3862">
        <v>30</v>
      </c>
      <c r="T3862" s="34">
        <f>_xlfn.XLOOKUP(B3862,'LHA Demog pivot'!$B$4:$B$93,'LHA Demog pivot'!$C$4:$C$93,,,1)</f>
        <v>93177</v>
      </c>
      <c r="U3862" s="36">
        <f>ROUND(Table2[[#This Row],[LHA_Pop_2016]]*Table2[[#This Row],[C_ADR_7day]]/100000*7,0)</f>
        <v>72</v>
      </c>
      <c r="V3862" s="13">
        <f>IF(OR(Table2[[#This Row],[7d_positivity_public]]=0,ISBLANK(Table2[[#This Row],[7d_positivity_public]])),"",(Table2[[#This Row],[7d_positivity_public]]-Table2[[#This Row],[7d_positivity_all]])/Table2[[#This Row],[7d_positivity_public]])</f>
        <v>0.14285714285714285</v>
      </c>
      <c r="W3862">
        <v>6</v>
      </c>
    </row>
    <row r="3863" spans="1:23" x14ac:dyDescent="0.25">
      <c r="A3863" s="10">
        <v>44519</v>
      </c>
      <c r="B3863">
        <v>213</v>
      </c>
      <c r="C3863" t="s">
        <v>264</v>
      </c>
      <c r="D3863">
        <v>17</v>
      </c>
      <c r="E3863">
        <v>23</v>
      </c>
      <c r="F3863">
        <v>-6</v>
      </c>
      <c r="G3863">
        <v>9</v>
      </c>
      <c r="H3863">
        <v>88</v>
      </c>
      <c r="J3863">
        <v>80</v>
      </c>
      <c r="K3863">
        <v>89</v>
      </c>
      <c r="L3863">
        <v>88</v>
      </c>
      <c r="M3863">
        <v>90</v>
      </c>
      <c r="N3863">
        <v>84</v>
      </c>
      <c r="O3863">
        <v>73</v>
      </c>
      <c r="P3863">
        <v>85</v>
      </c>
      <c r="Q3863">
        <v>83</v>
      </c>
      <c r="R3863">
        <v>87</v>
      </c>
      <c r="S3863">
        <v>26</v>
      </c>
      <c r="T3863" s="34">
        <f>_xlfn.XLOOKUP(B3863,'LHA Demog pivot'!$B$4:$B$93,'LHA Demog pivot'!$C$4:$C$93,,,1)</f>
        <v>141685</v>
      </c>
      <c r="U3863" s="36">
        <f>ROUND(Table2[[#This Row],[LHA_Pop_2016]]*Table2[[#This Row],[C_ADR_7day]]/100000*7,0)</f>
        <v>169</v>
      </c>
      <c r="V3863" s="13">
        <f>IF(OR(Table2[[#This Row],[7d_positivity_public]]=0,ISBLANK(Table2[[#This Row],[7d_positivity_public]])),"",(Table2[[#This Row],[7d_positivity_public]]-Table2[[#This Row],[7d_positivity_all]])/Table2[[#This Row],[7d_positivity_public]])</f>
        <v>0.22222222222222221</v>
      </c>
      <c r="W3863">
        <v>7</v>
      </c>
    </row>
    <row r="3864" spans="1:23" x14ac:dyDescent="0.25">
      <c r="A3864" s="10">
        <v>44519</v>
      </c>
      <c r="B3864">
        <v>214</v>
      </c>
      <c r="C3864" t="s">
        <v>265</v>
      </c>
      <c r="D3864">
        <v>21</v>
      </c>
      <c r="E3864">
        <v>27</v>
      </c>
      <c r="F3864">
        <v>-6</v>
      </c>
      <c r="G3864">
        <v>9</v>
      </c>
      <c r="H3864">
        <v>82</v>
      </c>
      <c r="J3864">
        <v>74</v>
      </c>
      <c r="K3864">
        <v>82</v>
      </c>
      <c r="L3864">
        <v>78</v>
      </c>
      <c r="M3864">
        <v>87</v>
      </c>
      <c r="N3864">
        <v>77</v>
      </c>
      <c r="O3864">
        <v>68</v>
      </c>
      <c r="P3864">
        <v>78</v>
      </c>
      <c r="Q3864">
        <v>72</v>
      </c>
      <c r="R3864">
        <v>85</v>
      </c>
      <c r="S3864">
        <v>31</v>
      </c>
      <c r="T3864" s="34">
        <f>_xlfn.XLOOKUP(B3864,'LHA Demog pivot'!$B$4:$B$93,'LHA Demog pivot'!$C$4:$C$93,,,1)</f>
        <v>43157</v>
      </c>
      <c r="U3864" s="36">
        <f>ROUND(Table2[[#This Row],[LHA_Pop_2016]]*Table2[[#This Row],[C_ADR_7day]]/100000*7,0)</f>
        <v>63</v>
      </c>
      <c r="V3864" s="13">
        <f>IF(OR(Table2[[#This Row],[7d_positivity_public]]=0,ISBLANK(Table2[[#This Row],[7d_positivity_public]])),"",(Table2[[#This Row],[7d_positivity_public]]-Table2[[#This Row],[7d_positivity_all]])/Table2[[#This Row],[7d_positivity_public]])</f>
        <v>0.1111111111111111</v>
      </c>
      <c r="W3864">
        <v>8</v>
      </c>
    </row>
    <row r="3865" spans="1:23" x14ac:dyDescent="0.25">
      <c r="A3865" s="10">
        <v>44519</v>
      </c>
      <c r="B3865">
        <v>215</v>
      </c>
      <c r="C3865" t="s">
        <v>135</v>
      </c>
      <c r="D3865">
        <v>8</v>
      </c>
      <c r="E3865">
        <v>9</v>
      </c>
      <c r="F3865">
        <v>-1</v>
      </c>
      <c r="G3865">
        <v>7</v>
      </c>
      <c r="H3865">
        <v>85</v>
      </c>
      <c r="J3865">
        <v>69</v>
      </c>
      <c r="K3865">
        <v>86</v>
      </c>
      <c r="L3865">
        <v>79</v>
      </c>
      <c r="M3865">
        <v>90</v>
      </c>
      <c r="N3865">
        <v>80</v>
      </c>
      <c r="O3865">
        <v>62</v>
      </c>
      <c r="P3865">
        <v>81</v>
      </c>
      <c r="Q3865">
        <v>70</v>
      </c>
      <c r="R3865">
        <v>88</v>
      </c>
      <c r="S3865">
        <v>33</v>
      </c>
      <c r="T3865" s="34">
        <f>_xlfn.XLOOKUP(B3865,'LHA Demog pivot'!$B$4:$B$93,'LHA Demog pivot'!$C$4:$C$93,,,1)</f>
        <v>9696</v>
      </c>
      <c r="U3865" s="36">
        <f>ROUND(Table2[[#This Row],[LHA_Pop_2016]]*Table2[[#This Row],[C_ADR_7day]]/100000*7,0)</f>
        <v>5</v>
      </c>
      <c r="V3865" s="13">
        <f>IF(OR(Table2[[#This Row],[7d_positivity_public]]=0,ISBLANK(Table2[[#This Row],[7d_positivity_public]])),"",(Table2[[#This Row],[7d_positivity_public]]-Table2[[#This Row],[7d_positivity_all]])/Table2[[#This Row],[7d_positivity_public]])</f>
        <v>0.14285714285714285</v>
      </c>
      <c r="W3865">
        <v>6</v>
      </c>
    </row>
    <row r="3866" spans="1:23" x14ac:dyDescent="0.25">
      <c r="A3866" s="10">
        <v>44519</v>
      </c>
      <c r="B3866">
        <v>221</v>
      </c>
      <c r="C3866" t="s">
        <v>136</v>
      </c>
      <c r="D3866">
        <v>4</v>
      </c>
      <c r="E3866">
        <v>4</v>
      </c>
      <c r="F3866">
        <v>0</v>
      </c>
      <c r="G3866">
        <v>3</v>
      </c>
      <c r="H3866">
        <v>94</v>
      </c>
      <c r="J3866">
        <v>91</v>
      </c>
      <c r="K3866">
        <v>94</v>
      </c>
      <c r="L3866">
        <v>95</v>
      </c>
      <c r="M3866">
        <v>92</v>
      </c>
      <c r="N3866">
        <v>90</v>
      </c>
      <c r="O3866">
        <v>86</v>
      </c>
      <c r="P3866">
        <v>91</v>
      </c>
      <c r="Q3866">
        <v>92</v>
      </c>
      <c r="R3866">
        <v>90</v>
      </c>
      <c r="S3866">
        <v>23</v>
      </c>
      <c r="T3866" s="34">
        <f>_xlfn.XLOOKUP(B3866,'LHA Demog pivot'!$B$4:$B$93,'LHA Demog pivot'!$C$4:$C$93,,,1)</f>
        <v>70996</v>
      </c>
      <c r="U3866" s="36">
        <f>ROUND(Table2[[#This Row],[LHA_Pop_2016]]*Table2[[#This Row],[C_ADR_7day]]/100000*7,0)</f>
        <v>20</v>
      </c>
      <c r="V3866" s="13">
        <f>IF(OR(Table2[[#This Row],[7d_positivity_public]]=0,ISBLANK(Table2[[#This Row],[7d_positivity_public]])),"",(Table2[[#This Row],[7d_positivity_public]]-Table2[[#This Row],[7d_positivity_all]])/Table2[[#This Row],[7d_positivity_public]])</f>
        <v>0.33333333333333331</v>
      </c>
      <c r="W3866">
        <v>2</v>
      </c>
    </row>
    <row r="3867" spans="1:23" x14ac:dyDescent="0.25">
      <c r="A3867" s="10">
        <v>44519</v>
      </c>
      <c r="B3867">
        <v>222</v>
      </c>
      <c r="C3867" t="s">
        <v>266</v>
      </c>
      <c r="D3867">
        <v>3</v>
      </c>
      <c r="E3867">
        <v>5</v>
      </c>
      <c r="F3867">
        <v>-2</v>
      </c>
      <c r="G3867">
        <v>3</v>
      </c>
      <c r="H3867">
        <v>94</v>
      </c>
      <c r="J3867">
        <v>91</v>
      </c>
      <c r="K3867">
        <v>94</v>
      </c>
      <c r="L3867">
        <v>98</v>
      </c>
      <c r="M3867">
        <v>90</v>
      </c>
      <c r="N3867">
        <v>91</v>
      </c>
      <c r="O3867">
        <v>86</v>
      </c>
      <c r="P3867">
        <v>91</v>
      </c>
      <c r="Q3867">
        <v>94</v>
      </c>
      <c r="R3867">
        <v>88</v>
      </c>
      <c r="S3867">
        <v>26</v>
      </c>
      <c r="T3867" s="34">
        <f>_xlfn.XLOOKUP(B3867,'LHA Demog pivot'!$B$4:$B$93,'LHA Demog pivot'!$C$4:$C$93,,,1)</f>
        <v>232755</v>
      </c>
      <c r="U3867" s="36">
        <f>ROUND(Table2[[#This Row],[LHA_Pop_2016]]*Table2[[#This Row],[C_ADR_7day]]/100000*7,0)</f>
        <v>49</v>
      </c>
      <c r="V3867" s="13">
        <f>IF(OR(Table2[[#This Row],[7d_positivity_public]]=0,ISBLANK(Table2[[#This Row],[7d_positivity_public]])),"",(Table2[[#This Row],[7d_positivity_public]]-Table2[[#This Row],[7d_positivity_all]])/Table2[[#This Row],[7d_positivity_public]])</f>
        <v>0.66666666666666663</v>
      </c>
      <c r="W3867">
        <v>1</v>
      </c>
    </row>
    <row r="3868" spans="1:23" x14ac:dyDescent="0.25">
      <c r="A3868" s="10">
        <v>44519</v>
      </c>
      <c r="B3868">
        <v>223</v>
      </c>
      <c r="C3868" t="s">
        <v>267</v>
      </c>
      <c r="D3868">
        <v>10</v>
      </c>
      <c r="E3868">
        <v>11</v>
      </c>
      <c r="F3868">
        <v>-1</v>
      </c>
      <c r="G3868">
        <v>6</v>
      </c>
      <c r="H3868">
        <v>89</v>
      </c>
      <c r="J3868">
        <v>87</v>
      </c>
      <c r="K3868">
        <v>89</v>
      </c>
      <c r="L3868">
        <v>86</v>
      </c>
      <c r="M3868">
        <v>91</v>
      </c>
      <c r="N3868">
        <v>85</v>
      </c>
      <c r="O3868">
        <v>81</v>
      </c>
      <c r="P3868">
        <v>86</v>
      </c>
      <c r="Q3868">
        <v>82</v>
      </c>
      <c r="R3868">
        <v>89</v>
      </c>
      <c r="S3868">
        <v>29</v>
      </c>
      <c r="T3868" s="34">
        <f>_xlfn.XLOOKUP(B3868,'LHA Demog pivot'!$B$4:$B$93,'LHA Demog pivot'!$C$4:$C$93,,,1)</f>
        <v>101101</v>
      </c>
      <c r="U3868" s="36">
        <f>ROUND(Table2[[#This Row],[LHA_Pop_2016]]*Table2[[#This Row],[C_ADR_7day]]/100000*7,0)</f>
        <v>71</v>
      </c>
      <c r="V3868" s="13">
        <f>IF(OR(Table2[[#This Row],[7d_positivity_public]]=0,ISBLANK(Table2[[#This Row],[7d_positivity_public]])),"",(Table2[[#This Row],[7d_positivity_public]]-Table2[[#This Row],[7d_positivity_all]])/Table2[[#This Row],[7d_positivity_public]])</f>
        <v>0.16666666666666666</v>
      </c>
      <c r="W3868">
        <v>5</v>
      </c>
    </row>
    <row r="3869" spans="1:23" x14ac:dyDescent="0.25">
      <c r="A3869" s="10">
        <v>44519</v>
      </c>
      <c r="B3869">
        <v>224</v>
      </c>
      <c r="C3869" t="s">
        <v>268</v>
      </c>
      <c r="D3869">
        <v>5</v>
      </c>
      <c r="E3869">
        <v>6</v>
      </c>
      <c r="F3869">
        <v>-1</v>
      </c>
      <c r="G3869">
        <v>3</v>
      </c>
      <c r="H3869">
        <v>92</v>
      </c>
      <c r="J3869">
        <v>90</v>
      </c>
      <c r="K3869">
        <v>92</v>
      </c>
      <c r="L3869">
        <v>92</v>
      </c>
      <c r="M3869">
        <v>92</v>
      </c>
      <c r="N3869">
        <v>89</v>
      </c>
      <c r="O3869">
        <v>86</v>
      </c>
      <c r="P3869">
        <v>89</v>
      </c>
      <c r="Q3869">
        <v>89</v>
      </c>
      <c r="R3869">
        <v>90</v>
      </c>
      <c r="S3869">
        <v>29</v>
      </c>
      <c r="T3869" s="34">
        <f>_xlfn.XLOOKUP(B3869,'LHA Demog pivot'!$B$4:$B$93,'LHA Demog pivot'!$C$4:$C$93,,,1)</f>
        <v>234393</v>
      </c>
      <c r="U3869" s="36">
        <f>ROUND(Table2[[#This Row],[LHA_Pop_2016]]*Table2[[#This Row],[C_ADR_7day]]/100000*7,0)</f>
        <v>82</v>
      </c>
      <c r="V3869" s="13">
        <f>IF(OR(Table2[[#This Row],[7d_positivity_public]]=0,ISBLANK(Table2[[#This Row],[7d_positivity_public]])),"",(Table2[[#This Row],[7d_positivity_public]]-Table2[[#This Row],[7d_positivity_all]])/Table2[[#This Row],[7d_positivity_public]])</f>
        <v>0.33333333333333331</v>
      </c>
      <c r="W3869">
        <v>2</v>
      </c>
    </row>
    <row r="3870" spans="1:23" x14ac:dyDescent="0.25">
      <c r="A3870" s="10">
        <v>44519</v>
      </c>
      <c r="B3870">
        <v>231</v>
      </c>
      <c r="C3870" t="s">
        <v>269</v>
      </c>
      <c r="D3870">
        <v>11</v>
      </c>
      <c r="E3870">
        <v>13</v>
      </c>
      <c r="F3870">
        <v>-2</v>
      </c>
      <c r="G3870">
        <v>6</v>
      </c>
      <c r="H3870">
        <v>89</v>
      </c>
      <c r="J3870">
        <v>86</v>
      </c>
      <c r="K3870">
        <v>89</v>
      </c>
      <c r="L3870">
        <v>87</v>
      </c>
      <c r="M3870">
        <v>91</v>
      </c>
      <c r="N3870">
        <v>86</v>
      </c>
      <c r="O3870">
        <v>81</v>
      </c>
      <c r="P3870">
        <v>86</v>
      </c>
      <c r="Q3870">
        <v>83</v>
      </c>
      <c r="R3870">
        <v>89</v>
      </c>
      <c r="S3870">
        <v>26</v>
      </c>
      <c r="T3870" s="34">
        <f>_xlfn.XLOOKUP(B3870,'LHA Demog pivot'!$B$4:$B$93,'LHA Demog pivot'!$C$4:$C$93,,,1)</f>
        <v>143778</v>
      </c>
      <c r="U3870" s="36">
        <f>ROUND(Table2[[#This Row],[LHA_Pop_2016]]*Table2[[#This Row],[C_ADR_7day]]/100000*7,0)</f>
        <v>111</v>
      </c>
      <c r="V3870" s="13">
        <f>IF(OR(Table2[[#This Row],[7d_positivity_public]]=0,ISBLANK(Table2[[#This Row],[7d_positivity_public]])),"",(Table2[[#This Row],[7d_positivity_public]]-Table2[[#This Row],[7d_positivity_all]])/Table2[[#This Row],[7d_positivity_public]])</f>
        <v>0.16666666666666666</v>
      </c>
      <c r="W3870">
        <v>5</v>
      </c>
    </row>
    <row r="3871" spans="1:23" x14ac:dyDescent="0.25">
      <c r="A3871" s="10">
        <v>44519</v>
      </c>
      <c r="B3871">
        <v>232</v>
      </c>
      <c r="C3871" t="s">
        <v>270</v>
      </c>
      <c r="D3871">
        <v>3</v>
      </c>
      <c r="E3871">
        <v>4</v>
      </c>
      <c r="F3871">
        <v>-1</v>
      </c>
      <c r="G3871">
        <v>3</v>
      </c>
      <c r="H3871">
        <v>95</v>
      </c>
      <c r="J3871">
        <v>94</v>
      </c>
      <c r="K3871">
        <v>95</v>
      </c>
      <c r="L3871">
        <v>96</v>
      </c>
      <c r="M3871">
        <v>95</v>
      </c>
      <c r="N3871">
        <v>92</v>
      </c>
      <c r="O3871">
        <v>90</v>
      </c>
      <c r="P3871">
        <v>92</v>
      </c>
      <c r="Q3871">
        <v>92</v>
      </c>
      <c r="R3871">
        <v>93</v>
      </c>
      <c r="S3871">
        <v>27</v>
      </c>
      <c r="T3871" s="34">
        <f>_xlfn.XLOOKUP(B3871,'LHA Demog pivot'!$B$4:$B$93,'LHA Demog pivot'!$C$4:$C$93,,,1)</f>
        <v>103064</v>
      </c>
      <c r="U3871" s="36">
        <f>ROUND(Table2[[#This Row],[LHA_Pop_2016]]*Table2[[#This Row],[C_ADR_7day]]/100000*7,0)</f>
        <v>22</v>
      </c>
      <c r="V3871" s="13">
        <f>IF(OR(Table2[[#This Row],[7d_positivity_public]]=0,ISBLANK(Table2[[#This Row],[7d_positivity_public]])),"",(Table2[[#This Row],[7d_positivity_public]]-Table2[[#This Row],[7d_positivity_all]])/Table2[[#This Row],[7d_positivity_public]])</f>
        <v>0.33333333333333331</v>
      </c>
      <c r="W3871">
        <v>2</v>
      </c>
    </row>
    <row r="3872" spans="1:23" x14ac:dyDescent="0.25">
      <c r="A3872" s="10">
        <v>44519</v>
      </c>
      <c r="B3872">
        <v>233</v>
      </c>
      <c r="C3872" t="s">
        <v>271</v>
      </c>
      <c r="D3872">
        <v>4</v>
      </c>
      <c r="E3872">
        <v>5</v>
      </c>
      <c r="F3872">
        <v>-1</v>
      </c>
      <c r="G3872">
        <v>3</v>
      </c>
      <c r="H3872">
        <v>95</v>
      </c>
      <c r="J3872">
        <v>89</v>
      </c>
      <c r="K3872">
        <v>95</v>
      </c>
      <c r="L3872">
        <v>97</v>
      </c>
      <c r="M3872">
        <v>93</v>
      </c>
      <c r="N3872">
        <v>91</v>
      </c>
      <c r="O3872">
        <v>82</v>
      </c>
      <c r="P3872">
        <v>91</v>
      </c>
      <c r="Q3872">
        <v>91</v>
      </c>
      <c r="R3872">
        <v>91</v>
      </c>
      <c r="S3872">
        <v>23</v>
      </c>
      <c r="T3872" s="34">
        <f>_xlfn.XLOOKUP(B3872,'LHA Demog pivot'!$B$4:$B$93,'LHA Demog pivot'!$C$4:$C$93,,,1)</f>
        <v>443367</v>
      </c>
      <c r="U3872" s="36">
        <f>ROUND(Table2[[#This Row],[LHA_Pop_2016]]*Table2[[#This Row],[C_ADR_7day]]/100000*7,0)</f>
        <v>124</v>
      </c>
      <c r="V3872" s="13">
        <f>IF(OR(Table2[[#This Row],[7d_positivity_public]]=0,ISBLANK(Table2[[#This Row],[7d_positivity_public]])),"",(Table2[[#This Row],[7d_positivity_public]]-Table2[[#This Row],[7d_positivity_all]])/Table2[[#This Row],[7d_positivity_public]])</f>
        <v>0.33333333333333331</v>
      </c>
      <c r="W3872">
        <v>2</v>
      </c>
    </row>
    <row r="3873" spans="1:23" x14ac:dyDescent="0.25">
      <c r="A3873" s="10">
        <v>44519</v>
      </c>
      <c r="B3873">
        <v>234</v>
      </c>
      <c r="C3873" t="s">
        <v>272</v>
      </c>
      <c r="D3873">
        <v>9</v>
      </c>
      <c r="E3873">
        <v>9</v>
      </c>
      <c r="F3873">
        <v>0</v>
      </c>
      <c r="G3873">
        <v>4</v>
      </c>
      <c r="H3873">
        <v>91</v>
      </c>
      <c r="J3873">
        <v>89</v>
      </c>
      <c r="K3873">
        <v>91</v>
      </c>
      <c r="L3873">
        <v>89</v>
      </c>
      <c r="M3873">
        <v>92</v>
      </c>
      <c r="N3873">
        <v>88</v>
      </c>
      <c r="O3873">
        <v>85</v>
      </c>
      <c r="P3873">
        <v>88</v>
      </c>
      <c r="Q3873">
        <v>85</v>
      </c>
      <c r="R3873">
        <v>90</v>
      </c>
      <c r="S3873">
        <v>32</v>
      </c>
      <c r="T3873" s="34">
        <f>_xlfn.XLOOKUP(B3873,'LHA Demog pivot'!$B$4:$B$93,'LHA Demog pivot'!$C$4:$C$93,,,1)</f>
        <v>94768</v>
      </c>
      <c r="U3873" s="36">
        <f>ROUND(Table2[[#This Row],[LHA_Pop_2016]]*Table2[[#This Row],[C_ADR_7day]]/100000*7,0)</f>
        <v>60</v>
      </c>
      <c r="V3873" s="13">
        <f>IF(OR(Table2[[#This Row],[7d_positivity_public]]=0,ISBLANK(Table2[[#This Row],[7d_positivity_public]])),"",(Table2[[#This Row],[7d_positivity_public]]-Table2[[#This Row],[7d_positivity_all]])/Table2[[#This Row],[7d_positivity_public]])</f>
        <v>0.25</v>
      </c>
      <c r="W3873">
        <v>3</v>
      </c>
    </row>
    <row r="3874" spans="1:23" x14ac:dyDescent="0.25">
      <c r="A3874" s="10">
        <v>44519</v>
      </c>
      <c r="B3874">
        <v>311</v>
      </c>
      <c r="C3874" t="s">
        <v>273</v>
      </c>
      <c r="D3874">
        <v>2</v>
      </c>
      <c r="E3874">
        <v>3</v>
      </c>
      <c r="F3874">
        <v>-1</v>
      </c>
      <c r="G3874">
        <v>3</v>
      </c>
      <c r="H3874">
        <v>93</v>
      </c>
      <c r="J3874">
        <v>92</v>
      </c>
      <c r="K3874">
        <v>93</v>
      </c>
      <c r="L3874">
        <v>96</v>
      </c>
      <c r="M3874">
        <v>89</v>
      </c>
      <c r="N3874">
        <v>90</v>
      </c>
      <c r="O3874">
        <v>88</v>
      </c>
      <c r="P3874">
        <v>90</v>
      </c>
      <c r="Q3874">
        <v>93</v>
      </c>
      <c r="R3874">
        <v>87</v>
      </c>
      <c r="S3874">
        <v>15</v>
      </c>
      <c r="T3874" s="34">
        <f>_xlfn.XLOOKUP(B3874,'LHA Demog pivot'!$B$4:$B$93,'LHA Demog pivot'!$C$4:$C$93,,,1)</f>
        <v>198309</v>
      </c>
      <c r="U3874" s="36">
        <f>ROUND(Table2[[#This Row],[LHA_Pop_2016]]*Table2[[#This Row],[C_ADR_7day]]/100000*7,0)</f>
        <v>28</v>
      </c>
      <c r="V3874" s="13">
        <f>IF(OR(Table2[[#This Row],[7d_positivity_public]]=0,ISBLANK(Table2[[#This Row],[7d_positivity_public]])),"",(Table2[[#This Row],[7d_positivity_public]]-Table2[[#This Row],[7d_positivity_all]])/Table2[[#This Row],[7d_positivity_public]])</f>
        <v>0.66666666666666663</v>
      </c>
      <c r="W3874">
        <v>1</v>
      </c>
    </row>
    <row r="3875" spans="1:23" x14ac:dyDescent="0.25">
      <c r="A3875" s="10">
        <v>44519</v>
      </c>
      <c r="B3875">
        <v>321</v>
      </c>
      <c r="C3875" t="s">
        <v>274</v>
      </c>
      <c r="D3875">
        <v>3</v>
      </c>
      <c r="E3875">
        <v>6</v>
      </c>
      <c r="F3875">
        <v>-3</v>
      </c>
      <c r="G3875">
        <v>3</v>
      </c>
      <c r="H3875">
        <v>98</v>
      </c>
      <c r="J3875">
        <v>92</v>
      </c>
      <c r="K3875">
        <v>98</v>
      </c>
      <c r="L3875">
        <v>100</v>
      </c>
      <c r="M3875">
        <v>90</v>
      </c>
      <c r="N3875">
        <v>94</v>
      </c>
      <c r="O3875">
        <v>86</v>
      </c>
      <c r="P3875">
        <v>94</v>
      </c>
      <c r="Q3875">
        <v>98</v>
      </c>
      <c r="R3875">
        <v>87</v>
      </c>
      <c r="S3875">
        <v>24</v>
      </c>
      <c r="T3875" s="34">
        <f>_xlfn.XLOOKUP(B3875,'LHA Demog pivot'!$B$4:$B$93,'LHA Demog pivot'!$C$4:$C$93,,,1)</f>
        <v>122041</v>
      </c>
      <c r="U3875" s="36">
        <f>ROUND(Table2[[#This Row],[LHA_Pop_2016]]*Table2[[#This Row],[C_ADR_7day]]/100000*7,0)</f>
        <v>26</v>
      </c>
      <c r="V3875" s="13">
        <f>IF(OR(Table2[[#This Row],[7d_positivity_public]]=0,ISBLANK(Table2[[#This Row],[7d_positivity_public]])),"",(Table2[[#This Row],[7d_positivity_public]]-Table2[[#This Row],[7d_positivity_all]])/Table2[[#This Row],[7d_positivity_public]])</f>
        <v>0.66666666666666663</v>
      </c>
      <c r="W3875">
        <v>1</v>
      </c>
    </row>
    <row r="3876" spans="1:23" x14ac:dyDescent="0.25">
      <c r="A3876" s="10">
        <v>44519</v>
      </c>
      <c r="B3876">
        <v>322</v>
      </c>
      <c r="C3876" t="s">
        <v>275</v>
      </c>
      <c r="D3876">
        <v>6</v>
      </c>
      <c r="E3876">
        <v>6</v>
      </c>
      <c r="F3876">
        <v>0</v>
      </c>
      <c r="G3876">
        <v>5</v>
      </c>
      <c r="H3876">
        <v>91</v>
      </c>
      <c r="J3876">
        <v>85</v>
      </c>
      <c r="K3876">
        <v>91</v>
      </c>
      <c r="L3876">
        <v>95</v>
      </c>
      <c r="M3876">
        <v>86</v>
      </c>
      <c r="N3876">
        <v>86</v>
      </c>
      <c r="O3876">
        <v>78</v>
      </c>
      <c r="P3876">
        <v>86</v>
      </c>
      <c r="Q3876">
        <v>89</v>
      </c>
      <c r="R3876">
        <v>82</v>
      </c>
      <c r="S3876">
        <v>19</v>
      </c>
      <c r="T3876" s="34">
        <f>_xlfn.XLOOKUP(B3876,'LHA Demog pivot'!$B$4:$B$93,'LHA Demog pivot'!$C$4:$C$93,,,1)</f>
        <v>61532</v>
      </c>
      <c r="U3876" s="36">
        <f>ROUND(Table2[[#This Row],[LHA_Pop_2016]]*Table2[[#This Row],[C_ADR_7day]]/100000*7,0)</f>
        <v>26</v>
      </c>
      <c r="V3876" s="13">
        <f>IF(OR(Table2[[#This Row],[7d_positivity_public]]=0,ISBLANK(Table2[[#This Row],[7d_positivity_public]])),"",(Table2[[#This Row],[7d_positivity_public]]-Table2[[#This Row],[7d_positivity_all]])/Table2[[#This Row],[7d_positivity_public]])</f>
        <v>0.6</v>
      </c>
      <c r="W3876">
        <v>2</v>
      </c>
    </row>
    <row r="3877" spans="1:23" x14ac:dyDescent="0.25">
      <c r="A3877" s="10">
        <v>44519</v>
      </c>
      <c r="B3877">
        <v>323</v>
      </c>
      <c r="C3877" t="s">
        <v>276</v>
      </c>
      <c r="D3877">
        <v>4</v>
      </c>
      <c r="E3877">
        <v>4</v>
      </c>
      <c r="F3877">
        <v>0</v>
      </c>
      <c r="G3877">
        <v>4</v>
      </c>
      <c r="H3877">
        <v>98</v>
      </c>
      <c r="J3877">
        <v>94</v>
      </c>
      <c r="K3877">
        <v>98</v>
      </c>
      <c r="L3877">
        <v>100</v>
      </c>
      <c r="M3877">
        <v>93</v>
      </c>
      <c r="N3877">
        <v>95</v>
      </c>
      <c r="O3877">
        <v>90</v>
      </c>
      <c r="P3877">
        <v>95</v>
      </c>
      <c r="Q3877">
        <v>98</v>
      </c>
      <c r="R3877">
        <v>91</v>
      </c>
      <c r="S3877">
        <v>14</v>
      </c>
      <c r="T3877" s="34">
        <f>_xlfn.XLOOKUP(B3877,'LHA Demog pivot'!$B$4:$B$93,'LHA Demog pivot'!$C$4:$C$93,,,1)</f>
        <v>103894</v>
      </c>
      <c r="U3877" s="36">
        <f>ROUND(Table2[[#This Row],[LHA_Pop_2016]]*Table2[[#This Row],[C_ADR_7day]]/100000*7,0)</f>
        <v>29</v>
      </c>
      <c r="V3877" s="13">
        <f>IF(OR(Table2[[#This Row],[7d_positivity_public]]=0,ISBLANK(Table2[[#This Row],[7d_positivity_public]])),"",(Table2[[#This Row],[7d_positivity_public]]-Table2[[#This Row],[7d_positivity_all]])/Table2[[#This Row],[7d_positivity_public]])</f>
        <v>0.5</v>
      </c>
      <c r="W3877">
        <v>2</v>
      </c>
    </row>
    <row r="3878" spans="1:23" x14ac:dyDescent="0.25">
      <c r="A3878" s="10">
        <v>44519</v>
      </c>
      <c r="B3878">
        <v>324</v>
      </c>
      <c r="C3878" t="s">
        <v>277</v>
      </c>
      <c r="D3878">
        <v>2</v>
      </c>
      <c r="E3878">
        <v>2</v>
      </c>
      <c r="F3878">
        <v>0</v>
      </c>
      <c r="G3878">
        <v>2</v>
      </c>
      <c r="H3878">
        <v>95</v>
      </c>
      <c r="J3878">
        <v>94</v>
      </c>
      <c r="K3878">
        <v>95</v>
      </c>
      <c r="L3878">
        <v>98</v>
      </c>
      <c r="M3878">
        <v>91</v>
      </c>
      <c r="N3878">
        <v>92</v>
      </c>
      <c r="O3878">
        <v>91</v>
      </c>
      <c r="P3878">
        <v>93</v>
      </c>
      <c r="Q3878">
        <v>95</v>
      </c>
      <c r="R3878">
        <v>89</v>
      </c>
      <c r="S3878">
        <v>23</v>
      </c>
      <c r="T3878" s="34">
        <f>_xlfn.XLOOKUP(B3878,'LHA Demog pivot'!$B$4:$B$93,'LHA Demog pivot'!$C$4:$C$93,,,1)</f>
        <v>131178</v>
      </c>
      <c r="U3878" s="36">
        <f>ROUND(Table2[[#This Row],[LHA_Pop_2016]]*Table2[[#This Row],[C_ADR_7day]]/100000*7,0)</f>
        <v>18</v>
      </c>
      <c r="V3878" s="13">
        <f>IF(OR(Table2[[#This Row],[7d_positivity_public]]=0,ISBLANK(Table2[[#This Row],[7d_positivity_public]])),"",(Table2[[#This Row],[7d_positivity_public]]-Table2[[#This Row],[7d_positivity_all]])/Table2[[#This Row],[7d_positivity_public]])</f>
        <v>0.5</v>
      </c>
      <c r="W3878">
        <v>1</v>
      </c>
    </row>
    <row r="3879" spans="1:23" x14ac:dyDescent="0.25">
      <c r="A3879" s="10">
        <v>44519</v>
      </c>
      <c r="B3879">
        <v>325</v>
      </c>
      <c r="C3879" t="s">
        <v>278</v>
      </c>
      <c r="D3879">
        <v>5</v>
      </c>
      <c r="E3879">
        <v>3</v>
      </c>
      <c r="F3879">
        <v>2</v>
      </c>
      <c r="G3879">
        <v>4</v>
      </c>
      <c r="H3879">
        <v>96</v>
      </c>
      <c r="J3879">
        <v>95</v>
      </c>
      <c r="K3879">
        <v>97</v>
      </c>
      <c r="L3879">
        <v>99</v>
      </c>
      <c r="M3879">
        <v>92</v>
      </c>
      <c r="N3879">
        <v>94</v>
      </c>
      <c r="O3879">
        <v>92</v>
      </c>
      <c r="P3879">
        <v>94</v>
      </c>
      <c r="Q3879">
        <v>97</v>
      </c>
      <c r="R3879">
        <v>90</v>
      </c>
      <c r="S3879">
        <v>17</v>
      </c>
      <c r="T3879" s="34">
        <f>_xlfn.XLOOKUP(B3879,'LHA Demog pivot'!$B$4:$B$93,'LHA Demog pivot'!$C$4:$C$93,,,1)</f>
        <v>95808</v>
      </c>
      <c r="U3879" s="36">
        <f>ROUND(Table2[[#This Row],[LHA_Pop_2016]]*Table2[[#This Row],[C_ADR_7day]]/100000*7,0)</f>
        <v>34</v>
      </c>
      <c r="V3879" s="13">
        <f>IF(OR(Table2[[#This Row],[7d_positivity_public]]=0,ISBLANK(Table2[[#This Row],[7d_positivity_public]])),"",(Table2[[#This Row],[7d_positivity_public]]-Table2[[#This Row],[7d_positivity_all]])/Table2[[#This Row],[7d_positivity_public]])</f>
        <v>0.75</v>
      </c>
      <c r="W3879">
        <v>1</v>
      </c>
    </row>
    <row r="3880" spans="1:23" x14ac:dyDescent="0.25">
      <c r="A3880" s="10">
        <v>44519</v>
      </c>
      <c r="B3880">
        <v>326</v>
      </c>
      <c r="C3880" t="s">
        <v>279</v>
      </c>
      <c r="D3880">
        <v>3</v>
      </c>
      <c r="E3880">
        <v>5</v>
      </c>
      <c r="F3880">
        <v>-2</v>
      </c>
      <c r="G3880">
        <v>3</v>
      </c>
      <c r="H3880">
        <v>96</v>
      </c>
      <c r="J3880">
        <v>93</v>
      </c>
      <c r="K3880">
        <v>96</v>
      </c>
      <c r="L3880">
        <v>100</v>
      </c>
      <c r="M3880">
        <v>91</v>
      </c>
      <c r="N3880">
        <v>93</v>
      </c>
      <c r="O3880">
        <v>89</v>
      </c>
      <c r="P3880">
        <v>93</v>
      </c>
      <c r="Q3880">
        <v>96</v>
      </c>
      <c r="R3880">
        <v>89</v>
      </c>
      <c r="S3880">
        <v>15</v>
      </c>
      <c r="T3880" s="34">
        <f>_xlfn.XLOOKUP(B3880,'LHA Demog pivot'!$B$4:$B$93,'LHA Demog pivot'!$C$4:$C$93,,,1)</f>
        <v>134575</v>
      </c>
      <c r="U3880" s="36">
        <f>ROUND(Table2[[#This Row],[LHA_Pop_2016]]*Table2[[#This Row],[C_ADR_7day]]/100000*7,0)</f>
        <v>28</v>
      </c>
      <c r="V3880" s="13">
        <f>IF(OR(Table2[[#This Row],[7d_positivity_public]]=0,ISBLANK(Table2[[#This Row],[7d_positivity_public]])),"",(Table2[[#This Row],[7d_positivity_public]]-Table2[[#This Row],[7d_positivity_all]])/Table2[[#This Row],[7d_positivity_public]])</f>
        <v>0.33333333333333331</v>
      </c>
      <c r="W3880">
        <v>2</v>
      </c>
    </row>
    <row r="3881" spans="1:23" x14ac:dyDescent="0.25">
      <c r="A3881" s="10">
        <v>44519</v>
      </c>
      <c r="B3881">
        <v>331</v>
      </c>
      <c r="C3881" t="s">
        <v>280</v>
      </c>
      <c r="D3881">
        <v>4</v>
      </c>
      <c r="E3881">
        <v>3</v>
      </c>
      <c r="F3881">
        <v>1</v>
      </c>
      <c r="G3881">
        <v>3</v>
      </c>
      <c r="H3881">
        <v>95</v>
      </c>
      <c r="J3881">
        <v>96</v>
      </c>
      <c r="K3881">
        <v>95</v>
      </c>
      <c r="L3881">
        <v>96</v>
      </c>
      <c r="M3881">
        <v>94</v>
      </c>
      <c r="N3881">
        <v>92</v>
      </c>
      <c r="O3881">
        <v>93</v>
      </c>
      <c r="P3881">
        <v>92</v>
      </c>
      <c r="Q3881">
        <v>93</v>
      </c>
      <c r="R3881">
        <v>92</v>
      </c>
      <c r="S3881">
        <v>27</v>
      </c>
      <c r="T3881" s="34">
        <f>_xlfn.XLOOKUP(B3881,'LHA Demog pivot'!$B$4:$B$93,'LHA Demog pivot'!$C$4:$C$93,,,1)</f>
        <v>141392</v>
      </c>
      <c r="U3881" s="36">
        <f>ROUND(Table2[[#This Row],[LHA_Pop_2016]]*Table2[[#This Row],[C_ADR_7day]]/100000*7,0)</f>
        <v>40</v>
      </c>
      <c r="V3881" s="13">
        <f>IF(OR(Table2[[#This Row],[7d_positivity_public]]=0,ISBLANK(Table2[[#This Row],[7d_positivity_public]])),"",(Table2[[#This Row],[7d_positivity_public]]-Table2[[#This Row],[7d_positivity_all]])/Table2[[#This Row],[7d_positivity_public]])</f>
        <v>0.66666666666666663</v>
      </c>
      <c r="W3881">
        <v>1</v>
      </c>
    </row>
    <row r="3882" spans="1:23" x14ac:dyDescent="0.25">
      <c r="A3882" s="10">
        <v>44519</v>
      </c>
      <c r="B3882">
        <v>332</v>
      </c>
      <c r="C3882" t="s">
        <v>281</v>
      </c>
      <c r="D3882">
        <v>5</v>
      </c>
      <c r="E3882">
        <v>5</v>
      </c>
      <c r="F3882">
        <v>0</v>
      </c>
      <c r="G3882">
        <v>5</v>
      </c>
      <c r="H3882">
        <v>91</v>
      </c>
      <c r="J3882">
        <v>93</v>
      </c>
      <c r="K3882">
        <v>91</v>
      </c>
      <c r="L3882">
        <v>90</v>
      </c>
      <c r="M3882">
        <v>92</v>
      </c>
      <c r="N3882">
        <v>88</v>
      </c>
      <c r="O3882">
        <v>89</v>
      </c>
      <c r="P3882">
        <v>88</v>
      </c>
      <c r="Q3882">
        <v>86</v>
      </c>
      <c r="R3882">
        <v>90</v>
      </c>
      <c r="S3882">
        <v>36</v>
      </c>
      <c r="T3882" s="34">
        <f>_xlfn.XLOOKUP(B3882,'LHA Demog pivot'!$B$4:$B$93,'LHA Demog pivot'!$C$4:$C$93,,,1)</f>
        <v>50490</v>
      </c>
      <c r="U3882" s="36">
        <f>ROUND(Table2[[#This Row],[LHA_Pop_2016]]*Table2[[#This Row],[C_ADR_7day]]/100000*7,0)</f>
        <v>18</v>
      </c>
      <c r="V3882" s="13">
        <f>IF(OR(Table2[[#This Row],[7d_positivity_public]]=0,ISBLANK(Table2[[#This Row],[7d_positivity_public]])),"",(Table2[[#This Row],[7d_positivity_public]]-Table2[[#This Row],[7d_positivity_all]])/Table2[[#This Row],[7d_positivity_public]])</f>
        <v>0.6</v>
      </c>
      <c r="W3882">
        <v>2</v>
      </c>
    </row>
    <row r="3883" spans="1:23" x14ac:dyDescent="0.25">
      <c r="A3883" s="10">
        <v>44519</v>
      </c>
      <c r="B3883">
        <v>333</v>
      </c>
      <c r="C3883" t="s">
        <v>282</v>
      </c>
      <c r="D3883">
        <v>4</v>
      </c>
      <c r="E3883">
        <v>6</v>
      </c>
      <c r="F3883">
        <v>-2</v>
      </c>
      <c r="G3883">
        <v>4</v>
      </c>
      <c r="H3883">
        <v>88</v>
      </c>
      <c r="J3883">
        <v>83</v>
      </c>
      <c r="K3883">
        <v>89</v>
      </c>
      <c r="L3883">
        <v>83</v>
      </c>
      <c r="M3883">
        <v>91</v>
      </c>
      <c r="N3883">
        <v>85</v>
      </c>
      <c r="O3883">
        <v>76</v>
      </c>
      <c r="P3883">
        <v>85</v>
      </c>
      <c r="Q3883">
        <v>77</v>
      </c>
      <c r="R3883">
        <v>89</v>
      </c>
      <c r="S3883">
        <v>26</v>
      </c>
      <c r="T3883" s="34">
        <f>_xlfn.XLOOKUP(B3883,'LHA Demog pivot'!$B$4:$B$93,'LHA Demog pivot'!$C$4:$C$93,,,1)</f>
        <v>29970</v>
      </c>
      <c r="U3883" s="36">
        <f>ROUND(Table2[[#This Row],[LHA_Pop_2016]]*Table2[[#This Row],[C_ADR_7day]]/100000*7,0)</f>
        <v>8</v>
      </c>
      <c r="V3883" s="13">
        <f>IF(OR(Table2[[#This Row],[7d_positivity_public]]=0,ISBLANK(Table2[[#This Row],[7d_positivity_public]])),"",(Table2[[#This Row],[7d_positivity_public]]-Table2[[#This Row],[7d_positivity_all]])/Table2[[#This Row],[7d_positivity_public]])</f>
        <v>0.5</v>
      </c>
      <c r="W3883">
        <v>2</v>
      </c>
    </row>
    <row r="3884" spans="1:23" x14ac:dyDescent="0.25">
      <c r="A3884" s="10">
        <v>44519</v>
      </c>
      <c r="B3884">
        <v>334</v>
      </c>
      <c r="C3884" t="s">
        <v>283</v>
      </c>
      <c r="D3884">
        <v>1</v>
      </c>
      <c r="E3884">
        <v>0</v>
      </c>
      <c r="F3884">
        <v>1</v>
      </c>
      <c r="G3884">
        <v>2</v>
      </c>
      <c r="H3884">
        <v>86</v>
      </c>
      <c r="J3884">
        <v>79</v>
      </c>
      <c r="K3884">
        <v>86</v>
      </c>
      <c r="L3884">
        <v>79</v>
      </c>
      <c r="M3884">
        <v>90</v>
      </c>
      <c r="N3884">
        <v>82</v>
      </c>
      <c r="O3884">
        <v>70</v>
      </c>
      <c r="P3884">
        <v>82</v>
      </c>
      <c r="Q3884">
        <v>73</v>
      </c>
      <c r="R3884">
        <v>88</v>
      </c>
      <c r="S3884">
        <v>38</v>
      </c>
      <c r="T3884" s="34">
        <f>_xlfn.XLOOKUP(B3884,'LHA Demog pivot'!$B$4:$B$93,'LHA Demog pivot'!$C$4:$C$93,,,1)</f>
        <v>19671</v>
      </c>
      <c r="U3884" s="36">
        <f>ROUND(Table2[[#This Row],[LHA_Pop_2016]]*Table2[[#This Row],[C_ADR_7day]]/100000*7,0)</f>
        <v>1</v>
      </c>
      <c r="V3884" s="13">
        <f>IF(OR(Table2[[#This Row],[7d_positivity_public]]=0,ISBLANK(Table2[[#This Row],[7d_positivity_public]])),"",(Table2[[#This Row],[7d_positivity_public]]-Table2[[#This Row],[7d_positivity_all]])/Table2[[#This Row],[7d_positivity_public]])</f>
        <v>0.5</v>
      </c>
      <c r="W3884">
        <v>1</v>
      </c>
    </row>
    <row r="3885" spans="1:23" x14ac:dyDescent="0.25">
      <c r="A3885" s="10">
        <v>44519</v>
      </c>
      <c r="B3885">
        <v>335</v>
      </c>
      <c r="C3885" t="s">
        <v>284</v>
      </c>
      <c r="D3885">
        <v>8</v>
      </c>
      <c r="E3885">
        <v>8</v>
      </c>
      <c r="F3885">
        <v>0</v>
      </c>
      <c r="G3885">
        <v>5</v>
      </c>
      <c r="H3885">
        <v>97</v>
      </c>
      <c r="J3885">
        <v>93</v>
      </c>
      <c r="K3885">
        <v>98</v>
      </c>
      <c r="L3885">
        <v>99</v>
      </c>
      <c r="M3885">
        <v>95</v>
      </c>
      <c r="N3885">
        <v>92</v>
      </c>
      <c r="O3885">
        <v>86</v>
      </c>
      <c r="P3885">
        <v>92</v>
      </c>
      <c r="Q3885">
        <v>92</v>
      </c>
      <c r="R3885">
        <v>92</v>
      </c>
      <c r="S3885">
        <v>40</v>
      </c>
      <c r="T3885" s="34">
        <f>_xlfn.XLOOKUP(B3885,'LHA Demog pivot'!$B$4:$B$93,'LHA Demog pivot'!$C$4:$C$93,,,1)</f>
        <v>38653</v>
      </c>
      <c r="U3885" s="36">
        <f>ROUND(Table2[[#This Row],[LHA_Pop_2016]]*Table2[[#This Row],[C_ADR_7day]]/100000*7,0)</f>
        <v>22</v>
      </c>
      <c r="V3885" s="13">
        <f>IF(OR(Table2[[#This Row],[7d_positivity_public]]=0,ISBLANK(Table2[[#This Row],[7d_positivity_public]])),"",(Table2[[#This Row],[7d_positivity_public]]-Table2[[#This Row],[7d_positivity_all]])/Table2[[#This Row],[7d_positivity_public]])</f>
        <v>0.6</v>
      </c>
      <c r="W3885">
        <v>2</v>
      </c>
    </row>
    <row r="3886" spans="1:23" x14ac:dyDescent="0.25">
      <c r="A3886" s="10">
        <v>44519</v>
      </c>
      <c r="B3886">
        <v>336</v>
      </c>
      <c r="C3886" t="s">
        <v>285</v>
      </c>
      <c r="D3886">
        <v>155</v>
      </c>
      <c r="E3886">
        <v>85</v>
      </c>
      <c r="F3886">
        <v>70</v>
      </c>
      <c r="G3886">
        <v>21</v>
      </c>
      <c r="H3886">
        <v>80</v>
      </c>
      <c r="J3886">
        <v>68</v>
      </c>
      <c r="K3886">
        <v>81</v>
      </c>
      <c r="L3886">
        <v>77</v>
      </c>
      <c r="M3886">
        <v>85</v>
      </c>
      <c r="N3886">
        <v>73</v>
      </c>
      <c r="O3886">
        <v>58</v>
      </c>
      <c r="P3886">
        <v>75</v>
      </c>
      <c r="Q3886">
        <v>68</v>
      </c>
      <c r="R3886">
        <v>80</v>
      </c>
      <c r="S3886">
        <v>33</v>
      </c>
      <c r="T3886" s="34">
        <f>_xlfn.XLOOKUP(B3886,'LHA Demog pivot'!$B$4:$B$93,'LHA Demog pivot'!$C$4:$C$93,,,1)</f>
        <v>2678</v>
      </c>
      <c r="U3886" s="36">
        <f>ROUND(Table2[[#This Row],[LHA_Pop_2016]]*Table2[[#This Row],[C_ADR_7day]]/100000*7,0)</f>
        <v>29</v>
      </c>
      <c r="V3886" s="13">
        <f>IF(OR(Table2[[#This Row],[7d_positivity_public]]=0,ISBLANK(Table2[[#This Row],[7d_positivity_public]])),"",(Table2[[#This Row],[7d_positivity_public]]-Table2[[#This Row],[7d_positivity_all]])/Table2[[#This Row],[7d_positivity_public]])</f>
        <v>0</v>
      </c>
      <c r="W3886">
        <v>21</v>
      </c>
    </row>
    <row r="3887" spans="1:23" x14ac:dyDescent="0.25">
      <c r="A3887" s="10">
        <v>44519</v>
      </c>
      <c r="B3887">
        <v>337</v>
      </c>
      <c r="C3887" t="s">
        <v>286</v>
      </c>
      <c r="D3887">
        <v>9</v>
      </c>
      <c r="E3887">
        <v>35</v>
      </c>
      <c r="F3887">
        <v>-26</v>
      </c>
      <c r="G3887">
        <v>0</v>
      </c>
      <c r="H3887">
        <v>98</v>
      </c>
      <c r="J3887">
        <v>92</v>
      </c>
      <c r="K3887">
        <v>98</v>
      </c>
      <c r="L3887">
        <v>99</v>
      </c>
      <c r="M3887">
        <v>97</v>
      </c>
      <c r="N3887">
        <v>95</v>
      </c>
      <c r="O3887">
        <v>86</v>
      </c>
      <c r="P3887">
        <v>96</v>
      </c>
      <c r="Q3887">
        <v>96</v>
      </c>
      <c r="R3887">
        <v>95</v>
      </c>
      <c r="S3887">
        <v>45</v>
      </c>
      <c r="T3887" s="34">
        <f>_xlfn.XLOOKUP(B3887,'LHA Demog pivot'!$B$4:$B$93,'LHA Demog pivot'!$C$4:$C$93,,,1)</f>
        <v>1514</v>
      </c>
      <c r="U3887" s="36">
        <f>ROUND(Table2[[#This Row],[LHA_Pop_2016]]*Table2[[#This Row],[C_ADR_7day]]/100000*7,0)</f>
        <v>1</v>
      </c>
      <c r="V3887" s="13" t="str">
        <f>IF(OR(Table2[[#This Row],[7d_positivity_public]]=0,ISBLANK(Table2[[#This Row],[7d_positivity_public]])),"",(Table2[[#This Row],[7d_positivity_public]]-Table2[[#This Row],[7d_positivity_all]])/Table2[[#This Row],[7d_positivity_public]])</f>
        <v/>
      </c>
      <c r="W3887">
        <v>0</v>
      </c>
    </row>
    <row r="3888" spans="1:23" x14ac:dyDescent="0.25">
      <c r="A3888" s="10">
        <v>44519</v>
      </c>
      <c r="B3888">
        <v>411</v>
      </c>
      <c r="C3888" t="s">
        <v>287</v>
      </c>
      <c r="D3888">
        <v>2</v>
      </c>
      <c r="E3888">
        <v>3</v>
      </c>
      <c r="F3888">
        <v>-1</v>
      </c>
      <c r="G3888">
        <v>2</v>
      </c>
      <c r="H3888">
        <v>96</v>
      </c>
      <c r="J3888">
        <v>96</v>
      </c>
      <c r="K3888">
        <v>96</v>
      </c>
      <c r="L3888">
        <v>98</v>
      </c>
      <c r="M3888">
        <v>95</v>
      </c>
      <c r="N3888">
        <v>93</v>
      </c>
      <c r="O3888">
        <v>91</v>
      </c>
      <c r="P3888">
        <v>93</v>
      </c>
      <c r="Q3888">
        <v>94</v>
      </c>
      <c r="R3888">
        <v>93</v>
      </c>
      <c r="S3888">
        <v>21</v>
      </c>
      <c r="T3888" s="34">
        <f>_xlfn.XLOOKUP(B3888,'LHA Demog pivot'!$B$4:$B$93,'LHA Demog pivot'!$C$4:$C$93,,,1)</f>
        <v>225919</v>
      </c>
      <c r="U3888" s="36">
        <f>ROUND(Table2[[#This Row],[LHA_Pop_2016]]*Table2[[#This Row],[C_ADR_7day]]/100000*7,0)</f>
        <v>32</v>
      </c>
      <c r="V3888" s="13">
        <f>IF(OR(Table2[[#This Row],[7d_positivity_public]]=0,ISBLANK(Table2[[#This Row],[7d_positivity_public]])),"",(Table2[[#This Row],[7d_positivity_public]]-Table2[[#This Row],[7d_positivity_all]])/Table2[[#This Row],[7d_positivity_public]])</f>
        <v>0.5</v>
      </c>
      <c r="W3888">
        <v>1</v>
      </c>
    </row>
    <row r="3889" spans="1:23" x14ac:dyDescent="0.25">
      <c r="A3889" s="10">
        <v>44519</v>
      </c>
      <c r="B3889">
        <v>412</v>
      </c>
      <c r="C3889" t="s">
        <v>288</v>
      </c>
      <c r="D3889">
        <v>1</v>
      </c>
      <c r="E3889">
        <v>3</v>
      </c>
      <c r="F3889">
        <v>-2</v>
      </c>
      <c r="G3889">
        <v>1</v>
      </c>
      <c r="H3889">
        <v>93</v>
      </c>
      <c r="J3889">
        <v>92</v>
      </c>
      <c r="K3889">
        <v>93</v>
      </c>
      <c r="L3889">
        <v>92</v>
      </c>
      <c r="M3889">
        <v>94</v>
      </c>
      <c r="N3889">
        <v>89</v>
      </c>
      <c r="O3889">
        <v>86</v>
      </c>
      <c r="P3889">
        <v>89</v>
      </c>
      <c r="Q3889">
        <v>87</v>
      </c>
      <c r="R3889">
        <v>92</v>
      </c>
      <c r="S3889">
        <v>20</v>
      </c>
      <c r="T3889" s="34">
        <f>_xlfn.XLOOKUP(B3889,'LHA Demog pivot'!$B$4:$B$93,'LHA Demog pivot'!$C$4:$C$93,,,1)</f>
        <v>77460</v>
      </c>
      <c r="U3889" s="36">
        <f>ROUND(Table2[[#This Row],[LHA_Pop_2016]]*Table2[[#This Row],[C_ADR_7day]]/100000*7,0)</f>
        <v>5</v>
      </c>
      <c r="V3889" s="13">
        <f>IF(OR(Table2[[#This Row],[7d_positivity_public]]=0,ISBLANK(Table2[[#This Row],[7d_positivity_public]])),"",(Table2[[#This Row],[7d_positivity_public]]-Table2[[#This Row],[7d_positivity_all]])/Table2[[#This Row],[7d_positivity_public]])</f>
        <v>0</v>
      </c>
      <c r="W3889">
        <v>1</v>
      </c>
    </row>
    <row r="3890" spans="1:23" x14ac:dyDescent="0.25">
      <c r="A3890" s="10">
        <v>44519</v>
      </c>
      <c r="B3890">
        <v>413</v>
      </c>
      <c r="C3890" t="s">
        <v>289</v>
      </c>
      <c r="D3890">
        <v>4</v>
      </c>
      <c r="E3890">
        <v>3</v>
      </c>
      <c r="F3890">
        <v>1</v>
      </c>
      <c r="G3890">
        <v>4</v>
      </c>
      <c r="H3890">
        <v>95</v>
      </c>
      <c r="J3890">
        <v>97</v>
      </c>
      <c r="K3890">
        <v>95</v>
      </c>
      <c r="L3890">
        <v>94</v>
      </c>
      <c r="M3890">
        <v>96</v>
      </c>
      <c r="N3890">
        <v>93</v>
      </c>
      <c r="O3890">
        <v>92</v>
      </c>
      <c r="P3890">
        <v>93</v>
      </c>
      <c r="Q3890">
        <v>90</v>
      </c>
      <c r="R3890">
        <v>94</v>
      </c>
      <c r="S3890">
        <v>25</v>
      </c>
      <c r="T3890" s="34">
        <f>_xlfn.XLOOKUP(B3890,'LHA Demog pivot'!$B$4:$B$93,'LHA Demog pivot'!$C$4:$C$93,,,1)</f>
        <v>64692</v>
      </c>
      <c r="U3890" s="36">
        <f>ROUND(Table2[[#This Row],[LHA_Pop_2016]]*Table2[[#This Row],[C_ADR_7day]]/100000*7,0)</f>
        <v>18</v>
      </c>
      <c r="V3890" s="13">
        <f>IF(OR(Table2[[#This Row],[7d_positivity_public]]=0,ISBLANK(Table2[[#This Row],[7d_positivity_public]])),"",(Table2[[#This Row],[7d_positivity_public]]-Table2[[#This Row],[7d_positivity_all]])/Table2[[#This Row],[7d_positivity_public]])</f>
        <v>0.25</v>
      </c>
      <c r="W3890">
        <v>3</v>
      </c>
    </row>
    <row r="3891" spans="1:23" x14ac:dyDescent="0.25">
      <c r="A3891" s="10">
        <v>44519</v>
      </c>
      <c r="B3891">
        <v>414</v>
      </c>
      <c r="C3891" t="s">
        <v>290</v>
      </c>
      <c r="D3891">
        <v>10</v>
      </c>
      <c r="E3891">
        <v>9</v>
      </c>
      <c r="F3891">
        <v>1</v>
      </c>
      <c r="G3891">
        <v>10</v>
      </c>
      <c r="H3891">
        <v>87</v>
      </c>
      <c r="J3891">
        <v>82</v>
      </c>
      <c r="K3891">
        <v>87</v>
      </c>
      <c r="L3891">
        <v>79</v>
      </c>
      <c r="M3891">
        <v>91</v>
      </c>
      <c r="N3891">
        <v>84</v>
      </c>
      <c r="O3891">
        <v>74</v>
      </c>
      <c r="P3891">
        <v>84</v>
      </c>
      <c r="Q3891">
        <v>74</v>
      </c>
      <c r="R3891">
        <v>89</v>
      </c>
      <c r="S3891">
        <v>24</v>
      </c>
      <c r="T3891" s="34">
        <f>_xlfn.XLOOKUP(B3891,'LHA Demog pivot'!$B$4:$B$93,'LHA Demog pivot'!$C$4:$C$93,,,1)</f>
        <v>15289</v>
      </c>
      <c r="U3891" s="36">
        <f>ROUND(Table2[[#This Row],[LHA_Pop_2016]]*Table2[[#This Row],[C_ADR_7day]]/100000*7,0)</f>
        <v>11</v>
      </c>
      <c r="V3891" s="13">
        <f>IF(OR(Table2[[#This Row],[7d_positivity_public]]=0,ISBLANK(Table2[[#This Row],[7d_positivity_public]])),"",(Table2[[#This Row],[7d_positivity_public]]-Table2[[#This Row],[7d_positivity_all]])/Table2[[#This Row],[7d_positivity_public]])</f>
        <v>0.4</v>
      </c>
      <c r="W3891">
        <v>6</v>
      </c>
    </row>
    <row r="3892" spans="1:23" x14ac:dyDescent="0.25">
      <c r="A3892" s="10">
        <v>44519</v>
      </c>
      <c r="B3892">
        <v>421</v>
      </c>
      <c r="C3892" t="s">
        <v>291</v>
      </c>
      <c r="D3892">
        <v>8</v>
      </c>
      <c r="E3892">
        <v>16</v>
      </c>
      <c r="F3892">
        <v>-8</v>
      </c>
      <c r="G3892">
        <v>8</v>
      </c>
      <c r="H3892">
        <v>88</v>
      </c>
      <c r="J3892">
        <v>87</v>
      </c>
      <c r="K3892">
        <v>88</v>
      </c>
      <c r="L3892">
        <v>83</v>
      </c>
      <c r="M3892">
        <v>91</v>
      </c>
      <c r="N3892">
        <v>83</v>
      </c>
      <c r="O3892">
        <v>79</v>
      </c>
      <c r="P3892">
        <v>84</v>
      </c>
      <c r="Q3892">
        <v>77</v>
      </c>
      <c r="R3892">
        <v>89</v>
      </c>
      <c r="S3892">
        <v>23</v>
      </c>
      <c r="T3892" s="34">
        <f>_xlfn.XLOOKUP(B3892,'LHA Demog pivot'!$B$4:$B$93,'LHA Demog pivot'!$C$4:$C$93,,,1)</f>
        <v>58378</v>
      </c>
      <c r="U3892" s="36">
        <f>ROUND(Table2[[#This Row],[LHA_Pop_2016]]*Table2[[#This Row],[C_ADR_7day]]/100000*7,0)</f>
        <v>33</v>
      </c>
      <c r="V3892" s="13">
        <f>IF(OR(Table2[[#This Row],[7d_positivity_public]]=0,ISBLANK(Table2[[#This Row],[7d_positivity_public]])),"",(Table2[[#This Row],[7d_positivity_public]]-Table2[[#This Row],[7d_positivity_all]])/Table2[[#This Row],[7d_positivity_public]])</f>
        <v>0.375</v>
      </c>
      <c r="W3892">
        <v>5</v>
      </c>
    </row>
    <row r="3893" spans="1:23" x14ac:dyDescent="0.25">
      <c r="A3893" s="10">
        <v>44519</v>
      </c>
      <c r="B3893">
        <v>422</v>
      </c>
      <c r="C3893" t="s">
        <v>292</v>
      </c>
      <c r="D3893">
        <v>2</v>
      </c>
      <c r="E3893">
        <v>2</v>
      </c>
      <c r="F3893">
        <v>0</v>
      </c>
      <c r="G3893">
        <v>5</v>
      </c>
      <c r="H3893">
        <v>83</v>
      </c>
      <c r="J3893">
        <v>75</v>
      </c>
      <c r="K3893">
        <v>83</v>
      </c>
      <c r="L3893">
        <v>74</v>
      </c>
      <c r="M3893">
        <v>89</v>
      </c>
      <c r="N3893">
        <v>78</v>
      </c>
      <c r="O3893">
        <v>67</v>
      </c>
      <c r="P3893">
        <v>79</v>
      </c>
      <c r="Q3893">
        <v>67</v>
      </c>
      <c r="R3893">
        <v>86</v>
      </c>
      <c r="S3893">
        <v>14</v>
      </c>
      <c r="T3893" s="34">
        <f>_xlfn.XLOOKUP(B3893,'LHA Demog pivot'!$B$4:$B$93,'LHA Demog pivot'!$C$4:$C$93,,,1)</f>
        <v>6240</v>
      </c>
      <c r="U3893" s="36">
        <f>ROUND(Table2[[#This Row],[LHA_Pop_2016]]*Table2[[#This Row],[C_ADR_7day]]/100000*7,0)</f>
        <v>1</v>
      </c>
      <c r="V3893" s="13">
        <f>IF(OR(Table2[[#This Row],[7d_positivity_public]]=0,ISBLANK(Table2[[#This Row],[7d_positivity_public]])),"",(Table2[[#This Row],[7d_positivity_public]]-Table2[[#This Row],[7d_positivity_all]])/Table2[[#This Row],[7d_positivity_public]])</f>
        <v>0.2</v>
      </c>
      <c r="W3893">
        <v>4</v>
      </c>
    </row>
    <row r="3894" spans="1:23" x14ac:dyDescent="0.25">
      <c r="A3894" s="10">
        <v>44519</v>
      </c>
      <c r="B3894">
        <v>423</v>
      </c>
      <c r="C3894" t="s">
        <v>293</v>
      </c>
      <c r="D3894">
        <v>12</v>
      </c>
      <c r="E3894">
        <v>7</v>
      </c>
      <c r="F3894">
        <v>5</v>
      </c>
      <c r="G3894">
        <v>9</v>
      </c>
      <c r="H3894">
        <v>89</v>
      </c>
      <c r="J3894">
        <v>81</v>
      </c>
      <c r="K3894">
        <v>89</v>
      </c>
      <c r="L3894">
        <v>83</v>
      </c>
      <c r="M3894">
        <v>93</v>
      </c>
      <c r="N3894">
        <v>85</v>
      </c>
      <c r="O3894">
        <v>72</v>
      </c>
      <c r="P3894">
        <v>86</v>
      </c>
      <c r="Q3894">
        <v>76</v>
      </c>
      <c r="R3894">
        <v>90</v>
      </c>
      <c r="S3894">
        <v>15</v>
      </c>
      <c r="T3894" s="34">
        <f>_xlfn.XLOOKUP(B3894,'LHA Demog pivot'!$B$4:$B$93,'LHA Demog pivot'!$C$4:$C$93,,,1)</f>
        <v>19121</v>
      </c>
      <c r="U3894" s="36">
        <f>ROUND(Table2[[#This Row],[LHA_Pop_2016]]*Table2[[#This Row],[C_ADR_7day]]/100000*7,0)</f>
        <v>16</v>
      </c>
      <c r="V3894" s="13">
        <f>IF(OR(Table2[[#This Row],[7d_positivity_public]]=0,ISBLANK(Table2[[#This Row],[7d_positivity_public]])),"",(Table2[[#This Row],[7d_positivity_public]]-Table2[[#This Row],[7d_positivity_all]])/Table2[[#This Row],[7d_positivity_public]])</f>
        <v>0.1111111111111111</v>
      </c>
      <c r="W3894">
        <v>8</v>
      </c>
    </row>
    <row r="3895" spans="1:23" x14ac:dyDescent="0.25">
      <c r="A3895" s="10">
        <v>44519</v>
      </c>
      <c r="B3895">
        <v>424</v>
      </c>
      <c r="C3895" t="s">
        <v>294</v>
      </c>
      <c r="D3895">
        <v>15</v>
      </c>
      <c r="E3895">
        <v>18</v>
      </c>
      <c r="F3895">
        <v>-3</v>
      </c>
      <c r="G3895">
        <v>13</v>
      </c>
      <c r="H3895">
        <v>90</v>
      </c>
      <c r="J3895">
        <v>87</v>
      </c>
      <c r="K3895">
        <v>90</v>
      </c>
      <c r="L3895">
        <v>88</v>
      </c>
      <c r="M3895">
        <v>92</v>
      </c>
      <c r="N3895">
        <v>86</v>
      </c>
      <c r="O3895">
        <v>80</v>
      </c>
      <c r="P3895">
        <v>86</v>
      </c>
      <c r="Q3895">
        <v>82</v>
      </c>
      <c r="R3895">
        <v>90</v>
      </c>
      <c r="S3895">
        <v>18</v>
      </c>
      <c r="T3895" s="34">
        <f>_xlfn.XLOOKUP(B3895,'LHA Demog pivot'!$B$4:$B$93,'LHA Demog pivot'!$C$4:$C$93,,,1)</f>
        <v>108964</v>
      </c>
      <c r="U3895" s="36">
        <f>ROUND(Table2[[#This Row],[LHA_Pop_2016]]*Table2[[#This Row],[C_ADR_7day]]/100000*7,0)</f>
        <v>114</v>
      </c>
      <c r="V3895" s="13">
        <f>IF(OR(Table2[[#This Row],[7d_positivity_public]]=0,ISBLANK(Table2[[#This Row],[7d_positivity_public]])),"",(Table2[[#This Row],[7d_positivity_public]]-Table2[[#This Row],[7d_positivity_all]])/Table2[[#This Row],[7d_positivity_public]])</f>
        <v>0.23076923076923078</v>
      </c>
      <c r="W3895">
        <v>10</v>
      </c>
    </row>
    <row r="3896" spans="1:23" x14ac:dyDescent="0.25">
      <c r="A3896" s="10">
        <v>44519</v>
      </c>
      <c r="B3896">
        <v>425</v>
      </c>
      <c r="C3896" t="s">
        <v>295</v>
      </c>
      <c r="D3896">
        <v>8</v>
      </c>
      <c r="E3896">
        <v>13</v>
      </c>
      <c r="F3896">
        <v>-5</v>
      </c>
      <c r="G3896">
        <v>12</v>
      </c>
      <c r="H3896">
        <v>88</v>
      </c>
      <c r="J3896">
        <v>80</v>
      </c>
      <c r="K3896">
        <v>89</v>
      </c>
      <c r="L3896">
        <v>79</v>
      </c>
      <c r="M3896">
        <v>92</v>
      </c>
      <c r="N3896">
        <v>85</v>
      </c>
      <c r="O3896">
        <v>73</v>
      </c>
      <c r="P3896">
        <v>86</v>
      </c>
      <c r="Q3896">
        <v>73</v>
      </c>
      <c r="R3896">
        <v>90</v>
      </c>
      <c r="S3896">
        <v>26</v>
      </c>
      <c r="T3896" s="34">
        <f>_xlfn.XLOOKUP(B3896,'LHA Demog pivot'!$B$4:$B$93,'LHA Demog pivot'!$C$4:$C$93,,,1)</f>
        <v>47133</v>
      </c>
      <c r="U3896" s="36">
        <f>ROUND(Table2[[#This Row],[LHA_Pop_2016]]*Table2[[#This Row],[C_ADR_7day]]/100000*7,0)</f>
        <v>26</v>
      </c>
      <c r="V3896" s="13">
        <f>IF(OR(Table2[[#This Row],[7d_positivity_public]]=0,ISBLANK(Table2[[#This Row],[7d_positivity_public]])),"",(Table2[[#This Row],[7d_positivity_public]]-Table2[[#This Row],[7d_positivity_all]])/Table2[[#This Row],[7d_positivity_public]])</f>
        <v>0.33333333333333331</v>
      </c>
      <c r="W3896">
        <v>8</v>
      </c>
    </row>
    <row r="3897" spans="1:23" x14ac:dyDescent="0.25">
      <c r="A3897" s="10">
        <v>44519</v>
      </c>
      <c r="B3897">
        <v>426</v>
      </c>
      <c r="C3897" t="s">
        <v>296</v>
      </c>
      <c r="D3897">
        <v>2</v>
      </c>
      <c r="E3897">
        <v>7</v>
      </c>
      <c r="F3897">
        <v>-5</v>
      </c>
      <c r="G3897">
        <v>3</v>
      </c>
      <c r="H3897">
        <v>87</v>
      </c>
      <c r="J3897">
        <v>77</v>
      </c>
      <c r="K3897">
        <v>88</v>
      </c>
      <c r="L3897">
        <v>86</v>
      </c>
      <c r="M3897">
        <v>90</v>
      </c>
      <c r="N3897">
        <v>82</v>
      </c>
      <c r="O3897">
        <v>68</v>
      </c>
      <c r="P3897">
        <v>83</v>
      </c>
      <c r="Q3897">
        <v>78</v>
      </c>
      <c r="R3897">
        <v>88</v>
      </c>
      <c r="S3897">
        <v>23</v>
      </c>
      <c r="T3897" s="34">
        <f>_xlfn.XLOOKUP(B3897,'LHA Demog pivot'!$B$4:$B$93,'LHA Demog pivot'!$C$4:$C$93,,,1)</f>
        <v>30981</v>
      </c>
      <c r="U3897" s="36">
        <f>ROUND(Table2[[#This Row],[LHA_Pop_2016]]*Table2[[#This Row],[C_ADR_7day]]/100000*7,0)</f>
        <v>4</v>
      </c>
      <c r="V3897" s="13">
        <f>IF(OR(Table2[[#This Row],[7d_positivity_public]]=0,ISBLANK(Table2[[#This Row],[7d_positivity_public]])),"",(Table2[[#This Row],[7d_positivity_public]]-Table2[[#This Row],[7d_positivity_all]])/Table2[[#This Row],[7d_positivity_public]])</f>
        <v>0.33333333333333331</v>
      </c>
      <c r="W3897">
        <v>2</v>
      </c>
    </row>
    <row r="3898" spans="1:23" x14ac:dyDescent="0.25">
      <c r="A3898" s="10">
        <v>44519</v>
      </c>
      <c r="B3898">
        <v>431</v>
      </c>
      <c r="C3898" t="s">
        <v>297</v>
      </c>
      <c r="D3898">
        <v>4</v>
      </c>
      <c r="E3898">
        <v>7</v>
      </c>
      <c r="F3898">
        <v>-3</v>
      </c>
      <c r="G3898">
        <v>5</v>
      </c>
      <c r="H3898">
        <v>88</v>
      </c>
      <c r="J3898">
        <v>82</v>
      </c>
      <c r="K3898">
        <v>88</v>
      </c>
      <c r="L3898">
        <v>83</v>
      </c>
      <c r="M3898">
        <v>92</v>
      </c>
      <c r="N3898">
        <v>84</v>
      </c>
      <c r="O3898">
        <v>75</v>
      </c>
      <c r="P3898">
        <v>85</v>
      </c>
      <c r="Q3898">
        <v>77</v>
      </c>
      <c r="R3898">
        <v>90</v>
      </c>
      <c r="S3898">
        <v>25</v>
      </c>
      <c r="T3898" s="34">
        <f>_xlfn.XLOOKUP(B3898,'LHA Demog pivot'!$B$4:$B$93,'LHA Demog pivot'!$C$4:$C$93,,,1)</f>
        <v>66527</v>
      </c>
      <c r="U3898" s="36">
        <f>ROUND(Table2[[#This Row],[LHA_Pop_2016]]*Table2[[#This Row],[C_ADR_7day]]/100000*7,0)</f>
        <v>19</v>
      </c>
      <c r="V3898" s="13">
        <f>IF(OR(Table2[[#This Row],[7d_positivity_public]]=0,ISBLANK(Table2[[#This Row],[7d_positivity_public]])),"",(Table2[[#This Row],[7d_positivity_public]]-Table2[[#This Row],[7d_positivity_all]])/Table2[[#This Row],[7d_positivity_public]])</f>
        <v>0.2</v>
      </c>
      <c r="W3898">
        <v>4</v>
      </c>
    </row>
    <row r="3899" spans="1:23" x14ac:dyDescent="0.25">
      <c r="A3899" s="10">
        <v>44519</v>
      </c>
      <c r="B3899">
        <v>432</v>
      </c>
      <c r="C3899" t="s">
        <v>298</v>
      </c>
      <c r="D3899">
        <v>5</v>
      </c>
      <c r="E3899">
        <v>3</v>
      </c>
      <c r="F3899">
        <v>2</v>
      </c>
      <c r="G3899">
        <v>5</v>
      </c>
      <c r="H3899">
        <v>87</v>
      </c>
      <c r="J3899">
        <v>81</v>
      </c>
      <c r="K3899">
        <v>88</v>
      </c>
      <c r="L3899">
        <v>83</v>
      </c>
      <c r="M3899">
        <v>91</v>
      </c>
      <c r="N3899">
        <v>83</v>
      </c>
      <c r="O3899">
        <v>75</v>
      </c>
      <c r="P3899">
        <v>84</v>
      </c>
      <c r="Q3899">
        <v>77</v>
      </c>
      <c r="R3899">
        <v>89</v>
      </c>
      <c r="S3899">
        <v>26</v>
      </c>
      <c r="T3899" s="34">
        <f>_xlfn.XLOOKUP(B3899,'LHA Demog pivot'!$B$4:$B$93,'LHA Demog pivot'!$C$4:$C$93,,,1)</f>
        <v>42570</v>
      </c>
      <c r="U3899" s="36">
        <f>ROUND(Table2[[#This Row],[LHA_Pop_2016]]*Table2[[#This Row],[C_ADR_7day]]/100000*7,0)</f>
        <v>15</v>
      </c>
      <c r="V3899" s="13">
        <f>IF(OR(Table2[[#This Row],[7d_positivity_public]]=0,ISBLANK(Table2[[#This Row],[7d_positivity_public]])),"",(Table2[[#This Row],[7d_positivity_public]]-Table2[[#This Row],[7d_positivity_all]])/Table2[[#This Row],[7d_positivity_public]])</f>
        <v>0</v>
      </c>
      <c r="W3899">
        <v>5</v>
      </c>
    </row>
    <row r="3900" spans="1:23" x14ac:dyDescent="0.25">
      <c r="A3900" s="10">
        <v>44519</v>
      </c>
      <c r="B3900">
        <v>433</v>
      </c>
      <c r="C3900" t="s">
        <v>299</v>
      </c>
      <c r="D3900">
        <v>14</v>
      </c>
      <c r="E3900">
        <v>88</v>
      </c>
      <c r="F3900">
        <v>-74</v>
      </c>
      <c r="G3900">
        <v>57</v>
      </c>
      <c r="H3900">
        <v>83</v>
      </c>
      <c r="J3900">
        <v>74</v>
      </c>
      <c r="K3900">
        <v>84</v>
      </c>
      <c r="L3900">
        <v>80</v>
      </c>
      <c r="M3900">
        <v>86</v>
      </c>
      <c r="N3900">
        <v>77</v>
      </c>
      <c r="O3900">
        <v>62</v>
      </c>
      <c r="P3900">
        <v>79</v>
      </c>
      <c r="Q3900">
        <v>71</v>
      </c>
      <c r="R3900">
        <v>83</v>
      </c>
      <c r="S3900">
        <v>8</v>
      </c>
      <c r="T3900" s="34">
        <f>_xlfn.XLOOKUP(B3900,'LHA Demog pivot'!$B$4:$B$93,'LHA Demog pivot'!$C$4:$C$93,,,1)</f>
        <v>1901</v>
      </c>
      <c r="U3900" s="36">
        <f>ROUND(Table2[[#This Row],[LHA_Pop_2016]]*Table2[[#This Row],[C_ADR_7day]]/100000*7,0)</f>
        <v>2</v>
      </c>
      <c r="V3900" s="13">
        <f>IF(OR(Table2[[#This Row],[7d_positivity_public]]=0,ISBLANK(Table2[[#This Row],[7d_positivity_public]])),"",(Table2[[#This Row],[7d_positivity_public]]-Table2[[#This Row],[7d_positivity_all]])/Table2[[#This Row],[7d_positivity_public]])</f>
        <v>0.12280701754385964</v>
      </c>
      <c r="W3900">
        <v>50</v>
      </c>
    </row>
    <row r="3901" spans="1:23" x14ac:dyDescent="0.25">
      <c r="A3901" s="10">
        <v>44519</v>
      </c>
      <c r="B3901">
        <v>434</v>
      </c>
      <c r="C3901" t="s">
        <v>300</v>
      </c>
      <c r="D3901">
        <v>64</v>
      </c>
      <c r="E3901">
        <v>71</v>
      </c>
      <c r="F3901">
        <v>-7</v>
      </c>
      <c r="G3901">
        <v>30</v>
      </c>
      <c r="H3901">
        <v>86</v>
      </c>
      <c r="J3901">
        <v>78</v>
      </c>
      <c r="K3901">
        <v>87</v>
      </c>
      <c r="L3901">
        <v>83</v>
      </c>
      <c r="M3901">
        <v>89</v>
      </c>
      <c r="N3901">
        <v>80</v>
      </c>
      <c r="O3901">
        <v>68</v>
      </c>
      <c r="P3901">
        <v>82</v>
      </c>
      <c r="Q3901">
        <v>76</v>
      </c>
      <c r="R3901">
        <v>86</v>
      </c>
      <c r="S3901">
        <v>13</v>
      </c>
      <c r="T3901" s="34">
        <f>_xlfn.XLOOKUP(B3901,'LHA Demog pivot'!$B$4:$B$93,'LHA Demog pivot'!$C$4:$C$93,,,1)</f>
        <v>11235</v>
      </c>
      <c r="U3901" s="36">
        <f>ROUND(Table2[[#This Row],[LHA_Pop_2016]]*Table2[[#This Row],[C_ADR_7day]]/100000*7,0)</f>
        <v>50</v>
      </c>
      <c r="V3901" s="13">
        <f>IF(OR(Table2[[#This Row],[7d_positivity_public]]=0,ISBLANK(Table2[[#This Row],[7d_positivity_public]])),"",(Table2[[#This Row],[7d_positivity_public]]-Table2[[#This Row],[7d_positivity_all]])/Table2[[#This Row],[7d_positivity_public]])</f>
        <v>6.6666666666666666E-2</v>
      </c>
      <c r="W3901">
        <v>28</v>
      </c>
    </row>
    <row r="3902" spans="1:23" x14ac:dyDescent="0.25">
      <c r="A3902" s="10">
        <v>44519</v>
      </c>
      <c r="B3902">
        <v>510</v>
      </c>
      <c r="C3902" t="s">
        <v>301</v>
      </c>
      <c r="D3902">
        <v>6</v>
      </c>
      <c r="E3902">
        <v>6</v>
      </c>
      <c r="F3902">
        <v>0</v>
      </c>
      <c r="G3902">
        <v>10</v>
      </c>
      <c r="H3902">
        <v>90</v>
      </c>
      <c r="J3902">
        <v>85</v>
      </c>
      <c r="K3902">
        <v>90</v>
      </c>
      <c r="L3902">
        <v>89</v>
      </c>
      <c r="M3902">
        <v>92</v>
      </c>
      <c r="N3902">
        <v>85</v>
      </c>
      <c r="O3902">
        <v>78</v>
      </c>
      <c r="P3902">
        <v>85</v>
      </c>
      <c r="Q3902">
        <v>82</v>
      </c>
      <c r="R3902">
        <v>88</v>
      </c>
      <c r="S3902">
        <v>19</v>
      </c>
      <c r="T3902" s="34">
        <f>_xlfn.XLOOKUP(B3902,'LHA Demog pivot'!$B$4:$B$93,'LHA Demog pivot'!$C$4:$C$93,,,1)</f>
        <v>4198</v>
      </c>
      <c r="U3902" s="36">
        <f>ROUND(Table2[[#This Row],[LHA_Pop_2016]]*Table2[[#This Row],[C_ADR_7day]]/100000*7,0)</f>
        <v>2</v>
      </c>
      <c r="V3902" s="13">
        <f>IF(OR(Table2[[#This Row],[7d_positivity_public]]=0,ISBLANK(Table2[[#This Row],[7d_positivity_public]])),"",(Table2[[#This Row],[7d_positivity_public]]-Table2[[#This Row],[7d_positivity_all]])/Table2[[#This Row],[7d_positivity_public]])</f>
        <v>0</v>
      </c>
      <c r="W3902">
        <v>10</v>
      </c>
    </row>
    <row r="3903" spans="1:23" x14ac:dyDescent="0.25">
      <c r="A3903" s="10">
        <v>44519</v>
      </c>
      <c r="B3903">
        <v>512</v>
      </c>
      <c r="C3903" t="s">
        <v>304</v>
      </c>
      <c r="D3903">
        <v>4</v>
      </c>
      <c r="E3903">
        <v>11</v>
      </c>
      <c r="F3903">
        <v>-7</v>
      </c>
      <c r="G3903">
        <v>3</v>
      </c>
      <c r="H3903">
        <v>90</v>
      </c>
      <c r="J3903">
        <v>82</v>
      </c>
      <c r="K3903">
        <v>91</v>
      </c>
      <c r="L3903">
        <v>90</v>
      </c>
      <c r="M3903">
        <v>92</v>
      </c>
      <c r="N3903">
        <v>84</v>
      </c>
      <c r="O3903">
        <v>73</v>
      </c>
      <c r="P3903">
        <v>84</v>
      </c>
      <c r="Q3903">
        <v>81</v>
      </c>
      <c r="R3903">
        <v>89</v>
      </c>
      <c r="S3903">
        <v>14</v>
      </c>
      <c r="T3903" s="34">
        <f>_xlfn.XLOOKUP(B3903,'LHA Demog pivot'!$B$4:$B$93,'LHA Demog pivot'!$C$4:$C$93,,,1)</f>
        <v>13501</v>
      </c>
      <c r="U3903" s="36">
        <f>ROUND(Table2[[#This Row],[LHA_Pop_2016]]*Table2[[#This Row],[C_ADR_7day]]/100000*7,0)</f>
        <v>4</v>
      </c>
      <c r="V3903" s="13">
        <f>IF(OR(Table2[[#This Row],[7d_positivity_public]]=0,ISBLANK(Table2[[#This Row],[7d_positivity_public]])),"",(Table2[[#This Row],[7d_positivity_public]]-Table2[[#This Row],[7d_positivity_all]])/Table2[[#This Row],[7d_positivity_public]])</f>
        <v>0</v>
      </c>
      <c r="W3903">
        <v>3</v>
      </c>
    </row>
    <row r="3904" spans="1:23" x14ac:dyDescent="0.25">
      <c r="A3904" s="10">
        <v>44519</v>
      </c>
      <c r="B3904">
        <v>513</v>
      </c>
      <c r="C3904" t="s">
        <v>305</v>
      </c>
      <c r="D3904">
        <v>31</v>
      </c>
      <c r="E3904">
        <v>75</v>
      </c>
      <c r="F3904">
        <v>-44</v>
      </c>
      <c r="G3904">
        <v>35</v>
      </c>
      <c r="H3904">
        <v>85</v>
      </c>
      <c r="J3904">
        <v>71</v>
      </c>
      <c r="K3904">
        <v>86</v>
      </c>
      <c r="L3904">
        <v>84</v>
      </c>
      <c r="M3904">
        <v>88</v>
      </c>
      <c r="N3904">
        <v>77</v>
      </c>
      <c r="O3904">
        <v>58</v>
      </c>
      <c r="P3904">
        <v>79</v>
      </c>
      <c r="Q3904">
        <v>75</v>
      </c>
      <c r="R3904">
        <v>84</v>
      </c>
      <c r="S3904">
        <v>27</v>
      </c>
      <c r="T3904" s="34">
        <f>_xlfn.XLOOKUP(B3904,'LHA Demog pivot'!$B$4:$B$93,'LHA Demog pivot'!$C$4:$C$93,,,1)</f>
        <v>4223</v>
      </c>
      <c r="U3904" s="36">
        <f>ROUND(Table2[[#This Row],[LHA_Pop_2016]]*Table2[[#This Row],[C_ADR_7day]]/100000*7,0)</f>
        <v>9</v>
      </c>
      <c r="V3904" s="13">
        <f>IF(OR(Table2[[#This Row],[7d_positivity_public]]=0,ISBLANK(Table2[[#This Row],[7d_positivity_public]])),"",(Table2[[#This Row],[7d_positivity_public]]-Table2[[#This Row],[7d_positivity_all]])/Table2[[#This Row],[7d_positivity_public]])</f>
        <v>5.7142857142857141E-2</v>
      </c>
      <c r="W3904">
        <v>33</v>
      </c>
    </row>
    <row r="3905" spans="1:23" x14ac:dyDescent="0.25">
      <c r="A3905" s="10">
        <v>44519</v>
      </c>
      <c r="B3905">
        <v>514</v>
      </c>
      <c r="C3905" t="s">
        <v>306</v>
      </c>
      <c r="D3905">
        <v>17</v>
      </c>
      <c r="E3905">
        <v>28</v>
      </c>
      <c r="F3905">
        <v>-11</v>
      </c>
      <c r="G3905">
        <v>11</v>
      </c>
      <c r="H3905">
        <v>80</v>
      </c>
      <c r="J3905">
        <v>65</v>
      </c>
      <c r="K3905">
        <v>82</v>
      </c>
      <c r="L3905">
        <v>79</v>
      </c>
      <c r="M3905">
        <v>86</v>
      </c>
      <c r="N3905">
        <v>74</v>
      </c>
      <c r="O3905">
        <v>56</v>
      </c>
      <c r="P3905">
        <v>76</v>
      </c>
      <c r="Q3905">
        <v>70</v>
      </c>
      <c r="R3905">
        <v>82</v>
      </c>
      <c r="S3905">
        <v>39</v>
      </c>
      <c r="T3905" s="34">
        <f>_xlfn.XLOOKUP(B3905,'LHA Demog pivot'!$B$4:$B$93,'LHA Demog pivot'!$C$4:$C$93,,,1)</f>
        <v>16414</v>
      </c>
      <c r="U3905" s="36">
        <f>ROUND(Table2[[#This Row],[LHA_Pop_2016]]*Table2[[#This Row],[C_ADR_7day]]/100000*7,0)</f>
        <v>20</v>
      </c>
      <c r="V3905" s="13">
        <f>IF(OR(Table2[[#This Row],[7d_positivity_public]]=0,ISBLANK(Table2[[#This Row],[7d_positivity_public]])),"",(Table2[[#This Row],[7d_positivity_public]]-Table2[[#This Row],[7d_positivity_all]])/Table2[[#This Row],[7d_positivity_public]])</f>
        <v>-9.0909090909090912E-2</v>
      </c>
      <c r="W3905">
        <v>12</v>
      </c>
    </row>
    <row r="3906" spans="1:23" x14ac:dyDescent="0.25">
      <c r="A3906" s="10">
        <v>44519</v>
      </c>
      <c r="B3906">
        <v>515</v>
      </c>
      <c r="C3906" t="s">
        <v>307</v>
      </c>
      <c r="D3906">
        <v>7</v>
      </c>
      <c r="E3906">
        <v>12</v>
      </c>
      <c r="F3906">
        <v>-5</v>
      </c>
      <c r="G3906">
        <v>16</v>
      </c>
      <c r="H3906">
        <v>100</v>
      </c>
      <c r="J3906">
        <v>76</v>
      </c>
      <c r="K3906">
        <v>100</v>
      </c>
      <c r="L3906">
        <v>100</v>
      </c>
      <c r="M3906">
        <v>100</v>
      </c>
      <c r="N3906">
        <v>94</v>
      </c>
      <c r="O3906">
        <v>68</v>
      </c>
      <c r="P3906">
        <v>96</v>
      </c>
      <c r="Q3906">
        <v>96</v>
      </c>
      <c r="R3906">
        <v>96</v>
      </c>
      <c r="S3906">
        <v>31</v>
      </c>
      <c r="T3906" s="34">
        <f>_xlfn.XLOOKUP(B3906,'LHA Demog pivot'!$B$4:$B$93,'LHA Demog pivot'!$C$4:$C$93,,,1)</f>
        <v>9090</v>
      </c>
      <c r="U3906" s="36">
        <f>ROUND(Table2[[#This Row],[LHA_Pop_2016]]*Table2[[#This Row],[C_ADR_7day]]/100000*7,0)</f>
        <v>4</v>
      </c>
      <c r="V3906" s="13">
        <f>IF(OR(Table2[[#This Row],[7d_positivity_public]]=0,ISBLANK(Table2[[#This Row],[7d_positivity_public]])),"",(Table2[[#This Row],[7d_positivity_public]]-Table2[[#This Row],[7d_positivity_all]])/Table2[[#This Row],[7d_positivity_public]])</f>
        <v>0.1875</v>
      </c>
      <c r="W3906">
        <v>13</v>
      </c>
    </row>
    <row r="3907" spans="1:23" x14ac:dyDescent="0.25">
      <c r="A3907" s="10">
        <v>44519</v>
      </c>
      <c r="B3907">
        <v>517</v>
      </c>
      <c r="C3907" t="s">
        <v>308</v>
      </c>
      <c r="D3907">
        <v>52</v>
      </c>
      <c r="E3907">
        <v>51</v>
      </c>
      <c r="F3907">
        <v>1</v>
      </c>
      <c r="G3907">
        <v>36</v>
      </c>
      <c r="H3907">
        <v>87</v>
      </c>
      <c r="J3907">
        <v>77</v>
      </c>
      <c r="K3907">
        <v>88</v>
      </c>
      <c r="L3907">
        <v>86</v>
      </c>
      <c r="M3907">
        <v>90</v>
      </c>
      <c r="N3907">
        <v>81</v>
      </c>
      <c r="O3907">
        <v>66</v>
      </c>
      <c r="P3907">
        <v>82</v>
      </c>
      <c r="Q3907">
        <v>78</v>
      </c>
      <c r="R3907">
        <v>87</v>
      </c>
      <c r="S3907">
        <v>28</v>
      </c>
      <c r="T3907" s="34">
        <f>_xlfn.XLOOKUP(B3907,'LHA Demog pivot'!$B$4:$B$93,'LHA Demog pivot'!$C$4:$C$93,,,1)</f>
        <v>20250</v>
      </c>
      <c r="U3907" s="36">
        <f>ROUND(Table2[[#This Row],[LHA_Pop_2016]]*Table2[[#This Row],[C_ADR_7day]]/100000*7,0)</f>
        <v>74</v>
      </c>
      <c r="V3907" s="13">
        <f>IF(OR(Table2[[#This Row],[7d_positivity_public]]=0,ISBLANK(Table2[[#This Row],[7d_positivity_public]])),"",(Table2[[#This Row],[7d_positivity_public]]-Table2[[#This Row],[7d_positivity_all]])/Table2[[#This Row],[7d_positivity_public]])</f>
        <v>8.3333333333333329E-2</v>
      </c>
      <c r="W3907">
        <v>33</v>
      </c>
    </row>
    <row r="3908" spans="1:23" x14ac:dyDescent="0.25">
      <c r="A3908" s="10">
        <v>44519</v>
      </c>
      <c r="B3908">
        <v>518</v>
      </c>
      <c r="C3908" t="s">
        <v>309</v>
      </c>
      <c r="D3908">
        <v>74</v>
      </c>
      <c r="E3908">
        <v>45</v>
      </c>
      <c r="F3908">
        <v>29</v>
      </c>
      <c r="G3908">
        <v>46</v>
      </c>
      <c r="H3908">
        <v>92</v>
      </c>
      <c r="J3908">
        <v>84</v>
      </c>
      <c r="K3908">
        <v>93</v>
      </c>
      <c r="L3908">
        <v>92</v>
      </c>
      <c r="M3908">
        <v>93</v>
      </c>
      <c r="N3908">
        <v>85</v>
      </c>
      <c r="O3908">
        <v>73</v>
      </c>
      <c r="P3908">
        <v>87</v>
      </c>
      <c r="Q3908">
        <v>85</v>
      </c>
      <c r="R3908">
        <v>89</v>
      </c>
      <c r="S3908">
        <v>27</v>
      </c>
      <c r="T3908" s="34">
        <f>_xlfn.XLOOKUP(B3908,'LHA Demog pivot'!$B$4:$B$93,'LHA Demog pivot'!$C$4:$C$93,,,1)</f>
        <v>1880</v>
      </c>
      <c r="U3908" s="36">
        <f>ROUND(Table2[[#This Row],[LHA_Pop_2016]]*Table2[[#This Row],[C_ADR_7day]]/100000*7,0)</f>
        <v>10</v>
      </c>
      <c r="V3908" s="13">
        <f>IF(OR(Table2[[#This Row],[7d_positivity_public]]=0,ISBLANK(Table2[[#This Row],[7d_positivity_public]])),"",(Table2[[#This Row],[7d_positivity_public]]-Table2[[#This Row],[7d_positivity_all]])/Table2[[#This Row],[7d_positivity_public]])</f>
        <v>0</v>
      </c>
      <c r="W3908">
        <v>46</v>
      </c>
    </row>
    <row r="3909" spans="1:23" x14ac:dyDescent="0.25">
      <c r="A3909" s="10">
        <v>44519</v>
      </c>
      <c r="B3909">
        <v>521</v>
      </c>
      <c r="C3909" t="s">
        <v>310</v>
      </c>
      <c r="D3909">
        <v>29</v>
      </c>
      <c r="E3909">
        <v>40</v>
      </c>
      <c r="F3909">
        <v>-11</v>
      </c>
      <c r="G3909">
        <v>25</v>
      </c>
      <c r="H3909">
        <v>78</v>
      </c>
      <c r="J3909">
        <v>66</v>
      </c>
      <c r="K3909">
        <v>79</v>
      </c>
      <c r="L3909">
        <v>73</v>
      </c>
      <c r="M3909">
        <v>84</v>
      </c>
      <c r="N3909">
        <v>72</v>
      </c>
      <c r="O3909">
        <v>58</v>
      </c>
      <c r="P3909">
        <v>73</v>
      </c>
      <c r="Q3909">
        <v>64</v>
      </c>
      <c r="R3909">
        <v>81</v>
      </c>
      <c r="S3909">
        <v>29</v>
      </c>
      <c r="T3909" s="34">
        <f>_xlfn.XLOOKUP(B3909,'LHA Demog pivot'!$B$4:$B$93,'LHA Demog pivot'!$C$4:$C$93,,,1)</f>
        <v>23205</v>
      </c>
      <c r="U3909" s="36">
        <f>ROUND(Table2[[#This Row],[LHA_Pop_2016]]*Table2[[#This Row],[C_ADR_7day]]/100000*7,0)</f>
        <v>47</v>
      </c>
      <c r="V3909" s="13">
        <f>IF(OR(Table2[[#This Row],[7d_positivity_public]]=0,ISBLANK(Table2[[#This Row],[7d_positivity_public]])),"",(Table2[[#This Row],[7d_positivity_public]]-Table2[[#This Row],[7d_positivity_all]])/Table2[[#This Row],[7d_positivity_public]])</f>
        <v>0.12</v>
      </c>
      <c r="W3909">
        <v>22</v>
      </c>
    </row>
    <row r="3910" spans="1:23" x14ac:dyDescent="0.25">
      <c r="A3910" s="10">
        <v>44519</v>
      </c>
      <c r="B3910">
        <v>522</v>
      </c>
      <c r="C3910" t="s">
        <v>311</v>
      </c>
      <c r="D3910">
        <v>74</v>
      </c>
      <c r="E3910">
        <v>61</v>
      </c>
      <c r="F3910">
        <v>13</v>
      </c>
      <c r="G3910">
        <v>39</v>
      </c>
      <c r="H3910">
        <v>78</v>
      </c>
      <c r="J3910">
        <v>58</v>
      </c>
      <c r="K3910">
        <v>79</v>
      </c>
      <c r="L3910">
        <v>75</v>
      </c>
      <c r="M3910">
        <v>83</v>
      </c>
      <c r="N3910">
        <v>72</v>
      </c>
      <c r="O3910">
        <v>50</v>
      </c>
      <c r="P3910">
        <v>74</v>
      </c>
      <c r="Q3910">
        <v>66</v>
      </c>
      <c r="R3910">
        <v>81</v>
      </c>
      <c r="S3910">
        <v>24</v>
      </c>
      <c r="T3910" s="34">
        <f>_xlfn.XLOOKUP(B3910,'LHA Demog pivot'!$B$4:$B$93,'LHA Demog pivot'!$C$4:$C$93,,,1)</f>
        <v>6256</v>
      </c>
      <c r="U3910" s="36">
        <f>ROUND(Table2[[#This Row],[LHA_Pop_2016]]*Table2[[#This Row],[C_ADR_7day]]/100000*7,0)</f>
        <v>32</v>
      </c>
      <c r="V3910" s="13">
        <f>IF(OR(Table2[[#This Row],[7d_positivity_public]]=0,ISBLANK(Table2[[#This Row],[7d_positivity_public]])),"",(Table2[[#This Row],[7d_positivity_public]]-Table2[[#This Row],[7d_positivity_all]])/Table2[[#This Row],[7d_positivity_public]])</f>
        <v>2.564102564102564E-2</v>
      </c>
      <c r="W3910">
        <v>38</v>
      </c>
    </row>
    <row r="3911" spans="1:23" x14ac:dyDescent="0.25">
      <c r="A3911" s="10">
        <v>44519</v>
      </c>
      <c r="B3911">
        <v>523</v>
      </c>
      <c r="C3911" t="s">
        <v>312</v>
      </c>
      <c r="D3911">
        <v>7</v>
      </c>
      <c r="E3911">
        <v>15</v>
      </c>
      <c r="F3911">
        <v>-8</v>
      </c>
      <c r="G3911">
        <v>10</v>
      </c>
      <c r="H3911">
        <v>75</v>
      </c>
      <c r="J3911">
        <v>59</v>
      </c>
      <c r="K3911">
        <v>77</v>
      </c>
      <c r="L3911">
        <v>71</v>
      </c>
      <c r="M3911">
        <v>83</v>
      </c>
      <c r="N3911">
        <v>68</v>
      </c>
      <c r="O3911">
        <v>50</v>
      </c>
      <c r="P3911">
        <v>70</v>
      </c>
      <c r="Q3911">
        <v>61</v>
      </c>
      <c r="R3911">
        <v>79</v>
      </c>
      <c r="S3911">
        <v>21</v>
      </c>
      <c r="T3911" s="34">
        <f>_xlfn.XLOOKUP(B3911,'LHA Demog pivot'!$B$4:$B$93,'LHA Demog pivot'!$C$4:$C$93,,,1)</f>
        <v>15857</v>
      </c>
      <c r="U3911" s="36">
        <f>ROUND(Table2[[#This Row],[LHA_Pop_2016]]*Table2[[#This Row],[C_ADR_7day]]/100000*7,0)</f>
        <v>8</v>
      </c>
      <c r="V3911" s="13">
        <f>IF(OR(Table2[[#This Row],[7d_positivity_public]]=0,ISBLANK(Table2[[#This Row],[7d_positivity_public]])),"",(Table2[[#This Row],[7d_positivity_public]]-Table2[[#This Row],[7d_positivity_all]])/Table2[[#This Row],[7d_positivity_public]])</f>
        <v>0.1</v>
      </c>
      <c r="W3911">
        <v>9</v>
      </c>
    </row>
    <row r="3912" spans="1:23" x14ac:dyDescent="0.25">
      <c r="A3912" s="10">
        <v>44519</v>
      </c>
      <c r="B3912">
        <v>524</v>
      </c>
      <c r="C3912" t="s">
        <v>313</v>
      </c>
      <c r="D3912">
        <v>15</v>
      </c>
      <c r="E3912">
        <v>16</v>
      </c>
      <c r="F3912">
        <v>-1</v>
      </c>
      <c r="G3912">
        <v>13</v>
      </c>
      <c r="H3912">
        <v>87</v>
      </c>
      <c r="J3912">
        <v>76</v>
      </c>
      <c r="K3912">
        <v>88</v>
      </c>
      <c r="L3912">
        <v>86</v>
      </c>
      <c r="M3912">
        <v>90</v>
      </c>
      <c r="N3912">
        <v>81</v>
      </c>
      <c r="O3912">
        <v>69</v>
      </c>
      <c r="P3912">
        <v>82</v>
      </c>
      <c r="Q3912">
        <v>78</v>
      </c>
      <c r="R3912">
        <v>87</v>
      </c>
      <c r="S3912">
        <v>22</v>
      </c>
      <c r="T3912" s="34">
        <f>_xlfn.XLOOKUP(B3912,'LHA Demog pivot'!$B$4:$B$93,'LHA Demog pivot'!$C$4:$C$93,,,1)</f>
        <v>95077</v>
      </c>
      <c r="U3912" s="36">
        <f>ROUND(Table2[[#This Row],[LHA_Pop_2016]]*Table2[[#This Row],[C_ADR_7day]]/100000*7,0)</f>
        <v>100</v>
      </c>
      <c r="V3912" s="13">
        <f>IF(OR(Table2[[#This Row],[7d_positivity_public]]=0,ISBLANK(Table2[[#This Row],[7d_positivity_public]])),"",(Table2[[#This Row],[7d_positivity_public]]-Table2[[#This Row],[7d_positivity_all]])/Table2[[#This Row],[7d_positivity_public]])</f>
        <v>0.15384615384615385</v>
      </c>
      <c r="W3912">
        <v>11</v>
      </c>
    </row>
    <row r="3913" spans="1:23" x14ac:dyDescent="0.25">
      <c r="A3913" s="10">
        <v>44519</v>
      </c>
      <c r="B3913">
        <v>531</v>
      </c>
      <c r="C3913" t="s">
        <v>314</v>
      </c>
      <c r="D3913">
        <v>32</v>
      </c>
      <c r="E3913">
        <v>28</v>
      </c>
      <c r="F3913">
        <v>4</v>
      </c>
      <c r="G3913">
        <v>24</v>
      </c>
      <c r="H3913">
        <v>69</v>
      </c>
      <c r="J3913">
        <v>48</v>
      </c>
      <c r="K3913">
        <v>71</v>
      </c>
      <c r="L3913">
        <v>65</v>
      </c>
      <c r="M3913">
        <v>78</v>
      </c>
      <c r="N3913">
        <v>60</v>
      </c>
      <c r="O3913">
        <v>39</v>
      </c>
      <c r="P3913">
        <v>62</v>
      </c>
      <c r="Q3913">
        <v>54</v>
      </c>
      <c r="R3913">
        <v>73</v>
      </c>
      <c r="S3913">
        <v>33</v>
      </c>
      <c r="T3913" s="34">
        <f>_xlfn.XLOOKUP(B3913,'LHA Demog pivot'!$B$4:$B$93,'LHA Demog pivot'!$C$4:$C$93,,,1)</f>
        <v>26850</v>
      </c>
      <c r="U3913" s="36">
        <f>ROUND(Table2[[#This Row],[LHA_Pop_2016]]*Table2[[#This Row],[C_ADR_7day]]/100000*7,0)</f>
        <v>60</v>
      </c>
      <c r="V3913" s="13">
        <f>IF(OR(Table2[[#This Row],[7d_positivity_public]]=0,ISBLANK(Table2[[#This Row],[7d_positivity_public]])),"",(Table2[[#This Row],[7d_positivity_public]]-Table2[[#This Row],[7d_positivity_all]])/Table2[[#This Row],[7d_positivity_public]])</f>
        <v>8.3333333333333329E-2</v>
      </c>
      <c r="W3913">
        <v>22</v>
      </c>
    </row>
    <row r="3914" spans="1:23" x14ac:dyDescent="0.25">
      <c r="A3914" s="10">
        <v>44519</v>
      </c>
      <c r="B3914">
        <v>532</v>
      </c>
      <c r="C3914" t="s">
        <v>315</v>
      </c>
      <c r="D3914">
        <v>42</v>
      </c>
      <c r="E3914">
        <v>25</v>
      </c>
      <c r="F3914">
        <v>17</v>
      </c>
      <c r="G3914">
        <v>30</v>
      </c>
      <c r="H3914">
        <v>72</v>
      </c>
      <c r="J3914">
        <v>51</v>
      </c>
      <c r="K3914">
        <v>74</v>
      </c>
      <c r="L3914">
        <v>71</v>
      </c>
      <c r="M3914">
        <v>80</v>
      </c>
      <c r="N3914">
        <v>64</v>
      </c>
      <c r="O3914">
        <v>42</v>
      </c>
      <c r="P3914">
        <v>66</v>
      </c>
      <c r="Q3914">
        <v>61</v>
      </c>
      <c r="R3914">
        <v>75</v>
      </c>
      <c r="S3914">
        <v>29</v>
      </c>
      <c r="T3914" s="34">
        <f>_xlfn.XLOOKUP(B3914,'LHA Demog pivot'!$B$4:$B$93,'LHA Demog pivot'!$C$4:$C$93,,,1)</f>
        <v>35521</v>
      </c>
      <c r="U3914" s="36">
        <f>ROUND(Table2[[#This Row],[LHA_Pop_2016]]*Table2[[#This Row],[C_ADR_7day]]/100000*7,0)</f>
        <v>104</v>
      </c>
      <c r="V3914" s="13">
        <f>IF(OR(Table2[[#This Row],[7d_positivity_public]]=0,ISBLANK(Table2[[#This Row],[7d_positivity_public]])),"",(Table2[[#This Row],[7d_positivity_public]]-Table2[[#This Row],[7d_positivity_all]])/Table2[[#This Row],[7d_positivity_public]])</f>
        <v>0.26666666666666666</v>
      </c>
      <c r="W3914">
        <v>22</v>
      </c>
    </row>
    <row r="3915" spans="1:23" x14ac:dyDescent="0.25">
      <c r="A3915" s="10">
        <v>44519</v>
      </c>
      <c r="B3915">
        <v>533</v>
      </c>
      <c r="C3915" t="s">
        <v>316</v>
      </c>
      <c r="D3915">
        <v>22</v>
      </c>
      <c r="E3915">
        <v>11</v>
      </c>
      <c r="F3915">
        <v>11</v>
      </c>
      <c r="G3915">
        <v>43</v>
      </c>
      <c r="H3915">
        <v>71</v>
      </c>
      <c r="J3915">
        <v>58</v>
      </c>
      <c r="K3915">
        <v>73</v>
      </c>
      <c r="L3915">
        <v>68</v>
      </c>
      <c r="M3915">
        <v>78</v>
      </c>
      <c r="N3915">
        <v>62</v>
      </c>
      <c r="O3915">
        <v>43</v>
      </c>
      <c r="P3915">
        <v>65</v>
      </c>
      <c r="Q3915">
        <v>58</v>
      </c>
      <c r="R3915">
        <v>73</v>
      </c>
      <c r="S3915">
        <v>30</v>
      </c>
      <c r="T3915" s="34">
        <f>_xlfn.XLOOKUP(B3915,'LHA Demog pivot'!$B$4:$B$93,'LHA Demog pivot'!$C$4:$C$93,,,1)</f>
        <v>5514</v>
      </c>
      <c r="U3915" s="36">
        <f>ROUND(Table2[[#This Row],[LHA_Pop_2016]]*Table2[[#This Row],[C_ADR_7day]]/100000*7,0)</f>
        <v>8</v>
      </c>
      <c r="V3915" s="13">
        <f>IF(OR(Table2[[#This Row],[7d_positivity_public]]=0,ISBLANK(Table2[[#This Row],[7d_positivity_public]])),"",(Table2[[#This Row],[7d_positivity_public]]-Table2[[#This Row],[7d_positivity_all]])/Table2[[#This Row],[7d_positivity_public]])</f>
        <v>0.23255813953488372</v>
      </c>
      <c r="W3915">
        <v>33</v>
      </c>
    </row>
    <row r="3916" spans="1:23" x14ac:dyDescent="0.25">
      <c r="A3916" s="10">
        <v>44519</v>
      </c>
      <c r="B3916">
        <v>555</v>
      </c>
      <c r="C3916" t="s">
        <v>317</v>
      </c>
      <c r="D3916">
        <v>34</v>
      </c>
      <c r="E3916">
        <v>68</v>
      </c>
      <c r="F3916">
        <v>-34</v>
      </c>
      <c r="G3916">
        <v>28</v>
      </c>
      <c r="H3916">
        <v>91</v>
      </c>
      <c r="J3916">
        <v>71</v>
      </c>
      <c r="K3916">
        <v>93</v>
      </c>
      <c r="L3916">
        <v>93</v>
      </c>
      <c r="M3916">
        <v>92</v>
      </c>
      <c r="N3916">
        <v>82</v>
      </c>
      <c r="O3916">
        <v>59</v>
      </c>
      <c r="P3916">
        <v>84</v>
      </c>
      <c r="Q3916">
        <v>79</v>
      </c>
      <c r="R3916">
        <v>88</v>
      </c>
      <c r="S3916">
        <v>34</v>
      </c>
      <c r="T3916" s="34">
        <f>_xlfn.XLOOKUP(B3916,'LHA Demog pivot'!$B$4:$B$93,'LHA Demog pivot'!$C$4:$C$93,,,1)</f>
        <v>2049</v>
      </c>
      <c r="U3916" s="36">
        <f>ROUND(Table2[[#This Row],[LHA_Pop_2016]]*Table2[[#This Row],[C_ADR_7day]]/100000*7,0)</f>
        <v>5</v>
      </c>
      <c r="V3916" s="13">
        <f>IF(OR(Table2[[#This Row],[7d_positivity_public]]=0,ISBLANK(Table2[[#This Row],[7d_positivity_public]])),"",(Table2[[#This Row],[7d_positivity_public]]-Table2[[#This Row],[7d_positivity_all]])/Table2[[#This Row],[7d_positivity_public]])</f>
        <v>0</v>
      </c>
      <c r="W3916">
        <v>28</v>
      </c>
    </row>
    <row r="3917" spans="1:23" x14ac:dyDescent="0.25">
      <c r="A3917" s="10">
        <v>44523</v>
      </c>
      <c r="B3917">
        <v>111</v>
      </c>
      <c r="C3917" t="s">
        <v>242</v>
      </c>
      <c r="D3917">
        <v>5</v>
      </c>
      <c r="E3917">
        <v>5</v>
      </c>
      <c r="F3917">
        <v>0</v>
      </c>
      <c r="G3917">
        <v>3</v>
      </c>
      <c r="H3917">
        <v>88</v>
      </c>
      <c r="J3917">
        <v>79</v>
      </c>
      <c r="K3917">
        <v>89</v>
      </c>
      <c r="L3917">
        <v>88</v>
      </c>
      <c r="M3917">
        <v>90</v>
      </c>
      <c r="N3917">
        <v>82</v>
      </c>
      <c r="O3917">
        <v>71</v>
      </c>
      <c r="P3917">
        <v>83</v>
      </c>
      <c r="Q3917">
        <v>80</v>
      </c>
      <c r="R3917">
        <v>87</v>
      </c>
      <c r="S3917">
        <v>34</v>
      </c>
      <c r="T3917" s="34">
        <f>_xlfn.XLOOKUP(B3917,'LHA Demog pivot'!$B$4:$B$93,'LHA Demog pivot'!$C$4:$C$93,,,1)</f>
        <v>15531</v>
      </c>
      <c r="U3917" s="36">
        <f>ROUND(Table2[[#This Row],[LHA_Pop_2016]]*Table2[[#This Row],[C_ADR_7day]]/100000*7,0)</f>
        <v>5</v>
      </c>
      <c r="V3917" s="13">
        <f>IF(OR(Table2[[#This Row],[7d_positivity_public]]=0,ISBLANK(Table2[[#This Row],[7d_positivity_public]])),"",(Table2[[#This Row],[7d_positivity_public]]-Table2[[#This Row],[7d_positivity_all]])/Table2[[#This Row],[7d_positivity_public]])</f>
        <v>-0.33333333333333331</v>
      </c>
      <c r="W3917">
        <v>4</v>
      </c>
    </row>
    <row r="3918" spans="1:23" x14ac:dyDescent="0.25">
      <c r="A3918" s="10">
        <v>44523</v>
      </c>
      <c r="B3918">
        <v>112</v>
      </c>
      <c r="C3918" t="s">
        <v>243</v>
      </c>
      <c r="D3918">
        <v>20</v>
      </c>
      <c r="E3918">
        <v>13</v>
      </c>
      <c r="F3918">
        <v>7</v>
      </c>
      <c r="G3918">
        <v>10</v>
      </c>
      <c r="H3918">
        <v>85</v>
      </c>
      <c r="J3918">
        <v>76</v>
      </c>
      <c r="K3918">
        <v>86</v>
      </c>
      <c r="L3918">
        <v>82</v>
      </c>
      <c r="M3918">
        <v>90</v>
      </c>
      <c r="N3918">
        <v>81</v>
      </c>
      <c r="O3918">
        <v>69</v>
      </c>
      <c r="P3918">
        <v>82</v>
      </c>
      <c r="Q3918">
        <v>75</v>
      </c>
      <c r="R3918">
        <v>88</v>
      </c>
      <c r="S3918">
        <v>41</v>
      </c>
      <c r="T3918" s="34">
        <f>_xlfn.XLOOKUP(B3918,'LHA Demog pivot'!$B$4:$B$93,'LHA Demog pivot'!$C$4:$C$93,,,1)</f>
        <v>26248</v>
      </c>
      <c r="U3918" s="36">
        <f>ROUND(Table2[[#This Row],[LHA_Pop_2016]]*Table2[[#This Row],[C_ADR_7day]]/100000*7,0)</f>
        <v>37</v>
      </c>
      <c r="V3918" s="13">
        <f>IF(OR(Table2[[#This Row],[7d_positivity_public]]=0,ISBLANK(Table2[[#This Row],[7d_positivity_public]])),"",(Table2[[#This Row],[7d_positivity_public]]-Table2[[#This Row],[7d_positivity_all]])/Table2[[#This Row],[7d_positivity_public]])</f>
        <v>0</v>
      </c>
      <c r="W3918">
        <v>10</v>
      </c>
    </row>
    <row r="3919" spans="1:23" x14ac:dyDescent="0.25">
      <c r="A3919" s="10">
        <v>44523</v>
      </c>
      <c r="B3919">
        <v>113</v>
      </c>
      <c r="C3919" t="s">
        <v>244</v>
      </c>
      <c r="D3919">
        <v>8</v>
      </c>
      <c r="E3919">
        <v>3</v>
      </c>
      <c r="F3919">
        <v>5</v>
      </c>
      <c r="G3919">
        <v>5</v>
      </c>
      <c r="H3919">
        <v>90</v>
      </c>
      <c r="J3919">
        <v>88</v>
      </c>
      <c r="K3919">
        <v>90</v>
      </c>
      <c r="L3919">
        <v>87</v>
      </c>
      <c r="M3919">
        <v>92</v>
      </c>
      <c r="N3919">
        <v>86</v>
      </c>
      <c r="O3919">
        <v>80</v>
      </c>
      <c r="P3919">
        <v>86</v>
      </c>
      <c r="Q3919">
        <v>81</v>
      </c>
      <c r="R3919">
        <v>90</v>
      </c>
      <c r="S3919">
        <v>49</v>
      </c>
      <c r="T3919" s="34">
        <f>_xlfn.XLOOKUP(B3919,'LHA Demog pivot'!$B$4:$B$93,'LHA Demog pivot'!$C$4:$C$93,,,1)</f>
        <v>9178</v>
      </c>
      <c r="U3919" s="36">
        <f>ROUND(Table2[[#This Row],[LHA_Pop_2016]]*Table2[[#This Row],[C_ADR_7day]]/100000*7,0)</f>
        <v>5</v>
      </c>
      <c r="V3919" s="13">
        <f>IF(OR(Table2[[#This Row],[7d_positivity_public]]=0,ISBLANK(Table2[[#This Row],[7d_positivity_public]])),"",(Table2[[#This Row],[7d_positivity_public]]-Table2[[#This Row],[7d_positivity_all]])/Table2[[#This Row],[7d_positivity_public]])</f>
        <v>0</v>
      </c>
      <c r="W3919">
        <v>5</v>
      </c>
    </row>
    <row r="3920" spans="1:23" x14ac:dyDescent="0.25">
      <c r="A3920" s="10">
        <v>44523</v>
      </c>
      <c r="B3920">
        <v>114</v>
      </c>
      <c r="C3920" t="s">
        <v>245</v>
      </c>
      <c r="D3920">
        <v>11</v>
      </c>
      <c r="E3920">
        <v>15</v>
      </c>
      <c r="F3920">
        <v>-4</v>
      </c>
      <c r="G3920">
        <v>7</v>
      </c>
      <c r="H3920">
        <v>92</v>
      </c>
      <c r="J3920">
        <v>79</v>
      </c>
      <c r="K3920">
        <v>93</v>
      </c>
      <c r="L3920">
        <v>92</v>
      </c>
      <c r="M3920">
        <v>94</v>
      </c>
      <c r="N3920">
        <v>87</v>
      </c>
      <c r="O3920">
        <v>70</v>
      </c>
      <c r="P3920">
        <v>88</v>
      </c>
      <c r="Q3920">
        <v>85</v>
      </c>
      <c r="R3920">
        <v>91</v>
      </c>
      <c r="S3920">
        <v>29</v>
      </c>
      <c r="T3920" s="34">
        <f>_xlfn.XLOOKUP(B3920,'LHA Demog pivot'!$B$4:$B$93,'LHA Demog pivot'!$C$4:$C$93,,,1)</f>
        <v>9487</v>
      </c>
      <c r="U3920" s="36">
        <f>ROUND(Table2[[#This Row],[LHA_Pop_2016]]*Table2[[#This Row],[C_ADR_7day]]/100000*7,0)</f>
        <v>7</v>
      </c>
      <c r="V3920" s="13">
        <f>IF(OR(Table2[[#This Row],[7d_positivity_public]]=0,ISBLANK(Table2[[#This Row],[7d_positivity_public]])),"",(Table2[[#This Row],[7d_positivity_public]]-Table2[[#This Row],[7d_positivity_all]])/Table2[[#This Row],[7d_positivity_public]])</f>
        <v>0.14285714285714285</v>
      </c>
      <c r="W3920">
        <v>6</v>
      </c>
    </row>
    <row r="3921" spans="1:23" x14ac:dyDescent="0.25">
      <c r="A3921" s="10">
        <v>44523</v>
      </c>
      <c r="B3921">
        <v>115</v>
      </c>
      <c r="C3921" t="s">
        <v>246</v>
      </c>
      <c r="D3921">
        <v>0</v>
      </c>
      <c r="E3921">
        <v>5</v>
      </c>
      <c r="F3921">
        <v>-5</v>
      </c>
      <c r="G3921">
        <v>0</v>
      </c>
      <c r="H3921">
        <v>75</v>
      </c>
      <c r="J3921">
        <v>53</v>
      </c>
      <c r="K3921">
        <v>76</v>
      </c>
      <c r="L3921">
        <v>65</v>
      </c>
      <c r="M3921">
        <v>83</v>
      </c>
      <c r="N3921">
        <v>70</v>
      </c>
      <c r="O3921">
        <v>45</v>
      </c>
      <c r="P3921">
        <v>72</v>
      </c>
      <c r="Q3921">
        <v>58</v>
      </c>
      <c r="R3921">
        <v>79</v>
      </c>
      <c r="S3921">
        <v>30</v>
      </c>
      <c r="T3921" s="34">
        <f>_xlfn.XLOOKUP(B3921,'LHA Demog pivot'!$B$4:$B$93,'LHA Demog pivot'!$C$4:$C$93,,,1)</f>
        <v>12634</v>
      </c>
      <c r="U3921" s="36">
        <f>ROUND(Table2[[#This Row],[LHA_Pop_2016]]*Table2[[#This Row],[C_ADR_7day]]/100000*7,0)</f>
        <v>0</v>
      </c>
      <c r="V3921" s="13" t="str">
        <f>IF(OR(Table2[[#This Row],[7d_positivity_public]]=0,ISBLANK(Table2[[#This Row],[7d_positivity_public]])),"",(Table2[[#This Row],[7d_positivity_public]]-Table2[[#This Row],[7d_positivity_all]])/Table2[[#This Row],[7d_positivity_public]])</f>
        <v/>
      </c>
      <c r="W3921">
        <v>0</v>
      </c>
    </row>
    <row r="3922" spans="1:23" x14ac:dyDescent="0.25">
      <c r="A3922" s="10">
        <v>44523</v>
      </c>
      <c r="B3922">
        <v>116</v>
      </c>
      <c r="C3922" t="s">
        <v>247</v>
      </c>
      <c r="D3922">
        <v>0</v>
      </c>
      <c r="E3922">
        <v>4</v>
      </c>
      <c r="F3922">
        <v>-4</v>
      </c>
      <c r="G3922">
        <v>0</v>
      </c>
      <c r="H3922">
        <v>93</v>
      </c>
      <c r="J3922">
        <v>81</v>
      </c>
      <c r="K3922">
        <v>94</v>
      </c>
      <c r="L3922">
        <v>97</v>
      </c>
      <c r="M3922">
        <v>90</v>
      </c>
      <c r="N3922">
        <v>87</v>
      </c>
      <c r="O3922">
        <v>73</v>
      </c>
      <c r="P3922">
        <v>88</v>
      </c>
      <c r="Q3922">
        <v>89</v>
      </c>
      <c r="R3922">
        <v>87</v>
      </c>
      <c r="S3922">
        <v>38</v>
      </c>
      <c r="T3922" s="34">
        <f>_xlfn.XLOOKUP(B3922,'LHA Demog pivot'!$B$4:$B$93,'LHA Demog pivot'!$C$4:$C$93,,,1)</f>
        <v>6851</v>
      </c>
      <c r="U3922" s="36">
        <f>ROUND(Table2[[#This Row],[LHA_Pop_2016]]*Table2[[#This Row],[C_ADR_7day]]/100000*7,0)</f>
        <v>0</v>
      </c>
      <c r="V3922" s="13" t="str">
        <f>IF(OR(Table2[[#This Row],[7d_positivity_public]]=0,ISBLANK(Table2[[#This Row],[7d_positivity_public]])),"",(Table2[[#This Row],[7d_positivity_public]]-Table2[[#This Row],[7d_positivity_all]])/Table2[[#This Row],[7d_positivity_public]])</f>
        <v/>
      </c>
      <c r="W3922">
        <v>0</v>
      </c>
    </row>
    <row r="3923" spans="1:23" x14ac:dyDescent="0.25">
      <c r="A3923" s="10">
        <v>44523</v>
      </c>
      <c r="B3923">
        <v>121</v>
      </c>
      <c r="C3923" t="s">
        <v>248</v>
      </c>
      <c r="D3923">
        <v>0</v>
      </c>
      <c r="E3923">
        <v>0</v>
      </c>
      <c r="F3923">
        <v>0</v>
      </c>
      <c r="G3923">
        <v>0</v>
      </c>
      <c r="H3923">
        <v>75</v>
      </c>
      <c r="J3923">
        <v>52</v>
      </c>
      <c r="K3923">
        <v>77</v>
      </c>
      <c r="L3923">
        <v>63</v>
      </c>
      <c r="M3923">
        <v>83</v>
      </c>
      <c r="N3923">
        <v>70</v>
      </c>
      <c r="O3923">
        <v>47</v>
      </c>
      <c r="P3923">
        <v>72</v>
      </c>
      <c r="Q3923">
        <v>56</v>
      </c>
      <c r="R3923">
        <v>79</v>
      </c>
      <c r="S3923">
        <v>23</v>
      </c>
      <c r="T3923" s="34">
        <f>_xlfn.XLOOKUP(B3923,'LHA Demog pivot'!$B$4:$B$93,'LHA Demog pivot'!$C$4:$C$93,,,1)</f>
        <v>3209</v>
      </c>
      <c r="U3923" s="36">
        <f>ROUND(Table2[[#This Row],[LHA_Pop_2016]]*Table2[[#This Row],[C_ADR_7day]]/100000*7,0)</f>
        <v>0</v>
      </c>
      <c r="V3923" s="13" t="str">
        <f>IF(OR(Table2[[#This Row],[7d_positivity_public]]=0,ISBLANK(Table2[[#This Row],[7d_positivity_public]])),"",(Table2[[#This Row],[7d_positivity_public]]-Table2[[#This Row],[7d_positivity_all]])/Table2[[#This Row],[7d_positivity_public]])</f>
        <v/>
      </c>
      <c r="W3923">
        <v>0</v>
      </c>
    </row>
    <row r="3924" spans="1:23" x14ac:dyDescent="0.25">
      <c r="A3924" s="10">
        <v>44523</v>
      </c>
      <c r="B3924">
        <v>122</v>
      </c>
      <c r="C3924" t="s">
        <v>249</v>
      </c>
      <c r="D3924">
        <v>4</v>
      </c>
      <c r="E3924">
        <v>2</v>
      </c>
      <c r="F3924">
        <v>2</v>
      </c>
      <c r="G3924">
        <v>2</v>
      </c>
      <c r="H3924">
        <v>79</v>
      </c>
      <c r="J3924">
        <v>67</v>
      </c>
      <c r="K3924">
        <v>80</v>
      </c>
      <c r="L3924">
        <v>76</v>
      </c>
      <c r="M3924">
        <v>84</v>
      </c>
      <c r="N3924">
        <v>75</v>
      </c>
      <c r="O3924">
        <v>61</v>
      </c>
      <c r="P3924">
        <v>76</v>
      </c>
      <c r="Q3924">
        <v>71</v>
      </c>
      <c r="R3924">
        <v>82</v>
      </c>
      <c r="S3924">
        <v>24</v>
      </c>
      <c r="T3924" s="34">
        <f>_xlfn.XLOOKUP(B3924,'LHA Demog pivot'!$B$4:$B$93,'LHA Demog pivot'!$C$4:$C$93,,,1)</f>
        <v>25523</v>
      </c>
      <c r="U3924" s="36">
        <f>ROUND(Table2[[#This Row],[LHA_Pop_2016]]*Table2[[#This Row],[C_ADR_7day]]/100000*7,0)</f>
        <v>7</v>
      </c>
      <c r="V3924" s="13">
        <f>IF(OR(Table2[[#This Row],[7d_positivity_public]]=0,ISBLANK(Table2[[#This Row],[7d_positivity_public]])),"",(Table2[[#This Row],[7d_positivity_public]]-Table2[[#This Row],[7d_positivity_all]])/Table2[[#This Row],[7d_positivity_public]])</f>
        <v>-0.5</v>
      </c>
      <c r="W3924">
        <v>3</v>
      </c>
    </row>
    <row r="3925" spans="1:23" x14ac:dyDescent="0.25">
      <c r="A3925" s="10">
        <v>44523</v>
      </c>
      <c r="B3925">
        <v>123</v>
      </c>
      <c r="C3925" t="s">
        <v>250</v>
      </c>
      <c r="D3925">
        <v>1</v>
      </c>
      <c r="E3925">
        <v>1</v>
      </c>
      <c r="F3925">
        <v>0</v>
      </c>
      <c r="G3925">
        <v>1</v>
      </c>
      <c r="H3925">
        <v>83</v>
      </c>
      <c r="J3925">
        <v>72</v>
      </c>
      <c r="K3925">
        <v>84</v>
      </c>
      <c r="L3925">
        <v>80</v>
      </c>
      <c r="M3925">
        <v>88</v>
      </c>
      <c r="N3925">
        <v>80</v>
      </c>
      <c r="O3925">
        <v>66</v>
      </c>
      <c r="P3925">
        <v>81</v>
      </c>
      <c r="Q3925">
        <v>75</v>
      </c>
      <c r="R3925">
        <v>86</v>
      </c>
      <c r="S3925">
        <v>38</v>
      </c>
      <c r="T3925" s="34">
        <f>_xlfn.XLOOKUP(B3925,'LHA Demog pivot'!$B$4:$B$93,'LHA Demog pivot'!$C$4:$C$93,,,1)</f>
        <v>13710</v>
      </c>
      <c r="U3925" s="36">
        <f>ROUND(Table2[[#This Row],[LHA_Pop_2016]]*Table2[[#This Row],[C_ADR_7day]]/100000*7,0)</f>
        <v>1</v>
      </c>
      <c r="V3925" s="13">
        <f>IF(OR(Table2[[#This Row],[7d_positivity_public]]=0,ISBLANK(Table2[[#This Row],[7d_positivity_public]])),"",(Table2[[#This Row],[7d_positivity_public]]-Table2[[#This Row],[7d_positivity_all]])/Table2[[#This Row],[7d_positivity_public]])</f>
        <v>0</v>
      </c>
      <c r="W3925">
        <v>1</v>
      </c>
    </row>
    <row r="3926" spans="1:23" x14ac:dyDescent="0.25">
      <c r="A3926" s="10">
        <v>44523</v>
      </c>
      <c r="B3926">
        <v>124</v>
      </c>
      <c r="C3926" t="s">
        <v>251</v>
      </c>
      <c r="D3926">
        <v>15</v>
      </c>
      <c r="E3926">
        <v>9</v>
      </c>
      <c r="F3926">
        <v>6</v>
      </c>
      <c r="G3926">
        <v>15</v>
      </c>
      <c r="H3926">
        <v>79</v>
      </c>
      <c r="J3926">
        <v>62</v>
      </c>
      <c r="K3926">
        <v>80</v>
      </c>
      <c r="L3926">
        <v>70</v>
      </c>
      <c r="M3926">
        <v>85</v>
      </c>
      <c r="N3926">
        <v>75</v>
      </c>
      <c r="O3926">
        <v>56</v>
      </c>
      <c r="P3926">
        <v>75</v>
      </c>
      <c r="Q3926">
        <v>62</v>
      </c>
      <c r="R3926">
        <v>82</v>
      </c>
      <c r="S3926">
        <v>17</v>
      </c>
      <c r="T3926" s="34">
        <f>_xlfn.XLOOKUP(B3926,'LHA Demog pivot'!$B$4:$B$93,'LHA Demog pivot'!$C$4:$C$93,,,1)</f>
        <v>4501</v>
      </c>
      <c r="U3926" s="36">
        <f>ROUND(Table2[[#This Row],[LHA_Pop_2016]]*Table2[[#This Row],[C_ADR_7day]]/100000*7,0)</f>
        <v>5</v>
      </c>
      <c r="V3926" s="13">
        <f>IF(OR(Table2[[#This Row],[7d_positivity_public]]=0,ISBLANK(Table2[[#This Row],[7d_positivity_public]])),"",(Table2[[#This Row],[7d_positivity_public]]-Table2[[#This Row],[7d_positivity_all]])/Table2[[#This Row],[7d_positivity_public]])</f>
        <v>0.13333333333333333</v>
      </c>
      <c r="W3926">
        <v>13</v>
      </c>
    </row>
    <row r="3927" spans="1:23" x14ac:dyDescent="0.25">
      <c r="A3927" s="10">
        <v>44523</v>
      </c>
      <c r="B3927">
        <v>125</v>
      </c>
      <c r="C3927" t="s">
        <v>252</v>
      </c>
      <c r="D3927">
        <v>0</v>
      </c>
      <c r="E3927">
        <v>1</v>
      </c>
      <c r="F3927">
        <v>-1</v>
      </c>
      <c r="G3927">
        <v>0</v>
      </c>
      <c r="H3927">
        <v>89</v>
      </c>
      <c r="J3927">
        <v>85</v>
      </c>
      <c r="K3927">
        <v>89</v>
      </c>
      <c r="L3927">
        <v>86</v>
      </c>
      <c r="M3927">
        <v>92</v>
      </c>
      <c r="N3927">
        <v>86</v>
      </c>
      <c r="O3927">
        <v>78</v>
      </c>
      <c r="P3927">
        <v>86</v>
      </c>
      <c r="Q3927">
        <v>81</v>
      </c>
      <c r="R3927">
        <v>90</v>
      </c>
      <c r="S3927">
        <v>42</v>
      </c>
      <c r="T3927" s="34">
        <f>_xlfn.XLOOKUP(B3927,'LHA Demog pivot'!$B$4:$B$93,'LHA Demog pivot'!$C$4:$C$93,,,1)</f>
        <v>19367</v>
      </c>
      <c r="U3927" s="36">
        <f>ROUND(Table2[[#This Row],[LHA_Pop_2016]]*Table2[[#This Row],[C_ADR_7day]]/100000*7,0)</f>
        <v>0</v>
      </c>
      <c r="V3927" s="13" t="str">
        <f>IF(OR(Table2[[#This Row],[7d_positivity_public]]=0,ISBLANK(Table2[[#This Row],[7d_positivity_public]])),"",(Table2[[#This Row],[7d_positivity_public]]-Table2[[#This Row],[7d_positivity_all]])/Table2[[#This Row],[7d_positivity_public]])</f>
        <v/>
      </c>
      <c r="W3927">
        <v>0</v>
      </c>
    </row>
    <row r="3928" spans="1:23" x14ac:dyDescent="0.25">
      <c r="A3928" s="10">
        <v>44523</v>
      </c>
      <c r="B3928">
        <v>126</v>
      </c>
      <c r="C3928" t="s">
        <v>83</v>
      </c>
      <c r="D3928">
        <v>6</v>
      </c>
      <c r="E3928">
        <v>3</v>
      </c>
      <c r="F3928">
        <v>3</v>
      </c>
      <c r="G3928">
        <v>7</v>
      </c>
      <c r="H3928">
        <v>81</v>
      </c>
      <c r="J3928">
        <v>62</v>
      </c>
      <c r="K3928">
        <v>82</v>
      </c>
      <c r="L3928">
        <v>73</v>
      </c>
      <c r="M3928">
        <v>86</v>
      </c>
      <c r="N3928">
        <v>76</v>
      </c>
      <c r="O3928">
        <v>55</v>
      </c>
      <c r="P3928">
        <v>78</v>
      </c>
      <c r="Q3928">
        <v>66</v>
      </c>
      <c r="R3928">
        <v>83</v>
      </c>
      <c r="S3928">
        <v>29</v>
      </c>
      <c r="T3928" s="34">
        <f>_xlfn.XLOOKUP(B3928,'LHA Demog pivot'!$B$4:$B$93,'LHA Demog pivot'!$C$4:$C$93,,,1)</f>
        <v>8611</v>
      </c>
      <c r="U3928" s="36">
        <f>ROUND(Table2[[#This Row],[LHA_Pop_2016]]*Table2[[#This Row],[C_ADR_7day]]/100000*7,0)</f>
        <v>4</v>
      </c>
      <c r="V3928" s="13">
        <f>IF(OR(Table2[[#This Row],[7d_positivity_public]]=0,ISBLANK(Table2[[#This Row],[7d_positivity_public]])),"",(Table2[[#This Row],[7d_positivity_public]]-Table2[[#This Row],[7d_positivity_all]])/Table2[[#This Row],[7d_positivity_public]])</f>
        <v>0.14285714285714285</v>
      </c>
      <c r="W3928">
        <v>6</v>
      </c>
    </row>
    <row r="3929" spans="1:23" x14ac:dyDescent="0.25">
      <c r="A3929" s="10">
        <v>44523</v>
      </c>
      <c r="B3929">
        <v>127</v>
      </c>
      <c r="C3929" t="s">
        <v>84</v>
      </c>
      <c r="D3929">
        <v>0</v>
      </c>
      <c r="E3929">
        <v>8</v>
      </c>
      <c r="F3929">
        <v>-8</v>
      </c>
      <c r="G3929">
        <v>0</v>
      </c>
      <c r="H3929">
        <v>73</v>
      </c>
      <c r="J3929">
        <v>48</v>
      </c>
      <c r="K3929">
        <v>75</v>
      </c>
      <c r="L3929">
        <v>68</v>
      </c>
      <c r="M3929">
        <v>77</v>
      </c>
      <c r="N3929">
        <v>68</v>
      </c>
      <c r="O3929">
        <v>38</v>
      </c>
      <c r="P3929">
        <v>70</v>
      </c>
      <c r="Q3929">
        <v>60</v>
      </c>
      <c r="R3929">
        <v>75</v>
      </c>
      <c r="S3929">
        <v>12</v>
      </c>
      <c r="T3929" s="34">
        <f>_xlfn.XLOOKUP(B3929,'LHA Demog pivot'!$B$4:$B$93,'LHA Demog pivot'!$C$4:$C$93,,,1)</f>
        <v>3469</v>
      </c>
      <c r="U3929" s="36">
        <f>ROUND(Table2[[#This Row],[LHA_Pop_2016]]*Table2[[#This Row],[C_ADR_7day]]/100000*7,0)</f>
        <v>0</v>
      </c>
      <c r="V3929" s="13" t="str">
        <f>IF(OR(Table2[[#This Row],[7d_positivity_public]]=0,ISBLANK(Table2[[#This Row],[7d_positivity_public]])),"",(Table2[[#This Row],[7d_positivity_public]]-Table2[[#This Row],[7d_positivity_all]])/Table2[[#This Row],[7d_positivity_public]])</f>
        <v/>
      </c>
      <c r="W3929">
        <v>0</v>
      </c>
    </row>
    <row r="3930" spans="1:23" x14ac:dyDescent="0.25">
      <c r="A3930" s="10">
        <v>44523</v>
      </c>
      <c r="B3930">
        <v>131</v>
      </c>
      <c r="C3930" t="s">
        <v>87</v>
      </c>
      <c r="D3930">
        <v>1</v>
      </c>
      <c r="E3930">
        <v>3</v>
      </c>
      <c r="F3930">
        <v>-2</v>
      </c>
      <c r="G3930">
        <v>1</v>
      </c>
      <c r="H3930">
        <v>91</v>
      </c>
      <c r="J3930">
        <v>77</v>
      </c>
      <c r="K3930">
        <v>91</v>
      </c>
      <c r="L3930">
        <v>90</v>
      </c>
      <c r="M3930">
        <v>92</v>
      </c>
      <c r="N3930">
        <v>86</v>
      </c>
      <c r="O3930">
        <v>70</v>
      </c>
      <c r="P3930">
        <v>87</v>
      </c>
      <c r="Q3930">
        <v>83</v>
      </c>
      <c r="R3930">
        <v>88</v>
      </c>
      <c r="S3930">
        <v>24</v>
      </c>
      <c r="T3930" s="34">
        <f>_xlfn.XLOOKUP(B3930,'LHA Demog pivot'!$B$4:$B$93,'LHA Demog pivot'!$C$4:$C$93,,,1)</f>
        <v>19231</v>
      </c>
      <c r="U3930" s="36">
        <f>ROUND(Table2[[#This Row],[LHA_Pop_2016]]*Table2[[#This Row],[C_ADR_7day]]/100000*7,0)</f>
        <v>1</v>
      </c>
      <c r="V3930" s="13">
        <f>IF(OR(Table2[[#This Row],[7d_positivity_public]]=0,ISBLANK(Table2[[#This Row],[7d_positivity_public]])),"",(Table2[[#This Row],[7d_positivity_public]]-Table2[[#This Row],[7d_positivity_all]])/Table2[[#This Row],[7d_positivity_public]])</f>
        <v>1</v>
      </c>
      <c r="W3930">
        <v>0</v>
      </c>
    </row>
    <row r="3931" spans="1:23" x14ac:dyDescent="0.25">
      <c r="A3931" s="10">
        <v>44523</v>
      </c>
      <c r="B3931">
        <v>132</v>
      </c>
      <c r="C3931" t="s">
        <v>89</v>
      </c>
      <c r="D3931">
        <v>7</v>
      </c>
      <c r="E3931">
        <v>6</v>
      </c>
      <c r="F3931">
        <v>1</v>
      </c>
      <c r="G3931">
        <v>5</v>
      </c>
      <c r="H3931">
        <v>88</v>
      </c>
      <c r="J3931">
        <v>84</v>
      </c>
      <c r="K3931">
        <v>88</v>
      </c>
      <c r="L3931">
        <v>84</v>
      </c>
      <c r="M3931">
        <v>91</v>
      </c>
      <c r="N3931">
        <v>85</v>
      </c>
      <c r="O3931">
        <v>78</v>
      </c>
      <c r="P3931">
        <v>85</v>
      </c>
      <c r="Q3931">
        <v>79</v>
      </c>
      <c r="R3931">
        <v>89</v>
      </c>
      <c r="S3931">
        <v>37</v>
      </c>
      <c r="T3931" s="34">
        <f>_xlfn.XLOOKUP(B3931,'LHA Demog pivot'!$B$4:$B$93,'LHA Demog pivot'!$C$4:$C$93,,,1)</f>
        <v>41799</v>
      </c>
      <c r="U3931" s="36">
        <f>ROUND(Table2[[#This Row],[LHA_Pop_2016]]*Table2[[#This Row],[C_ADR_7day]]/100000*7,0)</f>
        <v>20</v>
      </c>
      <c r="V3931" s="13">
        <f>IF(OR(Table2[[#This Row],[7d_positivity_public]]=0,ISBLANK(Table2[[#This Row],[7d_positivity_public]])),"",(Table2[[#This Row],[7d_positivity_public]]-Table2[[#This Row],[7d_positivity_all]])/Table2[[#This Row],[7d_positivity_public]])</f>
        <v>0.2</v>
      </c>
      <c r="W3931">
        <v>4</v>
      </c>
    </row>
    <row r="3932" spans="1:23" x14ac:dyDescent="0.25">
      <c r="A3932" s="10">
        <v>44523</v>
      </c>
      <c r="B3932">
        <v>133</v>
      </c>
      <c r="C3932" t="s">
        <v>91</v>
      </c>
      <c r="D3932">
        <v>5</v>
      </c>
      <c r="E3932">
        <v>3</v>
      </c>
      <c r="F3932">
        <v>2</v>
      </c>
      <c r="G3932">
        <v>4</v>
      </c>
      <c r="H3932">
        <v>83</v>
      </c>
      <c r="J3932">
        <v>68</v>
      </c>
      <c r="K3932">
        <v>84</v>
      </c>
      <c r="L3932">
        <v>84</v>
      </c>
      <c r="M3932">
        <v>83</v>
      </c>
      <c r="N3932">
        <v>78</v>
      </c>
      <c r="O3932">
        <v>60</v>
      </c>
      <c r="P3932">
        <v>79</v>
      </c>
      <c r="Q3932">
        <v>76</v>
      </c>
      <c r="R3932">
        <v>80</v>
      </c>
      <c r="S3932">
        <v>27</v>
      </c>
      <c r="T3932" s="34">
        <f>_xlfn.XLOOKUP(B3932,'LHA Demog pivot'!$B$4:$B$93,'LHA Demog pivot'!$C$4:$C$93,,,1)</f>
        <v>5101</v>
      </c>
      <c r="U3932" s="36">
        <f>ROUND(Table2[[#This Row],[LHA_Pop_2016]]*Table2[[#This Row],[C_ADR_7day]]/100000*7,0)</f>
        <v>2</v>
      </c>
      <c r="V3932" s="13">
        <f>IF(OR(Table2[[#This Row],[7d_positivity_public]]=0,ISBLANK(Table2[[#This Row],[7d_positivity_public]])),"",(Table2[[#This Row],[7d_positivity_public]]-Table2[[#This Row],[7d_positivity_all]])/Table2[[#This Row],[7d_positivity_public]])</f>
        <v>0</v>
      </c>
      <c r="W3932">
        <v>4</v>
      </c>
    </row>
    <row r="3933" spans="1:23" x14ac:dyDescent="0.25">
      <c r="A3933" s="10">
        <v>44523</v>
      </c>
      <c r="B3933">
        <v>134</v>
      </c>
      <c r="C3933" t="s">
        <v>93</v>
      </c>
      <c r="D3933">
        <v>3</v>
      </c>
      <c r="E3933">
        <v>6</v>
      </c>
      <c r="F3933">
        <v>-3</v>
      </c>
      <c r="G3933">
        <v>2</v>
      </c>
      <c r="H3933">
        <v>83</v>
      </c>
      <c r="J3933">
        <v>70</v>
      </c>
      <c r="K3933">
        <v>84</v>
      </c>
      <c r="L3933">
        <v>80</v>
      </c>
      <c r="M3933">
        <v>86</v>
      </c>
      <c r="N3933">
        <v>79</v>
      </c>
      <c r="O3933">
        <v>63</v>
      </c>
      <c r="P3933">
        <v>80</v>
      </c>
      <c r="Q3933">
        <v>73</v>
      </c>
      <c r="R3933">
        <v>83</v>
      </c>
      <c r="S3933">
        <v>20</v>
      </c>
      <c r="T3933" s="34">
        <f>_xlfn.XLOOKUP(B3933,'LHA Demog pivot'!$B$4:$B$93,'LHA Demog pivot'!$C$4:$C$93,,,1)</f>
        <v>4781</v>
      </c>
      <c r="U3933" s="36">
        <f>ROUND(Table2[[#This Row],[LHA_Pop_2016]]*Table2[[#This Row],[C_ADR_7day]]/100000*7,0)</f>
        <v>1</v>
      </c>
      <c r="V3933" s="13">
        <f>IF(OR(Table2[[#This Row],[7d_positivity_public]]=0,ISBLANK(Table2[[#This Row],[7d_positivity_public]])),"",(Table2[[#This Row],[7d_positivity_public]]-Table2[[#This Row],[7d_positivity_all]])/Table2[[#This Row],[7d_positivity_public]])</f>
        <v>0</v>
      </c>
      <c r="W3933">
        <v>2</v>
      </c>
    </row>
    <row r="3934" spans="1:23" x14ac:dyDescent="0.25">
      <c r="A3934" s="10">
        <v>44523</v>
      </c>
      <c r="B3934">
        <v>135</v>
      </c>
      <c r="C3934" t="s">
        <v>95</v>
      </c>
      <c r="D3934">
        <v>24</v>
      </c>
      <c r="E3934">
        <v>14</v>
      </c>
      <c r="F3934">
        <v>10</v>
      </c>
      <c r="G3934">
        <v>14</v>
      </c>
      <c r="H3934">
        <v>78</v>
      </c>
      <c r="J3934">
        <v>62</v>
      </c>
      <c r="K3934">
        <v>80</v>
      </c>
      <c r="L3934">
        <v>70</v>
      </c>
      <c r="M3934">
        <v>86</v>
      </c>
      <c r="N3934">
        <v>74</v>
      </c>
      <c r="O3934">
        <v>56</v>
      </c>
      <c r="P3934">
        <v>76</v>
      </c>
      <c r="Q3934">
        <v>64</v>
      </c>
      <c r="R3934">
        <v>84</v>
      </c>
      <c r="S3934">
        <v>21</v>
      </c>
      <c r="T3934" s="34">
        <f>_xlfn.XLOOKUP(B3934,'LHA Demog pivot'!$B$4:$B$93,'LHA Demog pivot'!$C$4:$C$93,,,1)</f>
        <v>10220</v>
      </c>
      <c r="U3934" s="36">
        <f>ROUND(Table2[[#This Row],[LHA_Pop_2016]]*Table2[[#This Row],[C_ADR_7day]]/100000*7,0)</f>
        <v>17</v>
      </c>
      <c r="V3934" s="13">
        <f>IF(OR(Table2[[#This Row],[7d_positivity_public]]=0,ISBLANK(Table2[[#This Row],[7d_positivity_public]])),"",(Table2[[#This Row],[7d_positivity_public]]-Table2[[#This Row],[7d_positivity_all]])/Table2[[#This Row],[7d_positivity_public]])</f>
        <v>7.1428571428571425E-2</v>
      </c>
      <c r="W3934">
        <v>13</v>
      </c>
    </row>
    <row r="3935" spans="1:23" x14ac:dyDescent="0.25">
      <c r="A3935" s="10">
        <v>44523</v>
      </c>
      <c r="B3935">
        <v>136</v>
      </c>
      <c r="C3935" t="s">
        <v>253</v>
      </c>
      <c r="D3935">
        <v>8</v>
      </c>
      <c r="E3935">
        <v>15</v>
      </c>
      <c r="F3935">
        <v>-7</v>
      </c>
      <c r="G3935">
        <v>5</v>
      </c>
      <c r="H3935">
        <v>84</v>
      </c>
      <c r="J3935">
        <v>78</v>
      </c>
      <c r="K3935">
        <v>85</v>
      </c>
      <c r="L3935">
        <v>78</v>
      </c>
      <c r="M3935">
        <v>89</v>
      </c>
      <c r="N3935">
        <v>81</v>
      </c>
      <c r="O3935">
        <v>71</v>
      </c>
      <c r="P3935">
        <v>81</v>
      </c>
      <c r="Q3935">
        <v>73</v>
      </c>
      <c r="R3935">
        <v>87</v>
      </c>
      <c r="S3935">
        <v>43</v>
      </c>
      <c r="T3935" s="34">
        <f>_xlfn.XLOOKUP(B3935,'LHA Demog pivot'!$B$4:$B$93,'LHA Demog pivot'!$C$4:$C$93,,,1)</f>
        <v>66849</v>
      </c>
      <c r="U3935" s="36">
        <f>ROUND(Table2[[#This Row],[LHA_Pop_2016]]*Table2[[#This Row],[C_ADR_7day]]/100000*7,0)</f>
        <v>37</v>
      </c>
      <c r="V3935" s="13">
        <f>IF(OR(Table2[[#This Row],[7d_positivity_public]]=0,ISBLANK(Table2[[#This Row],[7d_positivity_public]])),"",(Table2[[#This Row],[7d_positivity_public]]-Table2[[#This Row],[7d_positivity_all]])/Table2[[#This Row],[7d_positivity_public]])</f>
        <v>0</v>
      </c>
      <c r="W3935">
        <v>5</v>
      </c>
    </row>
    <row r="3936" spans="1:23" x14ac:dyDescent="0.25">
      <c r="A3936" s="10">
        <v>44523</v>
      </c>
      <c r="B3936">
        <v>137</v>
      </c>
      <c r="C3936" t="s">
        <v>254</v>
      </c>
      <c r="D3936">
        <v>9</v>
      </c>
      <c r="E3936">
        <v>13</v>
      </c>
      <c r="F3936">
        <v>-4</v>
      </c>
      <c r="G3936">
        <v>6</v>
      </c>
      <c r="H3936">
        <v>88</v>
      </c>
      <c r="J3936">
        <v>79</v>
      </c>
      <c r="K3936">
        <v>89</v>
      </c>
      <c r="L3936">
        <v>87</v>
      </c>
      <c r="M3936">
        <v>90</v>
      </c>
      <c r="N3936">
        <v>85</v>
      </c>
      <c r="O3936">
        <v>74</v>
      </c>
      <c r="P3936">
        <v>85</v>
      </c>
      <c r="Q3936">
        <v>82</v>
      </c>
      <c r="R3936">
        <v>88</v>
      </c>
      <c r="S3936">
        <v>33</v>
      </c>
      <c r="T3936" s="34">
        <f>_xlfn.XLOOKUP(B3936,'LHA Demog pivot'!$B$4:$B$93,'LHA Demog pivot'!$C$4:$C$93,,,1)</f>
        <v>194882</v>
      </c>
      <c r="U3936" s="36">
        <f>ROUND(Table2[[#This Row],[LHA_Pop_2016]]*Table2[[#This Row],[C_ADR_7day]]/100000*7,0)</f>
        <v>123</v>
      </c>
      <c r="V3936" s="13">
        <f>IF(OR(Table2[[#This Row],[7d_positivity_public]]=0,ISBLANK(Table2[[#This Row],[7d_positivity_public]])),"",(Table2[[#This Row],[7d_positivity_public]]-Table2[[#This Row],[7d_positivity_all]])/Table2[[#This Row],[7d_positivity_public]])</f>
        <v>0.16666666666666666</v>
      </c>
      <c r="W3936">
        <v>5</v>
      </c>
    </row>
    <row r="3937" spans="1:23" x14ac:dyDescent="0.25">
      <c r="A3937" s="10">
        <v>44523</v>
      </c>
      <c r="B3937">
        <v>138</v>
      </c>
      <c r="C3937" t="s">
        <v>116</v>
      </c>
      <c r="D3937">
        <v>16</v>
      </c>
      <c r="E3937">
        <v>11</v>
      </c>
      <c r="F3937">
        <v>5</v>
      </c>
      <c r="G3937">
        <v>11</v>
      </c>
      <c r="H3937">
        <v>88</v>
      </c>
      <c r="J3937">
        <v>81</v>
      </c>
      <c r="K3937">
        <v>88</v>
      </c>
      <c r="L3937">
        <v>82</v>
      </c>
      <c r="M3937">
        <v>91</v>
      </c>
      <c r="N3937">
        <v>85</v>
      </c>
      <c r="O3937">
        <v>75</v>
      </c>
      <c r="P3937">
        <v>85</v>
      </c>
      <c r="Q3937">
        <v>78</v>
      </c>
      <c r="R3937">
        <v>89</v>
      </c>
      <c r="S3937">
        <v>30</v>
      </c>
      <c r="T3937" s="34">
        <f>_xlfn.XLOOKUP(B3937,'LHA Demog pivot'!$B$4:$B$93,'LHA Demog pivot'!$C$4:$C$93,,,1)</f>
        <v>12110</v>
      </c>
      <c r="U3937" s="36">
        <f>ROUND(Table2[[#This Row],[LHA_Pop_2016]]*Table2[[#This Row],[C_ADR_7day]]/100000*7,0)</f>
        <v>14</v>
      </c>
      <c r="V3937" s="13">
        <f>IF(OR(Table2[[#This Row],[7d_positivity_public]]=0,ISBLANK(Table2[[#This Row],[7d_positivity_public]])),"",(Table2[[#This Row],[7d_positivity_public]]-Table2[[#This Row],[7d_positivity_all]])/Table2[[#This Row],[7d_positivity_public]])</f>
        <v>0.18181818181818182</v>
      </c>
      <c r="W3937">
        <v>9</v>
      </c>
    </row>
    <row r="3938" spans="1:23" x14ac:dyDescent="0.25">
      <c r="A3938" s="10">
        <v>44523</v>
      </c>
      <c r="B3938">
        <v>139</v>
      </c>
      <c r="C3938" t="s">
        <v>118</v>
      </c>
      <c r="D3938">
        <v>42</v>
      </c>
      <c r="E3938">
        <v>69</v>
      </c>
      <c r="F3938">
        <v>-27</v>
      </c>
      <c r="G3938">
        <v>16</v>
      </c>
      <c r="H3938">
        <v>73</v>
      </c>
      <c r="J3938">
        <v>45</v>
      </c>
      <c r="K3938">
        <v>75</v>
      </c>
      <c r="L3938">
        <v>62</v>
      </c>
      <c r="M3938">
        <v>83</v>
      </c>
      <c r="N3938">
        <v>68</v>
      </c>
      <c r="O3938">
        <v>38</v>
      </c>
      <c r="P3938">
        <v>70</v>
      </c>
      <c r="Q3938">
        <v>55</v>
      </c>
      <c r="R3938">
        <v>80</v>
      </c>
      <c r="S3938">
        <v>22</v>
      </c>
      <c r="T3938" s="34">
        <f>_xlfn.XLOOKUP(B3938,'LHA Demog pivot'!$B$4:$B$93,'LHA Demog pivot'!$C$4:$C$93,,,1)</f>
        <v>7285</v>
      </c>
      <c r="U3938" s="36">
        <f>ROUND(Table2[[#This Row],[LHA_Pop_2016]]*Table2[[#This Row],[C_ADR_7day]]/100000*7,0)</f>
        <v>21</v>
      </c>
      <c r="V3938" s="13">
        <f>IF(OR(Table2[[#This Row],[7d_positivity_public]]=0,ISBLANK(Table2[[#This Row],[7d_positivity_public]])),"",(Table2[[#This Row],[7d_positivity_public]]-Table2[[#This Row],[7d_positivity_all]])/Table2[[#This Row],[7d_positivity_public]])</f>
        <v>6.25E-2</v>
      </c>
      <c r="W3938">
        <v>15</v>
      </c>
    </row>
    <row r="3939" spans="1:23" x14ac:dyDescent="0.25">
      <c r="A3939" s="10">
        <v>44523</v>
      </c>
      <c r="B3939">
        <v>141</v>
      </c>
      <c r="C3939" t="s">
        <v>255</v>
      </c>
      <c r="D3939">
        <v>0</v>
      </c>
      <c r="E3939">
        <v>3</v>
      </c>
      <c r="F3939">
        <v>-3</v>
      </c>
      <c r="G3939">
        <v>0</v>
      </c>
      <c r="H3939">
        <v>96</v>
      </c>
      <c r="J3939">
        <v>87</v>
      </c>
      <c r="K3939">
        <v>96</v>
      </c>
      <c r="L3939">
        <v>98</v>
      </c>
      <c r="M3939">
        <v>94</v>
      </c>
      <c r="N3939">
        <v>90</v>
      </c>
      <c r="O3939">
        <v>77</v>
      </c>
      <c r="P3939">
        <v>91</v>
      </c>
      <c r="Q3939">
        <v>91</v>
      </c>
      <c r="R3939">
        <v>91</v>
      </c>
      <c r="S3939">
        <v>32</v>
      </c>
      <c r="T3939" s="34">
        <f>_xlfn.XLOOKUP(B3939,'LHA Demog pivot'!$B$4:$B$93,'LHA Demog pivot'!$C$4:$C$93,,,1)</f>
        <v>8085</v>
      </c>
      <c r="U3939" s="36">
        <f>ROUND(Table2[[#This Row],[LHA_Pop_2016]]*Table2[[#This Row],[C_ADR_7day]]/100000*7,0)</f>
        <v>0</v>
      </c>
      <c r="V3939" s="13" t="str">
        <f>IF(OR(Table2[[#This Row],[7d_positivity_public]]=0,ISBLANK(Table2[[#This Row],[7d_positivity_public]])),"",(Table2[[#This Row],[7d_positivity_public]]-Table2[[#This Row],[7d_positivity_all]])/Table2[[#This Row],[7d_positivity_public]])</f>
        <v/>
      </c>
      <c r="W3939">
        <v>0</v>
      </c>
    </row>
    <row r="3940" spans="1:23" x14ac:dyDescent="0.25">
      <c r="A3940" s="10">
        <v>44523</v>
      </c>
      <c r="B3940">
        <v>142</v>
      </c>
      <c r="C3940" t="s">
        <v>120</v>
      </c>
      <c r="D3940">
        <v>16</v>
      </c>
      <c r="E3940">
        <v>16</v>
      </c>
      <c r="F3940">
        <v>0</v>
      </c>
      <c r="G3940">
        <v>10</v>
      </c>
      <c r="H3940">
        <v>81</v>
      </c>
      <c r="J3940">
        <v>67</v>
      </c>
      <c r="K3940">
        <v>82</v>
      </c>
      <c r="L3940">
        <v>73</v>
      </c>
      <c r="M3940">
        <v>87</v>
      </c>
      <c r="N3940">
        <v>77</v>
      </c>
      <c r="O3940">
        <v>62</v>
      </c>
      <c r="P3940">
        <v>78</v>
      </c>
      <c r="Q3940">
        <v>67</v>
      </c>
      <c r="R3940">
        <v>85</v>
      </c>
      <c r="S3940">
        <v>39</v>
      </c>
      <c r="T3940" s="34">
        <f>_xlfn.XLOOKUP(B3940,'LHA Demog pivot'!$B$4:$B$93,'LHA Demog pivot'!$C$4:$C$93,,,1)</f>
        <v>33648</v>
      </c>
      <c r="U3940" s="36">
        <f>ROUND(Table2[[#This Row],[LHA_Pop_2016]]*Table2[[#This Row],[C_ADR_7day]]/100000*7,0)</f>
        <v>38</v>
      </c>
      <c r="V3940" s="13">
        <f>IF(OR(Table2[[#This Row],[7d_positivity_public]]=0,ISBLANK(Table2[[#This Row],[7d_positivity_public]])),"",(Table2[[#This Row],[7d_positivity_public]]-Table2[[#This Row],[7d_positivity_all]])/Table2[[#This Row],[7d_positivity_public]])</f>
        <v>0.1</v>
      </c>
      <c r="W3940">
        <v>9</v>
      </c>
    </row>
    <row r="3941" spans="1:23" x14ac:dyDescent="0.25">
      <c r="A3941" s="10">
        <v>44523</v>
      </c>
      <c r="B3941">
        <v>143</v>
      </c>
      <c r="C3941" t="s">
        <v>256</v>
      </c>
      <c r="D3941">
        <v>10</v>
      </c>
      <c r="E3941">
        <v>14</v>
      </c>
      <c r="F3941">
        <v>-4</v>
      </c>
      <c r="G3941">
        <v>7</v>
      </c>
      <c r="H3941">
        <v>89</v>
      </c>
      <c r="J3941">
        <v>82</v>
      </c>
      <c r="K3941">
        <v>90</v>
      </c>
      <c r="L3941">
        <v>88</v>
      </c>
      <c r="M3941">
        <v>91</v>
      </c>
      <c r="N3941">
        <v>85</v>
      </c>
      <c r="O3941">
        <v>76</v>
      </c>
      <c r="P3941">
        <v>86</v>
      </c>
      <c r="Q3941">
        <v>83</v>
      </c>
      <c r="R3941">
        <v>89</v>
      </c>
      <c r="S3941">
        <v>34</v>
      </c>
      <c r="T3941" s="34">
        <f>_xlfn.XLOOKUP(B3941,'LHA Demog pivot'!$B$4:$B$93,'LHA Demog pivot'!$C$4:$C$93,,,1)</f>
        <v>113287</v>
      </c>
      <c r="U3941" s="36">
        <f>ROUND(Table2[[#This Row],[LHA_Pop_2016]]*Table2[[#This Row],[C_ADR_7day]]/100000*7,0)</f>
        <v>79</v>
      </c>
      <c r="V3941" s="13">
        <f>IF(OR(Table2[[#This Row],[7d_positivity_public]]=0,ISBLANK(Table2[[#This Row],[7d_positivity_public]])),"",(Table2[[#This Row],[7d_positivity_public]]-Table2[[#This Row],[7d_positivity_all]])/Table2[[#This Row],[7d_positivity_public]])</f>
        <v>0.14285714285714285</v>
      </c>
      <c r="W3941">
        <v>6</v>
      </c>
    </row>
    <row r="3942" spans="1:23" x14ac:dyDescent="0.25">
      <c r="A3942" s="10">
        <v>44523</v>
      </c>
      <c r="B3942">
        <v>144</v>
      </c>
      <c r="C3942" t="s">
        <v>257</v>
      </c>
      <c r="D3942">
        <v>4</v>
      </c>
      <c r="E3942">
        <v>5</v>
      </c>
      <c r="F3942">
        <v>-1</v>
      </c>
      <c r="G3942">
        <v>4</v>
      </c>
      <c r="H3942">
        <v>78</v>
      </c>
      <c r="J3942">
        <v>63</v>
      </c>
      <c r="K3942">
        <v>79</v>
      </c>
      <c r="L3942">
        <v>67</v>
      </c>
      <c r="M3942">
        <v>84</v>
      </c>
      <c r="N3942">
        <v>73</v>
      </c>
      <c r="O3942">
        <v>53</v>
      </c>
      <c r="P3942">
        <v>74</v>
      </c>
      <c r="Q3942">
        <v>59</v>
      </c>
      <c r="R3942">
        <v>82</v>
      </c>
      <c r="S3942">
        <v>25</v>
      </c>
      <c r="T3942" s="34">
        <f>_xlfn.XLOOKUP(B3942,'LHA Demog pivot'!$B$4:$B$93,'LHA Demog pivot'!$C$4:$C$93,,,1)</f>
        <v>14112</v>
      </c>
      <c r="U3942" s="36">
        <f>ROUND(Table2[[#This Row],[LHA_Pop_2016]]*Table2[[#This Row],[C_ADR_7day]]/100000*7,0)</f>
        <v>4</v>
      </c>
      <c r="V3942" s="13">
        <f>IF(OR(Table2[[#This Row],[7d_positivity_public]]=0,ISBLANK(Table2[[#This Row],[7d_positivity_public]])),"",(Table2[[#This Row],[7d_positivity_public]]-Table2[[#This Row],[7d_positivity_all]])/Table2[[#This Row],[7d_positivity_public]])</f>
        <v>0.25</v>
      </c>
      <c r="W3942">
        <v>3</v>
      </c>
    </row>
    <row r="3943" spans="1:23" x14ac:dyDescent="0.25">
      <c r="A3943" s="10">
        <v>44523</v>
      </c>
      <c r="B3943">
        <v>145</v>
      </c>
      <c r="C3943" t="s">
        <v>258</v>
      </c>
      <c r="D3943">
        <v>89</v>
      </c>
      <c r="E3943">
        <v>46</v>
      </c>
      <c r="F3943">
        <v>43</v>
      </c>
      <c r="G3943">
        <v>39</v>
      </c>
      <c r="H3943">
        <v>78</v>
      </c>
      <c r="J3943">
        <v>65</v>
      </c>
      <c r="K3943">
        <v>79</v>
      </c>
      <c r="L3943">
        <v>73</v>
      </c>
      <c r="M3943">
        <v>83</v>
      </c>
      <c r="N3943">
        <v>73</v>
      </c>
      <c r="O3943">
        <v>60</v>
      </c>
      <c r="P3943">
        <v>74</v>
      </c>
      <c r="Q3943">
        <v>66</v>
      </c>
      <c r="R3943">
        <v>79</v>
      </c>
      <c r="S3943">
        <v>20</v>
      </c>
      <c r="T3943" s="34">
        <f>_xlfn.XLOOKUP(B3943,'LHA Demog pivot'!$B$4:$B$93,'LHA Demog pivot'!$C$4:$C$93,,,1)</f>
        <v>4050</v>
      </c>
      <c r="U3943" s="36">
        <f>ROUND(Table2[[#This Row],[LHA_Pop_2016]]*Table2[[#This Row],[C_ADR_7day]]/100000*7,0)</f>
        <v>25</v>
      </c>
      <c r="V3943" s="13">
        <f>IF(OR(Table2[[#This Row],[7d_positivity_public]]=0,ISBLANK(Table2[[#This Row],[7d_positivity_public]])),"",(Table2[[#This Row],[7d_positivity_public]]-Table2[[#This Row],[7d_positivity_all]])/Table2[[#This Row],[7d_positivity_public]])</f>
        <v>0</v>
      </c>
      <c r="W3943">
        <v>39</v>
      </c>
    </row>
    <row r="3944" spans="1:23" x14ac:dyDescent="0.25">
      <c r="A3944" s="10">
        <v>44523</v>
      </c>
      <c r="B3944">
        <v>146</v>
      </c>
      <c r="C3944" t="s">
        <v>259</v>
      </c>
      <c r="D3944">
        <v>39</v>
      </c>
      <c r="E3944">
        <v>27</v>
      </c>
      <c r="F3944">
        <v>12</v>
      </c>
      <c r="G3944">
        <v>18</v>
      </c>
      <c r="H3944">
        <v>78</v>
      </c>
      <c r="J3944">
        <v>67</v>
      </c>
      <c r="K3944">
        <v>79</v>
      </c>
      <c r="L3944">
        <v>74</v>
      </c>
      <c r="M3944">
        <v>84</v>
      </c>
      <c r="N3944">
        <v>72</v>
      </c>
      <c r="O3944">
        <v>59</v>
      </c>
      <c r="P3944">
        <v>74</v>
      </c>
      <c r="Q3944">
        <v>65</v>
      </c>
      <c r="R3944">
        <v>81</v>
      </c>
      <c r="S3944">
        <v>26</v>
      </c>
      <c r="T3944" s="34">
        <f>_xlfn.XLOOKUP(B3944,'LHA Demog pivot'!$B$4:$B$93,'LHA Demog pivot'!$C$4:$C$93,,,1)</f>
        <v>24815</v>
      </c>
      <c r="U3944" s="36">
        <f>ROUND(Table2[[#This Row],[LHA_Pop_2016]]*Table2[[#This Row],[C_ADR_7day]]/100000*7,0)</f>
        <v>68</v>
      </c>
      <c r="V3944" s="13">
        <f>IF(OR(Table2[[#This Row],[7d_positivity_public]]=0,ISBLANK(Table2[[#This Row],[7d_positivity_public]])),"",(Table2[[#This Row],[7d_positivity_public]]-Table2[[#This Row],[7d_positivity_all]])/Table2[[#This Row],[7d_positivity_public]])</f>
        <v>5.5555555555555552E-2</v>
      </c>
      <c r="W3944">
        <v>17</v>
      </c>
    </row>
    <row r="3945" spans="1:23" x14ac:dyDescent="0.25">
      <c r="A3945" s="10">
        <v>44523</v>
      </c>
      <c r="B3945">
        <v>147</v>
      </c>
      <c r="C3945" t="s">
        <v>260</v>
      </c>
      <c r="D3945">
        <v>0</v>
      </c>
      <c r="E3945">
        <v>4</v>
      </c>
      <c r="F3945">
        <v>-4</v>
      </c>
      <c r="G3945">
        <v>0</v>
      </c>
      <c r="H3945">
        <v>80</v>
      </c>
      <c r="J3945">
        <v>73</v>
      </c>
      <c r="K3945">
        <v>81</v>
      </c>
      <c r="L3945">
        <v>75</v>
      </c>
      <c r="M3945">
        <v>85</v>
      </c>
      <c r="N3945">
        <v>75</v>
      </c>
      <c r="O3945">
        <v>62</v>
      </c>
      <c r="P3945">
        <v>76</v>
      </c>
      <c r="Q3945">
        <v>68</v>
      </c>
      <c r="R3945">
        <v>82</v>
      </c>
      <c r="S3945">
        <v>29</v>
      </c>
      <c r="T3945" s="34">
        <f>_xlfn.XLOOKUP(B3945,'LHA Demog pivot'!$B$4:$B$93,'LHA Demog pivot'!$C$4:$C$93,,,1)</f>
        <v>4012</v>
      </c>
      <c r="U3945" s="36">
        <f>ROUND(Table2[[#This Row],[LHA_Pop_2016]]*Table2[[#This Row],[C_ADR_7day]]/100000*7,0)</f>
        <v>0</v>
      </c>
      <c r="V3945" s="13" t="str">
        <f>IF(OR(Table2[[#This Row],[7d_positivity_public]]=0,ISBLANK(Table2[[#This Row],[7d_positivity_public]])),"",(Table2[[#This Row],[7d_positivity_public]]-Table2[[#This Row],[7d_positivity_all]])/Table2[[#This Row],[7d_positivity_public]])</f>
        <v/>
      </c>
      <c r="W3945">
        <v>0</v>
      </c>
    </row>
    <row r="3946" spans="1:23" x14ac:dyDescent="0.25">
      <c r="A3946" s="10">
        <v>44523</v>
      </c>
      <c r="B3946">
        <v>148</v>
      </c>
      <c r="C3946" t="s">
        <v>261</v>
      </c>
      <c r="D3946">
        <v>2</v>
      </c>
      <c r="E3946">
        <v>0</v>
      </c>
      <c r="F3946">
        <v>2</v>
      </c>
      <c r="G3946">
        <v>0</v>
      </c>
      <c r="H3946">
        <v>80</v>
      </c>
      <c r="J3946">
        <v>63</v>
      </c>
      <c r="K3946">
        <v>81</v>
      </c>
      <c r="L3946">
        <v>73</v>
      </c>
      <c r="M3946">
        <v>86</v>
      </c>
      <c r="N3946">
        <v>75</v>
      </c>
      <c r="O3946">
        <v>54</v>
      </c>
      <c r="P3946">
        <v>76</v>
      </c>
      <c r="Q3946">
        <v>66</v>
      </c>
      <c r="R3946">
        <v>82</v>
      </c>
      <c r="S3946">
        <v>18</v>
      </c>
      <c r="T3946" s="34">
        <f>_xlfn.XLOOKUP(B3946,'LHA Demog pivot'!$B$4:$B$93,'LHA Demog pivot'!$C$4:$C$93,,,1)</f>
        <v>6548</v>
      </c>
      <c r="U3946" s="36">
        <f>ROUND(Table2[[#This Row],[LHA_Pop_2016]]*Table2[[#This Row],[C_ADR_7day]]/100000*7,0)</f>
        <v>1</v>
      </c>
      <c r="V3946" s="13" t="str">
        <f>IF(OR(Table2[[#This Row],[7d_positivity_public]]=0,ISBLANK(Table2[[#This Row],[7d_positivity_public]])),"",(Table2[[#This Row],[7d_positivity_public]]-Table2[[#This Row],[7d_positivity_all]])/Table2[[#This Row],[7d_positivity_public]])</f>
        <v/>
      </c>
      <c r="W3946">
        <v>0</v>
      </c>
    </row>
    <row r="3947" spans="1:23" x14ac:dyDescent="0.25">
      <c r="A3947" s="10">
        <v>44523</v>
      </c>
      <c r="B3947">
        <v>149</v>
      </c>
      <c r="C3947" t="s">
        <v>124</v>
      </c>
      <c r="D3947">
        <v>2</v>
      </c>
      <c r="E3947">
        <v>5</v>
      </c>
      <c r="F3947">
        <v>-3</v>
      </c>
      <c r="G3947">
        <v>6</v>
      </c>
      <c r="H3947">
        <v>82</v>
      </c>
      <c r="J3947">
        <v>72</v>
      </c>
      <c r="K3947">
        <v>82</v>
      </c>
      <c r="L3947">
        <v>76</v>
      </c>
      <c r="M3947">
        <v>87</v>
      </c>
      <c r="N3947">
        <v>76</v>
      </c>
      <c r="O3947">
        <v>62</v>
      </c>
      <c r="P3947">
        <v>77</v>
      </c>
      <c r="Q3947">
        <v>68</v>
      </c>
      <c r="R3947">
        <v>84</v>
      </c>
      <c r="S3947">
        <v>23</v>
      </c>
      <c r="T3947" s="34">
        <f>_xlfn.XLOOKUP(B3947,'LHA Demog pivot'!$B$4:$B$93,'LHA Demog pivot'!$C$4:$C$93,,,1)</f>
        <v>10855</v>
      </c>
      <c r="U3947" s="36">
        <f>ROUND(Table2[[#This Row],[LHA_Pop_2016]]*Table2[[#This Row],[C_ADR_7day]]/100000*7,0)</f>
        <v>2</v>
      </c>
      <c r="V3947" s="13">
        <f>IF(OR(Table2[[#This Row],[7d_positivity_public]]=0,ISBLANK(Table2[[#This Row],[7d_positivity_public]])),"",(Table2[[#This Row],[7d_positivity_public]]-Table2[[#This Row],[7d_positivity_all]])/Table2[[#This Row],[7d_positivity_public]])</f>
        <v>0</v>
      </c>
      <c r="W3947">
        <v>6</v>
      </c>
    </row>
    <row r="3948" spans="1:23" x14ac:dyDescent="0.25">
      <c r="A3948" s="10">
        <v>44523</v>
      </c>
      <c r="B3948">
        <v>211</v>
      </c>
      <c r="C3948" t="s">
        <v>262</v>
      </c>
      <c r="D3948">
        <v>0</v>
      </c>
      <c r="E3948">
        <v>11</v>
      </c>
      <c r="F3948">
        <v>-11</v>
      </c>
      <c r="G3948">
        <v>0</v>
      </c>
      <c r="H3948">
        <v>78</v>
      </c>
      <c r="J3948">
        <v>61</v>
      </c>
      <c r="K3948">
        <v>80</v>
      </c>
      <c r="L3948">
        <v>73</v>
      </c>
      <c r="M3948">
        <v>84</v>
      </c>
      <c r="N3948">
        <v>73</v>
      </c>
      <c r="O3948">
        <v>53</v>
      </c>
      <c r="P3948">
        <v>75</v>
      </c>
      <c r="Q3948">
        <v>66</v>
      </c>
      <c r="R3948">
        <v>80</v>
      </c>
      <c r="S3948">
        <v>28</v>
      </c>
      <c r="T3948" s="34">
        <f>_xlfn.XLOOKUP(B3948,'LHA Demog pivot'!$B$4:$B$93,'LHA Demog pivot'!$C$4:$C$93,,,1)</f>
        <v>8129</v>
      </c>
      <c r="U3948" s="36">
        <f>ROUND(Table2[[#This Row],[LHA_Pop_2016]]*Table2[[#This Row],[C_ADR_7day]]/100000*7,0)</f>
        <v>0</v>
      </c>
      <c r="V3948" s="13" t="str">
        <f>IF(OR(Table2[[#This Row],[7d_positivity_public]]=0,ISBLANK(Table2[[#This Row],[7d_positivity_public]])),"",(Table2[[#This Row],[7d_positivity_public]]-Table2[[#This Row],[7d_positivity_all]])/Table2[[#This Row],[7d_positivity_public]])</f>
        <v/>
      </c>
      <c r="W3948">
        <v>0</v>
      </c>
    </row>
    <row r="3949" spans="1:23" x14ac:dyDescent="0.25">
      <c r="A3949" s="10">
        <v>44523</v>
      </c>
      <c r="B3949">
        <v>212</v>
      </c>
      <c r="C3949" t="s">
        <v>263</v>
      </c>
      <c r="D3949">
        <v>7</v>
      </c>
      <c r="E3949">
        <v>15</v>
      </c>
      <c r="F3949">
        <v>-8</v>
      </c>
      <c r="G3949">
        <v>7</v>
      </c>
      <c r="H3949">
        <v>81</v>
      </c>
      <c r="J3949">
        <v>71</v>
      </c>
      <c r="K3949">
        <v>82</v>
      </c>
      <c r="L3949">
        <v>77</v>
      </c>
      <c r="M3949">
        <v>87</v>
      </c>
      <c r="N3949">
        <v>77</v>
      </c>
      <c r="O3949">
        <v>65</v>
      </c>
      <c r="P3949">
        <v>78</v>
      </c>
      <c r="Q3949">
        <v>72</v>
      </c>
      <c r="R3949">
        <v>85</v>
      </c>
      <c r="S3949">
        <v>36</v>
      </c>
      <c r="T3949" s="34">
        <f>_xlfn.XLOOKUP(B3949,'LHA Demog pivot'!$B$4:$B$93,'LHA Demog pivot'!$C$4:$C$93,,,1)</f>
        <v>93177</v>
      </c>
      <c r="U3949" s="36">
        <f>ROUND(Table2[[#This Row],[LHA_Pop_2016]]*Table2[[#This Row],[C_ADR_7day]]/100000*7,0)</f>
        <v>46</v>
      </c>
      <c r="V3949" s="13">
        <f>IF(OR(Table2[[#This Row],[7d_positivity_public]]=0,ISBLANK(Table2[[#This Row],[7d_positivity_public]])),"",(Table2[[#This Row],[7d_positivity_public]]-Table2[[#This Row],[7d_positivity_all]])/Table2[[#This Row],[7d_positivity_public]])</f>
        <v>0.14285714285714285</v>
      </c>
      <c r="W3949">
        <v>6</v>
      </c>
    </row>
    <row r="3950" spans="1:23" x14ac:dyDescent="0.25">
      <c r="A3950" s="10">
        <v>44523</v>
      </c>
      <c r="B3950">
        <v>213</v>
      </c>
      <c r="C3950" t="s">
        <v>264</v>
      </c>
      <c r="D3950">
        <v>16</v>
      </c>
      <c r="E3950">
        <v>23</v>
      </c>
      <c r="F3950">
        <v>-7</v>
      </c>
      <c r="G3950">
        <v>9</v>
      </c>
      <c r="H3950">
        <v>88</v>
      </c>
      <c r="J3950">
        <v>80</v>
      </c>
      <c r="K3950">
        <v>89</v>
      </c>
      <c r="L3950">
        <v>88</v>
      </c>
      <c r="M3950">
        <v>90</v>
      </c>
      <c r="N3950">
        <v>84</v>
      </c>
      <c r="O3950">
        <v>74</v>
      </c>
      <c r="P3950">
        <v>85</v>
      </c>
      <c r="Q3950">
        <v>83</v>
      </c>
      <c r="R3950">
        <v>87</v>
      </c>
      <c r="S3950">
        <v>31</v>
      </c>
      <c r="T3950" s="34">
        <f>_xlfn.XLOOKUP(B3950,'LHA Demog pivot'!$B$4:$B$93,'LHA Demog pivot'!$C$4:$C$93,,,1)</f>
        <v>141685</v>
      </c>
      <c r="U3950" s="36">
        <f>ROUND(Table2[[#This Row],[LHA_Pop_2016]]*Table2[[#This Row],[C_ADR_7day]]/100000*7,0)</f>
        <v>159</v>
      </c>
      <c r="V3950" s="13">
        <f>IF(OR(Table2[[#This Row],[7d_positivity_public]]=0,ISBLANK(Table2[[#This Row],[7d_positivity_public]])),"",(Table2[[#This Row],[7d_positivity_public]]-Table2[[#This Row],[7d_positivity_all]])/Table2[[#This Row],[7d_positivity_public]])</f>
        <v>0.33333333333333331</v>
      </c>
      <c r="W3950">
        <v>6</v>
      </c>
    </row>
    <row r="3951" spans="1:23" x14ac:dyDescent="0.25">
      <c r="A3951" s="10">
        <v>44523</v>
      </c>
      <c r="B3951">
        <v>214</v>
      </c>
      <c r="C3951" t="s">
        <v>265</v>
      </c>
      <c r="D3951">
        <v>19</v>
      </c>
      <c r="E3951">
        <v>25</v>
      </c>
      <c r="F3951">
        <v>-6</v>
      </c>
      <c r="G3951">
        <v>11</v>
      </c>
      <c r="H3951">
        <v>82</v>
      </c>
      <c r="J3951">
        <v>75</v>
      </c>
      <c r="K3951">
        <v>83</v>
      </c>
      <c r="L3951">
        <v>78</v>
      </c>
      <c r="M3951">
        <v>87</v>
      </c>
      <c r="N3951">
        <v>78</v>
      </c>
      <c r="O3951">
        <v>68</v>
      </c>
      <c r="P3951">
        <v>78</v>
      </c>
      <c r="Q3951">
        <v>72</v>
      </c>
      <c r="R3951">
        <v>85</v>
      </c>
      <c r="S3951">
        <v>38</v>
      </c>
      <c r="T3951" s="34">
        <f>_xlfn.XLOOKUP(B3951,'LHA Demog pivot'!$B$4:$B$93,'LHA Demog pivot'!$C$4:$C$93,,,1)</f>
        <v>43157</v>
      </c>
      <c r="U3951" s="36">
        <f>ROUND(Table2[[#This Row],[LHA_Pop_2016]]*Table2[[#This Row],[C_ADR_7day]]/100000*7,0)</f>
        <v>57</v>
      </c>
      <c r="V3951" s="13">
        <f>IF(OR(Table2[[#This Row],[7d_positivity_public]]=0,ISBLANK(Table2[[#This Row],[7d_positivity_public]])),"",(Table2[[#This Row],[7d_positivity_public]]-Table2[[#This Row],[7d_positivity_all]])/Table2[[#This Row],[7d_positivity_public]])</f>
        <v>0.18181818181818182</v>
      </c>
      <c r="W3951">
        <v>9</v>
      </c>
    </row>
    <row r="3952" spans="1:23" x14ac:dyDescent="0.25">
      <c r="A3952" s="10">
        <v>44523</v>
      </c>
      <c r="B3952">
        <v>215</v>
      </c>
      <c r="C3952" t="s">
        <v>135</v>
      </c>
      <c r="D3952">
        <v>4</v>
      </c>
      <c r="E3952">
        <v>9</v>
      </c>
      <c r="F3952">
        <v>-5</v>
      </c>
      <c r="G3952">
        <v>4</v>
      </c>
      <c r="H3952">
        <v>85</v>
      </c>
      <c r="J3952">
        <v>70</v>
      </c>
      <c r="K3952">
        <v>86</v>
      </c>
      <c r="L3952">
        <v>79</v>
      </c>
      <c r="M3952">
        <v>90</v>
      </c>
      <c r="N3952">
        <v>80</v>
      </c>
      <c r="O3952">
        <v>63</v>
      </c>
      <c r="P3952">
        <v>81</v>
      </c>
      <c r="Q3952">
        <v>71</v>
      </c>
      <c r="R3952">
        <v>88</v>
      </c>
      <c r="S3952">
        <v>38</v>
      </c>
      <c r="T3952" s="34">
        <f>_xlfn.XLOOKUP(B3952,'LHA Demog pivot'!$B$4:$B$93,'LHA Demog pivot'!$C$4:$C$93,,,1)</f>
        <v>9696</v>
      </c>
      <c r="U3952" s="36">
        <f>ROUND(Table2[[#This Row],[LHA_Pop_2016]]*Table2[[#This Row],[C_ADR_7day]]/100000*7,0)</f>
        <v>3</v>
      </c>
      <c r="V3952" s="13">
        <f>IF(OR(Table2[[#This Row],[7d_positivity_public]]=0,ISBLANK(Table2[[#This Row],[7d_positivity_public]])),"",(Table2[[#This Row],[7d_positivity_public]]-Table2[[#This Row],[7d_positivity_all]])/Table2[[#This Row],[7d_positivity_public]])</f>
        <v>0.25</v>
      </c>
      <c r="W3952">
        <v>3</v>
      </c>
    </row>
    <row r="3953" spans="1:23" x14ac:dyDescent="0.25">
      <c r="A3953" s="10">
        <v>44523</v>
      </c>
      <c r="B3953">
        <v>221</v>
      </c>
      <c r="C3953" t="s">
        <v>136</v>
      </c>
      <c r="D3953">
        <v>3</v>
      </c>
      <c r="E3953">
        <v>5</v>
      </c>
      <c r="F3953">
        <v>-2</v>
      </c>
      <c r="G3953">
        <v>2</v>
      </c>
      <c r="H3953">
        <v>94</v>
      </c>
      <c r="J3953">
        <v>92</v>
      </c>
      <c r="K3953">
        <v>94</v>
      </c>
      <c r="L3953">
        <v>95</v>
      </c>
      <c r="M3953">
        <v>92</v>
      </c>
      <c r="N3953">
        <v>91</v>
      </c>
      <c r="O3953">
        <v>86</v>
      </c>
      <c r="P3953">
        <v>91</v>
      </c>
      <c r="Q3953">
        <v>92</v>
      </c>
      <c r="R3953">
        <v>90</v>
      </c>
      <c r="S3953">
        <v>32</v>
      </c>
      <c r="T3953" s="34">
        <f>_xlfn.XLOOKUP(B3953,'LHA Demog pivot'!$B$4:$B$93,'LHA Demog pivot'!$C$4:$C$93,,,1)</f>
        <v>70996</v>
      </c>
      <c r="U3953" s="36">
        <f>ROUND(Table2[[#This Row],[LHA_Pop_2016]]*Table2[[#This Row],[C_ADR_7day]]/100000*7,0)</f>
        <v>15</v>
      </c>
      <c r="V3953" s="13">
        <f>IF(OR(Table2[[#This Row],[7d_positivity_public]]=0,ISBLANK(Table2[[#This Row],[7d_positivity_public]])),"",(Table2[[#This Row],[7d_positivity_public]]-Table2[[#This Row],[7d_positivity_all]])/Table2[[#This Row],[7d_positivity_public]])</f>
        <v>0.5</v>
      </c>
      <c r="W3953">
        <v>1</v>
      </c>
    </row>
    <row r="3954" spans="1:23" x14ac:dyDescent="0.25">
      <c r="A3954" s="10">
        <v>44523</v>
      </c>
      <c r="B3954">
        <v>222</v>
      </c>
      <c r="C3954" t="s">
        <v>266</v>
      </c>
      <c r="D3954">
        <v>3</v>
      </c>
      <c r="E3954">
        <v>3</v>
      </c>
      <c r="F3954">
        <v>0</v>
      </c>
      <c r="G3954">
        <v>2</v>
      </c>
      <c r="H3954">
        <v>94</v>
      </c>
      <c r="J3954">
        <v>91</v>
      </c>
      <c r="K3954">
        <v>94</v>
      </c>
      <c r="L3954">
        <v>98</v>
      </c>
      <c r="M3954">
        <v>90</v>
      </c>
      <c r="N3954">
        <v>92</v>
      </c>
      <c r="O3954">
        <v>86</v>
      </c>
      <c r="P3954">
        <v>92</v>
      </c>
      <c r="Q3954">
        <v>95</v>
      </c>
      <c r="R3954">
        <v>88</v>
      </c>
      <c r="S3954">
        <v>33</v>
      </c>
      <c r="T3954" s="34">
        <f>_xlfn.XLOOKUP(B3954,'LHA Demog pivot'!$B$4:$B$93,'LHA Demog pivot'!$C$4:$C$93,,,1)</f>
        <v>232755</v>
      </c>
      <c r="U3954" s="36">
        <f>ROUND(Table2[[#This Row],[LHA_Pop_2016]]*Table2[[#This Row],[C_ADR_7day]]/100000*7,0)</f>
        <v>49</v>
      </c>
      <c r="V3954" s="13">
        <f>IF(OR(Table2[[#This Row],[7d_positivity_public]]=0,ISBLANK(Table2[[#This Row],[7d_positivity_public]])),"",(Table2[[#This Row],[7d_positivity_public]]-Table2[[#This Row],[7d_positivity_all]])/Table2[[#This Row],[7d_positivity_public]])</f>
        <v>0.5</v>
      </c>
      <c r="W3954">
        <v>1</v>
      </c>
    </row>
    <row r="3955" spans="1:23" x14ac:dyDescent="0.25">
      <c r="A3955" s="10">
        <v>44523</v>
      </c>
      <c r="B3955">
        <v>223</v>
      </c>
      <c r="C3955" t="s">
        <v>267</v>
      </c>
      <c r="D3955">
        <v>12</v>
      </c>
      <c r="E3955">
        <v>9</v>
      </c>
      <c r="F3955">
        <v>3</v>
      </c>
      <c r="G3955">
        <v>6</v>
      </c>
      <c r="H3955">
        <v>89</v>
      </c>
      <c r="J3955">
        <v>87</v>
      </c>
      <c r="K3955">
        <v>89</v>
      </c>
      <c r="L3955">
        <v>86</v>
      </c>
      <c r="M3955">
        <v>91</v>
      </c>
      <c r="N3955">
        <v>86</v>
      </c>
      <c r="O3955">
        <v>82</v>
      </c>
      <c r="P3955">
        <v>86</v>
      </c>
      <c r="Q3955">
        <v>82</v>
      </c>
      <c r="R3955">
        <v>89</v>
      </c>
      <c r="S3955">
        <v>35</v>
      </c>
      <c r="T3955" s="34">
        <f>_xlfn.XLOOKUP(B3955,'LHA Demog pivot'!$B$4:$B$93,'LHA Demog pivot'!$C$4:$C$93,,,1)</f>
        <v>101101</v>
      </c>
      <c r="U3955" s="36">
        <f>ROUND(Table2[[#This Row],[LHA_Pop_2016]]*Table2[[#This Row],[C_ADR_7day]]/100000*7,0)</f>
        <v>85</v>
      </c>
      <c r="V3955" s="13">
        <f>IF(OR(Table2[[#This Row],[7d_positivity_public]]=0,ISBLANK(Table2[[#This Row],[7d_positivity_public]])),"",(Table2[[#This Row],[7d_positivity_public]]-Table2[[#This Row],[7d_positivity_all]])/Table2[[#This Row],[7d_positivity_public]])</f>
        <v>0.16666666666666666</v>
      </c>
      <c r="W3955">
        <v>5</v>
      </c>
    </row>
    <row r="3956" spans="1:23" x14ac:dyDescent="0.25">
      <c r="A3956" s="10">
        <v>44523</v>
      </c>
      <c r="B3956">
        <v>224</v>
      </c>
      <c r="C3956" t="s">
        <v>268</v>
      </c>
      <c r="D3956">
        <v>4</v>
      </c>
      <c r="E3956">
        <v>6</v>
      </c>
      <c r="F3956">
        <v>-2</v>
      </c>
      <c r="G3956">
        <v>2</v>
      </c>
      <c r="H3956">
        <v>92</v>
      </c>
      <c r="J3956">
        <v>90</v>
      </c>
      <c r="K3956">
        <v>92</v>
      </c>
      <c r="L3956">
        <v>92</v>
      </c>
      <c r="M3956">
        <v>92</v>
      </c>
      <c r="N3956">
        <v>89</v>
      </c>
      <c r="O3956">
        <v>86</v>
      </c>
      <c r="P3956">
        <v>90</v>
      </c>
      <c r="Q3956">
        <v>89</v>
      </c>
      <c r="R3956">
        <v>90</v>
      </c>
      <c r="S3956">
        <v>36</v>
      </c>
      <c r="T3956" s="34">
        <f>_xlfn.XLOOKUP(B3956,'LHA Demog pivot'!$B$4:$B$93,'LHA Demog pivot'!$C$4:$C$93,,,1)</f>
        <v>234393</v>
      </c>
      <c r="U3956" s="36">
        <f>ROUND(Table2[[#This Row],[LHA_Pop_2016]]*Table2[[#This Row],[C_ADR_7day]]/100000*7,0)</f>
        <v>66</v>
      </c>
      <c r="V3956" s="13">
        <f>IF(OR(Table2[[#This Row],[7d_positivity_public]]=0,ISBLANK(Table2[[#This Row],[7d_positivity_public]])),"",(Table2[[#This Row],[7d_positivity_public]]-Table2[[#This Row],[7d_positivity_all]])/Table2[[#This Row],[7d_positivity_public]])</f>
        <v>0</v>
      </c>
      <c r="W3956">
        <v>2</v>
      </c>
    </row>
    <row r="3957" spans="1:23" x14ac:dyDescent="0.25">
      <c r="A3957" s="10">
        <v>44523</v>
      </c>
      <c r="B3957">
        <v>231</v>
      </c>
      <c r="C3957" t="s">
        <v>269</v>
      </c>
      <c r="D3957">
        <v>10</v>
      </c>
      <c r="E3957">
        <v>13</v>
      </c>
      <c r="F3957">
        <v>-3</v>
      </c>
      <c r="G3957">
        <v>5</v>
      </c>
      <c r="H3957">
        <v>89</v>
      </c>
      <c r="J3957">
        <v>86</v>
      </c>
      <c r="K3957">
        <v>89</v>
      </c>
      <c r="L3957">
        <v>88</v>
      </c>
      <c r="M3957">
        <v>91</v>
      </c>
      <c r="N3957">
        <v>86</v>
      </c>
      <c r="O3957">
        <v>81</v>
      </c>
      <c r="P3957">
        <v>86</v>
      </c>
      <c r="Q3957">
        <v>84</v>
      </c>
      <c r="R3957">
        <v>89</v>
      </c>
      <c r="S3957">
        <v>34</v>
      </c>
      <c r="T3957" s="34">
        <f>_xlfn.XLOOKUP(B3957,'LHA Demog pivot'!$B$4:$B$93,'LHA Demog pivot'!$C$4:$C$93,,,1)</f>
        <v>143778</v>
      </c>
      <c r="U3957" s="36">
        <f>ROUND(Table2[[#This Row],[LHA_Pop_2016]]*Table2[[#This Row],[C_ADR_7day]]/100000*7,0)</f>
        <v>101</v>
      </c>
      <c r="V3957" s="13">
        <f>IF(OR(Table2[[#This Row],[7d_positivity_public]]=0,ISBLANK(Table2[[#This Row],[7d_positivity_public]])),"",(Table2[[#This Row],[7d_positivity_public]]-Table2[[#This Row],[7d_positivity_all]])/Table2[[#This Row],[7d_positivity_public]])</f>
        <v>0.2</v>
      </c>
      <c r="W3957">
        <v>4</v>
      </c>
    </row>
    <row r="3958" spans="1:23" x14ac:dyDescent="0.25">
      <c r="A3958" s="10">
        <v>44523</v>
      </c>
      <c r="B3958">
        <v>232</v>
      </c>
      <c r="C3958" t="s">
        <v>270</v>
      </c>
      <c r="D3958">
        <v>3</v>
      </c>
      <c r="E3958">
        <v>2</v>
      </c>
      <c r="F3958">
        <v>1</v>
      </c>
      <c r="G3958">
        <v>2</v>
      </c>
      <c r="H3958">
        <v>95</v>
      </c>
      <c r="J3958">
        <v>94</v>
      </c>
      <c r="K3958">
        <v>95</v>
      </c>
      <c r="L3958">
        <v>96</v>
      </c>
      <c r="M3958">
        <v>95</v>
      </c>
      <c r="N3958">
        <v>92</v>
      </c>
      <c r="O3958">
        <v>90</v>
      </c>
      <c r="P3958">
        <v>93</v>
      </c>
      <c r="Q3958">
        <v>92</v>
      </c>
      <c r="R3958">
        <v>93</v>
      </c>
      <c r="S3958">
        <v>32</v>
      </c>
      <c r="T3958" s="34">
        <f>_xlfn.XLOOKUP(B3958,'LHA Demog pivot'!$B$4:$B$93,'LHA Demog pivot'!$C$4:$C$93,,,1)</f>
        <v>103064</v>
      </c>
      <c r="U3958" s="36">
        <f>ROUND(Table2[[#This Row],[LHA_Pop_2016]]*Table2[[#This Row],[C_ADR_7day]]/100000*7,0)</f>
        <v>22</v>
      </c>
      <c r="V3958" s="13">
        <f>IF(OR(Table2[[#This Row],[7d_positivity_public]]=0,ISBLANK(Table2[[#This Row],[7d_positivity_public]])),"",(Table2[[#This Row],[7d_positivity_public]]-Table2[[#This Row],[7d_positivity_all]])/Table2[[#This Row],[7d_positivity_public]])</f>
        <v>0.5</v>
      </c>
      <c r="W3958">
        <v>1</v>
      </c>
    </row>
    <row r="3959" spans="1:23" x14ac:dyDescent="0.25">
      <c r="A3959" s="10">
        <v>44523</v>
      </c>
      <c r="B3959">
        <v>233</v>
      </c>
      <c r="C3959" t="s">
        <v>271</v>
      </c>
      <c r="D3959">
        <v>4</v>
      </c>
      <c r="E3959">
        <v>4</v>
      </c>
      <c r="F3959">
        <v>0</v>
      </c>
      <c r="G3959">
        <v>3</v>
      </c>
      <c r="H3959">
        <v>95</v>
      </c>
      <c r="J3959">
        <v>89</v>
      </c>
      <c r="K3959">
        <v>95</v>
      </c>
      <c r="L3959">
        <v>97</v>
      </c>
      <c r="M3959">
        <v>94</v>
      </c>
      <c r="N3959">
        <v>91</v>
      </c>
      <c r="O3959">
        <v>83</v>
      </c>
      <c r="P3959">
        <v>92</v>
      </c>
      <c r="Q3959">
        <v>92</v>
      </c>
      <c r="R3959">
        <v>91</v>
      </c>
      <c r="S3959">
        <v>28</v>
      </c>
      <c r="T3959" s="34">
        <f>_xlfn.XLOOKUP(B3959,'LHA Demog pivot'!$B$4:$B$93,'LHA Demog pivot'!$C$4:$C$93,,,1)</f>
        <v>443367</v>
      </c>
      <c r="U3959" s="36">
        <f>ROUND(Table2[[#This Row],[LHA_Pop_2016]]*Table2[[#This Row],[C_ADR_7day]]/100000*7,0)</f>
        <v>124</v>
      </c>
      <c r="V3959" s="13">
        <f>IF(OR(Table2[[#This Row],[7d_positivity_public]]=0,ISBLANK(Table2[[#This Row],[7d_positivity_public]])),"",(Table2[[#This Row],[7d_positivity_public]]-Table2[[#This Row],[7d_positivity_all]])/Table2[[#This Row],[7d_positivity_public]])</f>
        <v>0.33333333333333331</v>
      </c>
      <c r="W3959">
        <v>2</v>
      </c>
    </row>
    <row r="3960" spans="1:23" x14ac:dyDescent="0.25">
      <c r="A3960" s="10">
        <v>44523</v>
      </c>
      <c r="B3960">
        <v>234</v>
      </c>
      <c r="C3960" t="s">
        <v>272</v>
      </c>
      <c r="D3960">
        <v>7</v>
      </c>
      <c r="E3960">
        <v>8</v>
      </c>
      <c r="F3960">
        <v>-1</v>
      </c>
      <c r="G3960">
        <v>4</v>
      </c>
      <c r="H3960">
        <v>91</v>
      </c>
      <c r="J3960">
        <v>89</v>
      </c>
      <c r="K3960">
        <v>91</v>
      </c>
      <c r="L3960">
        <v>89</v>
      </c>
      <c r="M3960">
        <v>92</v>
      </c>
      <c r="N3960">
        <v>88</v>
      </c>
      <c r="O3960">
        <v>86</v>
      </c>
      <c r="P3960">
        <v>88</v>
      </c>
      <c r="Q3960">
        <v>86</v>
      </c>
      <c r="R3960">
        <v>90</v>
      </c>
      <c r="S3960">
        <v>39</v>
      </c>
      <c r="T3960" s="34">
        <f>_xlfn.XLOOKUP(B3960,'LHA Demog pivot'!$B$4:$B$93,'LHA Demog pivot'!$C$4:$C$93,,,1)</f>
        <v>94768</v>
      </c>
      <c r="U3960" s="36">
        <f>ROUND(Table2[[#This Row],[LHA_Pop_2016]]*Table2[[#This Row],[C_ADR_7day]]/100000*7,0)</f>
        <v>46</v>
      </c>
      <c r="V3960" s="13">
        <f>IF(OR(Table2[[#This Row],[7d_positivity_public]]=0,ISBLANK(Table2[[#This Row],[7d_positivity_public]])),"",(Table2[[#This Row],[7d_positivity_public]]-Table2[[#This Row],[7d_positivity_all]])/Table2[[#This Row],[7d_positivity_public]])</f>
        <v>0.25</v>
      </c>
      <c r="W3960">
        <v>3</v>
      </c>
    </row>
    <row r="3961" spans="1:23" x14ac:dyDescent="0.25">
      <c r="A3961" s="10">
        <v>44523</v>
      </c>
      <c r="B3961">
        <v>311</v>
      </c>
      <c r="C3961" t="s">
        <v>273</v>
      </c>
      <c r="D3961">
        <v>2</v>
      </c>
      <c r="E3961">
        <v>2</v>
      </c>
      <c r="F3961">
        <v>0</v>
      </c>
      <c r="G3961">
        <v>3</v>
      </c>
      <c r="H3961">
        <v>93</v>
      </c>
      <c r="J3961">
        <v>92</v>
      </c>
      <c r="K3961">
        <v>93</v>
      </c>
      <c r="L3961">
        <v>96</v>
      </c>
      <c r="M3961">
        <v>89</v>
      </c>
      <c r="N3961">
        <v>90</v>
      </c>
      <c r="O3961">
        <v>88</v>
      </c>
      <c r="P3961">
        <v>90</v>
      </c>
      <c r="Q3961">
        <v>93</v>
      </c>
      <c r="R3961">
        <v>87</v>
      </c>
      <c r="S3961">
        <v>21</v>
      </c>
      <c r="T3961" s="34">
        <f>_xlfn.XLOOKUP(B3961,'LHA Demog pivot'!$B$4:$B$93,'LHA Demog pivot'!$C$4:$C$93,,,1)</f>
        <v>198309</v>
      </c>
      <c r="U3961" s="36">
        <f>ROUND(Table2[[#This Row],[LHA_Pop_2016]]*Table2[[#This Row],[C_ADR_7day]]/100000*7,0)</f>
        <v>28</v>
      </c>
      <c r="V3961" s="13">
        <f>IF(OR(Table2[[#This Row],[7d_positivity_public]]=0,ISBLANK(Table2[[#This Row],[7d_positivity_public]])),"",(Table2[[#This Row],[7d_positivity_public]]-Table2[[#This Row],[7d_positivity_all]])/Table2[[#This Row],[7d_positivity_public]])</f>
        <v>0.66666666666666663</v>
      </c>
      <c r="W3961">
        <v>1</v>
      </c>
    </row>
    <row r="3962" spans="1:23" x14ac:dyDescent="0.25">
      <c r="A3962" s="10">
        <v>44523</v>
      </c>
      <c r="B3962">
        <v>321</v>
      </c>
      <c r="C3962" t="s">
        <v>274</v>
      </c>
      <c r="D3962">
        <v>4</v>
      </c>
      <c r="E3962">
        <v>3</v>
      </c>
      <c r="F3962">
        <v>1</v>
      </c>
      <c r="G3962">
        <v>3</v>
      </c>
      <c r="H3962">
        <v>98</v>
      </c>
      <c r="J3962">
        <v>92</v>
      </c>
      <c r="K3962">
        <v>98</v>
      </c>
      <c r="L3962">
        <v>100</v>
      </c>
      <c r="M3962">
        <v>90</v>
      </c>
      <c r="N3962">
        <v>94</v>
      </c>
      <c r="O3962">
        <v>86</v>
      </c>
      <c r="P3962">
        <v>94</v>
      </c>
      <c r="Q3962">
        <v>99</v>
      </c>
      <c r="R3962">
        <v>88</v>
      </c>
      <c r="S3962">
        <v>32</v>
      </c>
      <c r="T3962" s="34">
        <f>_xlfn.XLOOKUP(B3962,'LHA Demog pivot'!$B$4:$B$93,'LHA Demog pivot'!$C$4:$C$93,,,1)</f>
        <v>122041</v>
      </c>
      <c r="U3962" s="36">
        <f>ROUND(Table2[[#This Row],[LHA_Pop_2016]]*Table2[[#This Row],[C_ADR_7day]]/100000*7,0)</f>
        <v>34</v>
      </c>
      <c r="V3962" s="13">
        <f>IF(OR(Table2[[#This Row],[7d_positivity_public]]=0,ISBLANK(Table2[[#This Row],[7d_positivity_public]])),"",(Table2[[#This Row],[7d_positivity_public]]-Table2[[#This Row],[7d_positivity_all]])/Table2[[#This Row],[7d_positivity_public]])</f>
        <v>0.66666666666666663</v>
      </c>
      <c r="W3962">
        <v>1</v>
      </c>
    </row>
    <row r="3963" spans="1:23" x14ac:dyDescent="0.25">
      <c r="A3963" s="10">
        <v>44523</v>
      </c>
      <c r="B3963">
        <v>322</v>
      </c>
      <c r="C3963" t="s">
        <v>275</v>
      </c>
      <c r="D3963">
        <v>6</v>
      </c>
      <c r="E3963">
        <v>5</v>
      </c>
      <c r="F3963">
        <v>1</v>
      </c>
      <c r="G3963">
        <v>4</v>
      </c>
      <c r="H3963">
        <v>91</v>
      </c>
      <c r="J3963">
        <v>86</v>
      </c>
      <c r="K3963">
        <v>91</v>
      </c>
      <c r="L3963">
        <v>95</v>
      </c>
      <c r="M3963">
        <v>86</v>
      </c>
      <c r="N3963">
        <v>86</v>
      </c>
      <c r="O3963">
        <v>79</v>
      </c>
      <c r="P3963">
        <v>87</v>
      </c>
      <c r="Q3963">
        <v>90</v>
      </c>
      <c r="R3963">
        <v>82</v>
      </c>
      <c r="S3963">
        <v>24</v>
      </c>
      <c r="T3963" s="34">
        <f>_xlfn.XLOOKUP(B3963,'LHA Demog pivot'!$B$4:$B$93,'LHA Demog pivot'!$C$4:$C$93,,,1)</f>
        <v>61532</v>
      </c>
      <c r="U3963" s="36">
        <f>ROUND(Table2[[#This Row],[LHA_Pop_2016]]*Table2[[#This Row],[C_ADR_7day]]/100000*7,0)</f>
        <v>26</v>
      </c>
      <c r="V3963" s="13">
        <f>IF(OR(Table2[[#This Row],[7d_positivity_public]]=0,ISBLANK(Table2[[#This Row],[7d_positivity_public]])),"",(Table2[[#This Row],[7d_positivity_public]]-Table2[[#This Row],[7d_positivity_all]])/Table2[[#This Row],[7d_positivity_public]])</f>
        <v>0.5</v>
      </c>
      <c r="W3963">
        <v>2</v>
      </c>
    </row>
    <row r="3964" spans="1:23" x14ac:dyDescent="0.25">
      <c r="A3964" s="10">
        <v>44523</v>
      </c>
      <c r="B3964">
        <v>323</v>
      </c>
      <c r="C3964" t="s">
        <v>276</v>
      </c>
      <c r="D3964">
        <v>3</v>
      </c>
      <c r="E3964">
        <v>4</v>
      </c>
      <c r="F3964">
        <v>-1</v>
      </c>
      <c r="G3964">
        <v>3</v>
      </c>
      <c r="H3964">
        <v>98</v>
      </c>
      <c r="J3964">
        <v>95</v>
      </c>
      <c r="K3964">
        <v>98</v>
      </c>
      <c r="L3964">
        <v>100</v>
      </c>
      <c r="M3964">
        <v>93</v>
      </c>
      <c r="N3964">
        <v>95</v>
      </c>
      <c r="O3964">
        <v>91</v>
      </c>
      <c r="P3964">
        <v>95</v>
      </c>
      <c r="Q3964">
        <v>99</v>
      </c>
      <c r="R3964">
        <v>91</v>
      </c>
      <c r="S3964">
        <v>19</v>
      </c>
      <c r="T3964" s="34">
        <f>_xlfn.XLOOKUP(B3964,'LHA Demog pivot'!$B$4:$B$93,'LHA Demog pivot'!$C$4:$C$93,,,1)</f>
        <v>103894</v>
      </c>
      <c r="U3964" s="36">
        <f>ROUND(Table2[[#This Row],[LHA_Pop_2016]]*Table2[[#This Row],[C_ADR_7day]]/100000*7,0)</f>
        <v>22</v>
      </c>
      <c r="V3964" s="13">
        <f>IF(OR(Table2[[#This Row],[7d_positivity_public]]=0,ISBLANK(Table2[[#This Row],[7d_positivity_public]])),"",(Table2[[#This Row],[7d_positivity_public]]-Table2[[#This Row],[7d_positivity_all]])/Table2[[#This Row],[7d_positivity_public]])</f>
        <v>0.66666666666666663</v>
      </c>
      <c r="W3964">
        <v>1</v>
      </c>
    </row>
    <row r="3965" spans="1:23" x14ac:dyDescent="0.25">
      <c r="A3965" s="10">
        <v>44523</v>
      </c>
      <c r="B3965">
        <v>324</v>
      </c>
      <c r="C3965" t="s">
        <v>277</v>
      </c>
      <c r="D3965">
        <v>2</v>
      </c>
      <c r="E3965">
        <v>2</v>
      </c>
      <c r="F3965">
        <v>0</v>
      </c>
      <c r="G3965">
        <v>2</v>
      </c>
      <c r="H3965">
        <v>95</v>
      </c>
      <c r="J3965">
        <v>95</v>
      </c>
      <c r="K3965">
        <v>95</v>
      </c>
      <c r="L3965">
        <v>98</v>
      </c>
      <c r="M3965">
        <v>91</v>
      </c>
      <c r="N3965">
        <v>93</v>
      </c>
      <c r="O3965">
        <v>91</v>
      </c>
      <c r="P3965">
        <v>93</v>
      </c>
      <c r="Q3965">
        <v>96</v>
      </c>
      <c r="R3965">
        <v>89</v>
      </c>
      <c r="S3965">
        <v>30</v>
      </c>
      <c r="T3965" s="34">
        <f>_xlfn.XLOOKUP(B3965,'LHA Demog pivot'!$B$4:$B$93,'LHA Demog pivot'!$C$4:$C$93,,,1)</f>
        <v>131178</v>
      </c>
      <c r="U3965" s="36">
        <f>ROUND(Table2[[#This Row],[LHA_Pop_2016]]*Table2[[#This Row],[C_ADR_7day]]/100000*7,0)</f>
        <v>18</v>
      </c>
      <c r="V3965" s="13">
        <f>IF(OR(Table2[[#This Row],[7d_positivity_public]]=0,ISBLANK(Table2[[#This Row],[7d_positivity_public]])),"",(Table2[[#This Row],[7d_positivity_public]]-Table2[[#This Row],[7d_positivity_all]])/Table2[[#This Row],[7d_positivity_public]])</f>
        <v>0.5</v>
      </c>
      <c r="W3965">
        <v>1</v>
      </c>
    </row>
    <row r="3966" spans="1:23" x14ac:dyDescent="0.25">
      <c r="A3966" s="10">
        <v>44523</v>
      </c>
      <c r="B3966">
        <v>325</v>
      </c>
      <c r="C3966" t="s">
        <v>278</v>
      </c>
      <c r="D3966">
        <v>5</v>
      </c>
      <c r="E3966">
        <v>4</v>
      </c>
      <c r="F3966">
        <v>1</v>
      </c>
      <c r="G3966">
        <v>4</v>
      </c>
      <c r="H3966">
        <v>96</v>
      </c>
      <c r="J3966">
        <v>95</v>
      </c>
      <c r="K3966">
        <v>97</v>
      </c>
      <c r="L3966">
        <v>100</v>
      </c>
      <c r="M3966">
        <v>92</v>
      </c>
      <c r="N3966">
        <v>94</v>
      </c>
      <c r="O3966">
        <v>92</v>
      </c>
      <c r="P3966">
        <v>94</v>
      </c>
      <c r="Q3966">
        <v>97</v>
      </c>
      <c r="R3966">
        <v>90</v>
      </c>
      <c r="S3966">
        <v>22</v>
      </c>
      <c r="T3966" s="34">
        <f>_xlfn.XLOOKUP(B3966,'LHA Demog pivot'!$B$4:$B$93,'LHA Demog pivot'!$C$4:$C$93,,,1)</f>
        <v>95808</v>
      </c>
      <c r="U3966" s="36">
        <f>ROUND(Table2[[#This Row],[LHA_Pop_2016]]*Table2[[#This Row],[C_ADR_7day]]/100000*7,0)</f>
        <v>34</v>
      </c>
      <c r="V3966" s="13">
        <f>IF(OR(Table2[[#This Row],[7d_positivity_public]]=0,ISBLANK(Table2[[#This Row],[7d_positivity_public]])),"",(Table2[[#This Row],[7d_positivity_public]]-Table2[[#This Row],[7d_positivity_all]])/Table2[[#This Row],[7d_positivity_public]])</f>
        <v>0.5</v>
      </c>
      <c r="W3966">
        <v>2</v>
      </c>
    </row>
    <row r="3967" spans="1:23" x14ac:dyDescent="0.25">
      <c r="A3967" s="10">
        <v>44523</v>
      </c>
      <c r="B3967">
        <v>326</v>
      </c>
      <c r="C3967" t="s">
        <v>279</v>
      </c>
      <c r="D3967">
        <v>4</v>
      </c>
      <c r="E3967">
        <v>4</v>
      </c>
      <c r="F3967">
        <v>0</v>
      </c>
      <c r="G3967">
        <v>5</v>
      </c>
      <c r="H3967">
        <v>96</v>
      </c>
      <c r="J3967">
        <v>94</v>
      </c>
      <c r="K3967">
        <v>96</v>
      </c>
      <c r="L3967">
        <v>100</v>
      </c>
      <c r="M3967">
        <v>91</v>
      </c>
      <c r="N3967">
        <v>93</v>
      </c>
      <c r="O3967">
        <v>90</v>
      </c>
      <c r="P3967">
        <v>93</v>
      </c>
      <c r="Q3967">
        <v>97</v>
      </c>
      <c r="R3967">
        <v>89</v>
      </c>
      <c r="S3967">
        <v>20</v>
      </c>
      <c r="T3967" s="34">
        <f>_xlfn.XLOOKUP(B3967,'LHA Demog pivot'!$B$4:$B$93,'LHA Demog pivot'!$C$4:$C$93,,,1)</f>
        <v>134575</v>
      </c>
      <c r="U3967" s="36">
        <f>ROUND(Table2[[#This Row],[LHA_Pop_2016]]*Table2[[#This Row],[C_ADR_7day]]/100000*7,0)</f>
        <v>38</v>
      </c>
      <c r="V3967" s="13">
        <f>IF(OR(Table2[[#This Row],[7d_positivity_public]]=0,ISBLANK(Table2[[#This Row],[7d_positivity_public]])),"",(Table2[[#This Row],[7d_positivity_public]]-Table2[[#This Row],[7d_positivity_all]])/Table2[[#This Row],[7d_positivity_public]])</f>
        <v>0.6</v>
      </c>
      <c r="W3967">
        <v>2</v>
      </c>
    </row>
    <row r="3968" spans="1:23" x14ac:dyDescent="0.25">
      <c r="A3968" s="10">
        <v>44523</v>
      </c>
      <c r="B3968">
        <v>331</v>
      </c>
      <c r="C3968" t="s">
        <v>280</v>
      </c>
      <c r="D3968">
        <v>5</v>
      </c>
      <c r="E3968">
        <v>2</v>
      </c>
      <c r="F3968">
        <v>3</v>
      </c>
      <c r="G3968">
        <v>3</v>
      </c>
      <c r="H3968">
        <v>95</v>
      </c>
      <c r="J3968">
        <v>97</v>
      </c>
      <c r="K3968">
        <v>95</v>
      </c>
      <c r="L3968">
        <v>96</v>
      </c>
      <c r="M3968">
        <v>94</v>
      </c>
      <c r="N3968">
        <v>93</v>
      </c>
      <c r="O3968">
        <v>93</v>
      </c>
      <c r="P3968">
        <v>93</v>
      </c>
      <c r="Q3968">
        <v>93</v>
      </c>
      <c r="R3968">
        <v>92</v>
      </c>
      <c r="S3968">
        <v>36</v>
      </c>
      <c r="T3968" s="34">
        <f>_xlfn.XLOOKUP(B3968,'LHA Demog pivot'!$B$4:$B$93,'LHA Demog pivot'!$C$4:$C$93,,,1)</f>
        <v>141392</v>
      </c>
      <c r="U3968" s="36">
        <f>ROUND(Table2[[#This Row],[LHA_Pop_2016]]*Table2[[#This Row],[C_ADR_7day]]/100000*7,0)</f>
        <v>49</v>
      </c>
      <c r="V3968" s="13">
        <f>IF(OR(Table2[[#This Row],[7d_positivity_public]]=0,ISBLANK(Table2[[#This Row],[7d_positivity_public]])),"",(Table2[[#This Row],[7d_positivity_public]]-Table2[[#This Row],[7d_positivity_all]])/Table2[[#This Row],[7d_positivity_public]])</f>
        <v>0.33333333333333331</v>
      </c>
      <c r="W3968">
        <v>2</v>
      </c>
    </row>
    <row r="3969" spans="1:23" x14ac:dyDescent="0.25">
      <c r="A3969" s="10">
        <v>44523</v>
      </c>
      <c r="B3969">
        <v>332</v>
      </c>
      <c r="C3969" t="s">
        <v>281</v>
      </c>
      <c r="D3969">
        <v>6</v>
      </c>
      <c r="E3969">
        <v>3</v>
      </c>
      <c r="F3969">
        <v>3</v>
      </c>
      <c r="G3969">
        <v>5</v>
      </c>
      <c r="H3969">
        <v>91</v>
      </c>
      <c r="J3969">
        <v>93</v>
      </c>
      <c r="K3969">
        <v>91</v>
      </c>
      <c r="L3969">
        <v>90</v>
      </c>
      <c r="M3969">
        <v>92</v>
      </c>
      <c r="N3969">
        <v>89</v>
      </c>
      <c r="O3969">
        <v>89</v>
      </c>
      <c r="P3969">
        <v>89</v>
      </c>
      <c r="Q3969">
        <v>86</v>
      </c>
      <c r="R3969">
        <v>90</v>
      </c>
      <c r="S3969">
        <v>44</v>
      </c>
      <c r="T3969" s="34">
        <f>_xlfn.XLOOKUP(B3969,'LHA Demog pivot'!$B$4:$B$93,'LHA Demog pivot'!$C$4:$C$93,,,1)</f>
        <v>50490</v>
      </c>
      <c r="U3969" s="36">
        <f>ROUND(Table2[[#This Row],[LHA_Pop_2016]]*Table2[[#This Row],[C_ADR_7day]]/100000*7,0)</f>
        <v>21</v>
      </c>
      <c r="V3969" s="13">
        <f>IF(OR(Table2[[#This Row],[7d_positivity_public]]=0,ISBLANK(Table2[[#This Row],[7d_positivity_public]])),"",(Table2[[#This Row],[7d_positivity_public]]-Table2[[#This Row],[7d_positivity_all]])/Table2[[#This Row],[7d_positivity_public]])</f>
        <v>0.6</v>
      </c>
      <c r="W3969">
        <v>2</v>
      </c>
    </row>
    <row r="3970" spans="1:23" x14ac:dyDescent="0.25">
      <c r="A3970" s="10">
        <v>44523</v>
      </c>
      <c r="B3970">
        <v>333</v>
      </c>
      <c r="C3970" t="s">
        <v>282</v>
      </c>
      <c r="D3970">
        <v>2</v>
      </c>
      <c r="E3970">
        <v>6</v>
      </c>
      <c r="F3970">
        <v>-4</v>
      </c>
      <c r="G3970">
        <v>2</v>
      </c>
      <c r="H3970">
        <v>88</v>
      </c>
      <c r="J3970">
        <v>83</v>
      </c>
      <c r="K3970">
        <v>89</v>
      </c>
      <c r="L3970">
        <v>83</v>
      </c>
      <c r="M3970">
        <v>91</v>
      </c>
      <c r="N3970">
        <v>85</v>
      </c>
      <c r="O3970">
        <v>77</v>
      </c>
      <c r="P3970">
        <v>85</v>
      </c>
      <c r="Q3970">
        <v>78</v>
      </c>
      <c r="R3970">
        <v>89</v>
      </c>
      <c r="S3970">
        <v>31</v>
      </c>
      <c r="T3970" s="34">
        <f>_xlfn.XLOOKUP(B3970,'LHA Demog pivot'!$B$4:$B$93,'LHA Demog pivot'!$C$4:$C$93,,,1)</f>
        <v>29970</v>
      </c>
      <c r="U3970" s="36">
        <f>ROUND(Table2[[#This Row],[LHA_Pop_2016]]*Table2[[#This Row],[C_ADR_7day]]/100000*7,0)</f>
        <v>4</v>
      </c>
      <c r="V3970" s="13">
        <f>IF(OR(Table2[[#This Row],[7d_positivity_public]]=0,ISBLANK(Table2[[#This Row],[7d_positivity_public]])),"",(Table2[[#This Row],[7d_positivity_public]]-Table2[[#This Row],[7d_positivity_all]])/Table2[[#This Row],[7d_positivity_public]])</f>
        <v>0.5</v>
      </c>
      <c r="W3970">
        <v>1</v>
      </c>
    </row>
    <row r="3971" spans="1:23" x14ac:dyDescent="0.25">
      <c r="A3971" s="10">
        <v>44523</v>
      </c>
      <c r="B3971">
        <v>334</v>
      </c>
      <c r="C3971" t="s">
        <v>283</v>
      </c>
      <c r="D3971">
        <v>1</v>
      </c>
      <c r="E3971">
        <v>0</v>
      </c>
      <c r="F3971">
        <v>1</v>
      </c>
      <c r="G3971">
        <v>3</v>
      </c>
      <c r="H3971">
        <v>86</v>
      </c>
      <c r="J3971">
        <v>79</v>
      </c>
      <c r="K3971">
        <v>86</v>
      </c>
      <c r="L3971">
        <v>79</v>
      </c>
      <c r="M3971">
        <v>90</v>
      </c>
      <c r="N3971">
        <v>82</v>
      </c>
      <c r="O3971">
        <v>70</v>
      </c>
      <c r="P3971">
        <v>83</v>
      </c>
      <c r="Q3971">
        <v>73</v>
      </c>
      <c r="R3971">
        <v>88</v>
      </c>
      <c r="S3971">
        <v>38</v>
      </c>
      <c r="T3971" s="34">
        <f>_xlfn.XLOOKUP(B3971,'LHA Demog pivot'!$B$4:$B$93,'LHA Demog pivot'!$C$4:$C$93,,,1)</f>
        <v>19671</v>
      </c>
      <c r="U3971" s="36">
        <f>ROUND(Table2[[#This Row],[LHA_Pop_2016]]*Table2[[#This Row],[C_ADR_7day]]/100000*7,0)</f>
        <v>1</v>
      </c>
      <c r="V3971" s="13">
        <f>IF(OR(Table2[[#This Row],[7d_positivity_public]]=0,ISBLANK(Table2[[#This Row],[7d_positivity_public]])),"",(Table2[[#This Row],[7d_positivity_public]]-Table2[[#This Row],[7d_positivity_all]])/Table2[[#This Row],[7d_positivity_public]])</f>
        <v>0.33333333333333331</v>
      </c>
      <c r="W3971">
        <v>2</v>
      </c>
    </row>
    <row r="3972" spans="1:23" x14ac:dyDescent="0.25">
      <c r="A3972" s="10">
        <v>44523</v>
      </c>
      <c r="B3972">
        <v>335</v>
      </c>
      <c r="C3972" t="s">
        <v>284</v>
      </c>
      <c r="D3972">
        <v>9</v>
      </c>
      <c r="E3972">
        <v>7</v>
      </c>
      <c r="F3972">
        <v>2</v>
      </c>
      <c r="G3972">
        <v>6</v>
      </c>
      <c r="H3972">
        <v>97</v>
      </c>
      <c r="J3972">
        <v>93</v>
      </c>
      <c r="K3972">
        <v>98</v>
      </c>
      <c r="L3972">
        <v>99</v>
      </c>
      <c r="M3972">
        <v>95</v>
      </c>
      <c r="N3972">
        <v>92</v>
      </c>
      <c r="O3972">
        <v>87</v>
      </c>
      <c r="P3972">
        <v>93</v>
      </c>
      <c r="Q3972">
        <v>93</v>
      </c>
      <c r="R3972">
        <v>92</v>
      </c>
      <c r="S3972">
        <v>44</v>
      </c>
      <c r="T3972" s="34">
        <f>_xlfn.XLOOKUP(B3972,'LHA Demog pivot'!$B$4:$B$93,'LHA Demog pivot'!$C$4:$C$93,,,1)</f>
        <v>38653</v>
      </c>
      <c r="U3972" s="36">
        <f>ROUND(Table2[[#This Row],[LHA_Pop_2016]]*Table2[[#This Row],[C_ADR_7day]]/100000*7,0)</f>
        <v>24</v>
      </c>
      <c r="V3972" s="13">
        <f>IF(OR(Table2[[#This Row],[7d_positivity_public]]=0,ISBLANK(Table2[[#This Row],[7d_positivity_public]])),"",(Table2[[#This Row],[7d_positivity_public]]-Table2[[#This Row],[7d_positivity_all]])/Table2[[#This Row],[7d_positivity_public]])</f>
        <v>0.5</v>
      </c>
      <c r="W3972">
        <v>3</v>
      </c>
    </row>
    <row r="3973" spans="1:23" x14ac:dyDescent="0.25">
      <c r="A3973" s="10">
        <v>44523</v>
      </c>
      <c r="B3973">
        <v>336</v>
      </c>
      <c r="C3973" t="s">
        <v>285</v>
      </c>
      <c r="D3973">
        <v>95</v>
      </c>
      <c r="E3973">
        <v>155</v>
      </c>
      <c r="F3973">
        <v>-60</v>
      </c>
      <c r="G3973">
        <v>17</v>
      </c>
      <c r="H3973">
        <v>80</v>
      </c>
      <c r="J3973">
        <v>68</v>
      </c>
      <c r="K3973">
        <v>82</v>
      </c>
      <c r="L3973">
        <v>77</v>
      </c>
      <c r="M3973">
        <v>85</v>
      </c>
      <c r="N3973">
        <v>73</v>
      </c>
      <c r="O3973">
        <v>59</v>
      </c>
      <c r="P3973">
        <v>75</v>
      </c>
      <c r="Q3973">
        <v>69</v>
      </c>
      <c r="R3973">
        <v>80</v>
      </c>
      <c r="S3973">
        <v>36</v>
      </c>
      <c r="T3973" s="34">
        <f>_xlfn.XLOOKUP(B3973,'LHA Demog pivot'!$B$4:$B$93,'LHA Demog pivot'!$C$4:$C$93,,,1)</f>
        <v>2678</v>
      </c>
      <c r="U3973" s="36">
        <f>ROUND(Table2[[#This Row],[LHA_Pop_2016]]*Table2[[#This Row],[C_ADR_7day]]/100000*7,0)</f>
        <v>18</v>
      </c>
      <c r="V3973" s="13">
        <f>IF(OR(Table2[[#This Row],[7d_positivity_public]]=0,ISBLANK(Table2[[#This Row],[7d_positivity_public]])),"",(Table2[[#This Row],[7d_positivity_public]]-Table2[[#This Row],[7d_positivity_all]])/Table2[[#This Row],[7d_positivity_public]])</f>
        <v>0</v>
      </c>
      <c r="W3973">
        <v>17</v>
      </c>
    </row>
    <row r="3974" spans="1:23" x14ac:dyDescent="0.25">
      <c r="A3974" s="10">
        <v>44523</v>
      </c>
      <c r="B3974">
        <v>337</v>
      </c>
      <c r="C3974" t="s">
        <v>286</v>
      </c>
      <c r="D3974">
        <v>17</v>
      </c>
      <c r="E3974">
        <v>17</v>
      </c>
      <c r="F3974">
        <v>0</v>
      </c>
      <c r="G3974">
        <v>7</v>
      </c>
      <c r="H3974">
        <v>98</v>
      </c>
      <c r="J3974">
        <v>92</v>
      </c>
      <c r="K3974">
        <v>98</v>
      </c>
      <c r="L3974">
        <v>99</v>
      </c>
      <c r="M3974">
        <v>97</v>
      </c>
      <c r="N3974">
        <v>95</v>
      </c>
      <c r="O3974">
        <v>89</v>
      </c>
      <c r="P3974">
        <v>96</v>
      </c>
      <c r="Q3974">
        <v>96</v>
      </c>
      <c r="R3974">
        <v>96</v>
      </c>
      <c r="S3974">
        <v>49</v>
      </c>
      <c r="T3974" s="34">
        <f>_xlfn.XLOOKUP(B3974,'LHA Demog pivot'!$B$4:$B$93,'LHA Demog pivot'!$C$4:$C$93,,,1)</f>
        <v>1514</v>
      </c>
      <c r="U3974" s="36">
        <f>ROUND(Table2[[#This Row],[LHA_Pop_2016]]*Table2[[#This Row],[C_ADR_7day]]/100000*7,0)</f>
        <v>2</v>
      </c>
      <c r="V3974" s="13">
        <f>IF(OR(Table2[[#This Row],[7d_positivity_public]]=0,ISBLANK(Table2[[#This Row],[7d_positivity_public]])),"",(Table2[[#This Row],[7d_positivity_public]]-Table2[[#This Row],[7d_positivity_all]])/Table2[[#This Row],[7d_positivity_public]])</f>
        <v>0</v>
      </c>
      <c r="W3974">
        <v>7</v>
      </c>
    </row>
    <row r="3975" spans="1:23" x14ac:dyDescent="0.25">
      <c r="A3975" s="10">
        <v>44523</v>
      </c>
      <c r="B3975">
        <v>411</v>
      </c>
      <c r="C3975" t="s">
        <v>287</v>
      </c>
      <c r="D3975">
        <v>1</v>
      </c>
      <c r="E3975">
        <v>2</v>
      </c>
      <c r="F3975">
        <v>-1</v>
      </c>
      <c r="G3975">
        <v>1</v>
      </c>
      <c r="H3975">
        <v>96</v>
      </c>
      <c r="J3975">
        <v>96</v>
      </c>
      <c r="K3975">
        <v>96</v>
      </c>
      <c r="L3975">
        <v>98</v>
      </c>
      <c r="M3975">
        <v>95</v>
      </c>
      <c r="N3975">
        <v>93</v>
      </c>
      <c r="O3975">
        <v>91</v>
      </c>
      <c r="P3975">
        <v>93</v>
      </c>
      <c r="Q3975">
        <v>94</v>
      </c>
      <c r="R3975">
        <v>93</v>
      </c>
      <c r="S3975">
        <v>24</v>
      </c>
      <c r="T3975" s="34">
        <f>_xlfn.XLOOKUP(B3975,'LHA Demog pivot'!$B$4:$B$93,'LHA Demog pivot'!$C$4:$C$93,,,1)</f>
        <v>225919</v>
      </c>
      <c r="U3975" s="36">
        <f>ROUND(Table2[[#This Row],[LHA_Pop_2016]]*Table2[[#This Row],[C_ADR_7day]]/100000*7,0)</f>
        <v>16</v>
      </c>
      <c r="V3975" s="13">
        <f>IF(OR(Table2[[#This Row],[7d_positivity_public]]=0,ISBLANK(Table2[[#This Row],[7d_positivity_public]])),"",(Table2[[#This Row],[7d_positivity_public]]-Table2[[#This Row],[7d_positivity_all]])/Table2[[#This Row],[7d_positivity_public]])</f>
        <v>0</v>
      </c>
      <c r="W3975">
        <v>1</v>
      </c>
    </row>
    <row r="3976" spans="1:23" x14ac:dyDescent="0.25">
      <c r="A3976" s="10">
        <v>44523</v>
      </c>
      <c r="B3976">
        <v>412</v>
      </c>
      <c r="C3976" t="s">
        <v>288</v>
      </c>
      <c r="D3976">
        <v>2</v>
      </c>
      <c r="E3976">
        <v>2</v>
      </c>
      <c r="F3976">
        <v>0</v>
      </c>
      <c r="G3976">
        <v>1</v>
      </c>
      <c r="H3976">
        <v>93</v>
      </c>
      <c r="J3976">
        <v>92</v>
      </c>
      <c r="K3976">
        <v>93</v>
      </c>
      <c r="L3976">
        <v>92</v>
      </c>
      <c r="M3976">
        <v>94</v>
      </c>
      <c r="N3976">
        <v>89</v>
      </c>
      <c r="O3976">
        <v>86</v>
      </c>
      <c r="P3976">
        <v>90</v>
      </c>
      <c r="Q3976">
        <v>87</v>
      </c>
      <c r="R3976">
        <v>92</v>
      </c>
      <c r="S3976">
        <v>25</v>
      </c>
      <c r="T3976" s="34">
        <f>_xlfn.XLOOKUP(B3976,'LHA Demog pivot'!$B$4:$B$93,'LHA Demog pivot'!$C$4:$C$93,,,1)</f>
        <v>77460</v>
      </c>
      <c r="U3976" s="36">
        <f>ROUND(Table2[[#This Row],[LHA_Pop_2016]]*Table2[[#This Row],[C_ADR_7day]]/100000*7,0)</f>
        <v>11</v>
      </c>
      <c r="V3976" s="13">
        <f>IF(OR(Table2[[#This Row],[7d_positivity_public]]=0,ISBLANK(Table2[[#This Row],[7d_positivity_public]])),"",(Table2[[#This Row],[7d_positivity_public]]-Table2[[#This Row],[7d_positivity_all]])/Table2[[#This Row],[7d_positivity_public]])</f>
        <v>-1</v>
      </c>
      <c r="W3976">
        <v>2</v>
      </c>
    </row>
    <row r="3977" spans="1:23" x14ac:dyDescent="0.25">
      <c r="A3977" s="10">
        <v>44523</v>
      </c>
      <c r="B3977">
        <v>413</v>
      </c>
      <c r="C3977" t="s">
        <v>289</v>
      </c>
      <c r="D3977">
        <v>7</v>
      </c>
      <c r="E3977">
        <v>4</v>
      </c>
      <c r="F3977">
        <v>3</v>
      </c>
      <c r="G3977">
        <v>7</v>
      </c>
      <c r="H3977">
        <v>95</v>
      </c>
      <c r="J3977">
        <v>97</v>
      </c>
      <c r="K3977">
        <v>95</v>
      </c>
      <c r="L3977">
        <v>94</v>
      </c>
      <c r="M3977">
        <v>96</v>
      </c>
      <c r="N3977">
        <v>93</v>
      </c>
      <c r="O3977">
        <v>92</v>
      </c>
      <c r="P3977">
        <v>93</v>
      </c>
      <c r="Q3977">
        <v>91</v>
      </c>
      <c r="R3977">
        <v>95</v>
      </c>
      <c r="S3977">
        <v>29</v>
      </c>
      <c r="T3977" s="34">
        <f>_xlfn.XLOOKUP(B3977,'LHA Demog pivot'!$B$4:$B$93,'LHA Demog pivot'!$C$4:$C$93,,,1)</f>
        <v>64692</v>
      </c>
      <c r="U3977" s="36">
        <f>ROUND(Table2[[#This Row],[LHA_Pop_2016]]*Table2[[#This Row],[C_ADR_7day]]/100000*7,0)</f>
        <v>32</v>
      </c>
      <c r="V3977" s="13">
        <f>IF(OR(Table2[[#This Row],[7d_positivity_public]]=0,ISBLANK(Table2[[#This Row],[7d_positivity_public]])),"",(Table2[[#This Row],[7d_positivity_public]]-Table2[[#This Row],[7d_positivity_all]])/Table2[[#This Row],[7d_positivity_public]])</f>
        <v>0.2857142857142857</v>
      </c>
      <c r="W3977">
        <v>5</v>
      </c>
    </row>
    <row r="3978" spans="1:23" x14ac:dyDescent="0.25">
      <c r="A3978" s="10">
        <v>44523</v>
      </c>
      <c r="B3978">
        <v>414</v>
      </c>
      <c r="C3978" t="s">
        <v>290</v>
      </c>
      <c r="D3978">
        <v>3</v>
      </c>
      <c r="E3978">
        <v>9</v>
      </c>
      <c r="F3978">
        <v>-6</v>
      </c>
      <c r="G3978">
        <v>4</v>
      </c>
      <c r="H3978">
        <v>87</v>
      </c>
      <c r="J3978">
        <v>82</v>
      </c>
      <c r="K3978">
        <v>87</v>
      </c>
      <c r="L3978">
        <v>79</v>
      </c>
      <c r="M3978">
        <v>91</v>
      </c>
      <c r="N3978">
        <v>84</v>
      </c>
      <c r="O3978">
        <v>74</v>
      </c>
      <c r="P3978">
        <v>84</v>
      </c>
      <c r="Q3978">
        <v>74</v>
      </c>
      <c r="R3978">
        <v>89</v>
      </c>
      <c r="S3978">
        <v>27</v>
      </c>
      <c r="T3978" s="34">
        <f>_xlfn.XLOOKUP(B3978,'LHA Demog pivot'!$B$4:$B$93,'LHA Demog pivot'!$C$4:$C$93,,,1)</f>
        <v>15289</v>
      </c>
      <c r="U3978" s="36">
        <f>ROUND(Table2[[#This Row],[LHA_Pop_2016]]*Table2[[#This Row],[C_ADR_7day]]/100000*7,0)</f>
        <v>3</v>
      </c>
      <c r="V3978" s="13">
        <f>IF(OR(Table2[[#This Row],[7d_positivity_public]]=0,ISBLANK(Table2[[#This Row],[7d_positivity_public]])),"",(Table2[[#This Row],[7d_positivity_public]]-Table2[[#This Row],[7d_positivity_all]])/Table2[[#This Row],[7d_positivity_public]])</f>
        <v>0.5</v>
      </c>
      <c r="W3978">
        <v>2</v>
      </c>
    </row>
    <row r="3979" spans="1:23" x14ac:dyDescent="0.25">
      <c r="A3979" s="10">
        <v>44523</v>
      </c>
      <c r="B3979">
        <v>421</v>
      </c>
      <c r="C3979" t="s">
        <v>291</v>
      </c>
      <c r="D3979">
        <v>10</v>
      </c>
      <c r="E3979">
        <v>11</v>
      </c>
      <c r="F3979">
        <v>-1</v>
      </c>
      <c r="G3979">
        <v>9</v>
      </c>
      <c r="H3979">
        <v>88</v>
      </c>
      <c r="J3979">
        <v>87</v>
      </c>
      <c r="K3979">
        <v>88</v>
      </c>
      <c r="L3979">
        <v>83</v>
      </c>
      <c r="M3979">
        <v>91</v>
      </c>
      <c r="N3979">
        <v>84</v>
      </c>
      <c r="O3979">
        <v>79</v>
      </c>
      <c r="P3979">
        <v>84</v>
      </c>
      <c r="Q3979">
        <v>77</v>
      </c>
      <c r="R3979">
        <v>89</v>
      </c>
      <c r="S3979">
        <v>27</v>
      </c>
      <c r="T3979" s="34">
        <f>_xlfn.XLOOKUP(B3979,'LHA Demog pivot'!$B$4:$B$93,'LHA Demog pivot'!$C$4:$C$93,,,1)</f>
        <v>58378</v>
      </c>
      <c r="U3979" s="36">
        <f>ROUND(Table2[[#This Row],[LHA_Pop_2016]]*Table2[[#This Row],[C_ADR_7day]]/100000*7,0)</f>
        <v>41</v>
      </c>
      <c r="V3979" s="13">
        <f>IF(OR(Table2[[#This Row],[7d_positivity_public]]=0,ISBLANK(Table2[[#This Row],[7d_positivity_public]])),"",(Table2[[#This Row],[7d_positivity_public]]-Table2[[#This Row],[7d_positivity_all]])/Table2[[#This Row],[7d_positivity_public]])</f>
        <v>0.22222222222222221</v>
      </c>
      <c r="W3979">
        <v>7</v>
      </c>
    </row>
    <row r="3980" spans="1:23" x14ac:dyDescent="0.25">
      <c r="A3980" s="10">
        <v>44523</v>
      </c>
      <c r="B3980">
        <v>422</v>
      </c>
      <c r="C3980" t="s">
        <v>292</v>
      </c>
      <c r="D3980">
        <v>4</v>
      </c>
      <c r="E3980">
        <v>2</v>
      </c>
      <c r="F3980">
        <v>2</v>
      </c>
      <c r="G3980">
        <v>5</v>
      </c>
      <c r="H3980">
        <v>83</v>
      </c>
      <c r="J3980">
        <v>75</v>
      </c>
      <c r="K3980">
        <v>83</v>
      </c>
      <c r="L3980">
        <v>74</v>
      </c>
      <c r="M3980">
        <v>89</v>
      </c>
      <c r="N3980">
        <v>79</v>
      </c>
      <c r="O3980">
        <v>68</v>
      </c>
      <c r="P3980">
        <v>79</v>
      </c>
      <c r="Q3980">
        <v>67</v>
      </c>
      <c r="R3980">
        <v>86</v>
      </c>
      <c r="S3980">
        <v>16</v>
      </c>
      <c r="T3980" s="34">
        <f>_xlfn.XLOOKUP(B3980,'LHA Demog pivot'!$B$4:$B$93,'LHA Demog pivot'!$C$4:$C$93,,,1)</f>
        <v>6240</v>
      </c>
      <c r="U3980" s="36">
        <f>ROUND(Table2[[#This Row],[LHA_Pop_2016]]*Table2[[#This Row],[C_ADR_7day]]/100000*7,0)</f>
        <v>2</v>
      </c>
      <c r="V3980" s="13">
        <f>IF(OR(Table2[[#This Row],[7d_positivity_public]]=0,ISBLANK(Table2[[#This Row],[7d_positivity_public]])),"",(Table2[[#This Row],[7d_positivity_public]]-Table2[[#This Row],[7d_positivity_all]])/Table2[[#This Row],[7d_positivity_public]])</f>
        <v>0</v>
      </c>
      <c r="W3980">
        <v>5</v>
      </c>
    </row>
    <row r="3981" spans="1:23" x14ac:dyDescent="0.25">
      <c r="A3981" s="10">
        <v>44523</v>
      </c>
      <c r="B3981">
        <v>423</v>
      </c>
      <c r="C3981" t="s">
        <v>293</v>
      </c>
      <c r="D3981">
        <v>8</v>
      </c>
      <c r="E3981">
        <v>10</v>
      </c>
      <c r="F3981">
        <v>-2</v>
      </c>
      <c r="G3981">
        <v>8</v>
      </c>
      <c r="H3981">
        <v>89</v>
      </c>
      <c r="J3981">
        <v>81</v>
      </c>
      <c r="K3981">
        <v>89</v>
      </c>
      <c r="L3981">
        <v>83</v>
      </c>
      <c r="M3981">
        <v>93</v>
      </c>
      <c r="N3981">
        <v>85</v>
      </c>
      <c r="O3981">
        <v>73</v>
      </c>
      <c r="P3981">
        <v>86</v>
      </c>
      <c r="Q3981">
        <v>77</v>
      </c>
      <c r="R3981">
        <v>91</v>
      </c>
      <c r="S3981">
        <v>19</v>
      </c>
      <c r="T3981" s="34">
        <f>_xlfn.XLOOKUP(B3981,'LHA Demog pivot'!$B$4:$B$93,'LHA Demog pivot'!$C$4:$C$93,,,1)</f>
        <v>19121</v>
      </c>
      <c r="U3981" s="36">
        <f>ROUND(Table2[[#This Row],[LHA_Pop_2016]]*Table2[[#This Row],[C_ADR_7day]]/100000*7,0)</f>
        <v>11</v>
      </c>
      <c r="V3981" s="13">
        <f>IF(OR(Table2[[#This Row],[7d_positivity_public]]=0,ISBLANK(Table2[[#This Row],[7d_positivity_public]])),"",(Table2[[#This Row],[7d_positivity_public]]-Table2[[#This Row],[7d_positivity_all]])/Table2[[#This Row],[7d_positivity_public]])</f>
        <v>0.25</v>
      </c>
      <c r="W3981">
        <v>6</v>
      </c>
    </row>
    <row r="3982" spans="1:23" x14ac:dyDescent="0.25">
      <c r="A3982" s="10">
        <v>44523</v>
      </c>
      <c r="B3982">
        <v>424</v>
      </c>
      <c r="C3982" t="s">
        <v>294</v>
      </c>
      <c r="D3982">
        <v>14</v>
      </c>
      <c r="E3982">
        <v>16</v>
      </c>
      <c r="F3982">
        <v>-2</v>
      </c>
      <c r="G3982">
        <v>11</v>
      </c>
      <c r="H3982">
        <v>90</v>
      </c>
      <c r="J3982">
        <v>87</v>
      </c>
      <c r="K3982">
        <v>90</v>
      </c>
      <c r="L3982">
        <v>88</v>
      </c>
      <c r="M3982">
        <v>92</v>
      </c>
      <c r="N3982">
        <v>86</v>
      </c>
      <c r="O3982">
        <v>80</v>
      </c>
      <c r="P3982">
        <v>87</v>
      </c>
      <c r="Q3982">
        <v>83</v>
      </c>
      <c r="R3982">
        <v>90</v>
      </c>
      <c r="S3982">
        <v>21</v>
      </c>
      <c r="T3982" s="34">
        <f>_xlfn.XLOOKUP(B3982,'LHA Demog pivot'!$B$4:$B$93,'LHA Demog pivot'!$C$4:$C$93,,,1)</f>
        <v>108964</v>
      </c>
      <c r="U3982" s="36">
        <f>ROUND(Table2[[#This Row],[LHA_Pop_2016]]*Table2[[#This Row],[C_ADR_7day]]/100000*7,0)</f>
        <v>107</v>
      </c>
      <c r="V3982" s="13">
        <f>IF(OR(Table2[[#This Row],[7d_positivity_public]]=0,ISBLANK(Table2[[#This Row],[7d_positivity_public]])),"",(Table2[[#This Row],[7d_positivity_public]]-Table2[[#This Row],[7d_positivity_all]])/Table2[[#This Row],[7d_positivity_public]])</f>
        <v>0.27272727272727271</v>
      </c>
      <c r="W3982">
        <v>8</v>
      </c>
    </row>
    <row r="3983" spans="1:23" x14ac:dyDescent="0.25">
      <c r="A3983" s="10">
        <v>44523</v>
      </c>
      <c r="B3983">
        <v>425</v>
      </c>
      <c r="C3983" t="s">
        <v>295</v>
      </c>
      <c r="D3983">
        <v>8</v>
      </c>
      <c r="E3983">
        <v>10</v>
      </c>
      <c r="F3983">
        <v>-2</v>
      </c>
      <c r="G3983">
        <v>12</v>
      </c>
      <c r="H3983">
        <v>88</v>
      </c>
      <c r="J3983">
        <v>80</v>
      </c>
      <c r="K3983">
        <v>89</v>
      </c>
      <c r="L3983">
        <v>79</v>
      </c>
      <c r="M3983">
        <v>92</v>
      </c>
      <c r="N3983">
        <v>85</v>
      </c>
      <c r="O3983">
        <v>73</v>
      </c>
      <c r="P3983">
        <v>86</v>
      </c>
      <c r="Q3983">
        <v>74</v>
      </c>
      <c r="R3983">
        <v>90</v>
      </c>
      <c r="S3983">
        <v>30</v>
      </c>
      <c r="T3983" s="34">
        <f>_xlfn.XLOOKUP(B3983,'LHA Demog pivot'!$B$4:$B$93,'LHA Demog pivot'!$C$4:$C$93,,,1)</f>
        <v>47133</v>
      </c>
      <c r="U3983" s="36">
        <f>ROUND(Table2[[#This Row],[LHA_Pop_2016]]*Table2[[#This Row],[C_ADR_7day]]/100000*7,0)</f>
        <v>26</v>
      </c>
      <c r="V3983" s="13">
        <f>IF(OR(Table2[[#This Row],[7d_positivity_public]]=0,ISBLANK(Table2[[#This Row],[7d_positivity_public]])),"",(Table2[[#This Row],[7d_positivity_public]]-Table2[[#This Row],[7d_positivity_all]])/Table2[[#This Row],[7d_positivity_public]])</f>
        <v>0.33333333333333331</v>
      </c>
      <c r="W3983">
        <v>8</v>
      </c>
    </row>
    <row r="3984" spans="1:23" x14ac:dyDescent="0.25">
      <c r="A3984" s="10">
        <v>44523</v>
      </c>
      <c r="B3984">
        <v>426</v>
      </c>
      <c r="C3984" t="s">
        <v>296</v>
      </c>
      <c r="D3984">
        <v>3</v>
      </c>
      <c r="E3984">
        <v>3</v>
      </c>
      <c r="F3984">
        <v>0</v>
      </c>
      <c r="G3984">
        <v>4</v>
      </c>
      <c r="H3984">
        <v>87</v>
      </c>
      <c r="J3984">
        <v>77</v>
      </c>
      <c r="K3984">
        <v>88</v>
      </c>
      <c r="L3984">
        <v>86</v>
      </c>
      <c r="M3984">
        <v>90</v>
      </c>
      <c r="N3984">
        <v>82</v>
      </c>
      <c r="O3984">
        <v>68</v>
      </c>
      <c r="P3984">
        <v>83</v>
      </c>
      <c r="Q3984">
        <v>78</v>
      </c>
      <c r="R3984">
        <v>88</v>
      </c>
      <c r="S3984">
        <v>26</v>
      </c>
      <c r="T3984" s="34">
        <f>_xlfn.XLOOKUP(B3984,'LHA Demog pivot'!$B$4:$B$93,'LHA Demog pivot'!$C$4:$C$93,,,1)</f>
        <v>30981</v>
      </c>
      <c r="U3984" s="36">
        <f>ROUND(Table2[[#This Row],[LHA_Pop_2016]]*Table2[[#This Row],[C_ADR_7day]]/100000*7,0)</f>
        <v>7</v>
      </c>
      <c r="V3984" s="13">
        <f>IF(OR(Table2[[#This Row],[7d_positivity_public]]=0,ISBLANK(Table2[[#This Row],[7d_positivity_public]])),"",(Table2[[#This Row],[7d_positivity_public]]-Table2[[#This Row],[7d_positivity_all]])/Table2[[#This Row],[7d_positivity_public]])</f>
        <v>0.5</v>
      </c>
      <c r="W3984">
        <v>2</v>
      </c>
    </row>
    <row r="3985" spans="1:23" x14ac:dyDescent="0.25">
      <c r="A3985" s="10">
        <v>44523</v>
      </c>
      <c r="B3985">
        <v>431</v>
      </c>
      <c r="C3985" t="s">
        <v>297</v>
      </c>
      <c r="D3985">
        <v>5</v>
      </c>
      <c r="E3985">
        <v>5</v>
      </c>
      <c r="F3985">
        <v>0</v>
      </c>
      <c r="G3985">
        <v>5</v>
      </c>
      <c r="H3985">
        <v>88</v>
      </c>
      <c r="J3985">
        <v>82</v>
      </c>
      <c r="K3985">
        <v>88</v>
      </c>
      <c r="L3985">
        <v>83</v>
      </c>
      <c r="M3985">
        <v>92</v>
      </c>
      <c r="N3985">
        <v>84</v>
      </c>
      <c r="O3985">
        <v>75</v>
      </c>
      <c r="P3985">
        <v>85</v>
      </c>
      <c r="Q3985">
        <v>78</v>
      </c>
      <c r="R3985">
        <v>90</v>
      </c>
      <c r="S3985">
        <v>28</v>
      </c>
      <c r="T3985" s="34">
        <f>_xlfn.XLOOKUP(B3985,'LHA Demog pivot'!$B$4:$B$93,'LHA Demog pivot'!$C$4:$C$93,,,1)</f>
        <v>66527</v>
      </c>
      <c r="U3985" s="36">
        <f>ROUND(Table2[[#This Row],[LHA_Pop_2016]]*Table2[[#This Row],[C_ADR_7day]]/100000*7,0)</f>
        <v>23</v>
      </c>
      <c r="V3985" s="13">
        <f>IF(OR(Table2[[#This Row],[7d_positivity_public]]=0,ISBLANK(Table2[[#This Row],[7d_positivity_public]])),"",(Table2[[#This Row],[7d_positivity_public]]-Table2[[#This Row],[7d_positivity_all]])/Table2[[#This Row],[7d_positivity_public]])</f>
        <v>0.2</v>
      </c>
      <c r="W3985">
        <v>4</v>
      </c>
    </row>
    <row r="3986" spans="1:23" x14ac:dyDescent="0.25">
      <c r="A3986" s="10">
        <v>44523</v>
      </c>
      <c r="B3986">
        <v>432</v>
      </c>
      <c r="C3986" t="s">
        <v>298</v>
      </c>
      <c r="D3986">
        <v>7</v>
      </c>
      <c r="E3986">
        <v>4</v>
      </c>
      <c r="F3986">
        <v>3</v>
      </c>
      <c r="G3986">
        <v>8</v>
      </c>
      <c r="H3986">
        <v>87</v>
      </c>
      <c r="J3986">
        <v>81</v>
      </c>
      <c r="K3986">
        <v>88</v>
      </c>
      <c r="L3986">
        <v>83</v>
      </c>
      <c r="M3986">
        <v>91</v>
      </c>
      <c r="N3986">
        <v>84</v>
      </c>
      <c r="O3986">
        <v>75</v>
      </c>
      <c r="P3986">
        <v>84</v>
      </c>
      <c r="Q3986">
        <v>77</v>
      </c>
      <c r="R3986">
        <v>89</v>
      </c>
      <c r="S3986">
        <v>29</v>
      </c>
      <c r="T3986" s="34">
        <f>_xlfn.XLOOKUP(B3986,'LHA Demog pivot'!$B$4:$B$93,'LHA Demog pivot'!$C$4:$C$93,,,1)</f>
        <v>42570</v>
      </c>
      <c r="U3986" s="36">
        <f>ROUND(Table2[[#This Row],[LHA_Pop_2016]]*Table2[[#This Row],[C_ADR_7day]]/100000*7,0)</f>
        <v>21</v>
      </c>
      <c r="V3986" s="13">
        <f>IF(OR(Table2[[#This Row],[7d_positivity_public]]=0,ISBLANK(Table2[[#This Row],[7d_positivity_public]])),"",(Table2[[#This Row],[7d_positivity_public]]-Table2[[#This Row],[7d_positivity_all]])/Table2[[#This Row],[7d_positivity_public]])</f>
        <v>0.125</v>
      </c>
      <c r="W3986">
        <v>7</v>
      </c>
    </row>
    <row r="3987" spans="1:23" x14ac:dyDescent="0.25">
      <c r="A3987" s="10">
        <v>44523</v>
      </c>
      <c r="B3987">
        <v>433</v>
      </c>
      <c r="C3987" t="s">
        <v>299</v>
      </c>
      <c r="D3987">
        <v>14</v>
      </c>
      <c r="E3987">
        <v>68</v>
      </c>
      <c r="F3987">
        <v>-54</v>
      </c>
      <c r="G3987">
        <v>40</v>
      </c>
      <c r="H3987">
        <v>83</v>
      </c>
      <c r="J3987">
        <v>74</v>
      </c>
      <c r="K3987">
        <v>84</v>
      </c>
      <c r="L3987">
        <v>80</v>
      </c>
      <c r="M3987">
        <v>86</v>
      </c>
      <c r="N3987">
        <v>78</v>
      </c>
      <c r="O3987">
        <v>64</v>
      </c>
      <c r="P3987">
        <v>79</v>
      </c>
      <c r="Q3987">
        <v>71</v>
      </c>
      <c r="R3987">
        <v>83</v>
      </c>
      <c r="S3987">
        <v>13</v>
      </c>
      <c r="T3987" s="34">
        <f>_xlfn.XLOOKUP(B3987,'LHA Demog pivot'!$B$4:$B$93,'LHA Demog pivot'!$C$4:$C$93,,,1)</f>
        <v>1901</v>
      </c>
      <c r="U3987" s="36">
        <f>ROUND(Table2[[#This Row],[LHA_Pop_2016]]*Table2[[#This Row],[C_ADR_7day]]/100000*7,0)</f>
        <v>2</v>
      </c>
      <c r="V3987" s="13">
        <f>IF(OR(Table2[[#This Row],[7d_positivity_public]]=0,ISBLANK(Table2[[#This Row],[7d_positivity_public]])),"",(Table2[[#This Row],[7d_positivity_public]]-Table2[[#This Row],[7d_positivity_all]])/Table2[[#This Row],[7d_positivity_public]])</f>
        <v>0</v>
      </c>
      <c r="W3987">
        <v>40</v>
      </c>
    </row>
    <row r="3988" spans="1:23" x14ac:dyDescent="0.25">
      <c r="A3988" s="10">
        <v>44523</v>
      </c>
      <c r="B3988">
        <v>434</v>
      </c>
      <c r="C3988" t="s">
        <v>300</v>
      </c>
      <c r="D3988">
        <v>36</v>
      </c>
      <c r="E3988">
        <v>84</v>
      </c>
      <c r="F3988">
        <v>-48</v>
      </c>
      <c r="G3988">
        <v>17</v>
      </c>
      <c r="H3988">
        <v>86</v>
      </c>
      <c r="J3988">
        <v>79</v>
      </c>
      <c r="K3988">
        <v>87</v>
      </c>
      <c r="L3988">
        <v>83</v>
      </c>
      <c r="M3988">
        <v>89</v>
      </c>
      <c r="N3988">
        <v>81</v>
      </c>
      <c r="O3988">
        <v>69</v>
      </c>
      <c r="P3988">
        <v>82</v>
      </c>
      <c r="Q3988">
        <v>76</v>
      </c>
      <c r="R3988">
        <v>86</v>
      </c>
      <c r="S3988">
        <v>15</v>
      </c>
      <c r="T3988" s="34">
        <f>_xlfn.XLOOKUP(B3988,'LHA Demog pivot'!$B$4:$B$93,'LHA Demog pivot'!$C$4:$C$93,,,1)</f>
        <v>11235</v>
      </c>
      <c r="U3988" s="36">
        <f>ROUND(Table2[[#This Row],[LHA_Pop_2016]]*Table2[[#This Row],[C_ADR_7day]]/100000*7,0)</f>
        <v>28</v>
      </c>
      <c r="V3988" s="13">
        <f>IF(OR(Table2[[#This Row],[7d_positivity_public]]=0,ISBLANK(Table2[[#This Row],[7d_positivity_public]])),"",(Table2[[#This Row],[7d_positivity_public]]-Table2[[#This Row],[7d_positivity_all]])/Table2[[#This Row],[7d_positivity_public]])</f>
        <v>5.8823529411764705E-2</v>
      </c>
      <c r="W3988">
        <v>16</v>
      </c>
    </row>
    <row r="3989" spans="1:23" x14ac:dyDescent="0.25">
      <c r="A3989" s="10">
        <v>44523</v>
      </c>
      <c r="B3989">
        <v>510</v>
      </c>
      <c r="C3989" t="s">
        <v>301</v>
      </c>
      <c r="D3989">
        <v>6</v>
      </c>
      <c r="E3989">
        <v>6</v>
      </c>
      <c r="F3989">
        <v>0</v>
      </c>
      <c r="G3989">
        <v>8</v>
      </c>
      <c r="H3989">
        <v>90</v>
      </c>
      <c r="J3989">
        <v>85</v>
      </c>
      <c r="K3989">
        <v>90</v>
      </c>
      <c r="L3989">
        <v>89</v>
      </c>
      <c r="M3989">
        <v>92</v>
      </c>
      <c r="N3989">
        <v>85</v>
      </c>
      <c r="O3989">
        <v>78</v>
      </c>
      <c r="P3989">
        <v>85</v>
      </c>
      <c r="Q3989">
        <v>82</v>
      </c>
      <c r="R3989">
        <v>88</v>
      </c>
      <c r="S3989">
        <v>21</v>
      </c>
      <c r="T3989" s="34">
        <f>_xlfn.XLOOKUP(B3989,'LHA Demog pivot'!$B$4:$B$93,'LHA Demog pivot'!$C$4:$C$93,,,1)</f>
        <v>4198</v>
      </c>
      <c r="U3989" s="36">
        <f>ROUND(Table2[[#This Row],[LHA_Pop_2016]]*Table2[[#This Row],[C_ADR_7day]]/100000*7,0)</f>
        <v>2</v>
      </c>
      <c r="V3989" s="13">
        <f>IF(OR(Table2[[#This Row],[7d_positivity_public]]=0,ISBLANK(Table2[[#This Row],[7d_positivity_public]])),"",(Table2[[#This Row],[7d_positivity_public]]-Table2[[#This Row],[7d_positivity_all]])/Table2[[#This Row],[7d_positivity_public]])</f>
        <v>0.25</v>
      </c>
      <c r="W3989">
        <v>6</v>
      </c>
    </row>
    <row r="3990" spans="1:23" x14ac:dyDescent="0.25">
      <c r="A3990" s="10">
        <v>44523</v>
      </c>
      <c r="B3990">
        <v>512</v>
      </c>
      <c r="C3990" t="s">
        <v>304</v>
      </c>
      <c r="D3990">
        <v>4</v>
      </c>
      <c r="E3990">
        <v>4</v>
      </c>
      <c r="F3990">
        <v>0</v>
      </c>
      <c r="G3990">
        <v>9</v>
      </c>
      <c r="H3990">
        <v>90</v>
      </c>
      <c r="J3990">
        <v>82</v>
      </c>
      <c r="K3990">
        <v>91</v>
      </c>
      <c r="L3990">
        <v>90</v>
      </c>
      <c r="M3990">
        <v>92</v>
      </c>
      <c r="N3990">
        <v>84</v>
      </c>
      <c r="O3990">
        <v>73</v>
      </c>
      <c r="P3990">
        <v>85</v>
      </c>
      <c r="Q3990">
        <v>81</v>
      </c>
      <c r="R3990">
        <v>89</v>
      </c>
      <c r="S3990">
        <v>19</v>
      </c>
      <c r="T3990" s="34">
        <f>_xlfn.XLOOKUP(B3990,'LHA Demog pivot'!$B$4:$B$93,'LHA Demog pivot'!$C$4:$C$93,,,1)</f>
        <v>13501</v>
      </c>
      <c r="U3990" s="36">
        <f>ROUND(Table2[[#This Row],[LHA_Pop_2016]]*Table2[[#This Row],[C_ADR_7day]]/100000*7,0)</f>
        <v>4</v>
      </c>
      <c r="V3990" s="13">
        <f>IF(OR(Table2[[#This Row],[7d_positivity_public]]=0,ISBLANK(Table2[[#This Row],[7d_positivity_public]])),"",(Table2[[#This Row],[7d_positivity_public]]-Table2[[#This Row],[7d_positivity_all]])/Table2[[#This Row],[7d_positivity_public]])</f>
        <v>0.22222222222222221</v>
      </c>
      <c r="W3990">
        <v>7</v>
      </c>
    </row>
    <row r="3991" spans="1:23" x14ac:dyDescent="0.25">
      <c r="A3991" s="10">
        <v>44523</v>
      </c>
      <c r="B3991">
        <v>513</v>
      </c>
      <c r="C3991" t="s">
        <v>305</v>
      </c>
      <c r="D3991">
        <v>38</v>
      </c>
      <c r="E3991">
        <v>72</v>
      </c>
      <c r="F3991">
        <v>-34</v>
      </c>
      <c r="G3991">
        <v>38</v>
      </c>
      <c r="H3991">
        <v>85</v>
      </c>
      <c r="J3991">
        <v>71</v>
      </c>
      <c r="K3991">
        <v>86</v>
      </c>
      <c r="L3991">
        <v>84</v>
      </c>
      <c r="M3991">
        <v>88</v>
      </c>
      <c r="N3991">
        <v>78</v>
      </c>
      <c r="O3991">
        <v>58</v>
      </c>
      <c r="P3991">
        <v>80</v>
      </c>
      <c r="Q3991">
        <v>75</v>
      </c>
      <c r="R3991">
        <v>84</v>
      </c>
      <c r="S3991">
        <v>28</v>
      </c>
      <c r="T3991" s="34">
        <f>_xlfn.XLOOKUP(B3991,'LHA Demog pivot'!$B$4:$B$93,'LHA Demog pivot'!$C$4:$C$93,,,1)</f>
        <v>4223</v>
      </c>
      <c r="U3991" s="36">
        <f>ROUND(Table2[[#This Row],[LHA_Pop_2016]]*Table2[[#This Row],[C_ADR_7day]]/100000*7,0)</f>
        <v>11</v>
      </c>
      <c r="V3991" s="13">
        <f>IF(OR(Table2[[#This Row],[7d_positivity_public]]=0,ISBLANK(Table2[[#This Row],[7d_positivity_public]])),"",(Table2[[#This Row],[7d_positivity_public]]-Table2[[#This Row],[7d_positivity_all]])/Table2[[#This Row],[7d_positivity_public]])</f>
        <v>2.6315789473684209E-2</v>
      </c>
      <c r="W3991">
        <v>37</v>
      </c>
    </row>
    <row r="3992" spans="1:23" x14ac:dyDescent="0.25">
      <c r="A3992" s="10">
        <v>44523</v>
      </c>
      <c r="B3992">
        <v>514</v>
      </c>
      <c r="C3992" t="s">
        <v>306</v>
      </c>
      <c r="D3992">
        <v>21</v>
      </c>
      <c r="E3992">
        <v>29</v>
      </c>
      <c r="F3992">
        <v>-8</v>
      </c>
      <c r="G3992">
        <v>16</v>
      </c>
      <c r="H3992">
        <v>81</v>
      </c>
      <c r="J3992">
        <v>65</v>
      </c>
      <c r="K3992">
        <v>82</v>
      </c>
      <c r="L3992">
        <v>79</v>
      </c>
      <c r="M3992">
        <v>86</v>
      </c>
      <c r="N3992">
        <v>74</v>
      </c>
      <c r="O3992">
        <v>57</v>
      </c>
      <c r="P3992">
        <v>76</v>
      </c>
      <c r="Q3992">
        <v>70</v>
      </c>
      <c r="R3992">
        <v>82</v>
      </c>
      <c r="S3992">
        <v>39</v>
      </c>
      <c r="T3992" s="34">
        <f>_xlfn.XLOOKUP(B3992,'LHA Demog pivot'!$B$4:$B$93,'LHA Demog pivot'!$C$4:$C$93,,,1)</f>
        <v>16414</v>
      </c>
      <c r="U3992" s="36">
        <f>ROUND(Table2[[#This Row],[LHA_Pop_2016]]*Table2[[#This Row],[C_ADR_7day]]/100000*7,0)</f>
        <v>24</v>
      </c>
      <c r="V3992" s="13">
        <f>IF(OR(Table2[[#This Row],[7d_positivity_public]]=0,ISBLANK(Table2[[#This Row],[7d_positivity_public]])),"",(Table2[[#This Row],[7d_positivity_public]]-Table2[[#This Row],[7d_positivity_all]])/Table2[[#This Row],[7d_positivity_public]])</f>
        <v>6.25E-2</v>
      </c>
      <c r="W3992">
        <v>15</v>
      </c>
    </row>
    <row r="3993" spans="1:23" x14ac:dyDescent="0.25">
      <c r="A3993" s="10">
        <v>44523</v>
      </c>
      <c r="B3993">
        <v>515</v>
      </c>
      <c r="C3993" t="s">
        <v>307</v>
      </c>
      <c r="D3993">
        <v>19</v>
      </c>
      <c r="E3993">
        <v>12</v>
      </c>
      <c r="F3993">
        <v>7</v>
      </c>
      <c r="G3993">
        <v>16</v>
      </c>
      <c r="H3993">
        <v>100</v>
      </c>
      <c r="J3993">
        <v>76</v>
      </c>
      <c r="K3993">
        <v>100</v>
      </c>
      <c r="L3993">
        <v>100</v>
      </c>
      <c r="M3993">
        <v>100</v>
      </c>
      <c r="N3993">
        <v>94</v>
      </c>
      <c r="O3993">
        <v>68</v>
      </c>
      <c r="P3993">
        <v>96</v>
      </c>
      <c r="Q3993">
        <v>97</v>
      </c>
      <c r="R3993">
        <v>96</v>
      </c>
      <c r="S3993">
        <v>33</v>
      </c>
      <c r="T3993" s="34">
        <f>_xlfn.XLOOKUP(B3993,'LHA Demog pivot'!$B$4:$B$93,'LHA Demog pivot'!$C$4:$C$93,,,1)</f>
        <v>9090</v>
      </c>
      <c r="U3993" s="36">
        <f>ROUND(Table2[[#This Row],[LHA_Pop_2016]]*Table2[[#This Row],[C_ADR_7day]]/100000*7,0)</f>
        <v>12</v>
      </c>
      <c r="V3993" s="13">
        <f>IF(OR(Table2[[#This Row],[7d_positivity_public]]=0,ISBLANK(Table2[[#This Row],[7d_positivity_public]])),"",(Table2[[#This Row],[7d_positivity_public]]-Table2[[#This Row],[7d_positivity_all]])/Table2[[#This Row],[7d_positivity_public]])</f>
        <v>6.25E-2</v>
      </c>
      <c r="W3993">
        <v>15</v>
      </c>
    </row>
    <row r="3994" spans="1:23" x14ac:dyDescent="0.25">
      <c r="A3994" s="10">
        <v>44523</v>
      </c>
      <c r="B3994">
        <v>517</v>
      </c>
      <c r="C3994" t="s">
        <v>308</v>
      </c>
      <c r="D3994">
        <v>51</v>
      </c>
      <c r="E3994">
        <v>56</v>
      </c>
      <c r="F3994">
        <v>-5</v>
      </c>
      <c r="G3994">
        <v>26</v>
      </c>
      <c r="H3994">
        <v>87</v>
      </c>
      <c r="J3994">
        <v>77</v>
      </c>
      <c r="K3994">
        <v>88</v>
      </c>
      <c r="L3994">
        <v>86</v>
      </c>
      <c r="M3994">
        <v>90</v>
      </c>
      <c r="N3994">
        <v>81</v>
      </c>
      <c r="O3994">
        <v>66</v>
      </c>
      <c r="P3994">
        <v>82</v>
      </c>
      <c r="Q3994">
        <v>79</v>
      </c>
      <c r="R3994">
        <v>87</v>
      </c>
      <c r="S3994">
        <v>32</v>
      </c>
      <c r="T3994" s="34">
        <f>_xlfn.XLOOKUP(B3994,'LHA Demog pivot'!$B$4:$B$93,'LHA Demog pivot'!$C$4:$C$93,,,1)</f>
        <v>20250</v>
      </c>
      <c r="U3994" s="36">
        <f>ROUND(Table2[[#This Row],[LHA_Pop_2016]]*Table2[[#This Row],[C_ADR_7day]]/100000*7,0)</f>
        <v>72</v>
      </c>
      <c r="V3994" s="13">
        <f>IF(OR(Table2[[#This Row],[7d_positivity_public]]=0,ISBLANK(Table2[[#This Row],[7d_positivity_public]])),"",(Table2[[#This Row],[7d_positivity_public]]-Table2[[#This Row],[7d_positivity_all]])/Table2[[#This Row],[7d_positivity_public]])</f>
        <v>3.8461538461538464E-2</v>
      </c>
      <c r="W3994">
        <v>25</v>
      </c>
    </row>
    <row r="3995" spans="1:23" x14ac:dyDescent="0.25">
      <c r="A3995" s="10">
        <v>44523</v>
      </c>
      <c r="B3995">
        <v>518</v>
      </c>
      <c r="C3995" t="s">
        <v>309</v>
      </c>
      <c r="D3995">
        <v>30</v>
      </c>
      <c r="E3995">
        <v>97</v>
      </c>
      <c r="F3995">
        <v>-67</v>
      </c>
      <c r="G3995">
        <v>32</v>
      </c>
      <c r="H3995">
        <v>92</v>
      </c>
      <c r="J3995">
        <v>84</v>
      </c>
      <c r="K3995">
        <v>93</v>
      </c>
      <c r="L3995">
        <v>92</v>
      </c>
      <c r="M3995">
        <v>93</v>
      </c>
      <c r="N3995">
        <v>86</v>
      </c>
      <c r="O3995">
        <v>74</v>
      </c>
      <c r="P3995">
        <v>87</v>
      </c>
      <c r="Q3995">
        <v>85</v>
      </c>
      <c r="R3995">
        <v>89</v>
      </c>
      <c r="S3995">
        <v>27</v>
      </c>
      <c r="T3995" s="34">
        <f>_xlfn.XLOOKUP(B3995,'LHA Demog pivot'!$B$4:$B$93,'LHA Demog pivot'!$C$4:$C$93,,,1)</f>
        <v>1880</v>
      </c>
      <c r="U3995" s="36">
        <f>ROUND(Table2[[#This Row],[LHA_Pop_2016]]*Table2[[#This Row],[C_ADR_7day]]/100000*7,0)</f>
        <v>4</v>
      </c>
      <c r="V3995" s="13">
        <f>IF(OR(Table2[[#This Row],[7d_positivity_public]]=0,ISBLANK(Table2[[#This Row],[7d_positivity_public]])),"",(Table2[[#This Row],[7d_positivity_public]]-Table2[[#This Row],[7d_positivity_all]])/Table2[[#This Row],[7d_positivity_public]])</f>
        <v>0</v>
      </c>
      <c r="W3995">
        <v>32</v>
      </c>
    </row>
    <row r="3996" spans="1:23" x14ac:dyDescent="0.25">
      <c r="A3996" s="10">
        <v>44523</v>
      </c>
      <c r="B3996">
        <v>521</v>
      </c>
      <c r="C3996" t="s">
        <v>310</v>
      </c>
      <c r="D3996">
        <v>33</v>
      </c>
      <c r="E3996">
        <v>35</v>
      </c>
      <c r="F3996">
        <v>-2</v>
      </c>
      <c r="G3996">
        <v>24</v>
      </c>
      <c r="H3996">
        <v>78</v>
      </c>
      <c r="J3996">
        <v>66</v>
      </c>
      <c r="K3996">
        <v>80</v>
      </c>
      <c r="L3996">
        <v>73</v>
      </c>
      <c r="M3996">
        <v>84</v>
      </c>
      <c r="N3996">
        <v>73</v>
      </c>
      <c r="O3996">
        <v>58</v>
      </c>
      <c r="P3996">
        <v>74</v>
      </c>
      <c r="Q3996">
        <v>65</v>
      </c>
      <c r="R3996">
        <v>81</v>
      </c>
      <c r="S3996">
        <v>33</v>
      </c>
      <c r="T3996" s="34">
        <f>_xlfn.XLOOKUP(B3996,'LHA Demog pivot'!$B$4:$B$93,'LHA Demog pivot'!$C$4:$C$93,,,1)</f>
        <v>23205</v>
      </c>
      <c r="U3996" s="36">
        <f>ROUND(Table2[[#This Row],[LHA_Pop_2016]]*Table2[[#This Row],[C_ADR_7day]]/100000*7,0)</f>
        <v>54</v>
      </c>
      <c r="V3996" s="13">
        <f>IF(OR(Table2[[#This Row],[7d_positivity_public]]=0,ISBLANK(Table2[[#This Row],[7d_positivity_public]])),"",(Table2[[#This Row],[7d_positivity_public]]-Table2[[#This Row],[7d_positivity_all]])/Table2[[#This Row],[7d_positivity_public]])</f>
        <v>8.3333333333333329E-2</v>
      </c>
      <c r="W3996">
        <v>22</v>
      </c>
    </row>
    <row r="3997" spans="1:23" x14ac:dyDescent="0.25">
      <c r="A3997" s="10">
        <v>44523</v>
      </c>
      <c r="B3997">
        <v>522</v>
      </c>
      <c r="C3997" t="s">
        <v>311</v>
      </c>
      <c r="D3997">
        <v>22</v>
      </c>
      <c r="E3997">
        <v>98</v>
      </c>
      <c r="F3997">
        <v>-76</v>
      </c>
      <c r="G3997">
        <v>19</v>
      </c>
      <c r="H3997">
        <v>78</v>
      </c>
      <c r="J3997">
        <v>59</v>
      </c>
      <c r="K3997">
        <v>79</v>
      </c>
      <c r="L3997">
        <v>75</v>
      </c>
      <c r="M3997">
        <v>83</v>
      </c>
      <c r="N3997">
        <v>72</v>
      </c>
      <c r="O3997">
        <v>51</v>
      </c>
      <c r="P3997">
        <v>74</v>
      </c>
      <c r="Q3997">
        <v>66</v>
      </c>
      <c r="R3997">
        <v>81</v>
      </c>
      <c r="S3997">
        <v>25</v>
      </c>
      <c r="T3997" s="34">
        <f>_xlfn.XLOOKUP(B3997,'LHA Demog pivot'!$B$4:$B$93,'LHA Demog pivot'!$C$4:$C$93,,,1)</f>
        <v>6256</v>
      </c>
      <c r="U3997" s="36">
        <f>ROUND(Table2[[#This Row],[LHA_Pop_2016]]*Table2[[#This Row],[C_ADR_7day]]/100000*7,0)</f>
        <v>10</v>
      </c>
      <c r="V3997" s="13">
        <f>IF(OR(Table2[[#This Row],[7d_positivity_public]]=0,ISBLANK(Table2[[#This Row],[7d_positivity_public]])),"",(Table2[[#This Row],[7d_positivity_public]]-Table2[[#This Row],[7d_positivity_all]])/Table2[[#This Row],[7d_positivity_public]])</f>
        <v>0</v>
      </c>
      <c r="W3997">
        <v>19</v>
      </c>
    </row>
    <row r="3998" spans="1:23" x14ac:dyDescent="0.25">
      <c r="A3998" s="10">
        <v>44523</v>
      </c>
      <c r="B3998">
        <v>523</v>
      </c>
      <c r="C3998" t="s">
        <v>312</v>
      </c>
      <c r="D3998">
        <v>10</v>
      </c>
      <c r="E3998">
        <v>10</v>
      </c>
      <c r="F3998">
        <v>0</v>
      </c>
      <c r="G3998">
        <v>9</v>
      </c>
      <c r="H3998">
        <v>75</v>
      </c>
      <c r="J3998">
        <v>59</v>
      </c>
      <c r="K3998">
        <v>77</v>
      </c>
      <c r="L3998">
        <v>71</v>
      </c>
      <c r="M3998">
        <v>83</v>
      </c>
      <c r="N3998">
        <v>69</v>
      </c>
      <c r="O3998">
        <v>50</v>
      </c>
      <c r="P3998">
        <v>70</v>
      </c>
      <c r="Q3998">
        <v>61</v>
      </c>
      <c r="R3998">
        <v>79</v>
      </c>
      <c r="S3998">
        <v>21</v>
      </c>
      <c r="T3998" s="34">
        <f>_xlfn.XLOOKUP(B3998,'LHA Demog pivot'!$B$4:$B$93,'LHA Demog pivot'!$C$4:$C$93,,,1)</f>
        <v>15857</v>
      </c>
      <c r="U3998" s="36">
        <f>ROUND(Table2[[#This Row],[LHA_Pop_2016]]*Table2[[#This Row],[C_ADR_7day]]/100000*7,0)</f>
        <v>11</v>
      </c>
      <c r="V3998" s="13">
        <f>IF(OR(Table2[[#This Row],[7d_positivity_public]]=0,ISBLANK(Table2[[#This Row],[7d_positivity_public]])),"",(Table2[[#This Row],[7d_positivity_public]]-Table2[[#This Row],[7d_positivity_all]])/Table2[[#This Row],[7d_positivity_public]])</f>
        <v>0.1111111111111111</v>
      </c>
      <c r="W3998">
        <v>8</v>
      </c>
    </row>
    <row r="3999" spans="1:23" x14ac:dyDescent="0.25">
      <c r="A3999" s="10">
        <v>44523</v>
      </c>
      <c r="B3999">
        <v>524</v>
      </c>
      <c r="C3999" t="s">
        <v>313</v>
      </c>
      <c r="D3999">
        <v>14</v>
      </c>
      <c r="E3999">
        <v>17</v>
      </c>
      <c r="F3999">
        <v>-3</v>
      </c>
      <c r="G3999">
        <v>11</v>
      </c>
      <c r="H3999">
        <v>87</v>
      </c>
      <c r="J3999">
        <v>76</v>
      </c>
      <c r="K3999">
        <v>88</v>
      </c>
      <c r="L3999">
        <v>86</v>
      </c>
      <c r="M3999">
        <v>90</v>
      </c>
      <c r="N3999">
        <v>81</v>
      </c>
      <c r="O3999">
        <v>69</v>
      </c>
      <c r="P3999">
        <v>82</v>
      </c>
      <c r="Q3999">
        <v>78</v>
      </c>
      <c r="R3999">
        <v>87</v>
      </c>
      <c r="S3999">
        <v>23</v>
      </c>
      <c r="T3999" s="34">
        <f>_xlfn.XLOOKUP(B3999,'LHA Demog pivot'!$B$4:$B$93,'LHA Demog pivot'!$C$4:$C$93,,,1)</f>
        <v>95077</v>
      </c>
      <c r="U3999" s="36">
        <f>ROUND(Table2[[#This Row],[LHA_Pop_2016]]*Table2[[#This Row],[C_ADR_7day]]/100000*7,0)</f>
        <v>93</v>
      </c>
      <c r="V3999" s="13">
        <f>IF(OR(Table2[[#This Row],[7d_positivity_public]]=0,ISBLANK(Table2[[#This Row],[7d_positivity_public]])),"",(Table2[[#This Row],[7d_positivity_public]]-Table2[[#This Row],[7d_positivity_all]])/Table2[[#This Row],[7d_positivity_public]])</f>
        <v>9.0909090909090912E-2</v>
      </c>
      <c r="W3999">
        <v>10</v>
      </c>
    </row>
    <row r="4000" spans="1:23" x14ac:dyDescent="0.25">
      <c r="A4000" s="10">
        <v>44523</v>
      </c>
      <c r="B4000">
        <v>531</v>
      </c>
      <c r="C4000" t="s">
        <v>314</v>
      </c>
      <c r="D4000">
        <v>24</v>
      </c>
      <c r="E4000">
        <v>31</v>
      </c>
      <c r="F4000">
        <v>-7</v>
      </c>
      <c r="G4000">
        <v>22</v>
      </c>
      <c r="H4000">
        <v>69</v>
      </c>
      <c r="J4000">
        <v>48</v>
      </c>
      <c r="K4000">
        <v>71</v>
      </c>
      <c r="L4000">
        <v>65</v>
      </c>
      <c r="M4000">
        <v>78</v>
      </c>
      <c r="N4000">
        <v>61</v>
      </c>
      <c r="O4000">
        <v>40</v>
      </c>
      <c r="P4000">
        <v>63</v>
      </c>
      <c r="Q4000">
        <v>55</v>
      </c>
      <c r="R4000">
        <v>73</v>
      </c>
      <c r="S4000">
        <v>35</v>
      </c>
      <c r="T4000" s="34">
        <f>_xlfn.XLOOKUP(B4000,'LHA Demog pivot'!$B$4:$B$93,'LHA Demog pivot'!$C$4:$C$93,,,1)</f>
        <v>26850</v>
      </c>
      <c r="U4000" s="36">
        <f>ROUND(Table2[[#This Row],[LHA_Pop_2016]]*Table2[[#This Row],[C_ADR_7day]]/100000*7,0)</f>
        <v>45</v>
      </c>
      <c r="V4000" s="13">
        <f>IF(OR(Table2[[#This Row],[7d_positivity_public]]=0,ISBLANK(Table2[[#This Row],[7d_positivity_public]])),"",(Table2[[#This Row],[7d_positivity_public]]-Table2[[#This Row],[7d_positivity_all]])/Table2[[#This Row],[7d_positivity_public]])</f>
        <v>9.0909090909090912E-2</v>
      </c>
      <c r="W4000">
        <v>20</v>
      </c>
    </row>
    <row r="4001" spans="1:23" x14ac:dyDescent="0.25">
      <c r="A4001" s="10">
        <v>44523</v>
      </c>
      <c r="B4001">
        <v>532</v>
      </c>
      <c r="C4001" t="s">
        <v>315</v>
      </c>
      <c r="D4001">
        <v>36</v>
      </c>
      <c r="E4001">
        <v>36</v>
      </c>
      <c r="F4001">
        <v>0</v>
      </c>
      <c r="G4001">
        <v>30</v>
      </c>
      <c r="H4001">
        <v>72</v>
      </c>
      <c r="J4001">
        <v>51</v>
      </c>
      <c r="K4001">
        <v>75</v>
      </c>
      <c r="L4001">
        <v>71</v>
      </c>
      <c r="M4001">
        <v>80</v>
      </c>
      <c r="N4001">
        <v>64</v>
      </c>
      <c r="O4001">
        <v>43</v>
      </c>
      <c r="P4001">
        <v>67</v>
      </c>
      <c r="Q4001">
        <v>62</v>
      </c>
      <c r="R4001">
        <v>76</v>
      </c>
      <c r="S4001">
        <v>32</v>
      </c>
      <c r="T4001" s="34">
        <f>_xlfn.XLOOKUP(B4001,'LHA Demog pivot'!$B$4:$B$93,'LHA Demog pivot'!$C$4:$C$93,,,1)</f>
        <v>35521</v>
      </c>
      <c r="U4001" s="36">
        <f>ROUND(Table2[[#This Row],[LHA_Pop_2016]]*Table2[[#This Row],[C_ADR_7day]]/100000*7,0)</f>
        <v>90</v>
      </c>
      <c r="V4001" s="13">
        <f>IF(OR(Table2[[#This Row],[7d_positivity_public]]=0,ISBLANK(Table2[[#This Row],[7d_positivity_public]])),"",(Table2[[#This Row],[7d_positivity_public]]-Table2[[#This Row],[7d_positivity_all]])/Table2[[#This Row],[7d_positivity_public]])</f>
        <v>0.26666666666666666</v>
      </c>
      <c r="W4001">
        <v>22</v>
      </c>
    </row>
    <row r="4002" spans="1:23" x14ac:dyDescent="0.25">
      <c r="A4002" s="10">
        <v>44523</v>
      </c>
      <c r="B4002">
        <v>533</v>
      </c>
      <c r="C4002" t="s">
        <v>316</v>
      </c>
      <c r="D4002">
        <v>22</v>
      </c>
      <c r="E4002">
        <v>14</v>
      </c>
      <c r="F4002">
        <v>8</v>
      </c>
      <c r="G4002">
        <v>33</v>
      </c>
      <c r="H4002">
        <v>72</v>
      </c>
      <c r="J4002">
        <v>58</v>
      </c>
      <c r="K4002">
        <v>73</v>
      </c>
      <c r="L4002">
        <v>69</v>
      </c>
      <c r="M4002">
        <v>78</v>
      </c>
      <c r="N4002">
        <v>63</v>
      </c>
      <c r="O4002">
        <v>44</v>
      </c>
      <c r="P4002">
        <v>65</v>
      </c>
      <c r="Q4002">
        <v>58</v>
      </c>
      <c r="R4002">
        <v>73</v>
      </c>
      <c r="S4002">
        <v>34</v>
      </c>
      <c r="T4002" s="34">
        <f>_xlfn.XLOOKUP(B4002,'LHA Demog pivot'!$B$4:$B$93,'LHA Demog pivot'!$C$4:$C$93,,,1)</f>
        <v>5514</v>
      </c>
      <c r="U4002" s="36">
        <f>ROUND(Table2[[#This Row],[LHA_Pop_2016]]*Table2[[#This Row],[C_ADR_7day]]/100000*7,0)</f>
        <v>8</v>
      </c>
      <c r="V4002" s="13">
        <f>IF(OR(Table2[[#This Row],[7d_positivity_public]]=0,ISBLANK(Table2[[#This Row],[7d_positivity_public]])),"",(Table2[[#This Row],[7d_positivity_public]]-Table2[[#This Row],[7d_positivity_all]])/Table2[[#This Row],[7d_positivity_public]])</f>
        <v>0.15151515151515152</v>
      </c>
      <c r="W4002">
        <v>28</v>
      </c>
    </row>
    <row r="4003" spans="1:23" x14ac:dyDescent="0.25">
      <c r="A4003" s="10">
        <v>44523</v>
      </c>
      <c r="B4003">
        <v>555</v>
      </c>
      <c r="C4003" t="s">
        <v>317</v>
      </c>
      <c r="D4003">
        <v>14</v>
      </c>
      <c r="E4003">
        <v>68</v>
      </c>
      <c r="F4003">
        <v>-54</v>
      </c>
      <c r="G4003">
        <v>12</v>
      </c>
      <c r="H4003">
        <v>91</v>
      </c>
      <c r="J4003">
        <v>71</v>
      </c>
      <c r="K4003">
        <v>93</v>
      </c>
      <c r="L4003">
        <v>93</v>
      </c>
      <c r="M4003">
        <v>92</v>
      </c>
      <c r="N4003">
        <v>82</v>
      </c>
      <c r="O4003">
        <v>59</v>
      </c>
      <c r="P4003">
        <v>84</v>
      </c>
      <c r="Q4003">
        <v>80</v>
      </c>
      <c r="R4003">
        <v>88</v>
      </c>
      <c r="S4003">
        <v>41</v>
      </c>
      <c r="T4003" s="34">
        <f>_xlfn.XLOOKUP(B4003,'LHA Demog pivot'!$B$4:$B$93,'LHA Demog pivot'!$C$4:$C$93,,,1)</f>
        <v>2049</v>
      </c>
      <c r="U4003" s="36">
        <f>ROUND(Table2[[#This Row],[LHA_Pop_2016]]*Table2[[#This Row],[C_ADR_7day]]/100000*7,0)</f>
        <v>2</v>
      </c>
      <c r="V4003" s="13">
        <f>IF(OR(Table2[[#This Row],[7d_positivity_public]]=0,ISBLANK(Table2[[#This Row],[7d_positivity_public]])),"",(Table2[[#This Row],[7d_positivity_public]]-Table2[[#This Row],[7d_positivity_all]])/Table2[[#This Row],[7d_positivity_public]])</f>
        <v>0</v>
      </c>
      <c r="W4003">
        <v>12</v>
      </c>
    </row>
    <row r="4004" spans="1:23" x14ac:dyDescent="0.25">
      <c r="A4004" s="10">
        <v>44526</v>
      </c>
      <c r="B4004">
        <v>111</v>
      </c>
      <c r="C4004" t="s">
        <v>242</v>
      </c>
      <c r="D4004">
        <v>6</v>
      </c>
      <c r="E4004">
        <v>5</v>
      </c>
      <c r="F4004">
        <v>1</v>
      </c>
      <c r="G4004">
        <v>3</v>
      </c>
      <c r="H4004">
        <v>88</v>
      </c>
      <c r="J4004">
        <v>79</v>
      </c>
      <c r="K4004">
        <v>89</v>
      </c>
      <c r="L4004">
        <v>88</v>
      </c>
      <c r="M4004">
        <v>90</v>
      </c>
      <c r="N4004">
        <v>83</v>
      </c>
      <c r="O4004">
        <v>72</v>
      </c>
      <c r="P4004">
        <v>84</v>
      </c>
      <c r="Q4004">
        <v>81</v>
      </c>
      <c r="R4004">
        <v>87</v>
      </c>
      <c r="S4004">
        <v>40</v>
      </c>
      <c r="T4004" s="34">
        <f>_xlfn.XLOOKUP(B4004,'LHA Demog pivot'!$B$4:$B$93,'LHA Demog pivot'!$C$4:$C$93,,,1)</f>
        <v>15531</v>
      </c>
      <c r="U4004" s="36">
        <f>ROUND(Table2[[#This Row],[LHA_Pop_2016]]*Table2[[#This Row],[C_ADR_7day]]/100000*7,0)</f>
        <v>7</v>
      </c>
      <c r="V4004" s="13">
        <f>IF(OR(Table2[[#This Row],[7d_positivity_public]]=0,ISBLANK(Table2[[#This Row],[7d_positivity_public]])),"",(Table2[[#This Row],[7d_positivity_public]]-Table2[[#This Row],[7d_positivity_all]])/Table2[[#This Row],[7d_positivity_public]])</f>
        <v>0</v>
      </c>
      <c r="W4004">
        <v>3</v>
      </c>
    </row>
    <row r="4005" spans="1:23" x14ac:dyDescent="0.25">
      <c r="A4005" s="10">
        <v>44526</v>
      </c>
      <c r="B4005">
        <v>112</v>
      </c>
      <c r="C4005" t="s">
        <v>243</v>
      </c>
      <c r="D4005">
        <v>16</v>
      </c>
      <c r="E4005">
        <v>19</v>
      </c>
      <c r="F4005">
        <v>-3</v>
      </c>
      <c r="G4005">
        <v>8</v>
      </c>
      <c r="H4005">
        <v>85</v>
      </c>
      <c r="J4005">
        <v>76</v>
      </c>
      <c r="K4005">
        <v>86</v>
      </c>
      <c r="L4005">
        <v>82</v>
      </c>
      <c r="M4005">
        <v>90</v>
      </c>
      <c r="N4005">
        <v>81</v>
      </c>
      <c r="O4005">
        <v>69</v>
      </c>
      <c r="P4005">
        <v>82</v>
      </c>
      <c r="Q4005">
        <v>75</v>
      </c>
      <c r="R4005">
        <v>88</v>
      </c>
      <c r="S4005">
        <v>47</v>
      </c>
      <c r="T4005" s="34">
        <f>_xlfn.XLOOKUP(B4005,'LHA Demog pivot'!$B$4:$B$93,'LHA Demog pivot'!$C$4:$C$93,,,1)</f>
        <v>26248</v>
      </c>
      <c r="U4005" s="36">
        <f>ROUND(Table2[[#This Row],[LHA_Pop_2016]]*Table2[[#This Row],[C_ADR_7day]]/100000*7,0)</f>
        <v>29</v>
      </c>
      <c r="V4005" s="13">
        <f>IF(OR(Table2[[#This Row],[7d_positivity_public]]=0,ISBLANK(Table2[[#This Row],[7d_positivity_public]])),"",(Table2[[#This Row],[7d_positivity_public]]-Table2[[#This Row],[7d_positivity_all]])/Table2[[#This Row],[7d_positivity_public]])</f>
        <v>0.125</v>
      </c>
      <c r="W4005">
        <v>7</v>
      </c>
    </row>
    <row r="4006" spans="1:23" x14ac:dyDescent="0.25">
      <c r="A4006" s="10">
        <v>44526</v>
      </c>
      <c r="B4006">
        <v>113</v>
      </c>
      <c r="C4006" t="s">
        <v>244</v>
      </c>
      <c r="D4006">
        <v>6</v>
      </c>
      <c r="E4006">
        <v>6</v>
      </c>
      <c r="F4006">
        <v>0</v>
      </c>
      <c r="G4006">
        <v>4</v>
      </c>
      <c r="H4006">
        <v>90</v>
      </c>
      <c r="J4006">
        <v>88</v>
      </c>
      <c r="K4006">
        <v>90</v>
      </c>
      <c r="L4006">
        <v>87</v>
      </c>
      <c r="M4006">
        <v>92</v>
      </c>
      <c r="N4006">
        <v>86</v>
      </c>
      <c r="O4006">
        <v>81</v>
      </c>
      <c r="P4006">
        <v>87</v>
      </c>
      <c r="Q4006">
        <v>82</v>
      </c>
      <c r="R4006">
        <v>91</v>
      </c>
      <c r="S4006">
        <v>57</v>
      </c>
      <c r="T4006" s="34">
        <f>_xlfn.XLOOKUP(B4006,'LHA Demog pivot'!$B$4:$B$93,'LHA Demog pivot'!$C$4:$C$93,,,1)</f>
        <v>9178</v>
      </c>
      <c r="U4006" s="36">
        <f>ROUND(Table2[[#This Row],[LHA_Pop_2016]]*Table2[[#This Row],[C_ADR_7day]]/100000*7,0)</f>
        <v>4</v>
      </c>
      <c r="V4006" s="13">
        <f>IF(OR(Table2[[#This Row],[7d_positivity_public]]=0,ISBLANK(Table2[[#This Row],[7d_positivity_public]])),"",(Table2[[#This Row],[7d_positivity_public]]-Table2[[#This Row],[7d_positivity_all]])/Table2[[#This Row],[7d_positivity_public]])</f>
        <v>0</v>
      </c>
      <c r="W4006">
        <v>4</v>
      </c>
    </row>
    <row r="4007" spans="1:23" x14ac:dyDescent="0.25">
      <c r="A4007" s="10">
        <v>44526</v>
      </c>
      <c r="B4007">
        <v>114</v>
      </c>
      <c r="C4007" t="s">
        <v>245</v>
      </c>
      <c r="D4007">
        <v>15</v>
      </c>
      <c r="E4007">
        <v>14</v>
      </c>
      <c r="F4007">
        <v>1</v>
      </c>
      <c r="G4007">
        <v>8</v>
      </c>
      <c r="H4007">
        <v>92</v>
      </c>
      <c r="J4007">
        <v>79</v>
      </c>
      <c r="K4007">
        <v>93</v>
      </c>
      <c r="L4007">
        <v>93</v>
      </c>
      <c r="M4007">
        <v>94</v>
      </c>
      <c r="N4007">
        <v>88</v>
      </c>
      <c r="O4007">
        <v>71</v>
      </c>
      <c r="P4007">
        <v>89</v>
      </c>
      <c r="Q4007">
        <v>85</v>
      </c>
      <c r="R4007">
        <v>91</v>
      </c>
      <c r="S4007">
        <v>34</v>
      </c>
      <c r="T4007" s="34">
        <f>_xlfn.XLOOKUP(B4007,'LHA Demog pivot'!$B$4:$B$93,'LHA Demog pivot'!$C$4:$C$93,,,1)</f>
        <v>9487</v>
      </c>
      <c r="U4007" s="36">
        <f>ROUND(Table2[[#This Row],[LHA_Pop_2016]]*Table2[[#This Row],[C_ADR_7day]]/100000*7,0)</f>
        <v>10</v>
      </c>
      <c r="V4007" s="13">
        <f>IF(OR(Table2[[#This Row],[7d_positivity_public]]=0,ISBLANK(Table2[[#This Row],[7d_positivity_public]])),"",(Table2[[#This Row],[7d_positivity_public]]-Table2[[#This Row],[7d_positivity_all]])/Table2[[#This Row],[7d_positivity_public]])</f>
        <v>0.125</v>
      </c>
      <c r="W4007">
        <v>7</v>
      </c>
    </row>
    <row r="4008" spans="1:23" x14ac:dyDescent="0.25">
      <c r="A4008" s="10">
        <v>44526</v>
      </c>
      <c r="B4008">
        <v>115</v>
      </c>
      <c r="C4008" t="s">
        <v>246</v>
      </c>
      <c r="D4008">
        <v>1</v>
      </c>
      <c r="E4008">
        <v>2</v>
      </c>
      <c r="F4008">
        <v>-1</v>
      </c>
      <c r="G4008">
        <v>0</v>
      </c>
      <c r="H4008">
        <v>75</v>
      </c>
      <c r="J4008">
        <v>53</v>
      </c>
      <c r="K4008">
        <v>76</v>
      </c>
      <c r="L4008">
        <v>65</v>
      </c>
      <c r="M4008">
        <v>83</v>
      </c>
      <c r="N4008">
        <v>70</v>
      </c>
      <c r="O4008">
        <v>46</v>
      </c>
      <c r="P4008">
        <v>72</v>
      </c>
      <c r="Q4008">
        <v>58</v>
      </c>
      <c r="R4008">
        <v>79</v>
      </c>
      <c r="S4008">
        <v>35</v>
      </c>
      <c r="T4008" s="34">
        <f>_xlfn.XLOOKUP(B4008,'LHA Demog pivot'!$B$4:$B$93,'LHA Demog pivot'!$C$4:$C$93,,,1)</f>
        <v>12634</v>
      </c>
      <c r="U4008" s="36">
        <f>ROUND(Table2[[#This Row],[LHA_Pop_2016]]*Table2[[#This Row],[C_ADR_7day]]/100000*7,0)</f>
        <v>1</v>
      </c>
      <c r="V4008" s="13" t="str">
        <f>IF(OR(Table2[[#This Row],[7d_positivity_public]]=0,ISBLANK(Table2[[#This Row],[7d_positivity_public]])),"",(Table2[[#This Row],[7d_positivity_public]]-Table2[[#This Row],[7d_positivity_all]])/Table2[[#This Row],[7d_positivity_public]])</f>
        <v/>
      </c>
      <c r="W4008">
        <v>0</v>
      </c>
    </row>
    <row r="4009" spans="1:23" x14ac:dyDescent="0.25">
      <c r="A4009" s="10">
        <v>44526</v>
      </c>
      <c r="B4009">
        <v>116</v>
      </c>
      <c r="C4009" t="s">
        <v>247</v>
      </c>
      <c r="D4009">
        <v>0</v>
      </c>
      <c r="E4009">
        <v>4</v>
      </c>
      <c r="F4009">
        <v>-4</v>
      </c>
      <c r="G4009">
        <v>0</v>
      </c>
      <c r="H4009">
        <v>94</v>
      </c>
      <c r="J4009">
        <v>81</v>
      </c>
      <c r="K4009">
        <v>94</v>
      </c>
      <c r="L4009">
        <v>98</v>
      </c>
      <c r="M4009">
        <v>90</v>
      </c>
      <c r="N4009">
        <v>88</v>
      </c>
      <c r="O4009">
        <v>74</v>
      </c>
      <c r="P4009">
        <v>89</v>
      </c>
      <c r="Q4009">
        <v>90</v>
      </c>
      <c r="R4009">
        <v>87</v>
      </c>
      <c r="S4009">
        <v>45</v>
      </c>
      <c r="T4009" s="34">
        <f>_xlfn.XLOOKUP(B4009,'LHA Demog pivot'!$B$4:$B$93,'LHA Demog pivot'!$C$4:$C$93,,,1)</f>
        <v>6851</v>
      </c>
      <c r="U4009" s="36">
        <f>ROUND(Table2[[#This Row],[LHA_Pop_2016]]*Table2[[#This Row],[C_ADR_7day]]/100000*7,0)</f>
        <v>0</v>
      </c>
      <c r="V4009" s="13" t="str">
        <f>IF(OR(Table2[[#This Row],[7d_positivity_public]]=0,ISBLANK(Table2[[#This Row],[7d_positivity_public]])),"",(Table2[[#This Row],[7d_positivity_public]]-Table2[[#This Row],[7d_positivity_all]])/Table2[[#This Row],[7d_positivity_public]])</f>
        <v/>
      </c>
      <c r="W4009">
        <v>0</v>
      </c>
    </row>
    <row r="4010" spans="1:23" x14ac:dyDescent="0.25">
      <c r="A4010" s="10">
        <v>44526</v>
      </c>
      <c r="B4010">
        <v>121</v>
      </c>
      <c r="C4010" t="s">
        <v>248</v>
      </c>
      <c r="D4010">
        <v>0</v>
      </c>
      <c r="E4010">
        <v>0</v>
      </c>
      <c r="F4010">
        <v>0</v>
      </c>
      <c r="G4010">
        <v>0</v>
      </c>
      <c r="H4010">
        <v>75</v>
      </c>
      <c r="J4010">
        <v>52</v>
      </c>
      <c r="K4010">
        <v>77</v>
      </c>
      <c r="L4010">
        <v>63</v>
      </c>
      <c r="M4010">
        <v>83</v>
      </c>
      <c r="N4010">
        <v>70</v>
      </c>
      <c r="O4010">
        <v>47</v>
      </c>
      <c r="P4010">
        <v>72</v>
      </c>
      <c r="Q4010">
        <v>56</v>
      </c>
      <c r="R4010">
        <v>79</v>
      </c>
      <c r="S4010">
        <v>27</v>
      </c>
      <c r="T4010" s="34">
        <f>_xlfn.XLOOKUP(B4010,'LHA Demog pivot'!$B$4:$B$93,'LHA Demog pivot'!$C$4:$C$93,,,1)</f>
        <v>3209</v>
      </c>
      <c r="U4010" s="36">
        <f>ROUND(Table2[[#This Row],[LHA_Pop_2016]]*Table2[[#This Row],[C_ADR_7day]]/100000*7,0)</f>
        <v>0</v>
      </c>
      <c r="V4010" s="13" t="str">
        <f>IF(OR(Table2[[#This Row],[7d_positivity_public]]=0,ISBLANK(Table2[[#This Row],[7d_positivity_public]])),"",(Table2[[#This Row],[7d_positivity_public]]-Table2[[#This Row],[7d_positivity_all]])/Table2[[#This Row],[7d_positivity_public]])</f>
        <v/>
      </c>
      <c r="W4010">
        <v>0</v>
      </c>
    </row>
    <row r="4011" spans="1:23" x14ac:dyDescent="0.25">
      <c r="A4011" s="10">
        <v>44526</v>
      </c>
      <c r="B4011">
        <v>122</v>
      </c>
      <c r="C4011" t="s">
        <v>249</v>
      </c>
      <c r="D4011">
        <v>3</v>
      </c>
      <c r="E4011">
        <v>3</v>
      </c>
      <c r="F4011">
        <v>0</v>
      </c>
      <c r="G4011">
        <v>3</v>
      </c>
      <c r="H4011">
        <v>80</v>
      </c>
      <c r="J4011">
        <v>67</v>
      </c>
      <c r="K4011">
        <v>80</v>
      </c>
      <c r="L4011">
        <v>76</v>
      </c>
      <c r="M4011">
        <v>84</v>
      </c>
      <c r="N4011">
        <v>76</v>
      </c>
      <c r="O4011">
        <v>61</v>
      </c>
      <c r="P4011">
        <v>77</v>
      </c>
      <c r="Q4011">
        <v>71</v>
      </c>
      <c r="R4011">
        <v>82</v>
      </c>
      <c r="S4011">
        <v>28</v>
      </c>
      <c r="T4011" s="34">
        <f>_xlfn.XLOOKUP(B4011,'LHA Demog pivot'!$B$4:$B$93,'LHA Demog pivot'!$C$4:$C$93,,,1)</f>
        <v>25523</v>
      </c>
      <c r="U4011" s="36">
        <f>ROUND(Table2[[#This Row],[LHA_Pop_2016]]*Table2[[#This Row],[C_ADR_7day]]/100000*7,0)</f>
        <v>5</v>
      </c>
      <c r="V4011" s="13">
        <f>IF(OR(Table2[[#This Row],[7d_positivity_public]]=0,ISBLANK(Table2[[#This Row],[7d_positivity_public]])),"",(Table2[[#This Row],[7d_positivity_public]]-Table2[[#This Row],[7d_positivity_all]])/Table2[[#This Row],[7d_positivity_public]])</f>
        <v>0</v>
      </c>
      <c r="W4011">
        <v>3</v>
      </c>
    </row>
    <row r="4012" spans="1:23" x14ac:dyDescent="0.25">
      <c r="A4012" s="10">
        <v>44526</v>
      </c>
      <c r="B4012">
        <v>123</v>
      </c>
      <c r="C4012" t="s">
        <v>250</v>
      </c>
      <c r="D4012">
        <v>1</v>
      </c>
      <c r="E4012">
        <v>1</v>
      </c>
      <c r="F4012">
        <v>0</v>
      </c>
      <c r="G4012">
        <v>0</v>
      </c>
      <c r="H4012">
        <v>84</v>
      </c>
      <c r="J4012">
        <v>72</v>
      </c>
      <c r="K4012">
        <v>84</v>
      </c>
      <c r="L4012">
        <v>80</v>
      </c>
      <c r="M4012">
        <v>88</v>
      </c>
      <c r="N4012">
        <v>80</v>
      </c>
      <c r="O4012">
        <v>66</v>
      </c>
      <c r="P4012">
        <v>81</v>
      </c>
      <c r="Q4012">
        <v>75</v>
      </c>
      <c r="R4012">
        <v>86</v>
      </c>
      <c r="S4012">
        <v>39</v>
      </c>
      <c r="T4012" s="34">
        <f>_xlfn.XLOOKUP(B4012,'LHA Demog pivot'!$B$4:$B$93,'LHA Demog pivot'!$C$4:$C$93,,,1)</f>
        <v>13710</v>
      </c>
      <c r="U4012" s="36">
        <f>ROUND(Table2[[#This Row],[LHA_Pop_2016]]*Table2[[#This Row],[C_ADR_7day]]/100000*7,0)</f>
        <v>1</v>
      </c>
      <c r="V4012" s="13" t="str">
        <f>IF(OR(Table2[[#This Row],[7d_positivity_public]]=0,ISBLANK(Table2[[#This Row],[7d_positivity_public]])),"",(Table2[[#This Row],[7d_positivity_public]]-Table2[[#This Row],[7d_positivity_all]])/Table2[[#This Row],[7d_positivity_public]])</f>
        <v/>
      </c>
      <c r="W4012">
        <v>0</v>
      </c>
    </row>
    <row r="4013" spans="1:23" x14ac:dyDescent="0.25">
      <c r="A4013" s="10">
        <v>44526</v>
      </c>
      <c r="B4013">
        <v>124</v>
      </c>
      <c r="C4013" t="s">
        <v>251</v>
      </c>
      <c r="D4013">
        <v>21</v>
      </c>
      <c r="E4013">
        <v>21</v>
      </c>
      <c r="F4013">
        <v>0</v>
      </c>
      <c r="G4013">
        <v>16</v>
      </c>
      <c r="H4013">
        <v>79</v>
      </c>
      <c r="J4013">
        <v>62</v>
      </c>
      <c r="K4013">
        <v>80</v>
      </c>
      <c r="L4013">
        <v>70</v>
      </c>
      <c r="M4013">
        <v>85</v>
      </c>
      <c r="N4013">
        <v>75</v>
      </c>
      <c r="O4013">
        <v>57</v>
      </c>
      <c r="P4013">
        <v>76</v>
      </c>
      <c r="Q4013">
        <v>62</v>
      </c>
      <c r="R4013">
        <v>82</v>
      </c>
      <c r="S4013">
        <v>21</v>
      </c>
      <c r="T4013" s="34">
        <f>_xlfn.XLOOKUP(B4013,'LHA Demog pivot'!$B$4:$B$93,'LHA Demog pivot'!$C$4:$C$93,,,1)</f>
        <v>4501</v>
      </c>
      <c r="U4013" s="36">
        <f>ROUND(Table2[[#This Row],[LHA_Pop_2016]]*Table2[[#This Row],[C_ADR_7day]]/100000*7,0)</f>
        <v>7</v>
      </c>
      <c r="V4013" s="13">
        <f>IF(OR(Table2[[#This Row],[7d_positivity_public]]=0,ISBLANK(Table2[[#This Row],[7d_positivity_public]])),"",(Table2[[#This Row],[7d_positivity_public]]-Table2[[#This Row],[7d_positivity_all]])/Table2[[#This Row],[7d_positivity_public]])</f>
        <v>6.25E-2</v>
      </c>
      <c r="W4013">
        <v>15</v>
      </c>
    </row>
    <row r="4014" spans="1:23" x14ac:dyDescent="0.25">
      <c r="A4014" s="10">
        <v>44526</v>
      </c>
      <c r="B4014">
        <v>125</v>
      </c>
      <c r="C4014" t="s">
        <v>252</v>
      </c>
      <c r="D4014">
        <v>0</v>
      </c>
      <c r="E4014">
        <v>0</v>
      </c>
      <c r="F4014">
        <v>0</v>
      </c>
      <c r="G4014">
        <v>0</v>
      </c>
      <c r="H4014">
        <v>89</v>
      </c>
      <c r="J4014">
        <v>85</v>
      </c>
      <c r="K4014">
        <v>90</v>
      </c>
      <c r="L4014">
        <v>86</v>
      </c>
      <c r="M4014">
        <v>92</v>
      </c>
      <c r="N4014">
        <v>86</v>
      </c>
      <c r="O4014">
        <v>78</v>
      </c>
      <c r="P4014">
        <v>86</v>
      </c>
      <c r="Q4014">
        <v>82</v>
      </c>
      <c r="R4014">
        <v>90</v>
      </c>
      <c r="S4014">
        <v>47</v>
      </c>
      <c r="T4014" s="34">
        <f>_xlfn.XLOOKUP(B4014,'LHA Demog pivot'!$B$4:$B$93,'LHA Demog pivot'!$C$4:$C$93,,,1)</f>
        <v>19367</v>
      </c>
      <c r="U4014" s="36">
        <f>ROUND(Table2[[#This Row],[LHA_Pop_2016]]*Table2[[#This Row],[C_ADR_7day]]/100000*7,0)</f>
        <v>0</v>
      </c>
      <c r="V4014" s="13" t="str">
        <f>IF(OR(Table2[[#This Row],[7d_positivity_public]]=0,ISBLANK(Table2[[#This Row],[7d_positivity_public]])),"",(Table2[[#This Row],[7d_positivity_public]]-Table2[[#This Row],[7d_positivity_all]])/Table2[[#This Row],[7d_positivity_public]])</f>
        <v/>
      </c>
      <c r="W4014">
        <v>0</v>
      </c>
    </row>
    <row r="4015" spans="1:23" x14ac:dyDescent="0.25">
      <c r="A4015" s="10">
        <v>44526</v>
      </c>
      <c r="B4015">
        <v>126</v>
      </c>
      <c r="C4015" t="s">
        <v>83</v>
      </c>
      <c r="D4015">
        <v>6</v>
      </c>
      <c r="E4015">
        <v>8</v>
      </c>
      <c r="F4015">
        <v>-2</v>
      </c>
      <c r="G4015">
        <v>9</v>
      </c>
      <c r="H4015">
        <v>81</v>
      </c>
      <c r="J4015">
        <v>62</v>
      </c>
      <c r="K4015">
        <v>82</v>
      </c>
      <c r="L4015">
        <v>73</v>
      </c>
      <c r="M4015">
        <v>86</v>
      </c>
      <c r="N4015">
        <v>76</v>
      </c>
      <c r="O4015">
        <v>55</v>
      </c>
      <c r="P4015">
        <v>78</v>
      </c>
      <c r="Q4015">
        <v>67</v>
      </c>
      <c r="R4015">
        <v>83</v>
      </c>
      <c r="S4015">
        <v>32</v>
      </c>
      <c r="T4015" s="34">
        <f>_xlfn.XLOOKUP(B4015,'LHA Demog pivot'!$B$4:$B$93,'LHA Demog pivot'!$C$4:$C$93,,,1)</f>
        <v>8611</v>
      </c>
      <c r="U4015" s="36">
        <f>ROUND(Table2[[#This Row],[LHA_Pop_2016]]*Table2[[#This Row],[C_ADR_7day]]/100000*7,0)</f>
        <v>4</v>
      </c>
      <c r="V4015" s="13">
        <f>IF(OR(Table2[[#This Row],[7d_positivity_public]]=0,ISBLANK(Table2[[#This Row],[7d_positivity_public]])),"",(Table2[[#This Row],[7d_positivity_public]]-Table2[[#This Row],[7d_positivity_all]])/Table2[[#This Row],[7d_positivity_public]])</f>
        <v>0.1111111111111111</v>
      </c>
      <c r="W4015">
        <v>8</v>
      </c>
    </row>
    <row r="4016" spans="1:23" x14ac:dyDescent="0.25">
      <c r="A4016" s="10">
        <v>44526</v>
      </c>
      <c r="B4016">
        <v>127</v>
      </c>
      <c r="C4016" t="s">
        <v>84</v>
      </c>
      <c r="D4016">
        <v>0</v>
      </c>
      <c r="E4016">
        <v>0</v>
      </c>
      <c r="F4016">
        <v>0</v>
      </c>
      <c r="G4016">
        <v>0</v>
      </c>
      <c r="H4016">
        <v>73</v>
      </c>
      <c r="J4016">
        <v>48</v>
      </c>
      <c r="K4016">
        <v>75</v>
      </c>
      <c r="L4016">
        <v>68</v>
      </c>
      <c r="M4016">
        <v>77</v>
      </c>
      <c r="N4016">
        <v>69</v>
      </c>
      <c r="O4016">
        <v>40</v>
      </c>
      <c r="P4016">
        <v>70</v>
      </c>
      <c r="Q4016">
        <v>60</v>
      </c>
      <c r="R4016">
        <v>75</v>
      </c>
      <c r="S4016">
        <v>16</v>
      </c>
      <c r="T4016" s="34">
        <f>_xlfn.XLOOKUP(B4016,'LHA Demog pivot'!$B$4:$B$93,'LHA Demog pivot'!$C$4:$C$93,,,1)</f>
        <v>3469</v>
      </c>
      <c r="U4016" s="36">
        <f>ROUND(Table2[[#This Row],[LHA_Pop_2016]]*Table2[[#This Row],[C_ADR_7day]]/100000*7,0)</f>
        <v>0</v>
      </c>
      <c r="V4016" s="13" t="str">
        <f>IF(OR(Table2[[#This Row],[7d_positivity_public]]=0,ISBLANK(Table2[[#This Row],[7d_positivity_public]])),"",(Table2[[#This Row],[7d_positivity_public]]-Table2[[#This Row],[7d_positivity_all]])/Table2[[#This Row],[7d_positivity_public]])</f>
        <v/>
      </c>
      <c r="W4016">
        <v>0</v>
      </c>
    </row>
    <row r="4017" spans="1:23" x14ac:dyDescent="0.25">
      <c r="A4017" s="10">
        <v>44526</v>
      </c>
      <c r="B4017">
        <v>131</v>
      </c>
      <c r="C4017" t="s">
        <v>87</v>
      </c>
      <c r="D4017">
        <v>1</v>
      </c>
      <c r="E4017">
        <v>1</v>
      </c>
      <c r="F4017">
        <v>0</v>
      </c>
      <c r="G4017">
        <v>1</v>
      </c>
      <c r="H4017">
        <v>91</v>
      </c>
      <c r="J4017">
        <v>77</v>
      </c>
      <c r="K4017">
        <v>91</v>
      </c>
      <c r="L4017">
        <v>90</v>
      </c>
      <c r="M4017">
        <v>92</v>
      </c>
      <c r="N4017">
        <v>86</v>
      </c>
      <c r="O4017">
        <v>70</v>
      </c>
      <c r="P4017">
        <v>87</v>
      </c>
      <c r="Q4017">
        <v>84</v>
      </c>
      <c r="R4017">
        <v>88</v>
      </c>
      <c r="S4017">
        <v>31</v>
      </c>
      <c r="T4017" s="34">
        <f>_xlfn.XLOOKUP(B4017,'LHA Demog pivot'!$B$4:$B$93,'LHA Demog pivot'!$C$4:$C$93,,,1)</f>
        <v>19231</v>
      </c>
      <c r="U4017" s="36">
        <f>ROUND(Table2[[#This Row],[LHA_Pop_2016]]*Table2[[#This Row],[C_ADR_7day]]/100000*7,0)</f>
        <v>1</v>
      </c>
      <c r="V4017" s="13">
        <f>IF(OR(Table2[[#This Row],[7d_positivity_public]]=0,ISBLANK(Table2[[#This Row],[7d_positivity_public]])),"",(Table2[[#This Row],[7d_positivity_public]]-Table2[[#This Row],[7d_positivity_all]])/Table2[[#This Row],[7d_positivity_public]])</f>
        <v>1</v>
      </c>
      <c r="W4017">
        <v>0</v>
      </c>
    </row>
    <row r="4018" spans="1:23" x14ac:dyDescent="0.25">
      <c r="A4018" s="10">
        <v>44526</v>
      </c>
      <c r="B4018">
        <v>132</v>
      </c>
      <c r="C4018" t="s">
        <v>89</v>
      </c>
      <c r="D4018">
        <v>7</v>
      </c>
      <c r="E4018">
        <v>6</v>
      </c>
      <c r="F4018">
        <v>1</v>
      </c>
      <c r="G4018">
        <v>5</v>
      </c>
      <c r="H4018">
        <v>88</v>
      </c>
      <c r="J4018">
        <v>84</v>
      </c>
      <c r="K4018">
        <v>88</v>
      </c>
      <c r="L4018">
        <v>84</v>
      </c>
      <c r="M4018">
        <v>91</v>
      </c>
      <c r="N4018">
        <v>85</v>
      </c>
      <c r="O4018">
        <v>78</v>
      </c>
      <c r="P4018">
        <v>85</v>
      </c>
      <c r="Q4018">
        <v>79</v>
      </c>
      <c r="R4018">
        <v>89</v>
      </c>
      <c r="S4018">
        <v>42</v>
      </c>
      <c r="T4018" s="34">
        <f>_xlfn.XLOOKUP(B4018,'LHA Demog pivot'!$B$4:$B$93,'LHA Demog pivot'!$C$4:$C$93,,,1)</f>
        <v>41799</v>
      </c>
      <c r="U4018" s="36">
        <f>ROUND(Table2[[#This Row],[LHA_Pop_2016]]*Table2[[#This Row],[C_ADR_7day]]/100000*7,0)</f>
        <v>20</v>
      </c>
      <c r="V4018" s="13">
        <f>IF(OR(Table2[[#This Row],[7d_positivity_public]]=0,ISBLANK(Table2[[#This Row],[7d_positivity_public]])),"",(Table2[[#This Row],[7d_positivity_public]]-Table2[[#This Row],[7d_positivity_all]])/Table2[[#This Row],[7d_positivity_public]])</f>
        <v>0</v>
      </c>
      <c r="W4018">
        <v>5</v>
      </c>
    </row>
    <row r="4019" spans="1:23" x14ac:dyDescent="0.25">
      <c r="A4019" s="10">
        <v>44526</v>
      </c>
      <c r="B4019">
        <v>133</v>
      </c>
      <c r="C4019" t="s">
        <v>91</v>
      </c>
      <c r="D4019">
        <v>0</v>
      </c>
      <c r="E4019">
        <v>8</v>
      </c>
      <c r="F4019">
        <v>-8</v>
      </c>
      <c r="G4019">
        <v>0</v>
      </c>
      <c r="H4019">
        <v>83</v>
      </c>
      <c r="J4019">
        <v>69</v>
      </c>
      <c r="K4019">
        <v>84</v>
      </c>
      <c r="L4019">
        <v>84</v>
      </c>
      <c r="M4019">
        <v>83</v>
      </c>
      <c r="N4019">
        <v>79</v>
      </c>
      <c r="O4019">
        <v>60</v>
      </c>
      <c r="P4019">
        <v>79</v>
      </c>
      <c r="Q4019">
        <v>77</v>
      </c>
      <c r="R4019">
        <v>81</v>
      </c>
      <c r="S4019">
        <v>35</v>
      </c>
      <c r="T4019" s="34">
        <f>_xlfn.XLOOKUP(B4019,'LHA Demog pivot'!$B$4:$B$93,'LHA Demog pivot'!$C$4:$C$93,,,1)</f>
        <v>5101</v>
      </c>
      <c r="U4019" s="36">
        <f>ROUND(Table2[[#This Row],[LHA_Pop_2016]]*Table2[[#This Row],[C_ADR_7day]]/100000*7,0)</f>
        <v>0</v>
      </c>
      <c r="V4019" s="13" t="str">
        <f>IF(OR(Table2[[#This Row],[7d_positivity_public]]=0,ISBLANK(Table2[[#This Row],[7d_positivity_public]])),"",(Table2[[#This Row],[7d_positivity_public]]-Table2[[#This Row],[7d_positivity_all]])/Table2[[#This Row],[7d_positivity_public]])</f>
        <v/>
      </c>
      <c r="W4019">
        <v>0</v>
      </c>
    </row>
    <row r="4020" spans="1:23" x14ac:dyDescent="0.25">
      <c r="A4020" s="10">
        <v>44526</v>
      </c>
      <c r="B4020">
        <v>134</v>
      </c>
      <c r="C4020" t="s">
        <v>93</v>
      </c>
      <c r="D4020">
        <v>0</v>
      </c>
      <c r="E4020">
        <v>3</v>
      </c>
      <c r="F4020">
        <v>-3</v>
      </c>
      <c r="G4020">
        <v>0</v>
      </c>
      <c r="H4020">
        <v>83</v>
      </c>
      <c r="J4020">
        <v>70</v>
      </c>
      <c r="K4020">
        <v>84</v>
      </c>
      <c r="L4020">
        <v>81</v>
      </c>
      <c r="M4020">
        <v>86</v>
      </c>
      <c r="N4020">
        <v>79</v>
      </c>
      <c r="O4020">
        <v>63</v>
      </c>
      <c r="P4020">
        <v>80</v>
      </c>
      <c r="Q4020">
        <v>74</v>
      </c>
      <c r="R4020">
        <v>83</v>
      </c>
      <c r="S4020">
        <v>22</v>
      </c>
      <c r="T4020" s="34">
        <f>_xlfn.XLOOKUP(B4020,'LHA Demog pivot'!$B$4:$B$93,'LHA Demog pivot'!$C$4:$C$93,,,1)</f>
        <v>4781</v>
      </c>
      <c r="U4020" s="36">
        <f>ROUND(Table2[[#This Row],[LHA_Pop_2016]]*Table2[[#This Row],[C_ADR_7day]]/100000*7,0)</f>
        <v>0</v>
      </c>
      <c r="V4020" s="13" t="str">
        <f>IF(OR(Table2[[#This Row],[7d_positivity_public]]=0,ISBLANK(Table2[[#This Row],[7d_positivity_public]])),"",(Table2[[#This Row],[7d_positivity_public]]-Table2[[#This Row],[7d_positivity_all]])/Table2[[#This Row],[7d_positivity_public]])</f>
        <v/>
      </c>
      <c r="W4020">
        <v>0</v>
      </c>
    </row>
    <row r="4021" spans="1:23" x14ac:dyDescent="0.25">
      <c r="A4021" s="10">
        <v>44526</v>
      </c>
      <c r="B4021">
        <v>135</v>
      </c>
      <c r="C4021" t="s">
        <v>95</v>
      </c>
      <c r="D4021">
        <v>10</v>
      </c>
      <c r="E4021">
        <v>26</v>
      </c>
      <c r="F4021">
        <v>-16</v>
      </c>
      <c r="G4021">
        <v>8</v>
      </c>
      <c r="H4021">
        <v>78</v>
      </c>
      <c r="J4021">
        <v>63</v>
      </c>
      <c r="K4021">
        <v>80</v>
      </c>
      <c r="L4021">
        <v>70</v>
      </c>
      <c r="M4021">
        <v>86</v>
      </c>
      <c r="N4021">
        <v>75</v>
      </c>
      <c r="O4021">
        <v>56</v>
      </c>
      <c r="P4021">
        <v>76</v>
      </c>
      <c r="Q4021">
        <v>65</v>
      </c>
      <c r="R4021">
        <v>84</v>
      </c>
      <c r="S4021">
        <v>31</v>
      </c>
      <c r="T4021" s="34">
        <f>_xlfn.XLOOKUP(B4021,'LHA Demog pivot'!$B$4:$B$93,'LHA Demog pivot'!$C$4:$C$93,,,1)</f>
        <v>10220</v>
      </c>
      <c r="U4021" s="36">
        <f>ROUND(Table2[[#This Row],[LHA_Pop_2016]]*Table2[[#This Row],[C_ADR_7day]]/100000*7,0)</f>
        <v>7</v>
      </c>
      <c r="V4021" s="13">
        <f>IF(OR(Table2[[#This Row],[7d_positivity_public]]=0,ISBLANK(Table2[[#This Row],[7d_positivity_public]])),"",(Table2[[#This Row],[7d_positivity_public]]-Table2[[#This Row],[7d_positivity_all]])/Table2[[#This Row],[7d_positivity_public]])</f>
        <v>0.125</v>
      </c>
      <c r="W4021">
        <v>7</v>
      </c>
    </row>
    <row r="4022" spans="1:23" x14ac:dyDescent="0.25">
      <c r="A4022" s="10">
        <v>44526</v>
      </c>
      <c r="B4022">
        <v>136</v>
      </c>
      <c r="C4022" t="s">
        <v>253</v>
      </c>
      <c r="D4022">
        <v>9</v>
      </c>
      <c r="E4022">
        <v>10</v>
      </c>
      <c r="F4022">
        <v>-1</v>
      </c>
      <c r="G4022">
        <v>6</v>
      </c>
      <c r="H4022">
        <v>84</v>
      </c>
      <c r="J4022">
        <v>78</v>
      </c>
      <c r="K4022">
        <v>85</v>
      </c>
      <c r="L4022">
        <v>78</v>
      </c>
      <c r="M4022">
        <v>89</v>
      </c>
      <c r="N4022">
        <v>81</v>
      </c>
      <c r="O4022">
        <v>72</v>
      </c>
      <c r="P4022">
        <v>81</v>
      </c>
      <c r="Q4022">
        <v>73</v>
      </c>
      <c r="R4022">
        <v>87</v>
      </c>
      <c r="S4022">
        <v>47</v>
      </c>
      <c r="T4022" s="34">
        <f>_xlfn.XLOOKUP(B4022,'LHA Demog pivot'!$B$4:$B$93,'LHA Demog pivot'!$C$4:$C$93,,,1)</f>
        <v>66849</v>
      </c>
      <c r="U4022" s="36">
        <f>ROUND(Table2[[#This Row],[LHA_Pop_2016]]*Table2[[#This Row],[C_ADR_7day]]/100000*7,0)</f>
        <v>42</v>
      </c>
      <c r="V4022" s="13">
        <f>IF(OR(Table2[[#This Row],[7d_positivity_public]]=0,ISBLANK(Table2[[#This Row],[7d_positivity_public]])),"",(Table2[[#This Row],[7d_positivity_public]]-Table2[[#This Row],[7d_positivity_all]])/Table2[[#This Row],[7d_positivity_public]])</f>
        <v>0.16666666666666666</v>
      </c>
      <c r="W4022">
        <v>5</v>
      </c>
    </row>
    <row r="4023" spans="1:23" x14ac:dyDescent="0.25">
      <c r="A4023" s="10">
        <v>44526</v>
      </c>
      <c r="B4023">
        <v>137</v>
      </c>
      <c r="C4023" t="s">
        <v>254</v>
      </c>
      <c r="D4023">
        <v>9</v>
      </c>
      <c r="E4023">
        <v>10</v>
      </c>
      <c r="F4023">
        <v>-1</v>
      </c>
      <c r="G4023">
        <v>6</v>
      </c>
      <c r="H4023">
        <v>88</v>
      </c>
      <c r="J4023">
        <v>79</v>
      </c>
      <c r="K4023">
        <v>89</v>
      </c>
      <c r="L4023">
        <v>88</v>
      </c>
      <c r="M4023">
        <v>90</v>
      </c>
      <c r="N4023">
        <v>85</v>
      </c>
      <c r="O4023">
        <v>74</v>
      </c>
      <c r="P4023">
        <v>85</v>
      </c>
      <c r="Q4023">
        <v>83</v>
      </c>
      <c r="R4023">
        <v>88</v>
      </c>
      <c r="S4023">
        <v>37</v>
      </c>
      <c r="T4023" s="34">
        <f>_xlfn.XLOOKUP(B4023,'LHA Demog pivot'!$B$4:$B$93,'LHA Demog pivot'!$C$4:$C$93,,,1)</f>
        <v>194882</v>
      </c>
      <c r="U4023" s="36">
        <f>ROUND(Table2[[#This Row],[LHA_Pop_2016]]*Table2[[#This Row],[C_ADR_7day]]/100000*7,0)</f>
        <v>123</v>
      </c>
      <c r="V4023" s="13">
        <f>IF(OR(Table2[[#This Row],[7d_positivity_public]]=0,ISBLANK(Table2[[#This Row],[7d_positivity_public]])),"",(Table2[[#This Row],[7d_positivity_public]]-Table2[[#This Row],[7d_positivity_all]])/Table2[[#This Row],[7d_positivity_public]])</f>
        <v>0.16666666666666666</v>
      </c>
      <c r="W4023">
        <v>5</v>
      </c>
    </row>
    <row r="4024" spans="1:23" x14ac:dyDescent="0.25">
      <c r="A4024" s="10">
        <v>44526</v>
      </c>
      <c r="B4024">
        <v>138</v>
      </c>
      <c r="C4024" t="s">
        <v>116</v>
      </c>
      <c r="D4024">
        <v>30</v>
      </c>
      <c r="E4024">
        <v>9</v>
      </c>
      <c r="F4024">
        <v>21</v>
      </c>
      <c r="G4024">
        <v>17</v>
      </c>
      <c r="H4024">
        <v>88</v>
      </c>
      <c r="J4024">
        <v>81</v>
      </c>
      <c r="K4024">
        <v>88</v>
      </c>
      <c r="L4024">
        <v>82</v>
      </c>
      <c r="M4024">
        <v>91</v>
      </c>
      <c r="N4024">
        <v>85</v>
      </c>
      <c r="O4024">
        <v>75</v>
      </c>
      <c r="P4024">
        <v>85</v>
      </c>
      <c r="Q4024">
        <v>78</v>
      </c>
      <c r="R4024">
        <v>89</v>
      </c>
      <c r="S4024">
        <v>34</v>
      </c>
      <c r="T4024" s="34">
        <f>_xlfn.XLOOKUP(B4024,'LHA Demog pivot'!$B$4:$B$93,'LHA Demog pivot'!$C$4:$C$93,,,1)</f>
        <v>12110</v>
      </c>
      <c r="U4024" s="36">
        <f>ROUND(Table2[[#This Row],[LHA_Pop_2016]]*Table2[[#This Row],[C_ADR_7day]]/100000*7,0)</f>
        <v>25</v>
      </c>
      <c r="V4024" s="13">
        <f>IF(OR(Table2[[#This Row],[7d_positivity_public]]=0,ISBLANK(Table2[[#This Row],[7d_positivity_public]])),"",(Table2[[#This Row],[7d_positivity_public]]-Table2[[#This Row],[7d_positivity_all]])/Table2[[#This Row],[7d_positivity_public]])</f>
        <v>5.8823529411764705E-2</v>
      </c>
      <c r="W4024">
        <v>16</v>
      </c>
    </row>
    <row r="4025" spans="1:23" x14ac:dyDescent="0.25">
      <c r="A4025" s="10">
        <v>44526</v>
      </c>
      <c r="B4025">
        <v>139</v>
      </c>
      <c r="C4025" t="s">
        <v>118</v>
      </c>
      <c r="D4025">
        <v>44</v>
      </c>
      <c r="E4025">
        <v>31</v>
      </c>
      <c r="F4025">
        <v>13</v>
      </c>
      <c r="G4025">
        <v>20</v>
      </c>
      <c r="H4025">
        <v>73</v>
      </c>
      <c r="J4025">
        <v>45</v>
      </c>
      <c r="K4025">
        <v>75</v>
      </c>
      <c r="L4025">
        <v>62</v>
      </c>
      <c r="M4025">
        <v>83</v>
      </c>
      <c r="N4025">
        <v>68</v>
      </c>
      <c r="O4025">
        <v>38</v>
      </c>
      <c r="P4025">
        <v>70</v>
      </c>
      <c r="Q4025">
        <v>55</v>
      </c>
      <c r="R4025">
        <v>80</v>
      </c>
      <c r="S4025">
        <v>23</v>
      </c>
      <c r="T4025" s="34">
        <f>_xlfn.XLOOKUP(B4025,'LHA Demog pivot'!$B$4:$B$93,'LHA Demog pivot'!$C$4:$C$93,,,1)</f>
        <v>7285</v>
      </c>
      <c r="U4025" s="36">
        <f>ROUND(Table2[[#This Row],[LHA_Pop_2016]]*Table2[[#This Row],[C_ADR_7day]]/100000*7,0)</f>
        <v>22</v>
      </c>
      <c r="V4025" s="13">
        <f>IF(OR(Table2[[#This Row],[7d_positivity_public]]=0,ISBLANK(Table2[[#This Row],[7d_positivity_public]])),"",(Table2[[#This Row],[7d_positivity_public]]-Table2[[#This Row],[7d_positivity_all]])/Table2[[#This Row],[7d_positivity_public]])</f>
        <v>0.05</v>
      </c>
      <c r="W4025">
        <v>19</v>
      </c>
    </row>
    <row r="4026" spans="1:23" x14ac:dyDescent="0.25">
      <c r="A4026" s="10">
        <v>44526</v>
      </c>
      <c r="B4026">
        <v>141</v>
      </c>
      <c r="C4026" t="s">
        <v>255</v>
      </c>
      <c r="D4026">
        <v>0</v>
      </c>
      <c r="E4026">
        <v>0</v>
      </c>
      <c r="F4026">
        <v>0</v>
      </c>
      <c r="G4026">
        <v>0</v>
      </c>
      <c r="H4026">
        <v>96</v>
      </c>
      <c r="J4026">
        <v>88</v>
      </c>
      <c r="K4026">
        <v>96</v>
      </c>
      <c r="L4026">
        <v>98</v>
      </c>
      <c r="M4026">
        <v>94</v>
      </c>
      <c r="N4026">
        <v>91</v>
      </c>
      <c r="O4026">
        <v>78</v>
      </c>
      <c r="P4026">
        <v>91</v>
      </c>
      <c r="Q4026">
        <v>91</v>
      </c>
      <c r="R4026">
        <v>91</v>
      </c>
      <c r="S4026">
        <v>37</v>
      </c>
      <c r="T4026" s="34">
        <f>_xlfn.XLOOKUP(B4026,'LHA Demog pivot'!$B$4:$B$93,'LHA Demog pivot'!$C$4:$C$93,,,1)</f>
        <v>8085</v>
      </c>
      <c r="U4026" s="36">
        <f>ROUND(Table2[[#This Row],[LHA_Pop_2016]]*Table2[[#This Row],[C_ADR_7day]]/100000*7,0)</f>
        <v>0</v>
      </c>
      <c r="V4026" s="13" t="str">
        <f>IF(OR(Table2[[#This Row],[7d_positivity_public]]=0,ISBLANK(Table2[[#This Row],[7d_positivity_public]])),"",(Table2[[#This Row],[7d_positivity_public]]-Table2[[#This Row],[7d_positivity_all]])/Table2[[#This Row],[7d_positivity_public]])</f>
        <v/>
      </c>
      <c r="W4026">
        <v>0</v>
      </c>
    </row>
    <row r="4027" spans="1:23" x14ac:dyDescent="0.25">
      <c r="A4027" s="10">
        <v>44526</v>
      </c>
      <c r="B4027">
        <v>142</v>
      </c>
      <c r="C4027" t="s">
        <v>120</v>
      </c>
      <c r="D4027">
        <v>20</v>
      </c>
      <c r="E4027">
        <v>14</v>
      </c>
      <c r="F4027">
        <v>6</v>
      </c>
      <c r="G4027">
        <v>14</v>
      </c>
      <c r="H4027">
        <v>81</v>
      </c>
      <c r="J4027">
        <v>67</v>
      </c>
      <c r="K4027">
        <v>82</v>
      </c>
      <c r="L4027">
        <v>73</v>
      </c>
      <c r="M4027">
        <v>87</v>
      </c>
      <c r="N4027">
        <v>78</v>
      </c>
      <c r="O4027">
        <v>62</v>
      </c>
      <c r="P4027">
        <v>79</v>
      </c>
      <c r="Q4027">
        <v>67</v>
      </c>
      <c r="R4027">
        <v>85</v>
      </c>
      <c r="S4027">
        <v>45</v>
      </c>
      <c r="T4027" s="34">
        <f>_xlfn.XLOOKUP(B4027,'LHA Demog pivot'!$B$4:$B$93,'LHA Demog pivot'!$C$4:$C$93,,,1)</f>
        <v>33648</v>
      </c>
      <c r="U4027" s="36">
        <f>ROUND(Table2[[#This Row],[LHA_Pop_2016]]*Table2[[#This Row],[C_ADR_7day]]/100000*7,0)</f>
        <v>47</v>
      </c>
      <c r="V4027" s="13">
        <f>IF(OR(Table2[[#This Row],[7d_positivity_public]]=0,ISBLANK(Table2[[#This Row],[7d_positivity_public]])),"",(Table2[[#This Row],[7d_positivity_public]]-Table2[[#This Row],[7d_positivity_all]])/Table2[[#This Row],[7d_positivity_public]])</f>
        <v>7.1428571428571425E-2</v>
      </c>
      <c r="W4027">
        <v>13</v>
      </c>
    </row>
    <row r="4028" spans="1:23" x14ac:dyDescent="0.25">
      <c r="A4028" s="10">
        <v>44526</v>
      </c>
      <c r="B4028">
        <v>143</v>
      </c>
      <c r="C4028" t="s">
        <v>256</v>
      </c>
      <c r="D4028">
        <v>7</v>
      </c>
      <c r="E4028">
        <v>13</v>
      </c>
      <c r="F4028">
        <v>-6</v>
      </c>
      <c r="G4028">
        <v>5</v>
      </c>
      <c r="H4028">
        <v>89</v>
      </c>
      <c r="J4028">
        <v>82</v>
      </c>
      <c r="K4028">
        <v>90</v>
      </c>
      <c r="L4028">
        <v>88</v>
      </c>
      <c r="M4028">
        <v>91</v>
      </c>
      <c r="N4028">
        <v>86</v>
      </c>
      <c r="O4028">
        <v>77</v>
      </c>
      <c r="P4028">
        <v>86</v>
      </c>
      <c r="Q4028">
        <v>83</v>
      </c>
      <c r="R4028">
        <v>89</v>
      </c>
      <c r="S4028">
        <v>40</v>
      </c>
      <c r="T4028" s="34">
        <f>_xlfn.XLOOKUP(B4028,'LHA Demog pivot'!$B$4:$B$93,'LHA Demog pivot'!$C$4:$C$93,,,1)</f>
        <v>113287</v>
      </c>
      <c r="U4028" s="36">
        <f>ROUND(Table2[[#This Row],[LHA_Pop_2016]]*Table2[[#This Row],[C_ADR_7day]]/100000*7,0)</f>
        <v>56</v>
      </c>
      <c r="V4028" s="13">
        <f>IF(OR(Table2[[#This Row],[7d_positivity_public]]=0,ISBLANK(Table2[[#This Row],[7d_positivity_public]])),"",(Table2[[#This Row],[7d_positivity_public]]-Table2[[#This Row],[7d_positivity_all]])/Table2[[#This Row],[7d_positivity_public]])</f>
        <v>0.2</v>
      </c>
      <c r="W4028">
        <v>4</v>
      </c>
    </row>
    <row r="4029" spans="1:23" x14ac:dyDescent="0.25">
      <c r="A4029" s="10">
        <v>44526</v>
      </c>
      <c r="B4029">
        <v>144</v>
      </c>
      <c r="C4029" t="s">
        <v>257</v>
      </c>
      <c r="D4029">
        <v>1</v>
      </c>
      <c r="E4029">
        <v>5</v>
      </c>
      <c r="F4029">
        <v>-4</v>
      </c>
      <c r="G4029">
        <v>2</v>
      </c>
      <c r="H4029">
        <v>78</v>
      </c>
      <c r="J4029">
        <v>63</v>
      </c>
      <c r="K4029">
        <v>79</v>
      </c>
      <c r="L4029">
        <v>67</v>
      </c>
      <c r="M4029">
        <v>84</v>
      </c>
      <c r="N4029">
        <v>74</v>
      </c>
      <c r="O4029">
        <v>55</v>
      </c>
      <c r="P4029">
        <v>75</v>
      </c>
      <c r="Q4029">
        <v>60</v>
      </c>
      <c r="R4029">
        <v>82</v>
      </c>
      <c r="S4029">
        <v>33</v>
      </c>
      <c r="T4029" s="34">
        <f>_xlfn.XLOOKUP(B4029,'LHA Demog pivot'!$B$4:$B$93,'LHA Demog pivot'!$C$4:$C$93,,,1)</f>
        <v>14112</v>
      </c>
      <c r="U4029" s="36">
        <f>ROUND(Table2[[#This Row],[LHA_Pop_2016]]*Table2[[#This Row],[C_ADR_7day]]/100000*7,0)</f>
        <v>1</v>
      </c>
      <c r="V4029" s="13">
        <f>IF(OR(Table2[[#This Row],[7d_positivity_public]]=0,ISBLANK(Table2[[#This Row],[7d_positivity_public]])),"",(Table2[[#This Row],[7d_positivity_public]]-Table2[[#This Row],[7d_positivity_all]])/Table2[[#This Row],[7d_positivity_public]])</f>
        <v>0</v>
      </c>
      <c r="W4029">
        <v>2</v>
      </c>
    </row>
    <row r="4030" spans="1:23" x14ac:dyDescent="0.25">
      <c r="A4030" s="10">
        <v>44526</v>
      </c>
      <c r="B4030">
        <v>145</v>
      </c>
      <c r="C4030" t="s">
        <v>258</v>
      </c>
      <c r="D4030">
        <v>33</v>
      </c>
      <c r="E4030">
        <v>105</v>
      </c>
      <c r="F4030">
        <v>-72</v>
      </c>
      <c r="G4030">
        <v>18</v>
      </c>
      <c r="H4030">
        <v>78</v>
      </c>
      <c r="J4030">
        <v>65</v>
      </c>
      <c r="K4030">
        <v>79</v>
      </c>
      <c r="L4030">
        <v>73</v>
      </c>
      <c r="M4030">
        <v>83</v>
      </c>
      <c r="N4030">
        <v>74</v>
      </c>
      <c r="O4030">
        <v>60</v>
      </c>
      <c r="P4030">
        <v>75</v>
      </c>
      <c r="Q4030">
        <v>67</v>
      </c>
      <c r="R4030">
        <v>79</v>
      </c>
      <c r="S4030">
        <v>31</v>
      </c>
      <c r="T4030" s="34">
        <f>_xlfn.XLOOKUP(B4030,'LHA Demog pivot'!$B$4:$B$93,'LHA Demog pivot'!$C$4:$C$93,,,1)</f>
        <v>4050</v>
      </c>
      <c r="U4030" s="36">
        <f>ROUND(Table2[[#This Row],[LHA_Pop_2016]]*Table2[[#This Row],[C_ADR_7day]]/100000*7,0)</f>
        <v>9</v>
      </c>
      <c r="V4030" s="13">
        <f>IF(OR(Table2[[#This Row],[7d_positivity_public]]=0,ISBLANK(Table2[[#This Row],[7d_positivity_public]])),"",(Table2[[#This Row],[7d_positivity_public]]-Table2[[#This Row],[7d_positivity_all]])/Table2[[#This Row],[7d_positivity_public]])</f>
        <v>0</v>
      </c>
      <c r="W4030">
        <v>18</v>
      </c>
    </row>
    <row r="4031" spans="1:23" x14ac:dyDescent="0.25">
      <c r="A4031" s="10">
        <v>44526</v>
      </c>
      <c r="B4031">
        <v>146</v>
      </c>
      <c r="C4031" t="s">
        <v>259</v>
      </c>
      <c r="D4031">
        <v>45</v>
      </c>
      <c r="E4031">
        <v>30</v>
      </c>
      <c r="F4031">
        <v>15</v>
      </c>
      <c r="G4031">
        <v>20</v>
      </c>
      <c r="H4031">
        <v>79</v>
      </c>
      <c r="J4031">
        <v>68</v>
      </c>
      <c r="K4031">
        <v>80</v>
      </c>
      <c r="L4031">
        <v>74</v>
      </c>
      <c r="M4031">
        <v>84</v>
      </c>
      <c r="N4031">
        <v>73</v>
      </c>
      <c r="O4031">
        <v>60</v>
      </c>
      <c r="P4031">
        <v>74</v>
      </c>
      <c r="Q4031">
        <v>66</v>
      </c>
      <c r="R4031">
        <v>81</v>
      </c>
      <c r="S4031">
        <v>30</v>
      </c>
      <c r="T4031" s="34">
        <f>_xlfn.XLOOKUP(B4031,'LHA Demog pivot'!$B$4:$B$93,'LHA Demog pivot'!$C$4:$C$93,,,1)</f>
        <v>24815</v>
      </c>
      <c r="U4031" s="36">
        <f>ROUND(Table2[[#This Row],[LHA_Pop_2016]]*Table2[[#This Row],[C_ADR_7day]]/100000*7,0)</f>
        <v>78</v>
      </c>
      <c r="V4031" s="13">
        <f>IF(OR(Table2[[#This Row],[7d_positivity_public]]=0,ISBLANK(Table2[[#This Row],[7d_positivity_public]])),"",(Table2[[#This Row],[7d_positivity_public]]-Table2[[#This Row],[7d_positivity_all]])/Table2[[#This Row],[7d_positivity_public]])</f>
        <v>0.05</v>
      </c>
      <c r="W4031">
        <v>19</v>
      </c>
    </row>
    <row r="4032" spans="1:23" x14ac:dyDescent="0.25">
      <c r="A4032" s="10">
        <v>44526</v>
      </c>
      <c r="B4032">
        <v>147</v>
      </c>
      <c r="C4032" t="s">
        <v>260</v>
      </c>
      <c r="D4032">
        <v>0</v>
      </c>
      <c r="E4032">
        <v>4</v>
      </c>
      <c r="F4032">
        <v>-4</v>
      </c>
      <c r="G4032">
        <v>0</v>
      </c>
      <c r="H4032">
        <v>81</v>
      </c>
      <c r="J4032">
        <v>74</v>
      </c>
      <c r="K4032">
        <v>81</v>
      </c>
      <c r="L4032">
        <v>76</v>
      </c>
      <c r="M4032">
        <v>85</v>
      </c>
      <c r="N4032">
        <v>75</v>
      </c>
      <c r="O4032">
        <v>64</v>
      </c>
      <c r="P4032">
        <v>76</v>
      </c>
      <c r="Q4032">
        <v>68</v>
      </c>
      <c r="R4032">
        <v>82</v>
      </c>
      <c r="S4032">
        <v>32</v>
      </c>
      <c r="T4032" s="34">
        <f>_xlfn.XLOOKUP(B4032,'LHA Demog pivot'!$B$4:$B$93,'LHA Demog pivot'!$C$4:$C$93,,,1)</f>
        <v>4012</v>
      </c>
      <c r="U4032" s="36">
        <f>ROUND(Table2[[#This Row],[LHA_Pop_2016]]*Table2[[#This Row],[C_ADR_7day]]/100000*7,0)</f>
        <v>0</v>
      </c>
      <c r="V4032" s="13" t="str">
        <f>IF(OR(Table2[[#This Row],[7d_positivity_public]]=0,ISBLANK(Table2[[#This Row],[7d_positivity_public]])),"",(Table2[[#This Row],[7d_positivity_public]]-Table2[[#This Row],[7d_positivity_all]])/Table2[[#This Row],[7d_positivity_public]])</f>
        <v/>
      </c>
      <c r="W4032">
        <v>0</v>
      </c>
    </row>
    <row r="4033" spans="1:23" x14ac:dyDescent="0.25">
      <c r="A4033" s="10">
        <v>44526</v>
      </c>
      <c r="B4033">
        <v>148</v>
      </c>
      <c r="C4033" t="s">
        <v>261</v>
      </c>
      <c r="D4033">
        <v>2</v>
      </c>
      <c r="E4033">
        <v>2</v>
      </c>
      <c r="F4033">
        <v>0</v>
      </c>
      <c r="G4033">
        <v>3</v>
      </c>
      <c r="H4033">
        <v>80</v>
      </c>
      <c r="J4033">
        <v>63</v>
      </c>
      <c r="K4033">
        <v>81</v>
      </c>
      <c r="L4033">
        <v>73</v>
      </c>
      <c r="M4033">
        <v>86</v>
      </c>
      <c r="N4033">
        <v>75</v>
      </c>
      <c r="O4033">
        <v>55</v>
      </c>
      <c r="P4033">
        <v>76</v>
      </c>
      <c r="Q4033">
        <v>66</v>
      </c>
      <c r="R4033">
        <v>82</v>
      </c>
      <c r="S4033">
        <v>23</v>
      </c>
      <c r="T4033" s="34">
        <f>_xlfn.XLOOKUP(B4033,'LHA Demog pivot'!$B$4:$B$93,'LHA Demog pivot'!$C$4:$C$93,,,1)</f>
        <v>6548</v>
      </c>
      <c r="U4033" s="36">
        <f>ROUND(Table2[[#This Row],[LHA_Pop_2016]]*Table2[[#This Row],[C_ADR_7day]]/100000*7,0)</f>
        <v>1</v>
      </c>
      <c r="V4033" s="13">
        <f>IF(OR(Table2[[#This Row],[7d_positivity_public]]=0,ISBLANK(Table2[[#This Row],[7d_positivity_public]])),"",(Table2[[#This Row],[7d_positivity_public]]-Table2[[#This Row],[7d_positivity_all]])/Table2[[#This Row],[7d_positivity_public]])</f>
        <v>0</v>
      </c>
      <c r="W4033">
        <v>3</v>
      </c>
    </row>
    <row r="4034" spans="1:23" x14ac:dyDescent="0.25">
      <c r="A4034" s="10">
        <v>44526</v>
      </c>
      <c r="B4034">
        <v>149</v>
      </c>
      <c r="C4034" t="s">
        <v>124</v>
      </c>
      <c r="D4034">
        <v>0</v>
      </c>
      <c r="E4034">
        <v>4</v>
      </c>
      <c r="F4034">
        <v>-4</v>
      </c>
      <c r="G4034">
        <v>1</v>
      </c>
      <c r="H4034">
        <v>82</v>
      </c>
      <c r="J4034">
        <v>72</v>
      </c>
      <c r="K4034">
        <v>82</v>
      </c>
      <c r="L4034">
        <v>76</v>
      </c>
      <c r="M4034">
        <v>87</v>
      </c>
      <c r="N4034">
        <v>76</v>
      </c>
      <c r="O4034">
        <v>62</v>
      </c>
      <c r="P4034">
        <v>77</v>
      </c>
      <c r="Q4034">
        <v>68</v>
      </c>
      <c r="R4034">
        <v>84</v>
      </c>
      <c r="S4034">
        <v>25</v>
      </c>
      <c r="T4034" s="34">
        <f>_xlfn.XLOOKUP(B4034,'LHA Demog pivot'!$B$4:$B$93,'LHA Demog pivot'!$C$4:$C$93,,,1)</f>
        <v>10855</v>
      </c>
      <c r="U4034" s="36">
        <f>ROUND(Table2[[#This Row],[LHA_Pop_2016]]*Table2[[#This Row],[C_ADR_7day]]/100000*7,0)</f>
        <v>0</v>
      </c>
      <c r="V4034" s="13">
        <f>IF(OR(Table2[[#This Row],[7d_positivity_public]]=0,ISBLANK(Table2[[#This Row],[7d_positivity_public]])),"",(Table2[[#This Row],[7d_positivity_public]]-Table2[[#This Row],[7d_positivity_all]])/Table2[[#This Row],[7d_positivity_public]])</f>
        <v>0</v>
      </c>
      <c r="W4034">
        <v>1</v>
      </c>
    </row>
    <row r="4035" spans="1:23" x14ac:dyDescent="0.25">
      <c r="A4035" s="10">
        <v>44526</v>
      </c>
      <c r="B4035">
        <v>211</v>
      </c>
      <c r="C4035" t="s">
        <v>262</v>
      </c>
      <c r="D4035">
        <v>3</v>
      </c>
      <c r="E4035">
        <v>3</v>
      </c>
      <c r="F4035">
        <v>0</v>
      </c>
      <c r="G4035">
        <v>3</v>
      </c>
      <c r="H4035">
        <v>79</v>
      </c>
      <c r="J4035">
        <v>61</v>
      </c>
      <c r="K4035">
        <v>80</v>
      </c>
      <c r="L4035">
        <v>73</v>
      </c>
      <c r="M4035">
        <v>84</v>
      </c>
      <c r="N4035">
        <v>74</v>
      </c>
      <c r="O4035">
        <v>53</v>
      </c>
      <c r="P4035">
        <v>75</v>
      </c>
      <c r="Q4035">
        <v>66</v>
      </c>
      <c r="R4035">
        <v>80</v>
      </c>
      <c r="S4035">
        <v>33</v>
      </c>
      <c r="T4035" s="34">
        <f>_xlfn.XLOOKUP(B4035,'LHA Demog pivot'!$B$4:$B$93,'LHA Demog pivot'!$C$4:$C$93,,,1)</f>
        <v>8129</v>
      </c>
      <c r="U4035" s="36">
        <f>ROUND(Table2[[#This Row],[LHA_Pop_2016]]*Table2[[#This Row],[C_ADR_7day]]/100000*7,0)</f>
        <v>2</v>
      </c>
      <c r="V4035" s="13">
        <f>IF(OR(Table2[[#This Row],[7d_positivity_public]]=0,ISBLANK(Table2[[#This Row],[7d_positivity_public]])),"",(Table2[[#This Row],[7d_positivity_public]]-Table2[[#This Row],[7d_positivity_all]])/Table2[[#This Row],[7d_positivity_public]])</f>
        <v>0</v>
      </c>
      <c r="W4035">
        <v>3</v>
      </c>
    </row>
    <row r="4036" spans="1:23" x14ac:dyDescent="0.25">
      <c r="A4036" s="10">
        <v>44526</v>
      </c>
      <c r="B4036">
        <v>212</v>
      </c>
      <c r="C4036" t="s">
        <v>263</v>
      </c>
      <c r="D4036">
        <v>9</v>
      </c>
      <c r="E4036">
        <v>11</v>
      </c>
      <c r="F4036">
        <v>-2</v>
      </c>
      <c r="G4036">
        <v>7</v>
      </c>
      <c r="H4036">
        <v>82</v>
      </c>
      <c r="J4036">
        <v>71</v>
      </c>
      <c r="K4036">
        <v>82</v>
      </c>
      <c r="L4036">
        <v>77</v>
      </c>
      <c r="M4036">
        <v>88</v>
      </c>
      <c r="N4036">
        <v>78</v>
      </c>
      <c r="O4036">
        <v>66</v>
      </c>
      <c r="P4036">
        <v>79</v>
      </c>
      <c r="Q4036">
        <v>72</v>
      </c>
      <c r="R4036">
        <v>85</v>
      </c>
      <c r="S4036">
        <v>41</v>
      </c>
      <c r="T4036" s="34">
        <f>_xlfn.XLOOKUP(B4036,'LHA Demog pivot'!$B$4:$B$93,'LHA Demog pivot'!$C$4:$C$93,,,1)</f>
        <v>93177</v>
      </c>
      <c r="U4036" s="36">
        <f>ROUND(Table2[[#This Row],[LHA_Pop_2016]]*Table2[[#This Row],[C_ADR_7day]]/100000*7,0)</f>
        <v>59</v>
      </c>
      <c r="V4036" s="13">
        <f>IF(OR(Table2[[#This Row],[7d_positivity_public]]=0,ISBLANK(Table2[[#This Row],[7d_positivity_public]])),"",(Table2[[#This Row],[7d_positivity_public]]-Table2[[#This Row],[7d_positivity_all]])/Table2[[#This Row],[7d_positivity_public]])</f>
        <v>0.14285714285714285</v>
      </c>
      <c r="W4036">
        <v>6</v>
      </c>
    </row>
    <row r="4037" spans="1:23" x14ac:dyDescent="0.25">
      <c r="A4037" s="10">
        <v>44526</v>
      </c>
      <c r="B4037">
        <v>213</v>
      </c>
      <c r="C4037" t="s">
        <v>264</v>
      </c>
      <c r="D4037">
        <v>16</v>
      </c>
      <c r="E4037">
        <v>17</v>
      </c>
      <c r="F4037">
        <v>-1</v>
      </c>
      <c r="G4037">
        <v>8</v>
      </c>
      <c r="H4037">
        <v>88</v>
      </c>
      <c r="J4037">
        <v>80</v>
      </c>
      <c r="K4037">
        <v>89</v>
      </c>
      <c r="L4037">
        <v>89</v>
      </c>
      <c r="M4037">
        <v>90</v>
      </c>
      <c r="N4037">
        <v>84</v>
      </c>
      <c r="O4037">
        <v>74</v>
      </c>
      <c r="P4037">
        <v>85</v>
      </c>
      <c r="Q4037">
        <v>84</v>
      </c>
      <c r="R4037">
        <v>87</v>
      </c>
      <c r="S4037">
        <v>34</v>
      </c>
      <c r="T4037" s="34">
        <f>_xlfn.XLOOKUP(B4037,'LHA Demog pivot'!$B$4:$B$93,'LHA Demog pivot'!$C$4:$C$93,,,1)</f>
        <v>141685</v>
      </c>
      <c r="U4037" s="36">
        <f>ROUND(Table2[[#This Row],[LHA_Pop_2016]]*Table2[[#This Row],[C_ADR_7day]]/100000*7,0)</f>
        <v>159</v>
      </c>
      <c r="V4037" s="13">
        <f>IF(OR(Table2[[#This Row],[7d_positivity_public]]=0,ISBLANK(Table2[[#This Row],[7d_positivity_public]])),"",(Table2[[#This Row],[7d_positivity_public]]-Table2[[#This Row],[7d_positivity_all]])/Table2[[#This Row],[7d_positivity_public]])</f>
        <v>0.125</v>
      </c>
      <c r="W4037">
        <v>7</v>
      </c>
    </row>
    <row r="4038" spans="1:23" x14ac:dyDescent="0.25">
      <c r="A4038" s="10">
        <v>44526</v>
      </c>
      <c r="B4038">
        <v>214</v>
      </c>
      <c r="C4038" t="s">
        <v>265</v>
      </c>
      <c r="D4038">
        <v>20</v>
      </c>
      <c r="E4038">
        <v>21</v>
      </c>
      <c r="F4038">
        <v>-1</v>
      </c>
      <c r="G4038">
        <v>12</v>
      </c>
      <c r="H4038">
        <v>82</v>
      </c>
      <c r="J4038">
        <v>75</v>
      </c>
      <c r="K4038">
        <v>83</v>
      </c>
      <c r="L4038">
        <v>78</v>
      </c>
      <c r="M4038">
        <v>88</v>
      </c>
      <c r="N4038">
        <v>78</v>
      </c>
      <c r="O4038">
        <v>69</v>
      </c>
      <c r="P4038">
        <v>79</v>
      </c>
      <c r="Q4038">
        <v>73</v>
      </c>
      <c r="R4038">
        <v>85</v>
      </c>
      <c r="S4038">
        <v>43</v>
      </c>
      <c r="T4038" s="34">
        <f>_xlfn.XLOOKUP(B4038,'LHA Demog pivot'!$B$4:$B$93,'LHA Demog pivot'!$C$4:$C$93,,,1)</f>
        <v>43157</v>
      </c>
      <c r="U4038" s="36">
        <f>ROUND(Table2[[#This Row],[LHA_Pop_2016]]*Table2[[#This Row],[C_ADR_7day]]/100000*7,0)</f>
        <v>60</v>
      </c>
      <c r="V4038" s="13">
        <f>IF(OR(Table2[[#This Row],[7d_positivity_public]]=0,ISBLANK(Table2[[#This Row],[7d_positivity_public]])),"",(Table2[[#This Row],[7d_positivity_public]]-Table2[[#This Row],[7d_positivity_all]])/Table2[[#This Row],[7d_positivity_public]])</f>
        <v>0.16666666666666666</v>
      </c>
      <c r="W4038">
        <v>10</v>
      </c>
    </row>
    <row r="4039" spans="1:23" x14ac:dyDescent="0.25">
      <c r="A4039" s="10">
        <v>44526</v>
      </c>
      <c r="B4039">
        <v>215</v>
      </c>
      <c r="C4039" t="s">
        <v>135</v>
      </c>
      <c r="D4039">
        <v>7</v>
      </c>
      <c r="E4039">
        <v>8</v>
      </c>
      <c r="F4039">
        <v>-1</v>
      </c>
      <c r="G4039">
        <v>6</v>
      </c>
      <c r="H4039">
        <v>85</v>
      </c>
      <c r="J4039">
        <v>70</v>
      </c>
      <c r="K4039">
        <v>86</v>
      </c>
      <c r="L4039">
        <v>79</v>
      </c>
      <c r="M4039">
        <v>90</v>
      </c>
      <c r="N4039">
        <v>80</v>
      </c>
      <c r="O4039">
        <v>63</v>
      </c>
      <c r="P4039">
        <v>82</v>
      </c>
      <c r="Q4039">
        <v>72</v>
      </c>
      <c r="R4039">
        <v>88</v>
      </c>
      <c r="S4039">
        <v>51</v>
      </c>
      <c r="T4039" s="34">
        <f>_xlfn.XLOOKUP(B4039,'LHA Demog pivot'!$B$4:$B$93,'LHA Demog pivot'!$C$4:$C$93,,,1)</f>
        <v>9696</v>
      </c>
      <c r="U4039" s="36">
        <f>ROUND(Table2[[#This Row],[LHA_Pop_2016]]*Table2[[#This Row],[C_ADR_7day]]/100000*7,0)</f>
        <v>5</v>
      </c>
      <c r="V4039" s="13">
        <f>IF(OR(Table2[[#This Row],[7d_positivity_public]]=0,ISBLANK(Table2[[#This Row],[7d_positivity_public]])),"",(Table2[[#This Row],[7d_positivity_public]]-Table2[[#This Row],[7d_positivity_all]])/Table2[[#This Row],[7d_positivity_public]])</f>
        <v>0.33333333333333331</v>
      </c>
      <c r="W4039">
        <v>4</v>
      </c>
    </row>
    <row r="4040" spans="1:23" x14ac:dyDescent="0.25">
      <c r="A4040" s="10">
        <v>44526</v>
      </c>
      <c r="B4040">
        <v>221</v>
      </c>
      <c r="C4040" t="s">
        <v>136</v>
      </c>
      <c r="D4040">
        <v>4</v>
      </c>
      <c r="E4040">
        <v>4</v>
      </c>
      <c r="F4040">
        <v>0</v>
      </c>
      <c r="G4040">
        <v>3</v>
      </c>
      <c r="H4040">
        <v>94</v>
      </c>
      <c r="J4040">
        <v>92</v>
      </c>
      <c r="K4040">
        <v>94</v>
      </c>
      <c r="L4040">
        <v>95</v>
      </c>
      <c r="M4040">
        <v>92</v>
      </c>
      <c r="N4040">
        <v>91</v>
      </c>
      <c r="O4040">
        <v>86</v>
      </c>
      <c r="P4040">
        <v>91</v>
      </c>
      <c r="Q4040">
        <v>92</v>
      </c>
      <c r="R4040">
        <v>90</v>
      </c>
      <c r="S4040">
        <v>37</v>
      </c>
      <c r="T4040" s="34">
        <f>_xlfn.XLOOKUP(B4040,'LHA Demog pivot'!$B$4:$B$93,'LHA Demog pivot'!$C$4:$C$93,,,1)</f>
        <v>70996</v>
      </c>
      <c r="U4040" s="36">
        <f>ROUND(Table2[[#This Row],[LHA_Pop_2016]]*Table2[[#This Row],[C_ADR_7day]]/100000*7,0)</f>
        <v>20</v>
      </c>
      <c r="V4040" s="13">
        <f>IF(OR(Table2[[#This Row],[7d_positivity_public]]=0,ISBLANK(Table2[[#This Row],[7d_positivity_public]])),"",(Table2[[#This Row],[7d_positivity_public]]-Table2[[#This Row],[7d_positivity_all]])/Table2[[#This Row],[7d_positivity_public]])</f>
        <v>0.33333333333333331</v>
      </c>
      <c r="W4040">
        <v>2</v>
      </c>
    </row>
    <row r="4041" spans="1:23" x14ac:dyDescent="0.25">
      <c r="A4041" s="10">
        <v>44526</v>
      </c>
      <c r="B4041">
        <v>222</v>
      </c>
      <c r="C4041" t="s">
        <v>266</v>
      </c>
      <c r="D4041">
        <v>3</v>
      </c>
      <c r="E4041">
        <v>3</v>
      </c>
      <c r="F4041">
        <v>0</v>
      </c>
      <c r="G4041">
        <v>2</v>
      </c>
      <c r="H4041">
        <v>94</v>
      </c>
      <c r="J4041">
        <v>91</v>
      </c>
      <c r="K4041">
        <v>95</v>
      </c>
      <c r="L4041">
        <v>98</v>
      </c>
      <c r="M4041">
        <v>90</v>
      </c>
      <c r="N4041">
        <v>92</v>
      </c>
      <c r="O4041">
        <v>86</v>
      </c>
      <c r="P4041">
        <v>92</v>
      </c>
      <c r="Q4041">
        <v>95</v>
      </c>
      <c r="R4041">
        <v>88</v>
      </c>
      <c r="S4041">
        <v>37</v>
      </c>
      <c r="T4041" s="34">
        <f>_xlfn.XLOOKUP(B4041,'LHA Demog pivot'!$B$4:$B$93,'LHA Demog pivot'!$C$4:$C$93,,,1)</f>
        <v>232755</v>
      </c>
      <c r="U4041" s="36">
        <f>ROUND(Table2[[#This Row],[LHA_Pop_2016]]*Table2[[#This Row],[C_ADR_7day]]/100000*7,0)</f>
        <v>49</v>
      </c>
      <c r="V4041" s="13">
        <f>IF(OR(Table2[[#This Row],[7d_positivity_public]]=0,ISBLANK(Table2[[#This Row],[7d_positivity_public]])),"",(Table2[[#This Row],[7d_positivity_public]]-Table2[[#This Row],[7d_positivity_all]])/Table2[[#This Row],[7d_positivity_public]])</f>
        <v>0.5</v>
      </c>
      <c r="W4041">
        <v>1</v>
      </c>
    </row>
    <row r="4042" spans="1:23" x14ac:dyDescent="0.25">
      <c r="A4042" s="10">
        <v>44526</v>
      </c>
      <c r="B4042">
        <v>223</v>
      </c>
      <c r="C4042" t="s">
        <v>267</v>
      </c>
      <c r="D4042">
        <v>11</v>
      </c>
      <c r="E4042">
        <v>10</v>
      </c>
      <c r="F4042">
        <v>1</v>
      </c>
      <c r="G4042">
        <v>5</v>
      </c>
      <c r="H4042">
        <v>89</v>
      </c>
      <c r="J4042">
        <v>87</v>
      </c>
      <c r="K4042">
        <v>89</v>
      </c>
      <c r="L4042">
        <v>87</v>
      </c>
      <c r="M4042">
        <v>91</v>
      </c>
      <c r="N4042">
        <v>86</v>
      </c>
      <c r="O4042">
        <v>82</v>
      </c>
      <c r="P4042">
        <v>86</v>
      </c>
      <c r="Q4042">
        <v>83</v>
      </c>
      <c r="R4042">
        <v>90</v>
      </c>
      <c r="S4042">
        <v>44</v>
      </c>
      <c r="T4042" s="34">
        <f>_xlfn.XLOOKUP(B4042,'LHA Demog pivot'!$B$4:$B$93,'LHA Demog pivot'!$C$4:$C$93,,,1)</f>
        <v>101101</v>
      </c>
      <c r="U4042" s="36">
        <f>ROUND(Table2[[#This Row],[LHA_Pop_2016]]*Table2[[#This Row],[C_ADR_7day]]/100000*7,0)</f>
        <v>78</v>
      </c>
      <c r="V4042" s="13">
        <f>IF(OR(Table2[[#This Row],[7d_positivity_public]]=0,ISBLANK(Table2[[#This Row],[7d_positivity_public]])),"",(Table2[[#This Row],[7d_positivity_public]]-Table2[[#This Row],[7d_positivity_all]])/Table2[[#This Row],[7d_positivity_public]])</f>
        <v>0.2</v>
      </c>
      <c r="W4042">
        <v>4</v>
      </c>
    </row>
    <row r="4043" spans="1:23" x14ac:dyDescent="0.25">
      <c r="A4043" s="10">
        <v>44526</v>
      </c>
      <c r="B4043">
        <v>224</v>
      </c>
      <c r="C4043" t="s">
        <v>268</v>
      </c>
      <c r="D4043">
        <v>3</v>
      </c>
      <c r="E4043">
        <v>5</v>
      </c>
      <c r="F4043">
        <v>-2</v>
      </c>
      <c r="G4043">
        <v>2</v>
      </c>
      <c r="H4043">
        <v>92</v>
      </c>
      <c r="J4043">
        <v>90</v>
      </c>
      <c r="K4043">
        <v>92</v>
      </c>
      <c r="L4043">
        <v>92</v>
      </c>
      <c r="M4043">
        <v>92</v>
      </c>
      <c r="N4043">
        <v>89</v>
      </c>
      <c r="O4043">
        <v>87</v>
      </c>
      <c r="P4043">
        <v>90</v>
      </c>
      <c r="Q4043">
        <v>89</v>
      </c>
      <c r="R4043">
        <v>90</v>
      </c>
      <c r="S4043">
        <v>42</v>
      </c>
      <c r="T4043" s="34">
        <f>_xlfn.XLOOKUP(B4043,'LHA Demog pivot'!$B$4:$B$93,'LHA Demog pivot'!$C$4:$C$93,,,1)</f>
        <v>234393</v>
      </c>
      <c r="U4043" s="36">
        <f>ROUND(Table2[[#This Row],[LHA_Pop_2016]]*Table2[[#This Row],[C_ADR_7day]]/100000*7,0)</f>
        <v>49</v>
      </c>
      <c r="V4043" s="13">
        <f>IF(OR(Table2[[#This Row],[7d_positivity_public]]=0,ISBLANK(Table2[[#This Row],[7d_positivity_public]])),"",(Table2[[#This Row],[7d_positivity_public]]-Table2[[#This Row],[7d_positivity_all]])/Table2[[#This Row],[7d_positivity_public]])</f>
        <v>0.5</v>
      </c>
      <c r="W4043">
        <v>1</v>
      </c>
    </row>
    <row r="4044" spans="1:23" x14ac:dyDescent="0.25">
      <c r="A4044" s="10">
        <v>44526</v>
      </c>
      <c r="B4044">
        <v>231</v>
      </c>
      <c r="C4044" t="s">
        <v>269</v>
      </c>
      <c r="D4044">
        <v>8</v>
      </c>
      <c r="E4044">
        <v>10</v>
      </c>
      <c r="F4044">
        <v>-2</v>
      </c>
      <c r="G4044">
        <v>4</v>
      </c>
      <c r="H4044">
        <v>89</v>
      </c>
      <c r="J4044">
        <v>86</v>
      </c>
      <c r="K4044">
        <v>90</v>
      </c>
      <c r="L4044">
        <v>88</v>
      </c>
      <c r="M4044">
        <v>91</v>
      </c>
      <c r="N4044">
        <v>86</v>
      </c>
      <c r="O4044">
        <v>81</v>
      </c>
      <c r="P4044">
        <v>87</v>
      </c>
      <c r="Q4044">
        <v>84</v>
      </c>
      <c r="R4044">
        <v>89</v>
      </c>
      <c r="S4044">
        <v>39</v>
      </c>
      <c r="T4044" s="34">
        <f>_xlfn.XLOOKUP(B4044,'LHA Demog pivot'!$B$4:$B$93,'LHA Demog pivot'!$C$4:$C$93,,,1)</f>
        <v>143778</v>
      </c>
      <c r="U4044" s="36">
        <f>ROUND(Table2[[#This Row],[LHA_Pop_2016]]*Table2[[#This Row],[C_ADR_7day]]/100000*7,0)</f>
        <v>81</v>
      </c>
      <c r="V4044" s="13">
        <f>IF(OR(Table2[[#This Row],[7d_positivity_public]]=0,ISBLANK(Table2[[#This Row],[7d_positivity_public]])),"",(Table2[[#This Row],[7d_positivity_public]]-Table2[[#This Row],[7d_positivity_all]])/Table2[[#This Row],[7d_positivity_public]])</f>
        <v>0.25</v>
      </c>
      <c r="W4044">
        <v>3</v>
      </c>
    </row>
    <row r="4045" spans="1:23" x14ac:dyDescent="0.25">
      <c r="A4045" s="10">
        <v>44526</v>
      </c>
      <c r="B4045">
        <v>232</v>
      </c>
      <c r="C4045" t="s">
        <v>270</v>
      </c>
      <c r="D4045">
        <v>2</v>
      </c>
      <c r="E4045">
        <v>3</v>
      </c>
      <c r="F4045">
        <v>-1</v>
      </c>
      <c r="G4045">
        <v>1</v>
      </c>
      <c r="H4045">
        <v>95</v>
      </c>
      <c r="J4045">
        <v>94</v>
      </c>
      <c r="K4045">
        <v>95</v>
      </c>
      <c r="L4045">
        <v>96</v>
      </c>
      <c r="M4045">
        <v>95</v>
      </c>
      <c r="N4045">
        <v>93</v>
      </c>
      <c r="O4045">
        <v>90</v>
      </c>
      <c r="P4045">
        <v>93</v>
      </c>
      <c r="Q4045">
        <v>92</v>
      </c>
      <c r="R4045">
        <v>93</v>
      </c>
      <c r="S4045">
        <v>38</v>
      </c>
      <c r="T4045" s="34">
        <f>_xlfn.XLOOKUP(B4045,'LHA Demog pivot'!$B$4:$B$93,'LHA Demog pivot'!$C$4:$C$93,,,1)</f>
        <v>103064</v>
      </c>
      <c r="U4045" s="36">
        <f>ROUND(Table2[[#This Row],[LHA_Pop_2016]]*Table2[[#This Row],[C_ADR_7day]]/100000*7,0)</f>
        <v>14</v>
      </c>
      <c r="V4045" s="13">
        <f>IF(OR(Table2[[#This Row],[7d_positivity_public]]=0,ISBLANK(Table2[[#This Row],[7d_positivity_public]])),"",(Table2[[#This Row],[7d_positivity_public]]-Table2[[#This Row],[7d_positivity_all]])/Table2[[#This Row],[7d_positivity_public]])</f>
        <v>0</v>
      </c>
      <c r="W4045">
        <v>1</v>
      </c>
    </row>
    <row r="4046" spans="1:23" x14ac:dyDescent="0.25">
      <c r="A4046" s="10">
        <v>44526</v>
      </c>
      <c r="B4046">
        <v>233</v>
      </c>
      <c r="C4046" t="s">
        <v>271</v>
      </c>
      <c r="D4046">
        <v>3</v>
      </c>
      <c r="E4046">
        <v>5</v>
      </c>
      <c r="F4046">
        <v>-2</v>
      </c>
      <c r="G4046">
        <v>3</v>
      </c>
      <c r="H4046">
        <v>95</v>
      </c>
      <c r="J4046">
        <v>89</v>
      </c>
      <c r="K4046">
        <v>96</v>
      </c>
      <c r="L4046">
        <v>97</v>
      </c>
      <c r="M4046">
        <v>94</v>
      </c>
      <c r="N4046">
        <v>91</v>
      </c>
      <c r="O4046">
        <v>83</v>
      </c>
      <c r="P4046">
        <v>92</v>
      </c>
      <c r="Q4046">
        <v>92</v>
      </c>
      <c r="R4046">
        <v>91</v>
      </c>
      <c r="S4046">
        <v>32</v>
      </c>
      <c r="T4046" s="34">
        <f>_xlfn.XLOOKUP(B4046,'LHA Demog pivot'!$B$4:$B$93,'LHA Demog pivot'!$C$4:$C$93,,,1)</f>
        <v>443367</v>
      </c>
      <c r="U4046" s="36">
        <f>ROUND(Table2[[#This Row],[LHA_Pop_2016]]*Table2[[#This Row],[C_ADR_7day]]/100000*7,0)</f>
        <v>93</v>
      </c>
      <c r="V4046" s="13">
        <f>IF(OR(Table2[[#This Row],[7d_positivity_public]]=0,ISBLANK(Table2[[#This Row],[7d_positivity_public]])),"",(Table2[[#This Row],[7d_positivity_public]]-Table2[[#This Row],[7d_positivity_all]])/Table2[[#This Row],[7d_positivity_public]])</f>
        <v>0.33333333333333331</v>
      </c>
      <c r="W4046">
        <v>2</v>
      </c>
    </row>
    <row r="4047" spans="1:23" x14ac:dyDescent="0.25">
      <c r="A4047" s="10">
        <v>44526</v>
      </c>
      <c r="B4047">
        <v>234</v>
      </c>
      <c r="C4047" t="s">
        <v>272</v>
      </c>
      <c r="D4047">
        <v>4</v>
      </c>
      <c r="E4047">
        <v>9</v>
      </c>
      <c r="F4047">
        <v>-5</v>
      </c>
      <c r="G4047">
        <v>3</v>
      </c>
      <c r="H4047">
        <v>91</v>
      </c>
      <c r="J4047">
        <v>89</v>
      </c>
      <c r="K4047">
        <v>91</v>
      </c>
      <c r="L4047">
        <v>89</v>
      </c>
      <c r="M4047">
        <v>92</v>
      </c>
      <c r="N4047">
        <v>88</v>
      </c>
      <c r="O4047">
        <v>86</v>
      </c>
      <c r="P4047">
        <v>89</v>
      </c>
      <c r="Q4047">
        <v>86</v>
      </c>
      <c r="R4047">
        <v>91</v>
      </c>
      <c r="S4047">
        <v>45</v>
      </c>
      <c r="T4047" s="34">
        <f>_xlfn.XLOOKUP(B4047,'LHA Demog pivot'!$B$4:$B$93,'LHA Demog pivot'!$C$4:$C$93,,,1)</f>
        <v>94768</v>
      </c>
      <c r="U4047" s="36">
        <f>ROUND(Table2[[#This Row],[LHA_Pop_2016]]*Table2[[#This Row],[C_ADR_7day]]/100000*7,0)</f>
        <v>27</v>
      </c>
      <c r="V4047" s="13">
        <f>IF(OR(Table2[[#This Row],[7d_positivity_public]]=0,ISBLANK(Table2[[#This Row],[7d_positivity_public]])),"",(Table2[[#This Row],[7d_positivity_public]]-Table2[[#This Row],[7d_positivity_all]])/Table2[[#This Row],[7d_positivity_public]])</f>
        <v>0.33333333333333331</v>
      </c>
      <c r="W4047">
        <v>2</v>
      </c>
    </row>
    <row r="4048" spans="1:23" x14ac:dyDescent="0.25">
      <c r="A4048" s="10">
        <v>44526</v>
      </c>
      <c r="B4048">
        <v>311</v>
      </c>
      <c r="C4048" t="s">
        <v>273</v>
      </c>
      <c r="D4048">
        <v>2</v>
      </c>
      <c r="E4048">
        <v>2</v>
      </c>
      <c r="F4048">
        <v>0</v>
      </c>
      <c r="G4048">
        <v>2</v>
      </c>
      <c r="H4048">
        <v>93</v>
      </c>
      <c r="J4048">
        <v>92</v>
      </c>
      <c r="K4048">
        <v>93</v>
      </c>
      <c r="L4048">
        <v>97</v>
      </c>
      <c r="M4048">
        <v>89</v>
      </c>
      <c r="N4048">
        <v>90</v>
      </c>
      <c r="O4048">
        <v>89</v>
      </c>
      <c r="P4048">
        <v>90</v>
      </c>
      <c r="Q4048">
        <v>93</v>
      </c>
      <c r="R4048">
        <v>88</v>
      </c>
      <c r="S4048">
        <v>25</v>
      </c>
      <c r="T4048" s="34">
        <f>_xlfn.XLOOKUP(B4048,'LHA Demog pivot'!$B$4:$B$93,'LHA Demog pivot'!$C$4:$C$93,,,1)</f>
        <v>198309</v>
      </c>
      <c r="U4048" s="36">
        <f>ROUND(Table2[[#This Row],[LHA_Pop_2016]]*Table2[[#This Row],[C_ADR_7day]]/100000*7,0)</f>
        <v>28</v>
      </c>
      <c r="V4048" s="13">
        <f>IF(OR(Table2[[#This Row],[7d_positivity_public]]=0,ISBLANK(Table2[[#This Row],[7d_positivity_public]])),"",(Table2[[#This Row],[7d_positivity_public]]-Table2[[#This Row],[7d_positivity_all]])/Table2[[#This Row],[7d_positivity_public]])</f>
        <v>0.5</v>
      </c>
      <c r="W4048">
        <v>1</v>
      </c>
    </row>
    <row r="4049" spans="1:23" x14ac:dyDescent="0.25">
      <c r="A4049" s="10">
        <v>44526</v>
      </c>
      <c r="B4049">
        <v>321</v>
      </c>
      <c r="C4049" t="s">
        <v>274</v>
      </c>
      <c r="D4049">
        <v>4</v>
      </c>
      <c r="E4049">
        <v>3</v>
      </c>
      <c r="F4049">
        <v>1</v>
      </c>
      <c r="G4049">
        <v>3</v>
      </c>
      <c r="H4049">
        <v>98</v>
      </c>
      <c r="J4049">
        <v>92</v>
      </c>
      <c r="K4049">
        <v>98</v>
      </c>
      <c r="L4049">
        <v>100</v>
      </c>
      <c r="M4049">
        <v>90</v>
      </c>
      <c r="N4049">
        <v>94</v>
      </c>
      <c r="O4049">
        <v>86</v>
      </c>
      <c r="P4049">
        <v>95</v>
      </c>
      <c r="Q4049">
        <v>99</v>
      </c>
      <c r="R4049">
        <v>88</v>
      </c>
      <c r="S4049">
        <v>38</v>
      </c>
      <c r="T4049" s="34">
        <f>_xlfn.XLOOKUP(B4049,'LHA Demog pivot'!$B$4:$B$93,'LHA Demog pivot'!$C$4:$C$93,,,1)</f>
        <v>122041</v>
      </c>
      <c r="U4049" s="36">
        <f>ROUND(Table2[[#This Row],[LHA_Pop_2016]]*Table2[[#This Row],[C_ADR_7day]]/100000*7,0)</f>
        <v>34</v>
      </c>
      <c r="V4049" s="13">
        <f>IF(OR(Table2[[#This Row],[7d_positivity_public]]=0,ISBLANK(Table2[[#This Row],[7d_positivity_public]])),"",(Table2[[#This Row],[7d_positivity_public]]-Table2[[#This Row],[7d_positivity_all]])/Table2[[#This Row],[7d_positivity_public]])</f>
        <v>0.66666666666666663</v>
      </c>
      <c r="W4049">
        <v>1</v>
      </c>
    </row>
    <row r="4050" spans="1:23" x14ac:dyDescent="0.25">
      <c r="A4050" s="10">
        <v>44526</v>
      </c>
      <c r="B4050">
        <v>322</v>
      </c>
      <c r="C4050" t="s">
        <v>275</v>
      </c>
      <c r="D4050">
        <v>6</v>
      </c>
      <c r="E4050">
        <v>6</v>
      </c>
      <c r="F4050">
        <v>0</v>
      </c>
      <c r="G4050">
        <v>5</v>
      </c>
      <c r="H4050">
        <v>91</v>
      </c>
      <c r="J4050">
        <v>86</v>
      </c>
      <c r="K4050">
        <v>91</v>
      </c>
      <c r="L4050">
        <v>95</v>
      </c>
      <c r="M4050">
        <v>86</v>
      </c>
      <c r="N4050">
        <v>87</v>
      </c>
      <c r="O4050">
        <v>79</v>
      </c>
      <c r="P4050">
        <v>87</v>
      </c>
      <c r="Q4050">
        <v>90</v>
      </c>
      <c r="R4050">
        <v>82</v>
      </c>
      <c r="S4050">
        <v>27</v>
      </c>
      <c r="T4050" s="34">
        <f>_xlfn.XLOOKUP(B4050,'LHA Demog pivot'!$B$4:$B$93,'LHA Demog pivot'!$C$4:$C$93,,,1)</f>
        <v>61532</v>
      </c>
      <c r="U4050" s="36">
        <f>ROUND(Table2[[#This Row],[LHA_Pop_2016]]*Table2[[#This Row],[C_ADR_7day]]/100000*7,0)</f>
        <v>26</v>
      </c>
      <c r="V4050" s="13">
        <f>IF(OR(Table2[[#This Row],[7d_positivity_public]]=0,ISBLANK(Table2[[#This Row],[7d_positivity_public]])),"",(Table2[[#This Row],[7d_positivity_public]]-Table2[[#This Row],[7d_positivity_all]])/Table2[[#This Row],[7d_positivity_public]])</f>
        <v>0.6</v>
      </c>
      <c r="W4050">
        <v>2</v>
      </c>
    </row>
    <row r="4051" spans="1:23" x14ac:dyDescent="0.25">
      <c r="A4051" s="10">
        <v>44526</v>
      </c>
      <c r="B4051">
        <v>323</v>
      </c>
      <c r="C4051" t="s">
        <v>276</v>
      </c>
      <c r="D4051">
        <v>4</v>
      </c>
      <c r="E4051">
        <v>4</v>
      </c>
      <c r="F4051">
        <v>0</v>
      </c>
      <c r="G4051">
        <v>4</v>
      </c>
      <c r="H4051">
        <v>98</v>
      </c>
      <c r="J4051">
        <v>95</v>
      </c>
      <c r="K4051">
        <v>98</v>
      </c>
      <c r="L4051">
        <v>100</v>
      </c>
      <c r="M4051">
        <v>93</v>
      </c>
      <c r="N4051">
        <v>95</v>
      </c>
      <c r="O4051">
        <v>91</v>
      </c>
      <c r="P4051">
        <v>96</v>
      </c>
      <c r="Q4051">
        <v>99</v>
      </c>
      <c r="R4051">
        <v>91</v>
      </c>
      <c r="S4051">
        <v>23</v>
      </c>
      <c r="T4051" s="34">
        <f>_xlfn.XLOOKUP(B4051,'LHA Demog pivot'!$B$4:$B$93,'LHA Demog pivot'!$C$4:$C$93,,,1)</f>
        <v>103894</v>
      </c>
      <c r="U4051" s="36">
        <f>ROUND(Table2[[#This Row],[LHA_Pop_2016]]*Table2[[#This Row],[C_ADR_7day]]/100000*7,0)</f>
        <v>29</v>
      </c>
      <c r="V4051" s="13">
        <f>IF(OR(Table2[[#This Row],[7d_positivity_public]]=0,ISBLANK(Table2[[#This Row],[7d_positivity_public]])),"",(Table2[[#This Row],[7d_positivity_public]]-Table2[[#This Row],[7d_positivity_all]])/Table2[[#This Row],[7d_positivity_public]])</f>
        <v>0.5</v>
      </c>
      <c r="W4051">
        <v>2</v>
      </c>
    </row>
    <row r="4052" spans="1:23" x14ac:dyDescent="0.25">
      <c r="A4052" s="10">
        <v>44526</v>
      </c>
      <c r="B4052">
        <v>324</v>
      </c>
      <c r="C4052" t="s">
        <v>277</v>
      </c>
      <c r="D4052">
        <v>3</v>
      </c>
      <c r="E4052">
        <v>2</v>
      </c>
      <c r="F4052">
        <v>1</v>
      </c>
      <c r="G4052">
        <v>2</v>
      </c>
      <c r="H4052">
        <v>95</v>
      </c>
      <c r="J4052">
        <v>95</v>
      </c>
      <c r="K4052">
        <v>95</v>
      </c>
      <c r="L4052">
        <v>99</v>
      </c>
      <c r="M4052">
        <v>91</v>
      </c>
      <c r="N4052">
        <v>93</v>
      </c>
      <c r="O4052">
        <v>92</v>
      </c>
      <c r="P4052">
        <v>93</v>
      </c>
      <c r="Q4052">
        <v>96</v>
      </c>
      <c r="R4052">
        <v>89</v>
      </c>
      <c r="S4052">
        <v>37</v>
      </c>
      <c r="T4052" s="34">
        <f>_xlfn.XLOOKUP(B4052,'LHA Demog pivot'!$B$4:$B$93,'LHA Demog pivot'!$C$4:$C$93,,,1)</f>
        <v>131178</v>
      </c>
      <c r="U4052" s="36">
        <f>ROUND(Table2[[#This Row],[LHA_Pop_2016]]*Table2[[#This Row],[C_ADR_7day]]/100000*7,0)</f>
        <v>28</v>
      </c>
      <c r="V4052" s="13">
        <f>IF(OR(Table2[[#This Row],[7d_positivity_public]]=0,ISBLANK(Table2[[#This Row],[7d_positivity_public]])),"",(Table2[[#This Row],[7d_positivity_public]]-Table2[[#This Row],[7d_positivity_all]])/Table2[[#This Row],[7d_positivity_public]])</f>
        <v>0.5</v>
      </c>
      <c r="W4052">
        <v>1</v>
      </c>
    </row>
    <row r="4053" spans="1:23" x14ac:dyDescent="0.25">
      <c r="A4053" s="10">
        <v>44526</v>
      </c>
      <c r="B4053">
        <v>325</v>
      </c>
      <c r="C4053" t="s">
        <v>278</v>
      </c>
      <c r="D4053">
        <v>5</v>
      </c>
      <c r="E4053">
        <v>5</v>
      </c>
      <c r="F4053">
        <v>0</v>
      </c>
      <c r="G4053">
        <v>3</v>
      </c>
      <c r="H4053">
        <v>97</v>
      </c>
      <c r="J4053">
        <v>95</v>
      </c>
      <c r="K4053">
        <v>97</v>
      </c>
      <c r="L4053">
        <v>100</v>
      </c>
      <c r="M4053">
        <v>92</v>
      </c>
      <c r="N4053">
        <v>94</v>
      </c>
      <c r="O4053">
        <v>92</v>
      </c>
      <c r="P4053">
        <v>94</v>
      </c>
      <c r="Q4053">
        <v>97</v>
      </c>
      <c r="R4053">
        <v>90</v>
      </c>
      <c r="S4053">
        <v>27</v>
      </c>
      <c r="T4053" s="34">
        <f>_xlfn.XLOOKUP(B4053,'LHA Demog pivot'!$B$4:$B$93,'LHA Demog pivot'!$C$4:$C$93,,,1)</f>
        <v>95808</v>
      </c>
      <c r="U4053" s="36">
        <f>ROUND(Table2[[#This Row],[LHA_Pop_2016]]*Table2[[#This Row],[C_ADR_7day]]/100000*7,0)</f>
        <v>34</v>
      </c>
      <c r="V4053" s="13">
        <f>IF(OR(Table2[[#This Row],[7d_positivity_public]]=0,ISBLANK(Table2[[#This Row],[7d_positivity_public]])),"",(Table2[[#This Row],[7d_positivity_public]]-Table2[[#This Row],[7d_positivity_all]])/Table2[[#This Row],[7d_positivity_public]])</f>
        <v>0.33333333333333331</v>
      </c>
      <c r="W4053">
        <v>2</v>
      </c>
    </row>
    <row r="4054" spans="1:23" x14ac:dyDescent="0.25">
      <c r="A4054" s="10">
        <v>44526</v>
      </c>
      <c r="B4054">
        <v>326</v>
      </c>
      <c r="C4054" t="s">
        <v>279</v>
      </c>
      <c r="D4054">
        <v>4</v>
      </c>
      <c r="E4054">
        <v>3</v>
      </c>
      <c r="F4054">
        <v>1</v>
      </c>
      <c r="G4054">
        <v>4</v>
      </c>
      <c r="H4054">
        <v>96</v>
      </c>
      <c r="J4054">
        <v>94</v>
      </c>
      <c r="K4054">
        <v>96</v>
      </c>
      <c r="L4054">
        <v>100</v>
      </c>
      <c r="M4054">
        <v>91</v>
      </c>
      <c r="N4054">
        <v>93</v>
      </c>
      <c r="O4054">
        <v>90</v>
      </c>
      <c r="P4054">
        <v>94</v>
      </c>
      <c r="Q4054">
        <v>97</v>
      </c>
      <c r="R4054">
        <v>89</v>
      </c>
      <c r="S4054">
        <v>24</v>
      </c>
      <c r="T4054" s="34">
        <f>_xlfn.XLOOKUP(B4054,'LHA Demog pivot'!$B$4:$B$93,'LHA Demog pivot'!$C$4:$C$93,,,1)</f>
        <v>134575</v>
      </c>
      <c r="U4054" s="36">
        <f>ROUND(Table2[[#This Row],[LHA_Pop_2016]]*Table2[[#This Row],[C_ADR_7day]]/100000*7,0)</f>
        <v>38</v>
      </c>
      <c r="V4054" s="13">
        <f>IF(OR(Table2[[#This Row],[7d_positivity_public]]=0,ISBLANK(Table2[[#This Row],[7d_positivity_public]])),"",(Table2[[#This Row],[7d_positivity_public]]-Table2[[#This Row],[7d_positivity_all]])/Table2[[#This Row],[7d_positivity_public]])</f>
        <v>0.5</v>
      </c>
      <c r="W4054">
        <v>2</v>
      </c>
    </row>
    <row r="4055" spans="1:23" x14ac:dyDescent="0.25">
      <c r="A4055" s="10">
        <v>44526</v>
      </c>
      <c r="B4055">
        <v>331</v>
      </c>
      <c r="C4055" t="s">
        <v>280</v>
      </c>
      <c r="D4055">
        <v>3</v>
      </c>
      <c r="E4055">
        <v>4</v>
      </c>
      <c r="F4055">
        <v>-1</v>
      </c>
      <c r="G4055">
        <v>2</v>
      </c>
      <c r="H4055">
        <v>95</v>
      </c>
      <c r="J4055">
        <v>97</v>
      </c>
      <c r="K4055">
        <v>95</v>
      </c>
      <c r="L4055">
        <v>96</v>
      </c>
      <c r="M4055">
        <v>94</v>
      </c>
      <c r="N4055">
        <v>93</v>
      </c>
      <c r="O4055">
        <v>93</v>
      </c>
      <c r="P4055">
        <v>93</v>
      </c>
      <c r="Q4055">
        <v>93</v>
      </c>
      <c r="R4055">
        <v>92</v>
      </c>
      <c r="S4055">
        <v>44</v>
      </c>
      <c r="T4055" s="34">
        <f>_xlfn.XLOOKUP(B4055,'LHA Demog pivot'!$B$4:$B$93,'LHA Demog pivot'!$C$4:$C$93,,,1)</f>
        <v>141392</v>
      </c>
      <c r="U4055" s="36">
        <f>ROUND(Table2[[#This Row],[LHA_Pop_2016]]*Table2[[#This Row],[C_ADR_7day]]/100000*7,0)</f>
        <v>30</v>
      </c>
      <c r="V4055" s="13">
        <f>IF(OR(Table2[[#This Row],[7d_positivity_public]]=0,ISBLANK(Table2[[#This Row],[7d_positivity_public]])),"",(Table2[[#This Row],[7d_positivity_public]]-Table2[[#This Row],[7d_positivity_all]])/Table2[[#This Row],[7d_positivity_public]])</f>
        <v>0.5</v>
      </c>
      <c r="W4055">
        <v>1</v>
      </c>
    </row>
    <row r="4056" spans="1:23" x14ac:dyDescent="0.25">
      <c r="A4056" s="10">
        <v>44526</v>
      </c>
      <c r="B4056">
        <v>332</v>
      </c>
      <c r="C4056" t="s">
        <v>281</v>
      </c>
      <c r="D4056">
        <v>3</v>
      </c>
      <c r="E4056">
        <v>5</v>
      </c>
      <c r="F4056">
        <v>-2</v>
      </c>
      <c r="G4056">
        <v>3</v>
      </c>
      <c r="H4056">
        <v>91</v>
      </c>
      <c r="J4056">
        <v>93</v>
      </c>
      <c r="K4056">
        <v>91</v>
      </c>
      <c r="L4056">
        <v>90</v>
      </c>
      <c r="M4056">
        <v>92</v>
      </c>
      <c r="N4056">
        <v>89</v>
      </c>
      <c r="O4056">
        <v>90</v>
      </c>
      <c r="P4056">
        <v>89</v>
      </c>
      <c r="Q4056">
        <v>87</v>
      </c>
      <c r="R4056">
        <v>90</v>
      </c>
      <c r="S4056">
        <v>51</v>
      </c>
      <c r="T4056" s="34">
        <f>_xlfn.XLOOKUP(B4056,'LHA Demog pivot'!$B$4:$B$93,'LHA Demog pivot'!$C$4:$C$93,,,1)</f>
        <v>50490</v>
      </c>
      <c r="U4056" s="36">
        <f>ROUND(Table2[[#This Row],[LHA_Pop_2016]]*Table2[[#This Row],[C_ADR_7day]]/100000*7,0)</f>
        <v>11</v>
      </c>
      <c r="V4056" s="13">
        <f>IF(OR(Table2[[#This Row],[7d_positivity_public]]=0,ISBLANK(Table2[[#This Row],[7d_positivity_public]])),"",(Table2[[#This Row],[7d_positivity_public]]-Table2[[#This Row],[7d_positivity_all]])/Table2[[#This Row],[7d_positivity_public]])</f>
        <v>0.66666666666666663</v>
      </c>
      <c r="W4056">
        <v>1</v>
      </c>
    </row>
    <row r="4057" spans="1:23" x14ac:dyDescent="0.25">
      <c r="A4057" s="10">
        <v>44526</v>
      </c>
      <c r="B4057">
        <v>333</v>
      </c>
      <c r="C4057" t="s">
        <v>282</v>
      </c>
      <c r="D4057">
        <v>1</v>
      </c>
      <c r="E4057">
        <v>4</v>
      </c>
      <c r="F4057">
        <v>-3</v>
      </c>
      <c r="G4057">
        <v>1</v>
      </c>
      <c r="H4057">
        <v>88</v>
      </c>
      <c r="J4057">
        <v>83</v>
      </c>
      <c r="K4057">
        <v>89</v>
      </c>
      <c r="L4057">
        <v>84</v>
      </c>
      <c r="M4057">
        <v>92</v>
      </c>
      <c r="N4057">
        <v>85</v>
      </c>
      <c r="O4057">
        <v>77</v>
      </c>
      <c r="P4057">
        <v>86</v>
      </c>
      <c r="Q4057">
        <v>78</v>
      </c>
      <c r="R4057">
        <v>90</v>
      </c>
      <c r="S4057">
        <v>45</v>
      </c>
      <c r="T4057" s="34">
        <f>_xlfn.XLOOKUP(B4057,'LHA Demog pivot'!$B$4:$B$93,'LHA Demog pivot'!$C$4:$C$93,,,1)</f>
        <v>29970</v>
      </c>
      <c r="U4057" s="36">
        <f>ROUND(Table2[[#This Row],[LHA_Pop_2016]]*Table2[[#This Row],[C_ADR_7day]]/100000*7,0)</f>
        <v>2</v>
      </c>
      <c r="V4057" s="13">
        <f>IF(OR(Table2[[#This Row],[7d_positivity_public]]=0,ISBLANK(Table2[[#This Row],[7d_positivity_public]])),"",(Table2[[#This Row],[7d_positivity_public]]-Table2[[#This Row],[7d_positivity_all]])/Table2[[#This Row],[7d_positivity_public]])</f>
        <v>0</v>
      </c>
      <c r="W4057">
        <v>1</v>
      </c>
    </row>
    <row r="4058" spans="1:23" x14ac:dyDescent="0.25">
      <c r="A4058" s="10">
        <v>44526</v>
      </c>
      <c r="B4058">
        <v>334</v>
      </c>
      <c r="C4058" t="s">
        <v>283</v>
      </c>
      <c r="D4058">
        <v>0</v>
      </c>
      <c r="E4058">
        <v>1</v>
      </c>
      <c r="F4058">
        <v>-1</v>
      </c>
      <c r="G4058">
        <v>0</v>
      </c>
      <c r="H4058">
        <v>86</v>
      </c>
      <c r="J4058">
        <v>79</v>
      </c>
      <c r="K4058">
        <v>86</v>
      </c>
      <c r="L4058">
        <v>80</v>
      </c>
      <c r="M4058">
        <v>90</v>
      </c>
      <c r="N4058">
        <v>82</v>
      </c>
      <c r="O4058">
        <v>71</v>
      </c>
      <c r="P4058">
        <v>83</v>
      </c>
      <c r="Q4058">
        <v>74</v>
      </c>
      <c r="R4058">
        <v>88</v>
      </c>
      <c r="S4058">
        <v>50</v>
      </c>
      <c r="T4058" s="34">
        <f>_xlfn.XLOOKUP(B4058,'LHA Demog pivot'!$B$4:$B$93,'LHA Demog pivot'!$C$4:$C$93,,,1)</f>
        <v>19671</v>
      </c>
      <c r="U4058" s="36">
        <f>ROUND(Table2[[#This Row],[LHA_Pop_2016]]*Table2[[#This Row],[C_ADR_7day]]/100000*7,0)</f>
        <v>0</v>
      </c>
      <c r="V4058" s="13" t="str">
        <f>IF(OR(Table2[[#This Row],[7d_positivity_public]]=0,ISBLANK(Table2[[#This Row],[7d_positivity_public]])),"",(Table2[[#This Row],[7d_positivity_public]]-Table2[[#This Row],[7d_positivity_all]])/Table2[[#This Row],[7d_positivity_public]])</f>
        <v/>
      </c>
      <c r="W4058">
        <v>0</v>
      </c>
    </row>
    <row r="4059" spans="1:23" x14ac:dyDescent="0.25">
      <c r="A4059" s="10">
        <v>44526</v>
      </c>
      <c r="B4059">
        <v>335</v>
      </c>
      <c r="C4059" t="s">
        <v>284</v>
      </c>
      <c r="D4059">
        <v>19</v>
      </c>
      <c r="E4059">
        <v>8</v>
      </c>
      <c r="F4059">
        <v>11</v>
      </c>
      <c r="G4059">
        <v>11</v>
      </c>
      <c r="H4059">
        <v>98</v>
      </c>
      <c r="J4059">
        <v>93</v>
      </c>
      <c r="K4059">
        <v>98</v>
      </c>
      <c r="L4059">
        <v>99</v>
      </c>
      <c r="M4059">
        <v>95</v>
      </c>
      <c r="N4059">
        <v>92</v>
      </c>
      <c r="O4059">
        <v>87</v>
      </c>
      <c r="P4059">
        <v>93</v>
      </c>
      <c r="Q4059">
        <v>93</v>
      </c>
      <c r="R4059">
        <v>92</v>
      </c>
      <c r="S4059">
        <v>45</v>
      </c>
      <c r="T4059" s="34">
        <f>_xlfn.XLOOKUP(B4059,'LHA Demog pivot'!$B$4:$B$93,'LHA Demog pivot'!$C$4:$C$93,,,1)</f>
        <v>38653</v>
      </c>
      <c r="U4059" s="36">
        <f>ROUND(Table2[[#This Row],[LHA_Pop_2016]]*Table2[[#This Row],[C_ADR_7day]]/100000*7,0)</f>
        <v>51</v>
      </c>
      <c r="V4059" s="13">
        <f>IF(OR(Table2[[#This Row],[7d_positivity_public]]=0,ISBLANK(Table2[[#This Row],[7d_positivity_public]])),"",(Table2[[#This Row],[7d_positivity_public]]-Table2[[#This Row],[7d_positivity_all]])/Table2[[#This Row],[7d_positivity_public]])</f>
        <v>0.63636363636363635</v>
      </c>
      <c r="W4059">
        <v>4</v>
      </c>
    </row>
    <row r="4060" spans="1:23" x14ac:dyDescent="0.25">
      <c r="A4060" s="10">
        <v>44526</v>
      </c>
      <c r="B4060">
        <v>336</v>
      </c>
      <c r="C4060" t="s">
        <v>285</v>
      </c>
      <c r="D4060">
        <v>35</v>
      </c>
      <c r="E4060">
        <v>150</v>
      </c>
      <c r="F4060">
        <v>-115</v>
      </c>
      <c r="G4060">
        <v>10</v>
      </c>
      <c r="H4060">
        <v>81</v>
      </c>
      <c r="J4060">
        <v>68</v>
      </c>
      <c r="K4060">
        <v>82</v>
      </c>
      <c r="L4060">
        <v>78</v>
      </c>
      <c r="M4060">
        <v>86</v>
      </c>
      <c r="N4060">
        <v>74</v>
      </c>
      <c r="O4060">
        <v>59</v>
      </c>
      <c r="P4060">
        <v>76</v>
      </c>
      <c r="Q4060">
        <v>70</v>
      </c>
      <c r="R4060">
        <v>81</v>
      </c>
      <c r="S4060">
        <v>54</v>
      </c>
      <c r="T4060" s="34">
        <f>_xlfn.XLOOKUP(B4060,'LHA Demog pivot'!$B$4:$B$93,'LHA Demog pivot'!$C$4:$C$93,,,1)</f>
        <v>2678</v>
      </c>
      <c r="U4060" s="36">
        <f>ROUND(Table2[[#This Row],[LHA_Pop_2016]]*Table2[[#This Row],[C_ADR_7day]]/100000*7,0)</f>
        <v>7</v>
      </c>
      <c r="V4060" s="13">
        <f>IF(OR(Table2[[#This Row],[7d_positivity_public]]=0,ISBLANK(Table2[[#This Row],[7d_positivity_public]])),"",(Table2[[#This Row],[7d_positivity_public]]-Table2[[#This Row],[7d_positivity_all]])/Table2[[#This Row],[7d_positivity_public]])</f>
        <v>0</v>
      </c>
      <c r="W4060">
        <v>10</v>
      </c>
    </row>
    <row r="4061" spans="1:23" x14ac:dyDescent="0.25">
      <c r="A4061" s="10">
        <v>44526</v>
      </c>
      <c r="B4061">
        <v>337</v>
      </c>
      <c r="C4061" t="s">
        <v>286</v>
      </c>
      <c r="D4061">
        <v>9</v>
      </c>
      <c r="E4061">
        <v>9</v>
      </c>
      <c r="F4061">
        <v>0</v>
      </c>
      <c r="G4061">
        <v>12</v>
      </c>
      <c r="H4061">
        <v>98</v>
      </c>
      <c r="J4061">
        <v>93</v>
      </c>
      <c r="K4061">
        <v>98</v>
      </c>
      <c r="L4061">
        <v>99</v>
      </c>
      <c r="M4061">
        <v>98</v>
      </c>
      <c r="N4061">
        <v>95</v>
      </c>
      <c r="O4061">
        <v>89</v>
      </c>
      <c r="P4061">
        <v>96</v>
      </c>
      <c r="Q4061">
        <v>96</v>
      </c>
      <c r="R4061">
        <v>96</v>
      </c>
      <c r="S4061">
        <v>54</v>
      </c>
      <c r="T4061" s="34">
        <f>_xlfn.XLOOKUP(B4061,'LHA Demog pivot'!$B$4:$B$93,'LHA Demog pivot'!$C$4:$C$93,,,1)</f>
        <v>1514</v>
      </c>
      <c r="U4061" s="36">
        <f>ROUND(Table2[[#This Row],[LHA_Pop_2016]]*Table2[[#This Row],[C_ADR_7day]]/100000*7,0)</f>
        <v>1</v>
      </c>
      <c r="V4061" s="13">
        <f>IF(OR(Table2[[#This Row],[7d_positivity_public]]=0,ISBLANK(Table2[[#This Row],[7d_positivity_public]])),"",(Table2[[#This Row],[7d_positivity_public]]-Table2[[#This Row],[7d_positivity_all]])/Table2[[#This Row],[7d_positivity_public]])</f>
        <v>0</v>
      </c>
      <c r="W4061">
        <v>12</v>
      </c>
    </row>
    <row r="4062" spans="1:23" x14ac:dyDescent="0.25">
      <c r="A4062" s="10">
        <v>44526</v>
      </c>
      <c r="B4062">
        <v>411</v>
      </c>
      <c r="C4062" t="s">
        <v>287</v>
      </c>
      <c r="D4062">
        <v>2</v>
      </c>
      <c r="E4062">
        <v>2</v>
      </c>
      <c r="F4062">
        <v>0</v>
      </c>
      <c r="G4062">
        <v>2</v>
      </c>
      <c r="H4062">
        <v>96</v>
      </c>
      <c r="J4062">
        <v>96</v>
      </c>
      <c r="K4062">
        <v>96</v>
      </c>
      <c r="L4062">
        <v>98</v>
      </c>
      <c r="M4062">
        <v>95</v>
      </c>
      <c r="N4062">
        <v>93</v>
      </c>
      <c r="O4062">
        <v>92</v>
      </c>
      <c r="P4062">
        <v>93</v>
      </c>
      <c r="Q4062">
        <v>94</v>
      </c>
      <c r="R4062">
        <v>93</v>
      </c>
      <c r="S4062">
        <v>29</v>
      </c>
      <c r="T4062" s="34">
        <f>_xlfn.XLOOKUP(B4062,'LHA Demog pivot'!$B$4:$B$93,'LHA Demog pivot'!$C$4:$C$93,,,1)</f>
        <v>225919</v>
      </c>
      <c r="U4062" s="36">
        <f>ROUND(Table2[[#This Row],[LHA_Pop_2016]]*Table2[[#This Row],[C_ADR_7day]]/100000*7,0)</f>
        <v>32</v>
      </c>
      <c r="V4062" s="13">
        <f>IF(OR(Table2[[#This Row],[7d_positivity_public]]=0,ISBLANK(Table2[[#This Row],[7d_positivity_public]])),"",(Table2[[#This Row],[7d_positivity_public]]-Table2[[#This Row],[7d_positivity_all]])/Table2[[#This Row],[7d_positivity_public]])</f>
        <v>0.5</v>
      </c>
      <c r="W4062">
        <v>1</v>
      </c>
    </row>
    <row r="4063" spans="1:23" x14ac:dyDescent="0.25">
      <c r="A4063" s="10">
        <v>44526</v>
      </c>
      <c r="B4063">
        <v>412</v>
      </c>
      <c r="C4063" t="s">
        <v>288</v>
      </c>
      <c r="D4063">
        <v>4</v>
      </c>
      <c r="E4063">
        <v>1</v>
      </c>
      <c r="F4063">
        <v>3</v>
      </c>
      <c r="G4063">
        <v>2</v>
      </c>
      <c r="H4063">
        <v>93</v>
      </c>
      <c r="J4063">
        <v>92</v>
      </c>
      <c r="K4063">
        <v>93</v>
      </c>
      <c r="L4063">
        <v>92</v>
      </c>
      <c r="M4063">
        <v>94</v>
      </c>
      <c r="N4063">
        <v>90</v>
      </c>
      <c r="O4063">
        <v>87</v>
      </c>
      <c r="P4063">
        <v>90</v>
      </c>
      <c r="Q4063">
        <v>87</v>
      </c>
      <c r="R4063">
        <v>92</v>
      </c>
      <c r="S4063">
        <v>30</v>
      </c>
      <c r="T4063" s="34">
        <f>_xlfn.XLOOKUP(B4063,'LHA Demog pivot'!$B$4:$B$93,'LHA Demog pivot'!$C$4:$C$93,,,1)</f>
        <v>77460</v>
      </c>
      <c r="U4063" s="36">
        <f>ROUND(Table2[[#This Row],[LHA_Pop_2016]]*Table2[[#This Row],[C_ADR_7day]]/100000*7,0)</f>
        <v>22</v>
      </c>
      <c r="V4063" s="13">
        <f>IF(OR(Table2[[#This Row],[7d_positivity_public]]=0,ISBLANK(Table2[[#This Row],[7d_positivity_public]])),"",(Table2[[#This Row],[7d_positivity_public]]-Table2[[#This Row],[7d_positivity_all]])/Table2[[#This Row],[7d_positivity_public]])</f>
        <v>0</v>
      </c>
      <c r="W4063">
        <v>2</v>
      </c>
    </row>
    <row r="4064" spans="1:23" x14ac:dyDescent="0.25">
      <c r="A4064" s="10">
        <v>44526</v>
      </c>
      <c r="B4064">
        <v>413</v>
      </c>
      <c r="C4064" t="s">
        <v>289</v>
      </c>
      <c r="D4064">
        <v>7</v>
      </c>
      <c r="E4064">
        <v>4</v>
      </c>
      <c r="F4064">
        <v>3</v>
      </c>
      <c r="G4064">
        <v>7</v>
      </c>
      <c r="H4064">
        <v>95</v>
      </c>
      <c r="J4064">
        <v>97</v>
      </c>
      <c r="K4064">
        <v>95</v>
      </c>
      <c r="L4064">
        <v>94</v>
      </c>
      <c r="M4064">
        <v>96</v>
      </c>
      <c r="N4064">
        <v>93</v>
      </c>
      <c r="O4064">
        <v>93</v>
      </c>
      <c r="P4064">
        <v>93</v>
      </c>
      <c r="Q4064">
        <v>91</v>
      </c>
      <c r="R4064">
        <v>95</v>
      </c>
      <c r="S4064">
        <v>32</v>
      </c>
      <c r="T4064" s="34">
        <f>_xlfn.XLOOKUP(B4064,'LHA Demog pivot'!$B$4:$B$93,'LHA Demog pivot'!$C$4:$C$93,,,1)</f>
        <v>64692</v>
      </c>
      <c r="U4064" s="36">
        <f>ROUND(Table2[[#This Row],[LHA_Pop_2016]]*Table2[[#This Row],[C_ADR_7day]]/100000*7,0)</f>
        <v>32</v>
      </c>
      <c r="V4064" s="13">
        <f>IF(OR(Table2[[#This Row],[7d_positivity_public]]=0,ISBLANK(Table2[[#This Row],[7d_positivity_public]])),"",(Table2[[#This Row],[7d_positivity_public]]-Table2[[#This Row],[7d_positivity_all]])/Table2[[#This Row],[7d_positivity_public]])</f>
        <v>0.2857142857142857</v>
      </c>
      <c r="W4064">
        <v>5</v>
      </c>
    </row>
    <row r="4065" spans="1:23" x14ac:dyDescent="0.25">
      <c r="A4065" s="10">
        <v>44526</v>
      </c>
      <c r="B4065">
        <v>414</v>
      </c>
      <c r="C4065" t="s">
        <v>290</v>
      </c>
      <c r="D4065">
        <v>0</v>
      </c>
      <c r="E4065">
        <v>10</v>
      </c>
      <c r="F4065">
        <v>-10</v>
      </c>
      <c r="G4065">
        <v>0</v>
      </c>
      <c r="H4065">
        <v>87</v>
      </c>
      <c r="J4065">
        <v>82</v>
      </c>
      <c r="K4065">
        <v>87</v>
      </c>
      <c r="L4065">
        <v>79</v>
      </c>
      <c r="M4065">
        <v>91</v>
      </c>
      <c r="N4065">
        <v>84</v>
      </c>
      <c r="O4065">
        <v>75</v>
      </c>
      <c r="P4065">
        <v>84</v>
      </c>
      <c r="Q4065">
        <v>74</v>
      </c>
      <c r="R4065">
        <v>89</v>
      </c>
      <c r="S4065">
        <v>31</v>
      </c>
      <c r="T4065" s="34">
        <f>_xlfn.XLOOKUP(B4065,'LHA Demog pivot'!$B$4:$B$93,'LHA Demog pivot'!$C$4:$C$93,,,1)</f>
        <v>15289</v>
      </c>
      <c r="U4065" s="36">
        <f>ROUND(Table2[[#This Row],[LHA_Pop_2016]]*Table2[[#This Row],[C_ADR_7day]]/100000*7,0)</f>
        <v>0</v>
      </c>
      <c r="V4065" s="13" t="str">
        <f>IF(OR(Table2[[#This Row],[7d_positivity_public]]=0,ISBLANK(Table2[[#This Row],[7d_positivity_public]])),"",(Table2[[#This Row],[7d_positivity_public]]-Table2[[#This Row],[7d_positivity_all]])/Table2[[#This Row],[7d_positivity_public]])</f>
        <v/>
      </c>
      <c r="W4065">
        <v>0</v>
      </c>
    </row>
    <row r="4066" spans="1:23" x14ac:dyDescent="0.25">
      <c r="A4066" s="10">
        <v>44526</v>
      </c>
      <c r="B4066">
        <v>421</v>
      </c>
      <c r="C4066" t="s">
        <v>291</v>
      </c>
      <c r="D4066">
        <v>10</v>
      </c>
      <c r="E4066">
        <v>8</v>
      </c>
      <c r="F4066">
        <v>2</v>
      </c>
      <c r="G4066">
        <v>9</v>
      </c>
      <c r="H4066">
        <v>88</v>
      </c>
      <c r="J4066">
        <v>87</v>
      </c>
      <c r="K4066">
        <v>88</v>
      </c>
      <c r="L4066">
        <v>83</v>
      </c>
      <c r="M4066">
        <v>91</v>
      </c>
      <c r="N4066">
        <v>84</v>
      </c>
      <c r="O4066">
        <v>80</v>
      </c>
      <c r="P4066">
        <v>84</v>
      </c>
      <c r="Q4066">
        <v>78</v>
      </c>
      <c r="R4066">
        <v>89</v>
      </c>
      <c r="S4066">
        <v>33</v>
      </c>
      <c r="T4066" s="34">
        <f>_xlfn.XLOOKUP(B4066,'LHA Demog pivot'!$B$4:$B$93,'LHA Demog pivot'!$C$4:$C$93,,,1)</f>
        <v>58378</v>
      </c>
      <c r="U4066" s="36">
        <f>ROUND(Table2[[#This Row],[LHA_Pop_2016]]*Table2[[#This Row],[C_ADR_7day]]/100000*7,0)</f>
        <v>41</v>
      </c>
      <c r="V4066" s="13">
        <f>IF(OR(Table2[[#This Row],[7d_positivity_public]]=0,ISBLANK(Table2[[#This Row],[7d_positivity_public]])),"",(Table2[[#This Row],[7d_positivity_public]]-Table2[[#This Row],[7d_positivity_all]])/Table2[[#This Row],[7d_positivity_public]])</f>
        <v>0.22222222222222221</v>
      </c>
      <c r="W4066">
        <v>7</v>
      </c>
    </row>
    <row r="4067" spans="1:23" x14ac:dyDescent="0.25">
      <c r="A4067" s="10">
        <v>44526</v>
      </c>
      <c r="B4067">
        <v>422</v>
      </c>
      <c r="C4067" t="s">
        <v>292</v>
      </c>
      <c r="D4067">
        <v>6</v>
      </c>
      <c r="E4067">
        <v>2</v>
      </c>
      <c r="F4067">
        <v>4</v>
      </c>
      <c r="G4067">
        <v>9</v>
      </c>
      <c r="H4067">
        <v>83</v>
      </c>
      <c r="J4067">
        <v>75</v>
      </c>
      <c r="K4067">
        <v>83</v>
      </c>
      <c r="L4067">
        <v>74</v>
      </c>
      <c r="M4067">
        <v>89</v>
      </c>
      <c r="N4067">
        <v>79</v>
      </c>
      <c r="O4067">
        <v>69</v>
      </c>
      <c r="P4067">
        <v>79</v>
      </c>
      <c r="Q4067">
        <v>67</v>
      </c>
      <c r="R4067">
        <v>86</v>
      </c>
      <c r="S4067">
        <v>20</v>
      </c>
      <c r="T4067" s="34">
        <f>_xlfn.XLOOKUP(B4067,'LHA Demog pivot'!$B$4:$B$93,'LHA Demog pivot'!$C$4:$C$93,,,1)</f>
        <v>6240</v>
      </c>
      <c r="U4067" s="36">
        <f>ROUND(Table2[[#This Row],[LHA_Pop_2016]]*Table2[[#This Row],[C_ADR_7day]]/100000*7,0)</f>
        <v>3</v>
      </c>
      <c r="V4067" s="13">
        <f>IF(OR(Table2[[#This Row],[7d_positivity_public]]=0,ISBLANK(Table2[[#This Row],[7d_positivity_public]])),"",(Table2[[#This Row],[7d_positivity_public]]-Table2[[#This Row],[7d_positivity_all]])/Table2[[#This Row],[7d_positivity_public]])</f>
        <v>0.22222222222222221</v>
      </c>
      <c r="W4067">
        <v>7</v>
      </c>
    </row>
    <row r="4068" spans="1:23" x14ac:dyDescent="0.25">
      <c r="A4068" s="10">
        <v>44526</v>
      </c>
      <c r="B4068">
        <v>423</v>
      </c>
      <c r="C4068" t="s">
        <v>293</v>
      </c>
      <c r="D4068">
        <v>11</v>
      </c>
      <c r="E4068">
        <v>12</v>
      </c>
      <c r="F4068">
        <v>-1</v>
      </c>
      <c r="G4068">
        <v>13</v>
      </c>
      <c r="H4068">
        <v>89</v>
      </c>
      <c r="J4068">
        <v>81</v>
      </c>
      <c r="K4068">
        <v>89</v>
      </c>
      <c r="L4068">
        <v>83</v>
      </c>
      <c r="M4068">
        <v>93</v>
      </c>
      <c r="N4068">
        <v>85</v>
      </c>
      <c r="O4068">
        <v>73</v>
      </c>
      <c r="P4068">
        <v>86</v>
      </c>
      <c r="Q4068">
        <v>77</v>
      </c>
      <c r="R4068">
        <v>91</v>
      </c>
      <c r="S4068">
        <v>24</v>
      </c>
      <c r="T4068" s="34">
        <f>_xlfn.XLOOKUP(B4068,'LHA Demog pivot'!$B$4:$B$93,'LHA Demog pivot'!$C$4:$C$93,,,1)</f>
        <v>19121</v>
      </c>
      <c r="U4068" s="36">
        <f>ROUND(Table2[[#This Row],[LHA_Pop_2016]]*Table2[[#This Row],[C_ADR_7day]]/100000*7,0)</f>
        <v>15</v>
      </c>
      <c r="V4068" s="13">
        <f>IF(OR(Table2[[#This Row],[7d_positivity_public]]=0,ISBLANK(Table2[[#This Row],[7d_positivity_public]])),"",(Table2[[#This Row],[7d_positivity_public]]-Table2[[#This Row],[7d_positivity_all]])/Table2[[#This Row],[7d_positivity_public]])</f>
        <v>0.23076923076923078</v>
      </c>
      <c r="W4068">
        <v>10</v>
      </c>
    </row>
    <row r="4069" spans="1:23" x14ac:dyDescent="0.25">
      <c r="A4069" s="10">
        <v>44526</v>
      </c>
      <c r="B4069">
        <v>424</v>
      </c>
      <c r="C4069" t="s">
        <v>294</v>
      </c>
      <c r="D4069">
        <v>9</v>
      </c>
      <c r="E4069">
        <v>15</v>
      </c>
      <c r="F4069">
        <v>-6</v>
      </c>
      <c r="G4069">
        <v>7</v>
      </c>
      <c r="H4069">
        <v>90</v>
      </c>
      <c r="J4069">
        <v>87</v>
      </c>
      <c r="K4069">
        <v>90</v>
      </c>
      <c r="L4069">
        <v>88</v>
      </c>
      <c r="M4069">
        <v>92</v>
      </c>
      <c r="N4069">
        <v>86</v>
      </c>
      <c r="O4069">
        <v>80</v>
      </c>
      <c r="P4069">
        <v>87</v>
      </c>
      <c r="Q4069">
        <v>83</v>
      </c>
      <c r="R4069">
        <v>90</v>
      </c>
      <c r="S4069">
        <v>25</v>
      </c>
      <c r="T4069" s="34">
        <f>_xlfn.XLOOKUP(B4069,'LHA Demog pivot'!$B$4:$B$93,'LHA Demog pivot'!$C$4:$C$93,,,1)</f>
        <v>108964</v>
      </c>
      <c r="U4069" s="36">
        <f>ROUND(Table2[[#This Row],[LHA_Pop_2016]]*Table2[[#This Row],[C_ADR_7day]]/100000*7,0)</f>
        <v>69</v>
      </c>
      <c r="V4069" s="13">
        <f>IF(OR(Table2[[#This Row],[7d_positivity_public]]=0,ISBLANK(Table2[[#This Row],[7d_positivity_public]])),"",(Table2[[#This Row],[7d_positivity_public]]-Table2[[#This Row],[7d_positivity_all]])/Table2[[#This Row],[7d_positivity_public]])</f>
        <v>0.2857142857142857</v>
      </c>
      <c r="W4069">
        <v>5</v>
      </c>
    </row>
    <row r="4070" spans="1:23" x14ac:dyDescent="0.25">
      <c r="A4070" s="10">
        <v>44526</v>
      </c>
      <c r="B4070">
        <v>425</v>
      </c>
      <c r="C4070" t="s">
        <v>295</v>
      </c>
      <c r="D4070">
        <v>6</v>
      </c>
      <c r="E4070">
        <v>8</v>
      </c>
      <c r="F4070">
        <v>-2</v>
      </c>
      <c r="G4070">
        <v>10</v>
      </c>
      <c r="H4070">
        <v>88</v>
      </c>
      <c r="J4070">
        <v>80</v>
      </c>
      <c r="K4070">
        <v>89</v>
      </c>
      <c r="L4070">
        <v>79</v>
      </c>
      <c r="M4070">
        <v>92</v>
      </c>
      <c r="N4070">
        <v>86</v>
      </c>
      <c r="O4070">
        <v>74</v>
      </c>
      <c r="P4070">
        <v>86</v>
      </c>
      <c r="Q4070">
        <v>74</v>
      </c>
      <c r="R4070">
        <v>91</v>
      </c>
      <c r="S4070">
        <v>35</v>
      </c>
      <c r="T4070" s="34">
        <f>_xlfn.XLOOKUP(B4070,'LHA Demog pivot'!$B$4:$B$93,'LHA Demog pivot'!$C$4:$C$93,,,1)</f>
        <v>47133</v>
      </c>
      <c r="U4070" s="36">
        <f>ROUND(Table2[[#This Row],[LHA_Pop_2016]]*Table2[[#This Row],[C_ADR_7day]]/100000*7,0)</f>
        <v>20</v>
      </c>
      <c r="V4070" s="13">
        <f>IF(OR(Table2[[#This Row],[7d_positivity_public]]=0,ISBLANK(Table2[[#This Row],[7d_positivity_public]])),"",(Table2[[#This Row],[7d_positivity_public]]-Table2[[#This Row],[7d_positivity_all]])/Table2[[#This Row],[7d_positivity_public]])</f>
        <v>0.3</v>
      </c>
      <c r="W4070">
        <v>7</v>
      </c>
    </row>
    <row r="4071" spans="1:23" x14ac:dyDescent="0.25">
      <c r="A4071" s="10">
        <v>44526</v>
      </c>
      <c r="B4071">
        <v>426</v>
      </c>
      <c r="C4071" t="s">
        <v>296</v>
      </c>
      <c r="D4071">
        <v>5</v>
      </c>
      <c r="E4071">
        <v>2</v>
      </c>
      <c r="F4071">
        <v>3</v>
      </c>
      <c r="G4071">
        <v>7</v>
      </c>
      <c r="H4071">
        <v>87</v>
      </c>
      <c r="J4071">
        <v>77</v>
      </c>
      <c r="K4071">
        <v>88</v>
      </c>
      <c r="L4071">
        <v>86</v>
      </c>
      <c r="M4071">
        <v>90</v>
      </c>
      <c r="N4071">
        <v>83</v>
      </c>
      <c r="O4071">
        <v>69</v>
      </c>
      <c r="P4071">
        <v>84</v>
      </c>
      <c r="Q4071">
        <v>79</v>
      </c>
      <c r="R4071">
        <v>88</v>
      </c>
      <c r="S4071">
        <v>31</v>
      </c>
      <c r="T4071" s="34">
        <f>_xlfn.XLOOKUP(B4071,'LHA Demog pivot'!$B$4:$B$93,'LHA Demog pivot'!$C$4:$C$93,,,1)</f>
        <v>30981</v>
      </c>
      <c r="U4071" s="36">
        <f>ROUND(Table2[[#This Row],[LHA_Pop_2016]]*Table2[[#This Row],[C_ADR_7day]]/100000*7,0)</f>
        <v>11</v>
      </c>
      <c r="V4071" s="13">
        <f>IF(OR(Table2[[#This Row],[7d_positivity_public]]=0,ISBLANK(Table2[[#This Row],[7d_positivity_public]])),"",(Table2[[#This Row],[7d_positivity_public]]-Table2[[#This Row],[7d_positivity_all]])/Table2[[#This Row],[7d_positivity_public]])</f>
        <v>0.2857142857142857</v>
      </c>
      <c r="W4071">
        <v>5</v>
      </c>
    </row>
    <row r="4072" spans="1:23" x14ac:dyDescent="0.25">
      <c r="A4072" s="10">
        <v>44526</v>
      </c>
      <c r="B4072">
        <v>431</v>
      </c>
      <c r="C4072" t="s">
        <v>297</v>
      </c>
      <c r="D4072">
        <v>10</v>
      </c>
      <c r="E4072">
        <v>4</v>
      </c>
      <c r="F4072">
        <v>6</v>
      </c>
      <c r="G4072">
        <v>11</v>
      </c>
      <c r="H4072">
        <v>88</v>
      </c>
      <c r="J4072">
        <v>82</v>
      </c>
      <c r="K4072">
        <v>88</v>
      </c>
      <c r="L4072">
        <v>83</v>
      </c>
      <c r="M4072">
        <v>92</v>
      </c>
      <c r="N4072">
        <v>85</v>
      </c>
      <c r="O4072">
        <v>75</v>
      </c>
      <c r="P4072">
        <v>85</v>
      </c>
      <c r="Q4072">
        <v>78</v>
      </c>
      <c r="R4072">
        <v>90</v>
      </c>
      <c r="S4072">
        <v>33</v>
      </c>
      <c r="T4072" s="34">
        <f>_xlfn.XLOOKUP(B4072,'LHA Demog pivot'!$B$4:$B$93,'LHA Demog pivot'!$C$4:$C$93,,,1)</f>
        <v>66527</v>
      </c>
      <c r="U4072" s="36">
        <f>ROUND(Table2[[#This Row],[LHA_Pop_2016]]*Table2[[#This Row],[C_ADR_7day]]/100000*7,0)</f>
        <v>47</v>
      </c>
      <c r="V4072" s="13">
        <f>IF(OR(Table2[[#This Row],[7d_positivity_public]]=0,ISBLANK(Table2[[#This Row],[7d_positivity_public]])),"",(Table2[[#This Row],[7d_positivity_public]]-Table2[[#This Row],[7d_positivity_all]])/Table2[[#This Row],[7d_positivity_public]])</f>
        <v>0.18181818181818182</v>
      </c>
      <c r="W4072">
        <v>9</v>
      </c>
    </row>
    <row r="4073" spans="1:23" x14ac:dyDescent="0.25">
      <c r="A4073" s="10">
        <v>44526</v>
      </c>
      <c r="B4073">
        <v>432</v>
      </c>
      <c r="C4073" t="s">
        <v>298</v>
      </c>
      <c r="D4073">
        <v>8</v>
      </c>
      <c r="E4073">
        <v>5</v>
      </c>
      <c r="F4073">
        <v>3</v>
      </c>
      <c r="G4073">
        <v>10</v>
      </c>
      <c r="H4073">
        <v>87</v>
      </c>
      <c r="J4073">
        <v>81</v>
      </c>
      <c r="K4073">
        <v>88</v>
      </c>
      <c r="L4073">
        <v>83</v>
      </c>
      <c r="M4073">
        <v>91</v>
      </c>
      <c r="N4073">
        <v>84</v>
      </c>
      <c r="O4073">
        <v>76</v>
      </c>
      <c r="P4073">
        <v>84</v>
      </c>
      <c r="Q4073">
        <v>77</v>
      </c>
      <c r="R4073">
        <v>90</v>
      </c>
      <c r="S4073">
        <v>33</v>
      </c>
      <c r="T4073" s="34">
        <f>_xlfn.XLOOKUP(B4073,'LHA Demog pivot'!$B$4:$B$93,'LHA Demog pivot'!$C$4:$C$93,,,1)</f>
        <v>42570</v>
      </c>
      <c r="U4073" s="36">
        <f>ROUND(Table2[[#This Row],[LHA_Pop_2016]]*Table2[[#This Row],[C_ADR_7day]]/100000*7,0)</f>
        <v>24</v>
      </c>
      <c r="V4073" s="13">
        <f>IF(OR(Table2[[#This Row],[7d_positivity_public]]=0,ISBLANK(Table2[[#This Row],[7d_positivity_public]])),"",(Table2[[#This Row],[7d_positivity_public]]-Table2[[#This Row],[7d_positivity_all]])/Table2[[#This Row],[7d_positivity_public]])</f>
        <v>0.2</v>
      </c>
      <c r="W4073">
        <v>8</v>
      </c>
    </row>
    <row r="4074" spans="1:23" x14ac:dyDescent="0.25">
      <c r="A4074" s="10">
        <v>44526</v>
      </c>
      <c r="B4074">
        <v>433</v>
      </c>
      <c r="C4074" t="s">
        <v>299</v>
      </c>
      <c r="D4074">
        <v>0</v>
      </c>
      <c r="E4074">
        <v>14</v>
      </c>
      <c r="F4074">
        <v>-14</v>
      </c>
      <c r="G4074">
        <v>0</v>
      </c>
      <c r="H4074">
        <v>83</v>
      </c>
      <c r="J4074">
        <v>74</v>
      </c>
      <c r="K4074">
        <v>84</v>
      </c>
      <c r="L4074">
        <v>80</v>
      </c>
      <c r="M4074">
        <v>86</v>
      </c>
      <c r="N4074">
        <v>78</v>
      </c>
      <c r="O4074">
        <v>64</v>
      </c>
      <c r="P4074">
        <v>79</v>
      </c>
      <c r="Q4074">
        <v>72</v>
      </c>
      <c r="R4074">
        <v>83</v>
      </c>
      <c r="S4074">
        <v>15</v>
      </c>
      <c r="T4074" s="34">
        <f>_xlfn.XLOOKUP(B4074,'LHA Demog pivot'!$B$4:$B$93,'LHA Demog pivot'!$C$4:$C$93,,,1)</f>
        <v>1901</v>
      </c>
      <c r="U4074" s="36">
        <f>ROUND(Table2[[#This Row],[LHA_Pop_2016]]*Table2[[#This Row],[C_ADR_7day]]/100000*7,0)</f>
        <v>0</v>
      </c>
      <c r="V4074" s="13" t="str">
        <f>IF(OR(Table2[[#This Row],[7d_positivity_public]]=0,ISBLANK(Table2[[#This Row],[7d_positivity_public]])),"",(Table2[[#This Row],[7d_positivity_public]]-Table2[[#This Row],[7d_positivity_all]])/Table2[[#This Row],[7d_positivity_public]])</f>
        <v/>
      </c>
      <c r="W4074">
        <v>0</v>
      </c>
    </row>
    <row r="4075" spans="1:23" x14ac:dyDescent="0.25">
      <c r="A4075" s="10">
        <v>44526</v>
      </c>
      <c r="B4075">
        <v>434</v>
      </c>
      <c r="C4075" t="s">
        <v>300</v>
      </c>
      <c r="D4075">
        <v>30</v>
      </c>
      <c r="E4075">
        <v>65</v>
      </c>
      <c r="F4075">
        <v>-35</v>
      </c>
      <c r="G4075">
        <v>24</v>
      </c>
      <c r="H4075">
        <v>86</v>
      </c>
      <c r="J4075">
        <v>79</v>
      </c>
      <c r="K4075">
        <v>87</v>
      </c>
      <c r="L4075">
        <v>83</v>
      </c>
      <c r="M4075">
        <v>89</v>
      </c>
      <c r="N4075">
        <v>81</v>
      </c>
      <c r="O4075">
        <v>69</v>
      </c>
      <c r="P4075">
        <v>82</v>
      </c>
      <c r="Q4075">
        <v>76</v>
      </c>
      <c r="R4075">
        <v>87</v>
      </c>
      <c r="S4075">
        <v>18</v>
      </c>
      <c r="T4075" s="34">
        <f>_xlfn.XLOOKUP(B4075,'LHA Demog pivot'!$B$4:$B$93,'LHA Demog pivot'!$C$4:$C$93,,,1)</f>
        <v>11235</v>
      </c>
      <c r="U4075" s="36">
        <f>ROUND(Table2[[#This Row],[LHA_Pop_2016]]*Table2[[#This Row],[C_ADR_7day]]/100000*7,0)</f>
        <v>24</v>
      </c>
      <c r="V4075" s="13">
        <f>IF(OR(Table2[[#This Row],[7d_positivity_public]]=0,ISBLANK(Table2[[#This Row],[7d_positivity_public]])),"",(Table2[[#This Row],[7d_positivity_public]]-Table2[[#This Row],[7d_positivity_all]])/Table2[[#This Row],[7d_positivity_public]])</f>
        <v>0.125</v>
      </c>
      <c r="W4075">
        <v>21</v>
      </c>
    </row>
    <row r="4076" spans="1:23" x14ac:dyDescent="0.25">
      <c r="A4076" s="10">
        <v>44526</v>
      </c>
      <c r="B4076">
        <v>510</v>
      </c>
      <c r="C4076" t="s">
        <v>301</v>
      </c>
      <c r="D4076">
        <v>3</v>
      </c>
      <c r="E4076">
        <v>6</v>
      </c>
      <c r="F4076">
        <v>-3</v>
      </c>
      <c r="G4076">
        <v>0</v>
      </c>
      <c r="H4076">
        <v>90</v>
      </c>
      <c r="J4076">
        <v>86</v>
      </c>
      <c r="K4076">
        <v>91</v>
      </c>
      <c r="L4076">
        <v>89</v>
      </c>
      <c r="M4076">
        <v>92</v>
      </c>
      <c r="N4076">
        <v>85</v>
      </c>
      <c r="O4076">
        <v>79</v>
      </c>
      <c r="P4076">
        <v>86</v>
      </c>
      <c r="Q4076">
        <v>83</v>
      </c>
      <c r="R4076">
        <v>88</v>
      </c>
      <c r="S4076">
        <v>37</v>
      </c>
      <c r="T4076" s="34">
        <f>_xlfn.XLOOKUP(B4076,'LHA Demog pivot'!$B$4:$B$93,'LHA Demog pivot'!$C$4:$C$93,,,1)</f>
        <v>4198</v>
      </c>
      <c r="U4076" s="36">
        <f>ROUND(Table2[[#This Row],[LHA_Pop_2016]]*Table2[[#This Row],[C_ADR_7day]]/100000*7,0)</f>
        <v>1</v>
      </c>
      <c r="V4076" s="13" t="str">
        <f>IF(OR(Table2[[#This Row],[7d_positivity_public]]=0,ISBLANK(Table2[[#This Row],[7d_positivity_public]])),"",(Table2[[#This Row],[7d_positivity_public]]-Table2[[#This Row],[7d_positivity_all]])/Table2[[#This Row],[7d_positivity_public]])</f>
        <v/>
      </c>
      <c r="W4076">
        <v>0</v>
      </c>
    </row>
    <row r="4077" spans="1:23" x14ac:dyDescent="0.25">
      <c r="A4077" s="10">
        <v>44526</v>
      </c>
      <c r="B4077">
        <v>512</v>
      </c>
      <c r="C4077" t="s">
        <v>304</v>
      </c>
      <c r="D4077">
        <v>6</v>
      </c>
      <c r="E4077">
        <v>3</v>
      </c>
      <c r="F4077">
        <v>3</v>
      </c>
      <c r="G4077">
        <v>16</v>
      </c>
      <c r="H4077">
        <v>90</v>
      </c>
      <c r="J4077">
        <v>82</v>
      </c>
      <c r="K4077">
        <v>91</v>
      </c>
      <c r="L4077">
        <v>90</v>
      </c>
      <c r="M4077">
        <v>92</v>
      </c>
      <c r="N4077">
        <v>84</v>
      </c>
      <c r="O4077">
        <v>74</v>
      </c>
      <c r="P4077">
        <v>85</v>
      </c>
      <c r="Q4077">
        <v>81</v>
      </c>
      <c r="R4077">
        <v>89</v>
      </c>
      <c r="S4077">
        <v>23</v>
      </c>
      <c r="T4077" s="34">
        <f>_xlfn.XLOOKUP(B4077,'LHA Demog pivot'!$B$4:$B$93,'LHA Demog pivot'!$C$4:$C$93,,,1)</f>
        <v>13501</v>
      </c>
      <c r="U4077" s="36">
        <f>ROUND(Table2[[#This Row],[LHA_Pop_2016]]*Table2[[#This Row],[C_ADR_7day]]/100000*7,0)</f>
        <v>6</v>
      </c>
      <c r="V4077" s="13">
        <f>IF(OR(Table2[[#This Row],[7d_positivity_public]]=0,ISBLANK(Table2[[#This Row],[7d_positivity_public]])),"",(Table2[[#This Row],[7d_positivity_public]]-Table2[[#This Row],[7d_positivity_all]])/Table2[[#This Row],[7d_positivity_public]])</f>
        <v>0.1875</v>
      </c>
      <c r="W4077">
        <v>13</v>
      </c>
    </row>
    <row r="4078" spans="1:23" x14ac:dyDescent="0.25">
      <c r="A4078" s="10">
        <v>44526</v>
      </c>
      <c r="B4078">
        <v>513</v>
      </c>
      <c r="C4078" t="s">
        <v>305</v>
      </c>
      <c r="D4078">
        <v>31</v>
      </c>
      <c r="E4078">
        <v>31</v>
      </c>
      <c r="F4078">
        <v>0</v>
      </c>
      <c r="G4078">
        <v>24</v>
      </c>
      <c r="H4078">
        <v>85</v>
      </c>
      <c r="J4078">
        <v>72</v>
      </c>
      <c r="K4078">
        <v>86</v>
      </c>
      <c r="L4078">
        <v>84</v>
      </c>
      <c r="M4078">
        <v>88</v>
      </c>
      <c r="N4078">
        <v>78</v>
      </c>
      <c r="O4078">
        <v>59</v>
      </c>
      <c r="P4078">
        <v>80</v>
      </c>
      <c r="Q4078">
        <v>76</v>
      </c>
      <c r="R4078">
        <v>84</v>
      </c>
      <c r="S4078">
        <v>35</v>
      </c>
      <c r="T4078" s="34">
        <f>_xlfn.XLOOKUP(B4078,'LHA Demog pivot'!$B$4:$B$93,'LHA Demog pivot'!$C$4:$C$93,,,1)</f>
        <v>4223</v>
      </c>
      <c r="U4078" s="36">
        <f>ROUND(Table2[[#This Row],[LHA_Pop_2016]]*Table2[[#This Row],[C_ADR_7day]]/100000*7,0)</f>
        <v>9</v>
      </c>
      <c r="V4078" s="13">
        <f>IF(OR(Table2[[#This Row],[7d_positivity_public]]=0,ISBLANK(Table2[[#This Row],[7d_positivity_public]])),"",(Table2[[#This Row],[7d_positivity_public]]-Table2[[#This Row],[7d_positivity_all]])/Table2[[#This Row],[7d_positivity_public]])</f>
        <v>0</v>
      </c>
      <c r="W4078">
        <v>24</v>
      </c>
    </row>
    <row r="4079" spans="1:23" x14ac:dyDescent="0.25">
      <c r="A4079" s="10">
        <v>44526</v>
      </c>
      <c r="B4079">
        <v>514</v>
      </c>
      <c r="C4079" t="s">
        <v>306</v>
      </c>
      <c r="D4079">
        <v>23</v>
      </c>
      <c r="E4079">
        <v>17</v>
      </c>
      <c r="F4079">
        <v>6</v>
      </c>
      <c r="G4079">
        <v>20</v>
      </c>
      <c r="H4079">
        <v>81</v>
      </c>
      <c r="J4079">
        <v>65</v>
      </c>
      <c r="K4079">
        <v>82</v>
      </c>
      <c r="L4079">
        <v>79</v>
      </c>
      <c r="M4079">
        <v>86</v>
      </c>
      <c r="N4079">
        <v>75</v>
      </c>
      <c r="O4079">
        <v>58</v>
      </c>
      <c r="P4079">
        <v>77</v>
      </c>
      <c r="Q4079">
        <v>71</v>
      </c>
      <c r="R4079">
        <v>82</v>
      </c>
      <c r="S4079">
        <v>45</v>
      </c>
      <c r="T4079" s="34">
        <f>_xlfn.XLOOKUP(B4079,'LHA Demog pivot'!$B$4:$B$93,'LHA Demog pivot'!$C$4:$C$93,,,1)</f>
        <v>16414</v>
      </c>
      <c r="U4079" s="36">
        <f>ROUND(Table2[[#This Row],[LHA_Pop_2016]]*Table2[[#This Row],[C_ADR_7day]]/100000*7,0)</f>
        <v>26</v>
      </c>
      <c r="V4079" s="13">
        <f>IF(OR(Table2[[#This Row],[7d_positivity_public]]=0,ISBLANK(Table2[[#This Row],[7d_positivity_public]])),"",(Table2[[#This Row],[7d_positivity_public]]-Table2[[#This Row],[7d_positivity_all]])/Table2[[#This Row],[7d_positivity_public]])</f>
        <v>0.1</v>
      </c>
      <c r="W4079">
        <v>18</v>
      </c>
    </row>
    <row r="4080" spans="1:23" x14ac:dyDescent="0.25">
      <c r="A4080" s="10">
        <v>44526</v>
      </c>
      <c r="B4080">
        <v>515</v>
      </c>
      <c r="C4080" t="s">
        <v>307</v>
      </c>
      <c r="D4080">
        <v>22</v>
      </c>
      <c r="E4080">
        <v>7</v>
      </c>
      <c r="F4080">
        <v>15</v>
      </c>
      <c r="G4080">
        <v>18</v>
      </c>
      <c r="H4080">
        <v>100</v>
      </c>
      <c r="J4080">
        <v>77</v>
      </c>
      <c r="K4080">
        <v>100</v>
      </c>
      <c r="L4080">
        <v>100</v>
      </c>
      <c r="M4080">
        <v>100</v>
      </c>
      <c r="N4080">
        <v>95</v>
      </c>
      <c r="O4080">
        <v>70</v>
      </c>
      <c r="P4080">
        <v>97</v>
      </c>
      <c r="Q4080">
        <v>98</v>
      </c>
      <c r="R4080">
        <v>96</v>
      </c>
      <c r="S4080">
        <v>44</v>
      </c>
      <c r="T4080" s="34">
        <f>_xlfn.XLOOKUP(B4080,'LHA Demog pivot'!$B$4:$B$93,'LHA Demog pivot'!$C$4:$C$93,,,1)</f>
        <v>9090</v>
      </c>
      <c r="U4080" s="36">
        <f>ROUND(Table2[[#This Row],[LHA_Pop_2016]]*Table2[[#This Row],[C_ADR_7day]]/100000*7,0)</f>
        <v>14</v>
      </c>
      <c r="V4080" s="13">
        <f>IF(OR(Table2[[#This Row],[7d_positivity_public]]=0,ISBLANK(Table2[[#This Row],[7d_positivity_public]])),"",(Table2[[#This Row],[7d_positivity_public]]-Table2[[#This Row],[7d_positivity_all]])/Table2[[#This Row],[7d_positivity_public]])</f>
        <v>-5.5555555555555552E-2</v>
      </c>
      <c r="W4080">
        <v>19</v>
      </c>
    </row>
    <row r="4081" spans="1:23" x14ac:dyDescent="0.25">
      <c r="A4081" s="10">
        <v>44526</v>
      </c>
      <c r="B4081">
        <v>517</v>
      </c>
      <c r="C4081" t="s">
        <v>308</v>
      </c>
      <c r="D4081">
        <v>38</v>
      </c>
      <c r="E4081">
        <v>52</v>
      </c>
      <c r="F4081">
        <v>-14</v>
      </c>
      <c r="G4081">
        <v>22</v>
      </c>
      <c r="H4081">
        <v>87</v>
      </c>
      <c r="J4081">
        <v>77</v>
      </c>
      <c r="K4081">
        <v>88</v>
      </c>
      <c r="L4081">
        <v>86</v>
      </c>
      <c r="M4081">
        <v>90</v>
      </c>
      <c r="N4081">
        <v>81</v>
      </c>
      <c r="O4081">
        <v>67</v>
      </c>
      <c r="P4081">
        <v>83</v>
      </c>
      <c r="Q4081">
        <v>79</v>
      </c>
      <c r="R4081">
        <v>87</v>
      </c>
      <c r="S4081">
        <v>39</v>
      </c>
      <c r="T4081" s="34">
        <f>_xlfn.XLOOKUP(B4081,'LHA Demog pivot'!$B$4:$B$93,'LHA Demog pivot'!$C$4:$C$93,,,1)</f>
        <v>20250</v>
      </c>
      <c r="U4081" s="36">
        <f>ROUND(Table2[[#This Row],[LHA_Pop_2016]]*Table2[[#This Row],[C_ADR_7day]]/100000*7,0)</f>
        <v>54</v>
      </c>
      <c r="V4081" s="13">
        <f>IF(OR(Table2[[#This Row],[7d_positivity_public]]=0,ISBLANK(Table2[[#This Row],[7d_positivity_public]])),"",(Table2[[#This Row],[7d_positivity_public]]-Table2[[#This Row],[7d_positivity_all]])/Table2[[#This Row],[7d_positivity_public]])</f>
        <v>4.5454545454545456E-2</v>
      </c>
      <c r="W4081">
        <v>21</v>
      </c>
    </row>
    <row r="4082" spans="1:23" x14ac:dyDescent="0.25">
      <c r="A4082" s="10">
        <v>44526</v>
      </c>
      <c r="B4082">
        <v>518</v>
      </c>
      <c r="C4082" t="s">
        <v>309</v>
      </c>
      <c r="D4082">
        <v>15</v>
      </c>
      <c r="E4082">
        <v>82</v>
      </c>
      <c r="F4082">
        <v>-67</v>
      </c>
      <c r="G4082">
        <v>29</v>
      </c>
      <c r="H4082">
        <v>92</v>
      </c>
      <c r="J4082">
        <v>85</v>
      </c>
      <c r="K4082">
        <v>93</v>
      </c>
      <c r="L4082">
        <v>93</v>
      </c>
      <c r="M4082">
        <v>93</v>
      </c>
      <c r="N4082">
        <v>87</v>
      </c>
      <c r="O4082">
        <v>75</v>
      </c>
      <c r="P4082">
        <v>88</v>
      </c>
      <c r="Q4082">
        <v>86</v>
      </c>
      <c r="R4082">
        <v>90</v>
      </c>
      <c r="S4082">
        <v>61</v>
      </c>
      <c r="T4082" s="34">
        <f>_xlfn.XLOOKUP(B4082,'LHA Demog pivot'!$B$4:$B$93,'LHA Demog pivot'!$C$4:$C$93,,,1)</f>
        <v>1880</v>
      </c>
      <c r="U4082" s="36">
        <f>ROUND(Table2[[#This Row],[LHA_Pop_2016]]*Table2[[#This Row],[C_ADR_7day]]/100000*7,0)</f>
        <v>2</v>
      </c>
      <c r="V4082" s="13">
        <f>IF(OR(Table2[[#This Row],[7d_positivity_public]]=0,ISBLANK(Table2[[#This Row],[7d_positivity_public]])),"",(Table2[[#This Row],[7d_positivity_public]]-Table2[[#This Row],[7d_positivity_all]])/Table2[[#This Row],[7d_positivity_public]])</f>
        <v>0</v>
      </c>
      <c r="W4082">
        <v>29</v>
      </c>
    </row>
    <row r="4083" spans="1:23" x14ac:dyDescent="0.25">
      <c r="A4083" s="10">
        <v>44526</v>
      </c>
      <c r="B4083">
        <v>521</v>
      </c>
      <c r="C4083" t="s">
        <v>310</v>
      </c>
      <c r="D4083">
        <v>26</v>
      </c>
      <c r="E4083">
        <v>29</v>
      </c>
      <c r="F4083">
        <v>-3</v>
      </c>
      <c r="G4083">
        <v>17</v>
      </c>
      <c r="H4083">
        <v>79</v>
      </c>
      <c r="J4083">
        <v>67</v>
      </c>
      <c r="K4083">
        <v>80</v>
      </c>
      <c r="L4083">
        <v>74</v>
      </c>
      <c r="M4083">
        <v>84</v>
      </c>
      <c r="N4083">
        <v>73</v>
      </c>
      <c r="O4083">
        <v>59</v>
      </c>
      <c r="P4083">
        <v>74</v>
      </c>
      <c r="Q4083">
        <v>65</v>
      </c>
      <c r="R4083">
        <v>81</v>
      </c>
      <c r="S4083">
        <v>39</v>
      </c>
      <c r="T4083" s="34">
        <f>_xlfn.XLOOKUP(B4083,'LHA Demog pivot'!$B$4:$B$93,'LHA Demog pivot'!$C$4:$C$93,,,1)</f>
        <v>23205</v>
      </c>
      <c r="U4083" s="36">
        <f>ROUND(Table2[[#This Row],[LHA_Pop_2016]]*Table2[[#This Row],[C_ADR_7day]]/100000*7,0)</f>
        <v>42</v>
      </c>
      <c r="V4083" s="13">
        <f>IF(OR(Table2[[#This Row],[7d_positivity_public]]=0,ISBLANK(Table2[[#This Row],[7d_positivity_public]])),"",(Table2[[#This Row],[7d_positivity_public]]-Table2[[#This Row],[7d_positivity_all]])/Table2[[#This Row],[7d_positivity_public]])</f>
        <v>0.11764705882352941</v>
      </c>
      <c r="W4083">
        <v>15</v>
      </c>
    </row>
    <row r="4084" spans="1:23" x14ac:dyDescent="0.25">
      <c r="A4084" s="10">
        <v>44526</v>
      </c>
      <c r="B4084">
        <v>522</v>
      </c>
      <c r="C4084" t="s">
        <v>311</v>
      </c>
      <c r="D4084">
        <v>11</v>
      </c>
      <c r="E4084">
        <v>74</v>
      </c>
      <c r="F4084">
        <v>-63</v>
      </c>
      <c r="G4084">
        <v>13</v>
      </c>
      <c r="H4084">
        <v>78</v>
      </c>
      <c r="J4084">
        <v>60</v>
      </c>
      <c r="K4084">
        <v>80</v>
      </c>
      <c r="L4084">
        <v>75</v>
      </c>
      <c r="M4084">
        <v>83</v>
      </c>
      <c r="N4084">
        <v>73</v>
      </c>
      <c r="O4084">
        <v>51</v>
      </c>
      <c r="P4084">
        <v>75</v>
      </c>
      <c r="Q4084">
        <v>67</v>
      </c>
      <c r="R4084">
        <v>81</v>
      </c>
      <c r="S4084">
        <v>32</v>
      </c>
      <c r="T4084" s="34">
        <f>_xlfn.XLOOKUP(B4084,'LHA Demog pivot'!$B$4:$B$93,'LHA Demog pivot'!$C$4:$C$93,,,1)</f>
        <v>6256</v>
      </c>
      <c r="U4084" s="36">
        <f>ROUND(Table2[[#This Row],[LHA_Pop_2016]]*Table2[[#This Row],[C_ADR_7day]]/100000*7,0)</f>
        <v>5</v>
      </c>
      <c r="V4084" s="13">
        <f>IF(OR(Table2[[#This Row],[7d_positivity_public]]=0,ISBLANK(Table2[[#This Row],[7d_positivity_public]])),"",(Table2[[#This Row],[7d_positivity_public]]-Table2[[#This Row],[7d_positivity_all]])/Table2[[#This Row],[7d_positivity_public]])</f>
        <v>7.6923076923076927E-2</v>
      </c>
      <c r="W4084">
        <v>12</v>
      </c>
    </row>
    <row r="4085" spans="1:23" x14ac:dyDescent="0.25">
      <c r="A4085" s="10">
        <v>44526</v>
      </c>
      <c r="B4085">
        <v>523</v>
      </c>
      <c r="C4085" t="s">
        <v>312</v>
      </c>
      <c r="D4085">
        <v>6</v>
      </c>
      <c r="E4085">
        <v>8</v>
      </c>
      <c r="F4085">
        <v>-2</v>
      </c>
      <c r="G4085">
        <v>6</v>
      </c>
      <c r="H4085">
        <v>76</v>
      </c>
      <c r="J4085">
        <v>60</v>
      </c>
      <c r="K4085">
        <v>77</v>
      </c>
      <c r="L4085">
        <v>71</v>
      </c>
      <c r="M4085">
        <v>83</v>
      </c>
      <c r="N4085">
        <v>69</v>
      </c>
      <c r="O4085">
        <v>52</v>
      </c>
      <c r="P4085">
        <v>71</v>
      </c>
      <c r="Q4085">
        <v>62</v>
      </c>
      <c r="R4085">
        <v>80</v>
      </c>
      <c r="S4085">
        <v>28</v>
      </c>
      <c r="T4085" s="34">
        <f>_xlfn.XLOOKUP(B4085,'LHA Demog pivot'!$B$4:$B$93,'LHA Demog pivot'!$C$4:$C$93,,,1)</f>
        <v>15857</v>
      </c>
      <c r="U4085" s="36">
        <f>ROUND(Table2[[#This Row],[LHA_Pop_2016]]*Table2[[#This Row],[C_ADR_7day]]/100000*7,0)</f>
        <v>7</v>
      </c>
      <c r="V4085" s="13">
        <f>IF(OR(Table2[[#This Row],[7d_positivity_public]]=0,ISBLANK(Table2[[#This Row],[7d_positivity_public]])),"",(Table2[[#This Row],[7d_positivity_public]]-Table2[[#This Row],[7d_positivity_all]])/Table2[[#This Row],[7d_positivity_public]])</f>
        <v>0</v>
      </c>
      <c r="W4085">
        <v>6</v>
      </c>
    </row>
    <row r="4086" spans="1:23" x14ac:dyDescent="0.25">
      <c r="A4086" s="10">
        <v>44526</v>
      </c>
      <c r="B4086">
        <v>524</v>
      </c>
      <c r="C4086" t="s">
        <v>313</v>
      </c>
      <c r="D4086">
        <v>12</v>
      </c>
      <c r="E4086">
        <v>16</v>
      </c>
      <c r="F4086">
        <v>-4</v>
      </c>
      <c r="G4086">
        <v>10</v>
      </c>
      <c r="H4086">
        <v>87</v>
      </c>
      <c r="J4086">
        <v>76</v>
      </c>
      <c r="K4086">
        <v>88</v>
      </c>
      <c r="L4086">
        <v>87</v>
      </c>
      <c r="M4086">
        <v>90</v>
      </c>
      <c r="N4086">
        <v>81</v>
      </c>
      <c r="O4086">
        <v>69</v>
      </c>
      <c r="P4086">
        <v>82</v>
      </c>
      <c r="Q4086">
        <v>79</v>
      </c>
      <c r="R4086">
        <v>87</v>
      </c>
      <c r="S4086">
        <v>29</v>
      </c>
      <c r="T4086" s="34">
        <f>_xlfn.XLOOKUP(B4086,'LHA Demog pivot'!$B$4:$B$93,'LHA Demog pivot'!$C$4:$C$93,,,1)</f>
        <v>95077</v>
      </c>
      <c r="U4086" s="36">
        <f>ROUND(Table2[[#This Row],[LHA_Pop_2016]]*Table2[[#This Row],[C_ADR_7day]]/100000*7,0)</f>
        <v>80</v>
      </c>
      <c r="V4086" s="13">
        <f>IF(OR(Table2[[#This Row],[7d_positivity_public]]=0,ISBLANK(Table2[[#This Row],[7d_positivity_public]])),"",(Table2[[#This Row],[7d_positivity_public]]-Table2[[#This Row],[7d_positivity_all]])/Table2[[#This Row],[7d_positivity_public]])</f>
        <v>0.1</v>
      </c>
      <c r="W4086">
        <v>9</v>
      </c>
    </row>
    <row r="4087" spans="1:23" x14ac:dyDescent="0.25">
      <c r="A4087" s="10">
        <v>44526</v>
      </c>
      <c r="B4087">
        <v>531</v>
      </c>
      <c r="C4087" t="s">
        <v>314</v>
      </c>
      <c r="D4087">
        <v>20</v>
      </c>
      <c r="E4087">
        <v>32</v>
      </c>
      <c r="F4087">
        <v>-12</v>
      </c>
      <c r="G4087">
        <v>24</v>
      </c>
      <c r="H4087">
        <v>69</v>
      </c>
      <c r="J4087">
        <v>49</v>
      </c>
      <c r="K4087">
        <v>71</v>
      </c>
      <c r="L4087">
        <v>66</v>
      </c>
      <c r="M4087">
        <v>78</v>
      </c>
      <c r="N4087">
        <v>62</v>
      </c>
      <c r="O4087">
        <v>40</v>
      </c>
      <c r="P4087">
        <v>64</v>
      </c>
      <c r="Q4087">
        <v>56</v>
      </c>
      <c r="R4087">
        <v>74</v>
      </c>
      <c r="S4087">
        <v>41</v>
      </c>
      <c r="T4087" s="34">
        <f>_xlfn.XLOOKUP(B4087,'LHA Demog pivot'!$B$4:$B$93,'LHA Demog pivot'!$C$4:$C$93,,,1)</f>
        <v>26850</v>
      </c>
      <c r="U4087" s="36">
        <f>ROUND(Table2[[#This Row],[LHA_Pop_2016]]*Table2[[#This Row],[C_ADR_7day]]/100000*7,0)</f>
        <v>38</v>
      </c>
      <c r="V4087" s="13">
        <f>IF(OR(Table2[[#This Row],[7d_positivity_public]]=0,ISBLANK(Table2[[#This Row],[7d_positivity_public]])),"",(Table2[[#This Row],[7d_positivity_public]]-Table2[[#This Row],[7d_positivity_all]])/Table2[[#This Row],[7d_positivity_public]])</f>
        <v>8.3333333333333329E-2</v>
      </c>
      <c r="W4087">
        <v>22</v>
      </c>
    </row>
    <row r="4088" spans="1:23" x14ac:dyDescent="0.25">
      <c r="A4088" s="10">
        <v>44526</v>
      </c>
      <c r="B4088">
        <v>532</v>
      </c>
      <c r="C4088" t="s">
        <v>315</v>
      </c>
      <c r="D4088">
        <v>32</v>
      </c>
      <c r="E4088">
        <v>43</v>
      </c>
      <c r="F4088">
        <v>-11</v>
      </c>
      <c r="G4088">
        <v>32</v>
      </c>
      <c r="H4088">
        <v>73</v>
      </c>
      <c r="J4088">
        <v>52</v>
      </c>
      <c r="K4088">
        <v>75</v>
      </c>
      <c r="L4088">
        <v>72</v>
      </c>
      <c r="M4088">
        <v>81</v>
      </c>
      <c r="N4088">
        <v>65</v>
      </c>
      <c r="O4088">
        <v>43</v>
      </c>
      <c r="P4088">
        <v>67</v>
      </c>
      <c r="Q4088">
        <v>62</v>
      </c>
      <c r="R4088">
        <v>76</v>
      </c>
      <c r="S4088">
        <v>35</v>
      </c>
      <c r="T4088" s="34">
        <f>_xlfn.XLOOKUP(B4088,'LHA Demog pivot'!$B$4:$B$93,'LHA Demog pivot'!$C$4:$C$93,,,1)</f>
        <v>35521</v>
      </c>
      <c r="U4088" s="36">
        <f>ROUND(Table2[[#This Row],[LHA_Pop_2016]]*Table2[[#This Row],[C_ADR_7day]]/100000*7,0)</f>
        <v>80</v>
      </c>
      <c r="V4088" s="13">
        <f>IF(OR(Table2[[#This Row],[7d_positivity_public]]=0,ISBLANK(Table2[[#This Row],[7d_positivity_public]])),"",(Table2[[#This Row],[7d_positivity_public]]-Table2[[#This Row],[7d_positivity_all]])/Table2[[#This Row],[7d_positivity_public]])</f>
        <v>0.28125</v>
      </c>
      <c r="W4088">
        <v>23</v>
      </c>
    </row>
    <row r="4089" spans="1:23" x14ac:dyDescent="0.25">
      <c r="A4089" s="10">
        <v>44526</v>
      </c>
      <c r="B4089">
        <v>533</v>
      </c>
      <c r="C4089" t="s">
        <v>316</v>
      </c>
      <c r="D4089">
        <v>11</v>
      </c>
      <c r="E4089">
        <v>22</v>
      </c>
      <c r="F4089">
        <v>-11</v>
      </c>
      <c r="G4089">
        <v>19</v>
      </c>
      <c r="H4089">
        <v>72</v>
      </c>
      <c r="J4089">
        <v>59</v>
      </c>
      <c r="K4089">
        <v>73</v>
      </c>
      <c r="L4089">
        <v>69</v>
      </c>
      <c r="M4089">
        <v>78</v>
      </c>
      <c r="N4089">
        <v>64</v>
      </c>
      <c r="O4089">
        <v>46</v>
      </c>
      <c r="P4089">
        <v>66</v>
      </c>
      <c r="Q4089">
        <v>59</v>
      </c>
      <c r="R4089">
        <v>73</v>
      </c>
      <c r="S4089">
        <v>37</v>
      </c>
      <c r="T4089" s="34">
        <f>_xlfn.XLOOKUP(B4089,'LHA Demog pivot'!$B$4:$B$93,'LHA Demog pivot'!$C$4:$C$93,,,1)</f>
        <v>5514</v>
      </c>
      <c r="U4089" s="36">
        <f>ROUND(Table2[[#This Row],[LHA_Pop_2016]]*Table2[[#This Row],[C_ADR_7day]]/100000*7,0)</f>
        <v>4</v>
      </c>
      <c r="V4089" s="13">
        <f>IF(OR(Table2[[#This Row],[7d_positivity_public]]=0,ISBLANK(Table2[[#This Row],[7d_positivity_public]])),"",(Table2[[#This Row],[7d_positivity_public]]-Table2[[#This Row],[7d_positivity_all]])/Table2[[#This Row],[7d_positivity_public]])</f>
        <v>0.31578947368421051</v>
      </c>
      <c r="W4089">
        <v>13</v>
      </c>
    </row>
    <row r="4090" spans="1:23" x14ac:dyDescent="0.25">
      <c r="A4090" s="10">
        <v>44526</v>
      </c>
      <c r="B4090">
        <v>555</v>
      </c>
      <c r="C4090" t="s">
        <v>317</v>
      </c>
      <c r="D4090">
        <v>0</v>
      </c>
      <c r="E4090">
        <v>34</v>
      </c>
      <c r="F4090">
        <v>-34</v>
      </c>
      <c r="G4090">
        <v>0</v>
      </c>
      <c r="H4090">
        <v>91</v>
      </c>
      <c r="J4090">
        <v>71</v>
      </c>
      <c r="K4090">
        <v>93</v>
      </c>
      <c r="L4090">
        <v>94</v>
      </c>
      <c r="M4090">
        <v>92</v>
      </c>
      <c r="N4090">
        <v>83</v>
      </c>
      <c r="O4090">
        <v>60</v>
      </c>
      <c r="P4090">
        <v>84</v>
      </c>
      <c r="Q4090">
        <v>80</v>
      </c>
      <c r="R4090">
        <v>88</v>
      </c>
      <c r="S4090">
        <v>43</v>
      </c>
      <c r="T4090" s="34">
        <f>_xlfn.XLOOKUP(B4090,'LHA Demog pivot'!$B$4:$B$93,'LHA Demog pivot'!$C$4:$C$93,,,1)</f>
        <v>2049</v>
      </c>
      <c r="U4090" s="36">
        <f>ROUND(Table2[[#This Row],[LHA_Pop_2016]]*Table2[[#This Row],[C_ADR_7day]]/100000*7,0)</f>
        <v>0</v>
      </c>
      <c r="V4090" s="13" t="str">
        <f>IF(OR(Table2[[#This Row],[7d_positivity_public]]=0,ISBLANK(Table2[[#This Row],[7d_positivity_public]])),"",(Table2[[#This Row],[7d_positivity_public]]-Table2[[#This Row],[7d_positivity_all]])/Table2[[#This Row],[7d_positivity_public]])</f>
        <v/>
      </c>
      <c r="W4090">
        <v>0</v>
      </c>
    </row>
    <row r="4091" spans="1:23" x14ac:dyDescent="0.25">
      <c r="A4091" s="10">
        <v>44530</v>
      </c>
      <c r="B4091">
        <v>111</v>
      </c>
      <c r="C4091" t="s">
        <v>242</v>
      </c>
      <c r="D4091">
        <v>2</v>
      </c>
      <c r="E4091">
        <v>6</v>
      </c>
      <c r="F4091">
        <v>-4</v>
      </c>
      <c r="G4091">
        <v>1</v>
      </c>
      <c r="H4091">
        <v>88</v>
      </c>
      <c r="I4091">
        <v>0</v>
      </c>
      <c r="J4091">
        <v>79</v>
      </c>
      <c r="K4091">
        <v>89</v>
      </c>
      <c r="L4091">
        <v>88</v>
      </c>
      <c r="M4091">
        <v>90</v>
      </c>
      <c r="N4091">
        <v>83</v>
      </c>
      <c r="O4091">
        <v>73</v>
      </c>
      <c r="P4091">
        <v>84</v>
      </c>
      <c r="Q4091">
        <v>81</v>
      </c>
      <c r="R4091">
        <v>87</v>
      </c>
      <c r="S4091">
        <v>44</v>
      </c>
      <c r="T4091" s="34">
        <f>_xlfn.XLOOKUP(B4091,'LHA Demog pivot'!$B$4:$B$93,'LHA Demog pivot'!$C$4:$C$93,,,1)</f>
        <v>15531</v>
      </c>
      <c r="U4091" s="36">
        <f>ROUND(Table2[[#This Row],[LHA_Pop_2016]]*Table2[[#This Row],[C_ADR_7day]]/100000*7,0)</f>
        <v>2</v>
      </c>
      <c r="V4091" s="13">
        <f>IF(OR(Table2[[#This Row],[7d_positivity_public]]=0,ISBLANK(Table2[[#This Row],[7d_positivity_public]])),"",(Table2[[#This Row],[7d_positivity_public]]-Table2[[#This Row],[7d_positivity_all]])/Table2[[#This Row],[7d_positivity_public]])</f>
        <v>1</v>
      </c>
      <c r="W4091" s="13"/>
    </row>
    <row r="4092" spans="1:23" x14ac:dyDescent="0.25">
      <c r="A4092" s="10">
        <v>44530</v>
      </c>
      <c r="B4092">
        <v>112</v>
      </c>
      <c r="C4092" t="s">
        <v>243</v>
      </c>
      <c r="D4092">
        <v>12</v>
      </c>
      <c r="E4092">
        <v>21</v>
      </c>
      <c r="F4092">
        <v>-9</v>
      </c>
      <c r="G4092">
        <v>6</v>
      </c>
      <c r="H4092">
        <v>86</v>
      </c>
      <c r="I4092">
        <v>0</v>
      </c>
      <c r="J4092">
        <v>76</v>
      </c>
      <c r="K4092">
        <v>86</v>
      </c>
      <c r="L4092">
        <v>82</v>
      </c>
      <c r="M4092">
        <v>90</v>
      </c>
      <c r="N4092">
        <v>81</v>
      </c>
      <c r="O4092">
        <v>70</v>
      </c>
      <c r="P4092">
        <v>82</v>
      </c>
      <c r="Q4092">
        <v>75</v>
      </c>
      <c r="R4092">
        <v>88</v>
      </c>
      <c r="S4092">
        <v>51</v>
      </c>
      <c r="T4092" s="34">
        <f>_xlfn.XLOOKUP(B4092,'LHA Demog pivot'!$B$4:$B$93,'LHA Demog pivot'!$C$4:$C$93,,,1)</f>
        <v>26248</v>
      </c>
      <c r="U4092" s="36">
        <f>ROUND(Table2[[#This Row],[LHA_Pop_2016]]*Table2[[#This Row],[C_ADR_7day]]/100000*7,0)</f>
        <v>22</v>
      </c>
      <c r="V4092" s="13">
        <f>IF(OR(Table2[[#This Row],[7d_positivity_public]]=0,ISBLANK(Table2[[#This Row],[7d_positivity_public]])),"",(Table2[[#This Row],[7d_positivity_public]]-Table2[[#This Row],[7d_positivity_all]])/Table2[[#This Row],[7d_positivity_public]])</f>
        <v>1</v>
      </c>
      <c r="W4092" s="13"/>
    </row>
    <row r="4093" spans="1:23" x14ac:dyDescent="0.25">
      <c r="A4093" s="10">
        <v>44530</v>
      </c>
      <c r="B4093">
        <v>113</v>
      </c>
      <c r="C4093" t="s">
        <v>244</v>
      </c>
      <c r="D4093">
        <v>3</v>
      </c>
      <c r="E4093">
        <v>7</v>
      </c>
      <c r="F4093">
        <v>-4</v>
      </c>
      <c r="G4093">
        <v>2</v>
      </c>
      <c r="H4093">
        <v>90</v>
      </c>
      <c r="I4093">
        <v>0</v>
      </c>
      <c r="J4093">
        <v>89</v>
      </c>
      <c r="K4093">
        <v>90</v>
      </c>
      <c r="L4093">
        <v>87</v>
      </c>
      <c r="M4093">
        <v>92</v>
      </c>
      <c r="N4093">
        <v>86</v>
      </c>
      <c r="O4093">
        <v>81</v>
      </c>
      <c r="P4093">
        <v>87</v>
      </c>
      <c r="Q4093">
        <v>82</v>
      </c>
      <c r="R4093">
        <v>91</v>
      </c>
      <c r="S4093">
        <v>62</v>
      </c>
      <c r="T4093" s="34">
        <f>_xlfn.XLOOKUP(B4093,'LHA Demog pivot'!$B$4:$B$93,'LHA Demog pivot'!$C$4:$C$93,,,1)</f>
        <v>9178</v>
      </c>
      <c r="U4093" s="36">
        <f>ROUND(Table2[[#This Row],[LHA_Pop_2016]]*Table2[[#This Row],[C_ADR_7day]]/100000*7,0)</f>
        <v>2</v>
      </c>
      <c r="V4093" s="13">
        <f>IF(OR(Table2[[#This Row],[7d_positivity_public]]=0,ISBLANK(Table2[[#This Row],[7d_positivity_public]])),"",(Table2[[#This Row],[7d_positivity_public]]-Table2[[#This Row],[7d_positivity_all]])/Table2[[#This Row],[7d_positivity_public]])</f>
        <v>1</v>
      </c>
      <c r="W4093" s="13"/>
    </row>
    <row r="4094" spans="1:23" x14ac:dyDescent="0.25">
      <c r="A4094" s="10">
        <v>44530</v>
      </c>
      <c r="B4094">
        <v>114</v>
      </c>
      <c r="C4094" t="s">
        <v>245</v>
      </c>
      <c r="D4094">
        <v>14</v>
      </c>
      <c r="E4094">
        <v>14</v>
      </c>
      <c r="F4094">
        <v>0</v>
      </c>
      <c r="G4094">
        <v>9</v>
      </c>
      <c r="H4094">
        <v>92</v>
      </c>
      <c r="I4094">
        <v>0</v>
      </c>
      <c r="J4094">
        <v>79</v>
      </c>
      <c r="K4094">
        <v>93</v>
      </c>
      <c r="L4094">
        <v>93</v>
      </c>
      <c r="M4094">
        <v>94</v>
      </c>
      <c r="N4094">
        <v>88</v>
      </c>
      <c r="O4094">
        <v>71</v>
      </c>
      <c r="P4094">
        <v>89</v>
      </c>
      <c r="Q4094">
        <v>85</v>
      </c>
      <c r="R4094">
        <v>91</v>
      </c>
      <c r="S4094">
        <v>38</v>
      </c>
      <c r="T4094" s="34">
        <f>_xlfn.XLOOKUP(B4094,'LHA Demog pivot'!$B$4:$B$93,'LHA Demog pivot'!$C$4:$C$93,,,1)</f>
        <v>9487</v>
      </c>
      <c r="U4094" s="36">
        <f>ROUND(Table2[[#This Row],[LHA_Pop_2016]]*Table2[[#This Row],[C_ADR_7day]]/100000*7,0)</f>
        <v>9</v>
      </c>
      <c r="V4094" s="13">
        <f>IF(OR(Table2[[#This Row],[7d_positivity_public]]=0,ISBLANK(Table2[[#This Row],[7d_positivity_public]])),"",(Table2[[#This Row],[7d_positivity_public]]-Table2[[#This Row],[7d_positivity_all]])/Table2[[#This Row],[7d_positivity_public]])</f>
        <v>1</v>
      </c>
      <c r="W4094" s="13"/>
    </row>
    <row r="4095" spans="1:23" x14ac:dyDescent="0.25">
      <c r="A4095" s="10">
        <v>44530</v>
      </c>
      <c r="B4095">
        <v>115</v>
      </c>
      <c r="C4095" t="s">
        <v>246</v>
      </c>
      <c r="D4095">
        <v>6</v>
      </c>
      <c r="E4095">
        <v>0</v>
      </c>
      <c r="F4095">
        <v>6</v>
      </c>
      <c r="G4095">
        <v>5</v>
      </c>
      <c r="H4095">
        <v>75</v>
      </c>
      <c r="I4095">
        <v>0</v>
      </c>
      <c r="J4095">
        <v>54</v>
      </c>
      <c r="K4095">
        <v>77</v>
      </c>
      <c r="L4095">
        <v>66</v>
      </c>
      <c r="M4095">
        <v>83</v>
      </c>
      <c r="N4095">
        <v>70</v>
      </c>
      <c r="O4095">
        <v>46</v>
      </c>
      <c r="P4095">
        <v>72</v>
      </c>
      <c r="Q4095">
        <v>59</v>
      </c>
      <c r="R4095">
        <v>80</v>
      </c>
      <c r="S4095">
        <v>39</v>
      </c>
      <c r="T4095" s="34">
        <f>_xlfn.XLOOKUP(B4095,'LHA Demog pivot'!$B$4:$B$93,'LHA Demog pivot'!$C$4:$C$93,,,1)</f>
        <v>12634</v>
      </c>
      <c r="U4095" s="36">
        <f>ROUND(Table2[[#This Row],[LHA_Pop_2016]]*Table2[[#This Row],[C_ADR_7day]]/100000*7,0)</f>
        <v>5</v>
      </c>
      <c r="V4095" s="13">
        <f>IF(OR(Table2[[#This Row],[7d_positivity_public]]=0,ISBLANK(Table2[[#This Row],[7d_positivity_public]])),"",(Table2[[#This Row],[7d_positivity_public]]-Table2[[#This Row],[7d_positivity_all]])/Table2[[#This Row],[7d_positivity_public]])</f>
        <v>1</v>
      </c>
      <c r="W4095" s="13"/>
    </row>
    <row r="4096" spans="1:23" x14ac:dyDescent="0.25">
      <c r="A4096" s="10">
        <v>44530</v>
      </c>
      <c r="B4096">
        <v>116</v>
      </c>
      <c r="C4096" t="s">
        <v>247</v>
      </c>
      <c r="D4096">
        <v>0</v>
      </c>
      <c r="E4096">
        <v>0</v>
      </c>
      <c r="F4096">
        <v>0</v>
      </c>
      <c r="G4096">
        <v>0</v>
      </c>
      <c r="H4096">
        <v>94</v>
      </c>
      <c r="I4096">
        <v>0</v>
      </c>
      <c r="J4096">
        <v>81</v>
      </c>
      <c r="K4096">
        <v>94</v>
      </c>
      <c r="L4096">
        <v>98</v>
      </c>
      <c r="M4096">
        <v>90</v>
      </c>
      <c r="N4096">
        <v>88</v>
      </c>
      <c r="O4096">
        <v>74</v>
      </c>
      <c r="P4096">
        <v>89</v>
      </c>
      <c r="Q4096">
        <v>90</v>
      </c>
      <c r="R4096">
        <v>88</v>
      </c>
      <c r="S4096">
        <v>48</v>
      </c>
      <c r="T4096" s="34">
        <f>_xlfn.XLOOKUP(B4096,'LHA Demog pivot'!$B$4:$B$93,'LHA Demog pivot'!$C$4:$C$93,,,1)</f>
        <v>6851</v>
      </c>
      <c r="U4096" s="36">
        <f>ROUND(Table2[[#This Row],[LHA_Pop_2016]]*Table2[[#This Row],[C_ADR_7day]]/100000*7,0)</f>
        <v>0</v>
      </c>
      <c r="V4096" s="13" t="str">
        <f>IF(OR(Table2[[#This Row],[7d_positivity_public]]=0,ISBLANK(Table2[[#This Row],[7d_positivity_public]])),"",(Table2[[#This Row],[7d_positivity_public]]-Table2[[#This Row],[7d_positivity_all]])/Table2[[#This Row],[7d_positivity_public]])</f>
        <v/>
      </c>
      <c r="W4096" s="13"/>
    </row>
    <row r="4097" spans="1:23" x14ac:dyDescent="0.25">
      <c r="A4097" s="10">
        <v>44530</v>
      </c>
      <c r="B4097">
        <v>121</v>
      </c>
      <c r="C4097" t="s">
        <v>248</v>
      </c>
      <c r="D4097">
        <v>0</v>
      </c>
      <c r="E4097">
        <v>0</v>
      </c>
      <c r="F4097">
        <v>0</v>
      </c>
      <c r="G4097">
        <v>0</v>
      </c>
      <c r="H4097">
        <v>75</v>
      </c>
      <c r="I4097">
        <v>0</v>
      </c>
      <c r="J4097">
        <v>52</v>
      </c>
      <c r="K4097">
        <v>77</v>
      </c>
      <c r="L4097">
        <v>63</v>
      </c>
      <c r="M4097">
        <v>83</v>
      </c>
      <c r="N4097">
        <v>71</v>
      </c>
      <c r="O4097">
        <v>47</v>
      </c>
      <c r="P4097">
        <v>72</v>
      </c>
      <c r="Q4097">
        <v>57</v>
      </c>
      <c r="R4097">
        <v>79</v>
      </c>
      <c r="S4097">
        <v>28</v>
      </c>
      <c r="T4097" s="34">
        <f>_xlfn.XLOOKUP(B4097,'LHA Demog pivot'!$B$4:$B$93,'LHA Demog pivot'!$C$4:$C$93,,,1)</f>
        <v>3209</v>
      </c>
      <c r="U4097" s="36">
        <f>ROUND(Table2[[#This Row],[LHA_Pop_2016]]*Table2[[#This Row],[C_ADR_7day]]/100000*7,0)</f>
        <v>0</v>
      </c>
      <c r="V4097" s="13" t="str">
        <f>IF(OR(Table2[[#This Row],[7d_positivity_public]]=0,ISBLANK(Table2[[#This Row],[7d_positivity_public]])),"",(Table2[[#This Row],[7d_positivity_public]]-Table2[[#This Row],[7d_positivity_all]])/Table2[[#This Row],[7d_positivity_public]])</f>
        <v/>
      </c>
      <c r="W4097" s="13"/>
    </row>
    <row r="4098" spans="1:23" x14ac:dyDescent="0.25">
      <c r="A4098" s="10">
        <v>44530</v>
      </c>
      <c r="B4098">
        <v>122</v>
      </c>
      <c r="C4098" t="s">
        <v>249</v>
      </c>
      <c r="D4098">
        <v>2</v>
      </c>
      <c r="E4098">
        <v>4</v>
      </c>
      <c r="F4098">
        <v>-2</v>
      </c>
      <c r="G4098">
        <v>2</v>
      </c>
      <c r="H4098">
        <v>80</v>
      </c>
      <c r="I4098">
        <v>0</v>
      </c>
      <c r="J4098">
        <v>68</v>
      </c>
      <c r="K4098">
        <v>80</v>
      </c>
      <c r="L4098">
        <v>76</v>
      </c>
      <c r="M4098">
        <v>85</v>
      </c>
      <c r="N4098">
        <v>76</v>
      </c>
      <c r="O4098">
        <v>61</v>
      </c>
      <c r="P4098">
        <v>77</v>
      </c>
      <c r="Q4098">
        <v>72</v>
      </c>
      <c r="R4098">
        <v>82</v>
      </c>
      <c r="S4098">
        <v>31</v>
      </c>
      <c r="T4098" s="34">
        <f>_xlfn.XLOOKUP(B4098,'LHA Demog pivot'!$B$4:$B$93,'LHA Demog pivot'!$C$4:$C$93,,,1)</f>
        <v>25523</v>
      </c>
      <c r="U4098" s="36">
        <f>ROUND(Table2[[#This Row],[LHA_Pop_2016]]*Table2[[#This Row],[C_ADR_7day]]/100000*7,0)</f>
        <v>4</v>
      </c>
      <c r="V4098" s="13">
        <f>IF(OR(Table2[[#This Row],[7d_positivity_public]]=0,ISBLANK(Table2[[#This Row],[7d_positivity_public]])),"",(Table2[[#This Row],[7d_positivity_public]]-Table2[[#This Row],[7d_positivity_all]])/Table2[[#This Row],[7d_positivity_public]])</f>
        <v>1</v>
      </c>
      <c r="W4098" s="13"/>
    </row>
    <row r="4099" spans="1:23" x14ac:dyDescent="0.25">
      <c r="A4099" s="10">
        <v>44530</v>
      </c>
      <c r="B4099">
        <v>123</v>
      </c>
      <c r="C4099" t="s">
        <v>250</v>
      </c>
      <c r="D4099">
        <v>3</v>
      </c>
      <c r="E4099">
        <v>1</v>
      </c>
      <c r="F4099">
        <v>2</v>
      </c>
      <c r="G4099">
        <v>3</v>
      </c>
      <c r="H4099">
        <v>84</v>
      </c>
      <c r="I4099">
        <v>0</v>
      </c>
      <c r="J4099">
        <v>73</v>
      </c>
      <c r="K4099">
        <v>84</v>
      </c>
      <c r="L4099">
        <v>81</v>
      </c>
      <c r="M4099">
        <v>88</v>
      </c>
      <c r="N4099">
        <v>80</v>
      </c>
      <c r="O4099">
        <v>67</v>
      </c>
      <c r="P4099">
        <v>81</v>
      </c>
      <c r="Q4099">
        <v>76</v>
      </c>
      <c r="R4099">
        <v>86</v>
      </c>
      <c r="S4099">
        <v>47</v>
      </c>
      <c r="T4099" s="34">
        <f>_xlfn.XLOOKUP(B4099,'LHA Demog pivot'!$B$4:$B$93,'LHA Demog pivot'!$C$4:$C$93,,,1)</f>
        <v>13710</v>
      </c>
      <c r="U4099" s="36">
        <f>ROUND(Table2[[#This Row],[LHA_Pop_2016]]*Table2[[#This Row],[C_ADR_7day]]/100000*7,0)</f>
        <v>3</v>
      </c>
      <c r="V4099" s="13">
        <f>IF(OR(Table2[[#This Row],[7d_positivity_public]]=0,ISBLANK(Table2[[#This Row],[7d_positivity_public]])),"",(Table2[[#This Row],[7d_positivity_public]]-Table2[[#This Row],[7d_positivity_all]])/Table2[[#This Row],[7d_positivity_public]])</f>
        <v>1</v>
      </c>
      <c r="W4099" s="13"/>
    </row>
    <row r="4100" spans="1:23" x14ac:dyDescent="0.25">
      <c r="A4100" s="10">
        <v>44530</v>
      </c>
      <c r="B4100">
        <v>124</v>
      </c>
      <c r="C4100" t="s">
        <v>251</v>
      </c>
      <c r="D4100">
        <v>18</v>
      </c>
      <c r="E4100">
        <v>18</v>
      </c>
      <c r="F4100">
        <v>0</v>
      </c>
      <c r="G4100">
        <v>16</v>
      </c>
      <c r="H4100">
        <v>79</v>
      </c>
      <c r="I4100">
        <v>0</v>
      </c>
      <c r="J4100">
        <v>62</v>
      </c>
      <c r="K4100">
        <v>80</v>
      </c>
      <c r="L4100">
        <v>71</v>
      </c>
      <c r="M4100">
        <v>85</v>
      </c>
      <c r="N4100">
        <v>75</v>
      </c>
      <c r="O4100">
        <v>57</v>
      </c>
      <c r="P4100">
        <v>76</v>
      </c>
      <c r="Q4100">
        <v>62</v>
      </c>
      <c r="R4100">
        <v>82</v>
      </c>
      <c r="S4100">
        <v>21</v>
      </c>
      <c r="T4100" s="34">
        <f>_xlfn.XLOOKUP(B4100,'LHA Demog pivot'!$B$4:$B$93,'LHA Demog pivot'!$C$4:$C$93,,,1)</f>
        <v>4501</v>
      </c>
      <c r="U4100" s="36">
        <f>ROUND(Table2[[#This Row],[LHA_Pop_2016]]*Table2[[#This Row],[C_ADR_7day]]/100000*7,0)</f>
        <v>6</v>
      </c>
      <c r="V4100" s="13">
        <f>IF(OR(Table2[[#This Row],[7d_positivity_public]]=0,ISBLANK(Table2[[#This Row],[7d_positivity_public]])),"",(Table2[[#This Row],[7d_positivity_public]]-Table2[[#This Row],[7d_positivity_all]])/Table2[[#This Row],[7d_positivity_public]])</f>
        <v>1</v>
      </c>
      <c r="W4100" s="13"/>
    </row>
    <row r="4101" spans="1:23" x14ac:dyDescent="0.25">
      <c r="A4101" s="10">
        <v>44530</v>
      </c>
      <c r="B4101">
        <v>125</v>
      </c>
      <c r="C4101" t="s">
        <v>252</v>
      </c>
      <c r="D4101">
        <v>1</v>
      </c>
      <c r="E4101">
        <v>0</v>
      </c>
      <c r="F4101">
        <v>1</v>
      </c>
      <c r="G4101">
        <v>0</v>
      </c>
      <c r="H4101">
        <v>89</v>
      </c>
      <c r="I4101">
        <v>0</v>
      </c>
      <c r="J4101">
        <v>85</v>
      </c>
      <c r="K4101">
        <v>90</v>
      </c>
      <c r="L4101">
        <v>86</v>
      </c>
      <c r="M4101">
        <v>92</v>
      </c>
      <c r="N4101">
        <v>86</v>
      </c>
      <c r="O4101">
        <v>79</v>
      </c>
      <c r="P4101">
        <v>87</v>
      </c>
      <c r="Q4101">
        <v>82</v>
      </c>
      <c r="R4101">
        <v>90</v>
      </c>
      <c r="S4101">
        <v>53</v>
      </c>
      <c r="T4101" s="34">
        <f>_xlfn.XLOOKUP(B4101,'LHA Demog pivot'!$B$4:$B$93,'LHA Demog pivot'!$C$4:$C$93,,,1)</f>
        <v>19367</v>
      </c>
      <c r="U4101" s="36">
        <f>ROUND(Table2[[#This Row],[LHA_Pop_2016]]*Table2[[#This Row],[C_ADR_7day]]/100000*7,0)</f>
        <v>1</v>
      </c>
      <c r="V4101" s="13" t="str">
        <f>IF(OR(Table2[[#This Row],[7d_positivity_public]]=0,ISBLANK(Table2[[#This Row],[7d_positivity_public]])),"",(Table2[[#This Row],[7d_positivity_public]]-Table2[[#This Row],[7d_positivity_all]])/Table2[[#This Row],[7d_positivity_public]])</f>
        <v/>
      </c>
      <c r="W4101" s="13"/>
    </row>
    <row r="4102" spans="1:23" x14ac:dyDescent="0.25">
      <c r="A4102" s="10">
        <v>44530</v>
      </c>
      <c r="B4102">
        <v>126</v>
      </c>
      <c r="C4102" t="s">
        <v>83</v>
      </c>
      <c r="D4102">
        <v>10</v>
      </c>
      <c r="E4102">
        <v>6</v>
      </c>
      <c r="F4102">
        <v>4</v>
      </c>
      <c r="G4102">
        <v>8</v>
      </c>
      <c r="H4102">
        <v>81</v>
      </c>
      <c r="I4102">
        <v>0</v>
      </c>
      <c r="J4102">
        <v>62</v>
      </c>
      <c r="K4102">
        <v>82</v>
      </c>
      <c r="L4102">
        <v>73</v>
      </c>
      <c r="M4102">
        <v>86</v>
      </c>
      <c r="N4102">
        <v>77</v>
      </c>
      <c r="O4102">
        <v>55</v>
      </c>
      <c r="P4102">
        <v>78</v>
      </c>
      <c r="Q4102">
        <v>67</v>
      </c>
      <c r="R4102">
        <v>83</v>
      </c>
      <c r="S4102">
        <v>35</v>
      </c>
      <c r="T4102" s="34">
        <f>_xlfn.XLOOKUP(B4102,'LHA Demog pivot'!$B$4:$B$93,'LHA Demog pivot'!$C$4:$C$93,,,1)</f>
        <v>8611</v>
      </c>
      <c r="U4102" s="36">
        <f>ROUND(Table2[[#This Row],[LHA_Pop_2016]]*Table2[[#This Row],[C_ADR_7day]]/100000*7,0)</f>
        <v>6</v>
      </c>
      <c r="V4102" s="13">
        <f>IF(OR(Table2[[#This Row],[7d_positivity_public]]=0,ISBLANK(Table2[[#This Row],[7d_positivity_public]])),"",(Table2[[#This Row],[7d_positivity_public]]-Table2[[#This Row],[7d_positivity_all]])/Table2[[#This Row],[7d_positivity_public]])</f>
        <v>1</v>
      </c>
      <c r="W4102" s="13"/>
    </row>
    <row r="4103" spans="1:23" x14ac:dyDescent="0.25">
      <c r="A4103" s="10">
        <v>44530</v>
      </c>
      <c r="B4103">
        <v>127</v>
      </c>
      <c r="C4103" t="s">
        <v>84</v>
      </c>
      <c r="D4103">
        <v>0</v>
      </c>
      <c r="E4103">
        <v>0</v>
      </c>
      <c r="F4103">
        <v>0</v>
      </c>
      <c r="G4103">
        <v>0</v>
      </c>
      <c r="H4103">
        <v>73</v>
      </c>
      <c r="I4103">
        <v>0</v>
      </c>
      <c r="J4103">
        <v>48</v>
      </c>
      <c r="K4103">
        <v>75</v>
      </c>
      <c r="L4103">
        <v>69</v>
      </c>
      <c r="M4103">
        <v>77</v>
      </c>
      <c r="N4103">
        <v>69</v>
      </c>
      <c r="O4103">
        <v>40</v>
      </c>
      <c r="P4103">
        <v>70</v>
      </c>
      <c r="Q4103">
        <v>61</v>
      </c>
      <c r="R4103">
        <v>75</v>
      </c>
      <c r="S4103">
        <v>18</v>
      </c>
      <c r="T4103" s="34">
        <f>_xlfn.XLOOKUP(B4103,'LHA Demog pivot'!$B$4:$B$93,'LHA Demog pivot'!$C$4:$C$93,,,1)</f>
        <v>3469</v>
      </c>
      <c r="U4103" s="36">
        <f>ROUND(Table2[[#This Row],[LHA_Pop_2016]]*Table2[[#This Row],[C_ADR_7day]]/100000*7,0)</f>
        <v>0</v>
      </c>
      <c r="V4103" s="13" t="str">
        <f>IF(OR(Table2[[#This Row],[7d_positivity_public]]=0,ISBLANK(Table2[[#This Row],[7d_positivity_public]])),"",(Table2[[#This Row],[7d_positivity_public]]-Table2[[#This Row],[7d_positivity_all]])/Table2[[#This Row],[7d_positivity_public]])</f>
        <v/>
      </c>
      <c r="W4103" s="13"/>
    </row>
    <row r="4104" spans="1:23" x14ac:dyDescent="0.25">
      <c r="A4104" s="10">
        <v>44530</v>
      </c>
      <c r="B4104">
        <v>131</v>
      </c>
      <c r="C4104" t="s">
        <v>87</v>
      </c>
      <c r="D4104">
        <v>1</v>
      </c>
      <c r="E4104">
        <v>1</v>
      </c>
      <c r="F4104">
        <v>0</v>
      </c>
      <c r="G4104">
        <v>1</v>
      </c>
      <c r="H4104">
        <v>91</v>
      </c>
      <c r="I4104">
        <v>0</v>
      </c>
      <c r="J4104">
        <v>77</v>
      </c>
      <c r="K4104">
        <v>91</v>
      </c>
      <c r="L4104">
        <v>90</v>
      </c>
      <c r="M4104">
        <v>92</v>
      </c>
      <c r="N4104">
        <v>86</v>
      </c>
      <c r="O4104">
        <v>71</v>
      </c>
      <c r="P4104">
        <v>87</v>
      </c>
      <c r="Q4104">
        <v>84</v>
      </c>
      <c r="R4104">
        <v>88</v>
      </c>
      <c r="S4104">
        <v>36</v>
      </c>
      <c r="T4104" s="34">
        <f>_xlfn.XLOOKUP(B4104,'LHA Demog pivot'!$B$4:$B$93,'LHA Demog pivot'!$C$4:$C$93,,,1)</f>
        <v>19231</v>
      </c>
      <c r="U4104" s="36">
        <f>ROUND(Table2[[#This Row],[LHA_Pop_2016]]*Table2[[#This Row],[C_ADR_7day]]/100000*7,0)</f>
        <v>1</v>
      </c>
      <c r="V4104" s="13">
        <f>IF(OR(Table2[[#This Row],[7d_positivity_public]]=0,ISBLANK(Table2[[#This Row],[7d_positivity_public]])),"",(Table2[[#This Row],[7d_positivity_public]]-Table2[[#This Row],[7d_positivity_all]])/Table2[[#This Row],[7d_positivity_public]])</f>
        <v>1</v>
      </c>
      <c r="W4104" s="13"/>
    </row>
    <row r="4105" spans="1:23" x14ac:dyDescent="0.25">
      <c r="A4105" s="10">
        <v>44530</v>
      </c>
      <c r="B4105">
        <v>132</v>
      </c>
      <c r="C4105" t="s">
        <v>89</v>
      </c>
      <c r="D4105">
        <v>4</v>
      </c>
      <c r="E4105">
        <v>7</v>
      </c>
      <c r="F4105">
        <v>-3</v>
      </c>
      <c r="G4105">
        <v>3</v>
      </c>
      <c r="H4105">
        <v>88</v>
      </c>
      <c r="I4105">
        <v>0</v>
      </c>
      <c r="J4105">
        <v>85</v>
      </c>
      <c r="K4105">
        <v>88</v>
      </c>
      <c r="L4105">
        <v>84</v>
      </c>
      <c r="M4105">
        <v>91</v>
      </c>
      <c r="N4105">
        <v>85</v>
      </c>
      <c r="O4105">
        <v>78</v>
      </c>
      <c r="P4105">
        <v>85</v>
      </c>
      <c r="Q4105">
        <v>80</v>
      </c>
      <c r="R4105">
        <v>89</v>
      </c>
      <c r="S4105">
        <v>49</v>
      </c>
      <c r="T4105" s="34">
        <f>_xlfn.XLOOKUP(B4105,'LHA Demog pivot'!$B$4:$B$93,'LHA Demog pivot'!$C$4:$C$93,,,1)</f>
        <v>41799</v>
      </c>
      <c r="U4105" s="36">
        <f>ROUND(Table2[[#This Row],[LHA_Pop_2016]]*Table2[[#This Row],[C_ADR_7day]]/100000*7,0)</f>
        <v>12</v>
      </c>
      <c r="V4105" s="13">
        <f>IF(OR(Table2[[#This Row],[7d_positivity_public]]=0,ISBLANK(Table2[[#This Row],[7d_positivity_public]])),"",(Table2[[#This Row],[7d_positivity_public]]-Table2[[#This Row],[7d_positivity_all]])/Table2[[#This Row],[7d_positivity_public]])</f>
        <v>1</v>
      </c>
      <c r="W4105" s="13"/>
    </row>
    <row r="4106" spans="1:23" x14ac:dyDescent="0.25">
      <c r="A4106" s="10">
        <v>44530</v>
      </c>
      <c r="B4106">
        <v>133</v>
      </c>
      <c r="C4106" t="s">
        <v>91</v>
      </c>
      <c r="D4106">
        <v>0</v>
      </c>
      <c r="E4106">
        <v>5</v>
      </c>
      <c r="F4106">
        <v>-5</v>
      </c>
      <c r="G4106">
        <v>0</v>
      </c>
      <c r="H4106">
        <v>83</v>
      </c>
      <c r="I4106">
        <v>0</v>
      </c>
      <c r="J4106">
        <v>69</v>
      </c>
      <c r="K4106">
        <v>84</v>
      </c>
      <c r="L4106">
        <v>84</v>
      </c>
      <c r="M4106">
        <v>84</v>
      </c>
      <c r="N4106">
        <v>79</v>
      </c>
      <c r="O4106">
        <v>60</v>
      </c>
      <c r="P4106">
        <v>80</v>
      </c>
      <c r="Q4106">
        <v>77</v>
      </c>
      <c r="R4106">
        <v>81</v>
      </c>
      <c r="S4106">
        <v>38</v>
      </c>
      <c r="T4106" s="34">
        <f>_xlfn.XLOOKUP(B4106,'LHA Demog pivot'!$B$4:$B$93,'LHA Demog pivot'!$C$4:$C$93,,,1)</f>
        <v>5101</v>
      </c>
      <c r="U4106" s="36">
        <f>ROUND(Table2[[#This Row],[LHA_Pop_2016]]*Table2[[#This Row],[C_ADR_7day]]/100000*7,0)</f>
        <v>0</v>
      </c>
      <c r="V4106" s="13" t="str">
        <f>IF(OR(Table2[[#This Row],[7d_positivity_public]]=0,ISBLANK(Table2[[#This Row],[7d_positivity_public]])),"",(Table2[[#This Row],[7d_positivity_public]]-Table2[[#This Row],[7d_positivity_all]])/Table2[[#This Row],[7d_positivity_public]])</f>
        <v/>
      </c>
      <c r="W4106" s="13"/>
    </row>
    <row r="4107" spans="1:23" x14ac:dyDescent="0.25">
      <c r="A4107" s="10">
        <v>44530</v>
      </c>
      <c r="B4107">
        <v>134</v>
      </c>
      <c r="C4107" t="s">
        <v>93</v>
      </c>
      <c r="D4107">
        <v>0</v>
      </c>
      <c r="E4107">
        <v>3</v>
      </c>
      <c r="F4107">
        <v>-3</v>
      </c>
      <c r="G4107">
        <v>0</v>
      </c>
      <c r="H4107">
        <v>83</v>
      </c>
      <c r="I4107">
        <v>0</v>
      </c>
      <c r="J4107">
        <v>71</v>
      </c>
      <c r="K4107">
        <v>84</v>
      </c>
      <c r="L4107">
        <v>81</v>
      </c>
      <c r="M4107">
        <v>86</v>
      </c>
      <c r="N4107">
        <v>79</v>
      </c>
      <c r="O4107">
        <v>63</v>
      </c>
      <c r="P4107">
        <v>80</v>
      </c>
      <c r="Q4107">
        <v>74</v>
      </c>
      <c r="R4107">
        <v>83</v>
      </c>
      <c r="S4107">
        <v>24</v>
      </c>
      <c r="T4107" s="34">
        <f>_xlfn.XLOOKUP(B4107,'LHA Demog pivot'!$B$4:$B$93,'LHA Demog pivot'!$C$4:$C$93,,,1)</f>
        <v>4781</v>
      </c>
      <c r="U4107" s="36">
        <f>ROUND(Table2[[#This Row],[LHA_Pop_2016]]*Table2[[#This Row],[C_ADR_7day]]/100000*7,0)</f>
        <v>0</v>
      </c>
      <c r="V4107" s="13" t="str">
        <f>IF(OR(Table2[[#This Row],[7d_positivity_public]]=0,ISBLANK(Table2[[#This Row],[7d_positivity_public]])),"",(Table2[[#This Row],[7d_positivity_public]]-Table2[[#This Row],[7d_positivity_all]])/Table2[[#This Row],[7d_positivity_public]])</f>
        <v/>
      </c>
      <c r="W4107" s="13"/>
    </row>
    <row r="4108" spans="1:23" x14ac:dyDescent="0.25">
      <c r="A4108" s="10">
        <v>44530</v>
      </c>
      <c r="B4108">
        <v>135</v>
      </c>
      <c r="C4108" t="s">
        <v>95</v>
      </c>
      <c r="D4108">
        <v>4</v>
      </c>
      <c r="E4108">
        <v>24</v>
      </c>
      <c r="F4108">
        <v>-20</v>
      </c>
      <c r="G4108">
        <v>4</v>
      </c>
      <c r="H4108">
        <v>79</v>
      </c>
      <c r="I4108">
        <v>0</v>
      </c>
      <c r="J4108">
        <v>63</v>
      </c>
      <c r="K4108">
        <v>80</v>
      </c>
      <c r="L4108">
        <v>70</v>
      </c>
      <c r="M4108">
        <v>87</v>
      </c>
      <c r="N4108">
        <v>75</v>
      </c>
      <c r="O4108">
        <v>56</v>
      </c>
      <c r="P4108">
        <v>76</v>
      </c>
      <c r="Q4108">
        <v>65</v>
      </c>
      <c r="R4108">
        <v>84</v>
      </c>
      <c r="S4108">
        <v>34</v>
      </c>
      <c r="T4108" s="34">
        <f>_xlfn.XLOOKUP(B4108,'LHA Demog pivot'!$B$4:$B$93,'LHA Demog pivot'!$C$4:$C$93,,,1)</f>
        <v>10220</v>
      </c>
      <c r="U4108" s="36">
        <f>ROUND(Table2[[#This Row],[LHA_Pop_2016]]*Table2[[#This Row],[C_ADR_7day]]/100000*7,0)</f>
        <v>3</v>
      </c>
      <c r="V4108" s="13">
        <f>IF(OR(Table2[[#This Row],[7d_positivity_public]]=0,ISBLANK(Table2[[#This Row],[7d_positivity_public]])),"",(Table2[[#This Row],[7d_positivity_public]]-Table2[[#This Row],[7d_positivity_all]])/Table2[[#This Row],[7d_positivity_public]])</f>
        <v>1</v>
      </c>
      <c r="W4108" s="13"/>
    </row>
    <row r="4109" spans="1:23" x14ac:dyDescent="0.25">
      <c r="A4109" s="10">
        <v>44530</v>
      </c>
      <c r="B4109">
        <v>136</v>
      </c>
      <c r="C4109" t="s">
        <v>253</v>
      </c>
      <c r="D4109">
        <v>7</v>
      </c>
      <c r="E4109">
        <v>8</v>
      </c>
      <c r="F4109">
        <v>-1</v>
      </c>
      <c r="G4109">
        <v>5</v>
      </c>
      <c r="H4109">
        <v>84</v>
      </c>
      <c r="I4109">
        <v>0</v>
      </c>
      <c r="J4109">
        <v>78</v>
      </c>
      <c r="K4109">
        <v>85</v>
      </c>
      <c r="L4109">
        <v>79</v>
      </c>
      <c r="M4109">
        <v>90</v>
      </c>
      <c r="N4109">
        <v>81</v>
      </c>
      <c r="O4109">
        <v>72</v>
      </c>
      <c r="P4109">
        <v>82</v>
      </c>
      <c r="Q4109">
        <v>74</v>
      </c>
      <c r="R4109">
        <v>88</v>
      </c>
      <c r="S4109">
        <v>51</v>
      </c>
      <c r="T4109" s="34">
        <f>_xlfn.XLOOKUP(B4109,'LHA Demog pivot'!$B$4:$B$93,'LHA Demog pivot'!$C$4:$C$93,,,1)</f>
        <v>66849</v>
      </c>
      <c r="U4109" s="36">
        <f>ROUND(Table2[[#This Row],[LHA_Pop_2016]]*Table2[[#This Row],[C_ADR_7day]]/100000*7,0)</f>
        <v>33</v>
      </c>
      <c r="V4109" s="13">
        <f>IF(OR(Table2[[#This Row],[7d_positivity_public]]=0,ISBLANK(Table2[[#This Row],[7d_positivity_public]])),"",(Table2[[#This Row],[7d_positivity_public]]-Table2[[#This Row],[7d_positivity_all]])/Table2[[#This Row],[7d_positivity_public]])</f>
        <v>1</v>
      </c>
      <c r="W4109" s="13"/>
    </row>
    <row r="4110" spans="1:23" x14ac:dyDescent="0.25">
      <c r="A4110" s="10">
        <v>44530</v>
      </c>
      <c r="B4110">
        <v>137</v>
      </c>
      <c r="C4110" t="s">
        <v>254</v>
      </c>
      <c r="D4110">
        <v>9</v>
      </c>
      <c r="E4110">
        <v>9</v>
      </c>
      <c r="F4110">
        <v>0</v>
      </c>
      <c r="G4110">
        <v>6</v>
      </c>
      <c r="H4110">
        <v>88</v>
      </c>
      <c r="I4110">
        <v>0</v>
      </c>
      <c r="J4110">
        <v>80</v>
      </c>
      <c r="K4110">
        <v>89</v>
      </c>
      <c r="L4110">
        <v>88</v>
      </c>
      <c r="M4110">
        <v>90</v>
      </c>
      <c r="N4110">
        <v>85</v>
      </c>
      <c r="O4110">
        <v>74</v>
      </c>
      <c r="P4110">
        <v>86</v>
      </c>
      <c r="Q4110">
        <v>83</v>
      </c>
      <c r="R4110">
        <v>88</v>
      </c>
      <c r="S4110">
        <v>42</v>
      </c>
      <c r="T4110" s="34">
        <f>_xlfn.XLOOKUP(B4110,'LHA Demog pivot'!$B$4:$B$93,'LHA Demog pivot'!$C$4:$C$93,,,1)</f>
        <v>194882</v>
      </c>
      <c r="U4110" s="36">
        <f>ROUND(Table2[[#This Row],[LHA_Pop_2016]]*Table2[[#This Row],[C_ADR_7day]]/100000*7,0)</f>
        <v>123</v>
      </c>
      <c r="V4110" s="13">
        <f>IF(OR(Table2[[#This Row],[7d_positivity_public]]=0,ISBLANK(Table2[[#This Row],[7d_positivity_public]])),"",(Table2[[#This Row],[7d_positivity_public]]-Table2[[#This Row],[7d_positivity_all]])/Table2[[#This Row],[7d_positivity_public]])</f>
        <v>1</v>
      </c>
      <c r="W4110" s="13"/>
    </row>
    <row r="4111" spans="1:23" x14ac:dyDescent="0.25">
      <c r="A4111" s="10">
        <v>44530</v>
      </c>
      <c r="B4111">
        <v>138</v>
      </c>
      <c r="C4111" t="s">
        <v>116</v>
      </c>
      <c r="D4111">
        <v>24</v>
      </c>
      <c r="E4111">
        <v>17</v>
      </c>
      <c r="F4111">
        <v>7</v>
      </c>
      <c r="G4111">
        <v>13</v>
      </c>
      <c r="H4111">
        <v>88</v>
      </c>
      <c r="I4111">
        <v>0</v>
      </c>
      <c r="J4111">
        <v>81</v>
      </c>
      <c r="K4111">
        <v>88</v>
      </c>
      <c r="L4111">
        <v>82</v>
      </c>
      <c r="M4111">
        <v>91</v>
      </c>
      <c r="N4111">
        <v>85</v>
      </c>
      <c r="O4111">
        <v>75</v>
      </c>
      <c r="P4111">
        <v>85</v>
      </c>
      <c r="Q4111">
        <v>79</v>
      </c>
      <c r="R4111">
        <v>89</v>
      </c>
      <c r="S4111">
        <v>42</v>
      </c>
      <c r="T4111" s="34">
        <f>_xlfn.XLOOKUP(B4111,'LHA Demog pivot'!$B$4:$B$93,'LHA Demog pivot'!$C$4:$C$93,,,1)</f>
        <v>12110</v>
      </c>
      <c r="U4111" s="36">
        <f>ROUND(Table2[[#This Row],[LHA_Pop_2016]]*Table2[[#This Row],[C_ADR_7day]]/100000*7,0)</f>
        <v>20</v>
      </c>
      <c r="V4111" s="13">
        <f>IF(OR(Table2[[#This Row],[7d_positivity_public]]=0,ISBLANK(Table2[[#This Row],[7d_positivity_public]])),"",(Table2[[#This Row],[7d_positivity_public]]-Table2[[#This Row],[7d_positivity_all]])/Table2[[#This Row],[7d_positivity_public]])</f>
        <v>1</v>
      </c>
      <c r="W4111" s="13"/>
    </row>
    <row r="4112" spans="1:23" x14ac:dyDescent="0.25">
      <c r="A4112" s="10">
        <v>44530</v>
      </c>
      <c r="B4112">
        <v>139</v>
      </c>
      <c r="C4112" t="s">
        <v>118</v>
      </c>
      <c r="D4112">
        <v>18</v>
      </c>
      <c r="E4112">
        <v>42</v>
      </c>
      <c r="F4112">
        <v>-24</v>
      </c>
      <c r="G4112">
        <v>10</v>
      </c>
      <c r="H4112">
        <v>73</v>
      </c>
      <c r="I4112">
        <v>0</v>
      </c>
      <c r="J4112">
        <v>45</v>
      </c>
      <c r="K4112">
        <v>75</v>
      </c>
      <c r="L4112">
        <v>63</v>
      </c>
      <c r="M4112">
        <v>83</v>
      </c>
      <c r="N4112">
        <v>68</v>
      </c>
      <c r="O4112">
        <v>39</v>
      </c>
      <c r="P4112">
        <v>71</v>
      </c>
      <c r="Q4112">
        <v>56</v>
      </c>
      <c r="R4112">
        <v>80</v>
      </c>
      <c r="S4112">
        <v>32</v>
      </c>
      <c r="T4112" s="34">
        <f>_xlfn.XLOOKUP(B4112,'LHA Demog pivot'!$B$4:$B$93,'LHA Demog pivot'!$C$4:$C$93,,,1)</f>
        <v>7285</v>
      </c>
      <c r="U4112" s="36">
        <f>ROUND(Table2[[#This Row],[LHA_Pop_2016]]*Table2[[#This Row],[C_ADR_7day]]/100000*7,0)</f>
        <v>9</v>
      </c>
      <c r="V4112" s="13">
        <f>IF(OR(Table2[[#This Row],[7d_positivity_public]]=0,ISBLANK(Table2[[#This Row],[7d_positivity_public]])),"",(Table2[[#This Row],[7d_positivity_public]]-Table2[[#This Row],[7d_positivity_all]])/Table2[[#This Row],[7d_positivity_public]])</f>
        <v>1</v>
      </c>
      <c r="W4112" s="13"/>
    </row>
    <row r="4113" spans="1:23" x14ac:dyDescent="0.25">
      <c r="A4113" s="10">
        <v>44530</v>
      </c>
      <c r="B4113">
        <v>141</v>
      </c>
      <c r="C4113" t="s">
        <v>255</v>
      </c>
      <c r="D4113">
        <v>2</v>
      </c>
      <c r="E4113">
        <v>0</v>
      </c>
      <c r="F4113">
        <v>2</v>
      </c>
      <c r="G4113">
        <v>3</v>
      </c>
      <c r="H4113">
        <v>96</v>
      </c>
      <c r="I4113">
        <v>0</v>
      </c>
      <c r="J4113">
        <v>88</v>
      </c>
      <c r="K4113">
        <v>96</v>
      </c>
      <c r="L4113">
        <v>98</v>
      </c>
      <c r="M4113">
        <v>94</v>
      </c>
      <c r="N4113">
        <v>91</v>
      </c>
      <c r="O4113">
        <v>78</v>
      </c>
      <c r="P4113">
        <v>92</v>
      </c>
      <c r="Q4113">
        <v>92</v>
      </c>
      <c r="R4113">
        <v>92</v>
      </c>
      <c r="S4113">
        <v>47</v>
      </c>
      <c r="T4113" s="34">
        <f>_xlfn.XLOOKUP(B4113,'LHA Demog pivot'!$B$4:$B$93,'LHA Demog pivot'!$C$4:$C$93,,,1)</f>
        <v>8085</v>
      </c>
      <c r="U4113" s="36">
        <f>ROUND(Table2[[#This Row],[LHA_Pop_2016]]*Table2[[#This Row],[C_ADR_7day]]/100000*7,0)</f>
        <v>1</v>
      </c>
      <c r="V4113" s="13">
        <f>IF(OR(Table2[[#This Row],[7d_positivity_public]]=0,ISBLANK(Table2[[#This Row],[7d_positivity_public]])),"",(Table2[[#This Row],[7d_positivity_public]]-Table2[[#This Row],[7d_positivity_all]])/Table2[[#This Row],[7d_positivity_public]])</f>
        <v>1</v>
      </c>
      <c r="W4113" s="13"/>
    </row>
    <row r="4114" spans="1:23" x14ac:dyDescent="0.25">
      <c r="A4114" s="10">
        <v>44530</v>
      </c>
      <c r="B4114">
        <v>142</v>
      </c>
      <c r="C4114" t="s">
        <v>120</v>
      </c>
      <c r="D4114">
        <v>18</v>
      </c>
      <c r="E4114">
        <v>16</v>
      </c>
      <c r="F4114">
        <v>2</v>
      </c>
      <c r="G4114">
        <v>10</v>
      </c>
      <c r="H4114">
        <v>81</v>
      </c>
      <c r="I4114">
        <v>0</v>
      </c>
      <c r="J4114">
        <v>67</v>
      </c>
      <c r="K4114">
        <v>82</v>
      </c>
      <c r="L4114">
        <v>74</v>
      </c>
      <c r="M4114">
        <v>88</v>
      </c>
      <c r="N4114">
        <v>78</v>
      </c>
      <c r="O4114">
        <v>63</v>
      </c>
      <c r="P4114">
        <v>79</v>
      </c>
      <c r="Q4114">
        <v>68</v>
      </c>
      <c r="R4114">
        <v>85</v>
      </c>
      <c r="S4114">
        <v>49</v>
      </c>
      <c r="T4114" s="34">
        <f>_xlfn.XLOOKUP(B4114,'LHA Demog pivot'!$B$4:$B$93,'LHA Demog pivot'!$C$4:$C$93,,,1)</f>
        <v>33648</v>
      </c>
      <c r="U4114" s="36">
        <f>ROUND(Table2[[#This Row],[LHA_Pop_2016]]*Table2[[#This Row],[C_ADR_7day]]/100000*7,0)</f>
        <v>42</v>
      </c>
      <c r="V4114" s="13">
        <f>IF(OR(Table2[[#This Row],[7d_positivity_public]]=0,ISBLANK(Table2[[#This Row],[7d_positivity_public]])),"",(Table2[[#This Row],[7d_positivity_public]]-Table2[[#This Row],[7d_positivity_all]])/Table2[[#This Row],[7d_positivity_public]])</f>
        <v>1</v>
      </c>
      <c r="W4114" s="13"/>
    </row>
    <row r="4115" spans="1:23" x14ac:dyDescent="0.25">
      <c r="A4115" s="10">
        <v>44530</v>
      </c>
      <c r="B4115">
        <v>143</v>
      </c>
      <c r="C4115" t="s">
        <v>256</v>
      </c>
      <c r="D4115">
        <v>9</v>
      </c>
      <c r="E4115">
        <v>10</v>
      </c>
      <c r="F4115">
        <v>-1</v>
      </c>
      <c r="G4115">
        <v>6</v>
      </c>
      <c r="H4115">
        <v>90</v>
      </c>
      <c r="I4115">
        <v>0</v>
      </c>
      <c r="J4115">
        <v>82</v>
      </c>
      <c r="K4115">
        <v>90</v>
      </c>
      <c r="L4115">
        <v>89</v>
      </c>
      <c r="M4115">
        <v>91</v>
      </c>
      <c r="N4115">
        <v>86</v>
      </c>
      <c r="O4115">
        <v>77</v>
      </c>
      <c r="P4115">
        <v>86</v>
      </c>
      <c r="Q4115">
        <v>83</v>
      </c>
      <c r="R4115">
        <v>89</v>
      </c>
      <c r="S4115">
        <v>45</v>
      </c>
      <c r="T4115" s="34">
        <f>_xlfn.XLOOKUP(B4115,'LHA Demog pivot'!$B$4:$B$93,'LHA Demog pivot'!$C$4:$C$93,,,1)</f>
        <v>113287</v>
      </c>
      <c r="U4115" s="36">
        <f>ROUND(Table2[[#This Row],[LHA_Pop_2016]]*Table2[[#This Row],[C_ADR_7day]]/100000*7,0)</f>
        <v>71</v>
      </c>
      <c r="V4115" s="13">
        <f>IF(OR(Table2[[#This Row],[7d_positivity_public]]=0,ISBLANK(Table2[[#This Row],[7d_positivity_public]])),"",(Table2[[#This Row],[7d_positivity_public]]-Table2[[#This Row],[7d_positivity_all]])/Table2[[#This Row],[7d_positivity_public]])</f>
        <v>1</v>
      </c>
      <c r="W4115" s="13"/>
    </row>
    <row r="4116" spans="1:23" x14ac:dyDescent="0.25">
      <c r="A4116" s="10">
        <v>44530</v>
      </c>
      <c r="B4116">
        <v>144</v>
      </c>
      <c r="C4116" t="s">
        <v>257</v>
      </c>
      <c r="D4116">
        <v>1</v>
      </c>
      <c r="E4116">
        <v>4</v>
      </c>
      <c r="F4116">
        <v>-3</v>
      </c>
      <c r="G4116">
        <v>1</v>
      </c>
      <c r="H4116">
        <v>78</v>
      </c>
      <c r="I4116">
        <v>0</v>
      </c>
      <c r="J4116">
        <v>63</v>
      </c>
      <c r="K4116">
        <v>79</v>
      </c>
      <c r="L4116">
        <v>67</v>
      </c>
      <c r="M4116">
        <v>84</v>
      </c>
      <c r="N4116">
        <v>74</v>
      </c>
      <c r="O4116">
        <v>55</v>
      </c>
      <c r="P4116">
        <v>75</v>
      </c>
      <c r="Q4116">
        <v>60</v>
      </c>
      <c r="R4116">
        <v>82</v>
      </c>
      <c r="S4116">
        <v>33</v>
      </c>
      <c r="T4116" s="34">
        <f>_xlfn.XLOOKUP(B4116,'LHA Demog pivot'!$B$4:$B$93,'LHA Demog pivot'!$C$4:$C$93,,,1)</f>
        <v>14112</v>
      </c>
      <c r="U4116" s="36">
        <f>ROUND(Table2[[#This Row],[LHA_Pop_2016]]*Table2[[#This Row],[C_ADR_7day]]/100000*7,0)</f>
        <v>1</v>
      </c>
      <c r="V4116" s="13">
        <f>IF(OR(Table2[[#This Row],[7d_positivity_public]]=0,ISBLANK(Table2[[#This Row],[7d_positivity_public]])),"",(Table2[[#This Row],[7d_positivity_public]]-Table2[[#This Row],[7d_positivity_all]])/Table2[[#This Row],[7d_positivity_public]])</f>
        <v>1</v>
      </c>
      <c r="W4116" s="13"/>
    </row>
    <row r="4117" spans="1:23" x14ac:dyDescent="0.25">
      <c r="A4117" s="10">
        <v>44530</v>
      </c>
      <c r="B4117">
        <v>145</v>
      </c>
      <c r="C4117" t="s">
        <v>258</v>
      </c>
      <c r="D4117">
        <v>36</v>
      </c>
      <c r="E4117">
        <v>89</v>
      </c>
      <c r="F4117">
        <v>-53</v>
      </c>
      <c r="G4117">
        <v>14</v>
      </c>
      <c r="H4117">
        <v>78</v>
      </c>
      <c r="I4117">
        <v>0</v>
      </c>
      <c r="J4117">
        <v>65</v>
      </c>
      <c r="K4117">
        <v>79</v>
      </c>
      <c r="L4117">
        <v>73</v>
      </c>
      <c r="M4117">
        <v>83</v>
      </c>
      <c r="N4117">
        <v>74</v>
      </c>
      <c r="O4117">
        <v>60</v>
      </c>
      <c r="P4117">
        <v>75</v>
      </c>
      <c r="Q4117">
        <v>67</v>
      </c>
      <c r="R4117">
        <v>79</v>
      </c>
      <c r="S4117">
        <v>31</v>
      </c>
      <c r="T4117" s="34">
        <f>_xlfn.XLOOKUP(B4117,'LHA Demog pivot'!$B$4:$B$93,'LHA Demog pivot'!$C$4:$C$93,,,1)</f>
        <v>4050</v>
      </c>
      <c r="U4117" s="36">
        <f>ROUND(Table2[[#This Row],[LHA_Pop_2016]]*Table2[[#This Row],[C_ADR_7day]]/100000*7,0)</f>
        <v>10</v>
      </c>
      <c r="V4117" s="13">
        <f>IF(OR(Table2[[#This Row],[7d_positivity_public]]=0,ISBLANK(Table2[[#This Row],[7d_positivity_public]])),"",(Table2[[#This Row],[7d_positivity_public]]-Table2[[#This Row],[7d_positivity_all]])/Table2[[#This Row],[7d_positivity_public]])</f>
        <v>1</v>
      </c>
      <c r="W4117" s="13"/>
    </row>
    <row r="4118" spans="1:23" x14ac:dyDescent="0.25">
      <c r="A4118" s="10">
        <v>44530</v>
      </c>
      <c r="B4118">
        <v>146</v>
      </c>
      <c r="C4118" t="s">
        <v>259</v>
      </c>
      <c r="D4118">
        <v>45</v>
      </c>
      <c r="E4118">
        <v>39</v>
      </c>
      <c r="F4118">
        <v>6</v>
      </c>
      <c r="G4118">
        <v>19</v>
      </c>
      <c r="H4118">
        <v>79</v>
      </c>
      <c r="I4118">
        <v>0</v>
      </c>
      <c r="J4118">
        <v>68</v>
      </c>
      <c r="K4118">
        <v>80</v>
      </c>
      <c r="L4118">
        <v>74</v>
      </c>
      <c r="M4118">
        <v>85</v>
      </c>
      <c r="N4118">
        <v>73</v>
      </c>
      <c r="O4118">
        <v>60</v>
      </c>
      <c r="P4118">
        <v>74</v>
      </c>
      <c r="Q4118">
        <v>67</v>
      </c>
      <c r="R4118">
        <v>81</v>
      </c>
      <c r="S4118">
        <v>36</v>
      </c>
      <c r="T4118" s="34">
        <f>_xlfn.XLOOKUP(B4118,'LHA Demog pivot'!$B$4:$B$93,'LHA Demog pivot'!$C$4:$C$93,,,1)</f>
        <v>24815</v>
      </c>
      <c r="U4118" s="36">
        <f>ROUND(Table2[[#This Row],[LHA_Pop_2016]]*Table2[[#This Row],[C_ADR_7day]]/100000*7,0)</f>
        <v>78</v>
      </c>
      <c r="V4118" s="13">
        <f>IF(OR(Table2[[#This Row],[7d_positivity_public]]=0,ISBLANK(Table2[[#This Row],[7d_positivity_public]])),"",(Table2[[#This Row],[7d_positivity_public]]-Table2[[#This Row],[7d_positivity_all]])/Table2[[#This Row],[7d_positivity_public]])</f>
        <v>1</v>
      </c>
      <c r="W4118" s="13"/>
    </row>
    <row r="4119" spans="1:23" x14ac:dyDescent="0.25">
      <c r="A4119" s="10">
        <v>44530</v>
      </c>
      <c r="B4119">
        <v>147</v>
      </c>
      <c r="C4119" t="s">
        <v>260</v>
      </c>
      <c r="D4119">
        <v>0</v>
      </c>
      <c r="E4119">
        <v>0</v>
      </c>
      <c r="F4119">
        <v>0</v>
      </c>
      <c r="G4119">
        <v>0</v>
      </c>
      <c r="H4119">
        <v>81</v>
      </c>
      <c r="I4119">
        <v>0</v>
      </c>
      <c r="J4119">
        <v>74</v>
      </c>
      <c r="K4119">
        <v>81</v>
      </c>
      <c r="L4119">
        <v>76</v>
      </c>
      <c r="M4119">
        <v>85</v>
      </c>
      <c r="N4119">
        <v>75</v>
      </c>
      <c r="O4119">
        <v>64</v>
      </c>
      <c r="P4119">
        <v>76</v>
      </c>
      <c r="Q4119">
        <v>68</v>
      </c>
      <c r="R4119">
        <v>82</v>
      </c>
      <c r="S4119">
        <v>38</v>
      </c>
      <c r="T4119" s="34">
        <f>_xlfn.XLOOKUP(B4119,'LHA Demog pivot'!$B$4:$B$93,'LHA Demog pivot'!$C$4:$C$93,,,1)</f>
        <v>4012</v>
      </c>
      <c r="U4119" s="36">
        <f>ROUND(Table2[[#This Row],[LHA_Pop_2016]]*Table2[[#This Row],[C_ADR_7day]]/100000*7,0)</f>
        <v>0</v>
      </c>
      <c r="V4119" s="13" t="str">
        <f>IF(OR(Table2[[#This Row],[7d_positivity_public]]=0,ISBLANK(Table2[[#This Row],[7d_positivity_public]])),"",(Table2[[#This Row],[7d_positivity_public]]-Table2[[#This Row],[7d_positivity_all]])/Table2[[#This Row],[7d_positivity_public]])</f>
        <v/>
      </c>
      <c r="W4119" s="13"/>
    </row>
    <row r="4120" spans="1:23" x14ac:dyDescent="0.25">
      <c r="A4120" s="10">
        <v>44530</v>
      </c>
      <c r="B4120">
        <v>148</v>
      </c>
      <c r="C4120" t="s">
        <v>261</v>
      </c>
      <c r="D4120">
        <v>6</v>
      </c>
      <c r="E4120">
        <v>2</v>
      </c>
      <c r="F4120">
        <v>4</v>
      </c>
      <c r="G4120">
        <v>8</v>
      </c>
      <c r="H4120">
        <v>80</v>
      </c>
      <c r="I4120">
        <v>0</v>
      </c>
      <c r="J4120">
        <v>63</v>
      </c>
      <c r="K4120">
        <v>81</v>
      </c>
      <c r="L4120">
        <v>73</v>
      </c>
      <c r="M4120">
        <v>86</v>
      </c>
      <c r="N4120">
        <v>75</v>
      </c>
      <c r="O4120">
        <v>55</v>
      </c>
      <c r="P4120">
        <v>76</v>
      </c>
      <c r="Q4120">
        <v>66</v>
      </c>
      <c r="R4120">
        <v>82</v>
      </c>
      <c r="S4120">
        <v>24</v>
      </c>
      <c r="T4120" s="34">
        <f>_xlfn.XLOOKUP(B4120,'LHA Demog pivot'!$B$4:$B$93,'LHA Demog pivot'!$C$4:$C$93,,,1)</f>
        <v>6548</v>
      </c>
      <c r="U4120" s="36">
        <f>ROUND(Table2[[#This Row],[LHA_Pop_2016]]*Table2[[#This Row],[C_ADR_7day]]/100000*7,0)</f>
        <v>3</v>
      </c>
      <c r="V4120" s="13">
        <f>IF(OR(Table2[[#This Row],[7d_positivity_public]]=0,ISBLANK(Table2[[#This Row],[7d_positivity_public]])),"",(Table2[[#This Row],[7d_positivity_public]]-Table2[[#This Row],[7d_positivity_all]])/Table2[[#This Row],[7d_positivity_public]])</f>
        <v>1</v>
      </c>
      <c r="W4120" s="13"/>
    </row>
    <row r="4121" spans="1:23" x14ac:dyDescent="0.25">
      <c r="A4121" s="10">
        <v>44530</v>
      </c>
      <c r="B4121">
        <v>149</v>
      </c>
      <c r="C4121" t="s">
        <v>124</v>
      </c>
      <c r="D4121">
        <v>0</v>
      </c>
      <c r="E4121">
        <v>2</v>
      </c>
      <c r="F4121">
        <v>-2</v>
      </c>
      <c r="G4121">
        <v>0</v>
      </c>
      <c r="H4121">
        <v>82</v>
      </c>
      <c r="I4121">
        <v>0</v>
      </c>
      <c r="J4121">
        <v>72</v>
      </c>
      <c r="K4121">
        <v>82</v>
      </c>
      <c r="L4121">
        <v>76</v>
      </c>
      <c r="M4121">
        <v>87</v>
      </c>
      <c r="N4121">
        <v>76</v>
      </c>
      <c r="O4121">
        <v>63</v>
      </c>
      <c r="P4121">
        <v>77</v>
      </c>
      <c r="Q4121">
        <v>68</v>
      </c>
      <c r="R4121">
        <v>84</v>
      </c>
      <c r="S4121">
        <v>26</v>
      </c>
      <c r="T4121" s="34">
        <f>_xlfn.XLOOKUP(B4121,'LHA Demog pivot'!$B$4:$B$93,'LHA Demog pivot'!$C$4:$C$93,,,1)</f>
        <v>10855</v>
      </c>
      <c r="U4121" s="36">
        <f>ROUND(Table2[[#This Row],[LHA_Pop_2016]]*Table2[[#This Row],[C_ADR_7day]]/100000*7,0)</f>
        <v>0</v>
      </c>
      <c r="V4121" s="13" t="str">
        <f>IF(OR(Table2[[#This Row],[7d_positivity_public]]=0,ISBLANK(Table2[[#This Row],[7d_positivity_public]])),"",(Table2[[#This Row],[7d_positivity_public]]-Table2[[#This Row],[7d_positivity_all]])/Table2[[#This Row],[7d_positivity_public]])</f>
        <v/>
      </c>
      <c r="W4121" s="13"/>
    </row>
    <row r="4122" spans="1:23" x14ac:dyDescent="0.25">
      <c r="A4122" s="10">
        <v>44530</v>
      </c>
      <c r="B4122">
        <v>211</v>
      </c>
      <c r="C4122" t="s">
        <v>262</v>
      </c>
      <c r="D4122">
        <v>6</v>
      </c>
      <c r="E4122">
        <v>0</v>
      </c>
      <c r="F4122">
        <v>6</v>
      </c>
      <c r="G4122">
        <v>4</v>
      </c>
      <c r="H4122">
        <v>79</v>
      </c>
      <c r="I4122">
        <v>0</v>
      </c>
      <c r="J4122">
        <v>61</v>
      </c>
      <c r="K4122">
        <v>80</v>
      </c>
      <c r="L4122">
        <v>73</v>
      </c>
      <c r="M4122">
        <v>84</v>
      </c>
      <c r="N4122">
        <v>74</v>
      </c>
      <c r="O4122">
        <v>53</v>
      </c>
      <c r="P4122">
        <v>75</v>
      </c>
      <c r="Q4122">
        <v>66</v>
      </c>
      <c r="R4122">
        <v>80</v>
      </c>
      <c r="S4122">
        <v>36</v>
      </c>
      <c r="T4122" s="34">
        <f>_xlfn.XLOOKUP(B4122,'LHA Demog pivot'!$B$4:$B$93,'LHA Demog pivot'!$C$4:$C$93,,,1)</f>
        <v>8129</v>
      </c>
      <c r="U4122" s="36">
        <f>ROUND(Table2[[#This Row],[LHA_Pop_2016]]*Table2[[#This Row],[C_ADR_7day]]/100000*7,0)</f>
        <v>3</v>
      </c>
      <c r="V4122" s="13">
        <f>IF(OR(Table2[[#This Row],[7d_positivity_public]]=0,ISBLANK(Table2[[#This Row],[7d_positivity_public]])),"",(Table2[[#This Row],[7d_positivity_public]]-Table2[[#This Row],[7d_positivity_all]])/Table2[[#This Row],[7d_positivity_public]])</f>
        <v>1</v>
      </c>
      <c r="W4122" s="13"/>
    </row>
    <row r="4123" spans="1:23" x14ac:dyDescent="0.25">
      <c r="A4123" s="10">
        <v>44530</v>
      </c>
      <c r="B4123">
        <v>212</v>
      </c>
      <c r="C4123" t="s">
        <v>263</v>
      </c>
      <c r="D4123">
        <v>9</v>
      </c>
      <c r="E4123">
        <v>8</v>
      </c>
      <c r="F4123">
        <v>1</v>
      </c>
      <c r="G4123">
        <v>7</v>
      </c>
      <c r="H4123">
        <v>82</v>
      </c>
      <c r="I4123">
        <v>0</v>
      </c>
      <c r="J4123">
        <v>71</v>
      </c>
      <c r="K4123">
        <v>83</v>
      </c>
      <c r="L4123">
        <v>77</v>
      </c>
      <c r="M4123">
        <v>88</v>
      </c>
      <c r="N4123">
        <v>78</v>
      </c>
      <c r="O4123">
        <v>66</v>
      </c>
      <c r="P4123">
        <v>79</v>
      </c>
      <c r="Q4123">
        <v>72</v>
      </c>
      <c r="R4123">
        <v>85</v>
      </c>
      <c r="S4123">
        <v>49</v>
      </c>
      <c r="T4123" s="34">
        <f>_xlfn.XLOOKUP(B4123,'LHA Demog pivot'!$B$4:$B$93,'LHA Demog pivot'!$C$4:$C$93,,,1)</f>
        <v>93177</v>
      </c>
      <c r="U4123" s="36">
        <f>ROUND(Table2[[#This Row],[LHA_Pop_2016]]*Table2[[#This Row],[C_ADR_7day]]/100000*7,0)</f>
        <v>59</v>
      </c>
      <c r="V4123" s="13">
        <f>IF(OR(Table2[[#This Row],[7d_positivity_public]]=0,ISBLANK(Table2[[#This Row],[7d_positivity_public]])),"",(Table2[[#This Row],[7d_positivity_public]]-Table2[[#This Row],[7d_positivity_all]])/Table2[[#This Row],[7d_positivity_public]])</f>
        <v>1</v>
      </c>
      <c r="W4123" s="13"/>
    </row>
    <row r="4124" spans="1:23" x14ac:dyDescent="0.25">
      <c r="A4124" s="10">
        <v>44530</v>
      </c>
      <c r="B4124">
        <v>213</v>
      </c>
      <c r="C4124" t="s">
        <v>264</v>
      </c>
      <c r="D4124">
        <v>9</v>
      </c>
      <c r="E4124">
        <v>16</v>
      </c>
      <c r="F4124">
        <v>-7</v>
      </c>
      <c r="G4124">
        <v>6</v>
      </c>
      <c r="H4124">
        <v>89</v>
      </c>
      <c r="I4124">
        <v>0</v>
      </c>
      <c r="J4124">
        <v>80</v>
      </c>
      <c r="K4124">
        <v>89</v>
      </c>
      <c r="L4124">
        <v>89</v>
      </c>
      <c r="M4124">
        <v>90</v>
      </c>
      <c r="N4124">
        <v>85</v>
      </c>
      <c r="O4124">
        <v>75</v>
      </c>
      <c r="P4124">
        <v>86</v>
      </c>
      <c r="Q4124">
        <v>84</v>
      </c>
      <c r="R4124">
        <v>88</v>
      </c>
      <c r="S4124">
        <v>39</v>
      </c>
      <c r="T4124" s="34">
        <f>_xlfn.XLOOKUP(B4124,'LHA Demog pivot'!$B$4:$B$93,'LHA Demog pivot'!$C$4:$C$93,,,1)</f>
        <v>141685</v>
      </c>
      <c r="U4124" s="36">
        <f>ROUND(Table2[[#This Row],[LHA_Pop_2016]]*Table2[[#This Row],[C_ADR_7day]]/100000*7,0)</f>
        <v>89</v>
      </c>
      <c r="V4124" s="13">
        <f>IF(OR(Table2[[#This Row],[7d_positivity_public]]=0,ISBLANK(Table2[[#This Row],[7d_positivity_public]])),"",(Table2[[#This Row],[7d_positivity_public]]-Table2[[#This Row],[7d_positivity_all]])/Table2[[#This Row],[7d_positivity_public]])</f>
        <v>1</v>
      </c>
      <c r="W4124" s="13"/>
    </row>
    <row r="4125" spans="1:23" x14ac:dyDescent="0.25">
      <c r="A4125" s="10">
        <v>44530</v>
      </c>
      <c r="B4125">
        <v>214</v>
      </c>
      <c r="C4125" t="s">
        <v>265</v>
      </c>
      <c r="D4125">
        <v>21</v>
      </c>
      <c r="E4125">
        <v>19</v>
      </c>
      <c r="F4125">
        <v>2</v>
      </c>
      <c r="G4125">
        <v>11</v>
      </c>
      <c r="H4125">
        <v>82</v>
      </c>
      <c r="I4125">
        <v>0</v>
      </c>
      <c r="J4125">
        <v>75</v>
      </c>
      <c r="K4125">
        <v>83</v>
      </c>
      <c r="L4125">
        <v>78</v>
      </c>
      <c r="M4125">
        <v>88</v>
      </c>
      <c r="N4125">
        <v>78</v>
      </c>
      <c r="O4125">
        <v>69</v>
      </c>
      <c r="P4125">
        <v>79</v>
      </c>
      <c r="Q4125">
        <v>73</v>
      </c>
      <c r="R4125">
        <v>85</v>
      </c>
      <c r="S4125">
        <v>45</v>
      </c>
      <c r="T4125" s="34">
        <f>_xlfn.XLOOKUP(B4125,'LHA Demog pivot'!$B$4:$B$93,'LHA Demog pivot'!$C$4:$C$93,,,1)</f>
        <v>43157</v>
      </c>
      <c r="U4125" s="36">
        <f>ROUND(Table2[[#This Row],[LHA_Pop_2016]]*Table2[[#This Row],[C_ADR_7day]]/100000*7,0)</f>
        <v>63</v>
      </c>
      <c r="V4125" s="13">
        <f>IF(OR(Table2[[#This Row],[7d_positivity_public]]=0,ISBLANK(Table2[[#This Row],[7d_positivity_public]])),"",(Table2[[#This Row],[7d_positivity_public]]-Table2[[#This Row],[7d_positivity_all]])/Table2[[#This Row],[7d_positivity_public]])</f>
        <v>1</v>
      </c>
      <c r="W4125" s="13"/>
    </row>
    <row r="4126" spans="1:23" x14ac:dyDescent="0.25">
      <c r="A4126" s="10">
        <v>44530</v>
      </c>
      <c r="B4126">
        <v>215</v>
      </c>
      <c r="C4126" t="s">
        <v>135</v>
      </c>
      <c r="D4126">
        <v>9</v>
      </c>
      <c r="E4126">
        <v>4</v>
      </c>
      <c r="F4126">
        <v>5</v>
      </c>
      <c r="G4126">
        <v>8</v>
      </c>
      <c r="H4126">
        <v>85</v>
      </c>
      <c r="I4126">
        <v>0</v>
      </c>
      <c r="J4126">
        <v>70</v>
      </c>
      <c r="K4126">
        <v>86</v>
      </c>
      <c r="L4126">
        <v>79</v>
      </c>
      <c r="M4126">
        <v>90</v>
      </c>
      <c r="N4126">
        <v>81</v>
      </c>
      <c r="O4126">
        <v>63</v>
      </c>
      <c r="P4126">
        <v>82</v>
      </c>
      <c r="Q4126">
        <v>72</v>
      </c>
      <c r="R4126">
        <v>88</v>
      </c>
      <c r="S4126">
        <v>54</v>
      </c>
      <c r="T4126" s="34">
        <f>_xlfn.XLOOKUP(B4126,'LHA Demog pivot'!$B$4:$B$93,'LHA Demog pivot'!$C$4:$C$93,,,1)</f>
        <v>9696</v>
      </c>
      <c r="U4126" s="36">
        <f>ROUND(Table2[[#This Row],[LHA_Pop_2016]]*Table2[[#This Row],[C_ADR_7day]]/100000*7,0)</f>
        <v>6</v>
      </c>
      <c r="V4126" s="13">
        <f>IF(OR(Table2[[#This Row],[7d_positivity_public]]=0,ISBLANK(Table2[[#This Row],[7d_positivity_public]])),"",(Table2[[#This Row],[7d_positivity_public]]-Table2[[#This Row],[7d_positivity_all]])/Table2[[#This Row],[7d_positivity_public]])</f>
        <v>1</v>
      </c>
      <c r="W4126" s="13"/>
    </row>
    <row r="4127" spans="1:23" x14ac:dyDescent="0.25">
      <c r="A4127" s="10">
        <v>44530</v>
      </c>
      <c r="B4127">
        <v>221</v>
      </c>
      <c r="C4127" t="s">
        <v>136</v>
      </c>
      <c r="D4127">
        <v>3</v>
      </c>
      <c r="E4127">
        <v>3</v>
      </c>
      <c r="F4127">
        <v>0</v>
      </c>
      <c r="G4127">
        <v>2</v>
      </c>
      <c r="H4127">
        <v>94</v>
      </c>
      <c r="I4127">
        <v>0</v>
      </c>
      <c r="J4127">
        <v>92</v>
      </c>
      <c r="K4127">
        <v>94</v>
      </c>
      <c r="L4127">
        <v>96</v>
      </c>
      <c r="M4127">
        <v>92</v>
      </c>
      <c r="N4127">
        <v>91</v>
      </c>
      <c r="O4127">
        <v>87</v>
      </c>
      <c r="P4127">
        <v>91</v>
      </c>
      <c r="Q4127">
        <v>93</v>
      </c>
      <c r="R4127">
        <v>90</v>
      </c>
      <c r="S4127">
        <v>47</v>
      </c>
      <c r="T4127" s="34">
        <f>_xlfn.XLOOKUP(B4127,'LHA Demog pivot'!$B$4:$B$93,'LHA Demog pivot'!$C$4:$C$93,,,1)</f>
        <v>70996</v>
      </c>
      <c r="U4127" s="36">
        <f>ROUND(Table2[[#This Row],[LHA_Pop_2016]]*Table2[[#This Row],[C_ADR_7day]]/100000*7,0)</f>
        <v>15</v>
      </c>
      <c r="V4127" s="13">
        <f>IF(OR(Table2[[#This Row],[7d_positivity_public]]=0,ISBLANK(Table2[[#This Row],[7d_positivity_public]])),"",(Table2[[#This Row],[7d_positivity_public]]-Table2[[#This Row],[7d_positivity_all]])/Table2[[#This Row],[7d_positivity_public]])</f>
        <v>1</v>
      </c>
      <c r="W4127" s="13"/>
    </row>
    <row r="4128" spans="1:23" x14ac:dyDescent="0.25">
      <c r="A4128" s="10">
        <v>44530</v>
      </c>
      <c r="B4128">
        <v>222</v>
      </c>
      <c r="C4128" t="s">
        <v>266</v>
      </c>
      <c r="D4128">
        <v>4</v>
      </c>
      <c r="E4128">
        <v>3</v>
      </c>
      <c r="F4128">
        <v>1</v>
      </c>
      <c r="G4128">
        <v>3</v>
      </c>
      <c r="H4128">
        <v>94</v>
      </c>
      <c r="I4128">
        <v>0</v>
      </c>
      <c r="J4128">
        <v>91</v>
      </c>
      <c r="K4128">
        <v>95</v>
      </c>
      <c r="L4128">
        <v>98</v>
      </c>
      <c r="M4128">
        <v>90</v>
      </c>
      <c r="N4128">
        <v>92</v>
      </c>
      <c r="O4128">
        <v>87</v>
      </c>
      <c r="P4128">
        <v>92</v>
      </c>
      <c r="Q4128">
        <v>96</v>
      </c>
      <c r="R4128">
        <v>88</v>
      </c>
      <c r="S4128">
        <v>44</v>
      </c>
      <c r="T4128" s="34">
        <f>_xlfn.XLOOKUP(B4128,'LHA Demog pivot'!$B$4:$B$93,'LHA Demog pivot'!$C$4:$C$93,,,1)</f>
        <v>232755</v>
      </c>
      <c r="U4128" s="36">
        <f>ROUND(Table2[[#This Row],[LHA_Pop_2016]]*Table2[[#This Row],[C_ADR_7day]]/100000*7,0)</f>
        <v>65</v>
      </c>
      <c r="V4128" s="13">
        <f>IF(OR(Table2[[#This Row],[7d_positivity_public]]=0,ISBLANK(Table2[[#This Row],[7d_positivity_public]])),"",(Table2[[#This Row],[7d_positivity_public]]-Table2[[#This Row],[7d_positivity_all]])/Table2[[#This Row],[7d_positivity_public]])</f>
        <v>1</v>
      </c>
      <c r="W4128" s="13"/>
    </row>
    <row r="4129" spans="1:23" x14ac:dyDescent="0.25">
      <c r="A4129" s="10">
        <v>44530</v>
      </c>
      <c r="B4129">
        <v>223</v>
      </c>
      <c r="C4129" t="s">
        <v>267</v>
      </c>
      <c r="D4129">
        <v>11</v>
      </c>
      <c r="E4129">
        <v>12</v>
      </c>
      <c r="F4129">
        <v>-1</v>
      </c>
      <c r="G4129">
        <v>5</v>
      </c>
      <c r="H4129">
        <v>89</v>
      </c>
      <c r="I4129">
        <v>0</v>
      </c>
      <c r="J4129">
        <v>87</v>
      </c>
      <c r="K4129">
        <v>89</v>
      </c>
      <c r="L4129">
        <v>87</v>
      </c>
      <c r="M4129">
        <v>91</v>
      </c>
      <c r="N4129">
        <v>86</v>
      </c>
      <c r="O4129">
        <v>83</v>
      </c>
      <c r="P4129">
        <v>86</v>
      </c>
      <c r="Q4129">
        <v>83</v>
      </c>
      <c r="R4129">
        <v>90</v>
      </c>
      <c r="S4129">
        <v>50</v>
      </c>
      <c r="T4129" s="34">
        <f>_xlfn.XLOOKUP(B4129,'LHA Demog pivot'!$B$4:$B$93,'LHA Demog pivot'!$C$4:$C$93,,,1)</f>
        <v>101101</v>
      </c>
      <c r="U4129" s="36">
        <f>ROUND(Table2[[#This Row],[LHA_Pop_2016]]*Table2[[#This Row],[C_ADR_7day]]/100000*7,0)</f>
        <v>78</v>
      </c>
      <c r="V4129" s="13">
        <f>IF(OR(Table2[[#This Row],[7d_positivity_public]]=0,ISBLANK(Table2[[#This Row],[7d_positivity_public]])),"",(Table2[[#This Row],[7d_positivity_public]]-Table2[[#This Row],[7d_positivity_all]])/Table2[[#This Row],[7d_positivity_public]])</f>
        <v>1</v>
      </c>
      <c r="W4129" s="13"/>
    </row>
    <row r="4130" spans="1:23" x14ac:dyDescent="0.25">
      <c r="A4130" s="10">
        <v>44530</v>
      </c>
      <c r="B4130">
        <v>224</v>
      </c>
      <c r="C4130" t="s">
        <v>268</v>
      </c>
      <c r="D4130">
        <v>4</v>
      </c>
      <c r="E4130">
        <v>4</v>
      </c>
      <c r="F4130">
        <v>0</v>
      </c>
      <c r="G4130">
        <v>2</v>
      </c>
      <c r="H4130">
        <v>92</v>
      </c>
      <c r="I4130">
        <v>0</v>
      </c>
      <c r="J4130">
        <v>91</v>
      </c>
      <c r="K4130">
        <v>92</v>
      </c>
      <c r="L4130">
        <v>92</v>
      </c>
      <c r="M4130">
        <v>92</v>
      </c>
      <c r="N4130">
        <v>90</v>
      </c>
      <c r="O4130">
        <v>87</v>
      </c>
      <c r="P4130">
        <v>90</v>
      </c>
      <c r="Q4130">
        <v>90</v>
      </c>
      <c r="R4130">
        <v>90</v>
      </c>
      <c r="S4130">
        <v>50</v>
      </c>
      <c r="T4130" s="34">
        <f>_xlfn.XLOOKUP(B4130,'LHA Demog pivot'!$B$4:$B$93,'LHA Demog pivot'!$C$4:$C$93,,,1)</f>
        <v>234393</v>
      </c>
      <c r="U4130" s="36">
        <f>ROUND(Table2[[#This Row],[LHA_Pop_2016]]*Table2[[#This Row],[C_ADR_7day]]/100000*7,0)</f>
        <v>66</v>
      </c>
      <c r="V4130" s="13">
        <f>IF(OR(Table2[[#This Row],[7d_positivity_public]]=0,ISBLANK(Table2[[#This Row],[7d_positivity_public]])),"",(Table2[[#This Row],[7d_positivity_public]]-Table2[[#This Row],[7d_positivity_all]])/Table2[[#This Row],[7d_positivity_public]])</f>
        <v>1</v>
      </c>
      <c r="W4130" s="13"/>
    </row>
    <row r="4131" spans="1:23" x14ac:dyDescent="0.25">
      <c r="A4131" s="10">
        <v>44530</v>
      </c>
      <c r="B4131">
        <v>231</v>
      </c>
      <c r="C4131" t="s">
        <v>269</v>
      </c>
      <c r="D4131">
        <v>6</v>
      </c>
      <c r="E4131">
        <v>9</v>
      </c>
      <c r="F4131">
        <v>-3</v>
      </c>
      <c r="G4131">
        <v>3</v>
      </c>
      <c r="H4131">
        <v>89</v>
      </c>
      <c r="I4131">
        <v>0</v>
      </c>
      <c r="J4131">
        <v>86</v>
      </c>
      <c r="K4131">
        <v>90</v>
      </c>
      <c r="L4131">
        <v>88</v>
      </c>
      <c r="M4131">
        <v>91</v>
      </c>
      <c r="N4131">
        <v>86</v>
      </c>
      <c r="O4131">
        <v>82</v>
      </c>
      <c r="P4131">
        <v>87</v>
      </c>
      <c r="Q4131">
        <v>84</v>
      </c>
      <c r="R4131">
        <v>90</v>
      </c>
      <c r="S4131">
        <v>46</v>
      </c>
      <c r="T4131" s="34">
        <f>_xlfn.XLOOKUP(B4131,'LHA Demog pivot'!$B$4:$B$93,'LHA Demog pivot'!$C$4:$C$93,,,1)</f>
        <v>143778</v>
      </c>
      <c r="U4131" s="36">
        <f>ROUND(Table2[[#This Row],[LHA_Pop_2016]]*Table2[[#This Row],[C_ADR_7day]]/100000*7,0)</f>
        <v>60</v>
      </c>
      <c r="V4131" s="13">
        <f>IF(OR(Table2[[#This Row],[7d_positivity_public]]=0,ISBLANK(Table2[[#This Row],[7d_positivity_public]])),"",(Table2[[#This Row],[7d_positivity_public]]-Table2[[#This Row],[7d_positivity_all]])/Table2[[#This Row],[7d_positivity_public]])</f>
        <v>1</v>
      </c>
      <c r="W4131" s="13"/>
    </row>
    <row r="4132" spans="1:23" x14ac:dyDescent="0.25">
      <c r="A4132" s="10">
        <v>44530</v>
      </c>
      <c r="B4132">
        <v>232</v>
      </c>
      <c r="C4132" t="s">
        <v>270</v>
      </c>
      <c r="D4132">
        <v>1</v>
      </c>
      <c r="E4132">
        <v>3</v>
      </c>
      <c r="F4132">
        <v>-2</v>
      </c>
      <c r="G4132">
        <v>1</v>
      </c>
      <c r="H4132">
        <v>95</v>
      </c>
      <c r="I4132">
        <v>1</v>
      </c>
      <c r="J4132">
        <v>95</v>
      </c>
      <c r="K4132">
        <v>95</v>
      </c>
      <c r="L4132">
        <v>96</v>
      </c>
      <c r="M4132">
        <v>95</v>
      </c>
      <c r="N4132">
        <v>93</v>
      </c>
      <c r="O4132">
        <v>91</v>
      </c>
      <c r="P4132">
        <v>93</v>
      </c>
      <c r="Q4132">
        <v>93</v>
      </c>
      <c r="R4132">
        <v>93</v>
      </c>
      <c r="S4132">
        <v>44</v>
      </c>
      <c r="T4132" s="34">
        <f>_xlfn.XLOOKUP(B4132,'LHA Demog pivot'!$B$4:$B$93,'LHA Demog pivot'!$C$4:$C$93,,,1)</f>
        <v>103064</v>
      </c>
      <c r="U4132" s="36">
        <f>ROUND(Table2[[#This Row],[LHA_Pop_2016]]*Table2[[#This Row],[C_ADR_7day]]/100000*7,0)</f>
        <v>7</v>
      </c>
      <c r="V4132" s="13">
        <f>IF(OR(Table2[[#This Row],[7d_positivity_public]]=0,ISBLANK(Table2[[#This Row],[7d_positivity_public]])),"",(Table2[[#This Row],[7d_positivity_public]]-Table2[[#This Row],[7d_positivity_all]])/Table2[[#This Row],[7d_positivity_public]])</f>
        <v>1</v>
      </c>
      <c r="W4132" s="13"/>
    </row>
    <row r="4133" spans="1:23" x14ac:dyDescent="0.25">
      <c r="A4133" s="10">
        <v>44530</v>
      </c>
      <c r="B4133">
        <v>233</v>
      </c>
      <c r="C4133" t="s">
        <v>271</v>
      </c>
      <c r="D4133">
        <v>4</v>
      </c>
      <c r="E4133">
        <v>4</v>
      </c>
      <c r="F4133">
        <v>0</v>
      </c>
      <c r="G4133">
        <v>3</v>
      </c>
      <c r="H4133">
        <v>95</v>
      </c>
      <c r="I4133">
        <v>0</v>
      </c>
      <c r="J4133">
        <v>89</v>
      </c>
      <c r="K4133">
        <v>96</v>
      </c>
      <c r="L4133">
        <v>97</v>
      </c>
      <c r="M4133">
        <v>94</v>
      </c>
      <c r="N4133">
        <v>91</v>
      </c>
      <c r="O4133">
        <v>84</v>
      </c>
      <c r="P4133">
        <v>92</v>
      </c>
      <c r="Q4133">
        <v>93</v>
      </c>
      <c r="R4133">
        <v>91</v>
      </c>
      <c r="S4133">
        <v>36</v>
      </c>
      <c r="T4133" s="34">
        <f>_xlfn.XLOOKUP(B4133,'LHA Demog pivot'!$B$4:$B$93,'LHA Demog pivot'!$C$4:$C$93,,,1)</f>
        <v>443367</v>
      </c>
      <c r="U4133" s="36">
        <f>ROUND(Table2[[#This Row],[LHA_Pop_2016]]*Table2[[#This Row],[C_ADR_7day]]/100000*7,0)</f>
        <v>124</v>
      </c>
      <c r="V4133" s="13">
        <f>IF(OR(Table2[[#This Row],[7d_positivity_public]]=0,ISBLANK(Table2[[#This Row],[7d_positivity_public]])),"",(Table2[[#This Row],[7d_positivity_public]]-Table2[[#This Row],[7d_positivity_all]])/Table2[[#This Row],[7d_positivity_public]])</f>
        <v>1</v>
      </c>
      <c r="W4133" s="13"/>
    </row>
    <row r="4134" spans="1:23" x14ac:dyDescent="0.25">
      <c r="A4134" s="10">
        <v>44530</v>
      </c>
      <c r="B4134">
        <v>234</v>
      </c>
      <c r="C4134" t="s">
        <v>272</v>
      </c>
      <c r="D4134">
        <v>5</v>
      </c>
      <c r="E4134">
        <v>7</v>
      </c>
      <c r="F4134">
        <v>-2</v>
      </c>
      <c r="G4134">
        <v>3</v>
      </c>
      <c r="H4134">
        <v>91</v>
      </c>
      <c r="I4134">
        <v>0</v>
      </c>
      <c r="J4134">
        <v>89</v>
      </c>
      <c r="K4134">
        <v>91</v>
      </c>
      <c r="L4134">
        <v>89</v>
      </c>
      <c r="M4134">
        <v>92</v>
      </c>
      <c r="N4134">
        <v>89</v>
      </c>
      <c r="O4134">
        <v>86</v>
      </c>
      <c r="P4134">
        <v>89</v>
      </c>
      <c r="Q4134">
        <v>86</v>
      </c>
      <c r="R4134">
        <v>91</v>
      </c>
      <c r="S4134">
        <v>50</v>
      </c>
      <c r="T4134" s="34">
        <f>_xlfn.XLOOKUP(B4134,'LHA Demog pivot'!$B$4:$B$93,'LHA Demog pivot'!$C$4:$C$93,,,1)</f>
        <v>94768</v>
      </c>
      <c r="U4134" s="36">
        <f>ROUND(Table2[[#This Row],[LHA_Pop_2016]]*Table2[[#This Row],[C_ADR_7day]]/100000*7,0)</f>
        <v>33</v>
      </c>
      <c r="V4134" s="13">
        <f>IF(OR(Table2[[#This Row],[7d_positivity_public]]=0,ISBLANK(Table2[[#This Row],[7d_positivity_public]])),"",(Table2[[#This Row],[7d_positivity_public]]-Table2[[#This Row],[7d_positivity_all]])/Table2[[#This Row],[7d_positivity_public]])</f>
        <v>1</v>
      </c>
      <c r="W4134" s="13"/>
    </row>
    <row r="4135" spans="1:23" x14ac:dyDescent="0.25">
      <c r="A4135" s="10">
        <v>44530</v>
      </c>
      <c r="B4135">
        <v>311</v>
      </c>
      <c r="C4135" t="s">
        <v>273</v>
      </c>
      <c r="D4135">
        <v>2</v>
      </c>
      <c r="E4135">
        <v>2</v>
      </c>
      <c r="F4135">
        <v>0</v>
      </c>
      <c r="G4135">
        <v>3</v>
      </c>
      <c r="H4135">
        <v>93</v>
      </c>
      <c r="I4135">
        <v>1</v>
      </c>
      <c r="J4135">
        <v>92</v>
      </c>
      <c r="K4135">
        <v>93</v>
      </c>
      <c r="L4135">
        <v>97</v>
      </c>
      <c r="M4135">
        <v>89</v>
      </c>
      <c r="N4135">
        <v>90</v>
      </c>
      <c r="O4135">
        <v>89</v>
      </c>
      <c r="P4135">
        <v>91</v>
      </c>
      <c r="Q4135">
        <v>94</v>
      </c>
      <c r="R4135">
        <v>88</v>
      </c>
      <c r="S4135">
        <v>29</v>
      </c>
      <c r="T4135" s="34">
        <f>_xlfn.XLOOKUP(B4135,'LHA Demog pivot'!$B$4:$B$93,'LHA Demog pivot'!$C$4:$C$93,,,1)</f>
        <v>198309</v>
      </c>
      <c r="U4135" s="36">
        <f>ROUND(Table2[[#This Row],[LHA_Pop_2016]]*Table2[[#This Row],[C_ADR_7day]]/100000*7,0)</f>
        <v>28</v>
      </c>
      <c r="V4135" s="13">
        <f>IF(OR(Table2[[#This Row],[7d_positivity_public]]=0,ISBLANK(Table2[[#This Row],[7d_positivity_public]])),"",(Table2[[#This Row],[7d_positivity_public]]-Table2[[#This Row],[7d_positivity_all]])/Table2[[#This Row],[7d_positivity_public]])</f>
        <v>1</v>
      </c>
      <c r="W4135" s="13"/>
    </row>
    <row r="4136" spans="1:23" x14ac:dyDescent="0.25">
      <c r="A4136" s="10">
        <v>44530</v>
      </c>
      <c r="B4136">
        <v>321</v>
      </c>
      <c r="C4136" t="s">
        <v>274</v>
      </c>
      <c r="D4136">
        <v>3</v>
      </c>
      <c r="E4136">
        <v>4</v>
      </c>
      <c r="F4136">
        <v>-1</v>
      </c>
      <c r="G4136">
        <v>3</v>
      </c>
      <c r="H4136">
        <v>98</v>
      </c>
      <c r="I4136">
        <v>1</v>
      </c>
      <c r="J4136">
        <v>92</v>
      </c>
      <c r="K4136">
        <v>98</v>
      </c>
      <c r="L4136">
        <v>100</v>
      </c>
      <c r="M4136">
        <v>90</v>
      </c>
      <c r="N4136">
        <v>95</v>
      </c>
      <c r="O4136">
        <v>87</v>
      </c>
      <c r="P4136">
        <v>95</v>
      </c>
      <c r="Q4136">
        <v>99</v>
      </c>
      <c r="R4136">
        <v>88</v>
      </c>
      <c r="S4136">
        <v>43</v>
      </c>
      <c r="T4136" s="34">
        <f>_xlfn.XLOOKUP(B4136,'LHA Demog pivot'!$B$4:$B$93,'LHA Demog pivot'!$C$4:$C$93,,,1)</f>
        <v>122041</v>
      </c>
      <c r="U4136" s="36">
        <f>ROUND(Table2[[#This Row],[LHA_Pop_2016]]*Table2[[#This Row],[C_ADR_7day]]/100000*7,0)</f>
        <v>26</v>
      </c>
      <c r="V4136" s="13">
        <f>IF(OR(Table2[[#This Row],[7d_positivity_public]]=0,ISBLANK(Table2[[#This Row],[7d_positivity_public]])),"",(Table2[[#This Row],[7d_positivity_public]]-Table2[[#This Row],[7d_positivity_all]])/Table2[[#This Row],[7d_positivity_public]])</f>
        <v>1</v>
      </c>
      <c r="W4136" s="13"/>
    </row>
    <row r="4137" spans="1:23" x14ac:dyDescent="0.25">
      <c r="A4137" s="10">
        <v>44530</v>
      </c>
      <c r="B4137">
        <v>322</v>
      </c>
      <c r="C4137" t="s">
        <v>275</v>
      </c>
      <c r="D4137">
        <v>5</v>
      </c>
      <c r="E4137">
        <v>6</v>
      </c>
      <c r="F4137">
        <v>-1</v>
      </c>
      <c r="G4137">
        <v>4</v>
      </c>
      <c r="H4137">
        <v>91</v>
      </c>
      <c r="I4137">
        <v>1</v>
      </c>
      <c r="J4137">
        <v>86</v>
      </c>
      <c r="K4137">
        <v>91</v>
      </c>
      <c r="L4137">
        <v>95</v>
      </c>
      <c r="M4137">
        <v>86</v>
      </c>
      <c r="N4137">
        <v>87</v>
      </c>
      <c r="O4137">
        <v>79</v>
      </c>
      <c r="P4137">
        <v>87</v>
      </c>
      <c r="Q4137">
        <v>90</v>
      </c>
      <c r="R4137">
        <v>82</v>
      </c>
      <c r="S4137">
        <v>32</v>
      </c>
      <c r="T4137" s="34">
        <f>_xlfn.XLOOKUP(B4137,'LHA Demog pivot'!$B$4:$B$93,'LHA Demog pivot'!$C$4:$C$93,,,1)</f>
        <v>61532</v>
      </c>
      <c r="U4137" s="36">
        <f>ROUND(Table2[[#This Row],[LHA_Pop_2016]]*Table2[[#This Row],[C_ADR_7day]]/100000*7,0)</f>
        <v>22</v>
      </c>
      <c r="V4137" s="13">
        <f>IF(OR(Table2[[#This Row],[7d_positivity_public]]=0,ISBLANK(Table2[[#This Row],[7d_positivity_public]])),"",(Table2[[#This Row],[7d_positivity_public]]-Table2[[#This Row],[7d_positivity_all]])/Table2[[#This Row],[7d_positivity_public]])</f>
        <v>1</v>
      </c>
      <c r="W4137" s="13"/>
    </row>
    <row r="4138" spans="1:23" x14ac:dyDescent="0.25">
      <c r="A4138" s="10">
        <v>44530</v>
      </c>
      <c r="B4138">
        <v>323</v>
      </c>
      <c r="C4138" t="s">
        <v>276</v>
      </c>
      <c r="D4138">
        <v>5</v>
      </c>
      <c r="E4138">
        <v>3</v>
      </c>
      <c r="F4138">
        <v>2</v>
      </c>
      <c r="G4138">
        <v>5</v>
      </c>
      <c r="H4138">
        <v>98</v>
      </c>
      <c r="I4138">
        <v>0</v>
      </c>
      <c r="J4138">
        <v>95</v>
      </c>
      <c r="K4138">
        <v>98</v>
      </c>
      <c r="L4138">
        <v>100</v>
      </c>
      <c r="M4138">
        <v>93</v>
      </c>
      <c r="N4138">
        <v>96</v>
      </c>
      <c r="O4138">
        <v>91</v>
      </c>
      <c r="P4138">
        <v>96</v>
      </c>
      <c r="Q4138">
        <v>99</v>
      </c>
      <c r="R4138">
        <v>91</v>
      </c>
      <c r="S4138">
        <v>28</v>
      </c>
      <c r="T4138" s="34">
        <f>_xlfn.XLOOKUP(B4138,'LHA Demog pivot'!$B$4:$B$93,'LHA Demog pivot'!$C$4:$C$93,,,1)</f>
        <v>103894</v>
      </c>
      <c r="U4138" s="36">
        <f>ROUND(Table2[[#This Row],[LHA_Pop_2016]]*Table2[[#This Row],[C_ADR_7day]]/100000*7,0)</f>
        <v>36</v>
      </c>
      <c r="V4138" s="13">
        <f>IF(OR(Table2[[#This Row],[7d_positivity_public]]=0,ISBLANK(Table2[[#This Row],[7d_positivity_public]])),"",(Table2[[#This Row],[7d_positivity_public]]-Table2[[#This Row],[7d_positivity_all]])/Table2[[#This Row],[7d_positivity_public]])</f>
        <v>1</v>
      </c>
      <c r="W4138" s="13"/>
    </row>
    <row r="4139" spans="1:23" x14ac:dyDescent="0.25">
      <c r="A4139" s="10">
        <v>44530</v>
      </c>
      <c r="B4139">
        <v>324</v>
      </c>
      <c r="C4139" t="s">
        <v>277</v>
      </c>
      <c r="D4139">
        <v>3</v>
      </c>
      <c r="E4139">
        <v>2</v>
      </c>
      <c r="F4139">
        <v>1</v>
      </c>
      <c r="G4139">
        <v>2</v>
      </c>
      <c r="H4139">
        <v>95</v>
      </c>
      <c r="I4139">
        <v>2</v>
      </c>
      <c r="J4139">
        <v>95</v>
      </c>
      <c r="K4139">
        <v>95</v>
      </c>
      <c r="L4139">
        <v>99</v>
      </c>
      <c r="M4139">
        <v>91</v>
      </c>
      <c r="N4139">
        <v>93</v>
      </c>
      <c r="O4139">
        <v>92</v>
      </c>
      <c r="P4139">
        <v>93</v>
      </c>
      <c r="Q4139">
        <v>96</v>
      </c>
      <c r="R4139">
        <v>89</v>
      </c>
      <c r="S4139">
        <v>43</v>
      </c>
      <c r="T4139" s="34">
        <f>_xlfn.XLOOKUP(B4139,'LHA Demog pivot'!$B$4:$B$93,'LHA Demog pivot'!$C$4:$C$93,,,1)</f>
        <v>131178</v>
      </c>
      <c r="U4139" s="36">
        <f>ROUND(Table2[[#This Row],[LHA_Pop_2016]]*Table2[[#This Row],[C_ADR_7day]]/100000*7,0)</f>
        <v>28</v>
      </c>
      <c r="V4139" s="13">
        <f>IF(OR(Table2[[#This Row],[7d_positivity_public]]=0,ISBLANK(Table2[[#This Row],[7d_positivity_public]])),"",(Table2[[#This Row],[7d_positivity_public]]-Table2[[#This Row],[7d_positivity_all]])/Table2[[#This Row],[7d_positivity_public]])</f>
        <v>1</v>
      </c>
      <c r="W4139" s="13"/>
    </row>
    <row r="4140" spans="1:23" x14ac:dyDescent="0.25">
      <c r="A4140" s="10">
        <v>44530</v>
      </c>
      <c r="B4140">
        <v>325</v>
      </c>
      <c r="C4140" t="s">
        <v>278</v>
      </c>
      <c r="D4140">
        <v>4</v>
      </c>
      <c r="E4140">
        <v>6</v>
      </c>
      <c r="F4140">
        <v>-2</v>
      </c>
      <c r="G4140">
        <v>3</v>
      </c>
      <c r="H4140">
        <v>97</v>
      </c>
      <c r="I4140">
        <v>2</v>
      </c>
      <c r="J4140">
        <v>95</v>
      </c>
      <c r="K4140">
        <v>97</v>
      </c>
      <c r="L4140">
        <v>100</v>
      </c>
      <c r="M4140">
        <v>92</v>
      </c>
      <c r="N4140">
        <v>94</v>
      </c>
      <c r="O4140">
        <v>92</v>
      </c>
      <c r="P4140">
        <v>95</v>
      </c>
      <c r="Q4140">
        <v>97</v>
      </c>
      <c r="R4140">
        <v>90</v>
      </c>
      <c r="S4140">
        <v>32</v>
      </c>
      <c r="T4140" s="34">
        <f>_xlfn.XLOOKUP(B4140,'LHA Demog pivot'!$B$4:$B$93,'LHA Demog pivot'!$C$4:$C$93,,,1)</f>
        <v>95808</v>
      </c>
      <c r="U4140" s="36">
        <f>ROUND(Table2[[#This Row],[LHA_Pop_2016]]*Table2[[#This Row],[C_ADR_7day]]/100000*7,0)</f>
        <v>27</v>
      </c>
      <c r="V4140" s="13">
        <f>IF(OR(Table2[[#This Row],[7d_positivity_public]]=0,ISBLANK(Table2[[#This Row],[7d_positivity_public]])),"",(Table2[[#This Row],[7d_positivity_public]]-Table2[[#This Row],[7d_positivity_all]])/Table2[[#This Row],[7d_positivity_public]])</f>
        <v>1</v>
      </c>
      <c r="W4140" s="13"/>
    </row>
    <row r="4141" spans="1:23" x14ac:dyDescent="0.25">
      <c r="A4141" s="10">
        <v>44530</v>
      </c>
      <c r="B4141">
        <v>326</v>
      </c>
      <c r="C4141" t="s">
        <v>279</v>
      </c>
      <c r="D4141">
        <v>3</v>
      </c>
      <c r="E4141">
        <v>4</v>
      </c>
      <c r="F4141">
        <v>-1</v>
      </c>
      <c r="G4141">
        <v>3</v>
      </c>
      <c r="H4141">
        <v>96</v>
      </c>
      <c r="I4141">
        <v>1</v>
      </c>
      <c r="J4141">
        <v>94</v>
      </c>
      <c r="K4141">
        <v>96</v>
      </c>
      <c r="L4141">
        <v>100</v>
      </c>
      <c r="M4141">
        <v>91</v>
      </c>
      <c r="N4141">
        <v>94</v>
      </c>
      <c r="O4141">
        <v>90</v>
      </c>
      <c r="P4141">
        <v>94</v>
      </c>
      <c r="Q4141">
        <v>97</v>
      </c>
      <c r="R4141">
        <v>90</v>
      </c>
      <c r="S4141">
        <v>30</v>
      </c>
      <c r="T4141" s="34">
        <f>_xlfn.XLOOKUP(B4141,'LHA Demog pivot'!$B$4:$B$93,'LHA Demog pivot'!$C$4:$C$93,,,1)</f>
        <v>134575</v>
      </c>
      <c r="U4141" s="36">
        <f>ROUND(Table2[[#This Row],[LHA_Pop_2016]]*Table2[[#This Row],[C_ADR_7day]]/100000*7,0)</f>
        <v>28</v>
      </c>
      <c r="V4141" s="13">
        <f>IF(OR(Table2[[#This Row],[7d_positivity_public]]=0,ISBLANK(Table2[[#This Row],[7d_positivity_public]])),"",(Table2[[#This Row],[7d_positivity_public]]-Table2[[#This Row],[7d_positivity_all]])/Table2[[#This Row],[7d_positivity_public]])</f>
        <v>1</v>
      </c>
      <c r="W4141" s="13"/>
    </row>
    <row r="4142" spans="1:23" x14ac:dyDescent="0.25">
      <c r="A4142" s="10">
        <v>44530</v>
      </c>
      <c r="B4142">
        <v>331</v>
      </c>
      <c r="C4142" t="s">
        <v>280</v>
      </c>
      <c r="D4142">
        <v>2</v>
      </c>
      <c r="E4142">
        <v>4</v>
      </c>
      <c r="F4142">
        <v>-2</v>
      </c>
      <c r="G4142">
        <v>1</v>
      </c>
      <c r="H4142">
        <v>95</v>
      </c>
      <c r="I4142">
        <v>1</v>
      </c>
      <c r="J4142">
        <v>97</v>
      </c>
      <c r="K4142">
        <v>95</v>
      </c>
      <c r="L4142">
        <v>96</v>
      </c>
      <c r="M4142">
        <v>94</v>
      </c>
      <c r="N4142">
        <v>93</v>
      </c>
      <c r="O4142">
        <v>94</v>
      </c>
      <c r="P4142">
        <v>93</v>
      </c>
      <c r="Q4142">
        <v>94</v>
      </c>
      <c r="R4142">
        <v>92</v>
      </c>
      <c r="S4142">
        <v>50</v>
      </c>
      <c r="T4142" s="34">
        <f>_xlfn.XLOOKUP(B4142,'LHA Demog pivot'!$B$4:$B$93,'LHA Demog pivot'!$C$4:$C$93,,,1)</f>
        <v>141392</v>
      </c>
      <c r="U4142" s="36">
        <f>ROUND(Table2[[#This Row],[LHA_Pop_2016]]*Table2[[#This Row],[C_ADR_7day]]/100000*7,0)</f>
        <v>20</v>
      </c>
      <c r="V4142" s="13">
        <f>IF(OR(Table2[[#This Row],[7d_positivity_public]]=0,ISBLANK(Table2[[#This Row],[7d_positivity_public]])),"",(Table2[[#This Row],[7d_positivity_public]]-Table2[[#This Row],[7d_positivity_all]])/Table2[[#This Row],[7d_positivity_public]])</f>
        <v>1</v>
      </c>
      <c r="W4142" s="13"/>
    </row>
    <row r="4143" spans="1:23" x14ac:dyDescent="0.25">
      <c r="A4143" s="10">
        <v>44530</v>
      </c>
      <c r="B4143">
        <v>332</v>
      </c>
      <c r="C4143" t="s">
        <v>281</v>
      </c>
      <c r="D4143">
        <v>3</v>
      </c>
      <c r="E4143">
        <v>6</v>
      </c>
      <c r="F4143">
        <v>-3</v>
      </c>
      <c r="G4143">
        <v>3</v>
      </c>
      <c r="H4143">
        <v>91</v>
      </c>
      <c r="I4143">
        <v>1</v>
      </c>
      <c r="J4143">
        <v>93</v>
      </c>
      <c r="K4143">
        <v>91</v>
      </c>
      <c r="L4143">
        <v>90</v>
      </c>
      <c r="M4143">
        <v>92</v>
      </c>
      <c r="N4143">
        <v>89</v>
      </c>
      <c r="O4143">
        <v>90</v>
      </c>
      <c r="P4143">
        <v>89</v>
      </c>
      <c r="Q4143">
        <v>87</v>
      </c>
      <c r="R4143">
        <v>90</v>
      </c>
      <c r="S4143">
        <v>56</v>
      </c>
      <c r="T4143" s="34">
        <f>_xlfn.XLOOKUP(B4143,'LHA Demog pivot'!$B$4:$B$93,'LHA Demog pivot'!$C$4:$C$93,,,1)</f>
        <v>50490</v>
      </c>
      <c r="U4143" s="36">
        <f>ROUND(Table2[[#This Row],[LHA_Pop_2016]]*Table2[[#This Row],[C_ADR_7day]]/100000*7,0)</f>
        <v>11</v>
      </c>
      <c r="V4143" s="13">
        <f>IF(OR(Table2[[#This Row],[7d_positivity_public]]=0,ISBLANK(Table2[[#This Row],[7d_positivity_public]])),"",(Table2[[#This Row],[7d_positivity_public]]-Table2[[#This Row],[7d_positivity_all]])/Table2[[#This Row],[7d_positivity_public]])</f>
        <v>1</v>
      </c>
      <c r="W4143" s="13"/>
    </row>
    <row r="4144" spans="1:23" x14ac:dyDescent="0.25">
      <c r="A4144" s="10">
        <v>44530</v>
      </c>
      <c r="B4144">
        <v>333</v>
      </c>
      <c r="C4144" t="s">
        <v>282</v>
      </c>
      <c r="D4144">
        <v>0</v>
      </c>
      <c r="E4144">
        <v>2</v>
      </c>
      <c r="F4144">
        <v>-2</v>
      </c>
      <c r="G4144">
        <v>0</v>
      </c>
      <c r="H4144">
        <v>88</v>
      </c>
      <c r="I4144">
        <v>0</v>
      </c>
      <c r="J4144">
        <v>83</v>
      </c>
      <c r="K4144">
        <v>89</v>
      </c>
      <c r="L4144">
        <v>84</v>
      </c>
      <c r="M4144">
        <v>92</v>
      </c>
      <c r="N4144">
        <v>85</v>
      </c>
      <c r="O4144">
        <v>77</v>
      </c>
      <c r="P4144">
        <v>86</v>
      </c>
      <c r="Q4144">
        <v>78</v>
      </c>
      <c r="R4144">
        <v>90</v>
      </c>
      <c r="S4144">
        <v>45</v>
      </c>
      <c r="T4144" s="34">
        <f>_xlfn.XLOOKUP(B4144,'LHA Demog pivot'!$B$4:$B$93,'LHA Demog pivot'!$C$4:$C$93,,,1)</f>
        <v>29970</v>
      </c>
      <c r="U4144" s="36">
        <f>ROUND(Table2[[#This Row],[LHA_Pop_2016]]*Table2[[#This Row],[C_ADR_7day]]/100000*7,0)</f>
        <v>0</v>
      </c>
      <c r="V4144" s="13" t="str">
        <f>IF(OR(Table2[[#This Row],[7d_positivity_public]]=0,ISBLANK(Table2[[#This Row],[7d_positivity_public]])),"",(Table2[[#This Row],[7d_positivity_public]]-Table2[[#This Row],[7d_positivity_all]])/Table2[[#This Row],[7d_positivity_public]])</f>
        <v/>
      </c>
      <c r="W4144" s="13"/>
    </row>
    <row r="4145" spans="1:23" x14ac:dyDescent="0.25">
      <c r="A4145" s="10">
        <v>44530</v>
      </c>
      <c r="B4145">
        <v>334</v>
      </c>
      <c r="C4145" t="s">
        <v>283</v>
      </c>
      <c r="D4145">
        <v>0</v>
      </c>
      <c r="E4145">
        <v>1</v>
      </c>
      <c r="F4145">
        <v>-1</v>
      </c>
      <c r="G4145">
        <v>0</v>
      </c>
      <c r="H4145">
        <v>86</v>
      </c>
      <c r="I4145">
        <v>0</v>
      </c>
      <c r="J4145">
        <v>79</v>
      </c>
      <c r="K4145">
        <v>86</v>
      </c>
      <c r="L4145">
        <v>80</v>
      </c>
      <c r="M4145">
        <v>90</v>
      </c>
      <c r="N4145">
        <v>82</v>
      </c>
      <c r="O4145">
        <v>72</v>
      </c>
      <c r="P4145">
        <v>83</v>
      </c>
      <c r="Q4145">
        <v>74</v>
      </c>
      <c r="R4145">
        <v>88</v>
      </c>
      <c r="S4145">
        <v>52</v>
      </c>
      <c r="T4145" s="34">
        <f>_xlfn.XLOOKUP(B4145,'LHA Demog pivot'!$B$4:$B$93,'LHA Demog pivot'!$C$4:$C$93,,,1)</f>
        <v>19671</v>
      </c>
      <c r="U4145" s="36">
        <f>ROUND(Table2[[#This Row],[LHA_Pop_2016]]*Table2[[#This Row],[C_ADR_7day]]/100000*7,0)</f>
        <v>0</v>
      </c>
      <c r="V4145" s="13" t="str">
        <f>IF(OR(Table2[[#This Row],[7d_positivity_public]]=0,ISBLANK(Table2[[#This Row],[7d_positivity_public]])),"",(Table2[[#This Row],[7d_positivity_public]]-Table2[[#This Row],[7d_positivity_all]])/Table2[[#This Row],[7d_positivity_public]])</f>
        <v/>
      </c>
      <c r="W4145" s="13"/>
    </row>
    <row r="4146" spans="1:23" x14ac:dyDescent="0.25">
      <c r="A4146" s="10">
        <v>44530</v>
      </c>
      <c r="B4146">
        <v>335</v>
      </c>
      <c r="C4146" t="s">
        <v>284</v>
      </c>
      <c r="D4146">
        <v>25</v>
      </c>
      <c r="E4146">
        <v>9</v>
      </c>
      <c r="F4146">
        <v>16</v>
      </c>
      <c r="G4146">
        <v>13</v>
      </c>
      <c r="H4146">
        <v>98</v>
      </c>
      <c r="I4146">
        <v>0</v>
      </c>
      <c r="J4146">
        <v>93</v>
      </c>
      <c r="K4146">
        <v>98</v>
      </c>
      <c r="L4146">
        <v>100</v>
      </c>
      <c r="M4146">
        <v>95</v>
      </c>
      <c r="N4146">
        <v>93</v>
      </c>
      <c r="O4146">
        <v>87</v>
      </c>
      <c r="P4146">
        <v>93</v>
      </c>
      <c r="Q4146">
        <v>93</v>
      </c>
      <c r="R4146">
        <v>92</v>
      </c>
      <c r="S4146">
        <v>47</v>
      </c>
      <c r="T4146" s="34">
        <f>_xlfn.XLOOKUP(B4146,'LHA Demog pivot'!$B$4:$B$93,'LHA Demog pivot'!$C$4:$C$93,,,1)</f>
        <v>38653</v>
      </c>
      <c r="U4146" s="36">
        <f>ROUND(Table2[[#This Row],[LHA_Pop_2016]]*Table2[[#This Row],[C_ADR_7day]]/100000*7,0)</f>
        <v>68</v>
      </c>
      <c r="V4146" s="13">
        <f>IF(OR(Table2[[#This Row],[7d_positivity_public]]=0,ISBLANK(Table2[[#This Row],[7d_positivity_public]])),"",(Table2[[#This Row],[7d_positivity_public]]-Table2[[#This Row],[7d_positivity_all]])/Table2[[#This Row],[7d_positivity_public]])</f>
        <v>1</v>
      </c>
      <c r="W4146" s="13"/>
    </row>
    <row r="4147" spans="1:23" x14ac:dyDescent="0.25">
      <c r="A4147" s="10">
        <v>44530</v>
      </c>
      <c r="B4147">
        <v>336</v>
      </c>
      <c r="C4147" t="s">
        <v>285</v>
      </c>
      <c r="D4147">
        <v>15</v>
      </c>
      <c r="E4147">
        <v>90</v>
      </c>
      <c r="F4147">
        <v>-75</v>
      </c>
      <c r="G4147">
        <v>8</v>
      </c>
      <c r="H4147">
        <v>81</v>
      </c>
      <c r="I4147">
        <v>0</v>
      </c>
      <c r="J4147">
        <v>68</v>
      </c>
      <c r="K4147">
        <v>82</v>
      </c>
      <c r="L4147">
        <v>78</v>
      </c>
      <c r="M4147">
        <v>86</v>
      </c>
      <c r="N4147">
        <v>75</v>
      </c>
      <c r="O4147">
        <v>59</v>
      </c>
      <c r="P4147">
        <v>76</v>
      </c>
      <c r="Q4147">
        <v>71</v>
      </c>
      <c r="R4147">
        <v>81</v>
      </c>
      <c r="S4147">
        <v>56</v>
      </c>
      <c r="T4147" s="34">
        <f>_xlfn.XLOOKUP(B4147,'LHA Demog pivot'!$B$4:$B$93,'LHA Demog pivot'!$C$4:$C$93,,,1)</f>
        <v>2678</v>
      </c>
      <c r="U4147" s="36">
        <f>ROUND(Table2[[#This Row],[LHA_Pop_2016]]*Table2[[#This Row],[C_ADR_7day]]/100000*7,0)</f>
        <v>3</v>
      </c>
      <c r="V4147" s="13">
        <f>IF(OR(Table2[[#This Row],[7d_positivity_public]]=0,ISBLANK(Table2[[#This Row],[7d_positivity_public]])),"",(Table2[[#This Row],[7d_positivity_public]]-Table2[[#This Row],[7d_positivity_all]])/Table2[[#This Row],[7d_positivity_public]])</f>
        <v>1</v>
      </c>
      <c r="W4147" s="13"/>
    </row>
    <row r="4148" spans="1:23" x14ac:dyDescent="0.25">
      <c r="A4148" s="10">
        <v>44530</v>
      </c>
      <c r="B4148">
        <v>337</v>
      </c>
      <c r="C4148" t="s">
        <v>286</v>
      </c>
      <c r="D4148">
        <v>0</v>
      </c>
      <c r="E4148">
        <v>17</v>
      </c>
      <c r="F4148">
        <v>-17</v>
      </c>
      <c r="G4148">
        <v>0</v>
      </c>
      <c r="H4148">
        <v>98</v>
      </c>
      <c r="I4148">
        <v>0</v>
      </c>
      <c r="J4148">
        <v>93</v>
      </c>
      <c r="K4148">
        <v>98</v>
      </c>
      <c r="L4148">
        <v>99</v>
      </c>
      <c r="M4148">
        <v>98</v>
      </c>
      <c r="N4148">
        <v>95</v>
      </c>
      <c r="O4148">
        <v>89</v>
      </c>
      <c r="P4148">
        <v>96</v>
      </c>
      <c r="Q4148">
        <v>96</v>
      </c>
      <c r="R4148">
        <v>96</v>
      </c>
      <c r="S4148">
        <v>56</v>
      </c>
      <c r="T4148" s="34">
        <f>_xlfn.XLOOKUP(B4148,'LHA Demog pivot'!$B$4:$B$93,'LHA Demog pivot'!$C$4:$C$93,,,1)</f>
        <v>1514</v>
      </c>
      <c r="U4148" s="36">
        <f>ROUND(Table2[[#This Row],[LHA_Pop_2016]]*Table2[[#This Row],[C_ADR_7day]]/100000*7,0)</f>
        <v>0</v>
      </c>
      <c r="V4148" s="13" t="str">
        <f>IF(OR(Table2[[#This Row],[7d_positivity_public]]=0,ISBLANK(Table2[[#This Row],[7d_positivity_public]])),"",(Table2[[#This Row],[7d_positivity_public]]-Table2[[#This Row],[7d_positivity_all]])/Table2[[#This Row],[7d_positivity_public]])</f>
        <v/>
      </c>
      <c r="W4148" s="13"/>
    </row>
    <row r="4149" spans="1:23" x14ac:dyDescent="0.25">
      <c r="A4149" s="10">
        <v>44530</v>
      </c>
      <c r="B4149">
        <v>411</v>
      </c>
      <c r="C4149" t="s">
        <v>287</v>
      </c>
      <c r="D4149">
        <v>3</v>
      </c>
      <c r="E4149">
        <v>1</v>
      </c>
      <c r="F4149">
        <v>2</v>
      </c>
      <c r="G4149">
        <v>3</v>
      </c>
      <c r="H4149">
        <v>96</v>
      </c>
      <c r="I4149">
        <v>0</v>
      </c>
      <c r="J4149">
        <v>96</v>
      </c>
      <c r="K4149">
        <v>96</v>
      </c>
      <c r="L4149">
        <v>98</v>
      </c>
      <c r="M4149">
        <v>95</v>
      </c>
      <c r="N4149">
        <v>94</v>
      </c>
      <c r="O4149">
        <v>92</v>
      </c>
      <c r="P4149">
        <v>94</v>
      </c>
      <c r="Q4149">
        <v>94</v>
      </c>
      <c r="R4149">
        <v>93</v>
      </c>
      <c r="S4149">
        <v>34</v>
      </c>
      <c r="T4149" s="34">
        <f>_xlfn.XLOOKUP(B4149,'LHA Demog pivot'!$B$4:$B$93,'LHA Demog pivot'!$C$4:$C$93,,,1)</f>
        <v>225919</v>
      </c>
      <c r="U4149" s="36">
        <f>ROUND(Table2[[#This Row],[LHA_Pop_2016]]*Table2[[#This Row],[C_ADR_7day]]/100000*7,0)</f>
        <v>47</v>
      </c>
      <c r="V4149" s="13">
        <f>IF(OR(Table2[[#This Row],[7d_positivity_public]]=0,ISBLANK(Table2[[#This Row],[7d_positivity_public]])),"",(Table2[[#This Row],[7d_positivity_public]]-Table2[[#This Row],[7d_positivity_all]])/Table2[[#This Row],[7d_positivity_public]])</f>
        <v>1</v>
      </c>
      <c r="W4149" s="13"/>
    </row>
    <row r="4150" spans="1:23" x14ac:dyDescent="0.25">
      <c r="A4150" s="10">
        <v>44530</v>
      </c>
      <c r="B4150">
        <v>412</v>
      </c>
      <c r="C4150" t="s">
        <v>288</v>
      </c>
      <c r="D4150">
        <v>3</v>
      </c>
      <c r="E4150">
        <v>2</v>
      </c>
      <c r="F4150">
        <v>1</v>
      </c>
      <c r="G4150">
        <v>3</v>
      </c>
      <c r="H4150">
        <v>93</v>
      </c>
      <c r="I4150">
        <v>1</v>
      </c>
      <c r="J4150">
        <v>92</v>
      </c>
      <c r="K4150">
        <v>93</v>
      </c>
      <c r="L4150">
        <v>92</v>
      </c>
      <c r="M4150">
        <v>94</v>
      </c>
      <c r="N4150">
        <v>90</v>
      </c>
      <c r="O4150">
        <v>87</v>
      </c>
      <c r="P4150">
        <v>90</v>
      </c>
      <c r="Q4150">
        <v>88</v>
      </c>
      <c r="R4150">
        <v>92</v>
      </c>
      <c r="S4150">
        <v>35</v>
      </c>
      <c r="T4150" s="34">
        <f>_xlfn.XLOOKUP(B4150,'LHA Demog pivot'!$B$4:$B$93,'LHA Demog pivot'!$C$4:$C$93,,,1)</f>
        <v>77460</v>
      </c>
      <c r="U4150" s="36">
        <f>ROUND(Table2[[#This Row],[LHA_Pop_2016]]*Table2[[#This Row],[C_ADR_7day]]/100000*7,0)</f>
        <v>16</v>
      </c>
      <c r="V4150" s="13">
        <f>IF(OR(Table2[[#This Row],[7d_positivity_public]]=0,ISBLANK(Table2[[#This Row],[7d_positivity_public]])),"",(Table2[[#This Row],[7d_positivity_public]]-Table2[[#This Row],[7d_positivity_all]])/Table2[[#This Row],[7d_positivity_public]])</f>
        <v>1</v>
      </c>
      <c r="W4150" s="13"/>
    </row>
    <row r="4151" spans="1:23" x14ac:dyDescent="0.25">
      <c r="A4151" s="10">
        <v>44530</v>
      </c>
      <c r="B4151">
        <v>413</v>
      </c>
      <c r="C4151" t="s">
        <v>289</v>
      </c>
      <c r="D4151">
        <v>5</v>
      </c>
      <c r="E4151">
        <v>7</v>
      </c>
      <c r="F4151">
        <v>-2</v>
      </c>
      <c r="G4151">
        <v>5</v>
      </c>
      <c r="H4151">
        <v>95</v>
      </c>
      <c r="I4151">
        <v>0</v>
      </c>
      <c r="J4151">
        <v>97</v>
      </c>
      <c r="K4151">
        <v>95</v>
      </c>
      <c r="L4151">
        <v>94</v>
      </c>
      <c r="M4151">
        <v>96</v>
      </c>
      <c r="N4151">
        <v>93</v>
      </c>
      <c r="O4151">
        <v>93</v>
      </c>
      <c r="P4151">
        <v>93</v>
      </c>
      <c r="Q4151">
        <v>91</v>
      </c>
      <c r="R4151">
        <v>95</v>
      </c>
      <c r="S4151">
        <v>34</v>
      </c>
      <c r="T4151" s="34">
        <f>_xlfn.XLOOKUP(B4151,'LHA Demog pivot'!$B$4:$B$93,'LHA Demog pivot'!$C$4:$C$93,,,1)</f>
        <v>64692</v>
      </c>
      <c r="U4151" s="36">
        <f>ROUND(Table2[[#This Row],[LHA_Pop_2016]]*Table2[[#This Row],[C_ADR_7day]]/100000*7,0)</f>
        <v>23</v>
      </c>
      <c r="V4151" s="13">
        <f>IF(OR(Table2[[#This Row],[7d_positivity_public]]=0,ISBLANK(Table2[[#This Row],[7d_positivity_public]])),"",(Table2[[#This Row],[7d_positivity_public]]-Table2[[#This Row],[7d_positivity_all]])/Table2[[#This Row],[7d_positivity_public]])</f>
        <v>1</v>
      </c>
      <c r="W4151" s="13"/>
    </row>
    <row r="4152" spans="1:23" x14ac:dyDescent="0.25">
      <c r="A4152" s="10">
        <v>44530</v>
      </c>
      <c r="B4152">
        <v>414</v>
      </c>
      <c r="C4152" t="s">
        <v>290</v>
      </c>
      <c r="D4152">
        <v>3</v>
      </c>
      <c r="E4152">
        <v>3</v>
      </c>
      <c r="F4152">
        <v>0</v>
      </c>
      <c r="G4152">
        <v>3</v>
      </c>
      <c r="H4152">
        <v>87</v>
      </c>
      <c r="I4152">
        <v>0</v>
      </c>
      <c r="J4152">
        <v>82</v>
      </c>
      <c r="K4152">
        <v>87</v>
      </c>
      <c r="L4152">
        <v>79</v>
      </c>
      <c r="M4152">
        <v>91</v>
      </c>
      <c r="N4152">
        <v>84</v>
      </c>
      <c r="O4152">
        <v>75</v>
      </c>
      <c r="P4152">
        <v>85</v>
      </c>
      <c r="Q4152">
        <v>75</v>
      </c>
      <c r="R4152">
        <v>89</v>
      </c>
      <c r="S4152">
        <v>35</v>
      </c>
      <c r="T4152" s="34">
        <f>_xlfn.XLOOKUP(B4152,'LHA Demog pivot'!$B$4:$B$93,'LHA Demog pivot'!$C$4:$C$93,,,1)</f>
        <v>15289</v>
      </c>
      <c r="U4152" s="36">
        <f>ROUND(Table2[[#This Row],[LHA_Pop_2016]]*Table2[[#This Row],[C_ADR_7day]]/100000*7,0)</f>
        <v>3</v>
      </c>
      <c r="V4152" s="13">
        <f>IF(OR(Table2[[#This Row],[7d_positivity_public]]=0,ISBLANK(Table2[[#This Row],[7d_positivity_public]])),"",(Table2[[#This Row],[7d_positivity_public]]-Table2[[#This Row],[7d_positivity_all]])/Table2[[#This Row],[7d_positivity_public]])</f>
        <v>1</v>
      </c>
      <c r="W4152" s="13"/>
    </row>
    <row r="4153" spans="1:23" x14ac:dyDescent="0.25">
      <c r="A4153" s="10">
        <v>44530</v>
      </c>
      <c r="B4153">
        <v>421</v>
      </c>
      <c r="C4153" t="s">
        <v>291</v>
      </c>
      <c r="D4153">
        <v>12</v>
      </c>
      <c r="E4153">
        <v>10</v>
      </c>
      <c r="F4153">
        <v>2</v>
      </c>
      <c r="G4153">
        <v>12</v>
      </c>
      <c r="H4153">
        <v>88</v>
      </c>
      <c r="I4153">
        <v>0</v>
      </c>
      <c r="J4153">
        <v>88</v>
      </c>
      <c r="K4153">
        <v>88</v>
      </c>
      <c r="L4153">
        <v>83</v>
      </c>
      <c r="M4153">
        <v>92</v>
      </c>
      <c r="N4153">
        <v>84</v>
      </c>
      <c r="O4153">
        <v>81</v>
      </c>
      <c r="P4153">
        <v>85</v>
      </c>
      <c r="Q4153">
        <v>78</v>
      </c>
      <c r="R4153">
        <v>90</v>
      </c>
      <c r="S4153">
        <v>37</v>
      </c>
      <c r="T4153" s="34">
        <f>_xlfn.XLOOKUP(B4153,'LHA Demog pivot'!$B$4:$B$93,'LHA Demog pivot'!$C$4:$C$93,,,1)</f>
        <v>58378</v>
      </c>
      <c r="U4153" s="36">
        <f>ROUND(Table2[[#This Row],[LHA_Pop_2016]]*Table2[[#This Row],[C_ADR_7day]]/100000*7,0)</f>
        <v>49</v>
      </c>
      <c r="V4153" s="13">
        <f>IF(OR(Table2[[#This Row],[7d_positivity_public]]=0,ISBLANK(Table2[[#This Row],[7d_positivity_public]])),"",(Table2[[#This Row],[7d_positivity_public]]-Table2[[#This Row],[7d_positivity_all]])/Table2[[#This Row],[7d_positivity_public]])</f>
        <v>1</v>
      </c>
      <c r="W4153" s="13"/>
    </row>
    <row r="4154" spans="1:23" x14ac:dyDescent="0.25">
      <c r="A4154" s="10">
        <v>44530</v>
      </c>
      <c r="B4154">
        <v>422</v>
      </c>
      <c r="C4154" t="s">
        <v>292</v>
      </c>
      <c r="D4154">
        <v>8</v>
      </c>
      <c r="E4154">
        <v>4</v>
      </c>
      <c r="F4154">
        <v>4</v>
      </c>
      <c r="G4154">
        <v>14</v>
      </c>
      <c r="H4154">
        <v>83</v>
      </c>
      <c r="I4154">
        <v>0</v>
      </c>
      <c r="J4154">
        <v>75</v>
      </c>
      <c r="K4154">
        <v>83</v>
      </c>
      <c r="L4154">
        <v>74</v>
      </c>
      <c r="M4154">
        <v>89</v>
      </c>
      <c r="N4154">
        <v>79</v>
      </c>
      <c r="O4154">
        <v>69</v>
      </c>
      <c r="P4154">
        <v>79</v>
      </c>
      <c r="Q4154">
        <v>68</v>
      </c>
      <c r="R4154">
        <v>86</v>
      </c>
      <c r="S4154">
        <v>23</v>
      </c>
      <c r="T4154" s="34">
        <f>_xlfn.XLOOKUP(B4154,'LHA Demog pivot'!$B$4:$B$93,'LHA Demog pivot'!$C$4:$C$93,,,1)</f>
        <v>6240</v>
      </c>
      <c r="U4154" s="36">
        <f>ROUND(Table2[[#This Row],[LHA_Pop_2016]]*Table2[[#This Row],[C_ADR_7day]]/100000*7,0)</f>
        <v>3</v>
      </c>
      <c r="V4154" s="13">
        <f>IF(OR(Table2[[#This Row],[7d_positivity_public]]=0,ISBLANK(Table2[[#This Row],[7d_positivity_public]])),"",(Table2[[#This Row],[7d_positivity_public]]-Table2[[#This Row],[7d_positivity_all]])/Table2[[#This Row],[7d_positivity_public]])</f>
        <v>1</v>
      </c>
      <c r="W4154" s="13"/>
    </row>
    <row r="4155" spans="1:23" x14ac:dyDescent="0.25">
      <c r="A4155" s="10">
        <v>44530</v>
      </c>
      <c r="B4155">
        <v>423</v>
      </c>
      <c r="C4155" t="s">
        <v>293</v>
      </c>
      <c r="D4155">
        <v>30</v>
      </c>
      <c r="E4155">
        <v>8</v>
      </c>
      <c r="F4155">
        <v>22</v>
      </c>
      <c r="G4155">
        <v>23</v>
      </c>
      <c r="H4155">
        <v>89</v>
      </c>
      <c r="I4155">
        <v>0</v>
      </c>
      <c r="J4155">
        <v>81</v>
      </c>
      <c r="K4155">
        <v>89</v>
      </c>
      <c r="L4155">
        <v>83</v>
      </c>
      <c r="M4155">
        <v>93</v>
      </c>
      <c r="N4155">
        <v>85</v>
      </c>
      <c r="O4155">
        <v>73</v>
      </c>
      <c r="P4155">
        <v>86</v>
      </c>
      <c r="Q4155">
        <v>77</v>
      </c>
      <c r="R4155">
        <v>91</v>
      </c>
      <c r="S4155">
        <v>27</v>
      </c>
      <c r="T4155" s="34">
        <f>_xlfn.XLOOKUP(B4155,'LHA Demog pivot'!$B$4:$B$93,'LHA Demog pivot'!$C$4:$C$93,,,1)</f>
        <v>19121</v>
      </c>
      <c r="U4155" s="36">
        <f>ROUND(Table2[[#This Row],[LHA_Pop_2016]]*Table2[[#This Row],[C_ADR_7day]]/100000*7,0)</f>
        <v>40</v>
      </c>
      <c r="V4155" s="13">
        <f>IF(OR(Table2[[#This Row],[7d_positivity_public]]=0,ISBLANK(Table2[[#This Row],[7d_positivity_public]])),"",(Table2[[#This Row],[7d_positivity_public]]-Table2[[#This Row],[7d_positivity_all]])/Table2[[#This Row],[7d_positivity_public]])</f>
        <v>1</v>
      </c>
      <c r="W4155" s="13"/>
    </row>
    <row r="4156" spans="1:23" x14ac:dyDescent="0.25">
      <c r="A4156" s="10">
        <v>44530</v>
      </c>
      <c r="B4156">
        <v>424</v>
      </c>
      <c r="C4156" t="s">
        <v>294</v>
      </c>
      <c r="D4156">
        <v>7</v>
      </c>
      <c r="E4156">
        <v>14</v>
      </c>
      <c r="F4156">
        <v>-7</v>
      </c>
      <c r="G4156">
        <v>6</v>
      </c>
      <c r="H4156">
        <v>90</v>
      </c>
      <c r="I4156">
        <v>0</v>
      </c>
      <c r="J4156">
        <v>87</v>
      </c>
      <c r="K4156">
        <v>90</v>
      </c>
      <c r="L4156">
        <v>88</v>
      </c>
      <c r="M4156">
        <v>92</v>
      </c>
      <c r="N4156">
        <v>86</v>
      </c>
      <c r="O4156">
        <v>81</v>
      </c>
      <c r="P4156">
        <v>87</v>
      </c>
      <c r="Q4156">
        <v>83</v>
      </c>
      <c r="R4156">
        <v>90</v>
      </c>
      <c r="S4156">
        <v>29</v>
      </c>
      <c r="T4156" s="34">
        <f>_xlfn.XLOOKUP(B4156,'LHA Demog pivot'!$B$4:$B$93,'LHA Demog pivot'!$C$4:$C$93,,,1)</f>
        <v>108964</v>
      </c>
      <c r="U4156" s="36">
        <f>ROUND(Table2[[#This Row],[LHA_Pop_2016]]*Table2[[#This Row],[C_ADR_7day]]/100000*7,0)</f>
        <v>53</v>
      </c>
      <c r="V4156" s="13">
        <f>IF(OR(Table2[[#This Row],[7d_positivity_public]]=0,ISBLANK(Table2[[#This Row],[7d_positivity_public]])),"",(Table2[[#This Row],[7d_positivity_public]]-Table2[[#This Row],[7d_positivity_all]])/Table2[[#This Row],[7d_positivity_public]])</f>
        <v>1</v>
      </c>
      <c r="W4156" s="13"/>
    </row>
    <row r="4157" spans="1:23" x14ac:dyDescent="0.25">
      <c r="A4157" s="10">
        <v>44530</v>
      </c>
      <c r="B4157">
        <v>425</v>
      </c>
      <c r="C4157" t="s">
        <v>295</v>
      </c>
      <c r="D4157">
        <v>6</v>
      </c>
      <c r="E4157">
        <v>9</v>
      </c>
      <c r="F4157">
        <v>-3</v>
      </c>
      <c r="G4157">
        <v>11</v>
      </c>
      <c r="H4157">
        <v>89</v>
      </c>
      <c r="I4157">
        <v>0</v>
      </c>
      <c r="J4157">
        <v>80</v>
      </c>
      <c r="K4157">
        <v>89</v>
      </c>
      <c r="L4157">
        <v>79</v>
      </c>
      <c r="M4157">
        <v>93</v>
      </c>
      <c r="N4157">
        <v>86</v>
      </c>
      <c r="O4157">
        <v>74</v>
      </c>
      <c r="P4157">
        <v>86</v>
      </c>
      <c r="Q4157">
        <v>74</v>
      </c>
      <c r="R4157">
        <v>91</v>
      </c>
      <c r="S4157">
        <v>39</v>
      </c>
      <c r="T4157" s="34">
        <f>_xlfn.XLOOKUP(B4157,'LHA Demog pivot'!$B$4:$B$93,'LHA Demog pivot'!$C$4:$C$93,,,1)</f>
        <v>47133</v>
      </c>
      <c r="U4157" s="36">
        <f>ROUND(Table2[[#This Row],[LHA_Pop_2016]]*Table2[[#This Row],[C_ADR_7day]]/100000*7,0)</f>
        <v>20</v>
      </c>
      <c r="V4157" s="13">
        <f>IF(OR(Table2[[#This Row],[7d_positivity_public]]=0,ISBLANK(Table2[[#This Row],[7d_positivity_public]])),"",(Table2[[#This Row],[7d_positivity_public]]-Table2[[#This Row],[7d_positivity_all]])/Table2[[#This Row],[7d_positivity_public]])</f>
        <v>1</v>
      </c>
      <c r="W4157" s="13"/>
    </row>
    <row r="4158" spans="1:23" x14ac:dyDescent="0.25">
      <c r="A4158" s="10">
        <v>44530</v>
      </c>
      <c r="B4158">
        <v>426</v>
      </c>
      <c r="C4158" t="s">
        <v>296</v>
      </c>
      <c r="D4158">
        <v>8</v>
      </c>
      <c r="E4158">
        <v>3</v>
      </c>
      <c r="F4158">
        <v>5</v>
      </c>
      <c r="G4158">
        <v>9</v>
      </c>
      <c r="H4158">
        <v>88</v>
      </c>
      <c r="I4158">
        <v>0</v>
      </c>
      <c r="J4158">
        <v>77</v>
      </c>
      <c r="K4158">
        <v>88</v>
      </c>
      <c r="L4158">
        <v>86</v>
      </c>
      <c r="M4158">
        <v>90</v>
      </c>
      <c r="N4158">
        <v>83</v>
      </c>
      <c r="O4158">
        <v>69</v>
      </c>
      <c r="P4158">
        <v>84</v>
      </c>
      <c r="Q4158">
        <v>79</v>
      </c>
      <c r="R4158">
        <v>88</v>
      </c>
      <c r="S4158">
        <v>33</v>
      </c>
      <c r="T4158" s="34">
        <f>_xlfn.XLOOKUP(B4158,'LHA Demog pivot'!$B$4:$B$93,'LHA Demog pivot'!$C$4:$C$93,,,1)</f>
        <v>30981</v>
      </c>
      <c r="U4158" s="36">
        <f>ROUND(Table2[[#This Row],[LHA_Pop_2016]]*Table2[[#This Row],[C_ADR_7day]]/100000*7,0)</f>
        <v>17</v>
      </c>
      <c r="V4158" s="13">
        <f>IF(OR(Table2[[#This Row],[7d_positivity_public]]=0,ISBLANK(Table2[[#This Row],[7d_positivity_public]])),"",(Table2[[#This Row],[7d_positivity_public]]-Table2[[#This Row],[7d_positivity_all]])/Table2[[#This Row],[7d_positivity_public]])</f>
        <v>1</v>
      </c>
      <c r="W4158" s="13"/>
    </row>
    <row r="4159" spans="1:23" x14ac:dyDescent="0.25">
      <c r="A4159" s="10">
        <v>44530</v>
      </c>
      <c r="B4159">
        <v>431</v>
      </c>
      <c r="C4159" t="s">
        <v>297</v>
      </c>
      <c r="D4159">
        <v>23</v>
      </c>
      <c r="E4159">
        <v>5</v>
      </c>
      <c r="F4159">
        <v>18</v>
      </c>
      <c r="G4159">
        <v>18</v>
      </c>
      <c r="H4159">
        <v>88</v>
      </c>
      <c r="I4159">
        <v>0</v>
      </c>
      <c r="J4159">
        <v>83</v>
      </c>
      <c r="K4159">
        <v>88</v>
      </c>
      <c r="L4159">
        <v>83</v>
      </c>
      <c r="M4159">
        <v>92</v>
      </c>
      <c r="N4159">
        <v>85</v>
      </c>
      <c r="O4159">
        <v>76</v>
      </c>
      <c r="P4159">
        <v>85</v>
      </c>
      <c r="Q4159">
        <v>78</v>
      </c>
      <c r="R4159">
        <v>90</v>
      </c>
      <c r="S4159">
        <v>40</v>
      </c>
      <c r="T4159" s="34">
        <f>_xlfn.XLOOKUP(B4159,'LHA Demog pivot'!$B$4:$B$93,'LHA Demog pivot'!$C$4:$C$93,,,1)</f>
        <v>66527</v>
      </c>
      <c r="U4159" s="36">
        <f>ROUND(Table2[[#This Row],[LHA_Pop_2016]]*Table2[[#This Row],[C_ADR_7day]]/100000*7,0)</f>
        <v>107</v>
      </c>
      <c r="V4159" s="13">
        <f>IF(OR(Table2[[#This Row],[7d_positivity_public]]=0,ISBLANK(Table2[[#This Row],[7d_positivity_public]])),"",(Table2[[#This Row],[7d_positivity_public]]-Table2[[#This Row],[7d_positivity_all]])/Table2[[#This Row],[7d_positivity_public]])</f>
        <v>1</v>
      </c>
      <c r="W4159" s="13"/>
    </row>
    <row r="4160" spans="1:23" x14ac:dyDescent="0.25">
      <c r="A4160" s="10">
        <v>44530</v>
      </c>
      <c r="B4160">
        <v>432</v>
      </c>
      <c r="C4160" t="s">
        <v>298</v>
      </c>
      <c r="D4160">
        <v>7</v>
      </c>
      <c r="E4160">
        <v>7</v>
      </c>
      <c r="F4160">
        <v>0</v>
      </c>
      <c r="G4160">
        <v>8</v>
      </c>
      <c r="H4160">
        <v>88</v>
      </c>
      <c r="I4160">
        <v>0</v>
      </c>
      <c r="J4160">
        <v>81</v>
      </c>
      <c r="K4160">
        <v>88</v>
      </c>
      <c r="L4160">
        <v>83</v>
      </c>
      <c r="M4160">
        <v>92</v>
      </c>
      <c r="N4160">
        <v>84</v>
      </c>
      <c r="O4160">
        <v>76</v>
      </c>
      <c r="P4160">
        <v>85</v>
      </c>
      <c r="Q4160">
        <v>78</v>
      </c>
      <c r="R4160">
        <v>90</v>
      </c>
      <c r="S4160">
        <v>36</v>
      </c>
      <c r="T4160" s="34">
        <f>_xlfn.XLOOKUP(B4160,'LHA Demog pivot'!$B$4:$B$93,'LHA Demog pivot'!$C$4:$C$93,,,1)</f>
        <v>42570</v>
      </c>
      <c r="U4160" s="36">
        <f>ROUND(Table2[[#This Row],[LHA_Pop_2016]]*Table2[[#This Row],[C_ADR_7day]]/100000*7,0)</f>
        <v>21</v>
      </c>
      <c r="V4160" s="13">
        <f>IF(OR(Table2[[#This Row],[7d_positivity_public]]=0,ISBLANK(Table2[[#This Row],[7d_positivity_public]])),"",(Table2[[#This Row],[7d_positivity_public]]-Table2[[#This Row],[7d_positivity_all]])/Table2[[#This Row],[7d_positivity_public]])</f>
        <v>1</v>
      </c>
      <c r="W4160" s="13"/>
    </row>
    <row r="4161" spans="1:23" x14ac:dyDescent="0.25">
      <c r="A4161" s="10">
        <v>44530</v>
      </c>
      <c r="B4161">
        <v>433</v>
      </c>
      <c r="C4161" t="s">
        <v>299</v>
      </c>
      <c r="D4161">
        <v>0</v>
      </c>
      <c r="E4161">
        <v>14</v>
      </c>
      <c r="F4161">
        <v>-14</v>
      </c>
      <c r="G4161">
        <v>50</v>
      </c>
      <c r="H4161">
        <v>84</v>
      </c>
      <c r="I4161">
        <v>0</v>
      </c>
      <c r="J4161">
        <v>74</v>
      </c>
      <c r="K4161">
        <v>84</v>
      </c>
      <c r="L4161">
        <v>81</v>
      </c>
      <c r="M4161">
        <v>86</v>
      </c>
      <c r="N4161">
        <v>78</v>
      </c>
      <c r="O4161">
        <v>64</v>
      </c>
      <c r="P4161">
        <v>79</v>
      </c>
      <c r="Q4161">
        <v>72</v>
      </c>
      <c r="R4161">
        <v>83</v>
      </c>
      <c r="S4161">
        <v>22</v>
      </c>
      <c r="T4161" s="34">
        <f>_xlfn.XLOOKUP(B4161,'LHA Demog pivot'!$B$4:$B$93,'LHA Demog pivot'!$C$4:$C$93,,,1)</f>
        <v>1901</v>
      </c>
      <c r="U4161" s="36">
        <f>ROUND(Table2[[#This Row],[LHA_Pop_2016]]*Table2[[#This Row],[C_ADR_7day]]/100000*7,0)</f>
        <v>0</v>
      </c>
      <c r="V4161" s="13">
        <f>IF(OR(Table2[[#This Row],[7d_positivity_public]]=0,ISBLANK(Table2[[#This Row],[7d_positivity_public]])),"",(Table2[[#This Row],[7d_positivity_public]]-Table2[[#This Row],[7d_positivity_all]])/Table2[[#This Row],[7d_positivity_public]])</f>
        <v>1</v>
      </c>
      <c r="W4161" s="13"/>
    </row>
    <row r="4162" spans="1:23" x14ac:dyDescent="0.25">
      <c r="A4162" s="10">
        <v>44530</v>
      </c>
      <c r="B4162">
        <v>434</v>
      </c>
      <c r="C4162" t="s">
        <v>300</v>
      </c>
      <c r="D4162">
        <v>24</v>
      </c>
      <c r="E4162">
        <v>36</v>
      </c>
      <c r="F4162">
        <v>-12</v>
      </c>
      <c r="G4162">
        <v>24</v>
      </c>
      <c r="H4162">
        <v>86</v>
      </c>
      <c r="I4162">
        <v>0</v>
      </c>
      <c r="J4162">
        <v>79</v>
      </c>
      <c r="K4162">
        <v>87</v>
      </c>
      <c r="L4162">
        <v>84</v>
      </c>
      <c r="M4162">
        <v>90</v>
      </c>
      <c r="N4162">
        <v>81</v>
      </c>
      <c r="O4162">
        <v>70</v>
      </c>
      <c r="P4162">
        <v>82</v>
      </c>
      <c r="Q4162">
        <v>77</v>
      </c>
      <c r="R4162">
        <v>87</v>
      </c>
      <c r="S4162">
        <v>23</v>
      </c>
      <c r="T4162" s="34">
        <f>_xlfn.XLOOKUP(B4162,'LHA Demog pivot'!$B$4:$B$93,'LHA Demog pivot'!$C$4:$C$93,,,1)</f>
        <v>11235</v>
      </c>
      <c r="U4162" s="36">
        <f>ROUND(Table2[[#This Row],[LHA_Pop_2016]]*Table2[[#This Row],[C_ADR_7day]]/100000*7,0)</f>
        <v>19</v>
      </c>
      <c r="V4162" s="13">
        <f>IF(OR(Table2[[#This Row],[7d_positivity_public]]=0,ISBLANK(Table2[[#This Row],[7d_positivity_public]])),"",(Table2[[#This Row],[7d_positivity_public]]-Table2[[#This Row],[7d_positivity_all]])/Table2[[#This Row],[7d_positivity_public]])</f>
        <v>1</v>
      </c>
      <c r="W4162" s="13"/>
    </row>
    <row r="4163" spans="1:23" x14ac:dyDescent="0.25">
      <c r="A4163" s="10">
        <v>44530</v>
      </c>
      <c r="B4163">
        <v>510</v>
      </c>
      <c r="C4163" t="s">
        <v>301</v>
      </c>
      <c r="D4163">
        <v>9</v>
      </c>
      <c r="E4163">
        <v>6</v>
      </c>
      <c r="F4163">
        <v>3</v>
      </c>
      <c r="G4163">
        <v>8</v>
      </c>
      <c r="H4163">
        <v>90</v>
      </c>
      <c r="I4163">
        <v>0</v>
      </c>
      <c r="J4163">
        <v>86</v>
      </c>
      <c r="K4163">
        <v>91</v>
      </c>
      <c r="L4163">
        <v>89</v>
      </c>
      <c r="M4163">
        <v>92</v>
      </c>
      <c r="N4163">
        <v>85</v>
      </c>
      <c r="O4163">
        <v>79</v>
      </c>
      <c r="P4163">
        <v>86</v>
      </c>
      <c r="Q4163">
        <v>83</v>
      </c>
      <c r="R4163">
        <v>88</v>
      </c>
      <c r="S4163">
        <v>40</v>
      </c>
      <c r="T4163" s="34">
        <f>_xlfn.XLOOKUP(B4163,'LHA Demog pivot'!$B$4:$B$93,'LHA Demog pivot'!$C$4:$C$93,,,1)</f>
        <v>4198</v>
      </c>
      <c r="U4163" s="36">
        <f>ROUND(Table2[[#This Row],[LHA_Pop_2016]]*Table2[[#This Row],[C_ADR_7day]]/100000*7,0)</f>
        <v>3</v>
      </c>
      <c r="V4163" s="13">
        <f>IF(OR(Table2[[#This Row],[7d_positivity_public]]=0,ISBLANK(Table2[[#This Row],[7d_positivity_public]])),"",(Table2[[#This Row],[7d_positivity_public]]-Table2[[#This Row],[7d_positivity_all]])/Table2[[#This Row],[7d_positivity_public]])</f>
        <v>1</v>
      </c>
      <c r="W4163" s="13"/>
    </row>
    <row r="4164" spans="1:23" x14ac:dyDescent="0.25">
      <c r="A4164" s="10">
        <v>44530</v>
      </c>
      <c r="B4164">
        <v>512</v>
      </c>
      <c r="C4164" t="s">
        <v>304</v>
      </c>
      <c r="D4164">
        <v>10</v>
      </c>
      <c r="E4164">
        <v>4</v>
      </c>
      <c r="F4164">
        <v>6</v>
      </c>
      <c r="G4164">
        <v>13</v>
      </c>
      <c r="H4164">
        <v>90</v>
      </c>
      <c r="I4164">
        <v>0</v>
      </c>
      <c r="J4164">
        <v>83</v>
      </c>
      <c r="K4164">
        <v>91</v>
      </c>
      <c r="L4164">
        <v>90</v>
      </c>
      <c r="M4164">
        <v>92</v>
      </c>
      <c r="N4164">
        <v>84</v>
      </c>
      <c r="O4164">
        <v>74</v>
      </c>
      <c r="P4164">
        <v>85</v>
      </c>
      <c r="Q4164">
        <v>82</v>
      </c>
      <c r="R4164">
        <v>89</v>
      </c>
      <c r="S4164">
        <v>26</v>
      </c>
      <c r="T4164" s="34">
        <f>_xlfn.XLOOKUP(B4164,'LHA Demog pivot'!$B$4:$B$93,'LHA Demog pivot'!$C$4:$C$93,,,1)</f>
        <v>13501</v>
      </c>
      <c r="U4164" s="36">
        <f>ROUND(Table2[[#This Row],[LHA_Pop_2016]]*Table2[[#This Row],[C_ADR_7day]]/100000*7,0)</f>
        <v>9</v>
      </c>
      <c r="V4164" s="13">
        <f>IF(OR(Table2[[#This Row],[7d_positivity_public]]=0,ISBLANK(Table2[[#This Row],[7d_positivity_public]])),"",(Table2[[#This Row],[7d_positivity_public]]-Table2[[#This Row],[7d_positivity_all]])/Table2[[#This Row],[7d_positivity_public]])</f>
        <v>1</v>
      </c>
      <c r="W4164" s="13"/>
    </row>
    <row r="4165" spans="1:23" x14ac:dyDescent="0.25">
      <c r="A4165" s="10">
        <v>44530</v>
      </c>
      <c r="B4165">
        <v>513</v>
      </c>
      <c r="C4165" t="s">
        <v>305</v>
      </c>
      <c r="D4165">
        <v>22</v>
      </c>
      <c r="E4165">
        <v>41</v>
      </c>
      <c r="F4165">
        <v>-19</v>
      </c>
      <c r="G4165">
        <v>24</v>
      </c>
      <c r="H4165">
        <v>85</v>
      </c>
      <c r="I4165">
        <v>0</v>
      </c>
      <c r="J4165">
        <v>72</v>
      </c>
      <c r="K4165">
        <v>86</v>
      </c>
      <c r="L4165">
        <v>85</v>
      </c>
      <c r="M4165">
        <v>88</v>
      </c>
      <c r="N4165">
        <v>79</v>
      </c>
      <c r="O4165">
        <v>59</v>
      </c>
      <c r="P4165">
        <v>81</v>
      </c>
      <c r="Q4165">
        <v>76</v>
      </c>
      <c r="R4165">
        <v>84</v>
      </c>
      <c r="S4165">
        <v>42</v>
      </c>
      <c r="T4165" s="34">
        <f>_xlfn.XLOOKUP(B4165,'LHA Demog pivot'!$B$4:$B$93,'LHA Demog pivot'!$C$4:$C$93,,,1)</f>
        <v>4223</v>
      </c>
      <c r="U4165" s="36">
        <f>ROUND(Table2[[#This Row],[LHA_Pop_2016]]*Table2[[#This Row],[C_ADR_7day]]/100000*7,0)</f>
        <v>7</v>
      </c>
      <c r="V4165" s="13">
        <f>IF(OR(Table2[[#This Row],[7d_positivity_public]]=0,ISBLANK(Table2[[#This Row],[7d_positivity_public]])),"",(Table2[[#This Row],[7d_positivity_public]]-Table2[[#This Row],[7d_positivity_all]])/Table2[[#This Row],[7d_positivity_public]])</f>
        <v>1</v>
      </c>
      <c r="W4165" s="13"/>
    </row>
    <row r="4166" spans="1:23" x14ac:dyDescent="0.25">
      <c r="A4166" s="10">
        <v>44530</v>
      </c>
      <c r="B4166">
        <v>514</v>
      </c>
      <c r="C4166" t="s">
        <v>306</v>
      </c>
      <c r="D4166">
        <v>14</v>
      </c>
      <c r="E4166">
        <v>23</v>
      </c>
      <c r="F4166">
        <v>-9</v>
      </c>
      <c r="G4166">
        <v>15</v>
      </c>
      <c r="H4166">
        <v>81</v>
      </c>
      <c r="I4166">
        <v>0</v>
      </c>
      <c r="J4166">
        <v>65</v>
      </c>
      <c r="K4166">
        <v>82</v>
      </c>
      <c r="L4166">
        <v>79</v>
      </c>
      <c r="M4166">
        <v>86</v>
      </c>
      <c r="N4166">
        <v>75</v>
      </c>
      <c r="O4166">
        <v>58</v>
      </c>
      <c r="P4166">
        <v>77</v>
      </c>
      <c r="Q4166">
        <v>71</v>
      </c>
      <c r="R4166">
        <v>83</v>
      </c>
      <c r="S4166">
        <v>45</v>
      </c>
      <c r="T4166" s="34">
        <f>_xlfn.XLOOKUP(B4166,'LHA Demog pivot'!$B$4:$B$93,'LHA Demog pivot'!$C$4:$C$93,,,1)</f>
        <v>16414</v>
      </c>
      <c r="U4166" s="36">
        <f>ROUND(Table2[[#This Row],[LHA_Pop_2016]]*Table2[[#This Row],[C_ADR_7day]]/100000*7,0)</f>
        <v>16</v>
      </c>
      <c r="V4166" s="13">
        <f>IF(OR(Table2[[#This Row],[7d_positivity_public]]=0,ISBLANK(Table2[[#This Row],[7d_positivity_public]])),"",(Table2[[#This Row],[7d_positivity_public]]-Table2[[#This Row],[7d_positivity_all]])/Table2[[#This Row],[7d_positivity_public]])</f>
        <v>1</v>
      </c>
      <c r="W4166" s="13"/>
    </row>
    <row r="4167" spans="1:23" x14ac:dyDescent="0.25">
      <c r="A4167" s="10">
        <v>44530</v>
      </c>
      <c r="B4167">
        <v>515</v>
      </c>
      <c r="C4167" t="s">
        <v>307</v>
      </c>
      <c r="D4167">
        <v>22</v>
      </c>
      <c r="E4167">
        <v>19</v>
      </c>
      <c r="F4167">
        <v>3</v>
      </c>
      <c r="G4167">
        <v>24</v>
      </c>
      <c r="H4167">
        <v>100</v>
      </c>
      <c r="I4167">
        <v>0</v>
      </c>
      <c r="J4167">
        <v>77</v>
      </c>
      <c r="K4167">
        <v>100</v>
      </c>
      <c r="L4167">
        <v>100</v>
      </c>
      <c r="M4167">
        <v>100</v>
      </c>
      <c r="N4167">
        <v>95</v>
      </c>
      <c r="O4167">
        <v>70</v>
      </c>
      <c r="P4167">
        <v>97</v>
      </c>
      <c r="Q4167">
        <v>98</v>
      </c>
      <c r="R4167">
        <v>96</v>
      </c>
      <c r="S4167">
        <v>44</v>
      </c>
      <c r="T4167" s="34">
        <f>_xlfn.XLOOKUP(B4167,'LHA Demog pivot'!$B$4:$B$93,'LHA Demog pivot'!$C$4:$C$93,,,1)</f>
        <v>9090</v>
      </c>
      <c r="U4167" s="36">
        <f>ROUND(Table2[[#This Row],[LHA_Pop_2016]]*Table2[[#This Row],[C_ADR_7day]]/100000*7,0)</f>
        <v>14</v>
      </c>
      <c r="V4167" s="13">
        <f>IF(OR(Table2[[#This Row],[7d_positivity_public]]=0,ISBLANK(Table2[[#This Row],[7d_positivity_public]])),"",(Table2[[#This Row],[7d_positivity_public]]-Table2[[#This Row],[7d_positivity_all]])/Table2[[#This Row],[7d_positivity_public]])</f>
        <v>1</v>
      </c>
      <c r="W4167" s="13"/>
    </row>
    <row r="4168" spans="1:23" x14ac:dyDescent="0.25">
      <c r="A4168" s="10">
        <v>44530</v>
      </c>
      <c r="B4168">
        <v>517</v>
      </c>
      <c r="C4168" t="s">
        <v>308</v>
      </c>
      <c r="D4168">
        <v>32</v>
      </c>
      <c r="E4168">
        <v>51</v>
      </c>
      <c r="F4168">
        <v>-19</v>
      </c>
      <c r="G4168">
        <v>23</v>
      </c>
      <c r="H4168">
        <v>87</v>
      </c>
      <c r="I4168">
        <v>0</v>
      </c>
      <c r="J4168">
        <v>78</v>
      </c>
      <c r="K4168">
        <v>88</v>
      </c>
      <c r="L4168">
        <v>86</v>
      </c>
      <c r="M4168">
        <v>90</v>
      </c>
      <c r="N4168">
        <v>82</v>
      </c>
      <c r="O4168">
        <v>68</v>
      </c>
      <c r="P4168">
        <v>83</v>
      </c>
      <c r="Q4168">
        <v>80</v>
      </c>
      <c r="R4168">
        <v>87</v>
      </c>
      <c r="S4168">
        <v>43</v>
      </c>
      <c r="T4168" s="34">
        <f>_xlfn.XLOOKUP(B4168,'LHA Demog pivot'!$B$4:$B$93,'LHA Demog pivot'!$C$4:$C$93,,,1)</f>
        <v>20250</v>
      </c>
      <c r="U4168" s="36">
        <f>ROUND(Table2[[#This Row],[LHA_Pop_2016]]*Table2[[#This Row],[C_ADR_7day]]/100000*7,0)</f>
        <v>45</v>
      </c>
      <c r="V4168" s="13">
        <f>IF(OR(Table2[[#This Row],[7d_positivity_public]]=0,ISBLANK(Table2[[#This Row],[7d_positivity_public]])),"",(Table2[[#This Row],[7d_positivity_public]]-Table2[[#This Row],[7d_positivity_all]])/Table2[[#This Row],[7d_positivity_public]])</f>
        <v>1</v>
      </c>
      <c r="W4168" s="13"/>
    </row>
    <row r="4169" spans="1:23" x14ac:dyDescent="0.25">
      <c r="A4169" s="10">
        <v>44530</v>
      </c>
      <c r="B4169">
        <v>518</v>
      </c>
      <c r="C4169" t="s">
        <v>309</v>
      </c>
      <c r="D4169">
        <v>0</v>
      </c>
      <c r="E4169">
        <v>30</v>
      </c>
      <c r="F4169">
        <v>-30</v>
      </c>
      <c r="G4169">
        <v>7</v>
      </c>
      <c r="H4169">
        <v>93</v>
      </c>
      <c r="I4169">
        <v>0</v>
      </c>
      <c r="J4169">
        <v>86</v>
      </c>
      <c r="K4169">
        <v>93</v>
      </c>
      <c r="L4169">
        <v>94</v>
      </c>
      <c r="M4169">
        <v>93</v>
      </c>
      <c r="N4169">
        <v>87</v>
      </c>
      <c r="O4169">
        <v>76</v>
      </c>
      <c r="P4169">
        <v>89</v>
      </c>
      <c r="Q4169">
        <v>87</v>
      </c>
      <c r="R4169">
        <v>91</v>
      </c>
      <c r="S4169">
        <v>61</v>
      </c>
      <c r="T4169" s="34">
        <f>_xlfn.XLOOKUP(B4169,'LHA Demog pivot'!$B$4:$B$93,'LHA Demog pivot'!$C$4:$C$93,,,1)</f>
        <v>1880</v>
      </c>
      <c r="U4169" s="36">
        <f>ROUND(Table2[[#This Row],[LHA_Pop_2016]]*Table2[[#This Row],[C_ADR_7day]]/100000*7,0)</f>
        <v>0</v>
      </c>
      <c r="V4169" s="13">
        <f>IF(OR(Table2[[#This Row],[7d_positivity_public]]=0,ISBLANK(Table2[[#This Row],[7d_positivity_public]])),"",(Table2[[#This Row],[7d_positivity_public]]-Table2[[#This Row],[7d_positivity_all]])/Table2[[#This Row],[7d_positivity_public]])</f>
        <v>1</v>
      </c>
      <c r="W4169" s="13"/>
    </row>
    <row r="4170" spans="1:23" x14ac:dyDescent="0.25">
      <c r="A4170" s="10">
        <v>44530</v>
      </c>
      <c r="B4170">
        <v>521</v>
      </c>
      <c r="C4170" t="s">
        <v>310</v>
      </c>
      <c r="D4170">
        <v>13</v>
      </c>
      <c r="E4170">
        <v>33</v>
      </c>
      <c r="F4170">
        <v>-20</v>
      </c>
      <c r="G4170">
        <v>13</v>
      </c>
      <c r="H4170">
        <v>79</v>
      </c>
      <c r="I4170">
        <v>0</v>
      </c>
      <c r="J4170">
        <v>67</v>
      </c>
      <c r="K4170">
        <v>80</v>
      </c>
      <c r="L4170">
        <v>74</v>
      </c>
      <c r="M4170">
        <v>85</v>
      </c>
      <c r="N4170">
        <v>73</v>
      </c>
      <c r="O4170">
        <v>60</v>
      </c>
      <c r="P4170">
        <v>74</v>
      </c>
      <c r="Q4170">
        <v>66</v>
      </c>
      <c r="R4170">
        <v>81</v>
      </c>
      <c r="S4170">
        <v>43</v>
      </c>
      <c r="T4170" s="34">
        <f>_xlfn.XLOOKUP(B4170,'LHA Demog pivot'!$B$4:$B$93,'LHA Demog pivot'!$C$4:$C$93,,,1)</f>
        <v>23205</v>
      </c>
      <c r="U4170" s="36">
        <f>ROUND(Table2[[#This Row],[LHA_Pop_2016]]*Table2[[#This Row],[C_ADR_7day]]/100000*7,0)</f>
        <v>21</v>
      </c>
      <c r="V4170" s="13">
        <f>IF(OR(Table2[[#This Row],[7d_positivity_public]]=0,ISBLANK(Table2[[#This Row],[7d_positivity_public]])),"",(Table2[[#This Row],[7d_positivity_public]]-Table2[[#This Row],[7d_positivity_all]])/Table2[[#This Row],[7d_positivity_public]])</f>
        <v>1</v>
      </c>
      <c r="W4170" s="13"/>
    </row>
    <row r="4171" spans="1:23" x14ac:dyDescent="0.25">
      <c r="A4171" s="10">
        <v>44530</v>
      </c>
      <c r="B4171">
        <v>522</v>
      </c>
      <c r="C4171" t="s">
        <v>311</v>
      </c>
      <c r="D4171">
        <v>9</v>
      </c>
      <c r="E4171">
        <v>22</v>
      </c>
      <c r="F4171">
        <v>-13</v>
      </c>
      <c r="G4171">
        <v>12</v>
      </c>
      <c r="H4171">
        <v>78</v>
      </c>
      <c r="I4171">
        <v>0</v>
      </c>
      <c r="J4171">
        <v>60</v>
      </c>
      <c r="K4171">
        <v>80</v>
      </c>
      <c r="L4171">
        <v>76</v>
      </c>
      <c r="M4171">
        <v>84</v>
      </c>
      <c r="N4171">
        <v>73</v>
      </c>
      <c r="O4171">
        <v>51</v>
      </c>
      <c r="P4171">
        <v>75</v>
      </c>
      <c r="Q4171">
        <v>67</v>
      </c>
      <c r="R4171">
        <v>81</v>
      </c>
      <c r="S4171">
        <v>35</v>
      </c>
      <c r="T4171" s="34">
        <f>_xlfn.XLOOKUP(B4171,'LHA Demog pivot'!$B$4:$B$93,'LHA Demog pivot'!$C$4:$C$93,,,1)</f>
        <v>6256</v>
      </c>
      <c r="U4171" s="36">
        <f>ROUND(Table2[[#This Row],[LHA_Pop_2016]]*Table2[[#This Row],[C_ADR_7day]]/100000*7,0)</f>
        <v>4</v>
      </c>
      <c r="V4171" s="13">
        <f>IF(OR(Table2[[#This Row],[7d_positivity_public]]=0,ISBLANK(Table2[[#This Row],[7d_positivity_public]])),"",(Table2[[#This Row],[7d_positivity_public]]-Table2[[#This Row],[7d_positivity_all]])/Table2[[#This Row],[7d_positivity_public]])</f>
        <v>1</v>
      </c>
      <c r="W4171" s="13"/>
    </row>
    <row r="4172" spans="1:23" x14ac:dyDescent="0.25">
      <c r="A4172" s="10">
        <v>44530</v>
      </c>
      <c r="B4172">
        <v>523</v>
      </c>
      <c r="C4172" t="s">
        <v>312</v>
      </c>
      <c r="D4172">
        <v>3</v>
      </c>
      <c r="E4172">
        <v>10</v>
      </c>
      <c r="F4172">
        <v>-7</v>
      </c>
      <c r="G4172">
        <v>5</v>
      </c>
      <c r="H4172">
        <v>76</v>
      </c>
      <c r="I4172">
        <v>0</v>
      </c>
      <c r="J4172">
        <v>60</v>
      </c>
      <c r="K4172">
        <v>77</v>
      </c>
      <c r="L4172">
        <v>71</v>
      </c>
      <c r="M4172">
        <v>83</v>
      </c>
      <c r="N4172">
        <v>70</v>
      </c>
      <c r="O4172">
        <v>52</v>
      </c>
      <c r="P4172">
        <v>71</v>
      </c>
      <c r="Q4172">
        <v>62</v>
      </c>
      <c r="R4172">
        <v>80</v>
      </c>
      <c r="S4172">
        <v>29</v>
      </c>
      <c r="T4172" s="34">
        <f>_xlfn.XLOOKUP(B4172,'LHA Demog pivot'!$B$4:$B$93,'LHA Demog pivot'!$C$4:$C$93,,,1)</f>
        <v>15857</v>
      </c>
      <c r="U4172" s="36">
        <f>ROUND(Table2[[#This Row],[LHA_Pop_2016]]*Table2[[#This Row],[C_ADR_7day]]/100000*7,0)</f>
        <v>3</v>
      </c>
      <c r="V4172" s="13">
        <f>IF(OR(Table2[[#This Row],[7d_positivity_public]]=0,ISBLANK(Table2[[#This Row],[7d_positivity_public]])),"",(Table2[[#This Row],[7d_positivity_public]]-Table2[[#This Row],[7d_positivity_all]])/Table2[[#This Row],[7d_positivity_public]])</f>
        <v>1</v>
      </c>
      <c r="W4172" s="13"/>
    </row>
    <row r="4173" spans="1:23" x14ac:dyDescent="0.25">
      <c r="A4173" s="10">
        <v>44530</v>
      </c>
      <c r="B4173">
        <v>524</v>
      </c>
      <c r="C4173" t="s">
        <v>313</v>
      </c>
      <c r="D4173">
        <v>12</v>
      </c>
      <c r="E4173">
        <v>13</v>
      </c>
      <c r="F4173">
        <v>-1</v>
      </c>
      <c r="G4173">
        <v>11</v>
      </c>
      <c r="H4173">
        <v>87</v>
      </c>
      <c r="I4173">
        <v>0</v>
      </c>
      <c r="J4173">
        <v>76</v>
      </c>
      <c r="K4173">
        <v>88</v>
      </c>
      <c r="L4173">
        <v>87</v>
      </c>
      <c r="M4173">
        <v>90</v>
      </c>
      <c r="N4173">
        <v>82</v>
      </c>
      <c r="O4173">
        <v>69</v>
      </c>
      <c r="P4173">
        <v>83</v>
      </c>
      <c r="Q4173">
        <v>79</v>
      </c>
      <c r="R4173">
        <v>87</v>
      </c>
      <c r="S4173">
        <v>34</v>
      </c>
      <c r="T4173" s="34">
        <f>_xlfn.XLOOKUP(B4173,'LHA Demog pivot'!$B$4:$B$93,'LHA Demog pivot'!$C$4:$C$93,,,1)</f>
        <v>95077</v>
      </c>
      <c r="U4173" s="36">
        <f>ROUND(Table2[[#This Row],[LHA_Pop_2016]]*Table2[[#This Row],[C_ADR_7day]]/100000*7,0)</f>
        <v>80</v>
      </c>
      <c r="V4173" s="13">
        <f>IF(OR(Table2[[#This Row],[7d_positivity_public]]=0,ISBLANK(Table2[[#This Row],[7d_positivity_public]])),"",(Table2[[#This Row],[7d_positivity_public]]-Table2[[#This Row],[7d_positivity_all]])/Table2[[#This Row],[7d_positivity_public]])</f>
        <v>1</v>
      </c>
      <c r="W4173" s="13"/>
    </row>
    <row r="4174" spans="1:23" x14ac:dyDescent="0.25">
      <c r="A4174" s="10">
        <v>44530</v>
      </c>
      <c r="B4174">
        <v>531</v>
      </c>
      <c r="C4174" t="s">
        <v>314</v>
      </c>
      <c r="D4174">
        <v>18</v>
      </c>
      <c r="E4174">
        <v>24</v>
      </c>
      <c r="F4174">
        <v>-6</v>
      </c>
      <c r="G4174">
        <v>23</v>
      </c>
      <c r="H4174">
        <v>70</v>
      </c>
      <c r="I4174">
        <v>0</v>
      </c>
      <c r="J4174">
        <v>49</v>
      </c>
      <c r="K4174">
        <v>72</v>
      </c>
      <c r="L4174">
        <v>66</v>
      </c>
      <c r="M4174">
        <v>79</v>
      </c>
      <c r="N4174">
        <v>62</v>
      </c>
      <c r="O4174">
        <v>41</v>
      </c>
      <c r="P4174">
        <v>64</v>
      </c>
      <c r="Q4174">
        <v>56</v>
      </c>
      <c r="R4174">
        <v>74</v>
      </c>
      <c r="S4174">
        <v>43</v>
      </c>
      <c r="T4174" s="34">
        <f>_xlfn.XLOOKUP(B4174,'LHA Demog pivot'!$B$4:$B$93,'LHA Demog pivot'!$C$4:$C$93,,,1)</f>
        <v>26850</v>
      </c>
      <c r="U4174" s="36">
        <f>ROUND(Table2[[#This Row],[LHA_Pop_2016]]*Table2[[#This Row],[C_ADR_7day]]/100000*7,0)</f>
        <v>34</v>
      </c>
      <c r="V4174" s="13">
        <f>IF(OR(Table2[[#This Row],[7d_positivity_public]]=0,ISBLANK(Table2[[#This Row],[7d_positivity_public]])),"",(Table2[[#This Row],[7d_positivity_public]]-Table2[[#This Row],[7d_positivity_all]])/Table2[[#This Row],[7d_positivity_public]])</f>
        <v>1</v>
      </c>
      <c r="W4174" s="13"/>
    </row>
    <row r="4175" spans="1:23" x14ac:dyDescent="0.25">
      <c r="A4175" s="10">
        <v>44530</v>
      </c>
      <c r="B4175">
        <v>532</v>
      </c>
      <c r="C4175" t="s">
        <v>315</v>
      </c>
      <c r="D4175">
        <v>21</v>
      </c>
      <c r="E4175">
        <v>36</v>
      </c>
      <c r="F4175">
        <v>-15</v>
      </c>
      <c r="G4175">
        <v>24</v>
      </c>
      <c r="H4175">
        <v>73</v>
      </c>
      <c r="I4175">
        <v>0</v>
      </c>
      <c r="J4175">
        <v>52</v>
      </c>
      <c r="K4175">
        <v>75</v>
      </c>
      <c r="L4175">
        <v>72</v>
      </c>
      <c r="M4175">
        <v>81</v>
      </c>
      <c r="N4175">
        <v>66</v>
      </c>
      <c r="O4175">
        <v>45</v>
      </c>
      <c r="P4175">
        <v>68</v>
      </c>
      <c r="Q4175">
        <v>63</v>
      </c>
      <c r="R4175">
        <v>76</v>
      </c>
      <c r="S4175">
        <v>38</v>
      </c>
      <c r="T4175" s="34">
        <f>_xlfn.XLOOKUP(B4175,'LHA Demog pivot'!$B$4:$B$93,'LHA Demog pivot'!$C$4:$C$93,,,1)</f>
        <v>35521</v>
      </c>
      <c r="U4175" s="36">
        <f>ROUND(Table2[[#This Row],[LHA_Pop_2016]]*Table2[[#This Row],[C_ADR_7day]]/100000*7,0)</f>
        <v>52</v>
      </c>
      <c r="V4175" s="13">
        <f>IF(OR(Table2[[#This Row],[7d_positivity_public]]=0,ISBLANK(Table2[[#This Row],[7d_positivity_public]])),"",(Table2[[#This Row],[7d_positivity_public]]-Table2[[#This Row],[7d_positivity_all]])/Table2[[#This Row],[7d_positivity_public]])</f>
        <v>1</v>
      </c>
      <c r="W4175" s="13"/>
    </row>
    <row r="4176" spans="1:23" x14ac:dyDescent="0.25">
      <c r="A4176" s="10">
        <v>44530</v>
      </c>
      <c r="B4176">
        <v>533</v>
      </c>
      <c r="C4176" t="s">
        <v>316</v>
      </c>
      <c r="D4176">
        <v>19</v>
      </c>
      <c r="E4176">
        <v>19</v>
      </c>
      <c r="F4176">
        <v>0</v>
      </c>
      <c r="G4176">
        <v>23</v>
      </c>
      <c r="H4176">
        <v>72</v>
      </c>
      <c r="I4176">
        <v>0</v>
      </c>
      <c r="J4176">
        <v>59</v>
      </c>
      <c r="K4176">
        <v>74</v>
      </c>
      <c r="L4176">
        <v>69</v>
      </c>
      <c r="M4176">
        <v>78</v>
      </c>
      <c r="N4176">
        <v>64</v>
      </c>
      <c r="O4176">
        <v>47</v>
      </c>
      <c r="P4176">
        <v>66</v>
      </c>
      <c r="Q4176">
        <v>60</v>
      </c>
      <c r="R4176">
        <v>74</v>
      </c>
      <c r="S4176">
        <v>39</v>
      </c>
      <c r="T4176" s="34">
        <f>_xlfn.XLOOKUP(B4176,'LHA Demog pivot'!$B$4:$B$93,'LHA Demog pivot'!$C$4:$C$93,,,1)</f>
        <v>5514</v>
      </c>
      <c r="U4176" s="36">
        <f>ROUND(Table2[[#This Row],[LHA_Pop_2016]]*Table2[[#This Row],[C_ADR_7day]]/100000*7,0)</f>
        <v>7</v>
      </c>
      <c r="V4176" s="13">
        <f>IF(OR(Table2[[#This Row],[7d_positivity_public]]=0,ISBLANK(Table2[[#This Row],[7d_positivity_public]])),"",(Table2[[#This Row],[7d_positivity_public]]-Table2[[#This Row],[7d_positivity_all]])/Table2[[#This Row],[7d_positivity_public]])</f>
        <v>1</v>
      </c>
      <c r="W4176" s="13"/>
    </row>
    <row r="4177" spans="1:23" x14ac:dyDescent="0.25">
      <c r="A4177" s="10">
        <v>44530</v>
      </c>
      <c r="B4177">
        <v>555</v>
      </c>
      <c r="C4177" t="s">
        <v>317</v>
      </c>
      <c r="D4177">
        <v>7</v>
      </c>
      <c r="E4177">
        <v>14</v>
      </c>
      <c r="F4177">
        <v>-7</v>
      </c>
      <c r="G4177">
        <v>11</v>
      </c>
      <c r="H4177">
        <v>91</v>
      </c>
      <c r="I4177">
        <v>0</v>
      </c>
      <c r="J4177">
        <v>71</v>
      </c>
      <c r="K4177">
        <v>93</v>
      </c>
      <c r="L4177">
        <v>94</v>
      </c>
      <c r="M4177">
        <v>92</v>
      </c>
      <c r="N4177">
        <v>83</v>
      </c>
      <c r="O4177">
        <v>60</v>
      </c>
      <c r="P4177">
        <v>85</v>
      </c>
      <c r="Q4177">
        <v>80</v>
      </c>
      <c r="R4177">
        <v>88</v>
      </c>
      <c r="S4177">
        <v>45</v>
      </c>
      <c r="T4177" s="34">
        <f>_xlfn.XLOOKUP(B4177,'LHA Demog pivot'!$B$4:$B$93,'LHA Demog pivot'!$C$4:$C$93,,,1)</f>
        <v>2049</v>
      </c>
      <c r="U4177" s="36">
        <f>ROUND(Table2[[#This Row],[LHA_Pop_2016]]*Table2[[#This Row],[C_ADR_7day]]/100000*7,0)</f>
        <v>1</v>
      </c>
      <c r="V4177" s="13">
        <f>IF(OR(Table2[[#This Row],[7d_positivity_public]]=0,ISBLANK(Table2[[#This Row],[7d_positivity_public]])),"",(Table2[[#This Row],[7d_positivity_public]]-Table2[[#This Row],[7d_positivity_all]])/Table2[[#This Row],[7d_positivity_public]])</f>
        <v>1</v>
      </c>
      <c r="W4177" s="13"/>
    </row>
    <row r="4178" spans="1:23" x14ac:dyDescent="0.25">
      <c r="A4178" s="10">
        <v>44533</v>
      </c>
      <c r="B4178">
        <v>111</v>
      </c>
      <c r="C4178" t="s">
        <v>242</v>
      </c>
      <c r="D4178">
        <v>1</v>
      </c>
      <c r="E4178">
        <v>5</v>
      </c>
      <c r="F4178">
        <v>-4</v>
      </c>
      <c r="G4178">
        <v>0</v>
      </c>
      <c r="H4178">
        <v>88</v>
      </c>
      <c r="I4178">
        <v>4</v>
      </c>
      <c r="J4178">
        <v>80</v>
      </c>
      <c r="K4178">
        <v>89</v>
      </c>
      <c r="L4178">
        <v>88</v>
      </c>
      <c r="M4178">
        <v>90</v>
      </c>
      <c r="N4178">
        <v>83</v>
      </c>
      <c r="O4178">
        <v>74</v>
      </c>
      <c r="P4178">
        <v>84</v>
      </c>
      <c r="Q4178">
        <v>82</v>
      </c>
      <c r="R4178">
        <v>87</v>
      </c>
      <c r="S4178">
        <v>50</v>
      </c>
      <c r="T4178" s="34">
        <f>_xlfn.XLOOKUP(B4178,'LHA Demog pivot'!$B$4:$B$93,'LHA Demog pivot'!$C$4:$C$93,,,1)</f>
        <v>15531</v>
      </c>
      <c r="U4178" s="36">
        <f>ROUND(Table2[[#This Row],[LHA_Pop_2016]]*Table2[[#This Row],[C_ADR_7day]]/100000*7,0)</f>
        <v>1</v>
      </c>
      <c r="V4178" s="13" t="str">
        <f>IF(OR(Table2[[#This Row],[7d_positivity_public]]=0,ISBLANK(Table2[[#This Row],[7d_positivity_public]])),"",(Table2[[#This Row],[7d_positivity_public]]-Table2[[#This Row],[7d_positivity_all]])/Table2[[#This Row],[7d_positivity_public]])</f>
        <v/>
      </c>
      <c r="W4178" s="13"/>
    </row>
    <row r="4179" spans="1:23" x14ac:dyDescent="0.25">
      <c r="A4179" s="10">
        <v>44533</v>
      </c>
      <c r="B4179">
        <v>112</v>
      </c>
      <c r="C4179" t="s">
        <v>243</v>
      </c>
      <c r="D4179">
        <v>6</v>
      </c>
      <c r="E4179">
        <v>17</v>
      </c>
      <c r="F4179">
        <v>-11</v>
      </c>
      <c r="G4179">
        <v>2</v>
      </c>
      <c r="H4179">
        <v>86</v>
      </c>
      <c r="I4179">
        <v>4</v>
      </c>
      <c r="J4179">
        <v>77</v>
      </c>
      <c r="K4179">
        <v>86</v>
      </c>
      <c r="L4179">
        <v>82</v>
      </c>
      <c r="M4179">
        <v>90</v>
      </c>
      <c r="N4179">
        <v>82</v>
      </c>
      <c r="O4179">
        <v>70</v>
      </c>
      <c r="P4179">
        <v>83</v>
      </c>
      <c r="Q4179">
        <v>76</v>
      </c>
      <c r="R4179">
        <v>88</v>
      </c>
      <c r="S4179">
        <v>56</v>
      </c>
      <c r="T4179" s="34">
        <f>_xlfn.XLOOKUP(B4179,'LHA Demog pivot'!$B$4:$B$93,'LHA Demog pivot'!$C$4:$C$93,,,1)</f>
        <v>26248</v>
      </c>
      <c r="U4179" s="36">
        <f>ROUND(Table2[[#This Row],[LHA_Pop_2016]]*Table2[[#This Row],[C_ADR_7day]]/100000*7,0)</f>
        <v>11</v>
      </c>
      <c r="V4179" s="13">
        <f>IF(OR(Table2[[#This Row],[7d_positivity_public]]=0,ISBLANK(Table2[[#This Row],[7d_positivity_public]])),"",(Table2[[#This Row],[7d_positivity_public]]-Table2[[#This Row],[7d_positivity_all]])/Table2[[#This Row],[7d_positivity_public]])</f>
        <v>1</v>
      </c>
      <c r="W4179" s="13"/>
    </row>
    <row r="4180" spans="1:23" x14ac:dyDescent="0.25">
      <c r="A4180" s="10">
        <v>44533</v>
      </c>
      <c r="B4180">
        <v>113</v>
      </c>
      <c r="C4180" t="s">
        <v>244</v>
      </c>
      <c r="D4180">
        <v>7</v>
      </c>
      <c r="E4180">
        <v>4</v>
      </c>
      <c r="F4180">
        <v>3</v>
      </c>
      <c r="G4180">
        <v>6</v>
      </c>
      <c r="H4180">
        <v>90</v>
      </c>
      <c r="I4180">
        <v>6</v>
      </c>
      <c r="J4180">
        <v>89</v>
      </c>
      <c r="K4180">
        <v>90</v>
      </c>
      <c r="L4180">
        <v>87</v>
      </c>
      <c r="M4180">
        <v>93</v>
      </c>
      <c r="N4180">
        <v>87</v>
      </c>
      <c r="O4180">
        <v>81</v>
      </c>
      <c r="P4180">
        <v>87</v>
      </c>
      <c r="Q4180">
        <v>83</v>
      </c>
      <c r="R4180">
        <v>91</v>
      </c>
      <c r="S4180">
        <v>67</v>
      </c>
      <c r="T4180" s="34">
        <f>_xlfn.XLOOKUP(B4180,'LHA Demog pivot'!$B$4:$B$93,'LHA Demog pivot'!$C$4:$C$93,,,1)</f>
        <v>9178</v>
      </c>
      <c r="U4180" s="36">
        <f>ROUND(Table2[[#This Row],[LHA_Pop_2016]]*Table2[[#This Row],[C_ADR_7day]]/100000*7,0)</f>
        <v>4</v>
      </c>
      <c r="V4180" s="13">
        <f>IF(OR(Table2[[#This Row],[7d_positivity_public]]=0,ISBLANK(Table2[[#This Row],[7d_positivity_public]])),"",(Table2[[#This Row],[7d_positivity_public]]-Table2[[#This Row],[7d_positivity_all]])/Table2[[#This Row],[7d_positivity_public]])</f>
        <v>1</v>
      </c>
      <c r="W4180" s="13"/>
    </row>
    <row r="4181" spans="1:23" x14ac:dyDescent="0.25">
      <c r="A4181" s="10">
        <v>44533</v>
      </c>
      <c r="B4181">
        <v>114</v>
      </c>
      <c r="C4181" t="s">
        <v>245</v>
      </c>
      <c r="D4181">
        <v>22</v>
      </c>
      <c r="E4181">
        <v>16</v>
      </c>
      <c r="F4181">
        <v>6</v>
      </c>
      <c r="G4181">
        <v>14</v>
      </c>
      <c r="H4181">
        <v>93</v>
      </c>
      <c r="I4181">
        <v>6</v>
      </c>
      <c r="J4181">
        <v>79</v>
      </c>
      <c r="K4181">
        <v>93</v>
      </c>
      <c r="L4181">
        <v>93</v>
      </c>
      <c r="M4181">
        <v>94</v>
      </c>
      <c r="N4181">
        <v>88</v>
      </c>
      <c r="O4181">
        <v>72</v>
      </c>
      <c r="P4181">
        <v>89</v>
      </c>
      <c r="Q4181">
        <v>86</v>
      </c>
      <c r="R4181">
        <v>92</v>
      </c>
      <c r="S4181">
        <v>44</v>
      </c>
      <c r="T4181" s="34">
        <f>_xlfn.XLOOKUP(B4181,'LHA Demog pivot'!$B$4:$B$93,'LHA Demog pivot'!$C$4:$C$93,,,1)</f>
        <v>9487</v>
      </c>
      <c r="U4181" s="36">
        <f>ROUND(Table2[[#This Row],[LHA_Pop_2016]]*Table2[[#This Row],[C_ADR_7day]]/100000*7,0)</f>
        <v>15</v>
      </c>
      <c r="V4181" s="13">
        <f>IF(OR(Table2[[#This Row],[7d_positivity_public]]=0,ISBLANK(Table2[[#This Row],[7d_positivity_public]])),"",(Table2[[#This Row],[7d_positivity_public]]-Table2[[#This Row],[7d_positivity_all]])/Table2[[#This Row],[7d_positivity_public]])</f>
        <v>1</v>
      </c>
      <c r="W4181" s="13"/>
    </row>
    <row r="4182" spans="1:23" x14ac:dyDescent="0.25">
      <c r="A4182" s="10">
        <v>44533</v>
      </c>
      <c r="B4182">
        <v>115</v>
      </c>
      <c r="C4182" t="s">
        <v>246</v>
      </c>
      <c r="D4182">
        <v>8</v>
      </c>
      <c r="E4182">
        <v>1</v>
      </c>
      <c r="F4182">
        <v>7</v>
      </c>
      <c r="G4182">
        <v>7</v>
      </c>
      <c r="H4182">
        <v>75</v>
      </c>
      <c r="I4182">
        <v>2</v>
      </c>
      <c r="J4182">
        <v>54</v>
      </c>
      <c r="K4182">
        <v>77</v>
      </c>
      <c r="L4182">
        <v>66</v>
      </c>
      <c r="M4182">
        <v>83</v>
      </c>
      <c r="N4182">
        <v>70</v>
      </c>
      <c r="O4182">
        <v>46</v>
      </c>
      <c r="P4182">
        <v>72</v>
      </c>
      <c r="Q4182">
        <v>59</v>
      </c>
      <c r="R4182">
        <v>80</v>
      </c>
      <c r="S4182">
        <v>43</v>
      </c>
      <c r="T4182" s="34">
        <f>_xlfn.XLOOKUP(B4182,'LHA Demog pivot'!$B$4:$B$93,'LHA Demog pivot'!$C$4:$C$93,,,1)</f>
        <v>12634</v>
      </c>
      <c r="U4182" s="36">
        <f>ROUND(Table2[[#This Row],[LHA_Pop_2016]]*Table2[[#This Row],[C_ADR_7day]]/100000*7,0)</f>
        <v>7</v>
      </c>
      <c r="V4182" s="13">
        <f>IF(OR(Table2[[#This Row],[7d_positivity_public]]=0,ISBLANK(Table2[[#This Row],[7d_positivity_public]])),"",(Table2[[#This Row],[7d_positivity_public]]-Table2[[#This Row],[7d_positivity_all]])/Table2[[#This Row],[7d_positivity_public]])</f>
        <v>1</v>
      </c>
      <c r="W4182" s="13"/>
    </row>
    <row r="4183" spans="1:23" x14ac:dyDescent="0.25">
      <c r="A4183" s="10">
        <v>44533</v>
      </c>
      <c r="B4183">
        <v>116</v>
      </c>
      <c r="C4183" t="s">
        <v>247</v>
      </c>
      <c r="D4183">
        <v>2</v>
      </c>
      <c r="E4183">
        <v>0</v>
      </c>
      <c r="F4183">
        <v>2</v>
      </c>
      <c r="G4183">
        <v>2</v>
      </c>
      <c r="H4183">
        <v>94</v>
      </c>
      <c r="I4183">
        <v>3</v>
      </c>
      <c r="J4183">
        <v>81</v>
      </c>
      <c r="K4183">
        <v>95</v>
      </c>
      <c r="L4183">
        <v>98</v>
      </c>
      <c r="M4183">
        <v>90</v>
      </c>
      <c r="N4183">
        <v>89</v>
      </c>
      <c r="O4183">
        <v>75</v>
      </c>
      <c r="P4183">
        <v>89</v>
      </c>
      <c r="Q4183">
        <v>91</v>
      </c>
      <c r="R4183">
        <v>88</v>
      </c>
      <c r="S4183">
        <v>53</v>
      </c>
      <c r="T4183" s="34">
        <f>_xlfn.XLOOKUP(B4183,'LHA Demog pivot'!$B$4:$B$93,'LHA Demog pivot'!$C$4:$C$93,,,1)</f>
        <v>6851</v>
      </c>
      <c r="U4183" s="36">
        <f>ROUND(Table2[[#This Row],[LHA_Pop_2016]]*Table2[[#This Row],[C_ADR_7day]]/100000*7,0)</f>
        <v>1</v>
      </c>
      <c r="V4183" s="13">
        <f>IF(OR(Table2[[#This Row],[7d_positivity_public]]=0,ISBLANK(Table2[[#This Row],[7d_positivity_public]])),"",(Table2[[#This Row],[7d_positivity_public]]-Table2[[#This Row],[7d_positivity_all]])/Table2[[#This Row],[7d_positivity_public]])</f>
        <v>1</v>
      </c>
      <c r="W4183" s="13"/>
    </row>
    <row r="4184" spans="1:23" x14ac:dyDescent="0.25">
      <c r="A4184" s="10">
        <v>44533</v>
      </c>
      <c r="B4184">
        <v>121</v>
      </c>
      <c r="C4184" t="s">
        <v>248</v>
      </c>
      <c r="D4184">
        <v>0</v>
      </c>
      <c r="E4184">
        <v>4</v>
      </c>
      <c r="F4184">
        <v>-4</v>
      </c>
      <c r="G4184">
        <v>0</v>
      </c>
      <c r="H4184">
        <v>76</v>
      </c>
      <c r="I4184">
        <v>2</v>
      </c>
      <c r="J4184">
        <v>52</v>
      </c>
      <c r="K4184">
        <v>77</v>
      </c>
      <c r="L4184">
        <v>63</v>
      </c>
      <c r="M4184">
        <v>83</v>
      </c>
      <c r="N4184">
        <v>71</v>
      </c>
      <c r="O4184">
        <v>47</v>
      </c>
      <c r="P4184">
        <v>72</v>
      </c>
      <c r="Q4184">
        <v>57</v>
      </c>
      <c r="R4184">
        <v>79</v>
      </c>
      <c r="S4184">
        <v>36</v>
      </c>
      <c r="T4184" s="34">
        <f>_xlfn.XLOOKUP(B4184,'LHA Demog pivot'!$B$4:$B$93,'LHA Demog pivot'!$C$4:$C$93,,,1)</f>
        <v>3209</v>
      </c>
      <c r="U4184" s="36">
        <f>ROUND(Table2[[#This Row],[LHA_Pop_2016]]*Table2[[#This Row],[C_ADR_7day]]/100000*7,0)</f>
        <v>0</v>
      </c>
      <c r="V4184" s="13" t="str">
        <f>IF(OR(Table2[[#This Row],[7d_positivity_public]]=0,ISBLANK(Table2[[#This Row],[7d_positivity_public]])),"",(Table2[[#This Row],[7d_positivity_public]]-Table2[[#This Row],[7d_positivity_all]])/Table2[[#This Row],[7d_positivity_public]])</f>
        <v/>
      </c>
      <c r="W4184" s="13"/>
    </row>
    <row r="4185" spans="1:23" x14ac:dyDescent="0.25">
      <c r="A4185" s="10">
        <v>44533</v>
      </c>
      <c r="B4185">
        <v>122</v>
      </c>
      <c r="C4185" t="s">
        <v>249</v>
      </c>
      <c r="D4185">
        <v>2</v>
      </c>
      <c r="E4185">
        <v>3</v>
      </c>
      <c r="F4185">
        <v>-1</v>
      </c>
      <c r="G4185">
        <v>1</v>
      </c>
      <c r="H4185">
        <v>80</v>
      </c>
      <c r="I4185">
        <v>1</v>
      </c>
      <c r="J4185">
        <v>68</v>
      </c>
      <c r="K4185">
        <v>81</v>
      </c>
      <c r="L4185">
        <v>76</v>
      </c>
      <c r="M4185">
        <v>85</v>
      </c>
      <c r="N4185">
        <v>76</v>
      </c>
      <c r="O4185">
        <v>62</v>
      </c>
      <c r="P4185">
        <v>77</v>
      </c>
      <c r="Q4185">
        <v>72</v>
      </c>
      <c r="R4185">
        <v>82</v>
      </c>
      <c r="S4185">
        <v>34</v>
      </c>
      <c r="T4185" s="34">
        <f>_xlfn.XLOOKUP(B4185,'LHA Demog pivot'!$B$4:$B$93,'LHA Demog pivot'!$C$4:$C$93,,,1)</f>
        <v>25523</v>
      </c>
      <c r="U4185" s="36">
        <f>ROUND(Table2[[#This Row],[LHA_Pop_2016]]*Table2[[#This Row],[C_ADR_7day]]/100000*7,0)</f>
        <v>4</v>
      </c>
      <c r="V4185" s="13">
        <f>IF(OR(Table2[[#This Row],[7d_positivity_public]]=0,ISBLANK(Table2[[#This Row],[7d_positivity_public]])),"",(Table2[[#This Row],[7d_positivity_public]]-Table2[[#This Row],[7d_positivity_all]])/Table2[[#This Row],[7d_positivity_public]])</f>
        <v>1</v>
      </c>
      <c r="W4185" s="13"/>
    </row>
    <row r="4186" spans="1:23" x14ac:dyDescent="0.25">
      <c r="A4186" s="10">
        <v>44533</v>
      </c>
      <c r="B4186">
        <v>123</v>
      </c>
      <c r="C4186" t="s">
        <v>250</v>
      </c>
      <c r="D4186">
        <v>7</v>
      </c>
      <c r="E4186">
        <v>1</v>
      </c>
      <c r="F4186">
        <v>6</v>
      </c>
      <c r="G4186">
        <v>8</v>
      </c>
      <c r="H4186">
        <v>84</v>
      </c>
      <c r="I4186">
        <v>7</v>
      </c>
      <c r="J4186">
        <v>73</v>
      </c>
      <c r="K4186">
        <v>85</v>
      </c>
      <c r="L4186">
        <v>81</v>
      </c>
      <c r="M4186">
        <v>88</v>
      </c>
      <c r="N4186">
        <v>80</v>
      </c>
      <c r="O4186">
        <v>67</v>
      </c>
      <c r="P4186">
        <v>81</v>
      </c>
      <c r="Q4186">
        <v>76</v>
      </c>
      <c r="R4186">
        <v>86</v>
      </c>
      <c r="S4186">
        <v>48</v>
      </c>
      <c r="T4186" s="34">
        <f>_xlfn.XLOOKUP(B4186,'LHA Demog pivot'!$B$4:$B$93,'LHA Demog pivot'!$C$4:$C$93,,,1)</f>
        <v>13710</v>
      </c>
      <c r="U4186" s="36">
        <f>ROUND(Table2[[#This Row],[LHA_Pop_2016]]*Table2[[#This Row],[C_ADR_7day]]/100000*7,0)</f>
        <v>7</v>
      </c>
      <c r="V4186" s="13">
        <f>IF(OR(Table2[[#This Row],[7d_positivity_public]]=0,ISBLANK(Table2[[#This Row],[7d_positivity_public]])),"",(Table2[[#This Row],[7d_positivity_public]]-Table2[[#This Row],[7d_positivity_all]])/Table2[[#This Row],[7d_positivity_public]])</f>
        <v>1</v>
      </c>
      <c r="W4186" s="13"/>
    </row>
    <row r="4187" spans="1:23" x14ac:dyDescent="0.25">
      <c r="A4187" s="10">
        <v>44533</v>
      </c>
      <c r="B4187">
        <v>124</v>
      </c>
      <c r="C4187" t="s">
        <v>251</v>
      </c>
      <c r="D4187">
        <v>18</v>
      </c>
      <c r="E4187">
        <v>21</v>
      </c>
      <c r="F4187">
        <v>-3</v>
      </c>
      <c r="G4187">
        <v>15</v>
      </c>
      <c r="H4187">
        <v>79</v>
      </c>
      <c r="I4187">
        <v>0</v>
      </c>
      <c r="J4187">
        <v>62</v>
      </c>
      <c r="K4187">
        <v>80</v>
      </c>
      <c r="L4187">
        <v>71</v>
      </c>
      <c r="M4187">
        <v>85</v>
      </c>
      <c r="N4187">
        <v>75</v>
      </c>
      <c r="O4187">
        <v>57</v>
      </c>
      <c r="P4187">
        <v>76</v>
      </c>
      <c r="Q4187">
        <v>63</v>
      </c>
      <c r="R4187">
        <v>82</v>
      </c>
      <c r="S4187">
        <v>27</v>
      </c>
      <c r="T4187" s="34">
        <f>_xlfn.XLOOKUP(B4187,'LHA Demog pivot'!$B$4:$B$93,'LHA Demog pivot'!$C$4:$C$93,,,1)</f>
        <v>4501</v>
      </c>
      <c r="U4187" s="36">
        <f>ROUND(Table2[[#This Row],[LHA_Pop_2016]]*Table2[[#This Row],[C_ADR_7day]]/100000*7,0)</f>
        <v>6</v>
      </c>
      <c r="V4187" s="13">
        <f>IF(OR(Table2[[#This Row],[7d_positivity_public]]=0,ISBLANK(Table2[[#This Row],[7d_positivity_public]])),"",(Table2[[#This Row],[7d_positivity_public]]-Table2[[#This Row],[7d_positivity_all]])/Table2[[#This Row],[7d_positivity_public]])</f>
        <v>1</v>
      </c>
      <c r="W4187" s="13"/>
    </row>
    <row r="4188" spans="1:23" x14ac:dyDescent="0.25">
      <c r="A4188" s="10">
        <v>44533</v>
      </c>
      <c r="B4188">
        <v>125</v>
      </c>
      <c r="C4188" t="s">
        <v>252</v>
      </c>
      <c r="D4188">
        <v>1</v>
      </c>
      <c r="E4188">
        <v>1</v>
      </c>
      <c r="F4188">
        <v>0</v>
      </c>
      <c r="G4188">
        <v>0</v>
      </c>
      <c r="H4188">
        <v>89</v>
      </c>
      <c r="I4188">
        <v>6</v>
      </c>
      <c r="J4188">
        <v>85</v>
      </c>
      <c r="K4188">
        <v>90</v>
      </c>
      <c r="L4188">
        <v>87</v>
      </c>
      <c r="M4188">
        <v>92</v>
      </c>
      <c r="N4188">
        <v>86</v>
      </c>
      <c r="O4188">
        <v>79</v>
      </c>
      <c r="P4188">
        <v>87</v>
      </c>
      <c r="Q4188">
        <v>82</v>
      </c>
      <c r="R4188">
        <v>90</v>
      </c>
      <c r="S4188">
        <v>59</v>
      </c>
      <c r="T4188" s="34">
        <f>_xlfn.XLOOKUP(B4188,'LHA Demog pivot'!$B$4:$B$93,'LHA Demog pivot'!$C$4:$C$93,,,1)</f>
        <v>19367</v>
      </c>
      <c r="U4188" s="36">
        <f>ROUND(Table2[[#This Row],[LHA_Pop_2016]]*Table2[[#This Row],[C_ADR_7day]]/100000*7,0)</f>
        <v>1</v>
      </c>
      <c r="V4188" s="13" t="str">
        <f>IF(OR(Table2[[#This Row],[7d_positivity_public]]=0,ISBLANK(Table2[[#This Row],[7d_positivity_public]])),"",(Table2[[#This Row],[7d_positivity_public]]-Table2[[#This Row],[7d_positivity_all]])/Table2[[#This Row],[7d_positivity_public]])</f>
        <v/>
      </c>
      <c r="W4188" s="13"/>
    </row>
    <row r="4189" spans="1:23" x14ac:dyDescent="0.25">
      <c r="A4189" s="10">
        <v>44533</v>
      </c>
      <c r="B4189">
        <v>126</v>
      </c>
      <c r="C4189" t="s">
        <v>83</v>
      </c>
      <c r="D4189">
        <v>6</v>
      </c>
      <c r="E4189">
        <v>6</v>
      </c>
      <c r="F4189">
        <v>0</v>
      </c>
      <c r="G4189">
        <v>4</v>
      </c>
      <c r="H4189">
        <v>81</v>
      </c>
      <c r="I4189">
        <v>0</v>
      </c>
      <c r="J4189">
        <v>62</v>
      </c>
      <c r="K4189">
        <v>82</v>
      </c>
      <c r="L4189">
        <v>74</v>
      </c>
      <c r="M4189">
        <v>86</v>
      </c>
      <c r="N4189">
        <v>77</v>
      </c>
      <c r="O4189">
        <v>56</v>
      </c>
      <c r="P4189">
        <v>78</v>
      </c>
      <c r="Q4189">
        <v>67</v>
      </c>
      <c r="R4189">
        <v>83</v>
      </c>
      <c r="S4189">
        <v>38</v>
      </c>
      <c r="T4189" s="34">
        <f>_xlfn.XLOOKUP(B4189,'LHA Demog pivot'!$B$4:$B$93,'LHA Demog pivot'!$C$4:$C$93,,,1)</f>
        <v>8611</v>
      </c>
      <c r="U4189" s="36">
        <f>ROUND(Table2[[#This Row],[LHA_Pop_2016]]*Table2[[#This Row],[C_ADR_7day]]/100000*7,0)</f>
        <v>4</v>
      </c>
      <c r="V4189" s="13">
        <f>IF(OR(Table2[[#This Row],[7d_positivity_public]]=0,ISBLANK(Table2[[#This Row],[7d_positivity_public]])),"",(Table2[[#This Row],[7d_positivity_public]]-Table2[[#This Row],[7d_positivity_all]])/Table2[[#This Row],[7d_positivity_public]])</f>
        <v>1</v>
      </c>
      <c r="W4189" s="13"/>
    </row>
    <row r="4190" spans="1:23" x14ac:dyDescent="0.25">
      <c r="A4190" s="10">
        <v>44533</v>
      </c>
      <c r="B4190">
        <v>127</v>
      </c>
      <c r="C4190" t="s">
        <v>84</v>
      </c>
      <c r="D4190">
        <v>0</v>
      </c>
      <c r="E4190">
        <v>0</v>
      </c>
      <c r="F4190">
        <v>0</v>
      </c>
      <c r="G4190">
        <v>0</v>
      </c>
      <c r="H4190">
        <v>73</v>
      </c>
      <c r="I4190">
        <v>1</v>
      </c>
      <c r="J4190">
        <v>48</v>
      </c>
      <c r="K4190">
        <v>75</v>
      </c>
      <c r="L4190">
        <v>69</v>
      </c>
      <c r="M4190">
        <v>77</v>
      </c>
      <c r="N4190">
        <v>69</v>
      </c>
      <c r="O4190">
        <v>41</v>
      </c>
      <c r="P4190">
        <v>71</v>
      </c>
      <c r="Q4190">
        <v>61</v>
      </c>
      <c r="R4190">
        <v>75</v>
      </c>
      <c r="S4190">
        <v>22</v>
      </c>
      <c r="T4190" s="34">
        <f>_xlfn.XLOOKUP(B4190,'LHA Demog pivot'!$B$4:$B$93,'LHA Demog pivot'!$C$4:$C$93,,,1)</f>
        <v>3469</v>
      </c>
      <c r="U4190" s="36">
        <f>ROUND(Table2[[#This Row],[LHA_Pop_2016]]*Table2[[#This Row],[C_ADR_7day]]/100000*7,0)</f>
        <v>0</v>
      </c>
      <c r="V4190" s="13" t="str">
        <f>IF(OR(Table2[[#This Row],[7d_positivity_public]]=0,ISBLANK(Table2[[#This Row],[7d_positivity_public]])),"",(Table2[[#This Row],[7d_positivity_public]]-Table2[[#This Row],[7d_positivity_all]])/Table2[[#This Row],[7d_positivity_public]])</f>
        <v/>
      </c>
      <c r="W4190" s="13"/>
    </row>
    <row r="4191" spans="1:23" x14ac:dyDescent="0.25">
      <c r="A4191" s="10">
        <v>44533</v>
      </c>
      <c r="B4191">
        <v>131</v>
      </c>
      <c r="C4191" t="s">
        <v>87</v>
      </c>
      <c r="D4191">
        <v>2</v>
      </c>
      <c r="E4191">
        <v>1</v>
      </c>
      <c r="F4191">
        <v>1</v>
      </c>
      <c r="G4191">
        <v>3</v>
      </c>
      <c r="H4191">
        <v>91</v>
      </c>
      <c r="I4191">
        <v>2</v>
      </c>
      <c r="J4191">
        <v>77</v>
      </c>
      <c r="K4191">
        <v>91</v>
      </c>
      <c r="L4191">
        <v>90</v>
      </c>
      <c r="M4191">
        <v>92</v>
      </c>
      <c r="N4191">
        <v>87</v>
      </c>
      <c r="O4191">
        <v>72</v>
      </c>
      <c r="P4191">
        <v>87</v>
      </c>
      <c r="Q4191">
        <v>85</v>
      </c>
      <c r="R4191">
        <v>88</v>
      </c>
      <c r="S4191">
        <v>44</v>
      </c>
      <c r="T4191" s="34">
        <f>_xlfn.XLOOKUP(B4191,'LHA Demog pivot'!$B$4:$B$93,'LHA Demog pivot'!$C$4:$C$93,,,1)</f>
        <v>19231</v>
      </c>
      <c r="U4191" s="36">
        <f>ROUND(Table2[[#This Row],[LHA_Pop_2016]]*Table2[[#This Row],[C_ADR_7day]]/100000*7,0)</f>
        <v>3</v>
      </c>
      <c r="V4191" s="13">
        <f>IF(OR(Table2[[#This Row],[7d_positivity_public]]=0,ISBLANK(Table2[[#This Row],[7d_positivity_public]])),"",(Table2[[#This Row],[7d_positivity_public]]-Table2[[#This Row],[7d_positivity_all]])/Table2[[#This Row],[7d_positivity_public]])</f>
        <v>1</v>
      </c>
      <c r="W4191" s="13"/>
    </row>
    <row r="4192" spans="1:23" x14ac:dyDescent="0.25">
      <c r="A4192" s="10">
        <v>44533</v>
      </c>
      <c r="B4192">
        <v>132</v>
      </c>
      <c r="C4192" t="s">
        <v>89</v>
      </c>
      <c r="D4192">
        <v>3</v>
      </c>
      <c r="E4192">
        <v>6</v>
      </c>
      <c r="F4192">
        <v>-3</v>
      </c>
      <c r="G4192">
        <v>2</v>
      </c>
      <c r="H4192">
        <v>88</v>
      </c>
      <c r="I4192">
        <v>4</v>
      </c>
      <c r="J4192">
        <v>85</v>
      </c>
      <c r="K4192">
        <v>88</v>
      </c>
      <c r="L4192">
        <v>84</v>
      </c>
      <c r="M4192">
        <v>91</v>
      </c>
      <c r="N4192">
        <v>85</v>
      </c>
      <c r="O4192">
        <v>79</v>
      </c>
      <c r="P4192">
        <v>86</v>
      </c>
      <c r="Q4192">
        <v>80</v>
      </c>
      <c r="R4192">
        <v>89</v>
      </c>
      <c r="S4192">
        <v>55</v>
      </c>
      <c r="T4192" s="34">
        <f>_xlfn.XLOOKUP(B4192,'LHA Demog pivot'!$B$4:$B$93,'LHA Demog pivot'!$C$4:$C$93,,,1)</f>
        <v>41799</v>
      </c>
      <c r="U4192" s="36">
        <f>ROUND(Table2[[#This Row],[LHA_Pop_2016]]*Table2[[#This Row],[C_ADR_7day]]/100000*7,0)</f>
        <v>9</v>
      </c>
      <c r="V4192" s="13">
        <f>IF(OR(Table2[[#This Row],[7d_positivity_public]]=0,ISBLANK(Table2[[#This Row],[7d_positivity_public]])),"",(Table2[[#This Row],[7d_positivity_public]]-Table2[[#This Row],[7d_positivity_all]])/Table2[[#This Row],[7d_positivity_public]])</f>
        <v>1</v>
      </c>
      <c r="W4192" s="13"/>
    </row>
    <row r="4193" spans="1:23" x14ac:dyDescent="0.25">
      <c r="A4193" s="10">
        <v>44533</v>
      </c>
      <c r="B4193">
        <v>133</v>
      </c>
      <c r="C4193" t="s">
        <v>91</v>
      </c>
      <c r="D4193">
        <v>0</v>
      </c>
      <c r="E4193">
        <v>0</v>
      </c>
      <c r="F4193">
        <v>0</v>
      </c>
      <c r="G4193">
        <v>0</v>
      </c>
      <c r="H4193">
        <v>83</v>
      </c>
      <c r="I4193">
        <v>4</v>
      </c>
      <c r="J4193">
        <v>69</v>
      </c>
      <c r="K4193">
        <v>84</v>
      </c>
      <c r="L4193">
        <v>84</v>
      </c>
      <c r="M4193">
        <v>84</v>
      </c>
      <c r="N4193">
        <v>79</v>
      </c>
      <c r="O4193">
        <v>61</v>
      </c>
      <c r="P4193">
        <v>80</v>
      </c>
      <c r="Q4193">
        <v>78</v>
      </c>
      <c r="R4193">
        <v>81</v>
      </c>
      <c r="S4193">
        <v>46</v>
      </c>
      <c r="T4193" s="34">
        <f>_xlfn.XLOOKUP(B4193,'LHA Demog pivot'!$B$4:$B$93,'LHA Demog pivot'!$C$4:$C$93,,,1)</f>
        <v>5101</v>
      </c>
      <c r="U4193" s="36">
        <f>ROUND(Table2[[#This Row],[LHA_Pop_2016]]*Table2[[#This Row],[C_ADR_7day]]/100000*7,0)</f>
        <v>0</v>
      </c>
      <c r="V4193" s="13" t="str">
        <f>IF(OR(Table2[[#This Row],[7d_positivity_public]]=0,ISBLANK(Table2[[#This Row],[7d_positivity_public]])),"",(Table2[[#This Row],[7d_positivity_public]]-Table2[[#This Row],[7d_positivity_all]])/Table2[[#This Row],[7d_positivity_public]])</f>
        <v/>
      </c>
      <c r="W4193" s="13"/>
    </row>
    <row r="4194" spans="1:23" x14ac:dyDescent="0.25">
      <c r="A4194" s="10">
        <v>44533</v>
      </c>
      <c r="B4194">
        <v>134</v>
      </c>
      <c r="C4194" t="s">
        <v>93</v>
      </c>
      <c r="D4194">
        <v>0</v>
      </c>
      <c r="E4194">
        <v>0</v>
      </c>
      <c r="F4194">
        <v>0</v>
      </c>
      <c r="G4194">
        <v>0</v>
      </c>
      <c r="H4194">
        <v>83</v>
      </c>
      <c r="I4194">
        <v>1</v>
      </c>
      <c r="J4194">
        <v>71</v>
      </c>
      <c r="K4194">
        <v>84</v>
      </c>
      <c r="L4194">
        <v>81</v>
      </c>
      <c r="M4194">
        <v>86</v>
      </c>
      <c r="N4194">
        <v>79</v>
      </c>
      <c r="O4194">
        <v>64</v>
      </c>
      <c r="P4194">
        <v>80</v>
      </c>
      <c r="Q4194">
        <v>74</v>
      </c>
      <c r="R4194">
        <v>83</v>
      </c>
      <c r="S4194">
        <v>28</v>
      </c>
      <c r="T4194" s="34">
        <f>_xlfn.XLOOKUP(B4194,'LHA Demog pivot'!$B$4:$B$93,'LHA Demog pivot'!$C$4:$C$93,,,1)</f>
        <v>4781</v>
      </c>
      <c r="U4194" s="36">
        <f>ROUND(Table2[[#This Row],[LHA_Pop_2016]]*Table2[[#This Row],[C_ADR_7day]]/100000*7,0)</f>
        <v>0</v>
      </c>
      <c r="V4194" s="13" t="str">
        <f>IF(OR(Table2[[#This Row],[7d_positivity_public]]=0,ISBLANK(Table2[[#This Row],[7d_positivity_public]])),"",(Table2[[#This Row],[7d_positivity_public]]-Table2[[#This Row],[7d_positivity_all]])/Table2[[#This Row],[7d_positivity_public]])</f>
        <v/>
      </c>
      <c r="W4194" s="13"/>
    </row>
    <row r="4195" spans="1:23" x14ac:dyDescent="0.25">
      <c r="A4195" s="10">
        <v>44533</v>
      </c>
      <c r="B4195">
        <v>135</v>
      </c>
      <c r="C4195" t="s">
        <v>95</v>
      </c>
      <c r="D4195">
        <v>8</v>
      </c>
      <c r="E4195">
        <v>10</v>
      </c>
      <c r="F4195">
        <v>-2</v>
      </c>
      <c r="G4195">
        <v>8</v>
      </c>
      <c r="H4195">
        <v>79</v>
      </c>
      <c r="I4195">
        <v>0</v>
      </c>
      <c r="J4195">
        <v>63</v>
      </c>
      <c r="K4195">
        <v>80</v>
      </c>
      <c r="L4195">
        <v>70</v>
      </c>
      <c r="M4195">
        <v>87</v>
      </c>
      <c r="N4195">
        <v>75</v>
      </c>
      <c r="O4195">
        <v>57</v>
      </c>
      <c r="P4195">
        <v>77</v>
      </c>
      <c r="Q4195">
        <v>65</v>
      </c>
      <c r="R4195">
        <v>84</v>
      </c>
      <c r="S4195">
        <v>41</v>
      </c>
      <c r="T4195" s="34">
        <f>_xlfn.XLOOKUP(B4195,'LHA Demog pivot'!$B$4:$B$93,'LHA Demog pivot'!$C$4:$C$93,,,1)</f>
        <v>10220</v>
      </c>
      <c r="U4195" s="36">
        <f>ROUND(Table2[[#This Row],[LHA_Pop_2016]]*Table2[[#This Row],[C_ADR_7day]]/100000*7,0)</f>
        <v>6</v>
      </c>
      <c r="V4195" s="13">
        <f>IF(OR(Table2[[#This Row],[7d_positivity_public]]=0,ISBLANK(Table2[[#This Row],[7d_positivity_public]])),"",(Table2[[#This Row],[7d_positivity_public]]-Table2[[#This Row],[7d_positivity_all]])/Table2[[#This Row],[7d_positivity_public]])</f>
        <v>1</v>
      </c>
      <c r="W4195" s="13"/>
    </row>
    <row r="4196" spans="1:23" x14ac:dyDescent="0.25">
      <c r="A4196" s="10">
        <v>44533</v>
      </c>
      <c r="B4196">
        <v>136</v>
      </c>
      <c r="C4196" t="s">
        <v>253</v>
      </c>
      <c r="D4196">
        <v>5</v>
      </c>
      <c r="E4196">
        <v>9</v>
      </c>
      <c r="F4196">
        <v>-4</v>
      </c>
      <c r="G4196">
        <v>3</v>
      </c>
      <c r="H4196">
        <v>85</v>
      </c>
      <c r="I4196">
        <v>0</v>
      </c>
      <c r="J4196">
        <v>78</v>
      </c>
      <c r="K4196">
        <v>85</v>
      </c>
      <c r="L4196">
        <v>79</v>
      </c>
      <c r="M4196">
        <v>90</v>
      </c>
      <c r="N4196">
        <v>81</v>
      </c>
      <c r="O4196">
        <v>73</v>
      </c>
      <c r="P4196">
        <v>82</v>
      </c>
      <c r="Q4196">
        <v>74</v>
      </c>
      <c r="R4196">
        <v>88</v>
      </c>
      <c r="S4196">
        <v>56</v>
      </c>
      <c r="T4196" s="34">
        <f>_xlfn.XLOOKUP(B4196,'LHA Demog pivot'!$B$4:$B$93,'LHA Demog pivot'!$C$4:$C$93,,,1)</f>
        <v>66849</v>
      </c>
      <c r="U4196" s="36">
        <f>ROUND(Table2[[#This Row],[LHA_Pop_2016]]*Table2[[#This Row],[C_ADR_7day]]/100000*7,0)</f>
        <v>23</v>
      </c>
      <c r="V4196" s="13">
        <f>IF(OR(Table2[[#This Row],[7d_positivity_public]]=0,ISBLANK(Table2[[#This Row],[7d_positivity_public]])),"",(Table2[[#This Row],[7d_positivity_public]]-Table2[[#This Row],[7d_positivity_all]])/Table2[[#This Row],[7d_positivity_public]])</f>
        <v>1</v>
      </c>
      <c r="W4196" s="13"/>
    </row>
    <row r="4197" spans="1:23" x14ac:dyDescent="0.25">
      <c r="A4197" s="10">
        <v>44533</v>
      </c>
      <c r="B4197">
        <v>137</v>
      </c>
      <c r="C4197" t="s">
        <v>254</v>
      </c>
      <c r="D4197">
        <v>10</v>
      </c>
      <c r="E4197">
        <v>9</v>
      </c>
      <c r="F4197">
        <v>1</v>
      </c>
      <c r="G4197">
        <v>6</v>
      </c>
      <c r="H4197">
        <v>89</v>
      </c>
      <c r="I4197">
        <v>2</v>
      </c>
      <c r="J4197">
        <v>80</v>
      </c>
      <c r="K4197">
        <v>89</v>
      </c>
      <c r="L4197">
        <v>88</v>
      </c>
      <c r="M4197">
        <v>90</v>
      </c>
      <c r="N4197">
        <v>85</v>
      </c>
      <c r="O4197">
        <v>74</v>
      </c>
      <c r="P4197">
        <v>86</v>
      </c>
      <c r="Q4197">
        <v>83</v>
      </c>
      <c r="R4197">
        <v>88</v>
      </c>
      <c r="S4197">
        <v>47</v>
      </c>
      <c r="T4197" s="34">
        <f>_xlfn.XLOOKUP(B4197,'LHA Demog pivot'!$B$4:$B$93,'LHA Demog pivot'!$C$4:$C$93,,,1)</f>
        <v>194882</v>
      </c>
      <c r="U4197" s="36">
        <f>ROUND(Table2[[#This Row],[LHA_Pop_2016]]*Table2[[#This Row],[C_ADR_7day]]/100000*7,0)</f>
        <v>136</v>
      </c>
      <c r="V4197" s="13">
        <f>IF(OR(Table2[[#This Row],[7d_positivity_public]]=0,ISBLANK(Table2[[#This Row],[7d_positivity_public]])),"",(Table2[[#This Row],[7d_positivity_public]]-Table2[[#This Row],[7d_positivity_all]])/Table2[[#This Row],[7d_positivity_public]])</f>
        <v>1</v>
      </c>
      <c r="W4197" s="13"/>
    </row>
    <row r="4198" spans="1:23" x14ac:dyDescent="0.25">
      <c r="A4198" s="10">
        <v>44533</v>
      </c>
      <c r="B4198">
        <v>138</v>
      </c>
      <c r="C4198" t="s">
        <v>116</v>
      </c>
      <c r="D4198">
        <v>10</v>
      </c>
      <c r="E4198">
        <v>31</v>
      </c>
      <c r="F4198">
        <v>-21</v>
      </c>
      <c r="G4198">
        <v>4</v>
      </c>
      <c r="H4198">
        <v>88</v>
      </c>
      <c r="I4198">
        <v>2</v>
      </c>
      <c r="J4198">
        <v>82</v>
      </c>
      <c r="K4198">
        <v>88</v>
      </c>
      <c r="L4198">
        <v>82</v>
      </c>
      <c r="M4198">
        <v>91</v>
      </c>
      <c r="N4198">
        <v>85</v>
      </c>
      <c r="O4198">
        <v>76</v>
      </c>
      <c r="P4198">
        <v>86</v>
      </c>
      <c r="Q4198">
        <v>79</v>
      </c>
      <c r="R4198">
        <v>89</v>
      </c>
      <c r="S4198">
        <v>46</v>
      </c>
      <c r="T4198" s="34">
        <f>_xlfn.XLOOKUP(B4198,'LHA Demog pivot'!$B$4:$B$93,'LHA Demog pivot'!$C$4:$C$93,,,1)</f>
        <v>12110</v>
      </c>
      <c r="U4198" s="36">
        <f>ROUND(Table2[[#This Row],[LHA_Pop_2016]]*Table2[[#This Row],[C_ADR_7day]]/100000*7,0)</f>
        <v>8</v>
      </c>
      <c r="V4198" s="13">
        <f>IF(OR(Table2[[#This Row],[7d_positivity_public]]=0,ISBLANK(Table2[[#This Row],[7d_positivity_public]])),"",(Table2[[#This Row],[7d_positivity_public]]-Table2[[#This Row],[7d_positivity_all]])/Table2[[#This Row],[7d_positivity_public]])</f>
        <v>1</v>
      </c>
      <c r="W4198" s="13"/>
    </row>
    <row r="4199" spans="1:23" x14ac:dyDescent="0.25">
      <c r="A4199" s="10">
        <v>44533</v>
      </c>
      <c r="B4199">
        <v>139</v>
      </c>
      <c r="C4199" t="s">
        <v>118</v>
      </c>
      <c r="D4199">
        <v>9</v>
      </c>
      <c r="E4199">
        <v>44</v>
      </c>
      <c r="F4199">
        <v>-35</v>
      </c>
      <c r="G4199">
        <v>7</v>
      </c>
      <c r="H4199">
        <v>73</v>
      </c>
      <c r="I4199">
        <v>0</v>
      </c>
      <c r="J4199">
        <v>45</v>
      </c>
      <c r="K4199">
        <v>75</v>
      </c>
      <c r="L4199">
        <v>63</v>
      </c>
      <c r="M4199">
        <v>83</v>
      </c>
      <c r="N4199">
        <v>69</v>
      </c>
      <c r="O4199">
        <v>39</v>
      </c>
      <c r="P4199">
        <v>71</v>
      </c>
      <c r="Q4199">
        <v>56</v>
      </c>
      <c r="R4199">
        <v>80</v>
      </c>
      <c r="S4199">
        <v>36</v>
      </c>
      <c r="T4199" s="34">
        <f>_xlfn.XLOOKUP(B4199,'LHA Demog pivot'!$B$4:$B$93,'LHA Demog pivot'!$C$4:$C$93,,,1)</f>
        <v>7285</v>
      </c>
      <c r="U4199" s="36">
        <f>ROUND(Table2[[#This Row],[LHA_Pop_2016]]*Table2[[#This Row],[C_ADR_7day]]/100000*7,0)</f>
        <v>5</v>
      </c>
      <c r="V4199" s="13">
        <f>IF(OR(Table2[[#This Row],[7d_positivity_public]]=0,ISBLANK(Table2[[#This Row],[7d_positivity_public]])),"",(Table2[[#This Row],[7d_positivity_public]]-Table2[[#This Row],[7d_positivity_all]])/Table2[[#This Row],[7d_positivity_public]])</f>
        <v>1</v>
      </c>
      <c r="W4199" s="13"/>
    </row>
    <row r="4200" spans="1:23" x14ac:dyDescent="0.25">
      <c r="A4200" s="10">
        <v>44533</v>
      </c>
      <c r="B4200">
        <v>141</v>
      </c>
      <c r="C4200" t="s">
        <v>255</v>
      </c>
      <c r="D4200">
        <v>3</v>
      </c>
      <c r="E4200">
        <v>0</v>
      </c>
      <c r="F4200">
        <v>3</v>
      </c>
      <c r="G4200">
        <v>2</v>
      </c>
      <c r="H4200">
        <v>96</v>
      </c>
      <c r="I4200">
        <v>0</v>
      </c>
      <c r="J4200">
        <v>88</v>
      </c>
      <c r="K4200">
        <v>96</v>
      </c>
      <c r="L4200">
        <v>98</v>
      </c>
      <c r="M4200">
        <v>94</v>
      </c>
      <c r="N4200">
        <v>91</v>
      </c>
      <c r="O4200">
        <v>78</v>
      </c>
      <c r="P4200">
        <v>92</v>
      </c>
      <c r="Q4200">
        <v>92</v>
      </c>
      <c r="R4200">
        <v>92</v>
      </c>
      <c r="S4200">
        <v>50</v>
      </c>
      <c r="T4200" s="34">
        <f>_xlfn.XLOOKUP(B4200,'LHA Demog pivot'!$B$4:$B$93,'LHA Demog pivot'!$C$4:$C$93,,,1)</f>
        <v>8085</v>
      </c>
      <c r="U4200" s="36">
        <f>ROUND(Table2[[#This Row],[LHA_Pop_2016]]*Table2[[#This Row],[C_ADR_7day]]/100000*7,0)</f>
        <v>2</v>
      </c>
      <c r="V4200" s="13">
        <f>IF(OR(Table2[[#This Row],[7d_positivity_public]]=0,ISBLANK(Table2[[#This Row],[7d_positivity_public]])),"",(Table2[[#This Row],[7d_positivity_public]]-Table2[[#This Row],[7d_positivity_all]])/Table2[[#This Row],[7d_positivity_public]])</f>
        <v>1</v>
      </c>
      <c r="W4200" s="13"/>
    </row>
    <row r="4201" spans="1:23" x14ac:dyDescent="0.25">
      <c r="A4201" s="10">
        <v>44533</v>
      </c>
      <c r="B4201">
        <v>142</v>
      </c>
      <c r="C4201" t="s">
        <v>120</v>
      </c>
      <c r="D4201">
        <v>20</v>
      </c>
      <c r="E4201">
        <v>20</v>
      </c>
      <c r="F4201">
        <v>0</v>
      </c>
      <c r="G4201">
        <v>12</v>
      </c>
      <c r="H4201">
        <v>82</v>
      </c>
      <c r="I4201">
        <v>0</v>
      </c>
      <c r="J4201">
        <v>68</v>
      </c>
      <c r="K4201">
        <v>83</v>
      </c>
      <c r="L4201">
        <v>74</v>
      </c>
      <c r="M4201">
        <v>88</v>
      </c>
      <c r="N4201">
        <v>78</v>
      </c>
      <c r="O4201">
        <v>63</v>
      </c>
      <c r="P4201">
        <v>79</v>
      </c>
      <c r="Q4201">
        <v>68</v>
      </c>
      <c r="R4201">
        <v>85</v>
      </c>
      <c r="S4201">
        <v>52</v>
      </c>
      <c r="T4201" s="34">
        <f>_xlfn.XLOOKUP(B4201,'LHA Demog pivot'!$B$4:$B$93,'LHA Demog pivot'!$C$4:$C$93,,,1)</f>
        <v>33648</v>
      </c>
      <c r="U4201" s="36">
        <f>ROUND(Table2[[#This Row],[LHA_Pop_2016]]*Table2[[#This Row],[C_ADR_7day]]/100000*7,0)</f>
        <v>47</v>
      </c>
      <c r="V4201" s="13">
        <f>IF(OR(Table2[[#This Row],[7d_positivity_public]]=0,ISBLANK(Table2[[#This Row],[7d_positivity_public]])),"",(Table2[[#This Row],[7d_positivity_public]]-Table2[[#This Row],[7d_positivity_all]])/Table2[[#This Row],[7d_positivity_public]])</f>
        <v>1</v>
      </c>
      <c r="W4201" s="13"/>
    </row>
    <row r="4202" spans="1:23" x14ac:dyDescent="0.25">
      <c r="A4202" s="10">
        <v>44533</v>
      </c>
      <c r="B4202">
        <v>143</v>
      </c>
      <c r="C4202" t="s">
        <v>256</v>
      </c>
      <c r="D4202">
        <v>12</v>
      </c>
      <c r="E4202">
        <v>7</v>
      </c>
      <c r="F4202">
        <v>5</v>
      </c>
      <c r="G4202">
        <v>7</v>
      </c>
      <c r="H4202">
        <v>90</v>
      </c>
      <c r="I4202">
        <v>1</v>
      </c>
      <c r="J4202">
        <v>83</v>
      </c>
      <c r="K4202">
        <v>90</v>
      </c>
      <c r="L4202">
        <v>89</v>
      </c>
      <c r="M4202">
        <v>92</v>
      </c>
      <c r="N4202">
        <v>86</v>
      </c>
      <c r="O4202">
        <v>77</v>
      </c>
      <c r="P4202">
        <v>87</v>
      </c>
      <c r="Q4202">
        <v>84</v>
      </c>
      <c r="R4202">
        <v>89</v>
      </c>
      <c r="S4202">
        <v>51</v>
      </c>
      <c r="T4202" s="34">
        <f>_xlfn.XLOOKUP(B4202,'LHA Demog pivot'!$B$4:$B$93,'LHA Demog pivot'!$C$4:$C$93,,,1)</f>
        <v>113287</v>
      </c>
      <c r="U4202" s="36">
        <f>ROUND(Table2[[#This Row],[LHA_Pop_2016]]*Table2[[#This Row],[C_ADR_7day]]/100000*7,0)</f>
        <v>95</v>
      </c>
      <c r="V4202" s="13">
        <f>IF(OR(Table2[[#This Row],[7d_positivity_public]]=0,ISBLANK(Table2[[#This Row],[7d_positivity_public]])),"",(Table2[[#This Row],[7d_positivity_public]]-Table2[[#This Row],[7d_positivity_all]])/Table2[[#This Row],[7d_positivity_public]])</f>
        <v>1</v>
      </c>
      <c r="W4202" s="13"/>
    </row>
    <row r="4203" spans="1:23" x14ac:dyDescent="0.25">
      <c r="A4203" s="10">
        <v>44533</v>
      </c>
      <c r="B4203">
        <v>144</v>
      </c>
      <c r="C4203" t="s">
        <v>257</v>
      </c>
      <c r="D4203">
        <v>7</v>
      </c>
      <c r="E4203">
        <v>2</v>
      </c>
      <c r="F4203">
        <v>5</v>
      </c>
      <c r="G4203">
        <v>6</v>
      </c>
      <c r="H4203">
        <v>78</v>
      </c>
      <c r="I4203">
        <v>0</v>
      </c>
      <c r="J4203">
        <v>64</v>
      </c>
      <c r="K4203">
        <v>79</v>
      </c>
      <c r="L4203">
        <v>68</v>
      </c>
      <c r="M4203">
        <v>84</v>
      </c>
      <c r="N4203">
        <v>74</v>
      </c>
      <c r="O4203">
        <v>57</v>
      </c>
      <c r="P4203">
        <v>75</v>
      </c>
      <c r="Q4203">
        <v>60</v>
      </c>
      <c r="R4203">
        <v>82</v>
      </c>
      <c r="S4203">
        <v>41</v>
      </c>
      <c r="T4203" s="34">
        <f>_xlfn.XLOOKUP(B4203,'LHA Demog pivot'!$B$4:$B$93,'LHA Demog pivot'!$C$4:$C$93,,,1)</f>
        <v>14112</v>
      </c>
      <c r="U4203" s="36">
        <f>ROUND(Table2[[#This Row],[LHA_Pop_2016]]*Table2[[#This Row],[C_ADR_7day]]/100000*7,0)</f>
        <v>7</v>
      </c>
      <c r="V4203" s="13">
        <f>IF(OR(Table2[[#This Row],[7d_positivity_public]]=0,ISBLANK(Table2[[#This Row],[7d_positivity_public]])),"",(Table2[[#This Row],[7d_positivity_public]]-Table2[[#This Row],[7d_positivity_all]])/Table2[[#This Row],[7d_positivity_public]])</f>
        <v>1</v>
      </c>
      <c r="W4203" s="13"/>
    </row>
    <row r="4204" spans="1:23" x14ac:dyDescent="0.25">
      <c r="A4204" s="10">
        <v>44533</v>
      </c>
      <c r="B4204">
        <v>145</v>
      </c>
      <c r="C4204" t="s">
        <v>258</v>
      </c>
      <c r="D4204">
        <v>43</v>
      </c>
      <c r="E4204">
        <v>36</v>
      </c>
      <c r="F4204">
        <v>7</v>
      </c>
      <c r="G4204">
        <v>18</v>
      </c>
      <c r="H4204">
        <v>78</v>
      </c>
      <c r="I4204">
        <v>9</v>
      </c>
      <c r="J4204">
        <v>65</v>
      </c>
      <c r="K4204">
        <v>79</v>
      </c>
      <c r="L4204">
        <v>73</v>
      </c>
      <c r="M4204">
        <v>83</v>
      </c>
      <c r="N4204">
        <v>74</v>
      </c>
      <c r="O4204">
        <v>60</v>
      </c>
      <c r="P4204">
        <v>75</v>
      </c>
      <c r="Q4204">
        <v>68</v>
      </c>
      <c r="R4204">
        <v>80</v>
      </c>
      <c r="S4204">
        <v>43</v>
      </c>
      <c r="T4204" s="34">
        <f>_xlfn.XLOOKUP(B4204,'LHA Demog pivot'!$B$4:$B$93,'LHA Demog pivot'!$C$4:$C$93,,,1)</f>
        <v>4050</v>
      </c>
      <c r="U4204" s="36">
        <f>ROUND(Table2[[#This Row],[LHA_Pop_2016]]*Table2[[#This Row],[C_ADR_7day]]/100000*7,0)</f>
        <v>12</v>
      </c>
      <c r="V4204" s="13">
        <f>IF(OR(Table2[[#This Row],[7d_positivity_public]]=0,ISBLANK(Table2[[#This Row],[7d_positivity_public]])),"",(Table2[[#This Row],[7d_positivity_public]]-Table2[[#This Row],[7d_positivity_all]])/Table2[[#This Row],[7d_positivity_public]])</f>
        <v>1</v>
      </c>
      <c r="W4204" s="13"/>
    </row>
    <row r="4205" spans="1:23" x14ac:dyDescent="0.25">
      <c r="A4205" s="10">
        <v>44533</v>
      </c>
      <c r="B4205">
        <v>146</v>
      </c>
      <c r="C4205" t="s">
        <v>259</v>
      </c>
      <c r="D4205">
        <v>39</v>
      </c>
      <c r="E4205">
        <v>46</v>
      </c>
      <c r="F4205">
        <v>-7</v>
      </c>
      <c r="G4205">
        <v>17</v>
      </c>
      <c r="H4205">
        <v>79</v>
      </c>
      <c r="I4205">
        <v>0</v>
      </c>
      <c r="J4205">
        <v>68</v>
      </c>
      <c r="K4205">
        <v>80</v>
      </c>
      <c r="L4205">
        <v>75</v>
      </c>
      <c r="M4205">
        <v>85</v>
      </c>
      <c r="N4205">
        <v>74</v>
      </c>
      <c r="O4205">
        <v>61</v>
      </c>
      <c r="P4205">
        <v>75</v>
      </c>
      <c r="Q4205">
        <v>67</v>
      </c>
      <c r="R4205">
        <v>82</v>
      </c>
      <c r="S4205">
        <v>40</v>
      </c>
      <c r="T4205" s="34">
        <f>_xlfn.XLOOKUP(B4205,'LHA Demog pivot'!$B$4:$B$93,'LHA Demog pivot'!$C$4:$C$93,,,1)</f>
        <v>24815</v>
      </c>
      <c r="U4205" s="36">
        <f>ROUND(Table2[[#This Row],[LHA_Pop_2016]]*Table2[[#This Row],[C_ADR_7day]]/100000*7,0)</f>
        <v>68</v>
      </c>
      <c r="V4205" s="13">
        <f>IF(OR(Table2[[#This Row],[7d_positivity_public]]=0,ISBLANK(Table2[[#This Row],[7d_positivity_public]])),"",(Table2[[#This Row],[7d_positivity_public]]-Table2[[#This Row],[7d_positivity_all]])/Table2[[#This Row],[7d_positivity_public]])</f>
        <v>1</v>
      </c>
      <c r="W4205" s="13"/>
    </row>
    <row r="4206" spans="1:23" x14ac:dyDescent="0.25">
      <c r="A4206" s="10">
        <v>44533</v>
      </c>
      <c r="B4206">
        <v>147</v>
      </c>
      <c r="C4206" t="s">
        <v>260</v>
      </c>
      <c r="D4206">
        <v>4</v>
      </c>
      <c r="E4206">
        <v>0</v>
      </c>
      <c r="F4206">
        <v>4</v>
      </c>
      <c r="G4206">
        <v>0</v>
      </c>
      <c r="H4206">
        <v>81</v>
      </c>
      <c r="I4206">
        <v>0</v>
      </c>
      <c r="J4206">
        <v>74</v>
      </c>
      <c r="K4206">
        <v>81</v>
      </c>
      <c r="L4206">
        <v>76</v>
      </c>
      <c r="M4206">
        <v>85</v>
      </c>
      <c r="N4206">
        <v>76</v>
      </c>
      <c r="O4206">
        <v>66</v>
      </c>
      <c r="P4206">
        <v>76</v>
      </c>
      <c r="Q4206">
        <v>69</v>
      </c>
      <c r="R4206">
        <v>82</v>
      </c>
      <c r="S4206">
        <v>44</v>
      </c>
      <c r="T4206" s="34">
        <f>_xlfn.XLOOKUP(B4206,'LHA Demog pivot'!$B$4:$B$93,'LHA Demog pivot'!$C$4:$C$93,,,1)</f>
        <v>4012</v>
      </c>
      <c r="U4206" s="36">
        <f>ROUND(Table2[[#This Row],[LHA_Pop_2016]]*Table2[[#This Row],[C_ADR_7day]]/100000*7,0)</f>
        <v>1</v>
      </c>
      <c r="V4206" s="13" t="str">
        <f>IF(OR(Table2[[#This Row],[7d_positivity_public]]=0,ISBLANK(Table2[[#This Row],[7d_positivity_public]])),"",(Table2[[#This Row],[7d_positivity_public]]-Table2[[#This Row],[7d_positivity_all]])/Table2[[#This Row],[7d_positivity_public]])</f>
        <v/>
      </c>
      <c r="W4206" s="13"/>
    </row>
    <row r="4207" spans="1:23" x14ac:dyDescent="0.25">
      <c r="A4207" s="10">
        <v>44533</v>
      </c>
      <c r="B4207">
        <v>148</v>
      </c>
      <c r="C4207" t="s">
        <v>261</v>
      </c>
      <c r="D4207">
        <v>10</v>
      </c>
      <c r="E4207">
        <v>2</v>
      </c>
      <c r="F4207">
        <v>8</v>
      </c>
      <c r="G4207">
        <v>12</v>
      </c>
      <c r="H4207">
        <v>80</v>
      </c>
      <c r="I4207">
        <v>8</v>
      </c>
      <c r="J4207">
        <v>64</v>
      </c>
      <c r="K4207">
        <v>82</v>
      </c>
      <c r="L4207">
        <v>74</v>
      </c>
      <c r="M4207">
        <v>86</v>
      </c>
      <c r="N4207">
        <v>75</v>
      </c>
      <c r="O4207">
        <v>55</v>
      </c>
      <c r="P4207">
        <v>77</v>
      </c>
      <c r="Q4207">
        <v>67</v>
      </c>
      <c r="R4207">
        <v>83</v>
      </c>
      <c r="S4207">
        <v>30</v>
      </c>
      <c r="T4207" s="34">
        <f>_xlfn.XLOOKUP(B4207,'LHA Demog pivot'!$B$4:$B$93,'LHA Demog pivot'!$C$4:$C$93,,,1)</f>
        <v>6548</v>
      </c>
      <c r="U4207" s="36">
        <f>ROUND(Table2[[#This Row],[LHA_Pop_2016]]*Table2[[#This Row],[C_ADR_7day]]/100000*7,0)</f>
        <v>5</v>
      </c>
      <c r="V4207" s="13">
        <f>IF(OR(Table2[[#This Row],[7d_positivity_public]]=0,ISBLANK(Table2[[#This Row],[7d_positivity_public]])),"",(Table2[[#This Row],[7d_positivity_public]]-Table2[[#This Row],[7d_positivity_all]])/Table2[[#This Row],[7d_positivity_public]])</f>
        <v>1</v>
      </c>
      <c r="W4207" s="13"/>
    </row>
    <row r="4208" spans="1:23" x14ac:dyDescent="0.25">
      <c r="A4208" s="10">
        <v>44533</v>
      </c>
      <c r="B4208">
        <v>149</v>
      </c>
      <c r="C4208" t="s">
        <v>124</v>
      </c>
      <c r="D4208">
        <v>1</v>
      </c>
      <c r="E4208">
        <v>0</v>
      </c>
      <c r="F4208">
        <v>1</v>
      </c>
      <c r="G4208">
        <v>1</v>
      </c>
      <c r="H4208">
        <v>82</v>
      </c>
      <c r="I4208">
        <v>4</v>
      </c>
      <c r="J4208">
        <v>72</v>
      </c>
      <c r="K4208">
        <v>83</v>
      </c>
      <c r="L4208">
        <v>76</v>
      </c>
      <c r="M4208">
        <v>87</v>
      </c>
      <c r="N4208">
        <v>77</v>
      </c>
      <c r="O4208">
        <v>63</v>
      </c>
      <c r="P4208">
        <v>78</v>
      </c>
      <c r="Q4208">
        <v>69</v>
      </c>
      <c r="R4208">
        <v>84</v>
      </c>
      <c r="S4208">
        <v>34</v>
      </c>
      <c r="T4208" s="34">
        <f>_xlfn.XLOOKUP(B4208,'LHA Demog pivot'!$B$4:$B$93,'LHA Demog pivot'!$C$4:$C$93,,,1)</f>
        <v>10855</v>
      </c>
      <c r="U4208" s="36">
        <f>ROUND(Table2[[#This Row],[LHA_Pop_2016]]*Table2[[#This Row],[C_ADR_7day]]/100000*7,0)</f>
        <v>1</v>
      </c>
      <c r="V4208" s="13">
        <f>IF(OR(Table2[[#This Row],[7d_positivity_public]]=0,ISBLANK(Table2[[#This Row],[7d_positivity_public]])),"",(Table2[[#This Row],[7d_positivity_public]]-Table2[[#This Row],[7d_positivity_all]])/Table2[[#This Row],[7d_positivity_public]])</f>
        <v>1</v>
      </c>
      <c r="W4208" s="13"/>
    </row>
    <row r="4209" spans="1:23" x14ac:dyDescent="0.25">
      <c r="A4209" s="10">
        <v>44533</v>
      </c>
      <c r="B4209">
        <v>211</v>
      </c>
      <c r="C4209" t="s">
        <v>262</v>
      </c>
      <c r="D4209">
        <v>5</v>
      </c>
      <c r="E4209">
        <v>3</v>
      </c>
      <c r="F4209">
        <v>2</v>
      </c>
      <c r="G4209">
        <v>2</v>
      </c>
      <c r="H4209">
        <v>79</v>
      </c>
      <c r="I4209">
        <v>0</v>
      </c>
      <c r="J4209">
        <v>61</v>
      </c>
      <c r="K4209">
        <v>80</v>
      </c>
      <c r="L4209">
        <v>73</v>
      </c>
      <c r="M4209">
        <v>84</v>
      </c>
      <c r="N4209">
        <v>74</v>
      </c>
      <c r="O4209">
        <v>53</v>
      </c>
      <c r="P4209">
        <v>75</v>
      </c>
      <c r="Q4209">
        <v>66</v>
      </c>
      <c r="R4209">
        <v>80</v>
      </c>
      <c r="S4209">
        <v>37</v>
      </c>
      <c r="T4209" s="34">
        <f>_xlfn.XLOOKUP(B4209,'LHA Demog pivot'!$B$4:$B$93,'LHA Demog pivot'!$C$4:$C$93,,,1)</f>
        <v>8129</v>
      </c>
      <c r="U4209" s="36">
        <f>ROUND(Table2[[#This Row],[LHA_Pop_2016]]*Table2[[#This Row],[C_ADR_7day]]/100000*7,0)</f>
        <v>3</v>
      </c>
      <c r="V4209" s="13">
        <f>IF(OR(Table2[[#This Row],[7d_positivity_public]]=0,ISBLANK(Table2[[#This Row],[7d_positivity_public]])),"",(Table2[[#This Row],[7d_positivity_public]]-Table2[[#This Row],[7d_positivity_all]])/Table2[[#This Row],[7d_positivity_public]])</f>
        <v>1</v>
      </c>
      <c r="W4209" s="13"/>
    </row>
    <row r="4210" spans="1:23" x14ac:dyDescent="0.25">
      <c r="A4210" s="10">
        <v>44533</v>
      </c>
      <c r="B4210">
        <v>212</v>
      </c>
      <c r="C4210" t="s">
        <v>263</v>
      </c>
      <c r="D4210">
        <v>9</v>
      </c>
      <c r="E4210">
        <v>9</v>
      </c>
      <c r="F4210">
        <v>0</v>
      </c>
      <c r="G4210">
        <v>7</v>
      </c>
      <c r="H4210">
        <v>82</v>
      </c>
      <c r="I4210">
        <v>3</v>
      </c>
      <c r="J4210">
        <v>72</v>
      </c>
      <c r="K4210">
        <v>83</v>
      </c>
      <c r="L4210">
        <v>78</v>
      </c>
      <c r="M4210">
        <v>88</v>
      </c>
      <c r="N4210">
        <v>78</v>
      </c>
      <c r="O4210">
        <v>66</v>
      </c>
      <c r="P4210">
        <v>79</v>
      </c>
      <c r="Q4210">
        <v>73</v>
      </c>
      <c r="R4210">
        <v>85</v>
      </c>
      <c r="S4210">
        <v>54</v>
      </c>
      <c r="T4210" s="34">
        <f>_xlfn.XLOOKUP(B4210,'LHA Demog pivot'!$B$4:$B$93,'LHA Demog pivot'!$C$4:$C$93,,,1)</f>
        <v>93177</v>
      </c>
      <c r="U4210" s="36">
        <f>ROUND(Table2[[#This Row],[LHA_Pop_2016]]*Table2[[#This Row],[C_ADR_7day]]/100000*7,0)</f>
        <v>59</v>
      </c>
      <c r="V4210" s="13">
        <f>IF(OR(Table2[[#This Row],[7d_positivity_public]]=0,ISBLANK(Table2[[#This Row],[7d_positivity_public]])),"",(Table2[[#This Row],[7d_positivity_public]]-Table2[[#This Row],[7d_positivity_all]])/Table2[[#This Row],[7d_positivity_public]])</f>
        <v>1</v>
      </c>
      <c r="W4210" s="13"/>
    </row>
    <row r="4211" spans="1:23" x14ac:dyDescent="0.25">
      <c r="A4211" s="10">
        <v>44533</v>
      </c>
      <c r="B4211">
        <v>213</v>
      </c>
      <c r="C4211" t="s">
        <v>264</v>
      </c>
      <c r="D4211">
        <v>7</v>
      </c>
      <c r="E4211">
        <v>16</v>
      </c>
      <c r="F4211">
        <v>-9</v>
      </c>
      <c r="G4211">
        <v>6</v>
      </c>
      <c r="H4211">
        <v>89</v>
      </c>
      <c r="I4211">
        <v>1</v>
      </c>
      <c r="J4211">
        <v>81</v>
      </c>
      <c r="K4211">
        <v>89</v>
      </c>
      <c r="L4211">
        <v>89</v>
      </c>
      <c r="M4211">
        <v>90</v>
      </c>
      <c r="N4211">
        <v>85</v>
      </c>
      <c r="O4211">
        <v>75</v>
      </c>
      <c r="P4211">
        <v>86</v>
      </c>
      <c r="Q4211">
        <v>84</v>
      </c>
      <c r="R4211">
        <v>88</v>
      </c>
      <c r="S4211">
        <v>45</v>
      </c>
      <c r="T4211" s="34">
        <f>_xlfn.XLOOKUP(B4211,'LHA Demog pivot'!$B$4:$B$93,'LHA Demog pivot'!$C$4:$C$93,,,1)</f>
        <v>141685</v>
      </c>
      <c r="U4211" s="36">
        <f>ROUND(Table2[[#This Row],[LHA_Pop_2016]]*Table2[[#This Row],[C_ADR_7day]]/100000*7,0)</f>
        <v>69</v>
      </c>
      <c r="V4211" s="13">
        <f>IF(OR(Table2[[#This Row],[7d_positivity_public]]=0,ISBLANK(Table2[[#This Row],[7d_positivity_public]])),"",(Table2[[#This Row],[7d_positivity_public]]-Table2[[#This Row],[7d_positivity_all]])/Table2[[#This Row],[7d_positivity_public]])</f>
        <v>1</v>
      </c>
      <c r="W4211" s="13"/>
    </row>
    <row r="4212" spans="1:23" x14ac:dyDescent="0.25">
      <c r="A4212" s="10">
        <v>44533</v>
      </c>
      <c r="B4212">
        <v>214</v>
      </c>
      <c r="C4212" t="s">
        <v>265</v>
      </c>
      <c r="D4212">
        <v>18</v>
      </c>
      <c r="E4212">
        <v>21</v>
      </c>
      <c r="F4212">
        <v>-3</v>
      </c>
      <c r="G4212">
        <v>9</v>
      </c>
      <c r="H4212">
        <v>82</v>
      </c>
      <c r="I4212">
        <v>3</v>
      </c>
      <c r="J4212">
        <v>75</v>
      </c>
      <c r="K4212">
        <v>83</v>
      </c>
      <c r="L4212">
        <v>78</v>
      </c>
      <c r="M4212">
        <v>88</v>
      </c>
      <c r="N4212">
        <v>78</v>
      </c>
      <c r="O4212">
        <v>69</v>
      </c>
      <c r="P4212">
        <v>79</v>
      </c>
      <c r="Q4212">
        <v>73</v>
      </c>
      <c r="R4212">
        <v>85</v>
      </c>
      <c r="S4212">
        <v>48</v>
      </c>
      <c r="T4212" s="34">
        <f>_xlfn.XLOOKUP(B4212,'LHA Demog pivot'!$B$4:$B$93,'LHA Demog pivot'!$C$4:$C$93,,,1)</f>
        <v>43157</v>
      </c>
      <c r="U4212" s="36">
        <f>ROUND(Table2[[#This Row],[LHA_Pop_2016]]*Table2[[#This Row],[C_ADR_7day]]/100000*7,0)</f>
        <v>54</v>
      </c>
      <c r="V4212" s="13">
        <f>IF(OR(Table2[[#This Row],[7d_positivity_public]]=0,ISBLANK(Table2[[#This Row],[7d_positivity_public]])),"",(Table2[[#This Row],[7d_positivity_public]]-Table2[[#This Row],[7d_positivity_all]])/Table2[[#This Row],[7d_positivity_public]])</f>
        <v>1</v>
      </c>
      <c r="W4212" s="13"/>
    </row>
    <row r="4213" spans="1:23" x14ac:dyDescent="0.25">
      <c r="A4213" s="10">
        <v>44533</v>
      </c>
      <c r="B4213">
        <v>215</v>
      </c>
      <c r="C4213" t="s">
        <v>135</v>
      </c>
      <c r="D4213">
        <v>5</v>
      </c>
      <c r="E4213">
        <v>7</v>
      </c>
      <c r="F4213">
        <v>-2</v>
      </c>
      <c r="G4213">
        <v>5</v>
      </c>
      <c r="H4213">
        <v>85</v>
      </c>
      <c r="I4213">
        <v>1</v>
      </c>
      <c r="J4213">
        <v>70</v>
      </c>
      <c r="K4213">
        <v>86</v>
      </c>
      <c r="L4213">
        <v>79</v>
      </c>
      <c r="M4213">
        <v>90</v>
      </c>
      <c r="N4213">
        <v>81</v>
      </c>
      <c r="O4213">
        <v>64</v>
      </c>
      <c r="P4213">
        <v>82</v>
      </c>
      <c r="Q4213">
        <v>72</v>
      </c>
      <c r="R4213">
        <v>88</v>
      </c>
      <c r="S4213">
        <v>57</v>
      </c>
      <c r="T4213" s="34">
        <f>_xlfn.XLOOKUP(B4213,'LHA Demog pivot'!$B$4:$B$93,'LHA Demog pivot'!$C$4:$C$93,,,1)</f>
        <v>9696</v>
      </c>
      <c r="U4213" s="36">
        <f>ROUND(Table2[[#This Row],[LHA_Pop_2016]]*Table2[[#This Row],[C_ADR_7day]]/100000*7,0)</f>
        <v>3</v>
      </c>
      <c r="V4213" s="13">
        <f>IF(OR(Table2[[#This Row],[7d_positivity_public]]=0,ISBLANK(Table2[[#This Row],[7d_positivity_public]])),"",(Table2[[#This Row],[7d_positivity_public]]-Table2[[#This Row],[7d_positivity_all]])/Table2[[#This Row],[7d_positivity_public]])</f>
        <v>1</v>
      </c>
      <c r="W4213" s="13"/>
    </row>
    <row r="4214" spans="1:23" x14ac:dyDescent="0.25">
      <c r="A4214" s="10">
        <v>44533</v>
      </c>
      <c r="B4214">
        <v>221</v>
      </c>
      <c r="C4214" t="s">
        <v>136</v>
      </c>
      <c r="D4214">
        <v>3</v>
      </c>
      <c r="E4214">
        <v>4</v>
      </c>
      <c r="F4214">
        <v>-1</v>
      </c>
      <c r="G4214">
        <v>2</v>
      </c>
      <c r="H4214">
        <v>94</v>
      </c>
      <c r="I4214">
        <v>4</v>
      </c>
      <c r="J4214">
        <v>92</v>
      </c>
      <c r="K4214">
        <v>94</v>
      </c>
      <c r="L4214">
        <v>96</v>
      </c>
      <c r="M4214">
        <v>92</v>
      </c>
      <c r="N4214">
        <v>91</v>
      </c>
      <c r="O4214">
        <v>87</v>
      </c>
      <c r="P4214">
        <v>92</v>
      </c>
      <c r="Q4214">
        <v>93</v>
      </c>
      <c r="R4214">
        <v>90</v>
      </c>
      <c r="S4214">
        <v>49</v>
      </c>
      <c r="T4214" s="34">
        <f>_xlfn.XLOOKUP(B4214,'LHA Demog pivot'!$B$4:$B$93,'LHA Demog pivot'!$C$4:$C$93,,,1)</f>
        <v>70996</v>
      </c>
      <c r="U4214" s="36">
        <f>ROUND(Table2[[#This Row],[LHA_Pop_2016]]*Table2[[#This Row],[C_ADR_7day]]/100000*7,0)</f>
        <v>15</v>
      </c>
      <c r="V4214" s="13">
        <f>IF(OR(Table2[[#This Row],[7d_positivity_public]]=0,ISBLANK(Table2[[#This Row],[7d_positivity_public]])),"",(Table2[[#This Row],[7d_positivity_public]]-Table2[[#This Row],[7d_positivity_all]])/Table2[[#This Row],[7d_positivity_public]])</f>
        <v>1</v>
      </c>
      <c r="W4214" s="13"/>
    </row>
    <row r="4215" spans="1:23" x14ac:dyDescent="0.25">
      <c r="A4215" s="10">
        <v>44533</v>
      </c>
      <c r="B4215">
        <v>222</v>
      </c>
      <c r="C4215" t="s">
        <v>266</v>
      </c>
      <c r="D4215">
        <v>3</v>
      </c>
      <c r="E4215">
        <v>3</v>
      </c>
      <c r="F4215">
        <v>0</v>
      </c>
      <c r="G4215">
        <v>2</v>
      </c>
      <c r="H4215">
        <v>95</v>
      </c>
      <c r="I4215">
        <v>3</v>
      </c>
      <c r="J4215">
        <v>92</v>
      </c>
      <c r="K4215">
        <v>95</v>
      </c>
      <c r="L4215">
        <v>99</v>
      </c>
      <c r="M4215">
        <v>90</v>
      </c>
      <c r="N4215">
        <v>92</v>
      </c>
      <c r="O4215">
        <v>87</v>
      </c>
      <c r="P4215">
        <v>92</v>
      </c>
      <c r="Q4215">
        <v>96</v>
      </c>
      <c r="R4215">
        <v>88</v>
      </c>
      <c r="S4215">
        <v>48</v>
      </c>
      <c r="T4215" s="34">
        <f>_xlfn.XLOOKUP(B4215,'LHA Demog pivot'!$B$4:$B$93,'LHA Demog pivot'!$C$4:$C$93,,,1)</f>
        <v>232755</v>
      </c>
      <c r="U4215" s="36">
        <f>ROUND(Table2[[#This Row],[LHA_Pop_2016]]*Table2[[#This Row],[C_ADR_7day]]/100000*7,0)</f>
        <v>49</v>
      </c>
      <c r="V4215" s="13">
        <f>IF(OR(Table2[[#This Row],[7d_positivity_public]]=0,ISBLANK(Table2[[#This Row],[7d_positivity_public]])),"",(Table2[[#This Row],[7d_positivity_public]]-Table2[[#This Row],[7d_positivity_all]])/Table2[[#This Row],[7d_positivity_public]])</f>
        <v>1</v>
      </c>
      <c r="W4215" s="13"/>
    </row>
    <row r="4216" spans="1:23" x14ac:dyDescent="0.25">
      <c r="A4216" s="10">
        <v>44533</v>
      </c>
      <c r="B4216">
        <v>223</v>
      </c>
      <c r="C4216" t="s">
        <v>267</v>
      </c>
      <c r="D4216">
        <v>11</v>
      </c>
      <c r="E4216">
        <v>11</v>
      </c>
      <c r="F4216">
        <v>0</v>
      </c>
      <c r="G4216">
        <v>5</v>
      </c>
      <c r="H4216">
        <v>89</v>
      </c>
      <c r="I4216">
        <v>1</v>
      </c>
      <c r="J4216">
        <v>87</v>
      </c>
      <c r="K4216">
        <v>89</v>
      </c>
      <c r="L4216">
        <v>87</v>
      </c>
      <c r="M4216">
        <v>91</v>
      </c>
      <c r="N4216">
        <v>86</v>
      </c>
      <c r="O4216">
        <v>83</v>
      </c>
      <c r="P4216">
        <v>86</v>
      </c>
      <c r="Q4216">
        <v>83</v>
      </c>
      <c r="R4216">
        <v>90</v>
      </c>
      <c r="S4216">
        <v>57</v>
      </c>
      <c r="T4216" s="34">
        <f>_xlfn.XLOOKUP(B4216,'LHA Demog pivot'!$B$4:$B$93,'LHA Demog pivot'!$C$4:$C$93,,,1)</f>
        <v>101101</v>
      </c>
      <c r="U4216" s="36">
        <f>ROUND(Table2[[#This Row],[LHA_Pop_2016]]*Table2[[#This Row],[C_ADR_7day]]/100000*7,0)</f>
        <v>78</v>
      </c>
      <c r="V4216" s="13">
        <f>IF(OR(Table2[[#This Row],[7d_positivity_public]]=0,ISBLANK(Table2[[#This Row],[7d_positivity_public]])),"",(Table2[[#This Row],[7d_positivity_public]]-Table2[[#This Row],[7d_positivity_all]])/Table2[[#This Row],[7d_positivity_public]])</f>
        <v>1</v>
      </c>
      <c r="W4216" s="13"/>
    </row>
    <row r="4217" spans="1:23" x14ac:dyDescent="0.25">
      <c r="A4217" s="10">
        <v>44533</v>
      </c>
      <c r="B4217">
        <v>224</v>
      </c>
      <c r="C4217" t="s">
        <v>268</v>
      </c>
      <c r="D4217">
        <v>3</v>
      </c>
      <c r="E4217">
        <v>3</v>
      </c>
      <c r="F4217">
        <v>0</v>
      </c>
      <c r="G4217">
        <v>2</v>
      </c>
      <c r="H4217">
        <v>92</v>
      </c>
      <c r="I4217">
        <v>2</v>
      </c>
      <c r="J4217">
        <v>91</v>
      </c>
      <c r="K4217">
        <v>92</v>
      </c>
      <c r="L4217">
        <v>93</v>
      </c>
      <c r="M4217">
        <v>92</v>
      </c>
      <c r="N4217">
        <v>90</v>
      </c>
      <c r="O4217">
        <v>87</v>
      </c>
      <c r="P4217">
        <v>90</v>
      </c>
      <c r="Q4217">
        <v>90</v>
      </c>
      <c r="R4217">
        <v>90</v>
      </c>
      <c r="S4217">
        <v>55</v>
      </c>
      <c r="T4217" s="34">
        <f>_xlfn.XLOOKUP(B4217,'LHA Demog pivot'!$B$4:$B$93,'LHA Demog pivot'!$C$4:$C$93,,,1)</f>
        <v>234393</v>
      </c>
      <c r="U4217" s="36">
        <f>ROUND(Table2[[#This Row],[LHA_Pop_2016]]*Table2[[#This Row],[C_ADR_7day]]/100000*7,0)</f>
        <v>49</v>
      </c>
      <c r="V4217" s="13">
        <f>IF(OR(Table2[[#This Row],[7d_positivity_public]]=0,ISBLANK(Table2[[#This Row],[7d_positivity_public]])),"",(Table2[[#This Row],[7d_positivity_public]]-Table2[[#This Row],[7d_positivity_all]])/Table2[[#This Row],[7d_positivity_public]])</f>
        <v>1</v>
      </c>
      <c r="W4217" s="13"/>
    </row>
    <row r="4218" spans="1:23" x14ac:dyDescent="0.25">
      <c r="A4218" s="10">
        <v>44533</v>
      </c>
      <c r="B4218">
        <v>231</v>
      </c>
      <c r="C4218" t="s">
        <v>269</v>
      </c>
      <c r="D4218">
        <v>6</v>
      </c>
      <c r="E4218">
        <v>8</v>
      </c>
      <c r="F4218">
        <v>-2</v>
      </c>
      <c r="G4218">
        <v>3</v>
      </c>
      <c r="H4218">
        <v>89</v>
      </c>
      <c r="I4218">
        <v>1</v>
      </c>
      <c r="J4218">
        <v>86</v>
      </c>
      <c r="K4218">
        <v>90</v>
      </c>
      <c r="L4218">
        <v>88</v>
      </c>
      <c r="M4218">
        <v>92</v>
      </c>
      <c r="N4218">
        <v>87</v>
      </c>
      <c r="O4218">
        <v>82</v>
      </c>
      <c r="P4218">
        <v>87</v>
      </c>
      <c r="Q4218">
        <v>84</v>
      </c>
      <c r="R4218">
        <v>90</v>
      </c>
      <c r="S4218">
        <v>50</v>
      </c>
      <c r="T4218" s="34">
        <f>_xlfn.XLOOKUP(B4218,'LHA Demog pivot'!$B$4:$B$93,'LHA Demog pivot'!$C$4:$C$93,,,1)</f>
        <v>143778</v>
      </c>
      <c r="U4218" s="36">
        <f>ROUND(Table2[[#This Row],[LHA_Pop_2016]]*Table2[[#This Row],[C_ADR_7day]]/100000*7,0)</f>
        <v>60</v>
      </c>
      <c r="V4218" s="13">
        <f>IF(OR(Table2[[#This Row],[7d_positivity_public]]=0,ISBLANK(Table2[[#This Row],[7d_positivity_public]])),"",(Table2[[#This Row],[7d_positivity_public]]-Table2[[#This Row],[7d_positivity_all]])/Table2[[#This Row],[7d_positivity_public]])</f>
        <v>1</v>
      </c>
      <c r="W4218" s="13"/>
    </row>
    <row r="4219" spans="1:23" x14ac:dyDescent="0.25">
      <c r="A4219" s="10">
        <v>44533</v>
      </c>
      <c r="B4219">
        <v>232</v>
      </c>
      <c r="C4219" t="s">
        <v>270</v>
      </c>
      <c r="D4219">
        <v>3</v>
      </c>
      <c r="E4219">
        <v>2</v>
      </c>
      <c r="F4219">
        <v>1</v>
      </c>
      <c r="G4219">
        <v>2</v>
      </c>
      <c r="H4219">
        <v>95</v>
      </c>
      <c r="I4219">
        <v>3</v>
      </c>
      <c r="J4219">
        <v>95</v>
      </c>
      <c r="K4219">
        <v>95</v>
      </c>
      <c r="L4219">
        <v>96</v>
      </c>
      <c r="M4219">
        <v>95</v>
      </c>
      <c r="N4219">
        <v>93</v>
      </c>
      <c r="O4219">
        <v>91</v>
      </c>
      <c r="P4219">
        <v>93</v>
      </c>
      <c r="Q4219">
        <v>93</v>
      </c>
      <c r="R4219">
        <v>93</v>
      </c>
      <c r="S4219">
        <v>49</v>
      </c>
      <c r="T4219" s="34">
        <f>_xlfn.XLOOKUP(B4219,'LHA Demog pivot'!$B$4:$B$93,'LHA Demog pivot'!$C$4:$C$93,,,1)</f>
        <v>103064</v>
      </c>
      <c r="U4219" s="36">
        <f>ROUND(Table2[[#This Row],[LHA_Pop_2016]]*Table2[[#This Row],[C_ADR_7day]]/100000*7,0)</f>
        <v>22</v>
      </c>
      <c r="V4219" s="13">
        <f>IF(OR(Table2[[#This Row],[7d_positivity_public]]=0,ISBLANK(Table2[[#This Row],[7d_positivity_public]])),"",(Table2[[#This Row],[7d_positivity_public]]-Table2[[#This Row],[7d_positivity_all]])/Table2[[#This Row],[7d_positivity_public]])</f>
        <v>1</v>
      </c>
      <c r="W4219" s="13"/>
    </row>
    <row r="4220" spans="1:23" x14ac:dyDescent="0.25">
      <c r="A4220" s="10">
        <v>44533</v>
      </c>
      <c r="B4220">
        <v>233</v>
      </c>
      <c r="C4220" t="s">
        <v>271</v>
      </c>
      <c r="D4220">
        <v>4</v>
      </c>
      <c r="E4220">
        <v>4</v>
      </c>
      <c r="F4220">
        <v>0</v>
      </c>
      <c r="G4220">
        <v>3</v>
      </c>
      <c r="H4220">
        <v>95</v>
      </c>
      <c r="I4220">
        <v>1</v>
      </c>
      <c r="J4220">
        <v>89</v>
      </c>
      <c r="K4220">
        <v>96</v>
      </c>
      <c r="L4220">
        <v>97</v>
      </c>
      <c r="M4220">
        <v>94</v>
      </c>
      <c r="N4220">
        <v>92</v>
      </c>
      <c r="O4220">
        <v>84</v>
      </c>
      <c r="P4220">
        <v>92</v>
      </c>
      <c r="Q4220">
        <v>93</v>
      </c>
      <c r="R4220">
        <v>92</v>
      </c>
      <c r="S4220">
        <v>40</v>
      </c>
      <c r="T4220" s="34">
        <f>_xlfn.XLOOKUP(B4220,'LHA Demog pivot'!$B$4:$B$93,'LHA Demog pivot'!$C$4:$C$93,,,1)</f>
        <v>443367</v>
      </c>
      <c r="U4220" s="36">
        <f>ROUND(Table2[[#This Row],[LHA_Pop_2016]]*Table2[[#This Row],[C_ADR_7day]]/100000*7,0)</f>
        <v>124</v>
      </c>
      <c r="V4220" s="13">
        <f>IF(OR(Table2[[#This Row],[7d_positivity_public]]=0,ISBLANK(Table2[[#This Row],[7d_positivity_public]])),"",(Table2[[#This Row],[7d_positivity_public]]-Table2[[#This Row],[7d_positivity_all]])/Table2[[#This Row],[7d_positivity_public]])</f>
        <v>1</v>
      </c>
      <c r="W4220" s="13"/>
    </row>
    <row r="4221" spans="1:23" x14ac:dyDescent="0.25">
      <c r="A4221" s="10">
        <v>44533</v>
      </c>
      <c r="B4221">
        <v>234</v>
      </c>
      <c r="C4221" t="s">
        <v>272</v>
      </c>
      <c r="D4221">
        <v>4</v>
      </c>
      <c r="E4221">
        <v>4</v>
      </c>
      <c r="F4221">
        <v>0</v>
      </c>
      <c r="G4221">
        <v>3</v>
      </c>
      <c r="H4221">
        <v>91</v>
      </c>
      <c r="I4221">
        <v>2</v>
      </c>
      <c r="J4221">
        <v>90</v>
      </c>
      <c r="K4221">
        <v>91</v>
      </c>
      <c r="L4221">
        <v>90</v>
      </c>
      <c r="M4221">
        <v>92</v>
      </c>
      <c r="N4221">
        <v>89</v>
      </c>
      <c r="O4221">
        <v>86</v>
      </c>
      <c r="P4221">
        <v>89</v>
      </c>
      <c r="Q4221">
        <v>87</v>
      </c>
      <c r="R4221">
        <v>91</v>
      </c>
      <c r="S4221">
        <v>58</v>
      </c>
      <c r="T4221" s="34">
        <f>_xlfn.XLOOKUP(B4221,'LHA Demog pivot'!$B$4:$B$93,'LHA Demog pivot'!$C$4:$C$93,,,1)</f>
        <v>94768</v>
      </c>
      <c r="U4221" s="36">
        <f>ROUND(Table2[[#This Row],[LHA_Pop_2016]]*Table2[[#This Row],[C_ADR_7day]]/100000*7,0)</f>
        <v>27</v>
      </c>
      <c r="V4221" s="13">
        <f>IF(OR(Table2[[#This Row],[7d_positivity_public]]=0,ISBLANK(Table2[[#This Row],[7d_positivity_public]])),"",(Table2[[#This Row],[7d_positivity_public]]-Table2[[#This Row],[7d_positivity_all]])/Table2[[#This Row],[7d_positivity_public]])</f>
        <v>1</v>
      </c>
      <c r="W4221" s="13"/>
    </row>
    <row r="4222" spans="1:23" x14ac:dyDescent="0.25">
      <c r="A4222" s="10">
        <v>44533</v>
      </c>
      <c r="B4222">
        <v>311</v>
      </c>
      <c r="C4222" t="s">
        <v>273</v>
      </c>
      <c r="D4222">
        <v>4</v>
      </c>
      <c r="E4222">
        <v>2</v>
      </c>
      <c r="F4222">
        <v>2</v>
      </c>
      <c r="G4222">
        <v>4</v>
      </c>
      <c r="H4222">
        <v>93</v>
      </c>
      <c r="I4222">
        <v>5</v>
      </c>
      <c r="J4222">
        <v>92</v>
      </c>
      <c r="K4222">
        <v>93</v>
      </c>
      <c r="L4222">
        <v>97</v>
      </c>
      <c r="M4222">
        <v>89</v>
      </c>
      <c r="N4222">
        <v>91</v>
      </c>
      <c r="O4222">
        <v>89</v>
      </c>
      <c r="P4222">
        <v>91</v>
      </c>
      <c r="Q4222">
        <v>94</v>
      </c>
      <c r="R4222">
        <v>88</v>
      </c>
      <c r="S4222">
        <v>33</v>
      </c>
      <c r="T4222" s="34">
        <f>_xlfn.XLOOKUP(B4222,'LHA Demog pivot'!$B$4:$B$93,'LHA Demog pivot'!$C$4:$C$93,,,1)</f>
        <v>198309</v>
      </c>
      <c r="U4222" s="36">
        <f>ROUND(Table2[[#This Row],[LHA_Pop_2016]]*Table2[[#This Row],[C_ADR_7day]]/100000*7,0)</f>
        <v>56</v>
      </c>
      <c r="V4222" s="13">
        <f>IF(OR(Table2[[#This Row],[7d_positivity_public]]=0,ISBLANK(Table2[[#This Row],[7d_positivity_public]])),"",(Table2[[#This Row],[7d_positivity_public]]-Table2[[#This Row],[7d_positivity_all]])/Table2[[#This Row],[7d_positivity_public]])</f>
        <v>1</v>
      </c>
      <c r="W4222" s="13"/>
    </row>
    <row r="4223" spans="1:23" x14ac:dyDescent="0.25">
      <c r="A4223" s="10">
        <v>44533</v>
      </c>
      <c r="B4223">
        <v>321</v>
      </c>
      <c r="C4223" t="s">
        <v>274</v>
      </c>
      <c r="D4223">
        <v>2</v>
      </c>
      <c r="E4223">
        <v>4</v>
      </c>
      <c r="F4223">
        <v>-2</v>
      </c>
      <c r="G4223">
        <v>2</v>
      </c>
      <c r="H4223">
        <v>98</v>
      </c>
      <c r="I4223">
        <v>8</v>
      </c>
      <c r="J4223">
        <v>92</v>
      </c>
      <c r="K4223">
        <v>99</v>
      </c>
      <c r="L4223">
        <v>100</v>
      </c>
      <c r="M4223">
        <v>91</v>
      </c>
      <c r="N4223">
        <v>95</v>
      </c>
      <c r="O4223">
        <v>87</v>
      </c>
      <c r="P4223">
        <v>95</v>
      </c>
      <c r="Q4223">
        <v>100</v>
      </c>
      <c r="R4223">
        <v>88</v>
      </c>
      <c r="S4223">
        <v>47</v>
      </c>
      <c r="T4223" s="34">
        <f>_xlfn.XLOOKUP(B4223,'LHA Demog pivot'!$B$4:$B$93,'LHA Demog pivot'!$C$4:$C$93,,,1)</f>
        <v>122041</v>
      </c>
      <c r="U4223" s="36">
        <f>ROUND(Table2[[#This Row],[LHA_Pop_2016]]*Table2[[#This Row],[C_ADR_7day]]/100000*7,0)</f>
        <v>17</v>
      </c>
      <c r="V4223" s="13">
        <f>IF(OR(Table2[[#This Row],[7d_positivity_public]]=0,ISBLANK(Table2[[#This Row],[7d_positivity_public]])),"",(Table2[[#This Row],[7d_positivity_public]]-Table2[[#This Row],[7d_positivity_all]])/Table2[[#This Row],[7d_positivity_public]])</f>
        <v>1</v>
      </c>
      <c r="W4223" s="13"/>
    </row>
    <row r="4224" spans="1:23" x14ac:dyDescent="0.25">
      <c r="A4224" s="10">
        <v>44533</v>
      </c>
      <c r="B4224">
        <v>322</v>
      </c>
      <c r="C4224" t="s">
        <v>275</v>
      </c>
      <c r="D4224">
        <v>6</v>
      </c>
      <c r="E4224">
        <v>5</v>
      </c>
      <c r="F4224">
        <v>1</v>
      </c>
      <c r="G4224">
        <v>3</v>
      </c>
      <c r="H4224">
        <v>91</v>
      </c>
      <c r="I4224">
        <v>10</v>
      </c>
      <c r="J4224">
        <v>87</v>
      </c>
      <c r="K4224">
        <v>92</v>
      </c>
      <c r="L4224">
        <v>95</v>
      </c>
      <c r="M4224">
        <v>86</v>
      </c>
      <c r="N4224">
        <v>87</v>
      </c>
      <c r="O4224">
        <v>80</v>
      </c>
      <c r="P4224">
        <v>87</v>
      </c>
      <c r="Q4224">
        <v>91</v>
      </c>
      <c r="R4224">
        <v>82</v>
      </c>
      <c r="S4224">
        <v>35</v>
      </c>
      <c r="T4224" s="34">
        <f>_xlfn.XLOOKUP(B4224,'LHA Demog pivot'!$B$4:$B$93,'LHA Demog pivot'!$C$4:$C$93,,,1)</f>
        <v>61532</v>
      </c>
      <c r="U4224" s="36">
        <f>ROUND(Table2[[#This Row],[LHA_Pop_2016]]*Table2[[#This Row],[C_ADR_7day]]/100000*7,0)</f>
        <v>26</v>
      </c>
      <c r="V4224" s="13">
        <f>IF(OR(Table2[[#This Row],[7d_positivity_public]]=0,ISBLANK(Table2[[#This Row],[7d_positivity_public]])),"",(Table2[[#This Row],[7d_positivity_public]]-Table2[[#This Row],[7d_positivity_all]])/Table2[[#This Row],[7d_positivity_public]])</f>
        <v>1</v>
      </c>
      <c r="W4224" s="13"/>
    </row>
    <row r="4225" spans="1:23" x14ac:dyDescent="0.25">
      <c r="A4225" s="10">
        <v>44533</v>
      </c>
      <c r="B4225">
        <v>323</v>
      </c>
      <c r="C4225" t="s">
        <v>276</v>
      </c>
      <c r="D4225">
        <v>4</v>
      </c>
      <c r="E4225">
        <v>4</v>
      </c>
      <c r="F4225">
        <v>0</v>
      </c>
      <c r="G4225">
        <v>4</v>
      </c>
      <c r="H4225">
        <v>98</v>
      </c>
      <c r="I4225">
        <v>7</v>
      </c>
      <c r="J4225">
        <v>95</v>
      </c>
      <c r="K4225">
        <v>98</v>
      </c>
      <c r="L4225">
        <v>100</v>
      </c>
      <c r="M4225">
        <v>93</v>
      </c>
      <c r="N4225">
        <v>96</v>
      </c>
      <c r="O4225">
        <v>92</v>
      </c>
      <c r="P4225">
        <v>96</v>
      </c>
      <c r="Q4225">
        <v>99</v>
      </c>
      <c r="R4225">
        <v>91</v>
      </c>
      <c r="S4225">
        <v>31</v>
      </c>
      <c r="T4225" s="34">
        <f>_xlfn.XLOOKUP(B4225,'LHA Demog pivot'!$B$4:$B$93,'LHA Demog pivot'!$C$4:$C$93,,,1)</f>
        <v>103894</v>
      </c>
      <c r="U4225" s="36">
        <f>ROUND(Table2[[#This Row],[LHA_Pop_2016]]*Table2[[#This Row],[C_ADR_7day]]/100000*7,0)</f>
        <v>29</v>
      </c>
      <c r="V4225" s="13">
        <f>IF(OR(Table2[[#This Row],[7d_positivity_public]]=0,ISBLANK(Table2[[#This Row],[7d_positivity_public]])),"",(Table2[[#This Row],[7d_positivity_public]]-Table2[[#This Row],[7d_positivity_all]])/Table2[[#This Row],[7d_positivity_public]])</f>
        <v>1</v>
      </c>
      <c r="W4225" s="13"/>
    </row>
    <row r="4226" spans="1:23" x14ac:dyDescent="0.25">
      <c r="A4226" s="10">
        <v>44533</v>
      </c>
      <c r="B4226">
        <v>324</v>
      </c>
      <c r="C4226" t="s">
        <v>277</v>
      </c>
      <c r="D4226">
        <v>3</v>
      </c>
      <c r="E4226">
        <v>3</v>
      </c>
      <c r="F4226">
        <v>0</v>
      </c>
      <c r="G4226">
        <v>2</v>
      </c>
      <c r="H4226">
        <v>95</v>
      </c>
      <c r="I4226">
        <v>12</v>
      </c>
      <c r="J4226">
        <v>95</v>
      </c>
      <c r="K4226">
        <v>95</v>
      </c>
      <c r="L4226">
        <v>99</v>
      </c>
      <c r="M4226">
        <v>91</v>
      </c>
      <c r="N4226">
        <v>93</v>
      </c>
      <c r="O4226">
        <v>92</v>
      </c>
      <c r="P4226">
        <v>93</v>
      </c>
      <c r="Q4226">
        <v>96</v>
      </c>
      <c r="R4226">
        <v>90</v>
      </c>
      <c r="S4226">
        <v>49</v>
      </c>
      <c r="T4226" s="34">
        <f>_xlfn.XLOOKUP(B4226,'LHA Demog pivot'!$B$4:$B$93,'LHA Demog pivot'!$C$4:$C$93,,,1)</f>
        <v>131178</v>
      </c>
      <c r="U4226" s="36">
        <f>ROUND(Table2[[#This Row],[LHA_Pop_2016]]*Table2[[#This Row],[C_ADR_7day]]/100000*7,0)</f>
        <v>28</v>
      </c>
      <c r="V4226" s="13">
        <f>IF(OR(Table2[[#This Row],[7d_positivity_public]]=0,ISBLANK(Table2[[#This Row],[7d_positivity_public]])),"",(Table2[[#This Row],[7d_positivity_public]]-Table2[[#This Row],[7d_positivity_all]])/Table2[[#This Row],[7d_positivity_public]])</f>
        <v>1</v>
      </c>
      <c r="W4226" s="13"/>
    </row>
    <row r="4227" spans="1:23" x14ac:dyDescent="0.25">
      <c r="A4227" s="10">
        <v>44533</v>
      </c>
      <c r="B4227">
        <v>325</v>
      </c>
      <c r="C4227" t="s">
        <v>278</v>
      </c>
      <c r="D4227">
        <v>3</v>
      </c>
      <c r="E4227">
        <v>5</v>
      </c>
      <c r="F4227">
        <v>-2</v>
      </c>
      <c r="G4227">
        <v>2</v>
      </c>
      <c r="H4227">
        <v>97</v>
      </c>
      <c r="I4227">
        <v>14</v>
      </c>
      <c r="J4227">
        <v>95</v>
      </c>
      <c r="K4227">
        <v>97</v>
      </c>
      <c r="L4227">
        <v>100</v>
      </c>
      <c r="M4227">
        <v>92</v>
      </c>
      <c r="N4227">
        <v>95</v>
      </c>
      <c r="O4227">
        <v>93</v>
      </c>
      <c r="P4227">
        <v>95</v>
      </c>
      <c r="Q4227">
        <v>98</v>
      </c>
      <c r="R4227">
        <v>90</v>
      </c>
      <c r="S4227">
        <v>36</v>
      </c>
      <c r="T4227" s="34">
        <f>_xlfn.XLOOKUP(B4227,'LHA Demog pivot'!$B$4:$B$93,'LHA Demog pivot'!$C$4:$C$93,,,1)</f>
        <v>95808</v>
      </c>
      <c r="U4227" s="36">
        <f>ROUND(Table2[[#This Row],[LHA_Pop_2016]]*Table2[[#This Row],[C_ADR_7day]]/100000*7,0)</f>
        <v>20</v>
      </c>
      <c r="V4227" s="13">
        <f>IF(OR(Table2[[#This Row],[7d_positivity_public]]=0,ISBLANK(Table2[[#This Row],[7d_positivity_public]])),"",(Table2[[#This Row],[7d_positivity_public]]-Table2[[#This Row],[7d_positivity_all]])/Table2[[#This Row],[7d_positivity_public]])</f>
        <v>1</v>
      </c>
      <c r="W4227" s="13"/>
    </row>
    <row r="4228" spans="1:23" x14ac:dyDescent="0.25">
      <c r="A4228" s="10">
        <v>44533</v>
      </c>
      <c r="B4228">
        <v>326</v>
      </c>
      <c r="C4228" t="s">
        <v>279</v>
      </c>
      <c r="D4228">
        <v>3</v>
      </c>
      <c r="E4228">
        <v>4</v>
      </c>
      <c r="F4228">
        <v>-1</v>
      </c>
      <c r="G4228">
        <v>3</v>
      </c>
      <c r="H4228">
        <v>96</v>
      </c>
      <c r="I4228">
        <v>5</v>
      </c>
      <c r="J4228">
        <v>94</v>
      </c>
      <c r="K4228">
        <v>96</v>
      </c>
      <c r="L4228">
        <v>100</v>
      </c>
      <c r="M4228">
        <v>91</v>
      </c>
      <c r="N4228">
        <v>94</v>
      </c>
      <c r="O4228">
        <v>90</v>
      </c>
      <c r="P4228">
        <v>94</v>
      </c>
      <c r="Q4228">
        <v>98</v>
      </c>
      <c r="R4228">
        <v>90</v>
      </c>
      <c r="S4228">
        <v>33</v>
      </c>
      <c r="T4228" s="34">
        <f>_xlfn.XLOOKUP(B4228,'LHA Demog pivot'!$B$4:$B$93,'LHA Demog pivot'!$C$4:$C$93,,,1)</f>
        <v>134575</v>
      </c>
      <c r="U4228" s="36">
        <f>ROUND(Table2[[#This Row],[LHA_Pop_2016]]*Table2[[#This Row],[C_ADR_7day]]/100000*7,0)</f>
        <v>28</v>
      </c>
      <c r="V4228" s="13">
        <f>IF(OR(Table2[[#This Row],[7d_positivity_public]]=0,ISBLANK(Table2[[#This Row],[7d_positivity_public]])),"",(Table2[[#This Row],[7d_positivity_public]]-Table2[[#This Row],[7d_positivity_all]])/Table2[[#This Row],[7d_positivity_public]])</f>
        <v>1</v>
      </c>
      <c r="W4228" s="13"/>
    </row>
    <row r="4229" spans="1:23" x14ac:dyDescent="0.25">
      <c r="A4229" s="10">
        <v>44533</v>
      </c>
      <c r="B4229">
        <v>331</v>
      </c>
      <c r="C4229" t="s">
        <v>280</v>
      </c>
      <c r="D4229">
        <v>2</v>
      </c>
      <c r="E4229">
        <v>3</v>
      </c>
      <c r="F4229">
        <v>-1</v>
      </c>
      <c r="G4229">
        <v>1</v>
      </c>
      <c r="H4229">
        <v>95</v>
      </c>
      <c r="I4229">
        <v>12</v>
      </c>
      <c r="J4229">
        <v>97</v>
      </c>
      <c r="K4229">
        <v>95</v>
      </c>
      <c r="L4229">
        <v>96</v>
      </c>
      <c r="M4229">
        <v>94</v>
      </c>
      <c r="N4229">
        <v>93</v>
      </c>
      <c r="O4229">
        <v>94</v>
      </c>
      <c r="P4229">
        <v>93</v>
      </c>
      <c r="Q4229">
        <v>94</v>
      </c>
      <c r="R4229">
        <v>92</v>
      </c>
      <c r="S4229">
        <v>54</v>
      </c>
      <c r="T4229" s="34">
        <f>_xlfn.XLOOKUP(B4229,'LHA Demog pivot'!$B$4:$B$93,'LHA Demog pivot'!$C$4:$C$93,,,1)</f>
        <v>141392</v>
      </c>
      <c r="U4229" s="36">
        <f>ROUND(Table2[[#This Row],[LHA_Pop_2016]]*Table2[[#This Row],[C_ADR_7day]]/100000*7,0)</f>
        <v>20</v>
      </c>
      <c r="V4229" s="13">
        <f>IF(OR(Table2[[#This Row],[7d_positivity_public]]=0,ISBLANK(Table2[[#This Row],[7d_positivity_public]])),"",(Table2[[#This Row],[7d_positivity_public]]-Table2[[#This Row],[7d_positivity_all]])/Table2[[#This Row],[7d_positivity_public]])</f>
        <v>1</v>
      </c>
      <c r="W4229" s="13"/>
    </row>
    <row r="4230" spans="1:23" x14ac:dyDescent="0.25">
      <c r="A4230" s="10">
        <v>44533</v>
      </c>
      <c r="B4230">
        <v>332</v>
      </c>
      <c r="C4230" t="s">
        <v>281</v>
      </c>
      <c r="D4230">
        <v>3</v>
      </c>
      <c r="E4230">
        <v>3</v>
      </c>
      <c r="F4230">
        <v>0</v>
      </c>
      <c r="G4230">
        <v>3</v>
      </c>
      <c r="H4230">
        <v>92</v>
      </c>
      <c r="I4230">
        <v>8</v>
      </c>
      <c r="J4230">
        <v>93</v>
      </c>
      <c r="K4230">
        <v>91</v>
      </c>
      <c r="L4230">
        <v>90</v>
      </c>
      <c r="M4230">
        <v>92</v>
      </c>
      <c r="N4230">
        <v>89</v>
      </c>
      <c r="O4230">
        <v>90</v>
      </c>
      <c r="P4230">
        <v>89</v>
      </c>
      <c r="Q4230">
        <v>87</v>
      </c>
      <c r="R4230">
        <v>90</v>
      </c>
      <c r="S4230">
        <v>61</v>
      </c>
      <c r="T4230" s="34">
        <f>_xlfn.XLOOKUP(B4230,'LHA Demog pivot'!$B$4:$B$93,'LHA Demog pivot'!$C$4:$C$93,,,1)</f>
        <v>50490</v>
      </c>
      <c r="U4230" s="36">
        <f>ROUND(Table2[[#This Row],[LHA_Pop_2016]]*Table2[[#This Row],[C_ADR_7day]]/100000*7,0)</f>
        <v>11</v>
      </c>
      <c r="V4230" s="13">
        <f>IF(OR(Table2[[#This Row],[7d_positivity_public]]=0,ISBLANK(Table2[[#This Row],[7d_positivity_public]])),"",(Table2[[#This Row],[7d_positivity_public]]-Table2[[#This Row],[7d_positivity_all]])/Table2[[#This Row],[7d_positivity_public]])</f>
        <v>1</v>
      </c>
      <c r="W4230" s="13"/>
    </row>
    <row r="4231" spans="1:23" x14ac:dyDescent="0.25">
      <c r="A4231" s="10">
        <v>44533</v>
      </c>
      <c r="B4231">
        <v>333</v>
      </c>
      <c r="C4231" t="s">
        <v>282</v>
      </c>
      <c r="D4231">
        <v>1</v>
      </c>
      <c r="E4231">
        <v>1</v>
      </c>
      <c r="F4231">
        <v>0</v>
      </c>
      <c r="G4231">
        <v>1</v>
      </c>
      <c r="H4231">
        <v>89</v>
      </c>
      <c r="I4231">
        <v>13</v>
      </c>
      <c r="J4231">
        <v>83</v>
      </c>
      <c r="K4231">
        <v>89</v>
      </c>
      <c r="L4231">
        <v>84</v>
      </c>
      <c r="M4231">
        <v>92</v>
      </c>
      <c r="N4231">
        <v>86</v>
      </c>
      <c r="O4231">
        <v>78</v>
      </c>
      <c r="P4231">
        <v>86</v>
      </c>
      <c r="Q4231">
        <v>79</v>
      </c>
      <c r="R4231">
        <v>90</v>
      </c>
      <c r="S4231">
        <v>52</v>
      </c>
      <c r="T4231" s="34">
        <f>_xlfn.XLOOKUP(B4231,'LHA Demog pivot'!$B$4:$B$93,'LHA Demog pivot'!$C$4:$C$93,,,1)</f>
        <v>29970</v>
      </c>
      <c r="U4231" s="36">
        <f>ROUND(Table2[[#This Row],[LHA_Pop_2016]]*Table2[[#This Row],[C_ADR_7day]]/100000*7,0)</f>
        <v>2</v>
      </c>
      <c r="V4231" s="13">
        <f>IF(OR(Table2[[#This Row],[7d_positivity_public]]=0,ISBLANK(Table2[[#This Row],[7d_positivity_public]])),"",(Table2[[#This Row],[7d_positivity_public]]-Table2[[#This Row],[7d_positivity_all]])/Table2[[#This Row],[7d_positivity_public]])</f>
        <v>1</v>
      </c>
      <c r="W4231" s="13"/>
    </row>
    <row r="4232" spans="1:23" x14ac:dyDescent="0.25">
      <c r="A4232" s="10">
        <v>44533</v>
      </c>
      <c r="B4232">
        <v>334</v>
      </c>
      <c r="C4232" t="s">
        <v>283</v>
      </c>
      <c r="D4232">
        <v>2</v>
      </c>
      <c r="E4232">
        <v>0</v>
      </c>
      <c r="F4232">
        <v>2</v>
      </c>
      <c r="G4232">
        <v>3</v>
      </c>
      <c r="H4232">
        <v>86</v>
      </c>
      <c r="I4232">
        <v>12</v>
      </c>
      <c r="J4232">
        <v>79</v>
      </c>
      <c r="K4232">
        <v>86</v>
      </c>
      <c r="L4232">
        <v>80</v>
      </c>
      <c r="M4232">
        <v>90</v>
      </c>
      <c r="N4232">
        <v>83</v>
      </c>
      <c r="O4232">
        <v>72</v>
      </c>
      <c r="P4232">
        <v>83</v>
      </c>
      <c r="Q4232">
        <v>74</v>
      </c>
      <c r="R4232">
        <v>88</v>
      </c>
      <c r="S4232">
        <v>59</v>
      </c>
      <c r="T4232" s="34">
        <f>_xlfn.XLOOKUP(B4232,'LHA Demog pivot'!$B$4:$B$93,'LHA Demog pivot'!$C$4:$C$93,,,1)</f>
        <v>19671</v>
      </c>
      <c r="U4232" s="36">
        <f>ROUND(Table2[[#This Row],[LHA_Pop_2016]]*Table2[[#This Row],[C_ADR_7day]]/100000*7,0)</f>
        <v>3</v>
      </c>
      <c r="V4232" s="13">
        <f>IF(OR(Table2[[#This Row],[7d_positivity_public]]=0,ISBLANK(Table2[[#This Row],[7d_positivity_public]])),"",(Table2[[#This Row],[7d_positivity_public]]-Table2[[#This Row],[7d_positivity_all]])/Table2[[#This Row],[7d_positivity_public]])</f>
        <v>1</v>
      </c>
      <c r="W4232" s="13"/>
    </row>
    <row r="4233" spans="1:23" x14ac:dyDescent="0.25">
      <c r="A4233" s="10">
        <v>44533</v>
      </c>
      <c r="B4233">
        <v>335</v>
      </c>
      <c r="C4233" t="s">
        <v>284</v>
      </c>
      <c r="D4233">
        <v>18</v>
      </c>
      <c r="E4233">
        <v>19</v>
      </c>
      <c r="F4233">
        <v>-1</v>
      </c>
      <c r="G4233">
        <v>9</v>
      </c>
      <c r="H4233">
        <v>98</v>
      </c>
      <c r="I4233">
        <v>5</v>
      </c>
      <c r="J4233">
        <v>93</v>
      </c>
      <c r="K4233">
        <v>98</v>
      </c>
      <c r="L4233">
        <v>100</v>
      </c>
      <c r="M4233">
        <v>95</v>
      </c>
      <c r="N4233">
        <v>93</v>
      </c>
      <c r="O4233">
        <v>87</v>
      </c>
      <c r="P4233">
        <v>93</v>
      </c>
      <c r="Q4233">
        <v>94</v>
      </c>
      <c r="R4233">
        <v>92</v>
      </c>
      <c r="S4233">
        <v>57</v>
      </c>
      <c r="T4233" s="34">
        <f>_xlfn.XLOOKUP(B4233,'LHA Demog pivot'!$B$4:$B$93,'LHA Demog pivot'!$C$4:$C$93,,,1)</f>
        <v>38653</v>
      </c>
      <c r="U4233" s="36">
        <f>ROUND(Table2[[#This Row],[LHA_Pop_2016]]*Table2[[#This Row],[C_ADR_7day]]/100000*7,0)</f>
        <v>49</v>
      </c>
      <c r="V4233" s="13">
        <f>IF(OR(Table2[[#This Row],[7d_positivity_public]]=0,ISBLANK(Table2[[#This Row],[7d_positivity_public]])),"",(Table2[[#This Row],[7d_positivity_public]]-Table2[[#This Row],[7d_positivity_all]])/Table2[[#This Row],[7d_positivity_public]])</f>
        <v>1</v>
      </c>
      <c r="W4233" s="13"/>
    </row>
    <row r="4234" spans="1:23" x14ac:dyDescent="0.25">
      <c r="A4234" s="10">
        <v>44533</v>
      </c>
      <c r="B4234">
        <v>336</v>
      </c>
      <c r="C4234" t="s">
        <v>285</v>
      </c>
      <c r="D4234">
        <v>5</v>
      </c>
      <c r="E4234">
        <v>35</v>
      </c>
      <c r="F4234">
        <v>-30</v>
      </c>
      <c r="G4234">
        <v>4</v>
      </c>
      <c r="H4234">
        <v>81</v>
      </c>
      <c r="I4234">
        <v>0</v>
      </c>
      <c r="J4234">
        <v>68</v>
      </c>
      <c r="K4234">
        <v>82</v>
      </c>
      <c r="L4234">
        <v>78</v>
      </c>
      <c r="M4234">
        <v>86</v>
      </c>
      <c r="N4234">
        <v>75</v>
      </c>
      <c r="O4234">
        <v>59</v>
      </c>
      <c r="P4234">
        <v>76</v>
      </c>
      <c r="Q4234">
        <v>71</v>
      </c>
      <c r="R4234">
        <v>81</v>
      </c>
      <c r="S4234">
        <v>58</v>
      </c>
      <c r="T4234" s="34">
        <f>_xlfn.XLOOKUP(B4234,'LHA Demog pivot'!$B$4:$B$93,'LHA Demog pivot'!$C$4:$C$93,,,1)</f>
        <v>2678</v>
      </c>
      <c r="U4234" s="36">
        <f>ROUND(Table2[[#This Row],[LHA_Pop_2016]]*Table2[[#This Row],[C_ADR_7day]]/100000*7,0)</f>
        <v>1</v>
      </c>
      <c r="V4234" s="13">
        <f>IF(OR(Table2[[#This Row],[7d_positivity_public]]=0,ISBLANK(Table2[[#This Row],[7d_positivity_public]])),"",(Table2[[#This Row],[7d_positivity_public]]-Table2[[#This Row],[7d_positivity_all]])/Table2[[#This Row],[7d_positivity_public]])</f>
        <v>1</v>
      </c>
      <c r="W4234" s="13"/>
    </row>
    <row r="4235" spans="1:23" x14ac:dyDescent="0.25">
      <c r="A4235" s="10">
        <v>44533</v>
      </c>
      <c r="B4235">
        <v>337</v>
      </c>
      <c r="C4235" t="s">
        <v>286</v>
      </c>
      <c r="D4235">
        <v>0</v>
      </c>
      <c r="E4235">
        <v>9</v>
      </c>
      <c r="F4235">
        <v>-9</v>
      </c>
      <c r="G4235">
        <v>0</v>
      </c>
      <c r="H4235">
        <v>98</v>
      </c>
      <c r="I4235">
        <v>38</v>
      </c>
      <c r="J4235">
        <v>93</v>
      </c>
      <c r="K4235">
        <v>99</v>
      </c>
      <c r="L4235">
        <v>99</v>
      </c>
      <c r="M4235">
        <v>98</v>
      </c>
      <c r="N4235">
        <v>95</v>
      </c>
      <c r="O4235">
        <v>89</v>
      </c>
      <c r="P4235">
        <v>96</v>
      </c>
      <c r="Q4235">
        <v>96</v>
      </c>
      <c r="R4235">
        <v>96</v>
      </c>
      <c r="S4235">
        <v>58</v>
      </c>
      <c r="T4235" s="34">
        <f>_xlfn.XLOOKUP(B4235,'LHA Demog pivot'!$B$4:$B$93,'LHA Demog pivot'!$C$4:$C$93,,,1)</f>
        <v>1514</v>
      </c>
      <c r="U4235" s="36">
        <f>ROUND(Table2[[#This Row],[LHA_Pop_2016]]*Table2[[#This Row],[C_ADR_7day]]/100000*7,0)</f>
        <v>0</v>
      </c>
      <c r="V4235" s="13" t="str">
        <f>IF(OR(Table2[[#This Row],[7d_positivity_public]]=0,ISBLANK(Table2[[#This Row],[7d_positivity_public]])),"",(Table2[[#This Row],[7d_positivity_public]]-Table2[[#This Row],[7d_positivity_all]])/Table2[[#This Row],[7d_positivity_public]])</f>
        <v/>
      </c>
      <c r="W4235" s="13"/>
    </row>
    <row r="4236" spans="1:23" x14ac:dyDescent="0.25">
      <c r="A4236" s="10">
        <v>44533</v>
      </c>
      <c r="B4236">
        <v>411</v>
      </c>
      <c r="C4236" t="s">
        <v>287</v>
      </c>
      <c r="D4236">
        <v>4</v>
      </c>
      <c r="E4236">
        <v>2</v>
      </c>
      <c r="F4236">
        <v>2</v>
      </c>
      <c r="G4236">
        <v>4</v>
      </c>
      <c r="H4236">
        <v>96</v>
      </c>
      <c r="I4236">
        <v>1</v>
      </c>
      <c r="J4236">
        <v>97</v>
      </c>
      <c r="K4236">
        <v>96</v>
      </c>
      <c r="L4236">
        <v>98</v>
      </c>
      <c r="M4236">
        <v>95</v>
      </c>
      <c r="N4236">
        <v>94</v>
      </c>
      <c r="O4236">
        <v>92</v>
      </c>
      <c r="P4236">
        <v>94</v>
      </c>
      <c r="Q4236">
        <v>95</v>
      </c>
      <c r="R4236">
        <v>93</v>
      </c>
      <c r="S4236">
        <v>41</v>
      </c>
      <c r="T4236" s="34">
        <f>_xlfn.XLOOKUP(B4236,'LHA Demog pivot'!$B$4:$B$93,'LHA Demog pivot'!$C$4:$C$93,,,1)</f>
        <v>225919</v>
      </c>
      <c r="U4236" s="36">
        <f>ROUND(Table2[[#This Row],[LHA_Pop_2016]]*Table2[[#This Row],[C_ADR_7day]]/100000*7,0)</f>
        <v>63</v>
      </c>
      <c r="V4236" s="13">
        <f>IF(OR(Table2[[#This Row],[7d_positivity_public]]=0,ISBLANK(Table2[[#This Row],[7d_positivity_public]])),"",(Table2[[#This Row],[7d_positivity_public]]-Table2[[#This Row],[7d_positivity_all]])/Table2[[#This Row],[7d_positivity_public]])</f>
        <v>1</v>
      </c>
      <c r="W4236" s="13"/>
    </row>
    <row r="4237" spans="1:23" x14ac:dyDescent="0.25">
      <c r="A4237" s="10">
        <v>44533</v>
      </c>
      <c r="B4237">
        <v>412</v>
      </c>
      <c r="C4237" t="s">
        <v>288</v>
      </c>
      <c r="D4237">
        <v>3</v>
      </c>
      <c r="E4237">
        <v>4</v>
      </c>
      <c r="F4237">
        <v>-1</v>
      </c>
      <c r="G4237">
        <v>3</v>
      </c>
      <c r="H4237">
        <v>93</v>
      </c>
      <c r="I4237">
        <v>1</v>
      </c>
      <c r="J4237">
        <v>92</v>
      </c>
      <c r="K4237">
        <v>93</v>
      </c>
      <c r="L4237">
        <v>92</v>
      </c>
      <c r="M4237">
        <v>94</v>
      </c>
      <c r="N4237">
        <v>90</v>
      </c>
      <c r="O4237">
        <v>87</v>
      </c>
      <c r="P4237">
        <v>90</v>
      </c>
      <c r="Q4237">
        <v>88</v>
      </c>
      <c r="R4237">
        <v>92</v>
      </c>
      <c r="S4237">
        <v>42</v>
      </c>
      <c r="T4237" s="34">
        <f>_xlfn.XLOOKUP(B4237,'LHA Demog pivot'!$B$4:$B$93,'LHA Demog pivot'!$C$4:$C$93,,,1)</f>
        <v>77460</v>
      </c>
      <c r="U4237" s="36">
        <f>ROUND(Table2[[#This Row],[LHA_Pop_2016]]*Table2[[#This Row],[C_ADR_7day]]/100000*7,0)</f>
        <v>16</v>
      </c>
      <c r="V4237" s="13">
        <f>IF(OR(Table2[[#This Row],[7d_positivity_public]]=0,ISBLANK(Table2[[#This Row],[7d_positivity_public]])),"",(Table2[[#This Row],[7d_positivity_public]]-Table2[[#This Row],[7d_positivity_all]])/Table2[[#This Row],[7d_positivity_public]])</f>
        <v>1</v>
      </c>
      <c r="W4237" s="13"/>
    </row>
    <row r="4238" spans="1:23" x14ac:dyDescent="0.25">
      <c r="A4238" s="10">
        <v>44533</v>
      </c>
      <c r="B4238">
        <v>413</v>
      </c>
      <c r="C4238" t="s">
        <v>289</v>
      </c>
      <c r="D4238">
        <v>4</v>
      </c>
      <c r="E4238">
        <v>7</v>
      </c>
      <c r="F4238">
        <v>-3</v>
      </c>
      <c r="G4238">
        <v>4</v>
      </c>
      <c r="H4238">
        <v>95</v>
      </c>
      <c r="I4238">
        <v>2</v>
      </c>
      <c r="J4238">
        <v>97</v>
      </c>
      <c r="K4238">
        <v>95</v>
      </c>
      <c r="L4238">
        <v>94</v>
      </c>
      <c r="M4238">
        <v>96</v>
      </c>
      <c r="N4238">
        <v>93</v>
      </c>
      <c r="O4238">
        <v>93</v>
      </c>
      <c r="P4238">
        <v>93</v>
      </c>
      <c r="Q4238">
        <v>91</v>
      </c>
      <c r="R4238">
        <v>95</v>
      </c>
      <c r="S4238">
        <v>42</v>
      </c>
      <c r="T4238" s="34">
        <f>_xlfn.XLOOKUP(B4238,'LHA Demog pivot'!$B$4:$B$93,'LHA Demog pivot'!$C$4:$C$93,,,1)</f>
        <v>64692</v>
      </c>
      <c r="U4238" s="36">
        <f>ROUND(Table2[[#This Row],[LHA_Pop_2016]]*Table2[[#This Row],[C_ADR_7day]]/100000*7,0)</f>
        <v>18</v>
      </c>
      <c r="V4238" s="13">
        <f>IF(OR(Table2[[#This Row],[7d_positivity_public]]=0,ISBLANK(Table2[[#This Row],[7d_positivity_public]])),"",(Table2[[#This Row],[7d_positivity_public]]-Table2[[#This Row],[7d_positivity_all]])/Table2[[#This Row],[7d_positivity_public]])</f>
        <v>1</v>
      </c>
      <c r="W4238" s="13"/>
    </row>
    <row r="4239" spans="1:23" x14ac:dyDescent="0.25">
      <c r="A4239" s="10">
        <v>44533</v>
      </c>
      <c r="B4239">
        <v>414</v>
      </c>
      <c r="C4239" t="s">
        <v>290</v>
      </c>
      <c r="D4239">
        <v>4</v>
      </c>
      <c r="E4239">
        <v>0</v>
      </c>
      <c r="F4239">
        <v>4</v>
      </c>
      <c r="G4239">
        <v>8</v>
      </c>
      <c r="H4239">
        <v>87</v>
      </c>
      <c r="I4239">
        <v>2</v>
      </c>
      <c r="J4239">
        <v>82</v>
      </c>
      <c r="K4239">
        <v>88</v>
      </c>
      <c r="L4239">
        <v>80</v>
      </c>
      <c r="M4239">
        <v>91</v>
      </c>
      <c r="N4239">
        <v>84</v>
      </c>
      <c r="O4239">
        <v>75</v>
      </c>
      <c r="P4239">
        <v>85</v>
      </c>
      <c r="Q4239">
        <v>75</v>
      </c>
      <c r="R4239">
        <v>89</v>
      </c>
      <c r="S4239">
        <v>39</v>
      </c>
      <c r="T4239" s="34">
        <f>_xlfn.XLOOKUP(B4239,'LHA Demog pivot'!$B$4:$B$93,'LHA Demog pivot'!$C$4:$C$93,,,1)</f>
        <v>15289</v>
      </c>
      <c r="U4239" s="36">
        <f>ROUND(Table2[[#This Row],[LHA_Pop_2016]]*Table2[[#This Row],[C_ADR_7day]]/100000*7,0)</f>
        <v>4</v>
      </c>
      <c r="V4239" s="13">
        <f>IF(OR(Table2[[#This Row],[7d_positivity_public]]=0,ISBLANK(Table2[[#This Row],[7d_positivity_public]])),"",(Table2[[#This Row],[7d_positivity_public]]-Table2[[#This Row],[7d_positivity_all]])/Table2[[#This Row],[7d_positivity_public]])</f>
        <v>1</v>
      </c>
      <c r="W4239" s="13"/>
    </row>
    <row r="4240" spans="1:23" x14ac:dyDescent="0.25">
      <c r="A4240" s="10">
        <v>44533</v>
      </c>
      <c r="B4240">
        <v>421</v>
      </c>
      <c r="C4240" t="s">
        <v>291</v>
      </c>
      <c r="D4240">
        <v>12</v>
      </c>
      <c r="E4240">
        <v>10</v>
      </c>
      <c r="F4240">
        <v>2</v>
      </c>
      <c r="G4240">
        <v>10</v>
      </c>
      <c r="H4240">
        <v>88</v>
      </c>
      <c r="I4240">
        <v>4</v>
      </c>
      <c r="J4240">
        <v>88</v>
      </c>
      <c r="K4240">
        <v>88</v>
      </c>
      <c r="L4240">
        <v>83</v>
      </c>
      <c r="M4240">
        <v>92</v>
      </c>
      <c r="N4240">
        <v>85</v>
      </c>
      <c r="O4240">
        <v>81</v>
      </c>
      <c r="P4240">
        <v>85</v>
      </c>
      <c r="Q4240">
        <v>78</v>
      </c>
      <c r="R4240">
        <v>90</v>
      </c>
      <c r="S4240">
        <v>43</v>
      </c>
      <c r="T4240" s="34">
        <f>_xlfn.XLOOKUP(B4240,'LHA Demog pivot'!$B$4:$B$93,'LHA Demog pivot'!$C$4:$C$93,,,1)</f>
        <v>58378</v>
      </c>
      <c r="U4240" s="36">
        <f>ROUND(Table2[[#This Row],[LHA_Pop_2016]]*Table2[[#This Row],[C_ADR_7day]]/100000*7,0)</f>
        <v>49</v>
      </c>
      <c r="V4240" s="13">
        <f>IF(OR(Table2[[#This Row],[7d_positivity_public]]=0,ISBLANK(Table2[[#This Row],[7d_positivity_public]])),"",(Table2[[#This Row],[7d_positivity_public]]-Table2[[#This Row],[7d_positivity_all]])/Table2[[#This Row],[7d_positivity_public]])</f>
        <v>1</v>
      </c>
      <c r="W4240" s="13"/>
    </row>
    <row r="4241" spans="1:23" x14ac:dyDescent="0.25">
      <c r="A4241" s="10">
        <v>44533</v>
      </c>
      <c r="B4241">
        <v>422</v>
      </c>
      <c r="C4241" t="s">
        <v>292</v>
      </c>
      <c r="D4241">
        <v>8</v>
      </c>
      <c r="E4241">
        <v>6</v>
      </c>
      <c r="F4241">
        <v>2</v>
      </c>
      <c r="G4241">
        <v>12</v>
      </c>
      <c r="H4241">
        <v>83</v>
      </c>
      <c r="I4241">
        <v>0</v>
      </c>
      <c r="J4241">
        <v>75</v>
      </c>
      <c r="K4241">
        <v>84</v>
      </c>
      <c r="L4241">
        <v>74</v>
      </c>
      <c r="M4241">
        <v>89</v>
      </c>
      <c r="N4241">
        <v>79</v>
      </c>
      <c r="O4241">
        <v>69</v>
      </c>
      <c r="P4241">
        <v>80</v>
      </c>
      <c r="Q4241">
        <v>68</v>
      </c>
      <c r="R4241">
        <v>87</v>
      </c>
      <c r="S4241">
        <v>29</v>
      </c>
      <c r="T4241" s="34">
        <f>_xlfn.XLOOKUP(B4241,'LHA Demog pivot'!$B$4:$B$93,'LHA Demog pivot'!$C$4:$C$93,,,1)</f>
        <v>6240</v>
      </c>
      <c r="U4241" s="36">
        <f>ROUND(Table2[[#This Row],[LHA_Pop_2016]]*Table2[[#This Row],[C_ADR_7day]]/100000*7,0)</f>
        <v>3</v>
      </c>
      <c r="V4241" s="13">
        <f>IF(OR(Table2[[#This Row],[7d_positivity_public]]=0,ISBLANK(Table2[[#This Row],[7d_positivity_public]])),"",(Table2[[#This Row],[7d_positivity_public]]-Table2[[#This Row],[7d_positivity_all]])/Table2[[#This Row],[7d_positivity_public]])</f>
        <v>1</v>
      </c>
      <c r="W4241" s="13"/>
    </row>
    <row r="4242" spans="1:23" x14ac:dyDescent="0.25">
      <c r="A4242" s="10">
        <v>44533</v>
      </c>
      <c r="B4242">
        <v>423</v>
      </c>
      <c r="C4242" t="s">
        <v>293</v>
      </c>
      <c r="D4242">
        <v>36</v>
      </c>
      <c r="E4242">
        <v>12</v>
      </c>
      <c r="F4242">
        <v>24</v>
      </c>
      <c r="G4242">
        <v>22</v>
      </c>
      <c r="H4242">
        <v>89</v>
      </c>
      <c r="I4242">
        <v>1</v>
      </c>
      <c r="J4242">
        <v>82</v>
      </c>
      <c r="K4242">
        <v>89</v>
      </c>
      <c r="L4242">
        <v>83</v>
      </c>
      <c r="M4242">
        <v>93</v>
      </c>
      <c r="N4242">
        <v>85</v>
      </c>
      <c r="O4242">
        <v>73</v>
      </c>
      <c r="P4242">
        <v>86</v>
      </c>
      <c r="Q4242">
        <v>78</v>
      </c>
      <c r="R4242">
        <v>91</v>
      </c>
      <c r="S4242">
        <v>32</v>
      </c>
      <c r="T4242" s="34">
        <f>_xlfn.XLOOKUP(B4242,'LHA Demog pivot'!$B$4:$B$93,'LHA Demog pivot'!$C$4:$C$93,,,1)</f>
        <v>19121</v>
      </c>
      <c r="U4242" s="36">
        <f>ROUND(Table2[[#This Row],[LHA_Pop_2016]]*Table2[[#This Row],[C_ADR_7day]]/100000*7,0)</f>
        <v>48</v>
      </c>
      <c r="V4242" s="13">
        <f>IF(OR(Table2[[#This Row],[7d_positivity_public]]=0,ISBLANK(Table2[[#This Row],[7d_positivity_public]])),"",(Table2[[#This Row],[7d_positivity_public]]-Table2[[#This Row],[7d_positivity_all]])/Table2[[#This Row],[7d_positivity_public]])</f>
        <v>1</v>
      </c>
      <c r="W4242" s="13"/>
    </row>
    <row r="4243" spans="1:23" x14ac:dyDescent="0.25">
      <c r="A4243" s="10">
        <v>44533</v>
      </c>
      <c r="B4243">
        <v>424</v>
      </c>
      <c r="C4243" t="s">
        <v>294</v>
      </c>
      <c r="D4243">
        <v>9</v>
      </c>
      <c r="E4243">
        <v>9</v>
      </c>
      <c r="F4243">
        <v>0</v>
      </c>
      <c r="G4243">
        <v>7</v>
      </c>
      <c r="H4243">
        <v>90</v>
      </c>
      <c r="I4243">
        <v>1</v>
      </c>
      <c r="J4243">
        <v>87</v>
      </c>
      <c r="K4243">
        <v>91</v>
      </c>
      <c r="L4243">
        <v>89</v>
      </c>
      <c r="M4243">
        <v>92</v>
      </c>
      <c r="N4243">
        <v>87</v>
      </c>
      <c r="O4243">
        <v>81</v>
      </c>
      <c r="P4243">
        <v>87</v>
      </c>
      <c r="Q4243">
        <v>84</v>
      </c>
      <c r="R4243">
        <v>90</v>
      </c>
      <c r="S4243">
        <v>36</v>
      </c>
      <c r="T4243" s="34">
        <f>_xlfn.XLOOKUP(B4243,'LHA Demog pivot'!$B$4:$B$93,'LHA Demog pivot'!$C$4:$C$93,,,1)</f>
        <v>108964</v>
      </c>
      <c r="U4243" s="36">
        <f>ROUND(Table2[[#This Row],[LHA_Pop_2016]]*Table2[[#This Row],[C_ADR_7day]]/100000*7,0)</f>
        <v>69</v>
      </c>
      <c r="V4243" s="13">
        <f>IF(OR(Table2[[#This Row],[7d_positivity_public]]=0,ISBLANK(Table2[[#This Row],[7d_positivity_public]])),"",(Table2[[#This Row],[7d_positivity_public]]-Table2[[#This Row],[7d_positivity_all]])/Table2[[#This Row],[7d_positivity_public]])</f>
        <v>1</v>
      </c>
      <c r="W4243" s="13"/>
    </row>
    <row r="4244" spans="1:23" x14ac:dyDescent="0.25">
      <c r="A4244" s="10">
        <v>44533</v>
      </c>
      <c r="B4244">
        <v>425</v>
      </c>
      <c r="C4244" t="s">
        <v>295</v>
      </c>
      <c r="D4244">
        <v>8</v>
      </c>
      <c r="E4244">
        <v>6</v>
      </c>
      <c r="F4244">
        <v>2</v>
      </c>
      <c r="G4244">
        <v>11</v>
      </c>
      <c r="H4244">
        <v>89</v>
      </c>
      <c r="I4244">
        <v>1</v>
      </c>
      <c r="J4244">
        <v>80</v>
      </c>
      <c r="K4244">
        <v>89</v>
      </c>
      <c r="L4244">
        <v>80</v>
      </c>
      <c r="M4244">
        <v>93</v>
      </c>
      <c r="N4244">
        <v>86</v>
      </c>
      <c r="O4244">
        <v>74</v>
      </c>
      <c r="P4244">
        <v>86</v>
      </c>
      <c r="Q4244">
        <v>75</v>
      </c>
      <c r="R4244">
        <v>91</v>
      </c>
      <c r="S4244">
        <v>47</v>
      </c>
      <c r="T4244" s="34">
        <f>_xlfn.XLOOKUP(B4244,'LHA Demog pivot'!$B$4:$B$93,'LHA Demog pivot'!$C$4:$C$93,,,1)</f>
        <v>47133</v>
      </c>
      <c r="U4244" s="36">
        <f>ROUND(Table2[[#This Row],[LHA_Pop_2016]]*Table2[[#This Row],[C_ADR_7day]]/100000*7,0)</f>
        <v>26</v>
      </c>
      <c r="V4244" s="13">
        <f>IF(OR(Table2[[#This Row],[7d_positivity_public]]=0,ISBLANK(Table2[[#This Row],[7d_positivity_public]])),"",(Table2[[#This Row],[7d_positivity_public]]-Table2[[#This Row],[7d_positivity_all]])/Table2[[#This Row],[7d_positivity_public]])</f>
        <v>1</v>
      </c>
      <c r="W4244" s="13"/>
    </row>
    <row r="4245" spans="1:23" x14ac:dyDescent="0.25">
      <c r="A4245" s="10">
        <v>44533</v>
      </c>
      <c r="B4245">
        <v>426</v>
      </c>
      <c r="C4245" t="s">
        <v>296</v>
      </c>
      <c r="D4245">
        <v>12</v>
      </c>
      <c r="E4245">
        <v>5</v>
      </c>
      <c r="F4245">
        <v>7</v>
      </c>
      <c r="G4245">
        <v>12</v>
      </c>
      <c r="H4245">
        <v>88</v>
      </c>
      <c r="I4245">
        <v>1</v>
      </c>
      <c r="J4245">
        <v>78</v>
      </c>
      <c r="K4245">
        <v>88</v>
      </c>
      <c r="L4245">
        <v>86</v>
      </c>
      <c r="M4245">
        <v>90</v>
      </c>
      <c r="N4245">
        <v>83</v>
      </c>
      <c r="O4245">
        <v>70</v>
      </c>
      <c r="P4245">
        <v>84</v>
      </c>
      <c r="Q4245">
        <v>80</v>
      </c>
      <c r="R4245">
        <v>88</v>
      </c>
      <c r="S4245">
        <v>40</v>
      </c>
      <c r="T4245" s="34">
        <f>_xlfn.XLOOKUP(B4245,'LHA Demog pivot'!$B$4:$B$93,'LHA Demog pivot'!$C$4:$C$93,,,1)</f>
        <v>30981</v>
      </c>
      <c r="U4245" s="36">
        <f>ROUND(Table2[[#This Row],[LHA_Pop_2016]]*Table2[[#This Row],[C_ADR_7day]]/100000*7,0)</f>
        <v>26</v>
      </c>
      <c r="V4245" s="13">
        <f>IF(OR(Table2[[#This Row],[7d_positivity_public]]=0,ISBLANK(Table2[[#This Row],[7d_positivity_public]])),"",(Table2[[#This Row],[7d_positivity_public]]-Table2[[#This Row],[7d_positivity_all]])/Table2[[#This Row],[7d_positivity_public]])</f>
        <v>1</v>
      </c>
      <c r="W4245" s="13"/>
    </row>
    <row r="4246" spans="1:23" x14ac:dyDescent="0.25">
      <c r="A4246" s="10">
        <v>44533</v>
      </c>
      <c r="B4246">
        <v>431</v>
      </c>
      <c r="C4246" t="s">
        <v>297</v>
      </c>
      <c r="D4246">
        <v>30</v>
      </c>
      <c r="E4246">
        <v>10</v>
      </c>
      <c r="F4246">
        <v>20</v>
      </c>
      <c r="G4246">
        <v>19</v>
      </c>
      <c r="H4246">
        <v>88</v>
      </c>
      <c r="I4246">
        <v>0</v>
      </c>
      <c r="J4246">
        <v>83</v>
      </c>
      <c r="K4246">
        <v>89</v>
      </c>
      <c r="L4246">
        <v>83</v>
      </c>
      <c r="M4246">
        <v>92</v>
      </c>
      <c r="N4246">
        <v>85</v>
      </c>
      <c r="O4246">
        <v>76</v>
      </c>
      <c r="P4246">
        <v>86</v>
      </c>
      <c r="Q4246">
        <v>79</v>
      </c>
      <c r="R4246">
        <v>90</v>
      </c>
      <c r="S4246">
        <v>48</v>
      </c>
      <c r="T4246" s="34">
        <f>_xlfn.XLOOKUP(B4246,'LHA Demog pivot'!$B$4:$B$93,'LHA Demog pivot'!$C$4:$C$93,,,1)</f>
        <v>66527</v>
      </c>
      <c r="U4246" s="36">
        <f>ROUND(Table2[[#This Row],[LHA_Pop_2016]]*Table2[[#This Row],[C_ADR_7day]]/100000*7,0)</f>
        <v>140</v>
      </c>
      <c r="V4246" s="13">
        <f>IF(OR(Table2[[#This Row],[7d_positivity_public]]=0,ISBLANK(Table2[[#This Row],[7d_positivity_public]])),"",(Table2[[#This Row],[7d_positivity_public]]-Table2[[#This Row],[7d_positivity_all]])/Table2[[#This Row],[7d_positivity_public]])</f>
        <v>1</v>
      </c>
      <c r="W4246" s="13"/>
    </row>
    <row r="4247" spans="1:23" x14ac:dyDescent="0.25">
      <c r="A4247" s="10">
        <v>44533</v>
      </c>
      <c r="B4247">
        <v>432</v>
      </c>
      <c r="C4247" t="s">
        <v>298</v>
      </c>
      <c r="D4247">
        <v>7</v>
      </c>
      <c r="E4247">
        <v>8</v>
      </c>
      <c r="F4247">
        <v>-1</v>
      </c>
      <c r="G4247">
        <v>7</v>
      </c>
      <c r="H4247">
        <v>88</v>
      </c>
      <c r="I4247">
        <v>0</v>
      </c>
      <c r="J4247">
        <v>82</v>
      </c>
      <c r="K4247">
        <v>88</v>
      </c>
      <c r="L4247">
        <v>83</v>
      </c>
      <c r="M4247">
        <v>92</v>
      </c>
      <c r="N4247">
        <v>84</v>
      </c>
      <c r="O4247">
        <v>76</v>
      </c>
      <c r="P4247">
        <v>85</v>
      </c>
      <c r="Q4247">
        <v>78</v>
      </c>
      <c r="R4247">
        <v>90</v>
      </c>
      <c r="S4247">
        <v>45</v>
      </c>
      <c r="T4247" s="34">
        <f>_xlfn.XLOOKUP(B4247,'LHA Demog pivot'!$B$4:$B$93,'LHA Demog pivot'!$C$4:$C$93,,,1)</f>
        <v>42570</v>
      </c>
      <c r="U4247" s="36">
        <f>ROUND(Table2[[#This Row],[LHA_Pop_2016]]*Table2[[#This Row],[C_ADR_7day]]/100000*7,0)</f>
        <v>21</v>
      </c>
      <c r="V4247" s="13">
        <f>IF(OR(Table2[[#This Row],[7d_positivity_public]]=0,ISBLANK(Table2[[#This Row],[7d_positivity_public]])),"",(Table2[[#This Row],[7d_positivity_public]]-Table2[[#This Row],[7d_positivity_all]])/Table2[[#This Row],[7d_positivity_public]])</f>
        <v>1</v>
      </c>
      <c r="W4247" s="13"/>
    </row>
    <row r="4248" spans="1:23" x14ac:dyDescent="0.25">
      <c r="A4248" s="10">
        <v>44533</v>
      </c>
      <c r="B4248">
        <v>433</v>
      </c>
      <c r="C4248" t="s">
        <v>299</v>
      </c>
      <c r="D4248">
        <v>14</v>
      </c>
      <c r="E4248">
        <v>0</v>
      </c>
      <c r="F4248">
        <v>14</v>
      </c>
      <c r="G4248">
        <v>60</v>
      </c>
      <c r="H4248">
        <v>84</v>
      </c>
      <c r="I4248">
        <v>1</v>
      </c>
      <c r="J4248">
        <v>74</v>
      </c>
      <c r="K4248">
        <v>85</v>
      </c>
      <c r="L4248">
        <v>81</v>
      </c>
      <c r="M4248">
        <v>87</v>
      </c>
      <c r="N4248">
        <v>79</v>
      </c>
      <c r="O4248">
        <v>65</v>
      </c>
      <c r="P4248">
        <v>80</v>
      </c>
      <c r="Q4248">
        <v>74</v>
      </c>
      <c r="R4248">
        <v>83</v>
      </c>
      <c r="S4248">
        <v>28</v>
      </c>
      <c r="T4248" s="34">
        <f>_xlfn.XLOOKUP(B4248,'LHA Demog pivot'!$B$4:$B$93,'LHA Demog pivot'!$C$4:$C$93,,,1)</f>
        <v>1901</v>
      </c>
      <c r="U4248" s="36">
        <f>ROUND(Table2[[#This Row],[LHA_Pop_2016]]*Table2[[#This Row],[C_ADR_7day]]/100000*7,0)</f>
        <v>2</v>
      </c>
      <c r="V4248" s="13">
        <f>IF(OR(Table2[[#This Row],[7d_positivity_public]]=0,ISBLANK(Table2[[#This Row],[7d_positivity_public]])),"",(Table2[[#This Row],[7d_positivity_public]]-Table2[[#This Row],[7d_positivity_all]])/Table2[[#This Row],[7d_positivity_public]])</f>
        <v>1</v>
      </c>
      <c r="W4248" s="13"/>
    </row>
    <row r="4249" spans="1:23" x14ac:dyDescent="0.25">
      <c r="A4249" s="10">
        <v>44533</v>
      </c>
      <c r="B4249">
        <v>434</v>
      </c>
      <c r="C4249" t="s">
        <v>300</v>
      </c>
      <c r="D4249">
        <v>24</v>
      </c>
      <c r="E4249">
        <v>31</v>
      </c>
      <c r="F4249">
        <v>-7</v>
      </c>
      <c r="G4249">
        <v>21</v>
      </c>
      <c r="H4249">
        <v>86</v>
      </c>
      <c r="I4249">
        <v>6</v>
      </c>
      <c r="J4249">
        <v>79</v>
      </c>
      <c r="K4249">
        <v>87</v>
      </c>
      <c r="L4249">
        <v>84</v>
      </c>
      <c r="M4249">
        <v>90</v>
      </c>
      <c r="N4249">
        <v>81</v>
      </c>
      <c r="O4249">
        <v>70</v>
      </c>
      <c r="P4249">
        <v>83</v>
      </c>
      <c r="Q4249">
        <v>77</v>
      </c>
      <c r="R4249">
        <v>87</v>
      </c>
      <c r="S4249">
        <v>24</v>
      </c>
      <c r="T4249" s="34">
        <f>_xlfn.XLOOKUP(B4249,'LHA Demog pivot'!$B$4:$B$93,'LHA Demog pivot'!$C$4:$C$93,,,1)</f>
        <v>11235</v>
      </c>
      <c r="U4249" s="36">
        <f>ROUND(Table2[[#This Row],[LHA_Pop_2016]]*Table2[[#This Row],[C_ADR_7day]]/100000*7,0)</f>
        <v>19</v>
      </c>
      <c r="V4249" s="13">
        <f>IF(OR(Table2[[#This Row],[7d_positivity_public]]=0,ISBLANK(Table2[[#This Row],[7d_positivity_public]])),"",(Table2[[#This Row],[7d_positivity_public]]-Table2[[#This Row],[7d_positivity_all]])/Table2[[#This Row],[7d_positivity_public]])</f>
        <v>1</v>
      </c>
      <c r="W4249" s="13"/>
    </row>
    <row r="4250" spans="1:23" x14ac:dyDescent="0.25">
      <c r="A4250" s="10">
        <v>44533</v>
      </c>
      <c r="B4250">
        <v>510</v>
      </c>
      <c r="C4250" t="s">
        <v>301</v>
      </c>
      <c r="D4250">
        <v>9</v>
      </c>
      <c r="E4250">
        <v>3</v>
      </c>
      <c r="F4250">
        <v>6</v>
      </c>
      <c r="G4250">
        <v>10</v>
      </c>
      <c r="H4250">
        <v>91</v>
      </c>
      <c r="I4250">
        <v>0</v>
      </c>
      <c r="J4250">
        <v>86</v>
      </c>
      <c r="K4250">
        <v>91</v>
      </c>
      <c r="L4250">
        <v>89</v>
      </c>
      <c r="M4250">
        <v>92</v>
      </c>
      <c r="N4250">
        <v>86</v>
      </c>
      <c r="O4250">
        <v>79</v>
      </c>
      <c r="P4250">
        <v>86</v>
      </c>
      <c r="Q4250">
        <v>83</v>
      </c>
      <c r="R4250">
        <v>89</v>
      </c>
      <c r="S4250">
        <v>46</v>
      </c>
      <c r="T4250" s="34">
        <f>_xlfn.XLOOKUP(B4250,'LHA Demog pivot'!$B$4:$B$93,'LHA Demog pivot'!$C$4:$C$93,,,1)</f>
        <v>4198</v>
      </c>
      <c r="U4250" s="36">
        <f>ROUND(Table2[[#This Row],[LHA_Pop_2016]]*Table2[[#This Row],[C_ADR_7day]]/100000*7,0)</f>
        <v>3</v>
      </c>
      <c r="V4250" s="13">
        <f>IF(OR(Table2[[#This Row],[7d_positivity_public]]=0,ISBLANK(Table2[[#This Row],[7d_positivity_public]])),"",(Table2[[#This Row],[7d_positivity_public]]-Table2[[#This Row],[7d_positivity_all]])/Table2[[#This Row],[7d_positivity_public]])</f>
        <v>1</v>
      </c>
      <c r="W4250" s="13"/>
    </row>
    <row r="4251" spans="1:23" x14ac:dyDescent="0.25">
      <c r="A4251" s="10">
        <v>44533</v>
      </c>
      <c r="B4251">
        <v>512</v>
      </c>
      <c r="C4251" t="s">
        <v>304</v>
      </c>
      <c r="D4251">
        <v>9</v>
      </c>
      <c r="E4251">
        <v>7</v>
      </c>
      <c r="F4251">
        <v>2</v>
      </c>
      <c r="G4251">
        <v>10</v>
      </c>
      <c r="H4251">
        <v>90</v>
      </c>
      <c r="I4251">
        <v>0</v>
      </c>
      <c r="J4251">
        <v>83</v>
      </c>
      <c r="K4251">
        <v>91</v>
      </c>
      <c r="L4251">
        <v>90</v>
      </c>
      <c r="M4251">
        <v>92</v>
      </c>
      <c r="N4251">
        <v>84</v>
      </c>
      <c r="O4251">
        <v>74</v>
      </c>
      <c r="P4251">
        <v>85</v>
      </c>
      <c r="Q4251">
        <v>82</v>
      </c>
      <c r="R4251">
        <v>89</v>
      </c>
      <c r="S4251">
        <v>31</v>
      </c>
      <c r="T4251" s="34">
        <f>_xlfn.XLOOKUP(B4251,'LHA Demog pivot'!$B$4:$B$93,'LHA Demog pivot'!$C$4:$C$93,,,1)</f>
        <v>13501</v>
      </c>
      <c r="U4251" s="36">
        <f>ROUND(Table2[[#This Row],[LHA_Pop_2016]]*Table2[[#This Row],[C_ADR_7day]]/100000*7,0)</f>
        <v>9</v>
      </c>
      <c r="V4251" s="13">
        <f>IF(OR(Table2[[#This Row],[7d_positivity_public]]=0,ISBLANK(Table2[[#This Row],[7d_positivity_public]])),"",(Table2[[#This Row],[7d_positivity_public]]-Table2[[#This Row],[7d_positivity_all]])/Table2[[#This Row],[7d_positivity_public]])</f>
        <v>1</v>
      </c>
      <c r="W4251" s="13"/>
    </row>
    <row r="4252" spans="1:23" x14ac:dyDescent="0.25">
      <c r="A4252" s="10">
        <v>44533</v>
      </c>
      <c r="B4252">
        <v>513</v>
      </c>
      <c r="C4252" t="s">
        <v>305</v>
      </c>
      <c r="D4252">
        <v>25</v>
      </c>
      <c r="E4252">
        <v>31</v>
      </c>
      <c r="F4252">
        <v>-6</v>
      </c>
      <c r="G4252">
        <v>32</v>
      </c>
      <c r="H4252">
        <v>85</v>
      </c>
      <c r="I4252">
        <v>1</v>
      </c>
      <c r="J4252">
        <v>73</v>
      </c>
      <c r="K4252">
        <v>87</v>
      </c>
      <c r="L4252">
        <v>85</v>
      </c>
      <c r="M4252">
        <v>88</v>
      </c>
      <c r="N4252">
        <v>79</v>
      </c>
      <c r="O4252">
        <v>60</v>
      </c>
      <c r="P4252">
        <v>81</v>
      </c>
      <c r="Q4252">
        <v>77</v>
      </c>
      <c r="R4252">
        <v>85</v>
      </c>
      <c r="S4252">
        <v>44</v>
      </c>
      <c r="T4252" s="34">
        <f>_xlfn.XLOOKUP(B4252,'LHA Demog pivot'!$B$4:$B$93,'LHA Demog pivot'!$C$4:$C$93,,,1)</f>
        <v>4223</v>
      </c>
      <c r="U4252" s="36">
        <f>ROUND(Table2[[#This Row],[LHA_Pop_2016]]*Table2[[#This Row],[C_ADR_7day]]/100000*7,0)</f>
        <v>7</v>
      </c>
      <c r="V4252" s="13">
        <f>IF(OR(Table2[[#This Row],[7d_positivity_public]]=0,ISBLANK(Table2[[#This Row],[7d_positivity_public]])),"",(Table2[[#This Row],[7d_positivity_public]]-Table2[[#This Row],[7d_positivity_all]])/Table2[[#This Row],[7d_positivity_public]])</f>
        <v>1</v>
      </c>
      <c r="W4252" s="13"/>
    </row>
    <row r="4253" spans="1:23" x14ac:dyDescent="0.25">
      <c r="A4253" s="10">
        <v>44533</v>
      </c>
      <c r="B4253">
        <v>514</v>
      </c>
      <c r="C4253" t="s">
        <v>306</v>
      </c>
      <c r="D4253">
        <v>12</v>
      </c>
      <c r="E4253">
        <v>23</v>
      </c>
      <c r="F4253">
        <v>-11</v>
      </c>
      <c r="G4253">
        <v>11</v>
      </c>
      <c r="H4253">
        <v>81</v>
      </c>
      <c r="I4253">
        <v>5</v>
      </c>
      <c r="J4253">
        <v>65</v>
      </c>
      <c r="K4253">
        <v>83</v>
      </c>
      <c r="L4253">
        <v>80</v>
      </c>
      <c r="M4253">
        <v>86</v>
      </c>
      <c r="N4253">
        <v>76</v>
      </c>
      <c r="O4253">
        <v>59</v>
      </c>
      <c r="P4253">
        <v>77</v>
      </c>
      <c r="Q4253">
        <v>72</v>
      </c>
      <c r="R4253">
        <v>83</v>
      </c>
      <c r="S4253">
        <v>49</v>
      </c>
      <c r="T4253" s="34">
        <f>_xlfn.XLOOKUP(B4253,'LHA Demog pivot'!$B$4:$B$93,'LHA Demog pivot'!$C$4:$C$93,,,1)</f>
        <v>16414</v>
      </c>
      <c r="U4253" s="36">
        <f>ROUND(Table2[[#This Row],[LHA_Pop_2016]]*Table2[[#This Row],[C_ADR_7day]]/100000*7,0)</f>
        <v>14</v>
      </c>
      <c r="V4253" s="13">
        <f>IF(OR(Table2[[#This Row],[7d_positivity_public]]=0,ISBLANK(Table2[[#This Row],[7d_positivity_public]])),"",(Table2[[#This Row],[7d_positivity_public]]-Table2[[#This Row],[7d_positivity_all]])/Table2[[#This Row],[7d_positivity_public]])</f>
        <v>1</v>
      </c>
      <c r="W4253" s="13"/>
    </row>
    <row r="4254" spans="1:23" x14ac:dyDescent="0.25">
      <c r="A4254" s="10">
        <v>44533</v>
      </c>
      <c r="B4254">
        <v>515</v>
      </c>
      <c r="C4254" t="s">
        <v>307</v>
      </c>
      <c r="D4254">
        <v>31</v>
      </c>
      <c r="E4254">
        <v>21</v>
      </c>
      <c r="F4254">
        <v>10</v>
      </c>
      <c r="G4254">
        <v>21</v>
      </c>
      <c r="H4254">
        <v>100</v>
      </c>
      <c r="I4254">
        <v>0</v>
      </c>
      <c r="J4254">
        <v>78</v>
      </c>
      <c r="K4254">
        <v>100</v>
      </c>
      <c r="L4254">
        <v>100</v>
      </c>
      <c r="M4254">
        <v>100</v>
      </c>
      <c r="N4254">
        <v>96</v>
      </c>
      <c r="O4254">
        <v>71</v>
      </c>
      <c r="P4254">
        <v>98</v>
      </c>
      <c r="Q4254">
        <v>99</v>
      </c>
      <c r="R4254">
        <v>97</v>
      </c>
      <c r="S4254">
        <v>53</v>
      </c>
      <c r="T4254" s="34">
        <f>_xlfn.XLOOKUP(B4254,'LHA Demog pivot'!$B$4:$B$93,'LHA Demog pivot'!$C$4:$C$93,,,1)</f>
        <v>9090</v>
      </c>
      <c r="U4254" s="36">
        <f>ROUND(Table2[[#This Row],[LHA_Pop_2016]]*Table2[[#This Row],[C_ADR_7day]]/100000*7,0)</f>
        <v>20</v>
      </c>
      <c r="V4254" s="13">
        <f>IF(OR(Table2[[#This Row],[7d_positivity_public]]=0,ISBLANK(Table2[[#This Row],[7d_positivity_public]])),"",(Table2[[#This Row],[7d_positivity_public]]-Table2[[#This Row],[7d_positivity_all]])/Table2[[#This Row],[7d_positivity_public]])</f>
        <v>1</v>
      </c>
      <c r="W4254" s="13"/>
    </row>
    <row r="4255" spans="1:23" x14ac:dyDescent="0.25">
      <c r="A4255" s="10">
        <v>44533</v>
      </c>
      <c r="B4255">
        <v>517</v>
      </c>
      <c r="C4255" t="s">
        <v>308</v>
      </c>
      <c r="D4255">
        <v>35</v>
      </c>
      <c r="E4255">
        <v>38</v>
      </c>
      <c r="F4255">
        <v>-3</v>
      </c>
      <c r="G4255">
        <v>23</v>
      </c>
      <c r="H4255">
        <v>87</v>
      </c>
      <c r="I4255">
        <v>2</v>
      </c>
      <c r="J4255">
        <v>78</v>
      </c>
      <c r="K4255">
        <v>88</v>
      </c>
      <c r="L4255">
        <v>87</v>
      </c>
      <c r="M4255">
        <v>90</v>
      </c>
      <c r="N4255">
        <v>82</v>
      </c>
      <c r="O4255">
        <v>68</v>
      </c>
      <c r="P4255">
        <v>83</v>
      </c>
      <c r="Q4255">
        <v>80</v>
      </c>
      <c r="R4255">
        <v>87</v>
      </c>
      <c r="S4255">
        <v>45</v>
      </c>
      <c r="T4255" s="34">
        <f>_xlfn.XLOOKUP(B4255,'LHA Demog pivot'!$B$4:$B$93,'LHA Demog pivot'!$C$4:$C$93,,,1)</f>
        <v>20250</v>
      </c>
      <c r="U4255" s="36">
        <f>ROUND(Table2[[#This Row],[LHA_Pop_2016]]*Table2[[#This Row],[C_ADR_7day]]/100000*7,0)</f>
        <v>50</v>
      </c>
      <c r="V4255" s="13">
        <f>IF(OR(Table2[[#This Row],[7d_positivity_public]]=0,ISBLANK(Table2[[#This Row],[7d_positivity_public]])),"",(Table2[[#This Row],[7d_positivity_public]]-Table2[[#This Row],[7d_positivity_all]])/Table2[[#This Row],[7d_positivity_public]])</f>
        <v>1</v>
      </c>
      <c r="W4255" s="13"/>
    </row>
    <row r="4256" spans="1:23" x14ac:dyDescent="0.25">
      <c r="A4256" s="10">
        <v>44533</v>
      </c>
      <c r="B4256">
        <v>518</v>
      </c>
      <c r="C4256" t="s">
        <v>309</v>
      </c>
      <c r="D4256">
        <v>0</v>
      </c>
      <c r="E4256">
        <v>15</v>
      </c>
      <c r="F4256">
        <v>-15</v>
      </c>
      <c r="G4256">
        <v>0</v>
      </c>
      <c r="H4256">
        <v>93</v>
      </c>
      <c r="I4256">
        <v>0</v>
      </c>
      <c r="J4256">
        <v>86</v>
      </c>
      <c r="K4256">
        <v>94</v>
      </c>
      <c r="L4256">
        <v>94</v>
      </c>
      <c r="M4256">
        <v>93</v>
      </c>
      <c r="N4256">
        <v>88</v>
      </c>
      <c r="O4256">
        <v>76</v>
      </c>
      <c r="P4256">
        <v>89</v>
      </c>
      <c r="Q4256">
        <v>87</v>
      </c>
      <c r="R4256">
        <v>91</v>
      </c>
      <c r="S4256">
        <v>63</v>
      </c>
      <c r="T4256" s="34">
        <f>_xlfn.XLOOKUP(B4256,'LHA Demog pivot'!$B$4:$B$93,'LHA Demog pivot'!$C$4:$C$93,,,1)</f>
        <v>1880</v>
      </c>
      <c r="U4256" s="36">
        <f>ROUND(Table2[[#This Row],[LHA_Pop_2016]]*Table2[[#This Row],[C_ADR_7day]]/100000*7,0)</f>
        <v>0</v>
      </c>
      <c r="V4256" s="13" t="str">
        <f>IF(OR(Table2[[#This Row],[7d_positivity_public]]=0,ISBLANK(Table2[[#This Row],[7d_positivity_public]])),"",(Table2[[#This Row],[7d_positivity_public]]-Table2[[#This Row],[7d_positivity_all]])/Table2[[#This Row],[7d_positivity_public]])</f>
        <v/>
      </c>
      <c r="W4256" s="13"/>
    </row>
    <row r="4257" spans="1:23" x14ac:dyDescent="0.25">
      <c r="A4257" s="10">
        <v>44533</v>
      </c>
      <c r="B4257">
        <v>521</v>
      </c>
      <c r="C4257" t="s">
        <v>310</v>
      </c>
      <c r="D4257">
        <v>11</v>
      </c>
      <c r="E4257">
        <v>26</v>
      </c>
      <c r="F4257">
        <v>-15</v>
      </c>
      <c r="G4257">
        <v>11</v>
      </c>
      <c r="H4257">
        <v>79</v>
      </c>
      <c r="I4257">
        <v>0</v>
      </c>
      <c r="J4257">
        <v>67</v>
      </c>
      <c r="K4257">
        <v>80</v>
      </c>
      <c r="L4257">
        <v>74</v>
      </c>
      <c r="M4257">
        <v>85</v>
      </c>
      <c r="N4257">
        <v>74</v>
      </c>
      <c r="O4257">
        <v>60</v>
      </c>
      <c r="P4257">
        <v>75</v>
      </c>
      <c r="Q4257">
        <v>66</v>
      </c>
      <c r="R4257">
        <v>82</v>
      </c>
      <c r="S4257">
        <v>50</v>
      </c>
      <c r="T4257" s="34">
        <f>_xlfn.XLOOKUP(B4257,'LHA Demog pivot'!$B$4:$B$93,'LHA Demog pivot'!$C$4:$C$93,,,1)</f>
        <v>23205</v>
      </c>
      <c r="U4257" s="36">
        <f>ROUND(Table2[[#This Row],[LHA_Pop_2016]]*Table2[[#This Row],[C_ADR_7day]]/100000*7,0)</f>
        <v>18</v>
      </c>
      <c r="V4257" s="13">
        <f>IF(OR(Table2[[#This Row],[7d_positivity_public]]=0,ISBLANK(Table2[[#This Row],[7d_positivity_public]])),"",(Table2[[#This Row],[7d_positivity_public]]-Table2[[#This Row],[7d_positivity_all]])/Table2[[#This Row],[7d_positivity_public]])</f>
        <v>1</v>
      </c>
      <c r="W4257" s="13"/>
    </row>
    <row r="4258" spans="1:23" x14ac:dyDescent="0.25">
      <c r="A4258" s="10">
        <v>44533</v>
      </c>
      <c r="B4258">
        <v>522</v>
      </c>
      <c r="C4258" t="s">
        <v>311</v>
      </c>
      <c r="D4258">
        <v>11</v>
      </c>
      <c r="E4258">
        <v>11</v>
      </c>
      <c r="F4258">
        <v>0</v>
      </c>
      <c r="G4258">
        <v>8</v>
      </c>
      <c r="H4258">
        <v>78</v>
      </c>
      <c r="I4258">
        <v>10</v>
      </c>
      <c r="J4258">
        <v>60</v>
      </c>
      <c r="K4258">
        <v>80</v>
      </c>
      <c r="L4258">
        <v>76</v>
      </c>
      <c r="M4258">
        <v>84</v>
      </c>
      <c r="N4258">
        <v>73</v>
      </c>
      <c r="O4258">
        <v>52</v>
      </c>
      <c r="P4258">
        <v>76</v>
      </c>
      <c r="Q4258">
        <v>68</v>
      </c>
      <c r="R4258">
        <v>82</v>
      </c>
      <c r="S4258">
        <v>45</v>
      </c>
      <c r="T4258" s="34">
        <f>_xlfn.XLOOKUP(B4258,'LHA Demog pivot'!$B$4:$B$93,'LHA Demog pivot'!$C$4:$C$93,,,1)</f>
        <v>6256</v>
      </c>
      <c r="U4258" s="36">
        <f>ROUND(Table2[[#This Row],[LHA_Pop_2016]]*Table2[[#This Row],[C_ADR_7day]]/100000*7,0)</f>
        <v>5</v>
      </c>
      <c r="V4258" s="13">
        <f>IF(OR(Table2[[#This Row],[7d_positivity_public]]=0,ISBLANK(Table2[[#This Row],[7d_positivity_public]])),"",(Table2[[#This Row],[7d_positivity_public]]-Table2[[#This Row],[7d_positivity_all]])/Table2[[#This Row],[7d_positivity_public]])</f>
        <v>1</v>
      </c>
      <c r="W4258" s="13"/>
    </row>
    <row r="4259" spans="1:23" x14ac:dyDescent="0.25">
      <c r="A4259" s="10">
        <v>44533</v>
      </c>
      <c r="B4259">
        <v>523</v>
      </c>
      <c r="C4259" t="s">
        <v>312</v>
      </c>
      <c r="D4259">
        <v>4</v>
      </c>
      <c r="E4259">
        <v>6</v>
      </c>
      <c r="F4259">
        <v>-2</v>
      </c>
      <c r="G4259">
        <v>6</v>
      </c>
      <c r="H4259">
        <v>76</v>
      </c>
      <c r="I4259">
        <v>1</v>
      </c>
      <c r="J4259">
        <v>61</v>
      </c>
      <c r="K4259">
        <v>77</v>
      </c>
      <c r="L4259">
        <v>72</v>
      </c>
      <c r="M4259">
        <v>83</v>
      </c>
      <c r="N4259">
        <v>70</v>
      </c>
      <c r="O4259">
        <v>53</v>
      </c>
      <c r="P4259">
        <v>72</v>
      </c>
      <c r="Q4259">
        <v>63</v>
      </c>
      <c r="R4259">
        <v>80</v>
      </c>
      <c r="S4259">
        <v>37</v>
      </c>
      <c r="T4259" s="34">
        <f>_xlfn.XLOOKUP(B4259,'LHA Demog pivot'!$B$4:$B$93,'LHA Demog pivot'!$C$4:$C$93,,,1)</f>
        <v>15857</v>
      </c>
      <c r="U4259" s="36">
        <f>ROUND(Table2[[#This Row],[LHA_Pop_2016]]*Table2[[#This Row],[C_ADR_7day]]/100000*7,0)</f>
        <v>4</v>
      </c>
      <c r="V4259" s="13">
        <f>IF(OR(Table2[[#This Row],[7d_positivity_public]]=0,ISBLANK(Table2[[#This Row],[7d_positivity_public]])),"",(Table2[[#This Row],[7d_positivity_public]]-Table2[[#This Row],[7d_positivity_all]])/Table2[[#This Row],[7d_positivity_public]])</f>
        <v>1</v>
      </c>
      <c r="W4259" s="13"/>
    </row>
    <row r="4260" spans="1:23" x14ac:dyDescent="0.25">
      <c r="A4260" s="10">
        <v>44533</v>
      </c>
      <c r="B4260">
        <v>524</v>
      </c>
      <c r="C4260" t="s">
        <v>313</v>
      </c>
      <c r="D4260">
        <v>13</v>
      </c>
      <c r="E4260">
        <v>12</v>
      </c>
      <c r="F4260">
        <v>1</v>
      </c>
      <c r="G4260">
        <v>12</v>
      </c>
      <c r="H4260">
        <v>88</v>
      </c>
      <c r="I4260">
        <v>1</v>
      </c>
      <c r="J4260">
        <v>76</v>
      </c>
      <c r="K4260">
        <v>89</v>
      </c>
      <c r="L4260">
        <v>87</v>
      </c>
      <c r="M4260">
        <v>90</v>
      </c>
      <c r="N4260">
        <v>82</v>
      </c>
      <c r="O4260">
        <v>70</v>
      </c>
      <c r="P4260">
        <v>83</v>
      </c>
      <c r="Q4260">
        <v>79</v>
      </c>
      <c r="R4260">
        <v>87</v>
      </c>
      <c r="S4260">
        <v>41</v>
      </c>
      <c r="T4260" s="34">
        <f>_xlfn.XLOOKUP(B4260,'LHA Demog pivot'!$B$4:$B$93,'LHA Demog pivot'!$C$4:$C$93,,,1)</f>
        <v>95077</v>
      </c>
      <c r="U4260" s="36">
        <f>ROUND(Table2[[#This Row],[LHA_Pop_2016]]*Table2[[#This Row],[C_ADR_7day]]/100000*7,0)</f>
        <v>87</v>
      </c>
      <c r="V4260" s="13">
        <f>IF(OR(Table2[[#This Row],[7d_positivity_public]]=0,ISBLANK(Table2[[#This Row],[7d_positivity_public]])),"",(Table2[[#This Row],[7d_positivity_public]]-Table2[[#This Row],[7d_positivity_all]])/Table2[[#This Row],[7d_positivity_public]])</f>
        <v>1</v>
      </c>
      <c r="W4260" s="13"/>
    </row>
    <row r="4261" spans="1:23" x14ac:dyDescent="0.25">
      <c r="A4261" s="10">
        <v>44533</v>
      </c>
      <c r="B4261">
        <v>531</v>
      </c>
      <c r="C4261" t="s">
        <v>314</v>
      </c>
      <c r="D4261">
        <v>22</v>
      </c>
      <c r="E4261">
        <v>20</v>
      </c>
      <c r="F4261">
        <v>2</v>
      </c>
      <c r="G4261">
        <v>25</v>
      </c>
      <c r="H4261">
        <v>70</v>
      </c>
      <c r="I4261">
        <v>3</v>
      </c>
      <c r="J4261">
        <v>50</v>
      </c>
      <c r="K4261">
        <v>72</v>
      </c>
      <c r="L4261">
        <v>66</v>
      </c>
      <c r="M4261">
        <v>79</v>
      </c>
      <c r="N4261">
        <v>63</v>
      </c>
      <c r="O4261">
        <v>42</v>
      </c>
      <c r="P4261">
        <v>65</v>
      </c>
      <c r="Q4261">
        <v>57</v>
      </c>
      <c r="R4261">
        <v>74</v>
      </c>
      <c r="S4261">
        <v>47</v>
      </c>
      <c r="T4261" s="34">
        <f>_xlfn.XLOOKUP(B4261,'LHA Demog pivot'!$B$4:$B$93,'LHA Demog pivot'!$C$4:$C$93,,,1)</f>
        <v>26850</v>
      </c>
      <c r="U4261" s="36">
        <f>ROUND(Table2[[#This Row],[LHA_Pop_2016]]*Table2[[#This Row],[C_ADR_7day]]/100000*7,0)</f>
        <v>41</v>
      </c>
      <c r="V4261" s="13">
        <f>IF(OR(Table2[[#This Row],[7d_positivity_public]]=0,ISBLANK(Table2[[#This Row],[7d_positivity_public]])),"",(Table2[[#This Row],[7d_positivity_public]]-Table2[[#This Row],[7d_positivity_all]])/Table2[[#This Row],[7d_positivity_public]])</f>
        <v>1</v>
      </c>
      <c r="W4261" s="13"/>
    </row>
    <row r="4262" spans="1:23" x14ac:dyDescent="0.25">
      <c r="A4262" s="10">
        <v>44533</v>
      </c>
      <c r="B4262">
        <v>532</v>
      </c>
      <c r="C4262" t="s">
        <v>315</v>
      </c>
      <c r="D4262">
        <v>23</v>
      </c>
      <c r="E4262">
        <v>32</v>
      </c>
      <c r="F4262">
        <v>-9</v>
      </c>
      <c r="G4262">
        <v>23</v>
      </c>
      <c r="H4262">
        <v>73</v>
      </c>
      <c r="I4262">
        <v>4</v>
      </c>
      <c r="J4262">
        <v>53</v>
      </c>
      <c r="K4262">
        <v>76</v>
      </c>
      <c r="L4262">
        <v>72</v>
      </c>
      <c r="M4262">
        <v>81</v>
      </c>
      <c r="N4262">
        <v>66</v>
      </c>
      <c r="O4262">
        <v>46</v>
      </c>
      <c r="P4262">
        <v>68</v>
      </c>
      <c r="Q4262">
        <v>64</v>
      </c>
      <c r="R4262">
        <v>77</v>
      </c>
      <c r="S4262">
        <v>41</v>
      </c>
      <c r="T4262" s="34">
        <f>_xlfn.XLOOKUP(B4262,'LHA Demog pivot'!$B$4:$B$93,'LHA Demog pivot'!$C$4:$C$93,,,1)</f>
        <v>35521</v>
      </c>
      <c r="U4262" s="36">
        <f>ROUND(Table2[[#This Row],[LHA_Pop_2016]]*Table2[[#This Row],[C_ADR_7day]]/100000*7,0)</f>
        <v>57</v>
      </c>
      <c r="V4262" s="13">
        <f>IF(OR(Table2[[#This Row],[7d_positivity_public]]=0,ISBLANK(Table2[[#This Row],[7d_positivity_public]])),"",(Table2[[#This Row],[7d_positivity_public]]-Table2[[#This Row],[7d_positivity_all]])/Table2[[#This Row],[7d_positivity_public]])</f>
        <v>1</v>
      </c>
      <c r="W4262" s="13"/>
    </row>
    <row r="4263" spans="1:23" x14ac:dyDescent="0.25">
      <c r="A4263" s="10">
        <v>44533</v>
      </c>
      <c r="B4263">
        <v>533</v>
      </c>
      <c r="C4263" t="s">
        <v>316</v>
      </c>
      <c r="D4263">
        <v>19</v>
      </c>
      <c r="E4263">
        <v>8</v>
      </c>
      <c r="F4263">
        <v>11</v>
      </c>
      <c r="G4263">
        <v>28</v>
      </c>
      <c r="H4263">
        <v>73</v>
      </c>
      <c r="I4263">
        <v>3</v>
      </c>
      <c r="J4263">
        <v>60</v>
      </c>
      <c r="K4263">
        <v>74</v>
      </c>
      <c r="L4263">
        <v>70</v>
      </c>
      <c r="M4263">
        <v>79</v>
      </c>
      <c r="N4263">
        <v>65</v>
      </c>
      <c r="O4263">
        <v>48</v>
      </c>
      <c r="P4263">
        <v>67</v>
      </c>
      <c r="Q4263">
        <v>61</v>
      </c>
      <c r="R4263">
        <v>74</v>
      </c>
      <c r="S4263">
        <v>46</v>
      </c>
      <c r="T4263" s="34">
        <f>_xlfn.XLOOKUP(B4263,'LHA Demog pivot'!$B$4:$B$93,'LHA Demog pivot'!$C$4:$C$93,,,1)</f>
        <v>5514</v>
      </c>
      <c r="U4263" s="36">
        <f>ROUND(Table2[[#This Row],[LHA_Pop_2016]]*Table2[[#This Row],[C_ADR_7day]]/100000*7,0)</f>
        <v>7</v>
      </c>
      <c r="V4263" s="13">
        <f>IF(OR(Table2[[#This Row],[7d_positivity_public]]=0,ISBLANK(Table2[[#This Row],[7d_positivity_public]])),"",(Table2[[#This Row],[7d_positivity_public]]-Table2[[#This Row],[7d_positivity_all]])/Table2[[#This Row],[7d_positivity_public]])</f>
        <v>1</v>
      </c>
      <c r="W4263" s="13"/>
    </row>
    <row r="4264" spans="1:23" x14ac:dyDescent="0.25">
      <c r="A4264" s="10">
        <v>44533</v>
      </c>
      <c r="B4264">
        <v>555</v>
      </c>
      <c r="C4264" t="s">
        <v>317</v>
      </c>
      <c r="D4264">
        <v>14</v>
      </c>
      <c r="E4264">
        <v>0</v>
      </c>
      <c r="F4264">
        <v>14</v>
      </c>
      <c r="G4264">
        <v>17</v>
      </c>
      <c r="H4264">
        <v>91</v>
      </c>
      <c r="I4264">
        <v>0</v>
      </c>
      <c r="J4264">
        <v>71</v>
      </c>
      <c r="K4264">
        <v>93</v>
      </c>
      <c r="L4264">
        <v>94</v>
      </c>
      <c r="M4264">
        <v>93</v>
      </c>
      <c r="N4264">
        <v>83</v>
      </c>
      <c r="O4264">
        <v>60</v>
      </c>
      <c r="P4264">
        <v>85</v>
      </c>
      <c r="Q4264">
        <v>81</v>
      </c>
      <c r="R4264">
        <v>88</v>
      </c>
      <c r="S4264">
        <v>51</v>
      </c>
      <c r="T4264" s="34">
        <f>_xlfn.XLOOKUP(B4264,'LHA Demog pivot'!$B$4:$B$93,'LHA Demog pivot'!$C$4:$C$93,,,1)</f>
        <v>2049</v>
      </c>
      <c r="U4264" s="36">
        <f>ROUND(Table2[[#This Row],[LHA_Pop_2016]]*Table2[[#This Row],[C_ADR_7day]]/100000*7,0)</f>
        <v>2</v>
      </c>
      <c r="V4264" s="13">
        <f>IF(OR(Table2[[#This Row],[7d_positivity_public]]=0,ISBLANK(Table2[[#This Row],[7d_positivity_public]])),"",(Table2[[#This Row],[7d_positivity_public]]-Table2[[#This Row],[7d_positivity_all]])/Table2[[#This Row],[7d_positivity_public]])</f>
        <v>1</v>
      </c>
      <c r="W4264" s="13"/>
    </row>
    <row r="4265" spans="1:23" x14ac:dyDescent="0.25">
      <c r="A4265" s="10">
        <v>44537</v>
      </c>
      <c r="B4265">
        <v>111</v>
      </c>
      <c r="C4265" t="s">
        <v>242</v>
      </c>
      <c r="D4265">
        <v>3</v>
      </c>
      <c r="E4265">
        <v>2</v>
      </c>
      <c r="F4265">
        <v>1</v>
      </c>
      <c r="G4265">
        <v>1</v>
      </c>
      <c r="H4265">
        <v>88</v>
      </c>
      <c r="I4265">
        <v>6</v>
      </c>
      <c r="J4265">
        <v>80</v>
      </c>
      <c r="K4265">
        <v>89</v>
      </c>
      <c r="L4265">
        <v>89</v>
      </c>
      <c r="M4265">
        <v>90</v>
      </c>
      <c r="N4265">
        <v>84</v>
      </c>
      <c r="O4265">
        <v>74</v>
      </c>
      <c r="P4265">
        <v>84</v>
      </c>
      <c r="Q4265">
        <v>82</v>
      </c>
      <c r="R4265">
        <v>87</v>
      </c>
      <c r="S4265">
        <v>53</v>
      </c>
      <c r="T4265" s="34">
        <f>_xlfn.XLOOKUP(B4265,'LHA Demog pivot'!$B$4:$B$93,'LHA Demog pivot'!$C$4:$C$93,,,1)</f>
        <v>15531</v>
      </c>
      <c r="U4265" s="36">
        <f>ROUND(Table2[[#This Row],[LHA_Pop_2016]]*Table2[[#This Row],[C_ADR_7day]]/100000*7,0)</f>
        <v>3</v>
      </c>
      <c r="V4265" s="13">
        <f>IF(OR(Table2[[#This Row],[7d_positivity_public]]=0,ISBLANK(Table2[[#This Row],[7d_positivity_public]])),"",(Table2[[#This Row],[7d_positivity_public]]-Table2[[#This Row],[7d_positivity_all]])/Table2[[#This Row],[7d_positivity_public]])</f>
        <v>1</v>
      </c>
      <c r="W4265" s="13"/>
    </row>
    <row r="4266" spans="1:23" x14ac:dyDescent="0.25">
      <c r="A4266" s="10">
        <v>44537</v>
      </c>
      <c r="B4266">
        <v>112</v>
      </c>
      <c r="C4266" t="s">
        <v>243</v>
      </c>
      <c r="D4266">
        <v>3</v>
      </c>
      <c r="E4266">
        <v>12</v>
      </c>
      <c r="F4266">
        <v>-9</v>
      </c>
      <c r="G4266">
        <v>1</v>
      </c>
      <c r="H4266">
        <v>86</v>
      </c>
      <c r="I4266">
        <v>7</v>
      </c>
      <c r="J4266">
        <v>77</v>
      </c>
      <c r="K4266">
        <v>87</v>
      </c>
      <c r="L4266">
        <v>82</v>
      </c>
      <c r="M4266">
        <v>90</v>
      </c>
      <c r="N4266">
        <v>82</v>
      </c>
      <c r="O4266">
        <v>71</v>
      </c>
      <c r="P4266">
        <v>83</v>
      </c>
      <c r="Q4266">
        <v>76</v>
      </c>
      <c r="R4266">
        <v>88</v>
      </c>
      <c r="S4266">
        <v>59</v>
      </c>
      <c r="T4266" s="34">
        <f>_xlfn.XLOOKUP(B4266,'LHA Demog pivot'!$B$4:$B$93,'LHA Demog pivot'!$C$4:$C$93,,,1)</f>
        <v>26248</v>
      </c>
      <c r="U4266" s="36">
        <f>ROUND(Table2[[#This Row],[LHA_Pop_2016]]*Table2[[#This Row],[C_ADR_7day]]/100000*7,0)</f>
        <v>6</v>
      </c>
      <c r="V4266" s="13">
        <f>IF(OR(Table2[[#This Row],[7d_positivity_public]]=0,ISBLANK(Table2[[#This Row],[7d_positivity_public]])),"",(Table2[[#This Row],[7d_positivity_public]]-Table2[[#This Row],[7d_positivity_all]])/Table2[[#This Row],[7d_positivity_public]])</f>
        <v>1</v>
      </c>
      <c r="W4266" s="13"/>
    </row>
    <row r="4267" spans="1:23" x14ac:dyDescent="0.25">
      <c r="A4267" s="10">
        <v>44537</v>
      </c>
      <c r="B4267">
        <v>113</v>
      </c>
      <c r="C4267" t="s">
        <v>244</v>
      </c>
      <c r="D4267">
        <v>14</v>
      </c>
      <c r="E4267">
        <v>3</v>
      </c>
      <c r="F4267">
        <v>11</v>
      </c>
      <c r="G4267">
        <v>8</v>
      </c>
      <c r="H4267">
        <v>90</v>
      </c>
      <c r="I4267">
        <v>9</v>
      </c>
      <c r="J4267">
        <v>89</v>
      </c>
      <c r="K4267">
        <v>90</v>
      </c>
      <c r="L4267">
        <v>87</v>
      </c>
      <c r="M4267">
        <v>93</v>
      </c>
      <c r="N4267">
        <v>87</v>
      </c>
      <c r="O4267">
        <v>82</v>
      </c>
      <c r="P4267">
        <v>88</v>
      </c>
      <c r="Q4267">
        <v>83</v>
      </c>
      <c r="R4267">
        <v>91</v>
      </c>
      <c r="S4267">
        <v>69</v>
      </c>
      <c r="T4267" s="34">
        <f>_xlfn.XLOOKUP(B4267,'LHA Demog pivot'!$B$4:$B$93,'LHA Demog pivot'!$C$4:$C$93,,,1)</f>
        <v>9178</v>
      </c>
      <c r="U4267" s="36">
        <f>ROUND(Table2[[#This Row],[LHA_Pop_2016]]*Table2[[#This Row],[C_ADR_7day]]/100000*7,0)</f>
        <v>9</v>
      </c>
      <c r="V4267" s="13">
        <f>IF(OR(Table2[[#This Row],[7d_positivity_public]]=0,ISBLANK(Table2[[#This Row],[7d_positivity_public]])),"",(Table2[[#This Row],[7d_positivity_public]]-Table2[[#This Row],[7d_positivity_all]])/Table2[[#This Row],[7d_positivity_public]])</f>
        <v>1</v>
      </c>
      <c r="W4267" s="13"/>
    </row>
    <row r="4268" spans="1:23" x14ac:dyDescent="0.25">
      <c r="A4268" s="10">
        <v>44537</v>
      </c>
      <c r="B4268">
        <v>114</v>
      </c>
      <c r="C4268" t="s">
        <v>245</v>
      </c>
      <c r="D4268">
        <v>16</v>
      </c>
      <c r="E4268">
        <v>14</v>
      </c>
      <c r="F4268">
        <v>2</v>
      </c>
      <c r="G4268">
        <v>12</v>
      </c>
      <c r="H4268">
        <v>93</v>
      </c>
      <c r="I4268">
        <v>9</v>
      </c>
      <c r="J4268">
        <v>79</v>
      </c>
      <c r="K4268">
        <v>94</v>
      </c>
      <c r="L4268">
        <v>93</v>
      </c>
      <c r="M4268">
        <v>94</v>
      </c>
      <c r="N4268">
        <v>88</v>
      </c>
      <c r="O4268">
        <v>72</v>
      </c>
      <c r="P4268">
        <v>89</v>
      </c>
      <c r="Q4268">
        <v>86</v>
      </c>
      <c r="R4268">
        <v>92</v>
      </c>
      <c r="S4268">
        <v>47</v>
      </c>
      <c r="T4268" s="34">
        <f>_xlfn.XLOOKUP(B4268,'LHA Demog pivot'!$B$4:$B$93,'LHA Demog pivot'!$C$4:$C$93,,,1)</f>
        <v>9487</v>
      </c>
      <c r="U4268" s="36">
        <f>ROUND(Table2[[#This Row],[LHA_Pop_2016]]*Table2[[#This Row],[C_ADR_7day]]/100000*7,0)</f>
        <v>11</v>
      </c>
      <c r="V4268" s="13">
        <f>IF(OR(Table2[[#This Row],[7d_positivity_public]]=0,ISBLANK(Table2[[#This Row],[7d_positivity_public]])),"",(Table2[[#This Row],[7d_positivity_public]]-Table2[[#This Row],[7d_positivity_all]])/Table2[[#This Row],[7d_positivity_public]])</f>
        <v>1</v>
      </c>
      <c r="W4268" s="13"/>
    </row>
    <row r="4269" spans="1:23" x14ac:dyDescent="0.25">
      <c r="A4269" s="10">
        <v>44537</v>
      </c>
      <c r="B4269">
        <v>115</v>
      </c>
      <c r="C4269" t="s">
        <v>246</v>
      </c>
      <c r="D4269">
        <v>6</v>
      </c>
      <c r="E4269">
        <v>6</v>
      </c>
      <c r="F4269">
        <v>0</v>
      </c>
      <c r="G4269">
        <v>6</v>
      </c>
      <c r="H4269">
        <v>75</v>
      </c>
      <c r="I4269">
        <v>4</v>
      </c>
      <c r="J4269">
        <v>54</v>
      </c>
      <c r="K4269">
        <v>77</v>
      </c>
      <c r="L4269">
        <v>66</v>
      </c>
      <c r="M4269">
        <v>83</v>
      </c>
      <c r="N4269">
        <v>71</v>
      </c>
      <c r="O4269">
        <v>47</v>
      </c>
      <c r="P4269">
        <v>73</v>
      </c>
      <c r="Q4269">
        <v>60</v>
      </c>
      <c r="R4269">
        <v>80</v>
      </c>
      <c r="S4269">
        <v>45</v>
      </c>
      <c r="T4269" s="34">
        <f>_xlfn.XLOOKUP(B4269,'LHA Demog pivot'!$B$4:$B$93,'LHA Demog pivot'!$C$4:$C$93,,,1)</f>
        <v>12634</v>
      </c>
      <c r="U4269" s="36">
        <f>ROUND(Table2[[#This Row],[LHA_Pop_2016]]*Table2[[#This Row],[C_ADR_7day]]/100000*7,0)</f>
        <v>5</v>
      </c>
      <c r="V4269" s="13">
        <f>IF(OR(Table2[[#This Row],[7d_positivity_public]]=0,ISBLANK(Table2[[#This Row],[7d_positivity_public]])),"",(Table2[[#This Row],[7d_positivity_public]]-Table2[[#This Row],[7d_positivity_all]])/Table2[[#This Row],[7d_positivity_public]])</f>
        <v>1</v>
      </c>
      <c r="W4269" s="13"/>
    </row>
    <row r="4270" spans="1:23" x14ac:dyDescent="0.25">
      <c r="A4270" s="10">
        <v>44537</v>
      </c>
      <c r="B4270">
        <v>116</v>
      </c>
      <c r="C4270" t="s">
        <v>247</v>
      </c>
      <c r="D4270">
        <v>2</v>
      </c>
      <c r="E4270">
        <v>0</v>
      </c>
      <c r="F4270">
        <v>2</v>
      </c>
      <c r="G4270">
        <v>2</v>
      </c>
      <c r="H4270">
        <v>94</v>
      </c>
      <c r="I4270">
        <v>5</v>
      </c>
      <c r="J4270">
        <v>81</v>
      </c>
      <c r="K4270">
        <v>95</v>
      </c>
      <c r="L4270">
        <v>98</v>
      </c>
      <c r="M4270">
        <v>90</v>
      </c>
      <c r="N4270">
        <v>89</v>
      </c>
      <c r="O4270">
        <v>76</v>
      </c>
      <c r="P4270">
        <v>90</v>
      </c>
      <c r="Q4270">
        <v>91</v>
      </c>
      <c r="R4270">
        <v>88</v>
      </c>
      <c r="S4270">
        <v>56</v>
      </c>
      <c r="T4270" s="34">
        <f>_xlfn.XLOOKUP(B4270,'LHA Demog pivot'!$B$4:$B$93,'LHA Demog pivot'!$C$4:$C$93,,,1)</f>
        <v>6851</v>
      </c>
      <c r="U4270" s="36">
        <f>ROUND(Table2[[#This Row],[LHA_Pop_2016]]*Table2[[#This Row],[C_ADR_7day]]/100000*7,0)</f>
        <v>1</v>
      </c>
      <c r="V4270" s="13">
        <f>IF(OR(Table2[[#This Row],[7d_positivity_public]]=0,ISBLANK(Table2[[#This Row],[7d_positivity_public]])),"",(Table2[[#This Row],[7d_positivity_public]]-Table2[[#This Row],[7d_positivity_all]])/Table2[[#This Row],[7d_positivity_public]])</f>
        <v>1</v>
      </c>
      <c r="W4270" s="13"/>
    </row>
    <row r="4271" spans="1:23" x14ac:dyDescent="0.25">
      <c r="A4271" s="10">
        <v>44537</v>
      </c>
      <c r="B4271">
        <v>121</v>
      </c>
      <c r="C4271" t="s">
        <v>248</v>
      </c>
      <c r="D4271">
        <v>4</v>
      </c>
      <c r="E4271">
        <v>0</v>
      </c>
      <c r="F4271">
        <v>4</v>
      </c>
      <c r="G4271">
        <v>13</v>
      </c>
      <c r="H4271">
        <v>76</v>
      </c>
      <c r="I4271">
        <v>3</v>
      </c>
      <c r="J4271">
        <v>52</v>
      </c>
      <c r="K4271">
        <v>77</v>
      </c>
      <c r="L4271">
        <v>63</v>
      </c>
      <c r="M4271">
        <v>83</v>
      </c>
      <c r="N4271">
        <v>71</v>
      </c>
      <c r="O4271">
        <v>47</v>
      </c>
      <c r="P4271">
        <v>72</v>
      </c>
      <c r="Q4271">
        <v>57</v>
      </c>
      <c r="R4271">
        <v>79</v>
      </c>
      <c r="S4271">
        <v>37</v>
      </c>
      <c r="T4271" s="34">
        <f>_xlfn.XLOOKUP(B4271,'LHA Demog pivot'!$B$4:$B$93,'LHA Demog pivot'!$C$4:$C$93,,,1)</f>
        <v>3209</v>
      </c>
      <c r="U4271" s="36">
        <f>ROUND(Table2[[#This Row],[LHA_Pop_2016]]*Table2[[#This Row],[C_ADR_7day]]/100000*7,0)</f>
        <v>1</v>
      </c>
      <c r="V4271" s="13">
        <f>IF(OR(Table2[[#This Row],[7d_positivity_public]]=0,ISBLANK(Table2[[#This Row],[7d_positivity_public]])),"",(Table2[[#This Row],[7d_positivity_public]]-Table2[[#This Row],[7d_positivity_all]])/Table2[[#This Row],[7d_positivity_public]])</f>
        <v>1</v>
      </c>
      <c r="W4271" s="13"/>
    </row>
    <row r="4272" spans="1:23" x14ac:dyDescent="0.25">
      <c r="A4272" s="10">
        <v>44537</v>
      </c>
      <c r="B4272">
        <v>122</v>
      </c>
      <c r="C4272" t="s">
        <v>249</v>
      </c>
      <c r="D4272">
        <v>2</v>
      </c>
      <c r="E4272">
        <v>2</v>
      </c>
      <c r="F4272">
        <v>0</v>
      </c>
      <c r="G4272">
        <v>2</v>
      </c>
      <c r="H4272">
        <v>80</v>
      </c>
      <c r="I4272">
        <v>3</v>
      </c>
      <c r="J4272">
        <v>68</v>
      </c>
      <c r="K4272">
        <v>81</v>
      </c>
      <c r="L4272">
        <v>77</v>
      </c>
      <c r="M4272">
        <v>85</v>
      </c>
      <c r="N4272">
        <v>76</v>
      </c>
      <c r="O4272">
        <v>62</v>
      </c>
      <c r="P4272">
        <v>77</v>
      </c>
      <c r="Q4272">
        <v>72</v>
      </c>
      <c r="R4272">
        <v>82</v>
      </c>
      <c r="S4272">
        <v>37</v>
      </c>
      <c r="T4272" s="34">
        <f>_xlfn.XLOOKUP(B4272,'LHA Demog pivot'!$B$4:$B$93,'LHA Demog pivot'!$C$4:$C$93,,,1)</f>
        <v>25523</v>
      </c>
      <c r="U4272" s="36">
        <f>ROUND(Table2[[#This Row],[LHA_Pop_2016]]*Table2[[#This Row],[C_ADR_7day]]/100000*7,0)</f>
        <v>4</v>
      </c>
      <c r="V4272" s="13">
        <f>IF(OR(Table2[[#This Row],[7d_positivity_public]]=0,ISBLANK(Table2[[#This Row],[7d_positivity_public]])),"",(Table2[[#This Row],[7d_positivity_public]]-Table2[[#This Row],[7d_positivity_all]])/Table2[[#This Row],[7d_positivity_public]])</f>
        <v>1</v>
      </c>
      <c r="W4272" s="13"/>
    </row>
    <row r="4273" spans="1:23" x14ac:dyDescent="0.25">
      <c r="A4273" s="10">
        <v>44537</v>
      </c>
      <c r="B4273">
        <v>123</v>
      </c>
      <c r="C4273" t="s">
        <v>250</v>
      </c>
      <c r="D4273">
        <v>7</v>
      </c>
      <c r="E4273">
        <v>3</v>
      </c>
      <c r="F4273">
        <v>4</v>
      </c>
      <c r="G4273">
        <v>7</v>
      </c>
      <c r="H4273">
        <v>84</v>
      </c>
      <c r="I4273">
        <v>7</v>
      </c>
      <c r="J4273">
        <v>73</v>
      </c>
      <c r="K4273">
        <v>85</v>
      </c>
      <c r="L4273">
        <v>81</v>
      </c>
      <c r="M4273">
        <v>88</v>
      </c>
      <c r="N4273">
        <v>81</v>
      </c>
      <c r="O4273">
        <v>67</v>
      </c>
      <c r="P4273">
        <v>82</v>
      </c>
      <c r="Q4273">
        <v>77</v>
      </c>
      <c r="R4273">
        <v>86</v>
      </c>
      <c r="S4273">
        <v>55</v>
      </c>
      <c r="T4273" s="34">
        <f>_xlfn.XLOOKUP(B4273,'LHA Demog pivot'!$B$4:$B$93,'LHA Demog pivot'!$C$4:$C$93,,,1)</f>
        <v>13710</v>
      </c>
      <c r="U4273" s="36">
        <f>ROUND(Table2[[#This Row],[LHA_Pop_2016]]*Table2[[#This Row],[C_ADR_7day]]/100000*7,0)</f>
        <v>7</v>
      </c>
      <c r="V4273" s="13">
        <f>IF(OR(Table2[[#This Row],[7d_positivity_public]]=0,ISBLANK(Table2[[#This Row],[7d_positivity_public]])),"",(Table2[[#This Row],[7d_positivity_public]]-Table2[[#This Row],[7d_positivity_all]])/Table2[[#This Row],[7d_positivity_public]])</f>
        <v>1</v>
      </c>
      <c r="W4273" s="13"/>
    </row>
    <row r="4274" spans="1:23" x14ac:dyDescent="0.25">
      <c r="A4274" s="10">
        <v>44537</v>
      </c>
      <c r="B4274">
        <v>124</v>
      </c>
      <c r="C4274" t="s">
        <v>251</v>
      </c>
      <c r="D4274">
        <v>36</v>
      </c>
      <c r="E4274">
        <v>18</v>
      </c>
      <c r="F4274">
        <v>18</v>
      </c>
      <c r="G4274">
        <v>26</v>
      </c>
      <c r="H4274">
        <v>80</v>
      </c>
      <c r="I4274">
        <v>5</v>
      </c>
      <c r="J4274">
        <v>62</v>
      </c>
      <c r="K4274">
        <v>81</v>
      </c>
      <c r="L4274">
        <v>71</v>
      </c>
      <c r="M4274">
        <v>85</v>
      </c>
      <c r="N4274">
        <v>75</v>
      </c>
      <c r="O4274">
        <v>58</v>
      </c>
      <c r="P4274">
        <v>76</v>
      </c>
      <c r="Q4274">
        <v>64</v>
      </c>
      <c r="R4274">
        <v>82</v>
      </c>
      <c r="S4274">
        <v>36</v>
      </c>
      <c r="T4274" s="34">
        <f>_xlfn.XLOOKUP(B4274,'LHA Demog pivot'!$B$4:$B$93,'LHA Demog pivot'!$C$4:$C$93,,,1)</f>
        <v>4501</v>
      </c>
      <c r="U4274" s="36">
        <f>ROUND(Table2[[#This Row],[LHA_Pop_2016]]*Table2[[#This Row],[C_ADR_7day]]/100000*7,0)</f>
        <v>11</v>
      </c>
      <c r="V4274" s="13">
        <f>IF(OR(Table2[[#This Row],[7d_positivity_public]]=0,ISBLANK(Table2[[#This Row],[7d_positivity_public]])),"",(Table2[[#This Row],[7d_positivity_public]]-Table2[[#This Row],[7d_positivity_all]])/Table2[[#This Row],[7d_positivity_public]])</f>
        <v>1</v>
      </c>
      <c r="W4274" s="13"/>
    </row>
    <row r="4275" spans="1:23" x14ac:dyDescent="0.25">
      <c r="A4275" s="10">
        <v>44537</v>
      </c>
      <c r="B4275">
        <v>125</v>
      </c>
      <c r="C4275" t="s">
        <v>252</v>
      </c>
      <c r="D4275">
        <v>1</v>
      </c>
      <c r="E4275">
        <v>1</v>
      </c>
      <c r="F4275">
        <v>0</v>
      </c>
      <c r="G4275">
        <v>1</v>
      </c>
      <c r="H4275">
        <v>89</v>
      </c>
      <c r="I4275">
        <v>8</v>
      </c>
      <c r="J4275">
        <v>85</v>
      </c>
      <c r="K4275">
        <v>90</v>
      </c>
      <c r="L4275">
        <v>87</v>
      </c>
      <c r="M4275">
        <v>92</v>
      </c>
      <c r="N4275">
        <v>87</v>
      </c>
      <c r="O4275">
        <v>79</v>
      </c>
      <c r="P4275">
        <v>87</v>
      </c>
      <c r="Q4275">
        <v>83</v>
      </c>
      <c r="R4275">
        <v>91</v>
      </c>
      <c r="S4275">
        <v>64</v>
      </c>
      <c r="T4275" s="34">
        <f>_xlfn.XLOOKUP(B4275,'LHA Demog pivot'!$B$4:$B$93,'LHA Demog pivot'!$C$4:$C$93,,,1)</f>
        <v>19367</v>
      </c>
      <c r="U4275" s="36">
        <f>ROUND(Table2[[#This Row],[LHA_Pop_2016]]*Table2[[#This Row],[C_ADR_7day]]/100000*7,0)</f>
        <v>1</v>
      </c>
      <c r="V4275" s="13">
        <f>IF(OR(Table2[[#This Row],[7d_positivity_public]]=0,ISBLANK(Table2[[#This Row],[7d_positivity_public]])),"",(Table2[[#This Row],[7d_positivity_public]]-Table2[[#This Row],[7d_positivity_all]])/Table2[[#This Row],[7d_positivity_public]])</f>
        <v>1</v>
      </c>
      <c r="W4275" s="13"/>
    </row>
    <row r="4276" spans="1:23" x14ac:dyDescent="0.25">
      <c r="A4276" s="10">
        <v>44537</v>
      </c>
      <c r="B4276">
        <v>126</v>
      </c>
      <c r="C4276" t="s">
        <v>83</v>
      </c>
      <c r="D4276">
        <v>3</v>
      </c>
      <c r="E4276">
        <v>10</v>
      </c>
      <c r="F4276">
        <v>-7</v>
      </c>
      <c r="G4276">
        <v>2</v>
      </c>
      <c r="H4276">
        <v>81</v>
      </c>
      <c r="I4276">
        <v>4</v>
      </c>
      <c r="J4276">
        <v>62</v>
      </c>
      <c r="K4276">
        <v>82</v>
      </c>
      <c r="L4276">
        <v>74</v>
      </c>
      <c r="M4276">
        <v>86</v>
      </c>
      <c r="N4276">
        <v>77</v>
      </c>
      <c r="O4276">
        <v>56</v>
      </c>
      <c r="P4276">
        <v>78</v>
      </c>
      <c r="Q4276">
        <v>67</v>
      </c>
      <c r="R4276">
        <v>84</v>
      </c>
      <c r="S4276">
        <v>42</v>
      </c>
      <c r="T4276" s="34">
        <f>_xlfn.XLOOKUP(B4276,'LHA Demog pivot'!$B$4:$B$93,'LHA Demog pivot'!$C$4:$C$93,,,1)</f>
        <v>8611</v>
      </c>
      <c r="U4276" s="36">
        <f>ROUND(Table2[[#This Row],[LHA_Pop_2016]]*Table2[[#This Row],[C_ADR_7day]]/100000*7,0)</f>
        <v>2</v>
      </c>
      <c r="V4276" s="13">
        <f>IF(OR(Table2[[#This Row],[7d_positivity_public]]=0,ISBLANK(Table2[[#This Row],[7d_positivity_public]])),"",(Table2[[#This Row],[7d_positivity_public]]-Table2[[#This Row],[7d_positivity_all]])/Table2[[#This Row],[7d_positivity_public]])</f>
        <v>1</v>
      </c>
      <c r="W4276" s="13"/>
    </row>
    <row r="4277" spans="1:23" x14ac:dyDescent="0.25">
      <c r="A4277" s="10">
        <v>44537</v>
      </c>
      <c r="B4277">
        <v>127</v>
      </c>
      <c r="C4277" t="s">
        <v>84</v>
      </c>
      <c r="D4277">
        <v>0</v>
      </c>
      <c r="E4277">
        <v>0</v>
      </c>
      <c r="F4277">
        <v>0</v>
      </c>
      <c r="G4277">
        <v>0</v>
      </c>
      <c r="H4277">
        <v>73</v>
      </c>
      <c r="I4277">
        <v>1</v>
      </c>
      <c r="J4277">
        <v>48</v>
      </c>
      <c r="K4277">
        <v>75</v>
      </c>
      <c r="L4277">
        <v>69</v>
      </c>
      <c r="M4277">
        <v>77</v>
      </c>
      <c r="N4277">
        <v>69</v>
      </c>
      <c r="O4277">
        <v>41</v>
      </c>
      <c r="P4277">
        <v>71</v>
      </c>
      <c r="Q4277">
        <v>61</v>
      </c>
      <c r="R4277">
        <v>75</v>
      </c>
      <c r="S4277">
        <v>23</v>
      </c>
      <c r="T4277" s="34">
        <f>_xlfn.XLOOKUP(B4277,'LHA Demog pivot'!$B$4:$B$93,'LHA Demog pivot'!$C$4:$C$93,,,1)</f>
        <v>3469</v>
      </c>
      <c r="U4277" s="36">
        <f>ROUND(Table2[[#This Row],[LHA_Pop_2016]]*Table2[[#This Row],[C_ADR_7day]]/100000*7,0)</f>
        <v>0</v>
      </c>
      <c r="V4277" s="13" t="str">
        <f>IF(OR(Table2[[#This Row],[7d_positivity_public]]=0,ISBLANK(Table2[[#This Row],[7d_positivity_public]])),"",(Table2[[#This Row],[7d_positivity_public]]-Table2[[#This Row],[7d_positivity_all]])/Table2[[#This Row],[7d_positivity_public]])</f>
        <v/>
      </c>
      <c r="W4277" s="13"/>
    </row>
    <row r="4278" spans="1:23" x14ac:dyDescent="0.25">
      <c r="A4278" s="10">
        <v>44537</v>
      </c>
      <c r="B4278">
        <v>131</v>
      </c>
      <c r="C4278" t="s">
        <v>87</v>
      </c>
      <c r="D4278">
        <v>1</v>
      </c>
      <c r="E4278">
        <v>1</v>
      </c>
      <c r="F4278">
        <v>0</v>
      </c>
      <c r="G4278">
        <v>2</v>
      </c>
      <c r="H4278">
        <v>91</v>
      </c>
      <c r="I4278">
        <v>7</v>
      </c>
      <c r="J4278">
        <v>78</v>
      </c>
      <c r="K4278">
        <v>92</v>
      </c>
      <c r="L4278">
        <v>90</v>
      </c>
      <c r="M4278">
        <v>92</v>
      </c>
      <c r="N4278">
        <v>87</v>
      </c>
      <c r="O4278">
        <v>72</v>
      </c>
      <c r="P4278">
        <v>87</v>
      </c>
      <c r="Q4278">
        <v>85</v>
      </c>
      <c r="R4278">
        <v>89</v>
      </c>
      <c r="S4278">
        <v>48</v>
      </c>
      <c r="T4278" s="34">
        <f>_xlfn.XLOOKUP(B4278,'LHA Demog pivot'!$B$4:$B$93,'LHA Demog pivot'!$C$4:$C$93,,,1)</f>
        <v>19231</v>
      </c>
      <c r="U4278" s="36">
        <f>ROUND(Table2[[#This Row],[LHA_Pop_2016]]*Table2[[#This Row],[C_ADR_7day]]/100000*7,0)</f>
        <v>1</v>
      </c>
      <c r="V4278" s="13">
        <f>IF(OR(Table2[[#This Row],[7d_positivity_public]]=0,ISBLANK(Table2[[#This Row],[7d_positivity_public]])),"",(Table2[[#This Row],[7d_positivity_public]]-Table2[[#This Row],[7d_positivity_all]])/Table2[[#This Row],[7d_positivity_public]])</f>
        <v>1</v>
      </c>
      <c r="W4278" s="13"/>
    </row>
    <row r="4279" spans="1:23" x14ac:dyDescent="0.25">
      <c r="A4279" s="10">
        <v>44537</v>
      </c>
      <c r="B4279">
        <v>132</v>
      </c>
      <c r="C4279" t="s">
        <v>89</v>
      </c>
      <c r="D4279">
        <v>5</v>
      </c>
      <c r="E4279">
        <v>3</v>
      </c>
      <c r="F4279">
        <v>2</v>
      </c>
      <c r="G4279">
        <v>3</v>
      </c>
      <c r="H4279">
        <v>88</v>
      </c>
      <c r="I4279">
        <v>9</v>
      </c>
      <c r="J4279">
        <v>85</v>
      </c>
      <c r="K4279">
        <v>88</v>
      </c>
      <c r="L4279">
        <v>84</v>
      </c>
      <c r="M4279">
        <v>91</v>
      </c>
      <c r="N4279">
        <v>85</v>
      </c>
      <c r="O4279">
        <v>79</v>
      </c>
      <c r="P4279">
        <v>86</v>
      </c>
      <c r="Q4279">
        <v>80</v>
      </c>
      <c r="R4279">
        <v>89</v>
      </c>
      <c r="S4279">
        <v>61</v>
      </c>
      <c r="T4279" s="34">
        <f>_xlfn.XLOOKUP(B4279,'LHA Demog pivot'!$B$4:$B$93,'LHA Demog pivot'!$C$4:$C$93,,,1)</f>
        <v>41799</v>
      </c>
      <c r="U4279" s="36">
        <f>ROUND(Table2[[#This Row],[LHA_Pop_2016]]*Table2[[#This Row],[C_ADR_7day]]/100000*7,0)</f>
        <v>15</v>
      </c>
      <c r="V4279" s="13">
        <f>IF(OR(Table2[[#This Row],[7d_positivity_public]]=0,ISBLANK(Table2[[#This Row],[7d_positivity_public]])),"",(Table2[[#This Row],[7d_positivity_public]]-Table2[[#This Row],[7d_positivity_all]])/Table2[[#This Row],[7d_positivity_public]])</f>
        <v>1</v>
      </c>
      <c r="W4279" s="13"/>
    </row>
    <row r="4280" spans="1:23" x14ac:dyDescent="0.25">
      <c r="A4280" s="10">
        <v>44537</v>
      </c>
      <c r="B4280">
        <v>133</v>
      </c>
      <c r="C4280" t="s">
        <v>91</v>
      </c>
      <c r="D4280">
        <v>0</v>
      </c>
      <c r="E4280">
        <v>0</v>
      </c>
      <c r="F4280">
        <v>0</v>
      </c>
      <c r="G4280">
        <v>0</v>
      </c>
      <c r="H4280">
        <v>83</v>
      </c>
      <c r="I4280">
        <v>5</v>
      </c>
      <c r="J4280">
        <v>69</v>
      </c>
      <c r="K4280">
        <v>84</v>
      </c>
      <c r="L4280">
        <v>84</v>
      </c>
      <c r="M4280">
        <v>84</v>
      </c>
      <c r="N4280">
        <v>79</v>
      </c>
      <c r="O4280">
        <v>61</v>
      </c>
      <c r="P4280">
        <v>80</v>
      </c>
      <c r="Q4280">
        <v>77</v>
      </c>
      <c r="R4280">
        <v>81</v>
      </c>
      <c r="S4280">
        <v>47</v>
      </c>
      <c r="T4280" s="34">
        <f>_xlfn.XLOOKUP(B4280,'LHA Demog pivot'!$B$4:$B$93,'LHA Demog pivot'!$C$4:$C$93,,,1)</f>
        <v>5101</v>
      </c>
      <c r="U4280" s="36">
        <f>ROUND(Table2[[#This Row],[LHA_Pop_2016]]*Table2[[#This Row],[C_ADR_7day]]/100000*7,0)</f>
        <v>0</v>
      </c>
      <c r="V4280" s="13" t="str">
        <f>IF(OR(Table2[[#This Row],[7d_positivity_public]]=0,ISBLANK(Table2[[#This Row],[7d_positivity_public]])),"",(Table2[[#This Row],[7d_positivity_public]]-Table2[[#This Row],[7d_positivity_all]])/Table2[[#This Row],[7d_positivity_public]])</f>
        <v/>
      </c>
      <c r="W4280" s="13"/>
    </row>
    <row r="4281" spans="1:23" x14ac:dyDescent="0.25">
      <c r="A4281" s="10">
        <v>44537</v>
      </c>
      <c r="B4281">
        <v>134</v>
      </c>
      <c r="C4281" t="s">
        <v>93</v>
      </c>
      <c r="D4281">
        <v>0</v>
      </c>
      <c r="E4281">
        <v>0</v>
      </c>
      <c r="F4281">
        <v>0</v>
      </c>
      <c r="G4281">
        <v>0</v>
      </c>
      <c r="H4281">
        <v>83</v>
      </c>
      <c r="I4281">
        <v>3</v>
      </c>
      <c r="J4281">
        <v>71</v>
      </c>
      <c r="K4281">
        <v>84</v>
      </c>
      <c r="L4281">
        <v>81</v>
      </c>
      <c r="M4281">
        <v>86</v>
      </c>
      <c r="N4281">
        <v>79</v>
      </c>
      <c r="O4281">
        <v>64</v>
      </c>
      <c r="P4281">
        <v>80</v>
      </c>
      <c r="Q4281">
        <v>74</v>
      </c>
      <c r="R4281">
        <v>83</v>
      </c>
      <c r="S4281">
        <v>34</v>
      </c>
      <c r="T4281" s="34">
        <f>_xlfn.XLOOKUP(B4281,'LHA Demog pivot'!$B$4:$B$93,'LHA Demog pivot'!$C$4:$C$93,,,1)</f>
        <v>4781</v>
      </c>
      <c r="U4281" s="36">
        <f>ROUND(Table2[[#This Row],[LHA_Pop_2016]]*Table2[[#This Row],[C_ADR_7day]]/100000*7,0)</f>
        <v>0</v>
      </c>
      <c r="V4281" s="13" t="str">
        <f>IF(OR(Table2[[#This Row],[7d_positivity_public]]=0,ISBLANK(Table2[[#This Row],[7d_positivity_public]])),"",(Table2[[#This Row],[7d_positivity_public]]-Table2[[#This Row],[7d_positivity_all]])/Table2[[#This Row],[7d_positivity_public]])</f>
        <v/>
      </c>
      <c r="W4281" s="13"/>
    </row>
    <row r="4282" spans="1:23" x14ac:dyDescent="0.25">
      <c r="A4282" s="10">
        <v>44537</v>
      </c>
      <c r="B4282">
        <v>135</v>
      </c>
      <c r="C4282" t="s">
        <v>95</v>
      </c>
      <c r="D4282">
        <v>21</v>
      </c>
      <c r="E4282">
        <v>4</v>
      </c>
      <c r="F4282">
        <v>17</v>
      </c>
      <c r="G4282">
        <v>13</v>
      </c>
      <c r="H4282">
        <v>79</v>
      </c>
      <c r="I4282">
        <v>1</v>
      </c>
      <c r="J4282">
        <v>63</v>
      </c>
      <c r="K4282">
        <v>80</v>
      </c>
      <c r="L4282">
        <v>70</v>
      </c>
      <c r="M4282">
        <v>87</v>
      </c>
      <c r="N4282">
        <v>75</v>
      </c>
      <c r="O4282">
        <v>57</v>
      </c>
      <c r="P4282">
        <v>77</v>
      </c>
      <c r="Q4282">
        <v>66</v>
      </c>
      <c r="R4282">
        <v>84</v>
      </c>
      <c r="S4282">
        <v>43</v>
      </c>
      <c r="T4282" s="34">
        <f>_xlfn.XLOOKUP(B4282,'LHA Demog pivot'!$B$4:$B$93,'LHA Demog pivot'!$C$4:$C$93,,,1)</f>
        <v>10220</v>
      </c>
      <c r="U4282" s="36">
        <f>ROUND(Table2[[#This Row],[LHA_Pop_2016]]*Table2[[#This Row],[C_ADR_7day]]/100000*7,0)</f>
        <v>15</v>
      </c>
      <c r="V4282" s="13">
        <f>IF(OR(Table2[[#This Row],[7d_positivity_public]]=0,ISBLANK(Table2[[#This Row],[7d_positivity_public]])),"",(Table2[[#This Row],[7d_positivity_public]]-Table2[[#This Row],[7d_positivity_all]])/Table2[[#This Row],[7d_positivity_public]])</f>
        <v>1</v>
      </c>
      <c r="W4282" s="13"/>
    </row>
    <row r="4283" spans="1:23" x14ac:dyDescent="0.25">
      <c r="A4283" s="10">
        <v>44537</v>
      </c>
      <c r="B4283">
        <v>136</v>
      </c>
      <c r="C4283" t="s">
        <v>253</v>
      </c>
      <c r="D4283">
        <v>5</v>
      </c>
      <c r="E4283">
        <v>7</v>
      </c>
      <c r="F4283">
        <v>-2</v>
      </c>
      <c r="G4283">
        <v>4</v>
      </c>
      <c r="H4283">
        <v>85</v>
      </c>
      <c r="I4283">
        <v>0</v>
      </c>
      <c r="J4283">
        <v>78</v>
      </c>
      <c r="K4283">
        <v>85</v>
      </c>
      <c r="L4283">
        <v>79</v>
      </c>
      <c r="M4283">
        <v>90</v>
      </c>
      <c r="N4283">
        <v>81</v>
      </c>
      <c r="O4283">
        <v>73</v>
      </c>
      <c r="P4283">
        <v>82</v>
      </c>
      <c r="Q4283">
        <v>74</v>
      </c>
      <c r="R4283">
        <v>88</v>
      </c>
      <c r="S4283">
        <v>60</v>
      </c>
      <c r="T4283" s="34">
        <f>_xlfn.XLOOKUP(B4283,'LHA Demog pivot'!$B$4:$B$93,'LHA Demog pivot'!$C$4:$C$93,,,1)</f>
        <v>66849</v>
      </c>
      <c r="U4283" s="36">
        <f>ROUND(Table2[[#This Row],[LHA_Pop_2016]]*Table2[[#This Row],[C_ADR_7day]]/100000*7,0)</f>
        <v>23</v>
      </c>
      <c r="V4283" s="13">
        <f>IF(OR(Table2[[#This Row],[7d_positivity_public]]=0,ISBLANK(Table2[[#This Row],[7d_positivity_public]])),"",(Table2[[#This Row],[7d_positivity_public]]-Table2[[#This Row],[7d_positivity_all]])/Table2[[#This Row],[7d_positivity_public]])</f>
        <v>1</v>
      </c>
      <c r="W4283" s="13"/>
    </row>
    <row r="4284" spans="1:23" x14ac:dyDescent="0.25">
      <c r="A4284" s="10">
        <v>44537</v>
      </c>
      <c r="B4284">
        <v>137</v>
      </c>
      <c r="C4284" t="s">
        <v>254</v>
      </c>
      <c r="D4284">
        <v>9</v>
      </c>
      <c r="E4284">
        <v>9</v>
      </c>
      <c r="F4284">
        <v>0</v>
      </c>
      <c r="G4284">
        <v>6</v>
      </c>
      <c r="H4284">
        <v>89</v>
      </c>
      <c r="I4284">
        <v>5</v>
      </c>
      <c r="J4284">
        <v>80</v>
      </c>
      <c r="K4284">
        <v>89</v>
      </c>
      <c r="L4284">
        <v>88</v>
      </c>
      <c r="M4284">
        <v>90</v>
      </c>
      <c r="N4284">
        <v>85</v>
      </c>
      <c r="O4284">
        <v>75</v>
      </c>
      <c r="P4284">
        <v>86</v>
      </c>
      <c r="Q4284">
        <v>84</v>
      </c>
      <c r="R4284">
        <v>89</v>
      </c>
      <c r="S4284">
        <v>51</v>
      </c>
      <c r="T4284" s="34">
        <f>_xlfn.XLOOKUP(B4284,'LHA Demog pivot'!$B$4:$B$93,'LHA Demog pivot'!$C$4:$C$93,,,1)</f>
        <v>194882</v>
      </c>
      <c r="U4284" s="36">
        <f>ROUND(Table2[[#This Row],[LHA_Pop_2016]]*Table2[[#This Row],[C_ADR_7day]]/100000*7,0)</f>
        <v>123</v>
      </c>
      <c r="V4284" s="13">
        <f>IF(OR(Table2[[#This Row],[7d_positivity_public]]=0,ISBLANK(Table2[[#This Row],[7d_positivity_public]])),"",(Table2[[#This Row],[7d_positivity_public]]-Table2[[#This Row],[7d_positivity_all]])/Table2[[#This Row],[7d_positivity_public]])</f>
        <v>1</v>
      </c>
      <c r="W4284" s="13"/>
    </row>
    <row r="4285" spans="1:23" x14ac:dyDescent="0.25">
      <c r="A4285" s="10">
        <v>44537</v>
      </c>
      <c r="B4285">
        <v>138</v>
      </c>
      <c r="C4285" t="s">
        <v>116</v>
      </c>
      <c r="D4285">
        <v>4</v>
      </c>
      <c r="E4285">
        <v>25</v>
      </c>
      <c r="F4285">
        <v>-21</v>
      </c>
      <c r="G4285">
        <v>6</v>
      </c>
      <c r="H4285">
        <v>88</v>
      </c>
      <c r="I4285">
        <v>7</v>
      </c>
      <c r="J4285">
        <v>82</v>
      </c>
      <c r="K4285">
        <v>88</v>
      </c>
      <c r="L4285">
        <v>82</v>
      </c>
      <c r="M4285">
        <v>91</v>
      </c>
      <c r="N4285">
        <v>85</v>
      </c>
      <c r="O4285">
        <v>76</v>
      </c>
      <c r="P4285">
        <v>86</v>
      </c>
      <c r="Q4285">
        <v>79</v>
      </c>
      <c r="R4285">
        <v>89</v>
      </c>
      <c r="S4285">
        <v>53</v>
      </c>
      <c r="T4285" s="34">
        <f>_xlfn.XLOOKUP(B4285,'LHA Demog pivot'!$B$4:$B$93,'LHA Demog pivot'!$C$4:$C$93,,,1)</f>
        <v>12110</v>
      </c>
      <c r="U4285" s="36">
        <f>ROUND(Table2[[#This Row],[LHA_Pop_2016]]*Table2[[#This Row],[C_ADR_7day]]/100000*7,0)</f>
        <v>3</v>
      </c>
      <c r="V4285" s="13">
        <f>IF(OR(Table2[[#This Row],[7d_positivity_public]]=0,ISBLANK(Table2[[#This Row],[7d_positivity_public]])),"",(Table2[[#This Row],[7d_positivity_public]]-Table2[[#This Row],[7d_positivity_all]])/Table2[[#This Row],[7d_positivity_public]])</f>
        <v>1</v>
      </c>
      <c r="W4285" s="13"/>
    </row>
    <row r="4286" spans="1:23" x14ac:dyDescent="0.25">
      <c r="A4286" s="10">
        <v>44537</v>
      </c>
      <c r="B4286">
        <v>139</v>
      </c>
      <c r="C4286" t="s">
        <v>118</v>
      </c>
      <c r="D4286">
        <v>7</v>
      </c>
      <c r="E4286">
        <v>18</v>
      </c>
      <c r="F4286">
        <v>-11</v>
      </c>
      <c r="G4286">
        <v>7</v>
      </c>
      <c r="H4286">
        <v>73</v>
      </c>
      <c r="I4286">
        <v>0</v>
      </c>
      <c r="J4286">
        <v>45</v>
      </c>
      <c r="K4286">
        <v>75</v>
      </c>
      <c r="L4286">
        <v>63</v>
      </c>
      <c r="M4286">
        <v>83</v>
      </c>
      <c r="N4286">
        <v>69</v>
      </c>
      <c r="O4286">
        <v>41</v>
      </c>
      <c r="P4286">
        <v>71</v>
      </c>
      <c r="Q4286">
        <v>57</v>
      </c>
      <c r="R4286">
        <v>80</v>
      </c>
      <c r="S4286">
        <v>45</v>
      </c>
      <c r="T4286" s="34">
        <f>_xlfn.XLOOKUP(B4286,'LHA Demog pivot'!$B$4:$B$93,'LHA Demog pivot'!$C$4:$C$93,,,1)</f>
        <v>7285</v>
      </c>
      <c r="U4286" s="36">
        <f>ROUND(Table2[[#This Row],[LHA_Pop_2016]]*Table2[[#This Row],[C_ADR_7day]]/100000*7,0)</f>
        <v>4</v>
      </c>
      <c r="V4286" s="13">
        <f>IF(OR(Table2[[#This Row],[7d_positivity_public]]=0,ISBLANK(Table2[[#This Row],[7d_positivity_public]])),"",(Table2[[#This Row],[7d_positivity_public]]-Table2[[#This Row],[7d_positivity_all]])/Table2[[#This Row],[7d_positivity_public]])</f>
        <v>1</v>
      </c>
      <c r="W4286" s="13"/>
    </row>
    <row r="4287" spans="1:23" x14ac:dyDescent="0.25">
      <c r="A4287" s="10">
        <v>44537</v>
      </c>
      <c r="B4287">
        <v>141</v>
      </c>
      <c r="C4287" t="s">
        <v>255</v>
      </c>
      <c r="D4287">
        <v>3</v>
      </c>
      <c r="E4287">
        <v>2</v>
      </c>
      <c r="F4287">
        <v>1</v>
      </c>
      <c r="G4287">
        <v>1</v>
      </c>
      <c r="H4287">
        <v>96</v>
      </c>
      <c r="I4287">
        <v>9</v>
      </c>
      <c r="J4287">
        <v>88</v>
      </c>
      <c r="K4287">
        <v>97</v>
      </c>
      <c r="L4287">
        <v>99</v>
      </c>
      <c r="M4287">
        <v>94</v>
      </c>
      <c r="N4287">
        <v>92</v>
      </c>
      <c r="O4287">
        <v>80</v>
      </c>
      <c r="P4287">
        <v>92</v>
      </c>
      <c r="Q4287">
        <v>93</v>
      </c>
      <c r="R4287">
        <v>92</v>
      </c>
      <c r="S4287">
        <v>61</v>
      </c>
      <c r="T4287" s="34">
        <f>_xlfn.XLOOKUP(B4287,'LHA Demog pivot'!$B$4:$B$93,'LHA Demog pivot'!$C$4:$C$93,,,1)</f>
        <v>8085</v>
      </c>
      <c r="U4287" s="36">
        <f>ROUND(Table2[[#This Row],[LHA_Pop_2016]]*Table2[[#This Row],[C_ADR_7day]]/100000*7,0)</f>
        <v>2</v>
      </c>
      <c r="V4287" s="13">
        <f>IF(OR(Table2[[#This Row],[7d_positivity_public]]=0,ISBLANK(Table2[[#This Row],[7d_positivity_public]])),"",(Table2[[#This Row],[7d_positivity_public]]-Table2[[#This Row],[7d_positivity_all]])/Table2[[#This Row],[7d_positivity_public]])</f>
        <v>1</v>
      </c>
      <c r="W4287" s="13"/>
    </row>
    <row r="4288" spans="1:23" x14ac:dyDescent="0.25">
      <c r="A4288" s="10">
        <v>44537</v>
      </c>
      <c r="B4288">
        <v>142</v>
      </c>
      <c r="C4288" t="s">
        <v>120</v>
      </c>
      <c r="D4288">
        <v>17</v>
      </c>
      <c r="E4288">
        <v>19</v>
      </c>
      <c r="F4288">
        <v>-2</v>
      </c>
      <c r="G4288">
        <v>13</v>
      </c>
      <c r="H4288">
        <v>82</v>
      </c>
      <c r="I4288">
        <v>3</v>
      </c>
      <c r="J4288">
        <v>68</v>
      </c>
      <c r="K4288">
        <v>83</v>
      </c>
      <c r="L4288">
        <v>74</v>
      </c>
      <c r="M4288">
        <v>88</v>
      </c>
      <c r="N4288">
        <v>78</v>
      </c>
      <c r="O4288">
        <v>63</v>
      </c>
      <c r="P4288">
        <v>79</v>
      </c>
      <c r="Q4288">
        <v>69</v>
      </c>
      <c r="R4288">
        <v>86</v>
      </c>
      <c r="S4288">
        <v>56</v>
      </c>
      <c r="T4288" s="34">
        <f>_xlfn.XLOOKUP(B4288,'LHA Demog pivot'!$B$4:$B$93,'LHA Demog pivot'!$C$4:$C$93,,,1)</f>
        <v>33648</v>
      </c>
      <c r="U4288" s="36">
        <f>ROUND(Table2[[#This Row],[LHA_Pop_2016]]*Table2[[#This Row],[C_ADR_7day]]/100000*7,0)</f>
        <v>40</v>
      </c>
      <c r="V4288" s="13">
        <f>IF(OR(Table2[[#This Row],[7d_positivity_public]]=0,ISBLANK(Table2[[#This Row],[7d_positivity_public]])),"",(Table2[[#This Row],[7d_positivity_public]]-Table2[[#This Row],[7d_positivity_all]])/Table2[[#This Row],[7d_positivity_public]])</f>
        <v>1</v>
      </c>
      <c r="W4288" s="13"/>
    </row>
    <row r="4289" spans="1:23" x14ac:dyDescent="0.25">
      <c r="A4289" s="10">
        <v>44537</v>
      </c>
      <c r="B4289">
        <v>143</v>
      </c>
      <c r="C4289" t="s">
        <v>256</v>
      </c>
      <c r="D4289">
        <v>13</v>
      </c>
      <c r="E4289">
        <v>9</v>
      </c>
      <c r="F4289">
        <v>4</v>
      </c>
      <c r="G4289">
        <v>7</v>
      </c>
      <c r="H4289">
        <v>90</v>
      </c>
      <c r="I4289">
        <v>2</v>
      </c>
      <c r="J4289">
        <v>83</v>
      </c>
      <c r="K4289">
        <v>90</v>
      </c>
      <c r="L4289">
        <v>89</v>
      </c>
      <c r="M4289">
        <v>92</v>
      </c>
      <c r="N4289">
        <v>86</v>
      </c>
      <c r="O4289">
        <v>78</v>
      </c>
      <c r="P4289">
        <v>87</v>
      </c>
      <c r="Q4289">
        <v>84</v>
      </c>
      <c r="R4289">
        <v>90</v>
      </c>
      <c r="S4289">
        <v>55</v>
      </c>
      <c r="T4289" s="34">
        <f>_xlfn.XLOOKUP(B4289,'LHA Demog pivot'!$B$4:$B$93,'LHA Demog pivot'!$C$4:$C$93,,,1)</f>
        <v>113287</v>
      </c>
      <c r="U4289" s="36">
        <f>ROUND(Table2[[#This Row],[LHA_Pop_2016]]*Table2[[#This Row],[C_ADR_7day]]/100000*7,0)</f>
        <v>103</v>
      </c>
      <c r="V4289" s="13">
        <f>IF(OR(Table2[[#This Row],[7d_positivity_public]]=0,ISBLANK(Table2[[#This Row],[7d_positivity_public]])),"",(Table2[[#This Row],[7d_positivity_public]]-Table2[[#This Row],[7d_positivity_all]])/Table2[[#This Row],[7d_positivity_public]])</f>
        <v>1</v>
      </c>
      <c r="W4289" s="13"/>
    </row>
    <row r="4290" spans="1:23" x14ac:dyDescent="0.25">
      <c r="A4290" s="10">
        <v>44537</v>
      </c>
      <c r="B4290">
        <v>144</v>
      </c>
      <c r="C4290" t="s">
        <v>257</v>
      </c>
      <c r="D4290">
        <v>13</v>
      </c>
      <c r="E4290">
        <v>2</v>
      </c>
      <c r="F4290">
        <v>11</v>
      </c>
      <c r="G4290">
        <v>8</v>
      </c>
      <c r="H4290">
        <v>78</v>
      </c>
      <c r="I4290">
        <v>1</v>
      </c>
      <c r="J4290">
        <v>64</v>
      </c>
      <c r="K4290">
        <v>79</v>
      </c>
      <c r="L4290">
        <v>68</v>
      </c>
      <c r="M4290">
        <v>84</v>
      </c>
      <c r="N4290">
        <v>74</v>
      </c>
      <c r="O4290">
        <v>57</v>
      </c>
      <c r="P4290">
        <v>75</v>
      </c>
      <c r="Q4290">
        <v>60</v>
      </c>
      <c r="R4290">
        <v>82</v>
      </c>
      <c r="S4290">
        <v>41</v>
      </c>
      <c r="T4290" s="34">
        <f>_xlfn.XLOOKUP(B4290,'LHA Demog pivot'!$B$4:$B$93,'LHA Demog pivot'!$C$4:$C$93,,,1)</f>
        <v>14112</v>
      </c>
      <c r="U4290" s="36">
        <f>ROUND(Table2[[#This Row],[LHA_Pop_2016]]*Table2[[#This Row],[C_ADR_7day]]/100000*7,0)</f>
        <v>13</v>
      </c>
      <c r="V4290" s="13">
        <f>IF(OR(Table2[[#This Row],[7d_positivity_public]]=0,ISBLANK(Table2[[#This Row],[7d_positivity_public]])),"",(Table2[[#This Row],[7d_positivity_public]]-Table2[[#This Row],[7d_positivity_all]])/Table2[[#This Row],[7d_positivity_public]])</f>
        <v>1</v>
      </c>
      <c r="W4290" s="13"/>
    </row>
    <row r="4291" spans="1:23" x14ac:dyDescent="0.25">
      <c r="A4291" s="10">
        <v>44537</v>
      </c>
      <c r="B4291">
        <v>145</v>
      </c>
      <c r="C4291" t="s">
        <v>258</v>
      </c>
      <c r="D4291">
        <v>46</v>
      </c>
      <c r="E4291">
        <v>36</v>
      </c>
      <c r="F4291">
        <v>10</v>
      </c>
      <c r="G4291">
        <v>21</v>
      </c>
      <c r="H4291">
        <v>78</v>
      </c>
      <c r="I4291">
        <v>9</v>
      </c>
      <c r="J4291">
        <v>65</v>
      </c>
      <c r="K4291">
        <v>79</v>
      </c>
      <c r="L4291">
        <v>73</v>
      </c>
      <c r="M4291">
        <v>83</v>
      </c>
      <c r="N4291">
        <v>74</v>
      </c>
      <c r="O4291">
        <v>60</v>
      </c>
      <c r="P4291">
        <v>75</v>
      </c>
      <c r="Q4291">
        <v>68</v>
      </c>
      <c r="R4291">
        <v>80</v>
      </c>
      <c r="S4291">
        <v>43</v>
      </c>
      <c r="T4291" s="34">
        <f>_xlfn.XLOOKUP(B4291,'LHA Demog pivot'!$B$4:$B$93,'LHA Demog pivot'!$C$4:$C$93,,,1)</f>
        <v>4050</v>
      </c>
      <c r="U4291" s="36">
        <f>ROUND(Table2[[#This Row],[LHA_Pop_2016]]*Table2[[#This Row],[C_ADR_7day]]/100000*7,0)</f>
        <v>13</v>
      </c>
      <c r="V4291" s="13">
        <f>IF(OR(Table2[[#This Row],[7d_positivity_public]]=0,ISBLANK(Table2[[#This Row],[7d_positivity_public]])),"",(Table2[[#This Row],[7d_positivity_public]]-Table2[[#This Row],[7d_positivity_all]])/Table2[[#This Row],[7d_positivity_public]])</f>
        <v>1</v>
      </c>
      <c r="W4291" s="13"/>
    </row>
    <row r="4292" spans="1:23" x14ac:dyDescent="0.25">
      <c r="A4292" s="10">
        <v>44537</v>
      </c>
      <c r="B4292">
        <v>146</v>
      </c>
      <c r="C4292" t="s">
        <v>259</v>
      </c>
      <c r="D4292">
        <v>41</v>
      </c>
      <c r="E4292">
        <v>47</v>
      </c>
      <c r="F4292">
        <v>-6</v>
      </c>
      <c r="G4292">
        <v>18</v>
      </c>
      <c r="H4292">
        <v>79</v>
      </c>
      <c r="I4292">
        <v>0</v>
      </c>
      <c r="J4292">
        <v>69</v>
      </c>
      <c r="K4292">
        <v>80</v>
      </c>
      <c r="L4292">
        <v>75</v>
      </c>
      <c r="M4292">
        <v>85</v>
      </c>
      <c r="N4292">
        <v>74</v>
      </c>
      <c r="O4292">
        <v>61</v>
      </c>
      <c r="P4292">
        <v>75</v>
      </c>
      <c r="Q4292">
        <v>68</v>
      </c>
      <c r="R4292">
        <v>82</v>
      </c>
      <c r="S4292">
        <v>47</v>
      </c>
      <c r="T4292" s="34">
        <f>_xlfn.XLOOKUP(B4292,'LHA Demog pivot'!$B$4:$B$93,'LHA Demog pivot'!$C$4:$C$93,,,1)</f>
        <v>24815</v>
      </c>
      <c r="U4292" s="36">
        <f>ROUND(Table2[[#This Row],[LHA_Pop_2016]]*Table2[[#This Row],[C_ADR_7day]]/100000*7,0)</f>
        <v>71</v>
      </c>
      <c r="V4292" s="13">
        <f>IF(OR(Table2[[#This Row],[7d_positivity_public]]=0,ISBLANK(Table2[[#This Row],[7d_positivity_public]])),"",(Table2[[#This Row],[7d_positivity_public]]-Table2[[#This Row],[7d_positivity_all]])/Table2[[#This Row],[7d_positivity_public]])</f>
        <v>1</v>
      </c>
      <c r="W4292" s="13"/>
    </row>
    <row r="4293" spans="1:23" x14ac:dyDescent="0.25">
      <c r="A4293" s="10">
        <v>44537</v>
      </c>
      <c r="B4293">
        <v>147</v>
      </c>
      <c r="C4293" t="s">
        <v>260</v>
      </c>
      <c r="D4293">
        <v>4</v>
      </c>
      <c r="E4293">
        <v>0</v>
      </c>
      <c r="F4293">
        <v>4</v>
      </c>
      <c r="G4293">
        <v>0</v>
      </c>
      <c r="H4293">
        <v>81</v>
      </c>
      <c r="I4293">
        <v>11</v>
      </c>
      <c r="J4293">
        <v>74</v>
      </c>
      <c r="K4293">
        <v>81</v>
      </c>
      <c r="L4293">
        <v>76</v>
      </c>
      <c r="M4293">
        <v>85</v>
      </c>
      <c r="N4293">
        <v>76</v>
      </c>
      <c r="O4293">
        <v>66</v>
      </c>
      <c r="P4293">
        <v>77</v>
      </c>
      <c r="Q4293">
        <v>69</v>
      </c>
      <c r="R4293">
        <v>83</v>
      </c>
      <c r="S4293">
        <v>50</v>
      </c>
      <c r="T4293" s="34">
        <f>_xlfn.XLOOKUP(B4293,'LHA Demog pivot'!$B$4:$B$93,'LHA Demog pivot'!$C$4:$C$93,,,1)</f>
        <v>4012</v>
      </c>
      <c r="U4293" s="36">
        <f>ROUND(Table2[[#This Row],[LHA_Pop_2016]]*Table2[[#This Row],[C_ADR_7day]]/100000*7,0)</f>
        <v>1</v>
      </c>
      <c r="V4293" s="13" t="str">
        <f>IF(OR(Table2[[#This Row],[7d_positivity_public]]=0,ISBLANK(Table2[[#This Row],[7d_positivity_public]])),"",(Table2[[#This Row],[7d_positivity_public]]-Table2[[#This Row],[7d_positivity_all]])/Table2[[#This Row],[7d_positivity_public]])</f>
        <v/>
      </c>
      <c r="W4293" s="13"/>
    </row>
    <row r="4294" spans="1:23" x14ac:dyDescent="0.25">
      <c r="A4294" s="10">
        <v>44537</v>
      </c>
      <c r="B4294">
        <v>148</v>
      </c>
      <c r="C4294" t="s">
        <v>261</v>
      </c>
      <c r="D4294">
        <v>17</v>
      </c>
      <c r="E4294">
        <v>6</v>
      </c>
      <c r="F4294">
        <v>11</v>
      </c>
      <c r="G4294">
        <v>15</v>
      </c>
      <c r="H4294">
        <v>80</v>
      </c>
      <c r="I4294">
        <v>8</v>
      </c>
      <c r="J4294">
        <v>64</v>
      </c>
      <c r="K4294">
        <v>82</v>
      </c>
      <c r="L4294">
        <v>74</v>
      </c>
      <c r="M4294">
        <v>86</v>
      </c>
      <c r="N4294">
        <v>75</v>
      </c>
      <c r="O4294">
        <v>55</v>
      </c>
      <c r="P4294">
        <v>77</v>
      </c>
      <c r="Q4294">
        <v>67</v>
      </c>
      <c r="R4294">
        <v>83</v>
      </c>
      <c r="S4294">
        <v>31</v>
      </c>
      <c r="T4294" s="34">
        <f>_xlfn.XLOOKUP(B4294,'LHA Demog pivot'!$B$4:$B$93,'LHA Demog pivot'!$C$4:$C$93,,,1)</f>
        <v>6548</v>
      </c>
      <c r="U4294" s="36">
        <f>ROUND(Table2[[#This Row],[LHA_Pop_2016]]*Table2[[#This Row],[C_ADR_7day]]/100000*7,0)</f>
        <v>8</v>
      </c>
      <c r="V4294" s="13">
        <f>IF(OR(Table2[[#This Row],[7d_positivity_public]]=0,ISBLANK(Table2[[#This Row],[7d_positivity_public]])),"",(Table2[[#This Row],[7d_positivity_public]]-Table2[[#This Row],[7d_positivity_all]])/Table2[[#This Row],[7d_positivity_public]])</f>
        <v>1</v>
      </c>
      <c r="W4294" s="13"/>
    </row>
    <row r="4295" spans="1:23" x14ac:dyDescent="0.25">
      <c r="A4295" s="10">
        <v>44537</v>
      </c>
      <c r="B4295">
        <v>149</v>
      </c>
      <c r="C4295" t="s">
        <v>124</v>
      </c>
      <c r="D4295">
        <v>2</v>
      </c>
      <c r="E4295">
        <v>0</v>
      </c>
      <c r="F4295">
        <v>2</v>
      </c>
      <c r="G4295">
        <v>3</v>
      </c>
      <c r="H4295">
        <v>82</v>
      </c>
      <c r="I4295">
        <v>5</v>
      </c>
      <c r="J4295">
        <v>72</v>
      </c>
      <c r="K4295">
        <v>83</v>
      </c>
      <c r="L4295">
        <v>76</v>
      </c>
      <c r="M4295">
        <v>88</v>
      </c>
      <c r="N4295">
        <v>77</v>
      </c>
      <c r="O4295">
        <v>63</v>
      </c>
      <c r="P4295">
        <v>78</v>
      </c>
      <c r="Q4295">
        <v>69</v>
      </c>
      <c r="R4295">
        <v>85</v>
      </c>
      <c r="S4295">
        <v>40</v>
      </c>
      <c r="T4295" s="34">
        <f>_xlfn.XLOOKUP(B4295,'LHA Demog pivot'!$B$4:$B$93,'LHA Demog pivot'!$C$4:$C$93,,,1)</f>
        <v>10855</v>
      </c>
      <c r="U4295" s="36">
        <f>ROUND(Table2[[#This Row],[LHA_Pop_2016]]*Table2[[#This Row],[C_ADR_7day]]/100000*7,0)</f>
        <v>2</v>
      </c>
      <c r="V4295" s="13">
        <f>IF(OR(Table2[[#This Row],[7d_positivity_public]]=0,ISBLANK(Table2[[#This Row],[7d_positivity_public]])),"",(Table2[[#This Row],[7d_positivity_public]]-Table2[[#This Row],[7d_positivity_all]])/Table2[[#This Row],[7d_positivity_public]])</f>
        <v>1</v>
      </c>
      <c r="W4295" s="13"/>
    </row>
    <row r="4296" spans="1:23" x14ac:dyDescent="0.25">
      <c r="A4296" s="10">
        <v>44537</v>
      </c>
      <c r="B4296">
        <v>211</v>
      </c>
      <c r="C4296" t="s">
        <v>262</v>
      </c>
      <c r="D4296">
        <v>6</v>
      </c>
      <c r="E4296">
        <v>6</v>
      </c>
      <c r="F4296">
        <v>0</v>
      </c>
      <c r="G4296">
        <v>3</v>
      </c>
      <c r="H4296">
        <v>79</v>
      </c>
      <c r="I4296">
        <v>2</v>
      </c>
      <c r="J4296">
        <v>61</v>
      </c>
      <c r="K4296">
        <v>80</v>
      </c>
      <c r="L4296">
        <v>73</v>
      </c>
      <c r="M4296">
        <v>84</v>
      </c>
      <c r="N4296">
        <v>74</v>
      </c>
      <c r="O4296">
        <v>53</v>
      </c>
      <c r="P4296">
        <v>75</v>
      </c>
      <c r="Q4296">
        <v>67</v>
      </c>
      <c r="R4296">
        <v>80</v>
      </c>
      <c r="S4296">
        <v>38</v>
      </c>
      <c r="T4296" s="34">
        <f>_xlfn.XLOOKUP(B4296,'LHA Demog pivot'!$B$4:$B$93,'LHA Demog pivot'!$C$4:$C$93,,,1)</f>
        <v>8129</v>
      </c>
      <c r="U4296" s="36">
        <f>ROUND(Table2[[#This Row],[LHA_Pop_2016]]*Table2[[#This Row],[C_ADR_7day]]/100000*7,0)</f>
        <v>3</v>
      </c>
      <c r="V4296" s="13">
        <f>IF(OR(Table2[[#This Row],[7d_positivity_public]]=0,ISBLANK(Table2[[#This Row],[7d_positivity_public]])),"",(Table2[[#This Row],[7d_positivity_public]]-Table2[[#This Row],[7d_positivity_all]])/Table2[[#This Row],[7d_positivity_public]])</f>
        <v>1</v>
      </c>
      <c r="W4296" s="13"/>
    </row>
    <row r="4297" spans="1:23" x14ac:dyDescent="0.25">
      <c r="A4297" s="10">
        <v>44537</v>
      </c>
      <c r="B4297">
        <v>212</v>
      </c>
      <c r="C4297" t="s">
        <v>263</v>
      </c>
      <c r="D4297">
        <v>8</v>
      </c>
      <c r="E4297">
        <v>9</v>
      </c>
      <c r="F4297">
        <v>-1</v>
      </c>
      <c r="G4297">
        <v>7</v>
      </c>
      <c r="H4297">
        <v>82</v>
      </c>
      <c r="I4297">
        <v>12</v>
      </c>
      <c r="J4297">
        <v>72</v>
      </c>
      <c r="K4297">
        <v>83</v>
      </c>
      <c r="L4297">
        <v>78</v>
      </c>
      <c r="M4297">
        <v>88</v>
      </c>
      <c r="N4297">
        <v>78</v>
      </c>
      <c r="O4297">
        <v>67</v>
      </c>
      <c r="P4297">
        <v>79</v>
      </c>
      <c r="Q4297">
        <v>73</v>
      </c>
      <c r="R4297">
        <v>85</v>
      </c>
      <c r="S4297">
        <v>59</v>
      </c>
      <c r="T4297" s="34">
        <f>_xlfn.XLOOKUP(B4297,'LHA Demog pivot'!$B$4:$B$93,'LHA Demog pivot'!$C$4:$C$93,,,1)</f>
        <v>93177</v>
      </c>
      <c r="U4297" s="36">
        <f>ROUND(Table2[[#This Row],[LHA_Pop_2016]]*Table2[[#This Row],[C_ADR_7day]]/100000*7,0)</f>
        <v>52</v>
      </c>
      <c r="V4297" s="13">
        <f>IF(OR(Table2[[#This Row],[7d_positivity_public]]=0,ISBLANK(Table2[[#This Row],[7d_positivity_public]])),"",(Table2[[#This Row],[7d_positivity_public]]-Table2[[#This Row],[7d_positivity_all]])/Table2[[#This Row],[7d_positivity_public]])</f>
        <v>1</v>
      </c>
      <c r="W4297" s="13"/>
    </row>
    <row r="4298" spans="1:23" x14ac:dyDescent="0.25">
      <c r="A4298" s="10">
        <v>44537</v>
      </c>
      <c r="B4298">
        <v>213</v>
      </c>
      <c r="C4298" t="s">
        <v>264</v>
      </c>
      <c r="D4298">
        <v>7</v>
      </c>
      <c r="E4298">
        <v>9</v>
      </c>
      <c r="F4298">
        <v>-2</v>
      </c>
      <c r="G4298">
        <v>5</v>
      </c>
      <c r="H4298">
        <v>89</v>
      </c>
      <c r="I4298">
        <v>7</v>
      </c>
      <c r="J4298">
        <v>81</v>
      </c>
      <c r="K4298">
        <v>90</v>
      </c>
      <c r="L4298">
        <v>89</v>
      </c>
      <c r="M4298">
        <v>90</v>
      </c>
      <c r="N4298">
        <v>85</v>
      </c>
      <c r="O4298">
        <v>76</v>
      </c>
      <c r="P4298">
        <v>86</v>
      </c>
      <c r="Q4298">
        <v>85</v>
      </c>
      <c r="R4298">
        <v>88</v>
      </c>
      <c r="S4298">
        <v>48</v>
      </c>
      <c r="T4298" s="34">
        <f>_xlfn.XLOOKUP(B4298,'LHA Demog pivot'!$B$4:$B$93,'LHA Demog pivot'!$C$4:$C$93,,,1)</f>
        <v>141685</v>
      </c>
      <c r="U4298" s="36">
        <f>ROUND(Table2[[#This Row],[LHA_Pop_2016]]*Table2[[#This Row],[C_ADR_7day]]/100000*7,0)</f>
        <v>69</v>
      </c>
      <c r="V4298" s="13">
        <f>IF(OR(Table2[[#This Row],[7d_positivity_public]]=0,ISBLANK(Table2[[#This Row],[7d_positivity_public]])),"",(Table2[[#This Row],[7d_positivity_public]]-Table2[[#This Row],[7d_positivity_all]])/Table2[[#This Row],[7d_positivity_public]])</f>
        <v>1</v>
      </c>
      <c r="W4298" s="13"/>
    </row>
    <row r="4299" spans="1:23" x14ac:dyDescent="0.25">
      <c r="A4299" s="10">
        <v>44537</v>
      </c>
      <c r="B4299">
        <v>214</v>
      </c>
      <c r="C4299" t="s">
        <v>265</v>
      </c>
      <c r="D4299">
        <v>13</v>
      </c>
      <c r="E4299">
        <v>21</v>
      </c>
      <c r="F4299">
        <v>-8</v>
      </c>
      <c r="G4299">
        <v>8</v>
      </c>
      <c r="H4299">
        <v>82</v>
      </c>
      <c r="I4299">
        <v>9</v>
      </c>
      <c r="J4299">
        <v>76</v>
      </c>
      <c r="K4299">
        <v>83</v>
      </c>
      <c r="L4299">
        <v>78</v>
      </c>
      <c r="M4299">
        <v>88</v>
      </c>
      <c r="N4299">
        <v>79</v>
      </c>
      <c r="O4299">
        <v>70</v>
      </c>
      <c r="P4299">
        <v>79</v>
      </c>
      <c r="Q4299">
        <v>74</v>
      </c>
      <c r="R4299">
        <v>85</v>
      </c>
      <c r="S4299">
        <v>51</v>
      </c>
      <c r="T4299" s="34">
        <f>_xlfn.XLOOKUP(B4299,'LHA Demog pivot'!$B$4:$B$93,'LHA Demog pivot'!$C$4:$C$93,,,1)</f>
        <v>43157</v>
      </c>
      <c r="U4299" s="36">
        <f>ROUND(Table2[[#This Row],[LHA_Pop_2016]]*Table2[[#This Row],[C_ADR_7day]]/100000*7,0)</f>
        <v>39</v>
      </c>
      <c r="V4299" s="13">
        <f>IF(OR(Table2[[#This Row],[7d_positivity_public]]=0,ISBLANK(Table2[[#This Row],[7d_positivity_public]])),"",(Table2[[#This Row],[7d_positivity_public]]-Table2[[#This Row],[7d_positivity_all]])/Table2[[#This Row],[7d_positivity_public]])</f>
        <v>1</v>
      </c>
      <c r="W4299" s="13"/>
    </row>
    <row r="4300" spans="1:23" x14ac:dyDescent="0.25">
      <c r="A4300" s="10">
        <v>44537</v>
      </c>
      <c r="B4300">
        <v>215</v>
      </c>
      <c r="C4300" t="s">
        <v>135</v>
      </c>
      <c r="D4300">
        <v>4</v>
      </c>
      <c r="E4300">
        <v>9</v>
      </c>
      <c r="F4300">
        <v>-5</v>
      </c>
      <c r="G4300">
        <v>4</v>
      </c>
      <c r="H4300">
        <v>85</v>
      </c>
      <c r="I4300">
        <v>7</v>
      </c>
      <c r="J4300">
        <v>71</v>
      </c>
      <c r="K4300">
        <v>86</v>
      </c>
      <c r="L4300">
        <v>80</v>
      </c>
      <c r="M4300">
        <v>90</v>
      </c>
      <c r="N4300">
        <v>81</v>
      </c>
      <c r="O4300">
        <v>64</v>
      </c>
      <c r="P4300">
        <v>82</v>
      </c>
      <c r="Q4300">
        <v>73</v>
      </c>
      <c r="R4300">
        <v>88</v>
      </c>
      <c r="S4300">
        <v>61</v>
      </c>
      <c r="T4300" s="34">
        <f>_xlfn.XLOOKUP(B4300,'LHA Demog pivot'!$B$4:$B$93,'LHA Demog pivot'!$C$4:$C$93,,,1)</f>
        <v>9696</v>
      </c>
      <c r="U4300" s="36">
        <f>ROUND(Table2[[#This Row],[LHA_Pop_2016]]*Table2[[#This Row],[C_ADR_7day]]/100000*7,0)</f>
        <v>3</v>
      </c>
      <c r="V4300" s="13">
        <f>IF(OR(Table2[[#This Row],[7d_positivity_public]]=0,ISBLANK(Table2[[#This Row],[7d_positivity_public]])),"",(Table2[[#This Row],[7d_positivity_public]]-Table2[[#This Row],[7d_positivity_all]])/Table2[[#This Row],[7d_positivity_public]])</f>
        <v>1</v>
      </c>
      <c r="W4300" s="13"/>
    </row>
    <row r="4301" spans="1:23" x14ac:dyDescent="0.25">
      <c r="A4301" s="10">
        <v>44537</v>
      </c>
      <c r="B4301">
        <v>221</v>
      </c>
      <c r="C4301" t="s">
        <v>136</v>
      </c>
      <c r="D4301">
        <v>8</v>
      </c>
      <c r="E4301">
        <v>3</v>
      </c>
      <c r="F4301">
        <v>5</v>
      </c>
      <c r="G4301">
        <v>5</v>
      </c>
      <c r="H4301">
        <v>94</v>
      </c>
      <c r="I4301">
        <v>11</v>
      </c>
      <c r="J4301">
        <v>92</v>
      </c>
      <c r="K4301">
        <v>94</v>
      </c>
      <c r="L4301">
        <v>96</v>
      </c>
      <c r="M4301">
        <v>92</v>
      </c>
      <c r="N4301">
        <v>92</v>
      </c>
      <c r="O4301">
        <v>88</v>
      </c>
      <c r="P4301">
        <v>92</v>
      </c>
      <c r="Q4301">
        <v>93</v>
      </c>
      <c r="R4301">
        <v>90</v>
      </c>
      <c r="S4301">
        <v>56</v>
      </c>
      <c r="T4301" s="34">
        <f>_xlfn.XLOOKUP(B4301,'LHA Demog pivot'!$B$4:$B$93,'LHA Demog pivot'!$C$4:$C$93,,,1)</f>
        <v>70996</v>
      </c>
      <c r="U4301" s="36">
        <f>ROUND(Table2[[#This Row],[LHA_Pop_2016]]*Table2[[#This Row],[C_ADR_7day]]/100000*7,0)</f>
        <v>40</v>
      </c>
      <c r="V4301" s="13">
        <f>IF(OR(Table2[[#This Row],[7d_positivity_public]]=0,ISBLANK(Table2[[#This Row],[7d_positivity_public]])),"",(Table2[[#This Row],[7d_positivity_public]]-Table2[[#This Row],[7d_positivity_all]])/Table2[[#This Row],[7d_positivity_public]])</f>
        <v>1</v>
      </c>
      <c r="W4301" s="13"/>
    </row>
    <row r="4302" spans="1:23" x14ac:dyDescent="0.25">
      <c r="A4302" s="10">
        <v>44537</v>
      </c>
      <c r="B4302">
        <v>222</v>
      </c>
      <c r="C4302" t="s">
        <v>266</v>
      </c>
      <c r="D4302">
        <v>2</v>
      </c>
      <c r="E4302">
        <v>4</v>
      </c>
      <c r="F4302">
        <v>-2</v>
      </c>
      <c r="G4302">
        <v>2</v>
      </c>
      <c r="H4302">
        <v>95</v>
      </c>
      <c r="I4302">
        <v>11</v>
      </c>
      <c r="J4302">
        <v>92</v>
      </c>
      <c r="K4302">
        <v>95</v>
      </c>
      <c r="L4302">
        <v>99</v>
      </c>
      <c r="M4302">
        <v>90</v>
      </c>
      <c r="N4302">
        <v>92</v>
      </c>
      <c r="O4302">
        <v>87</v>
      </c>
      <c r="P4302">
        <v>93</v>
      </c>
      <c r="Q4302">
        <v>96</v>
      </c>
      <c r="R4302">
        <v>88</v>
      </c>
      <c r="S4302">
        <v>52</v>
      </c>
      <c r="T4302" s="34">
        <f>_xlfn.XLOOKUP(B4302,'LHA Demog pivot'!$B$4:$B$93,'LHA Demog pivot'!$C$4:$C$93,,,1)</f>
        <v>232755</v>
      </c>
      <c r="U4302" s="36">
        <f>ROUND(Table2[[#This Row],[LHA_Pop_2016]]*Table2[[#This Row],[C_ADR_7day]]/100000*7,0)</f>
        <v>33</v>
      </c>
      <c r="V4302" s="13">
        <f>IF(OR(Table2[[#This Row],[7d_positivity_public]]=0,ISBLANK(Table2[[#This Row],[7d_positivity_public]])),"",(Table2[[#This Row],[7d_positivity_public]]-Table2[[#This Row],[7d_positivity_all]])/Table2[[#This Row],[7d_positivity_public]])</f>
        <v>1</v>
      </c>
      <c r="W4302" s="13"/>
    </row>
    <row r="4303" spans="1:23" x14ac:dyDescent="0.25">
      <c r="A4303" s="10">
        <v>44537</v>
      </c>
      <c r="B4303">
        <v>223</v>
      </c>
      <c r="C4303" t="s">
        <v>267</v>
      </c>
      <c r="D4303">
        <v>9</v>
      </c>
      <c r="E4303">
        <v>11</v>
      </c>
      <c r="F4303">
        <v>-2</v>
      </c>
      <c r="G4303">
        <v>5</v>
      </c>
      <c r="H4303">
        <v>89</v>
      </c>
      <c r="I4303">
        <v>4</v>
      </c>
      <c r="J4303">
        <v>87</v>
      </c>
      <c r="K4303">
        <v>89</v>
      </c>
      <c r="L4303">
        <v>87</v>
      </c>
      <c r="M4303">
        <v>92</v>
      </c>
      <c r="N4303">
        <v>86</v>
      </c>
      <c r="O4303">
        <v>83</v>
      </c>
      <c r="P4303">
        <v>87</v>
      </c>
      <c r="Q4303">
        <v>84</v>
      </c>
      <c r="R4303">
        <v>90</v>
      </c>
      <c r="S4303">
        <v>60</v>
      </c>
      <c r="T4303" s="34">
        <f>_xlfn.XLOOKUP(B4303,'LHA Demog pivot'!$B$4:$B$93,'LHA Demog pivot'!$C$4:$C$93,,,1)</f>
        <v>101101</v>
      </c>
      <c r="U4303" s="36">
        <f>ROUND(Table2[[#This Row],[LHA_Pop_2016]]*Table2[[#This Row],[C_ADR_7day]]/100000*7,0)</f>
        <v>64</v>
      </c>
      <c r="V4303" s="13">
        <f>IF(OR(Table2[[#This Row],[7d_positivity_public]]=0,ISBLANK(Table2[[#This Row],[7d_positivity_public]])),"",(Table2[[#This Row],[7d_positivity_public]]-Table2[[#This Row],[7d_positivity_all]])/Table2[[#This Row],[7d_positivity_public]])</f>
        <v>1</v>
      </c>
      <c r="W4303" s="13"/>
    </row>
    <row r="4304" spans="1:23" x14ac:dyDescent="0.25">
      <c r="A4304" s="10">
        <v>44537</v>
      </c>
      <c r="B4304">
        <v>224</v>
      </c>
      <c r="C4304" t="s">
        <v>268</v>
      </c>
      <c r="D4304">
        <v>3</v>
      </c>
      <c r="E4304">
        <v>3</v>
      </c>
      <c r="F4304">
        <v>0</v>
      </c>
      <c r="G4304">
        <v>2</v>
      </c>
      <c r="H4304">
        <v>92</v>
      </c>
      <c r="I4304">
        <v>8</v>
      </c>
      <c r="J4304">
        <v>91</v>
      </c>
      <c r="K4304">
        <v>92</v>
      </c>
      <c r="L4304">
        <v>93</v>
      </c>
      <c r="M4304">
        <v>92</v>
      </c>
      <c r="N4304">
        <v>90</v>
      </c>
      <c r="O4304">
        <v>87</v>
      </c>
      <c r="P4304">
        <v>90</v>
      </c>
      <c r="Q4304">
        <v>90</v>
      </c>
      <c r="R4304">
        <v>90</v>
      </c>
      <c r="S4304">
        <v>60</v>
      </c>
      <c r="T4304" s="34">
        <f>_xlfn.XLOOKUP(B4304,'LHA Demog pivot'!$B$4:$B$93,'LHA Demog pivot'!$C$4:$C$93,,,1)</f>
        <v>234393</v>
      </c>
      <c r="U4304" s="36">
        <f>ROUND(Table2[[#This Row],[LHA_Pop_2016]]*Table2[[#This Row],[C_ADR_7day]]/100000*7,0)</f>
        <v>49</v>
      </c>
      <c r="V4304" s="13">
        <f>IF(OR(Table2[[#This Row],[7d_positivity_public]]=0,ISBLANK(Table2[[#This Row],[7d_positivity_public]])),"",(Table2[[#This Row],[7d_positivity_public]]-Table2[[#This Row],[7d_positivity_all]])/Table2[[#This Row],[7d_positivity_public]])</f>
        <v>1</v>
      </c>
      <c r="W4304" s="13"/>
    </row>
    <row r="4305" spans="1:23" x14ac:dyDescent="0.25">
      <c r="A4305" s="10">
        <v>44537</v>
      </c>
      <c r="B4305">
        <v>231</v>
      </c>
      <c r="C4305" t="s">
        <v>269</v>
      </c>
      <c r="D4305">
        <v>5</v>
      </c>
      <c r="E4305">
        <v>6</v>
      </c>
      <c r="F4305">
        <v>-1</v>
      </c>
      <c r="G4305">
        <v>3</v>
      </c>
      <c r="H4305">
        <v>90</v>
      </c>
      <c r="I4305">
        <v>4</v>
      </c>
      <c r="J4305">
        <v>87</v>
      </c>
      <c r="K4305">
        <v>90</v>
      </c>
      <c r="L4305">
        <v>88</v>
      </c>
      <c r="M4305">
        <v>92</v>
      </c>
      <c r="N4305">
        <v>87</v>
      </c>
      <c r="O4305">
        <v>82</v>
      </c>
      <c r="P4305">
        <v>87</v>
      </c>
      <c r="Q4305">
        <v>85</v>
      </c>
      <c r="R4305">
        <v>90</v>
      </c>
      <c r="S4305">
        <v>55</v>
      </c>
      <c r="T4305" s="34">
        <f>_xlfn.XLOOKUP(B4305,'LHA Demog pivot'!$B$4:$B$93,'LHA Demog pivot'!$C$4:$C$93,,,1)</f>
        <v>143778</v>
      </c>
      <c r="U4305" s="36">
        <f>ROUND(Table2[[#This Row],[LHA_Pop_2016]]*Table2[[#This Row],[C_ADR_7day]]/100000*7,0)</f>
        <v>50</v>
      </c>
      <c r="V4305" s="13">
        <f>IF(OR(Table2[[#This Row],[7d_positivity_public]]=0,ISBLANK(Table2[[#This Row],[7d_positivity_public]])),"",(Table2[[#This Row],[7d_positivity_public]]-Table2[[#This Row],[7d_positivity_all]])/Table2[[#This Row],[7d_positivity_public]])</f>
        <v>1</v>
      </c>
      <c r="W4305" s="13"/>
    </row>
    <row r="4306" spans="1:23" x14ac:dyDescent="0.25">
      <c r="A4306" s="10">
        <v>44537</v>
      </c>
      <c r="B4306">
        <v>232</v>
      </c>
      <c r="C4306" t="s">
        <v>270</v>
      </c>
      <c r="D4306">
        <v>6</v>
      </c>
      <c r="E4306">
        <v>1</v>
      </c>
      <c r="F4306">
        <v>5</v>
      </c>
      <c r="G4306">
        <v>4</v>
      </c>
      <c r="H4306">
        <v>95</v>
      </c>
      <c r="I4306">
        <v>8</v>
      </c>
      <c r="J4306">
        <v>95</v>
      </c>
      <c r="K4306">
        <v>95</v>
      </c>
      <c r="L4306">
        <v>96</v>
      </c>
      <c r="M4306">
        <v>95</v>
      </c>
      <c r="N4306">
        <v>93</v>
      </c>
      <c r="O4306">
        <v>91</v>
      </c>
      <c r="P4306">
        <v>93</v>
      </c>
      <c r="Q4306">
        <v>93</v>
      </c>
      <c r="R4306">
        <v>93</v>
      </c>
      <c r="S4306">
        <v>55</v>
      </c>
      <c r="T4306" s="34">
        <f>_xlfn.XLOOKUP(B4306,'LHA Demog pivot'!$B$4:$B$93,'LHA Demog pivot'!$C$4:$C$93,,,1)</f>
        <v>103064</v>
      </c>
      <c r="U4306" s="36">
        <f>ROUND(Table2[[#This Row],[LHA_Pop_2016]]*Table2[[#This Row],[C_ADR_7day]]/100000*7,0)</f>
        <v>43</v>
      </c>
      <c r="V4306" s="13">
        <f>IF(OR(Table2[[#This Row],[7d_positivity_public]]=0,ISBLANK(Table2[[#This Row],[7d_positivity_public]])),"",(Table2[[#This Row],[7d_positivity_public]]-Table2[[#This Row],[7d_positivity_all]])/Table2[[#This Row],[7d_positivity_public]])</f>
        <v>1</v>
      </c>
      <c r="W4306" s="13"/>
    </row>
    <row r="4307" spans="1:23" x14ac:dyDescent="0.25">
      <c r="A4307" s="10">
        <v>44537</v>
      </c>
      <c r="B4307">
        <v>233</v>
      </c>
      <c r="C4307" t="s">
        <v>271</v>
      </c>
      <c r="D4307">
        <v>5</v>
      </c>
      <c r="E4307">
        <v>4</v>
      </c>
      <c r="F4307">
        <v>1</v>
      </c>
      <c r="G4307">
        <v>4</v>
      </c>
      <c r="H4307">
        <v>95</v>
      </c>
      <c r="I4307">
        <v>4</v>
      </c>
      <c r="J4307">
        <v>90</v>
      </c>
      <c r="K4307">
        <v>96</v>
      </c>
      <c r="L4307">
        <v>97</v>
      </c>
      <c r="M4307">
        <v>94</v>
      </c>
      <c r="N4307">
        <v>92</v>
      </c>
      <c r="O4307">
        <v>84</v>
      </c>
      <c r="P4307">
        <v>93</v>
      </c>
      <c r="Q4307">
        <v>93</v>
      </c>
      <c r="R4307">
        <v>92</v>
      </c>
      <c r="S4307">
        <v>44</v>
      </c>
      <c r="T4307" s="34">
        <f>_xlfn.XLOOKUP(B4307,'LHA Demog pivot'!$B$4:$B$93,'LHA Demog pivot'!$C$4:$C$93,,,1)</f>
        <v>443367</v>
      </c>
      <c r="U4307" s="36">
        <f>ROUND(Table2[[#This Row],[LHA_Pop_2016]]*Table2[[#This Row],[C_ADR_7day]]/100000*7,0)</f>
        <v>155</v>
      </c>
      <c r="V4307" s="13">
        <f>IF(OR(Table2[[#This Row],[7d_positivity_public]]=0,ISBLANK(Table2[[#This Row],[7d_positivity_public]])),"",(Table2[[#This Row],[7d_positivity_public]]-Table2[[#This Row],[7d_positivity_all]])/Table2[[#This Row],[7d_positivity_public]])</f>
        <v>1</v>
      </c>
      <c r="W4307" s="13"/>
    </row>
    <row r="4308" spans="1:23" x14ac:dyDescent="0.25">
      <c r="A4308" s="10">
        <v>44537</v>
      </c>
      <c r="B4308">
        <v>234</v>
      </c>
      <c r="C4308" t="s">
        <v>272</v>
      </c>
      <c r="D4308">
        <v>3</v>
      </c>
      <c r="E4308">
        <v>5</v>
      </c>
      <c r="F4308">
        <v>-2</v>
      </c>
      <c r="G4308">
        <v>3</v>
      </c>
      <c r="H4308">
        <v>91</v>
      </c>
      <c r="I4308">
        <v>4</v>
      </c>
      <c r="J4308">
        <v>90</v>
      </c>
      <c r="K4308">
        <v>91</v>
      </c>
      <c r="L4308">
        <v>90</v>
      </c>
      <c r="M4308">
        <v>92</v>
      </c>
      <c r="N4308">
        <v>89</v>
      </c>
      <c r="O4308">
        <v>87</v>
      </c>
      <c r="P4308">
        <v>89</v>
      </c>
      <c r="Q4308">
        <v>87</v>
      </c>
      <c r="R4308">
        <v>91</v>
      </c>
      <c r="S4308">
        <v>62</v>
      </c>
      <c r="T4308" s="34">
        <f>_xlfn.XLOOKUP(B4308,'LHA Demog pivot'!$B$4:$B$93,'LHA Demog pivot'!$C$4:$C$93,,,1)</f>
        <v>94768</v>
      </c>
      <c r="U4308" s="36">
        <f>ROUND(Table2[[#This Row],[LHA_Pop_2016]]*Table2[[#This Row],[C_ADR_7day]]/100000*7,0)</f>
        <v>20</v>
      </c>
      <c r="V4308" s="13">
        <f>IF(OR(Table2[[#This Row],[7d_positivity_public]]=0,ISBLANK(Table2[[#This Row],[7d_positivity_public]])),"",(Table2[[#This Row],[7d_positivity_public]]-Table2[[#This Row],[7d_positivity_all]])/Table2[[#This Row],[7d_positivity_public]])</f>
        <v>1</v>
      </c>
      <c r="W4308" s="13"/>
    </row>
    <row r="4309" spans="1:23" x14ac:dyDescent="0.25">
      <c r="A4309" s="10">
        <v>44537</v>
      </c>
      <c r="B4309">
        <v>311</v>
      </c>
      <c r="C4309" t="s">
        <v>273</v>
      </c>
      <c r="D4309">
        <v>5</v>
      </c>
      <c r="E4309">
        <v>2</v>
      </c>
      <c r="F4309">
        <v>3</v>
      </c>
      <c r="G4309">
        <v>6</v>
      </c>
      <c r="H4309">
        <v>93</v>
      </c>
      <c r="I4309">
        <v>15</v>
      </c>
      <c r="J4309">
        <v>93</v>
      </c>
      <c r="K4309">
        <v>93</v>
      </c>
      <c r="L4309">
        <v>97</v>
      </c>
      <c r="M4309">
        <v>89</v>
      </c>
      <c r="N4309">
        <v>91</v>
      </c>
      <c r="O4309">
        <v>89</v>
      </c>
      <c r="P4309">
        <v>91</v>
      </c>
      <c r="Q4309">
        <v>94</v>
      </c>
      <c r="R4309">
        <v>88</v>
      </c>
      <c r="S4309">
        <v>37</v>
      </c>
      <c r="T4309" s="34">
        <f>_xlfn.XLOOKUP(B4309,'LHA Demog pivot'!$B$4:$B$93,'LHA Demog pivot'!$C$4:$C$93,,,1)</f>
        <v>198309</v>
      </c>
      <c r="U4309" s="36">
        <f>ROUND(Table2[[#This Row],[LHA_Pop_2016]]*Table2[[#This Row],[C_ADR_7day]]/100000*7,0)</f>
        <v>69</v>
      </c>
      <c r="V4309" s="13">
        <f>IF(OR(Table2[[#This Row],[7d_positivity_public]]=0,ISBLANK(Table2[[#This Row],[7d_positivity_public]])),"",(Table2[[#This Row],[7d_positivity_public]]-Table2[[#This Row],[7d_positivity_all]])/Table2[[#This Row],[7d_positivity_public]])</f>
        <v>1</v>
      </c>
      <c r="W4309" s="13"/>
    </row>
    <row r="4310" spans="1:23" x14ac:dyDescent="0.25">
      <c r="A4310" s="10">
        <v>44537</v>
      </c>
      <c r="B4310">
        <v>321</v>
      </c>
      <c r="C4310" t="s">
        <v>274</v>
      </c>
      <c r="D4310">
        <v>3</v>
      </c>
      <c r="E4310">
        <v>3</v>
      </c>
      <c r="F4310">
        <v>0</v>
      </c>
      <c r="G4310">
        <v>2</v>
      </c>
      <c r="H4310">
        <v>98</v>
      </c>
      <c r="I4310">
        <v>20</v>
      </c>
      <c r="J4310">
        <v>93</v>
      </c>
      <c r="K4310">
        <v>99</v>
      </c>
      <c r="L4310">
        <v>100</v>
      </c>
      <c r="M4310">
        <v>91</v>
      </c>
      <c r="N4310">
        <v>95</v>
      </c>
      <c r="O4310">
        <v>87</v>
      </c>
      <c r="P4310">
        <v>95</v>
      </c>
      <c r="Q4310">
        <v>100</v>
      </c>
      <c r="R4310">
        <v>88</v>
      </c>
      <c r="S4310">
        <v>51</v>
      </c>
      <c r="T4310" s="34">
        <f>_xlfn.XLOOKUP(B4310,'LHA Demog pivot'!$B$4:$B$93,'LHA Demog pivot'!$C$4:$C$93,,,1)</f>
        <v>122041</v>
      </c>
      <c r="U4310" s="36">
        <f>ROUND(Table2[[#This Row],[LHA_Pop_2016]]*Table2[[#This Row],[C_ADR_7day]]/100000*7,0)</f>
        <v>26</v>
      </c>
      <c r="V4310" s="13">
        <f>IF(OR(Table2[[#This Row],[7d_positivity_public]]=0,ISBLANK(Table2[[#This Row],[7d_positivity_public]])),"",(Table2[[#This Row],[7d_positivity_public]]-Table2[[#This Row],[7d_positivity_all]])/Table2[[#This Row],[7d_positivity_public]])</f>
        <v>1</v>
      </c>
      <c r="W4310" s="13"/>
    </row>
    <row r="4311" spans="1:23" x14ac:dyDescent="0.25">
      <c r="A4311" s="10">
        <v>44537</v>
      </c>
      <c r="B4311">
        <v>322</v>
      </c>
      <c r="C4311" t="s">
        <v>275</v>
      </c>
      <c r="D4311">
        <v>7</v>
      </c>
      <c r="E4311">
        <v>6</v>
      </c>
      <c r="F4311">
        <v>1</v>
      </c>
      <c r="G4311">
        <v>4</v>
      </c>
      <c r="H4311">
        <v>91</v>
      </c>
      <c r="I4311">
        <v>25</v>
      </c>
      <c r="J4311">
        <v>87</v>
      </c>
      <c r="K4311">
        <v>92</v>
      </c>
      <c r="L4311">
        <v>95</v>
      </c>
      <c r="M4311">
        <v>86</v>
      </c>
      <c r="N4311">
        <v>87</v>
      </c>
      <c r="O4311">
        <v>81</v>
      </c>
      <c r="P4311">
        <v>88</v>
      </c>
      <c r="Q4311">
        <v>91</v>
      </c>
      <c r="R4311">
        <v>83</v>
      </c>
      <c r="S4311">
        <v>38</v>
      </c>
      <c r="T4311" s="34">
        <f>_xlfn.XLOOKUP(B4311,'LHA Demog pivot'!$B$4:$B$93,'LHA Demog pivot'!$C$4:$C$93,,,1)</f>
        <v>61532</v>
      </c>
      <c r="U4311" s="36">
        <f>ROUND(Table2[[#This Row],[LHA_Pop_2016]]*Table2[[#This Row],[C_ADR_7day]]/100000*7,0)</f>
        <v>30</v>
      </c>
      <c r="V4311" s="13">
        <f>IF(OR(Table2[[#This Row],[7d_positivity_public]]=0,ISBLANK(Table2[[#This Row],[7d_positivity_public]])),"",(Table2[[#This Row],[7d_positivity_public]]-Table2[[#This Row],[7d_positivity_all]])/Table2[[#This Row],[7d_positivity_public]])</f>
        <v>1</v>
      </c>
      <c r="W4311" s="13"/>
    </row>
    <row r="4312" spans="1:23" x14ac:dyDescent="0.25">
      <c r="A4312" s="10">
        <v>44537</v>
      </c>
      <c r="B4312">
        <v>323</v>
      </c>
      <c r="C4312" t="s">
        <v>276</v>
      </c>
      <c r="D4312">
        <v>5</v>
      </c>
      <c r="E4312">
        <v>5</v>
      </c>
      <c r="F4312">
        <v>0</v>
      </c>
      <c r="G4312">
        <v>5</v>
      </c>
      <c r="H4312">
        <v>98</v>
      </c>
      <c r="I4312">
        <v>20</v>
      </c>
      <c r="J4312">
        <v>95</v>
      </c>
      <c r="K4312">
        <v>98</v>
      </c>
      <c r="L4312">
        <v>100</v>
      </c>
      <c r="M4312">
        <v>93</v>
      </c>
      <c r="N4312">
        <v>96</v>
      </c>
      <c r="O4312">
        <v>92</v>
      </c>
      <c r="P4312">
        <v>96</v>
      </c>
      <c r="Q4312">
        <v>100</v>
      </c>
      <c r="R4312">
        <v>91</v>
      </c>
      <c r="S4312">
        <v>34</v>
      </c>
      <c r="T4312" s="34">
        <f>_xlfn.XLOOKUP(B4312,'LHA Demog pivot'!$B$4:$B$93,'LHA Demog pivot'!$C$4:$C$93,,,1)</f>
        <v>103894</v>
      </c>
      <c r="U4312" s="36">
        <f>ROUND(Table2[[#This Row],[LHA_Pop_2016]]*Table2[[#This Row],[C_ADR_7day]]/100000*7,0)</f>
        <v>36</v>
      </c>
      <c r="V4312" s="13">
        <f>IF(OR(Table2[[#This Row],[7d_positivity_public]]=0,ISBLANK(Table2[[#This Row],[7d_positivity_public]])),"",(Table2[[#This Row],[7d_positivity_public]]-Table2[[#This Row],[7d_positivity_all]])/Table2[[#This Row],[7d_positivity_public]])</f>
        <v>1</v>
      </c>
      <c r="W4312" s="13"/>
    </row>
    <row r="4313" spans="1:23" x14ac:dyDescent="0.25">
      <c r="A4313" s="10">
        <v>44537</v>
      </c>
      <c r="B4313">
        <v>324</v>
      </c>
      <c r="C4313" t="s">
        <v>277</v>
      </c>
      <c r="D4313">
        <v>3</v>
      </c>
      <c r="E4313">
        <v>3</v>
      </c>
      <c r="F4313">
        <v>0</v>
      </c>
      <c r="G4313">
        <v>2</v>
      </c>
      <c r="H4313">
        <v>95</v>
      </c>
      <c r="I4313">
        <v>27</v>
      </c>
      <c r="J4313">
        <v>95</v>
      </c>
      <c r="K4313">
        <v>95</v>
      </c>
      <c r="L4313">
        <v>99</v>
      </c>
      <c r="M4313">
        <v>91</v>
      </c>
      <c r="N4313">
        <v>93</v>
      </c>
      <c r="O4313">
        <v>92</v>
      </c>
      <c r="P4313">
        <v>93</v>
      </c>
      <c r="Q4313">
        <v>97</v>
      </c>
      <c r="R4313">
        <v>90</v>
      </c>
      <c r="S4313">
        <v>53</v>
      </c>
      <c r="T4313" s="34">
        <f>_xlfn.XLOOKUP(B4313,'LHA Demog pivot'!$B$4:$B$93,'LHA Demog pivot'!$C$4:$C$93,,,1)</f>
        <v>131178</v>
      </c>
      <c r="U4313" s="36">
        <f>ROUND(Table2[[#This Row],[LHA_Pop_2016]]*Table2[[#This Row],[C_ADR_7day]]/100000*7,0)</f>
        <v>28</v>
      </c>
      <c r="V4313" s="13">
        <f>IF(OR(Table2[[#This Row],[7d_positivity_public]]=0,ISBLANK(Table2[[#This Row],[7d_positivity_public]])),"",(Table2[[#This Row],[7d_positivity_public]]-Table2[[#This Row],[7d_positivity_all]])/Table2[[#This Row],[7d_positivity_public]])</f>
        <v>1</v>
      </c>
      <c r="W4313" s="13"/>
    </row>
    <row r="4314" spans="1:23" x14ac:dyDescent="0.25">
      <c r="A4314" s="10">
        <v>44537</v>
      </c>
      <c r="B4314">
        <v>325</v>
      </c>
      <c r="C4314" t="s">
        <v>278</v>
      </c>
      <c r="D4314">
        <v>3</v>
      </c>
      <c r="E4314">
        <v>4</v>
      </c>
      <c r="F4314">
        <v>-1</v>
      </c>
      <c r="G4314">
        <v>2</v>
      </c>
      <c r="H4314">
        <v>97</v>
      </c>
      <c r="I4314">
        <v>32</v>
      </c>
      <c r="J4314">
        <v>95</v>
      </c>
      <c r="K4314">
        <v>97</v>
      </c>
      <c r="L4314">
        <v>100</v>
      </c>
      <c r="M4314">
        <v>92</v>
      </c>
      <c r="N4314">
        <v>95</v>
      </c>
      <c r="O4314">
        <v>93</v>
      </c>
      <c r="P4314">
        <v>95</v>
      </c>
      <c r="Q4314">
        <v>98</v>
      </c>
      <c r="R4314">
        <v>90</v>
      </c>
      <c r="S4314">
        <v>40</v>
      </c>
      <c r="T4314" s="34">
        <f>_xlfn.XLOOKUP(B4314,'LHA Demog pivot'!$B$4:$B$93,'LHA Demog pivot'!$C$4:$C$93,,,1)</f>
        <v>95808</v>
      </c>
      <c r="U4314" s="36">
        <f>ROUND(Table2[[#This Row],[LHA_Pop_2016]]*Table2[[#This Row],[C_ADR_7day]]/100000*7,0)</f>
        <v>20</v>
      </c>
      <c r="V4314" s="13">
        <f>IF(OR(Table2[[#This Row],[7d_positivity_public]]=0,ISBLANK(Table2[[#This Row],[7d_positivity_public]])),"",(Table2[[#This Row],[7d_positivity_public]]-Table2[[#This Row],[7d_positivity_all]])/Table2[[#This Row],[7d_positivity_public]])</f>
        <v>1</v>
      </c>
      <c r="W4314" s="13"/>
    </row>
    <row r="4315" spans="1:23" x14ac:dyDescent="0.25">
      <c r="A4315" s="10">
        <v>44537</v>
      </c>
      <c r="B4315">
        <v>326</v>
      </c>
      <c r="C4315" t="s">
        <v>279</v>
      </c>
      <c r="D4315">
        <v>2</v>
      </c>
      <c r="E4315">
        <v>3</v>
      </c>
      <c r="F4315">
        <v>-1</v>
      </c>
      <c r="G4315">
        <v>3</v>
      </c>
      <c r="H4315">
        <v>96</v>
      </c>
      <c r="I4315">
        <v>15</v>
      </c>
      <c r="J4315">
        <v>94</v>
      </c>
      <c r="K4315">
        <v>96</v>
      </c>
      <c r="L4315">
        <v>100</v>
      </c>
      <c r="M4315">
        <v>91</v>
      </c>
      <c r="N4315">
        <v>94</v>
      </c>
      <c r="O4315">
        <v>91</v>
      </c>
      <c r="P4315">
        <v>94</v>
      </c>
      <c r="Q4315">
        <v>98</v>
      </c>
      <c r="R4315">
        <v>90</v>
      </c>
      <c r="S4315">
        <v>37</v>
      </c>
      <c r="T4315" s="34">
        <f>_xlfn.XLOOKUP(B4315,'LHA Demog pivot'!$B$4:$B$93,'LHA Demog pivot'!$C$4:$C$93,,,1)</f>
        <v>134575</v>
      </c>
      <c r="U4315" s="36">
        <f>ROUND(Table2[[#This Row],[LHA_Pop_2016]]*Table2[[#This Row],[C_ADR_7day]]/100000*7,0)</f>
        <v>19</v>
      </c>
      <c r="V4315" s="13">
        <f>IF(OR(Table2[[#This Row],[7d_positivity_public]]=0,ISBLANK(Table2[[#This Row],[7d_positivity_public]])),"",(Table2[[#This Row],[7d_positivity_public]]-Table2[[#This Row],[7d_positivity_all]])/Table2[[#This Row],[7d_positivity_public]])</f>
        <v>1</v>
      </c>
      <c r="W4315" s="13"/>
    </row>
    <row r="4316" spans="1:23" x14ac:dyDescent="0.25">
      <c r="A4316" s="10">
        <v>44537</v>
      </c>
      <c r="B4316">
        <v>331</v>
      </c>
      <c r="C4316" t="s">
        <v>280</v>
      </c>
      <c r="D4316">
        <v>3</v>
      </c>
      <c r="E4316">
        <v>2</v>
      </c>
      <c r="F4316">
        <v>1</v>
      </c>
      <c r="G4316">
        <v>2</v>
      </c>
      <c r="H4316">
        <v>95</v>
      </c>
      <c r="I4316">
        <v>32</v>
      </c>
      <c r="J4316">
        <v>97</v>
      </c>
      <c r="K4316">
        <v>95</v>
      </c>
      <c r="L4316">
        <v>96</v>
      </c>
      <c r="M4316">
        <v>94</v>
      </c>
      <c r="N4316">
        <v>93</v>
      </c>
      <c r="O4316">
        <v>94</v>
      </c>
      <c r="P4316">
        <v>93</v>
      </c>
      <c r="Q4316">
        <v>94</v>
      </c>
      <c r="R4316">
        <v>93</v>
      </c>
      <c r="S4316">
        <v>58</v>
      </c>
      <c r="T4316" s="34">
        <f>_xlfn.XLOOKUP(B4316,'LHA Demog pivot'!$B$4:$B$93,'LHA Demog pivot'!$C$4:$C$93,,,1)</f>
        <v>141392</v>
      </c>
      <c r="U4316" s="36">
        <f>ROUND(Table2[[#This Row],[LHA_Pop_2016]]*Table2[[#This Row],[C_ADR_7day]]/100000*7,0)</f>
        <v>30</v>
      </c>
      <c r="V4316" s="13">
        <f>IF(OR(Table2[[#This Row],[7d_positivity_public]]=0,ISBLANK(Table2[[#This Row],[7d_positivity_public]])),"",(Table2[[#This Row],[7d_positivity_public]]-Table2[[#This Row],[7d_positivity_all]])/Table2[[#This Row],[7d_positivity_public]])</f>
        <v>1</v>
      </c>
      <c r="W4316" s="13"/>
    </row>
    <row r="4317" spans="1:23" x14ac:dyDescent="0.25">
      <c r="A4317" s="10">
        <v>44537</v>
      </c>
      <c r="B4317">
        <v>332</v>
      </c>
      <c r="C4317" t="s">
        <v>281</v>
      </c>
      <c r="D4317">
        <v>1</v>
      </c>
      <c r="E4317">
        <v>4</v>
      </c>
      <c r="F4317">
        <v>-3</v>
      </c>
      <c r="G4317">
        <v>2</v>
      </c>
      <c r="H4317">
        <v>92</v>
      </c>
      <c r="I4317">
        <v>22</v>
      </c>
      <c r="J4317">
        <v>93</v>
      </c>
      <c r="K4317">
        <v>92</v>
      </c>
      <c r="L4317">
        <v>90</v>
      </c>
      <c r="M4317">
        <v>92</v>
      </c>
      <c r="N4317">
        <v>89</v>
      </c>
      <c r="O4317">
        <v>90</v>
      </c>
      <c r="P4317">
        <v>89</v>
      </c>
      <c r="Q4317">
        <v>87</v>
      </c>
      <c r="R4317">
        <v>90</v>
      </c>
      <c r="S4317">
        <v>64</v>
      </c>
      <c r="T4317" s="34">
        <f>_xlfn.XLOOKUP(B4317,'LHA Demog pivot'!$B$4:$B$93,'LHA Demog pivot'!$C$4:$C$93,,,1)</f>
        <v>50490</v>
      </c>
      <c r="U4317" s="36">
        <f>ROUND(Table2[[#This Row],[LHA_Pop_2016]]*Table2[[#This Row],[C_ADR_7day]]/100000*7,0)</f>
        <v>4</v>
      </c>
      <c r="V4317" s="13">
        <f>IF(OR(Table2[[#This Row],[7d_positivity_public]]=0,ISBLANK(Table2[[#This Row],[7d_positivity_public]])),"",(Table2[[#This Row],[7d_positivity_public]]-Table2[[#This Row],[7d_positivity_all]])/Table2[[#This Row],[7d_positivity_public]])</f>
        <v>1</v>
      </c>
      <c r="W4317" s="13"/>
    </row>
    <row r="4318" spans="1:23" x14ac:dyDescent="0.25">
      <c r="A4318" s="10">
        <v>44537</v>
      </c>
      <c r="B4318">
        <v>333</v>
      </c>
      <c r="C4318" t="s">
        <v>282</v>
      </c>
      <c r="D4318">
        <v>0</v>
      </c>
      <c r="E4318">
        <v>0</v>
      </c>
      <c r="F4318">
        <v>0</v>
      </c>
      <c r="G4318">
        <v>1</v>
      </c>
      <c r="H4318">
        <v>89</v>
      </c>
      <c r="I4318">
        <v>15</v>
      </c>
      <c r="J4318">
        <v>84</v>
      </c>
      <c r="K4318">
        <v>89</v>
      </c>
      <c r="L4318">
        <v>84</v>
      </c>
      <c r="M4318">
        <v>92</v>
      </c>
      <c r="N4318">
        <v>86</v>
      </c>
      <c r="O4318">
        <v>78</v>
      </c>
      <c r="P4318">
        <v>86</v>
      </c>
      <c r="Q4318">
        <v>79</v>
      </c>
      <c r="R4318">
        <v>90</v>
      </c>
      <c r="S4318">
        <v>52</v>
      </c>
      <c r="T4318" s="34">
        <f>_xlfn.XLOOKUP(B4318,'LHA Demog pivot'!$B$4:$B$93,'LHA Demog pivot'!$C$4:$C$93,,,1)</f>
        <v>29970</v>
      </c>
      <c r="U4318" s="36">
        <f>ROUND(Table2[[#This Row],[LHA_Pop_2016]]*Table2[[#This Row],[C_ADR_7day]]/100000*7,0)</f>
        <v>0</v>
      </c>
      <c r="V4318" s="13">
        <f>IF(OR(Table2[[#This Row],[7d_positivity_public]]=0,ISBLANK(Table2[[#This Row],[7d_positivity_public]])),"",(Table2[[#This Row],[7d_positivity_public]]-Table2[[#This Row],[7d_positivity_all]])/Table2[[#This Row],[7d_positivity_public]])</f>
        <v>1</v>
      </c>
      <c r="W4318" s="13"/>
    </row>
    <row r="4319" spans="1:23" x14ac:dyDescent="0.25">
      <c r="A4319" s="10">
        <v>44537</v>
      </c>
      <c r="B4319">
        <v>334</v>
      </c>
      <c r="C4319" t="s">
        <v>283</v>
      </c>
      <c r="D4319">
        <v>5</v>
      </c>
      <c r="E4319">
        <v>0</v>
      </c>
      <c r="F4319">
        <v>5</v>
      </c>
      <c r="G4319">
        <v>7</v>
      </c>
      <c r="H4319">
        <v>86</v>
      </c>
      <c r="I4319">
        <v>12</v>
      </c>
      <c r="J4319">
        <v>79</v>
      </c>
      <c r="K4319">
        <v>87</v>
      </c>
      <c r="L4319">
        <v>80</v>
      </c>
      <c r="M4319">
        <v>90</v>
      </c>
      <c r="N4319">
        <v>83</v>
      </c>
      <c r="O4319">
        <v>72</v>
      </c>
      <c r="P4319">
        <v>83</v>
      </c>
      <c r="Q4319">
        <v>74</v>
      </c>
      <c r="R4319">
        <v>88</v>
      </c>
      <c r="S4319">
        <v>60</v>
      </c>
      <c r="T4319" s="34">
        <f>_xlfn.XLOOKUP(B4319,'LHA Demog pivot'!$B$4:$B$93,'LHA Demog pivot'!$C$4:$C$93,,,1)</f>
        <v>19671</v>
      </c>
      <c r="U4319" s="36">
        <f>ROUND(Table2[[#This Row],[LHA_Pop_2016]]*Table2[[#This Row],[C_ADR_7day]]/100000*7,0)</f>
        <v>7</v>
      </c>
      <c r="V4319" s="13">
        <f>IF(OR(Table2[[#This Row],[7d_positivity_public]]=0,ISBLANK(Table2[[#This Row],[7d_positivity_public]])),"",(Table2[[#This Row],[7d_positivity_public]]-Table2[[#This Row],[7d_positivity_all]])/Table2[[#This Row],[7d_positivity_public]])</f>
        <v>1</v>
      </c>
      <c r="W4319" s="13"/>
    </row>
    <row r="4320" spans="1:23" x14ac:dyDescent="0.25">
      <c r="A4320" s="10">
        <v>44537</v>
      </c>
      <c r="B4320">
        <v>335</v>
      </c>
      <c r="C4320" t="s">
        <v>284</v>
      </c>
      <c r="D4320">
        <v>12</v>
      </c>
      <c r="E4320">
        <v>26</v>
      </c>
      <c r="F4320">
        <v>-14</v>
      </c>
      <c r="G4320">
        <v>7</v>
      </c>
      <c r="H4320">
        <v>98</v>
      </c>
      <c r="I4320">
        <v>9</v>
      </c>
      <c r="J4320">
        <v>93</v>
      </c>
      <c r="K4320">
        <v>98</v>
      </c>
      <c r="L4320">
        <v>100</v>
      </c>
      <c r="M4320">
        <v>95</v>
      </c>
      <c r="N4320">
        <v>93</v>
      </c>
      <c r="O4320">
        <v>88</v>
      </c>
      <c r="P4320">
        <v>93</v>
      </c>
      <c r="Q4320">
        <v>94</v>
      </c>
      <c r="R4320">
        <v>92</v>
      </c>
      <c r="S4320">
        <v>59</v>
      </c>
      <c r="T4320" s="34">
        <f>_xlfn.XLOOKUP(B4320,'LHA Demog pivot'!$B$4:$B$93,'LHA Demog pivot'!$C$4:$C$93,,,1)</f>
        <v>38653</v>
      </c>
      <c r="U4320" s="36">
        <f>ROUND(Table2[[#This Row],[LHA_Pop_2016]]*Table2[[#This Row],[C_ADR_7day]]/100000*7,0)</f>
        <v>32</v>
      </c>
      <c r="V4320" s="13">
        <f>IF(OR(Table2[[#This Row],[7d_positivity_public]]=0,ISBLANK(Table2[[#This Row],[7d_positivity_public]])),"",(Table2[[#This Row],[7d_positivity_public]]-Table2[[#This Row],[7d_positivity_all]])/Table2[[#This Row],[7d_positivity_public]])</f>
        <v>1</v>
      </c>
      <c r="W4320" s="13"/>
    </row>
    <row r="4321" spans="1:23" x14ac:dyDescent="0.25">
      <c r="A4321" s="10">
        <v>44537</v>
      </c>
      <c r="B4321">
        <v>336</v>
      </c>
      <c r="C4321" t="s">
        <v>285</v>
      </c>
      <c r="D4321">
        <v>5</v>
      </c>
      <c r="E4321">
        <v>15</v>
      </c>
      <c r="F4321">
        <v>-10</v>
      </c>
      <c r="G4321">
        <v>5</v>
      </c>
      <c r="H4321">
        <v>81</v>
      </c>
      <c r="I4321">
        <v>1</v>
      </c>
      <c r="J4321">
        <v>68</v>
      </c>
      <c r="K4321">
        <v>83</v>
      </c>
      <c r="L4321">
        <v>79</v>
      </c>
      <c r="M4321">
        <v>86</v>
      </c>
      <c r="N4321">
        <v>75</v>
      </c>
      <c r="O4321">
        <v>60</v>
      </c>
      <c r="P4321">
        <v>77</v>
      </c>
      <c r="Q4321">
        <v>71</v>
      </c>
      <c r="R4321">
        <v>81</v>
      </c>
      <c r="S4321">
        <v>59</v>
      </c>
      <c r="T4321" s="34">
        <f>_xlfn.XLOOKUP(B4321,'LHA Demog pivot'!$B$4:$B$93,'LHA Demog pivot'!$C$4:$C$93,,,1)</f>
        <v>2678</v>
      </c>
      <c r="U4321" s="36">
        <f>ROUND(Table2[[#This Row],[LHA_Pop_2016]]*Table2[[#This Row],[C_ADR_7day]]/100000*7,0)</f>
        <v>1</v>
      </c>
      <c r="V4321" s="13">
        <f>IF(OR(Table2[[#This Row],[7d_positivity_public]]=0,ISBLANK(Table2[[#This Row],[7d_positivity_public]])),"",(Table2[[#This Row],[7d_positivity_public]]-Table2[[#This Row],[7d_positivity_all]])/Table2[[#This Row],[7d_positivity_public]])</f>
        <v>1</v>
      </c>
      <c r="W4321" s="13"/>
    </row>
    <row r="4322" spans="1:23" x14ac:dyDescent="0.25">
      <c r="A4322" s="10">
        <v>44537</v>
      </c>
      <c r="B4322">
        <v>337</v>
      </c>
      <c r="C4322" t="s">
        <v>286</v>
      </c>
      <c r="D4322">
        <v>0</v>
      </c>
      <c r="E4322">
        <v>0</v>
      </c>
      <c r="F4322">
        <v>0</v>
      </c>
      <c r="G4322">
        <v>0</v>
      </c>
      <c r="H4322">
        <v>98</v>
      </c>
      <c r="I4322">
        <v>58</v>
      </c>
      <c r="J4322">
        <v>93</v>
      </c>
      <c r="K4322">
        <v>99</v>
      </c>
      <c r="L4322">
        <v>99</v>
      </c>
      <c r="M4322">
        <v>98</v>
      </c>
      <c r="N4322">
        <v>95</v>
      </c>
      <c r="O4322">
        <v>89</v>
      </c>
      <c r="P4322">
        <v>96</v>
      </c>
      <c r="Q4322">
        <v>96</v>
      </c>
      <c r="R4322">
        <v>96</v>
      </c>
      <c r="S4322">
        <v>59</v>
      </c>
      <c r="T4322" s="34">
        <f>_xlfn.XLOOKUP(B4322,'LHA Demog pivot'!$B$4:$B$93,'LHA Demog pivot'!$C$4:$C$93,,,1)</f>
        <v>1514</v>
      </c>
      <c r="U4322" s="36">
        <f>ROUND(Table2[[#This Row],[LHA_Pop_2016]]*Table2[[#This Row],[C_ADR_7day]]/100000*7,0)</f>
        <v>0</v>
      </c>
      <c r="V4322" s="13" t="str">
        <f>IF(OR(Table2[[#This Row],[7d_positivity_public]]=0,ISBLANK(Table2[[#This Row],[7d_positivity_public]])),"",(Table2[[#This Row],[7d_positivity_public]]-Table2[[#This Row],[7d_positivity_all]])/Table2[[#This Row],[7d_positivity_public]])</f>
        <v/>
      </c>
      <c r="W4322" s="13"/>
    </row>
    <row r="4323" spans="1:23" x14ac:dyDescent="0.25">
      <c r="A4323" s="10">
        <v>44537</v>
      </c>
      <c r="B4323">
        <v>411</v>
      </c>
      <c r="C4323" t="s">
        <v>287</v>
      </c>
      <c r="D4323">
        <v>3</v>
      </c>
      <c r="E4323">
        <v>3</v>
      </c>
      <c r="F4323">
        <v>0</v>
      </c>
      <c r="G4323">
        <v>3</v>
      </c>
      <c r="H4323">
        <v>97</v>
      </c>
      <c r="I4323">
        <v>11</v>
      </c>
      <c r="J4323">
        <v>97</v>
      </c>
      <c r="K4323">
        <v>97</v>
      </c>
      <c r="L4323">
        <v>98</v>
      </c>
      <c r="M4323">
        <v>95</v>
      </c>
      <c r="N4323">
        <v>94</v>
      </c>
      <c r="O4323">
        <v>92</v>
      </c>
      <c r="P4323">
        <v>94</v>
      </c>
      <c r="Q4323">
        <v>95</v>
      </c>
      <c r="R4323">
        <v>93</v>
      </c>
      <c r="S4323">
        <v>43</v>
      </c>
      <c r="T4323" s="34">
        <f>_xlfn.XLOOKUP(B4323,'LHA Demog pivot'!$B$4:$B$93,'LHA Demog pivot'!$C$4:$C$93,,,1)</f>
        <v>225919</v>
      </c>
      <c r="U4323" s="36">
        <f>ROUND(Table2[[#This Row],[LHA_Pop_2016]]*Table2[[#This Row],[C_ADR_7day]]/100000*7,0)</f>
        <v>47</v>
      </c>
      <c r="V4323" s="13">
        <f>IF(OR(Table2[[#This Row],[7d_positivity_public]]=0,ISBLANK(Table2[[#This Row],[7d_positivity_public]])),"",(Table2[[#This Row],[7d_positivity_public]]-Table2[[#This Row],[7d_positivity_all]])/Table2[[#This Row],[7d_positivity_public]])</f>
        <v>1</v>
      </c>
      <c r="W4323" s="13"/>
    </row>
    <row r="4324" spans="1:23" x14ac:dyDescent="0.25">
      <c r="A4324" s="10">
        <v>44537</v>
      </c>
      <c r="B4324">
        <v>412</v>
      </c>
      <c r="C4324" t="s">
        <v>288</v>
      </c>
      <c r="D4324">
        <v>2</v>
      </c>
      <c r="E4324">
        <v>3</v>
      </c>
      <c r="F4324">
        <v>-1</v>
      </c>
      <c r="G4324">
        <v>2</v>
      </c>
      <c r="H4324">
        <v>93</v>
      </c>
      <c r="I4324">
        <v>8</v>
      </c>
      <c r="J4324">
        <v>92</v>
      </c>
      <c r="K4324">
        <v>93</v>
      </c>
      <c r="L4324">
        <v>92</v>
      </c>
      <c r="M4324">
        <v>94</v>
      </c>
      <c r="N4324">
        <v>90</v>
      </c>
      <c r="O4324">
        <v>87</v>
      </c>
      <c r="P4324">
        <v>90</v>
      </c>
      <c r="Q4324">
        <v>88</v>
      </c>
      <c r="R4324">
        <v>92</v>
      </c>
      <c r="S4324">
        <v>44</v>
      </c>
      <c r="T4324" s="34">
        <f>_xlfn.XLOOKUP(B4324,'LHA Demog pivot'!$B$4:$B$93,'LHA Demog pivot'!$C$4:$C$93,,,1)</f>
        <v>77460</v>
      </c>
      <c r="U4324" s="36">
        <f>ROUND(Table2[[#This Row],[LHA_Pop_2016]]*Table2[[#This Row],[C_ADR_7day]]/100000*7,0)</f>
        <v>11</v>
      </c>
      <c r="V4324" s="13">
        <f>IF(OR(Table2[[#This Row],[7d_positivity_public]]=0,ISBLANK(Table2[[#This Row],[7d_positivity_public]])),"",(Table2[[#This Row],[7d_positivity_public]]-Table2[[#This Row],[7d_positivity_all]])/Table2[[#This Row],[7d_positivity_public]])</f>
        <v>1</v>
      </c>
      <c r="W4324" s="13"/>
    </row>
    <row r="4325" spans="1:23" x14ac:dyDescent="0.25">
      <c r="A4325" s="10">
        <v>44537</v>
      </c>
      <c r="B4325">
        <v>413</v>
      </c>
      <c r="C4325" t="s">
        <v>289</v>
      </c>
      <c r="D4325">
        <v>3</v>
      </c>
      <c r="E4325">
        <v>5</v>
      </c>
      <c r="F4325">
        <v>-2</v>
      </c>
      <c r="G4325">
        <v>3</v>
      </c>
      <c r="H4325">
        <v>95</v>
      </c>
      <c r="I4325">
        <v>12</v>
      </c>
      <c r="J4325">
        <v>97</v>
      </c>
      <c r="K4325">
        <v>95</v>
      </c>
      <c r="L4325">
        <v>94</v>
      </c>
      <c r="M4325">
        <v>96</v>
      </c>
      <c r="N4325">
        <v>94</v>
      </c>
      <c r="O4325">
        <v>93</v>
      </c>
      <c r="P4325">
        <v>94</v>
      </c>
      <c r="Q4325">
        <v>91</v>
      </c>
      <c r="R4325">
        <v>95</v>
      </c>
      <c r="S4325">
        <v>44</v>
      </c>
      <c r="T4325" s="34">
        <f>_xlfn.XLOOKUP(B4325,'LHA Demog pivot'!$B$4:$B$93,'LHA Demog pivot'!$C$4:$C$93,,,1)</f>
        <v>64692</v>
      </c>
      <c r="U4325" s="36">
        <f>ROUND(Table2[[#This Row],[LHA_Pop_2016]]*Table2[[#This Row],[C_ADR_7day]]/100000*7,0)</f>
        <v>14</v>
      </c>
      <c r="V4325" s="13">
        <f>IF(OR(Table2[[#This Row],[7d_positivity_public]]=0,ISBLANK(Table2[[#This Row],[7d_positivity_public]])),"",(Table2[[#This Row],[7d_positivity_public]]-Table2[[#This Row],[7d_positivity_all]])/Table2[[#This Row],[7d_positivity_public]])</f>
        <v>1</v>
      </c>
      <c r="W4325" s="13"/>
    </row>
    <row r="4326" spans="1:23" x14ac:dyDescent="0.25">
      <c r="A4326" s="10">
        <v>44537</v>
      </c>
      <c r="B4326">
        <v>414</v>
      </c>
      <c r="C4326" t="s">
        <v>290</v>
      </c>
      <c r="D4326">
        <v>4</v>
      </c>
      <c r="E4326">
        <v>3</v>
      </c>
      <c r="F4326">
        <v>1</v>
      </c>
      <c r="G4326">
        <v>7</v>
      </c>
      <c r="H4326">
        <v>87</v>
      </c>
      <c r="I4326">
        <v>7</v>
      </c>
      <c r="J4326">
        <v>82</v>
      </c>
      <c r="K4326">
        <v>88</v>
      </c>
      <c r="L4326">
        <v>80</v>
      </c>
      <c r="M4326">
        <v>91</v>
      </c>
      <c r="N4326">
        <v>84</v>
      </c>
      <c r="O4326">
        <v>76</v>
      </c>
      <c r="P4326">
        <v>85</v>
      </c>
      <c r="Q4326">
        <v>75</v>
      </c>
      <c r="R4326">
        <v>89</v>
      </c>
      <c r="S4326">
        <v>42</v>
      </c>
      <c r="T4326" s="34">
        <f>_xlfn.XLOOKUP(B4326,'LHA Demog pivot'!$B$4:$B$93,'LHA Demog pivot'!$C$4:$C$93,,,1)</f>
        <v>15289</v>
      </c>
      <c r="U4326" s="36">
        <f>ROUND(Table2[[#This Row],[LHA_Pop_2016]]*Table2[[#This Row],[C_ADR_7day]]/100000*7,0)</f>
        <v>4</v>
      </c>
      <c r="V4326" s="13">
        <f>IF(OR(Table2[[#This Row],[7d_positivity_public]]=0,ISBLANK(Table2[[#This Row],[7d_positivity_public]])),"",(Table2[[#This Row],[7d_positivity_public]]-Table2[[#This Row],[7d_positivity_all]])/Table2[[#This Row],[7d_positivity_public]])</f>
        <v>1</v>
      </c>
      <c r="W4326" s="13"/>
    </row>
    <row r="4327" spans="1:23" x14ac:dyDescent="0.25">
      <c r="A4327" s="10">
        <v>44537</v>
      </c>
      <c r="B4327">
        <v>421</v>
      </c>
      <c r="C4327" t="s">
        <v>291</v>
      </c>
      <c r="D4327">
        <v>9</v>
      </c>
      <c r="E4327">
        <v>12</v>
      </c>
      <c r="F4327">
        <v>-3</v>
      </c>
      <c r="G4327">
        <v>8</v>
      </c>
      <c r="H4327">
        <v>88</v>
      </c>
      <c r="I4327">
        <v>12</v>
      </c>
      <c r="J4327">
        <v>88</v>
      </c>
      <c r="K4327">
        <v>88</v>
      </c>
      <c r="L4327">
        <v>84</v>
      </c>
      <c r="M4327">
        <v>92</v>
      </c>
      <c r="N4327">
        <v>85</v>
      </c>
      <c r="O4327">
        <v>81</v>
      </c>
      <c r="P4327">
        <v>85</v>
      </c>
      <c r="Q4327">
        <v>78</v>
      </c>
      <c r="R4327">
        <v>90</v>
      </c>
      <c r="S4327">
        <v>43</v>
      </c>
      <c r="T4327" s="34">
        <f>_xlfn.XLOOKUP(B4327,'LHA Demog pivot'!$B$4:$B$93,'LHA Demog pivot'!$C$4:$C$93,,,1)</f>
        <v>58378</v>
      </c>
      <c r="U4327" s="36">
        <f>ROUND(Table2[[#This Row],[LHA_Pop_2016]]*Table2[[#This Row],[C_ADR_7day]]/100000*7,0)</f>
        <v>37</v>
      </c>
      <c r="V4327" s="13">
        <f>IF(OR(Table2[[#This Row],[7d_positivity_public]]=0,ISBLANK(Table2[[#This Row],[7d_positivity_public]])),"",(Table2[[#This Row],[7d_positivity_public]]-Table2[[#This Row],[7d_positivity_all]])/Table2[[#This Row],[7d_positivity_public]])</f>
        <v>1</v>
      </c>
      <c r="W4327" s="13"/>
    </row>
    <row r="4328" spans="1:23" x14ac:dyDescent="0.25">
      <c r="A4328" s="10">
        <v>44537</v>
      </c>
      <c r="B4328">
        <v>422</v>
      </c>
      <c r="C4328" t="s">
        <v>292</v>
      </c>
      <c r="D4328">
        <v>10</v>
      </c>
      <c r="E4328">
        <v>8</v>
      </c>
      <c r="F4328">
        <v>2</v>
      </c>
      <c r="G4328">
        <v>12</v>
      </c>
      <c r="H4328">
        <v>83</v>
      </c>
      <c r="I4328">
        <v>4</v>
      </c>
      <c r="J4328">
        <v>75</v>
      </c>
      <c r="K4328">
        <v>84</v>
      </c>
      <c r="L4328">
        <v>74</v>
      </c>
      <c r="M4328">
        <v>89</v>
      </c>
      <c r="N4328">
        <v>79</v>
      </c>
      <c r="O4328">
        <v>69</v>
      </c>
      <c r="P4328">
        <v>80</v>
      </c>
      <c r="Q4328">
        <v>68</v>
      </c>
      <c r="R4328">
        <v>87</v>
      </c>
      <c r="S4328">
        <v>29</v>
      </c>
      <c r="T4328" s="34">
        <f>_xlfn.XLOOKUP(B4328,'LHA Demog pivot'!$B$4:$B$93,'LHA Demog pivot'!$C$4:$C$93,,,1)</f>
        <v>6240</v>
      </c>
      <c r="U4328" s="36">
        <f>ROUND(Table2[[#This Row],[LHA_Pop_2016]]*Table2[[#This Row],[C_ADR_7day]]/100000*7,0)</f>
        <v>4</v>
      </c>
      <c r="V4328" s="13">
        <f>IF(OR(Table2[[#This Row],[7d_positivity_public]]=0,ISBLANK(Table2[[#This Row],[7d_positivity_public]])),"",(Table2[[#This Row],[7d_positivity_public]]-Table2[[#This Row],[7d_positivity_all]])/Table2[[#This Row],[7d_positivity_public]])</f>
        <v>1</v>
      </c>
      <c r="W4328" s="13"/>
    </row>
    <row r="4329" spans="1:23" x14ac:dyDescent="0.25">
      <c r="A4329" s="10">
        <v>44537</v>
      </c>
      <c r="B4329">
        <v>423</v>
      </c>
      <c r="C4329" t="s">
        <v>293</v>
      </c>
      <c r="D4329">
        <v>27</v>
      </c>
      <c r="E4329">
        <v>30</v>
      </c>
      <c r="F4329">
        <v>-3</v>
      </c>
      <c r="G4329">
        <v>15</v>
      </c>
      <c r="H4329">
        <v>89</v>
      </c>
      <c r="I4329">
        <v>12</v>
      </c>
      <c r="J4329">
        <v>82</v>
      </c>
      <c r="K4329">
        <v>89</v>
      </c>
      <c r="L4329">
        <v>83</v>
      </c>
      <c r="M4329">
        <v>93</v>
      </c>
      <c r="N4329">
        <v>86</v>
      </c>
      <c r="O4329">
        <v>73</v>
      </c>
      <c r="P4329">
        <v>86</v>
      </c>
      <c r="Q4329">
        <v>78</v>
      </c>
      <c r="R4329">
        <v>91</v>
      </c>
      <c r="S4329">
        <v>34</v>
      </c>
      <c r="T4329" s="34">
        <f>_xlfn.XLOOKUP(B4329,'LHA Demog pivot'!$B$4:$B$93,'LHA Demog pivot'!$C$4:$C$93,,,1)</f>
        <v>19121</v>
      </c>
      <c r="U4329" s="36">
        <f>ROUND(Table2[[#This Row],[LHA_Pop_2016]]*Table2[[#This Row],[C_ADR_7day]]/100000*7,0)</f>
        <v>36</v>
      </c>
      <c r="V4329" s="13">
        <f>IF(OR(Table2[[#This Row],[7d_positivity_public]]=0,ISBLANK(Table2[[#This Row],[7d_positivity_public]])),"",(Table2[[#This Row],[7d_positivity_public]]-Table2[[#This Row],[7d_positivity_all]])/Table2[[#This Row],[7d_positivity_public]])</f>
        <v>1</v>
      </c>
      <c r="W4329" s="13"/>
    </row>
    <row r="4330" spans="1:23" x14ac:dyDescent="0.25">
      <c r="A4330" s="10">
        <v>44537</v>
      </c>
      <c r="B4330">
        <v>424</v>
      </c>
      <c r="C4330" t="s">
        <v>294</v>
      </c>
      <c r="D4330">
        <v>8</v>
      </c>
      <c r="E4330">
        <v>7</v>
      </c>
      <c r="F4330">
        <v>1</v>
      </c>
      <c r="G4330">
        <v>6</v>
      </c>
      <c r="H4330">
        <v>90</v>
      </c>
      <c r="I4330">
        <v>9</v>
      </c>
      <c r="J4330">
        <v>87</v>
      </c>
      <c r="K4330">
        <v>91</v>
      </c>
      <c r="L4330">
        <v>89</v>
      </c>
      <c r="M4330">
        <v>92</v>
      </c>
      <c r="N4330">
        <v>87</v>
      </c>
      <c r="O4330">
        <v>81</v>
      </c>
      <c r="P4330">
        <v>87</v>
      </c>
      <c r="Q4330">
        <v>84</v>
      </c>
      <c r="R4330">
        <v>90</v>
      </c>
      <c r="S4330">
        <v>38</v>
      </c>
      <c r="T4330" s="34">
        <f>_xlfn.XLOOKUP(B4330,'LHA Demog pivot'!$B$4:$B$93,'LHA Demog pivot'!$C$4:$C$93,,,1)</f>
        <v>108964</v>
      </c>
      <c r="U4330" s="36">
        <f>ROUND(Table2[[#This Row],[LHA_Pop_2016]]*Table2[[#This Row],[C_ADR_7day]]/100000*7,0)</f>
        <v>61</v>
      </c>
      <c r="V4330" s="13">
        <f>IF(OR(Table2[[#This Row],[7d_positivity_public]]=0,ISBLANK(Table2[[#This Row],[7d_positivity_public]])),"",(Table2[[#This Row],[7d_positivity_public]]-Table2[[#This Row],[7d_positivity_all]])/Table2[[#This Row],[7d_positivity_public]])</f>
        <v>1</v>
      </c>
      <c r="W4330" s="13"/>
    </row>
    <row r="4331" spans="1:23" x14ac:dyDescent="0.25">
      <c r="A4331" s="10">
        <v>44537</v>
      </c>
      <c r="B4331">
        <v>425</v>
      </c>
      <c r="C4331" t="s">
        <v>295</v>
      </c>
      <c r="D4331">
        <v>7</v>
      </c>
      <c r="E4331">
        <v>6</v>
      </c>
      <c r="F4331">
        <v>1</v>
      </c>
      <c r="G4331">
        <v>10</v>
      </c>
      <c r="H4331">
        <v>89</v>
      </c>
      <c r="I4331">
        <v>11</v>
      </c>
      <c r="J4331">
        <v>81</v>
      </c>
      <c r="K4331">
        <v>89</v>
      </c>
      <c r="L4331">
        <v>80</v>
      </c>
      <c r="M4331">
        <v>93</v>
      </c>
      <c r="N4331">
        <v>86</v>
      </c>
      <c r="O4331">
        <v>74</v>
      </c>
      <c r="P4331">
        <v>86</v>
      </c>
      <c r="Q4331">
        <v>75</v>
      </c>
      <c r="R4331">
        <v>91</v>
      </c>
      <c r="S4331">
        <v>49</v>
      </c>
      <c r="T4331" s="34">
        <f>_xlfn.XLOOKUP(B4331,'LHA Demog pivot'!$B$4:$B$93,'LHA Demog pivot'!$C$4:$C$93,,,1)</f>
        <v>47133</v>
      </c>
      <c r="U4331" s="36">
        <f>ROUND(Table2[[#This Row],[LHA_Pop_2016]]*Table2[[#This Row],[C_ADR_7day]]/100000*7,0)</f>
        <v>23</v>
      </c>
      <c r="V4331" s="13">
        <f>IF(OR(Table2[[#This Row],[7d_positivity_public]]=0,ISBLANK(Table2[[#This Row],[7d_positivity_public]])),"",(Table2[[#This Row],[7d_positivity_public]]-Table2[[#This Row],[7d_positivity_all]])/Table2[[#This Row],[7d_positivity_public]])</f>
        <v>1</v>
      </c>
      <c r="W4331" s="13"/>
    </row>
    <row r="4332" spans="1:23" x14ac:dyDescent="0.25">
      <c r="A4332" s="10">
        <v>44537</v>
      </c>
      <c r="B4332">
        <v>426</v>
      </c>
      <c r="C4332" t="s">
        <v>296</v>
      </c>
      <c r="D4332">
        <v>14</v>
      </c>
      <c r="E4332">
        <v>8</v>
      </c>
      <c r="F4332">
        <v>6</v>
      </c>
      <c r="G4332">
        <v>13</v>
      </c>
      <c r="H4332">
        <v>88</v>
      </c>
      <c r="I4332">
        <v>8</v>
      </c>
      <c r="J4332">
        <v>78</v>
      </c>
      <c r="K4332">
        <v>88</v>
      </c>
      <c r="L4332">
        <v>86</v>
      </c>
      <c r="M4332">
        <v>90</v>
      </c>
      <c r="N4332">
        <v>83</v>
      </c>
      <c r="O4332">
        <v>70</v>
      </c>
      <c r="P4332">
        <v>84</v>
      </c>
      <c r="Q4332">
        <v>80</v>
      </c>
      <c r="R4332">
        <v>88</v>
      </c>
      <c r="S4332">
        <v>42</v>
      </c>
      <c r="T4332" s="34">
        <f>_xlfn.XLOOKUP(B4332,'LHA Demog pivot'!$B$4:$B$93,'LHA Demog pivot'!$C$4:$C$93,,,1)</f>
        <v>30981</v>
      </c>
      <c r="U4332" s="36">
        <f>ROUND(Table2[[#This Row],[LHA_Pop_2016]]*Table2[[#This Row],[C_ADR_7day]]/100000*7,0)</f>
        <v>30</v>
      </c>
      <c r="V4332" s="13">
        <f>IF(OR(Table2[[#This Row],[7d_positivity_public]]=0,ISBLANK(Table2[[#This Row],[7d_positivity_public]])),"",(Table2[[#This Row],[7d_positivity_public]]-Table2[[#This Row],[7d_positivity_all]])/Table2[[#This Row],[7d_positivity_public]])</f>
        <v>1</v>
      </c>
      <c r="W4332" s="13"/>
    </row>
    <row r="4333" spans="1:23" x14ac:dyDescent="0.25">
      <c r="A4333" s="10">
        <v>44537</v>
      </c>
      <c r="B4333">
        <v>431</v>
      </c>
      <c r="C4333" t="s">
        <v>297</v>
      </c>
      <c r="D4333">
        <v>32</v>
      </c>
      <c r="E4333">
        <v>22</v>
      </c>
      <c r="F4333">
        <v>10</v>
      </c>
      <c r="G4333">
        <v>19</v>
      </c>
      <c r="H4333">
        <v>88</v>
      </c>
      <c r="I4333">
        <v>7</v>
      </c>
      <c r="J4333">
        <v>83</v>
      </c>
      <c r="K4333">
        <v>89</v>
      </c>
      <c r="L4333">
        <v>83</v>
      </c>
      <c r="M4333">
        <v>92</v>
      </c>
      <c r="N4333">
        <v>85</v>
      </c>
      <c r="O4333">
        <v>76</v>
      </c>
      <c r="P4333">
        <v>86</v>
      </c>
      <c r="Q4333">
        <v>79</v>
      </c>
      <c r="R4333">
        <v>90</v>
      </c>
      <c r="S4333">
        <v>50</v>
      </c>
      <c r="T4333" s="34">
        <f>_xlfn.XLOOKUP(B4333,'LHA Demog pivot'!$B$4:$B$93,'LHA Demog pivot'!$C$4:$C$93,,,1)</f>
        <v>66527</v>
      </c>
      <c r="U4333" s="36">
        <f>ROUND(Table2[[#This Row],[LHA_Pop_2016]]*Table2[[#This Row],[C_ADR_7day]]/100000*7,0)</f>
        <v>149</v>
      </c>
      <c r="V4333" s="13">
        <f>IF(OR(Table2[[#This Row],[7d_positivity_public]]=0,ISBLANK(Table2[[#This Row],[7d_positivity_public]])),"",(Table2[[#This Row],[7d_positivity_public]]-Table2[[#This Row],[7d_positivity_all]])/Table2[[#This Row],[7d_positivity_public]])</f>
        <v>1</v>
      </c>
      <c r="W4333" s="13"/>
    </row>
    <row r="4334" spans="1:23" x14ac:dyDescent="0.25">
      <c r="A4334" s="10">
        <v>44537</v>
      </c>
      <c r="B4334">
        <v>432</v>
      </c>
      <c r="C4334" t="s">
        <v>298</v>
      </c>
      <c r="D4334">
        <v>12</v>
      </c>
      <c r="E4334">
        <v>7</v>
      </c>
      <c r="F4334">
        <v>5</v>
      </c>
      <c r="G4334">
        <v>11</v>
      </c>
      <c r="H4334">
        <v>88</v>
      </c>
      <c r="I4334">
        <v>7</v>
      </c>
      <c r="J4334">
        <v>82</v>
      </c>
      <c r="K4334">
        <v>88</v>
      </c>
      <c r="L4334">
        <v>83</v>
      </c>
      <c r="M4334">
        <v>92</v>
      </c>
      <c r="N4334">
        <v>84</v>
      </c>
      <c r="O4334">
        <v>76</v>
      </c>
      <c r="P4334">
        <v>85</v>
      </c>
      <c r="Q4334">
        <v>78</v>
      </c>
      <c r="R4334">
        <v>90</v>
      </c>
      <c r="S4334">
        <v>47</v>
      </c>
      <c r="T4334" s="34">
        <f>_xlfn.XLOOKUP(B4334,'LHA Demog pivot'!$B$4:$B$93,'LHA Demog pivot'!$C$4:$C$93,,,1)</f>
        <v>42570</v>
      </c>
      <c r="U4334" s="36">
        <f>ROUND(Table2[[#This Row],[LHA_Pop_2016]]*Table2[[#This Row],[C_ADR_7day]]/100000*7,0)</f>
        <v>36</v>
      </c>
      <c r="V4334" s="13">
        <f>IF(OR(Table2[[#This Row],[7d_positivity_public]]=0,ISBLANK(Table2[[#This Row],[7d_positivity_public]])),"",(Table2[[#This Row],[7d_positivity_public]]-Table2[[#This Row],[7d_positivity_all]])/Table2[[#This Row],[7d_positivity_public]])</f>
        <v>1</v>
      </c>
      <c r="W4334" s="13"/>
    </row>
    <row r="4335" spans="1:23" x14ac:dyDescent="0.25">
      <c r="A4335" s="10">
        <v>44537</v>
      </c>
      <c r="B4335">
        <v>433</v>
      </c>
      <c r="C4335" t="s">
        <v>299</v>
      </c>
      <c r="D4335">
        <v>7</v>
      </c>
      <c r="E4335">
        <v>0</v>
      </c>
      <c r="F4335">
        <v>7</v>
      </c>
      <c r="G4335">
        <v>67</v>
      </c>
      <c r="H4335">
        <v>84</v>
      </c>
      <c r="I4335">
        <v>1</v>
      </c>
      <c r="J4335">
        <v>74</v>
      </c>
      <c r="K4335">
        <v>85</v>
      </c>
      <c r="L4335">
        <v>81</v>
      </c>
      <c r="M4335">
        <v>87</v>
      </c>
      <c r="N4335">
        <v>79</v>
      </c>
      <c r="O4335">
        <v>65</v>
      </c>
      <c r="P4335">
        <v>80</v>
      </c>
      <c r="Q4335">
        <v>74</v>
      </c>
      <c r="R4335">
        <v>83</v>
      </c>
      <c r="S4335">
        <v>30</v>
      </c>
      <c r="T4335" s="34">
        <f>_xlfn.XLOOKUP(B4335,'LHA Demog pivot'!$B$4:$B$93,'LHA Demog pivot'!$C$4:$C$93,,,1)</f>
        <v>1901</v>
      </c>
      <c r="U4335" s="36">
        <f>ROUND(Table2[[#This Row],[LHA_Pop_2016]]*Table2[[#This Row],[C_ADR_7day]]/100000*7,0)</f>
        <v>1</v>
      </c>
      <c r="V4335" s="13">
        <f>IF(OR(Table2[[#This Row],[7d_positivity_public]]=0,ISBLANK(Table2[[#This Row],[7d_positivity_public]])),"",(Table2[[#This Row],[7d_positivity_public]]-Table2[[#This Row],[7d_positivity_all]])/Table2[[#This Row],[7d_positivity_public]])</f>
        <v>1</v>
      </c>
      <c r="W4335" s="13"/>
    </row>
    <row r="4336" spans="1:23" x14ac:dyDescent="0.25">
      <c r="A4336" s="10">
        <v>44537</v>
      </c>
      <c r="B4336">
        <v>434</v>
      </c>
      <c r="C4336" t="s">
        <v>300</v>
      </c>
      <c r="D4336">
        <v>25</v>
      </c>
      <c r="E4336">
        <v>24</v>
      </c>
      <c r="F4336">
        <v>1</v>
      </c>
      <c r="G4336">
        <v>25</v>
      </c>
      <c r="H4336">
        <v>86</v>
      </c>
      <c r="I4336">
        <v>6</v>
      </c>
      <c r="J4336">
        <v>79</v>
      </c>
      <c r="K4336">
        <v>87</v>
      </c>
      <c r="L4336">
        <v>84</v>
      </c>
      <c r="M4336">
        <v>90</v>
      </c>
      <c r="N4336">
        <v>82</v>
      </c>
      <c r="O4336">
        <v>70</v>
      </c>
      <c r="P4336">
        <v>83</v>
      </c>
      <c r="Q4336">
        <v>78</v>
      </c>
      <c r="R4336">
        <v>87</v>
      </c>
      <c r="S4336">
        <v>29</v>
      </c>
      <c r="T4336" s="34">
        <f>_xlfn.XLOOKUP(B4336,'LHA Demog pivot'!$B$4:$B$93,'LHA Demog pivot'!$C$4:$C$93,,,1)</f>
        <v>11235</v>
      </c>
      <c r="U4336" s="36">
        <f>ROUND(Table2[[#This Row],[LHA_Pop_2016]]*Table2[[#This Row],[C_ADR_7day]]/100000*7,0)</f>
        <v>20</v>
      </c>
      <c r="V4336" s="13">
        <f>IF(OR(Table2[[#This Row],[7d_positivity_public]]=0,ISBLANK(Table2[[#This Row],[7d_positivity_public]])),"",(Table2[[#This Row],[7d_positivity_public]]-Table2[[#This Row],[7d_positivity_all]])/Table2[[#This Row],[7d_positivity_public]])</f>
        <v>1</v>
      </c>
      <c r="W4336" s="13"/>
    </row>
    <row r="4337" spans="1:23" x14ac:dyDescent="0.25">
      <c r="A4337" s="10">
        <v>44537</v>
      </c>
      <c r="B4337">
        <v>510</v>
      </c>
      <c r="C4337" t="s">
        <v>301</v>
      </c>
      <c r="D4337">
        <v>0</v>
      </c>
      <c r="E4337">
        <v>9</v>
      </c>
      <c r="F4337">
        <v>-9</v>
      </c>
      <c r="G4337">
        <v>0</v>
      </c>
      <c r="H4337">
        <v>91</v>
      </c>
      <c r="I4337">
        <v>0</v>
      </c>
      <c r="J4337">
        <v>86</v>
      </c>
      <c r="K4337">
        <v>91</v>
      </c>
      <c r="L4337">
        <v>90</v>
      </c>
      <c r="M4337">
        <v>92</v>
      </c>
      <c r="N4337">
        <v>86</v>
      </c>
      <c r="O4337">
        <v>79</v>
      </c>
      <c r="P4337">
        <v>86</v>
      </c>
      <c r="Q4337">
        <v>84</v>
      </c>
      <c r="R4337">
        <v>89</v>
      </c>
      <c r="S4337">
        <v>46</v>
      </c>
      <c r="T4337" s="34">
        <f>_xlfn.XLOOKUP(B4337,'LHA Demog pivot'!$B$4:$B$93,'LHA Demog pivot'!$C$4:$C$93,,,1)</f>
        <v>4198</v>
      </c>
      <c r="U4337" s="36">
        <f>ROUND(Table2[[#This Row],[LHA_Pop_2016]]*Table2[[#This Row],[C_ADR_7day]]/100000*7,0)</f>
        <v>0</v>
      </c>
      <c r="V4337" s="13" t="str">
        <f>IF(OR(Table2[[#This Row],[7d_positivity_public]]=0,ISBLANK(Table2[[#This Row],[7d_positivity_public]])),"",(Table2[[#This Row],[7d_positivity_public]]-Table2[[#This Row],[7d_positivity_all]])/Table2[[#This Row],[7d_positivity_public]])</f>
        <v/>
      </c>
      <c r="W4337" s="13"/>
    </row>
    <row r="4338" spans="1:23" x14ac:dyDescent="0.25">
      <c r="A4338" s="10">
        <v>44537</v>
      </c>
      <c r="B4338">
        <v>512</v>
      </c>
      <c r="C4338" t="s">
        <v>304</v>
      </c>
      <c r="D4338">
        <v>5</v>
      </c>
      <c r="E4338">
        <v>10</v>
      </c>
      <c r="F4338">
        <v>-5</v>
      </c>
      <c r="G4338">
        <v>9</v>
      </c>
      <c r="H4338">
        <v>91</v>
      </c>
      <c r="I4338">
        <v>6</v>
      </c>
      <c r="J4338">
        <v>83</v>
      </c>
      <c r="K4338">
        <v>91</v>
      </c>
      <c r="L4338">
        <v>90</v>
      </c>
      <c r="M4338">
        <v>92</v>
      </c>
      <c r="N4338">
        <v>85</v>
      </c>
      <c r="O4338">
        <v>75</v>
      </c>
      <c r="P4338">
        <v>86</v>
      </c>
      <c r="Q4338">
        <v>82</v>
      </c>
      <c r="R4338">
        <v>89</v>
      </c>
      <c r="S4338">
        <v>37</v>
      </c>
      <c r="T4338" s="34">
        <f>_xlfn.XLOOKUP(B4338,'LHA Demog pivot'!$B$4:$B$93,'LHA Demog pivot'!$C$4:$C$93,,,1)</f>
        <v>13501</v>
      </c>
      <c r="U4338" s="36">
        <f>ROUND(Table2[[#This Row],[LHA_Pop_2016]]*Table2[[#This Row],[C_ADR_7day]]/100000*7,0)</f>
        <v>5</v>
      </c>
      <c r="V4338" s="13">
        <f>IF(OR(Table2[[#This Row],[7d_positivity_public]]=0,ISBLANK(Table2[[#This Row],[7d_positivity_public]])),"",(Table2[[#This Row],[7d_positivity_public]]-Table2[[#This Row],[7d_positivity_all]])/Table2[[#This Row],[7d_positivity_public]])</f>
        <v>1</v>
      </c>
      <c r="W4338" s="13"/>
    </row>
    <row r="4339" spans="1:23" x14ac:dyDescent="0.25">
      <c r="A4339" s="10">
        <v>44537</v>
      </c>
      <c r="B4339">
        <v>513</v>
      </c>
      <c r="C4339" t="s">
        <v>305</v>
      </c>
      <c r="D4339">
        <v>31</v>
      </c>
      <c r="E4339">
        <v>35</v>
      </c>
      <c r="F4339">
        <v>-4</v>
      </c>
      <c r="G4339">
        <v>27</v>
      </c>
      <c r="H4339">
        <v>85</v>
      </c>
      <c r="I4339">
        <v>2</v>
      </c>
      <c r="J4339">
        <v>73</v>
      </c>
      <c r="K4339">
        <v>87</v>
      </c>
      <c r="L4339">
        <v>85</v>
      </c>
      <c r="M4339">
        <v>88</v>
      </c>
      <c r="N4339">
        <v>79</v>
      </c>
      <c r="O4339">
        <v>60</v>
      </c>
      <c r="P4339">
        <v>81</v>
      </c>
      <c r="Q4339">
        <v>77</v>
      </c>
      <c r="R4339">
        <v>85</v>
      </c>
      <c r="S4339">
        <v>44</v>
      </c>
      <c r="T4339" s="34">
        <f>_xlfn.XLOOKUP(B4339,'LHA Demog pivot'!$B$4:$B$93,'LHA Demog pivot'!$C$4:$C$93,,,1)</f>
        <v>4223</v>
      </c>
      <c r="U4339" s="36">
        <f>ROUND(Table2[[#This Row],[LHA_Pop_2016]]*Table2[[#This Row],[C_ADR_7day]]/100000*7,0)</f>
        <v>9</v>
      </c>
      <c r="V4339" s="13">
        <f>IF(OR(Table2[[#This Row],[7d_positivity_public]]=0,ISBLANK(Table2[[#This Row],[7d_positivity_public]])),"",(Table2[[#This Row],[7d_positivity_public]]-Table2[[#This Row],[7d_positivity_all]])/Table2[[#This Row],[7d_positivity_public]])</f>
        <v>1</v>
      </c>
      <c r="W4339" s="13"/>
    </row>
    <row r="4340" spans="1:23" x14ac:dyDescent="0.25">
      <c r="A4340" s="10">
        <v>44537</v>
      </c>
      <c r="B4340">
        <v>514</v>
      </c>
      <c r="C4340" t="s">
        <v>306</v>
      </c>
      <c r="D4340">
        <v>10</v>
      </c>
      <c r="E4340">
        <v>14</v>
      </c>
      <c r="F4340">
        <v>-4</v>
      </c>
      <c r="G4340">
        <v>11</v>
      </c>
      <c r="H4340">
        <v>81</v>
      </c>
      <c r="I4340">
        <v>8</v>
      </c>
      <c r="J4340">
        <v>66</v>
      </c>
      <c r="K4340">
        <v>83</v>
      </c>
      <c r="L4340">
        <v>80</v>
      </c>
      <c r="M4340">
        <v>86</v>
      </c>
      <c r="N4340">
        <v>76</v>
      </c>
      <c r="O4340">
        <v>59</v>
      </c>
      <c r="P4340">
        <v>77</v>
      </c>
      <c r="Q4340">
        <v>72</v>
      </c>
      <c r="R4340">
        <v>83</v>
      </c>
      <c r="S4340">
        <v>50</v>
      </c>
      <c r="T4340" s="34">
        <f>_xlfn.XLOOKUP(B4340,'LHA Demog pivot'!$B$4:$B$93,'LHA Demog pivot'!$C$4:$C$93,,,1)</f>
        <v>16414</v>
      </c>
      <c r="U4340" s="36">
        <f>ROUND(Table2[[#This Row],[LHA_Pop_2016]]*Table2[[#This Row],[C_ADR_7day]]/100000*7,0)</f>
        <v>11</v>
      </c>
      <c r="V4340" s="13">
        <f>IF(OR(Table2[[#This Row],[7d_positivity_public]]=0,ISBLANK(Table2[[#This Row],[7d_positivity_public]])),"",(Table2[[#This Row],[7d_positivity_public]]-Table2[[#This Row],[7d_positivity_all]])/Table2[[#This Row],[7d_positivity_public]])</f>
        <v>1</v>
      </c>
      <c r="W4340" s="13"/>
    </row>
    <row r="4341" spans="1:23" x14ac:dyDescent="0.25">
      <c r="A4341" s="10">
        <v>44537</v>
      </c>
      <c r="B4341">
        <v>515</v>
      </c>
      <c r="C4341" t="s">
        <v>307</v>
      </c>
      <c r="D4341">
        <v>21</v>
      </c>
      <c r="E4341">
        <v>24</v>
      </c>
      <c r="F4341">
        <v>-3</v>
      </c>
      <c r="G4341">
        <v>10</v>
      </c>
      <c r="H4341">
        <v>100</v>
      </c>
      <c r="I4341">
        <v>9</v>
      </c>
      <c r="J4341">
        <v>78</v>
      </c>
      <c r="K4341">
        <v>100</v>
      </c>
      <c r="L4341">
        <v>100</v>
      </c>
      <c r="M4341">
        <v>100</v>
      </c>
      <c r="N4341">
        <v>96</v>
      </c>
      <c r="O4341">
        <v>71</v>
      </c>
      <c r="P4341">
        <v>98</v>
      </c>
      <c r="Q4341">
        <v>99</v>
      </c>
      <c r="R4341">
        <v>97</v>
      </c>
      <c r="S4341">
        <v>54</v>
      </c>
      <c r="T4341" s="34">
        <f>_xlfn.XLOOKUP(B4341,'LHA Demog pivot'!$B$4:$B$93,'LHA Demog pivot'!$C$4:$C$93,,,1)</f>
        <v>9090</v>
      </c>
      <c r="U4341" s="36">
        <f>ROUND(Table2[[#This Row],[LHA_Pop_2016]]*Table2[[#This Row],[C_ADR_7day]]/100000*7,0)</f>
        <v>13</v>
      </c>
      <c r="V4341" s="13">
        <f>IF(OR(Table2[[#This Row],[7d_positivity_public]]=0,ISBLANK(Table2[[#This Row],[7d_positivity_public]])),"",(Table2[[#This Row],[7d_positivity_public]]-Table2[[#This Row],[7d_positivity_all]])/Table2[[#This Row],[7d_positivity_public]])</f>
        <v>1</v>
      </c>
      <c r="W4341" s="13"/>
    </row>
    <row r="4342" spans="1:23" x14ac:dyDescent="0.25">
      <c r="A4342" s="10">
        <v>44537</v>
      </c>
      <c r="B4342">
        <v>517</v>
      </c>
      <c r="C4342" t="s">
        <v>308</v>
      </c>
      <c r="D4342">
        <v>27</v>
      </c>
      <c r="E4342">
        <v>32</v>
      </c>
      <c r="F4342">
        <v>-5</v>
      </c>
      <c r="G4342">
        <v>17</v>
      </c>
      <c r="H4342">
        <v>87</v>
      </c>
      <c r="I4342">
        <v>6</v>
      </c>
      <c r="J4342">
        <v>78</v>
      </c>
      <c r="K4342">
        <v>88</v>
      </c>
      <c r="L4342">
        <v>87</v>
      </c>
      <c r="M4342">
        <v>90</v>
      </c>
      <c r="N4342">
        <v>82</v>
      </c>
      <c r="O4342">
        <v>69</v>
      </c>
      <c r="P4342">
        <v>84</v>
      </c>
      <c r="Q4342">
        <v>80</v>
      </c>
      <c r="R4342">
        <v>87</v>
      </c>
      <c r="S4342">
        <v>49</v>
      </c>
      <c r="T4342" s="34">
        <f>_xlfn.XLOOKUP(B4342,'LHA Demog pivot'!$B$4:$B$93,'LHA Demog pivot'!$C$4:$C$93,,,1)</f>
        <v>20250</v>
      </c>
      <c r="U4342" s="36">
        <f>ROUND(Table2[[#This Row],[LHA_Pop_2016]]*Table2[[#This Row],[C_ADR_7day]]/100000*7,0)</f>
        <v>38</v>
      </c>
      <c r="V4342" s="13">
        <f>IF(OR(Table2[[#This Row],[7d_positivity_public]]=0,ISBLANK(Table2[[#This Row],[7d_positivity_public]])),"",(Table2[[#This Row],[7d_positivity_public]]-Table2[[#This Row],[7d_positivity_all]])/Table2[[#This Row],[7d_positivity_public]])</f>
        <v>1</v>
      </c>
      <c r="W4342" s="13"/>
    </row>
    <row r="4343" spans="1:23" x14ac:dyDescent="0.25">
      <c r="A4343" s="10">
        <v>44537</v>
      </c>
      <c r="B4343">
        <v>518</v>
      </c>
      <c r="C4343" t="s">
        <v>309</v>
      </c>
      <c r="D4343">
        <v>0</v>
      </c>
      <c r="E4343">
        <v>0</v>
      </c>
      <c r="F4343">
        <v>0</v>
      </c>
      <c r="G4343">
        <v>0</v>
      </c>
      <c r="H4343">
        <v>93</v>
      </c>
      <c r="I4343">
        <v>0</v>
      </c>
      <c r="J4343">
        <v>86</v>
      </c>
      <c r="K4343">
        <v>94</v>
      </c>
      <c r="L4343">
        <v>94</v>
      </c>
      <c r="M4343">
        <v>93</v>
      </c>
      <c r="N4343">
        <v>88</v>
      </c>
      <c r="O4343">
        <v>76</v>
      </c>
      <c r="P4343">
        <v>89</v>
      </c>
      <c r="Q4343">
        <v>87</v>
      </c>
      <c r="R4343">
        <v>91</v>
      </c>
      <c r="S4343">
        <v>67</v>
      </c>
      <c r="T4343" s="34">
        <f>_xlfn.XLOOKUP(B4343,'LHA Demog pivot'!$B$4:$B$93,'LHA Demog pivot'!$C$4:$C$93,,,1)</f>
        <v>1880</v>
      </c>
      <c r="U4343" s="36">
        <f>ROUND(Table2[[#This Row],[LHA_Pop_2016]]*Table2[[#This Row],[C_ADR_7day]]/100000*7,0)</f>
        <v>0</v>
      </c>
      <c r="V4343" s="13" t="str">
        <f>IF(OR(Table2[[#This Row],[7d_positivity_public]]=0,ISBLANK(Table2[[#This Row],[7d_positivity_public]])),"",(Table2[[#This Row],[7d_positivity_public]]-Table2[[#This Row],[7d_positivity_all]])/Table2[[#This Row],[7d_positivity_public]])</f>
        <v/>
      </c>
      <c r="W4343" s="13"/>
    </row>
    <row r="4344" spans="1:23" x14ac:dyDescent="0.25">
      <c r="A4344" s="10">
        <v>44537</v>
      </c>
      <c r="B4344">
        <v>521</v>
      </c>
      <c r="C4344" t="s">
        <v>310</v>
      </c>
      <c r="D4344">
        <v>11</v>
      </c>
      <c r="E4344">
        <v>13</v>
      </c>
      <c r="F4344">
        <v>-2</v>
      </c>
      <c r="G4344">
        <v>11</v>
      </c>
      <c r="H4344">
        <v>79</v>
      </c>
      <c r="I4344">
        <v>7</v>
      </c>
      <c r="J4344">
        <v>68</v>
      </c>
      <c r="K4344">
        <v>80</v>
      </c>
      <c r="L4344">
        <v>75</v>
      </c>
      <c r="M4344">
        <v>85</v>
      </c>
      <c r="N4344">
        <v>74</v>
      </c>
      <c r="O4344">
        <v>61</v>
      </c>
      <c r="P4344">
        <v>75</v>
      </c>
      <c r="Q4344">
        <v>67</v>
      </c>
      <c r="R4344">
        <v>82</v>
      </c>
      <c r="S4344">
        <v>53</v>
      </c>
      <c r="T4344" s="34">
        <f>_xlfn.XLOOKUP(B4344,'LHA Demog pivot'!$B$4:$B$93,'LHA Demog pivot'!$C$4:$C$93,,,1)</f>
        <v>23205</v>
      </c>
      <c r="U4344" s="36">
        <f>ROUND(Table2[[#This Row],[LHA_Pop_2016]]*Table2[[#This Row],[C_ADR_7day]]/100000*7,0)</f>
        <v>18</v>
      </c>
      <c r="V4344" s="13">
        <f>IF(OR(Table2[[#This Row],[7d_positivity_public]]=0,ISBLANK(Table2[[#This Row],[7d_positivity_public]])),"",(Table2[[#This Row],[7d_positivity_public]]-Table2[[#This Row],[7d_positivity_all]])/Table2[[#This Row],[7d_positivity_public]])</f>
        <v>1</v>
      </c>
      <c r="W4344" s="13"/>
    </row>
    <row r="4345" spans="1:23" x14ac:dyDescent="0.25">
      <c r="A4345" s="10">
        <v>44537</v>
      </c>
      <c r="B4345">
        <v>522</v>
      </c>
      <c r="C4345" t="s">
        <v>311</v>
      </c>
      <c r="D4345">
        <v>17</v>
      </c>
      <c r="E4345">
        <v>9</v>
      </c>
      <c r="F4345">
        <v>8</v>
      </c>
      <c r="G4345">
        <v>9</v>
      </c>
      <c r="H4345">
        <v>79</v>
      </c>
      <c r="I4345">
        <v>14</v>
      </c>
      <c r="J4345">
        <v>60</v>
      </c>
      <c r="K4345">
        <v>80</v>
      </c>
      <c r="L4345">
        <v>76</v>
      </c>
      <c r="M4345">
        <v>84</v>
      </c>
      <c r="N4345">
        <v>74</v>
      </c>
      <c r="O4345">
        <v>53</v>
      </c>
      <c r="P4345">
        <v>76</v>
      </c>
      <c r="Q4345">
        <v>68</v>
      </c>
      <c r="R4345">
        <v>82</v>
      </c>
      <c r="S4345">
        <v>48</v>
      </c>
      <c r="T4345" s="34">
        <f>_xlfn.XLOOKUP(B4345,'LHA Demog pivot'!$B$4:$B$93,'LHA Demog pivot'!$C$4:$C$93,,,1)</f>
        <v>6256</v>
      </c>
      <c r="U4345" s="36">
        <f>ROUND(Table2[[#This Row],[LHA_Pop_2016]]*Table2[[#This Row],[C_ADR_7day]]/100000*7,0)</f>
        <v>7</v>
      </c>
      <c r="V4345" s="13">
        <f>IF(OR(Table2[[#This Row],[7d_positivity_public]]=0,ISBLANK(Table2[[#This Row],[7d_positivity_public]])),"",(Table2[[#This Row],[7d_positivity_public]]-Table2[[#This Row],[7d_positivity_all]])/Table2[[#This Row],[7d_positivity_public]])</f>
        <v>1</v>
      </c>
      <c r="W4345" s="13"/>
    </row>
    <row r="4346" spans="1:23" x14ac:dyDescent="0.25">
      <c r="A4346" s="10">
        <v>44537</v>
      </c>
      <c r="B4346">
        <v>523</v>
      </c>
      <c r="C4346" t="s">
        <v>312</v>
      </c>
      <c r="D4346">
        <v>2</v>
      </c>
      <c r="E4346">
        <v>3</v>
      </c>
      <c r="F4346">
        <v>-1</v>
      </c>
      <c r="G4346">
        <v>3</v>
      </c>
      <c r="H4346">
        <v>76</v>
      </c>
      <c r="I4346">
        <v>1</v>
      </c>
      <c r="J4346">
        <v>61</v>
      </c>
      <c r="K4346">
        <v>77</v>
      </c>
      <c r="L4346">
        <v>72</v>
      </c>
      <c r="M4346">
        <v>83</v>
      </c>
      <c r="N4346">
        <v>70</v>
      </c>
      <c r="O4346">
        <v>53</v>
      </c>
      <c r="P4346">
        <v>72</v>
      </c>
      <c r="Q4346">
        <v>63</v>
      </c>
      <c r="R4346">
        <v>80</v>
      </c>
      <c r="S4346">
        <v>38</v>
      </c>
      <c r="T4346" s="34">
        <f>_xlfn.XLOOKUP(B4346,'LHA Demog pivot'!$B$4:$B$93,'LHA Demog pivot'!$C$4:$C$93,,,1)</f>
        <v>15857</v>
      </c>
      <c r="U4346" s="36">
        <f>ROUND(Table2[[#This Row],[LHA_Pop_2016]]*Table2[[#This Row],[C_ADR_7day]]/100000*7,0)</f>
        <v>2</v>
      </c>
      <c r="V4346" s="13">
        <f>IF(OR(Table2[[#This Row],[7d_positivity_public]]=0,ISBLANK(Table2[[#This Row],[7d_positivity_public]])),"",(Table2[[#This Row],[7d_positivity_public]]-Table2[[#This Row],[7d_positivity_all]])/Table2[[#This Row],[7d_positivity_public]])</f>
        <v>1</v>
      </c>
      <c r="W4346" s="13"/>
    </row>
    <row r="4347" spans="1:23" x14ac:dyDescent="0.25">
      <c r="A4347" s="10">
        <v>44537</v>
      </c>
      <c r="B4347">
        <v>524</v>
      </c>
      <c r="C4347" t="s">
        <v>313</v>
      </c>
      <c r="D4347">
        <v>9</v>
      </c>
      <c r="E4347">
        <v>12</v>
      </c>
      <c r="F4347">
        <v>-3</v>
      </c>
      <c r="G4347">
        <v>10</v>
      </c>
      <c r="H4347">
        <v>88</v>
      </c>
      <c r="I4347">
        <v>5</v>
      </c>
      <c r="J4347">
        <v>77</v>
      </c>
      <c r="K4347">
        <v>89</v>
      </c>
      <c r="L4347">
        <v>87</v>
      </c>
      <c r="M4347">
        <v>90</v>
      </c>
      <c r="N4347">
        <v>82</v>
      </c>
      <c r="O4347">
        <v>70</v>
      </c>
      <c r="P4347">
        <v>83</v>
      </c>
      <c r="Q4347">
        <v>80</v>
      </c>
      <c r="R4347">
        <v>87</v>
      </c>
      <c r="S4347">
        <v>47</v>
      </c>
      <c r="T4347" s="34">
        <f>_xlfn.XLOOKUP(B4347,'LHA Demog pivot'!$B$4:$B$93,'LHA Demog pivot'!$C$4:$C$93,,,1)</f>
        <v>95077</v>
      </c>
      <c r="U4347" s="36">
        <f>ROUND(Table2[[#This Row],[LHA_Pop_2016]]*Table2[[#This Row],[C_ADR_7day]]/100000*7,0)</f>
        <v>60</v>
      </c>
      <c r="V4347" s="13">
        <f>IF(OR(Table2[[#This Row],[7d_positivity_public]]=0,ISBLANK(Table2[[#This Row],[7d_positivity_public]])),"",(Table2[[#This Row],[7d_positivity_public]]-Table2[[#This Row],[7d_positivity_all]])/Table2[[#This Row],[7d_positivity_public]])</f>
        <v>1</v>
      </c>
      <c r="W4347" s="13"/>
    </row>
    <row r="4348" spans="1:23" x14ac:dyDescent="0.25">
      <c r="A4348" s="10">
        <v>44537</v>
      </c>
      <c r="B4348">
        <v>531</v>
      </c>
      <c r="C4348" t="s">
        <v>314</v>
      </c>
      <c r="D4348">
        <v>21</v>
      </c>
      <c r="E4348">
        <v>18</v>
      </c>
      <c r="F4348">
        <v>3</v>
      </c>
      <c r="G4348">
        <v>29</v>
      </c>
      <c r="H4348">
        <v>70</v>
      </c>
      <c r="I4348">
        <v>5</v>
      </c>
      <c r="J4348">
        <v>50</v>
      </c>
      <c r="K4348">
        <v>72</v>
      </c>
      <c r="L4348">
        <v>66</v>
      </c>
      <c r="M4348">
        <v>79</v>
      </c>
      <c r="N4348">
        <v>63</v>
      </c>
      <c r="O4348">
        <v>42</v>
      </c>
      <c r="P4348">
        <v>65</v>
      </c>
      <c r="Q4348">
        <v>57</v>
      </c>
      <c r="R4348">
        <v>74</v>
      </c>
      <c r="S4348">
        <v>49</v>
      </c>
      <c r="T4348" s="34">
        <f>_xlfn.XLOOKUP(B4348,'LHA Demog pivot'!$B$4:$B$93,'LHA Demog pivot'!$C$4:$C$93,,,1)</f>
        <v>26850</v>
      </c>
      <c r="U4348" s="36">
        <f>ROUND(Table2[[#This Row],[LHA_Pop_2016]]*Table2[[#This Row],[C_ADR_7day]]/100000*7,0)</f>
        <v>39</v>
      </c>
      <c r="V4348" s="13">
        <f>IF(OR(Table2[[#This Row],[7d_positivity_public]]=0,ISBLANK(Table2[[#This Row],[7d_positivity_public]])),"",(Table2[[#This Row],[7d_positivity_public]]-Table2[[#This Row],[7d_positivity_all]])/Table2[[#This Row],[7d_positivity_public]])</f>
        <v>1</v>
      </c>
      <c r="W4348" s="13"/>
    </row>
    <row r="4349" spans="1:23" x14ac:dyDescent="0.25">
      <c r="A4349" s="10">
        <v>44537</v>
      </c>
      <c r="B4349">
        <v>532</v>
      </c>
      <c r="C4349" t="s">
        <v>315</v>
      </c>
      <c r="D4349">
        <v>26</v>
      </c>
      <c r="E4349">
        <v>21</v>
      </c>
      <c r="F4349">
        <v>5</v>
      </c>
      <c r="G4349">
        <v>25</v>
      </c>
      <c r="H4349">
        <v>73</v>
      </c>
      <c r="I4349">
        <v>6</v>
      </c>
      <c r="J4349">
        <v>53</v>
      </c>
      <c r="K4349">
        <v>76</v>
      </c>
      <c r="L4349">
        <v>73</v>
      </c>
      <c r="M4349">
        <v>81</v>
      </c>
      <c r="N4349">
        <v>67</v>
      </c>
      <c r="O4349">
        <v>46</v>
      </c>
      <c r="P4349">
        <v>69</v>
      </c>
      <c r="Q4349">
        <v>64</v>
      </c>
      <c r="R4349">
        <v>77</v>
      </c>
      <c r="S4349">
        <v>43</v>
      </c>
      <c r="T4349" s="34">
        <f>_xlfn.XLOOKUP(B4349,'LHA Demog pivot'!$B$4:$B$93,'LHA Demog pivot'!$C$4:$C$93,,,1)</f>
        <v>35521</v>
      </c>
      <c r="U4349" s="36">
        <f>ROUND(Table2[[#This Row],[LHA_Pop_2016]]*Table2[[#This Row],[C_ADR_7day]]/100000*7,0)</f>
        <v>65</v>
      </c>
      <c r="V4349" s="13">
        <f>IF(OR(Table2[[#This Row],[7d_positivity_public]]=0,ISBLANK(Table2[[#This Row],[7d_positivity_public]])),"",(Table2[[#This Row],[7d_positivity_public]]-Table2[[#This Row],[7d_positivity_all]])/Table2[[#This Row],[7d_positivity_public]])</f>
        <v>1</v>
      </c>
      <c r="W4349" s="13"/>
    </row>
    <row r="4350" spans="1:23" x14ac:dyDescent="0.25">
      <c r="A4350" s="10">
        <v>44537</v>
      </c>
      <c r="B4350">
        <v>533</v>
      </c>
      <c r="C4350" t="s">
        <v>316</v>
      </c>
      <c r="D4350">
        <v>8</v>
      </c>
      <c r="E4350">
        <v>17</v>
      </c>
      <c r="F4350">
        <v>-9</v>
      </c>
      <c r="G4350">
        <v>15</v>
      </c>
      <c r="H4350">
        <v>73</v>
      </c>
      <c r="I4350">
        <v>4</v>
      </c>
      <c r="J4350">
        <v>61</v>
      </c>
      <c r="K4350">
        <v>74</v>
      </c>
      <c r="L4350">
        <v>70</v>
      </c>
      <c r="M4350">
        <v>79</v>
      </c>
      <c r="N4350">
        <v>65</v>
      </c>
      <c r="O4350">
        <v>49</v>
      </c>
      <c r="P4350">
        <v>67</v>
      </c>
      <c r="Q4350">
        <v>62</v>
      </c>
      <c r="R4350">
        <v>74</v>
      </c>
      <c r="S4350">
        <v>48</v>
      </c>
      <c r="T4350" s="34">
        <f>_xlfn.XLOOKUP(B4350,'LHA Demog pivot'!$B$4:$B$93,'LHA Demog pivot'!$C$4:$C$93,,,1)</f>
        <v>5514</v>
      </c>
      <c r="U4350" s="36">
        <f>ROUND(Table2[[#This Row],[LHA_Pop_2016]]*Table2[[#This Row],[C_ADR_7day]]/100000*7,0)</f>
        <v>3</v>
      </c>
      <c r="V4350" s="13">
        <f>IF(OR(Table2[[#This Row],[7d_positivity_public]]=0,ISBLANK(Table2[[#This Row],[7d_positivity_public]])),"",(Table2[[#This Row],[7d_positivity_public]]-Table2[[#This Row],[7d_positivity_all]])/Table2[[#This Row],[7d_positivity_public]])</f>
        <v>1</v>
      </c>
      <c r="W4350" s="13"/>
    </row>
    <row r="4351" spans="1:23" x14ac:dyDescent="0.25">
      <c r="A4351" s="10">
        <v>44537</v>
      </c>
      <c r="B4351">
        <v>555</v>
      </c>
      <c r="C4351" t="s">
        <v>317</v>
      </c>
      <c r="D4351">
        <v>14</v>
      </c>
      <c r="E4351">
        <v>7</v>
      </c>
      <c r="F4351">
        <v>7</v>
      </c>
      <c r="G4351">
        <v>23</v>
      </c>
      <c r="H4351">
        <v>92</v>
      </c>
      <c r="I4351">
        <v>0</v>
      </c>
      <c r="J4351">
        <v>71</v>
      </c>
      <c r="K4351">
        <v>93</v>
      </c>
      <c r="L4351">
        <v>94</v>
      </c>
      <c r="M4351">
        <v>93</v>
      </c>
      <c r="N4351">
        <v>83</v>
      </c>
      <c r="O4351">
        <v>60</v>
      </c>
      <c r="P4351">
        <v>85</v>
      </c>
      <c r="Q4351">
        <v>81</v>
      </c>
      <c r="R4351">
        <v>88</v>
      </c>
      <c r="S4351">
        <v>54</v>
      </c>
      <c r="T4351" s="34">
        <f>_xlfn.XLOOKUP(B4351,'LHA Demog pivot'!$B$4:$B$93,'LHA Demog pivot'!$C$4:$C$93,,,1)</f>
        <v>2049</v>
      </c>
      <c r="U4351" s="36">
        <f>ROUND(Table2[[#This Row],[LHA_Pop_2016]]*Table2[[#This Row],[C_ADR_7day]]/100000*7,0)</f>
        <v>2</v>
      </c>
      <c r="V4351" s="13">
        <f>IF(OR(Table2[[#This Row],[7d_positivity_public]]=0,ISBLANK(Table2[[#This Row],[7d_positivity_public]])),"",(Table2[[#This Row],[7d_positivity_public]]-Table2[[#This Row],[7d_positivity_all]])/Table2[[#This Row],[7d_positivity_public]])</f>
        <v>1</v>
      </c>
      <c r="W4351" s="13"/>
    </row>
    <row r="4352" spans="1:23" x14ac:dyDescent="0.25">
      <c r="A4352" s="10">
        <v>44540</v>
      </c>
      <c r="B4352">
        <v>111</v>
      </c>
      <c r="C4352" t="s">
        <v>242</v>
      </c>
      <c r="D4352">
        <v>8</v>
      </c>
      <c r="E4352">
        <v>1</v>
      </c>
      <c r="F4352">
        <v>7</v>
      </c>
      <c r="G4352">
        <v>3</v>
      </c>
      <c r="H4352">
        <v>89</v>
      </c>
      <c r="I4352">
        <v>12</v>
      </c>
      <c r="J4352">
        <v>80</v>
      </c>
      <c r="K4352">
        <v>89</v>
      </c>
      <c r="L4352">
        <v>89</v>
      </c>
      <c r="M4352">
        <v>90</v>
      </c>
      <c r="N4352">
        <v>84</v>
      </c>
      <c r="O4352">
        <v>75</v>
      </c>
      <c r="P4352">
        <v>85</v>
      </c>
      <c r="Q4352">
        <v>83</v>
      </c>
      <c r="R4352">
        <v>88</v>
      </c>
      <c r="S4352">
        <v>58</v>
      </c>
      <c r="T4352" s="34">
        <f>_xlfn.XLOOKUP(B4352,'LHA Demog pivot'!$B$4:$B$93,'LHA Demog pivot'!$C$4:$C$93,,,1)</f>
        <v>15531</v>
      </c>
      <c r="U4352" s="36">
        <f>ROUND(Table2[[#This Row],[LHA_Pop_2016]]*Table2[[#This Row],[C_ADR_7day]]/100000*7,0)</f>
        <v>9</v>
      </c>
      <c r="V4352" s="13">
        <f>IF(OR(Table2[[#This Row],[7d_positivity_public]]=0,ISBLANK(Table2[[#This Row],[7d_positivity_public]])),"",(Table2[[#This Row],[7d_positivity_public]]-Table2[[#This Row],[7d_positivity_all]])/Table2[[#This Row],[7d_positivity_public]])</f>
        <v>1</v>
      </c>
      <c r="W4352" s="13"/>
    </row>
    <row r="4353" spans="1:23" x14ac:dyDescent="0.25">
      <c r="A4353" s="10">
        <v>44540</v>
      </c>
      <c r="B4353">
        <v>112</v>
      </c>
      <c r="C4353" t="s">
        <v>243</v>
      </c>
      <c r="D4353">
        <v>3</v>
      </c>
      <c r="E4353">
        <v>5</v>
      </c>
      <c r="F4353">
        <v>-2</v>
      </c>
      <c r="G4353">
        <v>1</v>
      </c>
      <c r="H4353">
        <v>86</v>
      </c>
      <c r="I4353">
        <v>12</v>
      </c>
      <c r="J4353">
        <v>77</v>
      </c>
      <c r="K4353">
        <v>87</v>
      </c>
      <c r="L4353">
        <v>82</v>
      </c>
      <c r="M4353">
        <v>90</v>
      </c>
      <c r="N4353">
        <v>82</v>
      </c>
      <c r="O4353">
        <v>71</v>
      </c>
      <c r="P4353">
        <v>83</v>
      </c>
      <c r="Q4353">
        <v>77</v>
      </c>
      <c r="R4353">
        <v>88</v>
      </c>
      <c r="S4353">
        <v>64</v>
      </c>
      <c r="T4353" s="34">
        <f>_xlfn.XLOOKUP(B4353,'LHA Demog pivot'!$B$4:$B$93,'LHA Demog pivot'!$C$4:$C$93,,,1)</f>
        <v>26248</v>
      </c>
      <c r="U4353" s="36">
        <f>ROUND(Table2[[#This Row],[LHA_Pop_2016]]*Table2[[#This Row],[C_ADR_7day]]/100000*7,0)</f>
        <v>6</v>
      </c>
      <c r="V4353" s="13">
        <f>IF(OR(Table2[[#This Row],[7d_positivity_public]]=0,ISBLANK(Table2[[#This Row],[7d_positivity_public]])),"",(Table2[[#This Row],[7d_positivity_public]]-Table2[[#This Row],[7d_positivity_all]])/Table2[[#This Row],[7d_positivity_public]])</f>
        <v>1</v>
      </c>
      <c r="W4353" s="13"/>
    </row>
    <row r="4354" spans="1:23" x14ac:dyDescent="0.25">
      <c r="A4354" s="10">
        <v>44540</v>
      </c>
      <c r="B4354">
        <v>113</v>
      </c>
      <c r="C4354" t="s">
        <v>244</v>
      </c>
      <c r="D4354">
        <v>15</v>
      </c>
      <c r="E4354">
        <v>7</v>
      </c>
      <c r="F4354">
        <v>8</v>
      </c>
      <c r="G4354">
        <v>6</v>
      </c>
      <c r="H4354">
        <v>90</v>
      </c>
      <c r="I4354">
        <v>18</v>
      </c>
      <c r="J4354">
        <v>90</v>
      </c>
      <c r="K4354">
        <v>90</v>
      </c>
      <c r="L4354">
        <v>87</v>
      </c>
      <c r="M4354">
        <v>93</v>
      </c>
      <c r="N4354">
        <v>87</v>
      </c>
      <c r="O4354">
        <v>83</v>
      </c>
      <c r="P4354">
        <v>88</v>
      </c>
      <c r="Q4354">
        <v>84</v>
      </c>
      <c r="R4354">
        <v>91</v>
      </c>
      <c r="S4354">
        <v>72</v>
      </c>
      <c r="T4354" s="34">
        <f>_xlfn.XLOOKUP(B4354,'LHA Demog pivot'!$B$4:$B$93,'LHA Demog pivot'!$C$4:$C$93,,,1)</f>
        <v>9178</v>
      </c>
      <c r="U4354" s="36">
        <f>ROUND(Table2[[#This Row],[LHA_Pop_2016]]*Table2[[#This Row],[C_ADR_7day]]/100000*7,0)</f>
        <v>10</v>
      </c>
      <c r="V4354" s="13">
        <f>IF(OR(Table2[[#This Row],[7d_positivity_public]]=0,ISBLANK(Table2[[#This Row],[7d_positivity_public]])),"",(Table2[[#This Row],[7d_positivity_public]]-Table2[[#This Row],[7d_positivity_all]])/Table2[[#This Row],[7d_positivity_public]])</f>
        <v>1</v>
      </c>
      <c r="W4354" s="13"/>
    </row>
    <row r="4355" spans="1:23" x14ac:dyDescent="0.25">
      <c r="A4355" s="10">
        <v>44540</v>
      </c>
      <c r="B4355">
        <v>114</v>
      </c>
      <c r="C4355" t="s">
        <v>245</v>
      </c>
      <c r="D4355">
        <v>7</v>
      </c>
      <c r="E4355">
        <v>20</v>
      </c>
      <c r="F4355">
        <v>-13</v>
      </c>
      <c r="G4355">
        <v>5</v>
      </c>
      <c r="H4355">
        <v>93</v>
      </c>
      <c r="I4355">
        <v>16</v>
      </c>
      <c r="J4355">
        <v>80</v>
      </c>
      <c r="K4355">
        <v>94</v>
      </c>
      <c r="L4355">
        <v>94</v>
      </c>
      <c r="M4355">
        <v>94</v>
      </c>
      <c r="N4355">
        <v>89</v>
      </c>
      <c r="O4355">
        <v>73</v>
      </c>
      <c r="P4355">
        <v>90</v>
      </c>
      <c r="Q4355">
        <v>87</v>
      </c>
      <c r="R4355">
        <v>92</v>
      </c>
      <c r="S4355">
        <v>56</v>
      </c>
      <c r="T4355" s="34">
        <f>_xlfn.XLOOKUP(B4355,'LHA Demog pivot'!$B$4:$B$93,'LHA Demog pivot'!$C$4:$C$93,,,1)</f>
        <v>9487</v>
      </c>
      <c r="U4355" s="36">
        <f>ROUND(Table2[[#This Row],[LHA_Pop_2016]]*Table2[[#This Row],[C_ADR_7day]]/100000*7,0)</f>
        <v>5</v>
      </c>
      <c r="V4355" s="13">
        <f>IF(OR(Table2[[#This Row],[7d_positivity_public]]=0,ISBLANK(Table2[[#This Row],[7d_positivity_public]])),"",(Table2[[#This Row],[7d_positivity_public]]-Table2[[#This Row],[7d_positivity_all]])/Table2[[#This Row],[7d_positivity_public]])</f>
        <v>1</v>
      </c>
      <c r="W4355" s="13"/>
    </row>
    <row r="4356" spans="1:23" x14ac:dyDescent="0.25">
      <c r="A4356" s="10">
        <v>44540</v>
      </c>
      <c r="B4356">
        <v>115</v>
      </c>
      <c r="C4356" t="s">
        <v>246</v>
      </c>
      <c r="D4356">
        <v>6</v>
      </c>
      <c r="E4356">
        <v>6</v>
      </c>
      <c r="F4356">
        <v>0</v>
      </c>
      <c r="G4356">
        <v>4</v>
      </c>
      <c r="H4356">
        <v>75</v>
      </c>
      <c r="I4356">
        <v>7</v>
      </c>
      <c r="J4356">
        <v>54</v>
      </c>
      <c r="K4356">
        <v>77</v>
      </c>
      <c r="L4356">
        <v>66</v>
      </c>
      <c r="M4356">
        <v>83</v>
      </c>
      <c r="N4356">
        <v>71</v>
      </c>
      <c r="O4356">
        <v>48</v>
      </c>
      <c r="P4356">
        <v>73</v>
      </c>
      <c r="Q4356">
        <v>60</v>
      </c>
      <c r="R4356">
        <v>80</v>
      </c>
      <c r="S4356">
        <v>50</v>
      </c>
      <c r="T4356" s="34">
        <f>_xlfn.XLOOKUP(B4356,'LHA Demog pivot'!$B$4:$B$93,'LHA Demog pivot'!$C$4:$C$93,,,1)</f>
        <v>12634</v>
      </c>
      <c r="U4356" s="36">
        <f>ROUND(Table2[[#This Row],[LHA_Pop_2016]]*Table2[[#This Row],[C_ADR_7day]]/100000*7,0)</f>
        <v>5</v>
      </c>
      <c r="V4356" s="13">
        <f>IF(OR(Table2[[#This Row],[7d_positivity_public]]=0,ISBLANK(Table2[[#This Row],[7d_positivity_public]])),"",(Table2[[#This Row],[7d_positivity_public]]-Table2[[#This Row],[7d_positivity_all]])/Table2[[#This Row],[7d_positivity_public]])</f>
        <v>1</v>
      </c>
      <c r="W4356" s="13"/>
    </row>
    <row r="4357" spans="1:23" x14ac:dyDescent="0.25">
      <c r="A4357" s="10">
        <v>44540</v>
      </c>
      <c r="B4357">
        <v>116</v>
      </c>
      <c r="C4357" t="s">
        <v>247</v>
      </c>
      <c r="D4357">
        <v>0</v>
      </c>
      <c r="E4357">
        <v>2</v>
      </c>
      <c r="F4357">
        <v>-2</v>
      </c>
      <c r="G4357">
        <v>0</v>
      </c>
      <c r="H4357">
        <v>94</v>
      </c>
      <c r="I4357">
        <v>16</v>
      </c>
      <c r="J4357">
        <v>81</v>
      </c>
      <c r="K4357">
        <v>95</v>
      </c>
      <c r="L4357">
        <v>98</v>
      </c>
      <c r="M4357">
        <v>90</v>
      </c>
      <c r="N4357">
        <v>89</v>
      </c>
      <c r="O4357">
        <v>77</v>
      </c>
      <c r="P4357">
        <v>90</v>
      </c>
      <c r="Q4357">
        <v>92</v>
      </c>
      <c r="R4357">
        <v>88</v>
      </c>
      <c r="S4357">
        <v>61</v>
      </c>
      <c r="T4357" s="34">
        <f>_xlfn.XLOOKUP(B4357,'LHA Demog pivot'!$B$4:$B$93,'LHA Demog pivot'!$C$4:$C$93,,,1)</f>
        <v>6851</v>
      </c>
      <c r="U4357" s="36">
        <f>ROUND(Table2[[#This Row],[LHA_Pop_2016]]*Table2[[#This Row],[C_ADR_7day]]/100000*7,0)</f>
        <v>0</v>
      </c>
      <c r="V4357" s="13" t="str">
        <f>IF(OR(Table2[[#This Row],[7d_positivity_public]]=0,ISBLANK(Table2[[#This Row],[7d_positivity_public]])),"",(Table2[[#This Row],[7d_positivity_public]]-Table2[[#This Row],[7d_positivity_all]])/Table2[[#This Row],[7d_positivity_public]])</f>
        <v/>
      </c>
      <c r="W4357" s="13"/>
    </row>
    <row r="4358" spans="1:23" x14ac:dyDescent="0.25">
      <c r="A4358" s="10">
        <v>44540</v>
      </c>
      <c r="B4358">
        <v>121</v>
      </c>
      <c r="C4358" t="s">
        <v>248</v>
      </c>
      <c r="D4358">
        <v>4</v>
      </c>
      <c r="E4358">
        <v>0</v>
      </c>
      <c r="F4358">
        <v>4</v>
      </c>
      <c r="G4358">
        <v>14</v>
      </c>
      <c r="H4358">
        <v>76</v>
      </c>
      <c r="I4358">
        <v>6</v>
      </c>
      <c r="J4358">
        <v>52</v>
      </c>
      <c r="K4358">
        <v>77</v>
      </c>
      <c r="L4358">
        <v>63</v>
      </c>
      <c r="M4358">
        <v>83</v>
      </c>
      <c r="N4358">
        <v>71</v>
      </c>
      <c r="O4358">
        <v>47</v>
      </c>
      <c r="P4358">
        <v>72</v>
      </c>
      <c r="Q4358">
        <v>57</v>
      </c>
      <c r="R4358">
        <v>79</v>
      </c>
      <c r="S4358">
        <v>43</v>
      </c>
      <c r="T4358" s="34">
        <f>_xlfn.XLOOKUP(B4358,'LHA Demog pivot'!$B$4:$B$93,'LHA Demog pivot'!$C$4:$C$93,,,1)</f>
        <v>3209</v>
      </c>
      <c r="U4358" s="36">
        <f>ROUND(Table2[[#This Row],[LHA_Pop_2016]]*Table2[[#This Row],[C_ADR_7day]]/100000*7,0)</f>
        <v>1</v>
      </c>
      <c r="V4358" s="13">
        <f>IF(OR(Table2[[#This Row],[7d_positivity_public]]=0,ISBLANK(Table2[[#This Row],[7d_positivity_public]])),"",(Table2[[#This Row],[7d_positivity_public]]-Table2[[#This Row],[7d_positivity_all]])/Table2[[#This Row],[7d_positivity_public]])</f>
        <v>1</v>
      </c>
      <c r="W4358" s="13"/>
    </row>
    <row r="4359" spans="1:23" x14ac:dyDescent="0.25">
      <c r="A4359" s="10">
        <v>44540</v>
      </c>
      <c r="B4359">
        <v>122</v>
      </c>
      <c r="C4359" t="s">
        <v>249</v>
      </c>
      <c r="D4359">
        <v>2</v>
      </c>
      <c r="E4359">
        <v>2</v>
      </c>
      <c r="F4359">
        <v>0</v>
      </c>
      <c r="G4359">
        <v>2</v>
      </c>
      <c r="H4359">
        <v>80</v>
      </c>
      <c r="I4359">
        <v>7</v>
      </c>
      <c r="J4359">
        <v>68</v>
      </c>
      <c r="K4359">
        <v>81</v>
      </c>
      <c r="L4359">
        <v>77</v>
      </c>
      <c r="M4359">
        <v>85</v>
      </c>
      <c r="N4359">
        <v>76</v>
      </c>
      <c r="O4359">
        <v>63</v>
      </c>
      <c r="P4359">
        <v>77</v>
      </c>
      <c r="Q4359">
        <v>72</v>
      </c>
      <c r="R4359">
        <v>82</v>
      </c>
      <c r="S4359">
        <v>44</v>
      </c>
      <c r="T4359" s="34">
        <f>_xlfn.XLOOKUP(B4359,'LHA Demog pivot'!$B$4:$B$93,'LHA Demog pivot'!$C$4:$C$93,,,1)</f>
        <v>25523</v>
      </c>
      <c r="U4359" s="36">
        <f>ROUND(Table2[[#This Row],[LHA_Pop_2016]]*Table2[[#This Row],[C_ADR_7day]]/100000*7,0)</f>
        <v>4</v>
      </c>
      <c r="V4359" s="13">
        <f>IF(OR(Table2[[#This Row],[7d_positivity_public]]=0,ISBLANK(Table2[[#This Row],[7d_positivity_public]])),"",(Table2[[#This Row],[7d_positivity_public]]-Table2[[#This Row],[7d_positivity_all]])/Table2[[#This Row],[7d_positivity_public]])</f>
        <v>1</v>
      </c>
      <c r="W4359" s="13"/>
    </row>
    <row r="4360" spans="1:23" x14ac:dyDescent="0.25">
      <c r="A4360" s="10">
        <v>44540</v>
      </c>
      <c r="B4360">
        <v>123</v>
      </c>
      <c r="C4360" t="s">
        <v>250</v>
      </c>
      <c r="D4360">
        <v>7</v>
      </c>
      <c r="E4360">
        <v>7</v>
      </c>
      <c r="F4360">
        <v>0</v>
      </c>
      <c r="G4360">
        <v>5</v>
      </c>
      <c r="H4360">
        <v>84</v>
      </c>
      <c r="I4360">
        <v>13</v>
      </c>
      <c r="J4360">
        <v>73</v>
      </c>
      <c r="K4360">
        <v>85</v>
      </c>
      <c r="L4360">
        <v>81</v>
      </c>
      <c r="M4360">
        <v>88</v>
      </c>
      <c r="N4360">
        <v>81</v>
      </c>
      <c r="O4360">
        <v>67</v>
      </c>
      <c r="P4360">
        <v>82</v>
      </c>
      <c r="Q4360">
        <v>77</v>
      </c>
      <c r="R4360">
        <v>86</v>
      </c>
      <c r="S4360">
        <v>57</v>
      </c>
      <c r="T4360" s="34">
        <f>_xlfn.XLOOKUP(B4360,'LHA Demog pivot'!$B$4:$B$93,'LHA Demog pivot'!$C$4:$C$93,,,1)</f>
        <v>13710</v>
      </c>
      <c r="U4360" s="36">
        <f>ROUND(Table2[[#This Row],[LHA_Pop_2016]]*Table2[[#This Row],[C_ADR_7day]]/100000*7,0)</f>
        <v>7</v>
      </c>
      <c r="V4360" s="13">
        <f>IF(OR(Table2[[#This Row],[7d_positivity_public]]=0,ISBLANK(Table2[[#This Row],[7d_positivity_public]])),"",(Table2[[#This Row],[7d_positivity_public]]-Table2[[#This Row],[7d_positivity_all]])/Table2[[#This Row],[7d_positivity_public]])</f>
        <v>1</v>
      </c>
      <c r="W4360" s="13"/>
    </row>
    <row r="4361" spans="1:23" x14ac:dyDescent="0.25">
      <c r="A4361" s="10">
        <v>44540</v>
      </c>
      <c r="B4361">
        <v>124</v>
      </c>
      <c r="C4361" t="s">
        <v>251</v>
      </c>
      <c r="D4361">
        <v>27</v>
      </c>
      <c r="E4361">
        <v>18</v>
      </c>
      <c r="F4361">
        <v>9</v>
      </c>
      <c r="G4361">
        <v>21</v>
      </c>
      <c r="H4361">
        <v>80</v>
      </c>
      <c r="I4361">
        <v>10</v>
      </c>
      <c r="J4361">
        <v>63</v>
      </c>
      <c r="K4361">
        <v>81</v>
      </c>
      <c r="L4361">
        <v>71</v>
      </c>
      <c r="M4361">
        <v>85</v>
      </c>
      <c r="N4361">
        <v>76</v>
      </c>
      <c r="O4361">
        <v>58</v>
      </c>
      <c r="P4361">
        <v>77</v>
      </c>
      <c r="Q4361">
        <v>64</v>
      </c>
      <c r="R4361">
        <v>82</v>
      </c>
      <c r="S4361">
        <v>39</v>
      </c>
      <c r="T4361" s="34">
        <f>_xlfn.XLOOKUP(B4361,'LHA Demog pivot'!$B$4:$B$93,'LHA Demog pivot'!$C$4:$C$93,,,1)</f>
        <v>4501</v>
      </c>
      <c r="U4361" s="36">
        <f>ROUND(Table2[[#This Row],[LHA_Pop_2016]]*Table2[[#This Row],[C_ADR_7day]]/100000*7,0)</f>
        <v>9</v>
      </c>
      <c r="V4361" s="13">
        <f>IF(OR(Table2[[#This Row],[7d_positivity_public]]=0,ISBLANK(Table2[[#This Row],[7d_positivity_public]])),"",(Table2[[#This Row],[7d_positivity_public]]-Table2[[#This Row],[7d_positivity_all]])/Table2[[#This Row],[7d_positivity_public]])</f>
        <v>1</v>
      </c>
      <c r="W4361" s="13"/>
    </row>
    <row r="4362" spans="1:23" x14ac:dyDescent="0.25">
      <c r="A4362" s="10">
        <v>44540</v>
      </c>
      <c r="B4362">
        <v>125</v>
      </c>
      <c r="C4362" t="s">
        <v>252</v>
      </c>
      <c r="D4362">
        <v>1</v>
      </c>
      <c r="E4362">
        <v>1</v>
      </c>
      <c r="F4362">
        <v>0</v>
      </c>
      <c r="G4362">
        <v>1</v>
      </c>
      <c r="H4362">
        <v>90</v>
      </c>
      <c r="I4362">
        <v>15</v>
      </c>
      <c r="J4362">
        <v>85</v>
      </c>
      <c r="K4362">
        <v>90</v>
      </c>
      <c r="L4362">
        <v>87</v>
      </c>
      <c r="M4362">
        <v>92</v>
      </c>
      <c r="N4362">
        <v>87</v>
      </c>
      <c r="O4362">
        <v>80</v>
      </c>
      <c r="P4362">
        <v>87</v>
      </c>
      <c r="Q4362">
        <v>83</v>
      </c>
      <c r="R4362">
        <v>91</v>
      </c>
      <c r="S4362">
        <v>67</v>
      </c>
      <c r="T4362" s="34">
        <f>_xlfn.XLOOKUP(B4362,'LHA Demog pivot'!$B$4:$B$93,'LHA Demog pivot'!$C$4:$C$93,,,1)</f>
        <v>19367</v>
      </c>
      <c r="U4362" s="36">
        <f>ROUND(Table2[[#This Row],[LHA_Pop_2016]]*Table2[[#This Row],[C_ADR_7day]]/100000*7,0)</f>
        <v>1</v>
      </c>
      <c r="V4362" s="13">
        <f>IF(OR(Table2[[#This Row],[7d_positivity_public]]=0,ISBLANK(Table2[[#This Row],[7d_positivity_public]])),"",(Table2[[#This Row],[7d_positivity_public]]-Table2[[#This Row],[7d_positivity_all]])/Table2[[#This Row],[7d_positivity_public]])</f>
        <v>1</v>
      </c>
      <c r="W4362" s="13"/>
    </row>
    <row r="4363" spans="1:23" x14ac:dyDescent="0.25">
      <c r="A4363" s="10">
        <v>44540</v>
      </c>
      <c r="B4363">
        <v>126</v>
      </c>
      <c r="C4363" t="s">
        <v>83</v>
      </c>
      <c r="D4363">
        <v>2</v>
      </c>
      <c r="E4363">
        <v>6</v>
      </c>
      <c r="F4363">
        <v>-4</v>
      </c>
      <c r="G4363">
        <v>2</v>
      </c>
      <c r="H4363">
        <v>81</v>
      </c>
      <c r="I4363">
        <v>7</v>
      </c>
      <c r="J4363">
        <v>62</v>
      </c>
      <c r="K4363">
        <v>82</v>
      </c>
      <c r="L4363">
        <v>74</v>
      </c>
      <c r="M4363">
        <v>86</v>
      </c>
      <c r="N4363">
        <v>77</v>
      </c>
      <c r="O4363">
        <v>56</v>
      </c>
      <c r="P4363">
        <v>79</v>
      </c>
      <c r="Q4363">
        <v>68</v>
      </c>
      <c r="R4363">
        <v>84</v>
      </c>
      <c r="S4363">
        <v>45</v>
      </c>
      <c r="T4363" s="34">
        <f>_xlfn.XLOOKUP(B4363,'LHA Demog pivot'!$B$4:$B$93,'LHA Demog pivot'!$C$4:$C$93,,,1)</f>
        <v>8611</v>
      </c>
      <c r="U4363" s="36">
        <f>ROUND(Table2[[#This Row],[LHA_Pop_2016]]*Table2[[#This Row],[C_ADR_7day]]/100000*7,0)</f>
        <v>1</v>
      </c>
      <c r="V4363" s="13">
        <f>IF(OR(Table2[[#This Row],[7d_positivity_public]]=0,ISBLANK(Table2[[#This Row],[7d_positivity_public]])),"",(Table2[[#This Row],[7d_positivity_public]]-Table2[[#This Row],[7d_positivity_all]])/Table2[[#This Row],[7d_positivity_public]])</f>
        <v>1</v>
      </c>
      <c r="W4363" s="13"/>
    </row>
    <row r="4364" spans="1:23" x14ac:dyDescent="0.25">
      <c r="A4364" s="10">
        <v>44540</v>
      </c>
      <c r="B4364">
        <v>127</v>
      </c>
      <c r="C4364" t="s">
        <v>84</v>
      </c>
      <c r="D4364">
        <v>8</v>
      </c>
      <c r="E4364">
        <v>0</v>
      </c>
      <c r="F4364">
        <v>8</v>
      </c>
      <c r="G4364">
        <v>8</v>
      </c>
      <c r="H4364">
        <v>74</v>
      </c>
      <c r="I4364">
        <v>6</v>
      </c>
      <c r="J4364">
        <v>49</v>
      </c>
      <c r="K4364">
        <v>75</v>
      </c>
      <c r="L4364">
        <v>69</v>
      </c>
      <c r="M4364">
        <v>78</v>
      </c>
      <c r="N4364">
        <v>69</v>
      </c>
      <c r="O4364">
        <v>43</v>
      </c>
      <c r="P4364">
        <v>71</v>
      </c>
      <c r="Q4364">
        <v>61</v>
      </c>
      <c r="R4364">
        <v>75</v>
      </c>
      <c r="S4364">
        <v>39</v>
      </c>
      <c r="T4364" s="34">
        <f>_xlfn.XLOOKUP(B4364,'LHA Demog pivot'!$B$4:$B$93,'LHA Demog pivot'!$C$4:$C$93,,,1)</f>
        <v>3469</v>
      </c>
      <c r="U4364" s="36">
        <f>ROUND(Table2[[#This Row],[LHA_Pop_2016]]*Table2[[#This Row],[C_ADR_7day]]/100000*7,0)</f>
        <v>2</v>
      </c>
      <c r="V4364" s="13">
        <f>IF(OR(Table2[[#This Row],[7d_positivity_public]]=0,ISBLANK(Table2[[#This Row],[7d_positivity_public]])),"",(Table2[[#This Row],[7d_positivity_public]]-Table2[[#This Row],[7d_positivity_all]])/Table2[[#This Row],[7d_positivity_public]])</f>
        <v>1</v>
      </c>
      <c r="W4364" s="13"/>
    </row>
    <row r="4365" spans="1:23" x14ac:dyDescent="0.25">
      <c r="A4365" s="10">
        <v>44540</v>
      </c>
      <c r="B4365">
        <v>131</v>
      </c>
      <c r="C4365" t="s">
        <v>87</v>
      </c>
      <c r="D4365">
        <v>1</v>
      </c>
      <c r="E4365">
        <v>1</v>
      </c>
      <c r="F4365">
        <v>0</v>
      </c>
      <c r="G4365">
        <v>2</v>
      </c>
      <c r="H4365">
        <v>91</v>
      </c>
      <c r="I4365">
        <v>9</v>
      </c>
      <c r="J4365">
        <v>78</v>
      </c>
      <c r="K4365">
        <v>92</v>
      </c>
      <c r="L4365">
        <v>91</v>
      </c>
      <c r="M4365">
        <v>92</v>
      </c>
      <c r="N4365">
        <v>87</v>
      </c>
      <c r="O4365">
        <v>73</v>
      </c>
      <c r="P4365">
        <v>88</v>
      </c>
      <c r="Q4365">
        <v>85</v>
      </c>
      <c r="R4365">
        <v>89</v>
      </c>
      <c r="S4365">
        <v>54</v>
      </c>
      <c r="T4365" s="34">
        <f>_xlfn.XLOOKUP(B4365,'LHA Demog pivot'!$B$4:$B$93,'LHA Demog pivot'!$C$4:$C$93,,,1)</f>
        <v>19231</v>
      </c>
      <c r="U4365" s="36">
        <f>ROUND(Table2[[#This Row],[LHA_Pop_2016]]*Table2[[#This Row],[C_ADR_7day]]/100000*7,0)</f>
        <v>1</v>
      </c>
      <c r="V4365" s="13">
        <f>IF(OR(Table2[[#This Row],[7d_positivity_public]]=0,ISBLANK(Table2[[#This Row],[7d_positivity_public]])),"",(Table2[[#This Row],[7d_positivity_public]]-Table2[[#This Row],[7d_positivity_all]])/Table2[[#This Row],[7d_positivity_public]])</f>
        <v>1</v>
      </c>
      <c r="W4365" s="13"/>
    </row>
    <row r="4366" spans="1:23" x14ac:dyDescent="0.25">
      <c r="A4366" s="10">
        <v>44540</v>
      </c>
      <c r="B4366">
        <v>132</v>
      </c>
      <c r="C4366" t="s">
        <v>89</v>
      </c>
      <c r="D4366">
        <v>6</v>
      </c>
      <c r="E4366">
        <v>3</v>
      </c>
      <c r="F4366">
        <v>3</v>
      </c>
      <c r="G4366">
        <v>3</v>
      </c>
      <c r="H4366">
        <v>88</v>
      </c>
      <c r="I4366">
        <v>13</v>
      </c>
      <c r="J4366">
        <v>85</v>
      </c>
      <c r="K4366">
        <v>89</v>
      </c>
      <c r="L4366">
        <v>85</v>
      </c>
      <c r="M4366">
        <v>91</v>
      </c>
      <c r="N4366">
        <v>86</v>
      </c>
      <c r="O4366">
        <v>79</v>
      </c>
      <c r="P4366">
        <v>86</v>
      </c>
      <c r="Q4366">
        <v>80</v>
      </c>
      <c r="R4366">
        <v>89</v>
      </c>
      <c r="S4366">
        <v>65</v>
      </c>
      <c r="T4366" s="34">
        <f>_xlfn.XLOOKUP(B4366,'LHA Demog pivot'!$B$4:$B$93,'LHA Demog pivot'!$C$4:$C$93,,,1)</f>
        <v>41799</v>
      </c>
      <c r="U4366" s="36">
        <f>ROUND(Table2[[#This Row],[LHA_Pop_2016]]*Table2[[#This Row],[C_ADR_7day]]/100000*7,0)</f>
        <v>18</v>
      </c>
      <c r="V4366" s="13">
        <f>IF(OR(Table2[[#This Row],[7d_positivity_public]]=0,ISBLANK(Table2[[#This Row],[7d_positivity_public]])),"",(Table2[[#This Row],[7d_positivity_public]]-Table2[[#This Row],[7d_positivity_all]])/Table2[[#This Row],[7d_positivity_public]])</f>
        <v>1</v>
      </c>
      <c r="W4366" s="13"/>
    </row>
    <row r="4367" spans="1:23" x14ac:dyDescent="0.25">
      <c r="A4367" s="10">
        <v>44540</v>
      </c>
      <c r="B4367">
        <v>133</v>
      </c>
      <c r="C4367" t="s">
        <v>91</v>
      </c>
      <c r="D4367">
        <v>5</v>
      </c>
      <c r="E4367">
        <v>0</v>
      </c>
      <c r="F4367">
        <v>5</v>
      </c>
      <c r="G4367">
        <v>6</v>
      </c>
      <c r="H4367">
        <v>83</v>
      </c>
      <c r="I4367">
        <v>12</v>
      </c>
      <c r="J4367">
        <v>70</v>
      </c>
      <c r="K4367">
        <v>84</v>
      </c>
      <c r="L4367">
        <v>84</v>
      </c>
      <c r="M4367">
        <v>84</v>
      </c>
      <c r="N4367">
        <v>79</v>
      </c>
      <c r="O4367">
        <v>62</v>
      </c>
      <c r="P4367">
        <v>80</v>
      </c>
      <c r="Q4367">
        <v>78</v>
      </c>
      <c r="R4367">
        <v>81</v>
      </c>
      <c r="S4367">
        <v>52</v>
      </c>
      <c r="T4367" s="34">
        <f>_xlfn.XLOOKUP(B4367,'LHA Demog pivot'!$B$4:$B$93,'LHA Demog pivot'!$C$4:$C$93,,,1)</f>
        <v>5101</v>
      </c>
      <c r="U4367" s="36">
        <f>ROUND(Table2[[#This Row],[LHA_Pop_2016]]*Table2[[#This Row],[C_ADR_7day]]/100000*7,0)</f>
        <v>2</v>
      </c>
      <c r="V4367" s="13">
        <f>IF(OR(Table2[[#This Row],[7d_positivity_public]]=0,ISBLANK(Table2[[#This Row],[7d_positivity_public]])),"",(Table2[[#This Row],[7d_positivity_public]]-Table2[[#This Row],[7d_positivity_all]])/Table2[[#This Row],[7d_positivity_public]])</f>
        <v>1</v>
      </c>
      <c r="W4367" s="13"/>
    </row>
    <row r="4368" spans="1:23" x14ac:dyDescent="0.25">
      <c r="A4368" s="10">
        <v>44540</v>
      </c>
      <c r="B4368">
        <v>134</v>
      </c>
      <c r="C4368" t="s">
        <v>93</v>
      </c>
      <c r="D4368">
        <v>3</v>
      </c>
      <c r="E4368">
        <v>0</v>
      </c>
      <c r="F4368">
        <v>3</v>
      </c>
      <c r="G4368">
        <v>4</v>
      </c>
      <c r="H4368">
        <v>83</v>
      </c>
      <c r="I4368">
        <v>9</v>
      </c>
      <c r="J4368">
        <v>72</v>
      </c>
      <c r="K4368">
        <v>84</v>
      </c>
      <c r="L4368">
        <v>81</v>
      </c>
      <c r="M4368">
        <v>86</v>
      </c>
      <c r="N4368">
        <v>79</v>
      </c>
      <c r="O4368">
        <v>65</v>
      </c>
      <c r="P4368">
        <v>80</v>
      </c>
      <c r="Q4368">
        <v>75</v>
      </c>
      <c r="R4368">
        <v>83</v>
      </c>
      <c r="S4368">
        <v>42</v>
      </c>
      <c r="T4368" s="34">
        <f>_xlfn.XLOOKUP(B4368,'LHA Demog pivot'!$B$4:$B$93,'LHA Demog pivot'!$C$4:$C$93,,,1)</f>
        <v>4781</v>
      </c>
      <c r="U4368" s="36">
        <f>ROUND(Table2[[#This Row],[LHA_Pop_2016]]*Table2[[#This Row],[C_ADR_7day]]/100000*7,0)</f>
        <v>1</v>
      </c>
      <c r="V4368" s="13">
        <f>IF(OR(Table2[[#This Row],[7d_positivity_public]]=0,ISBLANK(Table2[[#This Row],[7d_positivity_public]])),"",(Table2[[#This Row],[7d_positivity_public]]-Table2[[#This Row],[7d_positivity_all]])/Table2[[#This Row],[7d_positivity_public]])</f>
        <v>1</v>
      </c>
      <c r="W4368" s="13"/>
    </row>
    <row r="4369" spans="1:23" x14ac:dyDescent="0.25">
      <c r="A4369" s="10">
        <v>44540</v>
      </c>
      <c r="B4369">
        <v>135</v>
      </c>
      <c r="C4369" t="s">
        <v>95</v>
      </c>
      <c r="D4369">
        <v>19</v>
      </c>
      <c r="E4369">
        <v>8</v>
      </c>
      <c r="F4369">
        <v>11</v>
      </c>
      <c r="G4369">
        <v>13</v>
      </c>
      <c r="H4369">
        <v>79</v>
      </c>
      <c r="I4369">
        <v>6</v>
      </c>
      <c r="J4369">
        <v>63</v>
      </c>
      <c r="K4369">
        <v>80</v>
      </c>
      <c r="L4369">
        <v>71</v>
      </c>
      <c r="M4369">
        <v>87</v>
      </c>
      <c r="N4369">
        <v>76</v>
      </c>
      <c r="O4369">
        <v>58</v>
      </c>
      <c r="P4369">
        <v>77</v>
      </c>
      <c r="Q4369">
        <v>66</v>
      </c>
      <c r="R4369">
        <v>84</v>
      </c>
      <c r="S4369">
        <v>52</v>
      </c>
      <c r="T4369" s="34">
        <f>_xlfn.XLOOKUP(B4369,'LHA Demog pivot'!$B$4:$B$93,'LHA Demog pivot'!$C$4:$C$93,,,1)</f>
        <v>10220</v>
      </c>
      <c r="U4369" s="36">
        <f>ROUND(Table2[[#This Row],[LHA_Pop_2016]]*Table2[[#This Row],[C_ADR_7day]]/100000*7,0)</f>
        <v>14</v>
      </c>
      <c r="V4369" s="13">
        <f>IF(OR(Table2[[#This Row],[7d_positivity_public]]=0,ISBLANK(Table2[[#This Row],[7d_positivity_public]])),"",(Table2[[#This Row],[7d_positivity_public]]-Table2[[#This Row],[7d_positivity_all]])/Table2[[#This Row],[7d_positivity_public]])</f>
        <v>1</v>
      </c>
      <c r="W4369" s="13"/>
    </row>
    <row r="4370" spans="1:23" x14ac:dyDescent="0.25">
      <c r="A4370" s="10">
        <v>44540</v>
      </c>
      <c r="B4370">
        <v>136</v>
      </c>
      <c r="C4370" t="s">
        <v>253</v>
      </c>
      <c r="D4370">
        <v>7</v>
      </c>
      <c r="E4370">
        <v>5</v>
      </c>
      <c r="F4370">
        <v>2</v>
      </c>
      <c r="G4370">
        <v>5</v>
      </c>
      <c r="H4370">
        <v>85</v>
      </c>
      <c r="I4370">
        <v>5</v>
      </c>
      <c r="J4370">
        <v>78</v>
      </c>
      <c r="K4370">
        <v>85</v>
      </c>
      <c r="L4370">
        <v>79</v>
      </c>
      <c r="M4370">
        <v>90</v>
      </c>
      <c r="N4370">
        <v>82</v>
      </c>
      <c r="O4370">
        <v>73</v>
      </c>
      <c r="P4370">
        <v>82</v>
      </c>
      <c r="Q4370">
        <v>74</v>
      </c>
      <c r="R4370">
        <v>88</v>
      </c>
      <c r="S4370">
        <v>64</v>
      </c>
      <c r="T4370" s="34">
        <f>_xlfn.XLOOKUP(B4370,'LHA Demog pivot'!$B$4:$B$93,'LHA Demog pivot'!$C$4:$C$93,,,1)</f>
        <v>66849</v>
      </c>
      <c r="U4370" s="36">
        <f>ROUND(Table2[[#This Row],[LHA_Pop_2016]]*Table2[[#This Row],[C_ADR_7day]]/100000*7,0)</f>
        <v>33</v>
      </c>
      <c r="V4370" s="13">
        <f>IF(OR(Table2[[#This Row],[7d_positivity_public]]=0,ISBLANK(Table2[[#This Row],[7d_positivity_public]])),"",(Table2[[#This Row],[7d_positivity_public]]-Table2[[#This Row],[7d_positivity_all]])/Table2[[#This Row],[7d_positivity_public]])</f>
        <v>1</v>
      </c>
      <c r="W4370" s="13"/>
    </row>
    <row r="4371" spans="1:23" x14ac:dyDescent="0.25">
      <c r="A4371" s="10">
        <v>44540</v>
      </c>
      <c r="B4371">
        <v>137</v>
      </c>
      <c r="C4371" t="s">
        <v>254</v>
      </c>
      <c r="D4371">
        <v>9</v>
      </c>
      <c r="E4371">
        <v>10</v>
      </c>
      <c r="F4371">
        <v>-1</v>
      </c>
      <c r="G4371">
        <v>6</v>
      </c>
      <c r="H4371">
        <v>89</v>
      </c>
      <c r="I4371">
        <v>9</v>
      </c>
      <c r="J4371">
        <v>80</v>
      </c>
      <c r="K4371">
        <v>89</v>
      </c>
      <c r="L4371">
        <v>88</v>
      </c>
      <c r="M4371">
        <v>90</v>
      </c>
      <c r="N4371">
        <v>86</v>
      </c>
      <c r="O4371">
        <v>75</v>
      </c>
      <c r="P4371">
        <v>86</v>
      </c>
      <c r="Q4371">
        <v>84</v>
      </c>
      <c r="R4371">
        <v>89</v>
      </c>
      <c r="S4371">
        <v>55</v>
      </c>
      <c r="T4371" s="34">
        <f>_xlfn.XLOOKUP(B4371,'LHA Demog pivot'!$B$4:$B$93,'LHA Demog pivot'!$C$4:$C$93,,,1)</f>
        <v>194882</v>
      </c>
      <c r="U4371" s="36">
        <f>ROUND(Table2[[#This Row],[LHA_Pop_2016]]*Table2[[#This Row],[C_ADR_7day]]/100000*7,0)</f>
        <v>123</v>
      </c>
      <c r="V4371" s="13">
        <f>IF(OR(Table2[[#This Row],[7d_positivity_public]]=0,ISBLANK(Table2[[#This Row],[7d_positivity_public]])),"",(Table2[[#This Row],[7d_positivity_public]]-Table2[[#This Row],[7d_positivity_all]])/Table2[[#This Row],[7d_positivity_public]])</f>
        <v>1</v>
      </c>
      <c r="W4371" s="13"/>
    </row>
    <row r="4372" spans="1:23" x14ac:dyDescent="0.25">
      <c r="A4372" s="10">
        <v>44540</v>
      </c>
      <c r="B4372">
        <v>138</v>
      </c>
      <c r="C4372" t="s">
        <v>116</v>
      </c>
      <c r="D4372">
        <v>3</v>
      </c>
      <c r="E4372">
        <v>10</v>
      </c>
      <c r="F4372">
        <v>-7</v>
      </c>
      <c r="G4372">
        <v>6</v>
      </c>
      <c r="H4372">
        <v>88</v>
      </c>
      <c r="I4372">
        <v>11</v>
      </c>
      <c r="J4372">
        <v>82</v>
      </c>
      <c r="K4372">
        <v>88</v>
      </c>
      <c r="L4372">
        <v>83</v>
      </c>
      <c r="M4372">
        <v>91</v>
      </c>
      <c r="N4372">
        <v>85</v>
      </c>
      <c r="O4372">
        <v>76</v>
      </c>
      <c r="P4372">
        <v>86</v>
      </c>
      <c r="Q4372">
        <v>79</v>
      </c>
      <c r="R4372">
        <v>90</v>
      </c>
      <c r="S4372">
        <v>59</v>
      </c>
      <c r="T4372" s="34">
        <f>_xlfn.XLOOKUP(B4372,'LHA Demog pivot'!$B$4:$B$93,'LHA Demog pivot'!$C$4:$C$93,,,1)</f>
        <v>12110</v>
      </c>
      <c r="U4372" s="36">
        <f>ROUND(Table2[[#This Row],[LHA_Pop_2016]]*Table2[[#This Row],[C_ADR_7day]]/100000*7,0)</f>
        <v>3</v>
      </c>
      <c r="V4372" s="13">
        <f>IF(OR(Table2[[#This Row],[7d_positivity_public]]=0,ISBLANK(Table2[[#This Row],[7d_positivity_public]])),"",(Table2[[#This Row],[7d_positivity_public]]-Table2[[#This Row],[7d_positivity_all]])/Table2[[#This Row],[7d_positivity_public]])</f>
        <v>1</v>
      </c>
      <c r="W4372" s="13"/>
    </row>
    <row r="4373" spans="1:23" x14ac:dyDescent="0.25">
      <c r="A4373" s="10">
        <v>44540</v>
      </c>
      <c r="B4373">
        <v>139</v>
      </c>
      <c r="C4373" t="s">
        <v>118</v>
      </c>
      <c r="D4373">
        <v>9</v>
      </c>
      <c r="E4373">
        <v>9</v>
      </c>
      <c r="F4373">
        <v>0</v>
      </c>
      <c r="G4373">
        <v>11</v>
      </c>
      <c r="H4373">
        <v>73</v>
      </c>
      <c r="I4373">
        <v>2</v>
      </c>
      <c r="J4373">
        <v>46</v>
      </c>
      <c r="K4373">
        <v>75</v>
      </c>
      <c r="L4373">
        <v>63</v>
      </c>
      <c r="M4373">
        <v>83</v>
      </c>
      <c r="N4373">
        <v>69</v>
      </c>
      <c r="O4373">
        <v>41</v>
      </c>
      <c r="P4373">
        <v>71</v>
      </c>
      <c r="Q4373">
        <v>57</v>
      </c>
      <c r="R4373">
        <v>81</v>
      </c>
      <c r="S4373">
        <v>47</v>
      </c>
      <c r="T4373" s="34">
        <f>_xlfn.XLOOKUP(B4373,'LHA Demog pivot'!$B$4:$B$93,'LHA Demog pivot'!$C$4:$C$93,,,1)</f>
        <v>7285</v>
      </c>
      <c r="U4373" s="36">
        <f>ROUND(Table2[[#This Row],[LHA_Pop_2016]]*Table2[[#This Row],[C_ADR_7day]]/100000*7,0)</f>
        <v>5</v>
      </c>
      <c r="V4373" s="13">
        <f>IF(OR(Table2[[#This Row],[7d_positivity_public]]=0,ISBLANK(Table2[[#This Row],[7d_positivity_public]])),"",(Table2[[#This Row],[7d_positivity_public]]-Table2[[#This Row],[7d_positivity_all]])/Table2[[#This Row],[7d_positivity_public]])</f>
        <v>1</v>
      </c>
      <c r="W4373" s="13"/>
    </row>
    <row r="4374" spans="1:23" x14ac:dyDescent="0.25">
      <c r="A4374" s="10">
        <v>44540</v>
      </c>
      <c r="B4374">
        <v>141</v>
      </c>
      <c r="C4374" t="s">
        <v>255</v>
      </c>
      <c r="D4374">
        <v>2</v>
      </c>
      <c r="E4374">
        <v>3</v>
      </c>
      <c r="F4374">
        <v>-1</v>
      </c>
      <c r="G4374">
        <v>1</v>
      </c>
      <c r="H4374">
        <v>96</v>
      </c>
      <c r="I4374">
        <v>9</v>
      </c>
      <c r="J4374">
        <v>88</v>
      </c>
      <c r="K4374">
        <v>97</v>
      </c>
      <c r="L4374">
        <v>99</v>
      </c>
      <c r="M4374">
        <v>94</v>
      </c>
      <c r="N4374">
        <v>92</v>
      </c>
      <c r="O4374">
        <v>80</v>
      </c>
      <c r="P4374">
        <v>92</v>
      </c>
      <c r="Q4374">
        <v>93</v>
      </c>
      <c r="R4374">
        <v>92</v>
      </c>
      <c r="S4374">
        <v>63</v>
      </c>
      <c r="T4374" s="34">
        <f>_xlfn.XLOOKUP(B4374,'LHA Demog pivot'!$B$4:$B$93,'LHA Demog pivot'!$C$4:$C$93,,,1)</f>
        <v>8085</v>
      </c>
      <c r="U4374" s="36">
        <f>ROUND(Table2[[#This Row],[LHA_Pop_2016]]*Table2[[#This Row],[C_ADR_7day]]/100000*7,0)</f>
        <v>1</v>
      </c>
      <c r="V4374" s="13">
        <f>IF(OR(Table2[[#This Row],[7d_positivity_public]]=0,ISBLANK(Table2[[#This Row],[7d_positivity_public]])),"",(Table2[[#This Row],[7d_positivity_public]]-Table2[[#This Row],[7d_positivity_all]])/Table2[[#This Row],[7d_positivity_public]])</f>
        <v>1</v>
      </c>
      <c r="W4374" s="13"/>
    </row>
    <row r="4375" spans="1:23" x14ac:dyDescent="0.25">
      <c r="A4375" s="10">
        <v>44540</v>
      </c>
      <c r="B4375">
        <v>142</v>
      </c>
      <c r="C4375" t="s">
        <v>120</v>
      </c>
      <c r="D4375">
        <v>9</v>
      </c>
      <c r="E4375">
        <v>20</v>
      </c>
      <c r="F4375">
        <v>-11</v>
      </c>
      <c r="G4375">
        <v>8</v>
      </c>
      <c r="H4375">
        <v>82</v>
      </c>
      <c r="I4375">
        <v>5</v>
      </c>
      <c r="J4375">
        <v>68</v>
      </c>
      <c r="K4375">
        <v>83</v>
      </c>
      <c r="L4375">
        <v>74</v>
      </c>
      <c r="M4375">
        <v>88</v>
      </c>
      <c r="N4375">
        <v>78</v>
      </c>
      <c r="O4375">
        <v>63</v>
      </c>
      <c r="P4375">
        <v>79</v>
      </c>
      <c r="Q4375">
        <v>69</v>
      </c>
      <c r="R4375">
        <v>86</v>
      </c>
      <c r="S4375">
        <v>59</v>
      </c>
      <c r="T4375" s="34">
        <f>_xlfn.XLOOKUP(B4375,'LHA Demog pivot'!$B$4:$B$93,'LHA Demog pivot'!$C$4:$C$93,,,1)</f>
        <v>33648</v>
      </c>
      <c r="U4375" s="36">
        <f>ROUND(Table2[[#This Row],[LHA_Pop_2016]]*Table2[[#This Row],[C_ADR_7day]]/100000*7,0)</f>
        <v>21</v>
      </c>
      <c r="V4375" s="13">
        <f>IF(OR(Table2[[#This Row],[7d_positivity_public]]=0,ISBLANK(Table2[[#This Row],[7d_positivity_public]])),"",(Table2[[#This Row],[7d_positivity_public]]-Table2[[#This Row],[7d_positivity_all]])/Table2[[#This Row],[7d_positivity_public]])</f>
        <v>1</v>
      </c>
      <c r="W4375" s="13"/>
    </row>
    <row r="4376" spans="1:23" x14ac:dyDescent="0.25">
      <c r="A4376" s="10">
        <v>44540</v>
      </c>
      <c r="B4376">
        <v>143</v>
      </c>
      <c r="C4376" t="s">
        <v>256</v>
      </c>
      <c r="D4376">
        <v>13</v>
      </c>
      <c r="E4376">
        <v>12</v>
      </c>
      <c r="F4376">
        <v>1</v>
      </c>
      <c r="G4376">
        <v>8</v>
      </c>
      <c r="H4376">
        <v>90</v>
      </c>
      <c r="I4376">
        <v>6</v>
      </c>
      <c r="J4376">
        <v>83</v>
      </c>
      <c r="K4376">
        <v>90</v>
      </c>
      <c r="L4376">
        <v>89</v>
      </c>
      <c r="M4376">
        <v>92</v>
      </c>
      <c r="N4376">
        <v>86</v>
      </c>
      <c r="O4376">
        <v>78</v>
      </c>
      <c r="P4376">
        <v>87</v>
      </c>
      <c r="Q4376">
        <v>84</v>
      </c>
      <c r="R4376">
        <v>90</v>
      </c>
      <c r="S4376">
        <v>62</v>
      </c>
      <c r="T4376" s="34">
        <f>_xlfn.XLOOKUP(B4376,'LHA Demog pivot'!$B$4:$B$93,'LHA Demog pivot'!$C$4:$C$93,,,1)</f>
        <v>113287</v>
      </c>
      <c r="U4376" s="36">
        <f>ROUND(Table2[[#This Row],[LHA_Pop_2016]]*Table2[[#This Row],[C_ADR_7day]]/100000*7,0)</f>
        <v>103</v>
      </c>
      <c r="V4376" s="13">
        <f>IF(OR(Table2[[#This Row],[7d_positivity_public]]=0,ISBLANK(Table2[[#This Row],[7d_positivity_public]])),"",(Table2[[#This Row],[7d_positivity_public]]-Table2[[#This Row],[7d_positivity_all]])/Table2[[#This Row],[7d_positivity_public]])</f>
        <v>1</v>
      </c>
      <c r="W4376" s="13"/>
    </row>
    <row r="4377" spans="1:23" x14ac:dyDescent="0.25">
      <c r="A4377" s="10">
        <v>44540</v>
      </c>
      <c r="B4377">
        <v>144</v>
      </c>
      <c r="C4377" t="s">
        <v>257</v>
      </c>
      <c r="D4377">
        <v>6</v>
      </c>
      <c r="E4377">
        <v>6</v>
      </c>
      <c r="F4377">
        <v>0</v>
      </c>
      <c r="G4377">
        <v>4</v>
      </c>
      <c r="H4377">
        <v>78</v>
      </c>
      <c r="I4377">
        <v>2</v>
      </c>
      <c r="J4377">
        <v>64</v>
      </c>
      <c r="K4377">
        <v>79</v>
      </c>
      <c r="L4377">
        <v>68</v>
      </c>
      <c r="M4377">
        <v>84</v>
      </c>
      <c r="N4377">
        <v>74</v>
      </c>
      <c r="O4377">
        <v>57</v>
      </c>
      <c r="P4377">
        <v>76</v>
      </c>
      <c r="Q4377">
        <v>61</v>
      </c>
      <c r="R4377">
        <v>82</v>
      </c>
      <c r="S4377">
        <v>50</v>
      </c>
      <c r="T4377" s="34">
        <f>_xlfn.XLOOKUP(B4377,'LHA Demog pivot'!$B$4:$B$93,'LHA Demog pivot'!$C$4:$C$93,,,1)</f>
        <v>14112</v>
      </c>
      <c r="U4377" s="36">
        <f>ROUND(Table2[[#This Row],[LHA_Pop_2016]]*Table2[[#This Row],[C_ADR_7day]]/100000*7,0)</f>
        <v>6</v>
      </c>
      <c r="V4377" s="13">
        <f>IF(OR(Table2[[#This Row],[7d_positivity_public]]=0,ISBLANK(Table2[[#This Row],[7d_positivity_public]])),"",(Table2[[#This Row],[7d_positivity_public]]-Table2[[#This Row],[7d_positivity_all]])/Table2[[#This Row],[7d_positivity_public]])</f>
        <v>1</v>
      </c>
      <c r="W4377" s="13"/>
    </row>
    <row r="4378" spans="1:23" x14ac:dyDescent="0.25">
      <c r="A4378" s="10">
        <v>44540</v>
      </c>
      <c r="B4378">
        <v>145</v>
      </c>
      <c r="C4378" t="s">
        <v>258</v>
      </c>
      <c r="D4378">
        <v>30</v>
      </c>
      <c r="E4378">
        <v>43</v>
      </c>
      <c r="F4378">
        <v>-13</v>
      </c>
      <c r="G4378">
        <v>15</v>
      </c>
      <c r="H4378">
        <v>78</v>
      </c>
      <c r="I4378">
        <v>9</v>
      </c>
      <c r="J4378">
        <v>65</v>
      </c>
      <c r="K4378">
        <v>79</v>
      </c>
      <c r="L4378">
        <v>74</v>
      </c>
      <c r="M4378">
        <v>83</v>
      </c>
      <c r="N4378">
        <v>75</v>
      </c>
      <c r="O4378">
        <v>61</v>
      </c>
      <c r="P4378">
        <v>76</v>
      </c>
      <c r="Q4378">
        <v>68</v>
      </c>
      <c r="R4378">
        <v>80</v>
      </c>
      <c r="S4378">
        <v>51</v>
      </c>
      <c r="T4378" s="34">
        <f>_xlfn.XLOOKUP(B4378,'LHA Demog pivot'!$B$4:$B$93,'LHA Demog pivot'!$C$4:$C$93,,,1)</f>
        <v>4050</v>
      </c>
      <c r="U4378" s="36">
        <f>ROUND(Table2[[#This Row],[LHA_Pop_2016]]*Table2[[#This Row],[C_ADR_7day]]/100000*7,0)</f>
        <v>9</v>
      </c>
      <c r="V4378" s="13">
        <f>IF(OR(Table2[[#This Row],[7d_positivity_public]]=0,ISBLANK(Table2[[#This Row],[7d_positivity_public]])),"",(Table2[[#This Row],[7d_positivity_public]]-Table2[[#This Row],[7d_positivity_all]])/Table2[[#This Row],[7d_positivity_public]])</f>
        <v>1</v>
      </c>
      <c r="W4378" s="13"/>
    </row>
    <row r="4379" spans="1:23" x14ac:dyDescent="0.25">
      <c r="A4379" s="10">
        <v>44540</v>
      </c>
      <c r="B4379">
        <v>146</v>
      </c>
      <c r="C4379" t="s">
        <v>259</v>
      </c>
      <c r="D4379">
        <v>48</v>
      </c>
      <c r="E4379">
        <v>40</v>
      </c>
      <c r="F4379">
        <v>8</v>
      </c>
      <c r="G4379">
        <v>19</v>
      </c>
      <c r="H4379">
        <v>79</v>
      </c>
      <c r="I4379">
        <v>16</v>
      </c>
      <c r="J4379">
        <v>69</v>
      </c>
      <c r="K4379">
        <v>80</v>
      </c>
      <c r="L4379">
        <v>75</v>
      </c>
      <c r="M4379">
        <v>85</v>
      </c>
      <c r="N4379">
        <v>74</v>
      </c>
      <c r="O4379">
        <v>61</v>
      </c>
      <c r="P4379">
        <v>75</v>
      </c>
      <c r="Q4379">
        <v>68</v>
      </c>
      <c r="R4379">
        <v>82</v>
      </c>
      <c r="S4379">
        <v>51</v>
      </c>
      <c r="T4379" s="34">
        <f>_xlfn.XLOOKUP(B4379,'LHA Demog pivot'!$B$4:$B$93,'LHA Demog pivot'!$C$4:$C$93,,,1)</f>
        <v>24815</v>
      </c>
      <c r="U4379" s="36">
        <f>ROUND(Table2[[#This Row],[LHA_Pop_2016]]*Table2[[#This Row],[C_ADR_7day]]/100000*7,0)</f>
        <v>83</v>
      </c>
      <c r="V4379" s="13">
        <f>IF(OR(Table2[[#This Row],[7d_positivity_public]]=0,ISBLANK(Table2[[#This Row],[7d_positivity_public]])),"",(Table2[[#This Row],[7d_positivity_public]]-Table2[[#This Row],[7d_positivity_all]])/Table2[[#This Row],[7d_positivity_public]])</f>
        <v>1</v>
      </c>
      <c r="W4379" s="13"/>
    </row>
    <row r="4380" spans="1:23" x14ac:dyDescent="0.25">
      <c r="A4380" s="10">
        <v>44540</v>
      </c>
      <c r="B4380">
        <v>147</v>
      </c>
      <c r="C4380" t="s">
        <v>260</v>
      </c>
      <c r="D4380">
        <v>0</v>
      </c>
      <c r="E4380">
        <v>4</v>
      </c>
      <c r="F4380">
        <v>-4</v>
      </c>
      <c r="G4380">
        <v>0</v>
      </c>
      <c r="H4380">
        <v>81</v>
      </c>
      <c r="I4380">
        <v>20</v>
      </c>
      <c r="J4380">
        <v>75</v>
      </c>
      <c r="K4380">
        <v>81</v>
      </c>
      <c r="L4380">
        <v>76</v>
      </c>
      <c r="M4380">
        <v>85</v>
      </c>
      <c r="N4380">
        <v>76</v>
      </c>
      <c r="O4380">
        <v>66</v>
      </c>
      <c r="P4380">
        <v>77</v>
      </c>
      <c r="Q4380">
        <v>69</v>
      </c>
      <c r="R4380">
        <v>83</v>
      </c>
      <c r="S4380">
        <v>54</v>
      </c>
      <c r="T4380" s="34">
        <f>_xlfn.XLOOKUP(B4380,'LHA Demog pivot'!$B$4:$B$93,'LHA Demog pivot'!$C$4:$C$93,,,1)</f>
        <v>4012</v>
      </c>
      <c r="U4380" s="36">
        <f>ROUND(Table2[[#This Row],[LHA_Pop_2016]]*Table2[[#This Row],[C_ADR_7day]]/100000*7,0)</f>
        <v>0</v>
      </c>
      <c r="V4380" s="13" t="str">
        <f>IF(OR(Table2[[#This Row],[7d_positivity_public]]=0,ISBLANK(Table2[[#This Row],[7d_positivity_public]])),"",(Table2[[#This Row],[7d_positivity_public]]-Table2[[#This Row],[7d_positivity_all]])/Table2[[#This Row],[7d_positivity_public]])</f>
        <v/>
      </c>
      <c r="W4380" s="13"/>
    </row>
    <row r="4381" spans="1:23" x14ac:dyDescent="0.25">
      <c r="A4381" s="10">
        <v>44540</v>
      </c>
      <c r="B4381">
        <v>148</v>
      </c>
      <c r="C4381" t="s">
        <v>261</v>
      </c>
      <c r="D4381">
        <v>29</v>
      </c>
      <c r="E4381">
        <v>10</v>
      </c>
      <c r="F4381">
        <v>19</v>
      </c>
      <c r="G4381">
        <v>21</v>
      </c>
      <c r="H4381">
        <v>81</v>
      </c>
      <c r="I4381">
        <v>13</v>
      </c>
      <c r="J4381">
        <v>65</v>
      </c>
      <c r="K4381">
        <v>82</v>
      </c>
      <c r="L4381">
        <v>74</v>
      </c>
      <c r="M4381">
        <v>86</v>
      </c>
      <c r="N4381">
        <v>76</v>
      </c>
      <c r="O4381">
        <v>57</v>
      </c>
      <c r="P4381">
        <v>77</v>
      </c>
      <c r="Q4381">
        <v>68</v>
      </c>
      <c r="R4381">
        <v>83</v>
      </c>
      <c r="S4381">
        <v>38</v>
      </c>
      <c r="T4381" s="34">
        <f>_xlfn.XLOOKUP(B4381,'LHA Demog pivot'!$B$4:$B$93,'LHA Demog pivot'!$C$4:$C$93,,,1)</f>
        <v>6548</v>
      </c>
      <c r="U4381" s="36">
        <f>ROUND(Table2[[#This Row],[LHA_Pop_2016]]*Table2[[#This Row],[C_ADR_7day]]/100000*7,0)</f>
        <v>13</v>
      </c>
      <c r="V4381" s="13">
        <f>IF(OR(Table2[[#This Row],[7d_positivity_public]]=0,ISBLANK(Table2[[#This Row],[7d_positivity_public]])),"",(Table2[[#This Row],[7d_positivity_public]]-Table2[[#This Row],[7d_positivity_all]])/Table2[[#This Row],[7d_positivity_public]])</f>
        <v>1</v>
      </c>
      <c r="W4381" s="13"/>
    </row>
    <row r="4382" spans="1:23" x14ac:dyDescent="0.25">
      <c r="A4382" s="10">
        <v>44540</v>
      </c>
      <c r="B4382">
        <v>149</v>
      </c>
      <c r="C4382" t="s">
        <v>124</v>
      </c>
      <c r="D4382">
        <v>1</v>
      </c>
      <c r="E4382">
        <v>1</v>
      </c>
      <c r="F4382">
        <v>0</v>
      </c>
      <c r="G4382">
        <v>2</v>
      </c>
      <c r="H4382">
        <v>82</v>
      </c>
      <c r="I4382">
        <v>6</v>
      </c>
      <c r="J4382">
        <v>72</v>
      </c>
      <c r="K4382">
        <v>83</v>
      </c>
      <c r="L4382">
        <v>76</v>
      </c>
      <c r="M4382">
        <v>88</v>
      </c>
      <c r="N4382">
        <v>77</v>
      </c>
      <c r="O4382">
        <v>64</v>
      </c>
      <c r="P4382">
        <v>78</v>
      </c>
      <c r="Q4382">
        <v>69</v>
      </c>
      <c r="R4382">
        <v>85</v>
      </c>
      <c r="S4382">
        <v>42</v>
      </c>
      <c r="T4382" s="34">
        <f>_xlfn.XLOOKUP(B4382,'LHA Demog pivot'!$B$4:$B$93,'LHA Demog pivot'!$C$4:$C$93,,,1)</f>
        <v>10855</v>
      </c>
      <c r="U4382" s="36">
        <f>ROUND(Table2[[#This Row],[LHA_Pop_2016]]*Table2[[#This Row],[C_ADR_7day]]/100000*7,0)</f>
        <v>1</v>
      </c>
      <c r="V4382" s="13">
        <f>IF(OR(Table2[[#This Row],[7d_positivity_public]]=0,ISBLANK(Table2[[#This Row],[7d_positivity_public]])),"",(Table2[[#This Row],[7d_positivity_public]]-Table2[[#This Row],[7d_positivity_all]])/Table2[[#This Row],[7d_positivity_public]])</f>
        <v>1</v>
      </c>
      <c r="W4382" s="13"/>
    </row>
    <row r="4383" spans="1:23" x14ac:dyDescent="0.25">
      <c r="A4383" s="10">
        <v>44540</v>
      </c>
      <c r="B4383">
        <v>211</v>
      </c>
      <c r="C4383" t="s">
        <v>262</v>
      </c>
      <c r="D4383">
        <v>5</v>
      </c>
      <c r="E4383">
        <v>5</v>
      </c>
      <c r="F4383">
        <v>0</v>
      </c>
      <c r="G4383">
        <v>3</v>
      </c>
      <c r="H4383">
        <v>79</v>
      </c>
      <c r="I4383">
        <v>3</v>
      </c>
      <c r="J4383">
        <v>62</v>
      </c>
      <c r="K4383">
        <v>80</v>
      </c>
      <c r="L4383">
        <v>73</v>
      </c>
      <c r="M4383">
        <v>84</v>
      </c>
      <c r="N4383">
        <v>74</v>
      </c>
      <c r="O4383">
        <v>54</v>
      </c>
      <c r="P4383">
        <v>76</v>
      </c>
      <c r="Q4383">
        <v>67</v>
      </c>
      <c r="R4383">
        <v>81</v>
      </c>
      <c r="S4383">
        <v>44</v>
      </c>
      <c r="T4383" s="34">
        <f>_xlfn.XLOOKUP(B4383,'LHA Demog pivot'!$B$4:$B$93,'LHA Demog pivot'!$C$4:$C$93,,,1)</f>
        <v>8129</v>
      </c>
      <c r="U4383" s="36">
        <f>ROUND(Table2[[#This Row],[LHA_Pop_2016]]*Table2[[#This Row],[C_ADR_7day]]/100000*7,0)</f>
        <v>3</v>
      </c>
      <c r="V4383" s="13">
        <f>IF(OR(Table2[[#This Row],[7d_positivity_public]]=0,ISBLANK(Table2[[#This Row],[7d_positivity_public]])),"",(Table2[[#This Row],[7d_positivity_public]]-Table2[[#This Row],[7d_positivity_all]])/Table2[[#This Row],[7d_positivity_public]])</f>
        <v>1</v>
      </c>
      <c r="W4383" s="13"/>
    </row>
    <row r="4384" spans="1:23" x14ac:dyDescent="0.25">
      <c r="A4384" s="10">
        <v>44540</v>
      </c>
      <c r="B4384">
        <v>212</v>
      </c>
      <c r="C4384" t="s">
        <v>263</v>
      </c>
      <c r="D4384">
        <v>7</v>
      </c>
      <c r="E4384">
        <v>9</v>
      </c>
      <c r="F4384">
        <v>-2</v>
      </c>
      <c r="G4384">
        <v>5</v>
      </c>
      <c r="H4384">
        <v>82</v>
      </c>
      <c r="I4384">
        <v>16</v>
      </c>
      <c r="J4384">
        <v>72</v>
      </c>
      <c r="K4384">
        <v>83</v>
      </c>
      <c r="L4384">
        <v>78</v>
      </c>
      <c r="M4384">
        <v>88</v>
      </c>
      <c r="N4384">
        <v>78</v>
      </c>
      <c r="O4384">
        <v>67</v>
      </c>
      <c r="P4384">
        <v>80</v>
      </c>
      <c r="Q4384">
        <v>73</v>
      </c>
      <c r="R4384">
        <v>85</v>
      </c>
      <c r="S4384">
        <v>62</v>
      </c>
      <c r="T4384" s="34">
        <f>_xlfn.XLOOKUP(B4384,'LHA Demog pivot'!$B$4:$B$93,'LHA Demog pivot'!$C$4:$C$93,,,1)</f>
        <v>93177</v>
      </c>
      <c r="U4384" s="36">
        <f>ROUND(Table2[[#This Row],[LHA_Pop_2016]]*Table2[[#This Row],[C_ADR_7day]]/100000*7,0)</f>
        <v>46</v>
      </c>
      <c r="V4384" s="13">
        <f>IF(OR(Table2[[#This Row],[7d_positivity_public]]=0,ISBLANK(Table2[[#This Row],[7d_positivity_public]])),"",(Table2[[#This Row],[7d_positivity_public]]-Table2[[#This Row],[7d_positivity_all]])/Table2[[#This Row],[7d_positivity_public]])</f>
        <v>1</v>
      </c>
      <c r="W4384" s="13"/>
    </row>
    <row r="4385" spans="1:23" x14ac:dyDescent="0.25">
      <c r="A4385" s="10">
        <v>44540</v>
      </c>
      <c r="B4385">
        <v>213</v>
      </c>
      <c r="C4385" t="s">
        <v>264</v>
      </c>
      <c r="D4385">
        <v>5</v>
      </c>
      <c r="E4385">
        <v>7</v>
      </c>
      <c r="F4385">
        <v>-2</v>
      </c>
      <c r="G4385">
        <v>4</v>
      </c>
      <c r="H4385">
        <v>89</v>
      </c>
      <c r="I4385">
        <v>9</v>
      </c>
      <c r="J4385">
        <v>81</v>
      </c>
      <c r="K4385">
        <v>90</v>
      </c>
      <c r="L4385">
        <v>89</v>
      </c>
      <c r="M4385">
        <v>90</v>
      </c>
      <c r="N4385">
        <v>85</v>
      </c>
      <c r="O4385">
        <v>76</v>
      </c>
      <c r="P4385">
        <v>86</v>
      </c>
      <c r="Q4385">
        <v>85</v>
      </c>
      <c r="R4385">
        <v>88</v>
      </c>
      <c r="S4385">
        <v>52</v>
      </c>
      <c r="T4385" s="34">
        <f>_xlfn.XLOOKUP(B4385,'LHA Demog pivot'!$B$4:$B$93,'LHA Demog pivot'!$C$4:$C$93,,,1)</f>
        <v>141685</v>
      </c>
      <c r="U4385" s="36">
        <f>ROUND(Table2[[#This Row],[LHA_Pop_2016]]*Table2[[#This Row],[C_ADR_7day]]/100000*7,0)</f>
        <v>50</v>
      </c>
      <c r="V4385" s="13">
        <f>IF(OR(Table2[[#This Row],[7d_positivity_public]]=0,ISBLANK(Table2[[#This Row],[7d_positivity_public]])),"",(Table2[[#This Row],[7d_positivity_public]]-Table2[[#This Row],[7d_positivity_all]])/Table2[[#This Row],[7d_positivity_public]])</f>
        <v>1</v>
      </c>
      <c r="W4385" s="13"/>
    </row>
    <row r="4386" spans="1:23" x14ac:dyDescent="0.25">
      <c r="A4386" s="10">
        <v>44540</v>
      </c>
      <c r="B4386">
        <v>214</v>
      </c>
      <c r="C4386" t="s">
        <v>265</v>
      </c>
      <c r="D4386">
        <v>10</v>
      </c>
      <c r="E4386">
        <v>18</v>
      </c>
      <c r="F4386">
        <v>-8</v>
      </c>
      <c r="G4386">
        <v>6</v>
      </c>
      <c r="H4386">
        <v>82</v>
      </c>
      <c r="I4386">
        <v>12</v>
      </c>
      <c r="J4386">
        <v>76</v>
      </c>
      <c r="K4386">
        <v>83</v>
      </c>
      <c r="L4386">
        <v>79</v>
      </c>
      <c r="M4386">
        <v>88</v>
      </c>
      <c r="N4386">
        <v>79</v>
      </c>
      <c r="O4386">
        <v>70</v>
      </c>
      <c r="P4386">
        <v>79</v>
      </c>
      <c r="Q4386">
        <v>74</v>
      </c>
      <c r="R4386">
        <v>85</v>
      </c>
      <c r="S4386">
        <v>55</v>
      </c>
      <c r="T4386" s="34">
        <f>_xlfn.XLOOKUP(B4386,'LHA Demog pivot'!$B$4:$B$93,'LHA Demog pivot'!$C$4:$C$93,,,1)</f>
        <v>43157</v>
      </c>
      <c r="U4386" s="36">
        <f>ROUND(Table2[[#This Row],[LHA_Pop_2016]]*Table2[[#This Row],[C_ADR_7day]]/100000*7,0)</f>
        <v>30</v>
      </c>
      <c r="V4386" s="13">
        <f>IF(OR(Table2[[#This Row],[7d_positivity_public]]=0,ISBLANK(Table2[[#This Row],[7d_positivity_public]])),"",(Table2[[#This Row],[7d_positivity_public]]-Table2[[#This Row],[7d_positivity_all]])/Table2[[#This Row],[7d_positivity_public]])</f>
        <v>1</v>
      </c>
      <c r="W4386" s="13"/>
    </row>
    <row r="4387" spans="1:23" x14ac:dyDescent="0.25">
      <c r="A4387" s="10">
        <v>44540</v>
      </c>
      <c r="B4387">
        <v>215</v>
      </c>
      <c r="C4387" t="s">
        <v>135</v>
      </c>
      <c r="D4387">
        <v>5</v>
      </c>
      <c r="E4387">
        <v>5</v>
      </c>
      <c r="F4387">
        <v>0</v>
      </c>
      <c r="G4387">
        <v>6</v>
      </c>
      <c r="H4387">
        <v>85</v>
      </c>
      <c r="I4387">
        <v>16</v>
      </c>
      <c r="J4387">
        <v>71</v>
      </c>
      <c r="K4387">
        <v>86</v>
      </c>
      <c r="L4387">
        <v>80</v>
      </c>
      <c r="M4387">
        <v>91</v>
      </c>
      <c r="N4387">
        <v>81</v>
      </c>
      <c r="O4387">
        <v>64</v>
      </c>
      <c r="P4387">
        <v>82</v>
      </c>
      <c r="Q4387">
        <v>73</v>
      </c>
      <c r="R4387">
        <v>88</v>
      </c>
      <c r="S4387">
        <v>65</v>
      </c>
      <c r="T4387" s="34">
        <f>_xlfn.XLOOKUP(B4387,'LHA Demog pivot'!$B$4:$B$93,'LHA Demog pivot'!$C$4:$C$93,,,1)</f>
        <v>9696</v>
      </c>
      <c r="U4387" s="36">
        <f>ROUND(Table2[[#This Row],[LHA_Pop_2016]]*Table2[[#This Row],[C_ADR_7day]]/100000*7,0)</f>
        <v>3</v>
      </c>
      <c r="V4387" s="13">
        <f>IF(OR(Table2[[#This Row],[7d_positivity_public]]=0,ISBLANK(Table2[[#This Row],[7d_positivity_public]])),"",(Table2[[#This Row],[7d_positivity_public]]-Table2[[#This Row],[7d_positivity_all]])/Table2[[#This Row],[7d_positivity_public]])</f>
        <v>1</v>
      </c>
      <c r="W4387" s="13"/>
    </row>
    <row r="4388" spans="1:23" x14ac:dyDescent="0.25">
      <c r="A4388" s="10">
        <v>44540</v>
      </c>
      <c r="B4388">
        <v>221</v>
      </c>
      <c r="C4388" t="s">
        <v>136</v>
      </c>
      <c r="D4388">
        <v>9</v>
      </c>
      <c r="E4388">
        <v>3</v>
      </c>
      <c r="F4388">
        <v>6</v>
      </c>
      <c r="G4388">
        <v>5</v>
      </c>
      <c r="H4388">
        <v>94</v>
      </c>
      <c r="I4388">
        <v>16</v>
      </c>
      <c r="J4388">
        <v>92</v>
      </c>
      <c r="K4388">
        <v>94</v>
      </c>
      <c r="L4388">
        <v>96</v>
      </c>
      <c r="M4388">
        <v>92</v>
      </c>
      <c r="N4388">
        <v>92</v>
      </c>
      <c r="O4388">
        <v>88</v>
      </c>
      <c r="P4388">
        <v>92</v>
      </c>
      <c r="Q4388">
        <v>93</v>
      </c>
      <c r="R4388">
        <v>90</v>
      </c>
      <c r="S4388">
        <v>58</v>
      </c>
      <c r="T4388" s="34">
        <f>_xlfn.XLOOKUP(B4388,'LHA Demog pivot'!$B$4:$B$93,'LHA Demog pivot'!$C$4:$C$93,,,1)</f>
        <v>70996</v>
      </c>
      <c r="U4388" s="36">
        <f>ROUND(Table2[[#This Row],[LHA_Pop_2016]]*Table2[[#This Row],[C_ADR_7day]]/100000*7,0)</f>
        <v>45</v>
      </c>
      <c r="V4388" s="13">
        <f>IF(OR(Table2[[#This Row],[7d_positivity_public]]=0,ISBLANK(Table2[[#This Row],[7d_positivity_public]])),"",(Table2[[#This Row],[7d_positivity_public]]-Table2[[#This Row],[7d_positivity_all]])/Table2[[#This Row],[7d_positivity_public]])</f>
        <v>1</v>
      </c>
      <c r="W4388" s="13"/>
    </row>
    <row r="4389" spans="1:23" x14ac:dyDescent="0.25">
      <c r="A4389" s="10">
        <v>44540</v>
      </c>
      <c r="B4389">
        <v>222</v>
      </c>
      <c r="C4389" t="s">
        <v>266</v>
      </c>
      <c r="D4389">
        <v>3</v>
      </c>
      <c r="E4389">
        <v>3</v>
      </c>
      <c r="F4389">
        <v>0</v>
      </c>
      <c r="G4389">
        <v>2</v>
      </c>
      <c r="H4389">
        <v>95</v>
      </c>
      <c r="I4389">
        <v>17</v>
      </c>
      <c r="J4389">
        <v>92</v>
      </c>
      <c r="K4389">
        <v>95</v>
      </c>
      <c r="L4389">
        <v>99</v>
      </c>
      <c r="M4389">
        <v>90</v>
      </c>
      <c r="N4389">
        <v>92</v>
      </c>
      <c r="O4389">
        <v>88</v>
      </c>
      <c r="P4389">
        <v>93</v>
      </c>
      <c r="Q4389">
        <v>96</v>
      </c>
      <c r="R4389">
        <v>88</v>
      </c>
      <c r="S4389">
        <v>55</v>
      </c>
      <c r="T4389" s="34">
        <f>_xlfn.XLOOKUP(B4389,'LHA Demog pivot'!$B$4:$B$93,'LHA Demog pivot'!$C$4:$C$93,,,1)</f>
        <v>232755</v>
      </c>
      <c r="U4389" s="36">
        <f>ROUND(Table2[[#This Row],[LHA_Pop_2016]]*Table2[[#This Row],[C_ADR_7day]]/100000*7,0)</f>
        <v>49</v>
      </c>
      <c r="V4389" s="13">
        <f>IF(OR(Table2[[#This Row],[7d_positivity_public]]=0,ISBLANK(Table2[[#This Row],[7d_positivity_public]])),"",(Table2[[#This Row],[7d_positivity_public]]-Table2[[#This Row],[7d_positivity_all]])/Table2[[#This Row],[7d_positivity_public]])</f>
        <v>1</v>
      </c>
      <c r="W4389" s="13"/>
    </row>
    <row r="4390" spans="1:23" x14ac:dyDescent="0.25">
      <c r="A4390" s="10">
        <v>44540</v>
      </c>
      <c r="B4390">
        <v>223</v>
      </c>
      <c r="C4390" t="s">
        <v>267</v>
      </c>
      <c r="D4390">
        <v>8</v>
      </c>
      <c r="E4390">
        <v>11</v>
      </c>
      <c r="F4390">
        <v>-3</v>
      </c>
      <c r="G4390">
        <v>4</v>
      </c>
      <c r="H4390">
        <v>89</v>
      </c>
      <c r="I4390">
        <v>11</v>
      </c>
      <c r="J4390">
        <v>88</v>
      </c>
      <c r="K4390">
        <v>89</v>
      </c>
      <c r="L4390">
        <v>87</v>
      </c>
      <c r="M4390">
        <v>92</v>
      </c>
      <c r="N4390">
        <v>87</v>
      </c>
      <c r="O4390">
        <v>84</v>
      </c>
      <c r="P4390">
        <v>87</v>
      </c>
      <c r="Q4390">
        <v>84</v>
      </c>
      <c r="R4390">
        <v>90</v>
      </c>
      <c r="S4390">
        <v>61</v>
      </c>
      <c r="T4390" s="34">
        <f>_xlfn.XLOOKUP(B4390,'LHA Demog pivot'!$B$4:$B$93,'LHA Demog pivot'!$C$4:$C$93,,,1)</f>
        <v>101101</v>
      </c>
      <c r="U4390" s="36">
        <f>ROUND(Table2[[#This Row],[LHA_Pop_2016]]*Table2[[#This Row],[C_ADR_7day]]/100000*7,0)</f>
        <v>57</v>
      </c>
      <c r="V4390" s="13">
        <f>IF(OR(Table2[[#This Row],[7d_positivity_public]]=0,ISBLANK(Table2[[#This Row],[7d_positivity_public]])),"",(Table2[[#This Row],[7d_positivity_public]]-Table2[[#This Row],[7d_positivity_all]])/Table2[[#This Row],[7d_positivity_public]])</f>
        <v>1</v>
      </c>
      <c r="W4390" s="13"/>
    </row>
    <row r="4391" spans="1:23" x14ac:dyDescent="0.25">
      <c r="A4391" s="10">
        <v>44540</v>
      </c>
      <c r="B4391">
        <v>224</v>
      </c>
      <c r="C4391" t="s">
        <v>268</v>
      </c>
      <c r="D4391">
        <v>3</v>
      </c>
      <c r="E4391">
        <v>3</v>
      </c>
      <c r="F4391">
        <v>0</v>
      </c>
      <c r="G4391">
        <v>2</v>
      </c>
      <c r="H4391">
        <v>92</v>
      </c>
      <c r="I4391">
        <v>15</v>
      </c>
      <c r="J4391">
        <v>91</v>
      </c>
      <c r="K4391">
        <v>92</v>
      </c>
      <c r="L4391">
        <v>93</v>
      </c>
      <c r="M4391">
        <v>92</v>
      </c>
      <c r="N4391">
        <v>90</v>
      </c>
      <c r="O4391">
        <v>88</v>
      </c>
      <c r="P4391">
        <v>90</v>
      </c>
      <c r="Q4391">
        <v>90</v>
      </c>
      <c r="R4391">
        <v>90</v>
      </c>
      <c r="S4391">
        <v>62</v>
      </c>
      <c r="T4391" s="34">
        <f>_xlfn.XLOOKUP(B4391,'LHA Demog pivot'!$B$4:$B$93,'LHA Demog pivot'!$C$4:$C$93,,,1)</f>
        <v>234393</v>
      </c>
      <c r="U4391" s="36">
        <f>ROUND(Table2[[#This Row],[LHA_Pop_2016]]*Table2[[#This Row],[C_ADR_7day]]/100000*7,0)</f>
        <v>49</v>
      </c>
      <c r="V4391" s="13">
        <f>IF(OR(Table2[[#This Row],[7d_positivity_public]]=0,ISBLANK(Table2[[#This Row],[7d_positivity_public]])),"",(Table2[[#This Row],[7d_positivity_public]]-Table2[[#This Row],[7d_positivity_all]])/Table2[[#This Row],[7d_positivity_public]])</f>
        <v>1</v>
      </c>
      <c r="W4391" s="13"/>
    </row>
    <row r="4392" spans="1:23" x14ac:dyDescent="0.25">
      <c r="A4392" s="10">
        <v>44540</v>
      </c>
      <c r="B4392">
        <v>231</v>
      </c>
      <c r="C4392" t="s">
        <v>269</v>
      </c>
      <c r="D4392">
        <v>5</v>
      </c>
      <c r="E4392">
        <v>6</v>
      </c>
      <c r="F4392">
        <v>-1</v>
      </c>
      <c r="G4392">
        <v>3</v>
      </c>
      <c r="H4392">
        <v>90</v>
      </c>
      <c r="I4392">
        <v>8</v>
      </c>
      <c r="J4392">
        <v>87</v>
      </c>
      <c r="K4392">
        <v>90</v>
      </c>
      <c r="L4392">
        <v>88</v>
      </c>
      <c r="M4392">
        <v>92</v>
      </c>
      <c r="N4392">
        <v>87</v>
      </c>
      <c r="O4392">
        <v>83</v>
      </c>
      <c r="P4392">
        <v>87</v>
      </c>
      <c r="Q4392">
        <v>85</v>
      </c>
      <c r="R4392">
        <v>90</v>
      </c>
      <c r="S4392">
        <v>58</v>
      </c>
      <c r="T4392" s="34">
        <f>_xlfn.XLOOKUP(B4392,'LHA Demog pivot'!$B$4:$B$93,'LHA Demog pivot'!$C$4:$C$93,,,1)</f>
        <v>143778</v>
      </c>
      <c r="U4392" s="36">
        <f>ROUND(Table2[[#This Row],[LHA_Pop_2016]]*Table2[[#This Row],[C_ADR_7day]]/100000*7,0)</f>
        <v>50</v>
      </c>
      <c r="V4392" s="13">
        <f>IF(OR(Table2[[#This Row],[7d_positivity_public]]=0,ISBLANK(Table2[[#This Row],[7d_positivity_public]])),"",(Table2[[#This Row],[7d_positivity_public]]-Table2[[#This Row],[7d_positivity_all]])/Table2[[#This Row],[7d_positivity_public]])</f>
        <v>1</v>
      </c>
      <c r="W4392" s="13"/>
    </row>
    <row r="4393" spans="1:23" x14ac:dyDescent="0.25">
      <c r="A4393" s="10">
        <v>44540</v>
      </c>
      <c r="B4393">
        <v>232</v>
      </c>
      <c r="C4393" t="s">
        <v>270</v>
      </c>
      <c r="D4393">
        <v>7</v>
      </c>
      <c r="E4393">
        <v>3</v>
      </c>
      <c r="F4393">
        <v>4</v>
      </c>
      <c r="G4393">
        <v>4</v>
      </c>
      <c r="H4393">
        <v>95</v>
      </c>
      <c r="I4393">
        <v>14</v>
      </c>
      <c r="J4393">
        <v>95</v>
      </c>
      <c r="K4393">
        <v>95</v>
      </c>
      <c r="L4393">
        <v>96</v>
      </c>
      <c r="M4393">
        <v>95</v>
      </c>
      <c r="N4393">
        <v>93</v>
      </c>
      <c r="O4393">
        <v>91</v>
      </c>
      <c r="P4393">
        <v>93</v>
      </c>
      <c r="Q4393">
        <v>93</v>
      </c>
      <c r="R4393">
        <v>93</v>
      </c>
      <c r="S4393">
        <v>60</v>
      </c>
      <c r="T4393" s="34">
        <f>_xlfn.XLOOKUP(B4393,'LHA Demog pivot'!$B$4:$B$93,'LHA Demog pivot'!$C$4:$C$93,,,1)</f>
        <v>103064</v>
      </c>
      <c r="U4393" s="36">
        <f>ROUND(Table2[[#This Row],[LHA_Pop_2016]]*Table2[[#This Row],[C_ADR_7day]]/100000*7,0)</f>
        <v>51</v>
      </c>
      <c r="V4393" s="13">
        <f>IF(OR(Table2[[#This Row],[7d_positivity_public]]=0,ISBLANK(Table2[[#This Row],[7d_positivity_public]])),"",(Table2[[#This Row],[7d_positivity_public]]-Table2[[#This Row],[7d_positivity_all]])/Table2[[#This Row],[7d_positivity_public]])</f>
        <v>1</v>
      </c>
      <c r="W4393" s="13"/>
    </row>
    <row r="4394" spans="1:23" x14ac:dyDescent="0.25">
      <c r="A4394" s="10">
        <v>44540</v>
      </c>
      <c r="B4394">
        <v>233</v>
      </c>
      <c r="C4394" t="s">
        <v>271</v>
      </c>
      <c r="D4394">
        <v>6</v>
      </c>
      <c r="E4394">
        <v>4</v>
      </c>
      <c r="F4394">
        <v>2</v>
      </c>
      <c r="G4394">
        <v>5</v>
      </c>
      <c r="H4394">
        <v>95</v>
      </c>
      <c r="I4394">
        <v>8</v>
      </c>
      <c r="J4394">
        <v>90</v>
      </c>
      <c r="K4394">
        <v>96</v>
      </c>
      <c r="L4394">
        <v>97</v>
      </c>
      <c r="M4394">
        <v>94</v>
      </c>
      <c r="N4394">
        <v>92</v>
      </c>
      <c r="O4394">
        <v>84</v>
      </c>
      <c r="P4394">
        <v>93</v>
      </c>
      <c r="Q4394">
        <v>93</v>
      </c>
      <c r="R4394">
        <v>92</v>
      </c>
      <c r="S4394">
        <v>47</v>
      </c>
      <c r="T4394" s="34">
        <f>_xlfn.XLOOKUP(B4394,'LHA Demog pivot'!$B$4:$B$93,'LHA Demog pivot'!$C$4:$C$93,,,1)</f>
        <v>443367</v>
      </c>
      <c r="U4394" s="36">
        <f>ROUND(Table2[[#This Row],[LHA_Pop_2016]]*Table2[[#This Row],[C_ADR_7day]]/100000*7,0)</f>
        <v>186</v>
      </c>
      <c r="V4394" s="13">
        <f>IF(OR(Table2[[#This Row],[7d_positivity_public]]=0,ISBLANK(Table2[[#This Row],[7d_positivity_public]])),"",(Table2[[#This Row],[7d_positivity_public]]-Table2[[#This Row],[7d_positivity_all]])/Table2[[#This Row],[7d_positivity_public]])</f>
        <v>1</v>
      </c>
      <c r="W4394" s="13"/>
    </row>
    <row r="4395" spans="1:23" x14ac:dyDescent="0.25">
      <c r="A4395" s="10">
        <v>44540</v>
      </c>
      <c r="B4395">
        <v>234</v>
      </c>
      <c r="C4395" t="s">
        <v>272</v>
      </c>
      <c r="D4395">
        <v>4</v>
      </c>
      <c r="E4395">
        <v>4</v>
      </c>
      <c r="F4395">
        <v>0</v>
      </c>
      <c r="G4395">
        <v>3</v>
      </c>
      <c r="H4395">
        <v>91</v>
      </c>
      <c r="I4395">
        <v>14</v>
      </c>
      <c r="J4395">
        <v>90</v>
      </c>
      <c r="K4395">
        <v>91</v>
      </c>
      <c r="L4395">
        <v>90</v>
      </c>
      <c r="M4395">
        <v>92</v>
      </c>
      <c r="N4395">
        <v>89</v>
      </c>
      <c r="O4395">
        <v>87</v>
      </c>
      <c r="P4395">
        <v>89</v>
      </c>
      <c r="Q4395">
        <v>87</v>
      </c>
      <c r="R4395">
        <v>91</v>
      </c>
      <c r="S4395">
        <v>65</v>
      </c>
      <c r="T4395" s="34">
        <f>_xlfn.XLOOKUP(B4395,'LHA Demog pivot'!$B$4:$B$93,'LHA Demog pivot'!$C$4:$C$93,,,1)</f>
        <v>94768</v>
      </c>
      <c r="U4395" s="36">
        <f>ROUND(Table2[[#This Row],[LHA_Pop_2016]]*Table2[[#This Row],[C_ADR_7day]]/100000*7,0)</f>
        <v>27</v>
      </c>
      <c r="V4395" s="13">
        <f>IF(OR(Table2[[#This Row],[7d_positivity_public]]=0,ISBLANK(Table2[[#This Row],[7d_positivity_public]])),"",(Table2[[#This Row],[7d_positivity_public]]-Table2[[#This Row],[7d_positivity_all]])/Table2[[#This Row],[7d_positivity_public]])</f>
        <v>1</v>
      </c>
      <c r="W4395" s="13"/>
    </row>
    <row r="4396" spans="1:23" x14ac:dyDescent="0.25">
      <c r="A4396" s="10">
        <v>44540</v>
      </c>
      <c r="B4396">
        <v>311</v>
      </c>
      <c r="C4396" t="s">
        <v>273</v>
      </c>
      <c r="D4396">
        <v>6</v>
      </c>
      <c r="E4396">
        <v>4</v>
      </c>
      <c r="F4396">
        <v>2</v>
      </c>
      <c r="G4396">
        <v>6</v>
      </c>
      <c r="H4396">
        <v>93</v>
      </c>
      <c r="I4396">
        <v>21</v>
      </c>
      <c r="J4396">
        <v>93</v>
      </c>
      <c r="K4396">
        <v>93</v>
      </c>
      <c r="L4396">
        <v>97</v>
      </c>
      <c r="M4396">
        <v>89</v>
      </c>
      <c r="N4396">
        <v>91</v>
      </c>
      <c r="O4396">
        <v>89</v>
      </c>
      <c r="P4396">
        <v>91</v>
      </c>
      <c r="Q4396">
        <v>94</v>
      </c>
      <c r="R4396">
        <v>88</v>
      </c>
      <c r="S4396">
        <v>42</v>
      </c>
      <c r="T4396" s="34">
        <f>_xlfn.XLOOKUP(B4396,'LHA Demog pivot'!$B$4:$B$93,'LHA Demog pivot'!$C$4:$C$93,,,1)</f>
        <v>198309</v>
      </c>
      <c r="U4396" s="36">
        <f>ROUND(Table2[[#This Row],[LHA_Pop_2016]]*Table2[[#This Row],[C_ADR_7day]]/100000*7,0)</f>
        <v>83</v>
      </c>
      <c r="V4396" s="13">
        <f>IF(OR(Table2[[#This Row],[7d_positivity_public]]=0,ISBLANK(Table2[[#This Row],[7d_positivity_public]])),"",(Table2[[#This Row],[7d_positivity_public]]-Table2[[#This Row],[7d_positivity_all]])/Table2[[#This Row],[7d_positivity_public]])</f>
        <v>1</v>
      </c>
      <c r="W4396" s="13"/>
    </row>
    <row r="4397" spans="1:23" x14ac:dyDescent="0.25">
      <c r="A4397" s="10">
        <v>44540</v>
      </c>
      <c r="B4397">
        <v>321</v>
      </c>
      <c r="C4397" t="s">
        <v>274</v>
      </c>
      <c r="D4397">
        <v>3</v>
      </c>
      <c r="E4397">
        <v>3</v>
      </c>
      <c r="F4397">
        <v>0</v>
      </c>
      <c r="G4397">
        <v>2</v>
      </c>
      <c r="H4397">
        <v>99</v>
      </c>
      <c r="I4397">
        <v>27</v>
      </c>
      <c r="J4397">
        <v>93</v>
      </c>
      <c r="K4397">
        <v>99</v>
      </c>
      <c r="L4397">
        <v>100</v>
      </c>
      <c r="M4397">
        <v>91</v>
      </c>
      <c r="N4397">
        <v>95</v>
      </c>
      <c r="O4397">
        <v>87</v>
      </c>
      <c r="P4397">
        <v>95</v>
      </c>
      <c r="Q4397">
        <v>100</v>
      </c>
      <c r="R4397">
        <v>88</v>
      </c>
      <c r="S4397">
        <v>55</v>
      </c>
      <c r="T4397" s="34">
        <f>_xlfn.XLOOKUP(B4397,'LHA Demog pivot'!$B$4:$B$93,'LHA Demog pivot'!$C$4:$C$93,,,1)</f>
        <v>122041</v>
      </c>
      <c r="U4397" s="36">
        <f>ROUND(Table2[[#This Row],[LHA_Pop_2016]]*Table2[[#This Row],[C_ADR_7day]]/100000*7,0)</f>
        <v>26</v>
      </c>
      <c r="V4397" s="13">
        <f>IF(OR(Table2[[#This Row],[7d_positivity_public]]=0,ISBLANK(Table2[[#This Row],[7d_positivity_public]])),"",(Table2[[#This Row],[7d_positivity_public]]-Table2[[#This Row],[7d_positivity_all]])/Table2[[#This Row],[7d_positivity_public]])</f>
        <v>1</v>
      </c>
      <c r="W4397" s="13"/>
    </row>
    <row r="4398" spans="1:23" x14ac:dyDescent="0.25">
      <c r="A4398" s="10">
        <v>44540</v>
      </c>
      <c r="B4398">
        <v>322</v>
      </c>
      <c r="C4398" t="s">
        <v>275</v>
      </c>
      <c r="D4398">
        <v>7</v>
      </c>
      <c r="E4398">
        <v>6</v>
      </c>
      <c r="F4398">
        <v>1</v>
      </c>
      <c r="G4398">
        <v>4</v>
      </c>
      <c r="H4398">
        <v>92</v>
      </c>
      <c r="I4398">
        <v>31</v>
      </c>
      <c r="J4398">
        <v>87</v>
      </c>
      <c r="K4398">
        <v>92</v>
      </c>
      <c r="L4398">
        <v>95</v>
      </c>
      <c r="M4398">
        <v>86</v>
      </c>
      <c r="N4398">
        <v>88</v>
      </c>
      <c r="O4398">
        <v>81</v>
      </c>
      <c r="P4398">
        <v>88</v>
      </c>
      <c r="Q4398">
        <v>91</v>
      </c>
      <c r="R4398">
        <v>83</v>
      </c>
      <c r="S4398">
        <v>42</v>
      </c>
      <c r="T4398" s="34">
        <f>_xlfn.XLOOKUP(B4398,'LHA Demog pivot'!$B$4:$B$93,'LHA Demog pivot'!$C$4:$C$93,,,1)</f>
        <v>61532</v>
      </c>
      <c r="U4398" s="36">
        <f>ROUND(Table2[[#This Row],[LHA_Pop_2016]]*Table2[[#This Row],[C_ADR_7day]]/100000*7,0)</f>
        <v>30</v>
      </c>
      <c r="V4398" s="13">
        <f>IF(OR(Table2[[#This Row],[7d_positivity_public]]=0,ISBLANK(Table2[[#This Row],[7d_positivity_public]])),"",(Table2[[#This Row],[7d_positivity_public]]-Table2[[#This Row],[7d_positivity_all]])/Table2[[#This Row],[7d_positivity_public]])</f>
        <v>1</v>
      </c>
      <c r="W4398" s="13"/>
    </row>
    <row r="4399" spans="1:23" x14ac:dyDescent="0.25">
      <c r="A4399" s="10">
        <v>44540</v>
      </c>
      <c r="B4399">
        <v>323</v>
      </c>
      <c r="C4399" t="s">
        <v>276</v>
      </c>
      <c r="D4399">
        <v>5</v>
      </c>
      <c r="E4399">
        <v>4</v>
      </c>
      <c r="F4399">
        <v>1</v>
      </c>
      <c r="G4399">
        <v>4</v>
      </c>
      <c r="H4399">
        <v>98</v>
      </c>
      <c r="I4399">
        <v>26</v>
      </c>
      <c r="J4399">
        <v>95</v>
      </c>
      <c r="K4399">
        <v>98</v>
      </c>
      <c r="L4399">
        <v>100</v>
      </c>
      <c r="M4399">
        <v>93</v>
      </c>
      <c r="N4399">
        <v>96</v>
      </c>
      <c r="O4399">
        <v>92</v>
      </c>
      <c r="P4399">
        <v>96</v>
      </c>
      <c r="Q4399">
        <v>100</v>
      </c>
      <c r="R4399">
        <v>92</v>
      </c>
      <c r="S4399">
        <v>38</v>
      </c>
      <c r="T4399" s="34">
        <f>_xlfn.XLOOKUP(B4399,'LHA Demog pivot'!$B$4:$B$93,'LHA Demog pivot'!$C$4:$C$93,,,1)</f>
        <v>103894</v>
      </c>
      <c r="U4399" s="36">
        <f>ROUND(Table2[[#This Row],[LHA_Pop_2016]]*Table2[[#This Row],[C_ADR_7day]]/100000*7,0)</f>
        <v>36</v>
      </c>
      <c r="V4399" s="13">
        <f>IF(OR(Table2[[#This Row],[7d_positivity_public]]=0,ISBLANK(Table2[[#This Row],[7d_positivity_public]])),"",(Table2[[#This Row],[7d_positivity_public]]-Table2[[#This Row],[7d_positivity_all]])/Table2[[#This Row],[7d_positivity_public]])</f>
        <v>1</v>
      </c>
      <c r="W4399" s="13"/>
    </row>
    <row r="4400" spans="1:23" x14ac:dyDescent="0.25">
      <c r="A4400" s="10">
        <v>44540</v>
      </c>
      <c r="B4400">
        <v>324</v>
      </c>
      <c r="C4400" t="s">
        <v>277</v>
      </c>
      <c r="D4400">
        <v>3</v>
      </c>
      <c r="E4400">
        <v>3</v>
      </c>
      <c r="F4400">
        <v>0</v>
      </c>
      <c r="G4400">
        <v>3</v>
      </c>
      <c r="H4400">
        <v>95</v>
      </c>
      <c r="I4400">
        <v>33</v>
      </c>
      <c r="J4400">
        <v>95</v>
      </c>
      <c r="K4400">
        <v>95</v>
      </c>
      <c r="L4400">
        <v>99</v>
      </c>
      <c r="M4400">
        <v>91</v>
      </c>
      <c r="N4400">
        <v>93</v>
      </c>
      <c r="O4400">
        <v>92</v>
      </c>
      <c r="P4400">
        <v>94</v>
      </c>
      <c r="Q4400">
        <v>97</v>
      </c>
      <c r="R4400">
        <v>90</v>
      </c>
      <c r="S4400">
        <v>59</v>
      </c>
      <c r="T4400" s="34">
        <f>_xlfn.XLOOKUP(B4400,'LHA Demog pivot'!$B$4:$B$93,'LHA Demog pivot'!$C$4:$C$93,,,1)</f>
        <v>131178</v>
      </c>
      <c r="U4400" s="36">
        <f>ROUND(Table2[[#This Row],[LHA_Pop_2016]]*Table2[[#This Row],[C_ADR_7day]]/100000*7,0)</f>
        <v>28</v>
      </c>
      <c r="V4400" s="13">
        <f>IF(OR(Table2[[#This Row],[7d_positivity_public]]=0,ISBLANK(Table2[[#This Row],[7d_positivity_public]])),"",(Table2[[#This Row],[7d_positivity_public]]-Table2[[#This Row],[7d_positivity_all]])/Table2[[#This Row],[7d_positivity_public]])</f>
        <v>1</v>
      </c>
      <c r="W4400" s="13"/>
    </row>
    <row r="4401" spans="1:23" x14ac:dyDescent="0.25">
      <c r="A4401" s="10">
        <v>44540</v>
      </c>
      <c r="B4401">
        <v>325</v>
      </c>
      <c r="C4401" t="s">
        <v>278</v>
      </c>
      <c r="D4401">
        <v>5</v>
      </c>
      <c r="E4401">
        <v>3</v>
      </c>
      <c r="F4401">
        <v>2</v>
      </c>
      <c r="G4401">
        <v>4</v>
      </c>
      <c r="H4401">
        <v>97</v>
      </c>
      <c r="I4401">
        <v>40</v>
      </c>
      <c r="J4401">
        <v>95</v>
      </c>
      <c r="K4401">
        <v>97</v>
      </c>
      <c r="L4401">
        <v>100</v>
      </c>
      <c r="M4401">
        <v>92</v>
      </c>
      <c r="N4401">
        <v>95</v>
      </c>
      <c r="O4401">
        <v>93</v>
      </c>
      <c r="P4401">
        <v>95</v>
      </c>
      <c r="Q4401">
        <v>98</v>
      </c>
      <c r="R4401">
        <v>90</v>
      </c>
      <c r="S4401">
        <v>44</v>
      </c>
      <c r="T4401" s="34">
        <f>_xlfn.XLOOKUP(B4401,'LHA Demog pivot'!$B$4:$B$93,'LHA Demog pivot'!$C$4:$C$93,,,1)</f>
        <v>95808</v>
      </c>
      <c r="U4401" s="36">
        <f>ROUND(Table2[[#This Row],[LHA_Pop_2016]]*Table2[[#This Row],[C_ADR_7day]]/100000*7,0)</f>
        <v>34</v>
      </c>
      <c r="V4401" s="13">
        <f>IF(OR(Table2[[#This Row],[7d_positivity_public]]=0,ISBLANK(Table2[[#This Row],[7d_positivity_public]])),"",(Table2[[#This Row],[7d_positivity_public]]-Table2[[#This Row],[7d_positivity_all]])/Table2[[#This Row],[7d_positivity_public]])</f>
        <v>1</v>
      </c>
      <c r="W4401" s="13"/>
    </row>
    <row r="4402" spans="1:23" x14ac:dyDescent="0.25">
      <c r="A4402" s="10">
        <v>44540</v>
      </c>
      <c r="B4402">
        <v>326</v>
      </c>
      <c r="C4402" t="s">
        <v>279</v>
      </c>
      <c r="D4402">
        <v>2</v>
      </c>
      <c r="E4402">
        <v>3</v>
      </c>
      <c r="F4402">
        <v>-1</v>
      </c>
      <c r="G4402">
        <v>3</v>
      </c>
      <c r="H4402">
        <v>96</v>
      </c>
      <c r="I4402">
        <v>20</v>
      </c>
      <c r="J4402">
        <v>94</v>
      </c>
      <c r="K4402">
        <v>96</v>
      </c>
      <c r="L4402">
        <v>100</v>
      </c>
      <c r="M4402">
        <v>91</v>
      </c>
      <c r="N4402">
        <v>94</v>
      </c>
      <c r="O4402">
        <v>91</v>
      </c>
      <c r="P4402">
        <v>94</v>
      </c>
      <c r="Q4402">
        <v>98</v>
      </c>
      <c r="R4402">
        <v>90</v>
      </c>
      <c r="S4402">
        <v>42</v>
      </c>
      <c r="T4402" s="34">
        <f>_xlfn.XLOOKUP(B4402,'LHA Demog pivot'!$B$4:$B$93,'LHA Demog pivot'!$C$4:$C$93,,,1)</f>
        <v>134575</v>
      </c>
      <c r="U4402" s="36">
        <f>ROUND(Table2[[#This Row],[LHA_Pop_2016]]*Table2[[#This Row],[C_ADR_7day]]/100000*7,0)</f>
        <v>19</v>
      </c>
      <c r="V4402" s="13">
        <f>IF(OR(Table2[[#This Row],[7d_positivity_public]]=0,ISBLANK(Table2[[#This Row],[7d_positivity_public]])),"",(Table2[[#This Row],[7d_positivity_public]]-Table2[[#This Row],[7d_positivity_all]])/Table2[[#This Row],[7d_positivity_public]])</f>
        <v>1</v>
      </c>
      <c r="W4402" s="13"/>
    </row>
    <row r="4403" spans="1:23" x14ac:dyDescent="0.25">
      <c r="A4403" s="10">
        <v>44540</v>
      </c>
      <c r="B4403">
        <v>331</v>
      </c>
      <c r="C4403" t="s">
        <v>280</v>
      </c>
      <c r="D4403">
        <v>6</v>
      </c>
      <c r="E4403">
        <v>2</v>
      </c>
      <c r="F4403">
        <v>4</v>
      </c>
      <c r="G4403">
        <v>4</v>
      </c>
      <c r="H4403">
        <v>95</v>
      </c>
      <c r="I4403">
        <v>41</v>
      </c>
      <c r="J4403">
        <v>97</v>
      </c>
      <c r="K4403">
        <v>95</v>
      </c>
      <c r="L4403">
        <v>96</v>
      </c>
      <c r="M4403">
        <v>94</v>
      </c>
      <c r="N4403">
        <v>93</v>
      </c>
      <c r="O4403">
        <v>94</v>
      </c>
      <c r="P4403">
        <v>93</v>
      </c>
      <c r="Q4403">
        <v>94</v>
      </c>
      <c r="R4403">
        <v>93</v>
      </c>
      <c r="S4403">
        <v>64</v>
      </c>
      <c r="T4403" s="34">
        <f>_xlfn.XLOOKUP(B4403,'LHA Demog pivot'!$B$4:$B$93,'LHA Demog pivot'!$C$4:$C$93,,,1)</f>
        <v>141392</v>
      </c>
      <c r="U4403" s="36">
        <f>ROUND(Table2[[#This Row],[LHA_Pop_2016]]*Table2[[#This Row],[C_ADR_7day]]/100000*7,0)</f>
        <v>59</v>
      </c>
      <c r="V4403" s="13">
        <f>IF(OR(Table2[[#This Row],[7d_positivity_public]]=0,ISBLANK(Table2[[#This Row],[7d_positivity_public]])),"",(Table2[[#This Row],[7d_positivity_public]]-Table2[[#This Row],[7d_positivity_all]])/Table2[[#This Row],[7d_positivity_public]])</f>
        <v>1</v>
      </c>
      <c r="W4403" s="13"/>
    </row>
    <row r="4404" spans="1:23" x14ac:dyDescent="0.25">
      <c r="A4404" s="10">
        <v>44540</v>
      </c>
      <c r="B4404">
        <v>332</v>
      </c>
      <c r="C4404" t="s">
        <v>281</v>
      </c>
      <c r="D4404">
        <v>2</v>
      </c>
      <c r="E4404">
        <v>3</v>
      </c>
      <c r="F4404">
        <v>-1</v>
      </c>
      <c r="G4404">
        <v>2</v>
      </c>
      <c r="H4404">
        <v>92</v>
      </c>
      <c r="I4404">
        <v>30</v>
      </c>
      <c r="J4404">
        <v>93</v>
      </c>
      <c r="K4404">
        <v>92</v>
      </c>
      <c r="L4404">
        <v>90</v>
      </c>
      <c r="M4404">
        <v>92</v>
      </c>
      <c r="N4404">
        <v>89</v>
      </c>
      <c r="O4404">
        <v>90</v>
      </c>
      <c r="P4404">
        <v>89</v>
      </c>
      <c r="Q4404">
        <v>87</v>
      </c>
      <c r="R4404">
        <v>91</v>
      </c>
      <c r="S4404">
        <v>69</v>
      </c>
      <c r="T4404" s="34">
        <f>_xlfn.XLOOKUP(B4404,'LHA Demog pivot'!$B$4:$B$93,'LHA Demog pivot'!$C$4:$C$93,,,1)</f>
        <v>50490</v>
      </c>
      <c r="U4404" s="36">
        <f>ROUND(Table2[[#This Row],[LHA_Pop_2016]]*Table2[[#This Row],[C_ADR_7day]]/100000*7,0)</f>
        <v>7</v>
      </c>
      <c r="V4404" s="13">
        <f>IF(OR(Table2[[#This Row],[7d_positivity_public]]=0,ISBLANK(Table2[[#This Row],[7d_positivity_public]])),"",(Table2[[#This Row],[7d_positivity_public]]-Table2[[#This Row],[7d_positivity_all]])/Table2[[#This Row],[7d_positivity_public]])</f>
        <v>1</v>
      </c>
      <c r="W4404" s="13"/>
    </row>
    <row r="4405" spans="1:23" x14ac:dyDescent="0.25">
      <c r="A4405" s="10">
        <v>44540</v>
      </c>
      <c r="B4405">
        <v>333</v>
      </c>
      <c r="C4405" t="s">
        <v>282</v>
      </c>
      <c r="D4405">
        <v>1</v>
      </c>
      <c r="E4405">
        <v>1</v>
      </c>
      <c r="F4405">
        <v>0</v>
      </c>
      <c r="G4405">
        <v>1</v>
      </c>
      <c r="H4405">
        <v>89</v>
      </c>
      <c r="I4405">
        <v>23</v>
      </c>
      <c r="J4405">
        <v>84</v>
      </c>
      <c r="K4405">
        <v>89</v>
      </c>
      <c r="L4405">
        <v>84</v>
      </c>
      <c r="M4405">
        <v>92</v>
      </c>
      <c r="N4405">
        <v>86</v>
      </c>
      <c r="O4405">
        <v>79</v>
      </c>
      <c r="P4405">
        <v>86</v>
      </c>
      <c r="Q4405">
        <v>79</v>
      </c>
      <c r="R4405">
        <v>90</v>
      </c>
      <c r="S4405">
        <v>57</v>
      </c>
      <c r="T4405" s="34">
        <f>_xlfn.XLOOKUP(B4405,'LHA Demog pivot'!$B$4:$B$93,'LHA Demog pivot'!$C$4:$C$93,,,1)</f>
        <v>29970</v>
      </c>
      <c r="U4405" s="36">
        <f>ROUND(Table2[[#This Row],[LHA_Pop_2016]]*Table2[[#This Row],[C_ADR_7day]]/100000*7,0)</f>
        <v>2</v>
      </c>
      <c r="V4405" s="13">
        <f>IF(OR(Table2[[#This Row],[7d_positivity_public]]=0,ISBLANK(Table2[[#This Row],[7d_positivity_public]])),"",(Table2[[#This Row],[7d_positivity_public]]-Table2[[#This Row],[7d_positivity_all]])/Table2[[#This Row],[7d_positivity_public]])</f>
        <v>1</v>
      </c>
      <c r="W4405" s="13"/>
    </row>
    <row r="4406" spans="1:23" x14ac:dyDescent="0.25">
      <c r="A4406" s="10">
        <v>44540</v>
      </c>
      <c r="B4406">
        <v>334</v>
      </c>
      <c r="C4406" t="s">
        <v>283</v>
      </c>
      <c r="D4406">
        <v>8</v>
      </c>
      <c r="E4406">
        <v>3</v>
      </c>
      <c r="F4406">
        <v>5</v>
      </c>
      <c r="G4406">
        <v>9</v>
      </c>
      <c r="H4406">
        <v>86</v>
      </c>
      <c r="I4406">
        <v>19</v>
      </c>
      <c r="J4406">
        <v>80</v>
      </c>
      <c r="K4406">
        <v>87</v>
      </c>
      <c r="L4406">
        <v>80</v>
      </c>
      <c r="M4406">
        <v>90</v>
      </c>
      <c r="N4406">
        <v>83</v>
      </c>
      <c r="O4406">
        <v>73</v>
      </c>
      <c r="P4406">
        <v>84</v>
      </c>
      <c r="Q4406">
        <v>75</v>
      </c>
      <c r="R4406">
        <v>88</v>
      </c>
      <c r="S4406">
        <v>67</v>
      </c>
      <c r="T4406" s="34">
        <f>_xlfn.XLOOKUP(B4406,'LHA Demog pivot'!$B$4:$B$93,'LHA Demog pivot'!$C$4:$C$93,,,1)</f>
        <v>19671</v>
      </c>
      <c r="U4406" s="36">
        <f>ROUND(Table2[[#This Row],[LHA_Pop_2016]]*Table2[[#This Row],[C_ADR_7day]]/100000*7,0)</f>
        <v>11</v>
      </c>
      <c r="V4406" s="13">
        <f>IF(OR(Table2[[#This Row],[7d_positivity_public]]=0,ISBLANK(Table2[[#This Row],[7d_positivity_public]])),"",(Table2[[#This Row],[7d_positivity_public]]-Table2[[#This Row],[7d_positivity_all]])/Table2[[#This Row],[7d_positivity_public]])</f>
        <v>1</v>
      </c>
      <c r="W4406" s="13"/>
    </row>
    <row r="4407" spans="1:23" x14ac:dyDescent="0.25">
      <c r="A4407" s="10">
        <v>44540</v>
      </c>
      <c r="B4407">
        <v>335</v>
      </c>
      <c r="C4407" t="s">
        <v>284</v>
      </c>
      <c r="D4407">
        <v>7</v>
      </c>
      <c r="E4407">
        <v>18</v>
      </c>
      <c r="F4407">
        <v>-11</v>
      </c>
      <c r="G4407">
        <v>4</v>
      </c>
      <c r="H4407">
        <v>98</v>
      </c>
      <c r="I4407">
        <v>19</v>
      </c>
      <c r="J4407">
        <v>93</v>
      </c>
      <c r="K4407">
        <v>98</v>
      </c>
      <c r="L4407">
        <v>100</v>
      </c>
      <c r="M4407">
        <v>95</v>
      </c>
      <c r="N4407">
        <v>93</v>
      </c>
      <c r="O4407">
        <v>88</v>
      </c>
      <c r="P4407">
        <v>94</v>
      </c>
      <c r="Q4407">
        <v>94</v>
      </c>
      <c r="R4407">
        <v>92</v>
      </c>
      <c r="S4407">
        <v>64</v>
      </c>
      <c r="T4407" s="34">
        <f>_xlfn.XLOOKUP(B4407,'LHA Demog pivot'!$B$4:$B$93,'LHA Demog pivot'!$C$4:$C$93,,,1)</f>
        <v>38653</v>
      </c>
      <c r="U4407" s="36">
        <f>ROUND(Table2[[#This Row],[LHA_Pop_2016]]*Table2[[#This Row],[C_ADR_7day]]/100000*7,0)</f>
        <v>19</v>
      </c>
      <c r="V4407" s="13">
        <f>IF(OR(Table2[[#This Row],[7d_positivity_public]]=0,ISBLANK(Table2[[#This Row],[7d_positivity_public]])),"",(Table2[[#This Row],[7d_positivity_public]]-Table2[[#This Row],[7d_positivity_all]])/Table2[[#This Row],[7d_positivity_public]])</f>
        <v>1</v>
      </c>
      <c r="W4407" s="13"/>
    </row>
    <row r="4408" spans="1:23" x14ac:dyDescent="0.25">
      <c r="A4408" s="10">
        <v>44540</v>
      </c>
      <c r="B4408">
        <v>336</v>
      </c>
      <c r="C4408" t="s">
        <v>285</v>
      </c>
      <c r="D4408">
        <v>5</v>
      </c>
      <c r="E4408">
        <v>5</v>
      </c>
      <c r="F4408">
        <v>0</v>
      </c>
      <c r="G4408">
        <v>12</v>
      </c>
      <c r="H4408">
        <v>82</v>
      </c>
      <c r="I4408">
        <v>14</v>
      </c>
      <c r="J4408">
        <v>70</v>
      </c>
      <c r="K4408">
        <v>83</v>
      </c>
      <c r="L4408">
        <v>79</v>
      </c>
      <c r="M4408">
        <v>86</v>
      </c>
      <c r="N4408">
        <v>75</v>
      </c>
      <c r="O4408">
        <v>63</v>
      </c>
      <c r="P4408">
        <v>77</v>
      </c>
      <c r="Q4408">
        <v>71</v>
      </c>
      <c r="R4408">
        <v>81</v>
      </c>
      <c r="S4408">
        <v>59</v>
      </c>
      <c r="T4408" s="34">
        <f>_xlfn.XLOOKUP(B4408,'LHA Demog pivot'!$B$4:$B$93,'LHA Demog pivot'!$C$4:$C$93,,,1)</f>
        <v>2678</v>
      </c>
      <c r="U4408" s="36">
        <f>ROUND(Table2[[#This Row],[LHA_Pop_2016]]*Table2[[#This Row],[C_ADR_7day]]/100000*7,0)</f>
        <v>1</v>
      </c>
      <c r="V4408" s="13">
        <f>IF(OR(Table2[[#This Row],[7d_positivity_public]]=0,ISBLANK(Table2[[#This Row],[7d_positivity_public]])),"",(Table2[[#This Row],[7d_positivity_public]]-Table2[[#This Row],[7d_positivity_all]])/Table2[[#This Row],[7d_positivity_public]])</f>
        <v>1</v>
      </c>
      <c r="W4408" s="13"/>
    </row>
    <row r="4409" spans="1:23" x14ac:dyDescent="0.25">
      <c r="A4409" s="10">
        <v>44540</v>
      </c>
      <c r="B4409">
        <v>337</v>
      </c>
      <c r="C4409" t="s">
        <v>286</v>
      </c>
      <c r="D4409">
        <v>0</v>
      </c>
      <c r="E4409">
        <v>0</v>
      </c>
      <c r="F4409">
        <v>0</v>
      </c>
      <c r="G4409">
        <v>0</v>
      </c>
      <c r="H4409">
        <v>98</v>
      </c>
      <c r="I4409">
        <v>64</v>
      </c>
      <c r="J4409">
        <v>93</v>
      </c>
      <c r="K4409">
        <v>99</v>
      </c>
      <c r="L4409">
        <v>99</v>
      </c>
      <c r="M4409">
        <v>98</v>
      </c>
      <c r="N4409">
        <v>96</v>
      </c>
      <c r="O4409">
        <v>89</v>
      </c>
      <c r="P4409">
        <v>96</v>
      </c>
      <c r="Q4409">
        <v>96</v>
      </c>
      <c r="R4409">
        <v>96</v>
      </c>
      <c r="S4409">
        <v>62</v>
      </c>
      <c r="T4409" s="34">
        <f>_xlfn.XLOOKUP(B4409,'LHA Demog pivot'!$B$4:$B$93,'LHA Demog pivot'!$C$4:$C$93,,,1)</f>
        <v>1514</v>
      </c>
      <c r="U4409" s="36">
        <f>ROUND(Table2[[#This Row],[LHA_Pop_2016]]*Table2[[#This Row],[C_ADR_7day]]/100000*7,0)</f>
        <v>0</v>
      </c>
      <c r="V4409" s="13" t="str">
        <f>IF(OR(Table2[[#This Row],[7d_positivity_public]]=0,ISBLANK(Table2[[#This Row],[7d_positivity_public]])),"",(Table2[[#This Row],[7d_positivity_public]]-Table2[[#This Row],[7d_positivity_all]])/Table2[[#This Row],[7d_positivity_public]])</f>
        <v/>
      </c>
      <c r="W4409" s="13"/>
    </row>
    <row r="4410" spans="1:23" x14ac:dyDescent="0.25">
      <c r="A4410" s="10">
        <v>44540</v>
      </c>
      <c r="B4410">
        <v>411</v>
      </c>
      <c r="C4410" t="s">
        <v>287</v>
      </c>
      <c r="D4410">
        <v>5</v>
      </c>
      <c r="E4410">
        <v>4</v>
      </c>
      <c r="F4410">
        <v>1</v>
      </c>
      <c r="G4410">
        <v>5</v>
      </c>
      <c r="H4410">
        <v>97</v>
      </c>
      <c r="I4410">
        <v>12</v>
      </c>
      <c r="J4410">
        <v>97</v>
      </c>
      <c r="K4410">
        <v>97</v>
      </c>
      <c r="L4410">
        <v>98</v>
      </c>
      <c r="M4410">
        <v>95</v>
      </c>
      <c r="N4410">
        <v>94</v>
      </c>
      <c r="O4410">
        <v>93</v>
      </c>
      <c r="P4410">
        <v>94</v>
      </c>
      <c r="Q4410">
        <v>95</v>
      </c>
      <c r="R4410">
        <v>93</v>
      </c>
      <c r="S4410">
        <v>52</v>
      </c>
      <c r="T4410" s="34">
        <f>_xlfn.XLOOKUP(B4410,'LHA Demog pivot'!$B$4:$B$93,'LHA Demog pivot'!$C$4:$C$93,,,1)</f>
        <v>225919</v>
      </c>
      <c r="U4410" s="36">
        <f>ROUND(Table2[[#This Row],[LHA_Pop_2016]]*Table2[[#This Row],[C_ADR_7day]]/100000*7,0)</f>
        <v>79</v>
      </c>
      <c r="V4410" s="13">
        <f>IF(OR(Table2[[#This Row],[7d_positivity_public]]=0,ISBLANK(Table2[[#This Row],[7d_positivity_public]])),"",(Table2[[#This Row],[7d_positivity_public]]-Table2[[#This Row],[7d_positivity_all]])/Table2[[#This Row],[7d_positivity_public]])</f>
        <v>1</v>
      </c>
      <c r="W4410" s="13"/>
    </row>
    <row r="4411" spans="1:23" x14ac:dyDescent="0.25">
      <c r="A4411" s="10">
        <v>44540</v>
      </c>
      <c r="B4411">
        <v>412</v>
      </c>
      <c r="C4411" t="s">
        <v>288</v>
      </c>
      <c r="D4411">
        <v>4</v>
      </c>
      <c r="E4411">
        <v>3</v>
      </c>
      <c r="F4411">
        <v>1</v>
      </c>
      <c r="G4411">
        <v>3</v>
      </c>
      <c r="H4411">
        <v>93</v>
      </c>
      <c r="I4411">
        <v>8</v>
      </c>
      <c r="J4411">
        <v>93</v>
      </c>
      <c r="K4411">
        <v>93</v>
      </c>
      <c r="L4411">
        <v>92</v>
      </c>
      <c r="M4411">
        <v>94</v>
      </c>
      <c r="N4411">
        <v>90</v>
      </c>
      <c r="O4411">
        <v>88</v>
      </c>
      <c r="P4411">
        <v>91</v>
      </c>
      <c r="Q4411">
        <v>89</v>
      </c>
      <c r="R4411">
        <v>93</v>
      </c>
      <c r="S4411">
        <v>53</v>
      </c>
      <c r="T4411" s="34">
        <f>_xlfn.XLOOKUP(B4411,'LHA Demog pivot'!$B$4:$B$93,'LHA Demog pivot'!$C$4:$C$93,,,1)</f>
        <v>77460</v>
      </c>
      <c r="U4411" s="36">
        <f>ROUND(Table2[[#This Row],[LHA_Pop_2016]]*Table2[[#This Row],[C_ADR_7day]]/100000*7,0)</f>
        <v>22</v>
      </c>
      <c r="V4411" s="13">
        <f>IF(OR(Table2[[#This Row],[7d_positivity_public]]=0,ISBLANK(Table2[[#This Row],[7d_positivity_public]])),"",(Table2[[#This Row],[7d_positivity_public]]-Table2[[#This Row],[7d_positivity_all]])/Table2[[#This Row],[7d_positivity_public]])</f>
        <v>1</v>
      </c>
      <c r="W4411" s="13"/>
    </row>
    <row r="4412" spans="1:23" x14ac:dyDescent="0.25">
      <c r="A4412" s="10">
        <v>44540</v>
      </c>
      <c r="B4412">
        <v>413</v>
      </c>
      <c r="C4412" t="s">
        <v>289</v>
      </c>
      <c r="D4412">
        <v>4</v>
      </c>
      <c r="E4412">
        <v>4</v>
      </c>
      <c r="F4412">
        <v>0</v>
      </c>
      <c r="G4412">
        <v>4</v>
      </c>
      <c r="H4412">
        <v>96</v>
      </c>
      <c r="I4412">
        <v>12</v>
      </c>
      <c r="J4412">
        <v>97</v>
      </c>
      <c r="K4412">
        <v>95</v>
      </c>
      <c r="L4412">
        <v>94</v>
      </c>
      <c r="M4412">
        <v>96</v>
      </c>
      <c r="N4412">
        <v>94</v>
      </c>
      <c r="O4412">
        <v>94</v>
      </c>
      <c r="P4412">
        <v>94</v>
      </c>
      <c r="Q4412">
        <v>92</v>
      </c>
      <c r="R4412">
        <v>95</v>
      </c>
      <c r="S4412">
        <v>56</v>
      </c>
      <c r="T4412" s="34">
        <f>_xlfn.XLOOKUP(B4412,'LHA Demog pivot'!$B$4:$B$93,'LHA Demog pivot'!$C$4:$C$93,,,1)</f>
        <v>64692</v>
      </c>
      <c r="U4412" s="36">
        <f>ROUND(Table2[[#This Row],[LHA_Pop_2016]]*Table2[[#This Row],[C_ADR_7day]]/100000*7,0)</f>
        <v>18</v>
      </c>
      <c r="V4412" s="13">
        <f>IF(OR(Table2[[#This Row],[7d_positivity_public]]=0,ISBLANK(Table2[[#This Row],[7d_positivity_public]])),"",(Table2[[#This Row],[7d_positivity_public]]-Table2[[#This Row],[7d_positivity_all]])/Table2[[#This Row],[7d_positivity_public]])</f>
        <v>1</v>
      </c>
      <c r="W4412" s="13"/>
    </row>
    <row r="4413" spans="1:23" x14ac:dyDescent="0.25">
      <c r="A4413" s="10">
        <v>44540</v>
      </c>
      <c r="B4413">
        <v>414</v>
      </c>
      <c r="C4413" t="s">
        <v>290</v>
      </c>
      <c r="D4413">
        <v>3</v>
      </c>
      <c r="E4413">
        <v>6</v>
      </c>
      <c r="F4413">
        <v>-3</v>
      </c>
      <c r="G4413">
        <v>6</v>
      </c>
      <c r="H4413">
        <v>87</v>
      </c>
      <c r="I4413">
        <v>7</v>
      </c>
      <c r="J4413">
        <v>82</v>
      </c>
      <c r="K4413">
        <v>88</v>
      </c>
      <c r="L4413">
        <v>80</v>
      </c>
      <c r="M4413">
        <v>91</v>
      </c>
      <c r="N4413">
        <v>85</v>
      </c>
      <c r="O4413">
        <v>76</v>
      </c>
      <c r="P4413">
        <v>85</v>
      </c>
      <c r="Q4413">
        <v>75</v>
      </c>
      <c r="R4413">
        <v>90</v>
      </c>
      <c r="S4413">
        <v>58</v>
      </c>
      <c r="T4413" s="34">
        <f>_xlfn.XLOOKUP(B4413,'LHA Demog pivot'!$B$4:$B$93,'LHA Demog pivot'!$C$4:$C$93,,,1)</f>
        <v>15289</v>
      </c>
      <c r="U4413" s="36">
        <f>ROUND(Table2[[#This Row],[LHA_Pop_2016]]*Table2[[#This Row],[C_ADR_7day]]/100000*7,0)</f>
        <v>3</v>
      </c>
      <c r="V4413" s="13">
        <f>IF(OR(Table2[[#This Row],[7d_positivity_public]]=0,ISBLANK(Table2[[#This Row],[7d_positivity_public]])),"",(Table2[[#This Row],[7d_positivity_public]]-Table2[[#This Row],[7d_positivity_all]])/Table2[[#This Row],[7d_positivity_public]])</f>
        <v>1</v>
      </c>
      <c r="W4413" s="13"/>
    </row>
    <row r="4414" spans="1:23" x14ac:dyDescent="0.25">
      <c r="A4414" s="10">
        <v>44540</v>
      </c>
      <c r="B4414">
        <v>421</v>
      </c>
      <c r="C4414" t="s">
        <v>291</v>
      </c>
      <c r="D4414">
        <v>9</v>
      </c>
      <c r="E4414">
        <v>12</v>
      </c>
      <c r="F4414">
        <v>-3</v>
      </c>
      <c r="G4414">
        <v>9</v>
      </c>
      <c r="H4414">
        <v>88</v>
      </c>
      <c r="I4414">
        <v>12</v>
      </c>
      <c r="J4414">
        <v>88</v>
      </c>
      <c r="K4414">
        <v>88</v>
      </c>
      <c r="L4414">
        <v>84</v>
      </c>
      <c r="M4414">
        <v>92</v>
      </c>
      <c r="N4414">
        <v>85</v>
      </c>
      <c r="O4414">
        <v>82</v>
      </c>
      <c r="P4414">
        <v>85</v>
      </c>
      <c r="Q4414">
        <v>79</v>
      </c>
      <c r="R4414">
        <v>90</v>
      </c>
      <c r="S4414">
        <v>52</v>
      </c>
      <c r="T4414" s="34">
        <f>_xlfn.XLOOKUP(B4414,'LHA Demog pivot'!$B$4:$B$93,'LHA Demog pivot'!$C$4:$C$93,,,1)</f>
        <v>58378</v>
      </c>
      <c r="U4414" s="36">
        <f>ROUND(Table2[[#This Row],[LHA_Pop_2016]]*Table2[[#This Row],[C_ADR_7day]]/100000*7,0)</f>
        <v>37</v>
      </c>
      <c r="V4414" s="13">
        <f>IF(OR(Table2[[#This Row],[7d_positivity_public]]=0,ISBLANK(Table2[[#This Row],[7d_positivity_public]])),"",(Table2[[#This Row],[7d_positivity_public]]-Table2[[#This Row],[7d_positivity_all]])/Table2[[#This Row],[7d_positivity_public]])</f>
        <v>1</v>
      </c>
      <c r="W4414" s="13"/>
    </row>
    <row r="4415" spans="1:23" x14ac:dyDescent="0.25">
      <c r="A4415" s="10">
        <v>44540</v>
      </c>
      <c r="B4415">
        <v>422</v>
      </c>
      <c r="C4415" t="s">
        <v>292</v>
      </c>
      <c r="D4415">
        <v>10</v>
      </c>
      <c r="E4415">
        <v>8</v>
      </c>
      <c r="F4415">
        <v>2</v>
      </c>
      <c r="G4415">
        <v>12</v>
      </c>
      <c r="H4415">
        <v>83</v>
      </c>
      <c r="I4415">
        <v>4</v>
      </c>
      <c r="J4415">
        <v>75</v>
      </c>
      <c r="K4415">
        <v>84</v>
      </c>
      <c r="L4415">
        <v>75</v>
      </c>
      <c r="M4415">
        <v>89</v>
      </c>
      <c r="N4415">
        <v>79</v>
      </c>
      <c r="O4415">
        <v>70</v>
      </c>
      <c r="P4415">
        <v>80</v>
      </c>
      <c r="Q4415">
        <v>69</v>
      </c>
      <c r="R4415">
        <v>87</v>
      </c>
      <c r="S4415">
        <v>38</v>
      </c>
      <c r="T4415" s="34">
        <f>_xlfn.XLOOKUP(B4415,'LHA Demog pivot'!$B$4:$B$93,'LHA Demog pivot'!$C$4:$C$93,,,1)</f>
        <v>6240</v>
      </c>
      <c r="U4415" s="36">
        <f>ROUND(Table2[[#This Row],[LHA_Pop_2016]]*Table2[[#This Row],[C_ADR_7day]]/100000*7,0)</f>
        <v>4</v>
      </c>
      <c r="V4415" s="13">
        <f>IF(OR(Table2[[#This Row],[7d_positivity_public]]=0,ISBLANK(Table2[[#This Row],[7d_positivity_public]])),"",(Table2[[#This Row],[7d_positivity_public]]-Table2[[#This Row],[7d_positivity_all]])/Table2[[#This Row],[7d_positivity_public]])</f>
        <v>1</v>
      </c>
      <c r="W4415" s="13"/>
    </row>
    <row r="4416" spans="1:23" x14ac:dyDescent="0.25">
      <c r="A4416" s="10">
        <v>44540</v>
      </c>
      <c r="B4416">
        <v>423</v>
      </c>
      <c r="C4416" t="s">
        <v>293</v>
      </c>
      <c r="D4416">
        <v>23</v>
      </c>
      <c r="E4416">
        <v>36</v>
      </c>
      <c r="F4416">
        <v>-13</v>
      </c>
      <c r="G4416">
        <v>13</v>
      </c>
      <c r="H4416">
        <v>89</v>
      </c>
      <c r="I4416">
        <v>14</v>
      </c>
      <c r="J4416">
        <v>82</v>
      </c>
      <c r="K4416">
        <v>90</v>
      </c>
      <c r="L4416">
        <v>84</v>
      </c>
      <c r="M4416">
        <v>93</v>
      </c>
      <c r="N4416">
        <v>86</v>
      </c>
      <c r="O4416">
        <v>74</v>
      </c>
      <c r="P4416">
        <v>87</v>
      </c>
      <c r="Q4416">
        <v>78</v>
      </c>
      <c r="R4416">
        <v>91</v>
      </c>
      <c r="S4416">
        <v>44</v>
      </c>
      <c r="T4416" s="34">
        <f>_xlfn.XLOOKUP(B4416,'LHA Demog pivot'!$B$4:$B$93,'LHA Demog pivot'!$C$4:$C$93,,,1)</f>
        <v>19121</v>
      </c>
      <c r="U4416" s="36">
        <f>ROUND(Table2[[#This Row],[LHA_Pop_2016]]*Table2[[#This Row],[C_ADR_7day]]/100000*7,0)</f>
        <v>31</v>
      </c>
      <c r="V4416" s="13">
        <f>IF(OR(Table2[[#This Row],[7d_positivity_public]]=0,ISBLANK(Table2[[#This Row],[7d_positivity_public]])),"",(Table2[[#This Row],[7d_positivity_public]]-Table2[[#This Row],[7d_positivity_all]])/Table2[[#This Row],[7d_positivity_public]])</f>
        <v>1</v>
      </c>
      <c r="W4416" s="13"/>
    </row>
    <row r="4417" spans="1:23" x14ac:dyDescent="0.25">
      <c r="A4417" s="10">
        <v>44540</v>
      </c>
      <c r="B4417">
        <v>424</v>
      </c>
      <c r="C4417" t="s">
        <v>294</v>
      </c>
      <c r="D4417">
        <v>7</v>
      </c>
      <c r="E4417">
        <v>8</v>
      </c>
      <c r="F4417">
        <v>-1</v>
      </c>
      <c r="G4417">
        <v>6</v>
      </c>
      <c r="H4417">
        <v>91</v>
      </c>
      <c r="I4417">
        <v>10</v>
      </c>
      <c r="J4417">
        <v>87</v>
      </c>
      <c r="K4417">
        <v>91</v>
      </c>
      <c r="L4417">
        <v>89</v>
      </c>
      <c r="M4417">
        <v>92</v>
      </c>
      <c r="N4417">
        <v>87</v>
      </c>
      <c r="O4417">
        <v>82</v>
      </c>
      <c r="P4417">
        <v>87</v>
      </c>
      <c r="Q4417">
        <v>84</v>
      </c>
      <c r="R4417">
        <v>90</v>
      </c>
      <c r="S4417">
        <v>49</v>
      </c>
      <c r="T4417" s="34">
        <f>_xlfn.XLOOKUP(B4417,'LHA Demog pivot'!$B$4:$B$93,'LHA Demog pivot'!$C$4:$C$93,,,1)</f>
        <v>108964</v>
      </c>
      <c r="U4417" s="36">
        <f>ROUND(Table2[[#This Row],[LHA_Pop_2016]]*Table2[[#This Row],[C_ADR_7day]]/100000*7,0)</f>
        <v>53</v>
      </c>
      <c r="V4417" s="13">
        <f>IF(OR(Table2[[#This Row],[7d_positivity_public]]=0,ISBLANK(Table2[[#This Row],[7d_positivity_public]])),"",(Table2[[#This Row],[7d_positivity_public]]-Table2[[#This Row],[7d_positivity_all]])/Table2[[#This Row],[7d_positivity_public]])</f>
        <v>1</v>
      </c>
      <c r="W4417" s="13"/>
    </row>
    <row r="4418" spans="1:23" x14ac:dyDescent="0.25">
      <c r="A4418" s="10">
        <v>44540</v>
      </c>
      <c r="B4418">
        <v>425</v>
      </c>
      <c r="C4418" t="s">
        <v>295</v>
      </c>
      <c r="D4418">
        <v>5</v>
      </c>
      <c r="E4418">
        <v>8</v>
      </c>
      <c r="F4418">
        <v>-3</v>
      </c>
      <c r="G4418">
        <v>7</v>
      </c>
      <c r="H4418">
        <v>89</v>
      </c>
      <c r="I4418">
        <v>11</v>
      </c>
      <c r="J4418">
        <v>81</v>
      </c>
      <c r="K4418">
        <v>89</v>
      </c>
      <c r="L4418">
        <v>80</v>
      </c>
      <c r="M4418">
        <v>93</v>
      </c>
      <c r="N4418">
        <v>86</v>
      </c>
      <c r="O4418">
        <v>75</v>
      </c>
      <c r="P4418">
        <v>87</v>
      </c>
      <c r="Q4418">
        <v>75</v>
      </c>
      <c r="R4418">
        <v>91</v>
      </c>
      <c r="S4418">
        <v>59</v>
      </c>
      <c r="T4418" s="34">
        <f>_xlfn.XLOOKUP(B4418,'LHA Demog pivot'!$B$4:$B$93,'LHA Demog pivot'!$C$4:$C$93,,,1)</f>
        <v>47133</v>
      </c>
      <c r="U4418" s="36">
        <f>ROUND(Table2[[#This Row],[LHA_Pop_2016]]*Table2[[#This Row],[C_ADR_7day]]/100000*7,0)</f>
        <v>16</v>
      </c>
      <c r="V4418" s="13">
        <f>IF(OR(Table2[[#This Row],[7d_positivity_public]]=0,ISBLANK(Table2[[#This Row],[7d_positivity_public]])),"",(Table2[[#This Row],[7d_positivity_public]]-Table2[[#This Row],[7d_positivity_all]])/Table2[[#This Row],[7d_positivity_public]])</f>
        <v>1</v>
      </c>
      <c r="W4418" s="13"/>
    </row>
    <row r="4419" spans="1:23" x14ac:dyDescent="0.25">
      <c r="A4419" s="10">
        <v>44540</v>
      </c>
      <c r="B4419">
        <v>426</v>
      </c>
      <c r="C4419" t="s">
        <v>296</v>
      </c>
      <c r="D4419">
        <v>13</v>
      </c>
      <c r="E4419">
        <v>13</v>
      </c>
      <c r="F4419">
        <v>0</v>
      </c>
      <c r="G4419">
        <v>14</v>
      </c>
      <c r="H4419">
        <v>88</v>
      </c>
      <c r="I4419">
        <v>8</v>
      </c>
      <c r="J4419">
        <v>78</v>
      </c>
      <c r="K4419">
        <v>89</v>
      </c>
      <c r="L4419">
        <v>86</v>
      </c>
      <c r="M4419">
        <v>90</v>
      </c>
      <c r="N4419">
        <v>84</v>
      </c>
      <c r="O4419">
        <v>70</v>
      </c>
      <c r="P4419">
        <v>85</v>
      </c>
      <c r="Q4419">
        <v>80</v>
      </c>
      <c r="R4419">
        <v>88</v>
      </c>
      <c r="S4419">
        <v>50</v>
      </c>
      <c r="T4419" s="34">
        <f>_xlfn.XLOOKUP(B4419,'LHA Demog pivot'!$B$4:$B$93,'LHA Demog pivot'!$C$4:$C$93,,,1)</f>
        <v>30981</v>
      </c>
      <c r="U4419" s="36">
        <f>ROUND(Table2[[#This Row],[LHA_Pop_2016]]*Table2[[#This Row],[C_ADR_7day]]/100000*7,0)</f>
        <v>28</v>
      </c>
      <c r="V4419" s="13">
        <f>IF(OR(Table2[[#This Row],[7d_positivity_public]]=0,ISBLANK(Table2[[#This Row],[7d_positivity_public]])),"",(Table2[[#This Row],[7d_positivity_public]]-Table2[[#This Row],[7d_positivity_all]])/Table2[[#This Row],[7d_positivity_public]])</f>
        <v>1</v>
      </c>
      <c r="W4419" s="13"/>
    </row>
    <row r="4420" spans="1:23" x14ac:dyDescent="0.25">
      <c r="A4420" s="10">
        <v>44540</v>
      </c>
      <c r="B4420">
        <v>431</v>
      </c>
      <c r="C4420" t="s">
        <v>297</v>
      </c>
      <c r="D4420">
        <v>33</v>
      </c>
      <c r="E4420">
        <v>30</v>
      </c>
      <c r="F4420">
        <v>3</v>
      </c>
      <c r="G4420">
        <v>18</v>
      </c>
      <c r="H4420">
        <v>88</v>
      </c>
      <c r="I4420">
        <v>7</v>
      </c>
      <c r="J4420">
        <v>83</v>
      </c>
      <c r="K4420">
        <v>89</v>
      </c>
      <c r="L4420">
        <v>84</v>
      </c>
      <c r="M4420">
        <v>92</v>
      </c>
      <c r="N4420">
        <v>85</v>
      </c>
      <c r="O4420">
        <v>77</v>
      </c>
      <c r="P4420">
        <v>86</v>
      </c>
      <c r="Q4420">
        <v>79</v>
      </c>
      <c r="R4420">
        <v>91</v>
      </c>
      <c r="S4420">
        <v>59</v>
      </c>
      <c r="T4420" s="34">
        <f>_xlfn.XLOOKUP(B4420,'LHA Demog pivot'!$B$4:$B$93,'LHA Demog pivot'!$C$4:$C$93,,,1)</f>
        <v>66527</v>
      </c>
      <c r="U4420" s="36">
        <f>ROUND(Table2[[#This Row],[LHA_Pop_2016]]*Table2[[#This Row],[C_ADR_7day]]/100000*7,0)</f>
        <v>154</v>
      </c>
      <c r="V4420" s="13">
        <f>IF(OR(Table2[[#This Row],[7d_positivity_public]]=0,ISBLANK(Table2[[#This Row],[7d_positivity_public]])),"",(Table2[[#This Row],[7d_positivity_public]]-Table2[[#This Row],[7d_positivity_all]])/Table2[[#This Row],[7d_positivity_public]])</f>
        <v>1</v>
      </c>
      <c r="W4420" s="13"/>
    </row>
    <row r="4421" spans="1:23" x14ac:dyDescent="0.25">
      <c r="A4421" s="10">
        <v>44540</v>
      </c>
      <c r="B4421">
        <v>432</v>
      </c>
      <c r="C4421" t="s">
        <v>298</v>
      </c>
      <c r="D4421">
        <v>10</v>
      </c>
      <c r="E4421">
        <v>8</v>
      </c>
      <c r="F4421">
        <v>2</v>
      </c>
      <c r="G4421">
        <v>11</v>
      </c>
      <c r="H4421">
        <v>88</v>
      </c>
      <c r="I4421">
        <v>8</v>
      </c>
      <c r="J4421">
        <v>82</v>
      </c>
      <c r="K4421">
        <v>88</v>
      </c>
      <c r="L4421">
        <v>84</v>
      </c>
      <c r="M4421">
        <v>92</v>
      </c>
      <c r="N4421">
        <v>85</v>
      </c>
      <c r="O4421">
        <v>77</v>
      </c>
      <c r="P4421">
        <v>85</v>
      </c>
      <c r="Q4421">
        <v>78</v>
      </c>
      <c r="R4421">
        <v>90</v>
      </c>
      <c r="S4421">
        <v>55</v>
      </c>
      <c r="T4421" s="34">
        <f>_xlfn.XLOOKUP(B4421,'LHA Demog pivot'!$B$4:$B$93,'LHA Demog pivot'!$C$4:$C$93,,,1)</f>
        <v>42570</v>
      </c>
      <c r="U4421" s="36">
        <f>ROUND(Table2[[#This Row],[LHA_Pop_2016]]*Table2[[#This Row],[C_ADR_7day]]/100000*7,0)</f>
        <v>30</v>
      </c>
      <c r="V4421" s="13">
        <f>IF(OR(Table2[[#This Row],[7d_positivity_public]]=0,ISBLANK(Table2[[#This Row],[7d_positivity_public]])),"",(Table2[[#This Row],[7d_positivity_public]]-Table2[[#This Row],[7d_positivity_all]])/Table2[[#This Row],[7d_positivity_public]])</f>
        <v>1</v>
      </c>
      <c r="W4421" s="13"/>
    </row>
    <row r="4422" spans="1:23" x14ac:dyDescent="0.25">
      <c r="A4422" s="10">
        <v>44540</v>
      </c>
      <c r="B4422">
        <v>433</v>
      </c>
      <c r="C4422" t="s">
        <v>299</v>
      </c>
      <c r="D4422">
        <v>0</v>
      </c>
      <c r="E4422">
        <v>7</v>
      </c>
      <c r="F4422">
        <v>-7</v>
      </c>
      <c r="G4422">
        <v>0</v>
      </c>
      <c r="H4422">
        <v>84</v>
      </c>
      <c r="I4422">
        <v>1</v>
      </c>
      <c r="J4422">
        <v>74</v>
      </c>
      <c r="K4422">
        <v>85</v>
      </c>
      <c r="L4422">
        <v>82</v>
      </c>
      <c r="M4422">
        <v>87</v>
      </c>
      <c r="N4422">
        <v>79</v>
      </c>
      <c r="O4422">
        <v>65</v>
      </c>
      <c r="P4422">
        <v>80</v>
      </c>
      <c r="Q4422">
        <v>74</v>
      </c>
      <c r="R4422">
        <v>83</v>
      </c>
      <c r="S4422">
        <v>36</v>
      </c>
      <c r="T4422" s="34">
        <f>_xlfn.XLOOKUP(B4422,'LHA Demog pivot'!$B$4:$B$93,'LHA Demog pivot'!$C$4:$C$93,,,1)</f>
        <v>1901</v>
      </c>
      <c r="U4422" s="36">
        <f>ROUND(Table2[[#This Row],[LHA_Pop_2016]]*Table2[[#This Row],[C_ADR_7day]]/100000*7,0)</f>
        <v>0</v>
      </c>
      <c r="V4422" s="13" t="str">
        <f>IF(OR(Table2[[#This Row],[7d_positivity_public]]=0,ISBLANK(Table2[[#This Row],[7d_positivity_public]])),"",(Table2[[#This Row],[7d_positivity_public]]-Table2[[#This Row],[7d_positivity_all]])/Table2[[#This Row],[7d_positivity_public]])</f>
        <v/>
      </c>
      <c r="W4422" s="13"/>
    </row>
    <row r="4423" spans="1:23" x14ac:dyDescent="0.25">
      <c r="A4423" s="10">
        <v>44540</v>
      </c>
      <c r="B4423">
        <v>434</v>
      </c>
      <c r="C4423" t="s">
        <v>300</v>
      </c>
      <c r="D4423">
        <v>18</v>
      </c>
      <c r="E4423">
        <v>23</v>
      </c>
      <c r="F4423">
        <v>-5</v>
      </c>
      <c r="G4423">
        <v>22</v>
      </c>
      <c r="H4423">
        <v>87</v>
      </c>
      <c r="I4423">
        <v>15</v>
      </c>
      <c r="J4423">
        <v>80</v>
      </c>
      <c r="K4423">
        <v>87</v>
      </c>
      <c r="L4423">
        <v>84</v>
      </c>
      <c r="M4423">
        <v>90</v>
      </c>
      <c r="N4423">
        <v>82</v>
      </c>
      <c r="O4423">
        <v>71</v>
      </c>
      <c r="P4423">
        <v>83</v>
      </c>
      <c r="Q4423">
        <v>78</v>
      </c>
      <c r="R4423">
        <v>87</v>
      </c>
      <c r="S4423">
        <v>34</v>
      </c>
      <c r="T4423" s="34">
        <f>_xlfn.XLOOKUP(B4423,'LHA Demog pivot'!$B$4:$B$93,'LHA Demog pivot'!$C$4:$C$93,,,1)</f>
        <v>11235</v>
      </c>
      <c r="U4423" s="36">
        <f>ROUND(Table2[[#This Row],[LHA_Pop_2016]]*Table2[[#This Row],[C_ADR_7day]]/100000*7,0)</f>
        <v>14</v>
      </c>
      <c r="V4423" s="13">
        <f>IF(OR(Table2[[#This Row],[7d_positivity_public]]=0,ISBLANK(Table2[[#This Row],[7d_positivity_public]])),"",(Table2[[#This Row],[7d_positivity_public]]-Table2[[#This Row],[7d_positivity_all]])/Table2[[#This Row],[7d_positivity_public]])</f>
        <v>1</v>
      </c>
      <c r="W4423" s="13"/>
    </row>
    <row r="4424" spans="1:23" x14ac:dyDescent="0.25">
      <c r="A4424" s="10">
        <v>44540</v>
      </c>
      <c r="B4424">
        <v>510</v>
      </c>
      <c r="C4424" t="s">
        <v>301</v>
      </c>
      <c r="D4424">
        <v>0</v>
      </c>
      <c r="E4424">
        <v>9</v>
      </c>
      <c r="F4424">
        <v>-9</v>
      </c>
      <c r="G4424">
        <v>0</v>
      </c>
      <c r="H4424">
        <v>91</v>
      </c>
      <c r="I4424">
        <v>10</v>
      </c>
      <c r="J4424">
        <v>86</v>
      </c>
      <c r="K4424">
        <v>91</v>
      </c>
      <c r="L4424">
        <v>90</v>
      </c>
      <c r="M4424">
        <v>92</v>
      </c>
      <c r="N4424">
        <v>86</v>
      </c>
      <c r="O4424">
        <v>80</v>
      </c>
      <c r="P4424">
        <v>87</v>
      </c>
      <c r="Q4424">
        <v>84</v>
      </c>
      <c r="R4424">
        <v>89</v>
      </c>
      <c r="S4424">
        <v>53</v>
      </c>
      <c r="T4424" s="34">
        <f>_xlfn.XLOOKUP(B4424,'LHA Demog pivot'!$B$4:$B$93,'LHA Demog pivot'!$C$4:$C$93,,,1)</f>
        <v>4198</v>
      </c>
      <c r="U4424" s="36">
        <f>ROUND(Table2[[#This Row],[LHA_Pop_2016]]*Table2[[#This Row],[C_ADR_7day]]/100000*7,0)</f>
        <v>0</v>
      </c>
      <c r="V4424" s="13" t="str">
        <f>IF(OR(Table2[[#This Row],[7d_positivity_public]]=0,ISBLANK(Table2[[#This Row],[7d_positivity_public]])),"",(Table2[[#This Row],[7d_positivity_public]]-Table2[[#This Row],[7d_positivity_all]])/Table2[[#This Row],[7d_positivity_public]])</f>
        <v/>
      </c>
      <c r="W4424" s="13"/>
    </row>
    <row r="4425" spans="1:23" x14ac:dyDescent="0.25">
      <c r="A4425" s="10">
        <v>44540</v>
      </c>
      <c r="B4425">
        <v>512</v>
      </c>
      <c r="C4425" t="s">
        <v>304</v>
      </c>
      <c r="D4425">
        <v>5</v>
      </c>
      <c r="E4425">
        <v>9</v>
      </c>
      <c r="F4425">
        <v>-4</v>
      </c>
      <c r="G4425">
        <v>12</v>
      </c>
      <c r="H4425">
        <v>91</v>
      </c>
      <c r="I4425">
        <v>13</v>
      </c>
      <c r="J4425">
        <v>83</v>
      </c>
      <c r="K4425">
        <v>91</v>
      </c>
      <c r="L4425">
        <v>90</v>
      </c>
      <c r="M4425">
        <v>92</v>
      </c>
      <c r="N4425">
        <v>85</v>
      </c>
      <c r="O4425">
        <v>75</v>
      </c>
      <c r="P4425">
        <v>86</v>
      </c>
      <c r="Q4425">
        <v>83</v>
      </c>
      <c r="R4425">
        <v>89</v>
      </c>
      <c r="S4425">
        <v>43</v>
      </c>
      <c r="T4425" s="34">
        <f>_xlfn.XLOOKUP(B4425,'LHA Demog pivot'!$B$4:$B$93,'LHA Demog pivot'!$C$4:$C$93,,,1)</f>
        <v>13501</v>
      </c>
      <c r="U4425" s="36">
        <f>ROUND(Table2[[#This Row],[LHA_Pop_2016]]*Table2[[#This Row],[C_ADR_7day]]/100000*7,0)</f>
        <v>5</v>
      </c>
      <c r="V4425" s="13">
        <f>IF(OR(Table2[[#This Row],[7d_positivity_public]]=0,ISBLANK(Table2[[#This Row],[7d_positivity_public]])),"",(Table2[[#This Row],[7d_positivity_public]]-Table2[[#This Row],[7d_positivity_all]])/Table2[[#This Row],[7d_positivity_public]])</f>
        <v>1</v>
      </c>
      <c r="W4425" s="13"/>
    </row>
    <row r="4426" spans="1:23" x14ac:dyDescent="0.25">
      <c r="A4426" s="10">
        <v>44540</v>
      </c>
      <c r="B4426">
        <v>513</v>
      </c>
      <c r="C4426" t="s">
        <v>305</v>
      </c>
      <c r="D4426">
        <v>28</v>
      </c>
      <c r="E4426">
        <v>38</v>
      </c>
      <c r="F4426">
        <v>-10</v>
      </c>
      <c r="G4426">
        <v>25</v>
      </c>
      <c r="H4426">
        <v>86</v>
      </c>
      <c r="I4426">
        <v>3</v>
      </c>
      <c r="J4426">
        <v>75</v>
      </c>
      <c r="K4426">
        <v>87</v>
      </c>
      <c r="L4426">
        <v>85</v>
      </c>
      <c r="M4426">
        <v>88</v>
      </c>
      <c r="N4426">
        <v>80</v>
      </c>
      <c r="O4426">
        <v>61</v>
      </c>
      <c r="P4426">
        <v>82</v>
      </c>
      <c r="Q4426">
        <v>78</v>
      </c>
      <c r="R4426">
        <v>85</v>
      </c>
      <c r="S4426">
        <v>54</v>
      </c>
      <c r="T4426" s="34">
        <f>_xlfn.XLOOKUP(B4426,'LHA Demog pivot'!$B$4:$B$93,'LHA Demog pivot'!$C$4:$C$93,,,1)</f>
        <v>4223</v>
      </c>
      <c r="U4426" s="36">
        <f>ROUND(Table2[[#This Row],[LHA_Pop_2016]]*Table2[[#This Row],[C_ADR_7day]]/100000*7,0)</f>
        <v>8</v>
      </c>
      <c r="V4426" s="13">
        <f>IF(OR(Table2[[#This Row],[7d_positivity_public]]=0,ISBLANK(Table2[[#This Row],[7d_positivity_public]])),"",(Table2[[#This Row],[7d_positivity_public]]-Table2[[#This Row],[7d_positivity_all]])/Table2[[#This Row],[7d_positivity_public]])</f>
        <v>1</v>
      </c>
      <c r="W4426" s="13"/>
    </row>
    <row r="4427" spans="1:23" x14ac:dyDescent="0.25">
      <c r="A4427" s="10">
        <v>44540</v>
      </c>
      <c r="B4427">
        <v>514</v>
      </c>
      <c r="C4427" t="s">
        <v>306</v>
      </c>
      <c r="D4427">
        <v>5</v>
      </c>
      <c r="E4427">
        <v>12</v>
      </c>
      <c r="F4427">
        <v>-7</v>
      </c>
      <c r="G4427">
        <v>7</v>
      </c>
      <c r="H4427">
        <v>81</v>
      </c>
      <c r="I4427">
        <v>13</v>
      </c>
      <c r="J4427">
        <v>66</v>
      </c>
      <c r="K4427">
        <v>83</v>
      </c>
      <c r="L4427">
        <v>80</v>
      </c>
      <c r="M4427">
        <v>86</v>
      </c>
      <c r="N4427">
        <v>76</v>
      </c>
      <c r="O4427">
        <v>60</v>
      </c>
      <c r="P4427">
        <v>78</v>
      </c>
      <c r="Q4427">
        <v>73</v>
      </c>
      <c r="R4427">
        <v>83</v>
      </c>
      <c r="S4427">
        <v>57</v>
      </c>
      <c r="T4427" s="34">
        <f>_xlfn.XLOOKUP(B4427,'LHA Demog pivot'!$B$4:$B$93,'LHA Demog pivot'!$C$4:$C$93,,,1)</f>
        <v>16414</v>
      </c>
      <c r="U4427" s="36">
        <f>ROUND(Table2[[#This Row],[LHA_Pop_2016]]*Table2[[#This Row],[C_ADR_7day]]/100000*7,0)</f>
        <v>6</v>
      </c>
      <c r="V4427" s="13">
        <f>IF(OR(Table2[[#This Row],[7d_positivity_public]]=0,ISBLANK(Table2[[#This Row],[7d_positivity_public]])),"",(Table2[[#This Row],[7d_positivity_public]]-Table2[[#This Row],[7d_positivity_all]])/Table2[[#This Row],[7d_positivity_public]])</f>
        <v>1</v>
      </c>
      <c r="W4427" s="13"/>
    </row>
    <row r="4428" spans="1:23" x14ac:dyDescent="0.25">
      <c r="A4428" s="10">
        <v>44540</v>
      </c>
      <c r="B4428">
        <v>515</v>
      </c>
      <c r="C4428" t="s">
        <v>307</v>
      </c>
      <c r="D4428">
        <v>9</v>
      </c>
      <c r="E4428">
        <v>34</v>
      </c>
      <c r="F4428">
        <v>-25</v>
      </c>
      <c r="G4428">
        <v>4</v>
      </c>
      <c r="H4428">
        <v>100</v>
      </c>
      <c r="I4428">
        <v>15</v>
      </c>
      <c r="J4428">
        <v>78</v>
      </c>
      <c r="K4428">
        <v>100</v>
      </c>
      <c r="L4428">
        <v>100</v>
      </c>
      <c r="M4428">
        <v>100</v>
      </c>
      <c r="N4428">
        <v>96</v>
      </c>
      <c r="O4428">
        <v>72</v>
      </c>
      <c r="P4428">
        <v>98</v>
      </c>
      <c r="Q4428">
        <v>100</v>
      </c>
      <c r="R4428">
        <v>97</v>
      </c>
      <c r="S4428">
        <v>59</v>
      </c>
      <c r="T4428" s="34">
        <f>_xlfn.XLOOKUP(B4428,'LHA Demog pivot'!$B$4:$B$93,'LHA Demog pivot'!$C$4:$C$93,,,1)</f>
        <v>9090</v>
      </c>
      <c r="U4428" s="36">
        <f>ROUND(Table2[[#This Row],[LHA_Pop_2016]]*Table2[[#This Row],[C_ADR_7day]]/100000*7,0)</f>
        <v>6</v>
      </c>
      <c r="V4428" s="13">
        <f>IF(OR(Table2[[#This Row],[7d_positivity_public]]=0,ISBLANK(Table2[[#This Row],[7d_positivity_public]])),"",(Table2[[#This Row],[7d_positivity_public]]-Table2[[#This Row],[7d_positivity_all]])/Table2[[#This Row],[7d_positivity_public]])</f>
        <v>1</v>
      </c>
      <c r="W4428" s="13"/>
    </row>
    <row r="4429" spans="1:23" x14ac:dyDescent="0.25">
      <c r="A4429" s="10">
        <v>44540</v>
      </c>
      <c r="B4429">
        <v>517</v>
      </c>
      <c r="C4429" t="s">
        <v>308</v>
      </c>
      <c r="D4429">
        <v>22</v>
      </c>
      <c r="E4429">
        <v>36</v>
      </c>
      <c r="F4429">
        <v>-14</v>
      </c>
      <c r="G4429">
        <v>16</v>
      </c>
      <c r="H4429">
        <v>88</v>
      </c>
      <c r="I4429">
        <v>14</v>
      </c>
      <c r="J4429">
        <v>78</v>
      </c>
      <c r="K4429">
        <v>89</v>
      </c>
      <c r="L4429">
        <v>87</v>
      </c>
      <c r="M4429">
        <v>90</v>
      </c>
      <c r="N4429">
        <v>83</v>
      </c>
      <c r="O4429">
        <v>69</v>
      </c>
      <c r="P4429">
        <v>84</v>
      </c>
      <c r="Q4429">
        <v>81</v>
      </c>
      <c r="R4429">
        <v>87</v>
      </c>
      <c r="S4429">
        <v>53</v>
      </c>
      <c r="T4429" s="34">
        <f>_xlfn.XLOOKUP(B4429,'LHA Demog pivot'!$B$4:$B$93,'LHA Demog pivot'!$C$4:$C$93,,,1)</f>
        <v>20250</v>
      </c>
      <c r="U4429" s="36">
        <f>ROUND(Table2[[#This Row],[LHA_Pop_2016]]*Table2[[#This Row],[C_ADR_7day]]/100000*7,0)</f>
        <v>31</v>
      </c>
      <c r="V4429" s="13">
        <f>IF(OR(Table2[[#This Row],[7d_positivity_public]]=0,ISBLANK(Table2[[#This Row],[7d_positivity_public]])),"",(Table2[[#This Row],[7d_positivity_public]]-Table2[[#This Row],[7d_positivity_all]])/Table2[[#This Row],[7d_positivity_public]])</f>
        <v>1</v>
      </c>
      <c r="W4429" s="13"/>
    </row>
    <row r="4430" spans="1:23" x14ac:dyDescent="0.25">
      <c r="A4430" s="10">
        <v>44540</v>
      </c>
      <c r="B4430">
        <v>518</v>
      </c>
      <c r="C4430" t="s">
        <v>309</v>
      </c>
      <c r="D4430">
        <v>0</v>
      </c>
      <c r="E4430">
        <v>0</v>
      </c>
      <c r="F4430">
        <v>0</v>
      </c>
      <c r="G4430">
        <v>0</v>
      </c>
      <c r="H4430">
        <v>93</v>
      </c>
      <c r="I4430">
        <v>26</v>
      </c>
      <c r="J4430">
        <v>86</v>
      </c>
      <c r="K4430">
        <v>94</v>
      </c>
      <c r="L4430">
        <v>94</v>
      </c>
      <c r="M4430">
        <v>93</v>
      </c>
      <c r="N4430">
        <v>88</v>
      </c>
      <c r="O4430">
        <v>76</v>
      </c>
      <c r="P4430">
        <v>89</v>
      </c>
      <c r="Q4430">
        <v>88</v>
      </c>
      <c r="R4430">
        <v>91</v>
      </c>
      <c r="S4430">
        <v>67</v>
      </c>
      <c r="T4430" s="34">
        <f>_xlfn.XLOOKUP(B4430,'LHA Demog pivot'!$B$4:$B$93,'LHA Demog pivot'!$C$4:$C$93,,,1)</f>
        <v>1880</v>
      </c>
      <c r="U4430" s="36">
        <f>ROUND(Table2[[#This Row],[LHA_Pop_2016]]*Table2[[#This Row],[C_ADR_7day]]/100000*7,0)</f>
        <v>0</v>
      </c>
      <c r="V4430" s="13" t="str">
        <f>IF(OR(Table2[[#This Row],[7d_positivity_public]]=0,ISBLANK(Table2[[#This Row],[7d_positivity_public]])),"",(Table2[[#This Row],[7d_positivity_public]]-Table2[[#This Row],[7d_positivity_all]])/Table2[[#This Row],[7d_positivity_public]])</f>
        <v/>
      </c>
      <c r="W4430" s="13"/>
    </row>
    <row r="4431" spans="1:23" x14ac:dyDescent="0.25">
      <c r="A4431" s="10">
        <v>44540</v>
      </c>
      <c r="B4431">
        <v>521</v>
      </c>
      <c r="C4431" t="s">
        <v>310</v>
      </c>
      <c r="D4431">
        <v>10</v>
      </c>
      <c r="E4431">
        <v>11</v>
      </c>
      <c r="F4431">
        <v>-1</v>
      </c>
      <c r="G4431">
        <v>12</v>
      </c>
      <c r="H4431">
        <v>79</v>
      </c>
      <c r="I4431">
        <v>12</v>
      </c>
      <c r="J4431">
        <v>68</v>
      </c>
      <c r="K4431">
        <v>80</v>
      </c>
      <c r="L4431">
        <v>75</v>
      </c>
      <c r="M4431">
        <v>85</v>
      </c>
      <c r="N4431">
        <v>74</v>
      </c>
      <c r="O4431">
        <v>61</v>
      </c>
      <c r="P4431">
        <v>75</v>
      </c>
      <c r="Q4431">
        <v>67</v>
      </c>
      <c r="R4431">
        <v>82</v>
      </c>
      <c r="S4431">
        <v>56</v>
      </c>
      <c r="T4431" s="34">
        <f>_xlfn.XLOOKUP(B4431,'LHA Demog pivot'!$B$4:$B$93,'LHA Demog pivot'!$C$4:$C$93,,,1)</f>
        <v>23205</v>
      </c>
      <c r="U4431" s="36">
        <f>ROUND(Table2[[#This Row],[LHA_Pop_2016]]*Table2[[#This Row],[C_ADR_7day]]/100000*7,0)</f>
        <v>16</v>
      </c>
      <c r="V4431" s="13">
        <f>IF(OR(Table2[[#This Row],[7d_positivity_public]]=0,ISBLANK(Table2[[#This Row],[7d_positivity_public]])),"",(Table2[[#This Row],[7d_positivity_public]]-Table2[[#This Row],[7d_positivity_all]])/Table2[[#This Row],[7d_positivity_public]])</f>
        <v>1</v>
      </c>
      <c r="W4431" s="13"/>
    </row>
    <row r="4432" spans="1:23" x14ac:dyDescent="0.25">
      <c r="A4432" s="10">
        <v>44540</v>
      </c>
      <c r="B4432">
        <v>522</v>
      </c>
      <c r="C4432" t="s">
        <v>311</v>
      </c>
      <c r="D4432">
        <v>11</v>
      </c>
      <c r="E4432">
        <v>11</v>
      </c>
      <c r="F4432">
        <v>0</v>
      </c>
      <c r="G4432">
        <v>8</v>
      </c>
      <c r="H4432">
        <v>79</v>
      </c>
      <c r="I4432">
        <v>17</v>
      </c>
      <c r="J4432">
        <v>60</v>
      </c>
      <c r="K4432">
        <v>81</v>
      </c>
      <c r="L4432">
        <v>76</v>
      </c>
      <c r="M4432">
        <v>84</v>
      </c>
      <c r="N4432">
        <v>74</v>
      </c>
      <c r="O4432">
        <v>53</v>
      </c>
      <c r="P4432">
        <v>76</v>
      </c>
      <c r="Q4432">
        <v>69</v>
      </c>
      <c r="R4432">
        <v>82</v>
      </c>
      <c r="S4432">
        <v>57</v>
      </c>
      <c r="T4432" s="34">
        <f>_xlfn.XLOOKUP(B4432,'LHA Demog pivot'!$B$4:$B$93,'LHA Demog pivot'!$C$4:$C$93,,,1)</f>
        <v>6256</v>
      </c>
      <c r="U4432" s="36">
        <f>ROUND(Table2[[#This Row],[LHA_Pop_2016]]*Table2[[#This Row],[C_ADR_7day]]/100000*7,0)</f>
        <v>5</v>
      </c>
      <c r="V4432" s="13">
        <f>IF(OR(Table2[[#This Row],[7d_positivity_public]]=0,ISBLANK(Table2[[#This Row],[7d_positivity_public]])),"",(Table2[[#This Row],[7d_positivity_public]]-Table2[[#This Row],[7d_positivity_all]])/Table2[[#This Row],[7d_positivity_public]])</f>
        <v>1</v>
      </c>
      <c r="W4432" s="13"/>
    </row>
    <row r="4433" spans="1:23" x14ac:dyDescent="0.25">
      <c r="A4433" s="10">
        <v>44540</v>
      </c>
      <c r="B4433">
        <v>523</v>
      </c>
      <c r="C4433" t="s">
        <v>312</v>
      </c>
      <c r="D4433">
        <v>1</v>
      </c>
      <c r="E4433">
        <v>4</v>
      </c>
      <c r="F4433">
        <v>-3</v>
      </c>
      <c r="G4433">
        <v>1</v>
      </c>
      <c r="H4433">
        <v>76</v>
      </c>
      <c r="I4433">
        <v>4</v>
      </c>
      <c r="J4433">
        <v>61</v>
      </c>
      <c r="K4433">
        <v>77</v>
      </c>
      <c r="L4433">
        <v>72</v>
      </c>
      <c r="M4433">
        <v>83</v>
      </c>
      <c r="N4433">
        <v>71</v>
      </c>
      <c r="O4433">
        <v>54</v>
      </c>
      <c r="P4433">
        <v>72</v>
      </c>
      <c r="Q4433">
        <v>64</v>
      </c>
      <c r="R4433">
        <v>80</v>
      </c>
      <c r="S4433">
        <v>46</v>
      </c>
      <c r="T4433" s="34">
        <f>_xlfn.XLOOKUP(B4433,'LHA Demog pivot'!$B$4:$B$93,'LHA Demog pivot'!$C$4:$C$93,,,1)</f>
        <v>15857</v>
      </c>
      <c r="U4433" s="36">
        <f>ROUND(Table2[[#This Row],[LHA_Pop_2016]]*Table2[[#This Row],[C_ADR_7day]]/100000*7,0)</f>
        <v>1</v>
      </c>
      <c r="V4433" s="13">
        <f>IF(OR(Table2[[#This Row],[7d_positivity_public]]=0,ISBLANK(Table2[[#This Row],[7d_positivity_public]])),"",(Table2[[#This Row],[7d_positivity_public]]-Table2[[#This Row],[7d_positivity_all]])/Table2[[#This Row],[7d_positivity_public]])</f>
        <v>1</v>
      </c>
      <c r="W4433" s="13"/>
    </row>
    <row r="4434" spans="1:23" x14ac:dyDescent="0.25">
      <c r="A4434" s="10">
        <v>44540</v>
      </c>
      <c r="B4434">
        <v>524</v>
      </c>
      <c r="C4434" t="s">
        <v>313</v>
      </c>
      <c r="D4434">
        <v>6</v>
      </c>
      <c r="E4434">
        <v>13</v>
      </c>
      <c r="F4434">
        <v>-7</v>
      </c>
      <c r="G4434">
        <v>7</v>
      </c>
      <c r="H4434">
        <v>88</v>
      </c>
      <c r="I4434">
        <v>10</v>
      </c>
      <c r="J4434">
        <v>77</v>
      </c>
      <c r="K4434">
        <v>89</v>
      </c>
      <c r="L4434">
        <v>87</v>
      </c>
      <c r="M4434">
        <v>90</v>
      </c>
      <c r="N4434">
        <v>82</v>
      </c>
      <c r="O4434">
        <v>71</v>
      </c>
      <c r="P4434">
        <v>83</v>
      </c>
      <c r="Q4434">
        <v>80</v>
      </c>
      <c r="R4434">
        <v>87</v>
      </c>
      <c r="S4434">
        <v>54</v>
      </c>
      <c r="T4434" s="34">
        <f>_xlfn.XLOOKUP(B4434,'LHA Demog pivot'!$B$4:$B$93,'LHA Demog pivot'!$C$4:$C$93,,,1)</f>
        <v>95077</v>
      </c>
      <c r="U4434" s="36">
        <f>ROUND(Table2[[#This Row],[LHA_Pop_2016]]*Table2[[#This Row],[C_ADR_7day]]/100000*7,0)</f>
        <v>40</v>
      </c>
      <c r="V4434" s="13">
        <f>IF(OR(Table2[[#This Row],[7d_positivity_public]]=0,ISBLANK(Table2[[#This Row],[7d_positivity_public]])),"",(Table2[[#This Row],[7d_positivity_public]]-Table2[[#This Row],[7d_positivity_all]])/Table2[[#This Row],[7d_positivity_public]])</f>
        <v>1</v>
      </c>
      <c r="W4434" s="13"/>
    </row>
    <row r="4435" spans="1:23" x14ac:dyDescent="0.25">
      <c r="A4435" s="10">
        <v>44540</v>
      </c>
      <c r="B4435">
        <v>531</v>
      </c>
      <c r="C4435" t="s">
        <v>314</v>
      </c>
      <c r="D4435">
        <v>13</v>
      </c>
      <c r="E4435">
        <v>23</v>
      </c>
      <c r="F4435">
        <v>-10</v>
      </c>
      <c r="G4435">
        <v>23</v>
      </c>
      <c r="H4435">
        <v>71</v>
      </c>
      <c r="I4435">
        <v>9</v>
      </c>
      <c r="J4435">
        <v>51</v>
      </c>
      <c r="K4435">
        <v>72</v>
      </c>
      <c r="L4435">
        <v>67</v>
      </c>
      <c r="M4435">
        <v>79</v>
      </c>
      <c r="N4435">
        <v>64</v>
      </c>
      <c r="O4435">
        <v>43</v>
      </c>
      <c r="P4435">
        <v>66</v>
      </c>
      <c r="Q4435">
        <v>58</v>
      </c>
      <c r="R4435">
        <v>75</v>
      </c>
      <c r="S4435">
        <v>53</v>
      </c>
      <c r="T4435" s="34">
        <f>_xlfn.XLOOKUP(B4435,'LHA Demog pivot'!$B$4:$B$93,'LHA Demog pivot'!$C$4:$C$93,,,1)</f>
        <v>26850</v>
      </c>
      <c r="U4435" s="36">
        <f>ROUND(Table2[[#This Row],[LHA_Pop_2016]]*Table2[[#This Row],[C_ADR_7day]]/100000*7,0)</f>
        <v>24</v>
      </c>
      <c r="V4435" s="13">
        <f>IF(OR(Table2[[#This Row],[7d_positivity_public]]=0,ISBLANK(Table2[[#This Row],[7d_positivity_public]])),"",(Table2[[#This Row],[7d_positivity_public]]-Table2[[#This Row],[7d_positivity_all]])/Table2[[#This Row],[7d_positivity_public]])</f>
        <v>1</v>
      </c>
      <c r="W4435" s="13"/>
    </row>
    <row r="4436" spans="1:23" x14ac:dyDescent="0.25">
      <c r="A4436" s="10">
        <v>44540</v>
      </c>
      <c r="B4436">
        <v>532</v>
      </c>
      <c r="C4436" t="s">
        <v>315</v>
      </c>
      <c r="D4436">
        <v>24</v>
      </c>
      <c r="E4436">
        <v>24</v>
      </c>
      <c r="F4436">
        <v>0</v>
      </c>
      <c r="G4436">
        <v>23</v>
      </c>
      <c r="H4436">
        <v>74</v>
      </c>
      <c r="I4436">
        <v>8</v>
      </c>
      <c r="J4436">
        <v>53</v>
      </c>
      <c r="K4436">
        <v>76</v>
      </c>
      <c r="L4436">
        <v>73</v>
      </c>
      <c r="M4436">
        <v>81</v>
      </c>
      <c r="N4436">
        <v>67</v>
      </c>
      <c r="O4436">
        <v>47</v>
      </c>
      <c r="P4436">
        <v>69</v>
      </c>
      <c r="Q4436">
        <v>65</v>
      </c>
      <c r="R4436">
        <v>77</v>
      </c>
      <c r="S4436">
        <v>45</v>
      </c>
      <c r="T4436" s="34">
        <f>_xlfn.XLOOKUP(B4436,'LHA Demog pivot'!$B$4:$B$93,'LHA Demog pivot'!$C$4:$C$93,,,1)</f>
        <v>35521</v>
      </c>
      <c r="U4436" s="36">
        <f>ROUND(Table2[[#This Row],[LHA_Pop_2016]]*Table2[[#This Row],[C_ADR_7day]]/100000*7,0)</f>
        <v>60</v>
      </c>
      <c r="V4436" s="13">
        <f>IF(OR(Table2[[#This Row],[7d_positivity_public]]=0,ISBLANK(Table2[[#This Row],[7d_positivity_public]])),"",(Table2[[#This Row],[7d_positivity_public]]-Table2[[#This Row],[7d_positivity_all]])/Table2[[#This Row],[7d_positivity_public]])</f>
        <v>1</v>
      </c>
      <c r="W4436" s="13"/>
    </row>
    <row r="4437" spans="1:23" x14ac:dyDescent="0.25">
      <c r="A4437" s="10">
        <v>44540</v>
      </c>
      <c r="B4437">
        <v>533</v>
      </c>
      <c r="C4437" t="s">
        <v>316</v>
      </c>
      <c r="D4437">
        <v>0</v>
      </c>
      <c r="E4437">
        <v>22</v>
      </c>
      <c r="F4437">
        <v>-22</v>
      </c>
      <c r="G4437">
        <v>6</v>
      </c>
      <c r="H4437">
        <v>73</v>
      </c>
      <c r="I4437">
        <v>9</v>
      </c>
      <c r="J4437">
        <v>62</v>
      </c>
      <c r="K4437">
        <v>74</v>
      </c>
      <c r="L4437">
        <v>71</v>
      </c>
      <c r="M4437">
        <v>79</v>
      </c>
      <c r="N4437">
        <v>66</v>
      </c>
      <c r="O4437">
        <v>50</v>
      </c>
      <c r="P4437">
        <v>68</v>
      </c>
      <c r="Q4437">
        <v>62</v>
      </c>
      <c r="R4437">
        <v>75</v>
      </c>
      <c r="S4437">
        <v>49</v>
      </c>
      <c r="T4437" s="34">
        <f>_xlfn.XLOOKUP(B4437,'LHA Demog pivot'!$B$4:$B$93,'LHA Demog pivot'!$C$4:$C$93,,,1)</f>
        <v>5514</v>
      </c>
      <c r="U4437" s="36">
        <f>ROUND(Table2[[#This Row],[LHA_Pop_2016]]*Table2[[#This Row],[C_ADR_7day]]/100000*7,0)</f>
        <v>0</v>
      </c>
      <c r="V4437" s="13">
        <f>IF(OR(Table2[[#This Row],[7d_positivity_public]]=0,ISBLANK(Table2[[#This Row],[7d_positivity_public]])),"",(Table2[[#This Row],[7d_positivity_public]]-Table2[[#This Row],[7d_positivity_all]])/Table2[[#This Row],[7d_positivity_public]])</f>
        <v>1</v>
      </c>
      <c r="W4437" s="13"/>
    </row>
    <row r="4438" spans="1:23" x14ac:dyDescent="0.25">
      <c r="A4438" s="10">
        <v>44540</v>
      </c>
      <c r="B4438">
        <v>555</v>
      </c>
      <c r="C4438" t="s">
        <v>317</v>
      </c>
      <c r="D4438">
        <v>14</v>
      </c>
      <c r="E4438">
        <v>14</v>
      </c>
      <c r="F4438">
        <v>0</v>
      </c>
      <c r="G4438">
        <v>15</v>
      </c>
      <c r="H4438">
        <v>92</v>
      </c>
      <c r="I4438">
        <v>0</v>
      </c>
      <c r="J4438">
        <v>71</v>
      </c>
      <c r="K4438">
        <v>93</v>
      </c>
      <c r="L4438">
        <v>94</v>
      </c>
      <c r="M4438">
        <v>93</v>
      </c>
      <c r="N4438">
        <v>83</v>
      </c>
      <c r="O4438">
        <v>60</v>
      </c>
      <c r="P4438">
        <v>85</v>
      </c>
      <c r="Q4438">
        <v>81</v>
      </c>
      <c r="R4438">
        <v>88</v>
      </c>
      <c r="S4438">
        <v>58</v>
      </c>
      <c r="T4438" s="34">
        <f>_xlfn.XLOOKUP(B4438,'LHA Demog pivot'!$B$4:$B$93,'LHA Demog pivot'!$C$4:$C$93,,,1)</f>
        <v>2049</v>
      </c>
      <c r="U4438" s="36">
        <f>ROUND(Table2[[#This Row],[LHA_Pop_2016]]*Table2[[#This Row],[C_ADR_7day]]/100000*7,0)</f>
        <v>2</v>
      </c>
      <c r="V4438" s="13">
        <f>IF(OR(Table2[[#This Row],[7d_positivity_public]]=0,ISBLANK(Table2[[#This Row],[7d_positivity_public]])),"",(Table2[[#This Row],[7d_positivity_public]]-Table2[[#This Row],[7d_positivity_all]])/Table2[[#This Row],[7d_positivity_public]])</f>
        <v>1</v>
      </c>
      <c r="W4438" s="13"/>
    </row>
    <row r="4439" spans="1:23" x14ac:dyDescent="0.25">
      <c r="A4439" s="10">
        <v>44544</v>
      </c>
      <c r="B4439">
        <v>111</v>
      </c>
      <c r="C4439" t="s">
        <v>242</v>
      </c>
      <c r="D4439">
        <v>14</v>
      </c>
      <c r="E4439">
        <v>3</v>
      </c>
      <c r="F4439">
        <v>11</v>
      </c>
      <c r="G4439">
        <v>9</v>
      </c>
      <c r="H4439">
        <v>89</v>
      </c>
      <c r="I4439">
        <v>14</v>
      </c>
      <c r="J4439">
        <v>81</v>
      </c>
      <c r="K4439">
        <v>89</v>
      </c>
      <c r="L4439">
        <v>89</v>
      </c>
      <c r="M4439">
        <v>90</v>
      </c>
      <c r="N4439">
        <v>84</v>
      </c>
      <c r="O4439">
        <v>75</v>
      </c>
      <c r="P4439">
        <v>85</v>
      </c>
      <c r="Q4439">
        <v>83</v>
      </c>
      <c r="R4439">
        <v>88</v>
      </c>
      <c r="S4439">
        <v>60</v>
      </c>
      <c r="T4439" s="34">
        <f>_xlfn.XLOOKUP(B4439,'LHA Demog pivot'!$B$4:$B$93,'LHA Demog pivot'!$C$4:$C$93,,,1)</f>
        <v>15531</v>
      </c>
      <c r="U4439" s="36">
        <f>ROUND(Table2[[#This Row],[LHA_Pop_2016]]*Table2[[#This Row],[C_ADR_7day]]/100000*7,0)</f>
        <v>15</v>
      </c>
      <c r="V4439" s="13">
        <f>IF(OR(Table2[[#This Row],[7d_positivity_public]]=0,ISBLANK(Table2[[#This Row],[7d_positivity_public]])),"",(Table2[[#This Row],[7d_positivity_public]]-Table2[[#This Row],[7d_positivity_all]])/Table2[[#This Row],[7d_positivity_public]])</f>
        <v>1</v>
      </c>
      <c r="W4439" s="13"/>
    </row>
    <row r="4440" spans="1:23" x14ac:dyDescent="0.25">
      <c r="A4440" s="10">
        <v>44544</v>
      </c>
      <c r="B4440">
        <v>112</v>
      </c>
      <c r="C4440" t="s">
        <v>243</v>
      </c>
      <c r="D4440">
        <v>3</v>
      </c>
      <c r="E4440">
        <v>3</v>
      </c>
      <c r="F4440">
        <v>0</v>
      </c>
      <c r="G4440">
        <v>2</v>
      </c>
      <c r="H4440">
        <v>86</v>
      </c>
      <c r="I4440">
        <v>15</v>
      </c>
      <c r="J4440">
        <v>78</v>
      </c>
      <c r="K4440">
        <v>87</v>
      </c>
      <c r="L4440">
        <v>82</v>
      </c>
      <c r="M4440">
        <v>90</v>
      </c>
      <c r="N4440">
        <v>82</v>
      </c>
      <c r="O4440">
        <v>72</v>
      </c>
      <c r="P4440">
        <v>83</v>
      </c>
      <c r="Q4440">
        <v>77</v>
      </c>
      <c r="R4440">
        <v>88</v>
      </c>
      <c r="S4440">
        <v>66</v>
      </c>
      <c r="T4440" s="34">
        <f>_xlfn.XLOOKUP(B4440,'LHA Demog pivot'!$B$4:$B$93,'LHA Demog pivot'!$C$4:$C$93,,,1)</f>
        <v>26248</v>
      </c>
      <c r="U4440" s="36">
        <f>ROUND(Table2[[#This Row],[LHA_Pop_2016]]*Table2[[#This Row],[C_ADR_7day]]/100000*7,0)</f>
        <v>6</v>
      </c>
      <c r="V4440" s="13">
        <f>IF(OR(Table2[[#This Row],[7d_positivity_public]]=0,ISBLANK(Table2[[#This Row],[7d_positivity_public]])),"",(Table2[[#This Row],[7d_positivity_public]]-Table2[[#This Row],[7d_positivity_all]])/Table2[[#This Row],[7d_positivity_public]])</f>
        <v>1</v>
      </c>
      <c r="W4440" s="13"/>
    </row>
    <row r="4441" spans="1:23" x14ac:dyDescent="0.25">
      <c r="A4441" s="10">
        <v>44544</v>
      </c>
      <c r="B4441">
        <v>113</v>
      </c>
      <c r="C4441" t="s">
        <v>244</v>
      </c>
      <c r="D4441">
        <v>13</v>
      </c>
      <c r="E4441">
        <v>14</v>
      </c>
      <c r="F4441">
        <v>-1</v>
      </c>
      <c r="G4441">
        <v>5</v>
      </c>
      <c r="H4441">
        <v>90</v>
      </c>
      <c r="I4441">
        <v>25</v>
      </c>
      <c r="J4441">
        <v>90</v>
      </c>
      <c r="K4441">
        <v>90</v>
      </c>
      <c r="L4441">
        <v>88</v>
      </c>
      <c r="M4441">
        <v>93</v>
      </c>
      <c r="N4441">
        <v>88</v>
      </c>
      <c r="O4441">
        <v>84</v>
      </c>
      <c r="P4441">
        <v>88</v>
      </c>
      <c r="Q4441">
        <v>84</v>
      </c>
      <c r="R4441">
        <v>91</v>
      </c>
      <c r="S4441">
        <v>74</v>
      </c>
      <c r="T4441" s="34">
        <f>_xlfn.XLOOKUP(B4441,'LHA Demog pivot'!$B$4:$B$93,'LHA Demog pivot'!$C$4:$C$93,,,1)</f>
        <v>9178</v>
      </c>
      <c r="U4441" s="36">
        <f>ROUND(Table2[[#This Row],[LHA_Pop_2016]]*Table2[[#This Row],[C_ADR_7day]]/100000*7,0)</f>
        <v>8</v>
      </c>
      <c r="V4441" s="13">
        <f>IF(OR(Table2[[#This Row],[7d_positivity_public]]=0,ISBLANK(Table2[[#This Row],[7d_positivity_public]])),"",(Table2[[#This Row],[7d_positivity_public]]-Table2[[#This Row],[7d_positivity_all]])/Table2[[#This Row],[7d_positivity_public]])</f>
        <v>1</v>
      </c>
      <c r="W4441" s="13"/>
    </row>
    <row r="4442" spans="1:23" x14ac:dyDescent="0.25">
      <c r="A4442" s="10">
        <v>44544</v>
      </c>
      <c r="B4442">
        <v>114</v>
      </c>
      <c r="C4442" t="s">
        <v>245</v>
      </c>
      <c r="D4442">
        <v>9</v>
      </c>
      <c r="E4442">
        <v>18</v>
      </c>
      <c r="F4442">
        <v>-9</v>
      </c>
      <c r="G4442">
        <v>7</v>
      </c>
      <c r="H4442">
        <v>93</v>
      </c>
      <c r="I4442">
        <v>19</v>
      </c>
      <c r="J4442">
        <v>80</v>
      </c>
      <c r="K4442">
        <v>94</v>
      </c>
      <c r="L4442">
        <v>94</v>
      </c>
      <c r="M4442">
        <v>94</v>
      </c>
      <c r="N4442">
        <v>89</v>
      </c>
      <c r="O4442">
        <v>73</v>
      </c>
      <c r="P4442">
        <v>90</v>
      </c>
      <c r="Q4442">
        <v>87</v>
      </c>
      <c r="R4442">
        <v>92</v>
      </c>
      <c r="S4442">
        <v>59</v>
      </c>
      <c r="T4442" s="34">
        <f>_xlfn.XLOOKUP(B4442,'LHA Demog pivot'!$B$4:$B$93,'LHA Demog pivot'!$C$4:$C$93,,,1)</f>
        <v>9487</v>
      </c>
      <c r="U4442" s="36">
        <f>ROUND(Table2[[#This Row],[LHA_Pop_2016]]*Table2[[#This Row],[C_ADR_7day]]/100000*7,0)</f>
        <v>6</v>
      </c>
      <c r="V4442" s="13">
        <f>IF(OR(Table2[[#This Row],[7d_positivity_public]]=0,ISBLANK(Table2[[#This Row],[7d_positivity_public]])),"",(Table2[[#This Row],[7d_positivity_public]]-Table2[[#This Row],[7d_positivity_all]])/Table2[[#This Row],[7d_positivity_public]])</f>
        <v>1</v>
      </c>
      <c r="W4442" s="13"/>
    </row>
    <row r="4443" spans="1:23" x14ac:dyDescent="0.25">
      <c r="A4443" s="10">
        <v>44544</v>
      </c>
      <c r="B4443">
        <v>115</v>
      </c>
      <c r="C4443" t="s">
        <v>246</v>
      </c>
      <c r="D4443">
        <v>2</v>
      </c>
      <c r="E4443">
        <v>6</v>
      </c>
      <c r="F4443">
        <v>-4</v>
      </c>
      <c r="G4443">
        <v>2</v>
      </c>
      <c r="H4443">
        <v>75</v>
      </c>
      <c r="I4443">
        <v>11</v>
      </c>
      <c r="J4443">
        <v>54</v>
      </c>
      <c r="K4443">
        <v>77</v>
      </c>
      <c r="L4443">
        <v>67</v>
      </c>
      <c r="M4443">
        <v>83</v>
      </c>
      <c r="N4443">
        <v>71</v>
      </c>
      <c r="O4443">
        <v>48</v>
      </c>
      <c r="P4443">
        <v>73</v>
      </c>
      <c r="Q4443">
        <v>60</v>
      </c>
      <c r="R4443">
        <v>80</v>
      </c>
      <c r="S4443">
        <v>53</v>
      </c>
      <c r="T4443" s="34">
        <f>_xlfn.XLOOKUP(B4443,'LHA Demog pivot'!$B$4:$B$93,'LHA Demog pivot'!$C$4:$C$93,,,1)</f>
        <v>12634</v>
      </c>
      <c r="U4443" s="36">
        <f>ROUND(Table2[[#This Row],[LHA_Pop_2016]]*Table2[[#This Row],[C_ADR_7day]]/100000*7,0)</f>
        <v>2</v>
      </c>
      <c r="V4443" s="13">
        <f>IF(OR(Table2[[#This Row],[7d_positivity_public]]=0,ISBLANK(Table2[[#This Row],[7d_positivity_public]])),"",(Table2[[#This Row],[7d_positivity_public]]-Table2[[#This Row],[7d_positivity_all]])/Table2[[#This Row],[7d_positivity_public]])</f>
        <v>1</v>
      </c>
      <c r="W4443" s="13"/>
    </row>
    <row r="4444" spans="1:23" x14ac:dyDescent="0.25">
      <c r="A4444" s="10">
        <v>44544</v>
      </c>
      <c r="B4444">
        <v>116</v>
      </c>
      <c r="C4444" t="s">
        <v>247</v>
      </c>
      <c r="D4444">
        <v>0</v>
      </c>
      <c r="E4444">
        <v>2</v>
      </c>
      <c r="F4444">
        <v>-2</v>
      </c>
      <c r="G4444">
        <v>0</v>
      </c>
      <c r="H4444">
        <v>94</v>
      </c>
      <c r="I4444">
        <v>18</v>
      </c>
      <c r="J4444">
        <v>81</v>
      </c>
      <c r="K4444">
        <v>95</v>
      </c>
      <c r="L4444">
        <v>98</v>
      </c>
      <c r="M4444">
        <v>90</v>
      </c>
      <c r="N4444">
        <v>89</v>
      </c>
      <c r="O4444">
        <v>77</v>
      </c>
      <c r="P4444">
        <v>90</v>
      </c>
      <c r="Q4444">
        <v>92</v>
      </c>
      <c r="R4444">
        <v>88</v>
      </c>
      <c r="S4444">
        <v>63</v>
      </c>
      <c r="T4444" s="34">
        <f>_xlfn.XLOOKUP(B4444,'LHA Demog pivot'!$B$4:$B$93,'LHA Demog pivot'!$C$4:$C$93,,,1)</f>
        <v>6851</v>
      </c>
      <c r="U4444" s="36">
        <f>ROUND(Table2[[#This Row],[LHA_Pop_2016]]*Table2[[#This Row],[C_ADR_7day]]/100000*7,0)</f>
        <v>0</v>
      </c>
      <c r="V4444" s="13" t="str">
        <f>IF(OR(Table2[[#This Row],[7d_positivity_public]]=0,ISBLANK(Table2[[#This Row],[7d_positivity_public]])),"",(Table2[[#This Row],[7d_positivity_public]]-Table2[[#This Row],[7d_positivity_all]])/Table2[[#This Row],[7d_positivity_public]])</f>
        <v/>
      </c>
      <c r="W4444" s="13"/>
    </row>
    <row r="4445" spans="1:23" x14ac:dyDescent="0.25">
      <c r="A4445" s="10">
        <v>44544</v>
      </c>
      <c r="B4445">
        <v>121</v>
      </c>
      <c r="C4445" t="s">
        <v>248</v>
      </c>
      <c r="D4445">
        <v>0</v>
      </c>
      <c r="E4445">
        <v>4</v>
      </c>
      <c r="F4445">
        <v>-4</v>
      </c>
      <c r="G4445">
        <v>0</v>
      </c>
      <c r="H4445">
        <v>76</v>
      </c>
      <c r="I4445">
        <v>6</v>
      </c>
      <c r="J4445">
        <v>52</v>
      </c>
      <c r="K4445">
        <v>77</v>
      </c>
      <c r="L4445">
        <v>63</v>
      </c>
      <c r="M4445">
        <v>83</v>
      </c>
      <c r="N4445">
        <v>71</v>
      </c>
      <c r="O4445">
        <v>47</v>
      </c>
      <c r="P4445">
        <v>72</v>
      </c>
      <c r="Q4445">
        <v>57</v>
      </c>
      <c r="R4445">
        <v>79</v>
      </c>
      <c r="S4445">
        <v>43</v>
      </c>
      <c r="T4445" s="34">
        <f>_xlfn.XLOOKUP(B4445,'LHA Demog pivot'!$B$4:$B$93,'LHA Demog pivot'!$C$4:$C$93,,,1)</f>
        <v>3209</v>
      </c>
      <c r="U4445" s="36">
        <f>ROUND(Table2[[#This Row],[LHA_Pop_2016]]*Table2[[#This Row],[C_ADR_7day]]/100000*7,0)</f>
        <v>0</v>
      </c>
      <c r="V4445" s="13" t="str">
        <f>IF(OR(Table2[[#This Row],[7d_positivity_public]]=0,ISBLANK(Table2[[#This Row],[7d_positivity_public]])),"",(Table2[[#This Row],[7d_positivity_public]]-Table2[[#This Row],[7d_positivity_all]])/Table2[[#This Row],[7d_positivity_public]])</f>
        <v/>
      </c>
      <c r="W4445" s="13"/>
    </row>
    <row r="4446" spans="1:23" x14ac:dyDescent="0.25">
      <c r="A4446" s="10">
        <v>44544</v>
      </c>
      <c r="B4446">
        <v>122</v>
      </c>
      <c r="C4446" t="s">
        <v>249</v>
      </c>
      <c r="D4446">
        <v>4</v>
      </c>
      <c r="E4446">
        <v>2</v>
      </c>
      <c r="F4446">
        <v>2</v>
      </c>
      <c r="G4446">
        <v>4</v>
      </c>
      <c r="H4446">
        <v>80</v>
      </c>
      <c r="I4446">
        <v>8</v>
      </c>
      <c r="J4446">
        <v>68</v>
      </c>
      <c r="K4446">
        <v>81</v>
      </c>
      <c r="L4446">
        <v>77</v>
      </c>
      <c r="M4446">
        <v>85</v>
      </c>
      <c r="N4446">
        <v>77</v>
      </c>
      <c r="O4446">
        <v>63</v>
      </c>
      <c r="P4446">
        <v>78</v>
      </c>
      <c r="Q4446">
        <v>73</v>
      </c>
      <c r="R4446">
        <v>83</v>
      </c>
      <c r="S4446">
        <v>49</v>
      </c>
      <c r="T4446" s="34">
        <f>_xlfn.XLOOKUP(B4446,'LHA Demog pivot'!$B$4:$B$93,'LHA Demog pivot'!$C$4:$C$93,,,1)</f>
        <v>25523</v>
      </c>
      <c r="U4446" s="36">
        <f>ROUND(Table2[[#This Row],[LHA_Pop_2016]]*Table2[[#This Row],[C_ADR_7day]]/100000*7,0)</f>
        <v>7</v>
      </c>
      <c r="V4446" s="13">
        <f>IF(OR(Table2[[#This Row],[7d_positivity_public]]=0,ISBLANK(Table2[[#This Row],[7d_positivity_public]])),"",(Table2[[#This Row],[7d_positivity_public]]-Table2[[#This Row],[7d_positivity_all]])/Table2[[#This Row],[7d_positivity_public]])</f>
        <v>1</v>
      </c>
      <c r="W4446" s="13"/>
    </row>
    <row r="4447" spans="1:23" x14ac:dyDescent="0.25">
      <c r="A4447" s="10">
        <v>44544</v>
      </c>
      <c r="B4447">
        <v>123</v>
      </c>
      <c r="C4447" t="s">
        <v>250</v>
      </c>
      <c r="D4447">
        <v>5</v>
      </c>
      <c r="E4447">
        <v>8</v>
      </c>
      <c r="F4447">
        <v>-3</v>
      </c>
      <c r="G4447">
        <v>6</v>
      </c>
      <c r="H4447">
        <v>84</v>
      </c>
      <c r="I4447">
        <v>14</v>
      </c>
      <c r="J4447">
        <v>73</v>
      </c>
      <c r="K4447">
        <v>85</v>
      </c>
      <c r="L4447">
        <v>81</v>
      </c>
      <c r="M4447">
        <v>88</v>
      </c>
      <c r="N4447">
        <v>81</v>
      </c>
      <c r="O4447">
        <v>68</v>
      </c>
      <c r="P4447">
        <v>82</v>
      </c>
      <c r="Q4447">
        <v>77</v>
      </c>
      <c r="R4447">
        <v>86</v>
      </c>
      <c r="S4447">
        <v>64</v>
      </c>
      <c r="T4447" s="34">
        <f>_xlfn.XLOOKUP(B4447,'LHA Demog pivot'!$B$4:$B$93,'LHA Demog pivot'!$C$4:$C$93,,,1)</f>
        <v>13710</v>
      </c>
      <c r="U4447" s="36">
        <f>ROUND(Table2[[#This Row],[LHA_Pop_2016]]*Table2[[#This Row],[C_ADR_7day]]/100000*7,0)</f>
        <v>5</v>
      </c>
      <c r="V4447" s="13">
        <f>IF(OR(Table2[[#This Row],[7d_positivity_public]]=0,ISBLANK(Table2[[#This Row],[7d_positivity_public]])),"",(Table2[[#This Row],[7d_positivity_public]]-Table2[[#This Row],[7d_positivity_all]])/Table2[[#This Row],[7d_positivity_public]])</f>
        <v>1</v>
      </c>
      <c r="W4447" s="13"/>
    </row>
    <row r="4448" spans="1:23" x14ac:dyDescent="0.25">
      <c r="A4448" s="10">
        <v>44544</v>
      </c>
      <c r="B4448">
        <v>124</v>
      </c>
      <c r="C4448" t="s">
        <v>251</v>
      </c>
      <c r="D4448">
        <v>6</v>
      </c>
      <c r="E4448">
        <v>36</v>
      </c>
      <c r="F4448">
        <v>-30</v>
      </c>
      <c r="G4448">
        <v>11</v>
      </c>
      <c r="H4448">
        <v>80</v>
      </c>
      <c r="I4448">
        <v>13</v>
      </c>
      <c r="J4448">
        <v>64</v>
      </c>
      <c r="K4448">
        <v>81</v>
      </c>
      <c r="L4448">
        <v>71</v>
      </c>
      <c r="M4448">
        <v>85</v>
      </c>
      <c r="N4448">
        <v>76</v>
      </c>
      <c r="O4448">
        <v>58</v>
      </c>
      <c r="P4448">
        <v>77</v>
      </c>
      <c r="Q4448">
        <v>64</v>
      </c>
      <c r="R4448">
        <v>83</v>
      </c>
      <c r="S4448">
        <v>53</v>
      </c>
      <c r="T4448" s="34">
        <f>_xlfn.XLOOKUP(B4448,'LHA Demog pivot'!$B$4:$B$93,'LHA Demog pivot'!$C$4:$C$93,,,1)</f>
        <v>4501</v>
      </c>
      <c r="U4448" s="36">
        <f>ROUND(Table2[[#This Row],[LHA_Pop_2016]]*Table2[[#This Row],[C_ADR_7day]]/100000*7,0)</f>
        <v>2</v>
      </c>
      <c r="V4448" s="13">
        <f>IF(OR(Table2[[#This Row],[7d_positivity_public]]=0,ISBLANK(Table2[[#This Row],[7d_positivity_public]])),"",(Table2[[#This Row],[7d_positivity_public]]-Table2[[#This Row],[7d_positivity_all]])/Table2[[#This Row],[7d_positivity_public]])</f>
        <v>1</v>
      </c>
      <c r="W4448" s="13"/>
    </row>
    <row r="4449" spans="1:23" x14ac:dyDescent="0.25">
      <c r="A4449" s="10">
        <v>44544</v>
      </c>
      <c r="B4449">
        <v>125</v>
      </c>
      <c r="C4449" t="s">
        <v>252</v>
      </c>
      <c r="D4449">
        <v>1</v>
      </c>
      <c r="E4449">
        <v>1</v>
      </c>
      <c r="F4449">
        <v>0</v>
      </c>
      <c r="G4449">
        <v>0</v>
      </c>
      <c r="H4449">
        <v>90</v>
      </c>
      <c r="I4449">
        <v>18</v>
      </c>
      <c r="J4449">
        <v>85</v>
      </c>
      <c r="K4449">
        <v>90</v>
      </c>
      <c r="L4449">
        <v>87</v>
      </c>
      <c r="M4449">
        <v>92</v>
      </c>
      <c r="N4449">
        <v>87</v>
      </c>
      <c r="O4449">
        <v>80</v>
      </c>
      <c r="P4449">
        <v>87</v>
      </c>
      <c r="Q4449">
        <v>83</v>
      </c>
      <c r="R4449">
        <v>91</v>
      </c>
      <c r="S4449">
        <v>71</v>
      </c>
      <c r="T4449" s="34">
        <f>_xlfn.XLOOKUP(B4449,'LHA Demog pivot'!$B$4:$B$93,'LHA Demog pivot'!$C$4:$C$93,,,1)</f>
        <v>19367</v>
      </c>
      <c r="U4449" s="36">
        <f>ROUND(Table2[[#This Row],[LHA_Pop_2016]]*Table2[[#This Row],[C_ADR_7day]]/100000*7,0)</f>
        <v>1</v>
      </c>
      <c r="V4449" s="13" t="str">
        <f>IF(OR(Table2[[#This Row],[7d_positivity_public]]=0,ISBLANK(Table2[[#This Row],[7d_positivity_public]])),"",(Table2[[#This Row],[7d_positivity_public]]-Table2[[#This Row],[7d_positivity_all]])/Table2[[#This Row],[7d_positivity_public]])</f>
        <v/>
      </c>
      <c r="W4449" s="13"/>
    </row>
    <row r="4450" spans="1:23" x14ac:dyDescent="0.25">
      <c r="A4450" s="10">
        <v>44544</v>
      </c>
      <c r="B4450">
        <v>126</v>
      </c>
      <c r="C4450" t="s">
        <v>83</v>
      </c>
      <c r="D4450">
        <v>0</v>
      </c>
      <c r="E4450">
        <v>3</v>
      </c>
      <c r="F4450">
        <v>-3</v>
      </c>
      <c r="G4450">
        <v>0</v>
      </c>
      <c r="H4450">
        <v>81</v>
      </c>
      <c r="I4450">
        <v>7</v>
      </c>
      <c r="J4450">
        <v>62</v>
      </c>
      <c r="K4450">
        <v>82</v>
      </c>
      <c r="L4450">
        <v>74</v>
      </c>
      <c r="M4450">
        <v>86</v>
      </c>
      <c r="N4450">
        <v>77</v>
      </c>
      <c r="O4450">
        <v>56</v>
      </c>
      <c r="P4450">
        <v>79</v>
      </c>
      <c r="Q4450">
        <v>68</v>
      </c>
      <c r="R4450">
        <v>84</v>
      </c>
      <c r="S4450">
        <v>45</v>
      </c>
      <c r="T4450" s="34">
        <f>_xlfn.XLOOKUP(B4450,'LHA Demog pivot'!$B$4:$B$93,'LHA Demog pivot'!$C$4:$C$93,,,1)</f>
        <v>8611</v>
      </c>
      <c r="U4450" s="36">
        <f>ROUND(Table2[[#This Row],[LHA_Pop_2016]]*Table2[[#This Row],[C_ADR_7day]]/100000*7,0)</f>
        <v>0</v>
      </c>
      <c r="V4450" s="13" t="str">
        <f>IF(OR(Table2[[#This Row],[7d_positivity_public]]=0,ISBLANK(Table2[[#This Row],[7d_positivity_public]])),"",(Table2[[#This Row],[7d_positivity_public]]-Table2[[#This Row],[7d_positivity_all]])/Table2[[#This Row],[7d_positivity_public]])</f>
        <v/>
      </c>
      <c r="W4450" s="13"/>
    </row>
    <row r="4451" spans="1:23" x14ac:dyDescent="0.25">
      <c r="A4451" s="10">
        <v>44544</v>
      </c>
      <c r="B4451">
        <v>127</v>
      </c>
      <c r="C4451" t="s">
        <v>84</v>
      </c>
      <c r="D4451">
        <v>12</v>
      </c>
      <c r="E4451">
        <v>0</v>
      </c>
      <c r="F4451">
        <v>12</v>
      </c>
      <c r="G4451">
        <v>7</v>
      </c>
      <c r="H4451">
        <v>74</v>
      </c>
      <c r="I4451">
        <v>8</v>
      </c>
      <c r="J4451">
        <v>49</v>
      </c>
      <c r="K4451">
        <v>75</v>
      </c>
      <c r="L4451">
        <v>70</v>
      </c>
      <c r="M4451">
        <v>78</v>
      </c>
      <c r="N4451">
        <v>70</v>
      </c>
      <c r="O4451">
        <v>44</v>
      </c>
      <c r="P4451">
        <v>71</v>
      </c>
      <c r="Q4451">
        <v>62</v>
      </c>
      <c r="R4451">
        <v>75</v>
      </c>
      <c r="S4451">
        <v>50</v>
      </c>
      <c r="T4451" s="34">
        <f>_xlfn.XLOOKUP(B4451,'LHA Demog pivot'!$B$4:$B$93,'LHA Demog pivot'!$C$4:$C$93,,,1)</f>
        <v>3469</v>
      </c>
      <c r="U4451" s="36">
        <f>ROUND(Table2[[#This Row],[LHA_Pop_2016]]*Table2[[#This Row],[C_ADR_7day]]/100000*7,0)</f>
        <v>3</v>
      </c>
      <c r="V4451" s="13">
        <f>IF(OR(Table2[[#This Row],[7d_positivity_public]]=0,ISBLANK(Table2[[#This Row],[7d_positivity_public]])),"",(Table2[[#This Row],[7d_positivity_public]]-Table2[[#This Row],[7d_positivity_all]])/Table2[[#This Row],[7d_positivity_public]])</f>
        <v>1</v>
      </c>
      <c r="W4451" s="13"/>
    </row>
    <row r="4452" spans="1:23" x14ac:dyDescent="0.25">
      <c r="A4452" s="10">
        <v>44544</v>
      </c>
      <c r="B4452">
        <v>131</v>
      </c>
      <c r="C4452" t="s">
        <v>87</v>
      </c>
      <c r="D4452">
        <v>1</v>
      </c>
      <c r="E4452">
        <v>1</v>
      </c>
      <c r="F4452">
        <v>0</v>
      </c>
      <c r="G4452">
        <v>2</v>
      </c>
      <c r="H4452">
        <v>91</v>
      </c>
      <c r="I4452">
        <v>14</v>
      </c>
      <c r="J4452">
        <v>78</v>
      </c>
      <c r="K4452">
        <v>92</v>
      </c>
      <c r="L4452">
        <v>91</v>
      </c>
      <c r="M4452">
        <v>92</v>
      </c>
      <c r="N4452">
        <v>87</v>
      </c>
      <c r="O4452">
        <v>73</v>
      </c>
      <c r="P4452">
        <v>88</v>
      </c>
      <c r="Q4452">
        <v>85</v>
      </c>
      <c r="R4452">
        <v>89</v>
      </c>
      <c r="S4452">
        <v>56</v>
      </c>
      <c r="T4452" s="34">
        <f>_xlfn.XLOOKUP(B4452,'LHA Demog pivot'!$B$4:$B$93,'LHA Demog pivot'!$C$4:$C$93,,,1)</f>
        <v>19231</v>
      </c>
      <c r="U4452" s="36">
        <f>ROUND(Table2[[#This Row],[LHA_Pop_2016]]*Table2[[#This Row],[C_ADR_7day]]/100000*7,0)</f>
        <v>1</v>
      </c>
      <c r="V4452" s="13">
        <f>IF(OR(Table2[[#This Row],[7d_positivity_public]]=0,ISBLANK(Table2[[#This Row],[7d_positivity_public]])),"",(Table2[[#This Row],[7d_positivity_public]]-Table2[[#This Row],[7d_positivity_all]])/Table2[[#This Row],[7d_positivity_public]])</f>
        <v>1</v>
      </c>
      <c r="W4452" s="13"/>
    </row>
    <row r="4453" spans="1:23" x14ac:dyDescent="0.25">
      <c r="A4453" s="10">
        <v>44544</v>
      </c>
      <c r="B4453">
        <v>132</v>
      </c>
      <c r="C4453" t="s">
        <v>89</v>
      </c>
      <c r="D4453">
        <v>4</v>
      </c>
      <c r="E4453">
        <v>5</v>
      </c>
      <c r="F4453">
        <v>-1</v>
      </c>
      <c r="G4453">
        <v>2</v>
      </c>
      <c r="H4453">
        <v>88</v>
      </c>
      <c r="I4453">
        <v>19</v>
      </c>
      <c r="J4453">
        <v>85</v>
      </c>
      <c r="K4453">
        <v>89</v>
      </c>
      <c r="L4453">
        <v>85</v>
      </c>
      <c r="M4453">
        <v>91</v>
      </c>
      <c r="N4453">
        <v>86</v>
      </c>
      <c r="O4453">
        <v>80</v>
      </c>
      <c r="P4453">
        <v>86</v>
      </c>
      <c r="Q4453">
        <v>81</v>
      </c>
      <c r="R4453">
        <v>89</v>
      </c>
      <c r="S4453">
        <v>68</v>
      </c>
      <c r="T4453" s="34">
        <f>_xlfn.XLOOKUP(B4453,'LHA Demog pivot'!$B$4:$B$93,'LHA Demog pivot'!$C$4:$C$93,,,1)</f>
        <v>41799</v>
      </c>
      <c r="U4453" s="36">
        <f>ROUND(Table2[[#This Row],[LHA_Pop_2016]]*Table2[[#This Row],[C_ADR_7day]]/100000*7,0)</f>
        <v>12</v>
      </c>
      <c r="V4453" s="13">
        <f>IF(OR(Table2[[#This Row],[7d_positivity_public]]=0,ISBLANK(Table2[[#This Row],[7d_positivity_public]])),"",(Table2[[#This Row],[7d_positivity_public]]-Table2[[#This Row],[7d_positivity_all]])/Table2[[#This Row],[7d_positivity_public]])</f>
        <v>1</v>
      </c>
      <c r="W4453" s="13"/>
    </row>
    <row r="4454" spans="1:23" x14ac:dyDescent="0.25">
      <c r="A4454" s="10">
        <v>44544</v>
      </c>
      <c r="B4454">
        <v>133</v>
      </c>
      <c r="C4454" t="s">
        <v>91</v>
      </c>
      <c r="D4454">
        <v>8</v>
      </c>
      <c r="E4454">
        <v>0</v>
      </c>
      <c r="F4454">
        <v>8</v>
      </c>
      <c r="G4454">
        <v>6</v>
      </c>
      <c r="H4454">
        <v>83</v>
      </c>
      <c r="I4454">
        <v>12</v>
      </c>
      <c r="J4454">
        <v>70</v>
      </c>
      <c r="K4454">
        <v>84</v>
      </c>
      <c r="L4454">
        <v>85</v>
      </c>
      <c r="M4454">
        <v>84</v>
      </c>
      <c r="N4454">
        <v>79</v>
      </c>
      <c r="O4454">
        <v>62</v>
      </c>
      <c r="P4454">
        <v>80</v>
      </c>
      <c r="Q4454">
        <v>79</v>
      </c>
      <c r="R4454">
        <v>81</v>
      </c>
      <c r="S4454">
        <v>53</v>
      </c>
      <c r="T4454" s="34">
        <f>_xlfn.XLOOKUP(B4454,'LHA Demog pivot'!$B$4:$B$93,'LHA Demog pivot'!$C$4:$C$93,,,1)</f>
        <v>5101</v>
      </c>
      <c r="U4454" s="36">
        <f>ROUND(Table2[[#This Row],[LHA_Pop_2016]]*Table2[[#This Row],[C_ADR_7day]]/100000*7,0)</f>
        <v>3</v>
      </c>
      <c r="V4454" s="13">
        <f>IF(OR(Table2[[#This Row],[7d_positivity_public]]=0,ISBLANK(Table2[[#This Row],[7d_positivity_public]])),"",(Table2[[#This Row],[7d_positivity_public]]-Table2[[#This Row],[7d_positivity_all]])/Table2[[#This Row],[7d_positivity_public]])</f>
        <v>1</v>
      </c>
      <c r="W4454" s="13"/>
    </row>
    <row r="4455" spans="1:23" x14ac:dyDescent="0.25">
      <c r="A4455" s="10">
        <v>44544</v>
      </c>
      <c r="B4455">
        <v>134</v>
      </c>
      <c r="C4455" t="s">
        <v>93</v>
      </c>
      <c r="D4455">
        <v>3</v>
      </c>
      <c r="E4455">
        <v>0</v>
      </c>
      <c r="F4455">
        <v>3</v>
      </c>
      <c r="G4455">
        <v>3</v>
      </c>
      <c r="H4455">
        <v>84</v>
      </c>
      <c r="I4455">
        <v>9</v>
      </c>
      <c r="J4455">
        <v>72</v>
      </c>
      <c r="K4455">
        <v>84</v>
      </c>
      <c r="L4455">
        <v>81</v>
      </c>
      <c r="M4455">
        <v>86</v>
      </c>
      <c r="N4455">
        <v>80</v>
      </c>
      <c r="O4455">
        <v>65</v>
      </c>
      <c r="P4455">
        <v>80</v>
      </c>
      <c r="Q4455">
        <v>75</v>
      </c>
      <c r="R4455">
        <v>83</v>
      </c>
      <c r="S4455">
        <v>48</v>
      </c>
      <c r="T4455" s="34">
        <f>_xlfn.XLOOKUP(B4455,'LHA Demog pivot'!$B$4:$B$93,'LHA Demog pivot'!$C$4:$C$93,,,1)</f>
        <v>4781</v>
      </c>
      <c r="U4455" s="36">
        <f>ROUND(Table2[[#This Row],[LHA_Pop_2016]]*Table2[[#This Row],[C_ADR_7day]]/100000*7,0)</f>
        <v>1</v>
      </c>
      <c r="V4455" s="13">
        <f>IF(OR(Table2[[#This Row],[7d_positivity_public]]=0,ISBLANK(Table2[[#This Row],[7d_positivity_public]])),"",(Table2[[#This Row],[7d_positivity_public]]-Table2[[#This Row],[7d_positivity_all]])/Table2[[#This Row],[7d_positivity_public]])</f>
        <v>1</v>
      </c>
      <c r="W4455" s="13"/>
    </row>
    <row r="4456" spans="1:23" x14ac:dyDescent="0.25">
      <c r="A4456" s="10">
        <v>44544</v>
      </c>
      <c r="B4456">
        <v>135</v>
      </c>
      <c r="C4456" t="s">
        <v>95</v>
      </c>
      <c r="D4456">
        <v>13</v>
      </c>
      <c r="E4456">
        <v>21</v>
      </c>
      <c r="F4456">
        <v>-8</v>
      </c>
      <c r="G4456">
        <v>6</v>
      </c>
      <c r="H4456">
        <v>79</v>
      </c>
      <c r="I4456">
        <v>10</v>
      </c>
      <c r="J4456">
        <v>63</v>
      </c>
      <c r="K4456">
        <v>80</v>
      </c>
      <c r="L4456">
        <v>71</v>
      </c>
      <c r="M4456">
        <v>87</v>
      </c>
      <c r="N4456">
        <v>76</v>
      </c>
      <c r="O4456">
        <v>58</v>
      </c>
      <c r="P4456">
        <v>77</v>
      </c>
      <c r="Q4456">
        <v>66</v>
      </c>
      <c r="R4456">
        <v>85</v>
      </c>
      <c r="S4456">
        <v>54</v>
      </c>
      <c r="T4456" s="34">
        <f>_xlfn.XLOOKUP(B4456,'LHA Demog pivot'!$B$4:$B$93,'LHA Demog pivot'!$C$4:$C$93,,,1)</f>
        <v>10220</v>
      </c>
      <c r="U4456" s="36">
        <f>ROUND(Table2[[#This Row],[LHA_Pop_2016]]*Table2[[#This Row],[C_ADR_7day]]/100000*7,0)</f>
        <v>9</v>
      </c>
      <c r="V4456" s="13">
        <f>IF(OR(Table2[[#This Row],[7d_positivity_public]]=0,ISBLANK(Table2[[#This Row],[7d_positivity_public]])),"",(Table2[[#This Row],[7d_positivity_public]]-Table2[[#This Row],[7d_positivity_all]])/Table2[[#This Row],[7d_positivity_public]])</f>
        <v>1</v>
      </c>
      <c r="W4456" s="13"/>
    </row>
    <row r="4457" spans="1:23" x14ac:dyDescent="0.25">
      <c r="A4457" s="10">
        <v>44544</v>
      </c>
      <c r="B4457">
        <v>136</v>
      </c>
      <c r="C4457" t="s">
        <v>253</v>
      </c>
      <c r="D4457">
        <v>10</v>
      </c>
      <c r="E4457">
        <v>5</v>
      </c>
      <c r="F4457">
        <v>5</v>
      </c>
      <c r="G4457">
        <v>6</v>
      </c>
      <c r="H4457">
        <v>85</v>
      </c>
      <c r="I4457">
        <v>12</v>
      </c>
      <c r="J4457">
        <v>78</v>
      </c>
      <c r="K4457">
        <v>85</v>
      </c>
      <c r="L4457">
        <v>79</v>
      </c>
      <c r="M4457">
        <v>90</v>
      </c>
      <c r="N4457">
        <v>82</v>
      </c>
      <c r="O4457">
        <v>74</v>
      </c>
      <c r="P4457">
        <v>82</v>
      </c>
      <c r="Q4457">
        <v>75</v>
      </c>
      <c r="R4457">
        <v>88</v>
      </c>
      <c r="S4457">
        <v>67</v>
      </c>
      <c r="T4457" s="34">
        <f>_xlfn.XLOOKUP(B4457,'LHA Demog pivot'!$B$4:$B$93,'LHA Demog pivot'!$C$4:$C$93,,,1)</f>
        <v>66849</v>
      </c>
      <c r="U4457" s="36">
        <f>ROUND(Table2[[#This Row],[LHA_Pop_2016]]*Table2[[#This Row],[C_ADR_7day]]/100000*7,0)</f>
        <v>47</v>
      </c>
      <c r="V4457" s="13">
        <f>IF(OR(Table2[[#This Row],[7d_positivity_public]]=0,ISBLANK(Table2[[#This Row],[7d_positivity_public]])),"",(Table2[[#This Row],[7d_positivity_public]]-Table2[[#This Row],[7d_positivity_all]])/Table2[[#This Row],[7d_positivity_public]])</f>
        <v>1</v>
      </c>
      <c r="W4457" s="13"/>
    </row>
    <row r="4458" spans="1:23" x14ac:dyDescent="0.25">
      <c r="A4458" s="10">
        <v>44544</v>
      </c>
      <c r="B4458">
        <v>137</v>
      </c>
      <c r="C4458" t="s">
        <v>254</v>
      </c>
      <c r="D4458">
        <v>10</v>
      </c>
      <c r="E4458">
        <v>9</v>
      </c>
      <c r="F4458">
        <v>1</v>
      </c>
      <c r="G4458">
        <v>6</v>
      </c>
      <c r="H4458">
        <v>89</v>
      </c>
      <c r="I4458">
        <v>16</v>
      </c>
      <c r="J4458">
        <v>80</v>
      </c>
      <c r="K4458">
        <v>89</v>
      </c>
      <c r="L4458">
        <v>88</v>
      </c>
      <c r="M4458">
        <v>91</v>
      </c>
      <c r="N4458">
        <v>86</v>
      </c>
      <c r="O4458">
        <v>75</v>
      </c>
      <c r="P4458">
        <v>87</v>
      </c>
      <c r="Q4458">
        <v>84</v>
      </c>
      <c r="R4458">
        <v>89</v>
      </c>
      <c r="S4458">
        <v>59</v>
      </c>
      <c r="T4458" s="34">
        <f>_xlfn.XLOOKUP(B4458,'LHA Demog pivot'!$B$4:$B$93,'LHA Demog pivot'!$C$4:$C$93,,,1)</f>
        <v>194882</v>
      </c>
      <c r="U4458" s="36">
        <f>ROUND(Table2[[#This Row],[LHA_Pop_2016]]*Table2[[#This Row],[C_ADR_7day]]/100000*7,0)</f>
        <v>136</v>
      </c>
      <c r="V4458" s="13">
        <f>IF(OR(Table2[[#This Row],[7d_positivity_public]]=0,ISBLANK(Table2[[#This Row],[7d_positivity_public]])),"",(Table2[[#This Row],[7d_positivity_public]]-Table2[[#This Row],[7d_positivity_all]])/Table2[[#This Row],[7d_positivity_public]])</f>
        <v>1</v>
      </c>
      <c r="W4458" s="13"/>
    </row>
    <row r="4459" spans="1:23" x14ac:dyDescent="0.25">
      <c r="A4459" s="10">
        <v>44544</v>
      </c>
      <c r="B4459">
        <v>138</v>
      </c>
      <c r="C4459" t="s">
        <v>116</v>
      </c>
      <c r="D4459">
        <v>8</v>
      </c>
      <c r="E4459">
        <v>4</v>
      </c>
      <c r="F4459">
        <v>4</v>
      </c>
      <c r="G4459">
        <v>4</v>
      </c>
      <c r="H4459">
        <v>88</v>
      </c>
      <c r="I4459">
        <v>14</v>
      </c>
      <c r="J4459">
        <v>82</v>
      </c>
      <c r="K4459">
        <v>88</v>
      </c>
      <c r="L4459">
        <v>83</v>
      </c>
      <c r="M4459">
        <v>91</v>
      </c>
      <c r="N4459">
        <v>85</v>
      </c>
      <c r="O4459">
        <v>77</v>
      </c>
      <c r="P4459">
        <v>86</v>
      </c>
      <c r="Q4459">
        <v>79</v>
      </c>
      <c r="R4459">
        <v>90</v>
      </c>
      <c r="S4459">
        <v>62</v>
      </c>
      <c r="T4459" s="34">
        <f>_xlfn.XLOOKUP(B4459,'LHA Demog pivot'!$B$4:$B$93,'LHA Demog pivot'!$C$4:$C$93,,,1)</f>
        <v>12110</v>
      </c>
      <c r="U4459" s="36">
        <f>ROUND(Table2[[#This Row],[LHA_Pop_2016]]*Table2[[#This Row],[C_ADR_7day]]/100000*7,0)</f>
        <v>7</v>
      </c>
      <c r="V4459" s="13">
        <f>IF(OR(Table2[[#This Row],[7d_positivity_public]]=0,ISBLANK(Table2[[#This Row],[7d_positivity_public]])),"",(Table2[[#This Row],[7d_positivity_public]]-Table2[[#This Row],[7d_positivity_all]])/Table2[[#This Row],[7d_positivity_public]])</f>
        <v>1</v>
      </c>
      <c r="W4459" s="13"/>
    </row>
    <row r="4460" spans="1:23" x14ac:dyDescent="0.25">
      <c r="A4460" s="10">
        <v>44544</v>
      </c>
      <c r="B4460">
        <v>139</v>
      </c>
      <c r="C4460" t="s">
        <v>118</v>
      </c>
      <c r="D4460">
        <v>9</v>
      </c>
      <c r="E4460">
        <v>5</v>
      </c>
      <c r="F4460">
        <v>4</v>
      </c>
      <c r="G4460">
        <v>9</v>
      </c>
      <c r="H4460">
        <v>73</v>
      </c>
      <c r="I4460">
        <v>7</v>
      </c>
      <c r="J4460">
        <v>46</v>
      </c>
      <c r="K4460">
        <v>75</v>
      </c>
      <c r="L4460">
        <v>64</v>
      </c>
      <c r="M4460">
        <v>83</v>
      </c>
      <c r="N4460">
        <v>70</v>
      </c>
      <c r="O4460">
        <v>42</v>
      </c>
      <c r="P4460">
        <v>72</v>
      </c>
      <c r="Q4460">
        <v>57</v>
      </c>
      <c r="R4460">
        <v>81</v>
      </c>
      <c r="S4460">
        <v>54</v>
      </c>
      <c r="T4460" s="34">
        <f>_xlfn.XLOOKUP(B4460,'LHA Demog pivot'!$B$4:$B$93,'LHA Demog pivot'!$C$4:$C$93,,,1)</f>
        <v>7285</v>
      </c>
      <c r="U4460" s="36">
        <f>ROUND(Table2[[#This Row],[LHA_Pop_2016]]*Table2[[#This Row],[C_ADR_7day]]/100000*7,0)</f>
        <v>5</v>
      </c>
      <c r="V4460" s="13">
        <f>IF(OR(Table2[[#This Row],[7d_positivity_public]]=0,ISBLANK(Table2[[#This Row],[7d_positivity_public]])),"",(Table2[[#This Row],[7d_positivity_public]]-Table2[[#This Row],[7d_positivity_all]])/Table2[[#This Row],[7d_positivity_public]])</f>
        <v>1</v>
      </c>
      <c r="W4460" s="13"/>
    </row>
    <row r="4461" spans="1:23" x14ac:dyDescent="0.25">
      <c r="A4461" s="10">
        <v>44544</v>
      </c>
      <c r="B4461">
        <v>141</v>
      </c>
      <c r="C4461" t="s">
        <v>255</v>
      </c>
      <c r="D4461">
        <v>0</v>
      </c>
      <c r="E4461">
        <v>3</v>
      </c>
      <c r="F4461">
        <v>-3</v>
      </c>
      <c r="G4461">
        <v>1</v>
      </c>
      <c r="H4461">
        <v>97</v>
      </c>
      <c r="I4461">
        <v>26</v>
      </c>
      <c r="J4461">
        <v>88</v>
      </c>
      <c r="K4461">
        <v>97</v>
      </c>
      <c r="L4461">
        <v>99</v>
      </c>
      <c r="M4461">
        <v>94</v>
      </c>
      <c r="N4461">
        <v>92</v>
      </c>
      <c r="O4461">
        <v>81</v>
      </c>
      <c r="P4461">
        <v>93</v>
      </c>
      <c r="Q4461">
        <v>93</v>
      </c>
      <c r="R4461">
        <v>92</v>
      </c>
      <c r="S4461">
        <v>68</v>
      </c>
      <c r="T4461" s="34">
        <f>_xlfn.XLOOKUP(B4461,'LHA Demog pivot'!$B$4:$B$93,'LHA Demog pivot'!$C$4:$C$93,,,1)</f>
        <v>8085</v>
      </c>
      <c r="U4461" s="36">
        <f>ROUND(Table2[[#This Row],[LHA_Pop_2016]]*Table2[[#This Row],[C_ADR_7day]]/100000*7,0)</f>
        <v>0</v>
      </c>
      <c r="V4461" s="13">
        <f>IF(OR(Table2[[#This Row],[7d_positivity_public]]=0,ISBLANK(Table2[[#This Row],[7d_positivity_public]])),"",(Table2[[#This Row],[7d_positivity_public]]-Table2[[#This Row],[7d_positivity_all]])/Table2[[#This Row],[7d_positivity_public]])</f>
        <v>1</v>
      </c>
      <c r="W4461" s="13"/>
    </row>
    <row r="4462" spans="1:23" x14ac:dyDescent="0.25">
      <c r="A4462" s="10">
        <v>44544</v>
      </c>
      <c r="B4462">
        <v>142</v>
      </c>
      <c r="C4462" t="s">
        <v>120</v>
      </c>
      <c r="D4462">
        <v>7</v>
      </c>
      <c r="E4462">
        <v>17</v>
      </c>
      <c r="F4462">
        <v>-10</v>
      </c>
      <c r="G4462">
        <v>5</v>
      </c>
      <c r="H4462">
        <v>82</v>
      </c>
      <c r="I4462">
        <v>8</v>
      </c>
      <c r="J4462">
        <v>68</v>
      </c>
      <c r="K4462">
        <v>83</v>
      </c>
      <c r="L4462">
        <v>74</v>
      </c>
      <c r="M4462">
        <v>88</v>
      </c>
      <c r="N4462">
        <v>79</v>
      </c>
      <c r="O4462">
        <v>64</v>
      </c>
      <c r="P4462">
        <v>80</v>
      </c>
      <c r="Q4462">
        <v>69</v>
      </c>
      <c r="R4462">
        <v>86</v>
      </c>
      <c r="S4462">
        <v>62</v>
      </c>
      <c r="T4462" s="34">
        <f>_xlfn.XLOOKUP(B4462,'LHA Demog pivot'!$B$4:$B$93,'LHA Demog pivot'!$C$4:$C$93,,,1)</f>
        <v>33648</v>
      </c>
      <c r="U4462" s="36">
        <f>ROUND(Table2[[#This Row],[LHA_Pop_2016]]*Table2[[#This Row],[C_ADR_7day]]/100000*7,0)</f>
        <v>16</v>
      </c>
      <c r="V4462" s="13">
        <f>IF(OR(Table2[[#This Row],[7d_positivity_public]]=0,ISBLANK(Table2[[#This Row],[7d_positivity_public]])),"",(Table2[[#This Row],[7d_positivity_public]]-Table2[[#This Row],[7d_positivity_all]])/Table2[[#This Row],[7d_positivity_public]])</f>
        <v>1</v>
      </c>
      <c r="W4462" s="13"/>
    </row>
    <row r="4463" spans="1:23" x14ac:dyDescent="0.25">
      <c r="A4463" s="10">
        <v>44544</v>
      </c>
      <c r="B4463">
        <v>143</v>
      </c>
      <c r="C4463" t="s">
        <v>256</v>
      </c>
      <c r="D4463">
        <v>16</v>
      </c>
      <c r="E4463">
        <v>13</v>
      </c>
      <c r="F4463">
        <v>3</v>
      </c>
      <c r="G4463">
        <v>9</v>
      </c>
      <c r="H4463">
        <v>90</v>
      </c>
      <c r="I4463">
        <v>10</v>
      </c>
      <c r="J4463">
        <v>83</v>
      </c>
      <c r="K4463">
        <v>90</v>
      </c>
      <c r="L4463">
        <v>89</v>
      </c>
      <c r="M4463">
        <v>92</v>
      </c>
      <c r="N4463">
        <v>87</v>
      </c>
      <c r="O4463">
        <v>78</v>
      </c>
      <c r="P4463">
        <v>87</v>
      </c>
      <c r="Q4463">
        <v>85</v>
      </c>
      <c r="R4463">
        <v>90</v>
      </c>
      <c r="S4463">
        <v>65</v>
      </c>
      <c r="T4463" s="34">
        <f>_xlfn.XLOOKUP(B4463,'LHA Demog pivot'!$B$4:$B$93,'LHA Demog pivot'!$C$4:$C$93,,,1)</f>
        <v>113287</v>
      </c>
      <c r="U4463" s="36">
        <f>ROUND(Table2[[#This Row],[LHA_Pop_2016]]*Table2[[#This Row],[C_ADR_7day]]/100000*7,0)</f>
        <v>127</v>
      </c>
      <c r="V4463" s="13">
        <f>IF(OR(Table2[[#This Row],[7d_positivity_public]]=0,ISBLANK(Table2[[#This Row],[7d_positivity_public]])),"",(Table2[[#This Row],[7d_positivity_public]]-Table2[[#This Row],[7d_positivity_all]])/Table2[[#This Row],[7d_positivity_public]])</f>
        <v>1</v>
      </c>
      <c r="W4463" s="13"/>
    </row>
    <row r="4464" spans="1:23" x14ac:dyDescent="0.25">
      <c r="A4464" s="10">
        <v>44544</v>
      </c>
      <c r="B4464">
        <v>144</v>
      </c>
      <c r="C4464" t="s">
        <v>257</v>
      </c>
      <c r="D4464">
        <v>2</v>
      </c>
      <c r="E4464">
        <v>11</v>
      </c>
      <c r="F4464">
        <v>-9</v>
      </c>
      <c r="G4464">
        <v>2</v>
      </c>
      <c r="H4464">
        <v>78</v>
      </c>
      <c r="I4464">
        <v>2</v>
      </c>
      <c r="J4464">
        <v>64</v>
      </c>
      <c r="K4464">
        <v>79</v>
      </c>
      <c r="L4464">
        <v>68</v>
      </c>
      <c r="M4464">
        <v>84</v>
      </c>
      <c r="N4464">
        <v>75</v>
      </c>
      <c r="O4464">
        <v>58</v>
      </c>
      <c r="P4464">
        <v>76</v>
      </c>
      <c r="Q4464">
        <v>61</v>
      </c>
      <c r="R4464">
        <v>82</v>
      </c>
      <c r="S4464">
        <v>50</v>
      </c>
      <c r="T4464" s="34">
        <f>_xlfn.XLOOKUP(B4464,'LHA Demog pivot'!$B$4:$B$93,'LHA Demog pivot'!$C$4:$C$93,,,1)</f>
        <v>14112</v>
      </c>
      <c r="U4464" s="36">
        <f>ROUND(Table2[[#This Row],[LHA_Pop_2016]]*Table2[[#This Row],[C_ADR_7day]]/100000*7,0)</f>
        <v>2</v>
      </c>
      <c r="V4464" s="13">
        <f>IF(OR(Table2[[#This Row],[7d_positivity_public]]=0,ISBLANK(Table2[[#This Row],[7d_positivity_public]])),"",(Table2[[#This Row],[7d_positivity_public]]-Table2[[#This Row],[7d_positivity_all]])/Table2[[#This Row],[7d_positivity_public]])</f>
        <v>1</v>
      </c>
      <c r="W4464" s="13"/>
    </row>
    <row r="4465" spans="1:23" x14ac:dyDescent="0.25">
      <c r="A4465" s="10">
        <v>44544</v>
      </c>
      <c r="B4465">
        <v>145</v>
      </c>
      <c r="C4465" t="s">
        <v>258</v>
      </c>
      <c r="D4465">
        <v>16</v>
      </c>
      <c r="E4465">
        <v>46</v>
      </c>
      <c r="F4465">
        <v>-30</v>
      </c>
      <c r="G4465">
        <v>11</v>
      </c>
      <c r="H4465">
        <v>78</v>
      </c>
      <c r="I4465">
        <v>9</v>
      </c>
      <c r="J4465">
        <v>65</v>
      </c>
      <c r="K4465">
        <v>79</v>
      </c>
      <c r="L4465">
        <v>74</v>
      </c>
      <c r="M4465">
        <v>83</v>
      </c>
      <c r="N4465">
        <v>75</v>
      </c>
      <c r="O4465">
        <v>61</v>
      </c>
      <c r="P4465">
        <v>76</v>
      </c>
      <c r="Q4465">
        <v>69</v>
      </c>
      <c r="R4465">
        <v>80</v>
      </c>
      <c r="S4465">
        <v>52</v>
      </c>
      <c r="T4465" s="34">
        <f>_xlfn.XLOOKUP(B4465,'LHA Demog pivot'!$B$4:$B$93,'LHA Demog pivot'!$C$4:$C$93,,,1)</f>
        <v>4050</v>
      </c>
      <c r="U4465" s="36">
        <f>ROUND(Table2[[#This Row],[LHA_Pop_2016]]*Table2[[#This Row],[C_ADR_7day]]/100000*7,0)</f>
        <v>5</v>
      </c>
      <c r="V4465" s="13">
        <f>IF(OR(Table2[[#This Row],[7d_positivity_public]]=0,ISBLANK(Table2[[#This Row],[7d_positivity_public]])),"",(Table2[[#This Row],[7d_positivity_public]]-Table2[[#This Row],[7d_positivity_all]])/Table2[[#This Row],[7d_positivity_public]])</f>
        <v>1</v>
      </c>
      <c r="W4465" s="13"/>
    </row>
    <row r="4466" spans="1:23" x14ac:dyDescent="0.25">
      <c r="A4466" s="10">
        <v>44544</v>
      </c>
      <c r="B4466">
        <v>146</v>
      </c>
      <c r="C4466" t="s">
        <v>259</v>
      </c>
      <c r="D4466">
        <v>51</v>
      </c>
      <c r="E4466">
        <v>41</v>
      </c>
      <c r="F4466">
        <v>10</v>
      </c>
      <c r="G4466">
        <v>22</v>
      </c>
      <c r="H4466">
        <v>79</v>
      </c>
      <c r="I4466">
        <v>17</v>
      </c>
      <c r="J4466">
        <v>69</v>
      </c>
      <c r="K4466">
        <v>80</v>
      </c>
      <c r="L4466">
        <v>75</v>
      </c>
      <c r="M4466">
        <v>85</v>
      </c>
      <c r="N4466">
        <v>74</v>
      </c>
      <c r="O4466">
        <v>62</v>
      </c>
      <c r="P4466">
        <v>75</v>
      </c>
      <c r="Q4466">
        <v>68</v>
      </c>
      <c r="R4466">
        <v>82</v>
      </c>
      <c r="S4466">
        <v>54</v>
      </c>
      <c r="T4466" s="34">
        <f>_xlfn.XLOOKUP(B4466,'LHA Demog pivot'!$B$4:$B$93,'LHA Demog pivot'!$C$4:$C$93,,,1)</f>
        <v>24815</v>
      </c>
      <c r="U4466" s="36">
        <f>ROUND(Table2[[#This Row],[LHA_Pop_2016]]*Table2[[#This Row],[C_ADR_7day]]/100000*7,0)</f>
        <v>89</v>
      </c>
      <c r="V4466" s="13">
        <f>IF(OR(Table2[[#This Row],[7d_positivity_public]]=0,ISBLANK(Table2[[#This Row],[7d_positivity_public]])),"",(Table2[[#This Row],[7d_positivity_public]]-Table2[[#This Row],[7d_positivity_all]])/Table2[[#This Row],[7d_positivity_public]])</f>
        <v>1</v>
      </c>
      <c r="W4466" s="13"/>
    </row>
    <row r="4467" spans="1:23" x14ac:dyDescent="0.25">
      <c r="A4467" s="10">
        <v>44544</v>
      </c>
      <c r="B4467">
        <v>147</v>
      </c>
      <c r="C4467" t="s">
        <v>260</v>
      </c>
      <c r="D4467">
        <v>0</v>
      </c>
      <c r="E4467">
        <v>4</v>
      </c>
      <c r="F4467">
        <v>-4</v>
      </c>
      <c r="G4467">
        <v>0</v>
      </c>
      <c r="H4467">
        <v>81</v>
      </c>
      <c r="I4467">
        <v>23</v>
      </c>
      <c r="J4467">
        <v>75</v>
      </c>
      <c r="K4467">
        <v>82</v>
      </c>
      <c r="L4467">
        <v>76</v>
      </c>
      <c r="M4467">
        <v>85</v>
      </c>
      <c r="N4467">
        <v>76</v>
      </c>
      <c r="O4467">
        <v>66</v>
      </c>
      <c r="P4467">
        <v>77</v>
      </c>
      <c r="Q4467">
        <v>69</v>
      </c>
      <c r="R4467">
        <v>83</v>
      </c>
      <c r="S4467">
        <v>57</v>
      </c>
      <c r="T4467" s="34">
        <f>_xlfn.XLOOKUP(B4467,'LHA Demog pivot'!$B$4:$B$93,'LHA Demog pivot'!$C$4:$C$93,,,1)</f>
        <v>4012</v>
      </c>
      <c r="U4467" s="36">
        <f>ROUND(Table2[[#This Row],[LHA_Pop_2016]]*Table2[[#This Row],[C_ADR_7day]]/100000*7,0)</f>
        <v>0</v>
      </c>
      <c r="V4467" s="13" t="str">
        <f>IF(OR(Table2[[#This Row],[7d_positivity_public]]=0,ISBLANK(Table2[[#This Row],[7d_positivity_public]])),"",(Table2[[#This Row],[7d_positivity_public]]-Table2[[#This Row],[7d_positivity_all]])/Table2[[#This Row],[7d_positivity_public]])</f>
        <v/>
      </c>
      <c r="W4467" s="13"/>
    </row>
    <row r="4468" spans="1:23" x14ac:dyDescent="0.25">
      <c r="A4468" s="10">
        <v>44544</v>
      </c>
      <c r="B4468">
        <v>148</v>
      </c>
      <c r="C4468" t="s">
        <v>261</v>
      </c>
      <c r="D4468">
        <v>44</v>
      </c>
      <c r="E4468">
        <v>17</v>
      </c>
      <c r="F4468">
        <v>27</v>
      </c>
      <c r="G4468">
        <v>22</v>
      </c>
      <c r="H4468">
        <v>81</v>
      </c>
      <c r="I4468">
        <v>18</v>
      </c>
      <c r="J4468">
        <v>66</v>
      </c>
      <c r="K4468">
        <v>82</v>
      </c>
      <c r="L4468">
        <v>74</v>
      </c>
      <c r="M4468">
        <v>86</v>
      </c>
      <c r="N4468">
        <v>76</v>
      </c>
      <c r="O4468">
        <v>57</v>
      </c>
      <c r="P4468">
        <v>78</v>
      </c>
      <c r="Q4468">
        <v>68</v>
      </c>
      <c r="R4468">
        <v>83</v>
      </c>
      <c r="S4468">
        <v>40</v>
      </c>
      <c r="T4468" s="34">
        <f>_xlfn.XLOOKUP(B4468,'LHA Demog pivot'!$B$4:$B$93,'LHA Demog pivot'!$C$4:$C$93,,,1)</f>
        <v>6548</v>
      </c>
      <c r="U4468" s="36">
        <f>ROUND(Table2[[#This Row],[LHA_Pop_2016]]*Table2[[#This Row],[C_ADR_7day]]/100000*7,0)</f>
        <v>20</v>
      </c>
      <c r="V4468" s="13">
        <f>IF(OR(Table2[[#This Row],[7d_positivity_public]]=0,ISBLANK(Table2[[#This Row],[7d_positivity_public]])),"",(Table2[[#This Row],[7d_positivity_public]]-Table2[[#This Row],[7d_positivity_all]])/Table2[[#This Row],[7d_positivity_public]])</f>
        <v>1</v>
      </c>
      <c r="W4468" s="13"/>
    </row>
    <row r="4469" spans="1:23" x14ac:dyDescent="0.25">
      <c r="A4469" s="10">
        <v>44544</v>
      </c>
      <c r="B4469">
        <v>149</v>
      </c>
      <c r="C4469" t="s">
        <v>124</v>
      </c>
      <c r="D4469">
        <v>1</v>
      </c>
      <c r="E4469">
        <v>2</v>
      </c>
      <c r="F4469">
        <v>-1</v>
      </c>
      <c r="G4469">
        <v>0</v>
      </c>
      <c r="H4469">
        <v>82</v>
      </c>
      <c r="I4469">
        <v>7</v>
      </c>
      <c r="J4469">
        <v>72</v>
      </c>
      <c r="K4469">
        <v>83</v>
      </c>
      <c r="L4469">
        <v>77</v>
      </c>
      <c r="M4469">
        <v>88</v>
      </c>
      <c r="N4469">
        <v>77</v>
      </c>
      <c r="O4469">
        <v>65</v>
      </c>
      <c r="P4469">
        <v>78</v>
      </c>
      <c r="Q4469">
        <v>70</v>
      </c>
      <c r="R4469">
        <v>85</v>
      </c>
      <c r="S4469">
        <v>50</v>
      </c>
      <c r="T4469" s="34">
        <f>_xlfn.XLOOKUP(B4469,'LHA Demog pivot'!$B$4:$B$93,'LHA Demog pivot'!$C$4:$C$93,,,1)</f>
        <v>10855</v>
      </c>
      <c r="U4469" s="36">
        <f>ROUND(Table2[[#This Row],[LHA_Pop_2016]]*Table2[[#This Row],[C_ADR_7day]]/100000*7,0)</f>
        <v>1</v>
      </c>
      <c r="V4469" s="13" t="str">
        <f>IF(OR(Table2[[#This Row],[7d_positivity_public]]=0,ISBLANK(Table2[[#This Row],[7d_positivity_public]])),"",(Table2[[#This Row],[7d_positivity_public]]-Table2[[#This Row],[7d_positivity_all]])/Table2[[#This Row],[7d_positivity_public]])</f>
        <v/>
      </c>
      <c r="W4469" s="13"/>
    </row>
    <row r="4470" spans="1:23" x14ac:dyDescent="0.25">
      <c r="A4470" s="10">
        <v>44544</v>
      </c>
      <c r="B4470">
        <v>211</v>
      </c>
      <c r="C4470" t="s">
        <v>262</v>
      </c>
      <c r="D4470">
        <v>0</v>
      </c>
      <c r="E4470">
        <v>5</v>
      </c>
      <c r="F4470">
        <v>-5</v>
      </c>
      <c r="G4470">
        <v>1</v>
      </c>
      <c r="H4470">
        <v>79</v>
      </c>
      <c r="I4470">
        <v>8</v>
      </c>
      <c r="J4470">
        <v>63</v>
      </c>
      <c r="K4470">
        <v>80</v>
      </c>
      <c r="L4470">
        <v>74</v>
      </c>
      <c r="M4470">
        <v>84</v>
      </c>
      <c r="N4470">
        <v>75</v>
      </c>
      <c r="O4470">
        <v>56</v>
      </c>
      <c r="P4470">
        <v>76</v>
      </c>
      <c r="Q4470">
        <v>68</v>
      </c>
      <c r="R4470">
        <v>81</v>
      </c>
      <c r="S4470">
        <v>50</v>
      </c>
      <c r="T4470" s="34">
        <f>_xlfn.XLOOKUP(B4470,'LHA Demog pivot'!$B$4:$B$93,'LHA Demog pivot'!$C$4:$C$93,,,1)</f>
        <v>8129</v>
      </c>
      <c r="U4470" s="36">
        <f>ROUND(Table2[[#This Row],[LHA_Pop_2016]]*Table2[[#This Row],[C_ADR_7day]]/100000*7,0)</f>
        <v>0</v>
      </c>
      <c r="V4470" s="13">
        <f>IF(OR(Table2[[#This Row],[7d_positivity_public]]=0,ISBLANK(Table2[[#This Row],[7d_positivity_public]])),"",(Table2[[#This Row],[7d_positivity_public]]-Table2[[#This Row],[7d_positivity_all]])/Table2[[#This Row],[7d_positivity_public]])</f>
        <v>1</v>
      </c>
      <c r="W4470" s="13"/>
    </row>
    <row r="4471" spans="1:23" x14ac:dyDescent="0.25">
      <c r="A4471" s="10">
        <v>44544</v>
      </c>
      <c r="B4471">
        <v>212</v>
      </c>
      <c r="C4471" t="s">
        <v>263</v>
      </c>
      <c r="D4471">
        <v>3</v>
      </c>
      <c r="E4471">
        <v>8</v>
      </c>
      <c r="F4471">
        <v>-5</v>
      </c>
      <c r="G4471">
        <v>3</v>
      </c>
      <c r="H4471">
        <v>82</v>
      </c>
      <c r="I4471">
        <v>20</v>
      </c>
      <c r="J4471">
        <v>72</v>
      </c>
      <c r="K4471">
        <v>83</v>
      </c>
      <c r="L4471">
        <v>78</v>
      </c>
      <c r="M4471">
        <v>88</v>
      </c>
      <c r="N4471">
        <v>79</v>
      </c>
      <c r="O4471">
        <v>67</v>
      </c>
      <c r="P4471">
        <v>80</v>
      </c>
      <c r="Q4471">
        <v>74</v>
      </c>
      <c r="R4471">
        <v>86</v>
      </c>
      <c r="S4471">
        <v>65</v>
      </c>
      <c r="T4471" s="34">
        <f>_xlfn.XLOOKUP(B4471,'LHA Demog pivot'!$B$4:$B$93,'LHA Demog pivot'!$C$4:$C$93,,,1)</f>
        <v>93177</v>
      </c>
      <c r="U4471" s="36">
        <f>ROUND(Table2[[#This Row],[LHA_Pop_2016]]*Table2[[#This Row],[C_ADR_7day]]/100000*7,0)</f>
        <v>20</v>
      </c>
      <c r="V4471" s="13">
        <f>IF(OR(Table2[[#This Row],[7d_positivity_public]]=0,ISBLANK(Table2[[#This Row],[7d_positivity_public]])),"",(Table2[[#This Row],[7d_positivity_public]]-Table2[[#This Row],[7d_positivity_all]])/Table2[[#This Row],[7d_positivity_public]])</f>
        <v>1</v>
      </c>
      <c r="W4471" s="13"/>
    </row>
    <row r="4472" spans="1:23" x14ac:dyDescent="0.25">
      <c r="A4472" s="10">
        <v>44544</v>
      </c>
      <c r="B4472">
        <v>213</v>
      </c>
      <c r="C4472" t="s">
        <v>264</v>
      </c>
      <c r="D4472">
        <v>3</v>
      </c>
      <c r="E4472">
        <v>7</v>
      </c>
      <c r="F4472">
        <v>-4</v>
      </c>
      <c r="G4472">
        <v>3</v>
      </c>
      <c r="H4472">
        <v>89</v>
      </c>
      <c r="I4472">
        <v>15</v>
      </c>
      <c r="J4472">
        <v>81</v>
      </c>
      <c r="K4472">
        <v>90</v>
      </c>
      <c r="L4472">
        <v>89</v>
      </c>
      <c r="M4472">
        <v>90</v>
      </c>
      <c r="N4472">
        <v>86</v>
      </c>
      <c r="O4472">
        <v>76</v>
      </c>
      <c r="P4472">
        <v>87</v>
      </c>
      <c r="Q4472">
        <v>85</v>
      </c>
      <c r="R4472">
        <v>88</v>
      </c>
      <c r="S4472">
        <v>55</v>
      </c>
      <c r="T4472" s="34">
        <f>_xlfn.XLOOKUP(B4472,'LHA Demog pivot'!$B$4:$B$93,'LHA Demog pivot'!$C$4:$C$93,,,1)</f>
        <v>141685</v>
      </c>
      <c r="U4472" s="36">
        <f>ROUND(Table2[[#This Row],[LHA_Pop_2016]]*Table2[[#This Row],[C_ADR_7day]]/100000*7,0)</f>
        <v>30</v>
      </c>
      <c r="V4472" s="13">
        <f>IF(OR(Table2[[#This Row],[7d_positivity_public]]=0,ISBLANK(Table2[[#This Row],[7d_positivity_public]])),"",(Table2[[#This Row],[7d_positivity_public]]-Table2[[#This Row],[7d_positivity_all]])/Table2[[#This Row],[7d_positivity_public]])</f>
        <v>1</v>
      </c>
      <c r="W4472" s="13"/>
    </row>
    <row r="4473" spans="1:23" x14ac:dyDescent="0.25">
      <c r="A4473" s="10">
        <v>44544</v>
      </c>
      <c r="B4473">
        <v>214</v>
      </c>
      <c r="C4473" t="s">
        <v>265</v>
      </c>
      <c r="D4473">
        <v>9</v>
      </c>
      <c r="E4473">
        <v>13</v>
      </c>
      <c r="F4473">
        <v>-4</v>
      </c>
      <c r="G4473">
        <v>5</v>
      </c>
      <c r="H4473">
        <v>83</v>
      </c>
      <c r="I4473">
        <v>16</v>
      </c>
      <c r="J4473">
        <v>76</v>
      </c>
      <c r="K4473">
        <v>83</v>
      </c>
      <c r="L4473">
        <v>79</v>
      </c>
      <c r="M4473">
        <v>88</v>
      </c>
      <c r="N4473">
        <v>79</v>
      </c>
      <c r="O4473">
        <v>71</v>
      </c>
      <c r="P4473">
        <v>80</v>
      </c>
      <c r="Q4473">
        <v>74</v>
      </c>
      <c r="R4473">
        <v>86</v>
      </c>
      <c r="S4473">
        <v>58</v>
      </c>
      <c r="T4473" s="34">
        <f>_xlfn.XLOOKUP(B4473,'LHA Demog pivot'!$B$4:$B$93,'LHA Demog pivot'!$C$4:$C$93,,,1)</f>
        <v>43157</v>
      </c>
      <c r="U4473" s="36">
        <f>ROUND(Table2[[#This Row],[LHA_Pop_2016]]*Table2[[#This Row],[C_ADR_7day]]/100000*7,0)</f>
        <v>27</v>
      </c>
      <c r="V4473" s="13">
        <f>IF(OR(Table2[[#This Row],[7d_positivity_public]]=0,ISBLANK(Table2[[#This Row],[7d_positivity_public]])),"",(Table2[[#This Row],[7d_positivity_public]]-Table2[[#This Row],[7d_positivity_all]])/Table2[[#This Row],[7d_positivity_public]])</f>
        <v>1</v>
      </c>
      <c r="W4473" s="13"/>
    </row>
    <row r="4474" spans="1:23" x14ac:dyDescent="0.25">
      <c r="A4474" s="10">
        <v>44544</v>
      </c>
      <c r="B4474">
        <v>215</v>
      </c>
      <c r="C4474" t="s">
        <v>135</v>
      </c>
      <c r="D4474">
        <v>1</v>
      </c>
      <c r="E4474">
        <v>4</v>
      </c>
      <c r="F4474">
        <v>-3</v>
      </c>
      <c r="G4474">
        <v>2</v>
      </c>
      <c r="H4474">
        <v>85</v>
      </c>
      <c r="I4474">
        <v>17</v>
      </c>
      <c r="J4474">
        <v>71</v>
      </c>
      <c r="K4474">
        <v>86</v>
      </c>
      <c r="L4474">
        <v>80</v>
      </c>
      <c r="M4474">
        <v>91</v>
      </c>
      <c r="N4474">
        <v>81</v>
      </c>
      <c r="O4474">
        <v>65</v>
      </c>
      <c r="P4474">
        <v>83</v>
      </c>
      <c r="Q4474">
        <v>74</v>
      </c>
      <c r="R4474">
        <v>88</v>
      </c>
      <c r="S4474">
        <v>67</v>
      </c>
      <c r="T4474" s="34">
        <f>_xlfn.XLOOKUP(B4474,'LHA Demog pivot'!$B$4:$B$93,'LHA Demog pivot'!$C$4:$C$93,,,1)</f>
        <v>9696</v>
      </c>
      <c r="U4474" s="36">
        <f>ROUND(Table2[[#This Row],[LHA_Pop_2016]]*Table2[[#This Row],[C_ADR_7day]]/100000*7,0)</f>
        <v>1</v>
      </c>
      <c r="V4474" s="13">
        <f>IF(OR(Table2[[#This Row],[7d_positivity_public]]=0,ISBLANK(Table2[[#This Row],[7d_positivity_public]])),"",(Table2[[#This Row],[7d_positivity_public]]-Table2[[#This Row],[7d_positivity_all]])/Table2[[#This Row],[7d_positivity_public]])</f>
        <v>1</v>
      </c>
      <c r="W4474" s="13"/>
    </row>
    <row r="4475" spans="1:23" x14ac:dyDescent="0.25">
      <c r="A4475" s="10">
        <v>44544</v>
      </c>
      <c r="B4475">
        <v>221</v>
      </c>
      <c r="C4475" t="s">
        <v>136</v>
      </c>
      <c r="D4475">
        <v>8</v>
      </c>
      <c r="E4475">
        <v>8</v>
      </c>
      <c r="F4475">
        <v>0</v>
      </c>
      <c r="G4475">
        <v>5</v>
      </c>
      <c r="H4475">
        <v>94</v>
      </c>
      <c r="I4475">
        <v>28</v>
      </c>
      <c r="J4475">
        <v>93</v>
      </c>
      <c r="K4475">
        <v>94</v>
      </c>
      <c r="L4475">
        <v>96</v>
      </c>
      <c r="M4475">
        <v>92</v>
      </c>
      <c r="N4475">
        <v>92</v>
      </c>
      <c r="O4475">
        <v>88</v>
      </c>
      <c r="P4475">
        <v>92</v>
      </c>
      <c r="Q4475">
        <v>93</v>
      </c>
      <c r="R4475">
        <v>90</v>
      </c>
      <c r="S4475">
        <v>61</v>
      </c>
      <c r="T4475" s="34">
        <f>_xlfn.XLOOKUP(B4475,'LHA Demog pivot'!$B$4:$B$93,'LHA Demog pivot'!$C$4:$C$93,,,1)</f>
        <v>70996</v>
      </c>
      <c r="U4475" s="36">
        <f>ROUND(Table2[[#This Row],[LHA_Pop_2016]]*Table2[[#This Row],[C_ADR_7day]]/100000*7,0)</f>
        <v>40</v>
      </c>
      <c r="V4475" s="13">
        <f>IF(OR(Table2[[#This Row],[7d_positivity_public]]=0,ISBLANK(Table2[[#This Row],[7d_positivity_public]])),"",(Table2[[#This Row],[7d_positivity_public]]-Table2[[#This Row],[7d_positivity_all]])/Table2[[#This Row],[7d_positivity_public]])</f>
        <v>1</v>
      </c>
      <c r="W4475" s="13"/>
    </row>
    <row r="4476" spans="1:23" x14ac:dyDescent="0.25">
      <c r="A4476" s="10">
        <v>44544</v>
      </c>
      <c r="B4476">
        <v>222</v>
      </c>
      <c r="C4476" t="s">
        <v>266</v>
      </c>
      <c r="D4476">
        <v>5</v>
      </c>
      <c r="E4476">
        <v>2</v>
      </c>
      <c r="F4476">
        <v>3</v>
      </c>
      <c r="G4476">
        <v>4</v>
      </c>
      <c r="H4476">
        <v>95</v>
      </c>
      <c r="I4476">
        <v>26</v>
      </c>
      <c r="J4476">
        <v>92</v>
      </c>
      <c r="K4476">
        <v>95</v>
      </c>
      <c r="L4476">
        <v>99</v>
      </c>
      <c r="M4476">
        <v>90</v>
      </c>
      <c r="N4476">
        <v>93</v>
      </c>
      <c r="O4476">
        <v>88</v>
      </c>
      <c r="P4476">
        <v>93</v>
      </c>
      <c r="Q4476">
        <v>97</v>
      </c>
      <c r="R4476">
        <v>89</v>
      </c>
      <c r="S4476">
        <v>58</v>
      </c>
      <c r="T4476" s="34">
        <f>_xlfn.XLOOKUP(B4476,'LHA Demog pivot'!$B$4:$B$93,'LHA Demog pivot'!$C$4:$C$93,,,1)</f>
        <v>232755</v>
      </c>
      <c r="U4476" s="36">
        <f>ROUND(Table2[[#This Row],[LHA_Pop_2016]]*Table2[[#This Row],[C_ADR_7day]]/100000*7,0)</f>
        <v>81</v>
      </c>
      <c r="V4476" s="13">
        <f>IF(OR(Table2[[#This Row],[7d_positivity_public]]=0,ISBLANK(Table2[[#This Row],[7d_positivity_public]])),"",(Table2[[#This Row],[7d_positivity_public]]-Table2[[#This Row],[7d_positivity_all]])/Table2[[#This Row],[7d_positivity_public]])</f>
        <v>1</v>
      </c>
      <c r="W4476" s="13"/>
    </row>
    <row r="4477" spans="1:23" x14ac:dyDescent="0.25">
      <c r="A4477" s="10">
        <v>44544</v>
      </c>
      <c r="B4477">
        <v>223</v>
      </c>
      <c r="C4477" t="s">
        <v>267</v>
      </c>
      <c r="D4477">
        <v>6</v>
      </c>
      <c r="E4477">
        <v>9</v>
      </c>
      <c r="F4477">
        <v>-3</v>
      </c>
      <c r="G4477">
        <v>3</v>
      </c>
      <c r="H4477">
        <v>89</v>
      </c>
      <c r="I4477">
        <v>18</v>
      </c>
      <c r="J4477">
        <v>88</v>
      </c>
      <c r="K4477">
        <v>89</v>
      </c>
      <c r="L4477">
        <v>87</v>
      </c>
      <c r="M4477">
        <v>92</v>
      </c>
      <c r="N4477">
        <v>87</v>
      </c>
      <c r="O4477">
        <v>84</v>
      </c>
      <c r="P4477">
        <v>87</v>
      </c>
      <c r="Q4477">
        <v>84</v>
      </c>
      <c r="R4477">
        <v>90</v>
      </c>
      <c r="S4477">
        <v>63</v>
      </c>
      <c r="T4477" s="34">
        <f>_xlfn.XLOOKUP(B4477,'LHA Demog pivot'!$B$4:$B$93,'LHA Demog pivot'!$C$4:$C$93,,,1)</f>
        <v>101101</v>
      </c>
      <c r="U4477" s="36">
        <f>ROUND(Table2[[#This Row],[LHA_Pop_2016]]*Table2[[#This Row],[C_ADR_7day]]/100000*7,0)</f>
        <v>42</v>
      </c>
      <c r="V4477" s="13">
        <f>IF(OR(Table2[[#This Row],[7d_positivity_public]]=0,ISBLANK(Table2[[#This Row],[7d_positivity_public]])),"",(Table2[[#This Row],[7d_positivity_public]]-Table2[[#This Row],[7d_positivity_all]])/Table2[[#This Row],[7d_positivity_public]])</f>
        <v>1</v>
      </c>
      <c r="W4477" s="13"/>
    </row>
    <row r="4478" spans="1:23" x14ac:dyDescent="0.25">
      <c r="A4478" s="10">
        <v>44544</v>
      </c>
      <c r="B4478">
        <v>224</v>
      </c>
      <c r="C4478" t="s">
        <v>268</v>
      </c>
      <c r="D4478">
        <v>5</v>
      </c>
      <c r="E4478">
        <v>3</v>
      </c>
      <c r="F4478">
        <v>2</v>
      </c>
      <c r="G4478">
        <v>3</v>
      </c>
      <c r="H4478">
        <v>92</v>
      </c>
      <c r="I4478">
        <v>24</v>
      </c>
      <c r="J4478">
        <v>91</v>
      </c>
      <c r="K4478">
        <v>92</v>
      </c>
      <c r="L4478">
        <v>93</v>
      </c>
      <c r="M4478">
        <v>92</v>
      </c>
      <c r="N4478">
        <v>90</v>
      </c>
      <c r="O4478">
        <v>88</v>
      </c>
      <c r="P4478">
        <v>91</v>
      </c>
      <c r="Q4478">
        <v>91</v>
      </c>
      <c r="R4478">
        <v>90</v>
      </c>
      <c r="S4478">
        <v>64</v>
      </c>
      <c r="T4478" s="34">
        <f>_xlfn.XLOOKUP(B4478,'LHA Demog pivot'!$B$4:$B$93,'LHA Demog pivot'!$C$4:$C$93,,,1)</f>
        <v>234393</v>
      </c>
      <c r="U4478" s="36">
        <f>ROUND(Table2[[#This Row],[LHA_Pop_2016]]*Table2[[#This Row],[C_ADR_7day]]/100000*7,0)</f>
        <v>82</v>
      </c>
      <c r="V4478" s="13">
        <f>IF(OR(Table2[[#This Row],[7d_positivity_public]]=0,ISBLANK(Table2[[#This Row],[7d_positivity_public]])),"",(Table2[[#This Row],[7d_positivity_public]]-Table2[[#This Row],[7d_positivity_all]])/Table2[[#This Row],[7d_positivity_public]])</f>
        <v>1</v>
      </c>
      <c r="W4478" s="13"/>
    </row>
    <row r="4479" spans="1:23" x14ac:dyDescent="0.25">
      <c r="A4479" s="10">
        <v>44544</v>
      </c>
      <c r="B4479">
        <v>231</v>
      </c>
      <c r="C4479" t="s">
        <v>269</v>
      </c>
      <c r="D4479">
        <v>7</v>
      </c>
      <c r="E4479">
        <v>5</v>
      </c>
      <c r="F4479">
        <v>2</v>
      </c>
      <c r="G4479">
        <v>4</v>
      </c>
      <c r="H4479">
        <v>90</v>
      </c>
      <c r="I4479">
        <v>13</v>
      </c>
      <c r="J4479">
        <v>87</v>
      </c>
      <c r="K4479">
        <v>90</v>
      </c>
      <c r="L4479">
        <v>88</v>
      </c>
      <c r="M4479">
        <v>92</v>
      </c>
      <c r="N4479">
        <v>87</v>
      </c>
      <c r="O4479">
        <v>83</v>
      </c>
      <c r="P4479">
        <v>88</v>
      </c>
      <c r="Q4479">
        <v>85</v>
      </c>
      <c r="R4479">
        <v>90</v>
      </c>
      <c r="S4479">
        <v>61</v>
      </c>
      <c r="T4479" s="34">
        <f>_xlfn.XLOOKUP(B4479,'LHA Demog pivot'!$B$4:$B$93,'LHA Demog pivot'!$C$4:$C$93,,,1)</f>
        <v>143778</v>
      </c>
      <c r="U4479" s="36">
        <f>ROUND(Table2[[#This Row],[LHA_Pop_2016]]*Table2[[#This Row],[C_ADR_7day]]/100000*7,0)</f>
        <v>70</v>
      </c>
      <c r="V4479" s="13">
        <f>IF(OR(Table2[[#This Row],[7d_positivity_public]]=0,ISBLANK(Table2[[#This Row],[7d_positivity_public]])),"",(Table2[[#This Row],[7d_positivity_public]]-Table2[[#This Row],[7d_positivity_all]])/Table2[[#This Row],[7d_positivity_public]])</f>
        <v>1</v>
      </c>
      <c r="W4479" s="13"/>
    </row>
    <row r="4480" spans="1:23" x14ac:dyDescent="0.25">
      <c r="A4480" s="10">
        <v>44544</v>
      </c>
      <c r="B4480">
        <v>232</v>
      </c>
      <c r="C4480" t="s">
        <v>270</v>
      </c>
      <c r="D4480">
        <v>7</v>
      </c>
      <c r="E4480">
        <v>6</v>
      </c>
      <c r="F4480">
        <v>1</v>
      </c>
      <c r="G4480">
        <v>4</v>
      </c>
      <c r="H4480">
        <v>96</v>
      </c>
      <c r="I4480">
        <v>23</v>
      </c>
      <c r="J4480">
        <v>95</v>
      </c>
      <c r="K4480">
        <v>96</v>
      </c>
      <c r="L4480">
        <v>96</v>
      </c>
      <c r="M4480">
        <v>95</v>
      </c>
      <c r="N4480">
        <v>93</v>
      </c>
      <c r="O4480">
        <v>92</v>
      </c>
      <c r="P4480">
        <v>93</v>
      </c>
      <c r="Q4480">
        <v>93</v>
      </c>
      <c r="R4480">
        <v>93</v>
      </c>
      <c r="S4480">
        <v>62</v>
      </c>
      <c r="T4480" s="34">
        <f>_xlfn.XLOOKUP(B4480,'LHA Demog pivot'!$B$4:$B$93,'LHA Demog pivot'!$C$4:$C$93,,,1)</f>
        <v>103064</v>
      </c>
      <c r="U4480" s="36">
        <f>ROUND(Table2[[#This Row],[LHA_Pop_2016]]*Table2[[#This Row],[C_ADR_7day]]/100000*7,0)</f>
        <v>51</v>
      </c>
      <c r="V4480" s="13">
        <f>IF(OR(Table2[[#This Row],[7d_positivity_public]]=0,ISBLANK(Table2[[#This Row],[7d_positivity_public]])),"",(Table2[[#This Row],[7d_positivity_public]]-Table2[[#This Row],[7d_positivity_all]])/Table2[[#This Row],[7d_positivity_public]])</f>
        <v>1</v>
      </c>
      <c r="W4480" s="13"/>
    </row>
    <row r="4481" spans="1:23" x14ac:dyDescent="0.25">
      <c r="A4481" s="10">
        <v>44544</v>
      </c>
      <c r="B4481">
        <v>233</v>
      </c>
      <c r="C4481" t="s">
        <v>271</v>
      </c>
      <c r="D4481">
        <v>6</v>
      </c>
      <c r="E4481">
        <v>5</v>
      </c>
      <c r="F4481">
        <v>1</v>
      </c>
      <c r="G4481">
        <v>4</v>
      </c>
      <c r="H4481">
        <v>96</v>
      </c>
      <c r="I4481">
        <v>13</v>
      </c>
      <c r="J4481">
        <v>90</v>
      </c>
      <c r="K4481">
        <v>96</v>
      </c>
      <c r="L4481">
        <v>97</v>
      </c>
      <c r="M4481">
        <v>94</v>
      </c>
      <c r="N4481">
        <v>92</v>
      </c>
      <c r="O4481">
        <v>85</v>
      </c>
      <c r="P4481">
        <v>93</v>
      </c>
      <c r="Q4481">
        <v>94</v>
      </c>
      <c r="R4481">
        <v>92</v>
      </c>
      <c r="S4481">
        <v>49</v>
      </c>
      <c r="T4481" s="34">
        <f>_xlfn.XLOOKUP(B4481,'LHA Demog pivot'!$B$4:$B$93,'LHA Demog pivot'!$C$4:$C$93,,,1)</f>
        <v>443367</v>
      </c>
      <c r="U4481" s="36">
        <f>ROUND(Table2[[#This Row],[LHA_Pop_2016]]*Table2[[#This Row],[C_ADR_7day]]/100000*7,0)</f>
        <v>186</v>
      </c>
      <c r="V4481" s="13">
        <f>IF(OR(Table2[[#This Row],[7d_positivity_public]]=0,ISBLANK(Table2[[#This Row],[7d_positivity_public]])),"",(Table2[[#This Row],[7d_positivity_public]]-Table2[[#This Row],[7d_positivity_all]])/Table2[[#This Row],[7d_positivity_public]])</f>
        <v>1</v>
      </c>
      <c r="W4481" s="13"/>
    </row>
    <row r="4482" spans="1:23" x14ac:dyDescent="0.25">
      <c r="A4482" s="10">
        <v>44544</v>
      </c>
      <c r="B4482">
        <v>234</v>
      </c>
      <c r="C4482" t="s">
        <v>272</v>
      </c>
      <c r="D4482">
        <v>5</v>
      </c>
      <c r="E4482">
        <v>3</v>
      </c>
      <c r="F4482">
        <v>2</v>
      </c>
      <c r="G4482">
        <v>3</v>
      </c>
      <c r="H4482">
        <v>91</v>
      </c>
      <c r="I4482">
        <v>19</v>
      </c>
      <c r="J4482">
        <v>90</v>
      </c>
      <c r="K4482">
        <v>91</v>
      </c>
      <c r="L4482">
        <v>90</v>
      </c>
      <c r="M4482">
        <v>92</v>
      </c>
      <c r="N4482">
        <v>89</v>
      </c>
      <c r="O4482">
        <v>87</v>
      </c>
      <c r="P4482">
        <v>89</v>
      </c>
      <c r="Q4482">
        <v>87</v>
      </c>
      <c r="R4482">
        <v>91</v>
      </c>
      <c r="S4482">
        <v>67</v>
      </c>
      <c r="T4482" s="34">
        <f>_xlfn.XLOOKUP(B4482,'LHA Demog pivot'!$B$4:$B$93,'LHA Demog pivot'!$C$4:$C$93,,,1)</f>
        <v>94768</v>
      </c>
      <c r="U4482" s="36">
        <f>ROUND(Table2[[#This Row],[LHA_Pop_2016]]*Table2[[#This Row],[C_ADR_7day]]/100000*7,0)</f>
        <v>33</v>
      </c>
      <c r="V4482" s="13">
        <f>IF(OR(Table2[[#This Row],[7d_positivity_public]]=0,ISBLANK(Table2[[#This Row],[7d_positivity_public]])),"",(Table2[[#This Row],[7d_positivity_public]]-Table2[[#This Row],[7d_positivity_all]])/Table2[[#This Row],[7d_positivity_public]])</f>
        <v>1</v>
      </c>
      <c r="W4482" s="13"/>
    </row>
    <row r="4483" spans="1:23" x14ac:dyDescent="0.25">
      <c r="A4483" s="10">
        <v>44544</v>
      </c>
      <c r="B4483">
        <v>311</v>
      </c>
      <c r="C4483" t="s">
        <v>273</v>
      </c>
      <c r="D4483">
        <v>5</v>
      </c>
      <c r="E4483">
        <v>5</v>
      </c>
      <c r="F4483">
        <v>0</v>
      </c>
      <c r="G4483">
        <v>5</v>
      </c>
      <c r="H4483">
        <v>93</v>
      </c>
      <c r="I4483">
        <v>23</v>
      </c>
      <c r="J4483">
        <v>93</v>
      </c>
      <c r="K4483">
        <v>93</v>
      </c>
      <c r="L4483">
        <v>97</v>
      </c>
      <c r="M4483">
        <v>89</v>
      </c>
      <c r="N4483">
        <v>91</v>
      </c>
      <c r="O4483">
        <v>90</v>
      </c>
      <c r="P4483">
        <v>91</v>
      </c>
      <c r="Q4483">
        <v>94</v>
      </c>
      <c r="R4483">
        <v>88</v>
      </c>
      <c r="S4483">
        <v>46</v>
      </c>
      <c r="T4483" s="34">
        <f>_xlfn.XLOOKUP(B4483,'LHA Demog pivot'!$B$4:$B$93,'LHA Demog pivot'!$C$4:$C$93,,,1)</f>
        <v>198309</v>
      </c>
      <c r="U4483" s="36">
        <f>ROUND(Table2[[#This Row],[LHA_Pop_2016]]*Table2[[#This Row],[C_ADR_7day]]/100000*7,0)</f>
        <v>69</v>
      </c>
      <c r="V4483" s="13">
        <f>IF(OR(Table2[[#This Row],[7d_positivity_public]]=0,ISBLANK(Table2[[#This Row],[7d_positivity_public]])),"",(Table2[[#This Row],[7d_positivity_public]]-Table2[[#This Row],[7d_positivity_all]])/Table2[[#This Row],[7d_positivity_public]])</f>
        <v>1</v>
      </c>
      <c r="W4483" s="13"/>
    </row>
    <row r="4484" spans="1:23" x14ac:dyDescent="0.25">
      <c r="A4484" s="10">
        <v>44544</v>
      </c>
      <c r="B4484">
        <v>321</v>
      </c>
      <c r="C4484" t="s">
        <v>274</v>
      </c>
      <c r="D4484">
        <v>6</v>
      </c>
      <c r="E4484">
        <v>3</v>
      </c>
      <c r="F4484">
        <v>3</v>
      </c>
      <c r="G4484">
        <v>3</v>
      </c>
      <c r="H4484">
        <v>99</v>
      </c>
      <c r="I4484">
        <v>35</v>
      </c>
      <c r="J4484">
        <v>93</v>
      </c>
      <c r="K4484">
        <v>99</v>
      </c>
      <c r="L4484">
        <v>100</v>
      </c>
      <c r="M4484">
        <v>91</v>
      </c>
      <c r="N4484">
        <v>95</v>
      </c>
      <c r="O4484">
        <v>88</v>
      </c>
      <c r="P4484">
        <v>96</v>
      </c>
      <c r="Q4484">
        <v>100</v>
      </c>
      <c r="R4484">
        <v>88</v>
      </c>
      <c r="S4484">
        <v>60</v>
      </c>
      <c r="T4484" s="34">
        <f>_xlfn.XLOOKUP(B4484,'LHA Demog pivot'!$B$4:$B$93,'LHA Demog pivot'!$C$4:$C$93,,,1)</f>
        <v>122041</v>
      </c>
      <c r="U4484" s="36">
        <f>ROUND(Table2[[#This Row],[LHA_Pop_2016]]*Table2[[#This Row],[C_ADR_7day]]/100000*7,0)</f>
        <v>51</v>
      </c>
      <c r="V4484" s="13">
        <f>IF(OR(Table2[[#This Row],[7d_positivity_public]]=0,ISBLANK(Table2[[#This Row],[7d_positivity_public]])),"",(Table2[[#This Row],[7d_positivity_public]]-Table2[[#This Row],[7d_positivity_all]])/Table2[[#This Row],[7d_positivity_public]])</f>
        <v>1</v>
      </c>
      <c r="W4484" s="13"/>
    </row>
    <row r="4485" spans="1:23" x14ac:dyDescent="0.25">
      <c r="A4485" s="10">
        <v>44544</v>
      </c>
      <c r="B4485">
        <v>322</v>
      </c>
      <c r="C4485" t="s">
        <v>275</v>
      </c>
      <c r="D4485">
        <v>9</v>
      </c>
      <c r="E4485">
        <v>7</v>
      </c>
      <c r="F4485">
        <v>2</v>
      </c>
      <c r="G4485">
        <v>5</v>
      </c>
      <c r="H4485">
        <v>92</v>
      </c>
      <c r="I4485">
        <v>39</v>
      </c>
      <c r="J4485">
        <v>87</v>
      </c>
      <c r="K4485">
        <v>92</v>
      </c>
      <c r="L4485">
        <v>96</v>
      </c>
      <c r="M4485">
        <v>86</v>
      </c>
      <c r="N4485">
        <v>88</v>
      </c>
      <c r="O4485">
        <v>81</v>
      </c>
      <c r="P4485">
        <v>88</v>
      </c>
      <c r="Q4485">
        <v>91</v>
      </c>
      <c r="R4485">
        <v>83</v>
      </c>
      <c r="S4485">
        <v>46</v>
      </c>
      <c r="T4485" s="34">
        <f>_xlfn.XLOOKUP(B4485,'LHA Demog pivot'!$B$4:$B$93,'LHA Demog pivot'!$C$4:$C$93,,,1)</f>
        <v>61532</v>
      </c>
      <c r="U4485" s="36">
        <f>ROUND(Table2[[#This Row],[LHA_Pop_2016]]*Table2[[#This Row],[C_ADR_7day]]/100000*7,0)</f>
        <v>39</v>
      </c>
      <c r="V4485" s="13">
        <f>IF(OR(Table2[[#This Row],[7d_positivity_public]]=0,ISBLANK(Table2[[#This Row],[7d_positivity_public]])),"",(Table2[[#This Row],[7d_positivity_public]]-Table2[[#This Row],[7d_positivity_all]])/Table2[[#This Row],[7d_positivity_public]])</f>
        <v>1</v>
      </c>
      <c r="W4485" s="13"/>
    </row>
    <row r="4486" spans="1:23" x14ac:dyDescent="0.25">
      <c r="A4486" s="10">
        <v>44544</v>
      </c>
      <c r="B4486">
        <v>323</v>
      </c>
      <c r="C4486" t="s">
        <v>276</v>
      </c>
      <c r="D4486">
        <v>3</v>
      </c>
      <c r="E4486">
        <v>5</v>
      </c>
      <c r="F4486">
        <v>-2</v>
      </c>
      <c r="G4486">
        <v>3</v>
      </c>
      <c r="H4486">
        <v>98</v>
      </c>
      <c r="I4486">
        <v>35</v>
      </c>
      <c r="J4486">
        <v>95</v>
      </c>
      <c r="K4486">
        <v>98</v>
      </c>
      <c r="L4486">
        <v>100</v>
      </c>
      <c r="M4486">
        <v>93</v>
      </c>
      <c r="N4486">
        <v>96</v>
      </c>
      <c r="O4486">
        <v>92</v>
      </c>
      <c r="P4486">
        <v>96</v>
      </c>
      <c r="Q4486">
        <v>100</v>
      </c>
      <c r="R4486">
        <v>92</v>
      </c>
      <c r="S4486">
        <v>43</v>
      </c>
      <c r="T4486" s="34">
        <f>_xlfn.XLOOKUP(B4486,'LHA Demog pivot'!$B$4:$B$93,'LHA Demog pivot'!$C$4:$C$93,,,1)</f>
        <v>103894</v>
      </c>
      <c r="U4486" s="36">
        <f>ROUND(Table2[[#This Row],[LHA_Pop_2016]]*Table2[[#This Row],[C_ADR_7day]]/100000*7,0)</f>
        <v>22</v>
      </c>
      <c r="V4486" s="13">
        <f>IF(OR(Table2[[#This Row],[7d_positivity_public]]=0,ISBLANK(Table2[[#This Row],[7d_positivity_public]])),"",(Table2[[#This Row],[7d_positivity_public]]-Table2[[#This Row],[7d_positivity_all]])/Table2[[#This Row],[7d_positivity_public]])</f>
        <v>1</v>
      </c>
      <c r="W4486" s="13"/>
    </row>
    <row r="4487" spans="1:23" x14ac:dyDescent="0.25">
      <c r="A4487" s="10">
        <v>44544</v>
      </c>
      <c r="B4487">
        <v>324</v>
      </c>
      <c r="C4487" t="s">
        <v>277</v>
      </c>
      <c r="D4487">
        <v>5</v>
      </c>
      <c r="E4487">
        <v>3</v>
      </c>
      <c r="F4487">
        <v>2</v>
      </c>
      <c r="G4487">
        <v>4</v>
      </c>
      <c r="H4487">
        <v>96</v>
      </c>
      <c r="I4487">
        <v>40</v>
      </c>
      <c r="J4487">
        <v>95</v>
      </c>
      <c r="K4487">
        <v>96</v>
      </c>
      <c r="L4487">
        <v>99</v>
      </c>
      <c r="M4487">
        <v>91</v>
      </c>
      <c r="N4487">
        <v>94</v>
      </c>
      <c r="O4487">
        <v>93</v>
      </c>
      <c r="P4487">
        <v>94</v>
      </c>
      <c r="Q4487">
        <v>97</v>
      </c>
      <c r="R4487">
        <v>90</v>
      </c>
      <c r="S4487">
        <v>64</v>
      </c>
      <c r="T4487" s="34">
        <f>_xlfn.XLOOKUP(B4487,'LHA Demog pivot'!$B$4:$B$93,'LHA Demog pivot'!$C$4:$C$93,,,1)</f>
        <v>131178</v>
      </c>
      <c r="U4487" s="36">
        <f>ROUND(Table2[[#This Row],[LHA_Pop_2016]]*Table2[[#This Row],[C_ADR_7day]]/100000*7,0)</f>
        <v>46</v>
      </c>
      <c r="V4487" s="13">
        <f>IF(OR(Table2[[#This Row],[7d_positivity_public]]=0,ISBLANK(Table2[[#This Row],[7d_positivity_public]])),"",(Table2[[#This Row],[7d_positivity_public]]-Table2[[#This Row],[7d_positivity_all]])/Table2[[#This Row],[7d_positivity_public]])</f>
        <v>1</v>
      </c>
      <c r="W4487" s="13"/>
    </row>
    <row r="4488" spans="1:23" x14ac:dyDescent="0.25">
      <c r="A4488" s="10">
        <v>44544</v>
      </c>
      <c r="B4488">
        <v>325</v>
      </c>
      <c r="C4488" t="s">
        <v>278</v>
      </c>
      <c r="D4488">
        <v>9</v>
      </c>
      <c r="E4488">
        <v>3</v>
      </c>
      <c r="F4488">
        <v>6</v>
      </c>
      <c r="G4488">
        <v>5</v>
      </c>
      <c r="H4488">
        <v>97</v>
      </c>
      <c r="I4488">
        <v>49</v>
      </c>
      <c r="J4488">
        <v>95</v>
      </c>
      <c r="K4488">
        <v>97</v>
      </c>
      <c r="L4488">
        <v>100</v>
      </c>
      <c r="M4488">
        <v>92</v>
      </c>
      <c r="N4488">
        <v>95</v>
      </c>
      <c r="O4488">
        <v>93</v>
      </c>
      <c r="P4488">
        <v>95</v>
      </c>
      <c r="Q4488">
        <v>98</v>
      </c>
      <c r="R4488">
        <v>90</v>
      </c>
      <c r="S4488">
        <v>49</v>
      </c>
      <c r="T4488" s="34">
        <f>_xlfn.XLOOKUP(B4488,'LHA Demog pivot'!$B$4:$B$93,'LHA Demog pivot'!$C$4:$C$93,,,1)</f>
        <v>95808</v>
      </c>
      <c r="U4488" s="36">
        <f>ROUND(Table2[[#This Row],[LHA_Pop_2016]]*Table2[[#This Row],[C_ADR_7day]]/100000*7,0)</f>
        <v>60</v>
      </c>
      <c r="V4488" s="13">
        <f>IF(OR(Table2[[#This Row],[7d_positivity_public]]=0,ISBLANK(Table2[[#This Row],[7d_positivity_public]])),"",(Table2[[#This Row],[7d_positivity_public]]-Table2[[#This Row],[7d_positivity_all]])/Table2[[#This Row],[7d_positivity_public]])</f>
        <v>1</v>
      </c>
      <c r="W4488" s="13"/>
    </row>
    <row r="4489" spans="1:23" x14ac:dyDescent="0.25">
      <c r="A4489" s="10">
        <v>44544</v>
      </c>
      <c r="B4489">
        <v>326</v>
      </c>
      <c r="C4489" t="s">
        <v>279</v>
      </c>
      <c r="D4489">
        <v>3</v>
      </c>
      <c r="E4489">
        <v>3</v>
      </c>
      <c r="F4489">
        <v>0</v>
      </c>
      <c r="G4489">
        <v>3</v>
      </c>
      <c r="H4489">
        <v>96</v>
      </c>
      <c r="I4489">
        <v>26</v>
      </c>
      <c r="J4489">
        <v>94</v>
      </c>
      <c r="K4489">
        <v>96</v>
      </c>
      <c r="L4489">
        <v>100</v>
      </c>
      <c r="M4489">
        <v>91</v>
      </c>
      <c r="N4489">
        <v>94</v>
      </c>
      <c r="O4489">
        <v>91</v>
      </c>
      <c r="P4489">
        <v>94</v>
      </c>
      <c r="Q4489">
        <v>98</v>
      </c>
      <c r="R4489">
        <v>90</v>
      </c>
      <c r="S4489">
        <v>46</v>
      </c>
      <c r="T4489" s="34">
        <f>_xlfn.XLOOKUP(B4489,'LHA Demog pivot'!$B$4:$B$93,'LHA Demog pivot'!$C$4:$C$93,,,1)</f>
        <v>134575</v>
      </c>
      <c r="U4489" s="36">
        <f>ROUND(Table2[[#This Row],[LHA_Pop_2016]]*Table2[[#This Row],[C_ADR_7day]]/100000*7,0)</f>
        <v>28</v>
      </c>
      <c r="V4489" s="13">
        <f>IF(OR(Table2[[#This Row],[7d_positivity_public]]=0,ISBLANK(Table2[[#This Row],[7d_positivity_public]])),"",(Table2[[#This Row],[7d_positivity_public]]-Table2[[#This Row],[7d_positivity_all]])/Table2[[#This Row],[7d_positivity_public]])</f>
        <v>1</v>
      </c>
      <c r="W4489" s="13"/>
    </row>
    <row r="4490" spans="1:23" x14ac:dyDescent="0.25">
      <c r="A4490" s="10">
        <v>44544</v>
      </c>
      <c r="B4490">
        <v>331</v>
      </c>
      <c r="C4490" t="s">
        <v>280</v>
      </c>
      <c r="D4490">
        <v>9</v>
      </c>
      <c r="E4490">
        <v>3</v>
      </c>
      <c r="F4490">
        <v>6</v>
      </c>
      <c r="G4490">
        <v>5</v>
      </c>
      <c r="H4490">
        <v>96</v>
      </c>
      <c r="I4490">
        <v>51</v>
      </c>
      <c r="J4490">
        <v>97</v>
      </c>
      <c r="K4490">
        <v>95</v>
      </c>
      <c r="L4490">
        <v>97</v>
      </c>
      <c r="M4490">
        <v>94</v>
      </c>
      <c r="N4490">
        <v>94</v>
      </c>
      <c r="O4490">
        <v>94</v>
      </c>
      <c r="P4490">
        <v>93</v>
      </c>
      <c r="Q4490">
        <v>94</v>
      </c>
      <c r="R4490">
        <v>93</v>
      </c>
      <c r="S4490">
        <v>69</v>
      </c>
      <c r="T4490" s="34">
        <f>_xlfn.XLOOKUP(B4490,'LHA Demog pivot'!$B$4:$B$93,'LHA Demog pivot'!$C$4:$C$93,,,1)</f>
        <v>141392</v>
      </c>
      <c r="U4490" s="36">
        <f>ROUND(Table2[[#This Row],[LHA_Pop_2016]]*Table2[[#This Row],[C_ADR_7day]]/100000*7,0)</f>
        <v>89</v>
      </c>
      <c r="V4490" s="13">
        <f>IF(OR(Table2[[#This Row],[7d_positivity_public]]=0,ISBLANK(Table2[[#This Row],[7d_positivity_public]])),"",(Table2[[#This Row],[7d_positivity_public]]-Table2[[#This Row],[7d_positivity_all]])/Table2[[#This Row],[7d_positivity_public]])</f>
        <v>1</v>
      </c>
      <c r="W4490" s="13"/>
    </row>
    <row r="4491" spans="1:23" x14ac:dyDescent="0.25">
      <c r="A4491" s="10">
        <v>44544</v>
      </c>
      <c r="B4491">
        <v>332</v>
      </c>
      <c r="C4491" t="s">
        <v>281</v>
      </c>
      <c r="D4491">
        <v>6</v>
      </c>
      <c r="E4491">
        <v>1</v>
      </c>
      <c r="F4491">
        <v>5</v>
      </c>
      <c r="G4491">
        <v>5</v>
      </c>
      <c r="H4491">
        <v>92</v>
      </c>
      <c r="I4491">
        <v>40</v>
      </c>
      <c r="J4491">
        <v>93</v>
      </c>
      <c r="K4491">
        <v>92</v>
      </c>
      <c r="L4491">
        <v>91</v>
      </c>
      <c r="M4491">
        <v>92</v>
      </c>
      <c r="N4491">
        <v>90</v>
      </c>
      <c r="O4491">
        <v>90</v>
      </c>
      <c r="P4491">
        <v>89</v>
      </c>
      <c r="Q4491">
        <v>88</v>
      </c>
      <c r="R4491">
        <v>91</v>
      </c>
      <c r="S4491">
        <v>72</v>
      </c>
      <c r="T4491" s="34">
        <f>_xlfn.XLOOKUP(B4491,'LHA Demog pivot'!$B$4:$B$93,'LHA Demog pivot'!$C$4:$C$93,,,1)</f>
        <v>50490</v>
      </c>
      <c r="U4491" s="36">
        <f>ROUND(Table2[[#This Row],[LHA_Pop_2016]]*Table2[[#This Row],[C_ADR_7day]]/100000*7,0)</f>
        <v>21</v>
      </c>
      <c r="V4491" s="13">
        <f>IF(OR(Table2[[#This Row],[7d_positivity_public]]=0,ISBLANK(Table2[[#This Row],[7d_positivity_public]])),"",(Table2[[#This Row],[7d_positivity_public]]-Table2[[#This Row],[7d_positivity_all]])/Table2[[#This Row],[7d_positivity_public]])</f>
        <v>1</v>
      </c>
      <c r="W4491" s="13"/>
    </row>
    <row r="4492" spans="1:23" x14ac:dyDescent="0.25">
      <c r="A4492" s="10">
        <v>44544</v>
      </c>
      <c r="B4492">
        <v>333</v>
      </c>
      <c r="C4492" t="s">
        <v>282</v>
      </c>
      <c r="D4492">
        <v>1</v>
      </c>
      <c r="E4492">
        <v>0</v>
      </c>
      <c r="F4492">
        <v>1</v>
      </c>
      <c r="G4492">
        <v>2</v>
      </c>
      <c r="H4492">
        <v>89</v>
      </c>
      <c r="I4492">
        <v>24</v>
      </c>
      <c r="J4492">
        <v>84</v>
      </c>
      <c r="K4492">
        <v>89</v>
      </c>
      <c r="L4492">
        <v>84</v>
      </c>
      <c r="M4492">
        <v>92</v>
      </c>
      <c r="N4492">
        <v>86</v>
      </c>
      <c r="O4492">
        <v>79</v>
      </c>
      <c r="P4492">
        <v>86</v>
      </c>
      <c r="Q4492">
        <v>79</v>
      </c>
      <c r="R4492">
        <v>90</v>
      </c>
      <c r="S4492">
        <v>58</v>
      </c>
      <c r="T4492" s="34">
        <f>_xlfn.XLOOKUP(B4492,'LHA Demog pivot'!$B$4:$B$93,'LHA Demog pivot'!$C$4:$C$93,,,1)</f>
        <v>29970</v>
      </c>
      <c r="U4492" s="36">
        <f>ROUND(Table2[[#This Row],[LHA_Pop_2016]]*Table2[[#This Row],[C_ADR_7day]]/100000*7,0)</f>
        <v>2</v>
      </c>
      <c r="V4492" s="13">
        <f>IF(OR(Table2[[#This Row],[7d_positivity_public]]=0,ISBLANK(Table2[[#This Row],[7d_positivity_public]])),"",(Table2[[#This Row],[7d_positivity_public]]-Table2[[#This Row],[7d_positivity_all]])/Table2[[#This Row],[7d_positivity_public]])</f>
        <v>1</v>
      </c>
      <c r="W4492" s="13"/>
    </row>
    <row r="4493" spans="1:23" x14ac:dyDescent="0.25">
      <c r="A4493" s="10">
        <v>44544</v>
      </c>
      <c r="B4493">
        <v>334</v>
      </c>
      <c r="C4493" t="s">
        <v>283</v>
      </c>
      <c r="D4493">
        <v>5</v>
      </c>
      <c r="E4493">
        <v>5</v>
      </c>
      <c r="F4493">
        <v>0</v>
      </c>
      <c r="G4493">
        <v>6</v>
      </c>
      <c r="H4493">
        <v>86</v>
      </c>
      <c r="I4493">
        <v>20</v>
      </c>
      <c r="J4493">
        <v>80</v>
      </c>
      <c r="K4493">
        <v>87</v>
      </c>
      <c r="L4493">
        <v>80</v>
      </c>
      <c r="M4493">
        <v>90</v>
      </c>
      <c r="N4493">
        <v>83</v>
      </c>
      <c r="O4493">
        <v>73</v>
      </c>
      <c r="P4493">
        <v>84</v>
      </c>
      <c r="Q4493">
        <v>75</v>
      </c>
      <c r="R4493">
        <v>88</v>
      </c>
      <c r="S4493">
        <v>68</v>
      </c>
      <c r="T4493" s="34">
        <f>_xlfn.XLOOKUP(B4493,'LHA Demog pivot'!$B$4:$B$93,'LHA Demog pivot'!$C$4:$C$93,,,1)</f>
        <v>19671</v>
      </c>
      <c r="U4493" s="36">
        <f>ROUND(Table2[[#This Row],[LHA_Pop_2016]]*Table2[[#This Row],[C_ADR_7day]]/100000*7,0)</f>
        <v>7</v>
      </c>
      <c r="V4493" s="13">
        <f>IF(OR(Table2[[#This Row],[7d_positivity_public]]=0,ISBLANK(Table2[[#This Row],[7d_positivity_public]])),"",(Table2[[#This Row],[7d_positivity_public]]-Table2[[#This Row],[7d_positivity_all]])/Table2[[#This Row],[7d_positivity_public]])</f>
        <v>1</v>
      </c>
      <c r="W4493" s="13"/>
    </row>
    <row r="4494" spans="1:23" x14ac:dyDescent="0.25">
      <c r="A4494" s="10">
        <v>44544</v>
      </c>
      <c r="B4494">
        <v>335</v>
      </c>
      <c r="C4494" t="s">
        <v>284</v>
      </c>
      <c r="D4494">
        <v>7</v>
      </c>
      <c r="E4494">
        <v>13</v>
      </c>
      <c r="F4494">
        <v>-6</v>
      </c>
      <c r="G4494">
        <v>4</v>
      </c>
      <c r="H4494">
        <v>98</v>
      </c>
      <c r="I4494">
        <v>24</v>
      </c>
      <c r="J4494">
        <v>93</v>
      </c>
      <c r="K4494">
        <v>98</v>
      </c>
      <c r="L4494">
        <v>100</v>
      </c>
      <c r="M4494">
        <v>95</v>
      </c>
      <c r="N4494">
        <v>93</v>
      </c>
      <c r="O4494">
        <v>88</v>
      </c>
      <c r="P4494">
        <v>94</v>
      </c>
      <c r="Q4494">
        <v>95</v>
      </c>
      <c r="R4494">
        <v>92</v>
      </c>
      <c r="S4494">
        <v>66</v>
      </c>
      <c r="T4494" s="34">
        <f>_xlfn.XLOOKUP(B4494,'LHA Demog pivot'!$B$4:$B$93,'LHA Demog pivot'!$C$4:$C$93,,,1)</f>
        <v>38653</v>
      </c>
      <c r="U4494" s="36">
        <f>ROUND(Table2[[#This Row],[LHA_Pop_2016]]*Table2[[#This Row],[C_ADR_7day]]/100000*7,0)</f>
        <v>19</v>
      </c>
      <c r="V4494" s="13">
        <f>IF(OR(Table2[[#This Row],[7d_positivity_public]]=0,ISBLANK(Table2[[#This Row],[7d_positivity_public]])),"",(Table2[[#This Row],[7d_positivity_public]]-Table2[[#This Row],[7d_positivity_all]])/Table2[[#This Row],[7d_positivity_public]])</f>
        <v>1</v>
      </c>
      <c r="W4494" s="13"/>
    </row>
    <row r="4495" spans="1:23" x14ac:dyDescent="0.25">
      <c r="A4495" s="10">
        <v>44544</v>
      </c>
      <c r="B4495">
        <v>336</v>
      </c>
      <c r="C4495" t="s">
        <v>285</v>
      </c>
      <c r="D4495">
        <v>0</v>
      </c>
      <c r="E4495">
        <v>0</v>
      </c>
      <c r="F4495">
        <v>0</v>
      </c>
      <c r="G4495">
        <v>5</v>
      </c>
      <c r="H4495">
        <v>82</v>
      </c>
      <c r="I4495">
        <v>22</v>
      </c>
      <c r="J4495">
        <v>70</v>
      </c>
      <c r="K4495">
        <v>83</v>
      </c>
      <c r="L4495">
        <v>79</v>
      </c>
      <c r="M4495">
        <v>86</v>
      </c>
      <c r="N4495">
        <v>75</v>
      </c>
      <c r="O4495">
        <v>63</v>
      </c>
      <c r="P4495">
        <v>77</v>
      </c>
      <c r="Q4495">
        <v>71</v>
      </c>
      <c r="R4495">
        <v>81</v>
      </c>
      <c r="S4495">
        <v>60</v>
      </c>
      <c r="T4495" s="34">
        <f>_xlfn.XLOOKUP(B4495,'LHA Demog pivot'!$B$4:$B$93,'LHA Demog pivot'!$C$4:$C$93,,,1)</f>
        <v>2678</v>
      </c>
      <c r="U4495" s="36">
        <f>ROUND(Table2[[#This Row],[LHA_Pop_2016]]*Table2[[#This Row],[C_ADR_7day]]/100000*7,0)</f>
        <v>0</v>
      </c>
      <c r="V4495" s="13">
        <f>IF(OR(Table2[[#This Row],[7d_positivity_public]]=0,ISBLANK(Table2[[#This Row],[7d_positivity_public]])),"",(Table2[[#This Row],[7d_positivity_public]]-Table2[[#This Row],[7d_positivity_all]])/Table2[[#This Row],[7d_positivity_public]])</f>
        <v>1</v>
      </c>
      <c r="W4495" s="13"/>
    </row>
    <row r="4496" spans="1:23" x14ac:dyDescent="0.25">
      <c r="A4496" s="10">
        <v>44544</v>
      </c>
      <c r="B4496">
        <v>337</v>
      </c>
      <c r="C4496" t="s">
        <v>286</v>
      </c>
      <c r="D4496">
        <v>0</v>
      </c>
      <c r="E4496">
        <v>0</v>
      </c>
      <c r="F4496">
        <v>0</v>
      </c>
      <c r="G4496">
        <v>0</v>
      </c>
      <c r="H4496">
        <v>98</v>
      </c>
      <c r="I4496">
        <v>70</v>
      </c>
      <c r="J4496">
        <v>93</v>
      </c>
      <c r="K4496">
        <v>99</v>
      </c>
      <c r="L4496">
        <v>99</v>
      </c>
      <c r="M4496">
        <v>98</v>
      </c>
      <c r="N4496">
        <v>96</v>
      </c>
      <c r="O4496">
        <v>89</v>
      </c>
      <c r="P4496">
        <v>96</v>
      </c>
      <c r="Q4496">
        <v>96</v>
      </c>
      <c r="R4496">
        <v>96</v>
      </c>
      <c r="S4496">
        <v>63</v>
      </c>
      <c r="T4496" s="34">
        <f>_xlfn.XLOOKUP(B4496,'LHA Demog pivot'!$B$4:$B$93,'LHA Demog pivot'!$C$4:$C$93,,,1)</f>
        <v>1514</v>
      </c>
      <c r="U4496" s="36">
        <f>ROUND(Table2[[#This Row],[LHA_Pop_2016]]*Table2[[#This Row],[C_ADR_7day]]/100000*7,0)</f>
        <v>0</v>
      </c>
      <c r="V4496" s="13" t="str">
        <f>IF(OR(Table2[[#This Row],[7d_positivity_public]]=0,ISBLANK(Table2[[#This Row],[7d_positivity_public]])),"",(Table2[[#This Row],[7d_positivity_public]]-Table2[[#This Row],[7d_positivity_all]])/Table2[[#This Row],[7d_positivity_public]])</f>
        <v/>
      </c>
      <c r="W4496" s="13"/>
    </row>
    <row r="4497" spans="1:23" x14ac:dyDescent="0.25">
      <c r="A4497" s="10">
        <v>44544</v>
      </c>
      <c r="B4497">
        <v>411</v>
      </c>
      <c r="C4497" t="s">
        <v>287</v>
      </c>
      <c r="D4497">
        <v>12</v>
      </c>
      <c r="E4497">
        <v>3</v>
      </c>
      <c r="F4497">
        <v>9</v>
      </c>
      <c r="G4497">
        <v>8</v>
      </c>
      <c r="H4497">
        <v>97</v>
      </c>
      <c r="I4497">
        <v>28</v>
      </c>
      <c r="J4497">
        <v>97</v>
      </c>
      <c r="K4497">
        <v>97</v>
      </c>
      <c r="L4497">
        <v>98</v>
      </c>
      <c r="M4497">
        <v>95</v>
      </c>
      <c r="N4497">
        <v>94</v>
      </c>
      <c r="O4497">
        <v>93</v>
      </c>
      <c r="P4497">
        <v>94</v>
      </c>
      <c r="Q4497">
        <v>95</v>
      </c>
      <c r="R4497">
        <v>93</v>
      </c>
      <c r="S4497">
        <v>56</v>
      </c>
      <c r="T4497" s="34">
        <f>_xlfn.XLOOKUP(B4497,'LHA Demog pivot'!$B$4:$B$93,'LHA Demog pivot'!$C$4:$C$93,,,1)</f>
        <v>225919</v>
      </c>
      <c r="U4497" s="36">
        <f>ROUND(Table2[[#This Row],[LHA_Pop_2016]]*Table2[[#This Row],[C_ADR_7day]]/100000*7,0)</f>
        <v>190</v>
      </c>
      <c r="V4497" s="13">
        <f>IF(OR(Table2[[#This Row],[7d_positivity_public]]=0,ISBLANK(Table2[[#This Row],[7d_positivity_public]])),"",(Table2[[#This Row],[7d_positivity_public]]-Table2[[#This Row],[7d_positivity_all]])/Table2[[#This Row],[7d_positivity_public]])</f>
        <v>1</v>
      </c>
      <c r="W4497" s="13"/>
    </row>
    <row r="4498" spans="1:23" x14ac:dyDescent="0.25">
      <c r="A4498" s="10">
        <v>44544</v>
      </c>
      <c r="B4498">
        <v>412</v>
      </c>
      <c r="C4498" t="s">
        <v>288</v>
      </c>
      <c r="D4498">
        <v>5</v>
      </c>
      <c r="E4498">
        <v>2</v>
      </c>
      <c r="F4498">
        <v>3</v>
      </c>
      <c r="G4498">
        <v>4</v>
      </c>
      <c r="H4498">
        <v>93</v>
      </c>
      <c r="I4498">
        <v>20</v>
      </c>
      <c r="J4498">
        <v>93</v>
      </c>
      <c r="K4498">
        <v>93</v>
      </c>
      <c r="L4498">
        <v>92</v>
      </c>
      <c r="M4498">
        <v>94</v>
      </c>
      <c r="N4498">
        <v>90</v>
      </c>
      <c r="O4498">
        <v>88</v>
      </c>
      <c r="P4498">
        <v>91</v>
      </c>
      <c r="Q4498">
        <v>89</v>
      </c>
      <c r="R4498">
        <v>93</v>
      </c>
      <c r="S4498">
        <v>57</v>
      </c>
      <c r="T4498" s="34">
        <f>_xlfn.XLOOKUP(B4498,'LHA Demog pivot'!$B$4:$B$93,'LHA Demog pivot'!$C$4:$C$93,,,1)</f>
        <v>77460</v>
      </c>
      <c r="U4498" s="36">
        <f>ROUND(Table2[[#This Row],[LHA_Pop_2016]]*Table2[[#This Row],[C_ADR_7day]]/100000*7,0)</f>
        <v>27</v>
      </c>
      <c r="V4498" s="13">
        <f>IF(OR(Table2[[#This Row],[7d_positivity_public]]=0,ISBLANK(Table2[[#This Row],[7d_positivity_public]])),"",(Table2[[#This Row],[7d_positivity_public]]-Table2[[#This Row],[7d_positivity_all]])/Table2[[#This Row],[7d_positivity_public]])</f>
        <v>1</v>
      </c>
      <c r="W4498" s="13"/>
    </row>
    <row r="4499" spans="1:23" x14ac:dyDescent="0.25">
      <c r="A4499" s="10">
        <v>44544</v>
      </c>
      <c r="B4499">
        <v>413</v>
      </c>
      <c r="C4499" t="s">
        <v>289</v>
      </c>
      <c r="D4499">
        <v>6</v>
      </c>
      <c r="E4499">
        <v>3</v>
      </c>
      <c r="F4499">
        <v>3</v>
      </c>
      <c r="G4499">
        <v>5</v>
      </c>
      <c r="H4499">
        <v>96</v>
      </c>
      <c r="I4499">
        <v>23</v>
      </c>
      <c r="J4499">
        <v>97</v>
      </c>
      <c r="K4499">
        <v>96</v>
      </c>
      <c r="L4499">
        <v>94</v>
      </c>
      <c r="M4499">
        <v>96</v>
      </c>
      <c r="N4499">
        <v>94</v>
      </c>
      <c r="O4499">
        <v>94</v>
      </c>
      <c r="P4499">
        <v>94</v>
      </c>
      <c r="Q4499">
        <v>92</v>
      </c>
      <c r="R4499">
        <v>95</v>
      </c>
      <c r="S4499">
        <v>60</v>
      </c>
      <c r="T4499" s="34">
        <f>_xlfn.XLOOKUP(B4499,'LHA Demog pivot'!$B$4:$B$93,'LHA Demog pivot'!$C$4:$C$93,,,1)</f>
        <v>64692</v>
      </c>
      <c r="U4499" s="36">
        <f>ROUND(Table2[[#This Row],[LHA_Pop_2016]]*Table2[[#This Row],[C_ADR_7day]]/100000*7,0)</f>
        <v>27</v>
      </c>
      <c r="V4499" s="13">
        <f>IF(OR(Table2[[#This Row],[7d_positivity_public]]=0,ISBLANK(Table2[[#This Row],[7d_positivity_public]])),"",(Table2[[#This Row],[7d_positivity_public]]-Table2[[#This Row],[7d_positivity_all]])/Table2[[#This Row],[7d_positivity_public]])</f>
        <v>1</v>
      </c>
      <c r="W4499" s="13"/>
    </row>
    <row r="4500" spans="1:23" x14ac:dyDescent="0.25">
      <c r="A4500" s="10">
        <v>44544</v>
      </c>
      <c r="B4500">
        <v>414</v>
      </c>
      <c r="C4500" t="s">
        <v>290</v>
      </c>
      <c r="D4500">
        <v>5</v>
      </c>
      <c r="E4500">
        <v>5</v>
      </c>
      <c r="F4500">
        <v>0</v>
      </c>
      <c r="G4500">
        <v>7</v>
      </c>
      <c r="H4500">
        <v>87</v>
      </c>
      <c r="I4500">
        <v>14</v>
      </c>
      <c r="J4500">
        <v>82</v>
      </c>
      <c r="K4500">
        <v>88</v>
      </c>
      <c r="L4500">
        <v>80</v>
      </c>
      <c r="M4500">
        <v>91</v>
      </c>
      <c r="N4500">
        <v>85</v>
      </c>
      <c r="O4500">
        <v>76</v>
      </c>
      <c r="P4500">
        <v>85</v>
      </c>
      <c r="Q4500">
        <v>75</v>
      </c>
      <c r="R4500">
        <v>90</v>
      </c>
      <c r="S4500">
        <v>58</v>
      </c>
      <c r="T4500" s="34">
        <f>_xlfn.XLOOKUP(B4500,'LHA Demog pivot'!$B$4:$B$93,'LHA Demog pivot'!$C$4:$C$93,,,1)</f>
        <v>15289</v>
      </c>
      <c r="U4500" s="36">
        <f>ROUND(Table2[[#This Row],[LHA_Pop_2016]]*Table2[[#This Row],[C_ADR_7day]]/100000*7,0)</f>
        <v>5</v>
      </c>
      <c r="V4500" s="13">
        <f>IF(OR(Table2[[#This Row],[7d_positivity_public]]=0,ISBLANK(Table2[[#This Row],[7d_positivity_public]])),"",(Table2[[#This Row],[7d_positivity_public]]-Table2[[#This Row],[7d_positivity_all]])/Table2[[#This Row],[7d_positivity_public]])</f>
        <v>1</v>
      </c>
      <c r="W4500" s="13"/>
    </row>
    <row r="4501" spans="1:23" x14ac:dyDescent="0.25">
      <c r="A4501" s="10">
        <v>44544</v>
      </c>
      <c r="B4501">
        <v>421</v>
      </c>
      <c r="C4501" t="s">
        <v>291</v>
      </c>
      <c r="D4501">
        <v>9</v>
      </c>
      <c r="E4501">
        <v>9</v>
      </c>
      <c r="F4501">
        <v>0</v>
      </c>
      <c r="G4501">
        <v>8</v>
      </c>
      <c r="H4501">
        <v>88</v>
      </c>
      <c r="I4501">
        <v>23</v>
      </c>
      <c r="J4501">
        <v>88</v>
      </c>
      <c r="K4501">
        <v>88</v>
      </c>
      <c r="L4501">
        <v>84</v>
      </c>
      <c r="M4501">
        <v>92</v>
      </c>
      <c r="N4501">
        <v>85</v>
      </c>
      <c r="O4501">
        <v>82</v>
      </c>
      <c r="P4501">
        <v>85</v>
      </c>
      <c r="Q4501">
        <v>79</v>
      </c>
      <c r="R4501">
        <v>90</v>
      </c>
      <c r="S4501">
        <v>55</v>
      </c>
      <c r="T4501" s="34">
        <f>_xlfn.XLOOKUP(B4501,'LHA Demog pivot'!$B$4:$B$93,'LHA Demog pivot'!$C$4:$C$93,,,1)</f>
        <v>58378</v>
      </c>
      <c r="U4501" s="36">
        <f>ROUND(Table2[[#This Row],[LHA_Pop_2016]]*Table2[[#This Row],[C_ADR_7day]]/100000*7,0)</f>
        <v>37</v>
      </c>
      <c r="V4501" s="13">
        <f>IF(OR(Table2[[#This Row],[7d_positivity_public]]=0,ISBLANK(Table2[[#This Row],[7d_positivity_public]])),"",(Table2[[#This Row],[7d_positivity_public]]-Table2[[#This Row],[7d_positivity_all]])/Table2[[#This Row],[7d_positivity_public]])</f>
        <v>1</v>
      </c>
      <c r="W4501" s="13"/>
    </row>
    <row r="4502" spans="1:23" x14ac:dyDescent="0.25">
      <c r="A4502" s="10">
        <v>44544</v>
      </c>
      <c r="B4502">
        <v>422</v>
      </c>
      <c r="C4502" t="s">
        <v>292</v>
      </c>
      <c r="D4502">
        <v>6</v>
      </c>
      <c r="E4502">
        <v>10</v>
      </c>
      <c r="F4502">
        <v>-4</v>
      </c>
      <c r="G4502">
        <v>9</v>
      </c>
      <c r="H4502">
        <v>83</v>
      </c>
      <c r="I4502">
        <v>8</v>
      </c>
      <c r="J4502">
        <v>76</v>
      </c>
      <c r="K4502">
        <v>84</v>
      </c>
      <c r="L4502">
        <v>75</v>
      </c>
      <c r="M4502">
        <v>89</v>
      </c>
      <c r="N4502">
        <v>80</v>
      </c>
      <c r="O4502">
        <v>70</v>
      </c>
      <c r="P4502">
        <v>80</v>
      </c>
      <c r="Q4502">
        <v>69</v>
      </c>
      <c r="R4502">
        <v>87</v>
      </c>
      <c r="S4502">
        <v>41</v>
      </c>
      <c r="T4502" s="34">
        <f>_xlfn.XLOOKUP(B4502,'LHA Demog pivot'!$B$4:$B$93,'LHA Demog pivot'!$C$4:$C$93,,,1)</f>
        <v>6240</v>
      </c>
      <c r="U4502" s="36">
        <f>ROUND(Table2[[#This Row],[LHA_Pop_2016]]*Table2[[#This Row],[C_ADR_7day]]/100000*7,0)</f>
        <v>3</v>
      </c>
      <c r="V4502" s="13">
        <f>IF(OR(Table2[[#This Row],[7d_positivity_public]]=0,ISBLANK(Table2[[#This Row],[7d_positivity_public]])),"",(Table2[[#This Row],[7d_positivity_public]]-Table2[[#This Row],[7d_positivity_all]])/Table2[[#This Row],[7d_positivity_public]])</f>
        <v>1</v>
      </c>
      <c r="W4502" s="13"/>
    </row>
    <row r="4503" spans="1:23" x14ac:dyDescent="0.25">
      <c r="A4503" s="10">
        <v>44544</v>
      </c>
      <c r="B4503">
        <v>423</v>
      </c>
      <c r="C4503" t="s">
        <v>293</v>
      </c>
      <c r="D4503">
        <v>21</v>
      </c>
      <c r="E4503">
        <v>27</v>
      </c>
      <c r="F4503">
        <v>-6</v>
      </c>
      <c r="G4503">
        <v>13</v>
      </c>
      <c r="H4503">
        <v>89</v>
      </c>
      <c r="I4503">
        <v>24</v>
      </c>
      <c r="J4503">
        <v>82</v>
      </c>
      <c r="K4503">
        <v>90</v>
      </c>
      <c r="L4503">
        <v>84</v>
      </c>
      <c r="M4503">
        <v>93</v>
      </c>
      <c r="N4503">
        <v>86</v>
      </c>
      <c r="O4503">
        <v>74</v>
      </c>
      <c r="P4503">
        <v>87</v>
      </c>
      <c r="Q4503">
        <v>79</v>
      </c>
      <c r="R4503">
        <v>91</v>
      </c>
      <c r="S4503">
        <v>48</v>
      </c>
      <c r="T4503" s="34">
        <f>_xlfn.XLOOKUP(B4503,'LHA Demog pivot'!$B$4:$B$93,'LHA Demog pivot'!$C$4:$C$93,,,1)</f>
        <v>19121</v>
      </c>
      <c r="U4503" s="36">
        <f>ROUND(Table2[[#This Row],[LHA_Pop_2016]]*Table2[[#This Row],[C_ADR_7day]]/100000*7,0)</f>
        <v>28</v>
      </c>
      <c r="V4503" s="13">
        <f>IF(OR(Table2[[#This Row],[7d_positivity_public]]=0,ISBLANK(Table2[[#This Row],[7d_positivity_public]])),"",(Table2[[#This Row],[7d_positivity_public]]-Table2[[#This Row],[7d_positivity_all]])/Table2[[#This Row],[7d_positivity_public]])</f>
        <v>1</v>
      </c>
      <c r="W4503" s="13"/>
    </row>
    <row r="4504" spans="1:23" x14ac:dyDescent="0.25">
      <c r="A4504" s="10">
        <v>44544</v>
      </c>
      <c r="B4504">
        <v>424</v>
      </c>
      <c r="C4504" t="s">
        <v>294</v>
      </c>
      <c r="D4504">
        <v>8</v>
      </c>
      <c r="E4504">
        <v>8</v>
      </c>
      <c r="F4504">
        <v>0</v>
      </c>
      <c r="G4504">
        <v>6</v>
      </c>
      <c r="H4504">
        <v>91</v>
      </c>
      <c r="I4504">
        <v>21</v>
      </c>
      <c r="J4504">
        <v>88</v>
      </c>
      <c r="K4504">
        <v>91</v>
      </c>
      <c r="L4504">
        <v>89</v>
      </c>
      <c r="M4504">
        <v>92</v>
      </c>
      <c r="N4504">
        <v>87</v>
      </c>
      <c r="O4504">
        <v>82</v>
      </c>
      <c r="P4504">
        <v>88</v>
      </c>
      <c r="Q4504">
        <v>84</v>
      </c>
      <c r="R4504">
        <v>90</v>
      </c>
      <c r="S4504">
        <v>53</v>
      </c>
      <c r="T4504" s="34">
        <f>_xlfn.XLOOKUP(B4504,'LHA Demog pivot'!$B$4:$B$93,'LHA Demog pivot'!$C$4:$C$93,,,1)</f>
        <v>108964</v>
      </c>
      <c r="U4504" s="36">
        <f>ROUND(Table2[[#This Row],[LHA_Pop_2016]]*Table2[[#This Row],[C_ADR_7day]]/100000*7,0)</f>
        <v>61</v>
      </c>
      <c r="V4504" s="13">
        <f>IF(OR(Table2[[#This Row],[7d_positivity_public]]=0,ISBLANK(Table2[[#This Row],[7d_positivity_public]])),"",(Table2[[#This Row],[7d_positivity_public]]-Table2[[#This Row],[7d_positivity_all]])/Table2[[#This Row],[7d_positivity_public]])</f>
        <v>1</v>
      </c>
      <c r="W4504" s="13"/>
    </row>
    <row r="4505" spans="1:23" x14ac:dyDescent="0.25">
      <c r="A4505" s="10">
        <v>44544</v>
      </c>
      <c r="B4505">
        <v>425</v>
      </c>
      <c r="C4505" t="s">
        <v>295</v>
      </c>
      <c r="D4505">
        <v>3</v>
      </c>
      <c r="E4505">
        <v>7</v>
      </c>
      <c r="F4505">
        <v>-4</v>
      </c>
      <c r="G4505">
        <v>3</v>
      </c>
      <c r="H4505">
        <v>89</v>
      </c>
      <c r="I4505">
        <v>21</v>
      </c>
      <c r="J4505">
        <v>81</v>
      </c>
      <c r="K4505">
        <v>89</v>
      </c>
      <c r="L4505">
        <v>80</v>
      </c>
      <c r="M4505">
        <v>93</v>
      </c>
      <c r="N4505">
        <v>86</v>
      </c>
      <c r="O4505">
        <v>75</v>
      </c>
      <c r="P4505">
        <v>87</v>
      </c>
      <c r="Q4505">
        <v>76</v>
      </c>
      <c r="R4505">
        <v>91</v>
      </c>
      <c r="S4505">
        <v>62</v>
      </c>
      <c r="T4505" s="34">
        <f>_xlfn.XLOOKUP(B4505,'LHA Demog pivot'!$B$4:$B$93,'LHA Demog pivot'!$C$4:$C$93,,,1)</f>
        <v>47133</v>
      </c>
      <c r="U4505" s="36">
        <f>ROUND(Table2[[#This Row],[LHA_Pop_2016]]*Table2[[#This Row],[C_ADR_7day]]/100000*7,0)</f>
        <v>10</v>
      </c>
      <c r="V4505" s="13">
        <f>IF(OR(Table2[[#This Row],[7d_positivity_public]]=0,ISBLANK(Table2[[#This Row],[7d_positivity_public]])),"",(Table2[[#This Row],[7d_positivity_public]]-Table2[[#This Row],[7d_positivity_all]])/Table2[[#This Row],[7d_positivity_public]])</f>
        <v>1</v>
      </c>
      <c r="W4505" s="13"/>
    </row>
    <row r="4506" spans="1:23" x14ac:dyDescent="0.25">
      <c r="A4506" s="10">
        <v>44544</v>
      </c>
      <c r="B4506">
        <v>426</v>
      </c>
      <c r="C4506" t="s">
        <v>296</v>
      </c>
      <c r="D4506">
        <v>15</v>
      </c>
      <c r="E4506">
        <v>14</v>
      </c>
      <c r="F4506">
        <v>1</v>
      </c>
      <c r="G4506">
        <v>15</v>
      </c>
      <c r="H4506">
        <v>88</v>
      </c>
      <c r="I4506">
        <v>16</v>
      </c>
      <c r="J4506">
        <v>78</v>
      </c>
      <c r="K4506">
        <v>89</v>
      </c>
      <c r="L4506">
        <v>87</v>
      </c>
      <c r="M4506">
        <v>90</v>
      </c>
      <c r="N4506">
        <v>84</v>
      </c>
      <c r="O4506">
        <v>71</v>
      </c>
      <c r="P4506">
        <v>85</v>
      </c>
      <c r="Q4506">
        <v>80</v>
      </c>
      <c r="R4506">
        <v>88</v>
      </c>
      <c r="S4506">
        <v>54</v>
      </c>
      <c r="T4506" s="34">
        <f>_xlfn.XLOOKUP(B4506,'LHA Demog pivot'!$B$4:$B$93,'LHA Demog pivot'!$C$4:$C$93,,,1)</f>
        <v>30981</v>
      </c>
      <c r="U4506" s="36">
        <f>ROUND(Table2[[#This Row],[LHA_Pop_2016]]*Table2[[#This Row],[C_ADR_7day]]/100000*7,0)</f>
        <v>33</v>
      </c>
      <c r="V4506" s="13">
        <f>IF(OR(Table2[[#This Row],[7d_positivity_public]]=0,ISBLANK(Table2[[#This Row],[7d_positivity_public]])),"",(Table2[[#This Row],[7d_positivity_public]]-Table2[[#This Row],[7d_positivity_all]])/Table2[[#This Row],[7d_positivity_public]])</f>
        <v>1</v>
      </c>
      <c r="W4506" s="13"/>
    </row>
    <row r="4507" spans="1:23" x14ac:dyDescent="0.25">
      <c r="A4507" s="10">
        <v>44544</v>
      </c>
      <c r="B4507">
        <v>431</v>
      </c>
      <c r="C4507" t="s">
        <v>297</v>
      </c>
      <c r="D4507">
        <v>31</v>
      </c>
      <c r="E4507">
        <v>34</v>
      </c>
      <c r="F4507">
        <v>-3</v>
      </c>
      <c r="G4507">
        <v>17</v>
      </c>
      <c r="H4507">
        <v>89</v>
      </c>
      <c r="I4507">
        <v>16</v>
      </c>
      <c r="J4507">
        <v>84</v>
      </c>
      <c r="K4507">
        <v>89</v>
      </c>
      <c r="L4507">
        <v>84</v>
      </c>
      <c r="M4507">
        <v>92</v>
      </c>
      <c r="N4507">
        <v>86</v>
      </c>
      <c r="O4507">
        <v>77</v>
      </c>
      <c r="P4507">
        <v>86</v>
      </c>
      <c r="Q4507">
        <v>79</v>
      </c>
      <c r="R4507">
        <v>91</v>
      </c>
      <c r="S4507">
        <v>62</v>
      </c>
      <c r="T4507" s="34">
        <f>_xlfn.XLOOKUP(B4507,'LHA Demog pivot'!$B$4:$B$93,'LHA Demog pivot'!$C$4:$C$93,,,1)</f>
        <v>66527</v>
      </c>
      <c r="U4507" s="36">
        <f>ROUND(Table2[[#This Row],[LHA_Pop_2016]]*Table2[[#This Row],[C_ADR_7day]]/100000*7,0)</f>
        <v>144</v>
      </c>
      <c r="V4507" s="13">
        <f>IF(OR(Table2[[#This Row],[7d_positivity_public]]=0,ISBLANK(Table2[[#This Row],[7d_positivity_public]])),"",(Table2[[#This Row],[7d_positivity_public]]-Table2[[#This Row],[7d_positivity_all]])/Table2[[#This Row],[7d_positivity_public]])</f>
        <v>1</v>
      </c>
      <c r="W4507" s="13"/>
    </row>
    <row r="4508" spans="1:23" x14ac:dyDescent="0.25">
      <c r="A4508" s="10">
        <v>44544</v>
      </c>
      <c r="B4508">
        <v>432</v>
      </c>
      <c r="C4508" t="s">
        <v>298</v>
      </c>
      <c r="D4508">
        <v>9</v>
      </c>
      <c r="E4508">
        <v>12</v>
      </c>
      <c r="F4508">
        <v>-3</v>
      </c>
      <c r="G4508">
        <v>10</v>
      </c>
      <c r="H4508">
        <v>88</v>
      </c>
      <c r="I4508">
        <v>17</v>
      </c>
      <c r="J4508">
        <v>82</v>
      </c>
      <c r="K4508">
        <v>88</v>
      </c>
      <c r="L4508">
        <v>84</v>
      </c>
      <c r="M4508">
        <v>92</v>
      </c>
      <c r="N4508">
        <v>85</v>
      </c>
      <c r="O4508">
        <v>77</v>
      </c>
      <c r="P4508">
        <v>85</v>
      </c>
      <c r="Q4508">
        <v>79</v>
      </c>
      <c r="R4508">
        <v>90</v>
      </c>
      <c r="S4508">
        <v>58</v>
      </c>
      <c r="T4508" s="34">
        <f>_xlfn.XLOOKUP(B4508,'LHA Demog pivot'!$B$4:$B$93,'LHA Demog pivot'!$C$4:$C$93,,,1)</f>
        <v>42570</v>
      </c>
      <c r="U4508" s="36">
        <f>ROUND(Table2[[#This Row],[LHA_Pop_2016]]*Table2[[#This Row],[C_ADR_7day]]/100000*7,0)</f>
        <v>27</v>
      </c>
      <c r="V4508" s="13">
        <f>IF(OR(Table2[[#This Row],[7d_positivity_public]]=0,ISBLANK(Table2[[#This Row],[7d_positivity_public]])),"",(Table2[[#This Row],[7d_positivity_public]]-Table2[[#This Row],[7d_positivity_all]])/Table2[[#This Row],[7d_positivity_public]])</f>
        <v>1</v>
      </c>
      <c r="W4508" s="13"/>
    </row>
    <row r="4509" spans="1:23" x14ac:dyDescent="0.25">
      <c r="A4509" s="10">
        <v>44544</v>
      </c>
      <c r="B4509">
        <v>433</v>
      </c>
      <c r="C4509" t="s">
        <v>299</v>
      </c>
      <c r="D4509">
        <v>0</v>
      </c>
      <c r="E4509">
        <v>7</v>
      </c>
      <c r="F4509">
        <v>-7</v>
      </c>
      <c r="G4509">
        <v>0</v>
      </c>
      <c r="H4509">
        <v>84</v>
      </c>
      <c r="I4509">
        <v>1</v>
      </c>
      <c r="J4509">
        <v>74</v>
      </c>
      <c r="K4509">
        <v>85</v>
      </c>
      <c r="L4509">
        <v>82</v>
      </c>
      <c r="M4509">
        <v>87</v>
      </c>
      <c r="N4509">
        <v>79</v>
      </c>
      <c r="O4509">
        <v>66</v>
      </c>
      <c r="P4509">
        <v>80</v>
      </c>
      <c r="Q4509">
        <v>74</v>
      </c>
      <c r="R4509">
        <v>83</v>
      </c>
      <c r="S4509">
        <v>36</v>
      </c>
      <c r="T4509" s="34">
        <f>_xlfn.XLOOKUP(B4509,'LHA Demog pivot'!$B$4:$B$93,'LHA Demog pivot'!$C$4:$C$93,,,1)</f>
        <v>1901</v>
      </c>
      <c r="U4509" s="36">
        <f>ROUND(Table2[[#This Row],[LHA_Pop_2016]]*Table2[[#This Row],[C_ADR_7day]]/100000*7,0)</f>
        <v>0</v>
      </c>
      <c r="V4509" s="13" t="str">
        <f>IF(OR(Table2[[#This Row],[7d_positivity_public]]=0,ISBLANK(Table2[[#This Row],[7d_positivity_public]])),"",(Table2[[#This Row],[7d_positivity_public]]-Table2[[#This Row],[7d_positivity_all]])/Table2[[#This Row],[7d_positivity_public]])</f>
        <v/>
      </c>
      <c r="W4509" s="13"/>
    </row>
    <row r="4510" spans="1:23" x14ac:dyDescent="0.25">
      <c r="A4510" s="10">
        <v>44544</v>
      </c>
      <c r="B4510">
        <v>434</v>
      </c>
      <c r="C4510" t="s">
        <v>300</v>
      </c>
      <c r="D4510">
        <v>13</v>
      </c>
      <c r="E4510">
        <v>25</v>
      </c>
      <c r="F4510">
        <v>-12</v>
      </c>
      <c r="G4510">
        <v>22</v>
      </c>
      <c r="H4510">
        <v>87</v>
      </c>
      <c r="I4510">
        <v>19</v>
      </c>
      <c r="J4510">
        <v>81</v>
      </c>
      <c r="K4510">
        <v>87</v>
      </c>
      <c r="L4510">
        <v>84</v>
      </c>
      <c r="M4510">
        <v>90</v>
      </c>
      <c r="N4510">
        <v>82</v>
      </c>
      <c r="O4510">
        <v>72</v>
      </c>
      <c r="P4510">
        <v>83</v>
      </c>
      <c r="Q4510">
        <v>78</v>
      </c>
      <c r="R4510">
        <v>87</v>
      </c>
      <c r="S4510">
        <v>40</v>
      </c>
      <c r="T4510" s="34">
        <f>_xlfn.XLOOKUP(B4510,'LHA Demog pivot'!$B$4:$B$93,'LHA Demog pivot'!$C$4:$C$93,,,1)</f>
        <v>11235</v>
      </c>
      <c r="U4510" s="36">
        <f>ROUND(Table2[[#This Row],[LHA_Pop_2016]]*Table2[[#This Row],[C_ADR_7day]]/100000*7,0)</f>
        <v>10</v>
      </c>
      <c r="V4510" s="13">
        <f>IF(OR(Table2[[#This Row],[7d_positivity_public]]=0,ISBLANK(Table2[[#This Row],[7d_positivity_public]])),"",(Table2[[#This Row],[7d_positivity_public]]-Table2[[#This Row],[7d_positivity_all]])/Table2[[#This Row],[7d_positivity_public]])</f>
        <v>1</v>
      </c>
      <c r="W4510" s="13"/>
    </row>
    <row r="4511" spans="1:23" x14ac:dyDescent="0.25">
      <c r="A4511" s="10">
        <v>44544</v>
      </c>
      <c r="B4511">
        <v>510</v>
      </c>
      <c r="C4511" t="s">
        <v>301</v>
      </c>
      <c r="D4511">
        <v>0</v>
      </c>
      <c r="E4511">
        <v>0</v>
      </c>
      <c r="F4511">
        <v>0</v>
      </c>
      <c r="G4511">
        <v>0</v>
      </c>
      <c r="H4511">
        <v>91</v>
      </c>
      <c r="I4511">
        <v>20</v>
      </c>
      <c r="J4511">
        <v>86</v>
      </c>
      <c r="K4511">
        <v>91</v>
      </c>
      <c r="L4511">
        <v>90</v>
      </c>
      <c r="M4511">
        <v>92</v>
      </c>
      <c r="N4511">
        <v>86</v>
      </c>
      <c r="O4511">
        <v>80</v>
      </c>
      <c r="P4511">
        <v>87</v>
      </c>
      <c r="Q4511">
        <v>84</v>
      </c>
      <c r="R4511">
        <v>89</v>
      </c>
      <c r="S4511">
        <v>57</v>
      </c>
      <c r="T4511" s="34">
        <f>_xlfn.XLOOKUP(B4511,'LHA Demog pivot'!$B$4:$B$93,'LHA Demog pivot'!$C$4:$C$93,,,1)</f>
        <v>4198</v>
      </c>
      <c r="U4511" s="36">
        <f>ROUND(Table2[[#This Row],[LHA_Pop_2016]]*Table2[[#This Row],[C_ADR_7day]]/100000*7,0)</f>
        <v>0</v>
      </c>
      <c r="V4511" s="13" t="str">
        <f>IF(OR(Table2[[#This Row],[7d_positivity_public]]=0,ISBLANK(Table2[[#This Row],[7d_positivity_public]])),"",(Table2[[#This Row],[7d_positivity_public]]-Table2[[#This Row],[7d_positivity_all]])/Table2[[#This Row],[7d_positivity_public]])</f>
        <v/>
      </c>
      <c r="W4511" s="13"/>
    </row>
    <row r="4512" spans="1:23" x14ac:dyDescent="0.25">
      <c r="A4512" s="10">
        <v>44544</v>
      </c>
      <c r="B4512">
        <v>512</v>
      </c>
      <c r="C4512" t="s">
        <v>304</v>
      </c>
      <c r="D4512">
        <v>9</v>
      </c>
      <c r="E4512">
        <v>5</v>
      </c>
      <c r="F4512">
        <v>4</v>
      </c>
      <c r="G4512">
        <v>17</v>
      </c>
      <c r="H4512">
        <v>91</v>
      </c>
      <c r="I4512">
        <v>20</v>
      </c>
      <c r="J4512">
        <v>83</v>
      </c>
      <c r="K4512">
        <v>91</v>
      </c>
      <c r="L4512">
        <v>91</v>
      </c>
      <c r="M4512">
        <v>92</v>
      </c>
      <c r="N4512">
        <v>85</v>
      </c>
      <c r="O4512">
        <v>76</v>
      </c>
      <c r="P4512">
        <v>86</v>
      </c>
      <c r="Q4512">
        <v>83</v>
      </c>
      <c r="R4512">
        <v>89</v>
      </c>
      <c r="S4512">
        <v>46</v>
      </c>
      <c r="T4512" s="34">
        <f>_xlfn.XLOOKUP(B4512,'LHA Demog pivot'!$B$4:$B$93,'LHA Demog pivot'!$C$4:$C$93,,,1)</f>
        <v>13501</v>
      </c>
      <c r="U4512" s="36">
        <f>ROUND(Table2[[#This Row],[LHA_Pop_2016]]*Table2[[#This Row],[C_ADR_7day]]/100000*7,0)</f>
        <v>9</v>
      </c>
      <c r="V4512" s="13">
        <f>IF(OR(Table2[[#This Row],[7d_positivity_public]]=0,ISBLANK(Table2[[#This Row],[7d_positivity_public]])),"",(Table2[[#This Row],[7d_positivity_public]]-Table2[[#This Row],[7d_positivity_all]])/Table2[[#This Row],[7d_positivity_public]])</f>
        <v>1</v>
      </c>
      <c r="W4512" s="13"/>
    </row>
    <row r="4513" spans="1:23" x14ac:dyDescent="0.25">
      <c r="A4513" s="10">
        <v>44544</v>
      </c>
      <c r="B4513">
        <v>513</v>
      </c>
      <c r="C4513" t="s">
        <v>305</v>
      </c>
      <c r="D4513">
        <v>22</v>
      </c>
      <c r="E4513">
        <v>31</v>
      </c>
      <c r="F4513">
        <v>-9</v>
      </c>
      <c r="G4513">
        <v>24</v>
      </c>
      <c r="H4513">
        <v>86</v>
      </c>
      <c r="I4513">
        <v>7</v>
      </c>
      <c r="J4513">
        <v>75</v>
      </c>
      <c r="K4513">
        <v>87</v>
      </c>
      <c r="L4513">
        <v>85</v>
      </c>
      <c r="M4513">
        <v>88</v>
      </c>
      <c r="N4513">
        <v>80</v>
      </c>
      <c r="O4513">
        <v>61</v>
      </c>
      <c r="P4513">
        <v>82</v>
      </c>
      <c r="Q4513">
        <v>78</v>
      </c>
      <c r="R4513">
        <v>85</v>
      </c>
      <c r="S4513">
        <v>54</v>
      </c>
      <c r="T4513" s="34">
        <f>_xlfn.XLOOKUP(B4513,'LHA Demog pivot'!$B$4:$B$93,'LHA Demog pivot'!$C$4:$C$93,,,1)</f>
        <v>4223</v>
      </c>
      <c r="U4513" s="36">
        <f>ROUND(Table2[[#This Row],[LHA_Pop_2016]]*Table2[[#This Row],[C_ADR_7day]]/100000*7,0)</f>
        <v>7</v>
      </c>
      <c r="V4513" s="13">
        <f>IF(OR(Table2[[#This Row],[7d_positivity_public]]=0,ISBLANK(Table2[[#This Row],[7d_positivity_public]])),"",(Table2[[#This Row],[7d_positivity_public]]-Table2[[#This Row],[7d_positivity_all]])/Table2[[#This Row],[7d_positivity_public]])</f>
        <v>1</v>
      </c>
      <c r="W4513" s="13"/>
    </row>
    <row r="4514" spans="1:23" x14ac:dyDescent="0.25">
      <c r="A4514" s="10">
        <v>44544</v>
      </c>
      <c r="B4514">
        <v>514</v>
      </c>
      <c r="C4514" t="s">
        <v>306</v>
      </c>
      <c r="D4514">
        <v>3</v>
      </c>
      <c r="E4514">
        <v>10</v>
      </c>
      <c r="F4514">
        <v>-7</v>
      </c>
      <c r="G4514">
        <v>9</v>
      </c>
      <c r="H4514">
        <v>81</v>
      </c>
      <c r="I4514">
        <v>14</v>
      </c>
      <c r="J4514">
        <v>66</v>
      </c>
      <c r="K4514">
        <v>83</v>
      </c>
      <c r="L4514">
        <v>80</v>
      </c>
      <c r="M4514">
        <v>86</v>
      </c>
      <c r="N4514">
        <v>76</v>
      </c>
      <c r="O4514">
        <v>60</v>
      </c>
      <c r="P4514">
        <v>78</v>
      </c>
      <c r="Q4514">
        <v>73</v>
      </c>
      <c r="R4514">
        <v>83</v>
      </c>
      <c r="S4514">
        <v>57</v>
      </c>
      <c r="T4514" s="34">
        <f>_xlfn.XLOOKUP(B4514,'LHA Demog pivot'!$B$4:$B$93,'LHA Demog pivot'!$C$4:$C$93,,,1)</f>
        <v>16414</v>
      </c>
      <c r="U4514" s="36">
        <f>ROUND(Table2[[#This Row],[LHA_Pop_2016]]*Table2[[#This Row],[C_ADR_7day]]/100000*7,0)</f>
        <v>3</v>
      </c>
      <c r="V4514" s="13">
        <f>IF(OR(Table2[[#This Row],[7d_positivity_public]]=0,ISBLANK(Table2[[#This Row],[7d_positivity_public]])),"",(Table2[[#This Row],[7d_positivity_public]]-Table2[[#This Row],[7d_positivity_all]])/Table2[[#This Row],[7d_positivity_public]])</f>
        <v>1</v>
      </c>
      <c r="W4514" s="13"/>
    </row>
    <row r="4515" spans="1:23" x14ac:dyDescent="0.25">
      <c r="A4515" s="10">
        <v>44544</v>
      </c>
      <c r="B4515">
        <v>515</v>
      </c>
      <c r="C4515" t="s">
        <v>307</v>
      </c>
      <c r="D4515">
        <v>12</v>
      </c>
      <c r="E4515">
        <v>22</v>
      </c>
      <c r="F4515">
        <v>-10</v>
      </c>
      <c r="G4515">
        <v>11</v>
      </c>
      <c r="H4515">
        <v>100</v>
      </c>
      <c r="I4515">
        <v>16</v>
      </c>
      <c r="J4515">
        <v>78</v>
      </c>
      <c r="K4515">
        <v>100</v>
      </c>
      <c r="L4515">
        <v>100</v>
      </c>
      <c r="M4515">
        <v>100</v>
      </c>
      <c r="N4515">
        <v>96</v>
      </c>
      <c r="O4515">
        <v>72</v>
      </c>
      <c r="P4515">
        <v>98</v>
      </c>
      <c r="Q4515">
        <v>100</v>
      </c>
      <c r="R4515">
        <v>97</v>
      </c>
      <c r="S4515">
        <v>61</v>
      </c>
      <c r="T4515" s="34">
        <f>_xlfn.XLOOKUP(B4515,'LHA Demog pivot'!$B$4:$B$93,'LHA Demog pivot'!$C$4:$C$93,,,1)</f>
        <v>9090</v>
      </c>
      <c r="U4515" s="36">
        <f>ROUND(Table2[[#This Row],[LHA_Pop_2016]]*Table2[[#This Row],[C_ADR_7day]]/100000*7,0)</f>
        <v>8</v>
      </c>
      <c r="V4515" s="13">
        <f>IF(OR(Table2[[#This Row],[7d_positivity_public]]=0,ISBLANK(Table2[[#This Row],[7d_positivity_public]])),"",(Table2[[#This Row],[7d_positivity_public]]-Table2[[#This Row],[7d_positivity_all]])/Table2[[#This Row],[7d_positivity_public]])</f>
        <v>1</v>
      </c>
      <c r="W4515" s="13"/>
    </row>
    <row r="4516" spans="1:23" x14ac:dyDescent="0.25">
      <c r="A4516" s="10">
        <v>44544</v>
      </c>
      <c r="B4516">
        <v>517</v>
      </c>
      <c r="C4516" t="s">
        <v>308</v>
      </c>
      <c r="D4516">
        <v>17</v>
      </c>
      <c r="E4516">
        <v>27</v>
      </c>
      <c r="F4516">
        <v>-10</v>
      </c>
      <c r="G4516">
        <v>15</v>
      </c>
      <c r="H4516">
        <v>88</v>
      </c>
      <c r="I4516">
        <v>19</v>
      </c>
      <c r="J4516">
        <v>78</v>
      </c>
      <c r="K4516">
        <v>89</v>
      </c>
      <c r="L4516">
        <v>87</v>
      </c>
      <c r="M4516">
        <v>90</v>
      </c>
      <c r="N4516">
        <v>83</v>
      </c>
      <c r="O4516">
        <v>70</v>
      </c>
      <c r="P4516">
        <v>84</v>
      </c>
      <c r="Q4516">
        <v>81</v>
      </c>
      <c r="R4516">
        <v>87</v>
      </c>
      <c r="S4516">
        <v>55</v>
      </c>
      <c r="T4516" s="34">
        <f>_xlfn.XLOOKUP(B4516,'LHA Demog pivot'!$B$4:$B$93,'LHA Demog pivot'!$C$4:$C$93,,,1)</f>
        <v>20250</v>
      </c>
      <c r="U4516" s="36">
        <f>ROUND(Table2[[#This Row],[LHA_Pop_2016]]*Table2[[#This Row],[C_ADR_7day]]/100000*7,0)</f>
        <v>24</v>
      </c>
      <c r="V4516" s="13">
        <f>IF(OR(Table2[[#This Row],[7d_positivity_public]]=0,ISBLANK(Table2[[#This Row],[7d_positivity_public]])),"",(Table2[[#This Row],[7d_positivity_public]]-Table2[[#This Row],[7d_positivity_all]])/Table2[[#This Row],[7d_positivity_public]])</f>
        <v>1</v>
      </c>
      <c r="W4516" s="13"/>
    </row>
    <row r="4517" spans="1:23" x14ac:dyDescent="0.25">
      <c r="A4517" s="10">
        <v>44544</v>
      </c>
      <c r="B4517">
        <v>518</v>
      </c>
      <c r="C4517" t="s">
        <v>309</v>
      </c>
      <c r="D4517">
        <v>0</v>
      </c>
      <c r="E4517">
        <v>0</v>
      </c>
      <c r="F4517">
        <v>0</v>
      </c>
      <c r="G4517">
        <v>10</v>
      </c>
      <c r="H4517">
        <v>93</v>
      </c>
      <c r="I4517">
        <v>35</v>
      </c>
      <c r="J4517">
        <v>86</v>
      </c>
      <c r="K4517">
        <v>94</v>
      </c>
      <c r="L4517">
        <v>94</v>
      </c>
      <c r="M4517">
        <v>93</v>
      </c>
      <c r="N4517">
        <v>88</v>
      </c>
      <c r="O4517">
        <v>76</v>
      </c>
      <c r="P4517">
        <v>89</v>
      </c>
      <c r="Q4517">
        <v>88</v>
      </c>
      <c r="R4517">
        <v>91</v>
      </c>
      <c r="S4517">
        <v>67</v>
      </c>
      <c r="T4517" s="34">
        <f>_xlfn.XLOOKUP(B4517,'LHA Demog pivot'!$B$4:$B$93,'LHA Demog pivot'!$C$4:$C$93,,,1)</f>
        <v>1880</v>
      </c>
      <c r="U4517" s="36">
        <f>ROUND(Table2[[#This Row],[LHA_Pop_2016]]*Table2[[#This Row],[C_ADR_7day]]/100000*7,0)</f>
        <v>0</v>
      </c>
      <c r="V4517" s="13">
        <f>IF(OR(Table2[[#This Row],[7d_positivity_public]]=0,ISBLANK(Table2[[#This Row],[7d_positivity_public]])),"",(Table2[[#This Row],[7d_positivity_public]]-Table2[[#This Row],[7d_positivity_all]])/Table2[[#This Row],[7d_positivity_public]])</f>
        <v>1</v>
      </c>
      <c r="W4517" s="13"/>
    </row>
    <row r="4518" spans="1:23" x14ac:dyDescent="0.25">
      <c r="A4518" s="10">
        <v>44544</v>
      </c>
      <c r="B4518">
        <v>521</v>
      </c>
      <c r="C4518" t="s">
        <v>310</v>
      </c>
      <c r="D4518">
        <v>11</v>
      </c>
      <c r="E4518">
        <v>10</v>
      </c>
      <c r="F4518">
        <v>1</v>
      </c>
      <c r="G4518">
        <v>12</v>
      </c>
      <c r="H4518">
        <v>79</v>
      </c>
      <c r="I4518">
        <v>15</v>
      </c>
      <c r="J4518">
        <v>69</v>
      </c>
      <c r="K4518">
        <v>80</v>
      </c>
      <c r="L4518">
        <v>75</v>
      </c>
      <c r="M4518">
        <v>85</v>
      </c>
      <c r="N4518">
        <v>74</v>
      </c>
      <c r="O4518">
        <v>61</v>
      </c>
      <c r="P4518">
        <v>76</v>
      </c>
      <c r="Q4518">
        <v>67</v>
      </c>
      <c r="R4518">
        <v>82</v>
      </c>
      <c r="S4518">
        <v>57</v>
      </c>
      <c r="T4518" s="34">
        <f>_xlfn.XLOOKUP(B4518,'LHA Demog pivot'!$B$4:$B$93,'LHA Demog pivot'!$C$4:$C$93,,,1)</f>
        <v>23205</v>
      </c>
      <c r="U4518" s="36">
        <f>ROUND(Table2[[#This Row],[LHA_Pop_2016]]*Table2[[#This Row],[C_ADR_7day]]/100000*7,0)</f>
        <v>18</v>
      </c>
      <c r="V4518" s="13">
        <f>IF(OR(Table2[[#This Row],[7d_positivity_public]]=0,ISBLANK(Table2[[#This Row],[7d_positivity_public]])),"",(Table2[[#This Row],[7d_positivity_public]]-Table2[[#This Row],[7d_positivity_all]])/Table2[[#This Row],[7d_positivity_public]])</f>
        <v>1</v>
      </c>
      <c r="W4518" s="13"/>
    </row>
    <row r="4519" spans="1:23" x14ac:dyDescent="0.25">
      <c r="A4519" s="10">
        <v>44544</v>
      </c>
      <c r="B4519">
        <v>522</v>
      </c>
      <c r="C4519" t="s">
        <v>311</v>
      </c>
      <c r="D4519">
        <v>7</v>
      </c>
      <c r="E4519">
        <v>15</v>
      </c>
      <c r="F4519">
        <v>-8</v>
      </c>
      <c r="G4519">
        <v>6</v>
      </c>
      <c r="H4519">
        <v>79</v>
      </c>
      <c r="I4519">
        <v>19</v>
      </c>
      <c r="J4519">
        <v>60</v>
      </c>
      <c r="K4519">
        <v>81</v>
      </c>
      <c r="L4519">
        <v>76</v>
      </c>
      <c r="M4519">
        <v>84</v>
      </c>
      <c r="N4519">
        <v>74</v>
      </c>
      <c r="O4519">
        <v>53</v>
      </c>
      <c r="P4519">
        <v>76</v>
      </c>
      <c r="Q4519">
        <v>69</v>
      </c>
      <c r="R4519">
        <v>82</v>
      </c>
      <c r="S4519">
        <v>58</v>
      </c>
      <c r="T4519" s="34">
        <f>_xlfn.XLOOKUP(B4519,'LHA Demog pivot'!$B$4:$B$93,'LHA Demog pivot'!$C$4:$C$93,,,1)</f>
        <v>6256</v>
      </c>
      <c r="U4519" s="36">
        <f>ROUND(Table2[[#This Row],[LHA_Pop_2016]]*Table2[[#This Row],[C_ADR_7day]]/100000*7,0)</f>
        <v>3</v>
      </c>
      <c r="V4519" s="13">
        <f>IF(OR(Table2[[#This Row],[7d_positivity_public]]=0,ISBLANK(Table2[[#This Row],[7d_positivity_public]])),"",(Table2[[#This Row],[7d_positivity_public]]-Table2[[#This Row],[7d_positivity_all]])/Table2[[#This Row],[7d_positivity_public]])</f>
        <v>1</v>
      </c>
      <c r="W4519" s="13"/>
    </row>
    <row r="4520" spans="1:23" x14ac:dyDescent="0.25">
      <c r="A4520" s="10">
        <v>44544</v>
      </c>
      <c r="B4520">
        <v>523</v>
      </c>
      <c r="C4520" t="s">
        <v>312</v>
      </c>
      <c r="D4520">
        <v>1</v>
      </c>
      <c r="E4520">
        <v>2</v>
      </c>
      <c r="F4520">
        <v>-1</v>
      </c>
      <c r="G4520">
        <v>1</v>
      </c>
      <c r="H4520">
        <v>76</v>
      </c>
      <c r="I4520">
        <v>6</v>
      </c>
      <c r="J4520">
        <v>61</v>
      </c>
      <c r="K4520">
        <v>78</v>
      </c>
      <c r="L4520">
        <v>72</v>
      </c>
      <c r="M4520">
        <v>83</v>
      </c>
      <c r="N4520">
        <v>71</v>
      </c>
      <c r="O4520">
        <v>54</v>
      </c>
      <c r="P4520">
        <v>72</v>
      </c>
      <c r="Q4520">
        <v>64</v>
      </c>
      <c r="R4520">
        <v>80</v>
      </c>
      <c r="S4520">
        <v>48</v>
      </c>
      <c r="T4520" s="34">
        <f>_xlfn.XLOOKUP(B4520,'LHA Demog pivot'!$B$4:$B$93,'LHA Demog pivot'!$C$4:$C$93,,,1)</f>
        <v>15857</v>
      </c>
      <c r="U4520" s="36">
        <f>ROUND(Table2[[#This Row],[LHA_Pop_2016]]*Table2[[#This Row],[C_ADR_7day]]/100000*7,0)</f>
        <v>1</v>
      </c>
      <c r="V4520" s="13">
        <f>IF(OR(Table2[[#This Row],[7d_positivity_public]]=0,ISBLANK(Table2[[#This Row],[7d_positivity_public]])),"",(Table2[[#This Row],[7d_positivity_public]]-Table2[[#This Row],[7d_positivity_all]])/Table2[[#This Row],[7d_positivity_public]])</f>
        <v>1</v>
      </c>
      <c r="W4520" s="13"/>
    </row>
    <row r="4521" spans="1:23" x14ac:dyDescent="0.25">
      <c r="A4521" s="10">
        <v>44544</v>
      </c>
      <c r="B4521">
        <v>524</v>
      </c>
      <c r="C4521" t="s">
        <v>313</v>
      </c>
      <c r="D4521">
        <v>8</v>
      </c>
      <c r="E4521">
        <v>9</v>
      </c>
      <c r="F4521">
        <v>-1</v>
      </c>
      <c r="G4521">
        <v>10</v>
      </c>
      <c r="H4521">
        <v>88</v>
      </c>
      <c r="I4521">
        <v>15</v>
      </c>
      <c r="J4521">
        <v>77</v>
      </c>
      <c r="K4521">
        <v>89</v>
      </c>
      <c r="L4521">
        <v>87</v>
      </c>
      <c r="M4521">
        <v>90</v>
      </c>
      <c r="N4521">
        <v>83</v>
      </c>
      <c r="O4521">
        <v>71</v>
      </c>
      <c r="P4521">
        <v>84</v>
      </c>
      <c r="Q4521">
        <v>80</v>
      </c>
      <c r="R4521">
        <v>88</v>
      </c>
      <c r="S4521">
        <v>58</v>
      </c>
      <c r="T4521" s="34">
        <f>_xlfn.XLOOKUP(B4521,'LHA Demog pivot'!$B$4:$B$93,'LHA Demog pivot'!$C$4:$C$93,,,1)</f>
        <v>95077</v>
      </c>
      <c r="U4521" s="36">
        <f>ROUND(Table2[[#This Row],[LHA_Pop_2016]]*Table2[[#This Row],[C_ADR_7day]]/100000*7,0)</f>
        <v>53</v>
      </c>
      <c r="V4521" s="13">
        <f>IF(OR(Table2[[#This Row],[7d_positivity_public]]=0,ISBLANK(Table2[[#This Row],[7d_positivity_public]])),"",(Table2[[#This Row],[7d_positivity_public]]-Table2[[#This Row],[7d_positivity_all]])/Table2[[#This Row],[7d_positivity_public]])</f>
        <v>1</v>
      </c>
      <c r="W4521" s="13"/>
    </row>
    <row r="4522" spans="1:23" x14ac:dyDescent="0.25">
      <c r="A4522" s="10">
        <v>44544</v>
      </c>
      <c r="B4522">
        <v>531</v>
      </c>
      <c r="C4522" t="s">
        <v>314</v>
      </c>
      <c r="D4522">
        <v>12</v>
      </c>
      <c r="E4522">
        <v>21</v>
      </c>
      <c r="F4522">
        <v>-9</v>
      </c>
      <c r="G4522">
        <v>16</v>
      </c>
      <c r="H4522">
        <v>71</v>
      </c>
      <c r="I4522">
        <v>10</v>
      </c>
      <c r="J4522">
        <v>51</v>
      </c>
      <c r="K4522">
        <v>72</v>
      </c>
      <c r="L4522">
        <v>67</v>
      </c>
      <c r="M4522">
        <v>79</v>
      </c>
      <c r="N4522">
        <v>64</v>
      </c>
      <c r="O4522">
        <v>43</v>
      </c>
      <c r="P4522">
        <v>66</v>
      </c>
      <c r="Q4522">
        <v>59</v>
      </c>
      <c r="R4522">
        <v>75</v>
      </c>
      <c r="S4522">
        <v>54</v>
      </c>
      <c r="T4522" s="34">
        <f>_xlfn.XLOOKUP(B4522,'LHA Demog pivot'!$B$4:$B$93,'LHA Demog pivot'!$C$4:$C$93,,,1)</f>
        <v>26850</v>
      </c>
      <c r="U4522" s="36">
        <f>ROUND(Table2[[#This Row],[LHA_Pop_2016]]*Table2[[#This Row],[C_ADR_7day]]/100000*7,0)</f>
        <v>23</v>
      </c>
      <c r="V4522" s="13">
        <f>IF(OR(Table2[[#This Row],[7d_positivity_public]]=0,ISBLANK(Table2[[#This Row],[7d_positivity_public]])),"",(Table2[[#This Row],[7d_positivity_public]]-Table2[[#This Row],[7d_positivity_all]])/Table2[[#This Row],[7d_positivity_public]])</f>
        <v>1</v>
      </c>
      <c r="W4522" s="13"/>
    </row>
    <row r="4523" spans="1:23" x14ac:dyDescent="0.25">
      <c r="A4523" s="10">
        <v>44544</v>
      </c>
      <c r="B4523">
        <v>532</v>
      </c>
      <c r="C4523" t="s">
        <v>315</v>
      </c>
      <c r="D4523">
        <v>16</v>
      </c>
      <c r="E4523">
        <v>26</v>
      </c>
      <c r="F4523">
        <v>-10</v>
      </c>
      <c r="G4523">
        <v>17</v>
      </c>
      <c r="H4523">
        <v>74</v>
      </c>
      <c r="I4523">
        <v>9</v>
      </c>
      <c r="J4523">
        <v>53</v>
      </c>
      <c r="K4523">
        <v>76</v>
      </c>
      <c r="L4523">
        <v>73</v>
      </c>
      <c r="M4523">
        <v>82</v>
      </c>
      <c r="N4523">
        <v>68</v>
      </c>
      <c r="O4523">
        <v>47</v>
      </c>
      <c r="P4523">
        <v>70</v>
      </c>
      <c r="Q4523">
        <v>66</v>
      </c>
      <c r="R4523">
        <v>77</v>
      </c>
      <c r="S4523">
        <v>48</v>
      </c>
      <c r="T4523" s="34">
        <f>_xlfn.XLOOKUP(B4523,'LHA Demog pivot'!$B$4:$B$93,'LHA Demog pivot'!$C$4:$C$93,,,1)</f>
        <v>35521</v>
      </c>
      <c r="U4523" s="36">
        <f>ROUND(Table2[[#This Row],[LHA_Pop_2016]]*Table2[[#This Row],[C_ADR_7day]]/100000*7,0)</f>
        <v>40</v>
      </c>
      <c r="V4523" s="13">
        <f>IF(OR(Table2[[#This Row],[7d_positivity_public]]=0,ISBLANK(Table2[[#This Row],[7d_positivity_public]])),"",(Table2[[#This Row],[7d_positivity_public]]-Table2[[#This Row],[7d_positivity_all]])/Table2[[#This Row],[7d_positivity_public]])</f>
        <v>1</v>
      </c>
      <c r="W4523" s="13"/>
    </row>
    <row r="4524" spans="1:23" x14ac:dyDescent="0.25">
      <c r="A4524" s="10">
        <v>44544</v>
      </c>
      <c r="B4524">
        <v>533</v>
      </c>
      <c r="C4524" t="s">
        <v>316</v>
      </c>
      <c r="D4524">
        <v>8</v>
      </c>
      <c r="E4524">
        <v>8</v>
      </c>
      <c r="F4524">
        <v>0</v>
      </c>
      <c r="G4524">
        <v>23</v>
      </c>
      <c r="H4524">
        <v>73</v>
      </c>
      <c r="I4524">
        <v>11</v>
      </c>
      <c r="J4524">
        <v>62</v>
      </c>
      <c r="K4524">
        <v>74</v>
      </c>
      <c r="L4524">
        <v>71</v>
      </c>
      <c r="M4524">
        <v>79</v>
      </c>
      <c r="N4524">
        <v>66</v>
      </c>
      <c r="O4524">
        <v>50</v>
      </c>
      <c r="P4524">
        <v>68</v>
      </c>
      <c r="Q4524">
        <v>62</v>
      </c>
      <c r="R4524">
        <v>75</v>
      </c>
      <c r="S4524">
        <v>50</v>
      </c>
      <c r="T4524" s="34">
        <f>_xlfn.XLOOKUP(B4524,'LHA Demog pivot'!$B$4:$B$93,'LHA Demog pivot'!$C$4:$C$93,,,1)</f>
        <v>5514</v>
      </c>
      <c r="U4524" s="36">
        <f>ROUND(Table2[[#This Row],[LHA_Pop_2016]]*Table2[[#This Row],[C_ADR_7day]]/100000*7,0)</f>
        <v>3</v>
      </c>
      <c r="V4524" s="13">
        <f>IF(OR(Table2[[#This Row],[7d_positivity_public]]=0,ISBLANK(Table2[[#This Row],[7d_positivity_public]])),"",(Table2[[#This Row],[7d_positivity_public]]-Table2[[#This Row],[7d_positivity_all]])/Table2[[#This Row],[7d_positivity_public]])</f>
        <v>1</v>
      </c>
      <c r="W4524" s="13"/>
    </row>
    <row r="4525" spans="1:23" x14ac:dyDescent="0.25">
      <c r="A4525" s="10">
        <v>44544</v>
      </c>
      <c r="B4525">
        <v>555</v>
      </c>
      <c r="C4525" t="s">
        <v>317</v>
      </c>
      <c r="D4525">
        <v>0</v>
      </c>
      <c r="E4525">
        <v>20</v>
      </c>
      <c r="F4525">
        <v>-20</v>
      </c>
      <c r="G4525">
        <v>22</v>
      </c>
      <c r="H4525">
        <v>92</v>
      </c>
      <c r="I4525">
        <v>3</v>
      </c>
      <c r="J4525">
        <v>71</v>
      </c>
      <c r="K4525">
        <v>93</v>
      </c>
      <c r="L4525">
        <v>94</v>
      </c>
      <c r="M4525">
        <v>93</v>
      </c>
      <c r="N4525">
        <v>83</v>
      </c>
      <c r="O4525">
        <v>61</v>
      </c>
      <c r="P4525">
        <v>85</v>
      </c>
      <c r="Q4525">
        <v>82</v>
      </c>
      <c r="R4525">
        <v>88</v>
      </c>
      <c r="S4525">
        <v>58</v>
      </c>
      <c r="T4525" s="34">
        <f>_xlfn.XLOOKUP(B4525,'LHA Demog pivot'!$B$4:$B$93,'LHA Demog pivot'!$C$4:$C$93,,,1)</f>
        <v>2049</v>
      </c>
      <c r="U4525" s="36">
        <f>ROUND(Table2[[#This Row],[LHA_Pop_2016]]*Table2[[#This Row],[C_ADR_7day]]/100000*7,0)</f>
        <v>0</v>
      </c>
      <c r="V4525" s="13">
        <f>IF(OR(Table2[[#This Row],[7d_positivity_public]]=0,ISBLANK(Table2[[#This Row],[7d_positivity_public]])),"",(Table2[[#This Row],[7d_positivity_public]]-Table2[[#This Row],[7d_positivity_all]])/Table2[[#This Row],[7d_positivity_public]])</f>
        <v>1</v>
      </c>
      <c r="W4525" s="13"/>
    </row>
    <row r="4526" spans="1:23" x14ac:dyDescent="0.25">
      <c r="A4526" s="10">
        <v>44547</v>
      </c>
      <c r="B4526">
        <v>111</v>
      </c>
      <c r="C4526" t="s">
        <v>242</v>
      </c>
      <c r="D4526">
        <v>18</v>
      </c>
      <c r="E4526">
        <v>7</v>
      </c>
      <c r="F4526">
        <v>11</v>
      </c>
      <c r="G4526">
        <v>9</v>
      </c>
      <c r="H4526">
        <v>89</v>
      </c>
      <c r="I4526">
        <v>21</v>
      </c>
      <c r="J4526">
        <v>81</v>
      </c>
      <c r="K4526">
        <v>90</v>
      </c>
      <c r="L4526">
        <v>89</v>
      </c>
      <c r="M4526">
        <v>90</v>
      </c>
      <c r="N4526">
        <v>85</v>
      </c>
      <c r="O4526">
        <v>76</v>
      </c>
      <c r="P4526">
        <v>85</v>
      </c>
      <c r="Q4526">
        <v>83</v>
      </c>
      <c r="R4526">
        <v>88</v>
      </c>
      <c r="S4526">
        <v>64</v>
      </c>
      <c r="T4526" s="34">
        <f>_xlfn.XLOOKUP(B4526,'LHA Demog pivot'!$B$4:$B$93,'LHA Demog pivot'!$C$4:$C$93,,,1)</f>
        <v>15531</v>
      </c>
      <c r="U4526" s="36">
        <f>ROUND(Table2[[#This Row],[LHA_Pop_2016]]*Table2[[#This Row],[C_ADR_7day]]/100000*7,0)</f>
        <v>20</v>
      </c>
      <c r="V4526" s="13">
        <f>IF(OR(Table2[[#This Row],[7d_positivity_public]]=0,ISBLANK(Table2[[#This Row],[7d_positivity_public]])),"",(Table2[[#This Row],[7d_positivity_public]]-Table2[[#This Row],[7d_positivity_all]])/Table2[[#This Row],[7d_positivity_public]])</f>
        <v>1</v>
      </c>
      <c r="W4526" s="13"/>
    </row>
    <row r="4527" spans="1:23" x14ac:dyDescent="0.25">
      <c r="A4527" s="10">
        <v>44547</v>
      </c>
      <c r="B4527">
        <v>112</v>
      </c>
      <c r="C4527" t="s">
        <v>243</v>
      </c>
      <c r="D4527">
        <v>6</v>
      </c>
      <c r="E4527">
        <v>3</v>
      </c>
      <c r="F4527">
        <v>3</v>
      </c>
      <c r="G4527">
        <v>3</v>
      </c>
      <c r="H4527">
        <v>86</v>
      </c>
      <c r="I4527">
        <v>21</v>
      </c>
      <c r="J4527">
        <v>78</v>
      </c>
      <c r="K4527">
        <v>87</v>
      </c>
      <c r="L4527">
        <v>83</v>
      </c>
      <c r="M4527">
        <v>90</v>
      </c>
      <c r="N4527">
        <v>83</v>
      </c>
      <c r="O4527">
        <v>72</v>
      </c>
      <c r="P4527">
        <v>83</v>
      </c>
      <c r="Q4527">
        <v>77</v>
      </c>
      <c r="R4527">
        <v>88</v>
      </c>
      <c r="S4527">
        <v>69</v>
      </c>
      <c r="T4527" s="34">
        <f>_xlfn.XLOOKUP(B4527,'LHA Demog pivot'!$B$4:$B$93,'LHA Demog pivot'!$C$4:$C$93,,,1)</f>
        <v>26248</v>
      </c>
      <c r="U4527" s="36">
        <f>ROUND(Table2[[#This Row],[LHA_Pop_2016]]*Table2[[#This Row],[C_ADR_7day]]/100000*7,0)</f>
        <v>11</v>
      </c>
      <c r="V4527" s="13">
        <f>IF(OR(Table2[[#This Row],[7d_positivity_public]]=0,ISBLANK(Table2[[#This Row],[7d_positivity_public]])),"",(Table2[[#This Row],[7d_positivity_public]]-Table2[[#This Row],[7d_positivity_all]])/Table2[[#This Row],[7d_positivity_public]])</f>
        <v>1</v>
      </c>
      <c r="W4527" s="13"/>
    </row>
    <row r="4528" spans="1:23" x14ac:dyDescent="0.25">
      <c r="A4528" s="10">
        <v>44547</v>
      </c>
      <c r="B4528">
        <v>113</v>
      </c>
      <c r="C4528" t="s">
        <v>244</v>
      </c>
      <c r="D4528">
        <v>17</v>
      </c>
      <c r="E4528">
        <v>15</v>
      </c>
      <c r="F4528">
        <v>2</v>
      </c>
      <c r="G4528">
        <v>7</v>
      </c>
      <c r="H4528">
        <v>90</v>
      </c>
      <c r="I4528">
        <v>37</v>
      </c>
      <c r="J4528">
        <v>90</v>
      </c>
      <c r="K4528">
        <v>90</v>
      </c>
      <c r="L4528">
        <v>88</v>
      </c>
      <c r="M4528">
        <v>93</v>
      </c>
      <c r="N4528">
        <v>88</v>
      </c>
      <c r="O4528">
        <v>85</v>
      </c>
      <c r="P4528">
        <v>88</v>
      </c>
      <c r="Q4528">
        <v>84</v>
      </c>
      <c r="R4528">
        <v>91</v>
      </c>
      <c r="S4528">
        <v>76</v>
      </c>
      <c r="T4528" s="34">
        <f>_xlfn.XLOOKUP(B4528,'LHA Demog pivot'!$B$4:$B$93,'LHA Demog pivot'!$C$4:$C$93,,,1)</f>
        <v>9178</v>
      </c>
      <c r="U4528" s="36">
        <f>ROUND(Table2[[#This Row],[LHA_Pop_2016]]*Table2[[#This Row],[C_ADR_7day]]/100000*7,0)</f>
        <v>11</v>
      </c>
      <c r="V4528" s="13">
        <f>IF(OR(Table2[[#This Row],[7d_positivity_public]]=0,ISBLANK(Table2[[#This Row],[7d_positivity_public]])),"",(Table2[[#This Row],[7d_positivity_public]]-Table2[[#This Row],[7d_positivity_all]])/Table2[[#This Row],[7d_positivity_public]])</f>
        <v>1</v>
      </c>
      <c r="W4528" s="13"/>
    </row>
    <row r="4529" spans="1:23" x14ac:dyDescent="0.25">
      <c r="A4529" s="10">
        <v>44547</v>
      </c>
      <c r="B4529">
        <v>114</v>
      </c>
      <c r="C4529" t="s">
        <v>245</v>
      </c>
      <c r="D4529">
        <v>12</v>
      </c>
      <c r="E4529">
        <v>7</v>
      </c>
      <c r="F4529">
        <v>5</v>
      </c>
      <c r="G4529">
        <v>8</v>
      </c>
      <c r="H4529">
        <v>93</v>
      </c>
      <c r="I4529">
        <v>24</v>
      </c>
      <c r="J4529">
        <v>81</v>
      </c>
      <c r="K4529">
        <v>94</v>
      </c>
      <c r="L4529">
        <v>94</v>
      </c>
      <c r="M4529">
        <v>94</v>
      </c>
      <c r="N4529">
        <v>89</v>
      </c>
      <c r="O4529">
        <v>73</v>
      </c>
      <c r="P4529">
        <v>90</v>
      </c>
      <c r="Q4529">
        <v>87</v>
      </c>
      <c r="R4529">
        <v>92</v>
      </c>
      <c r="S4529">
        <v>67</v>
      </c>
      <c r="T4529" s="34">
        <f>_xlfn.XLOOKUP(B4529,'LHA Demog pivot'!$B$4:$B$93,'LHA Demog pivot'!$C$4:$C$93,,,1)</f>
        <v>9487</v>
      </c>
      <c r="U4529" s="36">
        <f>ROUND(Table2[[#This Row],[LHA_Pop_2016]]*Table2[[#This Row],[C_ADR_7day]]/100000*7,0)</f>
        <v>8</v>
      </c>
      <c r="V4529" s="13">
        <f>IF(OR(Table2[[#This Row],[7d_positivity_public]]=0,ISBLANK(Table2[[#This Row],[7d_positivity_public]])),"",(Table2[[#This Row],[7d_positivity_public]]-Table2[[#This Row],[7d_positivity_all]])/Table2[[#This Row],[7d_positivity_public]])</f>
        <v>1</v>
      </c>
      <c r="W4529" s="13"/>
    </row>
    <row r="4530" spans="1:23" x14ac:dyDescent="0.25">
      <c r="A4530" s="10">
        <v>44547</v>
      </c>
      <c r="B4530">
        <v>115</v>
      </c>
      <c r="C4530" t="s">
        <v>246</v>
      </c>
      <c r="D4530">
        <v>1</v>
      </c>
      <c r="E4530">
        <v>6</v>
      </c>
      <c r="F4530">
        <v>-5</v>
      </c>
      <c r="G4530">
        <v>1</v>
      </c>
      <c r="H4530">
        <v>75</v>
      </c>
      <c r="I4530">
        <v>13</v>
      </c>
      <c r="J4530">
        <v>54</v>
      </c>
      <c r="K4530">
        <v>77</v>
      </c>
      <c r="L4530">
        <v>67</v>
      </c>
      <c r="M4530">
        <v>83</v>
      </c>
      <c r="N4530">
        <v>71</v>
      </c>
      <c r="O4530">
        <v>48</v>
      </c>
      <c r="P4530">
        <v>73</v>
      </c>
      <c r="Q4530">
        <v>61</v>
      </c>
      <c r="R4530">
        <v>80</v>
      </c>
      <c r="S4530">
        <v>56</v>
      </c>
      <c r="T4530" s="34">
        <f>_xlfn.XLOOKUP(B4530,'LHA Demog pivot'!$B$4:$B$93,'LHA Demog pivot'!$C$4:$C$93,,,1)</f>
        <v>12634</v>
      </c>
      <c r="U4530" s="36">
        <f>ROUND(Table2[[#This Row],[LHA_Pop_2016]]*Table2[[#This Row],[C_ADR_7day]]/100000*7,0)</f>
        <v>1</v>
      </c>
      <c r="V4530" s="13">
        <f>IF(OR(Table2[[#This Row],[7d_positivity_public]]=0,ISBLANK(Table2[[#This Row],[7d_positivity_public]])),"",(Table2[[#This Row],[7d_positivity_public]]-Table2[[#This Row],[7d_positivity_all]])/Table2[[#This Row],[7d_positivity_public]])</f>
        <v>1</v>
      </c>
      <c r="W4530" s="13"/>
    </row>
    <row r="4531" spans="1:23" x14ac:dyDescent="0.25">
      <c r="A4531" s="10">
        <v>44547</v>
      </c>
      <c r="B4531">
        <v>116</v>
      </c>
      <c r="C4531" t="s">
        <v>247</v>
      </c>
      <c r="D4531">
        <v>2</v>
      </c>
      <c r="E4531">
        <v>0</v>
      </c>
      <c r="F4531">
        <v>2</v>
      </c>
      <c r="G4531">
        <v>2</v>
      </c>
      <c r="H4531">
        <v>94</v>
      </c>
      <c r="I4531">
        <v>25</v>
      </c>
      <c r="J4531">
        <v>81</v>
      </c>
      <c r="K4531">
        <v>95</v>
      </c>
      <c r="L4531">
        <v>99</v>
      </c>
      <c r="M4531">
        <v>90</v>
      </c>
      <c r="N4531">
        <v>90</v>
      </c>
      <c r="O4531">
        <v>77</v>
      </c>
      <c r="P4531">
        <v>91</v>
      </c>
      <c r="Q4531">
        <v>93</v>
      </c>
      <c r="R4531">
        <v>88</v>
      </c>
      <c r="S4531">
        <v>66</v>
      </c>
      <c r="T4531" s="34">
        <f>_xlfn.XLOOKUP(B4531,'LHA Demog pivot'!$B$4:$B$93,'LHA Demog pivot'!$C$4:$C$93,,,1)</f>
        <v>6851</v>
      </c>
      <c r="U4531" s="36">
        <f>ROUND(Table2[[#This Row],[LHA_Pop_2016]]*Table2[[#This Row],[C_ADR_7day]]/100000*7,0)</f>
        <v>1</v>
      </c>
      <c r="V4531" s="13">
        <f>IF(OR(Table2[[#This Row],[7d_positivity_public]]=0,ISBLANK(Table2[[#This Row],[7d_positivity_public]])),"",(Table2[[#This Row],[7d_positivity_public]]-Table2[[#This Row],[7d_positivity_all]])/Table2[[#This Row],[7d_positivity_public]])</f>
        <v>1</v>
      </c>
      <c r="W4531" s="13"/>
    </row>
    <row r="4532" spans="1:23" x14ac:dyDescent="0.25">
      <c r="A4532" s="10">
        <v>44547</v>
      </c>
      <c r="B4532">
        <v>121</v>
      </c>
      <c r="C4532" t="s">
        <v>248</v>
      </c>
      <c r="D4532">
        <v>0</v>
      </c>
      <c r="E4532">
        <v>4</v>
      </c>
      <c r="F4532">
        <v>-4</v>
      </c>
      <c r="G4532">
        <v>0</v>
      </c>
      <c r="H4532">
        <v>76</v>
      </c>
      <c r="I4532">
        <v>9</v>
      </c>
      <c r="J4532">
        <v>53</v>
      </c>
      <c r="K4532">
        <v>77</v>
      </c>
      <c r="L4532">
        <v>64</v>
      </c>
      <c r="M4532">
        <v>83</v>
      </c>
      <c r="N4532">
        <v>71</v>
      </c>
      <c r="O4532">
        <v>47</v>
      </c>
      <c r="P4532">
        <v>73</v>
      </c>
      <c r="Q4532">
        <v>58</v>
      </c>
      <c r="R4532">
        <v>79</v>
      </c>
      <c r="S4532">
        <v>48</v>
      </c>
      <c r="T4532" s="34">
        <f>_xlfn.XLOOKUP(B4532,'LHA Demog pivot'!$B$4:$B$93,'LHA Demog pivot'!$C$4:$C$93,,,1)</f>
        <v>3209</v>
      </c>
      <c r="U4532" s="36">
        <f>ROUND(Table2[[#This Row],[LHA_Pop_2016]]*Table2[[#This Row],[C_ADR_7day]]/100000*7,0)</f>
        <v>0</v>
      </c>
      <c r="V4532" s="13" t="str">
        <f>IF(OR(Table2[[#This Row],[7d_positivity_public]]=0,ISBLANK(Table2[[#This Row],[7d_positivity_public]])),"",(Table2[[#This Row],[7d_positivity_public]]-Table2[[#This Row],[7d_positivity_all]])/Table2[[#This Row],[7d_positivity_public]])</f>
        <v/>
      </c>
      <c r="W4532" s="13"/>
    </row>
    <row r="4533" spans="1:23" x14ac:dyDescent="0.25">
      <c r="A4533" s="10">
        <v>44547</v>
      </c>
      <c r="B4533">
        <v>122</v>
      </c>
      <c r="C4533" t="s">
        <v>249</v>
      </c>
      <c r="D4533">
        <v>4</v>
      </c>
      <c r="E4533">
        <v>3</v>
      </c>
      <c r="F4533">
        <v>1</v>
      </c>
      <c r="G4533">
        <v>4</v>
      </c>
      <c r="H4533">
        <v>80</v>
      </c>
      <c r="I4533">
        <v>13</v>
      </c>
      <c r="J4533">
        <v>68</v>
      </c>
      <c r="K4533">
        <v>81</v>
      </c>
      <c r="L4533">
        <v>77</v>
      </c>
      <c r="M4533">
        <v>85</v>
      </c>
      <c r="N4533">
        <v>77</v>
      </c>
      <c r="O4533">
        <v>63</v>
      </c>
      <c r="P4533">
        <v>78</v>
      </c>
      <c r="Q4533">
        <v>73</v>
      </c>
      <c r="R4533">
        <v>83</v>
      </c>
      <c r="S4533">
        <v>53</v>
      </c>
      <c r="T4533" s="34">
        <f>_xlfn.XLOOKUP(B4533,'LHA Demog pivot'!$B$4:$B$93,'LHA Demog pivot'!$C$4:$C$93,,,1)</f>
        <v>25523</v>
      </c>
      <c r="U4533" s="36">
        <f>ROUND(Table2[[#This Row],[LHA_Pop_2016]]*Table2[[#This Row],[C_ADR_7day]]/100000*7,0)</f>
        <v>7</v>
      </c>
      <c r="V4533" s="13">
        <f>IF(OR(Table2[[#This Row],[7d_positivity_public]]=0,ISBLANK(Table2[[#This Row],[7d_positivity_public]])),"",(Table2[[#This Row],[7d_positivity_public]]-Table2[[#This Row],[7d_positivity_all]])/Table2[[#This Row],[7d_positivity_public]])</f>
        <v>1</v>
      </c>
      <c r="W4533" s="13"/>
    </row>
    <row r="4534" spans="1:23" x14ac:dyDescent="0.25">
      <c r="A4534" s="10">
        <v>44547</v>
      </c>
      <c r="B4534">
        <v>123</v>
      </c>
      <c r="C4534" t="s">
        <v>250</v>
      </c>
      <c r="D4534">
        <v>5</v>
      </c>
      <c r="E4534">
        <v>7</v>
      </c>
      <c r="F4534">
        <v>-2</v>
      </c>
      <c r="G4534">
        <v>6</v>
      </c>
      <c r="H4534">
        <v>84</v>
      </c>
      <c r="I4534">
        <v>20</v>
      </c>
      <c r="J4534">
        <v>73</v>
      </c>
      <c r="K4534">
        <v>85</v>
      </c>
      <c r="L4534">
        <v>81</v>
      </c>
      <c r="M4534">
        <v>88</v>
      </c>
      <c r="N4534">
        <v>81</v>
      </c>
      <c r="O4534">
        <v>68</v>
      </c>
      <c r="P4534">
        <v>82</v>
      </c>
      <c r="Q4534">
        <v>77</v>
      </c>
      <c r="R4534">
        <v>86</v>
      </c>
      <c r="S4534">
        <v>66</v>
      </c>
      <c r="T4534" s="34">
        <f>_xlfn.XLOOKUP(B4534,'LHA Demog pivot'!$B$4:$B$93,'LHA Demog pivot'!$C$4:$C$93,,,1)</f>
        <v>13710</v>
      </c>
      <c r="U4534" s="36">
        <f>ROUND(Table2[[#This Row],[LHA_Pop_2016]]*Table2[[#This Row],[C_ADR_7day]]/100000*7,0)</f>
        <v>5</v>
      </c>
      <c r="V4534" s="13">
        <f>IF(OR(Table2[[#This Row],[7d_positivity_public]]=0,ISBLANK(Table2[[#This Row],[7d_positivity_public]])),"",(Table2[[#This Row],[7d_positivity_public]]-Table2[[#This Row],[7d_positivity_all]])/Table2[[#This Row],[7d_positivity_public]])</f>
        <v>1</v>
      </c>
      <c r="W4534" s="13"/>
    </row>
    <row r="4535" spans="1:23" x14ac:dyDescent="0.25">
      <c r="A4535" s="10">
        <v>44547</v>
      </c>
      <c r="B4535">
        <v>124</v>
      </c>
      <c r="C4535" t="s">
        <v>251</v>
      </c>
      <c r="D4535">
        <v>0</v>
      </c>
      <c r="E4535">
        <v>27</v>
      </c>
      <c r="F4535">
        <v>-27</v>
      </c>
      <c r="G4535">
        <v>7</v>
      </c>
      <c r="H4535">
        <v>80</v>
      </c>
      <c r="I4535">
        <v>13</v>
      </c>
      <c r="J4535">
        <v>64</v>
      </c>
      <c r="K4535">
        <v>81</v>
      </c>
      <c r="L4535">
        <v>71</v>
      </c>
      <c r="M4535">
        <v>85</v>
      </c>
      <c r="N4535">
        <v>76</v>
      </c>
      <c r="O4535">
        <v>59</v>
      </c>
      <c r="P4535">
        <v>77</v>
      </c>
      <c r="Q4535">
        <v>65</v>
      </c>
      <c r="R4535">
        <v>83</v>
      </c>
      <c r="S4535">
        <v>55</v>
      </c>
      <c r="T4535" s="34">
        <f>_xlfn.XLOOKUP(B4535,'LHA Demog pivot'!$B$4:$B$93,'LHA Demog pivot'!$C$4:$C$93,,,1)</f>
        <v>4501</v>
      </c>
      <c r="U4535" s="36">
        <f>ROUND(Table2[[#This Row],[LHA_Pop_2016]]*Table2[[#This Row],[C_ADR_7day]]/100000*7,0)</f>
        <v>0</v>
      </c>
      <c r="V4535" s="13">
        <f>IF(OR(Table2[[#This Row],[7d_positivity_public]]=0,ISBLANK(Table2[[#This Row],[7d_positivity_public]])),"",(Table2[[#This Row],[7d_positivity_public]]-Table2[[#This Row],[7d_positivity_all]])/Table2[[#This Row],[7d_positivity_public]])</f>
        <v>1</v>
      </c>
      <c r="W4535" s="13"/>
    </row>
    <row r="4536" spans="1:23" x14ac:dyDescent="0.25">
      <c r="A4536" s="10">
        <v>44547</v>
      </c>
      <c r="B4536">
        <v>125</v>
      </c>
      <c r="C4536" t="s">
        <v>252</v>
      </c>
      <c r="D4536">
        <v>2</v>
      </c>
      <c r="E4536">
        <v>1</v>
      </c>
      <c r="F4536">
        <v>1</v>
      </c>
      <c r="G4536">
        <v>1</v>
      </c>
      <c r="H4536">
        <v>90</v>
      </c>
      <c r="I4536">
        <v>25</v>
      </c>
      <c r="J4536">
        <v>85</v>
      </c>
      <c r="K4536">
        <v>90</v>
      </c>
      <c r="L4536">
        <v>87</v>
      </c>
      <c r="M4536">
        <v>92</v>
      </c>
      <c r="N4536">
        <v>87</v>
      </c>
      <c r="O4536">
        <v>80</v>
      </c>
      <c r="P4536">
        <v>87</v>
      </c>
      <c r="Q4536">
        <v>83</v>
      </c>
      <c r="R4536">
        <v>91</v>
      </c>
      <c r="S4536">
        <v>73</v>
      </c>
      <c r="T4536" s="34">
        <f>_xlfn.XLOOKUP(B4536,'LHA Demog pivot'!$B$4:$B$93,'LHA Demog pivot'!$C$4:$C$93,,,1)</f>
        <v>19367</v>
      </c>
      <c r="U4536" s="36">
        <f>ROUND(Table2[[#This Row],[LHA_Pop_2016]]*Table2[[#This Row],[C_ADR_7day]]/100000*7,0)</f>
        <v>3</v>
      </c>
      <c r="V4536" s="13">
        <f>IF(OR(Table2[[#This Row],[7d_positivity_public]]=0,ISBLANK(Table2[[#This Row],[7d_positivity_public]])),"",(Table2[[#This Row],[7d_positivity_public]]-Table2[[#This Row],[7d_positivity_all]])/Table2[[#This Row],[7d_positivity_public]])</f>
        <v>1</v>
      </c>
      <c r="W4536" s="13"/>
    </row>
    <row r="4537" spans="1:23" x14ac:dyDescent="0.25">
      <c r="A4537" s="10">
        <v>44547</v>
      </c>
      <c r="B4537">
        <v>126</v>
      </c>
      <c r="C4537" t="s">
        <v>83</v>
      </c>
      <c r="D4537">
        <v>0</v>
      </c>
      <c r="E4537">
        <v>2</v>
      </c>
      <c r="F4537">
        <v>-2</v>
      </c>
      <c r="G4537">
        <v>0</v>
      </c>
      <c r="H4537">
        <v>81</v>
      </c>
      <c r="I4537">
        <v>8</v>
      </c>
      <c r="J4537">
        <v>62</v>
      </c>
      <c r="K4537">
        <v>82</v>
      </c>
      <c r="L4537">
        <v>74</v>
      </c>
      <c r="M4537">
        <v>86</v>
      </c>
      <c r="N4537">
        <v>77</v>
      </c>
      <c r="O4537">
        <v>57</v>
      </c>
      <c r="P4537">
        <v>79</v>
      </c>
      <c r="Q4537">
        <v>68</v>
      </c>
      <c r="R4537">
        <v>84</v>
      </c>
      <c r="S4537">
        <v>48</v>
      </c>
      <c r="T4537" s="34">
        <f>_xlfn.XLOOKUP(B4537,'LHA Demog pivot'!$B$4:$B$93,'LHA Demog pivot'!$C$4:$C$93,,,1)</f>
        <v>8611</v>
      </c>
      <c r="U4537" s="36">
        <f>ROUND(Table2[[#This Row],[LHA_Pop_2016]]*Table2[[#This Row],[C_ADR_7day]]/100000*7,0)</f>
        <v>0</v>
      </c>
      <c r="V4537" s="13" t="str">
        <f>IF(OR(Table2[[#This Row],[7d_positivity_public]]=0,ISBLANK(Table2[[#This Row],[7d_positivity_public]])),"",(Table2[[#This Row],[7d_positivity_public]]-Table2[[#This Row],[7d_positivity_all]])/Table2[[#This Row],[7d_positivity_public]])</f>
        <v/>
      </c>
      <c r="W4537" s="13"/>
    </row>
    <row r="4538" spans="1:23" x14ac:dyDescent="0.25">
      <c r="A4538" s="10">
        <v>44547</v>
      </c>
      <c r="B4538">
        <v>127</v>
      </c>
      <c r="C4538" t="s">
        <v>84</v>
      </c>
      <c r="D4538">
        <v>8</v>
      </c>
      <c r="E4538">
        <v>8</v>
      </c>
      <c r="F4538">
        <v>0</v>
      </c>
      <c r="G4538">
        <v>4</v>
      </c>
      <c r="H4538">
        <v>74</v>
      </c>
      <c r="I4538">
        <v>9</v>
      </c>
      <c r="J4538">
        <v>49</v>
      </c>
      <c r="K4538">
        <v>75</v>
      </c>
      <c r="L4538">
        <v>70</v>
      </c>
      <c r="M4538">
        <v>78</v>
      </c>
      <c r="N4538">
        <v>70</v>
      </c>
      <c r="O4538">
        <v>45</v>
      </c>
      <c r="P4538">
        <v>72</v>
      </c>
      <c r="Q4538">
        <v>62</v>
      </c>
      <c r="R4538">
        <v>76</v>
      </c>
      <c r="S4538">
        <v>52</v>
      </c>
      <c r="T4538" s="34">
        <f>_xlfn.XLOOKUP(B4538,'LHA Demog pivot'!$B$4:$B$93,'LHA Demog pivot'!$C$4:$C$93,,,1)</f>
        <v>3469</v>
      </c>
      <c r="U4538" s="36">
        <f>ROUND(Table2[[#This Row],[LHA_Pop_2016]]*Table2[[#This Row],[C_ADR_7day]]/100000*7,0)</f>
        <v>2</v>
      </c>
      <c r="V4538" s="13">
        <f>IF(OR(Table2[[#This Row],[7d_positivity_public]]=0,ISBLANK(Table2[[#This Row],[7d_positivity_public]])),"",(Table2[[#This Row],[7d_positivity_public]]-Table2[[#This Row],[7d_positivity_all]])/Table2[[#This Row],[7d_positivity_public]])</f>
        <v>1</v>
      </c>
      <c r="W4538" s="13"/>
    </row>
    <row r="4539" spans="1:23" x14ac:dyDescent="0.25">
      <c r="A4539" s="10">
        <v>44547</v>
      </c>
      <c r="B4539">
        <v>131</v>
      </c>
      <c r="C4539" t="s">
        <v>87</v>
      </c>
      <c r="D4539">
        <v>2</v>
      </c>
      <c r="E4539">
        <v>1</v>
      </c>
      <c r="F4539">
        <v>1</v>
      </c>
      <c r="G4539">
        <v>3</v>
      </c>
      <c r="H4539">
        <v>91</v>
      </c>
      <c r="I4539">
        <v>16</v>
      </c>
      <c r="J4539">
        <v>78</v>
      </c>
      <c r="K4539">
        <v>92</v>
      </c>
      <c r="L4539">
        <v>91</v>
      </c>
      <c r="M4539">
        <v>92</v>
      </c>
      <c r="N4539">
        <v>87</v>
      </c>
      <c r="O4539">
        <v>74</v>
      </c>
      <c r="P4539">
        <v>88</v>
      </c>
      <c r="Q4539">
        <v>86</v>
      </c>
      <c r="R4539">
        <v>89</v>
      </c>
      <c r="S4539">
        <v>63</v>
      </c>
      <c r="T4539" s="34">
        <f>_xlfn.XLOOKUP(B4539,'LHA Demog pivot'!$B$4:$B$93,'LHA Demog pivot'!$C$4:$C$93,,,1)</f>
        <v>19231</v>
      </c>
      <c r="U4539" s="36">
        <f>ROUND(Table2[[#This Row],[LHA_Pop_2016]]*Table2[[#This Row],[C_ADR_7day]]/100000*7,0)</f>
        <v>3</v>
      </c>
      <c r="V4539" s="13">
        <f>IF(OR(Table2[[#This Row],[7d_positivity_public]]=0,ISBLANK(Table2[[#This Row],[7d_positivity_public]])),"",(Table2[[#This Row],[7d_positivity_public]]-Table2[[#This Row],[7d_positivity_all]])/Table2[[#This Row],[7d_positivity_public]])</f>
        <v>1</v>
      </c>
      <c r="W4539" s="13"/>
    </row>
    <row r="4540" spans="1:23" x14ac:dyDescent="0.25">
      <c r="A4540" s="10">
        <v>44547</v>
      </c>
      <c r="B4540">
        <v>132</v>
      </c>
      <c r="C4540" t="s">
        <v>89</v>
      </c>
      <c r="D4540">
        <v>3</v>
      </c>
      <c r="E4540">
        <v>6</v>
      </c>
      <c r="F4540">
        <v>-3</v>
      </c>
      <c r="G4540">
        <v>2</v>
      </c>
      <c r="H4540">
        <v>89</v>
      </c>
      <c r="I4540">
        <v>23</v>
      </c>
      <c r="J4540">
        <v>86</v>
      </c>
      <c r="K4540">
        <v>89</v>
      </c>
      <c r="L4540">
        <v>85</v>
      </c>
      <c r="M4540">
        <v>91</v>
      </c>
      <c r="N4540">
        <v>86</v>
      </c>
      <c r="O4540">
        <v>80</v>
      </c>
      <c r="P4540">
        <v>86</v>
      </c>
      <c r="Q4540">
        <v>81</v>
      </c>
      <c r="R4540">
        <v>89</v>
      </c>
      <c r="S4540">
        <v>70</v>
      </c>
      <c r="T4540" s="34">
        <f>_xlfn.XLOOKUP(B4540,'LHA Demog pivot'!$B$4:$B$93,'LHA Demog pivot'!$C$4:$C$93,,,1)</f>
        <v>41799</v>
      </c>
      <c r="U4540" s="36">
        <f>ROUND(Table2[[#This Row],[LHA_Pop_2016]]*Table2[[#This Row],[C_ADR_7day]]/100000*7,0)</f>
        <v>9</v>
      </c>
      <c r="V4540" s="13">
        <f>IF(OR(Table2[[#This Row],[7d_positivity_public]]=0,ISBLANK(Table2[[#This Row],[7d_positivity_public]])),"",(Table2[[#This Row],[7d_positivity_public]]-Table2[[#This Row],[7d_positivity_all]])/Table2[[#This Row],[7d_positivity_public]])</f>
        <v>1</v>
      </c>
      <c r="W4540" s="13"/>
    </row>
    <row r="4541" spans="1:23" x14ac:dyDescent="0.25">
      <c r="A4541" s="10">
        <v>44547</v>
      </c>
      <c r="B4541">
        <v>133</v>
      </c>
      <c r="C4541" t="s">
        <v>91</v>
      </c>
      <c r="D4541">
        <v>5</v>
      </c>
      <c r="E4541">
        <v>5</v>
      </c>
      <c r="F4541">
        <v>0</v>
      </c>
      <c r="G4541">
        <v>0</v>
      </c>
      <c r="H4541">
        <v>83</v>
      </c>
      <c r="I4541">
        <v>16</v>
      </c>
      <c r="J4541">
        <v>70</v>
      </c>
      <c r="K4541">
        <v>84</v>
      </c>
      <c r="L4541">
        <v>85</v>
      </c>
      <c r="M4541">
        <v>84</v>
      </c>
      <c r="N4541">
        <v>79</v>
      </c>
      <c r="O4541">
        <v>62</v>
      </c>
      <c r="P4541">
        <v>80</v>
      </c>
      <c r="Q4541">
        <v>79</v>
      </c>
      <c r="R4541">
        <v>81</v>
      </c>
      <c r="S4541">
        <v>58</v>
      </c>
      <c r="T4541" s="34">
        <f>_xlfn.XLOOKUP(B4541,'LHA Demog pivot'!$B$4:$B$93,'LHA Demog pivot'!$C$4:$C$93,,,1)</f>
        <v>5101</v>
      </c>
      <c r="U4541" s="36">
        <f>ROUND(Table2[[#This Row],[LHA_Pop_2016]]*Table2[[#This Row],[C_ADR_7day]]/100000*7,0)</f>
        <v>2</v>
      </c>
      <c r="V4541" s="13" t="str">
        <f>IF(OR(Table2[[#This Row],[7d_positivity_public]]=0,ISBLANK(Table2[[#This Row],[7d_positivity_public]])),"",(Table2[[#This Row],[7d_positivity_public]]-Table2[[#This Row],[7d_positivity_all]])/Table2[[#This Row],[7d_positivity_public]])</f>
        <v/>
      </c>
      <c r="W4541" s="13"/>
    </row>
    <row r="4542" spans="1:23" x14ac:dyDescent="0.25">
      <c r="A4542" s="10">
        <v>44547</v>
      </c>
      <c r="B4542">
        <v>134</v>
      </c>
      <c r="C4542" t="s">
        <v>93</v>
      </c>
      <c r="D4542">
        <v>0</v>
      </c>
      <c r="E4542">
        <v>3</v>
      </c>
      <c r="F4542">
        <v>-3</v>
      </c>
      <c r="G4542">
        <v>0</v>
      </c>
      <c r="H4542">
        <v>84</v>
      </c>
      <c r="I4542">
        <v>16</v>
      </c>
      <c r="J4542">
        <v>72</v>
      </c>
      <c r="K4542">
        <v>84</v>
      </c>
      <c r="L4542">
        <v>81</v>
      </c>
      <c r="M4542">
        <v>86</v>
      </c>
      <c r="N4542">
        <v>80</v>
      </c>
      <c r="O4542">
        <v>65</v>
      </c>
      <c r="P4542">
        <v>81</v>
      </c>
      <c r="Q4542">
        <v>75</v>
      </c>
      <c r="R4542">
        <v>83</v>
      </c>
      <c r="S4542">
        <v>53</v>
      </c>
      <c r="T4542" s="34">
        <f>_xlfn.XLOOKUP(B4542,'LHA Demog pivot'!$B$4:$B$93,'LHA Demog pivot'!$C$4:$C$93,,,1)</f>
        <v>4781</v>
      </c>
      <c r="U4542" s="36">
        <f>ROUND(Table2[[#This Row],[LHA_Pop_2016]]*Table2[[#This Row],[C_ADR_7day]]/100000*7,0)</f>
        <v>0</v>
      </c>
      <c r="V4542" s="13" t="str">
        <f>IF(OR(Table2[[#This Row],[7d_positivity_public]]=0,ISBLANK(Table2[[#This Row],[7d_positivity_public]])),"",(Table2[[#This Row],[7d_positivity_public]]-Table2[[#This Row],[7d_positivity_all]])/Table2[[#This Row],[7d_positivity_public]])</f>
        <v/>
      </c>
      <c r="W4542" s="13"/>
    </row>
    <row r="4543" spans="1:23" x14ac:dyDescent="0.25">
      <c r="A4543" s="10">
        <v>44547</v>
      </c>
      <c r="B4543">
        <v>135</v>
      </c>
      <c r="C4543" t="s">
        <v>95</v>
      </c>
      <c r="D4543">
        <v>15</v>
      </c>
      <c r="E4543">
        <v>19</v>
      </c>
      <c r="F4543">
        <v>-4</v>
      </c>
      <c r="G4543">
        <v>8</v>
      </c>
      <c r="H4543">
        <v>79</v>
      </c>
      <c r="I4543">
        <v>11</v>
      </c>
      <c r="J4543">
        <v>63</v>
      </c>
      <c r="K4543">
        <v>80</v>
      </c>
      <c r="L4543">
        <v>71</v>
      </c>
      <c r="M4543">
        <v>87</v>
      </c>
      <c r="N4543">
        <v>76</v>
      </c>
      <c r="O4543">
        <v>58</v>
      </c>
      <c r="P4543">
        <v>77</v>
      </c>
      <c r="Q4543">
        <v>67</v>
      </c>
      <c r="R4543">
        <v>85</v>
      </c>
      <c r="S4543">
        <v>62</v>
      </c>
      <c r="T4543" s="34">
        <f>_xlfn.XLOOKUP(B4543,'LHA Demog pivot'!$B$4:$B$93,'LHA Demog pivot'!$C$4:$C$93,,,1)</f>
        <v>10220</v>
      </c>
      <c r="U4543" s="36">
        <f>ROUND(Table2[[#This Row],[LHA_Pop_2016]]*Table2[[#This Row],[C_ADR_7day]]/100000*7,0)</f>
        <v>11</v>
      </c>
      <c r="V4543" s="13">
        <f>IF(OR(Table2[[#This Row],[7d_positivity_public]]=0,ISBLANK(Table2[[#This Row],[7d_positivity_public]])),"",(Table2[[#This Row],[7d_positivity_public]]-Table2[[#This Row],[7d_positivity_all]])/Table2[[#This Row],[7d_positivity_public]])</f>
        <v>1</v>
      </c>
      <c r="W4543" s="13"/>
    </row>
    <row r="4544" spans="1:23" x14ac:dyDescent="0.25">
      <c r="A4544" s="10">
        <v>44547</v>
      </c>
      <c r="B4544">
        <v>136</v>
      </c>
      <c r="C4544" t="s">
        <v>253</v>
      </c>
      <c r="D4544">
        <v>11</v>
      </c>
      <c r="E4544">
        <v>7</v>
      </c>
      <c r="F4544">
        <v>4</v>
      </c>
      <c r="G4544">
        <v>7</v>
      </c>
      <c r="H4544">
        <v>85</v>
      </c>
      <c r="I4544">
        <v>16</v>
      </c>
      <c r="J4544">
        <v>79</v>
      </c>
      <c r="K4544">
        <v>85</v>
      </c>
      <c r="L4544">
        <v>79</v>
      </c>
      <c r="M4544">
        <v>90</v>
      </c>
      <c r="N4544">
        <v>82</v>
      </c>
      <c r="O4544">
        <v>74</v>
      </c>
      <c r="P4544">
        <v>83</v>
      </c>
      <c r="Q4544">
        <v>75</v>
      </c>
      <c r="R4544">
        <v>88</v>
      </c>
      <c r="S4544">
        <v>70</v>
      </c>
      <c r="T4544" s="34">
        <f>_xlfn.XLOOKUP(B4544,'LHA Demog pivot'!$B$4:$B$93,'LHA Demog pivot'!$C$4:$C$93,,,1)</f>
        <v>66849</v>
      </c>
      <c r="U4544" s="36">
        <f>ROUND(Table2[[#This Row],[LHA_Pop_2016]]*Table2[[#This Row],[C_ADR_7day]]/100000*7,0)</f>
        <v>51</v>
      </c>
      <c r="V4544" s="13">
        <f>IF(OR(Table2[[#This Row],[7d_positivity_public]]=0,ISBLANK(Table2[[#This Row],[7d_positivity_public]])),"",(Table2[[#This Row],[7d_positivity_public]]-Table2[[#This Row],[7d_positivity_all]])/Table2[[#This Row],[7d_positivity_public]])</f>
        <v>1</v>
      </c>
      <c r="W4544" s="13"/>
    </row>
    <row r="4545" spans="1:23" x14ac:dyDescent="0.25">
      <c r="A4545" s="10">
        <v>44547</v>
      </c>
      <c r="B4545">
        <v>137</v>
      </c>
      <c r="C4545" t="s">
        <v>254</v>
      </c>
      <c r="D4545">
        <v>11</v>
      </c>
      <c r="E4545">
        <v>9</v>
      </c>
      <c r="F4545">
        <v>2</v>
      </c>
      <c r="G4545">
        <v>6</v>
      </c>
      <c r="H4545">
        <v>89</v>
      </c>
      <c r="I4545">
        <v>21</v>
      </c>
      <c r="J4545">
        <v>80</v>
      </c>
      <c r="K4545">
        <v>90</v>
      </c>
      <c r="L4545">
        <v>88</v>
      </c>
      <c r="M4545">
        <v>91</v>
      </c>
      <c r="N4545">
        <v>86</v>
      </c>
      <c r="O4545">
        <v>76</v>
      </c>
      <c r="P4545">
        <v>87</v>
      </c>
      <c r="Q4545">
        <v>84</v>
      </c>
      <c r="R4545">
        <v>89</v>
      </c>
      <c r="S4545">
        <v>62</v>
      </c>
      <c r="T4545" s="34">
        <f>_xlfn.XLOOKUP(B4545,'LHA Demog pivot'!$B$4:$B$93,'LHA Demog pivot'!$C$4:$C$93,,,1)</f>
        <v>194882</v>
      </c>
      <c r="U4545" s="36">
        <f>ROUND(Table2[[#This Row],[LHA_Pop_2016]]*Table2[[#This Row],[C_ADR_7day]]/100000*7,0)</f>
        <v>150</v>
      </c>
      <c r="V4545" s="13">
        <f>IF(OR(Table2[[#This Row],[7d_positivity_public]]=0,ISBLANK(Table2[[#This Row],[7d_positivity_public]])),"",(Table2[[#This Row],[7d_positivity_public]]-Table2[[#This Row],[7d_positivity_all]])/Table2[[#This Row],[7d_positivity_public]])</f>
        <v>1</v>
      </c>
      <c r="W4545" s="13"/>
    </row>
    <row r="4546" spans="1:23" x14ac:dyDescent="0.25">
      <c r="A4546" s="10">
        <v>44547</v>
      </c>
      <c r="B4546">
        <v>138</v>
      </c>
      <c r="C4546" t="s">
        <v>116</v>
      </c>
      <c r="D4546">
        <v>6</v>
      </c>
      <c r="E4546">
        <v>4</v>
      </c>
      <c r="F4546">
        <v>2</v>
      </c>
      <c r="G4546">
        <v>4</v>
      </c>
      <c r="H4546">
        <v>88</v>
      </c>
      <c r="I4546">
        <v>17</v>
      </c>
      <c r="J4546">
        <v>82</v>
      </c>
      <c r="K4546">
        <v>88</v>
      </c>
      <c r="L4546">
        <v>83</v>
      </c>
      <c r="M4546">
        <v>91</v>
      </c>
      <c r="N4546">
        <v>85</v>
      </c>
      <c r="O4546">
        <v>77</v>
      </c>
      <c r="P4546">
        <v>86</v>
      </c>
      <c r="Q4546">
        <v>80</v>
      </c>
      <c r="R4546">
        <v>90</v>
      </c>
      <c r="S4546">
        <v>66</v>
      </c>
      <c r="T4546" s="34">
        <f>_xlfn.XLOOKUP(B4546,'LHA Demog pivot'!$B$4:$B$93,'LHA Demog pivot'!$C$4:$C$93,,,1)</f>
        <v>12110</v>
      </c>
      <c r="U4546" s="36">
        <f>ROUND(Table2[[#This Row],[LHA_Pop_2016]]*Table2[[#This Row],[C_ADR_7day]]/100000*7,0)</f>
        <v>5</v>
      </c>
      <c r="V4546" s="13">
        <f>IF(OR(Table2[[#This Row],[7d_positivity_public]]=0,ISBLANK(Table2[[#This Row],[7d_positivity_public]])),"",(Table2[[#This Row],[7d_positivity_public]]-Table2[[#This Row],[7d_positivity_all]])/Table2[[#This Row],[7d_positivity_public]])</f>
        <v>1</v>
      </c>
      <c r="W4546" s="13"/>
    </row>
    <row r="4547" spans="1:23" x14ac:dyDescent="0.25">
      <c r="A4547" s="10">
        <v>44547</v>
      </c>
      <c r="B4547">
        <v>139</v>
      </c>
      <c r="C4547" t="s">
        <v>118</v>
      </c>
      <c r="D4547">
        <v>16</v>
      </c>
      <c r="E4547">
        <v>9</v>
      </c>
      <c r="F4547">
        <v>7</v>
      </c>
      <c r="G4547">
        <v>12</v>
      </c>
      <c r="H4547">
        <v>74</v>
      </c>
      <c r="I4547">
        <v>9</v>
      </c>
      <c r="J4547">
        <v>46</v>
      </c>
      <c r="K4547">
        <v>76</v>
      </c>
      <c r="L4547">
        <v>64</v>
      </c>
      <c r="M4547">
        <v>83</v>
      </c>
      <c r="N4547">
        <v>70</v>
      </c>
      <c r="O4547">
        <v>42</v>
      </c>
      <c r="P4547">
        <v>72</v>
      </c>
      <c r="Q4547">
        <v>58</v>
      </c>
      <c r="R4547">
        <v>81</v>
      </c>
      <c r="S4547">
        <v>56</v>
      </c>
      <c r="T4547" s="34">
        <f>_xlfn.XLOOKUP(B4547,'LHA Demog pivot'!$B$4:$B$93,'LHA Demog pivot'!$C$4:$C$93,,,1)</f>
        <v>7285</v>
      </c>
      <c r="U4547" s="36">
        <f>ROUND(Table2[[#This Row],[LHA_Pop_2016]]*Table2[[#This Row],[C_ADR_7day]]/100000*7,0)</f>
        <v>8</v>
      </c>
      <c r="V4547" s="13">
        <f>IF(OR(Table2[[#This Row],[7d_positivity_public]]=0,ISBLANK(Table2[[#This Row],[7d_positivity_public]])),"",(Table2[[#This Row],[7d_positivity_public]]-Table2[[#This Row],[7d_positivity_all]])/Table2[[#This Row],[7d_positivity_public]])</f>
        <v>1</v>
      </c>
      <c r="W4547" s="13"/>
    </row>
    <row r="4548" spans="1:23" x14ac:dyDescent="0.25">
      <c r="A4548" s="10">
        <v>44547</v>
      </c>
      <c r="B4548">
        <v>141</v>
      </c>
      <c r="C4548" t="s">
        <v>255</v>
      </c>
      <c r="D4548">
        <v>5</v>
      </c>
      <c r="E4548">
        <v>2</v>
      </c>
      <c r="F4548">
        <v>3</v>
      </c>
      <c r="G4548">
        <v>2</v>
      </c>
      <c r="H4548">
        <v>97</v>
      </c>
      <c r="I4548">
        <v>26</v>
      </c>
      <c r="J4548">
        <v>88</v>
      </c>
      <c r="K4548">
        <v>97</v>
      </c>
      <c r="L4548">
        <v>99</v>
      </c>
      <c r="M4548">
        <v>94</v>
      </c>
      <c r="N4548">
        <v>92</v>
      </c>
      <c r="O4548">
        <v>81</v>
      </c>
      <c r="P4548">
        <v>93</v>
      </c>
      <c r="Q4548">
        <v>94</v>
      </c>
      <c r="R4548">
        <v>92</v>
      </c>
      <c r="S4548">
        <v>71</v>
      </c>
      <c r="T4548" s="34">
        <f>_xlfn.XLOOKUP(B4548,'LHA Demog pivot'!$B$4:$B$93,'LHA Demog pivot'!$C$4:$C$93,,,1)</f>
        <v>8085</v>
      </c>
      <c r="U4548" s="36">
        <f>ROUND(Table2[[#This Row],[LHA_Pop_2016]]*Table2[[#This Row],[C_ADR_7day]]/100000*7,0)</f>
        <v>3</v>
      </c>
      <c r="V4548" s="13">
        <f>IF(OR(Table2[[#This Row],[7d_positivity_public]]=0,ISBLANK(Table2[[#This Row],[7d_positivity_public]])),"",(Table2[[#This Row],[7d_positivity_public]]-Table2[[#This Row],[7d_positivity_all]])/Table2[[#This Row],[7d_positivity_public]])</f>
        <v>1</v>
      </c>
      <c r="W4548" s="13"/>
    </row>
    <row r="4549" spans="1:23" x14ac:dyDescent="0.25">
      <c r="A4549" s="10">
        <v>44547</v>
      </c>
      <c r="B4549">
        <v>142</v>
      </c>
      <c r="C4549" t="s">
        <v>120</v>
      </c>
      <c r="D4549">
        <v>10</v>
      </c>
      <c r="E4549">
        <v>11</v>
      </c>
      <c r="F4549">
        <v>-1</v>
      </c>
      <c r="G4549">
        <v>6</v>
      </c>
      <c r="H4549">
        <v>82</v>
      </c>
      <c r="I4549">
        <v>13</v>
      </c>
      <c r="J4549">
        <v>68</v>
      </c>
      <c r="K4549">
        <v>83</v>
      </c>
      <c r="L4549">
        <v>75</v>
      </c>
      <c r="M4549">
        <v>88</v>
      </c>
      <c r="N4549">
        <v>79</v>
      </c>
      <c r="O4549">
        <v>64</v>
      </c>
      <c r="P4549">
        <v>80</v>
      </c>
      <c r="Q4549">
        <v>70</v>
      </c>
      <c r="R4549">
        <v>86</v>
      </c>
      <c r="S4549">
        <v>66</v>
      </c>
      <c r="T4549" s="34">
        <f>_xlfn.XLOOKUP(B4549,'LHA Demog pivot'!$B$4:$B$93,'LHA Demog pivot'!$C$4:$C$93,,,1)</f>
        <v>33648</v>
      </c>
      <c r="U4549" s="36">
        <f>ROUND(Table2[[#This Row],[LHA_Pop_2016]]*Table2[[#This Row],[C_ADR_7day]]/100000*7,0)</f>
        <v>24</v>
      </c>
      <c r="V4549" s="13">
        <f>IF(OR(Table2[[#This Row],[7d_positivity_public]]=0,ISBLANK(Table2[[#This Row],[7d_positivity_public]])),"",(Table2[[#This Row],[7d_positivity_public]]-Table2[[#This Row],[7d_positivity_all]])/Table2[[#This Row],[7d_positivity_public]])</f>
        <v>1</v>
      </c>
      <c r="W4549" s="13"/>
    </row>
    <row r="4550" spans="1:23" x14ac:dyDescent="0.25">
      <c r="A4550" s="10">
        <v>44547</v>
      </c>
      <c r="B4550">
        <v>143</v>
      </c>
      <c r="C4550" t="s">
        <v>256</v>
      </c>
      <c r="D4550">
        <v>18</v>
      </c>
      <c r="E4550">
        <v>13</v>
      </c>
      <c r="F4550">
        <v>5</v>
      </c>
      <c r="G4550">
        <v>10</v>
      </c>
      <c r="H4550">
        <v>90</v>
      </c>
      <c r="I4550">
        <v>16</v>
      </c>
      <c r="J4550">
        <v>83</v>
      </c>
      <c r="K4550">
        <v>91</v>
      </c>
      <c r="L4550">
        <v>89</v>
      </c>
      <c r="M4550">
        <v>92</v>
      </c>
      <c r="N4550">
        <v>87</v>
      </c>
      <c r="O4550">
        <v>79</v>
      </c>
      <c r="P4550">
        <v>87</v>
      </c>
      <c r="Q4550">
        <v>85</v>
      </c>
      <c r="R4550">
        <v>90</v>
      </c>
      <c r="S4550">
        <v>70</v>
      </c>
      <c r="T4550" s="34">
        <f>_xlfn.XLOOKUP(B4550,'LHA Demog pivot'!$B$4:$B$93,'LHA Demog pivot'!$C$4:$C$93,,,1)</f>
        <v>113287</v>
      </c>
      <c r="U4550" s="36">
        <f>ROUND(Table2[[#This Row],[LHA_Pop_2016]]*Table2[[#This Row],[C_ADR_7day]]/100000*7,0)</f>
        <v>143</v>
      </c>
      <c r="V4550" s="13">
        <f>IF(OR(Table2[[#This Row],[7d_positivity_public]]=0,ISBLANK(Table2[[#This Row],[7d_positivity_public]])),"",(Table2[[#This Row],[7d_positivity_public]]-Table2[[#This Row],[7d_positivity_all]])/Table2[[#This Row],[7d_positivity_public]])</f>
        <v>1</v>
      </c>
      <c r="W4550" s="13"/>
    </row>
    <row r="4551" spans="1:23" x14ac:dyDescent="0.25">
      <c r="A4551" s="10">
        <v>44547</v>
      </c>
      <c r="B4551">
        <v>144</v>
      </c>
      <c r="C4551" t="s">
        <v>257</v>
      </c>
      <c r="D4551">
        <v>5</v>
      </c>
      <c r="E4551">
        <v>6</v>
      </c>
      <c r="F4551">
        <v>-1</v>
      </c>
      <c r="G4551">
        <v>5</v>
      </c>
      <c r="H4551">
        <v>78</v>
      </c>
      <c r="I4551">
        <v>18</v>
      </c>
      <c r="J4551">
        <v>64</v>
      </c>
      <c r="K4551">
        <v>79</v>
      </c>
      <c r="L4551">
        <v>69</v>
      </c>
      <c r="M4551">
        <v>84</v>
      </c>
      <c r="N4551">
        <v>75</v>
      </c>
      <c r="O4551">
        <v>58</v>
      </c>
      <c r="P4551">
        <v>76</v>
      </c>
      <c r="Q4551">
        <v>62</v>
      </c>
      <c r="R4551">
        <v>82</v>
      </c>
      <c r="S4551">
        <v>59</v>
      </c>
      <c r="T4551" s="34">
        <f>_xlfn.XLOOKUP(B4551,'LHA Demog pivot'!$B$4:$B$93,'LHA Demog pivot'!$C$4:$C$93,,,1)</f>
        <v>14112</v>
      </c>
      <c r="U4551" s="36">
        <f>ROUND(Table2[[#This Row],[LHA_Pop_2016]]*Table2[[#This Row],[C_ADR_7day]]/100000*7,0)</f>
        <v>5</v>
      </c>
      <c r="V4551" s="13">
        <f>IF(OR(Table2[[#This Row],[7d_positivity_public]]=0,ISBLANK(Table2[[#This Row],[7d_positivity_public]])),"",(Table2[[#This Row],[7d_positivity_public]]-Table2[[#This Row],[7d_positivity_all]])/Table2[[#This Row],[7d_positivity_public]])</f>
        <v>1</v>
      </c>
      <c r="W4551" s="13"/>
    </row>
    <row r="4552" spans="1:23" x14ac:dyDescent="0.25">
      <c r="A4552" s="10">
        <v>44547</v>
      </c>
      <c r="B4552">
        <v>145</v>
      </c>
      <c r="C4552" t="s">
        <v>258</v>
      </c>
      <c r="D4552">
        <v>7</v>
      </c>
      <c r="E4552">
        <v>30</v>
      </c>
      <c r="F4552">
        <v>-23</v>
      </c>
      <c r="G4552">
        <v>10</v>
      </c>
      <c r="H4552">
        <v>79</v>
      </c>
      <c r="I4552">
        <v>22</v>
      </c>
      <c r="J4552">
        <v>65</v>
      </c>
      <c r="K4552">
        <v>80</v>
      </c>
      <c r="L4552">
        <v>74</v>
      </c>
      <c r="M4552">
        <v>83</v>
      </c>
      <c r="N4552">
        <v>75</v>
      </c>
      <c r="O4552">
        <v>61</v>
      </c>
      <c r="P4552">
        <v>76</v>
      </c>
      <c r="Q4552">
        <v>69</v>
      </c>
      <c r="R4552">
        <v>80</v>
      </c>
      <c r="S4552">
        <v>63</v>
      </c>
      <c r="T4552" s="34">
        <f>_xlfn.XLOOKUP(B4552,'LHA Demog pivot'!$B$4:$B$93,'LHA Demog pivot'!$C$4:$C$93,,,1)</f>
        <v>4050</v>
      </c>
      <c r="U4552" s="36">
        <f>ROUND(Table2[[#This Row],[LHA_Pop_2016]]*Table2[[#This Row],[C_ADR_7day]]/100000*7,0)</f>
        <v>2</v>
      </c>
      <c r="V4552" s="13">
        <f>IF(OR(Table2[[#This Row],[7d_positivity_public]]=0,ISBLANK(Table2[[#This Row],[7d_positivity_public]])),"",(Table2[[#This Row],[7d_positivity_public]]-Table2[[#This Row],[7d_positivity_all]])/Table2[[#This Row],[7d_positivity_public]])</f>
        <v>1</v>
      </c>
      <c r="W4552" s="13"/>
    </row>
    <row r="4553" spans="1:23" x14ac:dyDescent="0.25">
      <c r="A4553" s="10">
        <v>44547</v>
      </c>
      <c r="B4553">
        <v>146</v>
      </c>
      <c r="C4553" t="s">
        <v>259</v>
      </c>
      <c r="D4553">
        <v>52</v>
      </c>
      <c r="E4553">
        <v>47</v>
      </c>
      <c r="F4553">
        <v>5</v>
      </c>
      <c r="G4553">
        <v>24</v>
      </c>
      <c r="H4553">
        <v>80</v>
      </c>
      <c r="I4553">
        <v>18</v>
      </c>
      <c r="J4553">
        <v>70</v>
      </c>
      <c r="K4553">
        <v>81</v>
      </c>
      <c r="L4553">
        <v>76</v>
      </c>
      <c r="M4553">
        <v>85</v>
      </c>
      <c r="N4553">
        <v>75</v>
      </c>
      <c r="O4553">
        <v>62</v>
      </c>
      <c r="P4553">
        <v>76</v>
      </c>
      <c r="Q4553">
        <v>69</v>
      </c>
      <c r="R4553">
        <v>82</v>
      </c>
      <c r="S4553">
        <v>58</v>
      </c>
      <c r="T4553" s="34">
        <f>_xlfn.XLOOKUP(B4553,'LHA Demog pivot'!$B$4:$B$93,'LHA Demog pivot'!$C$4:$C$93,,,1)</f>
        <v>24815</v>
      </c>
      <c r="U4553" s="36">
        <f>ROUND(Table2[[#This Row],[LHA_Pop_2016]]*Table2[[#This Row],[C_ADR_7day]]/100000*7,0)</f>
        <v>90</v>
      </c>
      <c r="V4553" s="13">
        <f>IF(OR(Table2[[#This Row],[7d_positivity_public]]=0,ISBLANK(Table2[[#This Row],[7d_positivity_public]])),"",(Table2[[#This Row],[7d_positivity_public]]-Table2[[#This Row],[7d_positivity_all]])/Table2[[#This Row],[7d_positivity_public]])</f>
        <v>1</v>
      </c>
      <c r="W4553" s="13"/>
    </row>
    <row r="4554" spans="1:23" x14ac:dyDescent="0.25">
      <c r="A4554" s="10">
        <v>44547</v>
      </c>
      <c r="B4554">
        <v>147</v>
      </c>
      <c r="C4554" t="s">
        <v>260</v>
      </c>
      <c r="D4554">
        <v>0</v>
      </c>
      <c r="E4554">
        <v>0</v>
      </c>
      <c r="F4554">
        <v>0</v>
      </c>
      <c r="G4554">
        <v>0</v>
      </c>
      <c r="H4554">
        <v>81</v>
      </c>
      <c r="I4554">
        <v>26</v>
      </c>
      <c r="J4554">
        <v>76</v>
      </c>
      <c r="K4554">
        <v>82</v>
      </c>
      <c r="L4554">
        <v>77</v>
      </c>
      <c r="M4554">
        <v>85</v>
      </c>
      <c r="N4554">
        <v>76</v>
      </c>
      <c r="O4554">
        <v>66</v>
      </c>
      <c r="P4554">
        <v>77</v>
      </c>
      <c r="Q4554">
        <v>70</v>
      </c>
      <c r="R4554">
        <v>83</v>
      </c>
      <c r="S4554">
        <v>60</v>
      </c>
      <c r="T4554" s="34">
        <f>_xlfn.XLOOKUP(B4554,'LHA Demog pivot'!$B$4:$B$93,'LHA Demog pivot'!$C$4:$C$93,,,1)</f>
        <v>4012</v>
      </c>
      <c r="U4554" s="36">
        <f>ROUND(Table2[[#This Row],[LHA_Pop_2016]]*Table2[[#This Row],[C_ADR_7day]]/100000*7,0)</f>
        <v>0</v>
      </c>
      <c r="V4554" s="13" t="str">
        <f>IF(OR(Table2[[#This Row],[7d_positivity_public]]=0,ISBLANK(Table2[[#This Row],[7d_positivity_public]])),"",(Table2[[#This Row],[7d_positivity_public]]-Table2[[#This Row],[7d_positivity_all]])/Table2[[#This Row],[7d_positivity_public]])</f>
        <v/>
      </c>
      <c r="W4554" s="13"/>
    </row>
    <row r="4555" spans="1:23" x14ac:dyDescent="0.25">
      <c r="A4555" s="10">
        <v>44547</v>
      </c>
      <c r="B4555">
        <v>148</v>
      </c>
      <c r="C4555" t="s">
        <v>261</v>
      </c>
      <c r="D4555">
        <v>31</v>
      </c>
      <c r="E4555">
        <v>27</v>
      </c>
      <c r="F4555">
        <v>4</v>
      </c>
      <c r="G4555">
        <v>13</v>
      </c>
      <c r="H4555">
        <v>81</v>
      </c>
      <c r="I4555">
        <v>22</v>
      </c>
      <c r="J4555">
        <v>66</v>
      </c>
      <c r="K4555">
        <v>82</v>
      </c>
      <c r="L4555">
        <v>75</v>
      </c>
      <c r="M4555">
        <v>86</v>
      </c>
      <c r="N4555">
        <v>76</v>
      </c>
      <c r="O4555">
        <v>58</v>
      </c>
      <c r="P4555">
        <v>78</v>
      </c>
      <c r="Q4555">
        <v>69</v>
      </c>
      <c r="R4555">
        <v>83</v>
      </c>
      <c r="S4555">
        <v>45</v>
      </c>
      <c r="T4555" s="34">
        <f>_xlfn.XLOOKUP(B4555,'LHA Demog pivot'!$B$4:$B$93,'LHA Demog pivot'!$C$4:$C$93,,,1)</f>
        <v>6548</v>
      </c>
      <c r="U4555" s="36">
        <f>ROUND(Table2[[#This Row],[LHA_Pop_2016]]*Table2[[#This Row],[C_ADR_7day]]/100000*7,0)</f>
        <v>14</v>
      </c>
      <c r="V4555" s="13">
        <f>IF(OR(Table2[[#This Row],[7d_positivity_public]]=0,ISBLANK(Table2[[#This Row],[7d_positivity_public]])),"",(Table2[[#This Row],[7d_positivity_public]]-Table2[[#This Row],[7d_positivity_all]])/Table2[[#This Row],[7d_positivity_public]])</f>
        <v>1</v>
      </c>
      <c r="W4555" s="13"/>
    </row>
    <row r="4556" spans="1:23" x14ac:dyDescent="0.25">
      <c r="A4556" s="10">
        <v>44547</v>
      </c>
      <c r="B4556">
        <v>149</v>
      </c>
      <c r="C4556" t="s">
        <v>124</v>
      </c>
      <c r="D4556">
        <v>1</v>
      </c>
      <c r="E4556">
        <v>1</v>
      </c>
      <c r="F4556">
        <v>0</v>
      </c>
      <c r="G4556">
        <v>2</v>
      </c>
      <c r="H4556">
        <v>82</v>
      </c>
      <c r="I4556">
        <v>9</v>
      </c>
      <c r="J4556">
        <v>73</v>
      </c>
      <c r="K4556">
        <v>83</v>
      </c>
      <c r="L4556">
        <v>77</v>
      </c>
      <c r="M4556">
        <v>88</v>
      </c>
      <c r="N4556">
        <v>78</v>
      </c>
      <c r="O4556">
        <v>65</v>
      </c>
      <c r="P4556">
        <v>79</v>
      </c>
      <c r="Q4556">
        <v>70</v>
      </c>
      <c r="R4556">
        <v>85</v>
      </c>
      <c r="S4556">
        <v>52</v>
      </c>
      <c r="T4556" s="34">
        <f>_xlfn.XLOOKUP(B4556,'LHA Demog pivot'!$B$4:$B$93,'LHA Demog pivot'!$C$4:$C$93,,,1)</f>
        <v>10855</v>
      </c>
      <c r="U4556" s="36">
        <f>ROUND(Table2[[#This Row],[LHA_Pop_2016]]*Table2[[#This Row],[C_ADR_7day]]/100000*7,0)</f>
        <v>1</v>
      </c>
      <c r="V4556" s="13">
        <f>IF(OR(Table2[[#This Row],[7d_positivity_public]]=0,ISBLANK(Table2[[#This Row],[7d_positivity_public]])),"",(Table2[[#This Row],[7d_positivity_public]]-Table2[[#This Row],[7d_positivity_all]])/Table2[[#This Row],[7d_positivity_public]])</f>
        <v>1</v>
      </c>
      <c r="W4556" s="13"/>
    </row>
    <row r="4557" spans="1:23" x14ac:dyDescent="0.25">
      <c r="A4557" s="10">
        <v>44547</v>
      </c>
      <c r="B4557">
        <v>211</v>
      </c>
      <c r="C4557" t="s">
        <v>262</v>
      </c>
      <c r="D4557">
        <v>5</v>
      </c>
      <c r="E4557">
        <v>3</v>
      </c>
      <c r="F4557">
        <v>2</v>
      </c>
      <c r="G4557">
        <v>2</v>
      </c>
      <c r="H4557">
        <v>79</v>
      </c>
      <c r="I4557">
        <v>9</v>
      </c>
      <c r="J4557">
        <v>63</v>
      </c>
      <c r="K4557">
        <v>80</v>
      </c>
      <c r="L4557">
        <v>74</v>
      </c>
      <c r="M4557">
        <v>84</v>
      </c>
      <c r="N4557">
        <v>75</v>
      </c>
      <c r="O4557">
        <v>56</v>
      </c>
      <c r="P4557">
        <v>76</v>
      </c>
      <c r="Q4557">
        <v>68</v>
      </c>
      <c r="R4557">
        <v>81</v>
      </c>
      <c r="S4557">
        <v>56</v>
      </c>
      <c r="T4557" s="34">
        <f>_xlfn.XLOOKUP(B4557,'LHA Demog pivot'!$B$4:$B$93,'LHA Demog pivot'!$C$4:$C$93,,,1)</f>
        <v>8129</v>
      </c>
      <c r="U4557" s="36">
        <f>ROUND(Table2[[#This Row],[LHA_Pop_2016]]*Table2[[#This Row],[C_ADR_7day]]/100000*7,0)</f>
        <v>3</v>
      </c>
      <c r="V4557" s="13">
        <f>IF(OR(Table2[[#This Row],[7d_positivity_public]]=0,ISBLANK(Table2[[#This Row],[7d_positivity_public]])),"",(Table2[[#This Row],[7d_positivity_public]]-Table2[[#This Row],[7d_positivity_all]])/Table2[[#This Row],[7d_positivity_public]])</f>
        <v>1</v>
      </c>
      <c r="W4557" s="13"/>
    </row>
    <row r="4558" spans="1:23" x14ac:dyDescent="0.25">
      <c r="A4558" s="10">
        <v>44547</v>
      </c>
      <c r="B4558">
        <v>212</v>
      </c>
      <c r="C4558" t="s">
        <v>263</v>
      </c>
      <c r="D4558">
        <v>7</v>
      </c>
      <c r="E4558">
        <v>6</v>
      </c>
      <c r="F4558">
        <v>1</v>
      </c>
      <c r="G4558">
        <v>5</v>
      </c>
      <c r="H4558">
        <v>82</v>
      </c>
      <c r="I4558">
        <v>22</v>
      </c>
      <c r="J4558">
        <v>72</v>
      </c>
      <c r="K4558">
        <v>83</v>
      </c>
      <c r="L4558">
        <v>78</v>
      </c>
      <c r="M4558">
        <v>88</v>
      </c>
      <c r="N4558">
        <v>79</v>
      </c>
      <c r="O4558">
        <v>68</v>
      </c>
      <c r="P4558">
        <v>80</v>
      </c>
      <c r="Q4558">
        <v>74</v>
      </c>
      <c r="R4558">
        <v>86</v>
      </c>
      <c r="S4558">
        <v>67</v>
      </c>
      <c r="T4558" s="34">
        <f>_xlfn.XLOOKUP(B4558,'LHA Demog pivot'!$B$4:$B$93,'LHA Demog pivot'!$C$4:$C$93,,,1)</f>
        <v>93177</v>
      </c>
      <c r="U4558" s="36">
        <f>ROUND(Table2[[#This Row],[LHA_Pop_2016]]*Table2[[#This Row],[C_ADR_7day]]/100000*7,0)</f>
        <v>46</v>
      </c>
      <c r="V4558" s="13">
        <f>IF(OR(Table2[[#This Row],[7d_positivity_public]]=0,ISBLANK(Table2[[#This Row],[7d_positivity_public]])),"",(Table2[[#This Row],[7d_positivity_public]]-Table2[[#This Row],[7d_positivity_all]])/Table2[[#This Row],[7d_positivity_public]])</f>
        <v>1</v>
      </c>
      <c r="W4558" s="13"/>
    </row>
    <row r="4559" spans="1:23" x14ac:dyDescent="0.25">
      <c r="A4559" s="10">
        <v>44547</v>
      </c>
      <c r="B4559">
        <v>213</v>
      </c>
      <c r="C4559" t="s">
        <v>264</v>
      </c>
      <c r="D4559">
        <v>5</v>
      </c>
      <c r="E4559">
        <v>5</v>
      </c>
      <c r="F4559">
        <v>0</v>
      </c>
      <c r="G4559">
        <v>4</v>
      </c>
      <c r="H4559">
        <v>89</v>
      </c>
      <c r="I4559">
        <v>16</v>
      </c>
      <c r="J4559">
        <v>81</v>
      </c>
      <c r="K4559">
        <v>90</v>
      </c>
      <c r="L4559">
        <v>89</v>
      </c>
      <c r="M4559">
        <v>90</v>
      </c>
      <c r="N4559">
        <v>86</v>
      </c>
      <c r="O4559">
        <v>76</v>
      </c>
      <c r="P4559">
        <v>87</v>
      </c>
      <c r="Q4559">
        <v>85</v>
      </c>
      <c r="R4559">
        <v>88</v>
      </c>
      <c r="S4559">
        <v>58</v>
      </c>
      <c r="T4559" s="34">
        <f>_xlfn.XLOOKUP(B4559,'LHA Demog pivot'!$B$4:$B$93,'LHA Demog pivot'!$C$4:$C$93,,,1)</f>
        <v>141685</v>
      </c>
      <c r="U4559" s="36">
        <f>ROUND(Table2[[#This Row],[LHA_Pop_2016]]*Table2[[#This Row],[C_ADR_7day]]/100000*7,0)</f>
        <v>50</v>
      </c>
      <c r="V4559" s="13">
        <f>IF(OR(Table2[[#This Row],[7d_positivity_public]]=0,ISBLANK(Table2[[#This Row],[7d_positivity_public]])),"",(Table2[[#This Row],[7d_positivity_public]]-Table2[[#This Row],[7d_positivity_all]])/Table2[[#This Row],[7d_positivity_public]])</f>
        <v>1</v>
      </c>
      <c r="W4559" s="13"/>
    </row>
    <row r="4560" spans="1:23" x14ac:dyDescent="0.25">
      <c r="A4560" s="10">
        <v>44547</v>
      </c>
      <c r="B4560">
        <v>214</v>
      </c>
      <c r="C4560" t="s">
        <v>265</v>
      </c>
      <c r="D4560">
        <v>15</v>
      </c>
      <c r="E4560">
        <v>10</v>
      </c>
      <c r="F4560">
        <v>5</v>
      </c>
      <c r="G4560">
        <v>7</v>
      </c>
      <c r="H4560">
        <v>83</v>
      </c>
      <c r="I4560">
        <v>18</v>
      </c>
      <c r="J4560">
        <v>76</v>
      </c>
      <c r="K4560">
        <v>83</v>
      </c>
      <c r="L4560">
        <v>79</v>
      </c>
      <c r="M4560">
        <v>88</v>
      </c>
      <c r="N4560">
        <v>79</v>
      </c>
      <c r="O4560">
        <v>71</v>
      </c>
      <c r="P4560">
        <v>80</v>
      </c>
      <c r="Q4560">
        <v>75</v>
      </c>
      <c r="R4560">
        <v>86</v>
      </c>
      <c r="S4560">
        <v>61</v>
      </c>
      <c r="T4560" s="34">
        <f>_xlfn.XLOOKUP(B4560,'LHA Demog pivot'!$B$4:$B$93,'LHA Demog pivot'!$C$4:$C$93,,,1)</f>
        <v>43157</v>
      </c>
      <c r="U4560" s="36">
        <f>ROUND(Table2[[#This Row],[LHA_Pop_2016]]*Table2[[#This Row],[C_ADR_7day]]/100000*7,0)</f>
        <v>45</v>
      </c>
      <c r="V4560" s="13">
        <f>IF(OR(Table2[[#This Row],[7d_positivity_public]]=0,ISBLANK(Table2[[#This Row],[7d_positivity_public]])),"",(Table2[[#This Row],[7d_positivity_public]]-Table2[[#This Row],[7d_positivity_all]])/Table2[[#This Row],[7d_positivity_public]])</f>
        <v>1</v>
      </c>
      <c r="W4560" s="13"/>
    </row>
    <row r="4561" spans="1:23" x14ac:dyDescent="0.25">
      <c r="A4561" s="10">
        <v>44547</v>
      </c>
      <c r="B4561">
        <v>215</v>
      </c>
      <c r="C4561" t="s">
        <v>135</v>
      </c>
      <c r="D4561">
        <v>3</v>
      </c>
      <c r="E4561">
        <v>5</v>
      </c>
      <c r="F4561">
        <v>-2</v>
      </c>
      <c r="G4561">
        <v>4</v>
      </c>
      <c r="H4561">
        <v>86</v>
      </c>
      <c r="I4561">
        <v>18</v>
      </c>
      <c r="J4561">
        <v>71</v>
      </c>
      <c r="K4561">
        <v>87</v>
      </c>
      <c r="L4561">
        <v>80</v>
      </c>
      <c r="M4561">
        <v>91</v>
      </c>
      <c r="N4561">
        <v>82</v>
      </c>
      <c r="O4561">
        <v>65</v>
      </c>
      <c r="P4561">
        <v>83</v>
      </c>
      <c r="Q4561">
        <v>74</v>
      </c>
      <c r="R4561">
        <v>88</v>
      </c>
      <c r="S4561">
        <v>69</v>
      </c>
      <c r="T4561" s="34">
        <f>_xlfn.XLOOKUP(B4561,'LHA Demog pivot'!$B$4:$B$93,'LHA Demog pivot'!$C$4:$C$93,,,1)</f>
        <v>9696</v>
      </c>
      <c r="U4561" s="36">
        <f>ROUND(Table2[[#This Row],[LHA_Pop_2016]]*Table2[[#This Row],[C_ADR_7day]]/100000*7,0)</f>
        <v>2</v>
      </c>
      <c r="V4561" s="13">
        <f>IF(OR(Table2[[#This Row],[7d_positivity_public]]=0,ISBLANK(Table2[[#This Row],[7d_positivity_public]])),"",(Table2[[#This Row],[7d_positivity_public]]-Table2[[#This Row],[7d_positivity_all]])/Table2[[#This Row],[7d_positivity_public]])</f>
        <v>1</v>
      </c>
      <c r="W4561" s="13"/>
    </row>
    <row r="4562" spans="1:23" x14ac:dyDescent="0.25">
      <c r="A4562" s="10">
        <v>44547</v>
      </c>
      <c r="B4562">
        <v>221</v>
      </c>
      <c r="C4562" t="s">
        <v>136</v>
      </c>
      <c r="D4562">
        <v>12</v>
      </c>
      <c r="E4562">
        <v>9</v>
      </c>
      <c r="F4562">
        <v>3</v>
      </c>
      <c r="G4562">
        <v>6</v>
      </c>
      <c r="H4562">
        <v>94</v>
      </c>
      <c r="I4562">
        <v>31</v>
      </c>
      <c r="J4562">
        <v>93</v>
      </c>
      <c r="K4562">
        <v>94</v>
      </c>
      <c r="L4562">
        <v>96</v>
      </c>
      <c r="M4562">
        <v>92</v>
      </c>
      <c r="N4562">
        <v>92</v>
      </c>
      <c r="O4562">
        <v>88</v>
      </c>
      <c r="P4562">
        <v>92</v>
      </c>
      <c r="Q4562">
        <v>94</v>
      </c>
      <c r="R4562">
        <v>90</v>
      </c>
      <c r="S4562">
        <v>63</v>
      </c>
      <c r="T4562" s="34">
        <f>_xlfn.XLOOKUP(B4562,'LHA Demog pivot'!$B$4:$B$93,'LHA Demog pivot'!$C$4:$C$93,,,1)</f>
        <v>70996</v>
      </c>
      <c r="U4562" s="36">
        <f>ROUND(Table2[[#This Row],[LHA_Pop_2016]]*Table2[[#This Row],[C_ADR_7day]]/100000*7,0)</f>
        <v>60</v>
      </c>
      <c r="V4562" s="13">
        <f>IF(OR(Table2[[#This Row],[7d_positivity_public]]=0,ISBLANK(Table2[[#This Row],[7d_positivity_public]])),"",(Table2[[#This Row],[7d_positivity_public]]-Table2[[#This Row],[7d_positivity_all]])/Table2[[#This Row],[7d_positivity_public]])</f>
        <v>1</v>
      </c>
      <c r="W4562" s="13"/>
    </row>
    <row r="4563" spans="1:23" x14ac:dyDescent="0.25">
      <c r="A4563" s="10">
        <v>44547</v>
      </c>
      <c r="B4563">
        <v>222</v>
      </c>
      <c r="C4563" t="s">
        <v>266</v>
      </c>
      <c r="D4563">
        <v>7</v>
      </c>
      <c r="E4563">
        <v>3</v>
      </c>
      <c r="F4563">
        <v>4</v>
      </c>
      <c r="G4563">
        <v>5</v>
      </c>
      <c r="H4563">
        <v>95</v>
      </c>
      <c r="I4563">
        <v>29</v>
      </c>
      <c r="J4563">
        <v>92</v>
      </c>
      <c r="K4563">
        <v>95</v>
      </c>
      <c r="L4563">
        <v>99</v>
      </c>
      <c r="M4563">
        <v>90</v>
      </c>
      <c r="N4563">
        <v>93</v>
      </c>
      <c r="O4563">
        <v>88</v>
      </c>
      <c r="P4563">
        <v>93</v>
      </c>
      <c r="Q4563">
        <v>97</v>
      </c>
      <c r="R4563">
        <v>89</v>
      </c>
      <c r="S4563">
        <v>61</v>
      </c>
      <c r="T4563" s="34">
        <f>_xlfn.XLOOKUP(B4563,'LHA Demog pivot'!$B$4:$B$93,'LHA Demog pivot'!$C$4:$C$93,,,1)</f>
        <v>232755</v>
      </c>
      <c r="U4563" s="36">
        <f>ROUND(Table2[[#This Row],[LHA_Pop_2016]]*Table2[[#This Row],[C_ADR_7day]]/100000*7,0)</f>
        <v>114</v>
      </c>
      <c r="V4563" s="13">
        <f>IF(OR(Table2[[#This Row],[7d_positivity_public]]=0,ISBLANK(Table2[[#This Row],[7d_positivity_public]])),"",(Table2[[#This Row],[7d_positivity_public]]-Table2[[#This Row],[7d_positivity_all]])/Table2[[#This Row],[7d_positivity_public]])</f>
        <v>1</v>
      </c>
      <c r="W4563" s="13"/>
    </row>
    <row r="4564" spans="1:23" x14ac:dyDescent="0.25">
      <c r="A4564" s="10">
        <v>44547</v>
      </c>
      <c r="B4564">
        <v>223</v>
      </c>
      <c r="C4564" t="s">
        <v>267</v>
      </c>
      <c r="D4564">
        <v>9</v>
      </c>
      <c r="E4564">
        <v>8</v>
      </c>
      <c r="F4564">
        <v>1</v>
      </c>
      <c r="G4564">
        <v>4</v>
      </c>
      <c r="H4564">
        <v>89</v>
      </c>
      <c r="I4564">
        <v>23</v>
      </c>
      <c r="J4564">
        <v>88</v>
      </c>
      <c r="K4564">
        <v>89</v>
      </c>
      <c r="L4564">
        <v>87</v>
      </c>
      <c r="M4564">
        <v>92</v>
      </c>
      <c r="N4564">
        <v>87</v>
      </c>
      <c r="O4564">
        <v>84</v>
      </c>
      <c r="P4564">
        <v>87</v>
      </c>
      <c r="Q4564">
        <v>84</v>
      </c>
      <c r="R4564">
        <v>90</v>
      </c>
      <c r="S4564">
        <v>66</v>
      </c>
      <c r="T4564" s="34">
        <f>_xlfn.XLOOKUP(B4564,'LHA Demog pivot'!$B$4:$B$93,'LHA Demog pivot'!$C$4:$C$93,,,1)</f>
        <v>101101</v>
      </c>
      <c r="U4564" s="36">
        <f>ROUND(Table2[[#This Row],[LHA_Pop_2016]]*Table2[[#This Row],[C_ADR_7day]]/100000*7,0)</f>
        <v>64</v>
      </c>
      <c r="V4564" s="13">
        <f>IF(OR(Table2[[#This Row],[7d_positivity_public]]=0,ISBLANK(Table2[[#This Row],[7d_positivity_public]])),"",(Table2[[#This Row],[7d_positivity_public]]-Table2[[#This Row],[7d_positivity_all]])/Table2[[#This Row],[7d_positivity_public]])</f>
        <v>1</v>
      </c>
      <c r="W4564" s="13"/>
    </row>
    <row r="4565" spans="1:23" x14ac:dyDescent="0.25">
      <c r="A4565" s="10">
        <v>44547</v>
      </c>
      <c r="B4565">
        <v>224</v>
      </c>
      <c r="C4565" t="s">
        <v>268</v>
      </c>
      <c r="D4565">
        <v>8</v>
      </c>
      <c r="E4565">
        <v>2</v>
      </c>
      <c r="F4565">
        <v>6</v>
      </c>
      <c r="G4565">
        <v>4</v>
      </c>
      <c r="H4565">
        <v>92</v>
      </c>
      <c r="I4565">
        <v>28</v>
      </c>
      <c r="J4565">
        <v>91</v>
      </c>
      <c r="K4565">
        <v>93</v>
      </c>
      <c r="L4565">
        <v>93</v>
      </c>
      <c r="M4565">
        <v>92</v>
      </c>
      <c r="N4565">
        <v>90</v>
      </c>
      <c r="O4565">
        <v>88</v>
      </c>
      <c r="P4565">
        <v>91</v>
      </c>
      <c r="Q4565">
        <v>91</v>
      </c>
      <c r="R4565">
        <v>91</v>
      </c>
      <c r="S4565">
        <v>66</v>
      </c>
      <c r="T4565" s="34">
        <f>_xlfn.XLOOKUP(B4565,'LHA Demog pivot'!$B$4:$B$93,'LHA Demog pivot'!$C$4:$C$93,,,1)</f>
        <v>234393</v>
      </c>
      <c r="U4565" s="36">
        <f>ROUND(Table2[[#This Row],[LHA_Pop_2016]]*Table2[[#This Row],[C_ADR_7day]]/100000*7,0)</f>
        <v>131</v>
      </c>
      <c r="V4565" s="13">
        <f>IF(OR(Table2[[#This Row],[7d_positivity_public]]=0,ISBLANK(Table2[[#This Row],[7d_positivity_public]])),"",(Table2[[#This Row],[7d_positivity_public]]-Table2[[#This Row],[7d_positivity_all]])/Table2[[#This Row],[7d_positivity_public]])</f>
        <v>1</v>
      </c>
      <c r="W4565" s="13"/>
    </row>
    <row r="4566" spans="1:23" x14ac:dyDescent="0.25">
      <c r="A4566" s="10">
        <v>44547</v>
      </c>
      <c r="B4566">
        <v>231</v>
      </c>
      <c r="C4566" t="s">
        <v>269</v>
      </c>
      <c r="D4566">
        <v>9</v>
      </c>
      <c r="E4566">
        <v>5</v>
      </c>
      <c r="F4566">
        <v>4</v>
      </c>
      <c r="G4566">
        <v>5</v>
      </c>
      <c r="H4566">
        <v>90</v>
      </c>
      <c r="I4566">
        <v>17</v>
      </c>
      <c r="J4566">
        <v>87</v>
      </c>
      <c r="K4566">
        <v>90</v>
      </c>
      <c r="L4566">
        <v>88</v>
      </c>
      <c r="M4566">
        <v>92</v>
      </c>
      <c r="N4566">
        <v>87</v>
      </c>
      <c r="O4566">
        <v>83</v>
      </c>
      <c r="P4566">
        <v>88</v>
      </c>
      <c r="Q4566">
        <v>85</v>
      </c>
      <c r="R4566">
        <v>90</v>
      </c>
      <c r="S4566">
        <v>64</v>
      </c>
      <c r="T4566" s="34">
        <f>_xlfn.XLOOKUP(B4566,'LHA Demog pivot'!$B$4:$B$93,'LHA Demog pivot'!$C$4:$C$93,,,1)</f>
        <v>143778</v>
      </c>
      <c r="U4566" s="36">
        <f>ROUND(Table2[[#This Row],[LHA_Pop_2016]]*Table2[[#This Row],[C_ADR_7day]]/100000*7,0)</f>
        <v>91</v>
      </c>
      <c r="V4566" s="13">
        <f>IF(OR(Table2[[#This Row],[7d_positivity_public]]=0,ISBLANK(Table2[[#This Row],[7d_positivity_public]])),"",(Table2[[#This Row],[7d_positivity_public]]-Table2[[#This Row],[7d_positivity_all]])/Table2[[#This Row],[7d_positivity_public]])</f>
        <v>1</v>
      </c>
      <c r="W4566" s="13"/>
    </row>
    <row r="4567" spans="1:23" x14ac:dyDescent="0.25">
      <c r="A4567" s="10">
        <v>44547</v>
      </c>
      <c r="B4567">
        <v>232</v>
      </c>
      <c r="C4567" t="s">
        <v>270</v>
      </c>
      <c r="D4567">
        <v>9</v>
      </c>
      <c r="E4567">
        <v>7</v>
      </c>
      <c r="F4567">
        <v>2</v>
      </c>
      <c r="G4567">
        <v>5</v>
      </c>
      <c r="H4567">
        <v>96</v>
      </c>
      <c r="I4567">
        <v>27</v>
      </c>
      <c r="J4567">
        <v>95</v>
      </c>
      <c r="K4567">
        <v>96</v>
      </c>
      <c r="L4567">
        <v>96</v>
      </c>
      <c r="M4567">
        <v>95</v>
      </c>
      <c r="N4567">
        <v>93</v>
      </c>
      <c r="O4567">
        <v>92</v>
      </c>
      <c r="P4567">
        <v>94</v>
      </c>
      <c r="Q4567">
        <v>94</v>
      </c>
      <c r="R4567">
        <v>94</v>
      </c>
      <c r="S4567">
        <v>65</v>
      </c>
      <c r="T4567" s="34">
        <f>_xlfn.XLOOKUP(B4567,'LHA Demog pivot'!$B$4:$B$93,'LHA Demog pivot'!$C$4:$C$93,,,1)</f>
        <v>103064</v>
      </c>
      <c r="U4567" s="36">
        <f>ROUND(Table2[[#This Row],[LHA_Pop_2016]]*Table2[[#This Row],[C_ADR_7day]]/100000*7,0)</f>
        <v>65</v>
      </c>
      <c r="V4567" s="13">
        <f>IF(OR(Table2[[#This Row],[7d_positivity_public]]=0,ISBLANK(Table2[[#This Row],[7d_positivity_public]])),"",(Table2[[#This Row],[7d_positivity_public]]-Table2[[#This Row],[7d_positivity_all]])/Table2[[#This Row],[7d_positivity_public]])</f>
        <v>1</v>
      </c>
      <c r="W4567" s="13"/>
    </row>
    <row r="4568" spans="1:23" x14ac:dyDescent="0.25">
      <c r="A4568" s="10">
        <v>44547</v>
      </c>
      <c r="B4568">
        <v>233</v>
      </c>
      <c r="C4568" t="s">
        <v>271</v>
      </c>
      <c r="D4568">
        <v>7</v>
      </c>
      <c r="E4568">
        <v>6</v>
      </c>
      <c r="F4568">
        <v>1</v>
      </c>
      <c r="G4568">
        <v>5</v>
      </c>
      <c r="H4568">
        <v>96</v>
      </c>
      <c r="I4568">
        <v>15</v>
      </c>
      <c r="J4568">
        <v>90</v>
      </c>
      <c r="K4568">
        <v>96</v>
      </c>
      <c r="L4568">
        <v>98</v>
      </c>
      <c r="M4568">
        <v>94</v>
      </c>
      <c r="N4568">
        <v>92</v>
      </c>
      <c r="O4568">
        <v>85</v>
      </c>
      <c r="P4568">
        <v>93</v>
      </c>
      <c r="Q4568">
        <v>94</v>
      </c>
      <c r="R4568">
        <v>92</v>
      </c>
      <c r="S4568">
        <v>52</v>
      </c>
      <c r="T4568" s="34">
        <f>_xlfn.XLOOKUP(B4568,'LHA Demog pivot'!$B$4:$B$93,'LHA Demog pivot'!$C$4:$C$93,,,1)</f>
        <v>443367</v>
      </c>
      <c r="U4568" s="36">
        <f>ROUND(Table2[[#This Row],[LHA_Pop_2016]]*Table2[[#This Row],[C_ADR_7day]]/100000*7,0)</f>
        <v>217</v>
      </c>
      <c r="V4568" s="13">
        <f>IF(OR(Table2[[#This Row],[7d_positivity_public]]=0,ISBLANK(Table2[[#This Row],[7d_positivity_public]])),"",(Table2[[#This Row],[7d_positivity_public]]-Table2[[#This Row],[7d_positivity_all]])/Table2[[#This Row],[7d_positivity_public]])</f>
        <v>1</v>
      </c>
      <c r="W4568" s="13"/>
    </row>
    <row r="4569" spans="1:23" x14ac:dyDescent="0.25">
      <c r="A4569" s="10">
        <v>44547</v>
      </c>
      <c r="B4569">
        <v>234</v>
      </c>
      <c r="C4569" t="s">
        <v>272</v>
      </c>
      <c r="D4569">
        <v>6</v>
      </c>
      <c r="E4569">
        <v>4</v>
      </c>
      <c r="F4569">
        <v>2</v>
      </c>
      <c r="G4569">
        <v>3</v>
      </c>
      <c r="H4569">
        <v>91</v>
      </c>
      <c r="I4569">
        <v>28</v>
      </c>
      <c r="J4569">
        <v>90</v>
      </c>
      <c r="K4569">
        <v>91</v>
      </c>
      <c r="L4569">
        <v>90</v>
      </c>
      <c r="M4569">
        <v>92</v>
      </c>
      <c r="N4569">
        <v>89</v>
      </c>
      <c r="O4569">
        <v>87</v>
      </c>
      <c r="P4569">
        <v>90</v>
      </c>
      <c r="Q4569">
        <v>87</v>
      </c>
      <c r="R4569">
        <v>91</v>
      </c>
      <c r="S4569">
        <v>70</v>
      </c>
      <c r="T4569" s="34">
        <f>_xlfn.XLOOKUP(B4569,'LHA Demog pivot'!$B$4:$B$93,'LHA Demog pivot'!$C$4:$C$93,,,1)</f>
        <v>94768</v>
      </c>
      <c r="U4569" s="36">
        <f>ROUND(Table2[[#This Row],[LHA_Pop_2016]]*Table2[[#This Row],[C_ADR_7day]]/100000*7,0)</f>
        <v>40</v>
      </c>
      <c r="V4569" s="13">
        <f>IF(OR(Table2[[#This Row],[7d_positivity_public]]=0,ISBLANK(Table2[[#This Row],[7d_positivity_public]])),"",(Table2[[#This Row],[7d_positivity_public]]-Table2[[#This Row],[7d_positivity_all]])/Table2[[#This Row],[7d_positivity_public]])</f>
        <v>1</v>
      </c>
      <c r="W4569" s="13"/>
    </row>
    <row r="4570" spans="1:23" x14ac:dyDescent="0.25">
      <c r="A4570" s="10">
        <v>44547</v>
      </c>
      <c r="B4570">
        <v>311</v>
      </c>
      <c r="C4570" t="s">
        <v>273</v>
      </c>
      <c r="D4570">
        <v>5</v>
      </c>
      <c r="E4570">
        <v>6</v>
      </c>
      <c r="F4570">
        <v>-1</v>
      </c>
      <c r="G4570">
        <v>5</v>
      </c>
      <c r="H4570">
        <v>93</v>
      </c>
      <c r="I4570">
        <v>27</v>
      </c>
      <c r="J4570">
        <v>93</v>
      </c>
      <c r="K4570">
        <v>93</v>
      </c>
      <c r="L4570">
        <v>97</v>
      </c>
      <c r="M4570">
        <v>90</v>
      </c>
      <c r="N4570">
        <v>91</v>
      </c>
      <c r="O4570">
        <v>90</v>
      </c>
      <c r="P4570">
        <v>91</v>
      </c>
      <c r="Q4570">
        <v>95</v>
      </c>
      <c r="R4570">
        <v>88</v>
      </c>
      <c r="S4570">
        <v>53</v>
      </c>
      <c r="T4570" s="34">
        <f>_xlfn.XLOOKUP(B4570,'LHA Demog pivot'!$B$4:$B$93,'LHA Demog pivot'!$C$4:$C$93,,,1)</f>
        <v>198309</v>
      </c>
      <c r="U4570" s="36">
        <f>ROUND(Table2[[#This Row],[LHA_Pop_2016]]*Table2[[#This Row],[C_ADR_7day]]/100000*7,0)</f>
        <v>69</v>
      </c>
      <c r="V4570" s="13">
        <f>IF(OR(Table2[[#This Row],[7d_positivity_public]]=0,ISBLANK(Table2[[#This Row],[7d_positivity_public]])),"",(Table2[[#This Row],[7d_positivity_public]]-Table2[[#This Row],[7d_positivity_all]])/Table2[[#This Row],[7d_positivity_public]])</f>
        <v>1</v>
      </c>
      <c r="W4570" s="13"/>
    </row>
    <row r="4571" spans="1:23" x14ac:dyDescent="0.25">
      <c r="A4571" s="10">
        <v>44547</v>
      </c>
      <c r="B4571">
        <v>321</v>
      </c>
      <c r="C4571" t="s">
        <v>274</v>
      </c>
      <c r="D4571">
        <v>14</v>
      </c>
      <c r="E4571">
        <v>4</v>
      </c>
      <c r="F4571">
        <v>10</v>
      </c>
      <c r="G4571">
        <v>7</v>
      </c>
      <c r="H4571">
        <v>99</v>
      </c>
      <c r="I4571">
        <v>40</v>
      </c>
      <c r="J4571">
        <v>93</v>
      </c>
      <c r="K4571">
        <v>99</v>
      </c>
      <c r="L4571">
        <v>100</v>
      </c>
      <c r="M4571">
        <v>91</v>
      </c>
      <c r="N4571">
        <v>96</v>
      </c>
      <c r="O4571">
        <v>88</v>
      </c>
      <c r="P4571">
        <v>96</v>
      </c>
      <c r="Q4571">
        <v>100</v>
      </c>
      <c r="R4571">
        <v>89</v>
      </c>
      <c r="S4571">
        <v>64</v>
      </c>
      <c r="T4571" s="34">
        <f>_xlfn.XLOOKUP(B4571,'LHA Demog pivot'!$B$4:$B$93,'LHA Demog pivot'!$C$4:$C$93,,,1)</f>
        <v>122041</v>
      </c>
      <c r="U4571" s="36">
        <f>ROUND(Table2[[#This Row],[LHA_Pop_2016]]*Table2[[#This Row],[C_ADR_7day]]/100000*7,0)</f>
        <v>120</v>
      </c>
      <c r="V4571" s="13">
        <f>IF(OR(Table2[[#This Row],[7d_positivity_public]]=0,ISBLANK(Table2[[#This Row],[7d_positivity_public]])),"",(Table2[[#This Row],[7d_positivity_public]]-Table2[[#This Row],[7d_positivity_all]])/Table2[[#This Row],[7d_positivity_public]])</f>
        <v>1</v>
      </c>
      <c r="W4571" s="13"/>
    </row>
    <row r="4572" spans="1:23" x14ac:dyDescent="0.25">
      <c r="A4572" s="10">
        <v>44547</v>
      </c>
      <c r="B4572">
        <v>322</v>
      </c>
      <c r="C4572" t="s">
        <v>275</v>
      </c>
      <c r="D4572">
        <v>19</v>
      </c>
      <c r="E4572">
        <v>7</v>
      </c>
      <c r="F4572">
        <v>12</v>
      </c>
      <c r="G4572">
        <v>8</v>
      </c>
      <c r="H4572">
        <v>92</v>
      </c>
      <c r="I4572">
        <v>42</v>
      </c>
      <c r="J4572">
        <v>87</v>
      </c>
      <c r="K4572">
        <v>92</v>
      </c>
      <c r="L4572">
        <v>96</v>
      </c>
      <c r="M4572">
        <v>86</v>
      </c>
      <c r="N4572">
        <v>88</v>
      </c>
      <c r="O4572">
        <v>81</v>
      </c>
      <c r="P4572">
        <v>88</v>
      </c>
      <c r="Q4572">
        <v>92</v>
      </c>
      <c r="R4572">
        <v>83</v>
      </c>
      <c r="S4572">
        <v>49</v>
      </c>
      <c r="T4572" s="34">
        <f>_xlfn.XLOOKUP(B4572,'LHA Demog pivot'!$B$4:$B$93,'LHA Demog pivot'!$C$4:$C$93,,,1)</f>
        <v>61532</v>
      </c>
      <c r="U4572" s="36">
        <f>ROUND(Table2[[#This Row],[LHA_Pop_2016]]*Table2[[#This Row],[C_ADR_7day]]/100000*7,0)</f>
        <v>82</v>
      </c>
      <c r="V4572" s="13">
        <f>IF(OR(Table2[[#This Row],[7d_positivity_public]]=0,ISBLANK(Table2[[#This Row],[7d_positivity_public]])),"",(Table2[[#This Row],[7d_positivity_public]]-Table2[[#This Row],[7d_positivity_all]])/Table2[[#This Row],[7d_positivity_public]])</f>
        <v>1</v>
      </c>
      <c r="W4572" s="13"/>
    </row>
    <row r="4573" spans="1:23" x14ac:dyDescent="0.25">
      <c r="A4573" s="10">
        <v>44547</v>
      </c>
      <c r="B4573">
        <v>323</v>
      </c>
      <c r="C4573" t="s">
        <v>276</v>
      </c>
      <c r="D4573">
        <v>7</v>
      </c>
      <c r="E4573">
        <v>5</v>
      </c>
      <c r="F4573">
        <v>2</v>
      </c>
      <c r="G4573">
        <v>5</v>
      </c>
      <c r="H4573">
        <v>98</v>
      </c>
      <c r="I4573">
        <v>38</v>
      </c>
      <c r="J4573">
        <v>95</v>
      </c>
      <c r="K4573">
        <v>99</v>
      </c>
      <c r="L4573">
        <v>100</v>
      </c>
      <c r="M4573">
        <v>93</v>
      </c>
      <c r="N4573">
        <v>96</v>
      </c>
      <c r="O4573">
        <v>92</v>
      </c>
      <c r="P4573">
        <v>96</v>
      </c>
      <c r="Q4573">
        <v>100</v>
      </c>
      <c r="R4573">
        <v>92</v>
      </c>
      <c r="S4573">
        <v>48</v>
      </c>
      <c r="T4573" s="34">
        <f>_xlfn.XLOOKUP(B4573,'LHA Demog pivot'!$B$4:$B$93,'LHA Demog pivot'!$C$4:$C$93,,,1)</f>
        <v>103894</v>
      </c>
      <c r="U4573" s="36">
        <f>ROUND(Table2[[#This Row],[LHA_Pop_2016]]*Table2[[#This Row],[C_ADR_7day]]/100000*7,0)</f>
        <v>51</v>
      </c>
      <c r="V4573" s="13">
        <f>IF(OR(Table2[[#This Row],[7d_positivity_public]]=0,ISBLANK(Table2[[#This Row],[7d_positivity_public]])),"",(Table2[[#This Row],[7d_positivity_public]]-Table2[[#This Row],[7d_positivity_all]])/Table2[[#This Row],[7d_positivity_public]])</f>
        <v>1</v>
      </c>
      <c r="W4573" s="13"/>
    </row>
    <row r="4574" spans="1:23" x14ac:dyDescent="0.25">
      <c r="A4574" s="10">
        <v>44547</v>
      </c>
      <c r="B4574">
        <v>324</v>
      </c>
      <c r="C4574" t="s">
        <v>277</v>
      </c>
      <c r="D4574">
        <v>14</v>
      </c>
      <c r="E4574">
        <v>3</v>
      </c>
      <c r="F4574">
        <v>11</v>
      </c>
      <c r="G4574">
        <v>8</v>
      </c>
      <c r="H4574">
        <v>96</v>
      </c>
      <c r="I4574">
        <v>44</v>
      </c>
      <c r="J4574">
        <v>95</v>
      </c>
      <c r="K4574">
        <v>96</v>
      </c>
      <c r="L4574">
        <v>99</v>
      </c>
      <c r="M4574">
        <v>91</v>
      </c>
      <c r="N4574">
        <v>94</v>
      </c>
      <c r="O4574">
        <v>93</v>
      </c>
      <c r="P4574">
        <v>94</v>
      </c>
      <c r="Q4574">
        <v>97</v>
      </c>
      <c r="R4574">
        <v>90</v>
      </c>
      <c r="S4574">
        <v>69</v>
      </c>
      <c r="T4574" s="34">
        <f>_xlfn.XLOOKUP(B4574,'LHA Demog pivot'!$B$4:$B$93,'LHA Demog pivot'!$C$4:$C$93,,,1)</f>
        <v>131178</v>
      </c>
      <c r="U4574" s="36">
        <f>ROUND(Table2[[#This Row],[LHA_Pop_2016]]*Table2[[#This Row],[C_ADR_7day]]/100000*7,0)</f>
        <v>129</v>
      </c>
      <c r="V4574" s="13">
        <f>IF(OR(Table2[[#This Row],[7d_positivity_public]]=0,ISBLANK(Table2[[#This Row],[7d_positivity_public]])),"",(Table2[[#This Row],[7d_positivity_public]]-Table2[[#This Row],[7d_positivity_all]])/Table2[[#This Row],[7d_positivity_public]])</f>
        <v>1</v>
      </c>
      <c r="W4574" s="13"/>
    </row>
    <row r="4575" spans="1:23" x14ac:dyDescent="0.25">
      <c r="A4575" s="10">
        <v>44547</v>
      </c>
      <c r="B4575">
        <v>325</v>
      </c>
      <c r="C4575" t="s">
        <v>278</v>
      </c>
      <c r="D4575">
        <v>15</v>
      </c>
      <c r="E4575">
        <v>5</v>
      </c>
      <c r="F4575">
        <v>10</v>
      </c>
      <c r="G4575">
        <v>7</v>
      </c>
      <c r="H4575">
        <v>97</v>
      </c>
      <c r="I4575">
        <v>52</v>
      </c>
      <c r="J4575">
        <v>95</v>
      </c>
      <c r="K4575">
        <v>97</v>
      </c>
      <c r="L4575">
        <v>100</v>
      </c>
      <c r="M4575">
        <v>92</v>
      </c>
      <c r="N4575">
        <v>95</v>
      </c>
      <c r="O4575">
        <v>93</v>
      </c>
      <c r="P4575">
        <v>95</v>
      </c>
      <c r="Q4575">
        <v>98</v>
      </c>
      <c r="R4575">
        <v>90</v>
      </c>
      <c r="S4575">
        <v>54</v>
      </c>
      <c r="T4575" s="34">
        <f>_xlfn.XLOOKUP(B4575,'LHA Demog pivot'!$B$4:$B$93,'LHA Demog pivot'!$C$4:$C$93,,,1)</f>
        <v>95808</v>
      </c>
      <c r="U4575" s="36">
        <f>ROUND(Table2[[#This Row],[LHA_Pop_2016]]*Table2[[#This Row],[C_ADR_7day]]/100000*7,0)</f>
        <v>101</v>
      </c>
      <c r="V4575" s="13">
        <f>IF(OR(Table2[[#This Row],[7d_positivity_public]]=0,ISBLANK(Table2[[#This Row],[7d_positivity_public]])),"",(Table2[[#This Row],[7d_positivity_public]]-Table2[[#This Row],[7d_positivity_all]])/Table2[[#This Row],[7d_positivity_public]])</f>
        <v>1</v>
      </c>
      <c r="W4575" s="13"/>
    </row>
    <row r="4576" spans="1:23" x14ac:dyDescent="0.25">
      <c r="A4576" s="10">
        <v>44547</v>
      </c>
      <c r="B4576">
        <v>326</v>
      </c>
      <c r="C4576" t="s">
        <v>279</v>
      </c>
      <c r="D4576">
        <v>6</v>
      </c>
      <c r="E4576">
        <v>3</v>
      </c>
      <c r="F4576">
        <v>3</v>
      </c>
      <c r="G4576">
        <v>5</v>
      </c>
      <c r="H4576">
        <v>96</v>
      </c>
      <c r="I4576">
        <v>30</v>
      </c>
      <c r="J4576">
        <v>94</v>
      </c>
      <c r="K4576">
        <v>97</v>
      </c>
      <c r="L4576">
        <v>100</v>
      </c>
      <c r="M4576">
        <v>91</v>
      </c>
      <c r="N4576">
        <v>94</v>
      </c>
      <c r="O4576">
        <v>91</v>
      </c>
      <c r="P4576">
        <v>95</v>
      </c>
      <c r="Q4576">
        <v>98</v>
      </c>
      <c r="R4576">
        <v>90</v>
      </c>
      <c r="S4576">
        <v>51</v>
      </c>
      <c r="T4576" s="34">
        <f>_xlfn.XLOOKUP(B4576,'LHA Demog pivot'!$B$4:$B$93,'LHA Demog pivot'!$C$4:$C$93,,,1)</f>
        <v>134575</v>
      </c>
      <c r="U4576" s="36">
        <f>ROUND(Table2[[#This Row],[LHA_Pop_2016]]*Table2[[#This Row],[C_ADR_7day]]/100000*7,0)</f>
        <v>57</v>
      </c>
      <c r="V4576" s="13">
        <f>IF(OR(Table2[[#This Row],[7d_positivity_public]]=0,ISBLANK(Table2[[#This Row],[7d_positivity_public]])),"",(Table2[[#This Row],[7d_positivity_public]]-Table2[[#This Row],[7d_positivity_all]])/Table2[[#This Row],[7d_positivity_public]])</f>
        <v>1</v>
      </c>
      <c r="W4576" s="13"/>
    </row>
    <row r="4577" spans="1:23" x14ac:dyDescent="0.25">
      <c r="A4577" s="10">
        <v>44547</v>
      </c>
      <c r="B4577">
        <v>331</v>
      </c>
      <c r="C4577" t="s">
        <v>280</v>
      </c>
      <c r="D4577">
        <v>19</v>
      </c>
      <c r="E4577">
        <v>6</v>
      </c>
      <c r="F4577">
        <v>13</v>
      </c>
      <c r="G4577">
        <v>9</v>
      </c>
      <c r="H4577">
        <v>96</v>
      </c>
      <c r="I4577">
        <v>55</v>
      </c>
      <c r="J4577">
        <v>97</v>
      </c>
      <c r="K4577">
        <v>95</v>
      </c>
      <c r="L4577">
        <v>97</v>
      </c>
      <c r="M4577">
        <v>94</v>
      </c>
      <c r="N4577">
        <v>94</v>
      </c>
      <c r="O4577">
        <v>94</v>
      </c>
      <c r="P4577">
        <v>94</v>
      </c>
      <c r="Q4577">
        <v>94</v>
      </c>
      <c r="R4577">
        <v>93</v>
      </c>
      <c r="S4577">
        <v>73</v>
      </c>
      <c r="T4577" s="34">
        <f>_xlfn.XLOOKUP(B4577,'LHA Demog pivot'!$B$4:$B$93,'LHA Demog pivot'!$C$4:$C$93,,,1)</f>
        <v>141392</v>
      </c>
      <c r="U4577" s="36">
        <f>ROUND(Table2[[#This Row],[LHA_Pop_2016]]*Table2[[#This Row],[C_ADR_7day]]/100000*7,0)</f>
        <v>188</v>
      </c>
      <c r="V4577" s="13">
        <f>IF(OR(Table2[[#This Row],[7d_positivity_public]]=0,ISBLANK(Table2[[#This Row],[7d_positivity_public]])),"",(Table2[[#This Row],[7d_positivity_public]]-Table2[[#This Row],[7d_positivity_all]])/Table2[[#This Row],[7d_positivity_public]])</f>
        <v>1</v>
      </c>
      <c r="W4577" s="13"/>
    </row>
    <row r="4578" spans="1:23" x14ac:dyDescent="0.25">
      <c r="A4578" s="10">
        <v>44547</v>
      </c>
      <c r="B4578">
        <v>332</v>
      </c>
      <c r="C4578" t="s">
        <v>281</v>
      </c>
      <c r="D4578">
        <v>15</v>
      </c>
      <c r="E4578">
        <v>1</v>
      </c>
      <c r="F4578">
        <v>14</v>
      </c>
      <c r="G4578">
        <v>10</v>
      </c>
      <c r="H4578">
        <v>92</v>
      </c>
      <c r="I4578">
        <v>43</v>
      </c>
      <c r="J4578">
        <v>93</v>
      </c>
      <c r="K4578">
        <v>92</v>
      </c>
      <c r="L4578">
        <v>91</v>
      </c>
      <c r="M4578">
        <v>93</v>
      </c>
      <c r="N4578">
        <v>90</v>
      </c>
      <c r="O4578">
        <v>91</v>
      </c>
      <c r="P4578">
        <v>90</v>
      </c>
      <c r="Q4578">
        <v>88</v>
      </c>
      <c r="R4578">
        <v>91</v>
      </c>
      <c r="S4578">
        <v>74</v>
      </c>
      <c r="T4578" s="34">
        <f>_xlfn.XLOOKUP(B4578,'LHA Demog pivot'!$B$4:$B$93,'LHA Demog pivot'!$C$4:$C$93,,,1)</f>
        <v>50490</v>
      </c>
      <c r="U4578" s="36">
        <f>ROUND(Table2[[#This Row],[LHA_Pop_2016]]*Table2[[#This Row],[C_ADR_7day]]/100000*7,0)</f>
        <v>53</v>
      </c>
      <c r="V4578" s="13">
        <f>IF(OR(Table2[[#This Row],[7d_positivity_public]]=0,ISBLANK(Table2[[#This Row],[7d_positivity_public]])),"",(Table2[[#This Row],[7d_positivity_public]]-Table2[[#This Row],[7d_positivity_all]])/Table2[[#This Row],[7d_positivity_public]])</f>
        <v>1</v>
      </c>
      <c r="W4578" s="13"/>
    </row>
    <row r="4579" spans="1:23" x14ac:dyDescent="0.25">
      <c r="A4579" s="10">
        <v>44547</v>
      </c>
      <c r="B4579">
        <v>333</v>
      </c>
      <c r="C4579" t="s">
        <v>282</v>
      </c>
      <c r="D4579">
        <v>1</v>
      </c>
      <c r="E4579">
        <v>1</v>
      </c>
      <c r="F4579">
        <v>0</v>
      </c>
      <c r="G4579">
        <v>2</v>
      </c>
      <c r="H4579">
        <v>89</v>
      </c>
      <c r="I4579">
        <v>34</v>
      </c>
      <c r="J4579">
        <v>84</v>
      </c>
      <c r="K4579">
        <v>89</v>
      </c>
      <c r="L4579">
        <v>84</v>
      </c>
      <c r="M4579">
        <v>92</v>
      </c>
      <c r="N4579">
        <v>86</v>
      </c>
      <c r="O4579">
        <v>79</v>
      </c>
      <c r="P4579">
        <v>86</v>
      </c>
      <c r="Q4579">
        <v>80</v>
      </c>
      <c r="R4579">
        <v>90</v>
      </c>
      <c r="S4579">
        <v>65</v>
      </c>
      <c r="T4579" s="34">
        <f>_xlfn.XLOOKUP(B4579,'LHA Demog pivot'!$B$4:$B$93,'LHA Demog pivot'!$C$4:$C$93,,,1)</f>
        <v>29970</v>
      </c>
      <c r="U4579" s="36">
        <f>ROUND(Table2[[#This Row],[LHA_Pop_2016]]*Table2[[#This Row],[C_ADR_7day]]/100000*7,0)</f>
        <v>2</v>
      </c>
      <c r="V4579" s="13">
        <f>IF(OR(Table2[[#This Row],[7d_positivity_public]]=0,ISBLANK(Table2[[#This Row],[7d_positivity_public]])),"",(Table2[[#This Row],[7d_positivity_public]]-Table2[[#This Row],[7d_positivity_all]])/Table2[[#This Row],[7d_positivity_public]])</f>
        <v>1</v>
      </c>
      <c r="W4579" s="13"/>
    </row>
    <row r="4580" spans="1:23" x14ac:dyDescent="0.25">
      <c r="A4580" s="10">
        <v>44547</v>
      </c>
      <c r="B4580">
        <v>334</v>
      </c>
      <c r="C4580" t="s">
        <v>283</v>
      </c>
      <c r="D4580">
        <v>1</v>
      </c>
      <c r="E4580">
        <v>8</v>
      </c>
      <c r="F4580">
        <v>-7</v>
      </c>
      <c r="G4580">
        <v>2</v>
      </c>
      <c r="H4580">
        <v>86</v>
      </c>
      <c r="I4580">
        <v>27</v>
      </c>
      <c r="J4580">
        <v>80</v>
      </c>
      <c r="K4580">
        <v>87</v>
      </c>
      <c r="L4580">
        <v>80</v>
      </c>
      <c r="M4580">
        <v>90</v>
      </c>
      <c r="N4580">
        <v>83</v>
      </c>
      <c r="O4580">
        <v>74</v>
      </c>
      <c r="P4580">
        <v>84</v>
      </c>
      <c r="Q4580">
        <v>76</v>
      </c>
      <c r="R4580">
        <v>89</v>
      </c>
      <c r="S4580">
        <v>74</v>
      </c>
      <c r="T4580" s="34">
        <f>_xlfn.XLOOKUP(B4580,'LHA Demog pivot'!$B$4:$B$93,'LHA Demog pivot'!$C$4:$C$93,,,1)</f>
        <v>19671</v>
      </c>
      <c r="U4580" s="36">
        <f>ROUND(Table2[[#This Row],[LHA_Pop_2016]]*Table2[[#This Row],[C_ADR_7day]]/100000*7,0)</f>
        <v>1</v>
      </c>
      <c r="V4580" s="13">
        <f>IF(OR(Table2[[#This Row],[7d_positivity_public]]=0,ISBLANK(Table2[[#This Row],[7d_positivity_public]])),"",(Table2[[#This Row],[7d_positivity_public]]-Table2[[#This Row],[7d_positivity_all]])/Table2[[#This Row],[7d_positivity_public]])</f>
        <v>1</v>
      </c>
      <c r="W4580" s="13"/>
    </row>
    <row r="4581" spans="1:23" x14ac:dyDescent="0.25">
      <c r="A4581" s="10">
        <v>44547</v>
      </c>
      <c r="B4581">
        <v>335</v>
      </c>
      <c r="C4581" t="s">
        <v>284</v>
      </c>
      <c r="D4581">
        <v>18</v>
      </c>
      <c r="E4581">
        <v>7</v>
      </c>
      <c r="F4581">
        <v>11</v>
      </c>
      <c r="G4581">
        <v>9</v>
      </c>
      <c r="H4581">
        <v>98</v>
      </c>
      <c r="I4581">
        <v>33</v>
      </c>
      <c r="J4581">
        <v>93</v>
      </c>
      <c r="K4581">
        <v>98</v>
      </c>
      <c r="L4581">
        <v>100</v>
      </c>
      <c r="M4581">
        <v>95</v>
      </c>
      <c r="N4581">
        <v>94</v>
      </c>
      <c r="O4581">
        <v>89</v>
      </c>
      <c r="P4581">
        <v>94</v>
      </c>
      <c r="Q4581">
        <v>95</v>
      </c>
      <c r="R4581">
        <v>93</v>
      </c>
      <c r="S4581">
        <v>70</v>
      </c>
      <c r="T4581" s="34">
        <f>_xlfn.XLOOKUP(B4581,'LHA Demog pivot'!$B$4:$B$93,'LHA Demog pivot'!$C$4:$C$93,,,1)</f>
        <v>38653</v>
      </c>
      <c r="U4581" s="36">
        <f>ROUND(Table2[[#This Row],[LHA_Pop_2016]]*Table2[[#This Row],[C_ADR_7day]]/100000*7,0)</f>
        <v>49</v>
      </c>
      <c r="V4581" s="13">
        <f>IF(OR(Table2[[#This Row],[7d_positivity_public]]=0,ISBLANK(Table2[[#This Row],[7d_positivity_public]])),"",(Table2[[#This Row],[7d_positivity_public]]-Table2[[#This Row],[7d_positivity_all]])/Table2[[#This Row],[7d_positivity_public]])</f>
        <v>1</v>
      </c>
      <c r="W4581" s="13"/>
    </row>
    <row r="4582" spans="1:23" x14ac:dyDescent="0.25">
      <c r="A4582" s="10">
        <v>44547</v>
      </c>
      <c r="B4582">
        <v>336</v>
      </c>
      <c r="C4582" t="s">
        <v>285</v>
      </c>
      <c r="D4582">
        <v>5</v>
      </c>
      <c r="E4582">
        <v>0</v>
      </c>
      <c r="F4582">
        <v>5</v>
      </c>
      <c r="G4582">
        <v>0</v>
      </c>
      <c r="H4582">
        <v>82</v>
      </c>
      <c r="I4582">
        <v>22</v>
      </c>
      <c r="J4582">
        <v>71</v>
      </c>
      <c r="K4582">
        <v>83</v>
      </c>
      <c r="L4582">
        <v>80</v>
      </c>
      <c r="M4582">
        <v>86</v>
      </c>
      <c r="N4582">
        <v>76</v>
      </c>
      <c r="O4582">
        <v>64</v>
      </c>
      <c r="P4582">
        <v>77</v>
      </c>
      <c r="Q4582">
        <v>72</v>
      </c>
      <c r="R4582">
        <v>82</v>
      </c>
      <c r="S4582">
        <v>64</v>
      </c>
      <c r="T4582" s="34">
        <f>_xlfn.XLOOKUP(B4582,'LHA Demog pivot'!$B$4:$B$93,'LHA Demog pivot'!$C$4:$C$93,,,1)</f>
        <v>2678</v>
      </c>
      <c r="U4582" s="36">
        <f>ROUND(Table2[[#This Row],[LHA_Pop_2016]]*Table2[[#This Row],[C_ADR_7day]]/100000*7,0)</f>
        <v>1</v>
      </c>
      <c r="V4582" s="13" t="str">
        <f>IF(OR(Table2[[#This Row],[7d_positivity_public]]=0,ISBLANK(Table2[[#This Row],[7d_positivity_public]])),"",(Table2[[#This Row],[7d_positivity_public]]-Table2[[#This Row],[7d_positivity_all]])/Table2[[#This Row],[7d_positivity_public]])</f>
        <v/>
      </c>
      <c r="W4582" s="13"/>
    </row>
    <row r="4583" spans="1:23" x14ac:dyDescent="0.25">
      <c r="A4583" s="10">
        <v>44547</v>
      </c>
      <c r="B4583">
        <v>337</v>
      </c>
      <c r="C4583" t="s">
        <v>286</v>
      </c>
      <c r="D4583">
        <v>0</v>
      </c>
      <c r="E4583">
        <v>0</v>
      </c>
      <c r="F4583">
        <v>0</v>
      </c>
      <c r="G4583">
        <v>0</v>
      </c>
      <c r="H4583">
        <v>98</v>
      </c>
      <c r="I4583">
        <v>73</v>
      </c>
      <c r="J4583">
        <v>93</v>
      </c>
      <c r="K4583">
        <v>99</v>
      </c>
      <c r="L4583">
        <v>99</v>
      </c>
      <c r="M4583">
        <v>98</v>
      </c>
      <c r="N4583">
        <v>96</v>
      </c>
      <c r="O4583">
        <v>89</v>
      </c>
      <c r="P4583">
        <v>96</v>
      </c>
      <c r="Q4583">
        <v>96</v>
      </c>
      <c r="R4583">
        <v>96</v>
      </c>
      <c r="S4583">
        <v>64</v>
      </c>
      <c r="T4583" s="34">
        <f>_xlfn.XLOOKUP(B4583,'LHA Demog pivot'!$B$4:$B$93,'LHA Demog pivot'!$C$4:$C$93,,,1)</f>
        <v>1514</v>
      </c>
      <c r="U4583" s="36">
        <f>ROUND(Table2[[#This Row],[LHA_Pop_2016]]*Table2[[#This Row],[C_ADR_7day]]/100000*7,0)</f>
        <v>0</v>
      </c>
      <c r="V4583" s="13" t="str">
        <f>IF(OR(Table2[[#This Row],[7d_positivity_public]]=0,ISBLANK(Table2[[#This Row],[7d_positivity_public]])),"",(Table2[[#This Row],[7d_positivity_public]]-Table2[[#This Row],[7d_positivity_all]])/Table2[[#This Row],[7d_positivity_public]])</f>
        <v/>
      </c>
      <c r="W4583" s="13"/>
    </row>
    <row r="4584" spans="1:23" x14ac:dyDescent="0.25">
      <c r="A4584" s="10">
        <v>44547</v>
      </c>
      <c r="B4584">
        <v>411</v>
      </c>
      <c r="C4584" t="s">
        <v>287</v>
      </c>
      <c r="D4584">
        <v>15</v>
      </c>
      <c r="E4584">
        <v>6</v>
      </c>
      <c r="F4584">
        <v>9</v>
      </c>
      <c r="G4584">
        <v>9</v>
      </c>
      <c r="H4584">
        <v>97</v>
      </c>
      <c r="I4584">
        <v>28</v>
      </c>
      <c r="J4584">
        <v>97</v>
      </c>
      <c r="K4584">
        <v>97</v>
      </c>
      <c r="L4584">
        <v>98</v>
      </c>
      <c r="M4584">
        <v>95</v>
      </c>
      <c r="N4584">
        <v>94</v>
      </c>
      <c r="O4584">
        <v>93</v>
      </c>
      <c r="P4584">
        <v>94</v>
      </c>
      <c r="Q4584">
        <v>95</v>
      </c>
      <c r="R4584">
        <v>93</v>
      </c>
      <c r="S4584">
        <v>66</v>
      </c>
      <c r="T4584" s="34">
        <f>_xlfn.XLOOKUP(B4584,'LHA Demog pivot'!$B$4:$B$93,'LHA Demog pivot'!$C$4:$C$93,,,1)</f>
        <v>225919</v>
      </c>
      <c r="U4584" s="36">
        <f>ROUND(Table2[[#This Row],[LHA_Pop_2016]]*Table2[[#This Row],[C_ADR_7day]]/100000*7,0)</f>
        <v>237</v>
      </c>
      <c r="V4584" s="13">
        <f>IF(OR(Table2[[#This Row],[7d_positivity_public]]=0,ISBLANK(Table2[[#This Row],[7d_positivity_public]])),"",(Table2[[#This Row],[7d_positivity_public]]-Table2[[#This Row],[7d_positivity_all]])/Table2[[#This Row],[7d_positivity_public]])</f>
        <v>1</v>
      </c>
      <c r="W4584" s="13"/>
    </row>
    <row r="4585" spans="1:23" x14ac:dyDescent="0.25">
      <c r="A4585" s="10">
        <v>44547</v>
      </c>
      <c r="B4585">
        <v>412</v>
      </c>
      <c r="C4585" t="s">
        <v>288</v>
      </c>
      <c r="D4585">
        <v>6</v>
      </c>
      <c r="E4585">
        <v>4</v>
      </c>
      <c r="F4585">
        <v>2</v>
      </c>
      <c r="G4585">
        <v>4</v>
      </c>
      <c r="H4585">
        <v>93</v>
      </c>
      <c r="I4585">
        <v>20</v>
      </c>
      <c r="J4585">
        <v>93</v>
      </c>
      <c r="K4585">
        <v>94</v>
      </c>
      <c r="L4585">
        <v>93</v>
      </c>
      <c r="M4585">
        <v>94</v>
      </c>
      <c r="N4585">
        <v>91</v>
      </c>
      <c r="O4585">
        <v>88</v>
      </c>
      <c r="P4585">
        <v>91</v>
      </c>
      <c r="Q4585">
        <v>89</v>
      </c>
      <c r="R4585">
        <v>93</v>
      </c>
      <c r="S4585">
        <v>64</v>
      </c>
      <c r="T4585" s="34">
        <f>_xlfn.XLOOKUP(B4585,'LHA Demog pivot'!$B$4:$B$93,'LHA Demog pivot'!$C$4:$C$93,,,1)</f>
        <v>77460</v>
      </c>
      <c r="U4585" s="36">
        <f>ROUND(Table2[[#This Row],[LHA_Pop_2016]]*Table2[[#This Row],[C_ADR_7day]]/100000*7,0)</f>
        <v>33</v>
      </c>
      <c r="V4585" s="13">
        <f>IF(OR(Table2[[#This Row],[7d_positivity_public]]=0,ISBLANK(Table2[[#This Row],[7d_positivity_public]])),"",(Table2[[#This Row],[7d_positivity_public]]-Table2[[#This Row],[7d_positivity_all]])/Table2[[#This Row],[7d_positivity_public]])</f>
        <v>1</v>
      </c>
      <c r="W4585" s="13"/>
    </row>
    <row r="4586" spans="1:23" x14ac:dyDescent="0.25">
      <c r="A4586" s="10">
        <v>44547</v>
      </c>
      <c r="B4586">
        <v>413</v>
      </c>
      <c r="C4586" t="s">
        <v>289</v>
      </c>
      <c r="D4586">
        <v>5</v>
      </c>
      <c r="E4586">
        <v>4</v>
      </c>
      <c r="F4586">
        <v>1</v>
      </c>
      <c r="G4586">
        <v>4</v>
      </c>
      <c r="H4586">
        <v>96</v>
      </c>
      <c r="I4586">
        <v>24</v>
      </c>
      <c r="J4586">
        <v>97</v>
      </c>
      <c r="K4586">
        <v>96</v>
      </c>
      <c r="L4586">
        <v>94</v>
      </c>
      <c r="M4586">
        <v>96</v>
      </c>
      <c r="N4586">
        <v>94</v>
      </c>
      <c r="O4586">
        <v>94</v>
      </c>
      <c r="P4586">
        <v>94</v>
      </c>
      <c r="Q4586">
        <v>92</v>
      </c>
      <c r="R4586">
        <v>95</v>
      </c>
      <c r="S4586">
        <v>71</v>
      </c>
      <c r="T4586" s="34">
        <f>_xlfn.XLOOKUP(B4586,'LHA Demog pivot'!$B$4:$B$93,'LHA Demog pivot'!$C$4:$C$93,,,1)</f>
        <v>64692</v>
      </c>
      <c r="U4586" s="36">
        <f>ROUND(Table2[[#This Row],[LHA_Pop_2016]]*Table2[[#This Row],[C_ADR_7day]]/100000*7,0)</f>
        <v>23</v>
      </c>
      <c r="V4586" s="13">
        <f>IF(OR(Table2[[#This Row],[7d_positivity_public]]=0,ISBLANK(Table2[[#This Row],[7d_positivity_public]])),"",(Table2[[#This Row],[7d_positivity_public]]-Table2[[#This Row],[7d_positivity_all]])/Table2[[#This Row],[7d_positivity_public]])</f>
        <v>1</v>
      </c>
      <c r="W4586" s="13"/>
    </row>
    <row r="4587" spans="1:23" x14ac:dyDescent="0.25">
      <c r="A4587" s="10">
        <v>44547</v>
      </c>
      <c r="B4587">
        <v>414</v>
      </c>
      <c r="C4587" t="s">
        <v>290</v>
      </c>
      <c r="D4587">
        <v>6</v>
      </c>
      <c r="E4587">
        <v>3</v>
      </c>
      <c r="F4587">
        <v>3</v>
      </c>
      <c r="G4587">
        <v>8</v>
      </c>
      <c r="H4587">
        <v>88</v>
      </c>
      <c r="I4587">
        <v>15</v>
      </c>
      <c r="J4587">
        <v>83</v>
      </c>
      <c r="K4587">
        <v>88</v>
      </c>
      <c r="L4587">
        <v>80</v>
      </c>
      <c r="M4587">
        <v>91</v>
      </c>
      <c r="N4587">
        <v>85</v>
      </c>
      <c r="O4587">
        <v>77</v>
      </c>
      <c r="P4587">
        <v>85</v>
      </c>
      <c r="Q4587">
        <v>76</v>
      </c>
      <c r="R4587">
        <v>90</v>
      </c>
      <c r="S4587">
        <v>67</v>
      </c>
      <c r="T4587" s="34">
        <f>_xlfn.XLOOKUP(B4587,'LHA Demog pivot'!$B$4:$B$93,'LHA Demog pivot'!$C$4:$C$93,,,1)</f>
        <v>15289</v>
      </c>
      <c r="U4587" s="36">
        <f>ROUND(Table2[[#This Row],[LHA_Pop_2016]]*Table2[[#This Row],[C_ADR_7day]]/100000*7,0)</f>
        <v>6</v>
      </c>
      <c r="V4587" s="13">
        <f>IF(OR(Table2[[#This Row],[7d_positivity_public]]=0,ISBLANK(Table2[[#This Row],[7d_positivity_public]])),"",(Table2[[#This Row],[7d_positivity_public]]-Table2[[#This Row],[7d_positivity_all]])/Table2[[#This Row],[7d_positivity_public]])</f>
        <v>1</v>
      </c>
      <c r="W4587" s="13"/>
    </row>
    <row r="4588" spans="1:23" x14ac:dyDescent="0.25">
      <c r="A4588" s="10">
        <v>44547</v>
      </c>
      <c r="B4588">
        <v>421</v>
      </c>
      <c r="C4588" t="s">
        <v>291</v>
      </c>
      <c r="D4588">
        <v>9</v>
      </c>
      <c r="E4588">
        <v>9</v>
      </c>
      <c r="F4588">
        <v>0</v>
      </c>
      <c r="G4588">
        <v>8</v>
      </c>
      <c r="H4588">
        <v>88</v>
      </c>
      <c r="I4588">
        <v>23</v>
      </c>
      <c r="J4588">
        <v>88</v>
      </c>
      <c r="K4588">
        <v>88</v>
      </c>
      <c r="L4588">
        <v>84</v>
      </c>
      <c r="M4588">
        <v>92</v>
      </c>
      <c r="N4588">
        <v>85</v>
      </c>
      <c r="O4588">
        <v>82</v>
      </c>
      <c r="P4588">
        <v>85</v>
      </c>
      <c r="Q4588">
        <v>79</v>
      </c>
      <c r="R4588">
        <v>90</v>
      </c>
      <c r="S4588">
        <v>65</v>
      </c>
      <c r="T4588" s="34">
        <f>_xlfn.XLOOKUP(B4588,'LHA Demog pivot'!$B$4:$B$93,'LHA Demog pivot'!$C$4:$C$93,,,1)</f>
        <v>58378</v>
      </c>
      <c r="U4588" s="36">
        <f>ROUND(Table2[[#This Row],[LHA_Pop_2016]]*Table2[[#This Row],[C_ADR_7day]]/100000*7,0)</f>
        <v>37</v>
      </c>
      <c r="V4588" s="13">
        <f>IF(OR(Table2[[#This Row],[7d_positivity_public]]=0,ISBLANK(Table2[[#This Row],[7d_positivity_public]])),"",(Table2[[#This Row],[7d_positivity_public]]-Table2[[#This Row],[7d_positivity_all]])/Table2[[#This Row],[7d_positivity_public]])</f>
        <v>1</v>
      </c>
      <c r="W4588" s="13"/>
    </row>
    <row r="4589" spans="1:23" x14ac:dyDescent="0.25">
      <c r="A4589" s="10">
        <v>44547</v>
      </c>
      <c r="B4589">
        <v>422</v>
      </c>
      <c r="C4589" t="s">
        <v>292</v>
      </c>
      <c r="D4589">
        <v>4</v>
      </c>
      <c r="E4589">
        <v>10</v>
      </c>
      <c r="F4589">
        <v>-6</v>
      </c>
      <c r="G4589">
        <v>5</v>
      </c>
      <c r="H4589">
        <v>83</v>
      </c>
      <c r="I4589">
        <v>8</v>
      </c>
      <c r="J4589">
        <v>76</v>
      </c>
      <c r="K4589">
        <v>84</v>
      </c>
      <c r="L4589">
        <v>75</v>
      </c>
      <c r="M4589">
        <v>89</v>
      </c>
      <c r="N4589">
        <v>80</v>
      </c>
      <c r="O4589">
        <v>70</v>
      </c>
      <c r="P4589">
        <v>80</v>
      </c>
      <c r="Q4589">
        <v>69</v>
      </c>
      <c r="R4589">
        <v>87</v>
      </c>
      <c r="S4589">
        <v>51</v>
      </c>
      <c r="T4589" s="34">
        <f>_xlfn.XLOOKUP(B4589,'LHA Demog pivot'!$B$4:$B$93,'LHA Demog pivot'!$C$4:$C$93,,,1)</f>
        <v>6240</v>
      </c>
      <c r="U4589" s="36">
        <f>ROUND(Table2[[#This Row],[LHA_Pop_2016]]*Table2[[#This Row],[C_ADR_7day]]/100000*7,0)</f>
        <v>2</v>
      </c>
      <c r="V4589" s="13">
        <f>IF(OR(Table2[[#This Row],[7d_positivity_public]]=0,ISBLANK(Table2[[#This Row],[7d_positivity_public]])),"",(Table2[[#This Row],[7d_positivity_public]]-Table2[[#This Row],[7d_positivity_all]])/Table2[[#This Row],[7d_positivity_public]])</f>
        <v>1</v>
      </c>
      <c r="W4589" s="13"/>
    </row>
    <row r="4590" spans="1:23" x14ac:dyDescent="0.25">
      <c r="A4590" s="10">
        <v>44547</v>
      </c>
      <c r="B4590">
        <v>423</v>
      </c>
      <c r="C4590" t="s">
        <v>293</v>
      </c>
      <c r="D4590">
        <v>12</v>
      </c>
      <c r="E4590">
        <v>23</v>
      </c>
      <c r="F4590">
        <v>-11</v>
      </c>
      <c r="G4590">
        <v>8</v>
      </c>
      <c r="H4590">
        <v>89</v>
      </c>
      <c r="I4590">
        <v>28</v>
      </c>
      <c r="J4590">
        <v>82</v>
      </c>
      <c r="K4590">
        <v>90</v>
      </c>
      <c r="L4590">
        <v>84</v>
      </c>
      <c r="M4590">
        <v>93</v>
      </c>
      <c r="N4590">
        <v>86</v>
      </c>
      <c r="O4590">
        <v>75</v>
      </c>
      <c r="P4590">
        <v>87</v>
      </c>
      <c r="Q4590">
        <v>79</v>
      </c>
      <c r="R4590">
        <v>91</v>
      </c>
      <c r="S4590">
        <v>56</v>
      </c>
      <c r="T4590" s="34">
        <f>_xlfn.XLOOKUP(B4590,'LHA Demog pivot'!$B$4:$B$93,'LHA Demog pivot'!$C$4:$C$93,,,1)</f>
        <v>19121</v>
      </c>
      <c r="U4590" s="36">
        <f>ROUND(Table2[[#This Row],[LHA_Pop_2016]]*Table2[[#This Row],[C_ADR_7day]]/100000*7,0)</f>
        <v>16</v>
      </c>
      <c r="V4590" s="13">
        <f>IF(OR(Table2[[#This Row],[7d_positivity_public]]=0,ISBLANK(Table2[[#This Row],[7d_positivity_public]])),"",(Table2[[#This Row],[7d_positivity_public]]-Table2[[#This Row],[7d_positivity_all]])/Table2[[#This Row],[7d_positivity_public]])</f>
        <v>1</v>
      </c>
      <c r="W4590" s="13"/>
    </row>
    <row r="4591" spans="1:23" x14ac:dyDescent="0.25">
      <c r="A4591" s="10">
        <v>44547</v>
      </c>
      <c r="B4591">
        <v>424</v>
      </c>
      <c r="C4591" t="s">
        <v>294</v>
      </c>
      <c r="D4591">
        <v>9</v>
      </c>
      <c r="E4591">
        <v>7</v>
      </c>
      <c r="F4591">
        <v>2</v>
      </c>
      <c r="G4591">
        <v>6</v>
      </c>
      <c r="H4591">
        <v>91</v>
      </c>
      <c r="I4591">
        <v>21</v>
      </c>
      <c r="J4591">
        <v>88</v>
      </c>
      <c r="K4591">
        <v>91</v>
      </c>
      <c r="L4591">
        <v>89</v>
      </c>
      <c r="M4591">
        <v>92</v>
      </c>
      <c r="N4591">
        <v>88</v>
      </c>
      <c r="O4591">
        <v>83</v>
      </c>
      <c r="P4591">
        <v>88</v>
      </c>
      <c r="Q4591">
        <v>85</v>
      </c>
      <c r="R4591">
        <v>90</v>
      </c>
      <c r="S4591">
        <v>62</v>
      </c>
      <c r="T4591" s="34">
        <f>_xlfn.XLOOKUP(B4591,'LHA Demog pivot'!$B$4:$B$93,'LHA Demog pivot'!$C$4:$C$93,,,1)</f>
        <v>108964</v>
      </c>
      <c r="U4591" s="36">
        <f>ROUND(Table2[[#This Row],[LHA_Pop_2016]]*Table2[[#This Row],[C_ADR_7day]]/100000*7,0)</f>
        <v>69</v>
      </c>
      <c r="V4591" s="13">
        <f>IF(OR(Table2[[#This Row],[7d_positivity_public]]=0,ISBLANK(Table2[[#This Row],[7d_positivity_public]])),"",(Table2[[#This Row],[7d_positivity_public]]-Table2[[#This Row],[7d_positivity_all]])/Table2[[#This Row],[7d_positivity_public]])</f>
        <v>1</v>
      </c>
      <c r="W4591" s="13"/>
    </row>
    <row r="4592" spans="1:23" x14ac:dyDescent="0.25">
      <c r="A4592" s="10">
        <v>44547</v>
      </c>
      <c r="B4592">
        <v>425</v>
      </c>
      <c r="C4592" t="s">
        <v>295</v>
      </c>
      <c r="D4592">
        <v>6</v>
      </c>
      <c r="E4592">
        <v>5</v>
      </c>
      <c r="F4592">
        <v>1</v>
      </c>
      <c r="G4592">
        <v>6</v>
      </c>
      <c r="H4592">
        <v>89</v>
      </c>
      <c r="I4592">
        <v>22</v>
      </c>
      <c r="J4592">
        <v>81</v>
      </c>
      <c r="K4592">
        <v>89</v>
      </c>
      <c r="L4592">
        <v>80</v>
      </c>
      <c r="M4592">
        <v>93</v>
      </c>
      <c r="N4592">
        <v>86</v>
      </c>
      <c r="O4592">
        <v>76</v>
      </c>
      <c r="P4592">
        <v>87</v>
      </c>
      <c r="Q4592">
        <v>76</v>
      </c>
      <c r="R4592">
        <v>91</v>
      </c>
      <c r="S4592">
        <v>72</v>
      </c>
      <c r="T4592" s="34">
        <f>_xlfn.XLOOKUP(B4592,'LHA Demog pivot'!$B$4:$B$93,'LHA Demog pivot'!$C$4:$C$93,,,1)</f>
        <v>47133</v>
      </c>
      <c r="U4592" s="36">
        <f>ROUND(Table2[[#This Row],[LHA_Pop_2016]]*Table2[[#This Row],[C_ADR_7day]]/100000*7,0)</f>
        <v>20</v>
      </c>
      <c r="V4592" s="13">
        <f>IF(OR(Table2[[#This Row],[7d_positivity_public]]=0,ISBLANK(Table2[[#This Row],[7d_positivity_public]])),"",(Table2[[#This Row],[7d_positivity_public]]-Table2[[#This Row],[7d_positivity_all]])/Table2[[#This Row],[7d_positivity_public]])</f>
        <v>1</v>
      </c>
      <c r="W4592" s="13"/>
    </row>
    <row r="4593" spans="1:23" x14ac:dyDescent="0.25">
      <c r="A4593" s="10">
        <v>44547</v>
      </c>
      <c r="B4593">
        <v>426</v>
      </c>
      <c r="C4593" t="s">
        <v>296</v>
      </c>
      <c r="D4593">
        <v>21</v>
      </c>
      <c r="E4593">
        <v>13</v>
      </c>
      <c r="F4593">
        <v>8</v>
      </c>
      <c r="G4593">
        <v>17</v>
      </c>
      <c r="H4593">
        <v>88</v>
      </c>
      <c r="I4593">
        <v>16</v>
      </c>
      <c r="J4593">
        <v>79</v>
      </c>
      <c r="K4593">
        <v>89</v>
      </c>
      <c r="L4593">
        <v>87</v>
      </c>
      <c r="M4593">
        <v>91</v>
      </c>
      <c r="N4593">
        <v>84</v>
      </c>
      <c r="O4593">
        <v>71</v>
      </c>
      <c r="P4593">
        <v>85</v>
      </c>
      <c r="Q4593">
        <v>81</v>
      </c>
      <c r="R4593">
        <v>88</v>
      </c>
      <c r="S4593">
        <v>63</v>
      </c>
      <c r="T4593" s="34">
        <f>_xlfn.XLOOKUP(B4593,'LHA Demog pivot'!$B$4:$B$93,'LHA Demog pivot'!$C$4:$C$93,,,1)</f>
        <v>30981</v>
      </c>
      <c r="U4593" s="36">
        <f>ROUND(Table2[[#This Row],[LHA_Pop_2016]]*Table2[[#This Row],[C_ADR_7day]]/100000*7,0)</f>
        <v>46</v>
      </c>
      <c r="V4593" s="13">
        <f>IF(OR(Table2[[#This Row],[7d_positivity_public]]=0,ISBLANK(Table2[[#This Row],[7d_positivity_public]])),"",(Table2[[#This Row],[7d_positivity_public]]-Table2[[#This Row],[7d_positivity_all]])/Table2[[#This Row],[7d_positivity_public]])</f>
        <v>1</v>
      </c>
      <c r="W4593" s="13"/>
    </row>
    <row r="4594" spans="1:23" x14ac:dyDescent="0.25">
      <c r="A4594" s="10">
        <v>44547</v>
      </c>
      <c r="B4594">
        <v>431</v>
      </c>
      <c r="C4594" t="s">
        <v>297</v>
      </c>
      <c r="D4594">
        <v>31</v>
      </c>
      <c r="E4594">
        <v>33</v>
      </c>
      <c r="F4594">
        <v>-2</v>
      </c>
      <c r="G4594">
        <v>16</v>
      </c>
      <c r="H4594">
        <v>89</v>
      </c>
      <c r="I4594">
        <v>17</v>
      </c>
      <c r="J4594">
        <v>84</v>
      </c>
      <c r="K4594">
        <v>89</v>
      </c>
      <c r="L4594">
        <v>84</v>
      </c>
      <c r="M4594">
        <v>92</v>
      </c>
      <c r="N4594">
        <v>86</v>
      </c>
      <c r="O4594">
        <v>78</v>
      </c>
      <c r="P4594">
        <v>86</v>
      </c>
      <c r="Q4594">
        <v>80</v>
      </c>
      <c r="R4594">
        <v>91</v>
      </c>
      <c r="S4594">
        <v>72</v>
      </c>
      <c r="T4594" s="34">
        <f>_xlfn.XLOOKUP(B4594,'LHA Demog pivot'!$B$4:$B$93,'LHA Demog pivot'!$C$4:$C$93,,,1)</f>
        <v>66527</v>
      </c>
      <c r="U4594" s="36">
        <f>ROUND(Table2[[#This Row],[LHA_Pop_2016]]*Table2[[#This Row],[C_ADR_7day]]/100000*7,0)</f>
        <v>144</v>
      </c>
      <c r="V4594" s="13">
        <f>IF(OR(Table2[[#This Row],[7d_positivity_public]]=0,ISBLANK(Table2[[#This Row],[7d_positivity_public]])),"",(Table2[[#This Row],[7d_positivity_public]]-Table2[[#This Row],[7d_positivity_all]])/Table2[[#This Row],[7d_positivity_public]])</f>
        <v>1</v>
      </c>
      <c r="W4594" s="13"/>
    </row>
    <row r="4595" spans="1:23" x14ac:dyDescent="0.25">
      <c r="A4595" s="10">
        <v>44547</v>
      </c>
      <c r="B4595">
        <v>432</v>
      </c>
      <c r="C4595" t="s">
        <v>298</v>
      </c>
      <c r="D4595">
        <v>12</v>
      </c>
      <c r="E4595">
        <v>10</v>
      </c>
      <c r="F4595">
        <v>2</v>
      </c>
      <c r="G4595">
        <v>11</v>
      </c>
      <c r="H4595">
        <v>88</v>
      </c>
      <c r="I4595">
        <v>18</v>
      </c>
      <c r="J4595">
        <v>82</v>
      </c>
      <c r="K4595">
        <v>88</v>
      </c>
      <c r="L4595">
        <v>84</v>
      </c>
      <c r="M4595">
        <v>92</v>
      </c>
      <c r="N4595">
        <v>85</v>
      </c>
      <c r="O4595">
        <v>77</v>
      </c>
      <c r="P4595">
        <v>85</v>
      </c>
      <c r="Q4595">
        <v>79</v>
      </c>
      <c r="R4595">
        <v>90</v>
      </c>
      <c r="S4595">
        <v>65</v>
      </c>
      <c r="T4595" s="34">
        <f>_xlfn.XLOOKUP(B4595,'LHA Demog pivot'!$B$4:$B$93,'LHA Demog pivot'!$C$4:$C$93,,,1)</f>
        <v>42570</v>
      </c>
      <c r="U4595" s="36">
        <f>ROUND(Table2[[#This Row],[LHA_Pop_2016]]*Table2[[#This Row],[C_ADR_7day]]/100000*7,0)</f>
        <v>36</v>
      </c>
      <c r="V4595" s="13">
        <f>IF(OR(Table2[[#This Row],[7d_positivity_public]]=0,ISBLANK(Table2[[#This Row],[7d_positivity_public]])),"",(Table2[[#This Row],[7d_positivity_public]]-Table2[[#This Row],[7d_positivity_all]])/Table2[[#This Row],[7d_positivity_public]])</f>
        <v>1</v>
      </c>
      <c r="W4595" s="13"/>
    </row>
    <row r="4596" spans="1:23" x14ac:dyDescent="0.25">
      <c r="A4596" s="10">
        <v>44547</v>
      </c>
      <c r="B4596">
        <v>433</v>
      </c>
      <c r="C4596" t="s">
        <v>299</v>
      </c>
      <c r="D4596">
        <v>0</v>
      </c>
      <c r="E4596">
        <v>0</v>
      </c>
      <c r="F4596">
        <v>0</v>
      </c>
      <c r="G4596">
        <v>25</v>
      </c>
      <c r="H4596">
        <v>84</v>
      </c>
      <c r="I4596">
        <v>13</v>
      </c>
      <c r="J4596">
        <v>75</v>
      </c>
      <c r="K4596">
        <v>85</v>
      </c>
      <c r="L4596">
        <v>82</v>
      </c>
      <c r="M4596">
        <v>87</v>
      </c>
      <c r="N4596">
        <v>80</v>
      </c>
      <c r="O4596">
        <v>67</v>
      </c>
      <c r="P4596">
        <v>80</v>
      </c>
      <c r="Q4596">
        <v>75</v>
      </c>
      <c r="R4596">
        <v>84</v>
      </c>
      <c r="S4596">
        <v>41</v>
      </c>
      <c r="T4596" s="34">
        <f>_xlfn.XLOOKUP(B4596,'LHA Demog pivot'!$B$4:$B$93,'LHA Demog pivot'!$C$4:$C$93,,,1)</f>
        <v>1901</v>
      </c>
      <c r="U4596" s="36">
        <f>ROUND(Table2[[#This Row],[LHA_Pop_2016]]*Table2[[#This Row],[C_ADR_7day]]/100000*7,0)</f>
        <v>0</v>
      </c>
      <c r="V4596" s="13">
        <f>IF(OR(Table2[[#This Row],[7d_positivity_public]]=0,ISBLANK(Table2[[#This Row],[7d_positivity_public]])),"",(Table2[[#This Row],[7d_positivity_public]]-Table2[[#This Row],[7d_positivity_all]])/Table2[[#This Row],[7d_positivity_public]])</f>
        <v>1</v>
      </c>
      <c r="W4596" s="13"/>
    </row>
    <row r="4597" spans="1:23" x14ac:dyDescent="0.25">
      <c r="A4597" s="10">
        <v>44547</v>
      </c>
      <c r="B4597">
        <v>434</v>
      </c>
      <c r="C4597" t="s">
        <v>300</v>
      </c>
      <c r="D4597">
        <v>12</v>
      </c>
      <c r="E4597">
        <v>18</v>
      </c>
      <c r="F4597">
        <v>-6</v>
      </c>
      <c r="G4597">
        <v>18</v>
      </c>
      <c r="H4597">
        <v>87</v>
      </c>
      <c r="I4597">
        <v>25</v>
      </c>
      <c r="J4597">
        <v>81</v>
      </c>
      <c r="K4597">
        <v>88</v>
      </c>
      <c r="L4597">
        <v>85</v>
      </c>
      <c r="M4597">
        <v>90</v>
      </c>
      <c r="N4597">
        <v>83</v>
      </c>
      <c r="O4597">
        <v>73</v>
      </c>
      <c r="P4597">
        <v>83</v>
      </c>
      <c r="Q4597">
        <v>79</v>
      </c>
      <c r="R4597">
        <v>87</v>
      </c>
      <c r="S4597">
        <v>46</v>
      </c>
      <c r="T4597" s="34">
        <f>_xlfn.XLOOKUP(B4597,'LHA Demog pivot'!$B$4:$B$93,'LHA Demog pivot'!$C$4:$C$93,,,1)</f>
        <v>11235</v>
      </c>
      <c r="U4597" s="36">
        <f>ROUND(Table2[[#This Row],[LHA_Pop_2016]]*Table2[[#This Row],[C_ADR_7day]]/100000*7,0)</f>
        <v>9</v>
      </c>
      <c r="V4597" s="13">
        <f>IF(OR(Table2[[#This Row],[7d_positivity_public]]=0,ISBLANK(Table2[[#This Row],[7d_positivity_public]])),"",(Table2[[#This Row],[7d_positivity_public]]-Table2[[#This Row],[7d_positivity_all]])/Table2[[#This Row],[7d_positivity_public]])</f>
        <v>1</v>
      </c>
      <c r="W4597" s="13"/>
    </row>
    <row r="4598" spans="1:23" x14ac:dyDescent="0.25">
      <c r="A4598" s="10">
        <v>44547</v>
      </c>
      <c r="B4598">
        <v>510</v>
      </c>
      <c r="C4598" t="s">
        <v>301</v>
      </c>
      <c r="D4598">
        <v>0</v>
      </c>
      <c r="E4598">
        <v>0</v>
      </c>
      <c r="F4598">
        <v>0</v>
      </c>
      <c r="G4598">
        <v>25</v>
      </c>
      <c r="H4598">
        <v>91</v>
      </c>
      <c r="I4598">
        <v>28</v>
      </c>
      <c r="J4598">
        <v>86</v>
      </c>
      <c r="K4598">
        <v>91</v>
      </c>
      <c r="L4598">
        <v>90</v>
      </c>
      <c r="M4598">
        <v>92</v>
      </c>
      <c r="N4598">
        <v>87</v>
      </c>
      <c r="O4598">
        <v>81</v>
      </c>
      <c r="P4598">
        <v>87</v>
      </c>
      <c r="Q4598">
        <v>85</v>
      </c>
      <c r="R4598">
        <v>89</v>
      </c>
      <c r="S4598">
        <v>71</v>
      </c>
      <c r="T4598" s="34">
        <f>_xlfn.XLOOKUP(B4598,'LHA Demog pivot'!$B$4:$B$93,'LHA Demog pivot'!$C$4:$C$93,,,1)</f>
        <v>4198</v>
      </c>
      <c r="U4598" s="36">
        <f>ROUND(Table2[[#This Row],[LHA_Pop_2016]]*Table2[[#This Row],[C_ADR_7day]]/100000*7,0)</f>
        <v>0</v>
      </c>
      <c r="V4598" s="13">
        <f>IF(OR(Table2[[#This Row],[7d_positivity_public]]=0,ISBLANK(Table2[[#This Row],[7d_positivity_public]])),"",(Table2[[#This Row],[7d_positivity_public]]-Table2[[#This Row],[7d_positivity_all]])/Table2[[#This Row],[7d_positivity_public]])</f>
        <v>1</v>
      </c>
      <c r="W4598" s="13"/>
    </row>
    <row r="4599" spans="1:23" x14ac:dyDescent="0.25">
      <c r="A4599" s="10">
        <v>44547</v>
      </c>
      <c r="B4599">
        <v>512</v>
      </c>
      <c r="C4599" t="s">
        <v>304</v>
      </c>
      <c r="D4599">
        <v>7</v>
      </c>
      <c r="E4599">
        <v>5</v>
      </c>
      <c r="F4599">
        <v>2</v>
      </c>
      <c r="G4599">
        <v>10</v>
      </c>
      <c r="H4599">
        <v>91</v>
      </c>
      <c r="I4599">
        <v>23</v>
      </c>
      <c r="J4599">
        <v>84</v>
      </c>
      <c r="K4599">
        <v>92</v>
      </c>
      <c r="L4599">
        <v>91</v>
      </c>
      <c r="M4599">
        <v>92</v>
      </c>
      <c r="N4599">
        <v>86</v>
      </c>
      <c r="O4599">
        <v>77</v>
      </c>
      <c r="P4599">
        <v>86</v>
      </c>
      <c r="Q4599">
        <v>84</v>
      </c>
      <c r="R4599">
        <v>89</v>
      </c>
      <c r="S4599">
        <v>55</v>
      </c>
      <c r="T4599" s="34">
        <f>_xlfn.XLOOKUP(B4599,'LHA Demog pivot'!$B$4:$B$93,'LHA Demog pivot'!$C$4:$C$93,,,1)</f>
        <v>13501</v>
      </c>
      <c r="U4599" s="36">
        <f>ROUND(Table2[[#This Row],[LHA_Pop_2016]]*Table2[[#This Row],[C_ADR_7day]]/100000*7,0)</f>
        <v>7</v>
      </c>
      <c r="V4599" s="13">
        <f>IF(OR(Table2[[#This Row],[7d_positivity_public]]=0,ISBLANK(Table2[[#This Row],[7d_positivity_public]])),"",(Table2[[#This Row],[7d_positivity_public]]-Table2[[#This Row],[7d_positivity_all]])/Table2[[#This Row],[7d_positivity_public]])</f>
        <v>1</v>
      </c>
      <c r="W4599" s="13"/>
    </row>
    <row r="4600" spans="1:23" x14ac:dyDescent="0.25">
      <c r="A4600" s="10">
        <v>44547</v>
      </c>
      <c r="B4600">
        <v>513</v>
      </c>
      <c r="C4600" t="s">
        <v>305</v>
      </c>
      <c r="D4600">
        <v>28</v>
      </c>
      <c r="E4600">
        <v>28</v>
      </c>
      <c r="F4600">
        <v>0</v>
      </c>
      <c r="G4600">
        <v>17</v>
      </c>
      <c r="H4600">
        <v>86</v>
      </c>
      <c r="I4600">
        <v>12</v>
      </c>
      <c r="J4600">
        <v>76</v>
      </c>
      <c r="K4600">
        <v>87</v>
      </c>
      <c r="L4600">
        <v>86</v>
      </c>
      <c r="M4600">
        <v>88</v>
      </c>
      <c r="N4600">
        <v>80</v>
      </c>
      <c r="O4600">
        <v>62</v>
      </c>
      <c r="P4600">
        <v>82</v>
      </c>
      <c r="Q4600">
        <v>79</v>
      </c>
      <c r="R4600">
        <v>85</v>
      </c>
      <c r="S4600">
        <v>60</v>
      </c>
      <c r="T4600" s="34">
        <f>_xlfn.XLOOKUP(B4600,'LHA Demog pivot'!$B$4:$B$93,'LHA Demog pivot'!$C$4:$C$93,,,1)</f>
        <v>4223</v>
      </c>
      <c r="U4600" s="36">
        <f>ROUND(Table2[[#This Row],[LHA_Pop_2016]]*Table2[[#This Row],[C_ADR_7day]]/100000*7,0)</f>
        <v>8</v>
      </c>
      <c r="V4600" s="13">
        <f>IF(OR(Table2[[#This Row],[7d_positivity_public]]=0,ISBLANK(Table2[[#This Row],[7d_positivity_public]])),"",(Table2[[#This Row],[7d_positivity_public]]-Table2[[#This Row],[7d_positivity_all]])/Table2[[#This Row],[7d_positivity_public]])</f>
        <v>1</v>
      </c>
      <c r="W4600" s="13"/>
    </row>
    <row r="4601" spans="1:23" x14ac:dyDescent="0.25">
      <c r="A4601" s="10">
        <v>44547</v>
      </c>
      <c r="B4601">
        <v>514</v>
      </c>
      <c r="C4601" t="s">
        <v>306</v>
      </c>
      <c r="D4601">
        <v>3</v>
      </c>
      <c r="E4601">
        <v>5</v>
      </c>
      <c r="F4601">
        <v>-2</v>
      </c>
      <c r="G4601">
        <v>12</v>
      </c>
      <c r="H4601">
        <v>81</v>
      </c>
      <c r="I4601">
        <v>19</v>
      </c>
      <c r="J4601">
        <v>67</v>
      </c>
      <c r="K4601">
        <v>83</v>
      </c>
      <c r="L4601">
        <v>80</v>
      </c>
      <c r="M4601">
        <v>86</v>
      </c>
      <c r="N4601">
        <v>77</v>
      </c>
      <c r="O4601">
        <v>61</v>
      </c>
      <c r="P4601">
        <v>78</v>
      </c>
      <c r="Q4601">
        <v>73</v>
      </c>
      <c r="R4601">
        <v>83</v>
      </c>
      <c r="S4601">
        <v>61</v>
      </c>
      <c r="T4601" s="34">
        <f>_xlfn.XLOOKUP(B4601,'LHA Demog pivot'!$B$4:$B$93,'LHA Demog pivot'!$C$4:$C$93,,,1)</f>
        <v>16414</v>
      </c>
      <c r="U4601" s="36">
        <f>ROUND(Table2[[#This Row],[LHA_Pop_2016]]*Table2[[#This Row],[C_ADR_7day]]/100000*7,0)</f>
        <v>3</v>
      </c>
      <c r="V4601" s="13">
        <f>IF(OR(Table2[[#This Row],[7d_positivity_public]]=0,ISBLANK(Table2[[#This Row],[7d_positivity_public]])),"",(Table2[[#This Row],[7d_positivity_public]]-Table2[[#This Row],[7d_positivity_all]])/Table2[[#This Row],[7d_positivity_public]])</f>
        <v>1</v>
      </c>
      <c r="W4601" s="13"/>
    </row>
    <row r="4602" spans="1:23" x14ac:dyDescent="0.25">
      <c r="A4602" s="10">
        <v>44547</v>
      </c>
      <c r="B4602">
        <v>515</v>
      </c>
      <c r="C4602" t="s">
        <v>307</v>
      </c>
      <c r="D4602">
        <v>36</v>
      </c>
      <c r="E4602">
        <v>9</v>
      </c>
      <c r="F4602">
        <v>27</v>
      </c>
      <c r="G4602">
        <v>25</v>
      </c>
      <c r="H4602">
        <v>100</v>
      </c>
      <c r="I4602">
        <v>23</v>
      </c>
      <c r="J4602">
        <v>78</v>
      </c>
      <c r="K4602">
        <v>100</v>
      </c>
      <c r="L4602">
        <v>100</v>
      </c>
      <c r="M4602">
        <v>100</v>
      </c>
      <c r="N4602">
        <v>97</v>
      </c>
      <c r="O4602">
        <v>73</v>
      </c>
      <c r="P4602">
        <v>99</v>
      </c>
      <c r="Q4602">
        <v>100</v>
      </c>
      <c r="R4602">
        <v>97</v>
      </c>
      <c r="S4602">
        <v>66</v>
      </c>
      <c r="T4602" s="34">
        <f>_xlfn.XLOOKUP(B4602,'LHA Demog pivot'!$B$4:$B$93,'LHA Demog pivot'!$C$4:$C$93,,,1)</f>
        <v>9090</v>
      </c>
      <c r="U4602" s="36">
        <f>ROUND(Table2[[#This Row],[LHA_Pop_2016]]*Table2[[#This Row],[C_ADR_7day]]/100000*7,0)</f>
        <v>23</v>
      </c>
      <c r="V4602" s="13">
        <f>IF(OR(Table2[[#This Row],[7d_positivity_public]]=0,ISBLANK(Table2[[#This Row],[7d_positivity_public]])),"",(Table2[[#This Row],[7d_positivity_public]]-Table2[[#This Row],[7d_positivity_all]])/Table2[[#This Row],[7d_positivity_public]])</f>
        <v>1</v>
      </c>
      <c r="W4602" s="13"/>
    </row>
    <row r="4603" spans="1:23" x14ac:dyDescent="0.25">
      <c r="A4603" s="10">
        <v>44547</v>
      </c>
      <c r="B4603">
        <v>517</v>
      </c>
      <c r="C4603" t="s">
        <v>308</v>
      </c>
      <c r="D4603">
        <v>15</v>
      </c>
      <c r="E4603">
        <v>22</v>
      </c>
      <c r="F4603">
        <v>-7</v>
      </c>
      <c r="G4603">
        <v>12</v>
      </c>
      <c r="H4603">
        <v>88</v>
      </c>
      <c r="I4603">
        <v>24</v>
      </c>
      <c r="J4603">
        <v>79</v>
      </c>
      <c r="K4603">
        <v>89</v>
      </c>
      <c r="L4603">
        <v>87</v>
      </c>
      <c r="M4603">
        <v>90</v>
      </c>
      <c r="N4603">
        <v>83</v>
      </c>
      <c r="O4603">
        <v>70</v>
      </c>
      <c r="P4603">
        <v>84</v>
      </c>
      <c r="Q4603">
        <v>81</v>
      </c>
      <c r="R4603">
        <v>87</v>
      </c>
      <c r="S4603">
        <v>61</v>
      </c>
      <c r="T4603" s="34">
        <f>_xlfn.XLOOKUP(B4603,'LHA Demog pivot'!$B$4:$B$93,'LHA Demog pivot'!$C$4:$C$93,,,1)</f>
        <v>20250</v>
      </c>
      <c r="U4603" s="36">
        <f>ROUND(Table2[[#This Row],[LHA_Pop_2016]]*Table2[[#This Row],[C_ADR_7day]]/100000*7,0)</f>
        <v>21</v>
      </c>
      <c r="V4603" s="13">
        <f>IF(OR(Table2[[#This Row],[7d_positivity_public]]=0,ISBLANK(Table2[[#This Row],[7d_positivity_public]])),"",(Table2[[#This Row],[7d_positivity_public]]-Table2[[#This Row],[7d_positivity_all]])/Table2[[#This Row],[7d_positivity_public]])</f>
        <v>1</v>
      </c>
      <c r="W4603" s="13"/>
    </row>
    <row r="4604" spans="1:23" x14ac:dyDescent="0.25">
      <c r="A4604" s="10">
        <v>44547</v>
      </c>
      <c r="B4604">
        <v>518</v>
      </c>
      <c r="C4604" t="s">
        <v>309</v>
      </c>
      <c r="D4604">
        <v>7</v>
      </c>
      <c r="E4604">
        <v>0</v>
      </c>
      <c r="F4604">
        <v>7</v>
      </c>
      <c r="G4604">
        <v>19</v>
      </c>
      <c r="H4604">
        <v>93</v>
      </c>
      <c r="I4604">
        <v>46</v>
      </c>
      <c r="J4604">
        <v>86</v>
      </c>
      <c r="K4604">
        <v>94</v>
      </c>
      <c r="L4604">
        <v>94</v>
      </c>
      <c r="M4604">
        <v>94</v>
      </c>
      <c r="N4604">
        <v>88</v>
      </c>
      <c r="O4604">
        <v>76</v>
      </c>
      <c r="P4604">
        <v>90</v>
      </c>
      <c r="Q4604">
        <v>89</v>
      </c>
      <c r="R4604">
        <v>91</v>
      </c>
      <c r="S4604">
        <v>67</v>
      </c>
      <c r="T4604" s="34">
        <f>_xlfn.XLOOKUP(B4604,'LHA Demog pivot'!$B$4:$B$93,'LHA Demog pivot'!$C$4:$C$93,,,1)</f>
        <v>1880</v>
      </c>
      <c r="U4604" s="36">
        <f>ROUND(Table2[[#This Row],[LHA_Pop_2016]]*Table2[[#This Row],[C_ADR_7day]]/100000*7,0)</f>
        <v>1</v>
      </c>
      <c r="V4604" s="13">
        <f>IF(OR(Table2[[#This Row],[7d_positivity_public]]=0,ISBLANK(Table2[[#This Row],[7d_positivity_public]])),"",(Table2[[#This Row],[7d_positivity_public]]-Table2[[#This Row],[7d_positivity_all]])/Table2[[#This Row],[7d_positivity_public]])</f>
        <v>1</v>
      </c>
      <c r="W4604" s="13"/>
    </row>
    <row r="4605" spans="1:23" x14ac:dyDescent="0.25">
      <c r="A4605" s="10">
        <v>44547</v>
      </c>
      <c r="B4605">
        <v>521</v>
      </c>
      <c r="C4605" t="s">
        <v>310</v>
      </c>
      <c r="D4605">
        <v>14</v>
      </c>
      <c r="E4605">
        <v>10</v>
      </c>
      <c r="F4605">
        <v>4</v>
      </c>
      <c r="G4605">
        <v>15</v>
      </c>
      <c r="H4605">
        <v>80</v>
      </c>
      <c r="I4605">
        <v>18</v>
      </c>
      <c r="J4605">
        <v>69</v>
      </c>
      <c r="K4605">
        <v>81</v>
      </c>
      <c r="L4605">
        <v>75</v>
      </c>
      <c r="M4605">
        <v>85</v>
      </c>
      <c r="N4605">
        <v>75</v>
      </c>
      <c r="O4605">
        <v>62</v>
      </c>
      <c r="P4605">
        <v>76</v>
      </c>
      <c r="Q4605">
        <v>68</v>
      </c>
      <c r="R4605">
        <v>82</v>
      </c>
      <c r="S4605">
        <v>61</v>
      </c>
      <c r="T4605" s="34">
        <f>_xlfn.XLOOKUP(B4605,'LHA Demog pivot'!$B$4:$B$93,'LHA Demog pivot'!$C$4:$C$93,,,1)</f>
        <v>23205</v>
      </c>
      <c r="U4605" s="36">
        <f>ROUND(Table2[[#This Row],[LHA_Pop_2016]]*Table2[[#This Row],[C_ADR_7day]]/100000*7,0)</f>
        <v>23</v>
      </c>
      <c r="V4605" s="13">
        <f>IF(OR(Table2[[#This Row],[7d_positivity_public]]=0,ISBLANK(Table2[[#This Row],[7d_positivity_public]])),"",(Table2[[#This Row],[7d_positivity_public]]-Table2[[#This Row],[7d_positivity_all]])/Table2[[#This Row],[7d_positivity_public]])</f>
        <v>1</v>
      </c>
      <c r="W4605" s="13"/>
    </row>
    <row r="4606" spans="1:23" x14ac:dyDescent="0.25">
      <c r="A4606" s="10">
        <v>44547</v>
      </c>
      <c r="B4606">
        <v>522</v>
      </c>
      <c r="C4606" t="s">
        <v>311</v>
      </c>
      <c r="D4606">
        <v>4</v>
      </c>
      <c r="E4606">
        <v>11</v>
      </c>
      <c r="F4606">
        <v>-7</v>
      </c>
      <c r="G4606">
        <v>9</v>
      </c>
      <c r="H4606">
        <v>79</v>
      </c>
      <c r="I4606">
        <v>24</v>
      </c>
      <c r="J4606">
        <v>60</v>
      </c>
      <c r="K4606">
        <v>81</v>
      </c>
      <c r="L4606">
        <v>77</v>
      </c>
      <c r="M4606">
        <v>84</v>
      </c>
      <c r="N4606">
        <v>75</v>
      </c>
      <c r="O4606">
        <v>54</v>
      </c>
      <c r="P4606">
        <v>77</v>
      </c>
      <c r="Q4606">
        <v>70</v>
      </c>
      <c r="R4606">
        <v>82</v>
      </c>
      <c r="S4606">
        <v>64</v>
      </c>
      <c r="T4606" s="34">
        <f>_xlfn.XLOOKUP(B4606,'LHA Demog pivot'!$B$4:$B$93,'LHA Demog pivot'!$C$4:$C$93,,,1)</f>
        <v>6256</v>
      </c>
      <c r="U4606" s="36">
        <f>ROUND(Table2[[#This Row],[LHA_Pop_2016]]*Table2[[#This Row],[C_ADR_7day]]/100000*7,0)</f>
        <v>2</v>
      </c>
      <c r="V4606" s="13">
        <f>IF(OR(Table2[[#This Row],[7d_positivity_public]]=0,ISBLANK(Table2[[#This Row],[7d_positivity_public]])),"",(Table2[[#This Row],[7d_positivity_public]]-Table2[[#This Row],[7d_positivity_all]])/Table2[[#This Row],[7d_positivity_public]])</f>
        <v>1</v>
      </c>
      <c r="W4606" s="13"/>
    </row>
    <row r="4607" spans="1:23" x14ac:dyDescent="0.25">
      <c r="A4607" s="10">
        <v>44547</v>
      </c>
      <c r="B4607">
        <v>523</v>
      </c>
      <c r="C4607" t="s">
        <v>312</v>
      </c>
      <c r="D4607">
        <v>2</v>
      </c>
      <c r="E4607">
        <v>1</v>
      </c>
      <c r="F4607">
        <v>1</v>
      </c>
      <c r="G4607">
        <v>3</v>
      </c>
      <c r="H4607">
        <v>76</v>
      </c>
      <c r="I4607">
        <v>13</v>
      </c>
      <c r="J4607">
        <v>62</v>
      </c>
      <c r="K4607">
        <v>78</v>
      </c>
      <c r="L4607">
        <v>72</v>
      </c>
      <c r="M4607">
        <v>83</v>
      </c>
      <c r="N4607">
        <v>71</v>
      </c>
      <c r="O4607">
        <v>55</v>
      </c>
      <c r="P4607">
        <v>73</v>
      </c>
      <c r="Q4607">
        <v>65</v>
      </c>
      <c r="R4607">
        <v>80</v>
      </c>
      <c r="S4607">
        <v>54</v>
      </c>
      <c r="T4607" s="34">
        <f>_xlfn.XLOOKUP(B4607,'LHA Demog pivot'!$B$4:$B$93,'LHA Demog pivot'!$C$4:$C$93,,,1)</f>
        <v>15857</v>
      </c>
      <c r="U4607" s="36">
        <f>ROUND(Table2[[#This Row],[LHA_Pop_2016]]*Table2[[#This Row],[C_ADR_7day]]/100000*7,0)</f>
        <v>2</v>
      </c>
      <c r="V4607" s="13">
        <f>IF(OR(Table2[[#This Row],[7d_positivity_public]]=0,ISBLANK(Table2[[#This Row],[7d_positivity_public]])),"",(Table2[[#This Row],[7d_positivity_public]]-Table2[[#This Row],[7d_positivity_all]])/Table2[[#This Row],[7d_positivity_public]])</f>
        <v>1</v>
      </c>
      <c r="W4607" s="13"/>
    </row>
    <row r="4608" spans="1:23" x14ac:dyDescent="0.25">
      <c r="A4608" s="10">
        <v>44547</v>
      </c>
      <c r="B4608">
        <v>524</v>
      </c>
      <c r="C4608" t="s">
        <v>313</v>
      </c>
      <c r="D4608">
        <v>9</v>
      </c>
      <c r="E4608">
        <v>6</v>
      </c>
      <c r="F4608">
        <v>3</v>
      </c>
      <c r="G4608">
        <v>11</v>
      </c>
      <c r="H4608">
        <v>88</v>
      </c>
      <c r="I4608">
        <v>20</v>
      </c>
      <c r="J4608">
        <v>77</v>
      </c>
      <c r="K4608">
        <v>89</v>
      </c>
      <c r="L4608">
        <v>87</v>
      </c>
      <c r="M4608">
        <v>91</v>
      </c>
      <c r="N4608">
        <v>83</v>
      </c>
      <c r="O4608">
        <v>72</v>
      </c>
      <c r="P4608">
        <v>84</v>
      </c>
      <c r="Q4608">
        <v>81</v>
      </c>
      <c r="R4608">
        <v>88</v>
      </c>
      <c r="S4608">
        <v>64</v>
      </c>
      <c r="T4608" s="34">
        <f>_xlfn.XLOOKUP(B4608,'LHA Demog pivot'!$B$4:$B$93,'LHA Demog pivot'!$C$4:$C$93,,,1)</f>
        <v>95077</v>
      </c>
      <c r="U4608" s="36">
        <f>ROUND(Table2[[#This Row],[LHA_Pop_2016]]*Table2[[#This Row],[C_ADR_7day]]/100000*7,0)</f>
        <v>60</v>
      </c>
      <c r="V4608" s="13">
        <f>IF(OR(Table2[[#This Row],[7d_positivity_public]]=0,ISBLANK(Table2[[#This Row],[7d_positivity_public]])),"",(Table2[[#This Row],[7d_positivity_public]]-Table2[[#This Row],[7d_positivity_all]])/Table2[[#This Row],[7d_positivity_public]])</f>
        <v>1</v>
      </c>
      <c r="W4608" s="13"/>
    </row>
    <row r="4609" spans="1:23" x14ac:dyDescent="0.25">
      <c r="A4609" s="10">
        <v>44547</v>
      </c>
      <c r="B4609">
        <v>531</v>
      </c>
      <c r="C4609" t="s">
        <v>314</v>
      </c>
      <c r="D4609">
        <v>9</v>
      </c>
      <c r="E4609">
        <v>14</v>
      </c>
      <c r="F4609">
        <v>-5</v>
      </c>
      <c r="G4609">
        <v>14</v>
      </c>
      <c r="H4609">
        <v>71</v>
      </c>
      <c r="I4609">
        <v>12</v>
      </c>
      <c r="J4609">
        <v>51</v>
      </c>
      <c r="K4609">
        <v>73</v>
      </c>
      <c r="L4609">
        <v>67</v>
      </c>
      <c r="M4609">
        <v>79</v>
      </c>
      <c r="N4609">
        <v>64</v>
      </c>
      <c r="O4609">
        <v>44</v>
      </c>
      <c r="P4609">
        <v>66</v>
      </c>
      <c r="Q4609">
        <v>59</v>
      </c>
      <c r="R4609">
        <v>75</v>
      </c>
      <c r="S4609">
        <v>57</v>
      </c>
      <c r="T4609" s="34">
        <f>_xlfn.XLOOKUP(B4609,'LHA Demog pivot'!$B$4:$B$93,'LHA Demog pivot'!$C$4:$C$93,,,1)</f>
        <v>26850</v>
      </c>
      <c r="U4609" s="36">
        <f>ROUND(Table2[[#This Row],[LHA_Pop_2016]]*Table2[[#This Row],[C_ADR_7day]]/100000*7,0)</f>
        <v>17</v>
      </c>
      <c r="V4609" s="13">
        <f>IF(OR(Table2[[#This Row],[7d_positivity_public]]=0,ISBLANK(Table2[[#This Row],[7d_positivity_public]])),"",(Table2[[#This Row],[7d_positivity_public]]-Table2[[#This Row],[7d_positivity_all]])/Table2[[#This Row],[7d_positivity_public]])</f>
        <v>1</v>
      </c>
      <c r="W4609" s="13"/>
    </row>
    <row r="4610" spans="1:23" x14ac:dyDescent="0.25">
      <c r="A4610" s="10">
        <v>44547</v>
      </c>
      <c r="B4610">
        <v>532</v>
      </c>
      <c r="C4610" t="s">
        <v>315</v>
      </c>
      <c r="D4610">
        <v>12</v>
      </c>
      <c r="E4610">
        <v>24</v>
      </c>
      <c r="F4610">
        <v>-12</v>
      </c>
      <c r="G4610">
        <v>15</v>
      </c>
      <c r="H4610">
        <v>75</v>
      </c>
      <c r="I4610">
        <v>10</v>
      </c>
      <c r="J4610">
        <v>54</v>
      </c>
      <c r="K4610">
        <v>77</v>
      </c>
      <c r="L4610">
        <v>74</v>
      </c>
      <c r="M4610">
        <v>82</v>
      </c>
      <c r="N4610">
        <v>68</v>
      </c>
      <c r="O4610">
        <v>48</v>
      </c>
      <c r="P4610">
        <v>70</v>
      </c>
      <c r="Q4610">
        <v>66</v>
      </c>
      <c r="R4610">
        <v>77</v>
      </c>
      <c r="S4610">
        <v>50</v>
      </c>
      <c r="T4610" s="34">
        <f>_xlfn.XLOOKUP(B4610,'LHA Demog pivot'!$B$4:$B$93,'LHA Demog pivot'!$C$4:$C$93,,,1)</f>
        <v>35521</v>
      </c>
      <c r="U4610" s="36">
        <f>ROUND(Table2[[#This Row],[LHA_Pop_2016]]*Table2[[#This Row],[C_ADR_7day]]/100000*7,0)</f>
        <v>30</v>
      </c>
      <c r="V4610" s="13">
        <f>IF(OR(Table2[[#This Row],[7d_positivity_public]]=0,ISBLANK(Table2[[#This Row],[7d_positivity_public]])),"",(Table2[[#This Row],[7d_positivity_public]]-Table2[[#This Row],[7d_positivity_all]])/Table2[[#This Row],[7d_positivity_public]])</f>
        <v>1</v>
      </c>
      <c r="W4610" s="13"/>
    </row>
    <row r="4611" spans="1:23" x14ac:dyDescent="0.25">
      <c r="A4611" s="10">
        <v>44547</v>
      </c>
      <c r="B4611">
        <v>533</v>
      </c>
      <c r="C4611" t="s">
        <v>316</v>
      </c>
      <c r="D4611">
        <v>11</v>
      </c>
      <c r="E4611">
        <v>0</v>
      </c>
      <c r="F4611">
        <v>11</v>
      </c>
      <c r="G4611">
        <v>23</v>
      </c>
      <c r="H4611">
        <v>74</v>
      </c>
      <c r="I4611">
        <v>12</v>
      </c>
      <c r="J4611">
        <v>63</v>
      </c>
      <c r="K4611">
        <v>75</v>
      </c>
      <c r="L4611">
        <v>71</v>
      </c>
      <c r="M4611">
        <v>79</v>
      </c>
      <c r="N4611">
        <v>67</v>
      </c>
      <c r="O4611">
        <v>53</v>
      </c>
      <c r="P4611">
        <v>68</v>
      </c>
      <c r="Q4611">
        <v>63</v>
      </c>
      <c r="R4611">
        <v>75</v>
      </c>
      <c r="S4611">
        <v>54</v>
      </c>
      <c r="T4611" s="34">
        <f>_xlfn.XLOOKUP(B4611,'LHA Demog pivot'!$B$4:$B$93,'LHA Demog pivot'!$C$4:$C$93,,,1)</f>
        <v>5514</v>
      </c>
      <c r="U4611" s="36">
        <f>ROUND(Table2[[#This Row],[LHA_Pop_2016]]*Table2[[#This Row],[C_ADR_7day]]/100000*7,0)</f>
        <v>4</v>
      </c>
      <c r="V4611" s="13">
        <f>IF(OR(Table2[[#This Row],[7d_positivity_public]]=0,ISBLANK(Table2[[#This Row],[7d_positivity_public]])),"",(Table2[[#This Row],[7d_positivity_public]]-Table2[[#This Row],[7d_positivity_all]])/Table2[[#This Row],[7d_positivity_public]])</f>
        <v>1</v>
      </c>
      <c r="W4611" s="13"/>
    </row>
    <row r="4612" spans="1:23" x14ac:dyDescent="0.25">
      <c r="A4612" s="10">
        <v>44547</v>
      </c>
      <c r="B4612">
        <v>555</v>
      </c>
      <c r="C4612" t="s">
        <v>317</v>
      </c>
      <c r="D4612">
        <v>14</v>
      </c>
      <c r="E4612">
        <v>14</v>
      </c>
      <c r="F4612">
        <v>0</v>
      </c>
      <c r="G4612">
        <v>29</v>
      </c>
      <c r="H4612">
        <v>92</v>
      </c>
      <c r="I4612">
        <v>3</v>
      </c>
      <c r="J4612">
        <v>71</v>
      </c>
      <c r="K4612">
        <v>94</v>
      </c>
      <c r="L4612">
        <v>94</v>
      </c>
      <c r="M4612">
        <v>93</v>
      </c>
      <c r="N4612">
        <v>84</v>
      </c>
      <c r="O4612">
        <v>61</v>
      </c>
      <c r="P4612">
        <v>86</v>
      </c>
      <c r="Q4612">
        <v>82</v>
      </c>
      <c r="R4612">
        <v>89</v>
      </c>
      <c r="S4612">
        <v>67</v>
      </c>
      <c r="T4612" s="34">
        <f>_xlfn.XLOOKUP(B4612,'LHA Demog pivot'!$B$4:$B$93,'LHA Demog pivot'!$C$4:$C$93,,,1)</f>
        <v>2049</v>
      </c>
      <c r="U4612" s="36">
        <f>ROUND(Table2[[#This Row],[LHA_Pop_2016]]*Table2[[#This Row],[C_ADR_7day]]/100000*7,0)</f>
        <v>2</v>
      </c>
      <c r="V4612" s="13">
        <f>IF(OR(Table2[[#This Row],[7d_positivity_public]]=0,ISBLANK(Table2[[#This Row],[7d_positivity_public]])),"",(Table2[[#This Row],[7d_positivity_public]]-Table2[[#This Row],[7d_positivity_all]])/Table2[[#This Row],[7d_positivity_public]])</f>
        <v>1</v>
      </c>
      <c r="W4612" s="13"/>
    </row>
    <row r="4613" spans="1:23" x14ac:dyDescent="0.25">
      <c r="A4613" s="10">
        <v>44550</v>
      </c>
      <c r="B4613">
        <v>111</v>
      </c>
      <c r="C4613" t="s">
        <v>242</v>
      </c>
      <c r="D4613">
        <v>9</v>
      </c>
      <c r="E4613">
        <v>13</v>
      </c>
      <c r="F4613">
        <v>-4</v>
      </c>
      <c r="G4613">
        <v>4</v>
      </c>
      <c r="H4613">
        <v>89</v>
      </c>
      <c r="I4613">
        <v>22</v>
      </c>
      <c r="J4613">
        <v>81</v>
      </c>
      <c r="K4613">
        <v>90</v>
      </c>
      <c r="L4613">
        <v>89</v>
      </c>
      <c r="M4613">
        <v>90</v>
      </c>
      <c r="N4613">
        <v>85</v>
      </c>
      <c r="O4613">
        <v>76</v>
      </c>
      <c r="P4613">
        <v>85</v>
      </c>
      <c r="Q4613">
        <v>83</v>
      </c>
      <c r="R4613">
        <v>88</v>
      </c>
      <c r="S4613">
        <v>65</v>
      </c>
      <c r="T4613" s="34">
        <f>_xlfn.XLOOKUP(B4613,'LHA Demog pivot'!$B$4:$B$93,'LHA Demog pivot'!$C$4:$C$93,,,1)</f>
        <v>15531</v>
      </c>
      <c r="U4613" s="36">
        <f>ROUND(Table2[[#This Row],[LHA_Pop_2016]]*Table2[[#This Row],[C_ADR_7day]]/100000*7,0)</f>
        <v>10</v>
      </c>
      <c r="V4613" s="13">
        <f>IF(OR(Table2[[#This Row],[7d_positivity_public]]=0,ISBLANK(Table2[[#This Row],[7d_positivity_public]])),"",(Table2[[#This Row],[7d_positivity_public]]-Table2[[#This Row],[7d_positivity_all]])/Table2[[#This Row],[7d_positivity_public]])</f>
        <v>1</v>
      </c>
      <c r="W4613" s="13"/>
    </row>
    <row r="4614" spans="1:23" x14ac:dyDescent="0.25">
      <c r="A4614" s="10">
        <v>44550</v>
      </c>
      <c r="B4614">
        <v>112</v>
      </c>
      <c r="C4614" t="s">
        <v>243</v>
      </c>
      <c r="D4614">
        <v>6</v>
      </c>
      <c r="E4614">
        <v>2</v>
      </c>
      <c r="F4614">
        <v>4</v>
      </c>
      <c r="G4614">
        <v>3</v>
      </c>
      <c r="H4614">
        <v>86</v>
      </c>
      <c r="I4614">
        <v>22</v>
      </c>
      <c r="J4614">
        <v>78</v>
      </c>
      <c r="K4614">
        <v>87</v>
      </c>
      <c r="L4614">
        <v>83</v>
      </c>
      <c r="M4614">
        <v>90</v>
      </c>
      <c r="N4614">
        <v>83</v>
      </c>
      <c r="O4614">
        <v>72</v>
      </c>
      <c r="P4614">
        <v>83</v>
      </c>
      <c r="Q4614">
        <v>78</v>
      </c>
      <c r="R4614">
        <v>88</v>
      </c>
      <c r="S4614">
        <v>70</v>
      </c>
      <c r="T4614" s="34">
        <f>_xlfn.XLOOKUP(B4614,'LHA Demog pivot'!$B$4:$B$93,'LHA Demog pivot'!$C$4:$C$93,,,1)</f>
        <v>26248</v>
      </c>
      <c r="U4614" s="36">
        <f>ROUND(Table2[[#This Row],[LHA_Pop_2016]]*Table2[[#This Row],[C_ADR_7day]]/100000*7,0)</f>
        <v>11</v>
      </c>
      <c r="V4614" s="13">
        <f>IF(OR(Table2[[#This Row],[7d_positivity_public]]=0,ISBLANK(Table2[[#This Row],[7d_positivity_public]])),"",(Table2[[#This Row],[7d_positivity_public]]-Table2[[#This Row],[7d_positivity_all]])/Table2[[#This Row],[7d_positivity_public]])</f>
        <v>1</v>
      </c>
      <c r="W4614" s="13"/>
    </row>
    <row r="4615" spans="1:23" x14ac:dyDescent="0.25">
      <c r="A4615" s="10">
        <v>44550</v>
      </c>
      <c r="B4615">
        <v>113</v>
      </c>
      <c r="C4615" t="s">
        <v>244</v>
      </c>
      <c r="D4615">
        <v>17</v>
      </c>
      <c r="E4615">
        <v>14</v>
      </c>
      <c r="F4615">
        <v>3</v>
      </c>
      <c r="G4615">
        <v>8</v>
      </c>
      <c r="H4615">
        <v>90</v>
      </c>
      <c r="I4615">
        <v>40</v>
      </c>
      <c r="J4615">
        <v>91</v>
      </c>
      <c r="K4615">
        <v>90</v>
      </c>
      <c r="L4615">
        <v>88</v>
      </c>
      <c r="M4615">
        <v>93</v>
      </c>
      <c r="N4615">
        <v>88</v>
      </c>
      <c r="O4615">
        <v>85</v>
      </c>
      <c r="P4615">
        <v>88</v>
      </c>
      <c r="Q4615">
        <v>84</v>
      </c>
      <c r="R4615">
        <v>91</v>
      </c>
      <c r="S4615">
        <v>77</v>
      </c>
      <c r="T4615" s="34">
        <f>_xlfn.XLOOKUP(B4615,'LHA Demog pivot'!$B$4:$B$93,'LHA Demog pivot'!$C$4:$C$93,,,1)</f>
        <v>9178</v>
      </c>
      <c r="U4615" s="36">
        <f>ROUND(Table2[[#This Row],[LHA_Pop_2016]]*Table2[[#This Row],[C_ADR_7day]]/100000*7,0)</f>
        <v>11</v>
      </c>
      <c r="V4615" s="13">
        <f>IF(OR(Table2[[#This Row],[7d_positivity_public]]=0,ISBLANK(Table2[[#This Row],[7d_positivity_public]])),"",(Table2[[#This Row],[7d_positivity_public]]-Table2[[#This Row],[7d_positivity_all]])/Table2[[#This Row],[7d_positivity_public]])</f>
        <v>1</v>
      </c>
      <c r="W4615" s="13"/>
    </row>
    <row r="4616" spans="1:23" x14ac:dyDescent="0.25">
      <c r="A4616" s="10">
        <v>44550</v>
      </c>
      <c r="B4616">
        <v>114</v>
      </c>
      <c r="C4616" t="s">
        <v>245</v>
      </c>
      <c r="D4616">
        <v>15</v>
      </c>
      <c r="E4616">
        <v>9</v>
      </c>
      <c r="F4616">
        <v>6</v>
      </c>
      <c r="G4616">
        <v>7</v>
      </c>
      <c r="H4616">
        <v>93</v>
      </c>
      <c r="I4616">
        <v>26</v>
      </c>
      <c r="J4616">
        <v>81</v>
      </c>
      <c r="K4616">
        <v>94</v>
      </c>
      <c r="L4616">
        <v>94</v>
      </c>
      <c r="M4616">
        <v>94</v>
      </c>
      <c r="N4616">
        <v>89</v>
      </c>
      <c r="O4616">
        <v>73</v>
      </c>
      <c r="P4616">
        <v>90</v>
      </c>
      <c r="Q4616">
        <v>88</v>
      </c>
      <c r="R4616">
        <v>92</v>
      </c>
      <c r="S4616">
        <v>69</v>
      </c>
      <c r="T4616" s="34">
        <f>_xlfn.XLOOKUP(B4616,'LHA Demog pivot'!$B$4:$B$93,'LHA Demog pivot'!$C$4:$C$93,,,1)</f>
        <v>9487</v>
      </c>
      <c r="U4616" s="36">
        <f>ROUND(Table2[[#This Row],[LHA_Pop_2016]]*Table2[[#This Row],[C_ADR_7day]]/100000*7,0)</f>
        <v>10</v>
      </c>
      <c r="V4616" s="13">
        <f>IF(OR(Table2[[#This Row],[7d_positivity_public]]=0,ISBLANK(Table2[[#This Row],[7d_positivity_public]])),"",(Table2[[#This Row],[7d_positivity_public]]-Table2[[#This Row],[7d_positivity_all]])/Table2[[#This Row],[7d_positivity_public]])</f>
        <v>1</v>
      </c>
      <c r="W4616" s="13"/>
    </row>
    <row r="4617" spans="1:23" x14ac:dyDescent="0.25">
      <c r="A4617" s="10">
        <v>44550</v>
      </c>
      <c r="B4617">
        <v>115</v>
      </c>
      <c r="C4617" t="s">
        <v>246</v>
      </c>
      <c r="D4617">
        <v>2</v>
      </c>
      <c r="E4617">
        <v>4</v>
      </c>
      <c r="F4617">
        <v>-2</v>
      </c>
      <c r="G4617">
        <v>2</v>
      </c>
      <c r="H4617">
        <v>75</v>
      </c>
      <c r="I4617">
        <v>15</v>
      </c>
      <c r="J4617">
        <v>54</v>
      </c>
      <c r="K4617">
        <v>77</v>
      </c>
      <c r="L4617">
        <v>67</v>
      </c>
      <c r="M4617">
        <v>83</v>
      </c>
      <c r="N4617">
        <v>71</v>
      </c>
      <c r="O4617">
        <v>49</v>
      </c>
      <c r="P4617">
        <v>73</v>
      </c>
      <c r="Q4617">
        <v>61</v>
      </c>
      <c r="R4617">
        <v>80</v>
      </c>
      <c r="S4617">
        <v>57</v>
      </c>
      <c r="T4617" s="34">
        <f>_xlfn.XLOOKUP(B4617,'LHA Demog pivot'!$B$4:$B$93,'LHA Demog pivot'!$C$4:$C$93,,,1)</f>
        <v>12634</v>
      </c>
      <c r="U4617" s="36">
        <f>ROUND(Table2[[#This Row],[LHA_Pop_2016]]*Table2[[#This Row],[C_ADR_7day]]/100000*7,0)</f>
        <v>2</v>
      </c>
      <c r="V4617" s="13">
        <f>IF(OR(Table2[[#This Row],[7d_positivity_public]]=0,ISBLANK(Table2[[#This Row],[7d_positivity_public]])),"",(Table2[[#This Row],[7d_positivity_public]]-Table2[[#This Row],[7d_positivity_all]])/Table2[[#This Row],[7d_positivity_public]])</f>
        <v>1</v>
      </c>
      <c r="W4617" s="13"/>
    </row>
    <row r="4618" spans="1:23" x14ac:dyDescent="0.25">
      <c r="A4618" s="10">
        <v>44550</v>
      </c>
      <c r="B4618">
        <v>116</v>
      </c>
      <c r="C4618" t="s">
        <v>247</v>
      </c>
      <c r="D4618">
        <v>6</v>
      </c>
      <c r="E4618">
        <v>0</v>
      </c>
      <c r="F4618">
        <v>6</v>
      </c>
      <c r="G4618">
        <v>7</v>
      </c>
      <c r="H4618">
        <v>94</v>
      </c>
      <c r="I4618">
        <v>25</v>
      </c>
      <c r="J4618">
        <v>82</v>
      </c>
      <c r="K4618">
        <v>95</v>
      </c>
      <c r="L4618">
        <v>99</v>
      </c>
      <c r="M4618">
        <v>90</v>
      </c>
      <c r="N4618">
        <v>90</v>
      </c>
      <c r="O4618">
        <v>78</v>
      </c>
      <c r="P4618">
        <v>91</v>
      </c>
      <c r="Q4618">
        <v>93</v>
      </c>
      <c r="R4618">
        <v>88</v>
      </c>
      <c r="S4618">
        <v>67</v>
      </c>
      <c r="T4618" s="34">
        <f>_xlfn.XLOOKUP(B4618,'LHA Demog pivot'!$B$4:$B$93,'LHA Demog pivot'!$C$4:$C$93,,,1)</f>
        <v>6851</v>
      </c>
      <c r="U4618" s="36">
        <f>ROUND(Table2[[#This Row],[LHA_Pop_2016]]*Table2[[#This Row],[C_ADR_7day]]/100000*7,0)</f>
        <v>3</v>
      </c>
      <c r="V4618" s="13">
        <f>IF(OR(Table2[[#This Row],[7d_positivity_public]]=0,ISBLANK(Table2[[#This Row],[7d_positivity_public]])),"",(Table2[[#This Row],[7d_positivity_public]]-Table2[[#This Row],[7d_positivity_all]])/Table2[[#This Row],[7d_positivity_public]])</f>
        <v>1</v>
      </c>
      <c r="W4618" s="13"/>
    </row>
    <row r="4619" spans="1:23" x14ac:dyDescent="0.25">
      <c r="A4619" s="10">
        <v>44550</v>
      </c>
      <c r="B4619">
        <v>121</v>
      </c>
      <c r="C4619" t="s">
        <v>248</v>
      </c>
      <c r="D4619">
        <v>0</v>
      </c>
      <c r="E4619">
        <v>4</v>
      </c>
      <c r="F4619">
        <v>-4</v>
      </c>
      <c r="G4619">
        <v>0</v>
      </c>
      <c r="H4619">
        <v>76</v>
      </c>
      <c r="I4619">
        <v>10</v>
      </c>
      <c r="J4619">
        <v>54</v>
      </c>
      <c r="K4619">
        <v>77</v>
      </c>
      <c r="L4619">
        <v>64</v>
      </c>
      <c r="M4619">
        <v>83</v>
      </c>
      <c r="N4619">
        <v>72</v>
      </c>
      <c r="O4619">
        <v>47</v>
      </c>
      <c r="P4619">
        <v>73</v>
      </c>
      <c r="Q4619">
        <v>58</v>
      </c>
      <c r="R4619">
        <v>79</v>
      </c>
      <c r="S4619">
        <v>49</v>
      </c>
      <c r="T4619" s="34">
        <f>_xlfn.XLOOKUP(B4619,'LHA Demog pivot'!$B$4:$B$93,'LHA Demog pivot'!$C$4:$C$93,,,1)</f>
        <v>3209</v>
      </c>
      <c r="U4619" s="36">
        <f>ROUND(Table2[[#This Row],[LHA_Pop_2016]]*Table2[[#This Row],[C_ADR_7day]]/100000*7,0)</f>
        <v>0</v>
      </c>
      <c r="V4619" s="13" t="str">
        <f>IF(OR(Table2[[#This Row],[7d_positivity_public]]=0,ISBLANK(Table2[[#This Row],[7d_positivity_public]])),"",(Table2[[#This Row],[7d_positivity_public]]-Table2[[#This Row],[7d_positivity_all]])/Table2[[#This Row],[7d_positivity_public]])</f>
        <v/>
      </c>
      <c r="W4619" s="13"/>
    </row>
    <row r="4620" spans="1:23" x14ac:dyDescent="0.25">
      <c r="A4620" s="10">
        <v>44550</v>
      </c>
      <c r="B4620">
        <v>122</v>
      </c>
      <c r="C4620" t="s">
        <v>249</v>
      </c>
      <c r="D4620">
        <v>4</v>
      </c>
      <c r="E4620">
        <v>4</v>
      </c>
      <c r="F4620">
        <v>0</v>
      </c>
      <c r="G4620">
        <v>4</v>
      </c>
      <c r="H4620">
        <v>80</v>
      </c>
      <c r="I4620">
        <v>13</v>
      </c>
      <c r="J4620">
        <v>68</v>
      </c>
      <c r="K4620">
        <v>81</v>
      </c>
      <c r="L4620">
        <v>77</v>
      </c>
      <c r="M4620">
        <v>85</v>
      </c>
      <c r="N4620">
        <v>77</v>
      </c>
      <c r="O4620">
        <v>63</v>
      </c>
      <c r="P4620">
        <v>78</v>
      </c>
      <c r="Q4620">
        <v>73</v>
      </c>
      <c r="R4620">
        <v>83</v>
      </c>
      <c r="S4620">
        <v>54</v>
      </c>
      <c r="T4620" s="34">
        <f>_xlfn.XLOOKUP(B4620,'LHA Demog pivot'!$B$4:$B$93,'LHA Demog pivot'!$C$4:$C$93,,,1)</f>
        <v>25523</v>
      </c>
      <c r="U4620" s="36">
        <f>ROUND(Table2[[#This Row],[LHA_Pop_2016]]*Table2[[#This Row],[C_ADR_7day]]/100000*7,0)</f>
        <v>7</v>
      </c>
      <c r="V4620" s="13">
        <f>IF(OR(Table2[[#This Row],[7d_positivity_public]]=0,ISBLANK(Table2[[#This Row],[7d_positivity_public]])),"",(Table2[[#This Row],[7d_positivity_public]]-Table2[[#This Row],[7d_positivity_all]])/Table2[[#This Row],[7d_positivity_public]])</f>
        <v>1</v>
      </c>
      <c r="W4620" s="13"/>
    </row>
    <row r="4621" spans="1:23" x14ac:dyDescent="0.25">
      <c r="A4621" s="10">
        <v>44550</v>
      </c>
      <c r="B4621">
        <v>123</v>
      </c>
      <c r="C4621" t="s">
        <v>250</v>
      </c>
      <c r="D4621">
        <v>9</v>
      </c>
      <c r="E4621">
        <v>6</v>
      </c>
      <c r="F4621">
        <v>3</v>
      </c>
      <c r="G4621">
        <v>8</v>
      </c>
      <c r="H4621">
        <v>84</v>
      </c>
      <c r="I4621">
        <v>20</v>
      </c>
      <c r="J4621">
        <v>74</v>
      </c>
      <c r="K4621">
        <v>85</v>
      </c>
      <c r="L4621">
        <v>81</v>
      </c>
      <c r="M4621">
        <v>88</v>
      </c>
      <c r="N4621">
        <v>81</v>
      </c>
      <c r="O4621">
        <v>68</v>
      </c>
      <c r="P4621">
        <v>82</v>
      </c>
      <c r="Q4621">
        <v>77</v>
      </c>
      <c r="R4621">
        <v>86</v>
      </c>
      <c r="S4621">
        <v>68</v>
      </c>
      <c r="T4621" s="34">
        <f>_xlfn.XLOOKUP(B4621,'LHA Demog pivot'!$B$4:$B$93,'LHA Demog pivot'!$C$4:$C$93,,,1)</f>
        <v>13710</v>
      </c>
      <c r="U4621" s="36">
        <f>ROUND(Table2[[#This Row],[LHA_Pop_2016]]*Table2[[#This Row],[C_ADR_7day]]/100000*7,0)</f>
        <v>9</v>
      </c>
      <c r="V4621" s="13">
        <f>IF(OR(Table2[[#This Row],[7d_positivity_public]]=0,ISBLANK(Table2[[#This Row],[7d_positivity_public]])),"",(Table2[[#This Row],[7d_positivity_public]]-Table2[[#This Row],[7d_positivity_all]])/Table2[[#This Row],[7d_positivity_public]])</f>
        <v>1</v>
      </c>
      <c r="W4621" s="13"/>
    </row>
    <row r="4622" spans="1:23" x14ac:dyDescent="0.25">
      <c r="A4622" s="10">
        <v>44550</v>
      </c>
      <c r="B4622">
        <v>124</v>
      </c>
      <c r="C4622" t="s">
        <v>251</v>
      </c>
      <c r="D4622">
        <v>0</v>
      </c>
      <c r="E4622">
        <v>18</v>
      </c>
      <c r="F4622">
        <v>-18</v>
      </c>
      <c r="G4622">
        <v>0</v>
      </c>
      <c r="H4622">
        <v>80</v>
      </c>
      <c r="I4622">
        <v>15</v>
      </c>
      <c r="J4622">
        <v>65</v>
      </c>
      <c r="K4622">
        <v>81</v>
      </c>
      <c r="L4622">
        <v>72</v>
      </c>
      <c r="M4622">
        <v>85</v>
      </c>
      <c r="N4622">
        <v>76</v>
      </c>
      <c r="O4622">
        <v>59</v>
      </c>
      <c r="P4622">
        <v>77</v>
      </c>
      <c r="Q4622">
        <v>65</v>
      </c>
      <c r="R4622">
        <v>83</v>
      </c>
      <c r="S4622">
        <v>67</v>
      </c>
      <c r="T4622" s="34">
        <f>_xlfn.XLOOKUP(B4622,'LHA Demog pivot'!$B$4:$B$93,'LHA Demog pivot'!$C$4:$C$93,,,1)</f>
        <v>4501</v>
      </c>
      <c r="U4622" s="36">
        <f>ROUND(Table2[[#This Row],[LHA_Pop_2016]]*Table2[[#This Row],[C_ADR_7day]]/100000*7,0)</f>
        <v>0</v>
      </c>
      <c r="V4622" s="13" t="str">
        <f>IF(OR(Table2[[#This Row],[7d_positivity_public]]=0,ISBLANK(Table2[[#This Row],[7d_positivity_public]])),"",(Table2[[#This Row],[7d_positivity_public]]-Table2[[#This Row],[7d_positivity_all]])/Table2[[#This Row],[7d_positivity_public]])</f>
        <v/>
      </c>
      <c r="W4622" s="13"/>
    </row>
    <row r="4623" spans="1:23" x14ac:dyDescent="0.25">
      <c r="A4623" s="10">
        <v>44550</v>
      </c>
      <c r="B4623">
        <v>125</v>
      </c>
      <c r="C4623" t="s">
        <v>252</v>
      </c>
      <c r="D4623">
        <v>6</v>
      </c>
      <c r="E4623">
        <v>1</v>
      </c>
      <c r="F4623">
        <v>5</v>
      </c>
      <c r="G4623">
        <v>5</v>
      </c>
      <c r="H4623">
        <v>90</v>
      </c>
      <c r="I4623">
        <v>28</v>
      </c>
      <c r="J4623">
        <v>85</v>
      </c>
      <c r="K4623">
        <v>90</v>
      </c>
      <c r="L4623">
        <v>87</v>
      </c>
      <c r="M4623">
        <v>92</v>
      </c>
      <c r="N4623">
        <v>87</v>
      </c>
      <c r="O4623">
        <v>80</v>
      </c>
      <c r="P4623">
        <v>87</v>
      </c>
      <c r="Q4623">
        <v>83</v>
      </c>
      <c r="R4623">
        <v>91</v>
      </c>
      <c r="S4623">
        <v>74</v>
      </c>
      <c r="T4623" s="34">
        <f>_xlfn.XLOOKUP(B4623,'LHA Demog pivot'!$B$4:$B$93,'LHA Demog pivot'!$C$4:$C$93,,,1)</f>
        <v>19367</v>
      </c>
      <c r="U4623" s="36">
        <f>ROUND(Table2[[#This Row],[LHA_Pop_2016]]*Table2[[#This Row],[C_ADR_7day]]/100000*7,0)</f>
        <v>8</v>
      </c>
      <c r="V4623" s="13">
        <f>IF(OR(Table2[[#This Row],[7d_positivity_public]]=0,ISBLANK(Table2[[#This Row],[7d_positivity_public]])),"",(Table2[[#This Row],[7d_positivity_public]]-Table2[[#This Row],[7d_positivity_all]])/Table2[[#This Row],[7d_positivity_public]])</f>
        <v>1</v>
      </c>
      <c r="W4623" s="13"/>
    </row>
    <row r="4624" spans="1:23" x14ac:dyDescent="0.25">
      <c r="A4624" s="10">
        <v>44550</v>
      </c>
      <c r="B4624">
        <v>126</v>
      </c>
      <c r="C4624" t="s">
        <v>83</v>
      </c>
      <c r="D4624">
        <v>0</v>
      </c>
      <c r="E4624">
        <v>2</v>
      </c>
      <c r="F4624">
        <v>-2</v>
      </c>
      <c r="G4624">
        <v>0</v>
      </c>
      <c r="H4624">
        <v>81</v>
      </c>
      <c r="I4624">
        <v>13</v>
      </c>
      <c r="J4624">
        <v>63</v>
      </c>
      <c r="K4624">
        <v>82</v>
      </c>
      <c r="L4624">
        <v>74</v>
      </c>
      <c r="M4624">
        <v>86</v>
      </c>
      <c r="N4624">
        <v>78</v>
      </c>
      <c r="O4624">
        <v>57</v>
      </c>
      <c r="P4624">
        <v>79</v>
      </c>
      <c r="Q4624">
        <v>69</v>
      </c>
      <c r="R4624">
        <v>84</v>
      </c>
      <c r="S4624">
        <v>54</v>
      </c>
      <c r="T4624" s="34">
        <f>_xlfn.XLOOKUP(B4624,'LHA Demog pivot'!$B$4:$B$93,'LHA Demog pivot'!$C$4:$C$93,,,1)</f>
        <v>8611</v>
      </c>
      <c r="U4624" s="36">
        <f>ROUND(Table2[[#This Row],[LHA_Pop_2016]]*Table2[[#This Row],[C_ADR_7day]]/100000*7,0)</f>
        <v>0</v>
      </c>
      <c r="V4624" s="13" t="str">
        <f>IF(OR(Table2[[#This Row],[7d_positivity_public]]=0,ISBLANK(Table2[[#This Row],[7d_positivity_public]])),"",(Table2[[#This Row],[7d_positivity_public]]-Table2[[#This Row],[7d_positivity_all]])/Table2[[#This Row],[7d_positivity_public]])</f>
        <v/>
      </c>
      <c r="W4624" s="13"/>
    </row>
    <row r="4625" spans="1:23" x14ac:dyDescent="0.25">
      <c r="A4625" s="10">
        <v>44550</v>
      </c>
      <c r="B4625">
        <v>127</v>
      </c>
      <c r="C4625" t="s">
        <v>84</v>
      </c>
      <c r="D4625">
        <v>8</v>
      </c>
      <c r="E4625">
        <v>12</v>
      </c>
      <c r="F4625">
        <v>-4</v>
      </c>
      <c r="G4625">
        <v>6</v>
      </c>
      <c r="H4625">
        <v>74</v>
      </c>
      <c r="I4625">
        <v>10</v>
      </c>
      <c r="J4625">
        <v>49</v>
      </c>
      <c r="K4625">
        <v>75</v>
      </c>
      <c r="L4625">
        <v>70</v>
      </c>
      <c r="M4625">
        <v>78</v>
      </c>
      <c r="N4625">
        <v>70</v>
      </c>
      <c r="O4625">
        <v>46</v>
      </c>
      <c r="P4625">
        <v>72</v>
      </c>
      <c r="Q4625">
        <v>62</v>
      </c>
      <c r="R4625">
        <v>76</v>
      </c>
      <c r="S4625">
        <v>54</v>
      </c>
      <c r="T4625" s="34">
        <f>_xlfn.XLOOKUP(B4625,'LHA Demog pivot'!$B$4:$B$93,'LHA Demog pivot'!$C$4:$C$93,,,1)</f>
        <v>3469</v>
      </c>
      <c r="U4625" s="36">
        <f>ROUND(Table2[[#This Row],[LHA_Pop_2016]]*Table2[[#This Row],[C_ADR_7day]]/100000*7,0)</f>
        <v>2</v>
      </c>
      <c r="V4625" s="13">
        <f>IF(OR(Table2[[#This Row],[7d_positivity_public]]=0,ISBLANK(Table2[[#This Row],[7d_positivity_public]])),"",(Table2[[#This Row],[7d_positivity_public]]-Table2[[#This Row],[7d_positivity_all]])/Table2[[#This Row],[7d_positivity_public]])</f>
        <v>1</v>
      </c>
      <c r="W4625" s="13"/>
    </row>
    <row r="4626" spans="1:23" x14ac:dyDescent="0.25">
      <c r="A4626" s="10">
        <v>44550</v>
      </c>
      <c r="B4626">
        <v>131</v>
      </c>
      <c r="C4626" t="s">
        <v>87</v>
      </c>
      <c r="D4626">
        <v>3</v>
      </c>
      <c r="E4626">
        <v>1</v>
      </c>
      <c r="F4626">
        <v>2</v>
      </c>
      <c r="G4626">
        <v>3</v>
      </c>
      <c r="H4626">
        <v>91</v>
      </c>
      <c r="I4626">
        <v>17</v>
      </c>
      <c r="J4626">
        <v>78</v>
      </c>
      <c r="K4626">
        <v>92</v>
      </c>
      <c r="L4626">
        <v>91</v>
      </c>
      <c r="M4626">
        <v>92</v>
      </c>
      <c r="N4626">
        <v>87</v>
      </c>
      <c r="O4626">
        <v>74</v>
      </c>
      <c r="P4626">
        <v>88</v>
      </c>
      <c r="Q4626">
        <v>86</v>
      </c>
      <c r="R4626">
        <v>89</v>
      </c>
      <c r="S4626">
        <v>64</v>
      </c>
      <c r="T4626" s="34">
        <f>_xlfn.XLOOKUP(B4626,'LHA Demog pivot'!$B$4:$B$93,'LHA Demog pivot'!$C$4:$C$93,,,1)</f>
        <v>19231</v>
      </c>
      <c r="U4626" s="36">
        <f>ROUND(Table2[[#This Row],[LHA_Pop_2016]]*Table2[[#This Row],[C_ADR_7day]]/100000*7,0)</f>
        <v>4</v>
      </c>
      <c r="V4626" s="13">
        <f>IF(OR(Table2[[#This Row],[7d_positivity_public]]=0,ISBLANK(Table2[[#This Row],[7d_positivity_public]])),"",(Table2[[#This Row],[7d_positivity_public]]-Table2[[#This Row],[7d_positivity_all]])/Table2[[#This Row],[7d_positivity_public]])</f>
        <v>1</v>
      </c>
      <c r="W4626" s="13"/>
    </row>
    <row r="4627" spans="1:23" x14ac:dyDescent="0.25">
      <c r="A4627" s="10">
        <v>44550</v>
      </c>
      <c r="B4627">
        <v>132</v>
      </c>
      <c r="C4627" t="s">
        <v>89</v>
      </c>
      <c r="D4627">
        <v>2</v>
      </c>
      <c r="E4627">
        <v>5</v>
      </c>
      <c r="F4627">
        <v>-3</v>
      </c>
      <c r="G4627">
        <v>2</v>
      </c>
      <c r="H4627">
        <v>89</v>
      </c>
      <c r="I4627">
        <v>25</v>
      </c>
      <c r="J4627">
        <v>86</v>
      </c>
      <c r="K4627">
        <v>89</v>
      </c>
      <c r="L4627">
        <v>85</v>
      </c>
      <c r="M4627">
        <v>91</v>
      </c>
      <c r="N4627">
        <v>86</v>
      </c>
      <c r="O4627">
        <v>80</v>
      </c>
      <c r="P4627">
        <v>86</v>
      </c>
      <c r="Q4627">
        <v>81</v>
      </c>
      <c r="R4627">
        <v>89</v>
      </c>
      <c r="S4627">
        <v>72</v>
      </c>
      <c r="T4627" s="34">
        <f>_xlfn.XLOOKUP(B4627,'LHA Demog pivot'!$B$4:$B$93,'LHA Demog pivot'!$C$4:$C$93,,,1)</f>
        <v>41799</v>
      </c>
      <c r="U4627" s="36">
        <f>ROUND(Table2[[#This Row],[LHA_Pop_2016]]*Table2[[#This Row],[C_ADR_7day]]/100000*7,0)</f>
        <v>6</v>
      </c>
      <c r="V4627" s="13">
        <f>IF(OR(Table2[[#This Row],[7d_positivity_public]]=0,ISBLANK(Table2[[#This Row],[7d_positivity_public]])),"",(Table2[[#This Row],[7d_positivity_public]]-Table2[[#This Row],[7d_positivity_all]])/Table2[[#This Row],[7d_positivity_public]])</f>
        <v>1</v>
      </c>
      <c r="W4627" s="13"/>
    </row>
    <row r="4628" spans="1:23" x14ac:dyDescent="0.25">
      <c r="A4628" s="10">
        <v>44550</v>
      </c>
      <c r="B4628">
        <v>133</v>
      </c>
      <c r="C4628" t="s">
        <v>91</v>
      </c>
      <c r="D4628">
        <v>3</v>
      </c>
      <c r="E4628">
        <v>8</v>
      </c>
      <c r="F4628">
        <v>-5</v>
      </c>
      <c r="G4628">
        <v>0</v>
      </c>
      <c r="H4628">
        <v>84</v>
      </c>
      <c r="I4628">
        <v>16</v>
      </c>
      <c r="J4628">
        <v>70</v>
      </c>
      <c r="K4628">
        <v>84</v>
      </c>
      <c r="L4628">
        <v>85</v>
      </c>
      <c r="M4628">
        <v>84</v>
      </c>
      <c r="N4628">
        <v>80</v>
      </c>
      <c r="O4628">
        <v>62</v>
      </c>
      <c r="P4628">
        <v>81</v>
      </c>
      <c r="Q4628">
        <v>79</v>
      </c>
      <c r="R4628">
        <v>81</v>
      </c>
      <c r="S4628">
        <v>58</v>
      </c>
      <c r="T4628" s="34">
        <f>_xlfn.XLOOKUP(B4628,'LHA Demog pivot'!$B$4:$B$93,'LHA Demog pivot'!$C$4:$C$93,,,1)</f>
        <v>5101</v>
      </c>
      <c r="U4628" s="36">
        <f>ROUND(Table2[[#This Row],[LHA_Pop_2016]]*Table2[[#This Row],[C_ADR_7day]]/100000*7,0)</f>
        <v>1</v>
      </c>
      <c r="V4628" s="13" t="str">
        <f>IF(OR(Table2[[#This Row],[7d_positivity_public]]=0,ISBLANK(Table2[[#This Row],[7d_positivity_public]])),"",(Table2[[#This Row],[7d_positivity_public]]-Table2[[#This Row],[7d_positivity_all]])/Table2[[#This Row],[7d_positivity_public]])</f>
        <v/>
      </c>
      <c r="W4628" s="13"/>
    </row>
    <row r="4629" spans="1:23" x14ac:dyDescent="0.25">
      <c r="A4629" s="10">
        <v>44550</v>
      </c>
      <c r="B4629">
        <v>134</v>
      </c>
      <c r="C4629" t="s">
        <v>93</v>
      </c>
      <c r="D4629">
        <v>0</v>
      </c>
      <c r="E4629">
        <v>3</v>
      </c>
      <c r="F4629">
        <v>-3</v>
      </c>
      <c r="G4629">
        <v>0</v>
      </c>
      <c r="H4629">
        <v>84</v>
      </c>
      <c r="I4629">
        <v>16</v>
      </c>
      <c r="J4629">
        <v>72</v>
      </c>
      <c r="K4629">
        <v>84</v>
      </c>
      <c r="L4629">
        <v>81</v>
      </c>
      <c r="M4629">
        <v>86</v>
      </c>
      <c r="N4629">
        <v>80</v>
      </c>
      <c r="O4629">
        <v>65</v>
      </c>
      <c r="P4629">
        <v>81</v>
      </c>
      <c r="Q4629">
        <v>76</v>
      </c>
      <c r="R4629">
        <v>84</v>
      </c>
      <c r="S4629">
        <v>53</v>
      </c>
      <c r="T4629" s="34">
        <f>_xlfn.XLOOKUP(B4629,'LHA Demog pivot'!$B$4:$B$93,'LHA Demog pivot'!$C$4:$C$93,,,1)</f>
        <v>4781</v>
      </c>
      <c r="U4629" s="36">
        <f>ROUND(Table2[[#This Row],[LHA_Pop_2016]]*Table2[[#This Row],[C_ADR_7day]]/100000*7,0)</f>
        <v>0</v>
      </c>
      <c r="V4629" s="13" t="str">
        <f>IF(OR(Table2[[#This Row],[7d_positivity_public]]=0,ISBLANK(Table2[[#This Row],[7d_positivity_public]])),"",(Table2[[#This Row],[7d_positivity_public]]-Table2[[#This Row],[7d_positivity_all]])/Table2[[#This Row],[7d_positivity_public]])</f>
        <v/>
      </c>
      <c r="W4629" s="13"/>
    </row>
    <row r="4630" spans="1:23" x14ac:dyDescent="0.25">
      <c r="A4630" s="10">
        <v>44550</v>
      </c>
      <c r="B4630">
        <v>135</v>
      </c>
      <c r="C4630" t="s">
        <v>95</v>
      </c>
      <c r="D4630">
        <v>9</v>
      </c>
      <c r="E4630">
        <v>12</v>
      </c>
      <c r="F4630">
        <v>-3</v>
      </c>
      <c r="G4630">
        <v>8</v>
      </c>
      <c r="H4630">
        <v>79</v>
      </c>
      <c r="I4630">
        <v>15</v>
      </c>
      <c r="J4630">
        <v>63</v>
      </c>
      <c r="K4630">
        <v>80</v>
      </c>
      <c r="L4630">
        <v>71</v>
      </c>
      <c r="M4630">
        <v>87</v>
      </c>
      <c r="N4630">
        <v>76</v>
      </c>
      <c r="O4630">
        <v>59</v>
      </c>
      <c r="P4630">
        <v>77</v>
      </c>
      <c r="Q4630">
        <v>67</v>
      </c>
      <c r="R4630">
        <v>85</v>
      </c>
      <c r="S4630">
        <v>64</v>
      </c>
      <c r="T4630" s="34">
        <f>_xlfn.XLOOKUP(B4630,'LHA Demog pivot'!$B$4:$B$93,'LHA Demog pivot'!$C$4:$C$93,,,1)</f>
        <v>10220</v>
      </c>
      <c r="U4630" s="36">
        <f>ROUND(Table2[[#This Row],[LHA_Pop_2016]]*Table2[[#This Row],[C_ADR_7day]]/100000*7,0)</f>
        <v>6</v>
      </c>
      <c r="V4630" s="13">
        <f>IF(OR(Table2[[#This Row],[7d_positivity_public]]=0,ISBLANK(Table2[[#This Row],[7d_positivity_public]])),"",(Table2[[#This Row],[7d_positivity_public]]-Table2[[#This Row],[7d_positivity_all]])/Table2[[#This Row],[7d_positivity_public]])</f>
        <v>1</v>
      </c>
      <c r="W4630" s="13"/>
    </row>
    <row r="4631" spans="1:23" x14ac:dyDescent="0.25">
      <c r="A4631" s="10">
        <v>44550</v>
      </c>
      <c r="B4631">
        <v>136</v>
      </c>
      <c r="C4631" t="s">
        <v>253</v>
      </c>
      <c r="D4631">
        <v>10</v>
      </c>
      <c r="E4631">
        <v>8</v>
      </c>
      <c r="F4631">
        <v>2</v>
      </c>
      <c r="G4631">
        <v>7</v>
      </c>
      <c r="H4631">
        <v>85</v>
      </c>
      <c r="I4631">
        <v>20</v>
      </c>
      <c r="J4631">
        <v>79</v>
      </c>
      <c r="K4631">
        <v>85</v>
      </c>
      <c r="L4631">
        <v>79</v>
      </c>
      <c r="M4631">
        <v>90</v>
      </c>
      <c r="N4631">
        <v>82</v>
      </c>
      <c r="O4631">
        <v>74</v>
      </c>
      <c r="P4631">
        <v>83</v>
      </c>
      <c r="Q4631">
        <v>75</v>
      </c>
      <c r="R4631">
        <v>88</v>
      </c>
      <c r="S4631">
        <v>71</v>
      </c>
      <c r="T4631" s="34">
        <f>_xlfn.XLOOKUP(B4631,'LHA Demog pivot'!$B$4:$B$93,'LHA Demog pivot'!$C$4:$C$93,,,1)</f>
        <v>66849</v>
      </c>
      <c r="U4631" s="36">
        <f>ROUND(Table2[[#This Row],[LHA_Pop_2016]]*Table2[[#This Row],[C_ADR_7day]]/100000*7,0)</f>
        <v>47</v>
      </c>
      <c r="V4631" s="13">
        <f>IF(OR(Table2[[#This Row],[7d_positivity_public]]=0,ISBLANK(Table2[[#This Row],[7d_positivity_public]])),"",(Table2[[#This Row],[7d_positivity_public]]-Table2[[#This Row],[7d_positivity_all]])/Table2[[#This Row],[7d_positivity_public]])</f>
        <v>1</v>
      </c>
      <c r="W4631" s="13"/>
    </row>
    <row r="4632" spans="1:23" x14ac:dyDescent="0.25">
      <c r="A4632" s="10">
        <v>44550</v>
      </c>
      <c r="B4632">
        <v>137</v>
      </c>
      <c r="C4632" t="s">
        <v>254</v>
      </c>
      <c r="D4632">
        <v>13</v>
      </c>
      <c r="E4632">
        <v>9</v>
      </c>
      <c r="F4632">
        <v>4</v>
      </c>
      <c r="G4632">
        <v>7</v>
      </c>
      <c r="H4632">
        <v>89</v>
      </c>
      <c r="I4632">
        <v>27</v>
      </c>
      <c r="J4632">
        <v>81</v>
      </c>
      <c r="K4632">
        <v>90</v>
      </c>
      <c r="L4632">
        <v>89</v>
      </c>
      <c r="M4632">
        <v>91</v>
      </c>
      <c r="N4632">
        <v>86</v>
      </c>
      <c r="O4632">
        <v>76</v>
      </c>
      <c r="P4632">
        <v>87</v>
      </c>
      <c r="Q4632">
        <v>85</v>
      </c>
      <c r="R4632">
        <v>89</v>
      </c>
      <c r="S4632">
        <v>64</v>
      </c>
      <c r="T4632" s="34">
        <f>_xlfn.XLOOKUP(B4632,'LHA Demog pivot'!$B$4:$B$93,'LHA Demog pivot'!$C$4:$C$93,,,1)</f>
        <v>194882</v>
      </c>
      <c r="U4632" s="36">
        <f>ROUND(Table2[[#This Row],[LHA_Pop_2016]]*Table2[[#This Row],[C_ADR_7day]]/100000*7,0)</f>
        <v>177</v>
      </c>
      <c r="V4632" s="13">
        <f>IF(OR(Table2[[#This Row],[7d_positivity_public]]=0,ISBLANK(Table2[[#This Row],[7d_positivity_public]])),"",(Table2[[#This Row],[7d_positivity_public]]-Table2[[#This Row],[7d_positivity_all]])/Table2[[#This Row],[7d_positivity_public]])</f>
        <v>1</v>
      </c>
      <c r="W4632" s="13"/>
    </row>
    <row r="4633" spans="1:23" x14ac:dyDescent="0.25">
      <c r="A4633" s="10">
        <v>44550</v>
      </c>
      <c r="B4633">
        <v>138</v>
      </c>
      <c r="C4633" t="s">
        <v>116</v>
      </c>
      <c r="D4633">
        <v>4</v>
      </c>
      <c r="E4633">
        <v>8</v>
      </c>
      <c r="F4633">
        <v>-4</v>
      </c>
      <c r="G4633">
        <v>4</v>
      </c>
      <c r="H4633">
        <v>88</v>
      </c>
      <c r="I4633">
        <v>23</v>
      </c>
      <c r="J4633">
        <v>82</v>
      </c>
      <c r="K4633">
        <v>88</v>
      </c>
      <c r="L4633">
        <v>83</v>
      </c>
      <c r="M4633">
        <v>91</v>
      </c>
      <c r="N4633">
        <v>85</v>
      </c>
      <c r="O4633">
        <v>77</v>
      </c>
      <c r="P4633">
        <v>86</v>
      </c>
      <c r="Q4633">
        <v>80</v>
      </c>
      <c r="R4633">
        <v>90</v>
      </c>
      <c r="S4633">
        <v>67</v>
      </c>
      <c r="T4633" s="34">
        <f>_xlfn.XLOOKUP(B4633,'LHA Demog pivot'!$B$4:$B$93,'LHA Demog pivot'!$C$4:$C$93,,,1)</f>
        <v>12110</v>
      </c>
      <c r="U4633" s="36">
        <f>ROUND(Table2[[#This Row],[LHA_Pop_2016]]*Table2[[#This Row],[C_ADR_7day]]/100000*7,0)</f>
        <v>3</v>
      </c>
      <c r="V4633" s="13">
        <f>IF(OR(Table2[[#This Row],[7d_positivity_public]]=0,ISBLANK(Table2[[#This Row],[7d_positivity_public]])),"",(Table2[[#This Row],[7d_positivity_public]]-Table2[[#This Row],[7d_positivity_all]])/Table2[[#This Row],[7d_positivity_public]])</f>
        <v>1</v>
      </c>
      <c r="W4633" s="13"/>
    </row>
    <row r="4634" spans="1:23" x14ac:dyDescent="0.25">
      <c r="A4634" s="10">
        <v>44550</v>
      </c>
      <c r="B4634">
        <v>139</v>
      </c>
      <c r="C4634" t="s">
        <v>118</v>
      </c>
      <c r="D4634">
        <v>18</v>
      </c>
      <c r="E4634">
        <v>9</v>
      </c>
      <c r="F4634">
        <v>9</v>
      </c>
      <c r="G4634">
        <v>12</v>
      </c>
      <c r="H4634">
        <v>74</v>
      </c>
      <c r="I4634">
        <v>14</v>
      </c>
      <c r="J4634">
        <v>46</v>
      </c>
      <c r="K4634">
        <v>76</v>
      </c>
      <c r="L4634">
        <v>64</v>
      </c>
      <c r="M4634">
        <v>83</v>
      </c>
      <c r="N4634">
        <v>70</v>
      </c>
      <c r="O4634">
        <v>42</v>
      </c>
      <c r="P4634">
        <v>72</v>
      </c>
      <c r="Q4634">
        <v>58</v>
      </c>
      <c r="R4634">
        <v>81</v>
      </c>
      <c r="S4634">
        <v>58</v>
      </c>
      <c r="T4634" s="34">
        <f>_xlfn.XLOOKUP(B4634,'LHA Demog pivot'!$B$4:$B$93,'LHA Demog pivot'!$C$4:$C$93,,,1)</f>
        <v>7285</v>
      </c>
      <c r="U4634" s="36">
        <f>ROUND(Table2[[#This Row],[LHA_Pop_2016]]*Table2[[#This Row],[C_ADR_7day]]/100000*7,0)</f>
        <v>9</v>
      </c>
      <c r="V4634" s="13">
        <f>IF(OR(Table2[[#This Row],[7d_positivity_public]]=0,ISBLANK(Table2[[#This Row],[7d_positivity_public]])),"",(Table2[[#This Row],[7d_positivity_public]]-Table2[[#This Row],[7d_positivity_all]])/Table2[[#This Row],[7d_positivity_public]])</f>
        <v>1</v>
      </c>
      <c r="W4634" s="13"/>
    </row>
    <row r="4635" spans="1:23" x14ac:dyDescent="0.25">
      <c r="A4635" s="10">
        <v>44550</v>
      </c>
      <c r="B4635">
        <v>141</v>
      </c>
      <c r="C4635" t="s">
        <v>255</v>
      </c>
      <c r="D4635">
        <v>26</v>
      </c>
      <c r="E4635">
        <v>0</v>
      </c>
      <c r="F4635">
        <v>26</v>
      </c>
      <c r="G4635">
        <v>14</v>
      </c>
      <c r="H4635">
        <v>97</v>
      </c>
      <c r="I4635">
        <v>27</v>
      </c>
      <c r="J4635">
        <v>89</v>
      </c>
      <c r="K4635">
        <v>97</v>
      </c>
      <c r="L4635">
        <v>99</v>
      </c>
      <c r="M4635">
        <v>94</v>
      </c>
      <c r="N4635">
        <v>93</v>
      </c>
      <c r="O4635">
        <v>82</v>
      </c>
      <c r="P4635">
        <v>93</v>
      </c>
      <c r="Q4635">
        <v>94</v>
      </c>
      <c r="R4635">
        <v>92</v>
      </c>
      <c r="S4635">
        <v>78</v>
      </c>
      <c r="T4635" s="34">
        <f>_xlfn.XLOOKUP(B4635,'LHA Demog pivot'!$B$4:$B$93,'LHA Demog pivot'!$C$4:$C$93,,,1)</f>
        <v>8085</v>
      </c>
      <c r="U4635" s="36">
        <f>ROUND(Table2[[#This Row],[LHA_Pop_2016]]*Table2[[#This Row],[C_ADR_7day]]/100000*7,0)</f>
        <v>15</v>
      </c>
      <c r="V4635" s="13">
        <f>IF(OR(Table2[[#This Row],[7d_positivity_public]]=0,ISBLANK(Table2[[#This Row],[7d_positivity_public]])),"",(Table2[[#This Row],[7d_positivity_public]]-Table2[[#This Row],[7d_positivity_all]])/Table2[[#This Row],[7d_positivity_public]])</f>
        <v>1</v>
      </c>
      <c r="W4635" s="13"/>
    </row>
    <row r="4636" spans="1:23" x14ac:dyDescent="0.25">
      <c r="A4636" s="10">
        <v>44550</v>
      </c>
      <c r="B4636">
        <v>142</v>
      </c>
      <c r="C4636" t="s">
        <v>120</v>
      </c>
      <c r="D4636">
        <v>14</v>
      </c>
      <c r="E4636">
        <v>8</v>
      </c>
      <c r="F4636">
        <v>6</v>
      </c>
      <c r="G4636">
        <v>11</v>
      </c>
      <c r="H4636">
        <v>82</v>
      </c>
      <c r="I4636">
        <v>15</v>
      </c>
      <c r="J4636">
        <v>68</v>
      </c>
      <c r="K4636">
        <v>83</v>
      </c>
      <c r="L4636">
        <v>75</v>
      </c>
      <c r="M4636">
        <v>88</v>
      </c>
      <c r="N4636">
        <v>79</v>
      </c>
      <c r="O4636">
        <v>64</v>
      </c>
      <c r="P4636">
        <v>80</v>
      </c>
      <c r="Q4636">
        <v>70</v>
      </c>
      <c r="R4636">
        <v>86</v>
      </c>
      <c r="S4636">
        <v>67</v>
      </c>
      <c r="T4636" s="34">
        <f>_xlfn.XLOOKUP(B4636,'LHA Demog pivot'!$B$4:$B$93,'LHA Demog pivot'!$C$4:$C$93,,,1)</f>
        <v>33648</v>
      </c>
      <c r="U4636" s="36">
        <f>ROUND(Table2[[#This Row],[LHA_Pop_2016]]*Table2[[#This Row],[C_ADR_7day]]/100000*7,0)</f>
        <v>33</v>
      </c>
      <c r="V4636" s="13">
        <f>IF(OR(Table2[[#This Row],[7d_positivity_public]]=0,ISBLANK(Table2[[#This Row],[7d_positivity_public]])),"",(Table2[[#This Row],[7d_positivity_public]]-Table2[[#This Row],[7d_positivity_all]])/Table2[[#This Row],[7d_positivity_public]])</f>
        <v>1</v>
      </c>
      <c r="W4636" s="13"/>
    </row>
    <row r="4637" spans="1:23" x14ac:dyDescent="0.25">
      <c r="A4637" s="10">
        <v>44550</v>
      </c>
      <c r="B4637">
        <v>143</v>
      </c>
      <c r="C4637" t="s">
        <v>256</v>
      </c>
      <c r="D4637">
        <v>16</v>
      </c>
      <c r="E4637">
        <v>16</v>
      </c>
      <c r="F4637">
        <v>0</v>
      </c>
      <c r="G4637">
        <v>9</v>
      </c>
      <c r="H4637">
        <v>90</v>
      </c>
      <c r="I4637">
        <v>18</v>
      </c>
      <c r="J4637">
        <v>83</v>
      </c>
      <c r="K4637">
        <v>91</v>
      </c>
      <c r="L4637">
        <v>89</v>
      </c>
      <c r="M4637">
        <v>92</v>
      </c>
      <c r="N4637">
        <v>87</v>
      </c>
      <c r="O4637">
        <v>79</v>
      </c>
      <c r="P4637">
        <v>88</v>
      </c>
      <c r="Q4637">
        <v>85</v>
      </c>
      <c r="R4637">
        <v>90</v>
      </c>
      <c r="S4637">
        <v>71</v>
      </c>
      <c r="T4637" s="34">
        <f>_xlfn.XLOOKUP(B4637,'LHA Demog pivot'!$B$4:$B$93,'LHA Demog pivot'!$C$4:$C$93,,,1)</f>
        <v>113287</v>
      </c>
      <c r="U4637" s="36">
        <f>ROUND(Table2[[#This Row],[LHA_Pop_2016]]*Table2[[#This Row],[C_ADR_7day]]/100000*7,0)</f>
        <v>127</v>
      </c>
      <c r="V4637" s="13">
        <f>IF(OR(Table2[[#This Row],[7d_positivity_public]]=0,ISBLANK(Table2[[#This Row],[7d_positivity_public]])),"",(Table2[[#This Row],[7d_positivity_public]]-Table2[[#This Row],[7d_positivity_all]])/Table2[[#This Row],[7d_positivity_public]])</f>
        <v>1</v>
      </c>
      <c r="W4637" s="13"/>
    </row>
    <row r="4638" spans="1:23" x14ac:dyDescent="0.25">
      <c r="A4638" s="10">
        <v>44550</v>
      </c>
      <c r="B4638">
        <v>144</v>
      </c>
      <c r="C4638" t="s">
        <v>257</v>
      </c>
      <c r="D4638">
        <v>6</v>
      </c>
      <c r="E4638">
        <v>2</v>
      </c>
      <c r="F4638">
        <v>4</v>
      </c>
      <c r="G4638">
        <v>4</v>
      </c>
      <c r="H4638">
        <v>78</v>
      </c>
      <c r="I4638">
        <v>18</v>
      </c>
      <c r="J4638">
        <v>64</v>
      </c>
      <c r="K4638">
        <v>79</v>
      </c>
      <c r="L4638">
        <v>69</v>
      </c>
      <c r="M4638">
        <v>84</v>
      </c>
      <c r="N4638">
        <v>75</v>
      </c>
      <c r="O4638">
        <v>59</v>
      </c>
      <c r="P4638">
        <v>76</v>
      </c>
      <c r="Q4638">
        <v>62</v>
      </c>
      <c r="R4638">
        <v>82</v>
      </c>
      <c r="S4638">
        <v>60</v>
      </c>
      <c r="T4638" s="34">
        <f>_xlfn.XLOOKUP(B4638,'LHA Demog pivot'!$B$4:$B$93,'LHA Demog pivot'!$C$4:$C$93,,,1)</f>
        <v>14112</v>
      </c>
      <c r="U4638" s="36">
        <f>ROUND(Table2[[#This Row],[LHA_Pop_2016]]*Table2[[#This Row],[C_ADR_7day]]/100000*7,0)</f>
        <v>6</v>
      </c>
      <c r="V4638" s="13">
        <f>IF(OR(Table2[[#This Row],[7d_positivity_public]]=0,ISBLANK(Table2[[#This Row],[7d_positivity_public]])),"",(Table2[[#This Row],[7d_positivity_public]]-Table2[[#This Row],[7d_positivity_all]])/Table2[[#This Row],[7d_positivity_public]])</f>
        <v>1</v>
      </c>
      <c r="W4638" s="13"/>
    </row>
    <row r="4639" spans="1:23" x14ac:dyDescent="0.25">
      <c r="A4639" s="10">
        <v>44550</v>
      </c>
      <c r="B4639">
        <v>145</v>
      </c>
      <c r="C4639" t="s">
        <v>258</v>
      </c>
      <c r="D4639">
        <v>7</v>
      </c>
      <c r="E4639">
        <v>16</v>
      </c>
      <c r="F4639">
        <v>-9</v>
      </c>
      <c r="G4639">
        <v>5</v>
      </c>
      <c r="H4639">
        <v>79</v>
      </c>
      <c r="I4639">
        <v>22</v>
      </c>
      <c r="J4639">
        <v>65</v>
      </c>
      <c r="K4639">
        <v>80</v>
      </c>
      <c r="L4639">
        <v>74</v>
      </c>
      <c r="M4639">
        <v>83</v>
      </c>
      <c r="N4639">
        <v>75</v>
      </c>
      <c r="O4639">
        <v>61</v>
      </c>
      <c r="P4639">
        <v>76</v>
      </c>
      <c r="Q4639">
        <v>69</v>
      </c>
      <c r="R4639">
        <v>80</v>
      </c>
      <c r="S4639">
        <v>63</v>
      </c>
      <c r="T4639" s="34">
        <f>_xlfn.XLOOKUP(B4639,'LHA Demog pivot'!$B$4:$B$93,'LHA Demog pivot'!$C$4:$C$93,,,1)</f>
        <v>4050</v>
      </c>
      <c r="U4639" s="36">
        <f>ROUND(Table2[[#This Row],[LHA_Pop_2016]]*Table2[[#This Row],[C_ADR_7day]]/100000*7,0)</f>
        <v>2</v>
      </c>
      <c r="V4639" s="13">
        <f>IF(OR(Table2[[#This Row],[7d_positivity_public]]=0,ISBLANK(Table2[[#This Row],[7d_positivity_public]])),"",(Table2[[#This Row],[7d_positivity_public]]-Table2[[#This Row],[7d_positivity_all]])/Table2[[#This Row],[7d_positivity_public]])</f>
        <v>1</v>
      </c>
      <c r="W4639" s="13"/>
    </row>
    <row r="4640" spans="1:23" x14ac:dyDescent="0.25">
      <c r="A4640" s="10">
        <v>44550</v>
      </c>
      <c r="B4640">
        <v>146</v>
      </c>
      <c r="C4640" t="s">
        <v>259</v>
      </c>
      <c r="D4640">
        <v>43</v>
      </c>
      <c r="E4640">
        <v>46</v>
      </c>
      <c r="F4640">
        <v>-3</v>
      </c>
      <c r="G4640">
        <v>19</v>
      </c>
      <c r="H4640">
        <v>80</v>
      </c>
      <c r="I4640">
        <v>19</v>
      </c>
      <c r="J4640">
        <v>70</v>
      </c>
      <c r="K4640">
        <v>81</v>
      </c>
      <c r="L4640">
        <v>76</v>
      </c>
      <c r="M4640">
        <v>85</v>
      </c>
      <c r="N4640">
        <v>75</v>
      </c>
      <c r="O4640">
        <v>62</v>
      </c>
      <c r="P4640">
        <v>76</v>
      </c>
      <c r="Q4640">
        <v>69</v>
      </c>
      <c r="R4640">
        <v>82</v>
      </c>
      <c r="S4640">
        <v>60</v>
      </c>
      <c r="T4640" s="34">
        <f>_xlfn.XLOOKUP(B4640,'LHA Demog pivot'!$B$4:$B$93,'LHA Demog pivot'!$C$4:$C$93,,,1)</f>
        <v>24815</v>
      </c>
      <c r="U4640" s="36">
        <f>ROUND(Table2[[#This Row],[LHA_Pop_2016]]*Table2[[#This Row],[C_ADR_7day]]/100000*7,0)</f>
        <v>75</v>
      </c>
      <c r="V4640" s="13">
        <f>IF(OR(Table2[[#This Row],[7d_positivity_public]]=0,ISBLANK(Table2[[#This Row],[7d_positivity_public]])),"",(Table2[[#This Row],[7d_positivity_public]]-Table2[[#This Row],[7d_positivity_all]])/Table2[[#This Row],[7d_positivity_public]])</f>
        <v>1</v>
      </c>
      <c r="W4640" s="13"/>
    </row>
    <row r="4641" spans="1:23" x14ac:dyDescent="0.25">
      <c r="A4641" s="10">
        <v>44550</v>
      </c>
      <c r="B4641">
        <v>147</v>
      </c>
      <c r="C4641" t="s">
        <v>260</v>
      </c>
      <c r="D4641">
        <v>0</v>
      </c>
      <c r="E4641">
        <v>0</v>
      </c>
      <c r="F4641">
        <v>0</v>
      </c>
      <c r="G4641">
        <v>0</v>
      </c>
      <c r="H4641">
        <v>81</v>
      </c>
      <c r="I4641">
        <v>30</v>
      </c>
      <c r="J4641">
        <v>76</v>
      </c>
      <c r="K4641">
        <v>82</v>
      </c>
      <c r="L4641">
        <v>77</v>
      </c>
      <c r="M4641">
        <v>85</v>
      </c>
      <c r="N4641">
        <v>77</v>
      </c>
      <c r="O4641">
        <v>68</v>
      </c>
      <c r="P4641">
        <v>77</v>
      </c>
      <c r="Q4641">
        <v>70</v>
      </c>
      <c r="R4641">
        <v>83</v>
      </c>
      <c r="S4641">
        <v>62</v>
      </c>
      <c r="T4641" s="34">
        <f>_xlfn.XLOOKUP(B4641,'LHA Demog pivot'!$B$4:$B$93,'LHA Demog pivot'!$C$4:$C$93,,,1)</f>
        <v>4012</v>
      </c>
      <c r="U4641" s="36">
        <f>ROUND(Table2[[#This Row],[LHA_Pop_2016]]*Table2[[#This Row],[C_ADR_7day]]/100000*7,0)</f>
        <v>0</v>
      </c>
      <c r="V4641" s="13" t="str">
        <f>IF(OR(Table2[[#This Row],[7d_positivity_public]]=0,ISBLANK(Table2[[#This Row],[7d_positivity_public]])),"",(Table2[[#This Row],[7d_positivity_public]]-Table2[[#This Row],[7d_positivity_all]])/Table2[[#This Row],[7d_positivity_public]])</f>
        <v/>
      </c>
      <c r="W4641" s="13"/>
    </row>
    <row r="4642" spans="1:23" x14ac:dyDescent="0.25">
      <c r="A4642" s="10">
        <v>44550</v>
      </c>
      <c r="B4642">
        <v>148</v>
      </c>
      <c r="C4642" t="s">
        <v>261</v>
      </c>
      <c r="D4642">
        <v>15</v>
      </c>
      <c r="E4642">
        <v>44</v>
      </c>
      <c r="F4642">
        <v>-29</v>
      </c>
      <c r="G4642">
        <v>7</v>
      </c>
      <c r="H4642">
        <v>81</v>
      </c>
      <c r="I4642">
        <v>23</v>
      </c>
      <c r="J4642">
        <v>66</v>
      </c>
      <c r="K4642">
        <v>82</v>
      </c>
      <c r="L4642">
        <v>75</v>
      </c>
      <c r="M4642">
        <v>86</v>
      </c>
      <c r="N4642">
        <v>77</v>
      </c>
      <c r="O4642">
        <v>58</v>
      </c>
      <c r="P4642">
        <v>78</v>
      </c>
      <c r="Q4642">
        <v>69</v>
      </c>
      <c r="R4642">
        <v>83</v>
      </c>
      <c r="S4642">
        <v>46</v>
      </c>
      <c r="T4642" s="34">
        <f>_xlfn.XLOOKUP(B4642,'LHA Demog pivot'!$B$4:$B$93,'LHA Demog pivot'!$C$4:$C$93,,,1)</f>
        <v>6548</v>
      </c>
      <c r="U4642" s="36">
        <f>ROUND(Table2[[#This Row],[LHA_Pop_2016]]*Table2[[#This Row],[C_ADR_7day]]/100000*7,0)</f>
        <v>7</v>
      </c>
      <c r="V4642" s="13">
        <f>IF(OR(Table2[[#This Row],[7d_positivity_public]]=0,ISBLANK(Table2[[#This Row],[7d_positivity_public]])),"",(Table2[[#This Row],[7d_positivity_public]]-Table2[[#This Row],[7d_positivity_all]])/Table2[[#This Row],[7d_positivity_public]])</f>
        <v>1</v>
      </c>
      <c r="W4642" s="13"/>
    </row>
    <row r="4643" spans="1:23" x14ac:dyDescent="0.25">
      <c r="A4643" s="10">
        <v>44550</v>
      </c>
      <c r="B4643">
        <v>149</v>
      </c>
      <c r="C4643" t="s">
        <v>124</v>
      </c>
      <c r="D4643">
        <v>4</v>
      </c>
      <c r="E4643">
        <v>0</v>
      </c>
      <c r="F4643">
        <v>4</v>
      </c>
      <c r="G4643">
        <v>5</v>
      </c>
      <c r="H4643">
        <v>82</v>
      </c>
      <c r="I4643">
        <v>11</v>
      </c>
      <c r="J4643">
        <v>73</v>
      </c>
      <c r="K4643">
        <v>83</v>
      </c>
      <c r="L4643">
        <v>77</v>
      </c>
      <c r="M4643">
        <v>88</v>
      </c>
      <c r="N4643">
        <v>78</v>
      </c>
      <c r="O4643">
        <v>65</v>
      </c>
      <c r="P4643">
        <v>79</v>
      </c>
      <c r="Q4643">
        <v>70</v>
      </c>
      <c r="R4643">
        <v>85</v>
      </c>
      <c r="S4643">
        <v>57</v>
      </c>
      <c r="T4643" s="34">
        <f>_xlfn.XLOOKUP(B4643,'LHA Demog pivot'!$B$4:$B$93,'LHA Demog pivot'!$C$4:$C$93,,,1)</f>
        <v>10855</v>
      </c>
      <c r="U4643" s="36">
        <f>ROUND(Table2[[#This Row],[LHA_Pop_2016]]*Table2[[#This Row],[C_ADR_7day]]/100000*7,0)</f>
        <v>3</v>
      </c>
      <c r="V4643" s="13">
        <f>IF(OR(Table2[[#This Row],[7d_positivity_public]]=0,ISBLANK(Table2[[#This Row],[7d_positivity_public]])),"",(Table2[[#This Row],[7d_positivity_public]]-Table2[[#This Row],[7d_positivity_all]])/Table2[[#This Row],[7d_positivity_public]])</f>
        <v>1</v>
      </c>
      <c r="W4643" s="13"/>
    </row>
    <row r="4644" spans="1:23" x14ac:dyDescent="0.25">
      <c r="A4644" s="10">
        <v>44550</v>
      </c>
      <c r="B4644">
        <v>211</v>
      </c>
      <c r="C4644" t="s">
        <v>262</v>
      </c>
      <c r="D4644">
        <v>5</v>
      </c>
      <c r="E4644">
        <v>2</v>
      </c>
      <c r="F4644">
        <v>3</v>
      </c>
      <c r="G4644">
        <v>2</v>
      </c>
      <c r="H4644">
        <v>79</v>
      </c>
      <c r="I4644">
        <v>10</v>
      </c>
      <c r="J4644">
        <v>63</v>
      </c>
      <c r="K4644">
        <v>80</v>
      </c>
      <c r="L4644">
        <v>74</v>
      </c>
      <c r="M4644">
        <v>84</v>
      </c>
      <c r="N4644">
        <v>75</v>
      </c>
      <c r="O4644">
        <v>56</v>
      </c>
      <c r="P4644">
        <v>76</v>
      </c>
      <c r="Q4644">
        <v>68</v>
      </c>
      <c r="R4644">
        <v>81</v>
      </c>
      <c r="S4644">
        <v>58</v>
      </c>
      <c r="T4644" s="34">
        <f>_xlfn.XLOOKUP(B4644,'LHA Demog pivot'!$B$4:$B$93,'LHA Demog pivot'!$C$4:$C$93,,,1)</f>
        <v>8129</v>
      </c>
      <c r="U4644" s="36">
        <f>ROUND(Table2[[#This Row],[LHA_Pop_2016]]*Table2[[#This Row],[C_ADR_7day]]/100000*7,0)</f>
        <v>3</v>
      </c>
      <c r="V4644" s="13">
        <f>IF(OR(Table2[[#This Row],[7d_positivity_public]]=0,ISBLANK(Table2[[#This Row],[7d_positivity_public]])),"",(Table2[[#This Row],[7d_positivity_public]]-Table2[[#This Row],[7d_positivity_all]])/Table2[[#This Row],[7d_positivity_public]])</f>
        <v>1</v>
      </c>
      <c r="W4644" s="13"/>
    </row>
    <row r="4645" spans="1:23" x14ac:dyDescent="0.25">
      <c r="A4645" s="10">
        <v>44550</v>
      </c>
      <c r="B4645">
        <v>212</v>
      </c>
      <c r="C4645" t="s">
        <v>263</v>
      </c>
      <c r="D4645">
        <v>12</v>
      </c>
      <c r="E4645">
        <v>3</v>
      </c>
      <c r="F4645">
        <v>9</v>
      </c>
      <c r="G4645">
        <v>6</v>
      </c>
      <c r="H4645">
        <v>82</v>
      </c>
      <c r="I4645">
        <v>23</v>
      </c>
      <c r="J4645">
        <v>72</v>
      </c>
      <c r="K4645">
        <v>83</v>
      </c>
      <c r="L4645">
        <v>78</v>
      </c>
      <c r="M4645">
        <v>88</v>
      </c>
      <c r="N4645">
        <v>79</v>
      </c>
      <c r="O4645">
        <v>68</v>
      </c>
      <c r="P4645">
        <v>80</v>
      </c>
      <c r="Q4645">
        <v>74</v>
      </c>
      <c r="R4645">
        <v>86</v>
      </c>
      <c r="S4645">
        <v>69</v>
      </c>
      <c r="T4645" s="34">
        <f>_xlfn.XLOOKUP(B4645,'LHA Demog pivot'!$B$4:$B$93,'LHA Demog pivot'!$C$4:$C$93,,,1)</f>
        <v>93177</v>
      </c>
      <c r="U4645" s="36">
        <f>ROUND(Table2[[#This Row],[LHA_Pop_2016]]*Table2[[#This Row],[C_ADR_7day]]/100000*7,0)</f>
        <v>78</v>
      </c>
      <c r="V4645" s="13">
        <f>IF(OR(Table2[[#This Row],[7d_positivity_public]]=0,ISBLANK(Table2[[#This Row],[7d_positivity_public]])),"",(Table2[[#This Row],[7d_positivity_public]]-Table2[[#This Row],[7d_positivity_all]])/Table2[[#This Row],[7d_positivity_public]])</f>
        <v>1</v>
      </c>
      <c r="W4645" s="13"/>
    </row>
    <row r="4646" spans="1:23" x14ac:dyDescent="0.25">
      <c r="A4646" s="10">
        <v>44550</v>
      </c>
      <c r="B4646">
        <v>213</v>
      </c>
      <c r="C4646" t="s">
        <v>264</v>
      </c>
      <c r="D4646">
        <v>10</v>
      </c>
      <c r="E4646">
        <v>4</v>
      </c>
      <c r="F4646">
        <v>6</v>
      </c>
      <c r="G4646">
        <v>5</v>
      </c>
      <c r="H4646">
        <v>89</v>
      </c>
      <c r="I4646">
        <v>18</v>
      </c>
      <c r="J4646">
        <v>81</v>
      </c>
      <c r="K4646">
        <v>90</v>
      </c>
      <c r="L4646">
        <v>89</v>
      </c>
      <c r="M4646">
        <v>90</v>
      </c>
      <c r="N4646">
        <v>86</v>
      </c>
      <c r="O4646">
        <v>77</v>
      </c>
      <c r="P4646">
        <v>87</v>
      </c>
      <c r="Q4646">
        <v>86</v>
      </c>
      <c r="R4646">
        <v>88</v>
      </c>
      <c r="S4646">
        <v>60</v>
      </c>
      <c r="T4646" s="34">
        <f>_xlfn.XLOOKUP(B4646,'LHA Demog pivot'!$B$4:$B$93,'LHA Demog pivot'!$C$4:$C$93,,,1)</f>
        <v>141685</v>
      </c>
      <c r="U4646" s="36">
        <f>ROUND(Table2[[#This Row],[LHA_Pop_2016]]*Table2[[#This Row],[C_ADR_7day]]/100000*7,0)</f>
        <v>99</v>
      </c>
      <c r="V4646" s="13">
        <f>IF(OR(Table2[[#This Row],[7d_positivity_public]]=0,ISBLANK(Table2[[#This Row],[7d_positivity_public]])),"",(Table2[[#This Row],[7d_positivity_public]]-Table2[[#This Row],[7d_positivity_all]])/Table2[[#This Row],[7d_positivity_public]])</f>
        <v>1</v>
      </c>
      <c r="W4646" s="13"/>
    </row>
    <row r="4647" spans="1:23" x14ac:dyDescent="0.25">
      <c r="A4647" s="10">
        <v>44550</v>
      </c>
      <c r="B4647">
        <v>214</v>
      </c>
      <c r="C4647" t="s">
        <v>265</v>
      </c>
      <c r="D4647">
        <v>22</v>
      </c>
      <c r="E4647">
        <v>8</v>
      </c>
      <c r="F4647">
        <v>14</v>
      </c>
      <c r="G4647">
        <v>9</v>
      </c>
      <c r="H4647">
        <v>83</v>
      </c>
      <c r="I4647">
        <v>20</v>
      </c>
      <c r="J4647">
        <v>76</v>
      </c>
      <c r="K4647">
        <v>83</v>
      </c>
      <c r="L4647">
        <v>79</v>
      </c>
      <c r="M4647">
        <v>88</v>
      </c>
      <c r="N4647">
        <v>79</v>
      </c>
      <c r="O4647">
        <v>71</v>
      </c>
      <c r="P4647">
        <v>80</v>
      </c>
      <c r="Q4647">
        <v>75</v>
      </c>
      <c r="R4647">
        <v>86</v>
      </c>
      <c r="S4647">
        <v>62</v>
      </c>
      <c r="T4647" s="34">
        <f>_xlfn.XLOOKUP(B4647,'LHA Demog pivot'!$B$4:$B$93,'LHA Demog pivot'!$C$4:$C$93,,,1)</f>
        <v>43157</v>
      </c>
      <c r="U4647" s="36">
        <f>ROUND(Table2[[#This Row],[LHA_Pop_2016]]*Table2[[#This Row],[C_ADR_7day]]/100000*7,0)</f>
        <v>66</v>
      </c>
      <c r="V4647" s="13">
        <f>IF(OR(Table2[[#This Row],[7d_positivity_public]]=0,ISBLANK(Table2[[#This Row],[7d_positivity_public]])),"",(Table2[[#This Row],[7d_positivity_public]]-Table2[[#This Row],[7d_positivity_all]])/Table2[[#This Row],[7d_positivity_public]])</f>
        <v>1</v>
      </c>
      <c r="W4647" s="13"/>
    </row>
    <row r="4648" spans="1:23" x14ac:dyDescent="0.25">
      <c r="A4648" s="10">
        <v>44550</v>
      </c>
      <c r="B4648">
        <v>215</v>
      </c>
      <c r="C4648" t="s">
        <v>135</v>
      </c>
      <c r="D4648">
        <v>5</v>
      </c>
      <c r="E4648">
        <v>3</v>
      </c>
      <c r="F4648">
        <v>2</v>
      </c>
      <c r="G4648">
        <v>5</v>
      </c>
      <c r="H4648">
        <v>86</v>
      </c>
      <c r="I4648">
        <v>18</v>
      </c>
      <c r="J4648">
        <v>71</v>
      </c>
      <c r="K4648">
        <v>87</v>
      </c>
      <c r="L4648">
        <v>80</v>
      </c>
      <c r="M4648">
        <v>91</v>
      </c>
      <c r="N4648">
        <v>82</v>
      </c>
      <c r="O4648">
        <v>65</v>
      </c>
      <c r="P4648">
        <v>83</v>
      </c>
      <c r="Q4648">
        <v>74</v>
      </c>
      <c r="R4648">
        <v>89</v>
      </c>
      <c r="S4648">
        <v>70</v>
      </c>
      <c r="T4648" s="34">
        <f>_xlfn.XLOOKUP(B4648,'LHA Demog pivot'!$B$4:$B$93,'LHA Demog pivot'!$C$4:$C$93,,,1)</f>
        <v>9696</v>
      </c>
      <c r="U4648" s="36">
        <f>ROUND(Table2[[#This Row],[LHA_Pop_2016]]*Table2[[#This Row],[C_ADR_7day]]/100000*7,0)</f>
        <v>3</v>
      </c>
      <c r="V4648" s="13">
        <f>IF(OR(Table2[[#This Row],[7d_positivity_public]]=0,ISBLANK(Table2[[#This Row],[7d_positivity_public]])),"",(Table2[[#This Row],[7d_positivity_public]]-Table2[[#This Row],[7d_positivity_all]])/Table2[[#This Row],[7d_positivity_public]])</f>
        <v>1</v>
      </c>
      <c r="W4648" s="13"/>
    </row>
    <row r="4649" spans="1:23" x14ac:dyDescent="0.25">
      <c r="A4649" s="10">
        <v>44550</v>
      </c>
      <c r="B4649">
        <v>221</v>
      </c>
      <c r="C4649" t="s">
        <v>136</v>
      </c>
      <c r="D4649">
        <v>17</v>
      </c>
      <c r="E4649">
        <v>8</v>
      </c>
      <c r="F4649">
        <v>9</v>
      </c>
      <c r="G4649">
        <v>8</v>
      </c>
      <c r="H4649">
        <v>94</v>
      </c>
      <c r="I4649">
        <v>39</v>
      </c>
      <c r="J4649">
        <v>93</v>
      </c>
      <c r="K4649">
        <v>94</v>
      </c>
      <c r="L4649">
        <v>96</v>
      </c>
      <c r="M4649">
        <v>92</v>
      </c>
      <c r="N4649">
        <v>92</v>
      </c>
      <c r="O4649">
        <v>89</v>
      </c>
      <c r="P4649">
        <v>92</v>
      </c>
      <c r="Q4649">
        <v>94</v>
      </c>
      <c r="R4649">
        <v>90</v>
      </c>
      <c r="S4649">
        <v>66</v>
      </c>
      <c r="T4649" s="34">
        <f>_xlfn.XLOOKUP(B4649,'LHA Demog pivot'!$B$4:$B$93,'LHA Demog pivot'!$C$4:$C$93,,,1)</f>
        <v>70996</v>
      </c>
      <c r="U4649" s="36">
        <f>ROUND(Table2[[#This Row],[LHA_Pop_2016]]*Table2[[#This Row],[C_ADR_7day]]/100000*7,0)</f>
        <v>84</v>
      </c>
      <c r="V4649" s="13">
        <f>IF(OR(Table2[[#This Row],[7d_positivity_public]]=0,ISBLANK(Table2[[#This Row],[7d_positivity_public]])),"",(Table2[[#This Row],[7d_positivity_public]]-Table2[[#This Row],[7d_positivity_all]])/Table2[[#This Row],[7d_positivity_public]])</f>
        <v>1</v>
      </c>
      <c r="W4649" s="13"/>
    </row>
    <row r="4650" spans="1:23" x14ac:dyDescent="0.25">
      <c r="A4650" s="10">
        <v>44550</v>
      </c>
      <c r="B4650">
        <v>222</v>
      </c>
      <c r="C4650" t="s">
        <v>266</v>
      </c>
      <c r="D4650">
        <v>11</v>
      </c>
      <c r="E4650">
        <v>5</v>
      </c>
      <c r="F4650">
        <v>6</v>
      </c>
      <c r="G4650">
        <v>6</v>
      </c>
      <c r="H4650">
        <v>95</v>
      </c>
      <c r="I4650">
        <v>35</v>
      </c>
      <c r="J4650">
        <v>92</v>
      </c>
      <c r="K4650">
        <v>95</v>
      </c>
      <c r="L4650">
        <v>99</v>
      </c>
      <c r="M4650">
        <v>90</v>
      </c>
      <c r="N4650">
        <v>93</v>
      </c>
      <c r="O4650">
        <v>88</v>
      </c>
      <c r="P4650">
        <v>93</v>
      </c>
      <c r="Q4650">
        <v>97</v>
      </c>
      <c r="R4650">
        <v>89</v>
      </c>
      <c r="S4650">
        <v>62</v>
      </c>
      <c r="T4650" s="34">
        <f>_xlfn.XLOOKUP(B4650,'LHA Demog pivot'!$B$4:$B$93,'LHA Demog pivot'!$C$4:$C$93,,,1)</f>
        <v>232755</v>
      </c>
      <c r="U4650" s="36">
        <f>ROUND(Table2[[#This Row],[LHA_Pop_2016]]*Table2[[#This Row],[C_ADR_7day]]/100000*7,0)</f>
        <v>179</v>
      </c>
      <c r="V4650" s="13">
        <f>IF(OR(Table2[[#This Row],[7d_positivity_public]]=0,ISBLANK(Table2[[#This Row],[7d_positivity_public]])),"",(Table2[[#This Row],[7d_positivity_public]]-Table2[[#This Row],[7d_positivity_all]])/Table2[[#This Row],[7d_positivity_public]])</f>
        <v>1</v>
      </c>
      <c r="W4650" s="13"/>
    </row>
    <row r="4651" spans="1:23" x14ac:dyDescent="0.25">
      <c r="A4651" s="10">
        <v>44550</v>
      </c>
      <c r="B4651">
        <v>223</v>
      </c>
      <c r="C4651" t="s">
        <v>267</v>
      </c>
      <c r="D4651">
        <v>14</v>
      </c>
      <c r="E4651">
        <v>6</v>
      </c>
      <c r="F4651">
        <v>8</v>
      </c>
      <c r="G4651">
        <v>5</v>
      </c>
      <c r="H4651">
        <v>89</v>
      </c>
      <c r="I4651">
        <v>26</v>
      </c>
      <c r="J4651">
        <v>88</v>
      </c>
      <c r="K4651">
        <v>89</v>
      </c>
      <c r="L4651">
        <v>87</v>
      </c>
      <c r="M4651">
        <v>92</v>
      </c>
      <c r="N4651">
        <v>87</v>
      </c>
      <c r="O4651">
        <v>84</v>
      </c>
      <c r="P4651">
        <v>87</v>
      </c>
      <c r="Q4651">
        <v>84</v>
      </c>
      <c r="R4651">
        <v>90</v>
      </c>
      <c r="S4651">
        <v>67</v>
      </c>
      <c r="T4651" s="34">
        <f>_xlfn.XLOOKUP(B4651,'LHA Demog pivot'!$B$4:$B$93,'LHA Demog pivot'!$C$4:$C$93,,,1)</f>
        <v>101101</v>
      </c>
      <c r="U4651" s="36">
        <f>ROUND(Table2[[#This Row],[LHA_Pop_2016]]*Table2[[#This Row],[C_ADR_7day]]/100000*7,0)</f>
        <v>99</v>
      </c>
      <c r="V4651" s="13">
        <f>IF(OR(Table2[[#This Row],[7d_positivity_public]]=0,ISBLANK(Table2[[#This Row],[7d_positivity_public]])),"",(Table2[[#This Row],[7d_positivity_public]]-Table2[[#This Row],[7d_positivity_all]])/Table2[[#This Row],[7d_positivity_public]])</f>
        <v>1</v>
      </c>
      <c r="W4651" s="13"/>
    </row>
    <row r="4652" spans="1:23" x14ac:dyDescent="0.25">
      <c r="A4652" s="10">
        <v>44550</v>
      </c>
      <c r="B4652">
        <v>224</v>
      </c>
      <c r="C4652" t="s">
        <v>268</v>
      </c>
      <c r="D4652">
        <v>12</v>
      </c>
      <c r="E4652">
        <v>4</v>
      </c>
      <c r="F4652">
        <v>8</v>
      </c>
      <c r="G4652">
        <v>5</v>
      </c>
      <c r="H4652">
        <v>93</v>
      </c>
      <c r="I4652">
        <v>34</v>
      </c>
      <c r="J4652">
        <v>91</v>
      </c>
      <c r="K4652">
        <v>93</v>
      </c>
      <c r="L4652">
        <v>93</v>
      </c>
      <c r="M4652">
        <v>92</v>
      </c>
      <c r="N4652">
        <v>91</v>
      </c>
      <c r="O4652">
        <v>88</v>
      </c>
      <c r="P4652">
        <v>91</v>
      </c>
      <c r="Q4652">
        <v>91</v>
      </c>
      <c r="R4652">
        <v>91</v>
      </c>
      <c r="S4652">
        <v>67</v>
      </c>
      <c r="T4652" s="34">
        <f>_xlfn.XLOOKUP(B4652,'LHA Demog pivot'!$B$4:$B$93,'LHA Demog pivot'!$C$4:$C$93,,,1)</f>
        <v>234393</v>
      </c>
      <c r="U4652" s="36">
        <f>ROUND(Table2[[#This Row],[LHA_Pop_2016]]*Table2[[#This Row],[C_ADR_7day]]/100000*7,0)</f>
        <v>197</v>
      </c>
      <c r="V4652" s="13">
        <f>IF(OR(Table2[[#This Row],[7d_positivity_public]]=0,ISBLANK(Table2[[#This Row],[7d_positivity_public]])),"",(Table2[[#This Row],[7d_positivity_public]]-Table2[[#This Row],[7d_positivity_all]])/Table2[[#This Row],[7d_positivity_public]])</f>
        <v>1</v>
      </c>
      <c r="W4652" s="13"/>
    </row>
    <row r="4653" spans="1:23" x14ac:dyDescent="0.25">
      <c r="A4653" s="10">
        <v>44550</v>
      </c>
      <c r="B4653">
        <v>231</v>
      </c>
      <c r="C4653" t="s">
        <v>269</v>
      </c>
      <c r="D4653">
        <v>14</v>
      </c>
      <c r="E4653">
        <v>6</v>
      </c>
      <c r="F4653">
        <v>8</v>
      </c>
      <c r="G4653">
        <v>6</v>
      </c>
      <c r="H4653">
        <v>90</v>
      </c>
      <c r="I4653">
        <v>19</v>
      </c>
      <c r="J4653">
        <v>87</v>
      </c>
      <c r="K4653">
        <v>90</v>
      </c>
      <c r="L4653">
        <v>89</v>
      </c>
      <c r="M4653">
        <v>92</v>
      </c>
      <c r="N4653">
        <v>87</v>
      </c>
      <c r="O4653">
        <v>83</v>
      </c>
      <c r="P4653">
        <v>88</v>
      </c>
      <c r="Q4653">
        <v>86</v>
      </c>
      <c r="R4653">
        <v>90</v>
      </c>
      <c r="S4653">
        <v>66</v>
      </c>
      <c r="T4653" s="34">
        <f>_xlfn.XLOOKUP(B4653,'LHA Demog pivot'!$B$4:$B$93,'LHA Demog pivot'!$C$4:$C$93,,,1)</f>
        <v>143778</v>
      </c>
      <c r="U4653" s="36">
        <f>ROUND(Table2[[#This Row],[LHA_Pop_2016]]*Table2[[#This Row],[C_ADR_7day]]/100000*7,0)</f>
        <v>141</v>
      </c>
      <c r="V4653" s="13">
        <f>IF(OR(Table2[[#This Row],[7d_positivity_public]]=0,ISBLANK(Table2[[#This Row],[7d_positivity_public]])),"",(Table2[[#This Row],[7d_positivity_public]]-Table2[[#This Row],[7d_positivity_all]])/Table2[[#This Row],[7d_positivity_public]])</f>
        <v>1</v>
      </c>
      <c r="W4653" s="13"/>
    </row>
    <row r="4654" spans="1:23" x14ac:dyDescent="0.25">
      <c r="A4654" s="10">
        <v>44550</v>
      </c>
      <c r="B4654">
        <v>232</v>
      </c>
      <c r="C4654" t="s">
        <v>270</v>
      </c>
      <c r="D4654">
        <v>13</v>
      </c>
      <c r="E4654">
        <v>7</v>
      </c>
      <c r="F4654">
        <v>6</v>
      </c>
      <c r="G4654">
        <v>6</v>
      </c>
      <c r="H4654">
        <v>96</v>
      </c>
      <c r="I4654">
        <v>32</v>
      </c>
      <c r="J4654">
        <v>95</v>
      </c>
      <c r="K4654">
        <v>96</v>
      </c>
      <c r="L4654">
        <v>97</v>
      </c>
      <c r="M4654">
        <v>95</v>
      </c>
      <c r="N4654">
        <v>94</v>
      </c>
      <c r="O4654">
        <v>92</v>
      </c>
      <c r="P4654">
        <v>94</v>
      </c>
      <c r="Q4654">
        <v>94</v>
      </c>
      <c r="R4654">
        <v>94</v>
      </c>
      <c r="S4654">
        <v>67</v>
      </c>
      <c r="T4654" s="34">
        <f>_xlfn.XLOOKUP(B4654,'LHA Demog pivot'!$B$4:$B$93,'LHA Demog pivot'!$C$4:$C$93,,,1)</f>
        <v>103064</v>
      </c>
      <c r="U4654" s="36">
        <f>ROUND(Table2[[#This Row],[LHA_Pop_2016]]*Table2[[#This Row],[C_ADR_7day]]/100000*7,0)</f>
        <v>94</v>
      </c>
      <c r="V4654" s="13">
        <f>IF(OR(Table2[[#This Row],[7d_positivity_public]]=0,ISBLANK(Table2[[#This Row],[7d_positivity_public]])),"",(Table2[[#This Row],[7d_positivity_public]]-Table2[[#This Row],[7d_positivity_all]])/Table2[[#This Row],[7d_positivity_public]])</f>
        <v>1</v>
      </c>
      <c r="W4654" s="13"/>
    </row>
    <row r="4655" spans="1:23" x14ac:dyDescent="0.25">
      <c r="A4655" s="10">
        <v>44550</v>
      </c>
      <c r="B4655">
        <v>233</v>
      </c>
      <c r="C4655" t="s">
        <v>271</v>
      </c>
      <c r="D4655">
        <v>9</v>
      </c>
      <c r="E4655">
        <v>6</v>
      </c>
      <c r="F4655">
        <v>3</v>
      </c>
      <c r="G4655">
        <v>5</v>
      </c>
      <c r="H4655">
        <v>96</v>
      </c>
      <c r="I4655">
        <v>17</v>
      </c>
      <c r="J4655">
        <v>90</v>
      </c>
      <c r="K4655">
        <v>96</v>
      </c>
      <c r="L4655">
        <v>98</v>
      </c>
      <c r="M4655">
        <v>94</v>
      </c>
      <c r="N4655">
        <v>93</v>
      </c>
      <c r="O4655">
        <v>85</v>
      </c>
      <c r="P4655">
        <v>93</v>
      </c>
      <c r="Q4655">
        <v>94</v>
      </c>
      <c r="R4655">
        <v>92</v>
      </c>
      <c r="S4655">
        <v>54</v>
      </c>
      <c r="T4655" s="34">
        <f>_xlfn.XLOOKUP(B4655,'LHA Demog pivot'!$B$4:$B$93,'LHA Demog pivot'!$C$4:$C$93,,,1)</f>
        <v>443367</v>
      </c>
      <c r="U4655" s="36">
        <f>ROUND(Table2[[#This Row],[LHA_Pop_2016]]*Table2[[#This Row],[C_ADR_7day]]/100000*7,0)</f>
        <v>279</v>
      </c>
      <c r="V4655" s="13">
        <f>IF(OR(Table2[[#This Row],[7d_positivity_public]]=0,ISBLANK(Table2[[#This Row],[7d_positivity_public]])),"",(Table2[[#This Row],[7d_positivity_public]]-Table2[[#This Row],[7d_positivity_all]])/Table2[[#This Row],[7d_positivity_public]])</f>
        <v>1</v>
      </c>
      <c r="W4655" s="13"/>
    </row>
    <row r="4656" spans="1:23" x14ac:dyDescent="0.25">
      <c r="A4656" s="10">
        <v>44550</v>
      </c>
      <c r="B4656">
        <v>234</v>
      </c>
      <c r="C4656" t="s">
        <v>272</v>
      </c>
      <c r="D4656">
        <v>12</v>
      </c>
      <c r="E4656">
        <v>4</v>
      </c>
      <c r="F4656">
        <v>8</v>
      </c>
      <c r="G4656">
        <v>5</v>
      </c>
      <c r="H4656">
        <v>91</v>
      </c>
      <c r="I4656">
        <v>32</v>
      </c>
      <c r="J4656">
        <v>90</v>
      </c>
      <c r="K4656">
        <v>91</v>
      </c>
      <c r="L4656">
        <v>90</v>
      </c>
      <c r="M4656">
        <v>93</v>
      </c>
      <c r="N4656">
        <v>89</v>
      </c>
      <c r="O4656">
        <v>87</v>
      </c>
      <c r="P4656">
        <v>90</v>
      </c>
      <c r="Q4656">
        <v>87</v>
      </c>
      <c r="R4656">
        <v>91</v>
      </c>
      <c r="S4656">
        <v>71</v>
      </c>
      <c r="T4656" s="34">
        <f>_xlfn.XLOOKUP(B4656,'LHA Demog pivot'!$B$4:$B$93,'LHA Demog pivot'!$C$4:$C$93,,,1)</f>
        <v>94768</v>
      </c>
      <c r="U4656" s="36">
        <f>ROUND(Table2[[#This Row],[LHA_Pop_2016]]*Table2[[#This Row],[C_ADR_7day]]/100000*7,0)</f>
        <v>80</v>
      </c>
      <c r="V4656" s="13">
        <f>IF(OR(Table2[[#This Row],[7d_positivity_public]]=0,ISBLANK(Table2[[#This Row],[7d_positivity_public]])),"",(Table2[[#This Row],[7d_positivity_public]]-Table2[[#This Row],[7d_positivity_all]])/Table2[[#This Row],[7d_positivity_public]])</f>
        <v>1</v>
      </c>
      <c r="W4656" s="13"/>
    </row>
    <row r="4657" spans="1:23" x14ac:dyDescent="0.25">
      <c r="A4657" s="10">
        <v>44550</v>
      </c>
      <c r="B4657">
        <v>311</v>
      </c>
      <c r="C4657" t="s">
        <v>273</v>
      </c>
      <c r="D4657">
        <v>8</v>
      </c>
      <c r="E4657">
        <v>5</v>
      </c>
      <c r="F4657">
        <v>3</v>
      </c>
      <c r="G4657">
        <v>6</v>
      </c>
      <c r="H4657">
        <v>93</v>
      </c>
      <c r="I4657">
        <v>33</v>
      </c>
      <c r="J4657">
        <v>93</v>
      </c>
      <c r="K4657">
        <v>93</v>
      </c>
      <c r="L4657">
        <v>97</v>
      </c>
      <c r="M4657">
        <v>90</v>
      </c>
      <c r="N4657">
        <v>91</v>
      </c>
      <c r="O4657">
        <v>90</v>
      </c>
      <c r="P4657">
        <v>91</v>
      </c>
      <c r="Q4657">
        <v>95</v>
      </c>
      <c r="R4657">
        <v>88</v>
      </c>
      <c r="S4657">
        <v>57</v>
      </c>
      <c r="T4657" s="34">
        <f>_xlfn.XLOOKUP(B4657,'LHA Demog pivot'!$B$4:$B$93,'LHA Demog pivot'!$C$4:$C$93,,,1)</f>
        <v>198309</v>
      </c>
      <c r="U4657" s="36">
        <f>ROUND(Table2[[#This Row],[LHA_Pop_2016]]*Table2[[#This Row],[C_ADR_7day]]/100000*7,0)</f>
        <v>111</v>
      </c>
      <c r="V4657" s="13">
        <f>IF(OR(Table2[[#This Row],[7d_positivity_public]]=0,ISBLANK(Table2[[#This Row],[7d_positivity_public]])),"",(Table2[[#This Row],[7d_positivity_public]]-Table2[[#This Row],[7d_positivity_all]])/Table2[[#This Row],[7d_positivity_public]])</f>
        <v>1</v>
      </c>
      <c r="W4657" s="13"/>
    </row>
    <row r="4658" spans="1:23" x14ac:dyDescent="0.25">
      <c r="A4658" s="10">
        <v>44550</v>
      </c>
      <c r="B4658">
        <v>321</v>
      </c>
      <c r="C4658" t="s">
        <v>274</v>
      </c>
      <c r="D4658">
        <v>28</v>
      </c>
      <c r="E4658">
        <v>5</v>
      </c>
      <c r="F4658">
        <v>23</v>
      </c>
      <c r="G4658">
        <v>12</v>
      </c>
      <c r="H4658">
        <v>99</v>
      </c>
      <c r="I4658">
        <v>44</v>
      </c>
      <c r="J4658">
        <v>93</v>
      </c>
      <c r="K4658">
        <v>99</v>
      </c>
      <c r="L4658">
        <v>100</v>
      </c>
      <c r="M4658">
        <v>91</v>
      </c>
      <c r="N4658">
        <v>96</v>
      </c>
      <c r="O4658">
        <v>88</v>
      </c>
      <c r="P4658">
        <v>96</v>
      </c>
      <c r="Q4658">
        <v>100</v>
      </c>
      <c r="R4658">
        <v>89</v>
      </c>
      <c r="S4658">
        <v>66</v>
      </c>
      <c r="T4658" s="34">
        <f>_xlfn.XLOOKUP(B4658,'LHA Demog pivot'!$B$4:$B$93,'LHA Demog pivot'!$C$4:$C$93,,,1)</f>
        <v>122041</v>
      </c>
      <c r="U4658" s="36">
        <f>ROUND(Table2[[#This Row],[LHA_Pop_2016]]*Table2[[#This Row],[C_ADR_7day]]/100000*7,0)</f>
        <v>239</v>
      </c>
      <c r="V4658" s="13">
        <f>IF(OR(Table2[[#This Row],[7d_positivity_public]]=0,ISBLANK(Table2[[#This Row],[7d_positivity_public]])),"",(Table2[[#This Row],[7d_positivity_public]]-Table2[[#This Row],[7d_positivity_all]])/Table2[[#This Row],[7d_positivity_public]])</f>
        <v>1</v>
      </c>
      <c r="W4658" s="13"/>
    </row>
    <row r="4659" spans="1:23" x14ac:dyDescent="0.25">
      <c r="A4659" s="10">
        <v>44550</v>
      </c>
      <c r="B4659">
        <v>322</v>
      </c>
      <c r="C4659" t="s">
        <v>275</v>
      </c>
      <c r="D4659">
        <v>26</v>
      </c>
      <c r="E4659">
        <v>7</v>
      </c>
      <c r="F4659">
        <v>19</v>
      </c>
      <c r="G4659">
        <v>10</v>
      </c>
      <c r="H4659">
        <v>92</v>
      </c>
      <c r="I4659">
        <v>47</v>
      </c>
      <c r="J4659">
        <v>87</v>
      </c>
      <c r="K4659">
        <v>92</v>
      </c>
      <c r="L4659">
        <v>96</v>
      </c>
      <c r="M4659">
        <v>86</v>
      </c>
      <c r="N4659">
        <v>88</v>
      </c>
      <c r="O4659">
        <v>82</v>
      </c>
      <c r="P4659">
        <v>88</v>
      </c>
      <c r="Q4659">
        <v>92</v>
      </c>
      <c r="R4659">
        <v>83</v>
      </c>
      <c r="S4659">
        <v>53</v>
      </c>
      <c r="T4659" s="34">
        <f>_xlfn.XLOOKUP(B4659,'LHA Demog pivot'!$B$4:$B$93,'LHA Demog pivot'!$C$4:$C$93,,,1)</f>
        <v>61532</v>
      </c>
      <c r="U4659" s="36">
        <f>ROUND(Table2[[#This Row],[LHA_Pop_2016]]*Table2[[#This Row],[C_ADR_7day]]/100000*7,0)</f>
        <v>112</v>
      </c>
      <c r="V4659" s="13">
        <f>IF(OR(Table2[[#This Row],[7d_positivity_public]]=0,ISBLANK(Table2[[#This Row],[7d_positivity_public]])),"",(Table2[[#This Row],[7d_positivity_public]]-Table2[[#This Row],[7d_positivity_all]])/Table2[[#This Row],[7d_positivity_public]])</f>
        <v>1</v>
      </c>
      <c r="W4659" s="13"/>
    </row>
    <row r="4660" spans="1:23" x14ac:dyDescent="0.25">
      <c r="A4660" s="10">
        <v>44550</v>
      </c>
      <c r="B4660">
        <v>323</v>
      </c>
      <c r="C4660" t="s">
        <v>276</v>
      </c>
      <c r="D4660">
        <v>12</v>
      </c>
      <c r="E4660">
        <v>4</v>
      </c>
      <c r="F4660">
        <v>8</v>
      </c>
      <c r="G4660">
        <v>7</v>
      </c>
      <c r="H4660">
        <v>98</v>
      </c>
      <c r="I4660">
        <v>44</v>
      </c>
      <c r="J4660">
        <v>96</v>
      </c>
      <c r="K4660">
        <v>99</v>
      </c>
      <c r="L4660">
        <v>100</v>
      </c>
      <c r="M4660">
        <v>93</v>
      </c>
      <c r="N4660">
        <v>96</v>
      </c>
      <c r="O4660">
        <v>93</v>
      </c>
      <c r="P4660">
        <v>97</v>
      </c>
      <c r="Q4660">
        <v>100</v>
      </c>
      <c r="R4660">
        <v>92</v>
      </c>
      <c r="S4660">
        <v>52</v>
      </c>
      <c r="T4660" s="34">
        <f>_xlfn.XLOOKUP(B4660,'LHA Demog pivot'!$B$4:$B$93,'LHA Demog pivot'!$C$4:$C$93,,,1)</f>
        <v>103894</v>
      </c>
      <c r="U4660" s="36">
        <f>ROUND(Table2[[#This Row],[LHA_Pop_2016]]*Table2[[#This Row],[C_ADR_7day]]/100000*7,0)</f>
        <v>87</v>
      </c>
      <c r="V4660" s="13">
        <f>IF(OR(Table2[[#This Row],[7d_positivity_public]]=0,ISBLANK(Table2[[#This Row],[7d_positivity_public]])),"",(Table2[[#This Row],[7d_positivity_public]]-Table2[[#This Row],[7d_positivity_all]])/Table2[[#This Row],[7d_positivity_public]])</f>
        <v>1</v>
      </c>
      <c r="W4660" s="13"/>
    </row>
    <row r="4661" spans="1:23" x14ac:dyDescent="0.25">
      <c r="A4661" s="10">
        <v>44550</v>
      </c>
      <c r="B4661">
        <v>324</v>
      </c>
      <c r="C4661" t="s">
        <v>277</v>
      </c>
      <c r="D4661">
        <v>23</v>
      </c>
      <c r="E4661">
        <v>4</v>
      </c>
      <c r="F4661">
        <v>19</v>
      </c>
      <c r="G4661">
        <v>12</v>
      </c>
      <c r="H4661">
        <v>96</v>
      </c>
      <c r="I4661">
        <v>49</v>
      </c>
      <c r="J4661">
        <v>95</v>
      </c>
      <c r="K4661">
        <v>96</v>
      </c>
      <c r="L4661">
        <v>99</v>
      </c>
      <c r="M4661">
        <v>91</v>
      </c>
      <c r="N4661">
        <v>94</v>
      </c>
      <c r="O4661">
        <v>93</v>
      </c>
      <c r="P4661">
        <v>94</v>
      </c>
      <c r="Q4661">
        <v>97</v>
      </c>
      <c r="R4661">
        <v>90</v>
      </c>
      <c r="S4661">
        <v>73</v>
      </c>
      <c r="T4661" s="34">
        <f>_xlfn.XLOOKUP(B4661,'LHA Demog pivot'!$B$4:$B$93,'LHA Demog pivot'!$C$4:$C$93,,,1)</f>
        <v>131178</v>
      </c>
      <c r="U4661" s="36">
        <f>ROUND(Table2[[#This Row],[LHA_Pop_2016]]*Table2[[#This Row],[C_ADR_7day]]/100000*7,0)</f>
        <v>211</v>
      </c>
      <c r="V4661" s="13">
        <f>IF(OR(Table2[[#This Row],[7d_positivity_public]]=0,ISBLANK(Table2[[#This Row],[7d_positivity_public]])),"",(Table2[[#This Row],[7d_positivity_public]]-Table2[[#This Row],[7d_positivity_all]])/Table2[[#This Row],[7d_positivity_public]])</f>
        <v>1</v>
      </c>
      <c r="W4661" s="13"/>
    </row>
    <row r="4662" spans="1:23" x14ac:dyDescent="0.25">
      <c r="A4662" s="10">
        <v>44550</v>
      </c>
      <c r="B4662">
        <v>325</v>
      </c>
      <c r="C4662" t="s">
        <v>278</v>
      </c>
      <c r="D4662">
        <v>24</v>
      </c>
      <c r="E4662">
        <v>8</v>
      </c>
      <c r="F4662">
        <v>16</v>
      </c>
      <c r="G4662">
        <v>9</v>
      </c>
      <c r="H4662">
        <v>97</v>
      </c>
      <c r="I4662">
        <v>57</v>
      </c>
      <c r="J4662">
        <v>95</v>
      </c>
      <c r="K4662">
        <v>97</v>
      </c>
      <c r="L4662">
        <v>100</v>
      </c>
      <c r="M4662">
        <v>92</v>
      </c>
      <c r="N4662">
        <v>95</v>
      </c>
      <c r="O4662">
        <v>93</v>
      </c>
      <c r="P4662">
        <v>95</v>
      </c>
      <c r="Q4662">
        <v>98</v>
      </c>
      <c r="R4662">
        <v>91</v>
      </c>
      <c r="S4662">
        <v>58</v>
      </c>
      <c r="T4662" s="34">
        <f>_xlfn.XLOOKUP(B4662,'LHA Demog pivot'!$B$4:$B$93,'LHA Demog pivot'!$C$4:$C$93,,,1)</f>
        <v>95808</v>
      </c>
      <c r="U4662" s="36">
        <f>ROUND(Table2[[#This Row],[LHA_Pop_2016]]*Table2[[#This Row],[C_ADR_7day]]/100000*7,0)</f>
        <v>161</v>
      </c>
      <c r="V4662" s="13">
        <f>IF(OR(Table2[[#This Row],[7d_positivity_public]]=0,ISBLANK(Table2[[#This Row],[7d_positivity_public]])),"",(Table2[[#This Row],[7d_positivity_public]]-Table2[[#This Row],[7d_positivity_all]])/Table2[[#This Row],[7d_positivity_public]])</f>
        <v>1</v>
      </c>
      <c r="W4662" s="13"/>
    </row>
    <row r="4663" spans="1:23" x14ac:dyDescent="0.25">
      <c r="A4663" s="10">
        <v>44550</v>
      </c>
      <c r="B4663">
        <v>326</v>
      </c>
      <c r="C4663" t="s">
        <v>279</v>
      </c>
      <c r="D4663">
        <v>10</v>
      </c>
      <c r="E4663">
        <v>3</v>
      </c>
      <c r="F4663">
        <v>7</v>
      </c>
      <c r="G4663">
        <v>8</v>
      </c>
      <c r="H4663">
        <v>97</v>
      </c>
      <c r="I4663">
        <v>36</v>
      </c>
      <c r="J4663">
        <v>95</v>
      </c>
      <c r="K4663">
        <v>97</v>
      </c>
      <c r="L4663">
        <v>100</v>
      </c>
      <c r="M4663">
        <v>91</v>
      </c>
      <c r="N4663">
        <v>94</v>
      </c>
      <c r="O4663">
        <v>91</v>
      </c>
      <c r="P4663">
        <v>95</v>
      </c>
      <c r="Q4663">
        <v>99</v>
      </c>
      <c r="R4663">
        <v>90</v>
      </c>
      <c r="S4663">
        <v>55</v>
      </c>
      <c r="T4663" s="34">
        <f>_xlfn.XLOOKUP(B4663,'LHA Demog pivot'!$B$4:$B$93,'LHA Demog pivot'!$C$4:$C$93,,,1)</f>
        <v>134575</v>
      </c>
      <c r="U4663" s="36">
        <f>ROUND(Table2[[#This Row],[LHA_Pop_2016]]*Table2[[#This Row],[C_ADR_7day]]/100000*7,0)</f>
        <v>94</v>
      </c>
      <c r="V4663" s="13">
        <f>IF(OR(Table2[[#This Row],[7d_positivity_public]]=0,ISBLANK(Table2[[#This Row],[7d_positivity_public]])),"",(Table2[[#This Row],[7d_positivity_public]]-Table2[[#This Row],[7d_positivity_all]])/Table2[[#This Row],[7d_positivity_public]])</f>
        <v>1</v>
      </c>
      <c r="W4663" s="13"/>
    </row>
    <row r="4664" spans="1:23" x14ac:dyDescent="0.25">
      <c r="A4664" s="10">
        <v>44550</v>
      </c>
      <c r="B4664">
        <v>331</v>
      </c>
      <c r="C4664" t="s">
        <v>280</v>
      </c>
      <c r="D4664">
        <v>27</v>
      </c>
      <c r="E4664">
        <v>8</v>
      </c>
      <c r="F4664">
        <v>19</v>
      </c>
      <c r="G4664">
        <v>11</v>
      </c>
      <c r="H4664">
        <v>96</v>
      </c>
      <c r="I4664">
        <v>58</v>
      </c>
      <c r="J4664">
        <v>98</v>
      </c>
      <c r="K4664">
        <v>96</v>
      </c>
      <c r="L4664">
        <v>97</v>
      </c>
      <c r="M4664">
        <v>94</v>
      </c>
      <c r="N4664">
        <v>94</v>
      </c>
      <c r="O4664">
        <v>95</v>
      </c>
      <c r="P4664">
        <v>94</v>
      </c>
      <c r="Q4664">
        <v>94</v>
      </c>
      <c r="R4664">
        <v>93</v>
      </c>
      <c r="S4664">
        <v>74</v>
      </c>
      <c r="T4664" s="34">
        <f>_xlfn.XLOOKUP(B4664,'LHA Demog pivot'!$B$4:$B$93,'LHA Demog pivot'!$C$4:$C$93,,,1)</f>
        <v>141392</v>
      </c>
      <c r="U4664" s="36">
        <f>ROUND(Table2[[#This Row],[LHA_Pop_2016]]*Table2[[#This Row],[C_ADR_7day]]/100000*7,0)</f>
        <v>267</v>
      </c>
      <c r="V4664" s="13">
        <f>IF(OR(Table2[[#This Row],[7d_positivity_public]]=0,ISBLANK(Table2[[#This Row],[7d_positivity_public]])),"",(Table2[[#This Row],[7d_positivity_public]]-Table2[[#This Row],[7d_positivity_all]])/Table2[[#This Row],[7d_positivity_public]])</f>
        <v>1</v>
      </c>
      <c r="W4664" s="13"/>
    </row>
    <row r="4665" spans="1:23" x14ac:dyDescent="0.25">
      <c r="A4665" s="10">
        <v>44550</v>
      </c>
      <c r="B4665">
        <v>332</v>
      </c>
      <c r="C4665" t="s">
        <v>281</v>
      </c>
      <c r="D4665">
        <v>24</v>
      </c>
      <c r="E4665">
        <v>4</v>
      </c>
      <c r="F4665">
        <v>20</v>
      </c>
      <c r="G4665">
        <v>13</v>
      </c>
      <c r="H4665">
        <v>92</v>
      </c>
      <c r="I4665">
        <v>48</v>
      </c>
      <c r="J4665">
        <v>93</v>
      </c>
      <c r="K4665">
        <v>92</v>
      </c>
      <c r="L4665">
        <v>91</v>
      </c>
      <c r="M4665">
        <v>93</v>
      </c>
      <c r="N4665">
        <v>90</v>
      </c>
      <c r="O4665">
        <v>91</v>
      </c>
      <c r="P4665">
        <v>90</v>
      </c>
      <c r="Q4665">
        <v>88</v>
      </c>
      <c r="R4665">
        <v>91</v>
      </c>
      <c r="S4665">
        <v>76</v>
      </c>
      <c r="T4665" s="34">
        <f>_xlfn.XLOOKUP(B4665,'LHA Demog pivot'!$B$4:$B$93,'LHA Demog pivot'!$C$4:$C$93,,,1)</f>
        <v>50490</v>
      </c>
      <c r="U4665" s="36">
        <f>ROUND(Table2[[#This Row],[LHA_Pop_2016]]*Table2[[#This Row],[C_ADR_7day]]/100000*7,0)</f>
        <v>85</v>
      </c>
      <c r="V4665" s="13">
        <f>IF(OR(Table2[[#This Row],[7d_positivity_public]]=0,ISBLANK(Table2[[#This Row],[7d_positivity_public]])),"",(Table2[[#This Row],[7d_positivity_public]]-Table2[[#This Row],[7d_positivity_all]])/Table2[[#This Row],[7d_positivity_public]])</f>
        <v>1</v>
      </c>
      <c r="W4665" s="13"/>
    </row>
    <row r="4666" spans="1:23" x14ac:dyDescent="0.25">
      <c r="A4666" s="10">
        <v>44550</v>
      </c>
      <c r="B4666">
        <v>333</v>
      </c>
      <c r="C4666" t="s">
        <v>282</v>
      </c>
      <c r="D4666">
        <v>3</v>
      </c>
      <c r="E4666">
        <v>1</v>
      </c>
      <c r="F4666">
        <v>2</v>
      </c>
      <c r="G4666">
        <v>2</v>
      </c>
      <c r="H4666">
        <v>89</v>
      </c>
      <c r="I4666">
        <v>34</v>
      </c>
      <c r="J4666">
        <v>84</v>
      </c>
      <c r="K4666">
        <v>89</v>
      </c>
      <c r="L4666">
        <v>84</v>
      </c>
      <c r="M4666">
        <v>92</v>
      </c>
      <c r="N4666">
        <v>86</v>
      </c>
      <c r="O4666">
        <v>80</v>
      </c>
      <c r="P4666">
        <v>86</v>
      </c>
      <c r="Q4666">
        <v>80</v>
      </c>
      <c r="R4666">
        <v>90</v>
      </c>
      <c r="S4666">
        <v>65</v>
      </c>
      <c r="T4666" s="34">
        <f>_xlfn.XLOOKUP(B4666,'LHA Demog pivot'!$B$4:$B$93,'LHA Demog pivot'!$C$4:$C$93,,,1)</f>
        <v>29970</v>
      </c>
      <c r="U4666" s="36">
        <f>ROUND(Table2[[#This Row],[LHA_Pop_2016]]*Table2[[#This Row],[C_ADR_7day]]/100000*7,0)</f>
        <v>6</v>
      </c>
      <c r="V4666" s="13">
        <f>IF(OR(Table2[[#This Row],[7d_positivity_public]]=0,ISBLANK(Table2[[#This Row],[7d_positivity_public]])),"",(Table2[[#This Row],[7d_positivity_public]]-Table2[[#This Row],[7d_positivity_all]])/Table2[[#This Row],[7d_positivity_public]])</f>
        <v>1</v>
      </c>
      <c r="W4666" s="13"/>
    </row>
    <row r="4667" spans="1:23" x14ac:dyDescent="0.25">
      <c r="A4667" s="10">
        <v>44550</v>
      </c>
      <c r="B4667">
        <v>334</v>
      </c>
      <c r="C4667" t="s">
        <v>283</v>
      </c>
      <c r="D4667">
        <v>1</v>
      </c>
      <c r="E4667">
        <v>6</v>
      </c>
      <c r="F4667">
        <v>-5</v>
      </c>
      <c r="G4667">
        <v>1</v>
      </c>
      <c r="H4667">
        <v>86</v>
      </c>
      <c r="I4667">
        <v>28</v>
      </c>
      <c r="J4667">
        <v>80</v>
      </c>
      <c r="K4667">
        <v>87</v>
      </c>
      <c r="L4667">
        <v>80</v>
      </c>
      <c r="M4667">
        <v>90</v>
      </c>
      <c r="N4667">
        <v>83</v>
      </c>
      <c r="O4667">
        <v>74</v>
      </c>
      <c r="P4667">
        <v>84</v>
      </c>
      <c r="Q4667">
        <v>76</v>
      </c>
      <c r="R4667">
        <v>89</v>
      </c>
      <c r="S4667">
        <v>74</v>
      </c>
      <c r="T4667" s="34">
        <f>_xlfn.XLOOKUP(B4667,'LHA Demog pivot'!$B$4:$B$93,'LHA Demog pivot'!$C$4:$C$93,,,1)</f>
        <v>19671</v>
      </c>
      <c r="U4667" s="36">
        <f>ROUND(Table2[[#This Row],[LHA_Pop_2016]]*Table2[[#This Row],[C_ADR_7day]]/100000*7,0)</f>
        <v>1</v>
      </c>
      <c r="V4667" s="13">
        <f>IF(OR(Table2[[#This Row],[7d_positivity_public]]=0,ISBLANK(Table2[[#This Row],[7d_positivity_public]])),"",(Table2[[#This Row],[7d_positivity_public]]-Table2[[#This Row],[7d_positivity_all]])/Table2[[#This Row],[7d_positivity_public]])</f>
        <v>1</v>
      </c>
      <c r="W4667" s="13"/>
    </row>
    <row r="4668" spans="1:23" x14ac:dyDescent="0.25">
      <c r="A4668" s="10">
        <v>44550</v>
      </c>
      <c r="B4668">
        <v>335</v>
      </c>
      <c r="C4668" t="s">
        <v>284</v>
      </c>
      <c r="D4668">
        <v>49</v>
      </c>
      <c r="E4668">
        <v>6</v>
      </c>
      <c r="F4668">
        <v>43</v>
      </c>
      <c r="G4668">
        <v>16</v>
      </c>
      <c r="H4668">
        <v>98</v>
      </c>
      <c r="I4668">
        <v>36</v>
      </c>
      <c r="J4668">
        <v>94</v>
      </c>
      <c r="K4668">
        <v>99</v>
      </c>
      <c r="L4668">
        <v>100</v>
      </c>
      <c r="M4668">
        <v>95</v>
      </c>
      <c r="N4668">
        <v>94</v>
      </c>
      <c r="O4668">
        <v>89</v>
      </c>
      <c r="P4668">
        <v>94</v>
      </c>
      <c r="Q4668">
        <v>95</v>
      </c>
      <c r="R4668">
        <v>93</v>
      </c>
      <c r="S4668">
        <v>72</v>
      </c>
      <c r="T4668" s="34">
        <f>_xlfn.XLOOKUP(B4668,'LHA Demog pivot'!$B$4:$B$93,'LHA Demog pivot'!$C$4:$C$93,,,1)</f>
        <v>38653</v>
      </c>
      <c r="U4668" s="36">
        <f>ROUND(Table2[[#This Row],[LHA_Pop_2016]]*Table2[[#This Row],[C_ADR_7day]]/100000*7,0)</f>
        <v>133</v>
      </c>
      <c r="V4668" s="13">
        <f>IF(OR(Table2[[#This Row],[7d_positivity_public]]=0,ISBLANK(Table2[[#This Row],[7d_positivity_public]])),"",(Table2[[#This Row],[7d_positivity_public]]-Table2[[#This Row],[7d_positivity_all]])/Table2[[#This Row],[7d_positivity_public]])</f>
        <v>1</v>
      </c>
      <c r="W4668" s="13"/>
    </row>
    <row r="4669" spans="1:23" x14ac:dyDescent="0.25">
      <c r="A4669" s="10">
        <v>44550</v>
      </c>
      <c r="B4669">
        <v>336</v>
      </c>
      <c r="C4669" t="s">
        <v>285</v>
      </c>
      <c r="D4669">
        <v>5</v>
      </c>
      <c r="E4669">
        <v>0</v>
      </c>
      <c r="F4669">
        <v>5</v>
      </c>
      <c r="G4669">
        <v>0</v>
      </c>
      <c r="H4669">
        <v>82</v>
      </c>
      <c r="I4669">
        <v>26</v>
      </c>
      <c r="J4669">
        <v>71</v>
      </c>
      <c r="K4669">
        <v>83</v>
      </c>
      <c r="L4669">
        <v>80</v>
      </c>
      <c r="M4669">
        <v>86</v>
      </c>
      <c r="N4669">
        <v>76</v>
      </c>
      <c r="O4669">
        <v>64</v>
      </c>
      <c r="P4669">
        <v>77</v>
      </c>
      <c r="Q4669">
        <v>72</v>
      </c>
      <c r="R4669">
        <v>82</v>
      </c>
      <c r="S4669">
        <v>65</v>
      </c>
      <c r="T4669" s="34">
        <f>_xlfn.XLOOKUP(B4669,'LHA Demog pivot'!$B$4:$B$93,'LHA Demog pivot'!$C$4:$C$93,,,1)</f>
        <v>2678</v>
      </c>
      <c r="U4669" s="36">
        <f>ROUND(Table2[[#This Row],[LHA_Pop_2016]]*Table2[[#This Row],[C_ADR_7day]]/100000*7,0)</f>
        <v>1</v>
      </c>
      <c r="V4669" s="13" t="str">
        <f>IF(OR(Table2[[#This Row],[7d_positivity_public]]=0,ISBLANK(Table2[[#This Row],[7d_positivity_public]])),"",(Table2[[#This Row],[7d_positivity_public]]-Table2[[#This Row],[7d_positivity_all]])/Table2[[#This Row],[7d_positivity_public]])</f>
        <v/>
      </c>
      <c r="W4669" s="13"/>
    </row>
    <row r="4670" spans="1:23" x14ac:dyDescent="0.25">
      <c r="A4670" s="10">
        <v>44550</v>
      </c>
      <c r="B4670">
        <v>337</v>
      </c>
      <c r="C4670" t="s">
        <v>286</v>
      </c>
      <c r="D4670">
        <v>0</v>
      </c>
      <c r="E4670">
        <v>0</v>
      </c>
      <c r="F4670">
        <v>0</v>
      </c>
      <c r="G4670">
        <v>0</v>
      </c>
      <c r="H4670">
        <v>98</v>
      </c>
      <c r="I4670">
        <v>73</v>
      </c>
      <c r="J4670">
        <v>93</v>
      </c>
      <c r="K4670">
        <v>99</v>
      </c>
      <c r="L4670">
        <v>99</v>
      </c>
      <c r="M4670">
        <v>98</v>
      </c>
      <c r="N4670">
        <v>96</v>
      </c>
      <c r="O4670">
        <v>89</v>
      </c>
      <c r="P4670">
        <v>96</v>
      </c>
      <c r="Q4670">
        <v>96</v>
      </c>
      <c r="R4670">
        <v>96</v>
      </c>
      <c r="S4670">
        <v>64</v>
      </c>
      <c r="T4670" s="34">
        <f>_xlfn.XLOOKUP(B4670,'LHA Demog pivot'!$B$4:$B$93,'LHA Demog pivot'!$C$4:$C$93,,,1)</f>
        <v>1514</v>
      </c>
      <c r="U4670" s="36">
        <f>ROUND(Table2[[#This Row],[LHA_Pop_2016]]*Table2[[#This Row],[C_ADR_7day]]/100000*7,0)</f>
        <v>0</v>
      </c>
      <c r="V4670" s="13" t="str">
        <f>IF(OR(Table2[[#This Row],[7d_positivity_public]]=0,ISBLANK(Table2[[#This Row],[7d_positivity_public]])),"",(Table2[[#This Row],[7d_positivity_public]]-Table2[[#This Row],[7d_positivity_all]])/Table2[[#This Row],[7d_positivity_public]])</f>
        <v/>
      </c>
      <c r="W4670" s="13"/>
    </row>
    <row r="4671" spans="1:23" x14ac:dyDescent="0.25">
      <c r="A4671" s="10">
        <v>44550</v>
      </c>
      <c r="B4671">
        <v>411</v>
      </c>
      <c r="C4671" t="s">
        <v>287</v>
      </c>
      <c r="D4671">
        <v>17</v>
      </c>
      <c r="E4671">
        <v>11</v>
      </c>
      <c r="F4671">
        <v>6</v>
      </c>
      <c r="G4671">
        <v>10</v>
      </c>
      <c r="H4671">
        <v>97</v>
      </c>
      <c r="I4671">
        <v>43</v>
      </c>
      <c r="J4671">
        <v>97</v>
      </c>
      <c r="K4671">
        <v>97</v>
      </c>
      <c r="L4671">
        <v>98</v>
      </c>
      <c r="M4671">
        <v>95</v>
      </c>
      <c r="N4671">
        <v>94</v>
      </c>
      <c r="O4671">
        <v>93</v>
      </c>
      <c r="P4671">
        <v>94</v>
      </c>
      <c r="Q4671">
        <v>95</v>
      </c>
      <c r="R4671">
        <v>93</v>
      </c>
      <c r="S4671">
        <v>66</v>
      </c>
      <c r="T4671" s="34">
        <f>_xlfn.XLOOKUP(B4671,'LHA Demog pivot'!$B$4:$B$93,'LHA Demog pivot'!$C$4:$C$93,,,1)</f>
        <v>225919</v>
      </c>
      <c r="U4671" s="36">
        <f>ROUND(Table2[[#This Row],[LHA_Pop_2016]]*Table2[[#This Row],[C_ADR_7day]]/100000*7,0)</f>
        <v>269</v>
      </c>
      <c r="V4671" s="13">
        <f>IF(OR(Table2[[#This Row],[7d_positivity_public]]=0,ISBLANK(Table2[[#This Row],[7d_positivity_public]])),"",(Table2[[#This Row],[7d_positivity_public]]-Table2[[#This Row],[7d_positivity_all]])/Table2[[#This Row],[7d_positivity_public]])</f>
        <v>1</v>
      </c>
      <c r="W4671" s="13"/>
    </row>
    <row r="4672" spans="1:23" x14ac:dyDescent="0.25">
      <c r="A4672" s="10">
        <v>44550</v>
      </c>
      <c r="B4672">
        <v>412</v>
      </c>
      <c r="C4672" t="s">
        <v>288</v>
      </c>
      <c r="D4672">
        <v>10</v>
      </c>
      <c r="E4672">
        <v>4</v>
      </c>
      <c r="F4672">
        <v>6</v>
      </c>
      <c r="G4672">
        <v>6</v>
      </c>
      <c r="H4672">
        <v>94</v>
      </c>
      <c r="I4672">
        <v>32</v>
      </c>
      <c r="J4672">
        <v>93</v>
      </c>
      <c r="K4672">
        <v>94</v>
      </c>
      <c r="L4672">
        <v>93</v>
      </c>
      <c r="M4672">
        <v>95</v>
      </c>
      <c r="N4672">
        <v>91</v>
      </c>
      <c r="O4672">
        <v>89</v>
      </c>
      <c r="P4672">
        <v>91</v>
      </c>
      <c r="Q4672">
        <v>89</v>
      </c>
      <c r="R4672">
        <v>93</v>
      </c>
      <c r="S4672">
        <v>65</v>
      </c>
      <c r="T4672" s="34">
        <f>_xlfn.XLOOKUP(B4672,'LHA Demog pivot'!$B$4:$B$93,'LHA Demog pivot'!$C$4:$C$93,,,1)</f>
        <v>77460</v>
      </c>
      <c r="U4672" s="36">
        <f>ROUND(Table2[[#This Row],[LHA_Pop_2016]]*Table2[[#This Row],[C_ADR_7day]]/100000*7,0)</f>
        <v>54</v>
      </c>
      <c r="V4672" s="13">
        <f>IF(OR(Table2[[#This Row],[7d_positivity_public]]=0,ISBLANK(Table2[[#This Row],[7d_positivity_public]])),"",(Table2[[#This Row],[7d_positivity_public]]-Table2[[#This Row],[7d_positivity_all]])/Table2[[#This Row],[7d_positivity_public]])</f>
        <v>1</v>
      </c>
      <c r="W4672" s="13"/>
    </row>
    <row r="4673" spans="1:23" x14ac:dyDescent="0.25">
      <c r="A4673" s="10">
        <v>44550</v>
      </c>
      <c r="B4673">
        <v>413</v>
      </c>
      <c r="C4673" t="s">
        <v>289</v>
      </c>
      <c r="D4673">
        <v>9</v>
      </c>
      <c r="E4673">
        <v>6</v>
      </c>
      <c r="F4673">
        <v>3</v>
      </c>
      <c r="G4673">
        <v>7</v>
      </c>
      <c r="H4673">
        <v>96</v>
      </c>
      <c r="I4673">
        <v>42</v>
      </c>
      <c r="J4673">
        <v>97</v>
      </c>
      <c r="K4673">
        <v>96</v>
      </c>
      <c r="L4673">
        <v>94</v>
      </c>
      <c r="M4673">
        <v>96</v>
      </c>
      <c r="N4673">
        <v>94</v>
      </c>
      <c r="O4673">
        <v>94</v>
      </c>
      <c r="P4673">
        <v>94</v>
      </c>
      <c r="Q4673">
        <v>92</v>
      </c>
      <c r="R4673">
        <v>95</v>
      </c>
      <c r="S4673">
        <v>71</v>
      </c>
      <c r="T4673" s="34">
        <f>_xlfn.XLOOKUP(B4673,'LHA Demog pivot'!$B$4:$B$93,'LHA Demog pivot'!$C$4:$C$93,,,1)</f>
        <v>64692</v>
      </c>
      <c r="U4673" s="36">
        <f>ROUND(Table2[[#This Row],[LHA_Pop_2016]]*Table2[[#This Row],[C_ADR_7day]]/100000*7,0)</f>
        <v>41</v>
      </c>
      <c r="V4673" s="13">
        <f>IF(OR(Table2[[#This Row],[7d_positivity_public]]=0,ISBLANK(Table2[[#This Row],[7d_positivity_public]])),"",(Table2[[#This Row],[7d_positivity_public]]-Table2[[#This Row],[7d_positivity_all]])/Table2[[#This Row],[7d_positivity_public]])</f>
        <v>1</v>
      </c>
      <c r="W4673" s="13"/>
    </row>
    <row r="4674" spans="1:23" x14ac:dyDescent="0.25">
      <c r="A4674" s="10">
        <v>44550</v>
      </c>
      <c r="B4674">
        <v>414</v>
      </c>
      <c r="C4674" t="s">
        <v>290</v>
      </c>
      <c r="D4674">
        <v>9</v>
      </c>
      <c r="E4674">
        <v>3</v>
      </c>
      <c r="F4674">
        <v>6</v>
      </c>
      <c r="G4674">
        <v>10</v>
      </c>
      <c r="H4674">
        <v>88</v>
      </c>
      <c r="I4674">
        <v>23</v>
      </c>
      <c r="J4674">
        <v>83</v>
      </c>
      <c r="K4674">
        <v>88</v>
      </c>
      <c r="L4674">
        <v>80</v>
      </c>
      <c r="M4674">
        <v>91</v>
      </c>
      <c r="N4674">
        <v>85</v>
      </c>
      <c r="O4674">
        <v>77</v>
      </c>
      <c r="P4674">
        <v>85</v>
      </c>
      <c r="Q4674">
        <v>76</v>
      </c>
      <c r="R4674">
        <v>90</v>
      </c>
      <c r="S4674">
        <v>67</v>
      </c>
      <c r="T4674" s="34">
        <f>_xlfn.XLOOKUP(B4674,'LHA Demog pivot'!$B$4:$B$93,'LHA Demog pivot'!$C$4:$C$93,,,1)</f>
        <v>15289</v>
      </c>
      <c r="U4674" s="36">
        <f>ROUND(Table2[[#This Row],[LHA_Pop_2016]]*Table2[[#This Row],[C_ADR_7day]]/100000*7,0)</f>
        <v>10</v>
      </c>
      <c r="V4674" s="13">
        <f>IF(OR(Table2[[#This Row],[7d_positivity_public]]=0,ISBLANK(Table2[[#This Row],[7d_positivity_public]])),"",(Table2[[#This Row],[7d_positivity_public]]-Table2[[#This Row],[7d_positivity_all]])/Table2[[#This Row],[7d_positivity_public]])</f>
        <v>1</v>
      </c>
      <c r="W4674" s="13"/>
    </row>
    <row r="4675" spans="1:23" x14ac:dyDescent="0.25">
      <c r="A4675" s="10">
        <v>44550</v>
      </c>
      <c r="B4675">
        <v>421</v>
      </c>
      <c r="C4675" t="s">
        <v>291</v>
      </c>
      <c r="D4675">
        <v>9</v>
      </c>
      <c r="E4675">
        <v>9</v>
      </c>
      <c r="F4675">
        <v>0</v>
      </c>
      <c r="G4675">
        <v>6</v>
      </c>
      <c r="H4675">
        <v>88</v>
      </c>
      <c r="I4675">
        <v>32</v>
      </c>
      <c r="J4675">
        <v>88</v>
      </c>
      <c r="K4675">
        <v>88</v>
      </c>
      <c r="L4675">
        <v>84</v>
      </c>
      <c r="M4675">
        <v>92</v>
      </c>
      <c r="N4675">
        <v>85</v>
      </c>
      <c r="O4675">
        <v>82</v>
      </c>
      <c r="P4675">
        <v>85</v>
      </c>
      <c r="Q4675">
        <v>79</v>
      </c>
      <c r="R4675">
        <v>90</v>
      </c>
      <c r="S4675">
        <v>65</v>
      </c>
      <c r="T4675" s="34">
        <f>_xlfn.XLOOKUP(B4675,'LHA Demog pivot'!$B$4:$B$93,'LHA Demog pivot'!$C$4:$C$93,,,1)</f>
        <v>58378</v>
      </c>
      <c r="U4675" s="36">
        <f>ROUND(Table2[[#This Row],[LHA_Pop_2016]]*Table2[[#This Row],[C_ADR_7day]]/100000*7,0)</f>
        <v>37</v>
      </c>
      <c r="V4675" s="13">
        <f>IF(OR(Table2[[#This Row],[7d_positivity_public]]=0,ISBLANK(Table2[[#This Row],[7d_positivity_public]])),"",(Table2[[#This Row],[7d_positivity_public]]-Table2[[#This Row],[7d_positivity_all]])/Table2[[#This Row],[7d_positivity_public]])</f>
        <v>1</v>
      </c>
      <c r="W4675" s="13"/>
    </row>
    <row r="4676" spans="1:23" x14ac:dyDescent="0.25">
      <c r="A4676" s="10">
        <v>44550</v>
      </c>
      <c r="B4676">
        <v>422</v>
      </c>
      <c r="C4676" t="s">
        <v>292</v>
      </c>
      <c r="D4676">
        <v>6</v>
      </c>
      <c r="E4676">
        <v>6</v>
      </c>
      <c r="F4676">
        <v>0</v>
      </c>
      <c r="G4676">
        <v>7</v>
      </c>
      <c r="H4676">
        <v>83</v>
      </c>
      <c r="I4676">
        <v>14</v>
      </c>
      <c r="J4676">
        <v>76</v>
      </c>
      <c r="K4676">
        <v>84</v>
      </c>
      <c r="L4676">
        <v>75</v>
      </c>
      <c r="M4676">
        <v>89</v>
      </c>
      <c r="N4676">
        <v>80</v>
      </c>
      <c r="O4676">
        <v>70</v>
      </c>
      <c r="P4676">
        <v>81</v>
      </c>
      <c r="Q4676">
        <v>70</v>
      </c>
      <c r="R4676">
        <v>87</v>
      </c>
      <c r="S4676">
        <v>51</v>
      </c>
      <c r="T4676" s="34">
        <f>_xlfn.XLOOKUP(B4676,'LHA Demog pivot'!$B$4:$B$93,'LHA Demog pivot'!$C$4:$C$93,,,1)</f>
        <v>6240</v>
      </c>
      <c r="U4676" s="36">
        <f>ROUND(Table2[[#This Row],[LHA_Pop_2016]]*Table2[[#This Row],[C_ADR_7day]]/100000*7,0)</f>
        <v>3</v>
      </c>
      <c r="V4676" s="13">
        <f>IF(OR(Table2[[#This Row],[7d_positivity_public]]=0,ISBLANK(Table2[[#This Row],[7d_positivity_public]])),"",(Table2[[#This Row],[7d_positivity_public]]-Table2[[#This Row],[7d_positivity_all]])/Table2[[#This Row],[7d_positivity_public]])</f>
        <v>1</v>
      </c>
      <c r="W4676" s="13"/>
    </row>
    <row r="4677" spans="1:23" x14ac:dyDescent="0.25">
      <c r="A4677" s="10">
        <v>44550</v>
      </c>
      <c r="B4677">
        <v>423</v>
      </c>
      <c r="C4677" t="s">
        <v>293</v>
      </c>
      <c r="D4677">
        <v>4</v>
      </c>
      <c r="E4677">
        <v>23</v>
      </c>
      <c r="F4677">
        <v>-19</v>
      </c>
      <c r="G4677">
        <v>4</v>
      </c>
      <c r="H4677">
        <v>89</v>
      </c>
      <c r="I4677">
        <v>35</v>
      </c>
      <c r="J4677">
        <v>82</v>
      </c>
      <c r="K4677">
        <v>90</v>
      </c>
      <c r="L4677">
        <v>84</v>
      </c>
      <c r="M4677">
        <v>93</v>
      </c>
      <c r="N4677">
        <v>86</v>
      </c>
      <c r="O4677">
        <v>75</v>
      </c>
      <c r="P4677">
        <v>87</v>
      </c>
      <c r="Q4677">
        <v>79</v>
      </c>
      <c r="R4677">
        <v>91</v>
      </c>
      <c r="S4677">
        <v>57</v>
      </c>
      <c r="T4677" s="34">
        <f>_xlfn.XLOOKUP(B4677,'LHA Demog pivot'!$B$4:$B$93,'LHA Demog pivot'!$C$4:$C$93,,,1)</f>
        <v>19121</v>
      </c>
      <c r="U4677" s="36">
        <f>ROUND(Table2[[#This Row],[LHA_Pop_2016]]*Table2[[#This Row],[C_ADR_7day]]/100000*7,0)</f>
        <v>5</v>
      </c>
      <c r="V4677" s="13">
        <f>IF(OR(Table2[[#This Row],[7d_positivity_public]]=0,ISBLANK(Table2[[#This Row],[7d_positivity_public]])),"",(Table2[[#This Row],[7d_positivity_public]]-Table2[[#This Row],[7d_positivity_all]])/Table2[[#This Row],[7d_positivity_public]])</f>
        <v>1</v>
      </c>
      <c r="W4677" s="13"/>
    </row>
    <row r="4678" spans="1:23" x14ac:dyDescent="0.25">
      <c r="A4678" s="10">
        <v>44550</v>
      </c>
      <c r="B4678">
        <v>424</v>
      </c>
      <c r="C4678" t="s">
        <v>294</v>
      </c>
      <c r="D4678">
        <v>8</v>
      </c>
      <c r="E4678">
        <v>8</v>
      </c>
      <c r="F4678">
        <v>0</v>
      </c>
      <c r="G4678">
        <v>5</v>
      </c>
      <c r="H4678">
        <v>91</v>
      </c>
      <c r="I4678">
        <v>31</v>
      </c>
      <c r="J4678">
        <v>88</v>
      </c>
      <c r="K4678">
        <v>91</v>
      </c>
      <c r="L4678">
        <v>89</v>
      </c>
      <c r="M4678">
        <v>92</v>
      </c>
      <c r="N4678">
        <v>88</v>
      </c>
      <c r="O4678">
        <v>83</v>
      </c>
      <c r="P4678">
        <v>88</v>
      </c>
      <c r="Q4678">
        <v>85</v>
      </c>
      <c r="R4678">
        <v>90</v>
      </c>
      <c r="S4678">
        <v>63</v>
      </c>
      <c r="T4678" s="34">
        <f>_xlfn.XLOOKUP(B4678,'LHA Demog pivot'!$B$4:$B$93,'LHA Demog pivot'!$C$4:$C$93,,,1)</f>
        <v>108964</v>
      </c>
      <c r="U4678" s="36">
        <f>ROUND(Table2[[#This Row],[LHA_Pop_2016]]*Table2[[#This Row],[C_ADR_7day]]/100000*7,0)</f>
        <v>61</v>
      </c>
      <c r="V4678" s="13">
        <f>IF(OR(Table2[[#This Row],[7d_positivity_public]]=0,ISBLANK(Table2[[#This Row],[7d_positivity_public]])),"",(Table2[[#This Row],[7d_positivity_public]]-Table2[[#This Row],[7d_positivity_all]])/Table2[[#This Row],[7d_positivity_public]])</f>
        <v>1</v>
      </c>
      <c r="W4678" s="13"/>
    </row>
    <row r="4679" spans="1:23" x14ac:dyDescent="0.25">
      <c r="A4679" s="10">
        <v>44550</v>
      </c>
      <c r="B4679">
        <v>425</v>
      </c>
      <c r="C4679" t="s">
        <v>295</v>
      </c>
      <c r="D4679">
        <v>8</v>
      </c>
      <c r="E4679">
        <v>4</v>
      </c>
      <c r="F4679">
        <v>4</v>
      </c>
      <c r="G4679">
        <v>8</v>
      </c>
      <c r="H4679">
        <v>89</v>
      </c>
      <c r="I4679">
        <v>28</v>
      </c>
      <c r="J4679">
        <v>81</v>
      </c>
      <c r="K4679">
        <v>89</v>
      </c>
      <c r="L4679">
        <v>80</v>
      </c>
      <c r="M4679">
        <v>93</v>
      </c>
      <c r="N4679">
        <v>86</v>
      </c>
      <c r="O4679">
        <v>76</v>
      </c>
      <c r="P4679">
        <v>87</v>
      </c>
      <c r="Q4679">
        <v>76</v>
      </c>
      <c r="R4679">
        <v>91</v>
      </c>
      <c r="S4679">
        <v>73</v>
      </c>
      <c r="T4679" s="34">
        <f>_xlfn.XLOOKUP(B4679,'LHA Demog pivot'!$B$4:$B$93,'LHA Demog pivot'!$C$4:$C$93,,,1)</f>
        <v>47133</v>
      </c>
      <c r="U4679" s="36">
        <f>ROUND(Table2[[#This Row],[LHA_Pop_2016]]*Table2[[#This Row],[C_ADR_7day]]/100000*7,0)</f>
        <v>26</v>
      </c>
      <c r="V4679" s="13">
        <f>IF(OR(Table2[[#This Row],[7d_positivity_public]]=0,ISBLANK(Table2[[#This Row],[7d_positivity_public]])),"",(Table2[[#This Row],[7d_positivity_public]]-Table2[[#This Row],[7d_positivity_all]])/Table2[[#This Row],[7d_positivity_public]])</f>
        <v>1</v>
      </c>
      <c r="W4679" s="13"/>
    </row>
    <row r="4680" spans="1:23" x14ac:dyDescent="0.25">
      <c r="A4680" s="10">
        <v>44550</v>
      </c>
      <c r="B4680">
        <v>426</v>
      </c>
      <c r="C4680" t="s">
        <v>296</v>
      </c>
      <c r="D4680">
        <v>22</v>
      </c>
      <c r="E4680">
        <v>14</v>
      </c>
      <c r="F4680">
        <v>8</v>
      </c>
      <c r="G4680">
        <v>14</v>
      </c>
      <c r="H4680">
        <v>88</v>
      </c>
      <c r="I4680">
        <v>22</v>
      </c>
      <c r="J4680">
        <v>79</v>
      </c>
      <c r="K4680">
        <v>89</v>
      </c>
      <c r="L4680">
        <v>87</v>
      </c>
      <c r="M4680">
        <v>91</v>
      </c>
      <c r="N4680">
        <v>84</v>
      </c>
      <c r="O4680">
        <v>71</v>
      </c>
      <c r="P4680">
        <v>85</v>
      </c>
      <c r="Q4680">
        <v>81</v>
      </c>
      <c r="R4680">
        <v>88</v>
      </c>
      <c r="S4680">
        <v>64</v>
      </c>
      <c r="T4680" s="34">
        <f>_xlfn.XLOOKUP(B4680,'LHA Demog pivot'!$B$4:$B$93,'LHA Demog pivot'!$C$4:$C$93,,,1)</f>
        <v>30981</v>
      </c>
      <c r="U4680" s="36">
        <f>ROUND(Table2[[#This Row],[LHA_Pop_2016]]*Table2[[#This Row],[C_ADR_7day]]/100000*7,0)</f>
        <v>48</v>
      </c>
      <c r="V4680" s="13">
        <f>IF(OR(Table2[[#This Row],[7d_positivity_public]]=0,ISBLANK(Table2[[#This Row],[7d_positivity_public]])),"",(Table2[[#This Row],[7d_positivity_public]]-Table2[[#This Row],[7d_positivity_all]])/Table2[[#This Row],[7d_positivity_public]])</f>
        <v>1</v>
      </c>
      <c r="W4680" s="13"/>
    </row>
    <row r="4681" spans="1:23" x14ac:dyDescent="0.25">
      <c r="A4681" s="10">
        <v>44550</v>
      </c>
      <c r="B4681">
        <v>431</v>
      </c>
      <c r="C4681" t="s">
        <v>297</v>
      </c>
      <c r="D4681">
        <v>34</v>
      </c>
      <c r="E4681">
        <v>33</v>
      </c>
      <c r="F4681">
        <v>1</v>
      </c>
      <c r="G4681">
        <v>16</v>
      </c>
      <c r="H4681">
        <v>89</v>
      </c>
      <c r="I4681">
        <v>24</v>
      </c>
      <c r="J4681">
        <v>84</v>
      </c>
      <c r="K4681">
        <v>89</v>
      </c>
      <c r="L4681">
        <v>84</v>
      </c>
      <c r="M4681">
        <v>92</v>
      </c>
      <c r="N4681">
        <v>86</v>
      </c>
      <c r="O4681">
        <v>78</v>
      </c>
      <c r="P4681">
        <v>86</v>
      </c>
      <c r="Q4681">
        <v>80</v>
      </c>
      <c r="R4681">
        <v>91</v>
      </c>
      <c r="S4681">
        <v>72</v>
      </c>
      <c r="T4681" s="34">
        <f>_xlfn.XLOOKUP(B4681,'LHA Demog pivot'!$B$4:$B$93,'LHA Demog pivot'!$C$4:$C$93,,,1)</f>
        <v>66527</v>
      </c>
      <c r="U4681" s="36">
        <f>ROUND(Table2[[#This Row],[LHA_Pop_2016]]*Table2[[#This Row],[C_ADR_7day]]/100000*7,0)</f>
        <v>158</v>
      </c>
      <c r="V4681" s="13">
        <f>IF(OR(Table2[[#This Row],[7d_positivity_public]]=0,ISBLANK(Table2[[#This Row],[7d_positivity_public]])),"",(Table2[[#This Row],[7d_positivity_public]]-Table2[[#This Row],[7d_positivity_all]])/Table2[[#This Row],[7d_positivity_public]])</f>
        <v>1</v>
      </c>
      <c r="W4681" s="13"/>
    </row>
    <row r="4682" spans="1:23" x14ac:dyDescent="0.25">
      <c r="A4682" s="10">
        <v>44550</v>
      </c>
      <c r="B4682">
        <v>432</v>
      </c>
      <c r="C4682" t="s">
        <v>298</v>
      </c>
      <c r="D4682">
        <v>7</v>
      </c>
      <c r="E4682">
        <v>11</v>
      </c>
      <c r="F4682">
        <v>-4</v>
      </c>
      <c r="G4682">
        <v>6</v>
      </c>
      <c r="H4682">
        <v>88</v>
      </c>
      <c r="I4682">
        <v>25</v>
      </c>
      <c r="J4682">
        <v>82</v>
      </c>
      <c r="K4682">
        <v>88</v>
      </c>
      <c r="L4682">
        <v>84</v>
      </c>
      <c r="M4682">
        <v>92</v>
      </c>
      <c r="N4682">
        <v>85</v>
      </c>
      <c r="O4682">
        <v>78</v>
      </c>
      <c r="P4682">
        <v>85</v>
      </c>
      <c r="Q4682">
        <v>79</v>
      </c>
      <c r="R4682">
        <v>90</v>
      </c>
      <c r="S4682">
        <v>66</v>
      </c>
      <c r="T4682" s="34">
        <f>_xlfn.XLOOKUP(B4682,'LHA Demog pivot'!$B$4:$B$93,'LHA Demog pivot'!$C$4:$C$93,,,1)</f>
        <v>42570</v>
      </c>
      <c r="U4682" s="36">
        <f>ROUND(Table2[[#This Row],[LHA_Pop_2016]]*Table2[[#This Row],[C_ADR_7day]]/100000*7,0)</f>
        <v>21</v>
      </c>
      <c r="V4682" s="13">
        <f>IF(OR(Table2[[#This Row],[7d_positivity_public]]=0,ISBLANK(Table2[[#This Row],[7d_positivity_public]])),"",(Table2[[#This Row],[7d_positivity_public]]-Table2[[#This Row],[7d_positivity_all]])/Table2[[#This Row],[7d_positivity_public]])</f>
        <v>1</v>
      </c>
      <c r="W4682" s="13"/>
    </row>
    <row r="4683" spans="1:23" x14ac:dyDescent="0.25">
      <c r="A4683" s="10">
        <v>44550</v>
      </c>
      <c r="B4683">
        <v>433</v>
      </c>
      <c r="C4683" t="s">
        <v>299</v>
      </c>
      <c r="D4683">
        <v>7</v>
      </c>
      <c r="E4683">
        <v>0</v>
      </c>
      <c r="F4683">
        <v>7</v>
      </c>
      <c r="G4683">
        <v>50</v>
      </c>
      <c r="H4683">
        <v>84</v>
      </c>
      <c r="I4683">
        <v>18</v>
      </c>
      <c r="J4683">
        <v>75</v>
      </c>
      <c r="K4683">
        <v>85</v>
      </c>
      <c r="L4683">
        <v>82</v>
      </c>
      <c r="M4683">
        <v>87</v>
      </c>
      <c r="N4683">
        <v>80</v>
      </c>
      <c r="O4683">
        <v>67</v>
      </c>
      <c r="P4683">
        <v>81</v>
      </c>
      <c r="Q4683">
        <v>75</v>
      </c>
      <c r="R4683">
        <v>84</v>
      </c>
      <c r="S4683">
        <v>42</v>
      </c>
      <c r="T4683" s="34">
        <f>_xlfn.XLOOKUP(B4683,'LHA Demog pivot'!$B$4:$B$93,'LHA Demog pivot'!$C$4:$C$93,,,1)</f>
        <v>1901</v>
      </c>
      <c r="U4683" s="36">
        <f>ROUND(Table2[[#This Row],[LHA_Pop_2016]]*Table2[[#This Row],[C_ADR_7day]]/100000*7,0)</f>
        <v>1</v>
      </c>
      <c r="V4683" s="13">
        <f>IF(OR(Table2[[#This Row],[7d_positivity_public]]=0,ISBLANK(Table2[[#This Row],[7d_positivity_public]])),"",(Table2[[#This Row],[7d_positivity_public]]-Table2[[#This Row],[7d_positivity_all]])/Table2[[#This Row],[7d_positivity_public]])</f>
        <v>1</v>
      </c>
      <c r="W4683" s="13"/>
    </row>
    <row r="4684" spans="1:23" x14ac:dyDescent="0.25">
      <c r="A4684" s="10">
        <v>44550</v>
      </c>
      <c r="B4684">
        <v>434</v>
      </c>
      <c r="C4684" t="s">
        <v>300</v>
      </c>
      <c r="D4684">
        <v>12</v>
      </c>
      <c r="E4684">
        <v>13</v>
      </c>
      <c r="F4684">
        <v>-1</v>
      </c>
      <c r="G4684">
        <v>22</v>
      </c>
      <c r="H4684">
        <v>87</v>
      </c>
      <c r="I4684">
        <v>25</v>
      </c>
      <c r="J4684">
        <v>82</v>
      </c>
      <c r="K4684">
        <v>88</v>
      </c>
      <c r="L4684">
        <v>85</v>
      </c>
      <c r="M4684">
        <v>90</v>
      </c>
      <c r="N4684">
        <v>83</v>
      </c>
      <c r="O4684">
        <v>73</v>
      </c>
      <c r="P4684">
        <v>84</v>
      </c>
      <c r="Q4684">
        <v>79</v>
      </c>
      <c r="R4684">
        <v>87</v>
      </c>
      <c r="S4684">
        <v>49</v>
      </c>
      <c r="T4684" s="34">
        <f>_xlfn.XLOOKUP(B4684,'LHA Demog pivot'!$B$4:$B$93,'LHA Demog pivot'!$C$4:$C$93,,,1)</f>
        <v>11235</v>
      </c>
      <c r="U4684" s="36">
        <f>ROUND(Table2[[#This Row],[LHA_Pop_2016]]*Table2[[#This Row],[C_ADR_7day]]/100000*7,0)</f>
        <v>9</v>
      </c>
      <c r="V4684" s="13">
        <f>IF(OR(Table2[[#This Row],[7d_positivity_public]]=0,ISBLANK(Table2[[#This Row],[7d_positivity_public]])),"",(Table2[[#This Row],[7d_positivity_public]]-Table2[[#This Row],[7d_positivity_all]])/Table2[[#This Row],[7d_positivity_public]])</f>
        <v>1</v>
      </c>
      <c r="W4684" s="13"/>
    </row>
    <row r="4685" spans="1:23" x14ac:dyDescent="0.25">
      <c r="A4685" s="10">
        <v>44550</v>
      </c>
      <c r="B4685">
        <v>510</v>
      </c>
      <c r="C4685" t="s">
        <v>301</v>
      </c>
      <c r="D4685">
        <v>0</v>
      </c>
      <c r="E4685">
        <v>0</v>
      </c>
      <c r="F4685">
        <v>0</v>
      </c>
      <c r="G4685">
        <v>20</v>
      </c>
      <c r="H4685">
        <v>91</v>
      </c>
      <c r="I4685">
        <v>32</v>
      </c>
      <c r="J4685">
        <v>86</v>
      </c>
      <c r="K4685">
        <v>91</v>
      </c>
      <c r="L4685">
        <v>90</v>
      </c>
      <c r="M4685">
        <v>92</v>
      </c>
      <c r="N4685">
        <v>87</v>
      </c>
      <c r="O4685">
        <v>81</v>
      </c>
      <c r="P4685">
        <v>87</v>
      </c>
      <c r="Q4685">
        <v>85</v>
      </c>
      <c r="R4685">
        <v>89</v>
      </c>
      <c r="S4685">
        <v>72</v>
      </c>
      <c r="T4685" s="34">
        <f>_xlfn.XLOOKUP(B4685,'LHA Demog pivot'!$B$4:$B$93,'LHA Demog pivot'!$C$4:$C$93,,,1)</f>
        <v>4198</v>
      </c>
      <c r="U4685" s="36">
        <f>ROUND(Table2[[#This Row],[LHA_Pop_2016]]*Table2[[#This Row],[C_ADR_7day]]/100000*7,0)</f>
        <v>0</v>
      </c>
      <c r="V4685" s="13">
        <f>IF(OR(Table2[[#This Row],[7d_positivity_public]]=0,ISBLANK(Table2[[#This Row],[7d_positivity_public]])),"",(Table2[[#This Row],[7d_positivity_public]]-Table2[[#This Row],[7d_positivity_all]])/Table2[[#This Row],[7d_positivity_public]])</f>
        <v>1</v>
      </c>
      <c r="W4685" s="13"/>
    </row>
    <row r="4686" spans="1:23" x14ac:dyDescent="0.25">
      <c r="A4686" s="10">
        <v>44550</v>
      </c>
      <c r="B4686">
        <v>512</v>
      </c>
      <c r="C4686" t="s">
        <v>304</v>
      </c>
      <c r="D4686">
        <v>5</v>
      </c>
      <c r="E4686">
        <v>8</v>
      </c>
      <c r="F4686">
        <v>-3</v>
      </c>
      <c r="G4686">
        <v>8</v>
      </c>
      <c r="H4686">
        <v>91</v>
      </c>
      <c r="I4686">
        <v>27</v>
      </c>
      <c r="J4686">
        <v>84</v>
      </c>
      <c r="K4686">
        <v>92</v>
      </c>
      <c r="L4686">
        <v>91</v>
      </c>
      <c r="M4686">
        <v>92</v>
      </c>
      <c r="N4686">
        <v>86</v>
      </c>
      <c r="O4686">
        <v>77</v>
      </c>
      <c r="P4686">
        <v>86</v>
      </c>
      <c r="Q4686">
        <v>84</v>
      </c>
      <c r="R4686">
        <v>90</v>
      </c>
      <c r="S4686">
        <v>58</v>
      </c>
      <c r="T4686" s="34">
        <f>_xlfn.XLOOKUP(B4686,'LHA Demog pivot'!$B$4:$B$93,'LHA Demog pivot'!$C$4:$C$93,,,1)</f>
        <v>13501</v>
      </c>
      <c r="U4686" s="36">
        <f>ROUND(Table2[[#This Row],[LHA_Pop_2016]]*Table2[[#This Row],[C_ADR_7day]]/100000*7,0)</f>
        <v>5</v>
      </c>
      <c r="V4686" s="13">
        <f>IF(OR(Table2[[#This Row],[7d_positivity_public]]=0,ISBLANK(Table2[[#This Row],[7d_positivity_public]])),"",(Table2[[#This Row],[7d_positivity_public]]-Table2[[#This Row],[7d_positivity_all]])/Table2[[#This Row],[7d_positivity_public]])</f>
        <v>1</v>
      </c>
      <c r="W4686" s="13"/>
    </row>
    <row r="4687" spans="1:23" x14ac:dyDescent="0.25">
      <c r="A4687" s="10">
        <v>44550</v>
      </c>
      <c r="B4687">
        <v>513</v>
      </c>
      <c r="C4687" t="s">
        <v>305</v>
      </c>
      <c r="D4687">
        <v>25</v>
      </c>
      <c r="E4687">
        <v>19</v>
      </c>
      <c r="F4687">
        <v>6</v>
      </c>
      <c r="G4687">
        <v>16</v>
      </c>
      <c r="H4687">
        <v>86</v>
      </c>
      <c r="I4687">
        <v>16</v>
      </c>
      <c r="J4687">
        <v>76</v>
      </c>
      <c r="K4687">
        <v>87</v>
      </c>
      <c r="L4687">
        <v>86</v>
      </c>
      <c r="M4687">
        <v>88</v>
      </c>
      <c r="N4687">
        <v>80</v>
      </c>
      <c r="O4687">
        <v>63</v>
      </c>
      <c r="P4687">
        <v>82</v>
      </c>
      <c r="Q4687">
        <v>79</v>
      </c>
      <c r="R4687">
        <v>85</v>
      </c>
      <c r="S4687">
        <v>61</v>
      </c>
      <c r="T4687" s="34">
        <f>_xlfn.XLOOKUP(B4687,'LHA Demog pivot'!$B$4:$B$93,'LHA Demog pivot'!$C$4:$C$93,,,1)</f>
        <v>4223</v>
      </c>
      <c r="U4687" s="36">
        <f>ROUND(Table2[[#This Row],[LHA_Pop_2016]]*Table2[[#This Row],[C_ADR_7day]]/100000*7,0)</f>
        <v>7</v>
      </c>
      <c r="V4687" s="13">
        <f>IF(OR(Table2[[#This Row],[7d_positivity_public]]=0,ISBLANK(Table2[[#This Row],[7d_positivity_public]])),"",(Table2[[#This Row],[7d_positivity_public]]-Table2[[#This Row],[7d_positivity_all]])/Table2[[#This Row],[7d_positivity_public]])</f>
        <v>1</v>
      </c>
      <c r="W4687" s="13"/>
    </row>
    <row r="4688" spans="1:23" x14ac:dyDescent="0.25">
      <c r="A4688" s="10">
        <v>44550</v>
      </c>
      <c r="B4688">
        <v>514</v>
      </c>
      <c r="C4688" t="s">
        <v>306</v>
      </c>
      <c r="D4688">
        <v>6</v>
      </c>
      <c r="E4688">
        <v>3</v>
      </c>
      <c r="F4688">
        <v>3</v>
      </c>
      <c r="G4688">
        <v>14</v>
      </c>
      <c r="H4688">
        <v>82</v>
      </c>
      <c r="I4688">
        <v>19</v>
      </c>
      <c r="J4688">
        <v>67</v>
      </c>
      <c r="K4688">
        <v>83</v>
      </c>
      <c r="L4688">
        <v>80</v>
      </c>
      <c r="M4688">
        <v>86</v>
      </c>
      <c r="N4688">
        <v>77</v>
      </c>
      <c r="O4688">
        <v>61</v>
      </c>
      <c r="P4688">
        <v>78</v>
      </c>
      <c r="Q4688">
        <v>73</v>
      </c>
      <c r="R4688">
        <v>83</v>
      </c>
      <c r="S4688">
        <v>62</v>
      </c>
      <c r="T4688" s="34">
        <f>_xlfn.XLOOKUP(B4688,'LHA Demog pivot'!$B$4:$B$93,'LHA Demog pivot'!$C$4:$C$93,,,1)</f>
        <v>16414</v>
      </c>
      <c r="U4688" s="36">
        <f>ROUND(Table2[[#This Row],[LHA_Pop_2016]]*Table2[[#This Row],[C_ADR_7day]]/100000*7,0)</f>
        <v>7</v>
      </c>
      <c r="V4688" s="13">
        <f>IF(OR(Table2[[#This Row],[7d_positivity_public]]=0,ISBLANK(Table2[[#This Row],[7d_positivity_public]])),"",(Table2[[#This Row],[7d_positivity_public]]-Table2[[#This Row],[7d_positivity_all]])/Table2[[#This Row],[7d_positivity_public]])</f>
        <v>1</v>
      </c>
      <c r="W4688" s="13"/>
    </row>
    <row r="4689" spans="1:23" x14ac:dyDescent="0.25">
      <c r="A4689" s="10">
        <v>44550</v>
      </c>
      <c r="B4689">
        <v>515</v>
      </c>
      <c r="C4689" t="s">
        <v>307</v>
      </c>
      <c r="D4689">
        <v>55</v>
      </c>
      <c r="E4689">
        <v>13</v>
      </c>
      <c r="F4689">
        <v>42</v>
      </c>
      <c r="G4689">
        <v>30</v>
      </c>
      <c r="H4689">
        <v>100</v>
      </c>
      <c r="I4689">
        <v>24</v>
      </c>
      <c r="J4689">
        <v>78</v>
      </c>
      <c r="K4689">
        <v>100</v>
      </c>
      <c r="L4689">
        <v>100</v>
      </c>
      <c r="M4689">
        <v>100</v>
      </c>
      <c r="N4689">
        <v>97</v>
      </c>
      <c r="O4689">
        <v>73</v>
      </c>
      <c r="P4689">
        <v>99</v>
      </c>
      <c r="Q4689">
        <v>100</v>
      </c>
      <c r="R4689">
        <v>97</v>
      </c>
      <c r="S4689">
        <v>66</v>
      </c>
      <c r="T4689" s="34">
        <f>_xlfn.XLOOKUP(B4689,'LHA Demog pivot'!$B$4:$B$93,'LHA Demog pivot'!$C$4:$C$93,,,1)</f>
        <v>9090</v>
      </c>
      <c r="U4689" s="36">
        <f>ROUND(Table2[[#This Row],[LHA_Pop_2016]]*Table2[[#This Row],[C_ADR_7day]]/100000*7,0)</f>
        <v>35</v>
      </c>
      <c r="V4689" s="13">
        <f>IF(OR(Table2[[#This Row],[7d_positivity_public]]=0,ISBLANK(Table2[[#This Row],[7d_positivity_public]])),"",(Table2[[#This Row],[7d_positivity_public]]-Table2[[#This Row],[7d_positivity_all]])/Table2[[#This Row],[7d_positivity_public]])</f>
        <v>1</v>
      </c>
      <c r="W4689" s="13"/>
    </row>
    <row r="4690" spans="1:23" x14ac:dyDescent="0.25">
      <c r="A4690" s="10">
        <v>44550</v>
      </c>
      <c r="B4690">
        <v>517</v>
      </c>
      <c r="C4690" t="s">
        <v>308</v>
      </c>
      <c r="D4690">
        <v>12</v>
      </c>
      <c r="E4690">
        <v>14</v>
      </c>
      <c r="F4690">
        <v>-2</v>
      </c>
      <c r="G4690">
        <v>12</v>
      </c>
      <c r="H4690">
        <v>88</v>
      </c>
      <c r="I4690">
        <v>28</v>
      </c>
      <c r="J4690">
        <v>79</v>
      </c>
      <c r="K4690">
        <v>89</v>
      </c>
      <c r="L4690">
        <v>87</v>
      </c>
      <c r="M4690">
        <v>90</v>
      </c>
      <c r="N4690">
        <v>83</v>
      </c>
      <c r="O4690">
        <v>70</v>
      </c>
      <c r="P4690">
        <v>84</v>
      </c>
      <c r="Q4690">
        <v>82</v>
      </c>
      <c r="R4690">
        <v>88</v>
      </c>
      <c r="S4690">
        <v>63</v>
      </c>
      <c r="T4690" s="34">
        <f>_xlfn.XLOOKUP(B4690,'LHA Demog pivot'!$B$4:$B$93,'LHA Demog pivot'!$C$4:$C$93,,,1)</f>
        <v>20250</v>
      </c>
      <c r="U4690" s="36">
        <f>ROUND(Table2[[#This Row],[LHA_Pop_2016]]*Table2[[#This Row],[C_ADR_7day]]/100000*7,0)</f>
        <v>17</v>
      </c>
      <c r="V4690" s="13">
        <f>IF(OR(Table2[[#This Row],[7d_positivity_public]]=0,ISBLANK(Table2[[#This Row],[7d_positivity_public]])),"",(Table2[[#This Row],[7d_positivity_public]]-Table2[[#This Row],[7d_positivity_all]])/Table2[[#This Row],[7d_positivity_public]])</f>
        <v>1</v>
      </c>
      <c r="W4690" s="13"/>
    </row>
    <row r="4691" spans="1:23" x14ac:dyDescent="0.25">
      <c r="A4691" s="10">
        <v>44550</v>
      </c>
      <c r="B4691">
        <v>518</v>
      </c>
      <c r="C4691" t="s">
        <v>309</v>
      </c>
      <c r="D4691">
        <v>7</v>
      </c>
      <c r="E4691">
        <v>0</v>
      </c>
      <c r="F4691">
        <v>7</v>
      </c>
      <c r="G4691">
        <v>20</v>
      </c>
      <c r="H4691">
        <v>93</v>
      </c>
      <c r="I4691">
        <v>46</v>
      </c>
      <c r="J4691">
        <v>86</v>
      </c>
      <c r="K4691">
        <v>94</v>
      </c>
      <c r="L4691">
        <v>94</v>
      </c>
      <c r="M4691">
        <v>94</v>
      </c>
      <c r="N4691">
        <v>89</v>
      </c>
      <c r="O4691">
        <v>77</v>
      </c>
      <c r="P4691">
        <v>90</v>
      </c>
      <c r="Q4691">
        <v>89</v>
      </c>
      <c r="R4691">
        <v>91</v>
      </c>
      <c r="S4691">
        <v>68</v>
      </c>
      <c r="T4691" s="34">
        <f>_xlfn.XLOOKUP(B4691,'LHA Demog pivot'!$B$4:$B$93,'LHA Demog pivot'!$C$4:$C$93,,,1)</f>
        <v>1880</v>
      </c>
      <c r="U4691" s="36">
        <f>ROUND(Table2[[#This Row],[LHA_Pop_2016]]*Table2[[#This Row],[C_ADR_7day]]/100000*7,0)</f>
        <v>1</v>
      </c>
      <c r="V4691" s="13">
        <f>IF(OR(Table2[[#This Row],[7d_positivity_public]]=0,ISBLANK(Table2[[#This Row],[7d_positivity_public]])),"",(Table2[[#This Row],[7d_positivity_public]]-Table2[[#This Row],[7d_positivity_all]])/Table2[[#This Row],[7d_positivity_public]])</f>
        <v>1</v>
      </c>
      <c r="W4691" s="13"/>
    </row>
    <row r="4692" spans="1:23" x14ac:dyDescent="0.25">
      <c r="A4692" s="10">
        <v>44550</v>
      </c>
      <c r="B4692">
        <v>521</v>
      </c>
      <c r="C4692" t="s">
        <v>310</v>
      </c>
      <c r="D4692">
        <v>11</v>
      </c>
      <c r="E4692">
        <v>12</v>
      </c>
      <c r="F4692">
        <v>-1</v>
      </c>
      <c r="G4692">
        <v>14</v>
      </c>
      <c r="H4692">
        <v>80</v>
      </c>
      <c r="I4692">
        <v>21</v>
      </c>
      <c r="J4692">
        <v>69</v>
      </c>
      <c r="K4692">
        <v>81</v>
      </c>
      <c r="L4692">
        <v>75</v>
      </c>
      <c r="M4692">
        <v>85</v>
      </c>
      <c r="N4692">
        <v>75</v>
      </c>
      <c r="O4692">
        <v>63</v>
      </c>
      <c r="P4692">
        <v>76</v>
      </c>
      <c r="Q4692">
        <v>68</v>
      </c>
      <c r="R4692">
        <v>82</v>
      </c>
      <c r="S4692">
        <v>62</v>
      </c>
      <c r="T4692" s="34">
        <f>_xlfn.XLOOKUP(B4692,'LHA Demog pivot'!$B$4:$B$93,'LHA Demog pivot'!$C$4:$C$93,,,1)</f>
        <v>23205</v>
      </c>
      <c r="U4692" s="36">
        <f>ROUND(Table2[[#This Row],[LHA_Pop_2016]]*Table2[[#This Row],[C_ADR_7day]]/100000*7,0)</f>
        <v>18</v>
      </c>
      <c r="V4692" s="13">
        <f>IF(OR(Table2[[#This Row],[7d_positivity_public]]=0,ISBLANK(Table2[[#This Row],[7d_positivity_public]])),"",(Table2[[#This Row],[7d_positivity_public]]-Table2[[#This Row],[7d_positivity_all]])/Table2[[#This Row],[7d_positivity_public]])</f>
        <v>1</v>
      </c>
      <c r="W4692" s="13"/>
    </row>
    <row r="4693" spans="1:23" x14ac:dyDescent="0.25">
      <c r="A4693" s="10">
        <v>44550</v>
      </c>
      <c r="B4693">
        <v>522</v>
      </c>
      <c r="C4693" t="s">
        <v>311</v>
      </c>
      <c r="D4693">
        <v>7</v>
      </c>
      <c r="E4693">
        <v>7</v>
      </c>
      <c r="F4693">
        <v>0</v>
      </c>
      <c r="G4693">
        <v>18</v>
      </c>
      <c r="H4693">
        <v>79</v>
      </c>
      <c r="I4693">
        <v>24</v>
      </c>
      <c r="J4693">
        <v>60</v>
      </c>
      <c r="K4693">
        <v>81</v>
      </c>
      <c r="L4693">
        <v>76</v>
      </c>
      <c r="M4693">
        <v>84</v>
      </c>
      <c r="N4693">
        <v>75</v>
      </c>
      <c r="O4693">
        <v>54</v>
      </c>
      <c r="P4693">
        <v>77</v>
      </c>
      <c r="Q4693">
        <v>70</v>
      </c>
      <c r="R4693">
        <v>82</v>
      </c>
      <c r="S4693">
        <v>64</v>
      </c>
      <c r="T4693" s="34">
        <f>_xlfn.XLOOKUP(B4693,'LHA Demog pivot'!$B$4:$B$93,'LHA Demog pivot'!$C$4:$C$93,,,1)</f>
        <v>6256</v>
      </c>
      <c r="U4693" s="36">
        <f>ROUND(Table2[[#This Row],[LHA_Pop_2016]]*Table2[[#This Row],[C_ADR_7day]]/100000*7,0)</f>
        <v>3</v>
      </c>
      <c r="V4693" s="13">
        <f>IF(OR(Table2[[#This Row],[7d_positivity_public]]=0,ISBLANK(Table2[[#This Row],[7d_positivity_public]])),"",(Table2[[#This Row],[7d_positivity_public]]-Table2[[#This Row],[7d_positivity_all]])/Table2[[#This Row],[7d_positivity_public]])</f>
        <v>1</v>
      </c>
      <c r="W4693" s="13"/>
    </row>
    <row r="4694" spans="1:23" x14ac:dyDescent="0.25">
      <c r="A4694" s="10">
        <v>44550</v>
      </c>
      <c r="B4694">
        <v>523</v>
      </c>
      <c r="C4694" t="s">
        <v>312</v>
      </c>
      <c r="D4694">
        <v>2</v>
      </c>
      <c r="E4694">
        <v>1</v>
      </c>
      <c r="F4694">
        <v>1</v>
      </c>
      <c r="G4694">
        <v>3</v>
      </c>
      <c r="H4694">
        <v>76</v>
      </c>
      <c r="I4694">
        <v>13</v>
      </c>
      <c r="J4694">
        <v>62</v>
      </c>
      <c r="K4694">
        <v>78</v>
      </c>
      <c r="L4694">
        <v>72</v>
      </c>
      <c r="M4694">
        <v>83</v>
      </c>
      <c r="N4694">
        <v>71</v>
      </c>
      <c r="O4694">
        <v>55</v>
      </c>
      <c r="P4694">
        <v>73</v>
      </c>
      <c r="Q4694">
        <v>65</v>
      </c>
      <c r="R4694">
        <v>80</v>
      </c>
      <c r="S4694">
        <v>55</v>
      </c>
      <c r="T4694" s="34">
        <f>_xlfn.XLOOKUP(B4694,'LHA Demog pivot'!$B$4:$B$93,'LHA Demog pivot'!$C$4:$C$93,,,1)</f>
        <v>15857</v>
      </c>
      <c r="U4694" s="36">
        <f>ROUND(Table2[[#This Row],[LHA_Pop_2016]]*Table2[[#This Row],[C_ADR_7day]]/100000*7,0)</f>
        <v>2</v>
      </c>
      <c r="V4694" s="13">
        <f>IF(OR(Table2[[#This Row],[7d_positivity_public]]=0,ISBLANK(Table2[[#This Row],[7d_positivity_public]])),"",(Table2[[#This Row],[7d_positivity_public]]-Table2[[#This Row],[7d_positivity_all]])/Table2[[#This Row],[7d_positivity_public]])</f>
        <v>1</v>
      </c>
      <c r="W4694" s="13"/>
    </row>
    <row r="4695" spans="1:23" x14ac:dyDescent="0.25">
      <c r="A4695" s="10">
        <v>44550</v>
      </c>
      <c r="B4695">
        <v>524</v>
      </c>
      <c r="C4695" t="s">
        <v>313</v>
      </c>
      <c r="D4695">
        <v>8</v>
      </c>
      <c r="E4695">
        <v>8</v>
      </c>
      <c r="F4695">
        <v>0</v>
      </c>
      <c r="G4695">
        <v>9</v>
      </c>
      <c r="H4695">
        <v>88</v>
      </c>
      <c r="I4695">
        <v>22</v>
      </c>
      <c r="J4695">
        <v>77</v>
      </c>
      <c r="K4695">
        <v>89</v>
      </c>
      <c r="L4695">
        <v>88</v>
      </c>
      <c r="M4695">
        <v>91</v>
      </c>
      <c r="N4695">
        <v>83</v>
      </c>
      <c r="O4695">
        <v>72</v>
      </c>
      <c r="P4695">
        <v>84</v>
      </c>
      <c r="Q4695">
        <v>81</v>
      </c>
      <c r="R4695">
        <v>88</v>
      </c>
      <c r="S4695">
        <v>66</v>
      </c>
      <c r="T4695" s="34">
        <f>_xlfn.XLOOKUP(B4695,'LHA Demog pivot'!$B$4:$B$93,'LHA Demog pivot'!$C$4:$C$93,,,1)</f>
        <v>95077</v>
      </c>
      <c r="U4695" s="36">
        <f>ROUND(Table2[[#This Row],[LHA_Pop_2016]]*Table2[[#This Row],[C_ADR_7day]]/100000*7,0)</f>
        <v>53</v>
      </c>
      <c r="V4695" s="13">
        <f>IF(OR(Table2[[#This Row],[7d_positivity_public]]=0,ISBLANK(Table2[[#This Row],[7d_positivity_public]])),"",(Table2[[#This Row],[7d_positivity_public]]-Table2[[#This Row],[7d_positivity_all]])/Table2[[#This Row],[7d_positivity_public]])</f>
        <v>1</v>
      </c>
      <c r="W4695" s="13"/>
    </row>
    <row r="4696" spans="1:23" x14ac:dyDescent="0.25">
      <c r="A4696" s="10">
        <v>44550</v>
      </c>
      <c r="B4696">
        <v>531</v>
      </c>
      <c r="C4696" t="s">
        <v>314</v>
      </c>
      <c r="D4696">
        <v>6</v>
      </c>
      <c r="E4696">
        <v>13</v>
      </c>
      <c r="F4696">
        <v>-7</v>
      </c>
      <c r="G4696">
        <v>11</v>
      </c>
      <c r="H4696">
        <v>71</v>
      </c>
      <c r="I4696">
        <v>12</v>
      </c>
      <c r="J4696">
        <v>51</v>
      </c>
      <c r="K4696">
        <v>73</v>
      </c>
      <c r="L4696">
        <v>68</v>
      </c>
      <c r="M4696">
        <v>79</v>
      </c>
      <c r="N4696">
        <v>65</v>
      </c>
      <c r="O4696">
        <v>44</v>
      </c>
      <c r="P4696">
        <v>67</v>
      </c>
      <c r="Q4696">
        <v>60</v>
      </c>
      <c r="R4696">
        <v>75</v>
      </c>
      <c r="S4696">
        <v>57</v>
      </c>
      <c r="T4696" s="34">
        <f>_xlfn.XLOOKUP(B4696,'LHA Demog pivot'!$B$4:$B$93,'LHA Demog pivot'!$C$4:$C$93,,,1)</f>
        <v>26850</v>
      </c>
      <c r="U4696" s="36">
        <f>ROUND(Table2[[#This Row],[LHA_Pop_2016]]*Table2[[#This Row],[C_ADR_7day]]/100000*7,0)</f>
        <v>11</v>
      </c>
      <c r="V4696" s="13">
        <f>IF(OR(Table2[[#This Row],[7d_positivity_public]]=0,ISBLANK(Table2[[#This Row],[7d_positivity_public]])),"",(Table2[[#This Row],[7d_positivity_public]]-Table2[[#This Row],[7d_positivity_all]])/Table2[[#This Row],[7d_positivity_public]])</f>
        <v>1</v>
      </c>
      <c r="W4696" s="13"/>
    </row>
    <row r="4697" spans="1:23" x14ac:dyDescent="0.25">
      <c r="A4697" s="10">
        <v>44550</v>
      </c>
      <c r="B4697">
        <v>532</v>
      </c>
      <c r="C4697" t="s">
        <v>315</v>
      </c>
      <c r="D4697">
        <v>14</v>
      </c>
      <c r="E4697">
        <v>17</v>
      </c>
      <c r="F4697">
        <v>-3</v>
      </c>
      <c r="G4697">
        <v>15</v>
      </c>
      <c r="H4697">
        <v>75</v>
      </c>
      <c r="I4697">
        <v>10</v>
      </c>
      <c r="J4697">
        <v>54</v>
      </c>
      <c r="K4697">
        <v>77</v>
      </c>
      <c r="L4697">
        <v>74</v>
      </c>
      <c r="M4697">
        <v>82</v>
      </c>
      <c r="N4697">
        <v>68</v>
      </c>
      <c r="O4697">
        <v>49</v>
      </c>
      <c r="P4697">
        <v>71</v>
      </c>
      <c r="Q4697">
        <v>67</v>
      </c>
      <c r="R4697">
        <v>78</v>
      </c>
      <c r="S4697">
        <v>51</v>
      </c>
      <c r="T4697" s="34">
        <f>_xlfn.XLOOKUP(B4697,'LHA Demog pivot'!$B$4:$B$93,'LHA Demog pivot'!$C$4:$C$93,,,1)</f>
        <v>35521</v>
      </c>
      <c r="U4697" s="36">
        <f>ROUND(Table2[[#This Row],[LHA_Pop_2016]]*Table2[[#This Row],[C_ADR_7day]]/100000*7,0)</f>
        <v>35</v>
      </c>
      <c r="V4697" s="13">
        <f>IF(OR(Table2[[#This Row],[7d_positivity_public]]=0,ISBLANK(Table2[[#This Row],[7d_positivity_public]])),"",(Table2[[#This Row],[7d_positivity_public]]-Table2[[#This Row],[7d_positivity_all]])/Table2[[#This Row],[7d_positivity_public]])</f>
        <v>1</v>
      </c>
      <c r="W4697" s="13"/>
    </row>
    <row r="4698" spans="1:23" x14ac:dyDescent="0.25">
      <c r="A4698" s="10">
        <v>44550</v>
      </c>
      <c r="B4698">
        <v>533</v>
      </c>
      <c r="C4698" t="s">
        <v>316</v>
      </c>
      <c r="D4698">
        <v>8</v>
      </c>
      <c r="E4698">
        <v>8</v>
      </c>
      <c r="F4698">
        <v>0</v>
      </c>
      <c r="G4698">
        <v>13</v>
      </c>
      <c r="H4698">
        <v>74</v>
      </c>
      <c r="I4698">
        <v>13</v>
      </c>
      <c r="J4698">
        <v>63</v>
      </c>
      <c r="K4698">
        <v>75</v>
      </c>
      <c r="L4698">
        <v>71</v>
      </c>
      <c r="M4698">
        <v>79</v>
      </c>
      <c r="N4698">
        <v>67</v>
      </c>
      <c r="O4698">
        <v>53</v>
      </c>
      <c r="P4698">
        <v>69</v>
      </c>
      <c r="Q4698">
        <v>63</v>
      </c>
      <c r="R4698">
        <v>75</v>
      </c>
      <c r="S4698">
        <v>54</v>
      </c>
      <c r="T4698" s="34">
        <f>_xlfn.XLOOKUP(B4698,'LHA Demog pivot'!$B$4:$B$93,'LHA Demog pivot'!$C$4:$C$93,,,1)</f>
        <v>5514</v>
      </c>
      <c r="U4698" s="36">
        <f>ROUND(Table2[[#This Row],[LHA_Pop_2016]]*Table2[[#This Row],[C_ADR_7day]]/100000*7,0)</f>
        <v>3</v>
      </c>
      <c r="V4698" s="13">
        <f>IF(OR(Table2[[#This Row],[7d_positivity_public]]=0,ISBLANK(Table2[[#This Row],[7d_positivity_public]])),"",(Table2[[#This Row],[7d_positivity_public]]-Table2[[#This Row],[7d_positivity_all]])/Table2[[#This Row],[7d_positivity_public]])</f>
        <v>1</v>
      </c>
      <c r="W4698" s="13"/>
    </row>
    <row r="4699" spans="1:23" x14ac:dyDescent="0.25">
      <c r="A4699" s="10">
        <v>44550</v>
      </c>
      <c r="B4699">
        <v>555</v>
      </c>
      <c r="C4699" t="s">
        <v>317</v>
      </c>
      <c r="D4699">
        <v>14</v>
      </c>
      <c r="E4699">
        <v>7</v>
      </c>
      <c r="F4699">
        <v>7</v>
      </c>
      <c r="G4699">
        <v>29</v>
      </c>
      <c r="H4699">
        <v>92</v>
      </c>
      <c r="I4699">
        <v>6</v>
      </c>
      <c r="J4699">
        <v>71</v>
      </c>
      <c r="K4699">
        <v>94</v>
      </c>
      <c r="L4699">
        <v>94</v>
      </c>
      <c r="M4699">
        <v>93</v>
      </c>
      <c r="N4699">
        <v>84</v>
      </c>
      <c r="O4699">
        <v>62</v>
      </c>
      <c r="P4699">
        <v>86</v>
      </c>
      <c r="Q4699">
        <v>82</v>
      </c>
      <c r="R4699">
        <v>89</v>
      </c>
      <c r="S4699">
        <v>68</v>
      </c>
      <c r="T4699" s="34">
        <f>_xlfn.XLOOKUP(B4699,'LHA Demog pivot'!$B$4:$B$93,'LHA Demog pivot'!$C$4:$C$93,,,1)</f>
        <v>2049</v>
      </c>
      <c r="U4699" s="36">
        <f>ROUND(Table2[[#This Row],[LHA_Pop_2016]]*Table2[[#This Row],[C_ADR_7day]]/100000*7,0)</f>
        <v>2</v>
      </c>
      <c r="V4699" s="13">
        <f>IF(OR(Table2[[#This Row],[7d_positivity_public]]=0,ISBLANK(Table2[[#This Row],[7d_positivity_public]])),"",(Table2[[#This Row],[7d_positivity_public]]-Table2[[#This Row],[7d_positivity_all]])/Table2[[#This Row],[7d_positivity_public]])</f>
        <v>1</v>
      </c>
      <c r="W4699" s="13"/>
    </row>
    <row r="4700" spans="1:23" x14ac:dyDescent="0.25">
      <c r="A4700" s="10">
        <v>44553</v>
      </c>
      <c r="B4700">
        <v>111</v>
      </c>
      <c r="C4700" t="s">
        <v>242</v>
      </c>
      <c r="D4700">
        <v>8</v>
      </c>
      <c r="E4700">
        <v>19</v>
      </c>
      <c r="F4700">
        <v>-11</v>
      </c>
      <c r="G4700">
        <v>3</v>
      </c>
      <c r="H4700">
        <v>89</v>
      </c>
      <c r="I4700">
        <v>29</v>
      </c>
      <c r="J4700">
        <v>81</v>
      </c>
      <c r="K4700">
        <v>90</v>
      </c>
      <c r="L4700">
        <v>89</v>
      </c>
      <c r="M4700">
        <v>90</v>
      </c>
      <c r="N4700">
        <v>85</v>
      </c>
      <c r="O4700">
        <v>76</v>
      </c>
      <c r="P4700">
        <v>86</v>
      </c>
      <c r="Q4700">
        <v>84</v>
      </c>
      <c r="R4700">
        <v>88</v>
      </c>
      <c r="S4700">
        <v>65</v>
      </c>
      <c r="T4700" s="34">
        <f>_xlfn.XLOOKUP(B4700,'LHA Demog pivot'!$B$4:$B$93,'LHA Demog pivot'!$C$4:$C$93,,,1)</f>
        <v>15531</v>
      </c>
      <c r="U4700" s="36">
        <f>ROUND(Table2[[#This Row],[LHA_Pop_2016]]*Table2[[#This Row],[C_ADR_7day]]/100000*7,0)</f>
        <v>9</v>
      </c>
      <c r="V4700" s="13"/>
      <c r="W4700" s="13"/>
    </row>
    <row r="4701" spans="1:23" x14ac:dyDescent="0.25">
      <c r="A4701" s="10">
        <v>44553</v>
      </c>
      <c r="B4701">
        <v>112</v>
      </c>
      <c r="C4701" t="s">
        <v>243</v>
      </c>
      <c r="D4701">
        <v>7</v>
      </c>
      <c r="E4701">
        <v>5</v>
      </c>
      <c r="F4701">
        <v>2</v>
      </c>
      <c r="G4701">
        <v>4</v>
      </c>
      <c r="H4701">
        <v>86</v>
      </c>
      <c r="I4701">
        <v>27</v>
      </c>
      <c r="J4701">
        <v>78</v>
      </c>
      <c r="K4701">
        <v>87</v>
      </c>
      <c r="L4701">
        <v>83</v>
      </c>
      <c r="M4701">
        <v>90</v>
      </c>
      <c r="N4701">
        <v>83</v>
      </c>
      <c r="O4701">
        <v>72</v>
      </c>
      <c r="P4701">
        <v>84</v>
      </c>
      <c r="Q4701">
        <v>78</v>
      </c>
      <c r="R4701">
        <v>89</v>
      </c>
      <c r="S4701">
        <v>71</v>
      </c>
      <c r="T4701" s="34">
        <f>_xlfn.XLOOKUP(B4701,'LHA Demog pivot'!$B$4:$B$93,'LHA Demog pivot'!$C$4:$C$93,,,1)</f>
        <v>26248</v>
      </c>
      <c r="U4701" s="36">
        <f>ROUND(Table2[[#This Row],[LHA_Pop_2016]]*Table2[[#This Row],[C_ADR_7day]]/100000*7,0)</f>
        <v>13</v>
      </c>
      <c r="V4701" s="13"/>
      <c r="W4701" s="13"/>
    </row>
    <row r="4702" spans="1:23" x14ac:dyDescent="0.25">
      <c r="A4702" s="10">
        <v>44553</v>
      </c>
      <c r="B4702">
        <v>113</v>
      </c>
      <c r="C4702" t="s">
        <v>244</v>
      </c>
      <c r="D4702">
        <v>20</v>
      </c>
      <c r="E4702">
        <v>17</v>
      </c>
      <c r="F4702">
        <v>3</v>
      </c>
      <c r="G4702">
        <v>10</v>
      </c>
      <c r="H4702">
        <v>91</v>
      </c>
      <c r="I4702">
        <v>42</v>
      </c>
      <c r="J4702">
        <v>91</v>
      </c>
      <c r="K4702">
        <v>91</v>
      </c>
      <c r="L4702">
        <v>88</v>
      </c>
      <c r="M4702">
        <v>93</v>
      </c>
      <c r="N4702">
        <v>88</v>
      </c>
      <c r="O4702">
        <v>85</v>
      </c>
      <c r="P4702">
        <v>88</v>
      </c>
      <c r="Q4702">
        <v>84</v>
      </c>
      <c r="R4702">
        <v>91</v>
      </c>
      <c r="S4702">
        <v>77</v>
      </c>
      <c r="T4702" s="34">
        <f>_xlfn.XLOOKUP(B4702,'LHA Demog pivot'!$B$4:$B$93,'LHA Demog pivot'!$C$4:$C$93,,,1)</f>
        <v>9178</v>
      </c>
      <c r="U4702" s="36">
        <f>ROUND(Table2[[#This Row],[LHA_Pop_2016]]*Table2[[#This Row],[C_ADR_7day]]/100000*7,0)</f>
        <v>13</v>
      </c>
      <c r="V4702" s="13"/>
      <c r="W4702" s="13"/>
    </row>
    <row r="4703" spans="1:23" x14ac:dyDescent="0.25">
      <c r="A4703" s="10">
        <v>44553</v>
      </c>
      <c r="B4703">
        <v>114</v>
      </c>
      <c r="C4703" t="s">
        <v>245</v>
      </c>
      <c r="D4703">
        <v>22</v>
      </c>
      <c r="E4703">
        <v>12</v>
      </c>
      <c r="F4703">
        <v>10</v>
      </c>
      <c r="G4703">
        <v>9</v>
      </c>
      <c r="H4703">
        <v>93</v>
      </c>
      <c r="I4703">
        <v>29</v>
      </c>
      <c r="J4703">
        <v>81</v>
      </c>
      <c r="K4703">
        <v>94</v>
      </c>
      <c r="L4703">
        <v>94</v>
      </c>
      <c r="M4703">
        <v>94</v>
      </c>
      <c r="N4703">
        <v>89</v>
      </c>
      <c r="O4703">
        <v>73</v>
      </c>
      <c r="P4703">
        <v>90</v>
      </c>
      <c r="Q4703">
        <v>88</v>
      </c>
      <c r="R4703">
        <v>93</v>
      </c>
      <c r="S4703">
        <v>70</v>
      </c>
      <c r="T4703" s="34">
        <f>_xlfn.XLOOKUP(B4703,'LHA Demog pivot'!$B$4:$B$93,'LHA Demog pivot'!$C$4:$C$93,,,1)</f>
        <v>9487</v>
      </c>
      <c r="U4703" s="36">
        <f>ROUND(Table2[[#This Row],[LHA_Pop_2016]]*Table2[[#This Row],[C_ADR_7day]]/100000*7,0)</f>
        <v>15</v>
      </c>
      <c r="V4703" s="13"/>
      <c r="W4703" s="13"/>
    </row>
    <row r="4704" spans="1:23" x14ac:dyDescent="0.25">
      <c r="A4704" s="10">
        <v>44553</v>
      </c>
      <c r="B4704">
        <v>115</v>
      </c>
      <c r="C4704" t="s">
        <v>246</v>
      </c>
      <c r="D4704">
        <v>2</v>
      </c>
      <c r="E4704">
        <v>1</v>
      </c>
      <c r="F4704">
        <v>1</v>
      </c>
      <c r="G4704">
        <v>1</v>
      </c>
      <c r="H4704">
        <v>76</v>
      </c>
      <c r="I4704">
        <v>19</v>
      </c>
      <c r="J4704">
        <v>54</v>
      </c>
      <c r="K4704">
        <v>77</v>
      </c>
      <c r="L4704">
        <v>67</v>
      </c>
      <c r="M4704">
        <v>83</v>
      </c>
      <c r="N4704">
        <v>72</v>
      </c>
      <c r="O4704">
        <v>49</v>
      </c>
      <c r="P4704">
        <v>73</v>
      </c>
      <c r="Q4704">
        <v>61</v>
      </c>
      <c r="R4704">
        <v>80</v>
      </c>
      <c r="S4704">
        <v>59</v>
      </c>
      <c r="T4704" s="34">
        <f>_xlfn.XLOOKUP(B4704,'LHA Demog pivot'!$B$4:$B$93,'LHA Demog pivot'!$C$4:$C$93,,,1)</f>
        <v>12634</v>
      </c>
      <c r="U4704" s="36">
        <f>ROUND(Table2[[#This Row],[LHA_Pop_2016]]*Table2[[#This Row],[C_ADR_7day]]/100000*7,0)</f>
        <v>2</v>
      </c>
      <c r="V4704" s="13"/>
      <c r="W4704" s="13"/>
    </row>
    <row r="4705" spans="1:23" x14ac:dyDescent="0.25">
      <c r="A4705" s="10">
        <v>44553</v>
      </c>
      <c r="B4705">
        <v>116</v>
      </c>
      <c r="C4705" t="s">
        <v>247</v>
      </c>
      <c r="D4705">
        <v>19</v>
      </c>
      <c r="E4705">
        <v>2</v>
      </c>
      <c r="F4705">
        <v>17</v>
      </c>
      <c r="G4705">
        <v>11</v>
      </c>
      <c r="H4705">
        <v>94</v>
      </c>
      <c r="I4705">
        <v>33</v>
      </c>
      <c r="J4705">
        <v>82</v>
      </c>
      <c r="K4705">
        <v>95</v>
      </c>
      <c r="L4705">
        <v>99</v>
      </c>
      <c r="M4705">
        <v>90</v>
      </c>
      <c r="N4705">
        <v>90</v>
      </c>
      <c r="O4705">
        <v>78</v>
      </c>
      <c r="P4705">
        <v>91</v>
      </c>
      <c r="Q4705">
        <v>93</v>
      </c>
      <c r="R4705">
        <v>88</v>
      </c>
      <c r="S4705">
        <v>69</v>
      </c>
      <c r="T4705" s="34">
        <f>_xlfn.XLOOKUP(B4705,'LHA Demog pivot'!$B$4:$B$93,'LHA Demog pivot'!$C$4:$C$93,,,1)</f>
        <v>6851</v>
      </c>
      <c r="U4705" s="36">
        <f>ROUND(Table2[[#This Row],[LHA_Pop_2016]]*Table2[[#This Row],[C_ADR_7day]]/100000*7,0)</f>
        <v>9</v>
      </c>
      <c r="V4705" s="13"/>
      <c r="W4705" s="13"/>
    </row>
    <row r="4706" spans="1:23" x14ac:dyDescent="0.25">
      <c r="A4706" s="10">
        <v>44553</v>
      </c>
      <c r="B4706">
        <v>121</v>
      </c>
      <c r="C4706" t="s">
        <v>248</v>
      </c>
      <c r="D4706">
        <v>0</v>
      </c>
      <c r="E4706">
        <v>0</v>
      </c>
      <c r="F4706">
        <v>0</v>
      </c>
      <c r="G4706">
        <v>0</v>
      </c>
      <c r="H4706">
        <v>76</v>
      </c>
      <c r="I4706">
        <v>12</v>
      </c>
      <c r="J4706">
        <v>54</v>
      </c>
      <c r="K4706">
        <v>77</v>
      </c>
      <c r="L4706">
        <v>64</v>
      </c>
      <c r="M4706">
        <v>83</v>
      </c>
      <c r="N4706">
        <v>72</v>
      </c>
      <c r="O4706">
        <v>47</v>
      </c>
      <c r="P4706">
        <v>73</v>
      </c>
      <c r="Q4706">
        <v>58</v>
      </c>
      <c r="R4706">
        <v>79</v>
      </c>
      <c r="S4706">
        <v>50</v>
      </c>
      <c r="T4706" s="34">
        <f>_xlfn.XLOOKUP(B4706,'LHA Demog pivot'!$B$4:$B$93,'LHA Demog pivot'!$C$4:$C$93,,,1)</f>
        <v>3209</v>
      </c>
      <c r="U4706" s="36">
        <f>ROUND(Table2[[#This Row],[LHA_Pop_2016]]*Table2[[#This Row],[C_ADR_7day]]/100000*7,0)</f>
        <v>0</v>
      </c>
      <c r="V4706" s="13"/>
      <c r="W4706" s="13"/>
    </row>
    <row r="4707" spans="1:23" x14ac:dyDescent="0.25">
      <c r="A4707" s="10">
        <v>44553</v>
      </c>
      <c r="B4707">
        <v>122</v>
      </c>
      <c r="C4707" t="s">
        <v>249</v>
      </c>
      <c r="D4707">
        <v>10</v>
      </c>
      <c r="E4707">
        <v>3</v>
      </c>
      <c r="F4707">
        <v>7</v>
      </c>
      <c r="G4707">
        <v>7</v>
      </c>
      <c r="H4707">
        <v>80</v>
      </c>
      <c r="I4707">
        <v>17</v>
      </c>
      <c r="J4707">
        <v>69</v>
      </c>
      <c r="K4707">
        <v>81</v>
      </c>
      <c r="L4707">
        <v>77</v>
      </c>
      <c r="M4707">
        <v>85</v>
      </c>
      <c r="N4707">
        <v>77</v>
      </c>
      <c r="O4707">
        <v>64</v>
      </c>
      <c r="P4707">
        <v>78</v>
      </c>
      <c r="Q4707">
        <v>73</v>
      </c>
      <c r="R4707">
        <v>83</v>
      </c>
      <c r="S4707">
        <v>58</v>
      </c>
      <c r="T4707" s="34">
        <f>_xlfn.XLOOKUP(B4707,'LHA Demog pivot'!$B$4:$B$93,'LHA Demog pivot'!$C$4:$C$93,,,1)</f>
        <v>25523</v>
      </c>
      <c r="U4707" s="36">
        <f>ROUND(Table2[[#This Row],[LHA_Pop_2016]]*Table2[[#This Row],[C_ADR_7day]]/100000*7,0)</f>
        <v>18</v>
      </c>
      <c r="V4707" s="13"/>
      <c r="W4707" s="13"/>
    </row>
    <row r="4708" spans="1:23" x14ac:dyDescent="0.25">
      <c r="A4708" s="10">
        <v>44553</v>
      </c>
      <c r="B4708">
        <v>123</v>
      </c>
      <c r="C4708" t="s">
        <v>250</v>
      </c>
      <c r="D4708">
        <v>16</v>
      </c>
      <c r="E4708">
        <v>5</v>
      </c>
      <c r="F4708">
        <v>11</v>
      </c>
      <c r="G4708">
        <v>12</v>
      </c>
      <c r="H4708">
        <v>84</v>
      </c>
      <c r="I4708">
        <v>21</v>
      </c>
      <c r="J4708">
        <v>74</v>
      </c>
      <c r="K4708">
        <v>85</v>
      </c>
      <c r="L4708">
        <v>82</v>
      </c>
      <c r="M4708">
        <v>88</v>
      </c>
      <c r="N4708">
        <v>81</v>
      </c>
      <c r="O4708">
        <v>69</v>
      </c>
      <c r="P4708">
        <v>82</v>
      </c>
      <c r="Q4708">
        <v>78</v>
      </c>
      <c r="R4708">
        <v>86</v>
      </c>
      <c r="S4708">
        <v>70</v>
      </c>
      <c r="T4708" s="34">
        <f>_xlfn.XLOOKUP(B4708,'LHA Demog pivot'!$B$4:$B$93,'LHA Demog pivot'!$C$4:$C$93,,,1)</f>
        <v>13710</v>
      </c>
      <c r="U4708" s="36">
        <f>ROUND(Table2[[#This Row],[LHA_Pop_2016]]*Table2[[#This Row],[C_ADR_7day]]/100000*7,0)</f>
        <v>15</v>
      </c>
      <c r="V4708" s="13"/>
      <c r="W4708" s="13"/>
    </row>
    <row r="4709" spans="1:23" x14ac:dyDescent="0.25">
      <c r="A4709" s="10">
        <v>44553</v>
      </c>
      <c r="B4709">
        <v>124</v>
      </c>
      <c r="C4709" t="s">
        <v>251</v>
      </c>
      <c r="D4709">
        <v>9</v>
      </c>
      <c r="E4709">
        <v>3</v>
      </c>
      <c r="F4709">
        <v>6</v>
      </c>
      <c r="G4709">
        <v>12</v>
      </c>
      <c r="H4709">
        <v>80</v>
      </c>
      <c r="I4709">
        <v>16</v>
      </c>
      <c r="J4709">
        <v>65</v>
      </c>
      <c r="K4709">
        <v>81</v>
      </c>
      <c r="L4709">
        <v>72</v>
      </c>
      <c r="M4709">
        <v>85</v>
      </c>
      <c r="N4709">
        <v>76</v>
      </c>
      <c r="O4709">
        <v>59</v>
      </c>
      <c r="P4709">
        <v>77</v>
      </c>
      <c r="Q4709">
        <v>65</v>
      </c>
      <c r="R4709">
        <v>83</v>
      </c>
      <c r="S4709">
        <v>68</v>
      </c>
      <c r="T4709" s="34">
        <f>_xlfn.XLOOKUP(B4709,'LHA Demog pivot'!$B$4:$B$93,'LHA Demog pivot'!$C$4:$C$93,,,1)</f>
        <v>4501</v>
      </c>
      <c r="U4709" s="36">
        <f>ROUND(Table2[[#This Row],[LHA_Pop_2016]]*Table2[[#This Row],[C_ADR_7day]]/100000*7,0)</f>
        <v>3</v>
      </c>
      <c r="V4709" s="13"/>
      <c r="W4709" s="13"/>
    </row>
    <row r="4710" spans="1:23" x14ac:dyDescent="0.25">
      <c r="A4710" s="10">
        <v>44553</v>
      </c>
      <c r="B4710">
        <v>125</v>
      </c>
      <c r="C4710" t="s">
        <v>252</v>
      </c>
      <c r="D4710">
        <v>13</v>
      </c>
      <c r="E4710">
        <v>1</v>
      </c>
      <c r="F4710">
        <v>12</v>
      </c>
      <c r="G4710">
        <v>8</v>
      </c>
      <c r="H4710">
        <v>90</v>
      </c>
      <c r="I4710">
        <v>34</v>
      </c>
      <c r="J4710">
        <v>86</v>
      </c>
      <c r="K4710">
        <v>90</v>
      </c>
      <c r="L4710">
        <v>87</v>
      </c>
      <c r="M4710">
        <v>92</v>
      </c>
      <c r="N4710">
        <v>87</v>
      </c>
      <c r="O4710">
        <v>80</v>
      </c>
      <c r="P4710">
        <v>88</v>
      </c>
      <c r="Q4710">
        <v>83</v>
      </c>
      <c r="R4710">
        <v>91</v>
      </c>
      <c r="S4710">
        <v>75</v>
      </c>
      <c r="T4710" s="34">
        <f>_xlfn.XLOOKUP(B4710,'LHA Demog pivot'!$B$4:$B$93,'LHA Demog pivot'!$C$4:$C$93,,,1)</f>
        <v>19367</v>
      </c>
      <c r="U4710" s="36">
        <f>ROUND(Table2[[#This Row],[LHA_Pop_2016]]*Table2[[#This Row],[C_ADR_7day]]/100000*7,0)</f>
        <v>18</v>
      </c>
      <c r="V4710" s="13"/>
      <c r="W4710" s="13"/>
    </row>
    <row r="4711" spans="1:23" x14ac:dyDescent="0.25">
      <c r="A4711" s="10">
        <v>44553</v>
      </c>
      <c r="B4711">
        <v>126</v>
      </c>
      <c r="C4711" t="s">
        <v>83</v>
      </c>
      <c r="D4711">
        <v>13</v>
      </c>
      <c r="E4711">
        <v>0</v>
      </c>
      <c r="F4711">
        <v>13</v>
      </c>
      <c r="G4711">
        <v>11</v>
      </c>
      <c r="H4711">
        <v>81</v>
      </c>
      <c r="I4711">
        <v>16</v>
      </c>
      <c r="J4711">
        <v>63</v>
      </c>
      <c r="K4711">
        <v>82</v>
      </c>
      <c r="L4711">
        <v>74</v>
      </c>
      <c r="M4711">
        <v>86</v>
      </c>
      <c r="N4711">
        <v>78</v>
      </c>
      <c r="O4711">
        <v>58</v>
      </c>
      <c r="P4711">
        <v>79</v>
      </c>
      <c r="Q4711">
        <v>69</v>
      </c>
      <c r="R4711">
        <v>84</v>
      </c>
      <c r="S4711">
        <v>56</v>
      </c>
      <c r="T4711" s="34">
        <f>_xlfn.XLOOKUP(B4711,'LHA Demog pivot'!$B$4:$B$93,'LHA Demog pivot'!$C$4:$C$93,,,1)</f>
        <v>8611</v>
      </c>
      <c r="U4711" s="36">
        <f>ROUND(Table2[[#This Row],[LHA_Pop_2016]]*Table2[[#This Row],[C_ADR_7day]]/100000*7,0)</f>
        <v>8</v>
      </c>
      <c r="V4711" s="13"/>
      <c r="W4711" s="13"/>
    </row>
    <row r="4712" spans="1:23" x14ac:dyDescent="0.25">
      <c r="A4712" s="10">
        <v>44553</v>
      </c>
      <c r="B4712">
        <v>127</v>
      </c>
      <c r="C4712" t="s">
        <v>84</v>
      </c>
      <c r="D4712">
        <v>4</v>
      </c>
      <c r="E4712">
        <v>12</v>
      </c>
      <c r="F4712">
        <v>-8</v>
      </c>
      <c r="G4712">
        <v>0</v>
      </c>
      <c r="H4712">
        <v>74</v>
      </c>
      <c r="I4712">
        <v>11</v>
      </c>
      <c r="J4712">
        <v>49</v>
      </c>
      <c r="K4712">
        <v>75</v>
      </c>
      <c r="L4712">
        <v>70</v>
      </c>
      <c r="M4712">
        <v>78</v>
      </c>
      <c r="N4712">
        <v>70</v>
      </c>
      <c r="O4712">
        <v>46</v>
      </c>
      <c r="P4712">
        <v>72</v>
      </c>
      <c r="Q4712">
        <v>62</v>
      </c>
      <c r="R4712">
        <v>76</v>
      </c>
      <c r="S4712">
        <v>55</v>
      </c>
      <c r="T4712" s="34">
        <f>_xlfn.XLOOKUP(B4712,'LHA Demog pivot'!$B$4:$B$93,'LHA Demog pivot'!$C$4:$C$93,,,1)</f>
        <v>3469</v>
      </c>
      <c r="U4712" s="36">
        <f>ROUND(Table2[[#This Row],[LHA_Pop_2016]]*Table2[[#This Row],[C_ADR_7day]]/100000*7,0)</f>
        <v>1</v>
      </c>
      <c r="V4712" s="13"/>
      <c r="W4712" s="13"/>
    </row>
    <row r="4713" spans="1:23" x14ac:dyDescent="0.25">
      <c r="A4713" s="10">
        <v>44553</v>
      </c>
      <c r="B4713">
        <v>131</v>
      </c>
      <c r="C4713" t="s">
        <v>87</v>
      </c>
      <c r="D4713">
        <v>4</v>
      </c>
      <c r="E4713">
        <v>1</v>
      </c>
      <c r="F4713">
        <v>3</v>
      </c>
      <c r="G4713">
        <v>4</v>
      </c>
      <c r="H4713">
        <v>92</v>
      </c>
      <c r="I4713">
        <v>22</v>
      </c>
      <c r="J4713">
        <v>78</v>
      </c>
      <c r="K4713">
        <v>92</v>
      </c>
      <c r="L4713">
        <v>91</v>
      </c>
      <c r="M4713">
        <v>93</v>
      </c>
      <c r="N4713">
        <v>88</v>
      </c>
      <c r="O4713">
        <v>74</v>
      </c>
      <c r="P4713">
        <v>88</v>
      </c>
      <c r="Q4713">
        <v>86</v>
      </c>
      <c r="R4713">
        <v>89</v>
      </c>
      <c r="S4713">
        <v>67</v>
      </c>
      <c r="T4713" s="34">
        <f>_xlfn.XLOOKUP(B4713,'LHA Demog pivot'!$B$4:$B$93,'LHA Demog pivot'!$C$4:$C$93,,,1)</f>
        <v>19231</v>
      </c>
      <c r="U4713" s="36">
        <f>ROUND(Table2[[#This Row],[LHA_Pop_2016]]*Table2[[#This Row],[C_ADR_7day]]/100000*7,0)</f>
        <v>5</v>
      </c>
      <c r="V4713" s="13"/>
      <c r="W4713" s="13"/>
    </row>
    <row r="4714" spans="1:23" x14ac:dyDescent="0.25">
      <c r="A4714" s="10">
        <v>44553</v>
      </c>
      <c r="B4714">
        <v>132</v>
      </c>
      <c r="C4714" t="s">
        <v>89</v>
      </c>
      <c r="D4714">
        <v>4</v>
      </c>
      <c r="E4714">
        <v>4</v>
      </c>
      <c r="F4714">
        <v>0</v>
      </c>
      <c r="G4714">
        <v>3</v>
      </c>
      <c r="H4714">
        <v>89</v>
      </c>
      <c r="I4714">
        <v>31</v>
      </c>
      <c r="J4714">
        <v>86</v>
      </c>
      <c r="K4714">
        <v>89</v>
      </c>
      <c r="L4714">
        <v>85</v>
      </c>
      <c r="M4714">
        <v>91</v>
      </c>
      <c r="N4714">
        <v>86</v>
      </c>
      <c r="O4714">
        <v>80</v>
      </c>
      <c r="P4714">
        <v>86</v>
      </c>
      <c r="Q4714">
        <v>81</v>
      </c>
      <c r="R4714">
        <v>90</v>
      </c>
      <c r="S4714">
        <v>73</v>
      </c>
      <c r="T4714" s="34">
        <f>_xlfn.XLOOKUP(B4714,'LHA Demog pivot'!$B$4:$B$93,'LHA Demog pivot'!$C$4:$C$93,,,1)</f>
        <v>41799</v>
      </c>
      <c r="U4714" s="36">
        <f>ROUND(Table2[[#This Row],[LHA_Pop_2016]]*Table2[[#This Row],[C_ADR_7day]]/100000*7,0)</f>
        <v>12</v>
      </c>
      <c r="V4714" s="13"/>
      <c r="W4714" s="13"/>
    </row>
    <row r="4715" spans="1:23" x14ac:dyDescent="0.25">
      <c r="A4715" s="10">
        <v>44553</v>
      </c>
      <c r="B4715">
        <v>133</v>
      </c>
      <c r="C4715" t="s">
        <v>91</v>
      </c>
      <c r="D4715">
        <v>3</v>
      </c>
      <c r="E4715">
        <v>5</v>
      </c>
      <c r="F4715">
        <v>-2</v>
      </c>
      <c r="G4715">
        <v>0</v>
      </c>
      <c r="H4715">
        <v>84</v>
      </c>
      <c r="I4715">
        <v>20</v>
      </c>
      <c r="J4715">
        <v>70</v>
      </c>
      <c r="K4715">
        <v>84</v>
      </c>
      <c r="L4715">
        <v>85</v>
      </c>
      <c r="M4715">
        <v>84</v>
      </c>
      <c r="N4715">
        <v>80</v>
      </c>
      <c r="O4715">
        <v>62</v>
      </c>
      <c r="P4715">
        <v>81</v>
      </c>
      <c r="Q4715">
        <v>79</v>
      </c>
      <c r="R4715">
        <v>81</v>
      </c>
      <c r="S4715">
        <v>60</v>
      </c>
      <c r="T4715" s="34">
        <f>_xlfn.XLOOKUP(B4715,'LHA Demog pivot'!$B$4:$B$93,'LHA Demog pivot'!$C$4:$C$93,,,1)</f>
        <v>5101</v>
      </c>
      <c r="U4715" s="36">
        <f>ROUND(Table2[[#This Row],[LHA_Pop_2016]]*Table2[[#This Row],[C_ADR_7day]]/100000*7,0)</f>
        <v>1</v>
      </c>
      <c r="V4715" s="13"/>
      <c r="W4715" s="13"/>
    </row>
    <row r="4716" spans="1:23" x14ac:dyDescent="0.25">
      <c r="A4716" s="10">
        <v>44553</v>
      </c>
      <c r="B4716">
        <v>134</v>
      </c>
      <c r="C4716" t="s">
        <v>93</v>
      </c>
      <c r="D4716">
        <v>3</v>
      </c>
      <c r="E4716">
        <v>0</v>
      </c>
      <c r="F4716">
        <v>3</v>
      </c>
      <c r="G4716">
        <v>3</v>
      </c>
      <c r="H4716">
        <v>84</v>
      </c>
      <c r="I4716">
        <v>20</v>
      </c>
      <c r="J4716">
        <v>73</v>
      </c>
      <c r="K4716">
        <v>85</v>
      </c>
      <c r="L4716">
        <v>82</v>
      </c>
      <c r="M4716">
        <v>86</v>
      </c>
      <c r="N4716">
        <v>80</v>
      </c>
      <c r="O4716">
        <v>65</v>
      </c>
      <c r="P4716">
        <v>81</v>
      </c>
      <c r="Q4716">
        <v>76</v>
      </c>
      <c r="R4716">
        <v>84</v>
      </c>
      <c r="S4716">
        <v>60</v>
      </c>
      <c r="T4716" s="34">
        <f>_xlfn.XLOOKUP(B4716,'LHA Demog pivot'!$B$4:$B$93,'LHA Demog pivot'!$C$4:$C$93,,,1)</f>
        <v>4781</v>
      </c>
      <c r="U4716" s="36">
        <f>ROUND(Table2[[#This Row],[LHA_Pop_2016]]*Table2[[#This Row],[C_ADR_7day]]/100000*7,0)</f>
        <v>1</v>
      </c>
      <c r="V4716" s="13"/>
      <c r="W4716" s="13"/>
    </row>
    <row r="4717" spans="1:23" x14ac:dyDescent="0.25">
      <c r="A4717" s="10">
        <v>44553</v>
      </c>
      <c r="B4717">
        <v>135</v>
      </c>
      <c r="C4717" t="s">
        <v>95</v>
      </c>
      <c r="D4717">
        <v>15</v>
      </c>
      <c r="E4717">
        <v>10</v>
      </c>
      <c r="F4717">
        <v>5</v>
      </c>
      <c r="G4717">
        <v>11</v>
      </c>
      <c r="H4717">
        <v>79</v>
      </c>
      <c r="I4717">
        <v>17</v>
      </c>
      <c r="J4717">
        <v>63</v>
      </c>
      <c r="K4717">
        <v>80</v>
      </c>
      <c r="L4717">
        <v>71</v>
      </c>
      <c r="M4717">
        <v>87</v>
      </c>
      <c r="N4717">
        <v>76</v>
      </c>
      <c r="O4717">
        <v>59</v>
      </c>
      <c r="P4717">
        <v>77</v>
      </c>
      <c r="Q4717">
        <v>67</v>
      </c>
      <c r="R4717">
        <v>85</v>
      </c>
      <c r="S4717">
        <v>66</v>
      </c>
      <c r="T4717" s="34">
        <f>_xlfn.XLOOKUP(B4717,'LHA Demog pivot'!$B$4:$B$93,'LHA Demog pivot'!$C$4:$C$93,,,1)</f>
        <v>10220</v>
      </c>
      <c r="U4717" s="36">
        <f>ROUND(Table2[[#This Row],[LHA_Pop_2016]]*Table2[[#This Row],[C_ADR_7day]]/100000*7,0)</f>
        <v>11</v>
      </c>
      <c r="V4717" s="13"/>
      <c r="W4717" s="13"/>
    </row>
    <row r="4718" spans="1:23" x14ac:dyDescent="0.25">
      <c r="A4718" s="10">
        <v>44553</v>
      </c>
      <c r="B4718">
        <v>136</v>
      </c>
      <c r="C4718" t="s">
        <v>253</v>
      </c>
      <c r="D4718">
        <v>12</v>
      </c>
      <c r="E4718">
        <v>10</v>
      </c>
      <c r="F4718">
        <v>2</v>
      </c>
      <c r="G4718">
        <v>6</v>
      </c>
      <c r="H4718">
        <v>85</v>
      </c>
      <c r="I4718">
        <v>25</v>
      </c>
      <c r="J4718">
        <v>79</v>
      </c>
      <c r="K4718">
        <v>86</v>
      </c>
      <c r="L4718">
        <v>80</v>
      </c>
      <c r="M4718">
        <v>90</v>
      </c>
      <c r="N4718">
        <v>82</v>
      </c>
      <c r="O4718">
        <v>74</v>
      </c>
      <c r="P4718">
        <v>83</v>
      </c>
      <c r="Q4718">
        <v>75</v>
      </c>
      <c r="R4718">
        <v>88</v>
      </c>
      <c r="S4718">
        <v>73</v>
      </c>
      <c r="T4718" s="34">
        <f>_xlfn.XLOOKUP(B4718,'LHA Demog pivot'!$B$4:$B$93,'LHA Demog pivot'!$C$4:$C$93,,,1)</f>
        <v>66849</v>
      </c>
      <c r="U4718" s="36">
        <f>ROUND(Table2[[#This Row],[LHA_Pop_2016]]*Table2[[#This Row],[C_ADR_7day]]/100000*7,0)</f>
        <v>56</v>
      </c>
      <c r="V4718" s="13"/>
      <c r="W4718" s="13"/>
    </row>
    <row r="4719" spans="1:23" x14ac:dyDescent="0.25">
      <c r="A4719" s="10">
        <v>44553</v>
      </c>
      <c r="B4719">
        <v>137</v>
      </c>
      <c r="C4719" t="s">
        <v>254</v>
      </c>
      <c r="D4719">
        <v>14</v>
      </c>
      <c r="E4719">
        <v>11</v>
      </c>
      <c r="F4719">
        <v>3</v>
      </c>
      <c r="G4719">
        <v>7</v>
      </c>
      <c r="H4719">
        <v>89</v>
      </c>
      <c r="I4719">
        <v>30</v>
      </c>
      <c r="J4719">
        <v>81</v>
      </c>
      <c r="K4719">
        <v>90</v>
      </c>
      <c r="L4719">
        <v>89</v>
      </c>
      <c r="M4719">
        <v>91</v>
      </c>
      <c r="N4719">
        <v>86</v>
      </c>
      <c r="O4719">
        <v>76</v>
      </c>
      <c r="P4719">
        <v>87</v>
      </c>
      <c r="Q4719">
        <v>85</v>
      </c>
      <c r="R4719">
        <v>89</v>
      </c>
      <c r="S4719">
        <v>67</v>
      </c>
      <c r="T4719" s="34">
        <f>_xlfn.XLOOKUP(B4719,'LHA Demog pivot'!$B$4:$B$93,'LHA Demog pivot'!$C$4:$C$93,,,1)</f>
        <v>194882</v>
      </c>
      <c r="U4719" s="36">
        <f>ROUND(Table2[[#This Row],[LHA_Pop_2016]]*Table2[[#This Row],[C_ADR_7day]]/100000*7,0)</f>
        <v>191</v>
      </c>
      <c r="V4719" s="13"/>
      <c r="W4719" s="13"/>
    </row>
    <row r="4720" spans="1:23" x14ac:dyDescent="0.25">
      <c r="A4720" s="10">
        <v>44553</v>
      </c>
      <c r="B4720">
        <v>138</v>
      </c>
      <c r="C4720" t="s">
        <v>116</v>
      </c>
      <c r="D4720">
        <v>2</v>
      </c>
      <c r="E4720">
        <v>10</v>
      </c>
      <c r="F4720">
        <v>-8</v>
      </c>
      <c r="G4720">
        <v>2</v>
      </c>
      <c r="H4720">
        <v>88</v>
      </c>
      <c r="I4720">
        <v>28</v>
      </c>
      <c r="J4720">
        <v>82</v>
      </c>
      <c r="K4720">
        <v>88</v>
      </c>
      <c r="L4720">
        <v>83</v>
      </c>
      <c r="M4720">
        <v>92</v>
      </c>
      <c r="N4720">
        <v>86</v>
      </c>
      <c r="O4720">
        <v>77</v>
      </c>
      <c r="P4720">
        <v>86</v>
      </c>
      <c r="Q4720">
        <v>80</v>
      </c>
      <c r="R4720">
        <v>90</v>
      </c>
      <c r="S4720">
        <v>70</v>
      </c>
      <c r="T4720" s="34">
        <f>_xlfn.XLOOKUP(B4720,'LHA Demog pivot'!$B$4:$B$93,'LHA Demog pivot'!$C$4:$C$93,,,1)</f>
        <v>12110</v>
      </c>
      <c r="U4720" s="36">
        <f>ROUND(Table2[[#This Row],[LHA_Pop_2016]]*Table2[[#This Row],[C_ADR_7day]]/100000*7,0)</f>
        <v>2</v>
      </c>
      <c r="V4720" s="13"/>
      <c r="W4720" s="13"/>
    </row>
    <row r="4721" spans="1:23" x14ac:dyDescent="0.25">
      <c r="A4721" s="10">
        <v>44553</v>
      </c>
      <c r="B4721">
        <v>139</v>
      </c>
      <c r="C4721" t="s">
        <v>118</v>
      </c>
      <c r="D4721">
        <v>13</v>
      </c>
      <c r="E4721">
        <v>22</v>
      </c>
      <c r="F4721">
        <v>-9</v>
      </c>
      <c r="G4721">
        <v>7</v>
      </c>
      <c r="H4721">
        <v>74</v>
      </c>
      <c r="I4721">
        <v>16</v>
      </c>
      <c r="J4721">
        <v>47</v>
      </c>
      <c r="K4721">
        <v>76</v>
      </c>
      <c r="L4721">
        <v>64</v>
      </c>
      <c r="M4721">
        <v>83</v>
      </c>
      <c r="N4721">
        <v>70</v>
      </c>
      <c r="O4721">
        <v>42</v>
      </c>
      <c r="P4721">
        <v>72</v>
      </c>
      <c r="Q4721">
        <v>58</v>
      </c>
      <c r="R4721">
        <v>81</v>
      </c>
      <c r="S4721">
        <v>61</v>
      </c>
      <c r="T4721" s="34">
        <f>_xlfn.XLOOKUP(B4721,'LHA Demog pivot'!$B$4:$B$93,'LHA Demog pivot'!$C$4:$C$93,,,1)</f>
        <v>7285</v>
      </c>
      <c r="U4721" s="36">
        <f>ROUND(Table2[[#This Row],[LHA_Pop_2016]]*Table2[[#This Row],[C_ADR_7day]]/100000*7,0)</f>
        <v>7</v>
      </c>
      <c r="V4721" s="13"/>
      <c r="W4721" s="13"/>
    </row>
    <row r="4722" spans="1:23" x14ac:dyDescent="0.25">
      <c r="A4722" s="10">
        <v>44553</v>
      </c>
      <c r="B4722">
        <v>141</v>
      </c>
      <c r="C4722" t="s">
        <v>255</v>
      </c>
      <c r="D4722">
        <v>94</v>
      </c>
      <c r="E4722">
        <v>0</v>
      </c>
      <c r="F4722">
        <v>94</v>
      </c>
      <c r="G4722">
        <v>28</v>
      </c>
      <c r="H4722">
        <v>97</v>
      </c>
      <c r="I4722">
        <v>33</v>
      </c>
      <c r="J4722">
        <v>89</v>
      </c>
      <c r="K4722">
        <v>97</v>
      </c>
      <c r="L4722">
        <v>100</v>
      </c>
      <c r="M4722">
        <v>94</v>
      </c>
      <c r="N4722">
        <v>93</v>
      </c>
      <c r="O4722">
        <v>82</v>
      </c>
      <c r="P4722">
        <v>94</v>
      </c>
      <c r="Q4722">
        <v>95</v>
      </c>
      <c r="R4722">
        <v>92</v>
      </c>
      <c r="S4722">
        <v>78</v>
      </c>
      <c r="T4722" s="34">
        <f>_xlfn.XLOOKUP(B4722,'LHA Demog pivot'!$B$4:$B$93,'LHA Demog pivot'!$C$4:$C$93,,,1)</f>
        <v>8085</v>
      </c>
      <c r="U4722" s="36">
        <f>ROUND(Table2[[#This Row],[LHA_Pop_2016]]*Table2[[#This Row],[C_ADR_7day]]/100000*7,0)</f>
        <v>53</v>
      </c>
      <c r="V4722" s="13"/>
      <c r="W4722" s="13"/>
    </row>
    <row r="4723" spans="1:23" x14ac:dyDescent="0.25">
      <c r="A4723" s="10">
        <v>44553</v>
      </c>
      <c r="B4723">
        <v>142</v>
      </c>
      <c r="C4723" t="s">
        <v>120</v>
      </c>
      <c r="D4723">
        <v>20</v>
      </c>
      <c r="E4723">
        <v>7</v>
      </c>
      <c r="F4723">
        <v>13</v>
      </c>
      <c r="G4723">
        <v>15</v>
      </c>
      <c r="H4723">
        <v>82</v>
      </c>
      <c r="I4723">
        <v>19</v>
      </c>
      <c r="J4723">
        <v>69</v>
      </c>
      <c r="K4723">
        <v>83</v>
      </c>
      <c r="L4723">
        <v>75</v>
      </c>
      <c r="M4723">
        <v>88</v>
      </c>
      <c r="N4723">
        <v>79</v>
      </c>
      <c r="O4723">
        <v>64</v>
      </c>
      <c r="P4723">
        <v>80</v>
      </c>
      <c r="Q4723">
        <v>70</v>
      </c>
      <c r="R4723">
        <v>86</v>
      </c>
      <c r="S4723">
        <v>69</v>
      </c>
      <c r="T4723" s="34">
        <f>_xlfn.XLOOKUP(B4723,'LHA Demog pivot'!$B$4:$B$93,'LHA Demog pivot'!$C$4:$C$93,,,1)</f>
        <v>33648</v>
      </c>
      <c r="U4723" s="36">
        <f>ROUND(Table2[[#This Row],[LHA_Pop_2016]]*Table2[[#This Row],[C_ADR_7day]]/100000*7,0)</f>
        <v>47</v>
      </c>
      <c r="V4723" s="13"/>
      <c r="W4723" s="13"/>
    </row>
    <row r="4724" spans="1:23" x14ac:dyDescent="0.25">
      <c r="A4724" s="10">
        <v>44553</v>
      </c>
      <c r="B4724">
        <v>143</v>
      </c>
      <c r="C4724" t="s">
        <v>256</v>
      </c>
      <c r="D4724">
        <v>14</v>
      </c>
      <c r="E4724">
        <v>18</v>
      </c>
      <c r="F4724">
        <v>-4</v>
      </c>
      <c r="G4724">
        <v>8</v>
      </c>
      <c r="H4724">
        <v>90</v>
      </c>
      <c r="I4724">
        <v>22</v>
      </c>
      <c r="J4724">
        <v>83</v>
      </c>
      <c r="K4724">
        <v>91</v>
      </c>
      <c r="L4724">
        <v>90</v>
      </c>
      <c r="M4724">
        <v>92</v>
      </c>
      <c r="N4724">
        <v>87</v>
      </c>
      <c r="O4724">
        <v>79</v>
      </c>
      <c r="P4724">
        <v>88</v>
      </c>
      <c r="Q4724">
        <v>85</v>
      </c>
      <c r="R4724">
        <v>90</v>
      </c>
      <c r="S4724">
        <v>72</v>
      </c>
      <c r="T4724" s="34">
        <f>_xlfn.XLOOKUP(B4724,'LHA Demog pivot'!$B$4:$B$93,'LHA Demog pivot'!$C$4:$C$93,,,1)</f>
        <v>113287</v>
      </c>
      <c r="U4724" s="36">
        <f>ROUND(Table2[[#This Row],[LHA_Pop_2016]]*Table2[[#This Row],[C_ADR_7day]]/100000*7,0)</f>
        <v>111</v>
      </c>
      <c r="V4724" s="13"/>
      <c r="W4724" s="13"/>
    </row>
    <row r="4725" spans="1:23" x14ac:dyDescent="0.25">
      <c r="A4725" s="10">
        <v>44553</v>
      </c>
      <c r="B4725">
        <v>144</v>
      </c>
      <c r="C4725" t="s">
        <v>257</v>
      </c>
      <c r="D4725">
        <v>7</v>
      </c>
      <c r="E4725">
        <v>4</v>
      </c>
      <c r="F4725">
        <v>3</v>
      </c>
      <c r="G4725">
        <v>5</v>
      </c>
      <c r="H4725">
        <v>78</v>
      </c>
      <c r="I4725">
        <v>18</v>
      </c>
      <c r="J4725">
        <v>64</v>
      </c>
      <c r="K4725">
        <v>79</v>
      </c>
      <c r="L4725">
        <v>69</v>
      </c>
      <c r="M4725">
        <v>84</v>
      </c>
      <c r="N4725">
        <v>75</v>
      </c>
      <c r="O4725">
        <v>59</v>
      </c>
      <c r="P4725">
        <v>76</v>
      </c>
      <c r="Q4725">
        <v>62</v>
      </c>
      <c r="R4725">
        <v>82</v>
      </c>
      <c r="S4725">
        <v>60</v>
      </c>
      <c r="T4725" s="34">
        <f>_xlfn.XLOOKUP(B4725,'LHA Demog pivot'!$B$4:$B$93,'LHA Demog pivot'!$C$4:$C$93,,,1)</f>
        <v>14112</v>
      </c>
      <c r="U4725" s="36">
        <f>ROUND(Table2[[#This Row],[LHA_Pop_2016]]*Table2[[#This Row],[C_ADR_7day]]/100000*7,0)</f>
        <v>7</v>
      </c>
      <c r="V4725" s="13"/>
      <c r="W4725" s="13"/>
    </row>
    <row r="4726" spans="1:23" x14ac:dyDescent="0.25">
      <c r="A4726" s="10">
        <v>44553</v>
      </c>
      <c r="B4726">
        <v>145</v>
      </c>
      <c r="C4726" t="s">
        <v>258</v>
      </c>
      <c r="D4726">
        <v>30</v>
      </c>
      <c r="E4726">
        <v>7</v>
      </c>
      <c r="F4726">
        <v>23</v>
      </c>
      <c r="G4726">
        <v>12</v>
      </c>
      <c r="H4726">
        <v>79</v>
      </c>
      <c r="I4726">
        <v>22</v>
      </c>
      <c r="J4726">
        <v>65</v>
      </c>
      <c r="K4726">
        <v>80</v>
      </c>
      <c r="L4726">
        <v>74</v>
      </c>
      <c r="M4726">
        <v>83</v>
      </c>
      <c r="N4726">
        <v>75</v>
      </c>
      <c r="O4726">
        <v>61</v>
      </c>
      <c r="P4726">
        <v>76</v>
      </c>
      <c r="Q4726">
        <v>69</v>
      </c>
      <c r="R4726">
        <v>80</v>
      </c>
      <c r="S4726">
        <v>63</v>
      </c>
      <c r="T4726" s="34">
        <f>_xlfn.XLOOKUP(B4726,'LHA Demog pivot'!$B$4:$B$93,'LHA Demog pivot'!$C$4:$C$93,,,1)</f>
        <v>4050</v>
      </c>
      <c r="U4726" s="36">
        <f>ROUND(Table2[[#This Row],[LHA_Pop_2016]]*Table2[[#This Row],[C_ADR_7day]]/100000*7,0)</f>
        <v>9</v>
      </c>
      <c r="V4726" s="13"/>
      <c r="W4726" s="13"/>
    </row>
    <row r="4727" spans="1:23" x14ac:dyDescent="0.25">
      <c r="A4727" s="10">
        <v>44553</v>
      </c>
      <c r="B4727">
        <v>146</v>
      </c>
      <c r="C4727" t="s">
        <v>259</v>
      </c>
      <c r="D4727">
        <v>34</v>
      </c>
      <c r="E4727">
        <v>44</v>
      </c>
      <c r="F4727">
        <v>-10</v>
      </c>
      <c r="G4727">
        <v>15</v>
      </c>
      <c r="H4727">
        <v>80</v>
      </c>
      <c r="I4727">
        <v>19</v>
      </c>
      <c r="J4727">
        <v>70</v>
      </c>
      <c r="K4727">
        <v>81</v>
      </c>
      <c r="L4727">
        <v>76</v>
      </c>
      <c r="M4727">
        <v>85</v>
      </c>
      <c r="N4727">
        <v>75</v>
      </c>
      <c r="O4727">
        <v>62</v>
      </c>
      <c r="P4727">
        <v>76</v>
      </c>
      <c r="Q4727">
        <v>69</v>
      </c>
      <c r="R4727">
        <v>82</v>
      </c>
      <c r="S4727">
        <v>61</v>
      </c>
      <c r="T4727" s="34">
        <f>_xlfn.XLOOKUP(B4727,'LHA Demog pivot'!$B$4:$B$93,'LHA Demog pivot'!$C$4:$C$93,,,1)</f>
        <v>24815</v>
      </c>
      <c r="U4727" s="36">
        <f>ROUND(Table2[[#This Row],[LHA_Pop_2016]]*Table2[[#This Row],[C_ADR_7day]]/100000*7,0)</f>
        <v>59</v>
      </c>
      <c r="V4727" s="13"/>
      <c r="W4727" s="13"/>
    </row>
    <row r="4728" spans="1:23" x14ac:dyDescent="0.25">
      <c r="A4728" s="10">
        <v>44553</v>
      </c>
      <c r="B4728">
        <v>147</v>
      </c>
      <c r="C4728" t="s">
        <v>260</v>
      </c>
      <c r="D4728">
        <v>4</v>
      </c>
      <c r="E4728">
        <v>0</v>
      </c>
      <c r="F4728">
        <v>4</v>
      </c>
      <c r="G4728">
        <v>0</v>
      </c>
      <c r="H4728">
        <v>81</v>
      </c>
      <c r="I4728">
        <v>33</v>
      </c>
      <c r="J4728">
        <v>76</v>
      </c>
      <c r="K4728">
        <v>82</v>
      </c>
      <c r="L4728">
        <v>77</v>
      </c>
      <c r="M4728">
        <v>85</v>
      </c>
      <c r="N4728">
        <v>77</v>
      </c>
      <c r="O4728">
        <v>69</v>
      </c>
      <c r="P4728">
        <v>77</v>
      </c>
      <c r="Q4728">
        <v>70</v>
      </c>
      <c r="R4728">
        <v>83</v>
      </c>
      <c r="S4728">
        <v>62</v>
      </c>
      <c r="T4728" s="34">
        <f>_xlfn.XLOOKUP(B4728,'LHA Demog pivot'!$B$4:$B$93,'LHA Demog pivot'!$C$4:$C$93,,,1)</f>
        <v>4012</v>
      </c>
      <c r="U4728" s="36">
        <f>ROUND(Table2[[#This Row],[LHA_Pop_2016]]*Table2[[#This Row],[C_ADR_7day]]/100000*7,0)</f>
        <v>1</v>
      </c>
      <c r="V4728" s="13"/>
      <c r="W4728" s="13"/>
    </row>
    <row r="4729" spans="1:23" x14ac:dyDescent="0.25">
      <c r="A4729" s="10">
        <v>44553</v>
      </c>
      <c r="B4729">
        <v>148</v>
      </c>
      <c r="C4729" t="s">
        <v>261</v>
      </c>
      <c r="D4729">
        <v>8</v>
      </c>
      <c r="E4729">
        <v>40</v>
      </c>
      <c r="F4729">
        <v>-32</v>
      </c>
      <c r="G4729">
        <v>5</v>
      </c>
      <c r="H4729">
        <v>81</v>
      </c>
      <c r="I4729">
        <v>24</v>
      </c>
      <c r="J4729">
        <v>67</v>
      </c>
      <c r="K4729">
        <v>82</v>
      </c>
      <c r="L4729">
        <v>75</v>
      </c>
      <c r="M4729">
        <v>86</v>
      </c>
      <c r="N4729">
        <v>77</v>
      </c>
      <c r="O4729">
        <v>58</v>
      </c>
      <c r="P4729">
        <v>78</v>
      </c>
      <c r="Q4729">
        <v>69</v>
      </c>
      <c r="R4729">
        <v>83</v>
      </c>
      <c r="S4729">
        <v>46</v>
      </c>
      <c r="T4729" s="34">
        <f>_xlfn.XLOOKUP(B4729,'LHA Demog pivot'!$B$4:$B$93,'LHA Demog pivot'!$C$4:$C$93,,,1)</f>
        <v>6548</v>
      </c>
      <c r="U4729" s="36">
        <f>ROUND(Table2[[#This Row],[LHA_Pop_2016]]*Table2[[#This Row],[C_ADR_7day]]/100000*7,0)</f>
        <v>4</v>
      </c>
      <c r="V4729" s="13"/>
      <c r="W4729" s="13"/>
    </row>
    <row r="4730" spans="1:23" x14ac:dyDescent="0.25">
      <c r="A4730" s="10">
        <v>44553</v>
      </c>
      <c r="B4730">
        <v>149</v>
      </c>
      <c r="C4730" t="s">
        <v>124</v>
      </c>
      <c r="D4730">
        <v>5</v>
      </c>
      <c r="E4730">
        <v>0</v>
      </c>
      <c r="F4730">
        <v>5</v>
      </c>
      <c r="G4730">
        <v>6</v>
      </c>
      <c r="H4730">
        <v>82</v>
      </c>
      <c r="I4730">
        <v>11</v>
      </c>
      <c r="J4730">
        <v>73</v>
      </c>
      <c r="K4730">
        <v>83</v>
      </c>
      <c r="L4730">
        <v>77</v>
      </c>
      <c r="M4730">
        <v>88</v>
      </c>
      <c r="N4730">
        <v>78</v>
      </c>
      <c r="O4730">
        <v>66</v>
      </c>
      <c r="P4730">
        <v>79</v>
      </c>
      <c r="Q4730">
        <v>70</v>
      </c>
      <c r="R4730">
        <v>85</v>
      </c>
      <c r="S4730">
        <v>58</v>
      </c>
      <c r="T4730" s="34">
        <f>_xlfn.XLOOKUP(B4730,'LHA Demog pivot'!$B$4:$B$93,'LHA Demog pivot'!$C$4:$C$93,,,1)</f>
        <v>10855</v>
      </c>
      <c r="U4730" s="36">
        <f>ROUND(Table2[[#This Row],[LHA_Pop_2016]]*Table2[[#This Row],[C_ADR_7day]]/100000*7,0)</f>
        <v>4</v>
      </c>
      <c r="V4730" s="13"/>
      <c r="W4730" s="13"/>
    </row>
    <row r="4731" spans="1:23" x14ac:dyDescent="0.25">
      <c r="A4731" s="10">
        <v>44553</v>
      </c>
      <c r="B4731">
        <v>211</v>
      </c>
      <c r="C4731" t="s">
        <v>262</v>
      </c>
      <c r="D4731">
        <v>3</v>
      </c>
      <c r="E4731">
        <v>2</v>
      </c>
      <c r="F4731">
        <v>1</v>
      </c>
      <c r="G4731">
        <v>2</v>
      </c>
      <c r="H4731">
        <v>79</v>
      </c>
      <c r="I4731">
        <v>13</v>
      </c>
      <c r="J4731">
        <v>63</v>
      </c>
      <c r="K4731">
        <v>80</v>
      </c>
      <c r="L4731">
        <v>74</v>
      </c>
      <c r="M4731">
        <v>84</v>
      </c>
      <c r="N4731">
        <v>75</v>
      </c>
      <c r="O4731">
        <v>57</v>
      </c>
      <c r="P4731">
        <v>76</v>
      </c>
      <c r="Q4731">
        <v>68</v>
      </c>
      <c r="R4731">
        <v>81</v>
      </c>
      <c r="S4731">
        <v>60</v>
      </c>
      <c r="T4731" s="34">
        <f>_xlfn.XLOOKUP(B4731,'LHA Demog pivot'!$B$4:$B$93,'LHA Demog pivot'!$C$4:$C$93,,,1)</f>
        <v>8129</v>
      </c>
      <c r="U4731" s="36">
        <f>ROUND(Table2[[#This Row],[LHA_Pop_2016]]*Table2[[#This Row],[C_ADR_7day]]/100000*7,0)</f>
        <v>2</v>
      </c>
      <c r="V4731" s="13"/>
      <c r="W4731" s="13"/>
    </row>
    <row r="4732" spans="1:23" x14ac:dyDescent="0.25">
      <c r="A4732" s="10">
        <v>44553</v>
      </c>
      <c r="B4732">
        <v>212</v>
      </c>
      <c r="C4732" t="s">
        <v>263</v>
      </c>
      <c r="D4732">
        <v>18</v>
      </c>
      <c r="E4732">
        <v>5</v>
      </c>
      <c r="F4732">
        <v>13</v>
      </c>
      <c r="G4732">
        <v>7</v>
      </c>
      <c r="H4732">
        <v>82</v>
      </c>
      <c r="I4732">
        <v>25</v>
      </c>
      <c r="J4732">
        <v>72</v>
      </c>
      <c r="K4732">
        <v>83</v>
      </c>
      <c r="L4732">
        <v>78</v>
      </c>
      <c r="M4732">
        <v>88</v>
      </c>
      <c r="N4732">
        <v>79</v>
      </c>
      <c r="O4732">
        <v>68</v>
      </c>
      <c r="P4732">
        <v>80</v>
      </c>
      <c r="Q4732">
        <v>74</v>
      </c>
      <c r="R4732">
        <v>86</v>
      </c>
      <c r="S4732">
        <v>71</v>
      </c>
      <c r="T4732" s="34">
        <f>_xlfn.XLOOKUP(B4732,'LHA Demog pivot'!$B$4:$B$93,'LHA Demog pivot'!$C$4:$C$93,,,1)</f>
        <v>93177</v>
      </c>
      <c r="U4732" s="36">
        <f>ROUND(Table2[[#This Row],[LHA_Pop_2016]]*Table2[[#This Row],[C_ADR_7day]]/100000*7,0)</f>
        <v>117</v>
      </c>
      <c r="V4732" s="13"/>
      <c r="W4732" s="13"/>
    </row>
    <row r="4733" spans="1:23" x14ac:dyDescent="0.25">
      <c r="A4733" s="10">
        <v>44553</v>
      </c>
      <c r="B4733">
        <v>213</v>
      </c>
      <c r="C4733" t="s">
        <v>264</v>
      </c>
      <c r="D4733">
        <v>13</v>
      </c>
      <c r="E4733">
        <v>5</v>
      </c>
      <c r="F4733">
        <v>8</v>
      </c>
      <c r="G4733">
        <v>7</v>
      </c>
      <c r="H4733">
        <v>89</v>
      </c>
      <c r="I4733">
        <v>21</v>
      </c>
      <c r="J4733">
        <v>82</v>
      </c>
      <c r="K4733">
        <v>90</v>
      </c>
      <c r="L4733">
        <v>90</v>
      </c>
      <c r="M4733">
        <v>90</v>
      </c>
      <c r="N4733">
        <v>86</v>
      </c>
      <c r="O4733">
        <v>77</v>
      </c>
      <c r="P4733">
        <v>87</v>
      </c>
      <c r="Q4733">
        <v>86</v>
      </c>
      <c r="R4733">
        <v>88</v>
      </c>
      <c r="S4733">
        <v>62</v>
      </c>
      <c r="T4733" s="34">
        <f>_xlfn.XLOOKUP(B4733,'LHA Demog pivot'!$B$4:$B$93,'LHA Demog pivot'!$C$4:$C$93,,,1)</f>
        <v>141685</v>
      </c>
      <c r="U4733" s="36">
        <f>ROUND(Table2[[#This Row],[LHA_Pop_2016]]*Table2[[#This Row],[C_ADR_7day]]/100000*7,0)</f>
        <v>129</v>
      </c>
      <c r="V4733" s="13"/>
      <c r="W4733" s="13"/>
    </row>
    <row r="4734" spans="1:23" x14ac:dyDescent="0.25">
      <c r="A4734" s="10">
        <v>44553</v>
      </c>
      <c r="B4734">
        <v>214</v>
      </c>
      <c r="C4734" t="s">
        <v>265</v>
      </c>
      <c r="D4734">
        <v>28</v>
      </c>
      <c r="E4734">
        <v>13</v>
      </c>
      <c r="F4734">
        <v>15</v>
      </c>
      <c r="G4734">
        <v>10</v>
      </c>
      <c r="H4734">
        <v>83</v>
      </c>
      <c r="I4734">
        <v>21</v>
      </c>
      <c r="J4734">
        <v>76</v>
      </c>
      <c r="K4734">
        <v>83</v>
      </c>
      <c r="L4734">
        <v>79</v>
      </c>
      <c r="M4734">
        <v>88</v>
      </c>
      <c r="N4734">
        <v>79</v>
      </c>
      <c r="O4734">
        <v>71</v>
      </c>
      <c r="P4734">
        <v>80</v>
      </c>
      <c r="Q4734">
        <v>75</v>
      </c>
      <c r="R4734">
        <v>86</v>
      </c>
      <c r="S4734">
        <v>64</v>
      </c>
      <c r="T4734" s="34">
        <f>_xlfn.XLOOKUP(B4734,'LHA Demog pivot'!$B$4:$B$93,'LHA Demog pivot'!$C$4:$C$93,,,1)</f>
        <v>43157</v>
      </c>
      <c r="U4734" s="36">
        <f>ROUND(Table2[[#This Row],[LHA_Pop_2016]]*Table2[[#This Row],[C_ADR_7day]]/100000*7,0)</f>
        <v>85</v>
      </c>
      <c r="V4734" s="13"/>
      <c r="W4734" s="13"/>
    </row>
    <row r="4735" spans="1:23" x14ac:dyDescent="0.25">
      <c r="A4735" s="10">
        <v>44553</v>
      </c>
      <c r="B4735">
        <v>215</v>
      </c>
      <c r="C4735" t="s">
        <v>135</v>
      </c>
      <c r="D4735">
        <v>11</v>
      </c>
      <c r="E4735">
        <v>1</v>
      </c>
      <c r="F4735">
        <v>10</v>
      </c>
      <c r="G4735">
        <v>8</v>
      </c>
      <c r="H4735">
        <v>86</v>
      </c>
      <c r="I4735">
        <v>22</v>
      </c>
      <c r="J4735">
        <v>71</v>
      </c>
      <c r="K4735">
        <v>87</v>
      </c>
      <c r="L4735">
        <v>80</v>
      </c>
      <c r="M4735">
        <v>91</v>
      </c>
      <c r="N4735">
        <v>82</v>
      </c>
      <c r="O4735">
        <v>65</v>
      </c>
      <c r="P4735">
        <v>83</v>
      </c>
      <c r="Q4735">
        <v>74</v>
      </c>
      <c r="R4735">
        <v>89</v>
      </c>
      <c r="S4735">
        <v>73</v>
      </c>
      <c r="T4735" s="34">
        <f>_xlfn.XLOOKUP(B4735,'LHA Demog pivot'!$B$4:$B$93,'LHA Demog pivot'!$C$4:$C$93,,,1)</f>
        <v>9696</v>
      </c>
      <c r="U4735" s="36">
        <f>ROUND(Table2[[#This Row],[LHA_Pop_2016]]*Table2[[#This Row],[C_ADR_7day]]/100000*7,0)</f>
        <v>7</v>
      </c>
      <c r="V4735" s="13"/>
      <c r="W4735" s="13"/>
    </row>
    <row r="4736" spans="1:23" x14ac:dyDescent="0.25">
      <c r="A4736" s="10">
        <v>44553</v>
      </c>
      <c r="B4736">
        <v>221</v>
      </c>
      <c r="C4736" t="s">
        <v>136</v>
      </c>
      <c r="D4736">
        <v>33</v>
      </c>
      <c r="E4736">
        <v>11</v>
      </c>
      <c r="F4736">
        <v>22</v>
      </c>
      <c r="G4736">
        <v>12</v>
      </c>
      <c r="H4736">
        <v>94</v>
      </c>
      <c r="I4736">
        <v>43</v>
      </c>
      <c r="J4736">
        <v>93</v>
      </c>
      <c r="K4736">
        <v>95</v>
      </c>
      <c r="L4736">
        <v>96</v>
      </c>
      <c r="M4736">
        <v>92</v>
      </c>
      <c r="N4736">
        <v>92</v>
      </c>
      <c r="O4736">
        <v>89</v>
      </c>
      <c r="P4736">
        <v>92</v>
      </c>
      <c r="Q4736">
        <v>94</v>
      </c>
      <c r="R4736">
        <v>91</v>
      </c>
      <c r="S4736">
        <v>67</v>
      </c>
      <c r="T4736" s="34">
        <f>_xlfn.XLOOKUP(B4736,'LHA Demog pivot'!$B$4:$B$93,'LHA Demog pivot'!$C$4:$C$93,,,1)</f>
        <v>70996</v>
      </c>
      <c r="U4736" s="36">
        <f>ROUND(Table2[[#This Row],[LHA_Pop_2016]]*Table2[[#This Row],[C_ADR_7day]]/100000*7,0)</f>
        <v>164</v>
      </c>
      <c r="V4736" s="13"/>
      <c r="W4736" s="13"/>
    </row>
    <row r="4737" spans="1:23" x14ac:dyDescent="0.25">
      <c r="A4737" s="10">
        <v>44553</v>
      </c>
      <c r="B4737">
        <v>222</v>
      </c>
      <c r="C4737" t="s">
        <v>266</v>
      </c>
      <c r="D4737">
        <v>25</v>
      </c>
      <c r="E4737">
        <v>6</v>
      </c>
      <c r="F4737">
        <v>19</v>
      </c>
      <c r="G4737">
        <v>11</v>
      </c>
      <c r="H4737">
        <v>95</v>
      </c>
      <c r="I4737">
        <v>39</v>
      </c>
      <c r="J4737">
        <v>92</v>
      </c>
      <c r="K4737">
        <v>95</v>
      </c>
      <c r="L4737">
        <v>99</v>
      </c>
      <c r="M4737">
        <v>90</v>
      </c>
      <c r="N4737">
        <v>93</v>
      </c>
      <c r="O4737">
        <v>89</v>
      </c>
      <c r="P4737">
        <v>93</v>
      </c>
      <c r="Q4737">
        <v>97</v>
      </c>
      <c r="R4737">
        <v>89</v>
      </c>
      <c r="S4737">
        <v>64</v>
      </c>
      <c r="T4737" s="34">
        <f>_xlfn.XLOOKUP(B4737,'LHA Demog pivot'!$B$4:$B$93,'LHA Demog pivot'!$C$4:$C$93,,,1)</f>
        <v>232755</v>
      </c>
      <c r="U4737" s="36">
        <f>ROUND(Table2[[#This Row],[LHA_Pop_2016]]*Table2[[#This Row],[C_ADR_7day]]/100000*7,0)</f>
        <v>407</v>
      </c>
      <c r="V4737" s="13"/>
      <c r="W4737" s="13"/>
    </row>
    <row r="4738" spans="1:23" x14ac:dyDescent="0.25">
      <c r="A4738" s="10">
        <v>44553</v>
      </c>
      <c r="B4738">
        <v>223</v>
      </c>
      <c r="C4738" t="s">
        <v>267</v>
      </c>
      <c r="D4738">
        <v>20</v>
      </c>
      <c r="E4738">
        <v>9</v>
      </c>
      <c r="F4738">
        <v>11</v>
      </c>
      <c r="G4738">
        <v>7</v>
      </c>
      <c r="H4738">
        <v>89</v>
      </c>
      <c r="I4738">
        <v>29</v>
      </c>
      <c r="J4738">
        <v>88</v>
      </c>
      <c r="K4738">
        <v>90</v>
      </c>
      <c r="L4738">
        <v>87</v>
      </c>
      <c r="M4738">
        <v>92</v>
      </c>
      <c r="N4738">
        <v>87</v>
      </c>
      <c r="O4738">
        <v>84</v>
      </c>
      <c r="P4738">
        <v>87</v>
      </c>
      <c r="Q4738">
        <v>84</v>
      </c>
      <c r="R4738">
        <v>90</v>
      </c>
      <c r="S4738">
        <v>70</v>
      </c>
      <c r="T4738" s="34">
        <f>_xlfn.XLOOKUP(B4738,'LHA Demog pivot'!$B$4:$B$93,'LHA Demog pivot'!$C$4:$C$93,,,1)</f>
        <v>101101</v>
      </c>
      <c r="U4738" s="36">
        <f>ROUND(Table2[[#This Row],[LHA_Pop_2016]]*Table2[[#This Row],[C_ADR_7day]]/100000*7,0)</f>
        <v>142</v>
      </c>
      <c r="V4738" s="13"/>
      <c r="W4738" s="13"/>
    </row>
    <row r="4739" spans="1:23" x14ac:dyDescent="0.25">
      <c r="A4739" s="10">
        <v>44553</v>
      </c>
      <c r="B4739">
        <v>224</v>
      </c>
      <c r="C4739" t="s">
        <v>268</v>
      </c>
      <c r="D4739">
        <v>23</v>
      </c>
      <c r="E4739">
        <v>8</v>
      </c>
      <c r="F4739">
        <v>15</v>
      </c>
      <c r="G4739">
        <v>8</v>
      </c>
      <c r="H4739">
        <v>93</v>
      </c>
      <c r="I4739">
        <v>38</v>
      </c>
      <c r="J4739">
        <v>91</v>
      </c>
      <c r="K4739">
        <v>93</v>
      </c>
      <c r="L4739">
        <v>93</v>
      </c>
      <c r="M4739">
        <v>92</v>
      </c>
      <c r="N4739">
        <v>91</v>
      </c>
      <c r="O4739">
        <v>88</v>
      </c>
      <c r="P4739">
        <v>91</v>
      </c>
      <c r="Q4739">
        <v>91</v>
      </c>
      <c r="R4739">
        <v>91</v>
      </c>
      <c r="S4739">
        <v>69</v>
      </c>
      <c r="T4739" s="34">
        <f>_xlfn.XLOOKUP(B4739,'LHA Demog pivot'!$B$4:$B$93,'LHA Demog pivot'!$C$4:$C$93,,,1)</f>
        <v>234393</v>
      </c>
      <c r="U4739" s="36">
        <f>ROUND(Table2[[#This Row],[LHA_Pop_2016]]*Table2[[#This Row],[C_ADR_7day]]/100000*7,0)</f>
        <v>377</v>
      </c>
      <c r="V4739" s="13"/>
      <c r="W4739" s="13"/>
    </row>
    <row r="4740" spans="1:23" x14ac:dyDescent="0.25">
      <c r="A4740" s="10">
        <v>44553</v>
      </c>
      <c r="B4740">
        <v>231</v>
      </c>
      <c r="C4740" t="s">
        <v>269</v>
      </c>
      <c r="D4740">
        <v>20</v>
      </c>
      <c r="E4740">
        <v>9</v>
      </c>
      <c r="F4740">
        <v>11</v>
      </c>
      <c r="G4740">
        <v>7</v>
      </c>
      <c r="H4740">
        <v>90</v>
      </c>
      <c r="I4740">
        <v>25</v>
      </c>
      <c r="J4740">
        <v>87</v>
      </c>
      <c r="K4740">
        <v>90</v>
      </c>
      <c r="L4740">
        <v>89</v>
      </c>
      <c r="M4740">
        <v>92</v>
      </c>
      <c r="N4740">
        <v>88</v>
      </c>
      <c r="O4740">
        <v>84</v>
      </c>
      <c r="P4740">
        <v>88</v>
      </c>
      <c r="Q4740">
        <v>86</v>
      </c>
      <c r="R4740">
        <v>90</v>
      </c>
      <c r="S4740">
        <v>68</v>
      </c>
      <c r="T4740" s="34">
        <f>_xlfn.XLOOKUP(B4740,'LHA Demog pivot'!$B$4:$B$93,'LHA Demog pivot'!$C$4:$C$93,,,1)</f>
        <v>143778</v>
      </c>
      <c r="U4740" s="36">
        <f>ROUND(Table2[[#This Row],[LHA_Pop_2016]]*Table2[[#This Row],[C_ADR_7day]]/100000*7,0)</f>
        <v>201</v>
      </c>
      <c r="V4740" s="13"/>
      <c r="W4740" s="13"/>
    </row>
    <row r="4741" spans="1:23" x14ac:dyDescent="0.25">
      <c r="A4741" s="10">
        <v>44553</v>
      </c>
      <c r="B4741">
        <v>232</v>
      </c>
      <c r="C4741" t="s">
        <v>270</v>
      </c>
      <c r="D4741">
        <v>26</v>
      </c>
      <c r="E4741">
        <v>9</v>
      </c>
      <c r="F4741">
        <v>17</v>
      </c>
      <c r="G4741">
        <v>9</v>
      </c>
      <c r="H4741">
        <v>96</v>
      </c>
      <c r="I4741">
        <v>37</v>
      </c>
      <c r="J4741">
        <v>95</v>
      </c>
      <c r="K4741">
        <v>96</v>
      </c>
      <c r="L4741">
        <v>97</v>
      </c>
      <c r="M4741">
        <v>95</v>
      </c>
      <c r="N4741">
        <v>94</v>
      </c>
      <c r="O4741">
        <v>92</v>
      </c>
      <c r="P4741">
        <v>94</v>
      </c>
      <c r="Q4741">
        <v>94</v>
      </c>
      <c r="R4741">
        <v>94</v>
      </c>
      <c r="S4741">
        <v>70</v>
      </c>
      <c r="T4741" s="34">
        <f>_xlfn.XLOOKUP(B4741,'LHA Demog pivot'!$B$4:$B$93,'LHA Demog pivot'!$C$4:$C$93,,,1)</f>
        <v>103064</v>
      </c>
      <c r="U4741" s="36">
        <f>ROUND(Table2[[#This Row],[LHA_Pop_2016]]*Table2[[#This Row],[C_ADR_7day]]/100000*7,0)</f>
        <v>188</v>
      </c>
      <c r="V4741" s="13"/>
      <c r="W4741" s="13"/>
    </row>
    <row r="4742" spans="1:23" x14ac:dyDescent="0.25">
      <c r="A4742" s="10">
        <v>44553</v>
      </c>
      <c r="B4742">
        <v>233</v>
      </c>
      <c r="C4742" t="s">
        <v>271</v>
      </c>
      <c r="D4742">
        <v>13</v>
      </c>
      <c r="E4742">
        <v>7</v>
      </c>
      <c r="F4742">
        <v>6</v>
      </c>
      <c r="G4742">
        <v>7</v>
      </c>
      <c r="H4742">
        <v>96</v>
      </c>
      <c r="I4742">
        <v>21</v>
      </c>
      <c r="J4742">
        <v>90</v>
      </c>
      <c r="K4742">
        <v>96</v>
      </c>
      <c r="L4742">
        <v>98</v>
      </c>
      <c r="M4742">
        <v>94</v>
      </c>
      <c r="N4742">
        <v>93</v>
      </c>
      <c r="O4742">
        <v>85</v>
      </c>
      <c r="P4742">
        <v>93</v>
      </c>
      <c r="Q4742">
        <v>94</v>
      </c>
      <c r="R4742">
        <v>92</v>
      </c>
      <c r="S4742">
        <v>56</v>
      </c>
      <c r="T4742" s="34">
        <f>_xlfn.XLOOKUP(B4742,'LHA Demog pivot'!$B$4:$B$93,'LHA Demog pivot'!$C$4:$C$93,,,1)</f>
        <v>443367</v>
      </c>
      <c r="U4742" s="36">
        <f>ROUND(Table2[[#This Row],[LHA_Pop_2016]]*Table2[[#This Row],[C_ADR_7day]]/100000*7,0)</f>
        <v>403</v>
      </c>
      <c r="V4742" s="13"/>
      <c r="W4742" s="13"/>
    </row>
    <row r="4743" spans="1:23" x14ac:dyDescent="0.25">
      <c r="A4743" s="10">
        <v>44553</v>
      </c>
      <c r="B4743">
        <v>234</v>
      </c>
      <c r="C4743" t="s">
        <v>272</v>
      </c>
      <c r="D4743">
        <v>23</v>
      </c>
      <c r="E4743">
        <v>6</v>
      </c>
      <c r="F4743">
        <v>17</v>
      </c>
      <c r="G4743">
        <v>8</v>
      </c>
      <c r="H4743">
        <v>91</v>
      </c>
      <c r="I4743">
        <v>37</v>
      </c>
      <c r="J4743">
        <v>90</v>
      </c>
      <c r="K4743">
        <v>92</v>
      </c>
      <c r="L4743">
        <v>90</v>
      </c>
      <c r="M4743">
        <v>93</v>
      </c>
      <c r="N4743">
        <v>90</v>
      </c>
      <c r="O4743">
        <v>87</v>
      </c>
      <c r="P4743">
        <v>90</v>
      </c>
      <c r="Q4743">
        <v>88</v>
      </c>
      <c r="R4743">
        <v>91</v>
      </c>
      <c r="S4743">
        <v>73</v>
      </c>
      <c r="T4743" s="34">
        <f>_xlfn.XLOOKUP(B4743,'LHA Demog pivot'!$B$4:$B$93,'LHA Demog pivot'!$C$4:$C$93,,,1)</f>
        <v>94768</v>
      </c>
      <c r="U4743" s="36">
        <f>ROUND(Table2[[#This Row],[LHA_Pop_2016]]*Table2[[#This Row],[C_ADR_7day]]/100000*7,0)</f>
        <v>153</v>
      </c>
      <c r="V4743" s="13"/>
      <c r="W4743" s="13"/>
    </row>
    <row r="4744" spans="1:23" x14ac:dyDescent="0.25">
      <c r="A4744" s="10">
        <v>44553</v>
      </c>
      <c r="B4744">
        <v>311</v>
      </c>
      <c r="C4744" t="s">
        <v>273</v>
      </c>
      <c r="D4744">
        <v>17</v>
      </c>
      <c r="E4744">
        <v>5</v>
      </c>
      <c r="F4744">
        <v>12</v>
      </c>
      <c r="G4744">
        <v>12</v>
      </c>
      <c r="H4744">
        <v>94</v>
      </c>
      <c r="I4744">
        <v>39</v>
      </c>
      <c r="J4744">
        <v>93</v>
      </c>
      <c r="K4744">
        <v>94</v>
      </c>
      <c r="L4744">
        <v>98</v>
      </c>
      <c r="M4744">
        <v>90</v>
      </c>
      <c r="N4744">
        <v>91</v>
      </c>
      <c r="O4744">
        <v>90</v>
      </c>
      <c r="P4744">
        <v>92</v>
      </c>
      <c r="Q4744">
        <v>95</v>
      </c>
      <c r="R4744">
        <v>88</v>
      </c>
      <c r="S4744">
        <v>61</v>
      </c>
      <c r="T4744" s="34">
        <f>_xlfn.XLOOKUP(B4744,'LHA Demog pivot'!$B$4:$B$93,'LHA Demog pivot'!$C$4:$C$93,,,1)</f>
        <v>198309</v>
      </c>
      <c r="U4744" s="36">
        <f>ROUND(Table2[[#This Row],[LHA_Pop_2016]]*Table2[[#This Row],[C_ADR_7day]]/100000*7,0)</f>
        <v>236</v>
      </c>
      <c r="V4744" s="13"/>
      <c r="W4744" s="13"/>
    </row>
    <row r="4745" spans="1:23" x14ac:dyDescent="0.25">
      <c r="A4745" s="10">
        <v>44553</v>
      </c>
      <c r="B4745">
        <v>321</v>
      </c>
      <c r="C4745" t="s">
        <v>274</v>
      </c>
      <c r="D4745">
        <v>58</v>
      </c>
      <c r="E4745">
        <v>12</v>
      </c>
      <c r="F4745">
        <v>46</v>
      </c>
      <c r="G4745">
        <v>19</v>
      </c>
      <c r="H4745">
        <v>99</v>
      </c>
      <c r="I4745">
        <v>50</v>
      </c>
      <c r="J4745">
        <v>93</v>
      </c>
      <c r="K4745">
        <v>99</v>
      </c>
      <c r="L4745">
        <v>100</v>
      </c>
      <c r="M4745">
        <v>91</v>
      </c>
      <c r="N4745">
        <v>96</v>
      </c>
      <c r="O4745">
        <v>89</v>
      </c>
      <c r="P4745">
        <v>96</v>
      </c>
      <c r="Q4745">
        <v>100</v>
      </c>
      <c r="R4745">
        <v>89</v>
      </c>
      <c r="S4745">
        <v>69</v>
      </c>
      <c r="T4745" s="34">
        <f>_xlfn.XLOOKUP(B4745,'LHA Demog pivot'!$B$4:$B$93,'LHA Demog pivot'!$C$4:$C$93,,,1)</f>
        <v>122041</v>
      </c>
      <c r="U4745" s="36">
        <f>ROUND(Table2[[#This Row],[LHA_Pop_2016]]*Table2[[#This Row],[C_ADR_7day]]/100000*7,0)</f>
        <v>495</v>
      </c>
      <c r="V4745" s="13"/>
      <c r="W4745" s="13"/>
    </row>
    <row r="4746" spans="1:23" x14ac:dyDescent="0.25">
      <c r="A4746" s="10">
        <v>44553</v>
      </c>
      <c r="B4746">
        <v>322</v>
      </c>
      <c r="C4746" t="s">
        <v>275</v>
      </c>
      <c r="D4746">
        <v>47</v>
      </c>
      <c r="E4746">
        <v>15</v>
      </c>
      <c r="F4746">
        <v>32</v>
      </c>
      <c r="G4746">
        <v>16</v>
      </c>
      <c r="H4746">
        <v>92</v>
      </c>
      <c r="I4746">
        <v>50</v>
      </c>
      <c r="J4746">
        <v>87</v>
      </c>
      <c r="K4746">
        <v>92</v>
      </c>
      <c r="L4746">
        <v>96</v>
      </c>
      <c r="M4746">
        <v>87</v>
      </c>
      <c r="N4746">
        <v>88</v>
      </c>
      <c r="O4746">
        <v>82</v>
      </c>
      <c r="P4746">
        <v>88</v>
      </c>
      <c r="Q4746">
        <v>92</v>
      </c>
      <c r="R4746">
        <v>83</v>
      </c>
      <c r="S4746">
        <v>56</v>
      </c>
      <c r="T4746" s="34">
        <f>_xlfn.XLOOKUP(B4746,'LHA Demog pivot'!$B$4:$B$93,'LHA Demog pivot'!$C$4:$C$93,,,1)</f>
        <v>61532</v>
      </c>
      <c r="U4746" s="36">
        <f>ROUND(Table2[[#This Row],[LHA_Pop_2016]]*Table2[[#This Row],[C_ADR_7day]]/100000*7,0)</f>
        <v>202</v>
      </c>
      <c r="V4746" s="13"/>
      <c r="W4746" s="13"/>
    </row>
    <row r="4747" spans="1:23" x14ac:dyDescent="0.25">
      <c r="A4747" s="10">
        <v>44553</v>
      </c>
      <c r="B4747">
        <v>323</v>
      </c>
      <c r="C4747" t="s">
        <v>276</v>
      </c>
      <c r="D4747">
        <v>27</v>
      </c>
      <c r="E4747">
        <v>6</v>
      </c>
      <c r="F4747">
        <v>21</v>
      </c>
      <c r="G4747">
        <v>14</v>
      </c>
      <c r="H4747">
        <v>99</v>
      </c>
      <c r="I4747">
        <v>48</v>
      </c>
      <c r="J4747">
        <v>96</v>
      </c>
      <c r="K4747">
        <v>99</v>
      </c>
      <c r="L4747">
        <v>100</v>
      </c>
      <c r="M4747">
        <v>93</v>
      </c>
      <c r="N4747">
        <v>96</v>
      </c>
      <c r="O4747">
        <v>93</v>
      </c>
      <c r="P4747">
        <v>97</v>
      </c>
      <c r="Q4747">
        <v>100</v>
      </c>
      <c r="R4747">
        <v>92</v>
      </c>
      <c r="S4747">
        <v>57</v>
      </c>
      <c r="T4747" s="34">
        <f>_xlfn.XLOOKUP(B4747,'LHA Demog pivot'!$B$4:$B$93,'LHA Demog pivot'!$C$4:$C$93,,,1)</f>
        <v>103894</v>
      </c>
      <c r="U4747" s="36">
        <f>ROUND(Table2[[#This Row],[LHA_Pop_2016]]*Table2[[#This Row],[C_ADR_7day]]/100000*7,0)</f>
        <v>196</v>
      </c>
      <c r="V4747" s="13"/>
      <c r="W4747" s="13"/>
    </row>
    <row r="4748" spans="1:23" x14ac:dyDescent="0.25">
      <c r="A4748" s="10">
        <v>44553</v>
      </c>
      <c r="B4748">
        <v>324</v>
      </c>
      <c r="C4748" t="s">
        <v>277</v>
      </c>
      <c r="D4748">
        <v>50</v>
      </c>
      <c r="E4748">
        <v>10</v>
      </c>
      <c r="F4748">
        <v>40</v>
      </c>
      <c r="G4748">
        <v>19</v>
      </c>
      <c r="H4748">
        <v>96</v>
      </c>
      <c r="I4748">
        <v>54</v>
      </c>
      <c r="J4748">
        <v>95</v>
      </c>
      <c r="K4748">
        <v>96</v>
      </c>
      <c r="L4748">
        <v>99</v>
      </c>
      <c r="M4748">
        <v>92</v>
      </c>
      <c r="N4748">
        <v>94</v>
      </c>
      <c r="O4748">
        <v>93</v>
      </c>
      <c r="P4748">
        <v>94</v>
      </c>
      <c r="Q4748">
        <v>97</v>
      </c>
      <c r="R4748">
        <v>90</v>
      </c>
      <c r="S4748">
        <v>76</v>
      </c>
      <c r="T4748" s="34">
        <f>_xlfn.XLOOKUP(B4748,'LHA Demog pivot'!$B$4:$B$93,'LHA Demog pivot'!$C$4:$C$93,,,1)</f>
        <v>131178</v>
      </c>
      <c r="U4748" s="36">
        <f>ROUND(Table2[[#This Row],[LHA_Pop_2016]]*Table2[[#This Row],[C_ADR_7day]]/100000*7,0)</f>
        <v>459</v>
      </c>
      <c r="V4748" s="13"/>
      <c r="W4748" s="13"/>
    </row>
    <row r="4749" spans="1:23" x14ac:dyDescent="0.25">
      <c r="A4749" s="10">
        <v>44553</v>
      </c>
      <c r="B4749">
        <v>325</v>
      </c>
      <c r="C4749" t="s">
        <v>278</v>
      </c>
      <c r="D4749">
        <v>53</v>
      </c>
      <c r="E4749">
        <v>14</v>
      </c>
      <c r="F4749">
        <v>39</v>
      </c>
      <c r="G4749">
        <v>16</v>
      </c>
      <c r="H4749">
        <v>97</v>
      </c>
      <c r="I4749">
        <v>61</v>
      </c>
      <c r="J4749">
        <v>95</v>
      </c>
      <c r="K4749">
        <v>97</v>
      </c>
      <c r="L4749">
        <v>100</v>
      </c>
      <c r="M4749">
        <v>92</v>
      </c>
      <c r="N4749">
        <v>95</v>
      </c>
      <c r="O4749">
        <v>93</v>
      </c>
      <c r="P4749">
        <v>95</v>
      </c>
      <c r="Q4749">
        <v>98</v>
      </c>
      <c r="R4749">
        <v>91</v>
      </c>
      <c r="S4749">
        <v>61</v>
      </c>
      <c r="T4749" s="34">
        <f>_xlfn.XLOOKUP(B4749,'LHA Demog pivot'!$B$4:$B$93,'LHA Demog pivot'!$C$4:$C$93,,,1)</f>
        <v>95808</v>
      </c>
      <c r="U4749" s="36">
        <f>ROUND(Table2[[#This Row],[LHA_Pop_2016]]*Table2[[#This Row],[C_ADR_7day]]/100000*7,0)</f>
        <v>355</v>
      </c>
      <c r="V4749" s="13"/>
      <c r="W4749" s="13"/>
    </row>
    <row r="4750" spans="1:23" x14ac:dyDescent="0.25">
      <c r="A4750" s="10">
        <v>44553</v>
      </c>
      <c r="B4750">
        <v>326</v>
      </c>
      <c r="C4750" t="s">
        <v>279</v>
      </c>
      <c r="D4750">
        <v>21</v>
      </c>
      <c r="E4750">
        <v>5</v>
      </c>
      <c r="F4750">
        <v>16</v>
      </c>
      <c r="G4750">
        <v>14</v>
      </c>
      <c r="H4750">
        <v>97</v>
      </c>
      <c r="I4750">
        <v>42</v>
      </c>
      <c r="J4750">
        <v>95</v>
      </c>
      <c r="K4750">
        <v>97</v>
      </c>
      <c r="L4750">
        <v>100</v>
      </c>
      <c r="M4750">
        <v>91</v>
      </c>
      <c r="N4750">
        <v>95</v>
      </c>
      <c r="O4750">
        <v>91</v>
      </c>
      <c r="P4750">
        <v>95</v>
      </c>
      <c r="Q4750">
        <v>99</v>
      </c>
      <c r="R4750">
        <v>90</v>
      </c>
      <c r="S4750">
        <v>59</v>
      </c>
      <c r="T4750" s="34">
        <f>_xlfn.XLOOKUP(B4750,'LHA Demog pivot'!$B$4:$B$93,'LHA Demog pivot'!$C$4:$C$93,,,1)</f>
        <v>134575</v>
      </c>
      <c r="U4750" s="36">
        <f>ROUND(Table2[[#This Row],[LHA_Pop_2016]]*Table2[[#This Row],[C_ADR_7day]]/100000*7,0)</f>
        <v>198</v>
      </c>
      <c r="V4750" s="13"/>
      <c r="W4750" s="13"/>
    </row>
    <row r="4751" spans="1:23" x14ac:dyDescent="0.25">
      <c r="A4751" s="10">
        <v>44553</v>
      </c>
      <c r="B4751">
        <v>331</v>
      </c>
      <c r="C4751" t="s">
        <v>280</v>
      </c>
      <c r="D4751">
        <v>37</v>
      </c>
      <c r="E4751">
        <v>15</v>
      </c>
      <c r="F4751">
        <v>22</v>
      </c>
      <c r="G4751">
        <v>13</v>
      </c>
      <c r="H4751">
        <v>96</v>
      </c>
      <c r="I4751">
        <v>62</v>
      </c>
      <c r="J4751">
        <v>98</v>
      </c>
      <c r="K4751">
        <v>96</v>
      </c>
      <c r="L4751">
        <v>97</v>
      </c>
      <c r="M4751">
        <v>94</v>
      </c>
      <c r="N4751">
        <v>94</v>
      </c>
      <c r="O4751">
        <v>95</v>
      </c>
      <c r="P4751">
        <v>94</v>
      </c>
      <c r="Q4751">
        <v>95</v>
      </c>
      <c r="R4751">
        <v>93</v>
      </c>
      <c r="S4751">
        <v>77</v>
      </c>
      <c r="T4751" s="34">
        <f>_xlfn.XLOOKUP(B4751,'LHA Demog pivot'!$B$4:$B$93,'LHA Demog pivot'!$C$4:$C$93,,,1)</f>
        <v>141392</v>
      </c>
      <c r="U4751" s="36">
        <f>ROUND(Table2[[#This Row],[LHA_Pop_2016]]*Table2[[#This Row],[C_ADR_7day]]/100000*7,0)</f>
        <v>366</v>
      </c>
      <c r="V4751" s="13"/>
      <c r="W4751" s="13"/>
    </row>
    <row r="4752" spans="1:23" x14ac:dyDescent="0.25">
      <c r="A4752" s="10">
        <v>44553</v>
      </c>
      <c r="B4752">
        <v>332</v>
      </c>
      <c r="C4752" t="s">
        <v>281</v>
      </c>
      <c r="D4752">
        <v>37</v>
      </c>
      <c r="E4752">
        <v>12</v>
      </c>
      <c r="F4752">
        <v>25</v>
      </c>
      <c r="G4752">
        <v>17</v>
      </c>
      <c r="H4752">
        <v>92</v>
      </c>
      <c r="I4752">
        <v>51</v>
      </c>
      <c r="J4752">
        <v>93</v>
      </c>
      <c r="K4752">
        <v>92</v>
      </c>
      <c r="L4752">
        <v>91</v>
      </c>
      <c r="M4752">
        <v>93</v>
      </c>
      <c r="N4752">
        <v>90</v>
      </c>
      <c r="O4752">
        <v>91</v>
      </c>
      <c r="P4752">
        <v>90</v>
      </c>
      <c r="Q4752">
        <v>88</v>
      </c>
      <c r="R4752">
        <v>91</v>
      </c>
      <c r="S4752">
        <v>77</v>
      </c>
      <c r="T4752" s="34">
        <f>_xlfn.XLOOKUP(B4752,'LHA Demog pivot'!$B$4:$B$93,'LHA Demog pivot'!$C$4:$C$93,,,1)</f>
        <v>50490</v>
      </c>
      <c r="U4752" s="36">
        <f>ROUND(Table2[[#This Row],[LHA_Pop_2016]]*Table2[[#This Row],[C_ADR_7day]]/100000*7,0)</f>
        <v>131</v>
      </c>
      <c r="V4752" s="13"/>
      <c r="W4752" s="13"/>
    </row>
    <row r="4753" spans="1:23" x14ac:dyDescent="0.25">
      <c r="A4753" s="10">
        <v>44553</v>
      </c>
      <c r="B4753">
        <v>333</v>
      </c>
      <c r="C4753" t="s">
        <v>282</v>
      </c>
      <c r="D4753">
        <v>6</v>
      </c>
      <c r="E4753">
        <v>2</v>
      </c>
      <c r="F4753">
        <v>4</v>
      </c>
      <c r="G4753">
        <v>4</v>
      </c>
      <c r="H4753">
        <v>89</v>
      </c>
      <c r="I4753">
        <v>37</v>
      </c>
      <c r="J4753">
        <v>84</v>
      </c>
      <c r="K4753">
        <v>89</v>
      </c>
      <c r="L4753">
        <v>84</v>
      </c>
      <c r="M4753">
        <v>92</v>
      </c>
      <c r="N4753">
        <v>86</v>
      </c>
      <c r="O4753">
        <v>80</v>
      </c>
      <c r="P4753">
        <v>87</v>
      </c>
      <c r="Q4753">
        <v>80</v>
      </c>
      <c r="R4753">
        <v>90</v>
      </c>
      <c r="S4753">
        <v>72</v>
      </c>
      <c r="T4753" s="34">
        <f>_xlfn.XLOOKUP(B4753,'LHA Demog pivot'!$B$4:$B$93,'LHA Demog pivot'!$C$4:$C$93,,,1)</f>
        <v>29970</v>
      </c>
      <c r="U4753" s="36">
        <f>ROUND(Table2[[#This Row],[LHA_Pop_2016]]*Table2[[#This Row],[C_ADR_7day]]/100000*7,0)</f>
        <v>13</v>
      </c>
      <c r="V4753" s="13"/>
      <c r="W4753" s="13"/>
    </row>
    <row r="4754" spans="1:23" x14ac:dyDescent="0.25">
      <c r="A4754" s="10">
        <v>44553</v>
      </c>
      <c r="B4754">
        <v>334</v>
      </c>
      <c r="C4754" t="s">
        <v>283</v>
      </c>
      <c r="D4754">
        <v>1</v>
      </c>
      <c r="E4754">
        <v>4</v>
      </c>
      <c r="F4754">
        <v>-3</v>
      </c>
      <c r="G4754">
        <v>2</v>
      </c>
      <c r="H4754">
        <v>87</v>
      </c>
      <c r="I4754">
        <v>31</v>
      </c>
      <c r="J4754">
        <v>80</v>
      </c>
      <c r="K4754">
        <v>87</v>
      </c>
      <c r="L4754">
        <v>81</v>
      </c>
      <c r="M4754">
        <v>90</v>
      </c>
      <c r="N4754">
        <v>84</v>
      </c>
      <c r="O4754">
        <v>75</v>
      </c>
      <c r="P4754">
        <v>84</v>
      </c>
      <c r="Q4754">
        <v>76</v>
      </c>
      <c r="R4754">
        <v>89</v>
      </c>
      <c r="S4754">
        <v>76</v>
      </c>
      <c r="T4754" s="34">
        <f>_xlfn.XLOOKUP(B4754,'LHA Demog pivot'!$B$4:$B$93,'LHA Demog pivot'!$C$4:$C$93,,,1)</f>
        <v>19671</v>
      </c>
      <c r="U4754" s="36">
        <f>ROUND(Table2[[#This Row],[LHA_Pop_2016]]*Table2[[#This Row],[C_ADR_7day]]/100000*7,0)</f>
        <v>1</v>
      </c>
      <c r="V4754" s="13"/>
      <c r="W4754" s="13"/>
    </row>
    <row r="4755" spans="1:23" x14ac:dyDescent="0.25">
      <c r="A4755" s="10">
        <v>44553</v>
      </c>
      <c r="B4755">
        <v>335</v>
      </c>
      <c r="C4755" t="s">
        <v>284</v>
      </c>
      <c r="D4755">
        <v>87</v>
      </c>
      <c r="E4755">
        <v>13</v>
      </c>
      <c r="F4755">
        <v>74</v>
      </c>
      <c r="G4755">
        <v>23</v>
      </c>
      <c r="H4755">
        <v>98</v>
      </c>
      <c r="I4755">
        <v>42</v>
      </c>
      <c r="J4755">
        <v>94</v>
      </c>
      <c r="K4755">
        <v>99</v>
      </c>
      <c r="L4755">
        <v>100</v>
      </c>
      <c r="M4755">
        <v>95</v>
      </c>
      <c r="N4755">
        <v>94</v>
      </c>
      <c r="O4755">
        <v>89</v>
      </c>
      <c r="P4755">
        <v>94</v>
      </c>
      <c r="Q4755">
        <v>95</v>
      </c>
      <c r="R4755">
        <v>93</v>
      </c>
      <c r="S4755">
        <v>73</v>
      </c>
      <c r="T4755" s="34">
        <f>_xlfn.XLOOKUP(B4755,'LHA Demog pivot'!$B$4:$B$93,'LHA Demog pivot'!$C$4:$C$93,,,1)</f>
        <v>38653</v>
      </c>
      <c r="U4755" s="36">
        <f>ROUND(Table2[[#This Row],[LHA_Pop_2016]]*Table2[[#This Row],[C_ADR_7day]]/100000*7,0)</f>
        <v>235</v>
      </c>
      <c r="V4755" s="13"/>
      <c r="W4755" s="13"/>
    </row>
    <row r="4756" spans="1:23" x14ac:dyDescent="0.25">
      <c r="A4756" s="10">
        <v>44553</v>
      </c>
      <c r="B4756">
        <v>336</v>
      </c>
      <c r="C4756" t="s">
        <v>285</v>
      </c>
      <c r="D4756">
        <v>10</v>
      </c>
      <c r="E4756">
        <v>5</v>
      </c>
      <c r="F4756">
        <v>5</v>
      </c>
      <c r="G4756">
        <v>7</v>
      </c>
      <c r="H4756">
        <v>82</v>
      </c>
      <c r="I4756">
        <v>28</v>
      </c>
      <c r="J4756">
        <v>72</v>
      </c>
      <c r="K4756">
        <v>84</v>
      </c>
      <c r="L4756">
        <v>81</v>
      </c>
      <c r="M4756">
        <v>86</v>
      </c>
      <c r="N4756">
        <v>76</v>
      </c>
      <c r="O4756">
        <v>64</v>
      </c>
      <c r="P4756">
        <v>77</v>
      </c>
      <c r="Q4756">
        <v>72</v>
      </c>
      <c r="R4756">
        <v>82</v>
      </c>
      <c r="S4756">
        <v>65</v>
      </c>
      <c r="T4756" s="34">
        <f>_xlfn.XLOOKUP(B4756,'LHA Demog pivot'!$B$4:$B$93,'LHA Demog pivot'!$C$4:$C$93,,,1)</f>
        <v>2678</v>
      </c>
      <c r="U4756" s="36">
        <f>ROUND(Table2[[#This Row],[LHA_Pop_2016]]*Table2[[#This Row],[C_ADR_7day]]/100000*7,0)</f>
        <v>2</v>
      </c>
      <c r="V4756" s="13"/>
      <c r="W4756" s="13"/>
    </row>
    <row r="4757" spans="1:23" x14ac:dyDescent="0.25">
      <c r="A4757" s="10">
        <v>44553</v>
      </c>
      <c r="B4757">
        <v>337</v>
      </c>
      <c r="C4757" t="s">
        <v>286</v>
      </c>
      <c r="D4757">
        <v>0</v>
      </c>
      <c r="E4757">
        <v>0</v>
      </c>
      <c r="F4757">
        <v>0</v>
      </c>
      <c r="G4757">
        <v>0</v>
      </c>
      <c r="H4757">
        <v>98</v>
      </c>
      <c r="I4757">
        <v>73</v>
      </c>
      <c r="J4757">
        <v>93</v>
      </c>
      <c r="K4757">
        <v>99</v>
      </c>
      <c r="L4757">
        <v>99</v>
      </c>
      <c r="M4757">
        <v>98</v>
      </c>
      <c r="N4757">
        <v>96</v>
      </c>
      <c r="O4757">
        <v>89</v>
      </c>
      <c r="P4757">
        <v>96</v>
      </c>
      <c r="Q4757">
        <v>96</v>
      </c>
      <c r="R4757">
        <v>96</v>
      </c>
      <c r="S4757">
        <v>64</v>
      </c>
      <c r="T4757" s="34">
        <f>_xlfn.XLOOKUP(B4757,'LHA Demog pivot'!$B$4:$B$93,'LHA Demog pivot'!$C$4:$C$93,,,1)</f>
        <v>1514</v>
      </c>
      <c r="U4757" s="36">
        <f>ROUND(Table2[[#This Row],[LHA_Pop_2016]]*Table2[[#This Row],[C_ADR_7day]]/100000*7,0)</f>
        <v>0</v>
      </c>
      <c r="V4757" s="13"/>
      <c r="W4757" s="13"/>
    </row>
    <row r="4758" spans="1:23" x14ac:dyDescent="0.25">
      <c r="A4758" s="10">
        <v>44553</v>
      </c>
      <c r="B4758">
        <v>411</v>
      </c>
      <c r="C4758" t="s">
        <v>287</v>
      </c>
      <c r="D4758">
        <v>25</v>
      </c>
      <c r="E4758">
        <v>14</v>
      </c>
      <c r="F4758">
        <v>11</v>
      </c>
      <c r="G4758">
        <v>14</v>
      </c>
      <c r="H4758">
        <v>97</v>
      </c>
      <c r="I4758">
        <v>55</v>
      </c>
      <c r="J4758">
        <v>97</v>
      </c>
      <c r="K4758">
        <v>97</v>
      </c>
      <c r="L4758">
        <v>99</v>
      </c>
      <c r="M4758">
        <v>95</v>
      </c>
      <c r="N4758">
        <v>94</v>
      </c>
      <c r="O4758">
        <v>93</v>
      </c>
      <c r="P4758">
        <v>95</v>
      </c>
      <c r="Q4758">
        <v>96</v>
      </c>
      <c r="R4758">
        <v>93</v>
      </c>
      <c r="S4758">
        <v>68</v>
      </c>
      <c r="T4758" s="34">
        <f>_xlfn.XLOOKUP(B4758,'LHA Demog pivot'!$B$4:$B$93,'LHA Demog pivot'!$C$4:$C$93,,,1)</f>
        <v>225919</v>
      </c>
      <c r="U4758" s="36">
        <f>ROUND(Table2[[#This Row],[LHA_Pop_2016]]*Table2[[#This Row],[C_ADR_7day]]/100000*7,0)</f>
        <v>395</v>
      </c>
      <c r="V4758" s="13"/>
      <c r="W4758" s="13"/>
    </row>
    <row r="4759" spans="1:23" x14ac:dyDescent="0.25">
      <c r="A4759" s="10">
        <v>44553</v>
      </c>
      <c r="B4759">
        <v>412</v>
      </c>
      <c r="C4759" t="s">
        <v>288</v>
      </c>
      <c r="D4759">
        <v>15</v>
      </c>
      <c r="E4759">
        <v>6</v>
      </c>
      <c r="F4759">
        <v>9</v>
      </c>
      <c r="G4759">
        <v>10</v>
      </c>
      <c r="H4759">
        <v>94</v>
      </c>
      <c r="I4759">
        <v>43</v>
      </c>
      <c r="J4759">
        <v>93</v>
      </c>
      <c r="K4759">
        <v>94</v>
      </c>
      <c r="L4759">
        <v>93</v>
      </c>
      <c r="M4759">
        <v>95</v>
      </c>
      <c r="N4759">
        <v>91</v>
      </c>
      <c r="O4759">
        <v>89</v>
      </c>
      <c r="P4759">
        <v>91</v>
      </c>
      <c r="Q4759">
        <v>89</v>
      </c>
      <c r="R4759">
        <v>93</v>
      </c>
      <c r="S4759">
        <v>65</v>
      </c>
      <c r="T4759" s="34">
        <f>_xlfn.XLOOKUP(B4759,'LHA Demog pivot'!$B$4:$B$93,'LHA Demog pivot'!$C$4:$C$93,,,1)</f>
        <v>77460</v>
      </c>
      <c r="U4759" s="36">
        <f>ROUND(Table2[[#This Row],[LHA_Pop_2016]]*Table2[[#This Row],[C_ADR_7day]]/100000*7,0)</f>
        <v>81</v>
      </c>
      <c r="V4759" s="13"/>
      <c r="W4759" s="13"/>
    </row>
    <row r="4760" spans="1:23" x14ac:dyDescent="0.25">
      <c r="A4760" s="10">
        <v>44553</v>
      </c>
      <c r="B4760">
        <v>413</v>
      </c>
      <c r="C4760" t="s">
        <v>289</v>
      </c>
      <c r="D4760">
        <v>16</v>
      </c>
      <c r="E4760">
        <v>5</v>
      </c>
      <c r="F4760">
        <v>11</v>
      </c>
      <c r="G4760">
        <v>11</v>
      </c>
      <c r="H4760">
        <v>96</v>
      </c>
      <c r="I4760">
        <v>56</v>
      </c>
      <c r="J4760">
        <v>98</v>
      </c>
      <c r="K4760">
        <v>96</v>
      </c>
      <c r="L4760">
        <v>94</v>
      </c>
      <c r="M4760">
        <v>96</v>
      </c>
      <c r="N4760">
        <v>94</v>
      </c>
      <c r="O4760">
        <v>94</v>
      </c>
      <c r="P4760">
        <v>94</v>
      </c>
      <c r="Q4760">
        <v>92</v>
      </c>
      <c r="R4760">
        <v>95</v>
      </c>
      <c r="S4760">
        <v>72</v>
      </c>
      <c r="T4760" s="34">
        <f>_xlfn.XLOOKUP(B4760,'LHA Demog pivot'!$B$4:$B$93,'LHA Demog pivot'!$C$4:$C$93,,,1)</f>
        <v>64692</v>
      </c>
      <c r="U4760" s="36">
        <f>ROUND(Table2[[#This Row],[LHA_Pop_2016]]*Table2[[#This Row],[C_ADR_7day]]/100000*7,0)</f>
        <v>72</v>
      </c>
      <c r="V4760" s="13"/>
      <c r="W4760" s="13"/>
    </row>
    <row r="4761" spans="1:23" x14ac:dyDescent="0.25">
      <c r="A4761" s="10">
        <v>44553</v>
      </c>
      <c r="B4761">
        <v>414</v>
      </c>
      <c r="C4761" t="s">
        <v>290</v>
      </c>
      <c r="D4761">
        <v>8</v>
      </c>
      <c r="E4761">
        <v>6</v>
      </c>
      <c r="F4761">
        <v>2</v>
      </c>
      <c r="G4761">
        <v>8</v>
      </c>
      <c r="H4761">
        <v>88</v>
      </c>
      <c r="I4761">
        <v>31</v>
      </c>
      <c r="J4761">
        <v>83</v>
      </c>
      <c r="K4761">
        <v>88</v>
      </c>
      <c r="L4761">
        <v>80</v>
      </c>
      <c r="M4761">
        <v>92</v>
      </c>
      <c r="N4761">
        <v>85</v>
      </c>
      <c r="O4761">
        <v>77</v>
      </c>
      <c r="P4761">
        <v>85</v>
      </c>
      <c r="Q4761">
        <v>76</v>
      </c>
      <c r="R4761">
        <v>90</v>
      </c>
      <c r="S4761">
        <v>71</v>
      </c>
      <c r="T4761" s="34">
        <f>_xlfn.XLOOKUP(B4761,'LHA Demog pivot'!$B$4:$B$93,'LHA Demog pivot'!$C$4:$C$93,,,1)</f>
        <v>15289</v>
      </c>
      <c r="U4761" s="36">
        <f>ROUND(Table2[[#This Row],[LHA_Pop_2016]]*Table2[[#This Row],[C_ADR_7day]]/100000*7,0)</f>
        <v>9</v>
      </c>
      <c r="V4761" s="13"/>
      <c r="W4761" s="13"/>
    </row>
    <row r="4762" spans="1:23" x14ac:dyDescent="0.25">
      <c r="A4762" s="10">
        <v>44553</v>
      </c>
      <c r="B4762">
        <v>421</v>
      </c>
      <c r="C4762" t="s">
        <v>291</v>
      </c>
      <c r="D4762">
        <v>11</v>
      </c>
      <c r="E4762">
        <v>9</v>
      </c>
      <c r="F4762">
        <v>2</v>
      </c>
      <c r="G4762">
        <v>7</v>
      </c>
      <c r="H4762">
        <v>89</v>
      </c>
      <c r="I4762">
        <v>37</v>
      </c>
      <c r="J4762">
        <v>89</v>
      </c>
      <c r="K4762">
        <v>89</v>
      </c>
      <c r="L4762">
        <v>84</v>
      </c>
      <c r="M4762">
        <v>92</v>
      </c>
      <c r="N4762">
        <v>85</v>
      </c>
      <c r="O4762">
        <v>83</v>
      </c>
      <c r="P4762">
        <v>86</v>
      </c>
      <c r="Q4762">
        <v>79</v>
      </c>
      <c r="R4762">
        <v>90</v>
      </c>
      <c r="S4762">
        <v>66</v>
      </c>
      <c r="T4762" s="34">
        <f>_xlfn.XLOOKUP(B4762,'LHA Demog pivot'!$B$4:$B$93,'LHA Demog pivot'!$C$4:$C$93,,,1)</f>
        <v>58378</v>
      </c>
      <c r="U4762" s="36">
        <f>ROUND(Table2[[#This Row],[LHA_Pop_2016]]*Table2[[#This Row],[C_ADR_7day]]/100000*7,0)</f>
        <v>45</v>
      </c>
      <c r="V4762" s="13"/>
      <c r="W4762" s="13"/>
    </row>
    <row r="4763" spans="1:23" x14ac:dyDescent="0.25">
      <c r="A4763" s="10">
        <v>44553</v>
      </c>
      <c r="B4763">
        <v>422</v>
      </c>
      <c r="C4763" t="s">
        <v>292</v>
      </c>
      <c r="D4763">
        <v>6</v>
      </c>
      <c r="E4763">
        <v>6</v>
      </c>
      <c r="F4763">
        <v>0</v>
      </c>
      <c r="G4763">
        <v>9</v>
      </c>
      <c r="H4763">
        <v>84</v>
      </c>
      <c r="I4763">
        <v>20</v>
      </c>
      <c r="J4763">
        <v>76</v>
      </c>
      <c r="K4763">
        <v>84</v>
      </c>
      <c r="L4763">
        <v>75</v>
      </c>
      <c r="M4763">
        <v>89</v>
      </c>
      <c r="N4763">
        <v>80</v>
      </c>
      <c r="O4763">
        <v>70</v>
      </c>
      <c r="P4763">
        <v>81</v>
      </c>
      <c r="Q4763">
        <v>70</v>
      </c>
      <c r="R4763">
        <v>87</v>
      </c>
      <c r="S4763">
        <v>52</v>
      </c>
      <c r="T4763" s="34">
        <f>_xlfn.XLOOKUP(B4763,'LHA Demog pivot'!$B$4:$B$93,'LHA Demog pivot'!$C$4:$C$93,,,1)</f>
        <v>6240</v>
      </c>
      <c r="U4763" s="36">
        <f>ROUND(Table2[[#This Row],[LHA_Pop_2016]]*Table2[[#This Row],[C_ADR_7day]]/100000*7,0)</f>
        <v>3</v>
      </c>
      <c r="V4763" s="13"/>
      <c r="W4763" s="13"/>
    </row>
    <row r="4764" spans="1:23" x14ac:dyDescent="0.25">
      <c r="A4764" s="10">
        <v>44553</v>
      </c>
      <c r="B4764">
        <v>423</v>
      </c>
      <c r="C4764" t="s">
        <v>293</v>
      </c>
      <c r="D4764">
        <v>11</v>
      </c>
      <c r="E4764">
        <v>13</v>
      </c>
      <c r="F4764">
        <v>-2</v>
      </c>
      <c r="G4764">
        <v>7</v>
      </c>
      <c r="H4764">
        <v>89</v>
      </c>
      <c r="I4764">
        <v>39</v>
      </c>
      <c r="J4764">
        <v>82</v>
      </c>
      <c r="K4764">
        <v>90</v>
      </c>
      <c r="L4764">
        <v>84</v>
      </c>
      <c r="M4764">
        <v>93</v>
      </c>
      <c r="N4764">
        <v>86</v>
      </c>
      <c r="O4764">
        <v>75</v>
      </c>
      <c r="P4764">
        <v>87</v>
      </c>
      <c r="Q4764">
        <v>79</v>
      </c>
      <c r="R4764">
        <v>91</v>
      </c>
      <c r="S4764">
        <v>59</v>
      </c>
      <c r="T4764" s="34">
        <f>_xlfn.XLOOKUP(B4764,'LHA Demog pivot'!$B$4:$B$93,'LHA Demog pivot'!$C$4:$C$93,,,1)</f>
        <v>19121</v>
      </c>
      <c r="U4764" s="36">
        <f>ROUND(Table2[[#This Row],[LHA_Pop_2016]]*Table2[[#This Row],[C_ADR_7day]]/100000*7,0)</f>
        <v>15</v>
      </c>
      <c r="V4764" s="13"/>
      <c r="W4764" s="13"/>
    </row>
    <row r="4765" spans="1:23" x14ac:dyDescent="0.25">
      <c r="A4765" s="10">
        <v>44553</v>
      </c>
      <c r="B4765">
        <v>424</v>
      </c>
      <c r="C4765" t="s">
        <v>294</v>
      </c>
      <c r="D4765">
        <v>15</v>
      </c>
      <c r="E4765">
        <v>9</v>
      </c>
      <c r="F4765">
        <v>6</v>
      </c>
      <c r="G4765">
        <v>9</v>
      </c>
      <c r="H4765">
        <v>91</v>
      </c>
      <c r="I4765">
        <v>38</v>
      </c>
      <c r="J4765">
        <v>88</v>
      </c>
      <c r="K4765">
        <v>91</v>
      </c>
      <c r="L4765">
        <v>89</v>
      </c>
      <c r="M4765">
        <v>92</v>
      </c>
      <c r="N4765">
        <v>88</v>
      </c>
      <c r="O4765">
        <v>83</v>
      </c>
      <c r="P4765">
        <v>88</v>
      </c>
      <c r="Q4765">
        <v>85</v>
      </c>
      <c r="R4765">
        <v>90</v>
      </c>
      <c r="S4765">
        <v>64</v>
      </c>
      <c r="T4765" s="34">
        <f>_xlfn.XLOOKUP(B4765,'LHA Demog pivot'!$B$4:$B$93,'LHA Demog pivot'!$C$4:$C$93,,,1)</f>
        <v>108964</v>
      </c>
      <c r="U4765" s="36">
        <f>ROUND(Table2[[#This Row],[LHA_Pop_2016]]*Table2[[#This Row],[C_ADR_7day]]/100000*7,0)</f>
        <v>114</v>
      </c>
      <c r="V4765" s="13"/>
      <c r="W4765" s="13"/>
    </row>
    <row r="4766" spans="1:23" x14ac:dyDescent="0.25">
      <c r="A4766" s="10">
        <v>44553</v>
      </c>
      <c r="B4766">
        <v>425</v>
      </c>
      <c r="C4766" t="s">
        <v>295</v>
      </c>
      <c r="D4766">
        <v>9</v>
      </c>
      <c r="E4766">
        <v>4</v>
      </c>
      <c r="F4766">
        <v>5</v>
      </c>
      <c r="G4766">
        <v>8</v>
      </c>
      <c r="H4766">
        <v>89</v>
      </c>
      <c r="I4766">
        <v>32</v>
      </c>
      <c r="J4766">
        <v>81</v>
      </c>
      <c r="K4766">
        <v>89</v>
      </c>
      <c r="L4766">
        <v>80</v>
      </c>
      <c r="M4766">
        <v>93</v>
      </c>
      <c r="N4766">
        <v>87</v>
      </c>
      <c r="O4766">
        <v>76</v>
      </c>
      <c r="P4766">
        <v>87</v>
      </c>
      <c r="Q4766">
        <v>76</v>
      </c>
      <c r="R4766">
        <v>91</v>
      </c>
      <c r="S4766">
        <v>74</v>
      </c>
      <c r="T4766" s="34">
        <f>_xlfn.XLOOKUP(B4766,'LHA Demog pivot'!$B$4:$B$93,'LHA Demog pivot'!$C$4:$C$93,,,1)</f>
        <v>47133</v>
      </c>
      <c r="U4766" s="36">
        <f>ROUND(Table2[[#This Row],[LHA_Pop_2016]]*Table2[[#This Row],[C_ADR_7day]]/100000*7,0)</f>
        <v>30</v>
      </c>
      <c r="V4766" s="13"/>
      <c r="W4766" s="13"/>
    </row>
    <row r="4767" spans="1:23" x14ac:dyDescent="0.25">
      <c r="A4767" s="10">
        <v>44553</v>
      </c>
      <c r="B4767">
        <v>426</v>
      </c>
      <c r="C4767" t="s">
        <v>296</v>
      </c>
      <c r="D4767">
        <v>21</v>
      </c>
      <c r="E4767">
        <v>18</v>
      </c>
      <c r="F4767">
        <v>3</v>
      </c>
      <c r="G4767">
        <v>14</v>
      </c>
      <c r="H4767">
        <v>88</v>
      </c>
      <c r="I4767">
        <v>26</v>
      </c>
      <c r="J4767">
        <v>79</v>
      </c>
      <c r="K4767">
        <v>89</v>
      </c>
      <c r="L4767">
        <v>87</v>
      </c>
      <c r="M4767">
        <v>91</v>
      </c>
      <c r="N4767">
        <v>84</v>
      </c>
      <c r="O4767">
        <v>71</v>
      </c>
      <c r="P4767">
        <v>85</v>
      </c>
      <c r="Q4767">
        <v>81</v>
      </c>
      <c r="R4767">
        <v>88</v>
      </c>
      <c r="S4767">
        <v>66</v>
      </c>
      <c r="T4767" s="34">
        <f>_xlfn.XLOOKUP(B4767,'LHA Demog pivot'!$B$4:$B$93,'LHA Demog pivot'!$C$4:$C$93,,,1)</f>
        <v>30981</v>
      </c>
      <c r="U4767" s="36">
        <f>ROUND(Table2[[#This Row],[LHA_Pop_2016]]*Table2[[#This Row],[C_ADR_7day]]/100000*7,0)</f>
        <v>46</v>
      </c>
      <c r="V4767" s="13"/>
      <c r="W4767" s="13"/>
    </row>
    <row r="4768" spans="1:23" x14ac:dyDescent="0.25">
      <c r="A4768" s="10">
        <v>44553</v>
      </c>
      <c r="B4768">
        <v>431</v>
      </c>
      <c r="C4768" t="s">
        <v>297</v>
      </c>
      <c r="D4768">
        <v>31</v>
      </c>
      <c r="E4768">
        <v>34</v>
      </c>
      <c r="F4768">
        <v>-3</v>
      </c>
      <c r="G4768">
        <v>14</v>
      </c>
      <c r="H4768">
        <v>89</v>
      </c>
      <c r="I4768">
        <v>34</v>
      </c>
      <c r="J4768">
        <v>84</v>
      </c>
      <c r="K4768">
        <v>89</v>
      </c>
      <c r="L4768">
        <v>84</v>
      </c>
      <c r="M4768">
        <v>92</v>
      </c>
      <c r="N4768">
        <v>86</v>
      </c>
      <c r="O4768">
        <v>78</v>
      </c>
      <c r="P4768">
        <v>86</v>
      </c>
      <c r="Q4768">
        <v>80</v>
      </c>
      <c r="R4768">
        <v>91</v>
      </c>
      <c r="S4768">
        <v>73</v>
      </c>
      <c r="T4768" s="34">
        <f>_xlfn.XLOOKUP(B4768,'LHA Demog pivot'!$B$4:$B$93,'LHA Demog pivot'!$C$4:$C$93,,,1)</f>
        <v>66527</v>
      </c>
      <c r="U4768" s="36">
        <f>ROUND(Table2[[#This Row],[LHA_Pop_2016]]*Table2[[#This Row],[C_ADR_7day]]/100000*7,0)</f>
        <v>144</v>
      </c>
      <c r="V4768" s="13"/>
      <c r="W4768" s="13"/>
    </row>
    <row r="4769" spans="1:23" x14ac:dyDescent="0.25">
      <c r="A4769" s="10">
        <v>44553</v>
      </c>
      <c r="B4769">
        <v>432</v>
      </c>
      <c r="C4769" t="s">
        <v>298</v>
      </c>
      <c r="D4769">
        <v>7</v>
      </c>
      <c r="E4769">
        <v>11</v>
      </c>
      <c r="F4769">
        <v>-4</v>
      </c>
      <c r="G4769">
        <v>5</v>
      </c>
      <c r="H4769">
        <v>88</v>
      </c>
      <c r="I4769">
        <v>30</v>
      </c>
      <c r="J4769">
        <v>83</v>
      </c>
      <c r="K4769">
        <v>88</v>
      </c>
      <c r="L4769">
        <v>84</v>
      </c>
      <c r="M4769">
        <v>92</v>
      </c>
      <c r="N4769">
        <v>85</v>
      </c>
      <c r="O4769">
        <v>78</v>
      </c>
      <c r="P4769">
        <v>86</v>
      </c>
      <c r="Q4769">
        <v>79</v>
      </c>
      <c r="R4769">
        <v>90</v>
      </c>
      <c r="S4769">
        <v>67</v>
      </c>
      <c r="T4769" s="34">
        <f>_xlfn.XLOOKUP(B4769,'LHA Demog pivot'!$B$4:$B$93,'LHA Demog pivot'!$C$4:$C$93,,,1)</f>
        <v>42570</v>
      </c>
      <c r="U4769" s="36">
        <f>ROUND(Table2[[#This Row],[LHA_Pop_2016]]*Table2[[#This Row],[C_ADR_7day]]/100000*7,0)</f>
        <v>21</v>
      </c>
      <c r="V4769" s="13"/>
      <c r="W4769" s="13"/>
    </row>
    <row r="4770" spans="1:23" x14ac:dyDescent="0.25">
      <c r="A4770" s="10">
        <v>44553</v>
      </c>
      <c r="B4770">
        <v>433</v>
      </c>
      <c r="C4770" t="s">
        <v>299</v>
      </c>
      <c r="D4770">
        <v>27</v>
      </c>
      <c r="E4770">
        <v>0</v>
      </c>
      <c r="F4770">
        <v>27</v>
      </c>
      <c r="G4770">
        <v>25</v>
      </c>
      <c r="H4770">
        <v>84</v>
      </c>
      <c r="I4770">
        <v>19</v>
      </c>
      <c r="J4770">
        <v>75</v>
      </c>
      <c r="K4770">
        <v>85</v>
      </c>
      <c r="L4770">
        <v>82</v>
      </c>
      <c r="M4770">
        <v>87</v>
      </c>
      <c r="N4770">
        <v>80</v>
      </c>
      <c r="O4770">
        <v>67</v>
      </c>
      <c r="P4770">
        <v>81</v>
      </c>
      <c r="Q4770">
        <v>76</v>
      </c>
      <c r="R4770">
        <v>84</v>
      </c>
      <c r="S4770">
        <v>43</v>
      </c>
      <c r="T4770" s="34">
        <f>_xlfn.XLOOKUP(B4770,'LHA Demog pivot'!$B$4:$B$93,'LHA Demog pivot'!$C$4:$C$93,,,1)</f>
        <v>1901</v>
      </c>
      <c r="U4770" s="36">
        <f>ROUND(Table2[[#This Row],[LHA_Pop_2016]]*Table2[[#This Row],[C_ADR_7day]]/100000*7,0)</f>
        <v>4</v>
      </c>
      <c r="V4770" s="13"/>
      <c r="W4770" s="13"/>
    </row>
    <row r="4771" spans="1:23" x14ac:dyDescent="0.25">
      <c r="A4771" s="10">
        <v>44553</v>
      </c>
      <c r="B4771">
        <v>434</v>
      </c>
      <c r="C4771" t="s">
        <v>300</v>
      </c>
      <c r="D4771">
        <v>25</v>
      </c>
      <c r="E4771">
        <v>12</v>
      </c>
      <c r="F4771">
        <v>13</v>
      </c>
      <c r="G4771">
        <v>25</v>
      </c>
      <c r="H4771">
        <v>87</v>
      </c>
      <c r="I4771">
        <v>37</v>
      </c>
      <c r="J4771">
        <v>82</v>
      </c>
      <c r="K4771">
        <v>88</v>
      </c>
      <c r="L4771">
        <v>85</v>
      </c>
      <c r="M4771">
        <v>90</v>
      </c>
      <c r="N4771">
        <v>83</v>
      </c>
      <c r="O4771">
        <v>73</v>
      </c>
      <c r="P4771">
        <v>84</v>
      </c>
      <c r="Q4771">
        <v>79</v>
      </c>
      <c r="R4771">
        <v>87</v>
      </c>
      <c r="S4771">
        <v>52</v>
      </c>
      <c r="T4771" s="34">
        <f>_xlfn.XLOOKUP(B4771,'LHA Demog pivot'!$B$4:$B$93,'LHA Demog pivot'!$C$4:$C$93,,,1)</f>
        <v>11235</v>
      </c>
      <c r="U4771" s="36">
        <f>ROUND(Table2[[#This Row],[LHA_Pop_2016]]*Table2[[#This Row],[C_ADR_7day]]/100000*7,0)</f>
        <v>20</v>
      </c>
      <c r="V4771" s="13"/>
      <c r="W4771" s="13"/>
    </row>
    <row r="4772" spans="1:23" x14ac:dyDescent="0.25">
      <c r="A4772" s="10">
        <v>44553</v>
      </c>
      <c r="B4772">
        <v>510</v>
      </c>
      <c r="C4772" t="s">
        <v>301</v>
      </c>
      <c r="D4772">
        <v>0</v>
      </c>
      <c r="E4772">
        <v>0</v>
      </c>
      <c r="F4772">
        <v>0</v>
      </c>
      <c r="G4772">
        <v>17</v>
      </c>
      <c r="H4772">
        <v>91</v>
      </c>
      <c r="I4772">
        <v>32</v>
      </c>
      <c r="J4772">
        <v>86</v>
      </c>
      <c r="K4772">
        <v>91</v>
      </c>
      <c r="L4772">
        <v>90</v>
      </c>
      <c r="M4772">
        <v>92</v>
      </c>
      <c r="N4772">
        <v>87</v>
      </c>
      <c r="O4772">
        <v>81</v>
      </c>
      <c r="P4772">
        <v>87</v>
      </c>
      <c r="Q4772">
        <v>85</v>
      </c>
      <c r="R4772">
        <v>89</v>
      </c>
      <c r="S4772">
        <v>73</v>
      </c>
      <c r="T4772" s="34">
        <f>_xlfn.XLOOKUP(B4772,'LHA Demog pivot'!$B$4:$B$93,'LHA Demog pivot'!$C$4:$C$93,,,1)</f>
        <v>4198</v>
      </c>
      <c r="U4772" s="36">
        <f>ROUND(Table2[[#This Row],[LHA_Pop_2016]]*Table2[[#This Row],[C_ADR_7day]]/100000*7,0)</f>
        <v>0</v>
      </c>
      <c r="V4772" s="13"/>
      <c r="W4772" s="13"/>
    </row>
    <row r="4773" spans="1:23" x14ac:dyDescent="0.25">
      <c r="A4773" s="10">
        <v>44553</v>
      </c>
      <c r="B4773">
        <v>512</v>
      </c>
      <c r="C4773" t="s">
        <v>304</v>
      </c>
      <c r="D4773">
        <v>5</v>
      </c>
      <c r="E4773">
        <v>6</v>
      </c>
      <c r="F4773">
        <v>-1</v>
      </c>
      <c r="G4773">
        <v>9</v>
      </c>
      <c r="H4773">
        <v>91</v>
      </c>
      <c r="I4773">
        <v>28</v>
      </c>
      <c r="J4773">
        <v>84</v>
      </c>
      <c r="K4773">
        <v>92</v>
      </c>
      <c r="L4773">
        <v>91</v>
      </c>
      <c r="M4773">
        <v>92</v>
      </c>
      <c r="N4773">
        <v>86</v>
      </c>
      <c r="O4773">
        <v>77</v>
      </c>
      <c r="P4773">
        <v>87</v>
      </c>
      <c r="Q4773">
        <v>84</v>
      </c>
      <c r="R4773">
        <v>90</v>
      </c>
      <c r="S4773">
        <v>60</v>
      </c>
      <c r="T4773" s="34">
        <f>_xlfn.XLOOKUP(B4773,'LHA Demog pivot'!$B$4:$B$93,'LHA Demog pivot'!$C$4:$C$93,,,1)</f>
        <v>13501</v>
      </c>
      <c r="U4773" s="36">
        <f>ROUND(Table2[[#This Row],[LHA_Pop_2016]]*Table2[[#This Row],[C_ADR_7day]]/100000*7,0)</f>
        <v>5</v>
      </c>
      <c r="V4773" s="13"/>
      <c r="W4773" s="13"/>
    </row>
    <row r="4774" spans="1:23" x14ac:dyDescent="0.25">
      <c r="A4774" s="10">
        <v>44553</v>
      </c>
      <c r="B4774">
        <v>513</v>
      </c>
      <c r="C4774" t="s">
        <v>305</v>
      </c>
      <c r="D4774">
        <v>22</v>
      </c>
      <c r="E4774">
        <v>25</v>
      </c>
      <c r="F4774">
        <v>-3</v>
      </c>
      <c r="G4774">
        <v>26</v>
      </c>
      <c r="H4774">
        <v>86</v>
      </c>
      <c r="I4774">
        <v>16</v>
      </c>
      <c r="J4774">
        <v>76</v>
      </c>
      <c r="K4774">
        <v>87</v>
      </c>
      <c r="L4774">
        <v>85</v>
      </c>
      <c r="M4774">
        <v>88</v>
      </c>
      <c r="N4774">
        <v>80</v>
      </c>
      <c r="O4774">
        <v>63</v>
      </c>
      <c r="P4774">
        <v>82</v>
      </c>
      <c r="Q4774">
        <v>79</v>
      </c>
      <c r="R4774">
        <v>85</v>
      </c>
      <c r="S4774">
        <v>62</v>
      </c>
      <c r="T4774" s="34">
        <f>_xlfn.XLOOKUP(B4774,'LHA Demog pivot'!$B$4:$B$93,'LHA Demog pivot'!$C$4:$C$93,,,1)</f>
        <v>4223</v>
      </c>
      <c r="U4774" s="36">
        <f>ROUND(Table2[[#This Row],[LHA_Pop_2016]]*Table2[[#This Row],[C_ADR_7day]]/100000*7,0)</f>
        <v>7</v>
      </c>
      <c r="V4774" s="13"/>
      <c r="W4774" s="13"/>
    </row>
    <row r="4775" spans="1:23" x14ac:dyDescent="0.25">
      <c r="A4775" s="10">
        <v>44553</v>
      </c>
      <c r="B4775">
        <v>514</v>
      </c>
      <c r="C4775" t="s">
        <v>306</v>
      </c>
      <c r="D4775">
        <v>14</v>
      </c>
      <c r="E4775">
        <v>2</v>
      </c>
      <c r="F4775">
        <v>12</v>
      </c>
      <c r="G4775">
        <v>14</v>
      </c>
      <c r="H4775">
        <v>82</v>
      </c>
      <c r="I4775">
        <v>20</v>
      </c>
      <c r="J4775">
        <v>67</v>
      </c>
      <c r="K4775">
        <v>83</v>
      </c>
      <c r="L4775">
        <v>80</v>
      </c>
      <c r="M4775">
        <v>86</v>
      </c>
      <c r="N4775">
        <v>77</v>
      </c>
      <c r="O4775">
        <v>61</v>
      </c>
      <c r="P4775">
        <v>78</v>
      </c>
      <c r="Q4775">
        <v>74</v>
      </c>
      <c r="R4775">
        <v>83</v>
      </c>
      <c r="S4775">
        <v>63</v>
      </c>
      <c r="T4775" s="34">
        <f>_xlfn.XLOOKUP(B4775,'LHA Demog pivot'!$B$4:$B$93,'LHA Demog pivot'!$C$4:$C$93,,,1)</f>
        <v>16414</v>
      </c>
      <c r="U4775" s="36">
        <f>ROUND(Table2[[#This Row],[LHA_Pop_2016]]*Table2[[#This Row],[C_ADR_7day]]/100000*7,0)</f>
        <v>16</v>
      </c>
      <c r="V4775" s="13"/>
      <c r="W4775" s="13"/>
    </row>
    <row r="4776" spans="1:23" x14ac:dyDescent="0.25">
      <c r="A4776" s="10">
        <v>44553</v>
      </c>
      <c r="B4776">
        <v>515</v>
      </c>
      <c r="C4776" t="s">
        <v>307</v>
      </c>
      <c r="D4776">
        <v>61</v>
      </c>
      <c r="E4776">
        <v>28</v>
      </c>
      <c r="F4776">
        <v>33</v>
      </c>
      <c r="G4776">
        <v>32</v>
      </c>
      <c r="H4776">
        <v>100</v>
      </c>
      <c r="I4776">
        <v>24</v>
      </c>
      <c r="J4776">
        <v>78</v>
      </c>
      <c r="K4776">
        <v>100</v>
      </c>
      <c r="L4776">
        <v>100</v>
      </c>
      <c r="M4776">
        <v>100</v>
      </c>
      <c r="N4776">
        <v>97</v>
      </c>
      <c r="O4776">
        <v>73</v>
      </c>
      <c r="P4776">
        <v>99</v>
      </c>
      <c r="Q4776">
        <v>100</v>
      </c>
      <c r="R4776">
        <v>97</v>
      </c>
      <c r="S4776">
        <v>66</v>
      </c>
      <c r="T4776" s="34">
        <f>_xlfn.XLOOKUP(B4776,'LHA Demog pivot'!$B$4:$B$93,'LHA Demog pivot'!$C$4:$C$93,,,1)</f>
        <v>9090</v>
      </c>
      <c r="U4776" s="36">
        <f>ROUND(Table2[[#This Row],[LHA_Pop_2016]]*Table2[[#This Row],[C_ADR_7day]]/100000*7,0)</f>
        <v>39</v>
      </c>
      <c r="V4776" s="13"/>
      <c r="W4776" s="13"/>
    </row>
    <row r="4777" spans="1:23" x14ac:dyDescent="0.25">
      <c r="A4777" s="10">
        <v>44553</v>
      </c>
      <c r="B4777">
        <v>517</v>
      </c>
      <c r="C4777" t="s">
        <v>308</v>
      </c>
      <c r="D4777">
        <v>6</v>
      </c>
      <c r="E4777">
        <v>16</v>
      </c>
      <c r="F4777">
        <v>-10</v>
      </c>
      <c r="G4777">
        <v>9</v>
      </c>
      <c r="H4777">
        <v>88</v>
      </c>
      <c r="I4777">
        <v>32</v>
      </c>
      <c r="J4777">
        <v>79</v>
      </c>
      <c r="K4777">
        <v>89</v>
      </c>
      <c r="L4777">
        <v>88</v>
      </c>
      <c r="M4777">
        <v>90</v>
      </c>
      <c r="N4777">
        <v>83</v>
      </c>
      <c r="O4777">
        <v>71</v>
      </c>
      <c r="P4777">
        <v>85</v>
      </c>
      <c r="Q4777">
        <v>82</v>
      </c>
      <c r="R4777">
        <v>88</v>
      </c>
      <c r="S4777">
        <v>65</v>
      </c>
      <c r="T4777" s="34">
        <f>_xlfn.XLOOKUP(B4777,'LHA Demog pivot'!$B$4:$B$93,'LHA Demog pivot'!$C$4:$C$93,,,1)</f>
        <v>20250</v>
      </c>
      <c r="U4777" s="36">
        <f>ROUND(Table2[[#This Row],[LHA_Pop_2016]]*Table2[[#This Row],[C_ADR_7day]]/100000*7,0)</f>
        <v>9</v>
      </c>
      <c r="V4777" s="13"/>
      <c r="W4777" s="13"/>
    </row>
    <row r="4778" spans="1:23" x14ac:dyDescent="0.25">
      <c r="A4778" s="10">
        <v>44553</v>
      </c>
      <c r="B4778">
        <v>518</v>
      </c>
      <c r="C4778" t="s">
        <v>309</v>
      </c>
      <c r="D4778">
        <v>0</v>
      </c>
      <c r="E4778">
        <v>7</v>
      </c>
      <c r="F4778">
        <v>-7</v>
      </c>
      <c r="G4778">
        <v>9</v>
      </c>
      <c r="H4778">
        <v>93</v>
      </c>
      <c r="I4778">
        <v>46</v>
      </c>
      <c r="J4778">
        <v>87</v>
      </c>
      <c r="K4778">
        <v>94</v>
      </c>
      <c r="L4778">
        <v>94</v>
      </c>
      <c r="M4778">
        <v>94</v>
      </c>
      <c r="N4778">
        <v>89</v>
      </c>
      <c r="O4778">
        <v>78</v>
      </c>
      <c r="P4778">
        <v>90</v>
      </c>
      <c r="Q4778">
        <v>89</v>
      </c>
      <c r="R4778">
        <v>91</v>
      </c>
      <c r="S4778">
        <v>69</v>
      </c>
      <c r="T4778" s="34">
        <f>_xlfn.XLOOKUP(B4778,'LHA Demog pivot'!$B$4:$B$93,'LHA Demog pivot'!$C$4:$C$93,,,1)</f>
        <v>1880</v>
      </c>
      <c r="U4778" s="36">
        <f>ROUND(Table2[[#This Row],[LHA_Pop_2016]]*Table2[[#This Row],[C_ADR_7day]]/100000*7,0)</f>
        <v>0</v>
      </c>
      <c r="V4778" s="13"/>
      <c r="W4778" s="13"/>
    </row>
    <row r="4779" spans="1:23" x14ac:dyDescent="0.25">
      <c r="A4779" s="10">
        <v>44553</v>
      </c>
      <c r="B4779">
        <v>521</v>
      </c>
      <c r="C4779" t="s">
        <v>310</v>
      </c>
      <c r="D4779">
        <v>10</v>
      </c>
      <c r="E4779">
        <v>12</v>
      </c>
      <c r="F4779">
        <v>-2</v>
      </c>
      <c r="G4779">
        <v>13</v>
      </c>
      <c r="H4779">
        <v>80</v>
      </c>
      <c r="I4779">
        <v>21</v>
      </c>
      <c r="J4779">
        <v>69</v>
      </c>
      <c r="K4779">
        <v>81</v>
      </c>
      <c r="L4779">
        <v>75</v>
      </c>
      <c r="M4779">
        <v>85</v>
      </c>
      <c r="N4779">
        <v>75</v>
      </c>
      <c r="O4779">
        <v>63</v>
      </c>
      <c r="P4779">
        <v>76</v>
      </c>
      <c r="Q4779">
        <v>68</v>
      </c>
      <c r="R4779">
        <v>82</v>
      </c>
      <c r="S4779">
        <v>63</v>
      </c>
      <c r="T4779" s="34">
        <f>_xlfn.XLOOKUP(B4779,'LHA Demog pivot'!$B$4:$B$93,'LHA Demog pivot'!$C$4:$C$93,,,1)</f>
        <v>23205</v>
      </c>
      <c r="U4779" s="36">
        <f>ROUND(Table2[[#This Row],[LHA_Pop_2016]]*Table2[[#This Row],[C_ADR_7day]]/100000*7,0)</f>
        <v>16</v>
      </c>
      <c r="V4779" s="13"/>
      <c r="W4779" s="13"/>
    </row>
    <row r="4780" spans="1:23" x14ac:dyDescent="0.25">
      <c r="A4780" s="10">
        <v>44553</v>
      </c>
      <c r="B4780">
        <v>522</v>
      </c>
      <c r="C4780" t="s">
        <v>311</v>
      </c>
      <c r="D4780">
        <v>4</v>
      </c>
      <c r="E4780">
        <v>4</v>
      </c>
      <c r="F4780">
        <v>0</v>
      </c>
      <c r="G4780">
        <v>10</v>
      </c>
      <c r="H4780">
        <v>79</v>
      </c>
      <c r="I4780">
        <v>24</v>
      </c>
      <c r="J4780">
        <v>61</v>
      </c>
      <c r="K4780">
        <v>81</v>
      </c>
      <c r="L4780">
        <v>77</v>
      </c>
      <c r="M4780">
        <v>84</v>
      </c>
      <c r="N4780">
        <v>75</v>
      </c>
      <c r="O4780">
        <v>54</v>
      </c>
      <c r="P4780">
        <v>77</v>
      </c>
      <c r="Q4780">
        <v>70</v>
      </c>
      <c r="R4780">
        <v>82</v>
      </c>
      <c r="S4780">
        <v>65</v>
      </c>
      <c r="T4780" s="34">
        <f>_xlfn.XLOOKUP(B4780,'LHA Demog pivot'!$B$4:$B$93,'LHA Demog pivot'!$C$4:$C$93,,,1)</f>
        <v>6256</v>
      </c>
      <c r="U4780" s="36">
        <f>ROUND(Table2[[#This Row],[LHA_Pop_2016]]*Table2[[#This Row],[C_ADR_7day]]/100000*7,0)</f>
        <v>2</v>
      </c>
      <c r="V4780" s="13"/>
      <c r="W4780" s="13"/>
    </row>
    <row r="4781" spans="1:23" x14ac:dyDescent="0.25">
      <c r="A4781" s="10">
        <v>44553</v>
      </c>
      <c r="B4781">
        <v>523</v>
      </c>
      <c r="C4781" t="s">
        <v>312</v>
      </c>
      <c r="D4781">
        <v>3</v>
      </c>
      <c r="E4781">
        <v>3</v>
      </c>
      <c r="F4781">
        <v>0</v>
      </c>
      <c r="G4781">
        <v>4</v>
      </c>
      <c r="H4781">
        <v>76</v>
      </c>
      <c r="I4781">
        <v>13</v>
      </c>
      <c r="J4781">
        <v>62</v>
      </c>
      <c r="K4781">
        <v>78</v>
      </c>
      <c r="L4781">
        <v>72</v>
      </c>
      <c r="M4781">
        <v>83</v>
      </c>
      <c r="N4781">
        <v>71</v>
      </c>
      <c r="O4781">
        <v>55</v>
      </c>
      <c r="P4781">
        <v>73</v>
      </c>
      <c r="Q4781">
        <v>65</v>
      </c>
      <c r="R4781">
        <v>80</v>
      </c>
      <c r="S4781">
        <v>56</v>
      </c>
      <c r="T4781" s="34">
        <f>_xlfn.XLOOKUP(B4781,'LHA Demog pivot'!$B$4:$B$93,'LHA Demog pivot'!$C$4:$C$93,,,1)</f>
        <v>15857</v>
      </c>
      <c r="U4781" s="36">
        <f>ROUND(Table2[[#This Row],[LHA_Pop_2016]]*Table2[[#This Row],[C_ADR_7day]]/100000*7,0)</f>
        <v>3</v>
      </c>
      <c r="V4781" s="13"/>
      <c r="W4781" s="13"/>
    </row>
    <row r="4782" spans="1:23" x14ac:dyDescent="0.25">
      <c r="A4782" s="10">
        <v>44553</v>
      </c>
      <c r="B4782">
        <v>524</v>
      </c>
      <c r="C4782" t="s">
        <v>313</v>
      </c>
      <c r="D4782">
        <v>8</v>
      </c>
      <c r="E4782">
        <v>9</v>
      </c>
      <c r="F4782">
        <v>-1</v>
      </c>
      <c r="G4782">
        <v>8</v>
      </c>
      <c r="H4782">
        <v>88</v>
      </c>
      <c r="I4782">
        <v>22</v>
      </c>
      <c r="J4782">
        <v>77</v>
      </c>
      <c r="K4782">
        <v>89</v>
      </c>
      <c r="L4782">
        <v>88</v>
      </c>
      <c r="M4782">
        <v>91</v>
      </c>
      <c r="N4782">
        <v>83</v>
      </c>
      <c r="O4782">
        <v>72</v>
      </c>
      <c r="P4782">
        <v>84</v>
      </c>
      <c r="Q4782">
        <v>81</v>
      </c>
      <c r="R4782">
        <v>88</v>
      </c>
      <c r="S4782">
        <v>67</v>
      </c>
      <c r="T4782" s="34">
        <f>_xlfn.XLOOKUP(B4782,'LHA Demog pivot'!$B$4:$B$93,'LHA Demog pivot'!$C$4:$C$93,,,1)</f>
        <v>95077</v>
      </c>
      <c r="U4782" s="36">
        <f>ROUND(Table2[[#This Row],[LHA_Pop_2016]]*Table2[[#This Row],[C_ADR_7day]]/100000*7,0)</f>
        <v>53</v>
      </c>
      <c r="V4782" s="13"/>
      <c r="W4782" s="13"/>
    </row>
    <row r="4783" spans="1:23" x14ac:dyDescent="0.25">
      <c r="A4783" s="10">
        <v>44553</v>
      </c>
      <c r="B4783">
        <v>531</v>
      </c>
      <c r="C4783" t="s">
        <v>314</v>
      </c>
      <c r="D4783">
        <v>8</v>
      </c>
      <c r="E4783">
        <v>10</v>
      </c>
      <c r="F4783">
        <v>-2</v>
      </c>
      <c r="G4783">
        <v>12</v>
      </c>
      <c r="H4783">
        <v>71</v>
      </c>
      <c r="I4783">
        <v>14</v>
      </c>
      <c r="J4783">
        <v>52</v>
      </c>
      <c r="K4783">
        <v>73</v>
      </c>
      <c r="L4783">
        <v>68</v>
      </c>
      <c r="M4783">
        <v>79</v>
      </c>
      <c r="N4783">
        <v>65</v>
      </c>
      <c r="O4783">
        <v>44</v>
      </c>
      <c r="P4783">
        <v>67</v>
      </c>
      <c r="Q4783">
        <v>60</v>
      </c>
      <c r="R4783">
        <v>75</v>
      </c>
      <c r="S4783">
        <v>59</v>
      </c>
      <c r="T4783" s="34">
        <f>_xlfn.XLOOKUP(B4783,'LHA Demog pivot'!$B$4:$B$93,'LHA Demog pivot'!$C$4:$C$93,,,1)</f>
        <v>26850</v>
      </c>
      <c r="U4783" s="36">
        <f>ROUND(Table2[[#This Row],[LHA_Pop_2016]]*Table2[[#This Row],[C_ADR_7day]]/100000*7,0)</f>
        <v>15</v>
      </c>
      <c r="V4783" s="13"/>
      <c r="W4783" s="13"/>
    </row>
    <row r="4784" spans="1:23" x14ac:dyDescent="0.25">
      <c r="A4784" s="10">
        <v>44553</v>
      </c>
      <c r="B4784">
        <v>532</v>
      </c>
      <c r="C4784" t="s">
        <v>315</v>
      </c>
      <c r="D4784">
        <v>14</v>
      </c>
      <c r="E4784">
        <v>11</v>
      </c>
      <c r="F4784">
        <v>3</v>
      </c>
      <c r="G4784">
        <v>15</v>
      </c>
      <c r="H4784">
        <v>75</v>
      </c>
      <c r="I4784">
        <v>12</v>
      </c>
      <c r="J4784">
        <v>54</v>
      </c>
      <c r="K4784">
        <v>77</v>
      </c>
      <c r="L4784">
        <v>74</v>
      </c>
      <c r="M4784">
        <v>82</v>
      </c>
      <c r="N4784">
        <v>69</v>
      </c>
      <c r="O4784">
        <v>49</v>
      </c>
      <c r="P4784">
        <v>71</v>
      </c>
      <c r="Q4784">
        <v>67</v>
      </c>
      <c r="R4784">
        <v>78</v>
      </c>
      <c r="S4784">
        <v>52</v>
      </c>
      <c r="T4784" s="34">
        <f>_xlfn.XLOOKUP(B4784,'LHA Demog pivot'!$B$4:$B$93,'LHA Demog pivot'!$C$4:$C$93,,,1)</f>
        <v>35521</v>
      </c>
      <c r="U4784" s="36">
        <f>ROUND(Table2[[#This Row],[LHA_Pop_2016]]*Table2[[#This Row],[C_ADR_7day]]/100000*7,0)</f>
        <v>35</v>
      </c>
      <c r="V4784" s="13"/>
      <c r="W4784" s="13"/>
    </row>
    <row r="4785" spans="1:23" x14ac:dyDescent="0.25">
      <c r="A4785" s="10">
        <v>44553</v>
      </c>
      <c r="B4785">
        <v>533</v>
      </c>
      <c r="C4785" t="s">
        <v>316</v>
      </c>
      <c r="D4785">
        <v>8</v>
      </c>
      <c r="E4785">
        <v>8</v>
      </c>
      <c r="F4785">
        <v>0</v>
      </c>
      <c r="G4785">
        <v>19</v>
      </c>
      <c r="H4785">
        <v>74</v>
      </c>
      <c r="I4785">
        <v>14</v>
      </c>
      <c r="J4785">
        <v>64</v>
      </c>
      <c r="K4785">
        <v>75</v>
      </c>
      <c r="L4785">
        <v>71</v>
      </c>
      <c r="M4785">
        <v>79</v>
      </c>
      <c r="N4785">
        <v>67</v>
      </c>
      <c r="O4785">
        <v>53</v>
      </c>
      <c r="P4785">
        <v>69</v>
      </c>
      <c r="Q4785">
        <v>64</v>
      </c>
      <c r="R4785">
        <v>75</v>
      </c>
      <c r="S4785">
        <v>55</v>
      </c>
      <c r="T4785" s="34">
        <f>_xlfn.XLOOKUP(B4785,'LHA Demog pivot'!$B$4:$B$93,'LHA Demog pivot'!$C$4:$C$93,,,1)</f>
        <v>5514</v>
      </c>
      <c r="U4785" s="36">
        <f>ROUND(Table2[[#This Row],[LHA_Pop_2016]]*Table2[[#This Row],[C_ADR_7day]]/100000*7,0)</f>
        <v>3</v>
      </c>
      <c r="V4785" s="13"/>
      <c r="W4785" s="13"/>
    </row>
    <row r="4786" spans="1:23" x14ac:dyDescent="0.25">
      <c r="A4786" s="10">
        <v>44553</v>
      </c>
      <c r="B4786">
        <v>555</v>
      </c>
      <c r="C4786" t="s">
        <v>317</v>
      </c>
      <c r="D4786">
        <v>0</v>
      </c>
      <c r="E4786">
        <v>14</v>
      </c>
      <c r="F4786">
        <v>-14</v>
      </c>
      <c r="G4786">
        <v>0</v>
      </c>
      <c r="H4786">
        <v>92</v>
      </c>
      <c r="I4786">
        <v>6</v>
      </c>
      <c r="J4786">
        <v>71</v>
      </c>
      <c r="K4786">
        <v>94</v>
      </c>
      <c r="L4786">
        <v>94</v>
      </c>
      <c r="M4786">
        <v>93</v>
      </c>
      <c r="N4786">
        <v>84</v>
      </c>
      <c r="O4786">
        <v>62</v>
      </c>
      <c r="P4786">
        <v>86</v>
      </c>
      <c r="Q4786">
        <v>83</v>
      </c>
      <c r="R4786">
        <v>89</v>
      </c>
      <c r="S4786">
        <v>69</v>
      </c>
      <c r="T4786" s="34">
        <f>_xlfn.XLOOKUP(B4786,'LHA Demog pivot'!$B$4:$B$93,'LHA Demog pivot'!$C$4:$C$93,,,1)</f>
        <v>2049</v>
      </c>
      <c r="U4786" s="36">
        <f>ROUND(Table2[[#This Row],[LHA_Pop_2016]]*Table2[[#This Row],[C_ADR_7day]]/100000*7,0)</f>
        <v>0</v>
      </c>
      <c r="V4786" s="13"/>
      <c r="W4786" s="13"/>
    </row>
  </sheetData>
  <pageMargins left="0.7" right="0.7" top="0.75" bottom="0.75" header="0.3" footer="0.3"/>
  <pageSetup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48A35-677B-48B4-9069-96843C65B104}">
  <dimension ref="A1:G1681"/>
  <sheetViews>
    <sheetView tabSelected="1" topLeftCell="A1614" workbookViewId="0">
      <selection activeCell="J1624" sqref="J1624"/>
    </sheetView>
  </sheetViews>
  <sheetFormatPr defaultColWidth="8.7109375" defaultRowHeight="15" x14ac:dyDescent="0.25"/>
  <cols>
    <col min="1" max="1" width="9.140625" customWidth="1"/>
    <col min="2" max="2" width="10.5703125" customWidth="1"/>
    <col min="3" max="3" width="17.5703125" bestFit="1" customWidth="1"/>
    <col min="4" max="4" width="11.85546875" customWidth="1"/>
    <col min="5" max="5" width="11.85546875" style="30" customWidth="1"/>
    <col min="6" max="7" width="13.5703125" customWidth="1"/>
  </cols>
  <sheetData>
    <row r="1" spans="1:7" x14ac:dyDescent="0.25">
      <c r="A1" s="6" t="s">
        <v>318</v>
      </c>
      <c r="B1" s="6" t="s">
        <v>319</v>
      </c>
      <c r="C1" s="6" t="s">
        <v>320</v>
      </c>
      <c r="D1" s="9" t="s">
        <v>60</v>
      </c>
      <c r="E1" s="6" t="s">
        <v>321</v>
      </c>
      <c r="F1" s="6" t="s">
        <v>322</v>
      </c>
      <c r="G1" s="6" t="s">
        <v>323</v>
      </c>
    </row>
    <row r="2" spans="1:7" x14ac:dyDescent="0.25">
      <c r="A2">
        <v>0</v>
      </c>
      <c r="B2" t="s">
        <v>324</v>
      </c>
      <c r="C2" t="s">
        <v>325</v>
      </c>
      <c r="D2" s="41">
        <v>44463</v>
      </c>
      <c r="E2">
        <v>79</v>
      </c>
      <c r="F2">
        <v>68</v>
      </c>
    </row>
    <row r="3" spans="1:7" x14ac:dyDescent="0.25">
      <c r="A3">
        <v>0</v>
      </c>
      <c r="B3" t="s">
        <v>324</v>
      </c>
      <c r="C3" t="s">
        <v>326</v>
      </c>
      <c r="D3" s="41">
        <v>44463</v>
      </c>
      <c r="E3">
        <v>87</v>
      </c>
      <c r="F3">
        <v>80</v>
      </c>
    </row>
    <row r="4" spans="1:7" x14ac:dyDescent="0.25">
      <c r="A4">
        <v>0</v>
      </c>
      <c r="B4" t="s">
        <v>324</v>
      </c>
      <c r="C4" t="s">
        <v>327</v>
      </c>
      <c r="D4" s="41">
        <v>44463</v>
      </c>
      <c r="E4">
        <v>89</v>
      </c>
      <c r="F4">
        <v>75</v>
      </c>
    </row>
    <row r="5" spans="1:7" x14ac:dyDescent="0.25">
      <c r="A5">
        <v>0</v>
      </c>
      <c r="B5" t="s">
        <v>324</v>
      </c>
      <c r="C5" t="s">
        <v>328</v>
      </c>
      <c r="D5" s="41">
        <v>44463</v>
      </c>
      <c r="E5">
        <v>84</v>
      </c>
      <c r="F5">
        <v>74</v>
      </c>
    </row>
    <row r="6" spans="1:7" x14ac:dyDescent="0.25">
      <c r="A6">
        <v>0</v>
      </c>
      <c r="B6" t="s">
        <v>324</v>
      </c>
      <c r="C6" t="s">
        <v>329</v>
      </c>
      <c r="D6" s="41">
        <v>44463</v>
      </c>
      <c r="E6">
        <v>85</v>
      </c>
      <c r="F6">
        <v>78</v>
      </c>
    </row>
    <row r="7" spans="1:7" x14ac:dyDescent="0.25">
      <c r="A7">
        <v>0</v>
      </c>
      <c r="B7" t="s">
        <v>324</v>
      </c>
      <c r="C7" t="s">
        <v>330</v>
      </c>
      <c r="D7" s="41">
        <v>44463</v>
      </c>
      <c r="E7">
        <v>86</v>
      </c>
      <c r="F7">
        <v>81</v>
      </c>
    </row>
    <row r="8" spans="1:7" x14ac:dyDescent="0.25">
      <c r="A8">
        <v>0</v>
      </c>
      <c r="B8" t="s">
        <v>324</v>
      </c>
      <c r="C8" t="s">
        <v>331</v>
      </c>
      <c r="D8" s="41">
        <v>44463</v>
      </c>
      <c r="E8">
        <v>89</v>
      </c>
      <c r="F8">
        <v>85</v>
      </c>
    </row>
    <row r="9" spans="1:7" x14ac:dyDescent="0.25">
      <c r="A9">
        <v>0</v>
      </c>
      <c r="B9" t="s">
        <v>324</v>
      </c>
      <c r="C9" t="s">
        <v>332</v>
      </c>
      <c r="D9" s="41">
        <v>44463</v>
      </c>
      <c r="E9">
        <v>91</v>
      </c>
      <c r="F9">
        <v>88</v>
      </c>
    </row>
    <row r="10" spans="1:7" x14ac:dyDescent="0.25">
      <c r="A10">
        <v>0</v>
      </c>
      <c r="B10" t="s">
        <v>324</v>
      </c>
      <c r="C10" t="s">
        <v>333</v>
      </c>
      <c r="D10" s="41">
        <v>44463</v>
      </c>
      <c r="E10">
        <v>93</v>
      </c>
      <c r="F10">
        <v>89</v>
      </c>
    </row>
    <row r="11" spans="1:7" x14ac:dyDescent="0.25">
      <c r="A11">
        <v>0</v>
      </c>
      <c r="B11" t="s">
        <v>324</v>
      </c>
      <c r="C11" t="s">
        <v>334</v>
      </c>
      <c r="D11" s="41">
        <v>44463</v>
      </c>
      <c r="E11">
        <v>78</v>
      </c>
      <c r="F11">
        <v>71</v>
      </c>
    </row>
    <row r="12" spans="1:7" x14ac:dyDescent="0.25">
      <c r="A12">
        <v>1</v>
      </c>
      <c r="B12" t="s">
        <v>335</v>
      </c>
      <c r="C12" t="s">
        <v>325</v>
      </c>
      <c r="D12" s="41">
        <v>44463</v>
      </c>
      <c r="E12">
        <v>69</v>
      </c>
      <c r="F12">
        <v>55</v>
      </c>
    </row>
    <row r="13" spans="1:7" x14ac:dyDescent="0.25">
      <c r="A13">
        <v>1</v>
      </c>
      <c r="B13" t="s">
        <v>335</v>
      </c>
      <c r="C13" t="s">
        <v>326</v>
      </c>
      <c r="D13" s="41">
        <v>44463</v>
      </c>
      <c r="E13">
        <v>82</v>
      </c>
      <c r="F13">
        <v>73</v>
      </c>
    </row>
    <row r="14" spans="1:7" x14ac:dyDescent="0.25">
      <c r="A14">
        <v>1</v>
      </c>
      <c r="B14" t="s">
        <v>335</v>
      </c>
      <c r="C14" t="s">
        <v>327</v>
      </c>
      <c r="D14" s="41">
        <v>44463</v>
      </c>
      <c r="E14">
        <v>79</v>
      </c>
      <c r="F14">
        <v>63</v>
      </c>
    </row>
    <row r="15" spans="1:7" x14ac:dyDescent="0.25">
      <c r="A15">
        <v>1</v>
      </c>
      <c r="B15" t="s">
        <v>335</v>
      </c>
      <c r="C15" t="s">
        <v>328</v>
      </c>
      <c r="D15" s="41">
        <v>44463</v>
      </c>
      <c r="E15">
        <v>74</v>
      </c>
      <c r="F15">
        <v>62</v>
      </c>
    </row>
    <row r="16" spans="1:7" x14ac:dyDescent="0.25">
      <c r="A16">
        <v>1</v>
      </c>
      <c r="B16" t="s">
        <v>335</v>
      </c>
      <c r="C16" t="s">
        <v>329</v>
      </c>
      <c r="D16" s="41">
        <v>44463</v>
      </c>
      <c r="E16">
        <v>77</v>
      </c>
      <c r="F16">
        <v>68</v>
      </c>
    </row>
    <row r="17" spans="1:6" x14ac:dyDescent="0.25">
      <c r="A17">
        <v>1</v>
      </c>
      <c r="B17" t="s">
        <v>335</v>
      </c>
      <c r="C17" t="s">
        <v>330</v>
      </c>
      <c r="D17" s="41">
        <v>44463</v>
      </c>
      <c r="E17">
        <v>82</v>
      </c>
      <c r="F17">
        <v>76</v>
      </c>
    </row>
    <row r="18" spans="1:6" x14ac:dyDescent="0.25">
      <c r="A18">
        <v>1</v>
      </c>
      <c r="B18" t="s">
        <v>335</v>
      </c>
      <c r="C18" t="s">
        <v>331</v>
      </c>
      <c r="D18" s="41">
        <v>44463</v>
      </c>
      <c r="E18">
        <v>87</v>
      </c>
      <c r="F18">
        <v>83</v>
      </c>
    </row>
    <row r="19" spans="1:6" x14ac:dyDescent="0.25">
      <c r="A19">
        <v>1</v>
      </c>
      <c r="B19" t="s">
        <v>335</v>
      </c>
      <c r="C19" t="s">
        <v>332</v>
      </c>
      <c r="D19" s="41">
        <v>44463</v>
      </c>
      <c r="E19">
        <v>90</v>
      </c>
      <c r="F19">
        <v>87</v>
      </c>
    </row>
    <row r="20" spans="1:6" x14ac:dyDescent="0.25">
      <c r="A20">
        <v>1</v>
      </c>
      <c r="B20" t="s">
        <v>335</v>
      </c>
      <c r="C20" t="s">
        <v>333</v>
      </c>
      <c r="D20" s="41">
        <v>44463</v>
      </c>
      <c r="E20">
        <v>92</v>
      </c>
      <c r="F20">
        <v>88</v>
      </c>
    </row>
    <row r="21" spans="1:6" x14ac:dyDescent="0.25">
      <c r="A21">
        <v>1</v>
      </c>
      <c r="B21" t="s">
        <v>335</v>
      </c>
      <c r="C21" t="s">
        <v>334</v>
      </c>
      <c r="D21" s="41">
        <v>44463</v>
      </c>
      <c r="E21">
        <v>74</v>
      </c>
      <c r="F21">
        <v>66</v>
      </c>
    </row>
    <row r="22" spans="1:6" x14ac:dyDescent="0.25">
      <c r="A22">
        <v>2</v>
      </c>
      <c r="B22" t="s">
        <v>336</v>
      </c>
      <c r="C22" t="s">
        <v>325</v>
      </c>
      <c r="D22" s="41">
        <v>44463</v>
      </c>
      <c r="E22">
        <v>82</v>
      </c>
      <c r="F22">
        <v>70</v>
      </c>
    </row>
    <row r="23" spans="1:6" x14ac:dyDescent="0.25">
      <c r="A23">
        <v>2</v>
      </c>
      <c r="B23" t="s">
        <v>336</v>
      </c>
      <c r="C23" t="s">
        <v>326</v>
      </c>
      <c r="D23" s="41">
        <v>44463</v>
      </c>
      <c r="E23">
        <v>88</v>
      </c>
      <c r="F23">
        <v>80</v>
      </c>
    </row>
    <row r="24" spans="1:6" x14ac:dyDescent="0.25">
      <c r="A24">
        <v>2</v>
      </c>
      <c r="B24" t="s">
        <v>336</v>
      </c>
      <c r="C24" t="s">
        <v>327</v>
      </c>
      <c r="D24" s="41">
        <v>44463</v>
      </c>
      <c r="E24">
        <v>90</v>
      </c>
      <c r="F24">
        <v>76</v>
      </c>
    </row>
    <row r="25" spans="1:6" x14ac:dyDescent="0.25">
      <c r="A25">
        <v>2</v>
      </c>
      <c r="B25" t="s">
        <v>336</v>
      </c>
      <c r="C25" t="s">
        <v>328</v>
      </c>
      <c r="D25" s="41">
        <v>44463</v>
      </c>
      <c r="E25">
        <v>85</v>
      </c>
      <c r="F25">
        <v>76</v>
      </c>
    </row>
    <row r="26" spans="1:6" x14ac:dyDescent="0.25">
      <c r="A26">
        <v>2</v>
      </c>
      <c r="B26" t="s">
        <v>336</v>
      </c>
      <c r="C26" t="s">
        <v>329</v>
      </c>
      <c r="D26" s="41">
        <v>44463</v>
      </c>
      <c r="E26">
        <v>88</v>
      </c>
      <c r="F26">
        <v>81</v>
      </c>
    </row>
    <row r="27" spans="1:6" x14ac:dyDescent="0.25">
      <c r="A27">
        <v>2</v>
      </c>
      <c r="B27" t="s">
        <v>336</v>
      </c>
      <c r="C27" t="s">
        <v>330</v>
      </c>
      <c r="D27" s="41">
        <v>44463</v>
      </c>
      <c r="E27">
        <v>88</v>
      </c>
      <c r="F27">
        <v>83</v>
      </c>
    </row>
    <row r="28" spans="1:6" x14ac:dyDescent="0.25">
      <c r="A28">
        <v>2</v>
      </c>
      <c r="B28" t="s">
        <v>336</v>
      </c>
      <c r="C28" t="s">
        <v>331</v>
      </c>
      <c r="D28" s="41">
        <v>44463</v>
      </c>
      <c r="E28">
        <v>90</v>
      </c>
      <c r="F28">
        <v>86</v>
      </c>
    </row>
    <row r="29" spans="1:6" x14ac:dyDescent="0.25">
      <c r="A29">
        <v>2</v>
      </c>
      <c r="B29" t="s">
        <v>336</v>
      </c>
      <c r="C29" t="s">
        <v>332</v>
      </c>
      <c r="D29" s="41">
        <v>44463</v>
      </c>
      <c r="E29">
        <v>90</v>
      </c>
      <c r="F29">
        <v>88</v>
      </c>
    </row>
    <row r="30" spans="1:6" x14ac:dyDescent="0.25">
      <c r="A30">
        <v>2</v>
      </c>
      <c r="B30" t="s">
        <v>336</v>
      </c>
      <c r="C30" t="s">
        <v>333</v>
      </c>
      <c r="D30" s="41">
        <v>44463</v>
      </c>
      <c r="E30">
        <v>93</v>
      </c>
      <c r="F30">
        <v>88</v>
      </c>
    </row>
    <row r="31" spans="1:6" x14ac:dyDescent="0.25">
      <c r="A31">
        <v>2</v>
      </c>
      <c r="B31" t="s">
        <v>336</v>
      </c>
      <c r="C31" t="s">
        <v>334</v>
      </c>
      <c r="D31" s="41">
        <v>44463</v>
      </c>
      <c r="E31">
        <v>78</v>
      </c>
      <c r="F31">
        <v>71</v>
      </c>
    </row>
    <row r="32" spans="1:6" x14ac:dyDescent="0.25">
      <c r="A32">
        <v>3</v>
      </c>
      <c r="B32" t="s">
        <v>337</v>
      </c>
      <c r="C32" t="s">
        <v>325</v>
      </c>
      <c r="D32" s="41">
        <v>44463</v>
      </c>
      <c r="E32">
        <v>89</v>
      </c>
      <c r="F32">
        <v>79</v>
      </c>
    </row>
    <row r="33" spans="1:6" x14ac:dyDescent="0.25">
      <c r="A33">
        <v>3</v>
      </c>
      <c r="B33" t="s">
        <v>337</v>
      </c>
      <c r="C33" t="s">
        <v>326</v>
      </c>
      <c r="D33" s="41">
        <v>44463</v>
      </c>
      <c r="E33">
        <v>91</v>
      </c>
      <c r="F33">
        <v>85</v>
      </c>
    </row>
    <row r="34" spans="1:6" x14ac:dyDescent="0.25">
      <c r="A34">
        <v>3</v>
      </c>
      <c r="B34" t="s">
        <v>337</v>
      </c>
      <c r="C34" t="s">
        <v>327</v>
      </c>
      <c r="D34" s="41">
        <v>44463</v>
      </c>
      <c r="E34">
        <v>99</v>
      </c>
      <c r="F34">
        <v>87</v>
      </c>
    </row>
    <row r="35" spans="1:6" x14ac:dyDescent="0.25">
      <c r="A35">
        <v>3</v>
      </c>
      <c r="B35" t="s">
        <v>337</v>
      </c>
      <c r="C35" t="s">
        <v>328</v>
      </c>
      <c r="D35" s="41">
        <v>44463</v>
      </c>
      <c r="E35">
        <v>91</v>
      </c>
      <c r="F35">
        <v>84</v>
      </c>
    </row>
    <row r="36" spans="1:6" x14ac:dyDescent="0.25">
      <c r="A36">
        <v>3</v>
      </c>
      <c r="B36" t="s">
        <v>337</v>
      </c>
      <c r="C36" t="s">
        <v>329</v>
      </c>
      <c r="D36" s="41">
        <v>44463</v>
      </c>
      <c r="E36">
        <v>89</v>
      </c>
      <c r="F36">
        <v>83</v>
      </c>
    </row>
    <row r="37" spans="1:6" x14ac:dyDescent="0.25">
      <c r="A37">
        <v>3</v>
      </c>
      <c r="B37" t="s">
        <v>337</v>
      </c>
      <c r="C37" t="s">
        <v>330</v>
      </c>
      <c r="D37" s="41">
        <v>44463</v>
      </c>
      <c r="E37">
        <v>87</v>
      </c>
      <c r="F37">
        <v>83</v>
      </c>
    </row>
    <row r="38" spans="1:6" x14ac:dyDescent="0.25">
      <c r="A38">
        <v>3</v>
      </c>
      <c r="B38" t="s">
        <v>337</v>
      </c>
      <c r="C38" t="s">
        <v>331</v>
      </c>
      <c r="D38" s="41">
        <v>44463</v>
      </c>
      <c r="E38">
        <v>89</v>
      </c>
      <c r="F38">
        <v>86</v>
      </c>
    </row>
    <row r="39" spans="1:6" x14ac:dyDescent="0.25">
      <c r="A39">
        <v>3</v>
      </c>
      <c r="B39" t="s">
        <v>337</v>
      </c>
      <c r="C39" t="s">
        <v>332</v>
      </c>
      <c r="D39" s="41">
        <v>44463</v>
      </c>
      <c r="E39">
        <v>90</v>
      </c>
      <c r="F39">
        <v>87</v>
      </c>
    </row>
    <row r="40" spans="1:6" x14ac:dyDescent="0.25">
      <c r="A40">
        <v>3</v>
      </c>
      <c r="B40" t="s">
        <v>337</v>
      </c>
      <c r="C40" t="s">
        <v>333</v>
      </c>
      <c r="D40" s="41">
        <v>44463</v>
      </c>
      <c r="E40">
        <v>93</v>
      </c>
      <c r="F40">
        <v>89</v>
      </c>
    </row>
    <row r="41" spans="1:6" x14ac:dyDescent="0.25">
      <c r="A41">
        <v>3</v>
      </c>
      <c r="B41" t="s">
        <v>337</v>
      </c>
      <c r="C41" t="s">
        <v>334</v>
      </c>
      <c r="D41" s="41">
        <v>44463</v>
      </c>
      <c r="E41">
        <v>83</v>
      </c>
      <c r="F41">
        <v>77</v>
      </c>
    </row>
    <row r="42" spans="1:6" x14ac:dyDescent="0.25">
      <c r="A42">
        <v>4</v>
      </c>
      <c r="B42" t="s">
        <v>338</v>
      </c>
      <c r="C42" t="s">
        <v>325</v>
      </c>
      <c r="D42" s="41">
        <v>44463</v>
      </c>
      <c r="E42">
        <v>82</v>
      </c>
      <c r="F42">
        <v>69</v>
      </c>
    </row>
    <row r="43" spans="1:6" x14ac:dyDescent="0.25">
      <c r="A43">
        <v>4</v>
      </c>
      <c r="B43" t="s">
        <v>338</v>
      </c>
      <c r="C43" t="s">
        <v>326</v>
      </c>
      <c r="D43" s="41">
        <v>44463</v>
      </c>
      <c r="E43">
        <v>88</v>
      </c>
      <c r="F43">
        <v>81</v>
      </c>
    </row>
    <row r="44" spans="1:6" x14ac:dyDescent="0.25">
      <c r="A44">
        <v>4</v>
      </c>
      <c r="B44" t="s">
        <v>338</v>
      </c>
      <c r="C44" t="s">
        <v>327</v>
      </c>
      <c r="D44" s="41">
        <v>44463</v>
      </c>
      <c r="E44">
        <v>87</v>
      </c>
      <c r="F44">
        <v>73</v>
      </c>
    </row>
    <row r="45" spans="1:6" x14ac:dyDescent="0.25">
      <c r="A45">
        <v>4</v>
      </c>
      <c r="B45" t="s">
        <v>338</v>
      </c>
      <c r="C45" t="s">
        <v>328</v>
      </c>
      <c r="D45" s="41">
        <v>44463</v>
      </c>
      <c r="E45">
        <v>83</v>
      </c>
      <c r="F45">
        <v>73</v>
      </c>
    </row>
    <row r="46" spans="1:6" x14ac:dyDescent="0.25">
      <c r="A46">
        <v>4</v>
      </c>
      <c r="B46" t="s">
        <v>338</v>
      </c>
      <c r="C46" t="s">
        <v>329</v>
      </c>
      <c r="D46" s="41">
        <v>44463</v>
      </c>
      <c r="E46">
        <v>85</v>
      </c>
      <c r="F46">
        <v>78</v>
      </c>
    </row>
    <row r="47" spans="1:6" x14ac:dyDescent="0.25">
      <c r="A47">
        <v>4</v>
      </c>
      <c r="B47" t="s">
        <v>338</v>
      </c>
      <c r="C47" t="s">
        <v>330</v>
      </c>
      <c r="D47" s="41">
        <v>44463</v>
      </c>
      <c r="E47">
        <v>88</v>
      </c>
      <c r="F47">
        <v>83</v>
      </c>
    </row>
    <row r="48" spans="1:6" x14ac:dyDescent="0.25">
      <c r="A48">
        <v>4</v>
      </c>
      <c r="B48" t="s">
        <v>338</v>
      </c>
      <c r="C48" t="s">
        <v>331</v>
      </c>
      <c r="D48" s="41">
        <v>44463</v>
      </c>
      <c r="E48">
        <v>91</v>
      </c>
      <c r="F48">
        <v>88</v>
      </c>
    </row>
    <row r="49" spans="1:6" x14ac:dyDescent="0.25">
      <c r="A49">
        <v>4</v>
      </c>
      <c r="B49" t="s">
        <v>338</v>
      </c>
      <c r="C49" t="s">
        <v>332</v>
      </c>
      <c r="D49" s="41">
        <v>44463</v>
      </c>
      <c r="E49">
        <v>94</v>
      </c>
      <c r="F49">
        <v>91</v>
      </c>
    </row>
    <row r="50" spans="1:6" x14ac:dyDescent="0.25">
      <c r="A50">
        <v>4</v>
      </c>
      <c r="B50" t="s">
        <v>338</v>
      </c>
      <c r="C50" t="s">
        <v>333</v>
      </c>
      <c r="D50" s="41">
        <v>44463</v>
      </c>
      <c r="E50">
        <v>95</v>
      </c>
      <c r="F50">
        <v>92</v>
      </c>
    </row>
    <row r="51" spans="1:6" x14ac:dyDescent="0.25">
      <c r="A51">
        <v>4</v>
      </c>
      <c r="B51" t="s">
        <v>338</v>
      </c>
      <c r="C51" t="s">
        <v>334</v>
      </c>
      <c r="D51" s="41">
        <v>44463</v>
      </c>
      <c r="E51">
        <v>80</v>
      </c>
      <c r="F51">
        <v>74</v>
      </c>
    </row>
    <row r="52" spans="1:6" x14ac:dyDescent="0.25">
      <c r="A52">
        <v>5</v>
      </c>
      <c r="B52" t="s">
        <v>339</v>
      </c>
      <c r="C52" t="s">
        <v>325</v>
      </c>
      <c r="D52" s="41">
        <v>44463</v>
      </c>
      <c r="E52">
        <v>58</v>
      </c>
      <c r="F52">
        <v>44</v>
      </c>
    </row>
    <row r="53" spans="1:6" x14ac:dyDescent="0.25">
      <c r="A53">
        <v>5</v>
      </c>
      <c r="B53" t="s">
        <v>339</v>
      </c>
      <c r="C53" t="s">
        <v>326</v>
      </c>
      <c r="D53" s="41">
        <v>44463</v>
      </c>
      <c r="E53">
        <v>76</v>
      </c>
      <c r="F53">
        <v>65</v>
      </c>
    </row>
    <row r="54" spans="1:6" x14ac:dyDescent="0.25">
      <c r="A54">
        <v>5</v>
      </c>
      <c r="B54" t="s">
        <v>339</v>
      </c>
      <c r="C54" t="s">
        <v>327</v>
      </c>
      <c r="D54" s="41">
        <v>44463</v>
      </c>
      <c r="E54">
        <v>71</v>
      </c>
      <c r="F54">
        <v>54</v>
      </c>
    </row>
    <row r="55" spans="1:6" x14ac:dyDescent="0.25">
      <c r="A55">
        <v>5</v>
      </c>
      <c r="B55" t="s">
        <v>339</v>
      </c>
      <c r="C55" t="s">
        <v>328</v>
      </c>
      <c r="D55" s="41">
        <v>44463</v>
      </c>
      <c r="E55">
        <v>69</v>
      </c>
      <c r="F55">
        <v>56</v>
      </c>
    </row>
    <row r="56" spans="1:6" x14ac:dyDescent="0.25">
      <c r="A56">
        <v>5</v>
      </c>
      <c r="B56" t="s">
        <v>339</v>
      </c>
      <c r="C56" t="s">
        <v>329</v>
      </c>
      <c r="D56" s="41">
        <v>44463</v>
      </c>
      <c r="E56">
        <v>74</v>
      </c>
      <c r="F56">
        <v>64</v>
      </c>
    </row>
    <row r="57" spans="1:6" x14ac:dyDescent="0.25">
      <c r="A57">
        <v>5</v>
      </c>
      <c r="B57" t="s">
        <v>339</v>
      </c>
      <c r="C57" t="s">
        <v>330</v>
      </c>
      <c r="D57" s="41">
        <v>44463</v>
      </c>
      <c r="E57">
        <v>80</v>
      </c>
      <c r="F57">
        <v>72</v>
      </c>
    </row>
    <row r="58" spans="1:6" x14ac:dyDescent="0.25">
      <c r="A58">
        <v>5</v>
      </c>
      <c r="B58" t="s">
        <v>339</v>
      </c>
      <c r="C58" t="s">
        <v>331</v>
      </c>
      <c r="D58" s="41">
        <v>44463</v>
      </c>
      <c r="E58">
        <v>84</v>
      </c>
      <c r="F58">
        <v>78</v>
      </c>
    </row>
    <row r="59" spans="1:6" x14ac:dyDescent="0.25">
      <c r="A59">
        <v>5</v>
      </c>
      <c r="B59" t="s">
        <v>339</v>
      </c>
      <c r="C59" t="s">
        <v>332</v>
      </c>
      <c r="D59" s="41">
        <v>44463</v>
      </c>
      <c r="E59">
        <v>87</v>
      </c>
      <c r="F59">
        <v>84</v>
      </c>
    </row>
    <row r="60" spans="1:6" x14ac:dyDescent="0.25">
      <c r="A60">
        <v>5</v>
      </c>
      <c r="B60" t="s">
        <v>339</v>
      </c>
      <c r="C60" t="s">
        <v>333</v>
      </c>
      <c r="D60" s="41">
        <v>44463</v>
      </c>
      <c r="E60">
        <v>90</v>
      </c>
      <c r="F60">
        <v>84</v>
      </c>
    </row>
    <row r="61" spans="1:6" x14ac:dyDescent="0.25">
      <c r="A61">
        <v>5</v>
      </c>
      <c r="B61" t="s">
        <v>339</v>
      </c>
      <c r="C61" t="s">
        <v>334</v>
      </c>
      <c r="D61" s="41">
        <v>44463</v>
      </c>
      <c r="E61">
        <v>66</v>
      </c>
      <c r="F61">
        <v>57</v>
      </c>
    </row>
    <row r="62" spans="1:6" x14ac:dyDescent="0.25">
      <c r="A62">
        <v>0</v>
      </c>
      <c r="B62" t="s">
        <v>324</v>
      </c>
      <c r="C62" t="s">
        <v>325</v>
      </c>
      <c r="D62" s="41">
        <v>44467</v>
      </c>
      <c r="E62">
        <v>81</v>
      </c>
      <c r="F62">
        <v>69</v>
      </c>
    </row>
    <row r="63" spans="1:6" x14ac:dyDescent="0.25">
      <c r="A63">
        <v>0</v>
      </c>
      <c r="B63" t="s">
        <v>324</v>
      </c>
      <c r="C63" t="s">
        <v>326</v>
      </c>
      <c r="D63" s="41">
        <v>44467</v>
      </c>
      <c r="E63">
        <v>88</v>
      </c>
      <c r="F63">
        <v>81</v>
      </c>
    </row>
    <row r="64" spans="1:6" x14ac:dyDescent="0.25">
      <c r="A64">
        <v>0</v>
      </c>
      <c r="B64" t="s">
        <v>324</v>
      </c>
      <c r="C64" t="s">
        <v>327</v>
      </c>
      <c r="D64" s="41">
        <v>44467</v>
      </c>
      <c r="E64">
        <v>90</v>
      </c>
      <c r="F64">
        <v>77</v>
      </c>
    </row>
    <row r="65" spans="1:6" x14ac:dyDescent="0.25">
      <c r="A65">
        <v>0</v>
      </c>
      <c r="B65" t="s">
        <v>324</v>
      </c>
      <c r="C65" t="s">
        <v>328</v>
      </c>
      <c r="D65" s="41">
        <v>44467</v>
      </c>
      <c r="E65">
        <v>85</v>
      </c>
      <c r="F65">
        <v>76</v>
      </c>
    </row>
    <row r="66" spans="1:6" x14ac:dyDescent="0.25">
      <c r="A66">
        <v>0</v>
      </c>
      <c r="B66" t="s">
        <v>324</v>
      </c>
      <c r="C66" t="s">
        <v>329</v>
      </c>
      <c r="D66" s="41">
        <v>44467</v>
      </c>
      <c r="E66">
        <v>86</v>
      </c>
      <c r="F66">
        <v>79</v>
      </c>
    </row>
    <row r="67" spans="1:6" x14ac:dyDescent="0.25">
      <c r="A67">
        <v>0</v>
      </c>
      <c r="B67" t="s">
        <v>324</v>
      </c>
      <c r="C67" t="s">
        <v>330</v>
      </c>
      <c r="D67" s="41">
        <v>44467</v>
      </c>
      <c r="E67">
        <v>87</v>
      </c>
      <c r="F67">
        <v>82</v>
      </c>
    </row>
    <row r="68" spans="1:6" x14ac:dyDescent="0.25">
      <c r="A68">
        <v>0</v>
      </c>
      <c r="B68" t="s">
        <v>324</v>
      </c>
      <c r="C68" t="s">
        <v>331</v>
      </c>
      <c r="D68" s="41">
        <v>44467</v>
      </c>
      <c r="E68">
        <v>90</v>
      </c>
      <c r="F68">
        <v>86</v>
      </c>
    </row>
    <row r="69" spans="1:6" x14ac:dyDescent="0.25">
      <c r="A69">
        <v>0</v>
      </c>
      <c r="B69" t="s">
        <v>324</v>
      </c>
      <c r="C69" t="s">
        <v>332</v>
      </c>
      <c r="D69" s="41">
        <v>44467</v>
      </c>
      <c r="E69">
        <v>91</v>
      </c>
      <c r="F69">
        <v>88</v>
      </c>
    </row>
    <row r="70" spans="1:6" x14ac:dyDescent="0.25">
      <c r="A70">
        <v>0</v>
      </c>
      <c r="B70" t="s">
        <v>324</v>
      </c>
      <c r="C70" t="s">
        <v>333</v>
      </c>
      <c r="D70" s="41">
        <v>44467</v>
      </c>
      <c r="E70">
        <v>93</v>
      </c>
      <c r="F70">
        <v>90</v>
      </c>
    </row>
    <row r="71" spans="1:6" x14ac:dyDescent="0.25">
      <c r="A71">
        <v>0</v>
      </c>
      <c r="B71" t="s">
        <v>324</v>
      </c>
      <c r="C71" t="s">
        <v>334</v>
      </c>
      <c r="D71" s="41">
        <v>44467</v>
      </c>
      <c r="E71">
        <v>79</v>
      </c>
      <c r="F71">
        <v>72</v>
      </c>
    </row>
    <row r="72" spans="1:6" x14ac:dyDescent="0.25">
      <c r="A72">
        <v>1</v>
      </c>
      <c r="B72" t="s">
        <v>335</v>
      </c>
      <c r="C72" t="s">
        <v>325</v>
      </c>
      <c r="D72" s="41">
        <v>44467</v>
      </c>
      <c r="E72">
        <v>71</v>
      </c>
      <c r="F72">
        <v>57</v>
      </c>
    </row>
    <row r="73" spans="1:6" x14ac:dyDescent="0.25">
      <c r="A73">
        <v>1</v>
      </c>
      <c r="B73" t="s">
        <v>335</v>
      </c>
      <c r="C73" t="s">
        <v>326</v>
      </c>
      <c r="D73" s="41">
        <v>44467</v>
      </c>
      <c r="E73">
        <v>82</v>
      </c>
      <c r="F73">
        <v>74</v>
      </c>
    </row>
    <row r="74" spans="1:6" x14ac:dyDescent="0.25">
      <c r="A74">
        <v>1</v>
      </c>
      <c r="B74" t="s">
        <v>335</v>
      </c>
      <c r="C74" t="s">
        <v>327</v>
      </c>
      <c r="D74" s="41">
        <v>44467</v>
      </c>
      <c r="E74">
        <v>81</v>
      </c>
      <c r="F74">
        <v>65</v>
      </c>
    </row>
    <row r="75" spans="1:6" x14ac:dyDescent="0.25">
      <c r="A75">
        <v>1</v>
      </c>
      <c r="B75" t="s">
        <v>335</v>
      </c>
      <c r="C75" t="s">
        <v>328</v>
      </c>
      <c r="D75" s="41">
        <v>44467</v>
      </c>
      <c r="E75">
        <v>75</v>
      </c>
      <c r="F75">
        <v>64</v>
      </c>
    </row>
    <row r="76" spans="1:6" x14ac:dyDescent="0.25">
      <c r="A76">
        <v>1</v>
      </c>
      <c r="B76" t="s">
        <v>335</v>
      </c>
      <c r="C76" t="s">
        <v>329</v>
      </c>
      <c r="D76" s="41">
        <v>44467</v>
      </c>
      <c r="E76">
        <v>78</v>
      </c>
      <c r="F76">
        <v>70</v>
      </c>
    </row>
    <row r="77" spans="1:6" x14ac:dyDescent="0.25">
      <c r="A77">
        <v>1</v>
      </c>
      <c r="B77" t="s">
        <v>335</v>
      </c>
      <c r="C77" t="s">
        <v>330</v>
      </c>
      <c r="D77" s="41">
        <v>44467</v>
      </c>
      <c r="E77">
        <v>83</v>
      </c>
      <c r="F77">
        <v>77</v>
      </c>
    </row>
    <row r="78" spans="1:6" x14ac:dyDescent="0.25">
      <c r="A78">
        <v>1</v>
      </c>
      <c r="B78" t="s">
        <v>335</v>
      </c>
      <c r="C78" t="s">
        <v>331</v>
      </c>
      <c r="D78" s="41">
        <v>44467</v>
      </c>
      <c r="E78">
        <v>88</v>
      </c>
      <c r="F78">
        <v>84</v>
      </c>
    </row>
    <row r="79" spans="1:6" x14ac:dyDescent="0.25">
      <c r="A79">
        <v>1</v>
      </c>
      <c r="B79" t="s">
        <v>335</v>
      </c>
      <c r="C79" t="s">
        <v>332</v>
      </c>
      <c r="D79" s="41">
        <v>44467</v>
      </c>
      <c r="E79">
        <v>90</v>
      </c>
      <c r="F79">
        <v>88</v>
      </c>
    </row>
    <row r="80" spans="1:6" x14ac:dyDescent="0.25">
      <c r="A80">
        <v>1</v>
      </c>
      <c r="B80" t="s">
        <v>335</v>
      </c>
      <c r="C80" t="s">
        <v>333</v>
      </c>
      <c r="D80" s="41">
        <v>44467</v>
      </c>
      <c r="E80">
        <v>92</v>
      </c>
      <c r="F80">
        <v>89</v>
      </c>
    </row>
    <row r="81" spans="1:6" x14ac:dyDescent="0.25">
      <c r="A81">
        <v>1</v>
      </c>
      <c r="B81" t="s">
        <v>335</v>
      </c>
      <c r="C81" t="s">
        <v>334</v>
      </c>
      <c r="D81" s="41">
        <v>44467</v>
      </c>
      <c r="E81">
        <v>74</v>
      </c>
      <c r="F81">
        <v>67</v>
      </c>
    </row>
    <row r="82" spans="1:6" x14ac:dyDescent="0.25">
      <c r="A82">
        <v>2</v>
      </c>
      <c r="B82" t="s">
        <v>336</v>
      </c>
      <c r="C82" t="s">
        <v>325</v>
      </c>
      <c r="D82" s="41">
        <v>44467</v>
      </c>
      <c r="E82">
        <v>82</v>
      </c>
      <c r="F82">
        <v>72</v>
      </c>
    </row>
    <row r="83" spans="1:6" x14ac:dyDescent="0.25">
      <c r="A83">
        <v>2</v>
      </c>
      <c r="B83" t="s">
        <v>336</v>
      </c>
      <c r="C83" t="s">
        <v>326</v>
      </c>
      <c r="D83" s="41">
        <v>44467</v>
      </c>
      <c r="E83">
        <v>89</v>
      </c>
      <c r="F83">
        <v>82</v>
      </c>
    </row>
    <row r="84" spans="1:6" x14ac:dyDescent="0.25">
      <c r="A84">
        <v>2</v>
      </c>
      <c r="B84" t="s">
        <v>336</v>
      </c>
      <c r="C84" t="s">
        <v>327</v>
      </c>
      <c r="D84" s="41">
        <v>44467</v>
      </c>
      <c r="E84">
        <v>91</v>
      </c>
      <c r="F84">
        <v>78</v>
      </c>
    </row>
    <row r="85" spans="1:6" x14ac:dyDescent="0.25">
      <c r="A85">
        <v>2</v>
      </c>
      <c r="B85" t="s">
        <v>336</v>
      </c>
      <c r="C85" t="s">
        <v>328</v>
      </c>
      <c r="D85" s="41">
        <v>44467</v>
      </c>
      <c r="E85">
        <v>86</v>
      </c>
      <c r="F85">
        <v>77</v>
      </c>
    </row>
    <row r="86" spans="1:6" x14ac:dyDescent="0.25">
      <c r="A86">
        <v>2</v>
      </c>
      <c r="B86" t="s">
        <v>336</v>
      </c>
      <c r="C86" t="s">
        <v>329</v>
      </c>
      <c r="D86" s="41">
        <v>44467</v>
      </c>
      <c r="E86">
        <v>88</v>
      </c>
      <c r="F86">
        <v>82</v>
      </c>
    </row>
    <row r="87" spans="1:6" x14ac:dyDescent="0.25">
      <c r="A87">
        <v>2</v>
      </c>
      <c r="B87" t="s">
        <v>336</v>
      </c>
      <c r="C87" t="s">
        <v>330</v>
      </c>
      <c r="D87" s="41">
        <v>44467</v>
      </c>
      <c r="E87">
        <v>88</v>
      </c>
      <c r="F87">
        <v>84</v>
      </c>
    </row>
    <row r="88" spans="1:6" x14ac:dyDescent="0.25">
      <c r="A88">
        <v>2</v>
      </c>
      <c r="B88" t="s">
        <v>336</v>
      </c>
      <c r="C88" t="s">
        <v>331</v>
      </c>
      <c r="D88" s="41">
        <v>44467</v>
      </c>
      <c r="E88">
        <v>90</v>
      </c>
      <c r="F88">
        <v>87</v>
      </c>
    </row>
    <row r="89" spans="1:6" x14ac:dyDescent="0.25">
      <c r="A89">
        <v>2</v>
      </c>
      <c r="B89" t="s">
        <v>336</v>
      </c>
      <c r="C89" t="s">
        <v>332</v>
      </c>
      <c r="D89" s="41">
        <v>44467</v>
      </c>
      <c r="E89">
        <v>91</v>
      </c>
      <c r="F89">
        <v>88</v>
      </c>
    </row>
    <row r="90" spans="1:6" x14ac:dyDescent="0.25">
      <c r="A90">
        <v>2</v>
      </c>
      <c r="B90" t="s">
        <v>336</v>
      </c>
      <c r="C90" t="s">
        <v>333</v>
      </c>
      <c r="D90" s="41">
        <v>44467</v>
      </c>
      <c r="E90">
        <v>93</v>
      </c>
      <c r="F90">
        <v>89</v>
      </c>
    </row>
    <row r="91" spans="1:6" x14ac:dyDescent="0.25">
      <c r="A91">
        <v>2</v>
      </c>
      <c r="B91" t="s">
        <v>336</v>
      </c>
      <c r="C91" t="s">
        <v>334</v>
      </c>
      <c r="D91" s="41">
        <v>44467</v>
      </c>
      <c r="E91">
        <v>78</v>
      </c>
      <c r="F91">
        <v>72</v>
      </c>
    </row>
    <row r="92" spans="1:6" x14ac:dyDescent="0.25">
      <c r="A92">
        <v>3</v>
      </c>
      <c r="B92" t="s">
        <v>337</v>
      </c>
      <c r="C92" t="s">
        <v>325</v>
      </c>
      <c r="D92" s="41">
        <v>44467</v>
      </c>
      <c r="E92">
        <v>90</v>
      </c>
      <c r="F92">
        <v>81</v>
      </c>
    </row>
    <row r="93" spans="1:6" x14ac:dyDescent="0.25">
      <c r="A93">
        <v>3</v>
      </c>
      <c r="B93" t="s">
        <v>337</v>
      </c>
      <c r="C93" t="s">
        <v>326</v>
      </c>
      <c r="D93" s="41">
        <v>44467</v>
      </c>
      <c r="E93">
        <v>92</v>
      </c>
      <c r="F93">
        <v>86</v>
      </c>
    </row>
    <row r="94" spans="1:6" x14ac:dyDescent="0.25">
      <c r="A94">
        <v>3</v>
      </c>
      <c r="B94" t="s">
        <v>337</v>
      </c>
      <c r="C94" t="s">
        <v>327</v>
      </c>
      <c r="D94" s="41">
        <v>44467</v>
      </c>
      <c r="E94">
        <v>100</v>
      </c>
      <c r="F94">
        <v>89</v>
      </c>
    </row>
    <row r="95" spans="1:6" x14ac:dyDescent="0.25">
      <c r="A95">
        <v>3</v>
      </c>
      <c r="B95" t="s">
        <v>337</v>
      </c>
      <c r="C95" t="s">
        <v>328</v>
      </c>
      <c r="D95" s="41">
        <v>44467</v>
      </c>
      <c r="E95">
        <v>92</v>
      </c>
      <c r="F95">
        <v>85</v>
      </c>
    </row>
    <row r="96" spans="1:6" x14ac:dyDescent="0.25">
      <c r="A96">
        <v>3</v>
      </c>
      <c r="B96" t="s">
        <v>337</v>
      </c>
      <c r="C96" t="s">
        <v>329</v>
      </c>
      <c r="D96" s="41">
        <v>44467</v>
      </c>
      <c r="E96">
        <v>90</v>
      </c>
      <c r="F96">
        <v>84</v>
      </c>
    </row>
    <row r="97" spans="1:6" x14ac:dyDescent="0.25">
      <c r="A97">
        <v>3</v>
      </c>
      <c r="B97" t="s">
        <v>337</v>
      </c>
      <c r="C97" t="s">
        <v>330</v>
      </c>
      <c r="D97" s="41">
        <v>44467</v>
      </c>
      <c r="E97">
        <v>88</v>
      </c>
      <c r="F97">
        <v>84</v>
      </c>
    </row>
    <row r="98" spans="1:6" x14ac:dyDescent="0.25">
      <c r="A98">
        <v>3</v>
      </c>
      <c r="B98" t="s">
        <v>337</v>
      </c>
      <c r="C98" t="s">
        <v>331</v>
      </c>
      <c r="D98" s="41">
        <v>44467</v>
      </c>
      <c r="E98">
        <v>89</v>
      </c>
      <c r="F98">
        <v>86</v>
      </c>
    </row>
    <row r="99" spans="1:6" x14ac:dyDescent="0.25">
      <c r="A99">
        <v>3</v>
      </c>
      <c r="B99" t="s">
        <v>337</v>
      </c>
      <c r="C99" t="s">
        <v>332</v>
      </c>
      <c r="D99" s="41">
        <v>44467</v>
      </c>
      <c r="E99">
        <v>90</v>
      </c>
      <c r="F99">
        <v>88</v>
      </c>
    </row>
    <row r="100" spans="1:6" x14ac:dyDescent="0.25">
      <c r="A100">
        <v>3</v>
      </c>
      <c r="B100" t="s">
        <v>337</v>
      </c>
      <c r="C100" t="s">
        <v>333</v>
      </c>
      <c r="D100" s="41">
        <v>44467</v>
      </c>
      <c r="E100">
        <v>93</v>
      </c>
      <c r="F100">
        <v>90</v>
      </c>
    </row>
    <row r="101" spans="1:6" x14ac:dyDescent="0.25">
      <c r="A101">
        <v>3</v>
      </c>
      <c r="B101" t="s">
        <v>337</v>
      </c>
      <c r="C101" t="s">
        <v>334</v>
      </c>
      <c r="D101" s="41">
        <v>44467</v>
      </c>
      <c r="E101">
        <v>84</v>
      </c>
      <c r="F101">
        <v>78</v>
      </c>
    </row>
    <row r="102" spans="1:6" x14ac:dyDescent="0.25">
      <c r="A102">
        <v>4</v>
      </c>
      <c r="B102" t="s">
        <v>338</v>
      </c>
      <c r="C102" t="s">
        <v>325</v>
      </c>
      <c r="D102" s="41">
        <v>44467</v>
      </c>
      <c r="E102">
        <v>84</v>
      </c>
      <c r="F102">
        <v>71</v>
      </c>
    </row>
    <row r="103" spans="1:6" x14ac:dyDescent="0.25">
      <c r="A103">
        <v>4</v>
      </c>
      <c r="B103" t="s">
        <v>338</v>
      </c>
      <c r="C103" t="s">
        <v>326</v>
      </c>
      <c r="D103" s="41">
        <v>44467</v>
      </c>
      <c r="E103">
        <v>89</v>
      </c>
      <c r="F103">
        <v>82</v>
      </c>
    </row>
    <row r="104" spans="1:6" x14ac:dyDescent="0.25">
      <c r="A104">
        <v>4</v>
      </c>
      <c r="B104" t="s">
        <v>338</v>
      </c>
      <c r="C104" t="s">
        <v>327</v>
      </c>
      <c r="D104" s="41">
        <v>44467</v>
      </c>
      <c r="E104">
        <v>88</v>
      </c>
      <c r="F104">
        <v>75</v>
      </c>
    </row>
    <row r="105" spans="1:6" x14ac:dyDescent="0.25">
      <c r="A105">
        <v>4</v>
      </c>
      <c r="B105" t="s">
        <v>338</v>
      </c>
      <c r="C105" t="s">
        <v>328</v>
      </c>
      <c r="D105" s="41">
        <v>44467</v>
      </c>
      <c r="E105">
        <v>84</v>
      </c>
      <c r="F105">
        <v>74</v>
      </c>
    </row>
    <row r="106" spans="1:6" x14ac:dyDescent="0.25">
      <c r="A106">
        <v>4</v>
      </c>
      <c r="B106" t="s">
        <v>338</v>
      </c>
      <c r="C106" t="s">
        <v>329</v>
      </c>
      <c r="D106" s="41">
        <v>44467</v>
      </c>
      <c r="E106">
        <v>86</v>
      </c>
      <c r="F106">
        <v>79</v>
      </c>
    </row>
    <row r="107" spans="1:6" x14ac:dyDescent="0.25">
      <c r="A107">
        <v>4</v>
      </c>
      <c r="B107" t="s">
        <v>338</v>
      </c>
      <c r="C107" t="s">
        <v>330</v>
      </c>
      <c r="D107" s="41">
        <v>44467</v>
      </c>
      <c r="E107">
        <v>88</v>
      </c>
      <c r="F107">
        <v>84</v>
      </c>
    </row>
    <row r="108" spans="1:6" x14ac:dyDescent="0.25">
      <c r="A108">
        <v>4</v>
      </c>
      <c r="B108" t="s">
        <v>338</v>
      </c>
      <c r="C108" t="s">
        <v>331</v>
      </c>
      <c r="D108" s="41">
        <v>44467</v>
      </c>
      <c r="E108">
        <v>92</v>
      </c>
      <c r="F108">
        <v>88</v>
      </c>
    </row>
    <row r="109" spans="1:6" x14ac:dyDescent="0.25">
      <c r="A109">
        <v>4</v>
      </c>
      <c r="B109" t="s">
        <v>338</v>
      </c>
      <c r="C109" t="s">
        <v>332</v>
      </c>
      <c r="D109" s="41">
        <v>44467</v>
      </c>
      <c r="E109">
        <v>94</v>
      </c>
      <c r="F109">
        <v>92</v>
      </c>
    </row>
    <row r="110" spans="1:6" x14ac:dyDescent="0.25">
      <c r="A110">
        <v>4</v>
      </c>
      <c r="B110" t="s">
        <v>338</v>
      </c>
      <c r="C110" t="s">
        <v>333</v>
      </c>
      <c r="D110" s="41">
        <v>44467</v>
      </c>
      <c r="E110">
        <v>96</v>
      </c>
      <c r="F110">
        <v>92</v>
      </c>
    </row>
    <row r="111" spans="1:6" x14ac:dyDescent="0.25">
      <c r="A111">
        <v>4</v>
      </c>
      <c r="B111" t="s">
        <v>338</v>
      </c>
      <c r="C111" t="s">
        <v>334</v>
      </c>
      <c r="D111" s="41">
        <v>44467</v>
      </c>
      <c r="E111">
        <v>81</v>
      </c>
      <c r="F111">
        <v>75</v>
      </c>
    </row>
    <row r="112" spans="1:6" x14ac:dyDescent="0.25">
      <c r="A112">
        <v>5</v>
      </c>
      <c r="B112" t="s">
        <v>339</v>
      </c>
      <c r="C112" t="s">
        <v>325</v>
      </c>
      <c r="D112" s="41">
        <v>44467</v>
      </c>
      <c r="E112">
        <v>59</v>
      </c>
      <c r="F112">
        <v>46</v>
      </c>
    </row>
    <row r="113" spans="1:6" x14ac:dyDescent="0.25">
      <c r="A113">
        <v>5</v>
      </c>
      <c r="B113" t="s">
        <v>339</v>
      </c>
      <c r="C113" t="s">
        <v>326</v>
      </c>
      <c r="D113" s="41">
        <v>44467</v>
      </c>
      <c r="E113">
        <v>77</v>
      </c>
      <c r="F113">
        <v>66</v>
      </c>
    </row>
    <row r="114" spans="1:6" x14ac:dyDescent="0.25">
      <c r="A114">
        <v>5</v>
      </c>
      <c r="B114" t="s">
        <v>339</v>
      </c>
      <c r="C114" t="s">
        <v>327</v>
      </c>
      <c r="D114" s="41">
        <v>44467</v>
      </c>
      <c r="E114">
        <v>73</v>
      </c>
      <c r="F114">
        <v>56</v>
      </c>
    </row>
    <row r="115" spans="1:6" x14ac:dyDescent="0.25">
      <c r="A115">
        <v>5</v>
      </c>
      <c r="B115" t="s">
        <v>339</v>
      </c>
      <c r="C115" t="s">
        <v>328</v>
      </c>
      <c r="D115" s="41">
        <v>44467</v>
      </c>
      <c r="E115">
        <v>70</v>
      </c>
      <c r="F115">
        <v>58</v>
      </c>
    </row>
    <row r="116" spans="1:6" x14ac:dyDescent="0.25">
      <c r="A116">
        <v>5</v>
      </c>
      <c r="B116" t="s">
        <v>339</v>
      </c>
      <c r="C116" t="s">
        <v>329</v>
      </c>
      <c r="D116" s="41">
        <v>44467</v>
      </c>
      <c r="E116">
        <v>76</v>
      </c>
      <c r="F116">
        <v>65</v>
      </c>
    </row>
    <row r="117" spans="1:6" x14ac:dyDescent="0.25">
      <c r="A117">
        <v>5</v>
      </c>
      <c r="B117" t="s">
        <v>339</v>
      </c>
      <c r="C117" t="s">
        <v>330</v>
      </c>
      <c r="D117" s="41">
        <v>44467</v>
      </c>
      <c r="E117">
        <v>81</v>
      </c>
      <c r="F117">
        <v>74</v>
      </c>
    </row>
    <row r="118" spans="1:6" x14ac:dyDescent="0.25">
      <c r="A118">
        <v>5</v>
      </c>
      <c r="B118" t="s">
        <v>339</v>
      </c>
      <c r="C118" t="s">
        <v>331</v>
      </c>
      <c r="D118" s="41">
        <v>44467</v>
      </c>
      <c r="E118">
        <v>84</v>
      </c>
      <c r="F118">
        <v>79</v>
      </c>
    </row>
    <row r="119" spans="1:6" x14ac:dyDescent="0.25">
      <c r="A119">
        <v>5</v>
      </c>
      <c r="B119" t="s">
        <v>339</v>
      </c>
      <c r="C119" t="s">
        <v>332</v>
      </c>
      <c r="D119" s="41">
        <v>44467</v>
      </c>
      <c r="E119">
        <v>88</v>
      </c>
      <c r="F119">
        <v>84</v>
      </c>
    </row>
    <row r="120" spans="1:6" x14ac:dyDescent="0.25">
      <c r="A120">
        <v>5</v>
      </c>
      <c r="B120" t="s">
        <v>339</v>
      </c>
      <c r="C120" t="s">
        <v>333</v>
      </c>
      <c r="D120" s="41">
        <v>44467</v>
      </c>
      <c r="E120">
        <v>90</v>
      </c>
      <c r="F120">
        <v>85</v>
      </c>
    </row>
    <row r="121" spans="1:6" x14ac:dyDescent="0.25">
      <c r="A121">
        <v>5</v>
      </c>
      <c r="B121" t="s">
        <v>339</v>
      </c>
      <c r="C121" t="s">
        <v>334</v>
      </c>
      <c r="D121" s="41">
        <v>44467</v>
      </c>
      <c r="E121">
        <v>67</v>
      </c>
      <c r="F121">
        <v>58</v>
      </c>
    </row>
    <row r="122" spans="1:6" x14ac:dyDescent="0.25">
      <c r="A122">
        <v>0</v>
      </c>
      <c r="B122" t="s">
        <v>324</v>
      </c>
      <c r="C122" t="s">
        <v>325</v>
      </c>
      <c r="D122" s="41">
        <v>44470</v>
      </c>
      <c r="E122">
        <v>81</v>
      </c>
      <c r="F122">
        <v>70</v>
      </c>
    </row>
    <row r="123" spans="1:6" x14ac:dyDescent="0.25">
      <c r="A123">
        <v>0</v>
      </c>
      <c r="B123" t="s">
        <v>324</v>
      </c>
      <c r="C123" t="s">
        <v>326</v>
      </c>
      <c r="D123" s="41">
        <v>44470</v>
      </c>
      <c r="E123">
        <v>88</v>
      </c>
      <c r="F123">
        <v>81</v>
      </c>
    </row>
    <row r="124" spans="1:6" x14ac:dyDescent="0.25">
      <c r="A124">
        <v>0</v>
      </c>
      <c r="B124" t="s">
        <v>324</v>
      </c>
      <c r="C124" t="s">
        <v>327</v>
      </c>
      <c r="D124" s="41">
        <v>44470</v>
      </c>
      <c r="E124">
        <v>90</v>
      </c>
      <c r="F124">
        <v>78</v>
      </c>
    </row>
    <row r="125" spans="1:6" x14ac:dyDescent="0.25">
      <c r="A125">
        <v>0</v>
      </c>
      <c r="B125" t="s">
        <v>324</v>
      </c>
      <c r="C125" t="s">
        <v>328</v>
      </c>
      <c r="D125" s="41">
        <v>44470</v>
      </c>
      <c r="E125">
        <v>85</v>
      </c>
      <c r="F125">
        <v>76</v>
      </c>
    </row>
    <row r="126" spans="1:6" x14ac:dyDescent="0.25">
      <c r="A126">
        <v>0</v>
      </c>
      <c r="B126" t="s">
        <v>324</v>
      </c>
      <c r="C126" t="s">
        <v>329</v>
      </c>
      <c r="D126" s="41">
        <v>44470</v>
      </c>
      <c r="E126">
        <v>86</v>
      </c>
      <c r="F126">
        <v>80</v>
      </c>
    </row>
    <row r="127" spans="1:6" x14ac:dyDescent="0.25">
      <c r="A127">
        <v>0</v>
      </c>
      <c r="B127" t="s">
        <v>324</v>
      </c>
      <c r="C127" t="s">
        <v>330</v>
      </c>
      <c r="D127" s="41">
        <v>44470</v>
      </c>
      <c r="E127">
        <v>87</v>
      </c>
      <c r="F127">
        <v>82</v>
      </c>
    </row>
    <row r="128" spans="1:6" x14ac:dyDescent="0.25">
      <c r="A128">
        <v>0</v>
      </c>
      <c r="B128" t="s">
        <v>324</v>
      </c>
      <c r="C128" t="s">
        <v>331</v>
      </c>
      <c r="D128" s="41">
        <v>44470</v>
      </c>
      <c r="E128">
        <v>90</v>
      </c>
      <c r="F128">
        <v>86</v>
      </c>
    </row>
    <row r="129" spans="1:6" x14ac:dyDescent="0.25">
      <c r="A129">
        <v>0</v>
      </c>
      <c r="B129" t="s">
        <v>324</v>
      </c>
      <c r="C129" t="s">
        <v>332</v>
      </c>
      <c r="D129" s="41">
        <v>44470</v>
      </c>
      <c r="E129">
        <v>91</v>
      </c>
      <c r="F129">
        <v>89</v>
      </c>
    </row>
    <row r="130" spans="1:6" x14ac:dyDescent="0.25">
      <c r="A130">
        <v>0</v>
      </c>
      <c r="B130" t="s">
        <v>324</v>
      </c>
      <c r="C130" t="s">
        <v>333</v>
      </c>
      <c r="D130" s="41">
        <v>44470</v>
      </c>
      <c r="E130">
        <v>93</v>
      </c>
      <c r="F130">
        <v>90</v>
      </c>
    </row>
    <row r="131" spans="1:6" x14ac:dyDescent="0.25">
      <c r="A131">
        <v>0</v>
      </c>
      <c r="B131" t="s">
        <v>324</v>
      </c>
      <c r="C131" t="s">
        <v>334</v>
      </c>
      <c r="D131" s="41">
        <v>44470</v>
      </c>
      <c r="E131">
        <v>79</v>
      </c>
      <c r="F131">
        <v>73</v>
      </c>
    </row>
    <row r="132" spans="1:6" x14ac:dyDescent="0.25">
      <c r="A132">
        <v>1</v>
      </c>
      <c r="B132" t="s">
        <v>335</v>
      </c>
      <c r="C132" t="s">
        <v>325</v>
      </c>
      <c r="D132" s="41">
        <v>44470</v>
      </c>
      <c r="E132">
        <v>71</v>
      </c>
      <c r="F132">
        <v>58</v>
      </c>
    </row>
    <row r="133" spans="1:6" x14ac:dyDescent="0.25">
      <c r="A133">
        <v>1</v>
      </c>
      <c r="B133" t="s">
        <v>335</v>
      </c>
      <c r="C133" t="s">
        <v>326</v>
      </c>
      <c r="D133" s="41">
        <v>44470</v>
      </c>
      <c r="E133">
        <v>83</v>
      </c>
      <c r="F133">
        <v>75</v>
      </c>
    </row>
    <row r="134" spans="1:6" x14ac:dyDescent="0.25">
      <c r="A134">
        <v>1</v>
      </c>
      <c r="B134" t="s">
        <v>335</v>
      </c>
      <c r="C134" t="s">
        <v>327</v>
      </c>
      <c r="D134" s="41">
        <v>44470</v>
      </c>
      <c r="E134">
        <v>81</v>
      </c>
      <c r="F134">
        <v>66</v>
      </c>
    </row>
    <row r="135" spans="1:6" x14ac:dyDescent="0.25">
      <c r="A135">
        <v>1</v>
      </c>
      <c r="B135" t="s">
        <v>335</v>
      </c>
      <c r="C135" t="s">
        <v>328</v>
      </c>
      <c r="D135" s="41">
        <v>44470</v>
      </c>
      <c r="E135">
        <v>76</v>
      </c>
      <c r="F135">
        <v>64</v>
      </c>
    </row>
    <row r="136" spans="1:6" x14ac:dyDescent="0.25">
      <c r="A136">
        <v>1</v>
      </c>
      <c r="B136" t="s">
        <v>335</v>
      </c>
      <c r="C136" t="s">
        <v>329</v>
      </c>
      <c r="D136" s="41">
        <v>44470</v>
      </c>
      <c r="E136">
        <v>78</v>
      </c>
      <c r="F136">
        <v>70</v>
      </c>
    </row>
    <row r="137" spans="1:6" x14ac:dyDescent="0.25">
      <c r="A137">
        <v>1</v>
      </c>
      <c r="B137" t="s">
        <v>335</v>
      </c>
      <c r="C137" t="s">
        <v>330</v>
      </c>
      <c r="D137" s="41">
        <v>44470</v>
      </c>
      <c r="E137">
        <v>83</v>
      </c>
      <c r="F137">
        <v>77</v>
      </c>
    </row>
    <row r="138" spans="1:6" x14ac:dyDescent="0.25">
      <c r="A138">
        <v>1</v>
      </c>
      <c r="B138" t="s">
        <v>335</v>
      </c>
      <c r="C138" t="s">
        <v>331</v>
      </c>
      <c r="D138" s="41">
        <v>44470</v>
      </c>
      <c r="E138">
        <v>88</v>
      </c>
      <c r="F138">
        <v>84</v>
      </c>
    </row>
    <row r="139" spans="1:6" x14ac:dyDescent="0.25">
      <c r="A139">
        <v>1</v>
      </c>
      <c r="B139" t="s">
        <v>335</v>
      </c>
      <c r="C139" t="s">
        <v>332</v>
      </c>
      <c r="D139" s="41">
        <v>44470</v>
      </c>
      <c r="E139">
        <v>90</v>
      </c>
      <c r="F139">
        <v>88</v>
      </c>
    </row>
    <row r="140" spans="1:6" x14ac:dyDescent="0.25">
      <c r="A140">
        <v>1</v>
      </c>
      <c r="B140" t="s">
        <v>335</v>
      </c>
      <c r="C140" t="s">
        <v>333</v>
      </c>
      <c r="D140" s="41">
        <v>44470</v>
      </c>
      <c r="E140">
        <v>92</v>
      </c>
      <c r="F140">
        <v>89</v>
      </c>
    </row>
    <row r="141" spans="1:6" x14ac:dyDescent="0.25">
      <c r="A141">
        <v>1</v>
      </c>
      <c r="B141" t="s">
        <v>335</v>
      </c>
      <c r="C141" t="s">
        <v>334</v>
      </c>
      <c r="D141" s="41">
        <v>44470</v>
      </c>
      <c r="E141">
        <v>75</v>
      </c>
      <c r="F141">
        <v>68</v>
      </c>
    </row>
    <row r="142" spans="1:6" x14ac:dyDescent="0.25">
      <c r="A142">
        <v>2</v>
      </c>
      <c r="B142" t="s">
        <v>336</v>
      </c>
      <c r="C142" t="s">
        <v>325</v>
      </c>
      <c r="D142" s="41">
        <v>44470</v>
      </c>
      <c r="E142">
        <v>83</v>
      </c>
      <c r="F142">
        <v>73</v>
      </c>
    </row>
    <row r="143" spans="1:6" x14ac:dyDescent="0.25">
      <c r="A143">
        <v>2</v>
      </c>
      <c r="B143" t="s">
        <v>336</v>
      </c>
      <c r="C143" t="s">
        <v>326</v>
      </c>
      <c r="D143" s="41">
        <v>44470</v>
      </c>
      <c r="E143">
        <v>89</v>
      </c>
      <c r="F143">
        <v>82</v>
      </c>
    </row>
    <row r="144" spans="1:6" x14ac:dyDescent="0.25">
      <c r="A144">
        <v>2</v>
      </c>
      <c r="B144" t="s">
        <v>336</v>
      </c>
      <c r="C144" t="s">
        <v>327</v>
      </c>
      <c r="D144" s="41">
        <v>44470</v>
      </c>
      <c r="E144">
        <v>91</v>
      </c>
      <c r="F144">
        <v>79</v>
      </c>
    </row>
    <row r="145" spans="1:6" x14ac:dyDescent="0.25">
      <c r="A145">
        <v>2</v>
      </c>
      <c r="B145" t="s">
        <v>336</v>
      </c>
      <c r="C145" t="s">
        <v>328</v>
      </c>
      <c r="D145" s="41">
        <v>44470</v>
      </c>
      <c r="E145">
        <v>86</v>
      </c>
      <c r="F145">
        <v>78</v>
      </c>
    </row>
    <row r="146" spans="1:6" x14ac:dyDescent="0.25">
      <c r="A146">
        <v>2</v>
      </c>
      <c r="B146" t="s">
        <v>336</v>
      </c>
      <c r="C146" t="s">
        <v>329</v>
      </c>
      <c r="D146" s="41">
        <v>44470</v>
      </c>
      <c r="E146">
        <v>88</v>
      </c>
      <c r="F146">
        <v>82</v>
      </c>
    </row>
    <row r="147" spans="1:6" x14ac:dyDescent="0.25">
      <c r="A147">
        <v>2</v>
      </c>
      <c r="B147" t="s">
        <v>336</v>
      </c>
      <c r="C147" t="s">
        <v>330</v>
      </c>
      <c r="D147" s="41">
        <v>44470</v>
      </c>
      <c r="E147">
        <v>88</v>
      </c>
      <c r="F147">
        <v>84</v>
      </c>
    </row>
    <row r="148" spans="1:6" x14ac:dyDescent="0.25">
      <c r="A148">
        <v>2</v>
      </c>
      <c r="B148" t="s">
        <v>336</v>
      </c>
      <c r="C148" t="s">
        <v>331</v>
      </c>
      <c r="D148" s="41">
        <v>44470</v>
      </c>
      <c r="E148">
        <v>90</v>
      </c>
      <c r="F148">
        <v>87</v>
      </c>
    </row>
    <row r="149" spans="1:6" x14ac:dyDescent="0.25">
      <c r="A149">
        <v>2</v>
      </c>
      <c r="B149" t="s">
        <v>336</v>
      </c>
      <c r="C149" t="s">
        <v>332</v>
      </c>
      <c r="D149" s="41">
        <v>44470</v>
      </c>
      <c r="E149">
        <v>91</v>
      </c>
      <c r="F149">
        <v>88</v>
      </c>
    </row>
    <row r="150" spans="1:6" x14ac:dyDescent="0.25">
      <c r="A150">
        <v>2</v>
      </c>
      <c r="B150" t="s">
        <v>336</v>
      </c>
      <c r="C150" t="s">
        <v>333</v>
      </c>
      <c r="D150" s="41">
        <v>44470</v>
      </c>
      <c r="E150">
        <v>93</v>
      </c>
      <c r="F150">
        <v>89</v>
      </c>
    </row>
    <row r="151" spans="1:6" x14ac:dyDescent="0.25">
      <c r="A151">
        <v>2</v>
      </c>
      <c r="B151" t="s">
        <v>336</v>
      </c>
      <c r="C151" t="s">
        <v>334</v>
      </c>
      <c r="D151" s="41">
        <v>44470</v>
      </c>
      <c r="E151">
        <v>79</v>
      </c>
      <c r="F151">
        <v>73</v>
      </c>
    </row>
    <row r="152" spans="1:6" x14ac:dyDescent="0.25">
      <c r="A152">
        <v>3</v>
      </c>
      <c r="B152" t="s">
        <v>337</v>
      </c>
      <c r="C152" t="s">
        <v>325</v>
      </c>
      <c r="D152" s="41">
        <v>44470</v>
      </c>
      <c r="E152">
        <v>90</v>
      </c>
      <c r="F152">
        <v>81</v>
      </c>
    </row>
    <row r="153" spans="1:6" x14ac:dyDescent="0.25">
      <c r="A153">
        <v>3</v>
      </c>
      <c r="B153" t="s">
        <v>337</v>
      </c>
      <c r="C153" t="s">
        <v>326</v>
      </c>
      <c r="D153" s="41">
        <v>44470</v>
      </c>
      <c r="E153">
        <v>92</v>
      </c>
      <c r="F153">
        <v>86</v>
      </c>
    </row>
    <row r="154" spans="1:6" x14ac:dyDescent="0.25">
      <c r="A154">
        <v>3</v>
      </c>
      <c r="B154" t="s">
        <v>337</v>
      </c>
      <c r="C154" t="s">
        <v>327</v>
      </c>
      <c r="D154" s="41">
        <v>44470</v>
      </c>
      <c r="E154">
        <v>100</v>
      </c>
      <c r="F154">
        <v>90</v>
      </c>
    </row>
    <row r="155" spans="1:6" x14ac:dyDescent="0.25">
      <c r="A155">
        <v>3</v>
      </c>
      <c r="B155" t="s">
        <v>337</v>
      </c>
      <c r="C155" t="s">
        <v>328</v>
      </c>
      <c r="D155" s="41">
        <v>44470</v>
      </c>
      <c r="E155">
        <v>92</v>
      </c>
      <c r="F155">
        <v>86</v>
      </c>
    </row>
    <row r="156" spans="1:6" x14ac:dyDescent="0.25">
      <c r="A156">
        <v>3</v>
      </c>
      <c r="B156" t="s">
        <v>337</v>
      </c>
      <c r="C156" t="s">
        <v>329</v>
      </c>
      <c r="D156" s="41">
        <v>44470</v>
      </c>
      <c r="E156">
        <v>90</v>
      </c>
      <c r="F156">
        <v>85</v>
      </c>
    </row>
    <row r="157" spans="1:6" x14ac:dyDescent="0.25">
      <c r="A157">
        <v>3</v>
      </c>
      <c r="B157" t="s">
        <v>337</v>
      </c>
      <c r="C157" t="s">
        <v>330</v>
      </c>
      <c r="D157" s="41">
        <v>44470</v>
      </c>
      <c r="E157">
        <v>88</v>
      </c>
      <c r="F157">
        <v>84</v>
      </c>
    </row>
    <row r="158" spans="1:6" x14ac:dyDescent="0.25">
      <c r="A158">
        <v>3</v>
      </c>
      <c r="B158" t="s">
        <v>337</v>
      </c>
      <c r="C158" t="s">
        <v>331</v>
      </c>
      <c r="D158" s="41">
        <v>44470</v>
      </c>
      <c r="E158">
        <v>90</v>
      </c>
      <c r="F158">
        <v>86</v>
      </c>
    </row>
    <row r="159" spans="1:6" x14ac:dyDescent="0.25">
      <c r="A159">
        <v>3</v>
      </c>
      <c r="B159" t="s">
        <v>337</v>
      </c>
      <c r="C159" t="s">
        <v>332</v>
      </c>
      <c r="D159" s="41">
        <v>44470</v>
      </c>
      <c r="E159">
        <v>90</v>
      </c>
      <c r="F159">
        <v>88</v>
      </c>
    </row>
    <row r="160" spans="1:6" x14ac:dyDescent="0.25">
      <c r="A160">
        <v>3</v>
      </c>
      <c r="B160" t="s">
        <v>337</v>
      </c>
      <c r="C160" t="s">
        <v>333</v>
      </c>
      <c r="D160" s="41">
        <v>44470</v>
      </c>
      <c r="E160">
        <v>93</v>
      </c>
      <c r="F160">
        <v>90</v>
      </c>
    </row>
    <row r="161" spans="1:6" x14ac:dyDescent="0.25">
      <c r="A161">
        <v>3</v>
      </c>
      <c r="B161" t="s">
        <v>337</v>
      </c>
      <c r="C161" t="s">
        <v>334</v>
      </c>
      <c r="D161" s="41">
        <v>44470</v>
      </c>
      <c r="E161">
        <v>84</v>
      </c>
      <c r="F161">
        <v>79</v>
      </c>
    </row>
    <row r="162" spans="1:6" x14ac:dyDescent="0.25">
      <c r="A162">
        <v>4</v>
      </c>
      <c r="B162" t="s">
        <v>338</v>
      </c>
      <c r="C162" t="s">
        <v>325</v>
      </c>
      <c r="D162" s="41">
        <v>44470</v>
      </c>
      <c r="E162">
        <v>84</v>
      </c>
      <c r="F162">
        <v>72</v>
      </c>
    </row>
    <row r="163" spans="1:6" x14ac:dyDescent="0.25">
      <c r="A163">
        <v>4</v>
      </c>
      <c r="B163" t="s">
        <v>338</v>
      </c>
      <c r="C163" t="s">
        <v>326</v>
      </c>
      <c r="D163" s="41">
        <v>44470</v>
      </c>
      <c r="E163">
        <v>89</v>
      </c>
      <c r="F163">
        <v>83</v>
      </c>
    </row>
    <row r="164" spans="1:6" x14ac:dyDescent="0.25">
      <c r="A164">
        <v>4</v>
      </c>
      <c r="B164" t="s">
        <v>338</v>
      </c>
      <c r="C164" t="s">
        <v>327</v>
      </c>
      <c r="D164" s="41">
        <v>44470</v>
      </c>
      <c r="E164">
        <v>88</v>
      </c>
      <c r="F164">
        <v>76</v>
      </c>
    </row>
    <row r="165" spans="1:6" x14ac:dyDescent="0.25">
      <c r="A165">
        <v>4</v>
      </c>
      <c r="B165" t="s">
        <v>338</v>
      </c>
      <c r="C165" t="s">
        <v>328</v>
      </c>
      <c r="D165" s="41">
        <v>44470</v>
      </c>
      <c r="E165">
        <v>84</v>
      </c>
      <c r="F165">
        <v>75</v>
      </c>
    </row>
    <row r="166" spans="1:6" x14ac:dyDescent="0.25">
      <c r="A166">
        <v>4</v>
      </c>
      <c r="B166" t="s">
        <v>338</v>
      </c>
      <c r="C166" t="s">
        <v>329</v>
      </c>
      <c r="D166" s="41">
        <v>44470</v>
      </c>
      <c r="E166">
        <v>86</v>
      </c>
      <c r="F166">
        <v>80</v>
      </c>
    </row>
    <row r="167" spans="1:6" x14ac:dyDescent="0.25">
      <c r="A167">
        <v>4</v>
      </c>
      <c r="B167" t="s">
        <v>338</v>
      </c>
      <c r="C167" t="s">
        <v>330</v>
      </c>
      <c r="D167" s="41">
        <v>44470</v>
      </c>
      <c r="E167">
        <v>89</v>
      </c>
      <c r="F167">
        <v>84</v>
      </c>
    </row>
    <row r="168" spans="1:6" x14ac:dyDescent="0.25">
      <c r="A168">
        <v>4</v>
      </c>
      <c r="B168" t="s">
        <v>338</v>
      </c>
      <c r="C168" t="s">
        <v>331</v>
      </c>
      <c r="D168" s="41">
        <v>44470</v>
      </c>
      <c r="E168">
        <v>92</v>
      </c>
      <c r="F168">
        <v>89</v>
      </c>
    </row>
    <row r="169" spans="1:6" x14ac:dyDescent="0.25">
      <c r="A169">
        <v>4</v>
      </c>
      <c r="B169" t="s">
        <v>338</v>
      </c>
      <c r="C169" t="s">
        <v>332</v>
      </c>
      <c r="D169" s="41">
        <v>44470</v>
      </c>
      <c r="E169">
        <v>94</v>
      </c>
      <c r="F169">
        <v>92</v>
      </c>
    </row>
    <row r="170" spans="1:6" x14ac:dyDescent="0.25">
      <c r="A170">
        <v>4</v>
      </c>
      <c r="B170" t="s">
        <v>338</v>
      </c>
      <c r="C170" t="s">
        <v>333</v>
      </c>
      <c r="D170" s="41">
        <v>44470</v>
      </c>
      <c r="E170">
        <v>96</v>
      </c>
      <c r="F170">
        <v>92</v>
      </c>
    </row>
    <row r="171" spans="1:6" x14ac:dyDescent="0.25">
      <c r="A171">
        <v>4</v>
      </c>
      <c r="B171" t="s">
        <v>338</v>
      </c>
      <c r="C171" t="s">
        <v>334</v>
      </c>
      <c r="D171" s="41">
        <v>44470</v>
      </c>
      <c r="E171">
        <v>81</v>
      </c>
      <c r="F171">
        <v>75</v>
      </c>
    </row>
    <row r="172" spans="1:6" x14ac:dyDescent="0.25">
      <c r="A172">
        <v>5</v>
      </c>
      <c r="B172" t="s">
        <v>339</v>
      </c>
      <c r="C172" t="s">
        <v>325</v>
      </c>
      <c r="D172" s="41">
        <v>44470</v>
      </c>
      <c r="E172">
        <v>60</v>
      </c>
      <c r="F172">
        <v>47</v>
      </c>
    </row>
    <row r="173" spans="1:6" x14ac:dyDescent="0.25">
      <c r="A173">
        <v>5</v>
      </c>
      <c r="B173" t="s">
        <v>339</v>
      </c>
      <c r="C173" t="s">
        <v>326</v>
      </c>
      <c r="D173" s="41">
        <v>44470</v>
      </c>
      <c r="E173">
        <v>77</v>
      </c>
      <c r="F173">
        <v>67</v>
      </c>
    </row>
    <row r="174" spans="1:6" x14ac:dyDescent="0.25">
      <c r="A174">
        <v>5</v>
      </c>
      <c r="B174" t="s">
        <v>339</v>
      </c>
      <c r="C174" t="s">
        <v>327</v>
      </c>
      <c r="D174" s="41">
        <v>44470</v>
      </c>
      <c r="E174">
        <v>74</v>
      </c>
      <c r="F174">
        <v>57</v>
      </c>
    </row>
    <row r="175" spans="1:6" x14ac:dyDescent="0.25">
      <c r="A175">
        <v>5</v>
      </c>
      <c r="B175" t="s">
        <v>339</v>
      </c>
      <c r="C175" t="s">
        <v>328</v>
      </c>
      <c r="D175" s="41">
        <v>44470</v>
      </c>
      <c r="E175">
        <v>71</v>
      </c>
      <c r="F175">
        <v>58</v>
      </c>
    </row>
    <row r="176" spans="1:6" x14ac:dyDescent="0.25">
      <c r="A176">
        <v>5</v>
      </c>
      <c r="B176" t="s">
        <v>339</v>
      </c>
      <c r="C176" t="s">
        <v>329</v>
      </c>
      <c r="D176" s="41">
        <v>44470</v>
      </c>
      <c r="E176">
        <v>76</v>
      </c>
      <c r="F176">
        <v>65</v>
      </c>
    </row>
    <row r="177" spans="1:6" x14ac:dyDescent="0.25">
      <c r="A177">
        <v>5</v>
      </c>
      <c r="B177" t="s">
        <v>339</v>
      </c>
      <c r="C177" t="s">
        <v>330</v>
      </c>
      <c r="D177" s="41">
        <v>44470</v>
      </c>
      <c r="E177">
        <v>82</v>
      </c>
      <c r="F177">
        <v>74</v>
      </c>
    </row>
    <row r="178" spans="1:6" x14ac:dyDescent="0.25">
      <c r="A178">
        <v>5</v>
      </c>
      <c r="B178" t="s">
        <v>339</v>
      </c>
      <c r="C178" t="s">
        <v>331</v>
      </c>
      <c r="D178" s="41">
        <v>44470</v>
      </c>
      <c r="E178">
        <v>85</v>
      </c>
      <c r="F178">
        <v>80</v>
      </c>
    </row>
    <row r="179" spans="1:6" x14ac:dyDescent="0.25">
      <c r="A179">
        <v>5</v>
      </c>
      <c r="B179" t="s">
        <v>339</v>
      </c>
      <c r="C179" t="s">
        <v>332</v>
      </c>
      <c r="D179" s="41">
        <v>44470</v>
      </c>
      <c r="E179">
        <v>88</v>
      </c>
      <c r="F179">
        <v>84</v>
      </c>
    </row>
    <row r="180" spans="1:6" x14ac:dyDescent="0.25">
      <c r="A180">
        <v>5</v>
      </c>
      <c r="B180" t="s">
        <v>339</v>
      </c>
      <c r="C180" t="s">
        <v>333</v>
      </c>
      <c r="D180" s="41">
        <v>44470</v>
      </c>
      <c r="E180">
        <v>90</v>
      </c>
      <c r="F180">
        <v>85</v>
      </c>
    </row>
    <row r="181" spans="1:6" x14ac:dyDescent="0.25">
      <c r="A181">
        <v>5</v>
      </c>
      <c r="B181" t="s">
        <v>339</v>
      </c>
      <c r="C181" t="s">
        <v>334</v>
      </c>
      <c r="D181" s="41">
        <v>44470</v>
      </c>
      <c r="E181">
        <v>67</v>
      </c>
      <c r="F181">
        <v>58</v>
      </c>
    </row>
    <row r="182" spans="1:6" x14ac:dyDescent="0.25">
      <c r="A182">
        <v>0</v>
      </c>
      <c r="B182" t="s">
        <v>324</v>
      </c>
      <c r="C182" t="s">
        <v>325</v>
      </c>
      <c r="D182" s="41">
        <v>44474</v>
      </c>
      <c r="E182">
        <v>81</v>
      </c>
      <c r="F182">
        <v>71</v>
      </c>
    </row>
    <row r="183" spans="1:6" x14ac:dyDescent="0.25">
      <c r="A183">
        <v>0</v>
      </c>
      <c r="B183" t="s">
        <v>324</v>
      </c>
      <c r="C183" t="s">
        <v>326</v>
      </c>
      <c r="D183" s="41">
        <v>44474</v>
      </c>
      <c r="E183">
        <v>88</v>
      </c>
      <c r="F183">
        <v>82</v>
      </c>
    </row>
    <row r="184" spans="1:6" x14ac:dyDescent="0.25">
      <c r="A184">
        <v>0</v>
      </c>
      <c r="B184" t="s">
        <v>324</v>
      </c>
      <c r="C184" t="s">
        <v>327</v>
      </c>
      <c r="D184" s="41">
        <v>44474</v>
      </c>
      <c r="E184">
        <v>91</v>
      </c>
      <c r="F184">
        <v>79</v>
      </c>
    </row>
    <row r="185" spans="1:6" x14ac:dyDescent="0.25">
      <c r="A185">
        <v>0</v>
      </c>
      <c r="B185" t="s">
        <v>324</v>
      </c>
      <c r="C185" t="s">
        <v>328</v>
      </c>
      <c r="D185" s="41">
        <v>44474</v>
      </c>
      <c r="E185">
        <v>86</v>
      </c>
      <c r="F185">
        <v>77</v>
      </c>
    </row>
    <row r="186" spans="1:6" x14ac:dyDescent="0.25">
      <c r="A186">
        <v>0</v>
      </c>
      <c r="B186" t="s">
        <v>324</v>
      </c>
      <c r="C186" t="s">
        <v>329</v>
      </c>
      <c r="D186" s="41">
        <v>44474</v>
      </c>
      <c r="E186">
        <v>86</v>
      </c>
      <c r="F186">
        <v>80</v>
      </c>
    </row>
    <row r="187" spans="1:6" x14ac:dyDescent="0.25">
      <c r="A187">
        <v>0</v>
      </c>
      <c r="B187" t="s">
        <v>324</v>
      </c>
      <c r="C187" t="s">
        <v>330</v>
      </c>
      <c r="D187" s="41">
        <v>44474</v>
      </c>
      <c r="E187">
        <v>87</v>
      </c>
      <c r="F187">
        <v>83</v>
      </c>
    </row>
    <row r="188" spans="1:6" x14ac:dyDescent="0.25">
      <c r="A188">
        <v>0</v>
      </c>
      <c r="B188" t="s">
        <v>324</v>
      </c>
      <c r="C188" t="s">
        <v>331</v>
      </c>
      <c r="D188" s="41">
        <v>44474</v>
      </c>
      <c r="E188">
        <v>90</v>
      </c>
      <c r="F188">
        <v>87</v>
      </c>
    </row>
    <row r="189" spans="1:6" x14ac:dyDescent="0.25">
      <c r="A189">
        <v>0</v>
      </c>
      <c r="B189" t="s">
        <v>324</v>
      </c>
      <c r="C189" t="s">
        <v>332</v>
      </c>
      <c r="D189" s="41">
        <v>44474</v>
      </c>
      <c r="E189">
        <v>91</v>
      </c>
      <c r="F189">
        <v>89</v>
      </c>
    </row>
    <row r="190" spans="1:6" x14ac:dyDescent="0.25">
      <c r="A190">
        <v>0</v>
      </c>
      <c r="B190" t="s">
        <v>324</v>
      </c>
      <c r="C190" t="s">
        <v>333</v>
      </c>
      <c r="D190" s="41">
        <v>44474</v>
      </c>
      <c r="E190">
        <v>93</v>
      </c>
      <c r="F190">
        <v>90</v>
      </c>
    </row>
    <row r="191" spans="1:6" x14ac:dyDescent="0.25">
      <c r="A191">
        <v>0</v>
      </c>
      <c r="B191" t="s">
        <v>324</v>
      </c>
      <c r="C191" t="s">
        <v>334</v>
      </c>
      <c r="D191" s="41">
        <v>44474</v>
      </c>
      <c r="E191">
        <v>79</v>
      </c>
      <c r="F191">
        <v>73</v>
      </c>
    </row>
    <row r="192" spans="1:6" x14ac:dyDescent="0.25">
      <c r="A192">
        <v>1</v>
      </c>
      <c r="B192" t="s">
        <v>335</v>
      </c>
      <c r="C192" t="s">
        <v>325</v>
      </c>
      <c r="D192" s="41">
        <v>44474</v>
      </c>
      <c r="E192">
        <v>72</v>
      </c>
      <c r="F192">
        <v>60</v>
      </c>
    </row>
    <row r="193" spans="1:6" x14ac:dyDescent="0.25">
      <c r="A193">
        <v>1</v>
      </c>
      <c r="B193" t="s">
        <v>335</v>
      </c>
      <c r="C193" t="s">
        <v>326</v>
      </c>
      <c r="D193" s="41">
        <v>44474</v>
      </c>
      <c r="E193">
        <v>83</v>
      </c>
      <c r="F193">
        <v>76</v>
      </c>
    </row>
    <row r="194" spans="1:6" x14ac:dyDescent="0.25">
      <c r="A194">
        <v>1</v>
      </c>
      <c r="B194" t="s">
        <v>335</v>
      </c>
      <c r="C194" t="s">
        <v>327</v>
      </c>
      <c r="D194" s="41">
        <v>44474</v>
      </c>
      <c r="E194">
        <v>82</v>
      </c>
      <c r="F194">
        <v>67</v>
      </c>
    </row>
    <row r="195" spans="1:6" x14ac:dyDescent="0.25">
      <c r="A195">
        <v>1</v>
      </c>
      <c r="B195" t="s">
        <v>335</v>
      </c>
      <c r="C195" t="s">
        <v>328</v>
      </c>
      <c r="D195" s="41">
        <v>44474</v>
      </c>
      <c r="E195">
        <v>76</v>
      </c>
      <c r="F195">
        <v>65</v>
      </c>
    </row>
    <row r="196" spans="1:6" x14ac:dyDescent="0.25">
      <c r="A196">
        <v>1</v>
      </c>
      <c r="B196" t="s">
        <v>335</v>
      </c>
      <c r="C196" t="s">
        <v>329</v>
      </c>
      <c r="D196" s="41">
        <v>44474</v>
      </c>
      <c r="E196">
        <v>79</v>
      </c>
      <c r="F196">
        <v>71</v>
      </c>
    </row>
    <row r="197" spans="1:6" x14ac:dyDescent="0.25">
      <c r="A197">
        <v>1</v>
      </c>
      <c r="B197" t="s">
        <v>335</v>
      </c>
      <c r="C197" t="s">
        <v>330</v>
      </c>
      <c r="D197" s="41">
        <v>44474</v>
      </c>
      <c r="E197">
        <v>83</v>
      </c>
      <c r="F197">
        <v>78</v>
      </c>
    </row>
    <row r="198" spans="1:6" x14ac:dyDescent="0.25">
      <c r="A198">
        <v>1</v>
      </c>
      <c r="B198" t="s">
        <v>335</v>
      </c>
      <c r="C198" t="s">
        <v>331</v>
      </c>
      <c r="D198" s="41">
        <v>44474</v>
      </c>
      <c r="E198">
        <v>88</v>
      </c>
      <c r="F198">
        <v>84</v>
      </c>
    </row>
    <row r="199" spans="1:6" x14ac:dyDescent="0.25">
      <c r="A199">
        <v>1</v>
      </c>
      <c r="B199" t="s">
        <v>335</v>
      </c>
      <c r="C199" t="s">
        <v>332</v>
      </c>
      <c r="D199" s="41">
        <v>44474</v>
      </c>
      <c r="E199">
        <v>91</v>
      </c>
      <c r="F199">
        <v>88</v>
      </c>
    </row>
    <row r="200" spans="1:6" x14ac:dyDescent="0.25">
      <c r="A200">
        <v>1</v>
      </c>
      <c r="B200" t="s">
        <v>335</v>
      </c>
      <c r="C200" t="s">
        <v>333</v>
      </c>
      <c r="D200" s="41">
        <v>44474</v>
      </c>
      <c r="E200">
        <v>92</v>
      </c>
      <c r="F200">
        <v>89</v>
      </c>
    </row>
    <row r="201" spans="1:6" x14ac:dyDescent="0.25">
      <c r="A201">
        <v>1</v>
      </c>
      <c r="B201" t="s">
        <v>335</v>
      </c>
      <c r="C201" t="s">
        <v>334</v>
      </c>
      <c r="D201" s="41">
        <v>44474</v>
      </c>
      <c r="E201">
        <v>75</v>
      </c>
      <c r="F201">
        <v>68</v>
      </c>
    </row>
    <row r="202" spans="1:6" x14ac:dyDescent="0.25">
      <c r="A202">
        <v>2</v>
      </c>
      <c r="B202" t="s">
        <v>336</v>
      </c>
      <c r="C202" t="s">
        <v>325</v>
      </c>
      <c r="D202" s="41">
        <v>44474</v>
      </c>
      <c r="E202">
        <v>83</v>
      </c>
      <c r="F202">
        <v>74</v>
      </c>
    </row>
    <row r="203" spans="1:6" x14ac:dyDescent="0.25">
      <c r="A203">
        <v>2</v>
      </c>
      <c r="B203" t="s">
        <v>336</v>
      </c>
      <c r="C203" t="s">
        <v>326</v>
      </c>
      <c r="D203" s="41">
        <v>44474</v>
      </c>
      <c r="E203">
        <v>89</v>
      </c>
      <c r="F203">
        <v>83</v>
      </c>
    </row>
    <row r="204" spans="1:6" x14ac:dyDescent="0.25">
      <c r="A204">
        <v>2</v>
      </c>
      <c r="B204" t="s">
        <v>336</v>
      </c>
      <c r="C204" t="s">
        <v>327</v>
      </c>
      <c r="D204" s="41">
        <v>44474</v>
      </c>
      <c r="E204">
        <v>92</v>
      </c>
      <c r="F204">
        <v>80</v>
      </c>
    </row>
    <row r="205" spans="1:6" x14ac:dyDescent="0.25">
      <c r="A205">
        <v>2</v>
      </c>
      <c r="B205" t="s">
        <v>336</v>
      </c>
      <c r="C205" t="s">
        <v>328</v>
      </c>
      <c r="D205" s="41">
        <v>44474</v>
      </c>
      <c r="E205">
        <v>86</v>
      </c>
      <c r="F205">
        <v>78</v>
      </c>
    </row>
    <row r="206" spans="1:6" x14ac:dyDescent="0.25">
      <c r="A206">
        <v>2</v>
      </c>
      <c r="B206" t="s">
        <v>336</v>
      </c>
      <c r="C206" t="s">
        <v>329</v>
      </c>
      <c r="D206" s="41">
        <v>44474</v>
      </c>
      <c r="E206">
        <v>89</v>
      </c>
      <c r="F206">
        <v>83</v>
      </c>
    </row>
    <row r="207" spans="1:6" x14ac:dyDescent="0.25">
      <c r="A207">
        <v>2</v>
      </c>
      <c r="B207" t="s">
        <v>336</v>
      </c>
      <c r="C207" t="s">
        <v>330</v>
      </c>
      <c r="D207" s="41">
        <v>44474</v>
      </c>
      <c r="E207">
        <v>89</v>
      </c>
      <c r="F207">
        <v>84</v>
      </c>
    </row>
    <row r="208" spans="1:6" x14ac:dyDescent="0.25">
      <c r="A208">
        <v>2</v>
      </c>
      <c r="B208" t="s">
        <v>336</v>
      </c>
      <c r="C208" t="s">
        <v>331</v>
      </c>
      <c r="D208" s="41">
        <v>44474</v>
      </c>
      <c r="E208">
        <v>90</v>
      </c>
      <c r="F208">
        <v>88</v>
      </c>
    </row>
    <row r="209" spans="1:6" x14ac:dyDescent="0.25">
      <c r="A209">
        <v>2</v>
      </c>
      <c r="B209" t="s">
        <v>336</v>
      </c>
      <c r="C209" t="s">
        <v>332</v>
      </c>
      <c r="D209" s="41">
        <v>44474</v>
      </c>
      <c r="E209">
        <v>91</v>
      </c>
      <c r="F209">
        <v>89</v>
      </c>
    </row>
    <row r="210" spans="1:6" x14ac:dyDescent="0.25">
      <c r="A210">
        <v>2</v>
      </c>
      <c r="B210" t="s">
        <v>336</v>
      </c>
      <c r="C210" t="s">
        <v>333</v>
      </c>
      <c r="D210" s="41">
        <v>44474</v>
      </c>
      <c r="E210">
        <v>93</v>
      </c>
      <c r="F210">
        <v>89</v>
      </c>
    </row>
    <row r="211" spans="1:6" x14ac:dyDescent="0.25">
      <c r="A211">
        <v>2</v>
      </c>
      <c r="B211" t="s">
        <v>336</v>
      </c>
      <c r="C211" t="s">
        <v>334</v>
      </c>
      <c r="D211" s="41">
        <v>44474</v>
      </c>
      <c r="E211">
        <v>79</v>
      </c>
      <c r="F211">
        <v>73</v>
      </c>
    </row>
    <row r="212" spans="1:6" x14ac:dyDescent="0.25">
      <c r="A212">
        <v>3</v>
      </c>
      <c r="B212" t="s">
        <v>337</v>
      </c>
      <c r="C212" t="s">
        <v>325</v>
      </c>
      <c r="D212" s="41">
        <v>44474</v>
      </c>
      <c r="E212">
        <v>90</v>
      </c>
      <c r="F212">
        <v>82</v>
      </c>
    </row>
    <row r="213" spans="1:6" x14ac:dyDescent="0.25">
      <c r="A213">
        <v>3</v>
      </c>
      <c r="B213" t="s">
        <v>337</v>
      </c>
      <c r="C213" t="s">
        <v>326</v>
      </c>
      <c r="D213" s="41">
        <v>44474</v>
      </c>
      <c r="E213">
        <v>92</v>
      </c>
      <c r="F213">
        <v>87</v>
      </c>
    </row>
    <row r="214" spans="1:6" x14ac:dyDescent="0.25">
      <c r="A214">
        <v>3</v>
      </c>
      <c r="B214" t="s">
        <v>337</v>
      </c>
      <c r="C214" t="s">
        <v>327</v>
      </c>
      <c r="D214" s="41">
        <v>44474</v>
      </c>
      <c r="E214">
        <v>100</v>
      </c>
      <c r="F214">
        <v>91</v>
      </c>
    </row>
    <row r="215" spans="1:6" x14ac:dyDescent="0.25">
      <c r="A215">
        <v>3</v>
      </c>
      <c r="B215" t="s">
        <v>337</v>
      </c>
      <c r="C215" t="s">
        <v>328</v>
      </c>
      <c r="D215" s="41">
        <v>44474</v>
      </c>
      <c r="E215">
        <v>93</v>
      </c>
      <c r="F215">
        <v>86</v>
      </c>
    </row>
    <row r="216" spans="1:6" x14ac:dyDescent="0.25">
      <c r="A216">
        <v>3</v>
      </c>
      <c r="B216" t="s">
        <v>337</v>
      </c>
      <c r="C216" t="s">
        <v>329</v>
      </c>
      <c r="D216" s="41">
        <v>44474</v>
      </c>
      <c r="E216">
        <v>90</v>
      </c>
      <c r="F216">
        <v>85</v>
      </c>
    </row>
    <row r="217" spans="1:6" x14ac:dyDescent="0.25">
      <c r="A217">
        <v>3</v>
      </c>
      <c r="B217" t="s">
        <v>337</v>
      </c>
      <c r="C217" t="s">
        <v>330</v>
      </c>
      <c r="D217" s="41">
        <v>44474</v>
      </c>
      <c r="E217">
        <v>88</v>
      </c>
      <c r="F217">
        <v>84</v>
      </c>
    </row>
    <row r="218" spans="1:6" x14ac:dyDescent="0.25">
      <c r="A218">
        <v>3</v>
      </c>
      <c r="B218" t="s">
        <v>337</v>
      </c>
      <c r="C218" t="s">
        <v>331</v>
      </c>
      <c r="D218" s="41">
        <v>44474</v>
      </c>
      <c r="E218">
        <v>90</v>
      </c>
      <c r="F218">
        <v>87</v>
      </c>
    </row>
    <row r="219" spans="1:6" x14ac:dyDescent="0.25">
      <c r="A219">
        <v>3</v>
      </c>
      <c r="B219" t="s">
        <v>337</v>
      </c>
      <c r="C219" t="s">
        <v>332</v>
      </c>
      <c r="D219" s="41">
        <v>44474</v>
      </c>
      <c r="E219">
        <v>90</v>
      </c>
      <c r="F219">
        <v>88</v>
      </c>
    </row>
    <row r="220" spans="1:6" x14ac:dyDescent="0.25">
      <c r="A220">
        <v>3</v>
      </c>
      <c r="B220" t="s">
        <v>337</v>
      </c>
      <c r="C220" t="s">
        <v>333</v>
      </c>
      <c r="D220" s="41">
        <v>44474</v>
      </c>
      <c r="E220">
        <v>93</v>
      </c>
      <c r="F220">
        <v>90</v>
      </c>
    </row>
    <row r="221" spans="1:6" x14ac:dyDescent="0.25">
      <c r="A221">
        <v>3</v>
      </c>
      <c r="B221" t="s">
        <v>337</v>
      </c>
      <c r="C221" t="s">
        <v>334</v>
      </c>
      <c r="D221" s="41">
        <v>44474</v>
      </c>
      <c r="E221">
        <v>84</v>
      </c>
      <c r="F221">
        <v>79</v>
      </c>
    </row>
    <row r="222" spans="1:6" x14ac:dyDescent="0.25">
      <c r="A222">
        <v>4</v>
      </c>
      <c r="B222" t="s">
        <v>338</v>
      </c>
      <c r="C222" t="s">
        <v>325</v>
      </c>
      <c r="D222" s="41">
        <v>44474</v>
      </c>
      <c r="E222">
        <v>85</v>
      </c>
      <c r="F222">
        <v>73</v>
      </c>
    </row>
    <row r="223" spans="1:6" x14ac:dyDescent="0.25">
      <c r="A223">
        <v>4</v>
      </c>
      <c r="B223" t="s">
        <v>338</v>
      </c>
      <c r="C223" t="s">
        <v>326</v>
      </c>
      <c r="D223" s="41">
        <v>44474</v>
      </c>
      <c r="E223">
        <v>89</v>
      </c>
      <c r="F223">
        <v>83</v>
      </c>
    </row>
    <row r="224" spans="1:6" x14ac:dyDescent="0.25">
      <c r="A224">
        <v>4</v>
      </c>
      <c r="B224" t="s">
        <v>338</v>
      </c>
      <c r="C224" t="s">
        <v>327</v>
      </c>
      <c r="D224" s="41">
        <v>44474</v>
      </c>
      <c r="E224">
        <v>89</v>
      </c>
      <c r="F224">
        <v>77</v>
      </c>
    </row>
    <row r="225" spans="1:6" x14ac:dyDescent="0.25">
      <c r="A225">
        <v>4</v>
      </c>
      <c r="B225" t="s">
        <v>338</v>
      </c>
      <c r="C225" t="s">
        <v>328</v>
      </c>
      <c r="D225" s="41">
        <v>44474</v>
      </c>
      <c r="E225">
        <v>85</v>
      </c>
      <c r="F225">
        <v>76</v>
      </c>
    </row>
    <row r="226" spans="1:6" x14ac:dyDescent="0.25">
      <c r="A226">
        <v>4</v>
      </c>
      <c r="B226" t="s">
        <v>338</v>
      </c>
      <c r="C226" t="s">
        <v>329</v>
      </c>
      <c r="D226" s="41">
        <v>44474</v>
      </c>
      <c r="E226">
        <v>86</v>
      </c>
      <c r="F226">
        <v>80</v>
      </c>
    </row>
    <row r="227" spans="1:6" x14ac:dyDescent="0.25">
      <c r="A227">
        <v>4</v>
      </c>
      <c r="B227" t="s">
        <v>338</v>
      </c>
      <c r="C227" t="s">
        <v>330</v>
      </c>
      <c r="D227" s="41">
        <v>44474</v>
      </c>
      <c r="E227">
        <v>89</v>
      </c>
      <c r="F227">
        <v>84</v>
      </c>
    </row>
    <row r="228" spans="1:6" x14ac:dyDescent="0.25">
      <c r="A228">
        <v>4</v>
      </c>
      <c r="B228" t="s">
        <v>338</v>
      </c>
      <c r="C228" t="s">
        <v>331</v>
      </c>
      <c r="D228" s="41">
        <v>44474</v>
      </c>
      <c r="E228">
        <v>92</v>
      </c>
      <c r="F228">
        <v>89</v>
      </c>
    </row>
    <row r="229" spans="1:6" x14ac:dyDescent="0.25">
      <c r="A229">
        <v>4</v>
      </c>
      <c r="B229" t="s">
        <v>338</v>
      </c>
      <c r="C229" t="s">
        <v>332</v>
      </c>
      <c r="D229" s="41">
        <v>44474</v>
      </c>
      <c r="E229">
        <v>94</v>
      </c>
      <c r="F229">
        <v>92</v>
      </c>
    </row>
    <row r="230" spans="1:6" x14ac:dyDescent="0.25">
      <c r="A230">
        <v>4</v>
      </c>
      <c r="B230" t="s">
        <v>338</v>
      </c>
      <c r="C230" t="s">
        <v>333</v>
      </c>
      <c r="D230" s="41">
        <v>44474</v>
      </c>
      <c r="E230">
        <v>96</v>
      </c>
      <c r="F230">
        <v>92</v>
      </c>
    </row>
    <row r="231" spans="1:6" x14ac:dyDescent="0.25">
      <c r="A231">
        <v>4</v>
      </c>
      <c r="B231" t="s">
        <v>338</v>
      </c>
      <c r="C231" t="s">
        <v>334</v>
      </c>
      <c r="D231" s="41">
        <v>44474</v>
      </c>
      <c r="E231">
        <v>81</v>
      </c>
      <c r="F231">
        <v>76</v>
      </c>
    </row>
    <row r="232" spans="1:6" x14ac:dyDescent="0.25">
      <c r="A232">
        <v>5</v>
      </c>
      <c r="B232" t="s">
        <v>339</v>
      </c>
      <c r="C232" t="s">
        <v>325</v>
      </c>
      <c r="D232" s="41">
        <v>44474</v>
      </c>
      <c r="E232">
        <v>60</v>
      </c>
      <c r="F232">
        <v>47</v>
      </c>
    </row>
    <row r="233" spans="1:6" x14ac:dyDescent="0.25">
      <c r="A233">
        <v>5</v>
      </c>
      <c r="B233" t="s">
        <v>339</v>
      </c>
      <c r="C233" t="s">
        <v>326</v>
      </c>
      <c r="D233" s="41">
        <v>44474</v>
      </c>
      <c r="E233">
        <v>78</v>
      </c>
      <c r="F233">
        <v>68</v>
      </c>
    </row>
    <row r="234" spans="1:6" x14ac:dyDescent="0.25">
      <c r="A234">
        <v>5</v>
      </c>
      <c r="B234" t="s">
        <v>339</v>
      </c>
      <c r="C234" t="s">
        <v>327</v>
      </c>
      <c r="D234" s="41">
        <v>44474</v>
      </c>
      <c r="E234">
        <v>74</v>
      </c>
      <c r="F234">
        <v>57</v>
      </c>
    </row>
    <row r="235" spans="1:6" x14ac:dyDescent="0.25">
      <c r="A235">
        <v>5</v>
      </c>
      <c r="B235" t="s">
        <v>339</v>
      </c>
      <c r="C235" t="s">
        <v>328</v>
      </c>
      <c r="D235" s="41">
        <v>44474</v>
      </c>
      <c r="E235">
        <v>72</v>
      </c>
      <c r="F235">
        <v>59</v>
      </c>
    </row>
    <row r="236" spans="1:6" x14ac:dyDescent="0.25">
      <c r="A236">
        <v>5</v>
      </c>
      <c r="B236" t="s">
        <v>339</v>
      </c>
      <c r="C236" t="s">
        <v>329</v>
      </c>
      <c r="D236" s="41">
        <v>44474</v>
      </c>
      <c r="E236">
        <v>77</v>
      </c>
      <c r="F236">
        <v>66</v>
      </c>
    </row>
    <row r="237" spans="1:6" x14ac:dyDescent="0.25">
      <c r="A237">
        <v>5</v>
      </c>
      <c r="B237" t="s">
        <v>339</v>
      </c>
      <c r="C237" t="s">
        <v>330</v>
      </c>
      <c r="D237" s="41">
        <v>44474</v>
      </c>
      <c r="E237">
        <v>82</v>
      </c>
      <c r="F237">
        <v>74</v>
      </c>
    </row>
    <row r="238" spans="1:6" x14ac:dyDescent="0.25">
      <c r="A238">
        <v>5</v>
      </c>
      <c r="B238" t="s">
        <v>339</v>
      </c>
      <c r="C238" t="s">
        <v>331</v>
      </c>
      <c r="D238" s="41">
        <v>44474</v>
      </c>
      <c r="E238">
        <v>85</v>
      </c>
      <c r="F238">
        <v>80</v>
      </c>
    </row>
    <row r="239" spans="1:6" x14ac:dyDescent="0.25">
      <c r="A239">
        <v>5</v>
      </c>
      <c r="B239" t="s">
        <v>339</v>
      </c>
      <c r="C239" t="s">
        <v>332</v>
      </c>
      <c r="D239" s="41">
        <v>44474</v>
      </c>
      <c r="E239">
        <v>88</v>
      </c>
      <c r="F239">
        <v>85</v>
      </c>
    </row>
    <row r="240" spans="1:6" x14ac:dyDescent="0.25">
      <c r="A240">
        <v>5</v>
      </c>
      <c r="B240" t="s">
        <v>339</v>
      </c>
      <c r="C240" t="s">
        <v>333</v>
      </c>
      <c r="D240" s="41">
        <v>44474</v>
      </c>
      <c r="E240">
        <v>90</v>
      </c>
      <c r="F240">
        <v>86</v>
      </c>
    </row>
    <row r="241" spans="1:6" x14ac:dyDescent="0.25">
      <c r="A241">
        <v>5</v>
      </c>
      <c r="B241" t="s">
        <v>339</v>
      </c>
      <c r="C241" t="s">
        <v>334</v>
      </c>
      <c r="D241" s="41">
        <v>44474</v>
      </c>
      <c r="E241">
        <v>68</v>
      </c>
      <c r="F241">
        <v>59</v>
      </c>
    </row>
    <row r="242" spans="1:6" x14ac:dyDescent="0.25">
      <c r="A242">
        <v>0</v>
      </c>
      <c r="B242" t="s">
        <v>324</v>
      </c>
      <c r="C242" t="s">
        <v>325</v>
      </c>
      <c r="D242" s="41">
        <v>44477</v>
      </c>
      <c r="E242">
        <v>82</v>
      </c>
      <c r="F242">
        <v>72</v>
      </c>
    </row>
    <row r="243" spans="1:6" x14ac:dyDescent="0.25">
      <c r="A243">
        <v>0</v>
      </c>
      <c r="B243" t="s">
        <v>324</v>
      </c>
      <c r="C243" t="s">
        <v>326</v>
      </c>
      <c r="D243" s="41">
        <v>44477</v>
      </c>
      <c r="E243">
        <v>88</v>
      </c>
      <c r="F243">
        <v>82</v>
      </c>
    </row>
    <row r="244" spans="1:6" x14ac:dyDescent="0.25">
      <c r="A244">
        <v>0</v>
      </c>
      <c r="B244" t="s">
        <v>324</v>
      </c>
      <c r="C244" t="s">
        <v>327</v>
      </c>
      <c r="D244" s="41">
        <v>44477</v>
      </c>
      <c r="E244">
        <v>92</v>
      </c>
      <c r="F244">
        <v>80</v>
      </c>
    </row>
    <row r="245" spans="1:6" x14ac:dyDescent="0.25">
      <c r="A245">
        <v>0</v>
      </c>
      <c r="B245" t="s">
        <v>324</v>
      </c>
      <c r="C245" t="s">
        <v>328</v>
      </c>
      <c r="D245" s="41">
        <v>44477</v>
      </c>
      <c r="E245">
        <v>86</v>
      </c>
      <c r="F245">
        <v>78</v>
      </c>
    </row>
    <row r="246" spans="1:6" x14ac:dyDescent="0.25">
      <c r="A246">
        <v>0</v>
      </c>
      <c r="B246" t="s">
        <v>324</v>
      </c>
      <c r="C246" t="s">
        <v>329</v>
      </c>
      <c r="D246" s="41">
        <v>44477</v>
      </c>
      <c r="E246">
        <v>87</v>
      </c>
      <c r="F246">
        <v>81</v>
      </c>
    </row>
    <row r="247" spans="1:6" x14ac:dyDescent="0.25">
      <c r="A247">
        <v>0</v>
      </c>
      <c r="B247" t="s">
        <v>324</v>
      </c>
      <c r="C247" t="s">
        <v>330</v>
      </c>
      <c r="D247" s="41">
        <v>44477</v>
      </c>
      <c r="E247">
        <v>88</v>
      </c>
      <c r="F247">
        <v>83</v>
      </c>
    </row>
    <row r="248" spans="1:6" x14ac:dyDescent="0.25">
      <c r="A248">
        <v>0</v>
      </c>
      <c r="B248" t="s">
        <v>324</v>
      </c>
      <c r="C248" t="s">
        <v>331</v>
      </c>
      <c r="D248" s="41">
        <v>44477</v>
      </c>
      <c r="E248">
        <v>90</v>
      </c>
      <c r="F248">
        <v>87</v>
      </c>
    </row>
    <row r="249" spans="1:6" x14ac:dyDescent="0.25">
      <c r="A249">
        <v>0</v>
      </c>
      <c r="B249" t="s">
        <v>324</v>
      </c>
      <c r="C249" t="s">
        <v>332</v>
      </c>
      <c r="D249" s="41">
        <v>44477</v>
      </c>
      <c r="E249">
        <v>91</v>
      </c>
      <c r="F249">
        <v>89</v>
      </c>
    </row>
    <row r="250" spans="1:6" x14ac:dyDescent="0.25">
      <c r="A250">
        <v>0</v>
      </c>
      <c r="B250" t="s">
        <v>324</v>
      </c>
      <c r="C250" t="s">
        <v>333</v>
      </c>
      <c r="D250" s="41">
        <v>44477</v>
      </c>
      <c r="E250">
        <v>93</v>
      </c>
      <c r="F250">
        <v>90</v>
      </c>
    </row>
    <row r="251" spans="1:6" x14ac:dyDescent="0.25">
      <c r="A251">
        <v>0</v>
      </c>
      <c r="B251" t="s">
        <v>324</v>
      </c>
      <c r="C251" t="s">
        <v>334</v>
      </c>
      <c r="D251" s="41">
        <v>44477</v>
      </c>
      <c r="E251">
        <v>79</v>
      </c>
      <c r="F251">
        <v>74</v>
      </c>
    </row>
    <row r="252" spans="1:6" x14ac:dyDescent="0.25">
      <c r="A252">
        <v>1</v>
      </c>
      <c r="B252" t="s">
        <v>335</v>
      </c>
      <c r="C252" t="s">
        <v>325</v>
      </c>
      <c r="D252" s="41">
        <v>44477</v>
      </c>
      <c r="E252">
        <v>72</v>
      </c>
      <c r="F252">
        <v>60</v>
      </c>
    </row>
    <row r="253" spans="1:6" x14ac:dyDescent="0.25">
      <c r="A253">
        <v>1</v>
      </c>
      <c r="B253" t="s">
        <v>335</v>
      </c>
      <c r="C253" t="s">
        <v>326</v>
      </c>
      <c r="D253" s="41">
        <v>44477</v>
      </c>
      <c r="E253">
        <v>83</v>
      </c>
      <c r="F253">
        <v>76</v>
      </c>
    </row>
    <row r="254" spans="1:6" x14ac:dyDescent="0.25">
      <c r="A254">
        <v>1</v>
      </c>
      <c r="B254" t="s">
        <v>335</v>
      </c>
      <c r="C254" t="s">
        <v>327</v>
      </c>
      <c r="D254" s="41">
        <v>44477</v>
      </c>
      <c r="E254">
        <v>82</v>
      </c>
      <c r="F254">
        <v>68</v>
      </c>
    </row>
    <row r="255" spans="1:6" x14ac:dyDescent="0.25">
      <c r="A255">
        <v>1</v>
      </c>
      <c r="B255" t="s">
        <v>335</v>
      </c>
      <c r="C255" t="s">
        <v>328</v>
      </c>
      <c r="D255" s="41">
        <v>44477</v>
      </c>
      <c r="E255">
        <v>76</v>
      </c>
      <c r="F255">
        <v>66</v>
      </c>
    </row>
    <row r="256" spans="1:6" x14ac:dyDescent="0.25">
      <c r="A256">
        <v>1</v>
      </c>
      <c r="B256" t="s">
        <v>335</v>
      </c>
      <c r="C256" t="s">
        <v>329</v>
      </c>
      <c r="D256" s="41">
        <v>44477</v>
      </c>
      <c r="E256">
        <v>79</v>
      </c>
      <c r="F256">
        <v>71</v>
      </c>
    </row>
    <row r="257" spans="1:6" x14ac:dyDescent="0.25">
      <c r="A257">
        <v>1</v>
      </c>
      <c r="B257" t="s">
        <v>335</v>
      </c>
      <c r="C257" t="s">
        <v>330</v>
      </c>
      <c r="D257" s="41">
        <v>44477</v>
      </c>
      <c r="E257">
        <v>84</v>
      </c>
      <c r="F257">
        <v>78</v>
      </c>
    </row>
    <row r="258" spans="1:6" x14ac:dyDescent="0.25">
      <c r="A258">
        <v>1</v>
      </c>
      <c r="B258" t="s">
        <v>335</v>
      </c>
      <c r="C258" t="s">
        <v>331</v>
      </c>
      <c r="D258" s="41">
        <v>44477</v>
      </c>
      <c r="E258">
        <v>88</v>
      </c>
      <c r="F258">
        <v>85</v>
      </c>
    </row>
    <row r="259" spans="1:6" x14ac:dyDescent="0.25">
      <c r="A259">
        <v>1</v>
      </c>
      <c r="B259" t="s">
        <v>335</v>
      </c>
      <c r="C259" t="s">
        <v>332</v>
      </c>
      <c r="D259" s="41">
        <v>44477</v>
      </c>
      <c r="E259">
        <v>91</v>
      </c>
      <c r="F259">
        <v>88</v>
      </c>
    </row>
    <row r="260" spans="1:6" x14ac:dyDescent="0.25">
      <c r="A260">
        <v>1</v>
      </c>
      <c r="B260" t="s">
        <v>335</v>
      </c>
      <c r="C260" t="s">
        <v>333</v>
      </c>
      <c r="D260" s="41">
        <v>44477</v>
      </c>
      <c r="E260">
        <v>93</v>
      </c>
      <c r="F260">
        <v>89</v>
      </c>
    </row>
    <row r="261" spans="1:6" x14ac:dyDescent="0.25">
      <c r="A261">
        <v>1</v>
      </c>
      <c r="B261" t="s">
        <v>335</v>
      </c>
      <c r="C261" t="s">
        <v>334</v>
      </c>
      <c r="D261" s="41">
        <v>44477</v>
      </c>
      <c r="E261">
        <v>75</v>
      </c>
      <c r="F261">
        <v>69</v>
      </c>
    </row>
    <row r="262" spans="1:6" x14ac:dyDescent="0.25">
      <c r="A262">
        <v>2</v>
      </c>
      <c r="B262" t="s">
        <v>336</v>
      </c>
      <c r="C262" t="s">
        <v>325</v>
      </c>
      <c r="D262" s="41">
        <v>44477</v>
      </c>
      <c r="E262">
        <v>84</v>
      </c>
      <c r="F262">
        <v>74</v>
      </c>
    </row>
    <row r="263" spans="1:6" x14ac:dyDescent="0.25">
      <c r="A263">
        <v>2</v>
      </c>
      <c r="B263" t="s">
        <v>336</v>
      </c>
      <c r="C263" t="s">
        <v>326</v>
      </c>
      <c r="D263" s="41">
        <v>44477</v>
      </c>
      <c r="E263">
        <v>89</v>
      </c>
      <c r="F263">
        <v>83</v>
      </c>
    </row>
    <row r="264" spans="1:6" x14ac:dyDescent="0.25">
      <c r="A264">
        <v>2</v>
      </c>
      <c r="B264" t="s">
        <v>336</v>
      </c>
      <c r="C264" t="s">
        <v>327</v>
      </c>
      <c r="D264" s="41">
        <v>44477</v>
      </c>
      <c r="E264">
        <v>92</v>
      </c>
      <c r="F264">
        <v>80</v>
      </c>
    </row>
    <row r="265" spans="1:6" x14ac:dyDescent="0.25">
      <c r="A265">
        <v>2</v>
      </c>
      <c r="B265" t="s">
        <v>336</v>
      </c>
      <c r="C265" t="s">
        <v>328</v>
      </c>
      <c r="D265" s="41">
        <v>44477</v>
      </c>
      <c r="E265">
        <v>86</v>
      </c>
      <c r="F265">
        <v>79</v>
      </c>
    </row>
    <row r="266" spans="1:6" x14ac:dyDescent="0.25">
      <c r="A266">
        <v>2</v>
      </c>
      <c r="B266" t="s">
        <v>336</v>
      </c>
      <c r="C266" t="s">
        <v>329</v>
      </c>
      <c r="D266" s="41">
        <v>44477</v>
      </c>
      <c r="E266">
        <v>89</v>
      </c>
      <c r="F266">
        <v>83</v>
      </c>
    </row>
    <row r="267" spans="1:6" x14ac:dyDescent="0.25">
      <c r="A267">
        <v>2</v>
      </c>
      <c r="B267" t="s">
        <v>336</v>
      </c>
      <c r="C267" t="s">
        <v>330</v>
      </c>
      <c r="D267" s="41">
        <v>44477</v>
      </c>
      <c r="E267">
        <v>89</v>
      </c>
      <c r="F267">
        <v>85</v>
      </c>
    </row>
    <row r="268" spans="1:6" x14ac:dyDescent="0.25">
      <c r="A268">
        <v>2</v>
      </c>
      <c r="B268" t="s">
        <v>336</v>
      </c>
      <c r="C268" t="s">
        <v>331</v>
      </c>
      <c r="D268" s="41">
        <v>44477</v>
      </c>
      <c r="E268">
        <v>91</v>
      </c>
      <c r="F268">
        <v>88</v>
      </c>
    </row>
    <row r="269" spans="1:6" x14ac:dyDescent="0.25">
      <c r="A269">
        <v>2</v>
      </c>
      <c r="B269" t="s">
        <v>336</v>
      </c>
      <c r="C269" t="s">
        <v>332</v>
      </c>
      <c r="D269" s="41">
        <v>44477</v>
      </c>
      <c r="E269">
        <v>91</v>
      </c>
      <c r="F269">
        <v>89</v>
      </c>
    </row>
    <row r="270" spans="1:6" x14ac:dyDescent="0.25">
      <c r="A270">
        <v>2</v>
      </c>
      <c r="B270" t="s">
        <v>336</v>
      </c>
      <c r="C270" t="s">
        <v>333</v>
      </c>
      <c r="D270" s="41">
        <v>44477</v>
      </c>
      <c r="E270">
        <v>93</v>
      </c>
      <c r="F270">
        <v>89</v>
      </c>
    </row>
    <row r="271" spans="1:6" x14ac:dyDescent="0.25">
      <c r="A271">
        <v>2</v>
      </c>
      <c r="B271" t="s">
        <v>336</v>
      </c>
      <c r="C271" t="s">
        <v>334</v>
      </c>
      <c r="D271" s="41">
        <v>44477</v>
      </c>
      <c r="E271">
        <v>79</v>
      </c>
      <c r="F271">
        <v>73</v>
      </c>
    </row>
    <row r="272" spans="1:6" x14ac:dyDescent="0.25">
      <c r="A272">
        <v>3</v>
      </c>
      <c r="B272" t="s">
        <v>337</v>
      </c>
      <c r="C272" t="s">
        <v>325</v>
      </c>
      <c r="D272" s="41">
        <v>44477</v>
      </c>
      <c r="E272">
        <v>90</v>
      </c>
      <c r="F272">
        <v>83</v>
      </c>
    </row>
    <row r="273" spans="1:6" x14ac:dyDescent="0.25">
      <c r="A273">
        <v>3</v>
      </c>
      <c r="B273" t="s">
        <v>337</v>
      </c>
      <c r="C273" t="s">
        <v>326</v>
      </c>
      <c r="D273" s="41">
        <v>44477</v>
      </c>
      <c r="E273">
        <v>92</v>
      </c>
      <c r="F273">
        <v>87</v>
      </c>
    </row>
    <row r="274" spans="1:6" x14ac:dyDescent="0.25">
      <c r="A274">
        <v>3</v>
      </c>
      <c r="B274" t="s">
        <v>337</v>
      </c>
      <c r="C274" t="s">
        <v>327</v>
      </c>
      <c r="D274" s="41">
        <v>44477</v>
      </c>
      <c r="E274">
        <v>100</v>
      </c>
      <c r="F274">
        <v>92</v>
      </c>
    </row>
    <row r="275" spans="1:6" x14ac:dyDescent="0.25">
      <c r="A275">
        <v>3</v>
      </c>
      <c r="B275" t="s">
        <v>337</v>
      </c>
      <c r="C275" t="s">
        <v>328</v>
      </c>
      <c r="D275" s="41">
        <v>44477</v>
      </c>
      <c r="E275">
        <v>93</v>
      </c>
      <c r="F275">
        <v>87</v>
      </c>
    </row>
    <row r="276" spans="1:6" x14ac:dyDescent="0.25">
      <c r="A276">
        <v>3</v>
      </c>
      <c r="B276" t="s">
        <v>337</v>
      </c>
      <c r="C276" t="s">
        <v>329</v>
      </c>
      <c r="D276" s="41">
        <v>44477</v>
      </c>
      <c r="E276">
        <v>91</v>
      </c>
      <c r="F276">
        <v>86</v>
      </c>
    </row>
    <row r="277" spans="1:6" x14ac:dyDescent="0.25">
      <c r="A277">
        <v>3</v>
      </c>
      <c r="B277" t="s">
        <v>337</v>
      </c>
      <c r="C277" t="s">
        <v>330</v>
      </c>
      <c r="D277" s="41">
        <v>44477</v>
      </c>
      <c r="E277">
        <v>88</v>
      </c>
      <c r="F277">
        <v>84</v>
      </c>
    </row>
    <row r="278" spans="1:6" x14ac:dyDescent="0.25">
      <c r="A278">
        <v>3</v>
      </c>
      <c r="B278" t="s">
        <v>337</v>
      </c>
      <c r="C278" t="s">
        <v>331</v>
      </c>
      <c r="D278" s="41">
        <v>44477</v>
      </c>
      <c r="E278">
        <v>90</v>
      </c>
      <c r="F278">
        <v>87</v>
      </c>
    </row>
    <row r="279" spans="1:6" x14ac:dyDescent="0.25">
      <c r="A279">
        <v>3</v>
      </c>
      <c r="B279" t="s">
        <v>337</v>
      </c>
      <c r="C279" t="s">
        <v>332</v>
      </c>
      <c r="D279" s="41">
        <v>44477</v>
      </c>
      <c r="E279">
        <v>90</v>
      </c>
      <c r="F279">
        <v>88</v>
      </c>
    </row>
    <row r="280" spans="1:6" x14ac:dyDescent="0.25">
      <c r="A280">
        <v>3</v>
      </c>
      <c r="B280" t="s">
        <v>337</v>
      </c>
      <c r="C280" t="s">
        <v>333</v>
      </c>
      <c r="D280" s="41">
        <v>44477</v>
      </c>
      <c r="E280">
        <v>93</v>
      </c>
      <c r="F280">
        <v>90</v>
      </c>
    </row>
    <row r="281" spans="1:6" x14ac:dyDescent="0.25">
      <c r="A281">
        <v>3</v>
      </c>
      <c r="B281" t="s">
        <v>337</v>
      </c>
      <c r="C281" t="s">
        <v>334</v>
      </c>
      <c r="D281" s="41">
        <v>44477</v>
      </c>
      <c r="E281">
        <v>84</v>
      </c>
      <c r="F281">
        <v>80</v>
      </c>
    </row>
    <row r="282" spans="1:6" x14ac:dyDescent="0.25">
      <c r="A282">
        <v>4</v>
      </c>
      <c r="B282" t="s">
        <v>338</v>
      </c>
      <c r="C282" t="s">
        <v>325</v>
      </c>
      <c r="D282" s="41">
        <v>44477</v>
      </c>
      <c r="E282">
        <v>85</v>
      </c>
      <c r="F282">
        <v>74</v>
      </c>
    </row>
    <row r="283" spans="1:6" x14ac:dyDescent="0.25">
      <c r="A283">
        <v>4</v>
      </c>
      <c r="B283" t="s">
        <v>338</v>
      </c>
      <c r="C283" t="s">
        <v>326</v>
      </c>
      <c r="D283" s="41">
        <v>44477</v>
      </c>
      <c r="E283">
        <v>90</v>
      </c>
      <c r="F283">
        <v>84</v>
      </c>
    </row>
    <row r="284" spans="1:6" x14ac:dyDescent="0.25">
      <c r="A284">
        <v>4</v>
      </c>
      <c r="B284" t="s">
        <v>338</v>
      </c>
      <c r="C284" t="s">
        <v>327</v>
      </c>
      <c r="D284" s="41">
        <v>44477</v>
      </c>
      <c r="E284">
        <v>89</v>
      </c>
      <c r="F284">
        <v>77</v>
      </c>
    </row>
    <row r="285" spans="1:6" x14ac:dyDescent="0.25">
      <c r="A285">
        <v>4</v>
      </c>
      <c r="B285" t="s">
        <v>338</v>
      </c>
      <c r="C285" t="s">
        <v>328</v>
      </c>
      <c r="D285" s="41">
        <v>44477</v>
      </c>
      <c r="E285">
        <v>85</v>
      </c>
      <c r="F285">
        <v>76</v>
      </c>
    </row>
    <row r="286" spans="1:6" x14ac:dyDescent="0.25">
      <c r="A286">
        <v>4</v>
      </c>
      <c r="B286" t="s">
        <v>338</v>
      </c>
      <c r="C286" t="s">
        <v>329</v>
      </c>
      <c r="D286" s="41">
        <v>44477</v>
      </c>
      <c r="E286">
        <v>86</v>
      </c>
      <c r="F286">
        <v>80</v>
      </c>
    </row>
    <row r="287" spans="1:6" x14ac:dyDescent="0.25">
      <c r="A287">
        <v>4</v>
      </c>
      <c r="B287" t="s">
        <v>338</v>
      </c>
      <c r="C287" t="s">
        <v>330</v>
      </c>
      <c r="D287" s="41">
        <v>44477</v>
      </c>
      <c r="E287">
        <v>89</v>
      </c>
      <c r="F287">
        <v>85</v>
      </c>
    </row>
    <row r="288" spans="1:6" x14ac:dyDescent="0.25">
      <c r="A288">
        <v>4</v>
      </c>
      <c r="B288" t="s">
        <v>338</v>
      </c>
      <c r="C288" t="s">
        <v>331</v>
      </c>
      <c r="D288" s="41">
        <v>44477</v>
      </c>
      <c r="E288">
        <v>92</v>
      </c>
      <c r="F288">
        <v>89</v>
      </c>
    </row>
    <row r="289" spans="1:6" x14ac:dyDescent="0.25">
      <c r="A289">
        <v>4</v>
      </c>
      <c r="B289" t="s">
        <v>338</v>
      </c>
      <c r="C289" t="s">
        <v>332</v>
      </c>
      <c r="D289" s="41">
        <v>44477</v>
      </c>
      <c r="E289">
        <v>94</v>
      </c>
      <c r="F289">
        <v>92</v>
      </c>
    </row>
    <row r="290" spans="1:6" x14ac:dyDescent="0.25">
      <c r="A290">
        <v>4</v>
      </c>
      <c r="B290" t="s">
        <v>338</v>
      </c>
      <c r="C290" t="s">
        <v>333</v>
      </c>
      <c r="D290" s="41">
        <v>44477</v>
      </c>
      <c r="E290">
        <v>96</v>
      </c>
      <c r="F290">
        <v>93</v>
      </c>
    </row>
    <row r="291" spans="1:6" x14ac:dyDescent="0.25">
      <c r="A291">
        <v>4</v>
      </c>
      <c r="B291" t="s">
        <v>338</v>
      </c>
      <c r="C291" t="s">
        <v>334</v>
      </c>
      <c r="D291" s="41">
        <v>44477</v>
      </c>
      <c r="E291">
        <v>81</v>
      </c>
      <c r="F291">
        <v>76</v>
      </c>
    </row>
    <row r="292" spans="1:6" x14ac:dyDescent="0.25">
      <c r="A292">
        <v>5</v>
      </c>
      <c r="B292" t="s">
        <v>339</v>
      </c>
      <c r="C292" t="s">
        <v>325</v>
      </c>
      <c r="D292" s="41">
        <v>44477</v>
      </c>
      <c r="E292">
        <v>61</v>
      </c>
      <c r="F292">
        <v>48</v>
      </c>
    </row>
    <row r="293" spans="1:6" x14ac:dyDescent="0.25">
      <c r="A293">
        <v>5</v>
      </c>
      <c r="B293" t="s">
        <v>339</v>
      </c>
      <c r="C293" t="s">
        <v>326</v>
      </c>
      <c r="D293" s="41">
        <v>44477</v>
      </c>
      <c r="E293">
        <v>78</v>
      </c>
      <c r="F293">
        <v>68</v>
      </c>
    </row>
    <row r="294" spans="1:6" x14ac:dyDescent="0.25">
      <c r="A294">
        <v>5</v>
      </c>
      <c r="B294" t="s">
        <v>339</v>
      </c>
      <c r="C294" t="s">
        <v>327</v>
      </c>
      <c r="D294" s="41">
        <v>44477</v>
      </c>
      <c r="E294">
        <v>75</v>
      </c>
      <c r="F294">
        <v>58</v>
      </c>
    </row>
    <row r="295" spans="1:6" x14ac:dyDescent="0.25">
      <c r="A295">
        <v>5</v>
      </c>
      <c r="B295" t="s">
        <v>339</v>
      </c>
      <c r="C295" t="s">
        <v>328</v>
      </c>
      <c r="D295" s="41">
        <v>44477</v>
      </c>
      <c r="E295">
        <v>72</v>
      </c>
      <c r="F295">
        <v>59</v>
      </c>
    </row>
    <row r="296" spans="1:6" x14ac:dyDescent="0.25">
      <c r="A296">
        <v>5</v>
      </c>
      <c r="B296" t="s">
        <v>339</v>
      </c>
      <c r="C296" t="s">
        <v>329</v>
      </c>
      <c r="D296" s="41">
        <v>44477</v>
      </c>
      <c r="E296">
        <v>77</v>
      </c>
      <c r="F296">
        <v>67</v>
      </c>
    </row>
    <row r="297" spans="1:6" x14ac:dyDescent="0.25">
      <c r="A297">
        <v>5</v>
      </c>
      <c r="B297" t="s">
        <v>339</v>
      </c>
      <c r="C297" t="s">
        <v>330</v>
      </c>
      <c r="D297" s="41">
        <v>44477</v>
      </c>
      <c r="E297">
        <v>82</v>
      </c>
      <c r="F297">
        <v>75</v>
      </c>
    </row>
    <row r="298" spans="1:6" x14ac:dyDescent="0.25">
      <c r="A298">
        <v>5</v>
      </c>
      <c r="B298" t="s">
        <v>339</v>
      </c>
      <c r="C298" t="s">
        <v>331</v>
      </c>
      <c r="D298" s="41">
        <v>44477</v>
      </c>
      <c r="E298">
        <v>85</v>
      </c>
      <c r="F298">
        <v>80</v>
      </c>
    </row>
    <row r="299" spans="1:6" x14ac:dyDescent="0.25">
      <c r="A299">
        <v>5</v>
      </c>
      <c r="B299" t="s">
        <v>339</v>
      </c>
      <c r="C299" t="s">
        <v>332</v>
      </c>
      <c r="D299" s="41">
        <v>44477</v>
      </c>
      <c r="E299">
        <v>88</v>
      </c>
      <c r="F299">
        <v>85</v>
      </c>
    </row>
    <row r="300" spans="1:6" x14ac:dyDescent="0.25">
      <c r="A300">
        <v>5</v>
      </c>
      <c r="B300" t="s">
        <v>339</v>
      </c>
      <c r="C300" t="s">
        <v>333</v>
      </c>
      <c r="D300" s="41">
        <v>44477</v>
      </c>
      <c r="E300">
        <v>90</v>
      </c>
      <c r="F300">
        <v>86</v>
      </c>
    </row>
    <row r="301" spans="1:6" x14ac:dyDescent="0.25">
      <c r="A301">
        <v>5</v>
      </c>
      <c r="B301" t="s">
        <v>339</v>
      </c>
      <c r="C301" t="s">
        <v>334</v>
      </c>
      <c r="D301" s="41">
        <v>44477</v>
      </c>
      <c r="E301">
        <v>68</v>
      </c>
      <c r="F301">
        <v>59</v>
      </c>
    </row>
    <row r="302" spans="1:6" x14ac:dyDescent="0.25">
      <c r="A302">
        <v>0</v>
      </c>
      <c r="B302" t="s">
        <v>324</v>
      </c>
      <c r="C302" t="s">
        <v>325</v>
      </c>
      <c r="D302" s="41">
        <v>44481</v>
      </c>
      <c r="E302">
        <v>82</v>
      </c>
      <c r="F302">
        <v>73</v>
      </c>
    </row>
    <row r="303" spans="1:6" x14ac:dyDescent="0.25">
      <c r="A303">
        <v>0</v>
      </c>
      <c r="B303" t="s">
        <v>324</v>
      </c>
      <c r="C303" t="s">
        <v>326</v>
      </c>
      <c r="D303" s="41">
        <v>44481</v>
      </c>
      <c r="E303">
        <v>89</v>
      </c>
      <c r="F303">
        <v>83</v>
      </c>
    </row>
    <row r="304" spans="1:6" x14ac:dyDescent="0.25">
      <c r="A304">
        <v>0</v>
      </c>
      <c r="B304" t="s">
        <v>324</v>
      </c>
      <c r="C304" t="s">
        <v>327</v>
      </c>
      <c r="D304" s="41">
        <v>44481</v>
      </c>
      <c r="E304">
        <v>92</v>
      </c>
      <c r="F304">
        <v>81</v>
      </c>
    </row>
    <row r="305" spans="1:6" x14ac:dyDescent="0.25">
      <c r="A305">
        <v>0</v>
      </c>
      <c r="B305" t="s">
        <v>324</v>
      </c>
      <c r="C305" t="s">
        <v>328</v>
      </c>
      <c r="D305" s="41">
        <v>44481</v>
      </c>
      <c r="E305">
        <v>86</v>
      </c>
      <c r="F305">
        <v>78</v>
      </c>
    </row>
    <row r="306" spans="1:6" x14ac:dyDescent="0.25">
      <c r="A306">
        <v>0</v>
      </c>
      <c r="B306" t="s">
        <v>324</v>
      </c>
      <c r="C306" t="s">
        <v>329</v>
      </c>
      <c r="D306" s="41">
        <v>44481</v>
      </c>
      <c r="E306">
        <v>87</v>
      </c>
      <c r="F306">
        <v>81</v>
      </c>
    </row>
    <row r="307" spans="1:6" x14ac:dyDescent="0.25">
      <c r="A307">
        <v>0</v>
      </c>
      <c r="B307" t="s">
        <v>324</v>
      </c>
      <c r="C307" t="s">
        <v>330</v>
      </c>
      <c r="D307" s="41">
        <v>44481</v>
      </c>
      <c r="E307">
        <v>88</v>
      </c>
      <c r="F307">
        <v>83</v>
      </c>
    </row>
    <row r="308" spans="1:6" x14ac:dyDescent="0.25">
      <c r="A308">
        <v>0</v>
      </c>
      <c r="B308" t="s">
        <v>324</v>
      </c>
      <c r="C308" t="s">
        <v>331</v>
      </c>
      <c r="D308" s="41">
        <v>44481</v>
      </c>
      <c r="E308">
        <v>90</v>
      </c>
      <c r="F308">
        <v>87</v>
      </c>
    </row>
    <row r="309" spans="1:6" x14ac:dyDescent="0.25">
      <c r="A309">
        <v>0</v>
      </c>
      <c r="B309" t="s">
        <v>324</v>
      </c>
      <c r="C309" t="s">
        <v>332</v>
      </c>
      <c r="D309" s="41">
        <v>44481</v>
      </c>
      <c r="E309">
        <v>91</v>
      </c>
      <c r="F309">
        <v>89</v>
      </c>
    </row>
    <row r="310" spans="1:6" x14ac:dyDescent="0.25">
      <c r="A310">
        <v>0</v>
      </c>
      <c r="B310" t="s">
        <v>324</v>
      </c>
      <c r="C310" t="s">
        <v>333</v>
      </c>
      <c r="D310" s="41">
        <v>44481</v>
      </c>
      <c r="E310">
        <v>93</v>
      </c>
      <c r="F310">
        <v>90</v>
      </c>
    </row>
    <row r="311" spans="1:6" x14ac:dyDescent="0.25">
      <c r="A311">
        <v>0</v>
      </c>
      <c r="B311" t="s">
        <v>324</v>
      </c>
      <c r="C311" t="s">
        <v>334</v>
      </c>
      <c r="D311" s="41">
        <v>44481</v>
      </c>
      <c r="E311">
        <v>80</v>
      </c>
      <c r="F311">
        <v>74</v>
      </c>
    </row>
    <row r="312" spans="1:6" x14ac:dyDescent="0.25">
      <c r="A312">
        <v>1</v>
      </c>
      <c r="B312" t="s">
        <v>335</v>
      </c>
      <c r="C312" t="s">
        <v>325</v>
      </c>
      <c r="D312" s="41">
        <v>44481</v>
      </c>
      <c r="E312">
        <v>73</v>
      </c>
      <c r="F312">
        <v>61</v>
      </c>
    </row>
    <row r="313" spans="1:6" x14ac:dyDescent="0.25">
      <c r="A313">
        <v>1</v>
      </c>
      <c r="B313" t="s">
        <v>335</v>
      </c>
      <c r="C313" t="s">
        <v>326</v>
      </c>
      <c r="D313" s="41">
        <v>44481</v>
      </c>
      <c r="E313">
        <v>84</v>
      </c>
      <c r="F313">
        <v>76</v>
      </c>
    </row>
    <row r="314" spans="1:6" x14ac:dyDescent="0.25">
      <c r="A314">
        <v>1</v>
      </c>
      <c r="B314" t="s">
        <v>335</v>
      </c>
      <c r="C314" t="s">
        <v>327</v>
      </c>
      <c r="D314" s="41">
        <v>44481</v>
      </c>
      <c r="E314">
        <v>83</v>
      </c>
      <c r="F314">
        <v>69</v>
      </c>
    </row>
    <row r="315" spans="1:6" x14ac:dyDescent="0.25">
      <c r="A315">
        <v>1</v>
      </c>
      <c r="B315" t="s">
        <v>335</v>
      </c>
      <c r="C315" t="s">
        <v>328</v>
      </c>
      <c r="D315" s="41">
        <v>44481</v>
      </c>
      <c r="E315">
        <v>77</v>
      </c>
      <c r="F315">
        <v>67</v>
      </c>
    </row>
    <row r="316" spans="1:6" x14ac:dyDescent="0.25">
      <c r="A316">
        <v>1</v>
      </c>
      <c r="B316" t="s">
        <v>335</v>
      </c>
      <c r="C316" t="s">
        <v>329</v>
      </c>
      <c r="D316" s="41">
        <v>44481</v>
      </c>
      <c r="E316">
        <v>79</v>
      </c>
      <c r="F316">
        <v>72</v>
      </c>
    </row>
    <row r="317" spans="1:6" x14ac:dyDescent="0.25">
      <c r="A317">
        <v>1</v>
      </c>
      <c r="B317" t="s">
        <v>335</v>
      </c>
      <c r="C317" t="s">
        <v>330</v>
      </c>
      <c r="D317" s="41">
        <v>44481</v>
      </c>
      <c r="E317">
        <v>84</v>
      </c>
      <c r="F317">
        <v>78</v>
      </c>
    </row>
    <row r="318" spans="1:6" x14ac:dyDescent="0.25">
      <c r="A318">
        <v>1</v>
      </c>
      <c r="B318" t="s">
        <v>335</v>
      </c>
      <c r="C318" t="s">
        <v>331</v>
      </c>
      <c r="D318" s="41">
        <v>44481</v>
      </c>
      <c r="E318">
        <v>88</v>
      </c>
      <c r="F318">
        <v>85</v>
      </c>
    </row>
    <row r="319" spans="1:6" x14ac:dyDescent="0.25">
      <c r="A319">
        <v>1</v>
      </c>
      <c r="B319" t="s">
        <v>335</v>
      </c>
      <c r="C319" t="s">
        <v>332</v>
      </c>
      <c r="D319" s="41">
        <v>44481</v>
      </c>
      <c r="E319">
        <v>91</v>
      </c>
      <c r="F319">
        <v>88</v>
      </c>
    </row>
    <row r="320" spans="1:6" x14ac:dyDescent="0.25">
      <c r="A320">
        <v>1</v>
      </c>
      <c r="B320" t="s">
        <v>335</v>
      </c>
      <c r="C320" t="s">
        <v>333</v>
      </c>
      <c r="D320" s="41">
        <v>44481</v>
      </c>
      <c r="E320">
        <v>93</v>
      </c>
      <c r="F320">
        <v>89</v>
      </c>
    </row>
    <row r="321" spans="1:6" x14ac:dyDescent="0.25">
      <c r="A321">
        <v>1</v>
      </c>
      <c r="B321" t="s">
        <v>335</v>
      </c>
      <c r="C321" t="s">
        <v>334</v>
      </c>
      <c r="D321" s="41">
        <v>44481</v>
      </c>
      <c r="E321">
        <v>76</v>
      </c>
      <c r="F321">
        <v>69</v>
      </c>
    </row>
    <row r="322" spans="1:6" x14ac:dyDescent="0.25">
      <c r="A322">
        <v>2</v>
      </c>
      <c r="B322" t="s">
        <v>336</v>
      </c>
      <c r="C322" t="s">
        <v>325</v>
      </c>
      <c r="D322" s="41">
        <v>44481</v>
      </c>
      <c r="E322">
        <v>84</v>
      </c>
      <c r="F322">
        <v>75</v>
      </c>
    </row>
    <row r="323" spans="1:6" x14ac:dyDescent="0.25">
      <c r="A323">
        <v>2</v>
      </c>
      <c r="B323" t="s">
        <v>336</v>
      </c>
      <c r="C323" t="s">
        <v>326</v>
      </c>
      <c r="D323" s="41">
        <v>44481</v>
      </c>
      <c r="E323">
        <v>90</v>
      </c>
      <c r="F323">
        <v>84</v>
      </c>
    </row>
    <row r="324" spans="1:6" x14ac:dyDescent="0.25">
      <c r="A324">
        <v>2</v>
      </c>
      <c r="B324" t="s">
        <v>336</v>
      </c>
      <c r="C324" t="s">
        <v>327</v>
      </c>
      <c r="D324" s="41">
        <v>44481</v>
      </c>
      <c r="E324">
        <v>93</v>
      </c>
      <c r="F324">
        <v>81</v>
      </c>
    </row>
    <row r="325" spans="1:6" x14ac:dyDescent="0.25">
      <c r="A325">
        <v>2</v>
      </c>
      <c r="B325" t="s">
        <v>336</v>
      </c>
      <c r="C325" t="s">
        <v>328</v>
      </c>
      <c r="D325" s="41">
        <v>44481</v>
      </c>
      <c r="E325">
        <v>87</v>
      </c>
      <c r="F325">
        <v>79</v>
      </c>
    </row>
    <row r="326" spans="1:6" x14ac:dyDescent="0.25">
      <c r="A326">
        <v>2</v>
      </c>
      <c r="B326" t="s">
        <v>336</v>
      </c>
      <c r="C326" t="s">
        <v>329</v>
      </c>
      <c r="D326" s="41">
        <v>44481</v>
      </c>
      <c r="E326">
        <v>89</v>
      </c>
      <c r="F326">
        <v>84</v>
      </c>
    </row>
    <row r="327" spans="1:6" x14ac:dyDescent="0.25">
      <c r="A327">
        <v>2</v>
      </c>
      <c r="B327" t="s">
        <v>336</v>
      </c>
      <c r="C327" t="s">
        <v>330</v>
      </c>
      <c r="D327" s="41">
        <v>44481</v>
      </c>
      <c r="E327">
        <v>89</v>
      </c>
      <c r="F327">
        <v>85</v>
      </c>
    </row>
    <row r="328" spans="1:6" x14ac:dyDescent="0.25">
      <c r="A328">
        <v>2</v>
      </c>
      <c r="B328" t="s">
        <v>336</v>
      </c>
      <c r="C328" t="s">
        <v>331</v>
      </c>
      <c r="D328" s="41">
        <v>44481</v>
      </c>
      <c r="E328">
        <v>91</v>
      </c>
      <c r="F328">
        <v>88</v>
      </c>
    </row>
    <row r="329" spans="1:6" x14ac:dyDescent="0.25">
      <c r="A329">
        <v>2</v>
      </c>
      <c r="B329" t="s">
        <v>336</v>
      </c>
      <c r="C329" t="s">
        <v>332</v>
      </c>
      <c r="D329" s="41">
        <v>44481</v>
      </c>
      <c r="E329">
        <v>91</v>
      </c>
      <c r="F329">
        <v>89</v>
      </c>
    </row>
    <row r="330" spans="1:6" x14ac:dyDescent="0.25">
      <c r="A330">
        <v>2</v>
      </c>
      <c r="B330" t="s">
        <v>336</v>
      </c>
      <c r="C330" t="s">
        <v>333</v>
      </c>
      <c r="D330" s="41">
        <v>44481</v>
      </c>
      <c r="E330">
        <v>93</v>
      </c>
      <c r="F330">
        <v>90</v>
      </c>
    </row>
    <row r="331" spans="1:6" x14ac:dyDescent="0.25">
      <c r="A331">
        <v>2</v>
      </c>
      <c r="B331" t="s">
        <v>336</v>
      </c>
      <c r="C331" t="s">
        <v>334</v>
      </c>
      <c r="D331" s="41">
        <v>44481</v>
      </c>
      <c r="E331">
        <v>79</v>
      </c>
      <c r="F331">
        <v>74</v>
      </c>
    </row>
    <row r="332" spans="1:6" x14ac:dyDescent="0.25">
      <c r="A332">
        <v>3</v>
      </c>
      <c r="B332" t="s">
        <v>337</v>
      </c>
      <c r="C332" t="s">
        <v>325</v>
      </c>
      <c r="D332" s="41">
        <v>44481</v>
      </c>
      <c r="E332">
        <v>91</v>
      </c>
      <c r="F332">
        <v>84</v>
      </c>
    </row>
    <row r="333" spans="1:6" x14ac:dyDescent="0.25">
      <c r="A333">
        <v>3</v>
      </c>
      <c r="B333" t="s">
        <v>337</v>
      </c>
      <c r="C333" t="s">
        <v>326</v>
      </c>
      <c r="D333" s="41">
        <v>44481</v>
      </c>
      <c r="E333">
        <v>93</v>
      </c>
      <c r="F333">
        <v>88</v>
      </c>
    </row>
    <row r="334" spans="1:6" x14ac:dyDescent="0.25">
      <c r="A334">
        <v>3</v>
      </c>
      <c r="B334" t="s">
        <v>337</v>
      </c>
      <c r="C334" t="s">
        <v>327</v>
      </c>
      <c r="D334" s="41">
        <v>44481</v>
      </c>
      <c r="E334">
        <v>100</v>
      </c>
      <c r="F334">
        <v>93</v>
      </c>
    </row>
    <row r="335" spans="1:6" x14ac:dyDescent="0.25">
      <c r="A335">
        <v>3</v>
      </c>
      <c r="B335" t="s">
        <v>337</v>
      </c>
      <c r="C335" t="s">
        <v>328</v>
      </c>
      <c r="D335" s="41">
        <v>44481</v>
      </c>
      <c r="E335">
        <v>93</v>
      </c>
      <c r="F335">
        <v>87</v>
      </c>
    </row>
    <row r="336" spans="1:6" x14ac:dyDescent="0.25">
      <c r="A336">
        <v>3</v>
      </c>
      <c r="B336" t="s">
        <v>337</v>
      </c>
      <c r="C336" t="s">
        <v>329</v>
      </c>
      <c r="D336" s="41">
        <v>44481</v>
      </c>
      <c r="E336">
        <v>91</v>
      </c>
      <c r="F336">
        <v>86</v>
      </c>
    </row>
    <row r="337" spans="1:6" x14ac:dyDescent="0.25">
      <c r="A337">
        <v>3</v>
      </c>
      <c r="B337" t="s">
        <v>337</v>
      </c>
      <c r="C337" t="s">
        <v>330</v>
      </c>
      <c r="D337" s="41">
        <v>44481</v>
      </c>
      <c r="E337">
        <v>88</v>
      </c>
      <c r="F337">
        <v>85</v>
      </c>
    </row>
    <row r="338" spans="1:6" x14ac:dyDescent="0.25">
      <c r="A338">
        <v>3</v>
      </c>
      <c r="B338" t="s">
        <v>337</v>
      </c>
      <c r="C338" t="s">
        <v>331</v>
      </c>
      <c r="D338" s="41">
        <v>44481</v>
      </c>
      <c r="E338">
        <v>90</v>
      </c>
      <c r="F338">
        <v>87</v>
      </c>
    </row>
    <row r="339" spans="1:6" x14ac:dyDescent="0.25">
      <c r="A339">
        <v>3</v>
      </c>
      <c r="B339" t="s">
        <v>337</v>
      </c>
      <c r="C339" t="s">
        <v>332</v>
      </c>
      <c r="D339" s="41">
        <v>44481</v>
      </c>
      <c r="E339">
        <v>90</v>
      </c>
      <c r="F339">
        <v>88</v>
      </c>
    </row>
    <row r="340" spans="1:6" x14ac:dyDescent="0.25">
      <c r="A340">
        <v>3</v>
      </c>
      <c r="B340" t="s">
        <v>337</v>
      </c>
      <c r="C340" t="s">
        <v>333</v>
      </c>
      <c r="D340" s="41">
        <v>44481</v>
      </c>
      <c r="E340">
        <v>93</v>
      </c>
      <c r="F340">
        <v>90</v>
      </c>
    </row>
    <row r="341" spans="1:6" x14ac:dyDescent="0.25">
      <c r="A341">
        <v>3</v>
      </c>
      <c r="B341" t="s">
        <v>337</v>
      </c>
      <c r="C341" t="s">
        <v>334</v>
      </c>
      <c r="D341" s="41">
        <v>44481</v>
      </c>
      <c r="E341">
        <v>85</v>
      </c>
      <c r="F341">
        <v>80</v>
      </c>
    </row>
    <row r="342" spans="1:6" x14ac:dyDescent="0.25">
      <c r="A342">
        <v>4</v>
      </c>
      <c r="B342" t="s">
        <v>338</v>
      </c>
      <c r="C342" t="s">
        <v>325</v>
      </c>
      <c r="D342" s="41">
        <v>44481</v>
      </c>
      <c r="E342">
        <v>86</v>
      </c>
      <c r="F342">
        <v>75</v>
      </c>
    </row>
    <row r="343" spans="1:6" x14ac:dyDescent="0.25">
      <c r="A343">
        <v>4</v>
      </c>
      <c r="B343" t="s">
        <v>338</v>
      </c>
      <c r="C343" t="s">
        <v>326</v>
      </c>
      <c r="D343" s="41">
        <v>44481</v>
      </c>
      <c r="E343">
        <v>90</v>
      </c>
      <c r="F343">
        <v>84</v>
      </c>
    </row>
    <row r="344" spans="1:6" x14ac:dyDescent="0.25">
      <c r="A344">
        <v>4</v>
      </c>
      <c r="B344" t="s">
        <v>338</v>
      </c>
      <c r="C344" t="s">
        <v>327</v>
      </c>
      <c r="D344" s="41">
        <v>44481</v>
      </c>
      <c r="E344">
        <v>90</v>
      </c>
      <c r="F344">
        <v>78</v>
      </c>
    </row>
    <row r="345" spans="1:6" x14ac:dyDescent="0.25">
      <c r="A345">
        <v>4</v>
      </c>
      <c r="B345" t="s">
        <v>338</v>
      </c>
      <c r="C345" t="s">
        <v>328</v>
      </c>
      <c r="D345" s="41">
        <v>44481</v>
      </c>
      <c r="E345">
        <v>86</v>
      </c>
      <c r="F345">
        <v>77</v>
      </c>
    </row>
    <row r="346" spans="1:6" x14ac:dyDescent="0.25">
      <c r="A346">
        <v>4</v>
      </c>
      <c r="B346" t="s">
        <v>338</v>
      </c>
      <c r="C346" t="s">
        <v>329</v>
      </c>
      <c r="D346" s="41">
        <v>44481</v>
      </c>
      <c r="E346">
        <v>87</v>
      </c>
      <c r="F346">
        <v>81</v>
      </c>
    </row>
    <row r="347" spans="1:6" x14ac:dyDescent="0.25">
      <c r="A347">
        <v>4</v>
      </c>
      <c r="B347" t="s">
        <v>338</v>
      </c>
      <c r="C347" t="s">
        <v>330</v>
      </c>
      <c r="D347" s="41">
        <v>44481</v>
      </c>
      <c r="E347">
        <v>89</v>
      </c>
      <c r="F347">
        <v>85</v>
      </c>
    </row>
    <row r="348" spans="1:6" x14ac:dyDescent="0.25">
      <c r="A348">
        <v>4</v>
      </c>
      <c r="B348" t="s">
        <v>338</v>
      </c>
      <c r="C348" t="s">
        <v>331</v>
      </c>
      <c r="D348" s="41">
        <v>44481</v>
      </c>
      <c r="E348">
        <v>92</v>
      </c>
      <c r="F348">
        <v>89</v>
      </c>
    </row>
    <row r="349" spans="1:6" x14ac:dyDescent="0.25">
      <c r="A349">
        <v>4</v>
      </c>
      <c r="B349" t="s">
        <v>338</v>
      </c>
      <c r="C349" t="s">
        <v>332</v>
      </c>
      <c r="D349" s="41">
        <v>44481</v>
      </c>
      <c r="E349">
        <v>94</v>
      </c>
      <c r="F349">
        <v>92</v>
      </c>
    </row>
    <row r="350" spans="1:6" x14ac:dyDescent="0.25">
      <c r="A350">
        <v>4</v>
      </c>
      <c r="B350" t="s">
        <v>338</v>
      </c>
      <c r="C350" t="s">
        <v>333</v>
      </c>
      <c r="D350" s="41">
        <v>44481</v>
      </c>
      <c r="E350">
        <v>96</v>
      </c>
      <c r="F350">
        <v>93</v>
      </c>
    </row>
    <row r="351" spans="1:6" x14ac:dyDescent="0.25">
      <c r="A351">
        <v>4</v>
      </c>
      <c r="B351" t="s">
        <v>338</v>
      </c>
      <c r="C351" t="s">
        <v>334</v>
      </c>
      <c r="D351" s="41">
        <v>44481</v>
      </c>
      <c r="E351">
        <v>82</v>
      </c>
      <c r="F351">
        <v>76</v>
      </c>
    </row>
    <row r="352" spans="1:6" x14ac:dyDescent="0.25">
      <c r="A352">
        <v>5</v>
      </c>
      <c r="B352" t="s">
        <v>339</v>
      </c>
      <c r="C352" t="s">
        <v>325</v>
      </c>
      <c r="D352" s="41">
        <v>44481</v>
      </c>
      <c r="E352">
        <v>62</v>
      </c>
      <c r="F352">
        <v>49</v>
      </c>
    </row>
    <row r="353" spans="1:6" x14ac:dyDescent="0.25">
      <c r="A353">
        <v>5</v>
      </c>
      <c r="B353" t="s">
        <v>339</v>
      </c>
      <c r="C353" t="s">
        <v>326</v>
      </c>
      <c r="D353" s="41">
        <v>44481</v>
      </c>
      <c r="E353">
        <v>78</v>
      </c>
      <c r="F353">
        <v>69</v>
      </c>
    </row>
    <row r="354" spans="1:6" x14ac:dyDescent="0.25">
      <c r="A354">
        <v>5</v>
      </c>
      <c r="B354" t="s">
        <v>339</v>
      </c>
      <c r="C354" t="s">
        <v>327</v>
      </c>
      <c r="D354" s="41">
        <v>44481</v>
      </c>
      <c r="E354">
        <v>76</v>
      </c>
      <c r="F354">
        <v>59</v>
      </c>
    </row>
    <row r="355" spans="1:6" x14ac:dyDescent="0.25">
      <c r="A355">
        <v>5</v>
      </c>
      <c r="B355" t="s">
        <v>339</v>
      </c>
      <c r="C355" t="s">
        <v>328</v>
      </c>
      <c r="D355" s="41">
        <v>44481</v>
      </c>
      <c r="E355">
        <v>73</v>
      </c>
      <c r="F355">
        <v>60</v>
      </c>
    </row>
    <row r="356" spans="1:6" x14ac:dyDescent="0.25">
      <c r="A356">
        <v>5</v>
      </c>
      <c r="B356" t="s">
        <v>339</v>
      </c>
      <c r="C356" t="s">
        <v>329</v>
      </c>
      <c r="D356" s="41">
        <v>44481</v>
      </c>
      <c r="E356">
        <v>78</v>
      </c>
      <c r="F356">
        <v>67</v>
      </c>
    </row>
    <row r="357" spans="1:6" x14ac:dyDescent="0.25">
      <c r="A357">
        <v>5</v>
      </c>
      <c r="B357" t="s">
        <v>339</v>
      </c>
      <c r="C357" t="s">
        <v>330</v>
      </c>
      <c r="D357" s="41">
        <v>44481</v>
      </c>
      <c r="E357">
        <v>83</v>
      </c>
      <c r="F357">
        <v>75</v>
      </c>
    </row>
    <row r="358" spans="1:6" x14ac:dyDescent="0.25">
      <c r="A358">
        <v>5</v>
      </c>
      <c r="B358" t="s">
        <v>339</v>
      </c>
      <c r="C358" t="s">
        <v>331</v>
      </c>
      <c r="D358" s="41">
        <v>44481</v>
      </c>
      <c r="E358">
        <v>85</v>
      </c>
      <c r="F358">
        <v>80</v>
      </c>
    </row>
    <row r="359" spans="1:6" x14ac:dyDescent="0.25">
      <c r="A359">
        <v>5</v>
      </c>
      <c r="B359" t="s">
        <v>339</v>
      </c>
      <c r="C359" t="s">
        <v>332</v>
      </c>
      <c r="D359" s="41">
        <v>44481</v>
      </c>
      <c r="E359">
        <v>88</v>
      </c>
      <c r="F359">
        <v>85</v>
      </c>
    </row>
    <row r="360" spans="1:6" x14ac:dyDescent="0.25">
      <c r="A360">
        <v>5</v>
      </c>
      <c r="B360" t="s">
        <v>339</v>
      </c>
      <c r="C360" t="s">
        <v>333</v>
      </c>
      <c r="D360" s="41">
        <v>44481</v>
      </c>
      <c r="E360">
        <v>90</v>
      </c>
      <c r="F360">
        <v>86</v>
      </c>
    </row>
    <row r="361" spans="1:6" x14ac:dyDescent="0.25">
      <c r="A361">
        <v>5</v>
      </c>
      <c r="B361" t="s">
        <v>339</v>
      </c>
      <c r="C361" t="s">
        <v>334</v>
      </c>
      <c r="D361" s="41">
        <v>44481</v>
      </c>
      <c r="E361">
        <v>68</v>
      </c>
      <c r="F361">
        <v>60</v>
      </c>
    </row>
    <row r="362" spans="1:6" x14ac:dyDescent="0.25">
      <c r="A362">
        <v>0</v>
      </c>
      <c r="B362" t="s">
        <v>324</v>
      </c>
      <c r="C362" t="s">
        <v>325</v>
      </c>
      <c r="D362" s="41">
        <v>44484</v>
      </c>
      <c r="E362">
        <v>83</v>
      </c>
      <c r="F362">
        <v>73</v>
      </c>
    </row>
    <row r="363" spans="1:6" x14ac:dyDescent="0.25">
      <c r="A363">
        <v>0</v>
      </c>
      <c r="B363" t="s">
        <v>324</v>
      </c>
      <c r="C363" t="s">
        <v>326</v>
      </c>
      <c r="D363" s="41">
        <v>44484</v>
      </c>
      <c r="E363">
        <v>89</v>
      </c>
      <c r="F363">
        <v>83</v>
      </c>
    </row>
    <row r="364" spans="1:6" x14ac:dyDescent="0.25">
      <c r="A364">
        <v>0</v>
      </c>
      <c r="B364" t="s">
        <v>324</v>
      </c>
      <c r="C364" t="s">
        <v>327</v>
      </c>
      <c r="D364" s="41">
        <v>44484</v>
      </c>
      <c r="E364">
        <v>92</v>
      </c>
      <c r="F364">
        <v>81</v>
      </c>
    </row>
    <row r="365" spans="1:6" x14ac:dyDescent="0.25">
      <c r="A365">
        <v>0</v>
      </c>
      <c r="B365" t="s">
        <v>324</v>
      </c>
      <c r="C365" t="s">
        <v>328</v>
      </c>
      <c r="D365" s="41">
        <v>44484</v>
      </c>
      <c r="E365">
        <v>87</v>
      </c>
      <c r="F365">
        <v>79</v>
      </c>
    </row>
    <row r="366" spans="1:6" x14ac:dyDescent="0.25">
      <c r="A366">
        <v>0</v>
      </c>
      <c r="B366" t="s">
        <v>324</v>
      </c>
      <c r="C366" t="s">
        <v>329</v>
      </c>
      <c r="D366" s="41">
        <v>44484</v>
      </c>
      <c r="E366">
        <v>87</v>
      </c>
      <c r="F366">
        <v>82</v>
      </c>
    </row>
    <row r="367" spans="1:6" x14ac:dyDescent="0.25">
      <c r="A367">
        <v>0</v>
      </c>
      <c r="B367" t="s">
        <v>324</v>
      </c>
      <c r="C367" t="s">
        <v>330</v>
      </c>
      <c r="D367" s="41">
        <v>44484</v>
      </c>
      <c r="E367">
        <v>88</v>
      </c>
      <c r="F367">
        <v>84</v>
      </c>
    </row>
    <row r="368" spans="1:6" x14ac:dyDescent="0.25">
      <c r="A368">
        <v>0</v>
      </c>
      <c r="B368" t="s">
        <v>324</v>
      </c>
      <c r="C368" t="s">
        <v>331</v>
      </c>
      <c r="D368" s="41">
        <v>44484</v>
      </c>
      <c r="E368">
        <v>90</v>
      </c>
      <c r="F368">
        <v>87</v>
      </c>
    </row>
    <row r="369" spans="1:6" x14ac:dyDescent="0.25">
      <c r="A369">
        <v>0</v>
      </c>
      <c r="B369" t="s">
        <v>324</v>
      </c>
      <c r="C369" t="s">
        <v>332</v>
      </c>
      <c r="D369" s="41">
        <v>44484</v>
      </c>
      <c r="E369">
        <v>91</v>
      </c>
      <c r="F369">
        <v>89</v>
      </c>
    </row>
    <row r="370" spans="1:6" x14ac:dyDescent="0.25">
      <c r="A370">
        <v>0</v>
      </c>
      <c r="B370" t="s">
        <v>324</v>
      </c>
      <c r="C370" t="s">
        <v>333</v>
      </c>
      <c r="D370" s="41">
        <v>44484</v>
      </c>
      <c r="E370">
        <v>94</v>
      </c>
      <c r="F370">
        <v>90</v>
      </c>
    </row>
    <row r="371" spans="1:6" x14ac:dyDescent="0.25">
      <c r="A371">
        <v>0</v>
      </c>
      <c r="B371" t="s">
        <v>324</v>
      </c>
      <c r="C371" t="s">
        <v>334</v>
      </c>
      <c r="D371" s="41">
        <v>44484</v>
      </c>
      <c r="E371">
        <v>80</v>
      </c>
      <c r="F371">
        <v>74</v>
      </c>
    </row>
    <row r="372" spans="1:6" x14ac:dyDescent="0.25">
      <c r="A372">
        <v>1</v>
      </c>
      <c r="B372" t="s">
        <v>335</v>
      </c>
      <c r="C372" t="s">
        <v>325</v>
      </c>
      <c r="D372" s="41">
        <v>44484</v>
      </c>
      <c r="E372">
        <v>73</v>
      </c>
      <c r="F372">
        <v>62</v>
      </c>
    </row>
    <row r="373" spans="1:6" x14ac:dyDescent="0.25">
      <c r="A373">
        <v>1</v>
      </c>
      <c r="B373" t="s">
        <v>335</v>
      </c>
      <c r="C373" t="s">
        <v>326</v>
      </c>
      <c r="D373" s="41">
        <v>44484</v>
      </c>
      <c r="E373">
        <v>84</v>
      </c>
      <c r="F373">
        <v>77</v>
      </c>
    </row>
    <row r="374" spans="1:6" x14ac:dyDescent="0.25">
      <c r="A374">
        <v>1</v>
      </c>
      <c r="B374" t="s">
        <v>335</v>
      </c>
      <c r="C374" t="s">
        <v>327</v>
      </c>
      <c r="D374" s="41">
        <v>44484</v>
      </c>
      <c r="E374">
        <v>83</v>
      </c>
      <c r="F374">
        <v>70</v>
      </c>
    </row>
    <row r="375" spans="1:6" x14ac:dyDescent="0.25">
      <c r="A375">
        <v>1</v>
      </c>
      <c r="B375" t="s">
        <v>335</v>
      </c>
      <c r="C375" t="s">
        <v>328</v>
      </c>
      <c r="D375" s="41">
        <v>44484</v>
      </c>
      <c r="E375">
        <v>77</v>
      </c>
      <c r="F375">
        <v>68</v>
      </c>
    </row>
    <row r="376" spans="1:6" x14ac:dyDescent="0.25">
      <c r="A376">
        <v>1</v>
      </c>
      <c r="B376" t="s">
        <v>335</v>
      </c>
      <c r="C376" t="s">
        <v>329</v>
      </c>
      <c r="D376" s="41">
        <v>44484</v>
      </c>
      <c r="E376">
        <v>80</v>
      </c>
      <c r="F376">
        <v>72</v>
      </c>
    </row>
    <row r="377" spans="1:6" x14ac:dyDescent="0.25">
      <c r="A377">
        <v>1</v>
      </c>
      <c r="B377" t="s">
        <v>335</v>
      </c>
      <c r="C377" t="s">
        <v>330</v>
      </c>
      <c r="D377" s="41">
        <v>44484</v>
      </c>
      <c r="E377">
        <v>84</v>
      </c>
      <c r="F377">
        <v>79</v>
      </c>
    </row>
    <row r="378" spans="1:6" x14ac:dyDescent="0.25">
      <c r="A378">
        <v>1</v>
      </c>
      <c r="B378" t="s">
        <v>335</v>
      </c>
      <c r="C378" t="s">
        <v>331</v>
      </c>
      <c r="D378" s="41">
        <v>44484</v>
      </c>
      <c r="E378">
        <v>88</v>
      </c>
      <c r="F378">
        <v>85</v>
      </c>
    </row>
    <row r="379" spans="1:6" x14ac:dyDescent="0.25">
      <c r="A379">
        <v>1</v>
      </c>
      <c r="B379" t="s">
        <v>335</v>
      </c>
      <c r="C379" t="s">
        <v>332</v>
      </c>
      <c r="D379" s="41">
        <v>44484</v>
      </c>
      <c r="E379">
        <v>91</v>
      </c>
      <c r="F379">
        <v>88</v>
      </c>
    </row>
    <row r="380" spans="1:6" x14ac:dyDescent="0.25">
      <c r="A380">
        <v>1</v>
      </c>
      <c r="B380" t="s">
        <v>335</v>
      </c>
      <c r="C380" t="s">
        <v>333</v>
      </c>
      <c r="D380" s="41">
        <v>44484</v>
      </c>
      <c r="E380">
        <v>93</v>
      </c>
      <c r="F380">
        <v>90</v>
      </c>
    </row>
    <row r="381" spans="1:6" x14ac:dyDescent="0.25">
      <c r="A381">
        <v>1</v>
      </c>
      <c r="B381" t="s">
        <v>335</v>
      </c>
      <c r="C381" t="s">
        <v>334</v>
      </c>
      <c r="D381" s="41">
        <v>44484</v>
      </c>
      <c r="E381">
        <v>76</v>
      </c>
      <c r="F381">
        <v>70</v>
      </c>
    </row>
    <row r="382" spans="1:6" x14ac:dyDescent="0.25">
      <c r="A382">
        <v>2</v>
      </c>
      <c r="B382" t="s">
        <v>336</v>
      </c>
      <c r="C382" t="s">
        <v>325</v>
      </c>
      <c r="D382" s="41">
        <v>44484</v>
      </c>
      <c r="E382">
        <v>84</v>
      </c>
      <c r="F382">
        <v>76</v>
      </c>
    </row>
    <row r="383" spans="1:6" x14ac:dyDescent="0.25">
      <c r="A383">
        <v>2</v>
      </c>
      <c r="B383" t="s">
        <v>336</v>
      </c>
      <c r="C383" t="s">
        <v>326</v>
      </c>
      <c r="D383" s="41">
        <v>44484</v>
      </c>
      <c r="E383">
        <v>90</v>
      </c>
      <c r="F383">
        <v>84</v>
      </c>
    </row>
    <row r="384" spans="1:6" x14ac:dyDescent="0.25">
      <c r="A384">
        <v>2</v>
      </c>
      <c r="B384" t="s">
        <v>336</v>
      </c>
      <c r="C384" t="s">
        <v>327</v>
      </c>
      <c r="D384" s="41">
        <v>44484</v>
      </c>
      <c r="E384">
        <v>93</v>
      </c>
      <c r="F384">
        <v>82</v>
      </c>
    </row>
    <row r="385" spans="1:6" x14ac:dyDescent="0.25">
      <c r="A385">
        <v>2</v>
      </c>
      <c r="B385" t="s">
        <v>336</v>
      </c>
      <c r="C385" t="s">
        <v>328</v>
      </c>
      <c r="D385" s="41">
        <v>44484</v>
      </c>
      <c r="E385">
        <v>87</v>
      </c>
      <c r="F385">
        <v>80</v>
      </c>
    </row>
    <row r="386" spans="1:6" x14ac:dyDescent="0.25">
      <c r="A386">
        <v>2</v>
      </c>
      <c r="B386" t="s">
        <v>336</v>
      </c>
      <c r="C386" t="s">
        <v>329</v>
      </c>
      <c r="D386" s="41">
        <v>44484</v>
      </c>
      <c r="E386">
        <v>89</v>
      </c>
      <c r="F386">
        <v>84</v>
      </c>
    </row>
    <row r="387" spans="1:6" x14ac:dyDescent="0.25">
      <c r="A387">
        <v>2</v>
      </c>
      <c r="B387" t="s">
        <v>336</v>
      </c>
      <c r="C387" t="s">
        <v>330</v>
      </c>
      <c r="D387" s="41">
        <v>44484</v>
      </c>
      <c r="E387">
        <v>89</v>
      </c>
      <c r="F387">
        <v>85</v>
      </c>
    </row>
    <row r="388" spans="1:6" x14ac:dyDescent="0.25">
      <c r="A388">
        <v>2</v>
      </c>
      <c r="B388" t="s">
        <v>336</v>
      </c>
      <c r="C388" t="s">
        <v>331</v>
      </c>
      <c r="D388" s="41">
        <v>44484</v>
      </c>
      <c r="E388">
        <v>91</v>
      </c>
      <c r="F388">
        <v>88</v>
      </c>
    </row>
    <row r="389" spans="1:6" x14ac:dyDescent="0.25">
      <c r="A389">
        <v>2</v>
      </c>
      <c r="B389" t="s">
        <v>336</v>
      </c>
      <c r="C389" t="s">
        <v>332</v>
      </c>
      <c r="D389" s="41">
        <v>44484</v>
      </c>
      <c r="E389">
        <v>91</v>
      </c>
      <c r="F389">
        <v>89</v>
      </c>
    </row>
    <row r="390" spans="1:6" x14ac:dyDescent="0.25">
      <c r="A390">
        <v>2</v>
      </c>
      <c r="B390" t="s">
        <v>336</v>
      </c>
      <c r="C390" t="s">
        <v>333</v>
      </c>
      <c r="D390" s="41">
        <v>44484</v>
      </c>
      <c r="E390">
        <v>93</v>
      </c>
      <c r="F390">
        <v>90</v>
      </c>
    </row>
    <row r="391" spans="1:6" x14ac:dyDescent="0.25">
      <c r="A391">
        <v>2</v>
      </c>
      <c r="B391" t="s">
        <v>336</v>
      </c>
      <c r="C391" t="s">
        <v>334</v>
      </c>
      <c r="D391" s="41">
        <v>44484</v>
      </c>
      <c r="E391">
        <v>80</v>
      </c>
      <c r="F391">
        <v>74</v>
      </c>
    </row>
    <row r="392" spans="1:6" x14ac:dyDescent="0.25">
      <c r="A392">
        <v>3</v>
      </c>
      <c r="B392" t="s">
        <v>337</v>
      </c>
      <c r="C392" t="s">
        <v>325</v>
      </c>
      <c r="D392" s="41">
        <v>44484</v>
      </c>
      <c r="E392">
        <v>91</v>
      </c>
      <c r="F392">
        <v>84</v>
      </c>
    </row>
    <row r="393" spans="1:6" x14ac:dyDescent="0.25">
      <c r="A393">
        <v>3</v>
      </c>
      <c r="B393" t="s">
        <v>337</v>
      </c>
      <c r="C393" t="s">
        <v>326</v>
      </c>
      <c r="D393" s="41">
        <v>44484</v>
      </c>
      <c r="E393">
        <v>93</v>
      </c>
      <c r="F393">
        <v>88</v>
      </c>
    </row>
    <row r="394" spans="1:6" x14ac:dyDescent="0.25">
      <c r="A394">
        <v>3</v>
      </c>
      <c r="B394" t="s">
        <v>337</v>
      </c>
      <c r="C394" t="s">
        <v>327</v>
      </c>
      <c r="D394" s="41">
        <v>44484</v>
      </c>
      <c r="E394">
        <v>100</v>
      </c>
      <c r="F394">
        <v>94</v>
      </c>
    </row>
    <row r="395" spans="1:6" x14ac:dyDescent="0.25">
      <c r="A395">
        <v>3</v>
      </c>
      <c r="B395" t="s">
        <v>337</v>
      </c>
      <c r="C395" t="s">
        <v>328</v>
      </c>
      <c r="D395" s="41">
        <v>44484</v>
      </c>
      <c r="E395">
        <v>94</v>
      </c>
      <c r="F395">
        <v>88</v>
      </c>
    </row>
    <row r="396" spans="1:6" x14ac:dyDescent="0.25">
      <c r="A396">
        <v>3</v>
      </c>
      <c r="B396" t="s">
        <v>337</v>
      </c>
      <c r="C396" t="s">
        <v>329</v>
      </c>
      <c r="D396" s="41">
        <v>44484</v>
      </c>
      <c r="E396">
        <v>91</v>
      </c>
      <c r="F396">
        <v>87</v>
      </c>
    </row>
    <row r="397" spans="1:6" x14ac:dyDescent="0.25">
      <c r="A397">
        <v>3</v>
      </c>
      <c r="B397" t="s">
        <v>337</v>
      </c>
      <c r="C397" t="s">
        <v>330</v>
      </c>
      <c r="D397" s="41">
        <v>44484</v>
      </c>
      <c r="E397">
        <v>88</v>
      </c>
      <c r="F397">
        <v>85</v>
      </c>
    </row>
    <row r="398" spans="1:6" x14ac:dyDescent="0.25">
      <c r="A398">
        <v>3</v>
      </c>
      <c r="B398" t="s">
        <v>337</v>
      </c>
      <c r="C398" t="s">
        <v>331</v>
      </c>
      <c r="D398" s="41">
        <v>44484</v>
      </c>
      <c r="E398">
        <v>90</v>
      </c>
      <c r="F398">
        <v>88</v>
      </c>
    </row>
    <row r="399" spans="1:6" x14ac:dyDescent="0.25">
      <c r="A399">
        <v>3</v>
      </c>
      <c r="B399" t="s">
        <v>337</v>
      </c>
      <c r="C399" t="s">
        <v>332</v>
      </c>
      <c r="D399" s="41">
        <v>44484</v>
      </c>
      <c r="E399">
        <v>90</v>
      </c>
      <c r="F399">
        <v>88</v>
      </c>
    </row>
    <row r="400" spans="1:6" x14ac:dyDescent="0.25">
      <c r="A400">
        <v>3</v>
      </c>
      <c r="B400" t="s">
        <v>337</v>
      </c>
      <c r="C400" t="s">
        <v>333</v>
      </c>
      <c r="D400" s="41">
        <v>44484</v>
      </c>
      <c r="E400">
        <v>93</v>
      </c>
      <c r="F400">
        <v>90</v>
      </c>
    </row>
    <row r="401" spans="1:6" x14ac:dyDescent="0.25">
      <c r="A401">
        <v>3</v>
      </c>
      <c r="B401" t="s">
        <v>337</v>
      </c>
      <c r="C401" t="s">
        <v>334</v>
      </c>
      <c r="D401" s="41">
        <v>44484</v>
      </c>
      <c r="E401">
        <v>85</v>
      </c>
      <c r="F401">
        <v>80</v>
      </c>
    </row>
    <row r="402" spans="1:6" x14ac:dyDescent="0.25">
      <c r="A402">
        <v>4</v>
      </c>
      <c r="B402" t="s">
        <v>338</v>
      </c>
      <c r="C402" t="s">
        <v>325</v>
      </c>
      <c r="D402" s="41">
        <v>44484</v>
      </c>
      <c r="E402">
        <v>86</v>
      </c>
      <c r="F402">
        <v>76</v>
      </c>
    </row>
    <row r="403" spans="1:6" x14ac:dyDescent="0.25">
      <c r="A403">
        <v>4</v>
      </c>
      <c r="B403" t="s">
        <v>338</v>
      </c>
      <c r="C403" t="s">
        <v>326</v>
      </c>
      <c r="D403" s="41">
        <v>44484</v>
      </c>
      <c r="E403">
        <v>90</v>
      </c>
      <c r="F403">
        <v>84</v>
      </c>
    </row>
    <row r="404" spans="1:6" x14ac:dyDescent="0.25">
      <c r="A404">
        <v>4</v>
      </c>
      <c r="B404" t="s">
        <v>338</v>
      </c>
      <c r="C404" t="s">
        <v>327</v>
      </c>
      <c r="D404" s="41">
        <v>44484</v>
      </c>
      <c r="E404">
        <v>90</v>
      </c>
      <c r="F404">
        <v>79</v>
      </c>
    </row>
    <row r="405" spans="1:6" x14ac:dyDescent="0.25">
      <c r="A405">
        <v>4</v>
      </c>
      <c r="B405" t="s">
        <v>338</v>
      </c>
      <c r="C405" t="s">
        <v>328</v>
      </c>
      <c r="D405" s="41">
        <v>44484</v>
      </c>
      <c r="E405">
        <v>86</v>
      </c>
      <c r="F405">
        <v>77</v>
      </c>
    </row>
    <row r="406" spans="1:6" x14ac:dyDescent="0.25">
      <c r="A406">
        <v>4</v>
      </c>
      <c r="B406" t="s">
        <v>338</v>
      </c>
      <c r="C406" t="s">
        <v>329</v>
      </c>
      <c r="D406" s="41">
        <v>44484</v>
      </c>
      <c r="E406">
        <v>87</v>
      </c>
      <c r="F406">
        <v>81</v>
      </c>
    </row>
    <row r="407" spans="1:6" x14ac:dyDescent="0.25">
      <c r="A407">
        <v>4</v>
      </c>
      <c r="B407" t="s">
        <v>338</v>
      </c>
      <c r="C407" t="s">
        <v>330</v>
      </c>
      <c r="D407" s="41">
        <v>44484</v>
      </c>
      <c r="E407">
        <v>89</v>
      </c>
      <c r="F407">
        <v>85</v>
      </c>
    </row>
    <row r="408" spans="1:6" x14ac:dyDescent="0.25">
      <c r="A408">
        <v>4</v>
      </c>
      <c r="B408" t="s">
        <v>338</v>
      </c>
      <c r="C408" t="s">
        <v>331</v>
      </c>
      <c r="D408" s="41">
        <v>44484</v>
      </c>
      <c r="E408">
        <v>92</v>
      </c>
      <c r="F408">
        <v>90</v>
      </c>
    </row>
    <row r="409" spans="1:6" x14ac:dyDescent="0.25">
      <c r="A409">
        <v>4</v>
      </c>
      <c r="B409" t="s">
        <v>338</v>
      </c>
      <c r="C409" t="s">
        <v>332</v>
      </c>
      <c r="D409" s="41">
        <v>44484</v>
      </c>
      <c r="E409">
        <v>94</v>
      </c>
      <c r="F409">
        <v>92</v>
      </c>
    </row>
    <row r="410" spans="1:6" x14ac:dyDescent="0.25">
      <c r="A410">
        <v>4</v>
      </c>
      <c r="B410" t="s">
        <v>338</v>
      </c>
      <c r="C410" t="s">
        <v>333</v>
      </c>
      <c r="D410" s="41">
        <v>44484</v>
      </c>
      <c r="E410">
        <v>96</v>
      </c>
      <c r="F410">
        <v>93</v>
      </c>
    </row>
    <row r="411" spans="1:6" x14ac:dyDescent="0.25">
      <c r="A411">
        <v>4</v>
      </c>
      <c r="B411" t="s">
        <v>338</v>
      </c>
      <c r="C411" t="s">
        <v>334</v>
      </c>
      <c r="D411" s="41">
        <v>44484</v>
      </c>
      <c r="E411">
        <v>82</v>
      </c>
      <c r="F411">
        <v>76</v>
      </c>
    </row>
    <row r="412" spans="1:6" x14ac:dyDescent="0.25">
      <c r="A412">
        <v>5</v>
      </c>
      <c r="B412" t="s">
        <v>339</v>
      </c>
      <c r="C412" t="s">
        <v>325</v>
      </c>
      <c r="D412" s="41">
        <v>44484</v>
      </c>
      <c r="E412">
        <v>62</v>
      </c>
      <c r="F412">
        <v>50</v>
      </c>
    </row>
    <row r="413" spans="1:6" x14ac:dyDescent="0.25">
      <c r="A413">
        <v>5</v>
      </c>
      <c r="B413" t="s">
        <v>339</v>
      </c>
      <c r="C413" t="s">
        <v>326</v>
      </c>
      <c r="D413" s="41">
        <v>44484</v>
      </c>
      <c r="E413">
        <v>79</v>
      </c>
      <c r="F413">
        <v>69</v>
      </c>
    </row>
    <row r="414" spans="1:6" x14ac:dyDescent="0.25">
      <c r="A414">
        <v>5</v>
      </c>
      <c r="B414" t="s">
        <v>339</v>
      </c>
      <c r="C414" t="s">
        <v>327</v>
      </c>
      <c r="D414" s="41">
        <v>44484</v>
      </c>
      <c r="E414">
        <v>76</v>
      </c>
      <c r="F414">
        <v>60</v>
      </c>
    </row>
    <row r="415" spans="1:6" x14ac:dyDescent="0.25">
      <c r="A415">
        <v>5</v>
      </c>
      <c r="B415" t="s">
        <v>339</v>
      </c>
      <c r="C415" t="s">
        <v>328</v>
      </c>
      <c r="D415" s="41">
        <v>44484</v>
      </c>
      <c r="E415">
        <v>74</v>
      </c>
      <c r="F415">
        <v>61</v>
      </c>
    </row>
    <row r="416" spans="1:6" x14ac:dyDescent="0.25">
      <c r="A416">
        <v>5</v>
      </c>
      <c r="B416" t="s">
        <v>339</v>
      </c>
      <c r="C416" t="s">
        <v>329</v>
      </c>
      <c r="D416" s="41">
        <v>44484</v>
      </c>
      <c r="E416">
        <v>78</v>
      </c>
      <c r="F416">
        <v>68</v>
      </c>
    </row>
    <row r="417" spans="1:6" x14ac:dyDescent="0.25">
      <c r="A417">
        <v>5</v>
      </c>
      <c r="B417" t="s">
        <v>339</v>
      </c>
      <c r="C417" t="s">
        <v>330</v>
      </c>
      <c r="D417" s="41">
        <v>44484</v>
      </c>
      <c r="E417">
        <v>83</v>
      </c>
      <c r="F417">
        <v>76</v>
      </c>
    </row>
    <row r="418" spans="1:6" x14ac:dyDescent="0.25">
      <c r="A418">
        <v>5</v>
      </c>
      <c r="B418" t="s">
        <v>339</v>
      </c>
      <c r="C418" t="s">
        <v>331</v>
      </c>
      <c r="D418" s="41">
        <v>44484</v>
      </c>
      <c r="E418">
        <v>85</v>
      </c>
      <c r="F418">
        <v>81</v>
      </c>
    </row>
    <row r="419" spans="1:6" x14ac:dyDescent="0.25">
      <c r="A419">
        <v>5</v>
      </c>
      <c r="B419" t="s">
        <v>339</v>
      </c>
      <c r="C419" t="s">
        <v>332</v>
      </c>
      <c r="D419" s="41">
        <v>44484</v>
      </c>
      <c r="E419">
        <v>88</v>
      </c>
      <c r="F419">
        <v>85</v>
      </c>
    </row>
    <row r="420" spans="1:6" x14ac:dyDescent="0.25">
      <c r="A420">
        <v>5</v>
      </c>
      <c r="B420" t="s">
        <v>339</v>
      </c>
      <c r="C420" t="s">
        <v>333</v>
      </c>
      <c r="D420" s="41">
        <v>44484</v>
      </c>
      <c r="E420">
        <v>90</v>
      </c>
      <c r="F420">
        <v>86</v>
      </c>
    </row>
    <row r="421" spans="1:6" x14ac:dyDescent="0.25">
      <c r="A421">
        <v>5</v>
      </c>
      <c r="B421" t="s">
        <v>339</v>
      </c>
      <c r="C421" t="s">
        <v>334</v>
      </c>
      <c r="D421" s="41">
        <v>44484</v>
      </c>
      <c r="E421">
        <v>69</v>
      </c>
      <c r="F421">
        <v>60</v>
      </c>
    </row>
    <row r="422" spans="1:6" x14ac:dyDescent="0.25">
      <c r="A422">
        <v>0</v>
      </c>
      <c r="B422" t="s">
        <v>324</v>
      </c>
      <c r="C422" t="s">
        <v>325</v>
      </c>
      <c r="D422" s="41">
        <v>44488</v>
      </c>
      <c r="E422">
        <v>83</v>
      </c>
      <c r="F422">
        <v>74</v>
      </c>
    </row>
    <row r="423" spans="1:6" x14ac:dyDescent="0.25">
      <c r="A423">
        <v>0</v>
      </c>
      <c r="B423" t="s">
        <v>324</v>
      </c>
      <c r="C423" t="s">
        <v>326</v>
      </c>
      <c r="D423" s="41">
        <v>44488</v>
      </c>
      <c r="E423">
        <v>89</v>
      </c>
      <c r="F423">
        <v>84</v>
      </c>
    </row>
    <row r="424" spans="1:6" x14ac:dyDescent="0.25">
      <c r="A424">
        <v>0</v>
      </c>
      <c r="B424" t="s">
        <v>324</v>
      </c>
      <c r="C424" t="s">
        <v>327</v>
      </c>
      <c r="D424" s="41">
        <v>44488</v>
      </c>
      <c r="E424">
        <v>93</v>
      </c>
      <c r="F424">
        <v>82</v>
      </c>
    </row>
    <row r="425" spans="1:6" x14ac:dyDescent="0.25">
      <c r="A425">
        <v>0</v>
      </c>
      <c r="B425" t="s">
        <v>324</v>
      </c>
      <c r="C425" t="s">
        <v>328</v>
      </c>
      <c r="D425" s="41">
        <v>44488</v>
      </c>
      <c r="E425">
        <v>87</v>
      </c>
      <c r="F425">
        <v>80</v>
      </c>
    </row>
    <row r="426" spans="1:6" x14ac:dyDescent="0.25">
      <c r="A426">
        <v>0</v>
      </c>
      <c r="B426" t="s">
        <v>324</v>
      </c>
      <c r="C426" t="s">
        <v>329</v>
      </c>
      <c r="D426" s="41">
        <v>44488</v>
      </c>
      <c r="E426">
        <v>88</v>
      </c>
      <c r="F426">
        <v>82</v>
      </c>
    </row>
    <row r="427" spans="1:6" x14ac:dyDescent="0.25">
      <c r="A427">
        <v>0</v>
      </c>
      <c r="B427" t="s">
        <v>324</v>
      </c>
      <c r="C427" t="s">
        <v>330</v>
      </c>
      <c r="D427" s="41">
        <v>44488</v>
      </c>
      <c r="E427">
        <v>88</v>
      </c>
      <c r="F427">
        <v>84</v>
      </c>
    </row>
    <row r="428" spans="1:6" x14ac:dyDescent="0.25">
      <c r="A428">
        <v>0</v>
      </c>
      <c r="B428" t="s">
        <v>324</v>
      </c>
      <c r="C428" t="s">
        <v>331</v>
      </c>
      <c r="D428" s="41">
        <v>44488</v>
      </c>
      <c r="E428">
        <v>90</v>
      </c>
      <c r="F428">
        <v>88</v>
      </c>
    </row>
    <row r="429" spans="1:6" x14ac:dyDescent="0.25">
      <c r="A429">
        <v>0</v>
      </c>
      <c r="B429" t="s">
        <v>324</v>
      </c>
      <c r="C429" t="s">
        <v>332</v>
      </c>
      <c r="D429" s="41">
        <v>44488</v>
      </c>
      <c r="E429">
        <v>92</v>
      </c>
      <c r="F429">
        <v>90</v>
      </c>
    </row>
    <row r="430" spans="1:6" x14ac:dyDescent="0.25">
      <c r="A430">
        <v>0</v>
      </c>
      <c r="B430" t="s">
        <v>324</v>
      </c>
      <c r="C430" t="s">
        <v>333</v>
      </c>
      <c r="D430" s="41">
        <v>44488</v>
      </c>
      <c r="E430">
        <v>94</v>
      </c>
      <c r="F430">
        <v>90</v>
      </c>
    </row>
    <row r="431" spans="1:6" x14ac:dyDescent="0.25">
      <c r="A431">
        <v>0</v>
      </c>
      <c r="B431" t="s">
        <v>324</v>
      </c>
      <c r="C431" t="s">
        <v>334</v>
      </c>
      <c r="D431" s="41">
        <v>44488</v>
      </c>
      <c r="E431">
        <v>80</v>
      </c>
      <c r="F431">
        <v>75</v>
      </c>
    </row>
    <row r="432" spans="1:6" x14ac:dyDescent="0.25">
      <c r="A432">
        <v>1</v>
      </c>
      <c r="B432" t="s">
        <v>335</v>
      </c>
      <c r="C432" t="s">
        <v>325</v>
      </c>
      <c r="D432" s="41">
        <v>44488</v>
      </c>
      <c r="E432">
        <v>73</v>
      </c>
      <c r="F432">
        <v>63</v>
      </c>
    </row>
    <row r="433" spans="1:6" x14ac:dyDescent="0.25">
      <c r="A433">
        <v>1</v>
      </c>
      <c r="B433" t="s">
        <v>335</v>
      </c>
      <c r="C433" t="s">
        <v>326</v>
      </c>
      <c r="D433" s="41">
        <v>44488</v>
      </c>
      <c r="E433">
        <v>84</v>
      </c>
      <c r="F433">
        <v>78</v>
      </c>
    </row>
    <row r="434" spans="1:6" x14ac:dyDescent="0.25">
      <c r="A434">
        <v>1</v>
      </c>
      <c r="B434" t="s">
        <v>335</v>
      </c>
      <c r="C434" t="s">
        <v>327</v>
      </c>
      <c r="D434" s="41">
        <v>44488</v>
      </c>
      <c r="E434">
        <v>84</v>
      </c>
      <c r="F434">
        <v>71</v>
      </c>
    </row>
    <row r="435" spans="1:6" x14ac:dyDescent="0.25">
      <c r="A435">
        <v>1</v>
      </c>
      <c r="B435" t="s">
        <v>335</v>
      </c>
      <c r="C435" t="s">
        <v>328</v>
      </c>
      <c r="D435" s="41">
        <v>44488</v>
      </c>
      <c r="E435">
        <v>78</v>
      </c>
      <c r="F435">
        <v>68</v>
      </c>
    </row>
    <row r="436" spans="1:6" x14ac:dyDescent="0.25">
      <c r="A436">
        <v>1</v>
      </c>
      <c r="B436" t="s">
        <v>335</v>
      </c>
      <c r="C436" t="s">
        <v>329</v>
      </c>
      <c r="D436" s="41">
        <v>44488</v>
      </c>
      <c r="E436">
        <v>80</v>
      </c>
      <c r="F436">
        <v>73</v>
      </c>
    </row>
    <row r="437" spans="1:6" x14ac:dyDescent="0.25">
      <c r="A437">
        <v>1</v>
      </c>
      <c r="B437" t="s">
        <v>335</v>
      </c>
      <c r="C437" t="s">
        <v>330</v>
      </c>
      <c r="D437" s="41">
        <v>44488</v>
      </c>
      <c r="E437">
        <v>84</v>
      </c>
      <c r="F437">
        <v>79</v>
      </c>
    </row>
    <row r="438" spans="1:6" x14ac:dyDescent="0.25">
      <c r="A438">
        <v>1</v>
      </c>
      <c r="B438" t="s">
        <v>335</v>
      </c>
      <c r="C438" t="s">
        <v>331</v>
      </c>
      <c r="D438" s="41">
        <v>44488</v>
      </c>
      <c r="E438">
        <v>88</v>
      </c>
      <c r="F438">
        <v>85</v>
      </c>
    </row>
    <row r="439" spans="1:6" x14ac:dyDescent="0.25">
      <c r="A439">
        <v>1</v>
      </c>
      <c r="B439" t="s">
        <v>335</v>
      </c>
      <c r="C439" t="s">
        <v>332</v>
      </c>
      <c r="D439" s="41">
        <v>44488</v>
      </c>
      <c r="E439">
        <v>91</v>
      </c>
      <c r="F439">
        <v>89</v>
      </c>
    </row>
    <row r="440" spans="1:6" x14ac:dyDescent="0.25">
      <c r="A440">
        <v>1</v>
      </c>
      <c r="B440" t="s">
        <v>335</v>
      </c>
      <c r="C440" t="s">
        <v>333</v>
      </c>
      <c r="D440" s="41">
        <v>44488</v>
      </c>
      <c r="E440">
        <v>93</v>
      </c>
      <c r="F440">
        <v>90</v>
      </c>
    </row>
    <row r="441" spans="1:6" x14ac:dyDescent="0.25">
      <c r="A441">
        <v>1</v>
      </c>
      <c r="B441" t="s">
        <v>335</v>
      </c>
      <c r="C441" t="s">
        <v>334</v>
      </c>
      <c r="D441" s="41">
        <v>44488</v>
      </c>
      <c r="E441">
        <v>76</v>
      </c>
      <c r="F441">
        <v>70</v>
      </c>
    </row>
    <row r="442" spans="1:6" x14ac:dyDescent="0.25">
      <c r="A442">
        <v>2</v>
      </c>
      <c r="B442" t="s">
        <v>336</v>
      </c>
      <c r="C442" t="s">
        <v>325</v>
      </c>
      <c r="D442" s="41">
        <v>44488</v>
      </c>
      <c r="E442">
        <v>85</v>
      </c>
      <c r="F442">
        <v>76</v>
      </c>
    </row>
    <row r="443" spans="1:6" x14ac:dyDescent="0.25">
      <c r="A443">
        <v>2</v>
      </c>
      <c r="B443" t="s">
        <v>336</v>
      </c>
      <c r="C443" t="s">
        <v>326</v>
      </c>
      <c r="D443" s="41">
        <v>44488</v>
      </c>
      <c r="E443">
        <v>90</v>
      </c>
      <c r="F443">
        <v>84</v>
      </c>
    </row>
    <row r="444" spans="1:6" x14ac:dyDescent="0.25">
      <c r="A444">
        <v>2</v>
      </c>
      <c r="B444" t="s">
        <v>336</v>
      </c>
      <c r="C444" t="s">
        <v>327</v>
      </c>
      <c r="D444" s="41">
        <v>44488</v>
      </c>
      <c r="E444">
        <v>93</v>
      </c>
      <c r="F444">
        <v>83</v>
      </c>
    </row>
    <row r="445" spans="1:6" x14ac:dyDescent="0.25">
      <c r="A445">
        <v>2</v>
      </c>
      <c r="B445" t="s">
        <v>336</v>
      </c>
      <c r="C445" t="s">
        <v>328</v>
      </c>
      <c r="D445" s="41">
        <v>44488</v>
      </c>
      <c r="E445">
        <v>88</v>
      </c>
      <c r="F445">
        <v>80</v>
      </c>
    </row>
    <row r="446" spans="1:6" x14ac:dyDescent="0.25">
      <c r="A446">
        <v>2</v>
      </c>
      <c r="B446" t="s">
        <v>336</v>
      </c>
      <c r="C446" t="s">
        <v>329</v>
      </c>
      <c r="D446" s="41">
        <v>44488</v>
      </c>
      <c r="E446">
        <v>89</v>
      </c>
      <c r="F446">
        <v>85</v>
      </c>
    </row>
    <row r="447" spans="1:6" x14ac:dyDescent="0.25">
      <c r="A447">
        <v>2</v>
      </c>
      <c r="B447" t="s">
        <v>336</v>
      </c>
      <c r="C447" t="s">
        <v>330</v>
      </c>
      <c r="D447" s="41">
        <v>44488</v>
      </c>
      <c r="E447">
        <v>89</v>
      </c>
      <c r="F447">
        <v>86</v>
      </c>
    </row>
    <row r="448" spans="1:6" x14ac:dyDescent="0.25">
      <c r="A448">
        <v>2</v>
      </c>
      <c r="B448" t="s">
        <v>336</v>
      </c>
      <c r="C448" t="s">
        <v>331</v>
      </c>
      <c r="D448" s="41">
        <v>44488</v>
      </c>
      <c r="E448">
        <v>91</v>
      </c>
      <c r="F448">
        <v>88</v>
      </c>
    </row>
    <row r="449" spans="1:6" x14ac:dyDescent="0.25">
      <c r="A449">
        <v>2</v>
      </c>
      <c r="B449" t="s">
        <v>336</v>
      </c>
      <c r="C449" t="s">
        <v>332</v>
      </c>
      <c r="D449" s="41">
        <v>44488</v>
      </c>
      <c r="E449">
        <v>91</v>
      </c>
      <c r="F449">
        <v>89</v>
      </c>
    </row>
    <row r="450" spans="1:6" x14ac:dyDescent="0.25">
      <c r="A450">
        <v>2</v>
      </c>
      <c r="B450" t="s">
        <v>336</v>
      </c>
      <c r="C450" t="s">
        <v>333</v>
      </c>
      <c r="D450" s="41">
        <v>44488</v>
      </c>
      <c r="E450">
        <v>93</v>
      </c>
      <c r="F450">
        <v>90</v>
      </c>
    </row>
    <row r="451" spans="1:6" x14ac:dyDescent="0.25">
      <c r="A451">
        <v>2</v>
      </c>
      <c r="B451" t="s">
        <v>336</v>
      </c>
      <c r="C451" t="s">
        <v>334</v>
      </c>
      <c r="D451" s="41">
        <v>44488</v>
      </c>
      <c r="E451">
        <v>80</v>
      </c>
      <c r="F451">
        <v>75</v>
      </c>
    </row>
    <row r="452" spans="1:6" x14ac:dyDescent="0.25">
      <c r="A452">
        <v>3</v>
      </c>
      <c r="B452" t="s">
        <v>337</v>
      </c>
      <c r="C452" t="s">
        <v>325</v>
      </c>
      <c r="D452" s="41">
        <v>44488</v>
      </c>
      <c r="E452">
        <v>91</v>
      </c>
      <c r="F452">
        <v>85</v>
      </c>
    </row>
    <row r="453" spans="1:6" x14ac:dyDescent="0.25">
      <c r="A453">
        <v>3</v>
      </c>
      <c r="B453" t="s">
        <v>337</v>
      </c>
      <c r="C453" t="s">
        <v>326</v>
      </c>
      <c r="D453" s="41">
        <v>44488</v>
      </c>
      <c r="E453">
        <v>93</v>
      </c>
      <c r="F453">
        <v>88</v>
      </c>
    </row>
    <row r="454" spans="1:6" x14ac:dyDescent="0.25">
      <c r="A454">
        <v>3</v>
      </c>
      <c r="B454" t="s">
        <v>337</v>
      </c>
      <c r="C454" t="s">
        <v>327</v>
      </c>
      <c r="D454" s="41">
        <v>44488</v>
      </c>
      <c r="E454">
        <v>100</v>
      </c>
      <c r="F454">
        <v>94</v>
      </c>
    </row>
    <row r="455" spans="1:6" x14ac:dyDescent="0.25">
      <c r="A455">
        <v>3</v>
      </c>
      <c r="B455" t="s">
        <v>337</v>
      </c>
      <c r="C455" t="s">
        <v>328</v>
      </c>
      <c r="D455" s="41">
        <v>44488</v>
      </c>
      <c r="E455">
        <v>94</v>
      </c>
      <c r="F455">
        <v>88</v>
      </c>
    </row>
    <row r="456" spans="1:6" x14ac:dyDescent="0.25">
      <c r="A456">
        <v>3</v>
      </c>
      <c r="B456" t="s">
        <v>337</v>
      </c>
      <c r="C456" t="s">
        <v>329</v>
      </c>
      <c r="D456" s="41">
        <v>44488</v>
      </c>
      <c r="E456">
        <v>91</v>
      </c>
      <c r="F456">
        <v>87</v>
      </c>
    </row>
    <row r="457" spans="1:6" x14ac:dyDescent="0.25">
      <c r="A457">
        <v>3</v>
      </c>
      <c r="B457" t="s">
        <v>337</v>
      </c>
      <c r="C457" t="s">
        <v>330</v>
      </c>
      <c r="D457" s="41">
        <v>44488</v>
      </c>
      <c r="E457">
        <v>89</v>
      </c>
      <c r="F457">
        <v>85</v>
      </c>
    </row>
    <row r="458" spans="1:6" x14ac:dyDescent="0.25">
      <c r="A458">
        <v>3</v>
      </c>
      <c r="B458" t="s">
        <v>337</v>
      </c>
      <c r="C458" t="s">
        <v>331</v>
      </c>
      <c r="D458" s="41">
        <v>44488</v>
      </c>
      <c r="E458">
        <v>90</v>
      </c>
      <c r="F458">
        <v>88</v>
      </c>
    </row>
    <row r="459" spans="1:6" x14ac:dyDescent="0.25">
      <c r="A459">
        <v>3</v>
      </c>
      <c r="B459" t="s">
        <v>337</v>
      </c>
      <c r="C459" t="s">
        <v>332</v>
      </c>
      <c r="D459" s="41">
        <v>44488</v>
      </c>
      <c r="E459">
        <v>91</v>
      </c>
      <c r="F459">
        <v>89</v>
      </c>
    </row>
    <row r="460" spans="1:6" x14ac:dyDescent="0.25">
      <c r="A460">
        <v>3</v>
      </c>
      <c r="B460" t="s">
        <v>337</v>
      </c>
      <c r="C460" t="s">
        <v>333</v>
      </c>
      <c r="D460" s="41">
        <v>44488</v>
      </c>
      <c r="E460">
        <v>93</v>
      </c>
      <c r="F460">
        <v>91</v>
      </c>
    </row>
    <row r="461" spans="1:6" x14ac:dyDescent="0.25">
      <c r="A461">
        <v>3</v>
      </c>
      <c r="B461" t="s">
        <v>337</v>
      </c>
      <c r="C461" t="s">
        <v>334</v>
      </c>
      <c r="D461" s="41">
        <v>44488</v>
      </c>
      <c r="E461">
        <v>85</v>
      </c>
      <c r="F461">
        <v>81</v>
      </c>
    </row>
    <row r="462" spans="1:6" x14ac:dyDescent="0.25">
      <c r="A462">
        <v>4</v>
      </c>
      <c r="B462" t="s">
        <v>338</v>
      </c>
      <c r="C462" t="s">
        <v>325</v>
      </c>
      <c r="D462" s="41">
        <v>44488</v>
      </c>
      <c r="E462">
        <v>86</v>
      </c>
      <c r="F462">
        <v>76</v>
      </c>
    </row>
    <row r="463" spans="1:6" x14ac:dyDescent="0.25">
      <c r="A463">
        <v>4</v>
      </c>
      <c r="B463" t="s">
        <v>338</v>
      </c>
      <c r="C463" t="s">
        <v>326</v>
      </c>
      <c r="D463" s="41">
        <v>44488</v>
      </c>
      <c r="E463">
        <v>90</v>
      </c>
      <c r="F463">
        <v>85</v>
      </c>
    </row>
    <row r="464" spans="1:6" x14ac:dyDescent="0.25">
      <c r="A464">
        <v>4</v>
      </c>
      <c r="B464" t="s">
        <v>338</v>
      </c>
      <c r="C464" t="s">
        <v>327</v>
      </c>
      <c r="D464" s="41">
        <v>44488</v>
      </c>
      <c r="E464">
        <v>90</v>
      </c>
      <c r="F464">
        <v>80</v>
      </c>
    </row>
    <row r="465" spans="1:6" x14ac:dyDescent="0.25">
      <c r="A465">
        <v>4</v>
      </c>
      <c r="B465" t="s">
        <v>338</v>
      </c>
      <c r="C465" t="s">
        <v>328</v>
      </c>
      <c r="D465" s="41">
        <v>44488</v>
      </c>
      <c r="E465">
        <v>86</v>
      </c>
      <c r="F465">
        <v>78</v>
      </c>
    </row>
    <row r="466" spans="1:6" x14ac:dyDescent="0.25">
      <c r="A466">
        <v>4</v>
      </c>
      <c r="B466" t="s">
        <v>338</v>
      </c>
      <c r="C466" t="s">
        <v>329</v>
      </c>
      <c r="D466" s="41">
        <v>44488</v>
      </c>
      <c r="E466">
        <v>87</v>
      </c>
      <c r="F466">
        <v>82</v>
      </c>
    </row>
    <row r="467" spans="1:6" x14ac:dyDescent="0.25">
      <c r="A467">
        <v>4</v>
      </c>
      <c r="B467" t="s">
        <v>338</v>
      </c>
      <c r="C467" t="s">
        <v>330</v>
      </c>
      <c r="D467" s="41">
        <v>44488</v>
      </c>
      <c r="E467">
        <v>90</v>
      </c>
      <c r="F467">
        <v>86</v>
      </c>
    </row>
    <row r="468" spans="1:6" x14ac:dyDescent="0.25">
      <c r="A468">
        <v>4</v>
      </c>
      <c r="B468" t="s">
        <v>338</v>
      </c>
      <c r="C468" t="s">
        <v>331</v>
      </c>
      <c r="D468" s="41">
        <v>44488</v>
      </c>
      <c r="E468">
        <v>92</v>
      </c>
      <c r="F468">
        <v>90</v>
      </c>
    </row>
    <row r="469" spans="1:6" x14ac:dyDescent="0.25">
      <c r="A469">
        <v>4</v>
      </c>
      <c r="B469" t="s">
        <v>338</v>
      </c>
      <c r="C469" t="s">
        <v>332</v>
      </c>
      <c r="D469" s="41">
        <v>44488</v>
      </c>
      <c r="E469">
        <v>94</v>
      </c>
      <c r="F469">
        <v>92</v>
      </c>
    </row>
    <row r="470" spans="1:6" x14ac:dyDescent="0.25">
      <c r="A470">
        <v>4</v>
      </c>
      <c r="B470" t="s">
        <v>338</v>
      </c>
      <c r="C470" t="s">
        <v>333</v>
      </c>
      <c r="D470" s="41">
        <v>44488</v>
      </c>
      <c r="E470">
        <v>96</v>
      </c>
      <c r="F470">
        <v>93</v>
      </c>
    </row>
    <row r="471" spans="1:6" x14ac:dyDescent="0.25">
      <c r="A471">
        <v>4</v>
      </c>
      <c r="B471" t="s">
        <v>338</v>
      </c>
      <c r="C471" t="s">
        <v>334</v>
      </c>
      <c r="D471" s="41">
        <v>44488</v>
      </c>
      <c r="E471">
        <v>82</v>
      </c>
      <c r="F471">
        <v>77</v>
      </c>
    </row>
    <row r="472" spans="1:6" x14ac:dyDescent="0.25">
      <c r="A472">
        <v>5</v>
      </c>
      <c r="B472" t="s">
        <v>339</v>
      </c>
      <c r="C472" t="s">
        <v>325</v>
      </c>
      <c r="D472" s="41">
        <v>44488</v>
      </c>
      <c r="E472">
        <v>63</v>
      </c>
      <c r="F472">
        <v>51</v>
      </c>
    </row>
    <row r="473" spans="1:6" x14ac:dyDescent="0.25">
      <c r="A473">
        <v>5</v>
      </c>
      <c r="B473" t="s">
        <v>339</v>
      </c>
      <c r="C473" t="s">
        <v>326</v>
      </c>
      <c r="D473" s="41">
        <v>44488</v>
      </c>
      <c r="E473">
        <v>79</v>
      </c>
      <c r="F473">
        <v>70</v>
      </c>
    </row>
    <row r="474" spans="1:6" x14ac:dyDescent="0.25">
      <c r="A474">
        <v>5</v>
      </c>
      <c r="B474" t="s">
        <v>339</v>
      </c>
      <c r="C474" t="s">
        <v>327</v>
      </c>
      <c r="D474" s="41">
        <v>44488</v>
      </c>
      <c r="E474">
        <v>77</v>
      </c>
      <c r="F474">
        <v>61</v>
      </c>
    </row>
    <row r="475" spans="1:6" x14ac:dyDescent="0.25">
      <c r="A475">
        <v>5</v>
      </c>
      <c r="B475" t="s">
        <v>339</v>
      </c>
      <c r="C475" t="s">
        <v>328</v>
      </c>
      <c r="D475" s="41">
        <v>44488</v>
      </c>
      <c r="E475">
        <v>74</v>
      </c>
      <c r="F475">
        <v>62</v>
      </c>
    </row>
    <row r="476" spans="1:6" x14ac:dyDescent="0.25">
      <c r="A476">
        <v>5</v>
      </c>
      <c r="B476" t="s">
        <v>339</v>
      </c>
      <c r="C476" t="s">
        <v>329</v>
      </c>
      <c r="D476" s="41">
        <v>44488</v>
      </c>
      <c r="E476">
        <v>79</v>
      </c>
      <c r="F476">
        <v>69</v>
      </c>
    </row>
    <row r="477" spans="1:6" x14ac:dyDescent="0.25">
      <c r="A477">
        <v>5</v>
      </c>
      <c r="B477" t="s">
        <v>339</v>
      </c>
      <c r="C477" t="s">
        <v>330</v>
      </c>
      <c r="D477" s="41">
        <v>44488</v>
      </c>
      <c r="E477">
        <v>83</v>
      </c>
      <c r="F477">
        <v>76</v>
      </c>
    </row>
    <row r="478" spans="1:6" x14ac:dyDescent="0.25">
      <c r="A478">
        <v>5</v>
      </c>
      <c r="B478" t="s">
        <v>339</v>
      </c>
      <c r="C478" t="s">
        <v>331</v>
      </c>
      <c r="D478" s="41">
        <v>44488</v>
      </c>
      <c r="E478">
        <v>86</v>
      </c>
      <c r="F478">
        <v>81</v>
      </c>
    </row>
    <row r="479" spans="1:6" x14ac:dyDescent="0.25">
      <c r="A479">
        <v>5</v>
      </c>
      <c r="B479" t="s">
        <v>339</v>
      </c>
      <c r="C479" t="s">
        <v>332</v>
      </c>
      <c r="D479" s="41">
        <v>44488</v>
      </c>
      <c r="E479">
        <v>88</v>
      </c>
      <c r="F479">
        <v>85</v>
      </c>
    </row>
    <row r="480" spans="1:6" x14ac:dyDescent="0.25">
      <c r="A480">
        <v>5</v>
      </c>
      <c r="B480" t="s">
        <v>339</v>
      </c>
      <c r="C480" t="s">
        <v>333</v>
      </c>
      <c r="D480" s="41">
        <v>44488</v>
      </c>
      <c r="E480">
        <v>90</v>
      </c>
      <c r="F480">
        <v>86</v>
      </c>
    </row>
    <row r="481" spans="1:6" x14ac:dyDescent="0.25">
      <c r="A481">
        <v>5</v>
      </c>
      <c r="B481" t="s">
        <v>339</v>
      </c>
      <c r="C481" t="s">
        <v>334</v>
      </c>
      <c r="D481" s="41">
        <v>44488</v>
      </c>
      <c r="E481">
        <v>69</v>
      </c>
      <c r="F481">
        <v>61</v>
      </c>
    </row>
    <row r="482" spans="1:6" x14ac:dyDescent="0.25">
      <c r="A482">
        <v>0</v>
      </c>
      <c r="B482" t="s">
        <v>324</v>
      </c>
      <c r="C482" t="s">
        <v>325</v>
      </c>
      <c r="D482" s="41">
        <v>44491</v>
      </c>
      <c r="E482">
        <v>83</v>
      </c>
      <c r="F482">
        <v>75</v>
      </c>
    </row>
    <row r="483" spans="1:6" x14ac:dyDescent="0.25">
      <c r="A483">
        <v>0</v>
      </c>
      <c r="B483" t="s">
        <v>324</v>
      </c>
      <c r="C483" t="s">
        <v>326</v>
      </c>
      <c r="D483" s="41">
        <v>44491</v>
      </c>
      <c r="E483">
        <v>89</v>
      </c>
      <c r="F483">
        <v>84</v>
      </c>
    </row>
    <row r="484" spans="1:6" x14ac:dyDescent="0.25">
      <c r="A484">
        <v>0</v>
      </c>
      <c r="B484" t="s">
        <v>324</v>
      </c>
      <c r="C484" t="s">
        <v>327</v>
      </c>
      <c r="D484" s="41">
        <v>44491</v>
      </c>
      <c r="E484">
        <v>93</v>
      </c>
      <c r="F484">
        <v>83</v>
      </c>
    </row>
    <row r="485" spans="1:6" x14ac:dyDescent="0.25">
      <c r="A485">
        <v>0</v>
      </c>
      <c r="B485" t="s">
        <v>324</v>
      </c>
      <c r="C485" t="s">
        <v>328</v>
      </c>
      <c r="D485" s="41">
        <v>44491</v>
      </c>
      <c r="E485">
        <v>87</v>
      </c>
      <c r="F485">
        <v>80</v>
      </c>
    </row>
    <row r="486" spans="1:6" x14ac:dyDescent="0.25">
      <c r="A486">
        <v>0</v>
      </c>
      <c r="B486" t="s">
        <v>324</v>
      </c>
      <c r="C486" t="s">
        <v>329</v>
      </c>
      <c r="D486" s="41">
        <v>44491</v>
      </c>
      <c r="E486">
        <v>88</v>
      </c>
      <c r="F486">
        <v>83</v>
      </c>
    </row>
    <row r="487" spans="1:6" x14ac:dyDescent="0.25">
      <c r="A487">
        <v>0</v>
      </c>
      <c r="B487" t="s">
        <v>324</v>
      </c>
      <c r="C487" t="s">
        <v>330</v>
      </c>
      <c r="D487" s="41">
        <v>44491</v>
      </c>
      <c r="E487">
        <v>88</v>
      </c>
      <c r="F487">
        <v>84</v>
      </c>
    </row>
    <row r="488" spans="1:6" x14ac:dyDescent="0.25">
      <c r="A488">
        <v>0</v>
      </c>
      <c r="B488" t="s">
        <v>324</v>
      </c>
      <c r="C488" t="s">
        <v>331</v>
      </c>
      <c r="D488" s="41">
        <v>44491</v>
      </c>
      <c r="E488">
        <v>90</v>
      </c>
      <c r="F488">
        <v>88</v>
      </c>
    </row>
    <row r="489" spans="1:6" x14ac:dyDescent="0.25">
      <c r="A489">
        <v>0</v>
      </c>
      <c r="B489" t="s">
        <v>324</v>
      </c>
      <c r="C489" t="s">
        <v>332</v>
      </c>
      <c r="D489" s="41">
        <v>44491</v>
      </c>
      <c r="E489">
        <v>92</v>
      </c>
      <c r="F489">
        <v>90</v>
      </c>
    </row>
    <row r="490" spans="1:6" x14ac:dyDescent="0.25">
      <c r="A490">
        <v>0</v>
      </c>
      <c r="B490" t="s">
        <v>324</v>
      </c>
      <c r="C490" t="s">
        <v>333</v>
      </c>
      <c r="D490" s="41">
        <v>44491</v>
      </c>
      <c r="E490">
        <v>94</v>
      </c>
      <c r="F490">
        <v>90</v>
      </c>
    </row>
    <row r="491" spans="1:6" x14ac:dyDescent="0.25">
      <c r="A491">
        <v>0</v>
      </c>
      <c r="B491" t="s">
        <v>324</v>
      </c>
      <c r="C491" t="s">
        <v>334</v>
      </c>
      <c r="D491" s="41">
        <v>44491</v>
      </c>
      <c r="E491">
        <v>80</v>
      </c>
      <c r="F491">
        <v>75</v>
      </c>
    </row>
    <row r="492" spans="1:6" x14ac:dyDescent="0.25">
      <c r="A492">
        <v>1</v>
      </c>
      <c r="B492" t="s">
        <v>335</v>
      </c>
      <c r="C492" t="s">
        <v>325</v>
      </c>
      <c r="D492" s="41">
        <v>44491</v>
      </c>
      <c r="E492">
        <v>74</v>
      </c>
      <c r="F492">
        <v>64</v>
      </c>
    </row>
    <row r="493" spans="1:6" x14ac:dyDescent="0.25">
      <c r="A493">
        <v>1</v>
      </c>
      <c r="B493" t="s">
        <v>335</v>
      </c>
      <c r="C493" t="s">
        <v>326</v>
      </c>
      <c r="D493" s="41">
        <v>44491</v>
      </c>
      <c r="E493">
        <v>84</v>
      </c>
      <c r="F493">
        <v>78</v>
      </c>
    </row>
    <row r="494" spans="1:6" x14ac:dyDescent="0.25">
      <c r="A494">
        <v>1</v>
      </c>
      <c r="B494" t="s">
        <v>335</v>
      </c>
      <c r="C494" t="s">
        <v>327</v>
      </c>
      <c r="D494" s="41">
        <v>44491</v>
      </c>
      <c r="E494">
        <v>84</v>
      </c>
      <c r="F494">
        <v>72</v>
      </c>
    </row>
    <row r="495" spans="1:6" x14ac:dyDescent="0.25">
      <c r="A495">
        <v>1</v>
      </c>
      <c r="B495" t="s">
        <v>335</v>
      </c>
      <c r="C495" t="s">
        <v>328</v>
      </c>
      <c r="D495" s="41">
        <v>44491</v>
      </c>
      <c r="E495">
        <v>78</v>
      </c>
      <c r="F495">
        <v>69</v>
      </c>
    </row>
    <row r="496" spans="1:6" x14ac:dyDescent="0.25">
      <c r="A496">
        <v>1</v>
      </c>
      <c r="B496" t="s">
        <v>335</v>
      </c>
      <c r="C496" t="s">
        <v>329</v>
      </c>
      <c r="D496" s="41">
        <v>44491</v>
      </c>
      <c r="E496">
        <v>80</v>
      </c>
      <c r="F496">
        <v>74</v>
      </c>
    </row>
    <row r="497" spans="1:6" x14ac:dyDescent="0.25">
      <c r="A497">
        <v>1</v>
      </c>
      <c r="B497" t="s">
        <v>335</v>
      </c>
      <c r="C497" t="s">
        <v>330</v>
      </c>
      <c r="D497" s="41">
        <v>44491</v>
      </c>
      <c r="E497">
        <v>84</v>
      </c>
      <c r="F497">
        <v>80</v>
      </c>
    </row>
    <row r="498" spans="1:6" x14ac:dyDescent="0.25">
      <c r="A498">
        <v>1</v>
      </c>
      <c r="B498" t="s">
        <v>335</v>
      </c>
      <c r="C498" t="s">
        <v>331</v>
      </c>
      <c r="D498" s="41">
        <v>44491</v>
      </c>
      <c r="E498">
        <v>88</v>
      </c>
      <c r="F498">
        <v>86</v>
      </c>
    </row>
    <row r="499" spans="1:6" x14ac:dyDescent="0.25">
      <c r="A499">
        <v>1</v>
      </c>
      <c r="B499" t="s">
        <v>335</v>
      </c>
      <c r="C499" t="s">
        <v>332</v>
      </c>
      <c r="D499" s="41">
        <v>44491</v>
      </c>
      <c r="E499">
        <v>91</v>
      </c>
      <c r="F499">
        <v>89</v>
      </c>
    </row>
    <row r="500" spans="1:6" x14ac:dyDescent="0.25">
      <c r="A500">
        <v>1</v>
      </c>
      <c r="B500" t="s">
        <v>335</v>
      </c>
      <c r="C500" t="s">
        <v>333</v>
      </c>
      <c r="D500" s="41">
        <v>44491</v>
      </c>
      <c r="E500">
        <v>93</v>
      </c>
      <c r="F500">
        <v>90</v>
      </c>
    </row>
    <row r="501" spans="1:6" x14ac:dyDescent="0.25">
      <c r="A501">
        <v>1</v>
      </c>
      <c r="B501" t="s">
        <v>335</v>
      </c>
      <c r="C501" t="s">
        <v>334</v>
      </c>
      <c r="D501" s="41">
        <v>44491</v>
      </c>
      <c r="E501">
        <v>76</v>
      </c>
      <c r="F501">
        <v>70</v>
      </c>
    </row>
    <row r="502" spans="1:6" x14ac:dyDescent="0.25">
      <c r="A502">
        <v>2</v>
      </c>
      <c r="B502" t="s">
        <v>336</v>
      </c>
      <c r="C502" t="s">
        <v>325</v>
      </c>
      <c r="D502" s="41">
        <v>44491</v>
      </c>
      <c r="E502">
        <v>85</v>
      </c>
      <c r="F502">
        <v>77</v>
      </c>
    </row>
    <row r="503" spans="1:6" x14ac:dyDescent="0.25">
      <c r="A503">
        <v>2</v>
      </c>
      <c r="B503" t="s">
        <v>336</v>
      </c>
      <c r="C503" t="s">
        <v>326</v>
      </c>
      <c r="D503" s="41">
        <v>44491</v>
      </c>
      <c r="E503">
        <v>90</v>
      </c>
      <c r="F503">
        <v>85</v>
      </c>
    </row>
    <row r="504" spans="1:6" x14ac:dyDescent="0.25">
      <c r="A504">
        <v>2</v>
      </c>
      <c r="B504" t="s">
        <v>336</v>
      </c>
      <c r="C504" t="s">
        <v>327</v>
      </c>
      <c r="D504" s="41">
        <v>44491</v>
      </c>
      <c r="E504">
        <v>94</v>
      </c>
      <c r="F504">
        <v>84</v>
      </c>
    </row>
    <row r="505" spans="1:6" x14ac:dyDescent="0.25">
      <c r="A505">
        <v>2</v>
      </c>
      <c r="B505" t="s">
        <v>336</v>
      </c>
      <c r="C505" t="s">
        <v>328</v>
      </c>
      <c r="D505" s="41">
        <v>44491</v>
      </c>
      <c r="E505">
        <v>88</v>
      </c>
      <c r="F505">
        <v>81</v>
      </c>
    </row>
    <row r="506" spans="1:6" x14ac:dyDescent="0.25">
      <c r="A506">
        <v>2</v>
      </c>
      <c r="B506" t="s">
        <v>336</v>
      </c>
      <c r="C506" t="s">
        <v>329</v>
      </c>
      <c r="D506" s="41">
        <v>44491</v>
      </c>
      <c r="E506">
        <v>90</v>
      </c>
      <c r="F506">
        <v>85</v>
      </c>
    </row>
    <row r="507" spans="1:6" x14ac:dyDescent="0.25">
      <c r="A507">
        <v>2</v>
      </c>
      <c r="B507" t="s">
        <v>336</v>
      </c>
      <c r="C507" t="s">
        <v>330</v>
      </c>
      <c r="D507" s="41">
        <v>44491</v>
      </c>
      <c r="E507">
        <v>90</v>
      </c>
      <c r="F507">
        <v>86</v>
      </c>
    </row>
    <row r="508" spans="1:6" x14ac:dyDescent="0.25">
      <c r="A508">
        <v>2</v>
      </c>
      <c r="B508" t="s">
        <v>336</v>
      </c>
      <c r="C508" t="s">
        <v>331</v>
      </c>
      <c r="D508" s="41">
        <v>44491</v>
      </c>
      <c r="E508">
        <v>91</v>
      </c>
      <c r="F508">
        <v>88</v>
      </c>
    </row>
    <row r="509" spans="1:6" x14ac:dyDescent="0.25">
      <c r="A509">
        <v>2</v>
      </c>
      <c r="B509" t="s">
        <v>336</v>
      </c>
      <c r="C509" t="s">
        <v>332</v>
      </c>
      <c r="D509" s="41">
        <v>44491</v>
      </c>
      <c r="E509">
        <v>91</v>
      </c>
      <c r="F509">
        <v>89</v>
      </c>
    </row>
    <row r="510" spans="1:6" x14ac:dyDescent="0.25">
      <c r="A510">
        <v>2</v>
      </c>
      <c r="B510" t="s">
        <v>336</v>
      </c>
      <c r="C510" t="s">
        <v>333</v>
      </c>
      <c r="D510" s="41">
        <v>44491</v>
      </c>
      <c r="E510">
        <v>93</v>
      </c>
      <c r="F510">
        <v>90</v>
      </c>
    </row>
    <row r="511" spans="1:6" x14ac:dyDescent="0.25">
      <c r="A511">
        <v>2</v>
      </c>
      <c r="B511" t="s">
        <v>336</v>
      </c>
      <c r="C511" t="s">
        <v>334</v>
      </c>
      <c r="D511" s="41">
        <v>44491</v>
      </c>
      <c r="E511">
        <v>80</v>
      </c>
      <c r="F511">
        <v>75</v>
      </c>
    </row>
    <row r="512" spans="1:6" x14ac:dyDescent="0.25">
      <c r="A512">
        <v>3</v>
      </c>
      <c r="B512" t="s">
        <v>337</v>
      </c>
      <c r="C512" t="s">
        <v>325</v>
      </c>
      <c r="D512" s="41">
        <v>44491</v>
      </c>
      <c r="E512">
        <v>91</v>
      </c>
      <c r="F512">
        <v>85</v>
      </c>
    </row>
    <row r="513" spans="1:6" x14ac:dyDescent="0.25">
      <c r="A513">
        <v>3</v>
      </c>
      <c r="B513" t="s">
        <v>337</v>
      </c>
      <c r="C513" t="s">
        <v>326</v>
      </c>
      <c r="D513" s="41">
        <v>44491</v>
      </c>
      <c r="E513">
        <v>93</v>
      </c>
      <c r="F513">
        <v>89</v>
      </c>
    </row>
    <row r="514" spans="1:6" x14ac:dyDescent="0.25">
      <c r="A514">
        <v>3</v>
      </c>
      <c r="B514" t="s">
        <v>337</v>
      </c>
      <c r="C514" t="s">
        <v>327</v>
      </c>
      <c r="D514" s="41">
        <v>44491</v>
      </c>
      <c r="E514">
        <v>100</v>
      </c>
      <c r="F514">
        <v>95</v>
      </c>
    </row>
    <row r="515" spans="1:6" x14ac:dyDescent="0.25">
      <c r="A515">
        <v>3</v>
      </c>
      <c r="B515" t="s">
        <v>337</v>
      </c>
      <c r="C515" t="s">
        <v>328</v>
      </c>
      <c r="D515" s="41">
        <v>44491</v>
      </c>
      <c r="E515">
        <v>94</v>
      </c>
      <c r="F515">
        <v>89</v>
      </c>
    </row>
    <row r="516" spans="1:6" x14ac:dyDescent="0.25">
      <c r="A516">
        <v>3</v>
      </c>
      <c r="B516" t="s">
        <v>337</v>
      </c>
      <c r="C516" t="s">
        <v>329</v>
      </c>
      <c r="D516" s="41">
        <v>44491</v>
      </c>
      <c r="E516">
        <v>91</v>
      </c>
      <c r="F516">
        <v>87</v>
      </c>
    </row>
    <row r="517" spans="1:6" x14ac:dyDescent="0.25">
      <c r="A517">
        <v>3</v>
      </c>
      <c r="B517" t="s">
        <v>337</v>
      </c>
      <c r="C517" t="s">
        <v>330</v>
      </c>
      <c r="D517" s="41">
        <v>44491</v>
      </c>
      <c r="E517">
        <v>89</v>
      </c>
      <c r="F517">
        <v>86</v>
      </c>
    </row>
    <row r="518" spans="1:6" x14ac:dyDescent="0.25">
      <c r="A518">
        <v>3</v>
      </c>
      <c r="B518" t="s">
        <v>337</v>
      </c>
      <c r="C518" t="s">
        <v>331</v>
      </c>
      <c r="D518" s="41">
        <v>44491</v>
      </c>
      <c r="E518">
        <v>90</v>
      </c>
      <c r="F518">
        <v>88</v>
      </c>
    </row>
    <row r="519" spans="1:6" x14ac:dyDescent="0.25">
      <c r="A519">
        <v>3</v>
      </c>
      <c r="B519" t="s">
        <v>337</v>
      </c>
      <c r="C519" t="s">
        <v>332</v>
      </c>
      <c r="D519" s="41">
        <v>44491</v>
      </c>
      <c r="E519">
        <v>91</v>
      </c>
      <c r="F519">
        <v>89</v>
      </c>
    </row>
    <row r="520" spans="1:6" x14ac:dyDescent="0.25">
      <c r="A520">
        <v>3</v>
      </c>
      <c r="B520" t="s">
        <v>337</v>
      </c>
      <c r="C520" t="s">
        <v>333</v>
      </c>
      <c r="D520" s="41">
        <v>44491</v>
      </c>
      <c r="E520">
        <v>93</v>
      </c>
      <c r="F520">
        <v>91</v>
      </c>
    </row>
    <row r="521" spans="1:6" x14ac:dyDescent="0.25">
      <c r="A521">
        <v>3</v>
      </c>
      <c r="B521" t="s">
        <v>337</v>
      </c>
      <c r="C521" t="s">
        <v>334</v>
      </c>
      <c r="D521" s="41">
        <v>44491</v>
      </c>
      <c r="E521">
        <v>85</v>
      </c>
      <c r="F521">
        <v>81</v>
      </c>
    </row>
    <row r="522" spans="1:6" x14ac:dyDescent="0.25">
      <c r="A522">
        <v>4</v>
      </c>
      <c r="B522" t="s">
        <v>338</v>
      </c>
      <c r="C522" t="s">
        <v>325</v>
      </c>
      <c r="D522" s="41">
        <v>44491</v>
      </c>
      <c r="E522">
        <v>86</v>
      </c>
      <c r="F522">
        <v>77</v>
      </c>
    </row>
    <row r="523" spans="1:6" x14ac:dyDescent="0.25">
      <c r="A523">
        <v>4</v>
      </c>
      <c r="B523" t="s">
        <v>338</v>
      </c>
      <c r="C523" t="s">
        <v>326</v>
      </c>
      <c r="D523" s="41">
        <v>44491</v>
      </c>
      <c r="E523">
        <v>90</v>
      </c>
      <c r="F523">
        <v>85</v>
      </c>
    </row>
    <row r="524" spans="1:6" x14ac:dyDescent="0.25">
      <c r="A524">
        <v>4</v>
      </c>
      <c r="B524" t="s">
        <v>338</v>
      </c>
      <c r="C524" t="s">
        <v>327</v>
      </c>
      <c r="D524" s="41">
        <v>44491</v>
      </c>
      <c r="E524">
        <v>91</v>
      </c>
      <c r="F524">
        <v>80</v>
      </c>
    </row>
    <row r="525" spans="1:6" x14ac:dyDescent="0.25">
      <c r="A525">
        <v>4</v>
      </c>
      <c r="B525" t="s">
        <v>338</v>
      </c>
      <c r="C525" t="s">
        <v>328</v>
      </c>
      <c r="D525" s="41">
        <v>44491</v>
      </c>
      <c r="E525">
        <v>86</v>
      </c>
      <c r="F525">
        <v>79</v>
      </c>
    </row>
    <row r="526" spans="1:6" x14ac:dyDescent="0.25">
      <c r="A526">
        <v>4</v>
      </c>
      <c r="B526" t="s">
        <v>338</v>
      </c>
      <c r="C526" t="s">
        <v>329</v>
      </c>
      <c r="D526" s="41">
        <v>44491</v>
      </c>
      <c r="E526">
        <v>87</v>
      </c>
      <c r="F526">
        <v>82</v>
      </c>
    </row>
    <row r="527" spans="1:6" x14ac:dyDescent="0.25">
      <c r="A527">
        <v>4</v>
      </c>
      <c r="B527" t="s">
        <v>338</v>
      </c>
      <c r="C527" t="s">
        <v>330</v>
      </c>
      <c r="D527" s="41">
        <v>44491</v>
      </c>
      <c r="E527">
        <v>90</v>
      </c>
      <c r="F527">
        <v>86</v>
      </c>
    </row>
    <row r="528" spans="1:6" x14ac:dyDescent="0.25">
      <c r="A528">
        <v>4</v>
      </c>
      <c r="B528" t="s">
        <v>338</v>
      </c>
      <c r="C528" t="s">
        <v>331</v>
      </c>
      <c r="D528" s="41">
        <v>44491</v>
      </c>
      <c r="E528">
        <v>92</v>
      </c>
      <c r="F528">
        <v>90</v>
      </c>
    </row>
    <row r="529" spans="1:6" x14ac:dyDescent="0.25">
      <c r="A529">
        <v>4</v>
      </c>
      <c r="B529" t="s">
        <v>338</v>
      </c>
      <c r="C529" t="s">
        <v>332</v>
      </c>
      <c r="D529" s="41">
        <v>44491</v>
      </c>
      <c r="E529">
        <v>94</v>
      </c>
      <c r="F529">
        <v>92</v>
      </c>
    </row>
    <row r="530" spans="1:6" x14ac:dyDescent="0.25">
      <c r="A530">
        <v>4</v>
      </c>
      <c r="B530" t="s">
        <v>338</v>
      </c>
      <c r="C530" t="s">
        <v>333</v>
      </c>
      <c r="D530" s="41">
        <v>44491</v>
      </c>
      <c r="E530">
        <v>96</v>
      </c>
      <c r="F530">
        <v>93</v>
      </c>
    </row>
    <row r="531" spans="1:6" x14ac:dyDescent="0.25">
      <c r="A531">
        <v>4</v>
      </c>
      <c r="B531" t="s">
        <v>338</v>
      </c>
      <c r="C531" t="s">
        <v>334</v>
      </c>
      <c r="D531" s="41">
        <v>44491</v>
      </c>
      <c r="E531">
        <v>82</v>
      </c>
      <c r="F531">
        <v>77</v>
      </c>
    </row>
    <row r="532" spans="1:6" x14ac:dyDescent="0.25">
      <c r="A532">
        <v>5</v>
      </c>
      <c r="B532" t="s">
        <v>339</v>
      </c>
      <c r="C532" t="s">
        <v>325</v>
      </c>
      <c r="D532" s="41">
        <v>44491</v>
      </c>
      <c r="E532">
        <v>64</v>
      </c>
      <c r="F532">
        <v>52</v>
      </c>
    </row>
    <row r="533" spans="1:6" x14ac:dyDescent="0.25">
      <c r="A533">
        <v>5</v>
      </c>
      <c r="B533" t="s">
        <v>339</v>
      </c>
      <c r="C533" t="s">
        <v>326</v>
      </c>
      <c r="D533" s="41">
        <v>44491</v>
      </c>
      <c r="E533">
        <v>80</v>
      </c>
      <c r="F533">
        <v>71</v>
      </c>
    </row>
    <row r="534" spans="1:6" x14ac:dyDescent="0.25">
      <c r="A534">
        <v>5</v>
      </c>
      <c r="B534" t="s">
        <v>339</v>
      </c>
      <c r="C534" t="s">
        <v>327</v>
      </c>
      <c r="D534" s="41">
        <v>44491</v>
      </c>
      <c r="E534">
        <v>77</v>
      </c>
      <c r="F534">
        <v>63</v>
      </c>
    </row>
    <row r="535" spans="1:6" x14ac:dyDescent="0.25">
      <c r="A535">
        <v>5</v>
      </c>
      <c r="B535" t="s">
        <v>339</v>
      </c>
      <c r="C535" t="s">
        <v>328</v>
      </c>
      <c r="D535" s="41">
        <v>44491</v>
      </c>
      <c r="E535">
        <v>75</v>
      </c>
      <c r="F535">
        <v>63</v>
      </c>
    </row>
    <row r="536" spans="1:6" x14ac:dyDescent="0.25">
      <c r="A536">
        <v>5</v>
      </c>
      <c r="B536" t="s">
        <v>339</v>
      </c>
      <c r="C536" t="s">
        <v>329</v>
      </c>
      <c r="D536" s="41">
        <v>44491</v>
      </c>
      <c r="E536">
        <v>79</v>
      </c>
      <c r="F536">
        <v>70</v>
      </c>
    </row>
    <row r="537" spans="1:6" x14ac:dyDescent="0.25">
      <c r="A537">
        <v>5</v>
      </c>
      <c r="B537" t="s">
        <v>339</v>
      </c>
      <c r="C537" t="s">
        <v>330</v>
      </c>
      <c r="D537" s="41">
        <v>44491</v>
      </c>
      <c r="E537">
        <v>84</v>
      </c>
      <c r="F537">
        <v>77</v>
      </c>
    </row>
    <row r="538" spans="1:6" x14ac:dyDescent="0.25">
      <c r="A538">
        <v>5</v>
      </c>
      <c r="B538" t="s">
        <v>339</v>
      </c>
      <c r="C538" t="s">
        <v>331</v>
      </c>
      <c r="D538" s="41">
        <v>44491</v>
      </c>
      <c r="E538">
        <v>86</v>
      </c>
      <c r="F538">
        <v>82</v>
      </c>
    </row>
    <row r="539" spans="1:6" x14ac:dyDescent="0.25">
      <c r="A539">
        <v>5</v>
      </c>
      <c r="B539" t="s">
        <v>339</v>
      </c>
      <c r="C539" t="s">
        <v>332</v>
      </c>
      <c r="D539" s="41">
        <v>44491</v>
      </c>
      <c r="E539">
        <v>88</v>
      </c>
      <c r="F539">
        <v>86</v>
      </c>
    </row>
    <row r="540" spans="1:6" x14ac:dyDescent="0.25">
      <c r="A540">
        <v>5</v>
      </c>
      <c r="B540" t="s">
        <v>339</v>
      </c>
      <c r="C540" t="s">
        <v>333</v>
      </c>
      <c r="D540" s="41">
        <v>44491</v>
      </c>
      <c r="E540">
        <v>90</v>
      </c>
      <c r="F540">
        <v>86</v>
      </c>
    </row>
    <row r="541" spans="1:6" x14ac:dyDescent="0.25">
      <c r="A541">
        <v>5</v>
      </c>
      <c r="B541" t="s">
        <v>339</v>
      </c>
      <c r="C541" t="s">
        <v>334</v>
      </c>
      <c r="D541" s="41">
        <v>44491</v>
      </c>
      <c r="E541">
        <v>70</v>
      </c>
      <c r="F541">
        <v>62</v>
      </c>
    </row>
    <row r="542" spans="1:6" x14ac:dyDescent="0.25">
      <c r="A542">
        <v>0</v>
      </c>
      <c r="B542" t="s">
        <v>324</v>
      </c>
      <c r="C542" t="s">
        <v>325</v>
      </c>
      <c r="D542" s="41">
        <v>44495</v>
      </c>
      <c r="E542">
        <v>84</v>
      </c>
      <c r="F542">
        <v>76</v>
      </c>
    </row>
    <row r="543" spans="1:6" x14ac:dyDescent="0.25">
      <c r="A543">
        <v>0</v>
      </c>
      <c r="B543" t="s">
        <v>324</v>
      </c>
      <c r="C543" t="s">
        <v>326</v>
      </c>
      <c r="D543" s="41">
        <v>44495</v>
      </c>
      <c r="E543">
        <v>90</v>
      </c>
      <c r="F543">
        <v>84</v>
      </c>
    </row>
    <row r="544" spans="1:6" x14ac:dyDescent="0.25">
      <c r="A544">
        <v>0</v>
      </c>
      <c r="B544" t="s">
        <v>324</v>
      </c>
      <c r="C544" t="s">
        <v>327</v>
      </c>
      <c r="D544" s="41">
        <v>44495</v>
      </c>
      <c r="E544">
        <v>94</v>
      </c>
      <c r="F544">
        <v>84</v>
      </c>
    </row>
    <row r="545" spans="1:6" x14ac:dyDescent="0.25">
      <c r="A545">
        <v>0</v>
      </c>
      <c r="B545" t="s">
        <v>324</v>
      </c>
      <c r="C545" t="s">
        <v>328</v>
      </c>
      <c r="D545" s="41">
        <v>44495</v>
      </c>
      <c r="E545">
        <v>88</v>
      </c>
      <c r="F545">
        <v>81</v>
      </c>
    </row>
    <row r="546" spans="1:6" x14ac:dyDescent="0.25">
      <c r="A546">
        <v>0</v>
      </c>
      <c r="B546" t="s">
        <v>324</v>
      </c>
      <c r="C546" t="s">
        <v>329</v>
      </c>
      <c r="D546" s="41">
        <v>44495</v>
      </c>
      <c r="E546">
        <v>88</v>
      </c>
      <c r="F546">
        <v>83</v>
      </c>
    </row>
    <row r="547" spans="1:6" x14ac:dyDescent="0.25">
      <c r="A547">
        <v>0</v>
      </c>
      <c r="B547" t="s">
        <v>324</v>
      </c>
      <c r="C547" t="s">
        <v>330</v>
      </c>
      <c r="D547" s="41">
        <v>44495</v>
      </c>
      <c r="E547">
        <v>88</v>
      </c>
      <c r="F547">
        <v>85</v>
      </c>
    </row>
    <row r="548" spans="1:6" x14ac:dyDescent="0.25">
      <c r="A548">
        <v>0</v>
      </c>
      <c r="B548" t="s">
        <v>324</v>
      </c>
      <c r="C548" t="s">
        <v>331</v>
      </c>
      <c r="D548" s="41">
        <v>44495</v>
      </c>
      <c r="E548">
        <v>90</v>
      </c>
      <c r="F548">
        <v>88</v>
      </c>
    </row>
    <row r="549" spans="1:6" x14ac:dyDescent="0.25">
      <c r="A549">
        <v>0</v>
      </c>
      <c r="B549" t="s">
        <v>324</v>
      </c>
      <c r="C549" t="s">
        <v>332</v>
      </c>
      <c r="D549" s="41">
        <v>44495</v>
      </c>
      <c r="E549">
        <v>92</v>
      </c>
      <c r="F549">
        <v>90</v>
      </c>
    </row>
    <row r="550" spans="1:6" x14ac:dyDescent="0.25">
      <c r="A550">
        <v>0</v>
      </c>
      <c r="B550" t="s">
        <v>324</v>
      </c>
      <c r="C550" t="s">
        <v>333</v>
      </c>
      <c r="D550" s="41">
        <v>44495</v>
      </c>
      <c r="E550">
        <v>94</v>
      </c>
      <c r="F550">
        <v>91</v>
      </c>
    </row>
    <row r="551" spans="1:6" x14ac:dyDescent="0.25">
      <c r="A551">
        <v>0</v>
      </c>
      <c r="B551" t="s">
        <v>324</v>
      </c>
      <c r="C551" t="s">
        <v>334</v>
      </c>
      <c r="D551" s="41">
        <v>44495</v>
      </c>
      <c r="E551">
        <v>80</v>
      </c>
      <c r="F551">
        <v>76</v>
      </c>
    </row>
    <row r="552" spans="1:6" x14ac:dyDescent="0.25">
      <c r="A552">
        <v>1</v>
      </c>
      <c r="B552" t="s">
        <v>335</v>
      </c>
      <c r="C552" t="s">
        <v>325</v>
      </c>
      <c r="D552" s="41">
        <v>44495</v>
      </c>
      <c r="E552">
        <v>74</v>
      </c>
      <c r="F552">
        <v>65</v>
      </c>
    </row>
    <row r="553" spans="1:6" x14ac:dyDescent="0.25">
      <c r="A553">
        <v>1</v>
      </c>
      <c r="B553" t="s">
        <v>335</v>
      </c>
      <c r="C553" t="s">
        <v>326</v>
      </c>
      <c r="D553" s="41">
        <v>44495</v>
      </c>
      <c r="E553">
        <v>85</v>
      </c>
      <c r="F553">
        <v>79</v>
      </c>
    </row>
    <row r="554" spans="1:6" x14ac:dyDescent="0.25">
      <c r="A554">
        <v>1</v>
      </c>
      <c r="B554" t="s">
        <v>335</v>
      </c>
      <c r="C554" t="s">
        <v>327</v>
      </c>
      <c r="D554" s="41">
        <v>44495</v>
      </c>
      <c r="E554">
        <v>85</v>
      </c>
      <c r="F554">
        <v>73</v>
      </c>
    </row>
    <row r="555" spans="1:6" x14ac:dyDescent="0.25">
      <c r="A555">
        <v>1</v>
      </c>
      <c r="B555" t="s">
        <v>335</v>
      </c>
      <c r="C555" t="s">
        <v>328</v>
      </c>
      <c r="D555" s="41">
        <v>44495</v>
      </c>
      <c r="E555">
        <v>79</v>
      </c>
      <c r="F555">
        <v>70</v>
      </c>
    </row>
    <row r="556" spans="1:6" x14ac:dyDescent="0.25">
      <c r="A556">
        <v>1</v>
      </c>
      <c r="B556" t="s">
        <v>335</v>
      </c>
      <c r="C556" t="s">
        <v>329</v>
      </c>
      <c r="D556" s="41">
        <v>44495</v>
      </c>
      <c r="E556">
        <v>80</v>
      </c>
      <c r="F556">
        <v>74</v>
      </c>
    </row>
    <row r="557" spans="1:6" x14ac:dyDescent="0.25">
      <c r="A557">
        <v>1</v>
      </c>
      <c r="B557" t="s">
        <v>335</v>
      </c>
      <c r="C557" t="s">
        <v>330</v>
      </c>
      <c r="D557" s="41">
        <v>44495</v>
      </c>
      <c r="E557">
        <v>85</v>
      </c>
      <c r="F557">
        <v>80</v>
      </c>
    </row>
    <row r="558" spans="1:6" x14ac:dyDescent="0.25">
      <c r="A558">
        <v>1</v>
      </c>
      <c r="B558" t="s">
        <v>335</v>
      </c>
      <c r="C558" t="s">
        <v>331</v>
      </c>
      <c r="D558" s="41">
        <v>44495</v>
      </c>
      <c r="E558">
        <v>88</v>
      </c>
      <c r="F558">
        <v>86</v>
      </c>
    </row>
    <row r="559" spans="1:6" x14ac:dyDescent="0.25">
      <c r="A559">
        <v>1</v>
      </c>
      <c r="B559" t="s">
        <v>335</v>
      </c>
      <c r="C559" t="s">
        <v>332</v>
      </c>
      <c r="D559" s="41">
        <v>44495</v>
      </c>
      <c r="E559">
        <v>91</v>
      </c>
      <c r="F559">
        <v>89</v>
      </c>
    </row>
    <row r="560" spans="1:6" x14ac:dyDescent="0.25">
      <c r="A560">
        <v>1</v>
      </c>
      <c r="B560" t="s">
        <v>335</v>
      </c>
      <c r="C560" t="s">
        <v>333</v>
      </c>
      <c r="D560" s="41">
        <v>44495</v>
      </c>
      <c r="E560">
        <v>93</v>
      </c>
      <c r="F560">
        <v>90</v>
      </c>
    </row>
    <row r="561" spans="1:6" x14ac:dyDescent="0.25">
      <c r="A561">
        <v>1</v>
      </c>
      <c r="B561" t="s">
        <v>335</v>
      </c>
      <c r="C561" t="s">
        <v>334</v>
      </c>
      <c r="D561" s="41">
        <v>44495</v>
      </c>
      <c r="E561">
        <v>76</v>
      </c>
      <c r="F561">
        <v>71</v>
      </c>
    </row>
    <row r="562" spans="1:6" x14ac:dyDescent="0.25">
      <c r="A562">
        <v>2</v>
      </c>
      <c r="B562" t="s">
        <v>336</v>
      </c>
      <c r="C562" t="s">
        <v>325</v>
      </c>
      <c r="D562" s="41">
        <v>44495</v>
      </c>
      <c r="E562">
        <v>85</v>
      </c>
      <c r="F562">
        <v>78</v>
      </c>
    </row>
    <row r="563" spans="1:6" x14ac:dyDescent="0.25">
      <c r="A563">
        <v>2</v>
      </c>
      <c r="B563" t="s">
        <v>336</v>
      </c>
      <c r="C563" t="s">
        <v>326</v>
      </c>
      <c r="D563" s="41">
        <v>44495</v>
      </c>
      <c r="E563">
        <v>90</v>
      </c>
      <c r="F563">
        <v>85</v>
      </c>
    </row>
    <row r="564" spans="1:6" x14ac:dyDescent="0.25">
      <c r="A564">
        <v>2</v>
      </c>
      <c r="B564" t="s">
        <v>336</v>
      </c>
      <c r="C564" t="s">
        <v>327</v>
      </c>
      <c r="D564" s="41">
        <v>44495</v>
      </c>
      <c r="E564">
        <v>94</v>
      </c>
      <c r="F564">
        <v>85</v>
      </c>
    </row>
    <row r="565" spans="1:6" x14ac:dyDescent="0.25">
      <c r="A565">
        <v>2</v>
      </c>
      <c r="B565" t="s">
        <v>336</v>
      </c>
      <c r="C565" t="s">
        <v>328</v>
      </c>
      <c r="D565" s="41">
        <v>44495</v>
      </c>
      <c r="E565">
        <v>88</v>
      </c>
      <c r="F565">
        <v>82</v>
      </c>
    </row>
    <row r="566" spans="1:6" x14ac:dyDescent="0.25">
      <c r="A566">
        <v>2</v>
      </c>
      <c r="B566" t="s">
        <v>336</v>
      </c>
      <c r="C566" t="s">
        <v>329</v>
      </c>
      <c r="D566" s="41">
        <v>44495</v>
      </c>
      <c r="E566">
        <v>90</v>
      </c>
      <c r="F566">
        <v>86</v>
      </c>
    </row>
    <row r="567" spans="1:6" x14ac:dyDescent="0.25">
      <c r="A567">
        <v>2</v>
      </c>
      <c r="B567" t="s">
        <v>336</v>
      </c>
      <c r="C567" t="s">
        <v>330</v>
      </c>
      <c r="D567" s="41">
        <v>44495</v>
      </c>
      <c r="E567">
        <v>90</v>
      </c>
      <c r="F567">
        <v>86</v>
      </c>
    </row>
    <row r="568" spans="1:6" x14ac:dyDescent="0.25">
      <c r="A568">
        <v>2</v>
      </c>
      <c r="B568" t="s">
        <v>336</v>
      </c>
      <c r="C568" t="s">
        <v>331</v>
      </c>
      <c r="D568" s="41">
        <v>44495</v>
      </c>
      <c r="E568">
        <v>91</v>
      </c>
      <c r="F568">
        <v>89</v>
      </c>
    </row>
    <row r="569" spans="1:6" x14ac:dyDescent="0.25">
      <c r="A569">
        <v>2</v>
      </c>
      <c r="B569" t="s">
        <v>336</v>
      </c>
      <c r="C569" t="s">
        <v>332</v>
      </c>
      <c r="D569" s="41">
        <v>44495</v>
      </c>
      <c r="E569">
        <v>91</v>
      </c>
      <c r="F569">
        <v>89</v>
      </c>
    </row>
    <row r="570" spans="1:6" x14ac:dyDescent="0.25">
      <c r="A570">
        <v>2</v>
      </c>
      <c r="B570" t="s">
        <v>336</v>
      </c>
      <c r="C570" t="s">
        <v>333</v>
      </c>
      <c r="D570" s="41">
        <v>44495</v>
      </c>
      <c r="E570">
        <v>93</v>
      </c>
      <c r="F570">
        <v>90</v>
      </c>
    </row>
    <row r="571" spans="1:6" x14ac:dyDescent="0.25">
      <c r="A571">
        <v>2</v>
      </c>
      <c r="B571" t="s">
        <v>336</v>
      </c>
      <c r="C571" t="s">
        <v>334</v>
      </c>
      <c r="D571" s="41">
        <v>44495</v>
      </c>
      <c r="E571">
        <v>80</v>
      </c>
      <c r="F571">
        <v>76</v>
      </c>
    </row>
    <row r="572" spans="1:6" x14ac:dyDescent="0.25">
      <c r="A572">
        <v>3</v>
      </c>
      <c r="B572" t="s">
        <v>337</v>
      </c>
      <c r="C572" t="s">
        <v>325</v>
      </c>
      <c r="D572" s="41">
        <v>44495</v>
      </c>
      <c r="E572">
        <v>92</v>
      </c>
      <c r="F572">
        <v>86</v>
      </c>
    </row>
    <row r="573" spans="1:6" x14ac:dyDescent="0.25">
      <c r="A573">
        <v>3</v>
      </c>
      <c r="B573" t="s">
        <v>337</v>
      </c>
      <c r="C573" t="s">
        <v>326</v>
      </c>
      <c r="D573" s="41">
        <v>44495</v>
      </c>
      <c r="E573">
        <v>93</v>
      </c>
      <c r="F573">
        <v>89</v>
      </c>
    </row>
    <row r="574" spans="1:6" x14ac:dyDescent="0.25">
      <c r="A574">
        <v>3</v>
      </c>
      <c r="B574" t="s">
        <v>337</v>
      </c>
      <c r="C574" t="s">
        <v>327</v>
      </c>
      <c r="D574" s="41">
        <v>44495</v>
      </c>
      <c r="E574">
        <v>100</v>
      </c>
      <c r="F574">
        <v>96</v>
      </c>
    </row>
    <row r="575" spans="1:6" x14ac:dyDescent="0.25">
      <c r="A575">
        <v>3</v>
      </c>
      <c r="B575" t="s">
        <v>337</v>
      </c>
      <c r="C575" t="s">
        <v>328</v>
      </c>
      <c r="D575" s="41">
        <v>44495</v>
      </c>
      <c r="E575">
        <v>94</v>
      </c>
      <c r="F575">
        <v>89</v>
      </c>
    </row>
    <row r="576" spans="1:6" x14ac:dyDescent="0.25">
      <c r="A576">
        <v>3</v>
      </c>
      <c r="B576" t="s">
        <v>337</v>
      </c>
      <c r="C576" t="s">
        <v>329</v>
      </c>
      <c r="D576" s="41">
        <v>44495</v>
      </c>
      <c r="E576">
        <v>92</v>
      </c>
      <c r="F576">
        <v>88</v>
      </c>
    </row>
    <row r="577" spans="1:6" x14ac:dyDescent="0.25">
      <c r="A577">
        <v>3</v>
      </c>
      <c r="B577" t="s">
        <v>337</v>
      </c>
      <c r="C577" t="s">
        <v>330</v>
      </c>
      <c r="D577" s="41">
        <v>44495</v>
      </c>
      <c r="E577">
        <v>89</v>
      </c>
      <c r="F577">
        <v>86</v>
      </c>
    </row>
    <row r="578" spans="1:6" x14ac:dyDescent="0.25">
      <c r="A578">
        <v>3</v>
      </c>
      <c r="B578" t="s">
        <v>337</v>
      </c>
      <c r="C578" t="s">
        <v>331</v>
      </c>
      <c r="D578" s="41">
        <v>44495</v>
      </c>
      <c r="E578">
        <v>90</v>
      </c>
      <c r="F578">
        <v>88</v>
      </c>
    </row>
    <row r="579" spans="1:6" x14ac:dyDescent="0.25">
      <c r="A579">
        <v>3</v>
      </c>
      <c r="B579" t="s">
        <v>337</v>
      </c>
      <c r="C579" t="s">
        <v>332</v>
      </c>
      <c r="D579" s="41">
        <v>44495</v>
      </c>
      <c r="E579">
        <v>91</v>
      </c>
      <c r="F579">
        <v>89</v>
      </c>
    </row>
    <row r="580" spans="1:6" x14ac:dyDescent="0.25">
      <c r="A580">
        <v>3</v>
      </c>
      <c r="B580" t="s">
        <v>337</v>
      </c>
      <c r="C580" t="s">
        <v>333</v>
      </c>
      <c r="D580" s="41">
        <v>44495</v>
      </c>
      <c r="E580">
        <v>93</v>
      </c>
      <c r="F580">
        <v>91</v>
      </c>
    </row>
    <row r="581" spans="1:6" x14ac:dyDescent="0.25">
      <c r="A581">
        <v>3</v>
      </c>
      <c r="B581" t="s">
        <v>337</v>
      </c>
      <c r="C581" t="s">
        <v>334</v>
      </c>
      <c r="D581" s="41">
        <v>44495</v>
      </c>
      <c r="E581">
        <v>85</v>
      </c>
      <c r="F581">
        <v>82</v>
      </c>
    </row>
    <row r="582" spans="1:6" x14ac:dyDescent="0.25">
      <c r="A582">
        <v>4</v>
      </c>
      <c r="B582" t="s">
        <v>338</v>
      </c>
      <c r="C582" t="s">
        <v>325</v>
      </c>
      <c r="D582" s="41">
        <v>44495</v>
      </c>
      <c r="E582">
        <v>87</v>
      </c>
      <c r="F582">
        <v>78</v>
      </c>
    </row>
    <row r="583" spans="1:6" x14ac:dyDescent="0.25">
      <c r="A583">
        <v>4</v>
      </c>
      <c r="B583" t="s">
        <v>338</v>
      </c>
      <c r="C583" t="s">
        <v>326</v>
      </c>
      <c r="D583" s="41">
        <v>44495</v>
      </c>
      <c r="E583">
        <v>90</v>
      </c>
      <c r="F583">
        <v>86</v>
      </c>
    </row>
    <row r="584" spans="1:6" x14ac:dyDescent="0.25">
      <c r="A584">
        <v>4</v>
      </c>
      <c r="B584" t="s">
        <v>338</v>
      </c>
      <c r="C584" t="s">
        <v>327</v>
      </c>
      <c r="D584" s="41">
        <v>44495</v>
      </c>
      <c r="E584">
        <v>91</v>
      </c>
      <c r="F584">
        <v>81</v>
      </c>
    </row>
    <row r="585" spans="1:6" x14ac:dyDescent="0.25">
      <c r="A585">
        <v>4</v>
      </c>
      <c r="B585" t="s">
        <v>338</v>
      </c>
      <c r="C585" t="s">
        <v>328</v>
      </c>
      <c r="D585" s="41">
        <v>44495</v>
      </c>
      <c r="E585">
        <v>87</v>
      </c>
      <c r="F585">
        <v>79</v>
      </c>
    </row>
    <row r="586" spans="1:6" x14ac:dyDescent="0.25">
      <c r="A586">
        <v>4</v>
      </c>
      <c r="B586" t="s">
        <v>338</v>
      </c>
      <c r="C586" t="s">
        <v>329</v>
      </c>
      <c r="D586" s="41">
        <v>44495</v>
      </c>
      <c r="E586">
        <v>88</v>
      </c>
      <c r="F586">
        <v>83</v>
      </c>
    </row>
    <row r="587" spans="1:6" x14ac:dyDescent="0.25">
      <c r="A587">
        <v>4</v>
      </c>
      <c r="B587" t="s">
        <v>338</v>
      </c>
      <c r="C587" t="s">
        <v>330</v>
      </c>
      <c r="D587" s="41">
        <v>44495</v>
      </c>
      <c r="E587">
        <v>90</v>
      </c>
      <c r="F587">
        <v>86</v>
      </c>
    </row>
    <row r="588" spans="1:6" x14ac:dyDescent="0.25">
      <c r="A588">
        <v>4</v>
      </c>
      <c r="B588" t="s">
        <v>338</v>
      </c>
      <c r="C588" t="s">
        <v>331</v>
      </c>
      <c r="D588" s="41">
        <v>44495</v>
      </c>
      <c r="E588">
        <v>92</v>
      </c>
      <c r="F588">
        <v>90</v>
      </c>
    </row>
    <row r="589" spans="1:6" x14ac:dyDescent="0.25">
      <c r="A589">
        <v>4</v>
      </c>
      <c r="B589" t="s">
        <v>338</v>
      </c>
      <c r="C589" t="s">
        <v>332</v>
      </c>
      <c r="D589" s="41">
        <v>44495</v>
      </c>
      <c r="E589">
        <v>94</v>
      </c>
      <c r="F589">
        <v>92</v>
      </c>
    </row>
    <row r="590" spans="1:6" x14ac:dyDescent="0.25">
      <c r="A590">
        <v>4</v>
      </c>
      <c r="B590" t="s">
        <v>338</v>
      </c>
      <c r="C590" t="s">
        <v>333</v>
      </c>
      <c r="D590" s="41">
        <v>44495</v>
      </c>
      <c r="E590">
        <v>96</v>
      </c>
      <c r="F590">
        <v>93</v>
      </c>
    </row>
    <row r="591" spans="1:6" x14ac:dyDescent="0.25">
      <c r="A591">
        <v>4</v>
      </c>
      <c r="B591" t="s">
        <v>338</v>
      </c>
      <c r="C591" t="s">
        <v>334</v>
      </c>
      <c r="D591" s="41">
        <v>44495</v>
      </c>
      <c r="E591">
        <v>82</v>
      </c>
      <c r="F591">
        <v>78</v>
      </c>
    </row>
    <row r="592" spans="1:6" x14ac:dyDescent="0.25">
      <c r="A592">
        <v>5</v>
      </c>
      <c r="B592" t="s">
        <v>339</v>
      </c>
      <c r="C592" t="s">
        <v>325</v>
      </c>
      <c r="D592" s="41">
        <v>44495</v>
      </c>
      <c r="E592">
        <v>64</v>
      </c>
      <c r="F592">
        <v>53</v>
      </c>
    </row>
    <row r="593" spans="1:6" x14ac:dyDescent="0.25">
      <c r="A593">
        <v>5</v>
      </c>
      <c r="B593" t="s">
        <v>339</v>
      </c>
      <c r="C593" t="s">
        <v>326</v>
      </c>
      <c r="D593" s="41">
        <v>44495</v>
      </c>
      <c r="E593">
        <v>80</v>
      </c>
      <c r="F593">
        <v>71</v>
      </c>
    </row>
    <row r="594" spans="1:6" x14ac:dyDescent="0.25">
      <c r="A594">
        <v>5</v>
      </c>
      <c r="B594" t="s">
        <v>339</v>
      </c>
      <c r="C594" t="s">
        <v>327</v>
      </c>
      <c r="D594" s="41">
        <v>44495</v>
      </c>
      <c r="E594">
        <v>78</v>
      </c>
      <c r="F594">
        <v>64</v>
      </c>
    </row>
    <row r="595" spans="1:6" x14ac:dyDescent="0.25">
      <c r="A595">
        <v>5</v>
      </c>
      <c r="B595" t="s">
        <v>339</v>
      </c>
      <c r="C595" t="s">
        <v>328</v>
      </c>
      <c r="D595" s="41">
        <v>44495</v>
      </c>
      <c r="E595">
        <v>76</v>
      </c>
      <c r="F595">
        <v>64</v>
      </c>
    </row>
    <row r="596" spans="1:6" x14ac:dyDescent="0.25">
      <c r="A596">
        <v>5</v>
      </c>
      <c r="B596" t="s">
        <v>339</v>
      </c>
      <c r="C596" t="s">
        <v>329</v>
      </c>
      <c r="D596" s="41">
        <v>44495</v>
      </c>
      <c r="E596">
        <v>80</v>
      </c>
      <c r="F596">
        <v>71</v>
      </c>
    </row>
    <row r="597" spans="1:6" x14ac:dyDescent="0.25">
      <c r="A597">
        <v>5</v>
      </c>
      <c r="B597" t="s">
        <v>339</v>
      </c>
      <c r="C597" t="s">
        <v>330</v>
      </c>
      <c r="D597" s="41">
        <v>44495</v>
      </c>
      <c r="E597">
        <v>84</v>
      </c>
      <c r="F597">
        <v>77</v>
      </c>
    </row>
    <row r="598" spans="1:6" x14ac:dyDescent="0.25">
      <c r="A598">
        <v>5</v>
      </c>
      <c r="B598" t="s">
        <v>339</v>
      </c>
      <c r="C598" t="s">
        <v>331</v>
      </c>
      <c r="D598" s="41">
        <v>44495</v>
      </c>
      <c r="E598">
        <v>86</v>
      </c>
      <c r="F598">
        <v>82</v>
      </c>
    </row>
    <row r="599" spans="1:6" x14ac:dyDescent="0.25">
      <c r="A599">
        <v>5</v>
      </c>
      <c r="B599" t="s">
        <v>339</v>
      </c>
      <c r="C599" t="s">
        <v>332</v>
      </c>
      <c r="D599" s="41">
        <v>44495</v>
      </c>
      <c r="E599">
        <v>88</v>
      </c>
      <c r="F599">
        <v>86</v>
      </c>
    </row>
    <row r="600" spans="1:6" x14ac:dyDescent="0.25">
      <c r="A600">
        <v>5</v>
      </c>
      <c r="B600" t="s">
        <v>339</v>
      </c>
      <c r="C600" t="s">
        <v>333</v>
      </c>
      <c r="D600" s="41">
        <v>44495</v>
      </c>
      <c r="E600">
        <v>90</v>
      </c>
      <c r="F600">
        <v>87</v>
      </c>
    </row>
    <row r="601" spans="1:6" x14ac:dyDescent="0.25">
      <c r="A601">
        <v>5</v>
      </c>
      <c r="B601" t="s">
        <v>339</v>
      </c>
      <c r="C601" t="s">
        <v>334</v>
      </c>
      <c r="D601" s="41">
        <v>44495</v>
      </c>
      <c r="E601">
        <v>70</v>
      </c>
      <c r="F601">
        <v>62</v>
      </c>
    </row>
    <row r="602" spans="1:6" x14ac:dyDescent="0.25">
      <c r="A602">
        <v>0</v>
      </c>
      <c r="B602" t="s">
        <v>324</v>
      </c>
      <c r="C602" t="s">
        <v>325</v>
      </c>
      <c r="D602" s="41">
        <v>44498</v>
      </c>
      <c r="E602">
        <v>84</v>
      </c>
      <c r="F602">
        <v>76</v>
      </c>
    </row>
    <row r="603" spans="1:6" x14ac:dyDescent="0.25">
      <c r="A603">
        <v>0</v>
      </c>
      <c r="B603" t="s">
        <v>324</v>
      </c>
      <c r="C603" t="s">
        <v>326</v>
      </c>
      <c r="D603" s="41">
        <v>44498</v>
      </c>
      <c r="E603">
        <v>90</v>
      </c>
      <c r="F603">
        <v>85</v>
      </c>
    </row>
    <row r="604" spans="1:6" x14ac:dyDescent="0.25">
      <c r="A604">
        <v>0</v>
      </c>
      <c r="B604" t="s">
        <v>324</v>
      </c>
      <c r="C604" t="s">
        <v>327</v>
      </c>
      <c r="D604" s="41">
        <v>44498</v>
      </c>
      <c r="E604">
        <v>94</v>
      </c>
      <c r="F604">
        <v>85</v>
      </c>
    </row>
    <row r="605" spans="1:6" x14ac:dyDescent="0.25">
      <c r="A605">
        <v>0</v>
      </c>
      <c r="B605" t="s">
        <v>324</v>
      </c>
      <c r="C605" t="s">
        <v>328</v>
      </c>
      <c r="D605" s="41">
        <v>44498</v>
      </c>
      <c r="E605">
        <v>88</v>
      </c>
      <c r="F605">
        <v>82</v>
      </c>
    </row>
    <row r="606" spans="1:6" x14ac:dyDescent="0.25">
      <c r="A606">
        <v>0</v>
      </c>
      <c r="B606" t="s">
        <v>324</v>
      </c>
      <c r="C606" t="s">
        <v>329</v>
      </c>
      <c r="D606" s="41">
        <v>44498</v>
      </c>
      <c r="E606">
        <v>88</v>
      </c>
      <c r="F606">
        <v>84</v>
      </c>
    </row>
    <row r="607" spans="1:6" x14ac:dyDescent="0.25">
      <c r="A607">
        <v>0</v>
      </c>
      <c r="B607" t="s">
        <v>324</v>
      </c>
      <c r="C607" t="s">
        <v>330</v>
      </c>
      <c r="D607" s="41">
        <v>44498</v>
      </c>
      <c r="E607">
        <v>88</v>
      </c>
      <c r="F607">
        <v>85</v>
      </c>
    </row>
    <row r="608" spans="1:6" x14ac:dyDescent="0.25">
      <c r="A608">
        <v>0</v>
      </c>
      <c r="B608" t="s">
        <v>324</v>
      </c>
      <c r="C608" t="s">
        <v>331</v>
      </c>
      <c r="D608" s="41">
        <v>44498</v>
      </c>
      <c r="E608">
        <v>90</v>
      </c>
      <c r="F608">
        <v>88</v>
      </c>
    </row>
    <row r="609" spans="1:6" x14ac:dyDescent="0.25">
      <c r="A609">
        <v>0</v>
      </c>
      <c r="B609" t="s">
        <v>324</v>
      </c>
      <c r="C609" t="s">
        <v>332</v>
      </c>
      <c r="D609" s="41">
        <v>44498</v>
      </c>
      <c r="E609">
        <v>92</v>
      </c>
      <c r="F609">
        <v>90</v>
      </c>
    </row>
    <row r="610" spans="1:6" x14ac:dyDescent="0.25">
      <c r="A610">
        <v>0</v>
      </c>
      <c r="B610" t="s">
        <v>324</v>
      </c>
      <c r="C610" t="s">
        <v>333</v>
      </c>
      <c r="D610" s="41">
        <v>44498</v>
      </c>
      <c r="E610">
        <v>94</v>
      </c>
      <c r="F610">
        <v>91</v>
      </c>
    </row>
    <row r="611" spans="1:6" x14ac:dyDescent="0.25">
      <c r="A611">
        <v>0</v>
      </c>
      <c r="B611" t="s">
        <v>324</v>
      </c>
      <c r="C611" t="s">
        <v>334</v>
      </c>
      <c r="D611" s="41">
        <v>44498</v>
      </c>
      <c r="E611">
        <v>80</v>
      </c>
      <c r="F611">
        <v>76</v>
      </c>
    </row>
    <row r="612" spans="1:6" x14ac:dyDescent="0.25">
      <c r="A612">
        <v>1</v>
      </c>
      <c r="B612" t="s">
        <v>335</v>
      </c>
      <c r="C612" t="s">
        <v>325</v>
      </c>
      <c r="D612" s="41">
        <v>44498</v>
      </c>
      <c r="E612">
        <v>74</v>
      </c>
      <c r="F612">
        <v>66</v>
      </c>
    </row>
    <row r="613" spans="1:6" x14ac:dyDescent="0.25">
      <c r="A613">
        <v>1</v>
      </c>
      <c r="B613" t="s">
        <v>335</v>
      </c>
      <c r="C613" t="s">
        <v>326</v>
      </c>
      <c r="D613" s="41">
        <v>44498</v>
      </c>
      <c r="E613">
        <v>85</v>
      </c>
      <c r="F613">
        <v>79</v>
      </c>
    </row>
    <row r="614" spans="1:6" x14ac:dyDescent="0.25">
      <c r="A614">
        <v>1</v>
      </c>
      <c r="B614" t="s">
        <v>335</v>
      </c>
      <c r="C614" t="s">
        <v>327</v>
      </c>
      <c r="D614" s="41">
        <v>44498</v>
      </c>
      <c r="E614">
        <v>85</v>
      </c>
      <c r="F614">
        <v>75</v>
      </c>
    </row>
    <row r="615" spans="1:6" x14ac:dyDescent="0.25">
      <c r="A615">
        <v>1</v>
      </c>
      <c r="B615" t="s">
        <v>335</v>
      </c>
      <c r="C615" t="s">
        <v>328</v>
      </c>
      <c r="D615" s="41">
        <v>44498</v>
      </c>
      <c r="E615">
        <v>79</v>
      </c>
      <c r="F615">
        <v>71</v>
      </c>
    </row>
    <row r="616" spans="1:6" x14ac:dyDescent="0.25">
      <c r="A616">
        <v>1</v>
      </c>
      <c r="B616" t="s">
        <v>335</v>
      </c>
      <c r="C616" t="s">
        <v>329</v>
      </c>
      <c r="D616" s="41">
        <v>44498</v>
      </c>
      <c r="E616">
        <v>81</v>
      </c>
      <c r="F616">
        <v>75</v>
      </c>
    </row>
    <row r="617" spans="1:6" x14ac:dyDescent="0.25">
      <c r="A617">
        <v>1</v>
      </c>
      <c r="B617" t="s">
        <v>335</v>
      </c>
      <c r="C617" t="s">
        <v>330</v>
      </c>
      <c r="D617" s="41">
        <v>44498</v>
      </c>
      <c r="E617">
        <v>85</v>
      </c>
      <c r="F617">
        <v>81</v>
      </c>
    </row>
    <row r="618" spans="1:6" x14ac:dyDescent="0.25">
      <c r="A618">
        <v>1</v>
      </c>
      <c r="B618" t="s">
        <v>335</v>
      </c>
      <c r="C618" t="s">
        <v>331</v>
      </c>
      <c r="D618" s="41">
        <v>44498</v>
      </c>
      <c r="E618">
        <v>89</v>
      </c>
      <c r="F618">
        <v>86</v>
      </c>
    </row>
    <row r="619" spans="1:6" x14ac:dyDescent="0.25">
      <c r="A619">
        <v>1</v>
      </c>
      <c r="B619" t="s">
        <v>335</v>
      </c>
      <c r="C619" t="s">
        <v>332</v>
      </c>
      <c r="D619" s="41">
        <v>44498</v>
      </c>
      <c r="E619">
        <v>91</v>
      </c>
      <c r="F619">
        <v>89</v>
      </c>
    </row>
    <row r="620" spans="1:6" x14ac:dyDescent="0.25">
      <c r="A620">
        <v>1</v>
      </c>
      <c r="B620" t="s">
        <v>335</v>
      </c>
      <c r="C620" t="s">
        <v>333</v>
      </c>
      <c r="D620" s="41">
        <v>44498</v>
      </c>
      <c r="E620">
        <v>93</v>
      </c>
      <c r="F620">
        <v>90</v>
      </c>
    </row>
    <row r="621" spans="1:6" x14ac:dyDescent="0.25">
      <c r="A621">
        <v>1</v>
      </c>
      <c r="B621" t="s">
        <v>335</v>
      </c>
      <c r="C621" t="s">
        <v>334</v>
      </c>
      <c r="D621" s="41">
        <v>44498</v>
      </c>
      <c r="E621">
        <v>76</v>
      </c>
      <c r="F621">
        <v>72</v>
      </c>
    </row>
    <row r="622" spans="1:6" x14ac:dyDescent="0.25">
      <c r="A622">
        <v>2</v>
      </c>
      <c r="B622" t="s">
        <v>336</v>
      </c>
      <c r="C622" t="s">
        <v>325</v>
      </c>
      <c r="D622" s="41">
        <v>44498</v>
      </c>
      <c r="E622">
        <v>86</v>
      </c>
      <c r="F622">
        <v>78</v>
      </c>
    </row>
    <row r="623" spans="1:6" x14ac:dyDescent="0.25">
      <c r="A623">
        <v>2</v>
      </c>
      <c r="B623" t="s">
        <v>336</v>
      </c>
      <c r="C623" t="s">
        <v>326</v>
      </c>
      <c r="D623" s="41">
        <v>44498</v>
      </c>
      <c r="E623">
        <v>90</v>
      </c>
      <c r="F623">
        <v>86</v>
      </c>
    </row>
    <row r="624" spans="1:6" x14ac:dyDescent="0.25">
      <c r="A624">
        <v>2</v>
      </c>
      <c r="B624" t="s">
        <v>336</v>
      </c>
      <c r="C624" t="s">
        <v>327</v>
      </c>
      <c r="D624" s="41">
        <v>44498</v>
      </c>
      <c r="E624">
        <v>94</v>
      </c>
      <c r="F624">
        <v>86</v>
      </c>
    </row>
    <row r="625" spans="1:6" x14ac:dyDescent="0.25">
      <c r="A625">
        <v>2</v>
      </c>
      <c r="B625" t="s">
        <v>336</v>
      </c>
      <c r="C625" t="s">
        <v>328</v>
      </c>
      <c r="D625" s="41">
        <v>44498</v>
      </c>
      <c r="E625">
        <v>88</v>
      </c>
      <c r="F625">
        <v>82</v>
      </c>
    </row>
    <row r="626" spans="1:6" x14ac:dyDescent="0.25">
      <c r="A626">
        <v>2</v>
      </c>
      <c r="B626" t="s">
        <v>336</v>
      </c>
      <c r="C626" t="s">
        <v>329</v>
      </c>
      <c r="D626" s="41">
        <v>44498</v>
      </c>
      <c r="E626">
        <v>90</v>
      </c>
      <c r="F626">
        <v>86</v>
      </c>
    </row>
    <row r="627" spans="1:6" x14ac:dyDescent="0.25">
      <c r="A627">
        <v>2</v>
      </c>
      <c r="B627" t="s">
        <v>336</v>
      </c>
      <c r="C627" t="s">
        <v>330</v>
      </c>
      <c r="D627" s="41">
        <v>44498</v>
      </c>
      <c r="E627">
        <v>90</v>
      </c>
      <c r="F627">
        <v>87</v>
      </c>
    </row>
    <row r="628" spans="1:6" x14ac:dyDescent="0.25">
      <c r="A628">
        <v>2</v>
      </c>
      <c r="B628" t="s">
        <v>336</v>
      </c>
      <c r="C628" t="s">
        <v>331</v>
      </c>
      <c r="D628" s="41">
        <v>44498</v>
      </c>
      <c r="E628">
        <v>91</v>
      </c>
      <c r="F628">
        <v>89</v>
      </c>
    </row>
    <row r="629" spans="1:6" x14ac:dyDescent="0.25">
      <c r="A629">
        <v>2</v>
      </c>
      <c r="B629" t="s">
        <v>336</v>
      </c>
      <c r="C629" t="s">
        <v>332</v>
      </c>
      <c r="D629" s="41">
        <v>44498</v>
      </c>
      <c r="E629">
        <v>91</v>
      </c>
      <c r="F629">
        <v>89</v>
      </c>
    </row>
    <row r="630" spans="1:6" x14ac:dyDescent="0.25">
      <c r="A630">
        <v>2</v>
      </c>
      <c r="B630" t="s">
        <v>336</v>
      </c>
      <c r="C630" t="s">
        <v>333</v>
      </c>
      <c r="D630" s="41">
        <v>44498</v>
      </c>
      <c r="E630">
        <v>93</v>
      </c>
      <c r="F630">
        <v>90</v>
      </c>
    </row>
    <row r="631" spans="1:6" x14ac:dyDescent="0.25">
      <c r="A631">
        <v>2</v>
      </c>
      <c r="B631" t="s">
        <v>336</v>
      </c>
      <c r="C631" t="s">
        <v>334</v>
      </c>
      <c r="D631" s="41">
        <v>44498</v>
      </c>
      <c r="E631">
        <v>80</v>
      </c>
      <c r="F631">
        <v>76</v>
      </c>
    </row>
    <row r="632" spans="1:6" x14ac:dyDescent="0.25">
      <c r="A632">
        <v>3</v>
      </c>
      <c r="B632" t="s">
        <v>337</v>
      </c>
      <c r="C632" t="s">
        <v>325</v>
      </c>
      <c r="D632" s="41">
        <v>44498</v>
      </c>
      <c r="E632">
        <v>92</v>
      </c>
      <c r="F632">
        <v>86</v>
      </c>
    </row>
    <row r="633" spans="1:6" x14ac:dyDescent="0.25">
      <c r="A633">
        <v>3</v>
      </c>
      <c r="B633" t="s">
        <v>337</v>
      </c>
      <c r="C633" t="s">
        <v>326</v>
      </c>
      <c r="D633" s="41">
        <v>44498</v>
      </c>
      <c r="E633">
        <v>94</v>
      </c>
      <c r="F633">
        <v>90</v>
      </c>
    </row>
    <row r="634" spans="1:6" x14ac:dyDescent="0.25">
      <c r="A634">
        <v>3</v>
      </c>
      <c r="B634" t="s">
        <v>337</v>
      </c>
      <c r="C634" t="s">
        <v>327</v>
      </c>
      <c r="D634" s="41">
        <v>44498</v>
      </c>
      <c r="E634">
        <v>100</v>
      </c>
      <c r="F634">
        <v>97</v>
      </c>
    </row>
    <row r="635" spans="1:6" x14ac:dyDescent="0.25">
      <c r="A635">
        <v>3</v>
      </c>
      <c r="B635" t="s">
        <v>337</v>
      </c>
      <c r="C635" t="s">
        <v>328</v>
      </c>
      <c r="D635" s="41">
        <v>44498</v>
      </c>
      <c r="E635">
        <v>94</v>
      </c>
      <c r="F635">
        <v>90</v>
      </c>
    </row>
    <row r="636" spans="1:6" x14ac:dyDescent="0.25">
      <c r="A636">
        <v>3</v>
      </c>
      <c r="B636" t="s">
        <v>337</v>
      </c>
      <c r="C636" t="s">
        <v>329</v>
      </c>
      <c r="D636" s="41">
        <v>44498</v>
      </c>
      <c r="E636">
        <v>92</v>
      </c>
      <c r="F636">
        <v>88</v>
      </c>
    </row>
    <row r="637" spans="1:6" x14ac:dyDescent="0.25">
      <c r="A637">
        <v>3</v>
      </c>
      <c r="B637" t="s">
        <v>337</v>
      </c>
      <c r="C637" t="s">
        <v>330</v>
      </c>
      <c r="D637" s="41">
        <v>44498</v>
      </c>
      <c r="E637">
        <v>89</v>
      </c>
      <c r="F637">
        <v>86</v>
      </c>
    </row>
    <row r="638" spans="1:6" x14ac:dyDescent="0.25">
      <c r="A638">
        <v>3</v>
      </c>
      <c r="B638" t="s">
        <v>337</v>
      </c>
      <c r="C638" t="s">
        <v>331</v>
      </c>
      <c r="D638" s="41">
        <v>44498</v>
      </c>
      <c r="E638">
        <v>90</v>
      </c>
      <c r="F638">
        <v>88</v>
      </c>
    </row>
    <row r="639" spans="1:6" x14ac:dyDescent="0.25">
      <c r="A639">
        <v>3</v>
      </c>
      <c r="B639" t="s">
        <v>337</v>
      </c>
      <c r="C639" t="s">
        <v>332</v>
      </c>
      <c r="D639" s="41">
        <v>44498</v>
      </c>
      <c r="E639">
        <v>91</v>
      </c>
      <c r="F639">
        <v>89</v>
      </c>
    </row>
    <row r="640" spans="1:6" x14ac:dyDescent="0.25">
      <c r="A640">
        <v>3</v>
      </c>
      <c r="B640" t="s">
        <v>337</v>
      </c>
      <c r="C640" t="s">
        <v>333</v>
      </c>
      <c r="D640" s="41">
        <v>44498</v>
      </c>
      <c r="E640">
        <v>94</v>
      </c>
      <c r="F640">
        <v>91</v>
      </c>
    </row>
    <row r="641" spans="1:6" x14ac:dyDescent="0.25">
      <c r="A641">
        <v>3</v>
      </c>
      <c r="B641" t="s">
        <v>337</v>
      </c>
      <c r="C641" t="s">
        <v>334</v>
      </c>
      <c r="D641" s="41">
        <v>44498</v>
      </c>
      <c r="E641">
        <v>85</v>
      </c>
      <c r="F641">
        <v>82</v>
      </c>
    </row>
    <row r="642" spans="1:6" x14ac:dyDescent="0.25">
      <c r="A642">
        <v>4</v>
      </c>
      <c r="B642" t="s">
        <v>338</v>
      </c>
      <c r="C642" t="s">
        <v>325</v>
      </c>
      <c r="D642" s="41">
        <v>44498</v>
      </c>
      <c r="E642">
        <v>87</v>
      </c>
      <c r="F642">
        <v>79</v>
      </c>
    </row>
    <row r="643" spans="1:6" x14ac:dyDescent="0.25">
      <c r="A643">
        <v>4</v>
      </c>
      <c r="B643" t="s">
        <v>338</v>
      </c>
      <c r="C643" t="s">
        <v>326</v>
      </c>
      <c r="D643" s="41">
        <v>44498</v>
      </c>
      <c r="E643">
        <v>91</v>
      </c>
      <c r="F643">
        <v>86</v>
      </c>
    </row>
    <row r="644" spans="1:6" x14ac:dyDescent="0.25">
      <c r="A644">
        <v>4</v>
      </c>
      <c r="B644" t="s">
        <v>338</v>
      </c>
      <c r="C644" t="s">
        <v>327</v>
      </c>
      <c r="D644" s="41">
        <v>44498</v>
      </c>
      <c r="E644">
        <v>91</v>
      </c>
      <c r="F644">
        <v>82</v>
      </c>
    </row>
    <row r="645" spans="1:6" x14ac:dyDescent="0.25">
      <c r="A645">
        <v>4</v>
      </c>
      <c r="B645" t="s">
        <v>338</v>
      </c>
      <c r="C645" t="s">
        <v>328</v>
      </c>
      <c r="D645" s="41">
        <v>44498</v>
      </c>
      <c r="E645">
        <v>87</v>
      </c>
      <c r="F645">
        <v>80</v>
      </c>
    </row>
    <row r="646" spans="1:6" x14ac:dyDescent="0.25">
      <c r="A646">
        <v>4</v>
      </c>
      <c r="B646" t="s">
        <v>338</v>
      </c>
      <c r="C646" t="s">
        <v>329</v>
      </c>
      <c r="D646" s="41">
        <v>44498</v>
      </c>
      <c r="E646">
        <v>88</v>
      </c>
      <c r="F646">
        <v>83</v>
      </c>
    </row>
    <row r="647" spans="1:6" x14ac:dyDescent="0.25">
      <c r="A647">
        <v>4</v>
      </c>
      <c r="B647" t="s">
        <v>338</v>
      </c>
      <c r="C647" t="s">
        <v>330</v>
      </c>
      <c r="D647" s="41">
        <v>44498</v>
      </c>
      <c r="E647">
        <v>90</v>
      </c>
      <c r="F647">
        <v>87</v>
      </c>
    </row>
    <row r="648" spans="1:6" x14ac:dyDescent="0.25">
      <c r="A648">
        <v>4</v>
      </c>
      <c r="B648" t="s">
        <v>338</v>
      </c>
      <c r="C648" t="s">
        <v>331</v>
      </c>
      <c r="D648" s="41">
        <v>44498</v>
      </c>
      <c r="E648">
        <v>92</v>
      </c>
      <c r="F648">
        <v>90</v>
      </c>
    </row>
    <row r="649" spans="1:6" x14ac:dyDescent="0.25">
      <c r="A649">
        <v>4</v>
      </c>
      <c r="B649" t="s">
        <v>338</v>
      </c>
      <c r="C649" t="s">
        <v>332</v>
      </c>
      <c r="D649" s="41">
        <v>44498</v>
      </c>
      <c r="E649">
        <v>94</v>
      </c>
      <c r="F649">
        <v>93</v>
      </c>
    </row>
    <row r="650" spans="1:6" x14ac:dyDescent="0.25">
      <c r="A650">
        <v>4</v>
      </c>
      <c r="B650" t="s">
        <v>338</v>
      </c>
      <c r="C650" t="s">
        <v>333</v>
      </c>
      <c r="D650" s="41">
        <v>44498</v>
      </c>
      <c r="E650">
        <v>96</v>
      </c>
      <c r="F650">
        <v>93</v>
      </c>
    </row>
    <row r="651" spans="1:6" x14ac:dyDescent="0.25">
      <c r="A651">
        <v>4</v>
      </c>
      <c r="B651" t="s">
        <v>338</v>
      </c>
      <c r="C651" t="s">
        <v>334</v>
      </c>
      <c r="D651" s="41">
        <v>44498</v>
      </c>
      <c r="E651">
        <v>82</v>
      </c>
      <c r="F651">
        <v>78</v>
      </c>
    </row>
    <row r="652" spans="1:6" x14ac:dyDescent="0.25">
      <c r="A652">
        <v>5</v>
      </c>
      <c r="B652" t="s">
        <v>339</v>
      </c>
      <c r="C652" t="s">
        <v>325</v>
      </c>
      <c r="D652" s="41">
        <v>44498</v>
      </c>
      <c r="E652">
        <v>65</v>
      </c>
      <c r="F652">
        <v>55</v>
      </c>
    </row>
    <row r="653" spans="1:6" x14ac:dyDescent="0.25">
      <c r="A653">
        <v>5</v>
      </c>
      <c r="B653" t="s">
        <v>339</v>
      </c>
      <c r="C653" t="s">
        <v>326</v>
      </c>
      <c r="D653" s="41">
        <v>44498</v>
      </c>
      <c r="E653">
        <v>81</v>
      </c>
      <c r="F653">
        <v>72</v>
      </c>
    </row>
    <row r="654" spans="1:6" x14ac:dyDescent="0.25">
      <c r="A654">
        <v>5</v>
      </c>
      <c r="B654" t="s">
        <v>339</v>
      </c>
      <c r="C654" t="s">
        <v>327</v>
      </c>
      <c r="D654" s="41">
        <v>44498</v>
      </c>
      <c r="E654">
        <v>78</v>
      </c>
      <c r="F654">
        <v>65</v>
      </c>
    </row>
    <row r="655" spans="1:6" x14ac:dyDescent="0.25">
      <c r="A655">
        <v>5</v>
      </c>
      <c r="B655" t="s">
        <v>339</v>
      </c>
      <c r="C655" t="s">
        <v>328</v>
      </c>
      <c r="D655" s="41">
        <v>44498</v>
      </c>
      <c r="E655">
        <v>76</v>
      </c>
      <c r="F655">
        <v>65</v>
      </c>
    </row>
    <row r="656" spans="1:6" x14ac:dyDescent="0.25">
      <c r="A656">
        <v>5</v>
      </c>
      <c r="B656" t="s">
        <v>339</v>
      </c>
      <c r="C656" t="s">
        <v>329</v>
      </c>
      <c r="D656" s="41">
        <v>44498</v>
      </c>
      <c r="E656">
        <v>80</v>
      </c>
      <c r="F656">
        <v>72</v>
      </c>
    </row>
    <row r="657" spans="1:6" x14ac:dyDescent="0.25">
      <c r="A657">
        <v>5</v>
      </c>
      <c r="B657" t="s">
        <v>339</v>
      </c>
      <c r="C657" t="s">
        <v>330</v>
      </c>
      <c r="D657" s="41">
        <v>44498</v>
      </c>
      <c r="E657">
        <v>84</v>
      </c>
      <c r="F657">
        <v>78</v>
      </c>
    </row>
    <row r="658" spans="1:6" x14ac:dyDescent="0.25">
      <c r="A658">
        <v>5</v>
      </c>
      <c r="B658" t="s">
        <v>339</v>
      </c>
      <c r="C658" t="s">
        <v>331</v>
      </c>
      <c r="D658" s="41">
        <v>44498</v>
      </c>
      <c r="E658">
        <v>86</v>
      </c>
      <c r="F658">
        <v>82</v>
      </c>
    </row>
    <row r="659" spans="1:6" x14ac:dyDescent="0.25">
      <c r="A659">
        <v>5</v>
      </c>
      <c r="B659" t="s">
        <v>339</v>
      </c>
      <c r="C659" t="s">
        <v>332</v>
      </c>
      <c r="D659" s="41">
        <v>44498</v>
      </c>
      <c r="E659">
        <v>88</v>
      </c>
      <c r="F659">
        <v>86</v>
      </c>
    </row>
    <row r="660" spans="1:6" x14ac:dyDescent="0.25">
      <c r="A660">
        <v>5</v>
      </c>
      <c r="B660" t="s">
        <v>339</v>
      </c>
      <c r="C660" t="s">
        <v>333</v>
      </c>
      <c r="D660" s="41">
        <v>44498</v>
      </c>
      <c r="E660">
        <v>90</v>
      </c>
      <c r="F660">
        <v>87</v>
      </c>
    </row>
    <row r="661" spans="1:6" x14ac:dyDescent="0.25">
      <c r="A661">
        <v>5</v>
      </c>
      <c r="B661" t="s">
        <v>339</v>
      </c>
      <c r="C661" t="s">
        <v>334</v>
      </c>
      <c r="D661" s="41">
        <v>44498</v>
      </c>
      <c r="E661">
        <v>70</v>
      </c>
      <c r="F661">
        <v>63</v>
      </c>
    </row>
    <row r="662" spans="1:6" x14ac:dyDescent="0.25">
      <c r="A662">
        <v>0</v>
      </c>
      <c r="B662" t="s">
        <v>324</v>
      </c>
      <c r="C662" t="s">
        <v>325</v>
      </c>
      <c r="D662" s="41">
        <v>44502</v>
      </c>
      <c r="E662">
        <v>84</v>
      </c>
      <c r="F662">
        <v>77</v>
      </c>
    </row>
    <row r="663" spans="1:6" x14ac:dyDescent="0.25">
      <c r="A663">
        <v>0</v>
      </c>
      <c r="B663" t="s">
        <v>324</v>
      </c>
      <c r="C663" t="s">
        <v>326</v>
      </c>
      <c r="D663" s="41">
        <v>44502</v>
      </c>
      <c r="E663">
        <v>90</v>
      </c>
      <c r="F663">
        <v>85</v>
      </c>
    </row>
    <row r="664" spans="1:6" x14ac:dyDescent="0.25">
      <c r="A664">
        <v>0</v>
      </c>
      <c r="B664" t="s">
        <v>324</v>
      </c>
      <c r="C664" t="s">
        <v>327</v>
      </c>
      <c r="D664" s="41">
        <v>44502</v>
      </c>
      <c r="E664">
        <v>94</v>
      </c>
      <c r="F664">
        <v>86</v>
      </c>
    </row>
    <row r="665" spans="1:6" x14ac:dyDescent="0.25">
      <c r="A665">
        <v>0</v>
      </c>
      <c r="B665" t="s">
        <v>324</v>
      </c>
      <c r="C665" t="s">
        <v>328</v>
      </c>
      <c r="D665" s="41">
        <v>44502</v>
      </c>
      <c r="E665">
        <v>88</v>
      </c>
      <c r="F665">
        <v>82</v>
      </c>
    </row>
    <row r="666" spans="1:6" x14ac:dyDescent="0.25">
      <c r="A666">
        <v>0</v>
      </c>
      <c r="B666" t="s">
        <v>324</v>
      </c>
      <c r="C666" t="s">
        <v>329</v>
      </c>
      <c r="D666" s="41">
        <v>44502</v>
      </c>
      <c r="E666">
        <v>88</v>
      </c>
      <c r="F666">
        <v>84</v>
      </c>
    </row>
    <row r="667" spans="1:6" x14ac:dyDescent="0.25">
      <c r="A667">
        <v>0</v>
      </c>
      <c r="B667" t="s">
        <v>324</v>
      </c>
      <c r="C667" t="s">
        <v>330</v>
      </c>
      <c r="D667" s="41">
        <v>44502</v>
      </c>
      <c r="E667">
        <v>89</v>
      </c>
      <c r="F667">
        <v>85</v>
      </c>
    </row>
    <row r="668" spans="1:6" x14ac:dyDescent="0.25">
      <c r="A668">
        <v>0</v>
      </c>
      <c r="B668" t="s">
        <v>324</v>
      </c>
      <c r="C668" t="s">
        <v>331</v>
      </c>
      <c r="D668" s="41">
        <v>44502</v>
      </c>
      <c r="E668">
        <v>91</v>
      </c>
      <c r="F668">
        <v>88</v>
      </c>
    </row>
    <row r="669" spans="1:6" x14ac:dyDescent="0.25">
      <c r="A669">
        <v>0</v>
      </c>
      <c r="B669" t="s">
        <v>324</v>
      </c>
      <c r="C669" t="s">
        <v>332</v>
      </c>
      <c r="D669" s="41">
        <v>44502</v>
      </c>
      <c r="E669">
        <v>92</v>
      </c>
      <c r="F669">
        <v>90</v>
      </c>
    </row>
    <row r="670" spans="1:6" x14ac:dyDescent="0.25">
      <c r="A670">
        <v>0</v>
      </c>
      <c r="B670" t="s">
        <v>324</v>
      </c>
      <c r="C670" t="s">
        <v>333</v>
      </c>
      <c r="D670" s="41">
        <v>44502</v>
      </c>
      <c r="E670">
        <v>94</v>
      </c>
      <c r="F670">
        <v>91</v>
      </c>
    </row>
    <row r="671" spans="1:6" x14ac:dyDescent="0.25">
      <c r="A671">
        <v>0</v>
      </c>
      <c r="B671" t="s">
        <v>324</v>
      </c>
      <c r="C671" t="s">
        <v>334</v>
      </c>
      <c r="D671" s="41">
        <v>44502</v>
      </c>
      <c r="E671">
        <v>81</v>
      </c>
      <c r="F671">
        <v>77</v>
      </c>
    </row>
    <row r="672" spans="1:6" x14ac:dyDescent="0.25">
      <c r="A672">
        <v>1</v>
      </c>
      <c r="B672" t="s">
        <v>335</v>
      </c>
      <c r="C672" t="s">
        <v>325</v>
      </c>
      <c r="D672" s="41">
        <v>44502</v>
      </c>
      <c r="E672">
        <v>75</v>
      </c>
      <c r="F672">
        <v>66</v>
      </c>
    </row>
    <row r="673" spans="1:6" x14ac:dyDescent="0.25">
      <c r="A673">
        <v>1</v>
      </c>
      <c r="B673" t="s">
        <v>335</v>
      </c>
      <c r="C673" t="s">
        <v>326</v>
      </c>
      <c r="D673" s="41">
        <v>44502</v>
      </c>
      <c r="E673">
        <v>85</v>
      </c>
      <c r="F673">
        <v>80</v>
      </c>
    </row>
    <row r="674" spans="1:6" x14ac:dyDescent="0.25">
      <c r="A674">
        <v>1</v>
      </c>
      <c r="B674" t="s">
        <v>335</v>
      </c>
      <c r="C674" t="s">
        <v>327</v>
      </c>
      <c r="D674" s="41">
        <v>44502</v>
      </c>
      <c r="E674">
        <v>85</v>
      </c>
      <c r="F674">
        <v>76</v>
      </c>
    </row>
    <row r="675" spans="1:6" x14ac:dyDescent="0.25">
      <c r="A675">
        <v>1</v>
      </c>
      <c r="B675" t="s">
        <v>335</v>
      </c>
      <c r="C675" t="s">
        <v>328</v>
      </c>
      <c r="D675" s="41">
        <v>44502</v>
      </c>
      <c r="E675">
        <v>79</v>
      </c>
      <c r="F675">
        <v>72</v>
      </c>
    </row>
    <row r="676" spans="1:6" x14ac:dyDescent="0.25">
      <c r="A676">
        <v>1</v>
      </c>
      <c r="B676" t="s">
        <v>335</v>
      </c>
      <c r="C676" t="s">
        <v>329</v>
      </c>
      <c r="D676" s="41">
        <v>44502</v>
      </c>
      <c r="E676">
        <v>81</v>
      </c>
      <c r="F676">
        <v>76</v>
      </c>
    </row>
    <row r="677" spans="1:6" x14ac:dyDescent="0.25">
      <c r="A677">
        <v>1</v>
      </c>
      <c r="B677" t="s">
        <v>335</v>
      </c>
      <c r="C677" t="s">
        <v>330</v>
      </c>
      <c r="D677" s="41">
        <v>44502</v>
      </c>
      <c r="E677">
        <v>85</v>
      </c>
      <c r="F677">
        <v>81</v>
      </c>
    </row>
    <row r="678" spans="1:6" x14ac:dyDescent="0.25">
      <c r="A678">
        <v>1</v>
      </c>
      <c r="B678" t="s">
        <v>335</v>
      </c>
      <c r="C678" t="s">
        <v>331</v>
      </c>
      <c r="D678" s="41">
        <v>44502</v>
      </c>
      <c r="E678">
        <v>89</v>
      </c>
      <c r="F678">
        <v>86</v>
      </c>
    </row>
    <row r="679" spans="1:6" x14ac:dyDescent="0.25">
      <c r="A679">
        <v>1</v>
      </c>
      <c r="B679" t="s">
        <v>335</v>
      </c>
      <c r="C679" t="s">
        <v>332</v>
      </c>
      <c r="D679" s="41">
        <v>44502</v>
      </c>
      <c r="E679">
        <v>91</v>
      </c>
      <c r="F679">
        <v>89</v>
      </c>
    </row>
    <row r="680" spans="1:6" x14ac:dyDescent="0.25">
      <c r="A680">
        <v>1</v>
      </c>
      <c r="B680" t="s">
        <v>335</v>
      </c>
      <c r="C680" t="s">
        <v>333</v>
      </c>
      <c r="D680" s="41">
        <v>44502</v>
      </c>
      <c r="E680">
        <v>93</v>
      </c>
      <c r="F680">
        <v>90</v>
      </c>
    </row>
    <row r="681" spans="1:6" x14ac:dyDescent="0.25">
      <c r="A681">
        <v>1</v>
      </c>
      <c r="B681" t="s">
        <v>335</v>
      </c>
      <c r="C681" t="s">
        <v>334</v>
      </c>
      <c r="D681" s="41">
        <v>44502</v>
      </c>
      <c r="E681">
        <v>77</v>
      </c>
      <c r="F681">
        <v>72</v>
      </c>
    </row>
    <row r="682" spans="1:6" x14ac:dyDescent="0.25">
      <c r="A682">
        <v>2</v>
      </c>
      <c r="B682" t="s">
        <v>336</v>
      </c>
      <c r="C682" t="s">
        <v>325</v>
      </c>
      <c r="D682" s="41">
        <v>44502</v>
      </c>
      <c r="E682">
        <v>86</v>
      </c>
      <c r="F682">
        <v>79</v>
      </c>
    </row>
    <row r="683" spans="1:6" x14ac:dyDescent="0.25">
      <c r="A683">
        <v>2</v>
      </c>
      <c r="B683" t="s">
        <v>336</v>
      </c>
      <c r="C683" t="s">
        <v>326</v>
      </c>
      <c r="D683" s="41">
        <v>44502</v>
      </c>
      <c r="E683">
        <v>91</v>
      </c>
      <c r="F683">
        <v>86</v>
      </c>
    </row>
    <row r="684" spans="1:6" x14ac:dyDescent="0.25">
      <c r="A684">
        <v>2</v>
      </c>
      <c r="B684" t="s">
        <v>336</v>
      </c>
      <c r="C684" t="s">
        <v>327</v>
      </c>
      <c r="D684" s="41">
        <v>44502</v>
      </c>
      <c r="E684">
        <v>94</v>
      </c>
      <c r="F684">
        <v>87</v>
      </c>
    </row>
    <row r="685" spans="1:6" x14ac:dyDescent="0.25">
      <c r="A685">
        <v>2</v>
      </c>
      <c r="B685" t="s">
        <v>336</v>
      </c>
      <c r="C685" t="s">
        <v>328</v>
      </c>
      <c r="D685" s="41">
        <v>44502</v>
      </c>
      <c r="E685">
        <v>88</v>
      </c>
      <c r="F685">
        <v>83</v>
      </c>
    </row>
    <row r="686" spans="1:6" x14ac:dyDescent="0.25">
      <c r="A686">
        <v>2</v>
      </c>
      <c r="B686" t="s">
        <v>336</v>
      </c>
      <c r="C686" t="s">
        <v>329</v>
      </c>
      <c r="D686" s="41">
        <v>44502</v>
      </c>
      <c r="E686">
        <v>90</v>
      </c>
      <c r="F686">
        <v>86</v>
      </c>
    </row>
    <row r="687" spans="1:6" x14ac:dyDescent="0.25">
      <c r="A687">
        <v>2</v>
      </c>
      <c r="B687" t="s">
        <v>336</v>
      </c>
      <c r="C687" t="s">
        <v>330</v>
      </c>
      <c r="D687" s="41">
        <v>44502</v>
      </c>
      <c r="E687">
        <v>90</v>
      </c>
      <c r="F687">
        <v>87</v>
      </c>
    </row>
    <row r="688" spans="1:6" x14ac:dyDescent="0.25">
      <c r="A688">
        <v>2</v>
      </c>
      <c r="B688" t="s">
        <v>336</v>
      </c>
      <c r="C688" t="s">
        <v>331</v>
      </c>
      <c r="D688" s="41">
        <v>44502</v>
      </c>
      <c r="E688">
        <v>91</v>
      </c>
      <c r="F688">
        <v>89</v>
      </c>
    </row>
    <row r="689" spans="1:6" x14ac:dyDescent="0.25">
      <c r="A689">
        <v>2</v>
      </c>
      <c r="B689" t="s">
        <v>336</v>
      </c>
      <c r="C689" t="s">
        <v>332</v>
      </c>
      <c r="D689" s="41">
        <v>44502</v>
      </c>
      <c r="E689">
        <v>91</v>
      </c>
      <c r="F689">
        <v>90</v>
      </c>
    </row>
    <row r="690" spans="1:6" x14ac:dyDescent="0.25">
      <c r="A690">
        <v>2</v>
      </c>
      <c r="B690" t="s">
        <v>336</v>
      </c>
      <c r="C690" t="s">
        <v>333</v>
      </c>
      <c r="D690" s="41">
        <v>44502</v>
      </c>
      <c r="E690">
        <v>93</v>
      </c>
      <c r="F690">
        <v>90</v>
      </c>
    </row>
    <row r="691" spans="1:6" x14ac:dyDescent="0.25">
      <c r="A691">
        <v>2</v>
      </c>
      <c r="B691" t="s">
        <v>336</v>
      </c>
      <c r="C691" t="s">
        <v>334</v>
      </c>
      <c r="D691" s="41">
        <v>44502</v>
      </c>
      <c r="E691">
        <v>80</v>
      </c>
      <c r="F691">
        <v>76</v>
      </c>
    </row>
    <row r="692" spans="1:6" x14ac:dyDescent="0.25">
      <c r="A692">
        <v>3</v>
      </c>
      <c r="B692" t="s">
        <v>337</v>
      </c>
      <c r="C692" t="s">
        <v>325</v>
      </c>
      <c r="D692" s="41">
        <v>44502</v>
      </c>
      <c r="E692">
        <v>92</v>
      </c>
      <c r="F692">
        <v>87</v>
      </c>
    </row>
    <row r="693" spans="1:6" x14ac:dyDescent="0.25">
      <c r="A693">
        <v>3</v>
      </c>
      <c r="B693" t="s">
        <v>337</v>
      </c>
      <c r="C693" t="s">
        <v>326</v>
      </c>
      <c r="D693" s="41">
        <v>44502</v>
      </c>
      <c r="E693">
        <v>94</v>
      </c>
      <c r="F693">
        <v>90</v>
      </c>
    </row>
    <row r="694" spans="1:6" x14ac:dyDescent="0.25">
      <c r="A694">
        <v>3</v>
      </c>
      <c r="B694" t="s">
        <v>337</v>
      </c>
      <c r="C694" t="s">
        <v>327</v>
      </c>
      <c r="D694" s="41">
        <v>44502</v>
      </c>
      <c r="E694">
        <v>100</v>
      </c>
      <c r="F694">
        <v>97</v>
      </c>
    </row>
    <row r="695" spans="1:6" x14ac:dyDescent="0.25">
      <c r="A695">
        <v>3</v>
      </c>
      <c r="B695" t="s">
        <v>337</v>
      </c>
      <c r="C695" t="s">
        <v>328</v>
      </c>
      <c r="D695" s="41">
        <v>44502</v>
      </c>
      <c r="E695">
        <v>94</v>
      </c>
      <c r="F695">
        <v>90</v>
      </c>
    </row>
    <row r="696" spans="1:6" x14ac:dyDescent="0.25">
      <c r="A696">
        <v>3</v>
      </c>
      <c r="B696" t="s">
        <v>337</v>
      </c>
      <c r="C696" t="s">
        <v>329</v>
      </c>
      <c r="D696" s="41">
        <v>44502</v>
      </c>
      <c r="E696">
        <v>92</v>
      </c>
      <c r="F696">
        <v>88</v>
      </c>
    </row>
    <row r="697" spans="1:6" x14ac:dyDescent="0.25">
      <c r="A697">
        <v>3</v>
      </c>
      <c r="B697" t="s">
        <v>337</v>
      </c>
      <c r="C697" t="s">
        <v>330</v>
      </c>
      <c r="D697" s="41">
        <v>44502</v>
      </c>
      <c r="E697">
        <v>89</v>
      </c>
      <c r="F697">
        <v>86</v>
      </c>
    </row>
    <row r="698" spans="1:6" x14ac:dyDescent="0.25">
      <c r="A698">
        <v>3</v>
      </c>
      <c r="B698" t="s">
        <v>337</v>
      </c>
      <c r="C698" t="s">
        <v>331</v>
      </c>
      <c r="D698" s="41">
        <v>44502</v>
      </c>
      <c r="E698">
        <v>90</v>
      </c>
      <c r="F698">
        <v>88</v>
      </c>
    </row>
    <row r="699" spans="1:6" x14ac:dyDescent="0.25">
      <c r="A699">
        <v>3</v>
      </c>
      <c r="B699" t="s">
        <v>337</v>
      </c>
      <c r="C699" t="s">
        <v>332</v>
      </c>
      <c r="D699" s="41">
        <v>44502</v>
      </c>
      <c r="E699">
        <v>91</v>
      </c>
      <c r="F699">
        <v>89</v>
      </c>
    </row>
    <row r="700" spans="1:6" x14ac:dyDescent="0.25">
      <c r="A700">
        <v>3</v>
      </c>
      <c r="B700" t="s">
        <v>337</v>
      </c>
      <c r="C700" t="s">
        <v>333</v>
      </c>
      <c r="D700" s="41">
        <v>44502</v>
      </c>
      <c r="E700">
        <v>94</v>
      </c>
      <c r="F700">
        <v>91</v>
      </c>
    </row>
    <row r="701" spans="1:6" x14ac:dyDescent="0.25">
      <c r="A701">
        <v>3</v>
      </c>
      <c r="B701" t="s">
        <v>337</v>
      </c>
      <c r="C701" t="s">
        <v>334</v>
      </c>
      <c r="D701" s="41">
        <v>44502</v>
      </c>
      <c r="E701">
        <v>86</v>
      </c>
      <c r="F701">
        <v>82</v>
      </c>
    </row>
    <row r="702" spans="1:6" x14ac:dyDescent="0.25">
      <c r="A702">
        <v>4</v>
      </c>
      <c r="B702" t="s">
        <v>338</v>
      </c>
      <c r="C702" t="s">
        <v>325</v>
      </c>
      <c r="D702" s="41">
        <v>44502</v>
      </c>
      <c r="E702">
        <v>87</v>
      </c>
      <c r="F702">
        <v>79</v>
      </c>
    </row>
    <row r="703" spans="1:6" x14ac:dyDescent="0.25">
      <c r="A703">
        <v>4</v>
      </c>
      <c r="B703" t="s">
        <v>338</v>
      </c>
      <c r="C703" t="s">
        <v>326</v>
      </c>
      <c r="D703" s="41">
        <v>44502</v>
      </c>
      <c r="E703">
        <v>91</v>
      </c>
      <c r="F703">
        <v>86</v>
      </c>
    </row>
    <row r="704" spans="1:6" x14ac:dyDescent="0.25">
      <c r="A704">
        <v>4</v>
      </c>
      <c r="B704" t="s">
        <v>338</v>
      </c>
      <c r="C704" t="s">
        <v>327</v>
      </c>
      <c r="D704" s="41">
        <v>44502</v>
      </c>
      <c r="E704">
        <v>92</v>
      </c>
      <c r="F704">
        <v>83</v>
      </c>
    </row>
    <row r="705" spans="1:6" x14ac:dyDescent="0.25">
      <c r="A705">
        <v>4</v>
      </c>
      <c r="B705" t="s">
        <v>338</v>
      </c>
      <c r="C705" t="s">
        <v>328</v>
      </c>
      <c r="D705" s="41">
        <v>44502</v>
      </c>
      <c r="E705">
        <v>87</v>
      </c>
      <c r="F705">
        <v>81</v>
      </c>
    </row>
    <row r="706" spans="1:6" x14ac:dyDescent="0.25">
      <c r="A706">
        <v>4</v>
      </c>
      <c r="B706" t="s">
        <v>338</v>
      </c>
      <c r="C706" t="s">
        <v>329</v>
      </c>
      <c r="D706" s="41">
        <v>44502</v>
      </c>
      <c r="E706">
        <v>88</v>
      </c>
      <c r="F706">
        <v>84</v>
      </c>
    </row>
    <row r="707" spans="1:6" x14ac:dyDescent="0.25">
      <c r="A707">
        <v>4</v>
      </c>
      <c r="B707" t="s">
        <v>338</v>
      </c>
      <c r="C707" t="s">
        <v>330</v>
      </c>
      <c r="D707" s="41">
        <v>44502</v>
      </c>
      <c r="E707">
        <v>90</v>
      </c>
      <c r="F707">
        <v>87</v>
      </c>
    </row>
    <row r="708" spans="1:6" x14ac:dyDescent="0.25">
      <c r="A708">
        <v>4</v>
      </c>
      <c r="B708" t="s">
        <v>338</v>
      </c>
      <c r="C708" t="s">
        <v>331</v>
      </c>
      <c r="D708" s="41">
        <v>44502</v>
      </c>
      <c r="E708">
        <v>92</v>
      </c>
      <c r="F708">
        <v>90</v>
      </c>
    </row>
    <row r="709" spans="1:6" x14ac:dyDescent="0.25">
      <c r="A709">
        <v>4</v>
      </c>
      <c r="B709" t="s">
        <v>338</v>
      </c>
      <c r="C709" t="s">
        <v>332</v>
      </c>
      <c r="D709" s="41">
        <v>44502</v>
      </c>
      <c r="E709">
        <v>94</v>
      </c>
      <c r="F709">
        <v>93</v>
      </c>
    </row>
    <row r="710" spans="1:6" x14ac:dyDescent="0.25">
      <c r="A710">
        <v>4</v>
      </c>
      <c r="B710" t="s">
        <v>338</v>
      </c>
      <c r="C710" t="s">
        <v>333</v>
      </c>
      <c r="D710" s="41">
        <v>44502</v>
      </c>
      <c r="E710">
        <v>96</v>
      </c>
      <c r="F710">
        <v>93</v>
      </c>
    </row>
    <row r="711" spans="1:6" x14ac:dyDescent="0.25">
      <c r="A711">
        <v>4</v>
      </c>
      <c r="B711" t="s">
        <v>338</v>
      </c>
      <c r="C711" t="s">
        <v>334</v>
      </c>
      <c r="D711" s="41">
        <v>44502</v>
      </c>
      <c r="E711">
        <v>82</v>
      </c>
      <c r="F711">
        <v>78</v>
      </c>
    </row>
    <row r="712" spans="1:6" x14ac:dyDescent="0.25">
      <c r="A712">
        <v>5</v>
      </c>
      <c r="B712" t="s">
        <v>339</v>
      </c>
      <c r="C712" t="s">
        <v>325</v>
      </c>
      <c r="D712" s="41">
        <v>44502</v>
      </c>
      <c r="E712">
        <v>65</v>
      </c>
      <c r="F712">
        <v>55</v>
      </c>
    </row>
    <row r="713" spans="1:6" x14ac:dyDescent="0.25">
      <c r="A713">
        <v>5</v>
      </c>
      <c r="B713" t="s">
        <v>339</v>
      </c>
      <c r="C713" t="s">
        <v>326</v>
      </c>
      <c r="D713" s="41">
        <v>44502</v>
      </c>
      <c r="E713">
        <v>81</v>
      </c>
      <c r="F713">
        <v>73</v>
      </c>
    </row>
    <row r="714" spans="1:6" x14ac:dyDescent="0.25">
      <c r="A714">
        <v>5</v>
      </c>
      <c r="B714" t="s">
        <v>339</v>
      </c>
      <c r="C714" t="s">
        <v>327</v>
      </c>
      <c r="D714" s="41">
        <v>44502</v>
      </c>
      <c r="E714">
        <v>79</v>
      </c>
      <c r="F714">
        <v>66</v>
      </c>
    </row>
    <row r="715" spans="1:6" x14ac:dyDescent="0.25">
      <c r="A715">
        <v>5</v>
      </c>
      <c r="B715" t="s">
        <v>339</v>
      </c>
      <c r="C715" t="s">
        <v>328</v>
      </c>
      <c r="D715" s="41">
        <v>44502</v>
      </c>
      <c r="E715">
        <v>77</v>
      </c>
      <c r="F715">
        <v>66</v>
      </c>
    </row>
    <row r="716" spans="1:6" x14ac:dyDescent="0.25">
      <c r="A716">
        <v>5</v>
      </c>
      <c r="B716" t="s">
        <v>339</v>
      </c>
      <c r="C716" t="s">
        <v>329</v>
      </c>
      <c r="D716" s="41">
        <v>44502</v>
      </c>
      <c r="E716">
        <v>80</v>
      </c>
      <c r="F716">
        <v>72</v>
      </c>
    </row>
    <row r="717" spans="1:6" x14ac:dyDescent="0.25">
      <c r="A717">
        <v>5</v>
      </c>
      <c r="B717" t="s">
        <v>339</v>
      </c>
      <c r="C717" t="s">
        <v>330</v>
      </c>
      <c r="D717" s="41">
        <v>44502</v>
      </c>
      <c r="E717">
        <v>84</v>
      </c>
      <c r="F717">
        <v>78</v>
      </c>
    </row>
    <row r="718" spans="1:6" x14ac:dyDescent="0.25">
      <c r="A718">
        <v>5</v>
      </c>
      <c r="B718" t="s">
        <v>339</v>
      </c>
      <c r="C718" t="s">
        <v>331</v>
      </c>
      <c r="D718" s="41">
        <v>44502</v>
      </c>
      <c r="E718">
        <v>86</v>
      </c>
      <c r="F718">
        <v>82</v>
      </c>
    </row>
    <row r="719" spans="1:6" x14ac:dyDescent="0.25">
      <c r="A719">
        <v>5</v>
      </c>
      <c r="B719" t="s">
        <v>339</v>
      </c>
      <c r="C719" t="s">
        <v>332</v>
      </c>
      <c r="D719" s="41">
        <v>44502</v>
      </c>
      <c r="E719">
        <v>89</v>
      </c>
      <c r="F719">
        <v>86</v>
      </c>
    </row>
    <row r="720" spans="1:6" x14ac:dyDescent="0.25">
      <c r="A720">
        <v>5</v>
      </c>
      <c r="B720" t="s">
        <v>339</v>
      </c>
      <c r="C720" t="s">
        <v>333</v>
      </c>
      <c r="D720" s="41">
        <v>44502</v>
      </c>
      <c r="E720">
        <v>91</v>
      </c>
      <c r="F720">
        <v>87</v>
      </c>
    </row>
    <row r="721" spans="1:6" x14ac:dyDescent="0.25">
      <c r="A721">
        <v>5</v>
      </c>
      <c r="B721" t="s">
        <v>339</v>
      </c>
      <c r="C721" t="s">
        <v>334</v>
      </c>
      <c r="D721" s="41">
        <v>44502</v>
      </c>
      <c r="E721">
        <v>70</v>
      </c>
      <c r="F721">
        <v>63</v>
      </c>
    </row>
    <row r="722" spans="1:6" x14ac:dyDescent="0.25">
      <c r="A722">
        <v>0</v>
      </c>
      <c r="B722" t="s">
        <v>324</v>
      </c>
      <c r="C722" t="s">
        <v>325</v>
      </c>
      <c r="D722" s="41">
        <v>44505</v>
      </c>
      <c r="E722">
        <v>84</v>
      </c>
      <c r="F722">
        <v>78</v>
      </c>
    </row>
    <row r="723" spans="1:6" x14ac:dyDescent="0.25">
      <c r="A723">
        <v>0</v>
      </c>
      <c r="B723" t="s">
        <v>324</v>
      </c>
      <c r="C723" t="s">
        <v>326</v>
      </c>
      <c r="D723" s="41">
        <v>44505</v>
      </c>
      <c r="E723">
        <v>90</v>
      </c>
      <c r="F723">
        <v>86</v>
      </c>
    </row>
    <row r="724" spans="1:6" x14ac:dyDescent="0.25">
      <c r="A724">
        <v>0</v>
      </c>
      <c r="B724" t="s">
        <v>324</v>
      </c>
      <c r="C724" t="s">
        <v>327</v>
      </c>
      <c r="D724" s="41">
        <v>44505</v>
      </c>
      <c r="E724">
        <v>94</v>
      </c>
      <c r="F724">
        <v>87</v>
      </c>
    </row>
    <row r="725" spans="1:6" x14ac:dyDescent="0.25">
      <c r="A725">
        <v>0</v>
      </c>
      <c r="B725" t="s">
        <v>324</v>
      </c>
      <c r="C725" t="s">
        <v>328</v>
      </c>
      <c r="D725" s="41">
        <v>44505</v>
      </c>
      <c r="E725">
        <v>88</v>
      </c>
      <c r="F725">
        <v>83</v>
      </c>
    </row>
    <row r="726" spans="1:6" x14ac:dyDescent="0.25">
      <c r="A726">
        <v>0</v>
      </c>
      <c r="B726" t="s">
        <v>324</v>
      </c>
      <c r="C726" t="s">
        <v>329</v>
      </c>
      <c r="D726" s="41">
        <v>44505</v>
      </c>
      <c r="E726">
        <v>88</v>
      </c>
      <c r="F726">
        <v>84</v>
      </c>
    </row>
    <row r="727" spans="1:6" x14ac:dyDescent="0.25">
      <c r="A727">
        <v>0</v>
      </c>
      <c r="B727" t="s">
        <v>324</v>
      </c>
      <c r="C727" t="s">
        <v>330</v>
      </c>
      <c r="D727" s="41">
        <v>44505</v>
      </c>
      <c r="E727">
        <v>89</v>
      </c>
      <c r="F727">
        <v>86</v>
      </c>
    </row>
    <row r="728" spans="1:6" x14ac:dyDescent="0.25">
      <c r="A728">
        <v>0</v>
      </c>
      <c r="B728" t="s">
        <v>324</v>
      </c>
      <c r="C728" t="s">
        <v>331</v>
      </c>
      <c r="D728" s="41">
        <v>44505</v>
      </c>
      <c r="E728">
        <v>91</v>
      </c>
      <c r="F728">
        <v>88</v>
      </c>
    </row>
    <row r="729" spans="1:6" x14ac:dyDescent="0.25">
      <c r="A729">
        <v>0</v>
      </c>
      <c r="B729" t="s">
        <v>324</v>
      </c>
      <c r="C729" t="s">
        <v>332</v>
      </c>
      <c r="D729" s="41">
        <v>44505</v>
      </c>
      <c r="E729">
        <v>92</v>
      </c>
      <c r="F729">
        <v>90</v>
      </c>
    </row>
    <row r="730" spans="1:6" x14ac:dyDescent="0.25">
      <c r="A730">
        <v>0</v>
      </c>
      <c r="B730" t="s">
        <v>324</v>
      </c>
      <c r="C730" t="s">
        <v>333</v>
      </c>
      <c r="D730" s="41">
        <v>44505</v>
      </c>
      <c r="E730">
        <v>94</v>
      </c>
      <c r="F730">
        <v>91</v>
      </c>
    </row>
    <row r="731" spans="1:6" x14ac:dyDescent="0.25">
      <c r="A731">
        <v>0</v>
      </c>
      <c r="B731" t="s">
        <v>324</v>
      </c>
      <c r="C731" t="s">
        <v>334</v>
      </c>
      <c r="D731" s="41">
        <v>44505</v>
      </c>
      <c r="E731">
        <v>81</v>
      </c>
      <c r="F731">
        <v>86</v>
      </c>
    </row>
    <row r="732" spans="1:6" x14ac:dyDescent="0.25">
      <c r="A732">
        <v>1</v>
      </c>
      <c r="B732" t="s">
        <v>335</v>
      </c>
      <c r="C732" t="s">
        <v>325</v>
      </c>
      <c r="D732" s="41">
        <v>44505</v>
      </c>
      <c r="E732">
        <v>75</v>
      </c>
      <c r="F732">
        <v>67</v>
      </c>
    </row>
    <row r="733" spans="1:6" x14ac:dyDescent="0.25">
      <c r="A733">
        <v>1</v>
      </c>
      <c r="B733" t="s">
        <v>335</v>
      </c>
      <c r="C733" t="s">
        <v>326</v>
      </c>
      <c r="D733" s="41">
        <v>44505</v>
      </c>
      <c r="E733">
        <v>85</v>
      </c>
      <c r="F733">
        <v>80</v>
      </c>
    </row>
    <row r="734" spans="1:6" x14ac:dyDescent="0.25">
      <c r="A734">
        <v>1</v>
      </c>
      <c r="B734" t="s">
        <v>335</v>
      </c>
      <c r="C734" t="s">
        <v>327</v>
      </c>
      <c r="D734" s="41">
        <v>44505</v>
      </c>
      <c r="E734">
        <v>86</v>
      </c>
      <c r="F734">
        <v>76</v>
      </c>
    </row>
    <row r="735" spans="1:6" x14ac:dyDescent="0.25">
      <c r="A735">
        <v>1</v>
      </c>
      <c r="B735" t="s">
        <v>335</v>
      </c>
      <c r="C735" t="s">
        <v>328</v>
      </c>
      <c r="D735" s="41">
        <v>44505</v>
      </c>
      <c r="E735">
        <v>80</v>
      </c>
      <c r="F735">
        <v>72</v>
      </c>
    </row>
    <row r="736" spans="1:6" x14ac:dyDescent="0.25">
      <c r="A736">
        <v>1</v>
      </c>
      <c r="B736" t="s">
        <v>335</v>
      </c>
      <c r="C736" t="s">
        <v>329</v>
      </c>
      <c r="D736" s="41">
        <v>44505</v>
      </c>
      <c r="E736">
        <v>81</v>
      </c>
      <c r="F736">
        <v>76</v>
      </c>
    </row>
    <row r="737" spans="1:6" x14ac:dyDescent="0.25">
      <c r="A737">
        <v>1</v>
      </c>
      <c r="B737" t="s">
        <v>335</v>
      </c>
      <c r="C737" t="s">
        <v>330</v>
      </c>
      <c r="D737" s="41">
        <v>44505</v>
      </c>
      <c r="E737">
        <v>85</v>
      </c>
      <c r="F737">
        <v>81</v>
      </c>
    </row>
    <row r="738" spans="1:6" x14ac:dyDescent="0.25">
      <c r="A738">
        <v>1</v>
      </c>
      <c r="B738" t="s">
        <v>335</v>
      </c>
      <c r="C738" t="s">
        <v>331</v>
      </c>
      <c r="D738" s="41">
        <v>44505</v>
      </c>
      <c r="E738">
        <v>89</v>
      </c>
      <c r="F738">
        <v>86</v>
      </c>
    </row>
    <row r="739" spans="1:6" x14ac:dyDescent="0.25">
      <c r="A739">
        <v>1</v>
      </c>
      <c r="B739" t="s">
        <v>335</v>
      </c>
      <c r="C739" t="s">
        <v>332</v>
      </c>
      <c r="D739" s="41">
        <v>44505</v>
      </c>
      <c r="E739">
        <v>91</v>
      </c>
      <c r="F739">
        <v>89</v>
      </c>
    </row>
    <row r="740" spans="1:6" x14ac:dyDescent="0.25">
      <c r="A740">
        <v>1</v>
      </c>
      <c r="B740" t="s">
        <v>335</v>
      </c>
      <c r="C740" t="s">
        <v>333</v>
      </c>
      <c r="D740" s="41">
        <v>44505</v>
      </c>
      <c r="E740">
        <v>93</v>
      </c>
      <c r="F740">
        <v>90</v>
      </c>
    </row>
    <row r="741" spans="1:6" x14ac:dyDescent="0.25">
      <c r="A741">
        <v>1</v>
      </c>
      <c r="B741" t="s">
        <v>335</v>
      </c>
      <c r="C741" t="s">
        <v>334</v>
      </c>
      <c r="D741" s="41">
        <v>44505</v>
      </c>
      <c r="E741">
        <v>77</v>
      </c>
      <c r="F741">
        <v>80</v>
      </c>
    </row>
    <row r="742" spans="1:6" x14ac:dyDescent="0.25">
      <c r="A742">
        <v>2</v>
      </c>
      <c r="B742" t="s">
        <v>336</v>
      </c>
      <c r="C742" t="s">
        <v>325</v>
      </c>
      <c r="D742" s="41">
        <v>44505</v>
      </c>
      <c r="E742">
        <v>86</v>
      </c>
      <c r="F742">
        <v>80</v>
      </c>
    </row>
    <row r="743" spans="1:6" x14ac:dyDescent="0.25">
      <c r="A743">
        <v>2</v>
      </c>
      <c r="B743" t="s">
        <v>336</v>
      </c>
      <c r="C743" t="s">
        <v>326</v>
      </c>
      <c r="D743" s="41">
        <v>44505</v>
      </c>
      <c r="E743">
        <v>91</v>
      </c>
      <c r="F743">
        <v>87</v>
      </c>
    </row>
    <row r="744" spans="1:6" x14ac:dyDescent="0.25">
      <c r="A744">
        <v>2</v>
      </c>
      <c r="B744" t="s">
        <v>336</v>
      </c>
      <c r="C744" t="s">
        <v>327</v>
      </c>
      <c r="D744" s="41">
        <v>44505</v>
      </c>
      <c r="E744">
        <v>95</v>
      </c>
      <c r="F744">
        <v>88</v>
      </c>
    </row>
    <row r="745" spans="1:6" x14ac:dyDescent="0.25">
      <c r="A745">
        <v>2</v>
      </c>
      <c r="B745" t="s">
        <v>336</v>
      </c>
      <c r="C745" t="s">
        <v>328</v>
      </c>
      <c r="D745" s="41">
        <v>44505</v>
      </c>
      <c r="E745">
        <v>89</v>
      </c>
      <c r="F745">
        <v>84</v>
      </c>
    </row>
    <row r="746" spans="1:6" x14ac:dyDescent="0.25">
      <c r="A746">
        <v>2</v>
      </c>
      <c r="B746" t="s">
        <v>336</v>
      </c>
      <c r="C746" t="s">
        <v>329</v>
      </c>
      <c r="D746" s="41">
        <v>44505</v>
      </c>
      <c r="E746">
        <v>90</v>
      </c>
      <c r="F746">
        <v>86</v>
      </c>
    </row>
    <row r="747" spans="1:6" x14ac:dyDescent="0.25">
      <c r="A747">
        <v>2</v>
      </c>
      <c r="B747" t="s">
        <v>336</v>
      </c>
      <c r="C747" t="s">
        <v>330</v>
      </c>
      <c r="D747" s="41">
        <v>44505</v>
      </c>
      <c r="E747">
        <v>90</v>
      </c>
      <c r="F747">
        <v>87</v>
      </c>
    </row>
    <row r="748" spans="1:6" x14ac:dyDescent="0.25">
      <c r="A748">
        <v>2</v>
      </c>
      <c r="B748" t="s">
        <v>336</v>
      </c>
      <c r="C748" t="s">
        <v>331</v>
      </c>
      <c r="D748" s="41">
        <v>44505</v>
      </c>
      <c r="E748">
        <v>91</v>
      </c>
      <c r="F748">
        <v>89</v>
      </c>
    </row>
    <row r="749" spans="1:6" x14ac:dyDescent="0.25">
      <c r="A749">
        <v>2</v>
      </c>
      <c r="B749" t="s">
        <v>336</v>
      </c>
      <c r="C749" t="s">
        <v>332</v>
      </c>
      <c r="D749" s="41">
        <v>44505</v>
      </c>
      <c r="E749">
        <v>91</v>
      </c>
      <c r="F749">
        <v>90</v>
      </c>
    </row>
    <row r="750" spans="1:6" x14ac:dyDescent="0.25">
      <c r="A750">
        <v>2</v>
      </c>
      <c r="B750" t="s">
        <v>336</v>
      </c>
      <c r="C750" t="s">
        <v>333</v>
      </c>
      <c r="D750" s="41">
        <v>44505</v>
      </c>
      <c r="E750">
        <v>93</v>
      </c>
      <c r="F750">
        <v>90</v>
      </c>
    </row>
    <row r="751" spans="1:6" x14ac:dyDescent="0.25">
      <c r="A751">
        <v>2</v>
      </c>
      <c r="B751" t="s">
        <v>336</v>
      </c>
      <c r="C751" t="s">
        <v>334</v>
      </c>
      <c r="D751" s="41">
        <v>44505</v>
      </c>
      <c r="E751">
        <v>80</v>
      </c>
      <c r="F751">
        <v>87</v>
      </c>
    </row>
    <row r="752" spans="1:6" x14ac:dyDescent="0.25">
      <c r="A752">
        <v>3</v>
      </c>
      <c r="B752" t="s">
        <v>337</v>
      </c>
      <c r="C752" t="s">
        <v>325</v>
      </c>
      <c r="D752" s="41">
        <v>44505</v>
      </c>
      <c r="E752">
        <v>92</v>
      </c>
      <c r="F752">
        <v>87</v>
      </c>
    </row>
    <row r="753" spans="1:6" x14ac:dyDescent="0.25">
      <c r="A753">
        <v>3</v>
      </c>
      <c r="B753" t="s">
        <v>337</v>
      </c>
      <c r="C753" t="s">
        <v>326</v>
      </c>
      <c r="D753" s="41">
        <v>44505</v>
      </c>
      <c r="E753">
        <v>94</v>
      </c>
      <c r="F753">
        <v>90</v>
      </c>
    </row>
    <row r="754" spans="1:6" x14ac:dyDescent="0.25">
      <c r="A754">
        <v>3</v>
      </c>
      <c r="B754" t="s">
        <v>337</v>
      </c>
      <c r="C754" t="s">
        <v>327</v>
      </c>
      <c r="D754" s="41">
        <v>44505</v>
      </c>
      <c r="E754">
        <v>100</v>
      </c>
      <c r="F754">
        <v>98</v>
      </c>
    </row>
    <row r="755" spans="1:6" x14ac:dyDescent="0.25">
      <c r="A755">
        <v>3</v>
      </c>
      <c r="B755" t="s">
        <v>337</v>
      </c>
      <c r="C755" t="s">
        <v>328</v>
      </c>
      <c r="D755" s="41">
        <v>44505</v>
      </c>
      <c r="E755">
        <v>95</v>
      </c>
      <c r="F755">
        <v>90</v>
      </c>
    </row>
    <row r="756" spans="1:6" x14ac:dyDescent="0.25">
      <c r="A756">
        <v>3</v>
      </c>
      <c r="B756" t="s">
        <v>337</v>
      </c>
      <c r="C756" t="s">
        <v>329</v>
      </c>
      <c r="D756" s="41">
        <v>44505</v>
      </c>
      <c r="E756">
        <v>92</v>
      </c>
      <c r="F756">
        <v>88</v>
      </c>
    </row>
    <row r="757" spans="1:6" x14ac:dyDescent="0.25">
      <c r="A757">
        <v>3</v>
      </c>
      <c r="B757" t="s">
        <v>337</v>
      </c>
      <c r="C757" t="s">
        <v>330</v>
      </c>
      <c r="D757" s="41">
        <v>44505</v>
      </c>
      <c r="E757">
        <v>89</v>
      </c>
      <c r="F757">
        <v>86</v>
      </c>
    </row>
    <row r="758" spans="1:6" x14ac:dyDescent="0.25">
      <c r="A758">
        <v>3</v>
      </c>
      <c r="B758" t="s">
        <v>337</v>
      </c>
      <c r="C758" t="s">
        <v>331</v>
      </c>
      <c r="D758" s="41">
        <v>44505</v>
      </c>
      <c r="E758">
        <v>90</v>
      </c>
      <c r="F758">
        <v>88</v>
      </c>
    </row>
    <row r="759" spans="1:6" x14ac:dyDescent="0.25">
      <c r="A759">
        <v>3</v>
      </c>
      <c r="B759" t="s">
        <v>337</v>
      </c>
      <c r="C759" t="s">
        <v>332</v>
      </c>
      <c r="D759" s="41">
        <v>44505</v>
      </c>
      <c r="E759">
        <v>91</v>
      </c>
      <c r="F759">
        <v>89</v>
      </c>
    </row>
    <row r="760" spans="1:6" x14ac:dyDescent="0.25">
      <c r="A760">
        <v>3</v>
      </c>
      <c r="B760" t="s">
        <v>337</v>
      </c>
      <c r="C760" t="s">
        <v>333</v>
      </c>
      <c r="D760" s="41">
        <v>44505</v>
      </c>
      <c r="E760">
        <v>94</v>
      </c>
      <c r="F760">
        <v>91</v>
      </c>
    </row>
    <row r="761" spans="1:6" x14ac:dyDescent="0.25">
      <c r="A761">
        <v>3</v>
      </c>
      <c r="B761" t="s">
        <v>337</v>
      </c>
      <c r="C761" t="s">
        <v>334</v>
      </c>
      <c r="D761" s="41">
        <v>44505</v>
      </c>
      <c r="E761">
        <v>86</v>
      </c>
      <c r="F761">
        <v>90</v>
      </c>
    </row>
    <row r="762" spans="1:6" x14ac:dyDescent="0.25">
      <c r="A762">
        <v>4</v>
      </c>
      <c r="B762" t="s">
        <v>338</v>
      </c>
      <c r="C762" t="s">
        <v>325</v>
      </c>
      <c r="D762" s="41">
        <v>44505</v>
      </c>
      <c r="E762">
        <v>88</v>
      </c>
      <c r="F762">
        <v>80</v>
      </c>
    </row>
    <row r="763" spans="1:6" x14ac:dyDescent="0.25">
      <c r="A763">
        <v>4</v>
      </c>
      <c r="B763" t="s">
        <v>338</v>
      </c>
      <c r="C763" t="s">
        <v>326</v>
      </c>
      <c r="D763" s="41">
        <v>44505</v>
      </c>
      <c r="E763">
        <v>91</v>
      </c>
      <c r="F763">
        <v>87</v>
      </c>
    </row>
    <row r="764" spans="1:6" x14ac:dyDescent="0.25">
      <c r="A764">
        <v>4</v>
      </c>
      <c r="B764" t="s">
        <v>338</v>
      </c>
      <c r="C764" t="s">
        <v>327</v>
      </c>
      <c r="D764" s="41">
        <v>44505</v>
      </c>
      <c r="E764">
        <v>92</v>
      </c>
      <c r="F764">
        <v>84</v>
      </c>
    </row>
    <row r="765" spans="1:6" x14ac:dyDescent="0.25">
      <c r="A765">
        <v>4</v>
      </c>
      <c r="B765" t="s">
        <v>338</v>
      </c>
      <c r="C765" t="s">
        <v>328</v>
      </c>
      <c r="D765" s="41">
        <v>44505</v>
      </c>
      <c r="E765">
        <v>87</v>
      </c>
      <c r="F765">
        <v>81</v>
      </c>
    </row>
    <row r="766" spans="1:6" x14ac:dyDescent="0.25">
      <c r="A766">
        <v>4</v>
      </c>
      <c r="B766" t="s">
        <v>338</v>
      </c>
      <c r="C766" t="s">
        <v>329</v>
      </c>
      <c r="D766" s="41">
        <v>44505</v>
      </c>
      <c r="E766">
        <v>88</v>
      </c>
      <c r="F766">
        <v>84</v>
      </c>
    </row>
    <row r="767" spans="1:6" x14ac:dyDescent="0.25">
      <c r="A767">
        <v>4</v>
      </c>
      <c r="B767" t="s">
        <v>338</v>
      </c>
      <c r="C767" t="s">
        <v>330</v>
      </c>
      <c r="D767" s="41">
        <v>44505</v>
      </c>
      <c r="E767">
        <v>90</v>
      </c>
      <c r="F767">
        <v>87</v>
      </c>
    </row>
    <row r="768" spans="1:6" x14ac:dyDescent="0.25">
      <c r="A768">
        <v>4</v>
      </c>
      <c r="B768" t="s">
        <v>338</v>
      </c>
      <c r="C768" t="s">
        <v>331</v>
      </c>
      <c r="D768" s="41">
        <v>44505</v>
      </c>
      <c r="E768">
        <v>92</v>
      </c>
      <c r="F768">
        <v>90</v>
      </c>
    </row>
    <row r="769" spans="1:6" x14ac:dyDescent="0.25">
      <c r="A769">
        <v>4</v>
      </c>
      <c r="B769" t="s">
        <v>338</v>
      </c>
      <c r="C769" t="s">
        <v>332</v>
      </c>
      <c r="D769" s="41">
        <v>44505</v>
      </c>
      <c r="E769">
        <v>94</v>
      </c>
      <c r="F769">
        <v>93</v>
      </c>
    </row>
    <row r="770" spans="1:6" x14ac:dyDescent="0.25">
      <c r="A770">
        <v>4</v>
      </c>
      <c r="B770" t="s">
        <v>338</v>
      </c>
      <c r="C770" t="s">
        <v>333</v>
      </c>
      <c r="D770" s="41">
        <v>44505</v>
      </c>
      <c r="E770">
        <v>96</v>
      </c>
      <c r="F770">
        <v>93</v>
      </c>
    </row>
    <row r="771" spans="1:6" x14ac:dyDescent="0.25">
      <c r="A771">
        <v>4</v>
      </c>
      <c r="B771" t="s">
        <v>338</v>
      </c>
      <c r="C771" t="s">
        <v>334</v>
      </c>
      <c r="D771" s="41">
        <v>44505</v>
      </c>
      <c r="E771">
        <v>82</v>
      </c>
      <c r="F771">
        <v>87</v>
      </c>
    </row>
    <row r="772" spans="1:6" x14ac:dyDescent="0.25">
      <c r="A772">
        <v>5</v>
      </c>
      <c r="B772" t="s">
        <v>339</v>
      </c>
      <c r="C772" t="s">
        <v>325</v>
      </c>
      <c r="D772" s="41">
        <v>44505</v>
      </c>
      <c r="E772">
        <v>65</v>
      </c>
      <c r="F772">
        <v>56</v>
      </c>
    </row>
    <row r="773" spans="1:6" x14ac:dyDescent="0.25">
      <c r="A773">
        <v>5</v>
      </c>
      <c r="B773" t="s">
        <v>339</v>
      </c>
      <c r="C773" t="s">
        <v>326</v>
      </c>
      <c r="D773" s="41">
        <v>44505</v>
      </c>
      <c r="E773">
        <v>81</v>
      </c>
      <c r="F773">
        <v>73</v>
      </c>
    </row>
    <row r="774" spans="1:6" x14ac:dyDescent="0.25">
      <c r="A774">
        <v>5</v>
      </c>
      <c r="B774" t="s">
        <v>339</v>
      </c>
      <c r="C774" t="s">
        <v>327</v>
      </c>
      <c r="D774" s="41">
        <v>44505</v>
      </c>
      <c r="E774">
        <v>79</v>
      </c>
      <c r="F774">
        <v>67</v>
      </c>
    </row>
    <row r="775" spans="1:6" x14ac:dyDescent="0.25">
      <c r="A775">
        <v>5</v>
      </c>
      <c r="B775" t="s">
        <v>339</v>
      </c>
      <c r="C775" t="s">
        <v>328</v>
      </c>
      <c r="D775" s="41">
        <v>44505</v>
      </c>
      <c r="E775">
        <v>77</v>
      </c>
      <c r="F775">
        <v>67</v>
      </c>
    </row>
    <row r="776" spans="1:6" x14ac:dyDescent="0.25">
      <c r="A776">
        <v>5</v>
      </c>
      <c r="B776" t="s">
        <v>339</v>
      </c>
      <c r="C776" t="s">
        <v>329</v>
      </c>
      <c r="D776" s="41">
        <v>44505</v>
      </c>
      <c r="E776">
        <v>81</v>
      </c>
      <c r="F776">
        <v>73</v>
      </c>
    </row>
    <row r="777" spans="1:6" x14ac:dyDescent="0.25">
      <c r="A777">
        <v>5</v>
      </c>
      <c r="B777" t="s">
        <v>339</v>
      </c>
      <c r="C777" t="s">
        <v>330</v>
      </c>
      <c r="D777" s="41">
        <v>44505</v>
      </c>
      <c r="E777">
        <v>85</v>
      </c>
      <c r="F777">
        <v>79</v>
      </c>
    </row>
    <row r="778" spans="1:6" x14ac:dyDescent="0.25">
      <c r="A778">
        <v>5</v>
      </c>
      <c r="B778" t="s">
        <v>339</v>
      </c>
      <c r="C778" t="s">
        <v>331</v>
      </c>
      <c r="D778" s="41">
        <v>44505</v>
      </c>
      <c r="E778">
        <v>86</v>
      </c>
      <c r="F778">
        <v>82</v>
      </c>
    </row>
    <row r="779" spans="1:6" x14ac:dyDescent="0.25">
      <c r="A779">
        <v>5</v>
      </c>
      <c r="B779" t="s">
        <v>339</v>
      </c>
      <c r="C779" t="s">
        <v>332</v>
      </c>
      <c r="D779" s="41">
        <v>44505</v>
      </c>
      <c r="E779">
        <v>89</v>
      </c>
      <c r="F779">
        <v>86</v>
      </c>
    </row>
    <row r="780" spans="1:6" x14ac:dyDescent="0.25">
      <c r="A780">
        <v>5</v>
      </c>
      <c r="B780" t="s">
        <v>339</v>
      </c>
      <c r="C780" t="s">
        <v>333</v>
      </c>
      <c r="D780" s="41">
        <v>44505</v>
      </c>
      <c r="E780">
        <v>91</v>
      </c>
      <c r="F780">
        <v>87</v>
      </c>
    </row>
    <row r="781" spans="1:6" x14ac:dyDescent="0.25">
      <c r="A781">
        <v>5</v>
      </c>
      <c r="B781" t="s">
        <v>339</v>
      </c>
      <c r="C781" t="s">
        <v>334</v>
      </c>
      <c r="D781" s="41">
        <v>44505</v>
      </c>
      <c r="E781">
        <v>71</v>
      </c>
      <c r="F781">
        <v>73</v>
      </c>
    </row>
    <row r="782" spans="1:6" x14ac:dyDescent="0.25">
      <c r="A782">
        <v>0</v>
      </c>
      <c r="B782" t="s">
        <v>324</v>
      </c>
      <c r="C782" t="s">
        <v>325</v>
      </c>
      <c r="D782" s="41">
        <v>44509</v>
      </c>
      <c r="E782">
        <v>84</v>
      </c>
      <c r="F782">
        <v>78</v>
      </c>
    </row>
    <row r="783" spans="1:6" x14ac:dyDescent="0.25">
      <c r="A783">
        <v>0</v>
      </c>
      <c r="B783" t="s">
        <v>324</v>
      </c>
      <c r="C783" t="s">
        <v>326</v>
      </c>
      <c r="D783" s="41">
        <v>44509</v>
      </c>
      <c r="E783">
        <v>90</v>
      </c>
      <c r="F783">
        <v>86</v>
      </c>
    </row>
    <row r="784" spans="1:6" x14ac:dyDescent="0.25">
      <c r="A784">
        <v>0</v>
      </c>
      <c r="B784" t="s">
        <v>324</v>
      </c>
      <c r="C784" t="s">
        <v>327</v>
      </c>
      <c r="D784" s="41">
        <v>44509</v>
      </c>
      <c r="E784">
        <v>94</v>
      </c>
      <c r="F784">
        <v>87</v>
      </c>
    </row>
    <row r="785" spans="1:6" x14ac:dyDescent="0.25">
      <c r="A785">
        <v>0</v>
      </c>
      <c r="B785" t="s">
        <v>324</v>
      </c>
      <c r="C785" t="s">
        <v>328</v>
      </c>
      <c r="D785" s="41">
        <v>44509</v>
      </c>
      <c r="E785">
        <v>88</v>
      </c>
      <c r="F785">
        <v>83</v>
      </c>
    </row>
    <row r="786" spans="1:6" x14ac:dyDescent="0.25">
      <c r="A786">
        <v>0</v>
      </c>
      <c r="B786" t="s">
        <v>324</v>
      </c>
      <c r="C786" t="s">
        <v>329</v>
      </c>
      <c r="D786" s="41">
        <v>44509</v>
      </c>
      <c r="E786">
        <v>89</v>
      </c>
      <c r="F786">
        <v>85</v>
      </c>
    </row>
    <row r="787" spans="1:6" x14ac:dyDescent="0.25">
      <c r="A787">
        <v>0</v>
      </c>
      <c r="B787" t="s">
        <v>324</v>
      </c>
      <c r="C787" t="s">
        <v>330</v>
      </c>
      <c r="D787" s="41">
        <v>44509</v>
      </c>
      <c r="E787">
        <v>89</v>
      </c>
      <c r="F787">
        <v>86</v>
      </c>
    </row>
    <row r="788" spans="1:6" x14ac:dyDescent="0.25">
      <c r="A788">
        <v>0</v>
      </c>
      <c r="B788" t="s">
        <v>324</v>
      </c>
      <c r="C788" t="s">
        <v>331</v>
      </c>
      <c r="D788" s="41">
        <v>44509</v>
      </c>
      <c r="E788">
        <v>91</v>
      </c>
      <c r="F788">
        <v>88</v>
      </c>
    </row>
    <row r="789" spans="1:6" x14ac:dyDescent="0.25">
      <c r="A789">
        <v>0</v>
      </c>
      <c r="B789" t="s">
        <v>324</v>
      </c>
      <c r="C789" t="s">
        <v>332</v>
      </c>
      <c r="D789" s="41">
        <v>44509</v>
      </c>
      <c r="E789">
        <v>92</v>
      </c>
      <c r="F789">
        <v>90</v>
      </c>
    </row>
    <row r="790" spans="1:6" x14ac:dyDescent="0.25">
      <c r="A790">
        <v>0</v>
      </c>
      <c r="B790" t="s">
        <v>324</v>
      </c>
      <c r="C790" t="s">
        <v>333</v>
      </c>
      <c r="D790" s="41">
        <v>44509</v>
      </c>
      <c r="E790">
        <v>94</v>
      </c>
      <c r="F790">
        <v>91</v>
      </c>
    </row>
    <row r="791" spans="1:6" x14ac:dyDescent="0.25">
      <c r="A791">
        <v>0</v>
      </c>
      <c r="B791" t="s">
        <v>324</v>
      </c>
      <c r="C791" t="s">
        <v>334</v>
      </c>
      <c r="D791" s="41">
        <v>44509</v>
      </c>
      <c r="E791">
        <v>81</v>
      </c>
      <c r="F791">
        <v>77</v>
      </c>
    </row>
    <row r="792" spans="1:6" x14ac:dyDescent="0.25">
      <c r="A792">
        <v>1</v>
      </c>
      <c r="B792" t="s">
        <v>335</v>
      </c>
      <c r="C792" t="s">
        <v>325</v>
      </c>
      <c r="D792" s="41">
        <v>44509</v>
      </c>
      <c r="E792">
        <v>75</v>
      </c>
      <c r="F792">
        <v>68</v>
      </c>
    </row>
    <row r="793" spans="1:6" x14ac:dyDescent="0.25">
      <c r="A793">
        <v>1</v>
      </c>
      <c r="B793" t="s">
        <v>335</v>
      </c>
      <c r="C793" t="s">
        <v>326</v>
      </c>
      <c r="D793" s="41">
        <v>44509</v>
      </c>
      <c r="E793">
        <v>85</v>
      </c>
      <c r="F793">
        <v>80</v>
      </c>
    </row>
    <row r="794" spans="1:6" x14ac:dyDescent="0.25">
      <c r="A794">
        <v>1</v>
      </c>
      <c r="B794" t="s">
        <v>335</v>
      </c>
      <c r="C794" t="s">
        <v>327</v>
      </c>
      <c r="D794" s="41">
        <v>44509</v>
      </c>
      <c r="E794">
        <v>86</v>
      </c>
      <c r="F794">
        <v>77</v>
      </c>
    </row>
    <row r="795" spans="1:6" x14ac:dyDescent="0.25">
      <c r="A795">
        <v>1</v>
      </c>
      <c r="B795" t="s">
        <v>335</v>
      </c>
      <c r="C795" t="s">
        <v>328</v>
      </c>
      <c r="D795" s="41">
        <v>44509</v>
      </c>
      <c r="E795">
        <v>80</v>
      </c>
      <c r="F795">
        <v>73</v>
      </c>
    </row>
    <row r="796" spans="1:6" x14ac:dyDescent="0.25">
      <c r="A796">
        <v>1</v>
      </c>
      <c r="B796" t="s">
        <v>335</v>
      </c>
      <c r="C796" t="s">
        <v>329</v>
      </c>
      <c r="D796" s="41">
        <v>44509</v>
      </c>
      <c r="E796">
        <v>81</v>
      </c>
      <c r="F796">
        <v>76</v>
      </c>
    </row>
    <row r="797" spans="1:6" x14ac:dyDescent="0.25">
      <c r="A797">
        <v>1</v>
      </c>
      <c r="B797" t="s">
        <v>335</v>
      </c>
      <c r="C797" t="s">
        <v>330</v>
      </c>
      <c r="D797" s="41">
        <v>44509</v>
      </c>
      <c r="E797">
        <v>85</v>
      </c>
      <c r="F797">
        <v>82</v>
      </c>
    </row>
    <row r="798" spans="1:6" x14ac:dyDescent="0.25">
      <c r="A798">
        <v>1</v>
      </c>
      <c r="B798" t="s">
        <v>335</v>
      </c>
      <c r="C798" t="s">
        <v>331</v>
      </c>
      <c r="D798" s="41">
        <v>44509</v>
      </c>
      <c r="E798">
        <v>89</v>
      </c>
      <c r="F798">
        <v>86</v>
      </c>
    </row>
    <row r="799" spans="1:6" x14ac:dyDescent="0.25">
      <c r="A799">
        <v>1</v>
      </c>
      <c r="B799" t="s">
        <v>335</v>
      </c>
      <c r="C799" t="s">
        <v>332</v>
      </c>
      <c r="D799" s="41">
        <v>44509</v>
      </c>
      <c r="E799">
        <v>91</v>
      </c>
      <c r="F799">
        <v>89</v>
      </c>
    </row>
    <row r="800" spans="1:6" x14ac:dyDescent="0.25">
      <c r="A800">
        <v>1</v>
      </c>
      <c r="B800" t="s">
        <v>335</v>
      </c>
      <c r="C800" t="s">
        <v>333</v>
      </c>
      <c r="D800" s="41">
        <v>44509</v>
      </c>
      <c r="E800">
        <v>93</v>
      </c>
      <c r="F800">
        <v>90</v>
      </c>
    </row>
    <row r="801" spans="1:6" x14ac:dyDescent="0.25">
      <c r="A801">
        <v>1</v>
      </c>
      <c r="B801" t="s">
        <v>335</v>
      </c>
      <c r="C801" t="s">
        <v>334</v>
      </c>
      <c r="D801" s="41">
        <v>44509</v>
      </c>
      <c r="E801">
        <v>77</v>
      </c>
      <c r="F801">
        <v>73</v>
      </c>
    </row>
    <row r="802" spans="1:6" x14ac:dyDescent="0.25">
      <c r="A802">
        <v>2</v>
      </c>
      <c r="B802" t="s">
        <v>336</v>
      </c>
      <c r="C802" t="s">
        <v>325</v>
      </c>
      <c r="D802" s="41">
        <v>44509</v>
      </c>
      <c r="E802">
        <v>86</v>
      </c>
      <c r="F802">
        <v>80</v>
      </c>
    </row>
    <row r="803" spans="1:6" x14ac:dyDescent="0.25">
      <c r="A803">
        <v>2</v>
      </c>
      <c r="B803" t="s">
        <v>336</v>
      </c>
      <c r="C803" t="s">
        <v>326</v>
      </c>
      <c r="D803" s="41">
        <v>44509</v>
      </c>
      <c r="E803">
        <v>91</v>
      </c>
      <c r="F803">
        <v>87</v>
      </c>
    </row>
    <row r="804" spans="1:6" x14ac:dyDescent="0.25">
      <c r="A804">
        <v>2</v>
      </c>
      <c r="B804" t="s">
        <v>336</v>
      </c>
      <c r="C804" t="s">
        <v>327</v>
      </c>
      <c r="D804" s="41">
        <v>44509</v>
      </c>
      <c r="E804">
        <v>95</v>
      </c>
      <c r="F804">
        <v>88</v>
      </c>
    </row>
    <row r="805" spans="1:6" x14ac:dyDescent="0.25">
      <c r="A805">
        <v>2</v>
      </c>
      <c r="B805" t="s">
        <v>336</v>
      </c>
      <c r="C805" t="s">
        <v>328</v>
      </c>
      <c r="D805" s="41">
        <v>44509</v>
      </c>
      <c r="E805">
        <v>89</v>
      </c>
      <c r="F805">
        <v>84</v>
      </c>
    </row>
    <row r="806" spans="1:6" x14ac:dyDescent="0.25">
      <c r="A806">
        <v>2</v>
      </c>
      <c r="B806" t="s">
        <v>336</v>
      </c>
      <c r="C806" t="s">
        <v>329</v>
      </c>
      <c r="D806" s="41">
        <v>44509</v>
      </c>
      <c r="E806">
        <v>90</v>
      </c>
      <c r="F806">
        <v>87</v>
      </c>
    </row>
    <row r="807" spans="1:6" x14ac:dyDescent="0.25">
      <c r="A807">
        <v>2</v>
      </c>
      <c r="B807" t="s">
        <v>336</v>
      </c>
      <c r="C807" t="s">
        <v>330</v>
      </c>
      <c r="D807" s="41">
        <v>44509</v>
      </c>
      <c r="E807">
        <v>90</v>
      </c>
      <c r="F807">
        <v>87</v>
      </c>
    </row>
    <row r="808" spans="1:6" x14ac:dyDescent="0.25">
      <c r="A808">
        <v>2</v>
      </c>
      <c r="B808" t="s">
        <v>336</v>
      </c>
      <c r="C808" t="s">
        <v>331</v>
      </c>
      <c r="D808" s="41">
        <v>44509</v>
      </c>
      <c r="E808">
        <v>91</v>
      </c>
      <c r="F808">
        <v>89</v>
      </c>
    </row>
    <row r="809" spans="1:6" x14ac:dyDescent="0.25">
      <c r="A809">
        <v>2</v>
      </c>
      <c r="B809" t="s">
        <v>336</v>
      </c>
      <c r="C809" t="s">
        <v>332</v>
      </c>
      <c r="D809" s="41">
        <v>44509</v>
      </c>
      <c r="E809">
        <v>91</v>
      </c>
      <c r="F809">
        <v>90</v>
      </c>
    </row>
    <row r="810" spans="1:6" x14ac:dyDescent="0.25">
      <c r="A810">
        <v>2</v>
      </c>
      <c r="B810" t="s">
        <v>336</v>
      </c>
      <c r="C810" t="s">
        <v>333</v>
      </c>
      <c r="D810" s="41">
        <v>44509</v>
      </c>
      <c r="E810">
        <v>93</v>
      </c>
      <c r="F810">
        <v>90</v>
      </c>
    </row>
    <row r="811" spans="1:6" x14ac:dyDescent="0.25">
      <c r="A811">
        <v>2</v>
      </c>
      <c r="B811" t="s">
        <v>336</v>
      </c>
      <c r="C811" t="s">
        <v>334</v>
      </c>
      <c r="D811" s="41">
        <v>44509</v>
      </c>
      <c r="E811">
        <v>80</v>
      </c>
      <c r="F811">
        <v>77</v>
      </c>
    </row>
    <row r="812" spans="1:6" x14ac:dyDescent="0.25">
      <c r="A812">
        <v>3</v>
      </c>
      <c r="B812" t="s">
        <v>337</v>
      </c>
      <c r="C812" t="s">
        <v>325</v>
      </c>
      <c r="D812" s="41">
        <v>44509</v>
      </c>
      <c r="E812">
        <v>92</v>
      </c>
      <c r="F812">
        <v>88</v>
      </c>
    </row>
    <row r="813" spans="1:6" x14ac:dyDescent="0.25">
      <c r="A813">
        <v>3</v>
      </c>
      <c r="B813" t="s">
        <v>337</v>
      </c>
      <c r="C813" t="s">
        <v>326</v>
      </c>
      <c r="D813" s="41">
        <v>44509</v>
      </c>
      <c r="E813">
        <v>94</v>
      </c>
      <c r="F813">
        <v>91</v>
      </c>
    </row>
    <row r="814" spans="1:6" x14ac:dyDescent="0.25">
      <c r="A814">
        <v>3</v>
      </c>
      <c r="B814" t="s">
        <v>337</v>
      </c>
      <c r="C814" t="s">
        <v>327</v>
      </c>
      <c r="D814" s="41">
        <v>44509</v>
      </c>
      <c r="E814">
        <v>100</v>
      </c>
      <c r="F814">
        <v>98</v>
      </c>
    </row>
    <row r="815" spans="1:6" x14ac:dyDescent="0.25">
      <c r="A815">
        <v>3</v>
      </c>
      <c r="B815" t="s">
        <v>337</v>
      </c>
      <c r="C815" t="s">
        <v>328</v>
      </c>
      <c r="D815" s="41">
        <v>44509</v>
      </c>
      <c r="E815">
        <v>95</v>
      </c>
      <c r="F815">
        <v>91</v>
      </c>
    </row>
    <row r="816" spans="1:6" x14ac:dyDescent="0.25">
      <c r="A816">
        <v>3</v>
      </c>
      <c r="B816" t="s">
        <v>337</v>
      </c>
      <c r="C816" t="s">
        <v>329</v>
      </c>
      <c r="D816" s="41">
        <v>44509</v>
      </c>
      <c r="E816">
        <v>92</v>
      </c>
      <c r="F816">
        <v>89</v>
      </c>
    </row>
    <row r="817" spans="1:6" x14ac:dyDescent="0.25">
      <c r="A817">
        <v>3</v>
      </c>
      <c r="B817" t="s">
        <v>337</v>
      </c>
      <c r="C817" t="s">
        <v>330</v>
      </c>
      <c r="D817" s="41">
        <v>44509</v>
      </c>
      <c r="E817">
        <v>89</v>
      </c>
      <c r="F817">
        <v>87</v>
      </c>
    </row>
    <row r="818" spans="1:6" x14ac:dyDescent="0.25">
      <c r="A818">
        <v>3</v>
      </c>
      <c r="B818" t="s">
        <v>337</v>
      </c>
      <c r="C818" t="s">
        <v>331</v>
      </c>
      <c r="D818" s="41">
        <v>44509</v>
      </c>
      <c r="E818">
        <v>90</v>
      </c>
      <c r="F818">
        <v>89</v>
      </c>
    </row>
    <row r="819" spans="1:6" x14ac:dyDescent="0.25">
      <c r="A819">
        <v>3</v>
      </c>
      <c r="B819" t="s">
        <v>337</v>
      </c>
      <c r="C819" t="s">
        <v>332</v>
      </c>
      <c r="D819" s="41">
        <v>44509</v>
      </c>
      <c r="E819">
        <v>91</v>
      </c>
      <c r="F819">
        <v>89</v>
      </c>
    </row>
    <row r="820" spans="1:6" x14ac:dyDescent="0.25">
      <c r="A820">
        <v>3</v>
      </c>
      <c r="B820" t="s">
        <v>337</v>
      </c>
      <c r="C820" t="s">
        <v>333</v>
      </c>
      <c r="D820" s="41">
        <v>44509</v>
      </c>
      <c r="E820">
        <v>94</v>
      </c>
      <c r="F820">
        <v>91</v>
      </c>
    </row>
    <row r="821" spans="1:6" x14ac:dyDescent="0.25">
      <c r="A821">
        <v>3</v>
      </c>
      <c r="B821" t="s">
        <v>337</v>
      </c>
      <c r="C821" t="s">
        <v>334</v>
      </c>
      <c r="D821" s="41">
        <v>44509</v>
      </c>
      <c r="E821">
        <v>86</v>
      </c>
      <c r="F821">
        <v>83</v>
      </c>
    </row>
    <row r="822" spans="1:6" x14ac:dyDescent="0.25">
      <c r="A822">
        <v>4</v>
      </c>
      <c r="B822" t="s">
        <v>338</v>
      </c>
      <c r="C822" t="s">
        <v>325</v>
      </c>
      <c r="D822" s="41">
        <v>44509</v>
      </c>
      <c r="E822">
        <v>88</v>
      </c>
      <c r="F822">
        <v>81</v>
      </c>
    </row>
    <row r="823" spans="1:6" x14ac:dyDescent="0.25">
      <c r="A823">
        <v>4</v>
      </c>
      <c r="B823" t="s">
        <v>338</v>
      </c>
      <c r="C823" t="s">
        <v>326</v>
      </c>
      <c r="D823" s="41">
        <v>44509</v>
      </c>
      <c r="E823">
        <v>91</v>
      </c>
      <c r="F823">
        <v>87</v>
      </c>
    </row>
    <row r="824" spans="1:6" x14ac:dyDescent="0.25">
      <c r="A824">
        <v>4</v>
      </c>
      <c r="B824" t="s">
        <v>338</v>
      </c>
      <c r="C824" t="s">
        <v>327</v>
      </c>
      <c r="D824" s="41">
        <v>44509</v>
      </c>
      <c r="E824">
        <v>92</v>
      </c>
      <c r="F824">
        <v>84</v>
      </c>
    </row>
    <row r="825" spans="1:6" x14ac:dyDescent="0.25">
      <c r="A825">
        <v>4</v>
      </c>
      <c r="B825" t="s">
        <v>338</v>
      </c>
      <c r="C825" t="s">
        <v>328</v>
      </c>
      <c r="D825" s="41">
        <v>44509</v>
      </c>
      <c r="E825">
        <v>88</v>
      </c>
      <c r="F825">
        <v>82</v>
      </c>
    </row>
    <row r="826" spans="1:6" x14ac:dyDescent="0.25">
      <c r="A826">
        <v>4</v>
      </c>
      <c r="B826" t="s">
        <v>338</v>
      </c>
      <c r="C826" t="s">
        <v>329</v>
      </c>
      <c r="D826" s="41">
        <v>44509</v>
      </c>
      <c r="E826">
        <v>88</v>
      </c>
      <c r="F826">
        <v>84</v>
      </c>
    </row>
    <row r="827" spans="1:6" x14ac:dyDescent="0.25">
      <c r="A827">
        <v>4</v>
      </c>
      <c r="B827" t="s">
        <v>338</v>
      </c>
      <c r="C827" t="s">
        <v>330</v>
      </c>
      <c r="D827" s="41">
        <v>44509</v>
      </c>
      <c r="E827">
        <v>90</v>
      </c>
      <c r="F827">
        <v>87</v>
      </c>
    </row>
    <row r="828" spans="1:6" x14ac:dyDescent="0.25">
      <c r="A828">
        <v>4</v>
      </c>
      <c r="B828" t="s">
        <v>338</v>
      </c>
      <c r="C828" t="s">
        <v>331</v>
      </c>
      <c r="D828" s="41">
        <v>44509</v>
      </c>
      <c r="E828">
        <v>92</v>
      </c>
      <c r="F828">
        <v>91</v>
      </c>
    </row>
    <row r="829" spans="1:6" x14ac:dyDescent="0.25">
      <c r="A829">
        <v>4</v>
      </c>
      <c r="B829" t="s">
        <v>338</v>
      </c>
      <c r="C829" t="s">
        <v>332</v>
      </c>
      <c r="D829" s="41">
        <v>44509</v>
      </c>
      <c r="E829">
        <v>94</v>
      </c>
      <c r="F829">
        <v>93</v>
      </c>
    </row>
    <row r="830" spans="1:6" x14ac:dyDescent="0.25">
      <c r="A830">
        <v>4</v>
      </c>
      <c r="B830" t="s">
        <v>338</v>
      </c>
      <c r="C830" t="s">
        <v>333</v>
      </c>
      <c r="D830" s="41">
        <v>44509</v>
      </c>
      <c r="E830">
        <v>96</v>
      </c>
      <c r="F830">
        <v>93</v>
      </c>
    </row>
    <row r="831" spans="1:6" x14ac:dyDescent="0.25">
      <c r="A831">
        <v>4</v>
      </c>
      <c r="B831" t="s">
        <v>338</v>
      </c>
      <c r="C831" t="s">
        <v>334</v>
      </c>
      <c r="D831" s="41">
        <v>44509</v>
      </c>
      <c r="E831">
        <v>83</v>
      </c>
      <c r="F831">
        <v>79</v>
      </c>
    </row>
    <row r="832" spans="1:6" x14ac:dyDescent="0.25">
      <c r="A832">
        <v>5</v>
      </c>
      <c r="B832" t="s">
        <v>339</v>
      </c>
      <c r="C832" t="s">
        <v>325</v>
      </c>
      <c r="D832" s="41">
        <v>44509</v>
      </c>
      <c r="E832">
        <v>66</v>
      </c>
      <c r="F832">
        <v>56</v>
      </c>
    </row>
    <row r="833" spans="1:6" x14ac:dyDescent="0.25">
      <c r="A833">
        <v>5</v>
      </c>
      <c r="B833" t="s">
        <v>339</v>
      </c>
      <c r="C833" t="s">
        <v>326</v>
      </c>
      <c r="D833" s="41">
        <v>44509</v>
      </c>
      <c r="E833">
        <v>81</v>
      </c>
      <c r="F833">
        <v>74</v>
      </c>
    </row>
    <row r="834" spans="1:6" x14ac:dyDescent="0.25">
      <c r="A834">
        <v>5</v>
      </c>
      <c r="B834" t="s">
        <v>339</v>
      </c>
      <c r="C834" t="s">
        <v>327</v>
      </c>
      <c r="D834" s="41">
        <v>44509</v>
      </c>
      <c r="E834">
        <v>80</v>
      </c>
      <c r="F834">
        <v>68</v>
      </c>
    </row>
    <row r="835" spans="1:6" x14ac:dyDescent="0.25">
      <c r="A835">
        <v>5</v>
      </c>
      <c r="B835" t="s">
        <v>339</v>
      </c>
      <c r="C835" t="s">
        <v>328</v>
      </c>
      <c r="D835" s="41">
        <v>44509</v>
      </c>
      <c r="E835">
        <v>77</v>
      </c>
      <c r="F835">
        <v>67</v>
      </c>
    </row>
    <row r="836" spans="1:6" x14ac:dyDescent="0.25">
      <c r="A836">
        <v>5</v>
      </c>
      <c r="B836" t="s">
        <v>339</v>
      </c>
      <c r="C836" t="s">
        <v>329</v>
      </c>
      <c r="D836" s="41">
        <v>44509</v>
      </c>
      <c r="E836">
        <v>81</v>
      </c>
      <c r="F836">
        <v>73</v>
      </c>
    </row>
    <row r="837" spans="1:6" x14ac:dyDescent="0.25">
      <c r="A837">
        <v>5</v>
      </c>
      <c r="B837" t="s">
        <v>339</v>
      </c>
      <c r="C837" t="s">
        <v>330</v>
      </c>
      <c r="D837" s="41">
        <v>44509</v>
      </c>
      <c r="E837">
        <v>85</v>
      </c>
      <c r="F837">
        <v>79</v>
      </c>
    </row>
    <row r="838" spans="1:6" x14ac:dyDescent="0.25">
      <c r="A838">
        <v>5</v>
      </c>
      <c r="B838" t="s">
        <v>339</v>
      </c>
      <c r="C838" t="s">
        <v>331</v>
      </c>
      <c r="D838" s="41">
        <v>44509</v>
      </c>
      <c r="E838">
        <v>86</v>
      </c>
      <c r="F838">
        <v>83</v>
      </c>
    </row>
    <row r="839" spans="1:6" x14ac:dyDescent="0.25">
      <c r="A839">
        <v>5</v>
      </c>
      <c r="B839" t="s">
        <v>339</v>
      </c>
      <c r="C839" t="s">
        <v>332</v>
      </c>
      <c r="D839" s="41">
        <v>44509</v>
      </c>
      <c r="E839">
        <v>89</v>
      </c>
      <c r="F839">
        <v>86</v>
      </c>
    </row>
    <row r="840" spans="1:6" x14ac:dyDescent="0.25">
      <c r="A840">
        <v>5</v>
      </c>
      <c r="B840" t="s">
        <v>339</v>
      </c>
      <c r="C840" t="s">
        <v>333</v>
      </c>
      <c r="D840" s="41">
        <v>44509</v>
      </c>
      <c r="E840">
        <v>91</v>
      </c>
      <c r="F840">
        <v>87</v>
      </c>
    </row>
    <row r="841" spans="1:6" x14ac:dyDescent="0.25">
      <c r="A841">
        <v>5</v>
      </c>
      <c r="B841" t="s">
        <v>339</v>
      </c>
      <c r="C841" t="s">
        <v>334</v>
      </c>
      <c r="D841" s="41">
        <v>44509</v>
      </c>
      <c r="E841">
        <v>71</v>
      </c>
      <c r="F841">
        <v>64</v>
      </c>
    </row>
    <row r="842" spans="1:6" x14ac:dyDescent="0.25">
      <c r="A842">
        <v>0</v>
      </c>
      <c r="B842" t="s">
        <v>324</v>
      </c>
      <c r="C842" t="s">
        <v>325</v>
      </c>
      <c r="D842" s="41">
        <v>44512</v>
      </c>
      <c r="E842">
        <v>85</v>
      </c>
      <c r="F842">
        <v>78</v>
      </c>
    </row>
    <row r="843" spans="1:6" x14ac:dyDescent="0.25">
      <c r="A843">
        <v>0</v>
      </c>
      <c r="B843" t="s">
        <v>324</v>
      </c>
      <c r="C843" t="s">
        <v>326</v>
      </c>
      <c r="D843" s="41">
        <v>44512</v>
      </c>
      <c r="E843">
        <v>90</v>
      </c>
      <c r="F843">
        <v>86</v>
      </c>
    </row>
    <row r="844" spans="1:6" x14ac:dyDescent="0.25">
      <c r="A844">
        <v>0</v>
      </c>
      <c r="B844" t="s">
        <v>324</v>
      </c>
      <c r="C844" t="s">
        <v>327</v>
      </c>
      <c r="D844" s="41">
        <v>44512</v>
      </c>
      <c r="E844">
        <v>95</v>
      </c>
      <c r="F844">
        <v>88</v>
      </c>
    </row>
    <row r="845" spans="1:6" x14ac:dyDescent="0.25">
      <c r="A845">
        <v>0</v>
      </c>
      <c r="B845" t="s">
        <v>324</v>
      </c>
      <c r="C845" t="s">
        <v>328</v>
      </c>
      <c r="D845" s="41">
        <v>44512</v>
      </c>
      <c r="E845">
        <v>89</v>
      </c>
      <c r="F845">
        <v>84</v>
      </c>
    </row>
    <row r="846" spans="1:6" x14ac:dyDescent="0.25">
      <c r="A846">
        <v>0</v>
      </c>
      <c r="B846" t="s">
        <v>324</v>
      </c>
      <c r="C846" t="s">
        <v>329</v>
      </c>
      <c r="D846" s="41">
        <v>44512</v>
      </c>
      <c r="E846">
        <v>89</v>
      </c>
      <c r="F846">
        <v>85</v>
      </c>
    </row>
    <row r="847" spans="1:6" x14ac:dyDescent="0.25">
      <c r="A847">
        <v>0</v>
      </c>
      <c r="B847" t="s">
        <v>324</v>
      </c>
      <c r="C847" t="s">
        <v>330</v>
      </c>
      <c r="D847" s="41">
        <v>44512</v>
      </c>
      <c r="E847">
        <v>89</v>
      </c>
      <c r="F847">
        <v>86</v>
      </c>
    </row>
    <row r="848" spans="1:6" x14ac:dyDescent="0.25">
      <c r="A848">
        <v>0</v>
      </c>
      <c r="B848" t="s">
        <v>324</v>
      </c>
      <c r="C848" t="s">
        <v>331</v>
      </c>
      <c r="D848" s="41">
        <v>44512</v>
      </c>
      <c r="E848">
        <v>91</v>
      </c>
      <c r="F848">
        <v>89</v>
      </c>
    </row>
    <row r="849" spans="1:6" x14ac:dyDescent="0.25">
      <c r="A849">
        <v>0</v>
      </c>
      <c r="B849" t="s">
        <v>324</v>
      </c>
      <c r="C849" t="s">
        <v>332</v>
      </c>
      <c r="D849" s="41">
        <v>44512</v>
      </c>
      <c r="E849">
        <v>92</v>
      </c>
      <c r="F849">
        <v>90</v>
      </c>
    </row>
    <row r="850" spans="1:6" x14ac:dyDescent="0.25">
      <c r="A850">
        <v>0</v>
      </c>
      <c r="B850" t="s">
        <v>324</v>
      </c>
      <c r="C850" t="s">
        <v>333</v>
      </c>
      <c r="D850" s="41">
        <v>44512</v>
      </c>
      <c r="E850">
        <v>94</v>
      </c>
      <c r="F850">
        <v>91</v>
      </c>
    </row>
    <row r="851" spans="1:6" x14ac:dyDescent="0.25">
      <c r="A851">
        <v>0</v>
      </c>
      <c r="B851" t="s">
        <v>324</v>
      </c>
      <c r="C851" t="s">
        <v>334</v>
      </c>
      <c r="D851" s="41">
        <v>44512</v>
      </c>
      <c r="E851">
        <v>81</v>
      </c>
      <c r="F851">
        <v>78</v>
      </c>
    </row>
    <row r="852" spans="1:6" x14ac:dyDescent="0.25">
      <c r="A852">
        <v>1</v>
      </c>
      <c r="B852" t="s">
        <v>335</v>
      </c>
      <c r="C852" t="s">
        <v>325</v>
      </c>
      <c r="D852" s="41">
        <v>44512</v>
      </c>
      <c r="E852">
        <v>75</v>
      </c>
      <c r="F852">
        <v>68</v>
      </c>
    </row>
    <row r="853" spans="1:6" x14ac:dyDescent="0.25">
      <c r="A853">
        <v>1</v>
      </c>
      <c r="B853" t="s">
        <v>335</v>
      </c>
      <c r="C853" t="s">
        <v>326</v>
      </c>
      <c r="D853" s="41">
        <v>44512</v>
      </c>
      <c r="E853">
        <v>86</v>
      </c>
      <c r="F853">
        <v>81</v>
      </c>
    </row>
    <row r="854" spans="1:6" x14ac:dyDescent="0.25">
      <c r="A854">
        <v>1</v>
      </c>
      <c r="B854" t="s">
        <v>335</v>
      </c>
      <c r="C854" t="s">
        <v>327</v>
      </c>
      <c r="D854" s="41">
        <v>44512</v>
      </c>
      <c r="E854">
        <v>86</v>
      </c>
      <c r="F854">
        <v>78</v>
      </c>
    </row>
    <row r="855" spans="1:6" x14ac:dyDescent="0.25">
      <c r="A855">
        <v>1</v>
      </c>
      <c r="B855" t="s">
        <v>335</v>
      </c>
      <c r="C855" t="s">
        <v>328</v>
      </c>
      <c r="D855" s="41">
        <v>44512</v>
      </c>
      <c r="E855">
        <v>80</v>
      </c>
      <c r="F855">
        <v>74</v>
      </c>
    </row>
    <row r="856" spans="1:6" x14ac:dyDescent="0.25">
      <c r="A856">
        <v>1</v>
      </c>
      <c r="B856" t="s">
        <v>335</v>
      </c>
      <c r="C856" t="s">
        <v>329</v>
      </c>
      <c r="D856" s="41">
        <v>44512</v>
      </c>
      <c r="E856">
        <v>82</v>
      </c>
      <c r="F856">
        <v>77</v>
      </c>
    </row>
    <row r="857" spans="1:6" x14ac:dyDescent="0.25">
      <c r="A857">
        <v>1</v>
      </c>
      <c r="B857" t="s">
        <v>335</v>
      </c>
      <c r="C857" t="s">
        <v>330</v>
      </c>
      <c r="D857" s="41">
        <v>44512</v>
      </c>
      <c r="E857">
        <v>85</v>
      </c>
      <c r="F857">
        <v>82</v>
      </c>
    </row>
    <row r="858" spans="1:6" x14ac:dyDescent="0.25">
      <c r="A858">
        <v>1</v>
      </c>
      <c r="B858" t="s">
        <v>335</v>
      </c>
      <c r="C858" t="s">
        <v>331</v>
      </c>
      <c r="D858" s="41">
        <v>44512</v>
      </c>
      <c r="E858">
        <v>89</v>
      </c>
      <c r="F858">
        <v>86</v>
      </c>
    </row>
    <row r="859" spans="1:6" x14ac:dyDescent="0.25">
      <c r="A859">
        <v>1</v>
      </c>
      <c r="B859" t="s">
        <v>335</v>
      </c>
      <c r="C859" t="s">
        <v>332</v>
      </c>
      <c r="D859" s="41">
        <v>44512</v>
      </c>
      <c r="E859">
        <v>91</v>
      </c>
      <c r="F859">
        <v>89</v>
      </c>
    </row>
    <row r="860" spans="1:6" x14ac:dyDescent="0.25">
      <c r="A860">
        <v>1</v>
      </c>
      <c r="B860" t="s">
        <v>335</v>
      </c>
      <c r="C860" t="s">
        <v>333</v>
      </c>
      <c r="D860" s="41">
        <v>44512</v>
      </c>
      <c r="E860">
        <v>93</v>
      </c>
      <c r="F860">
        <v>90</v>
      </c>
    </row>
    <row r="861" spans="1:6" x14ac:dyDescent="0.25">
      <c r="A861">
        <v>1</v>
      </c>
      <c r="B861" t="s">
        <v>335</v>
      </c>
      <c r="C861" t="s">
        <v>334</v>
      </c>
      <c r="D861" s="41">
        <v>44512</v>
      </c>
      <c r="E861">
        <v>77</v>
      </c>
      <c r="F861">
        <v>73</v>
      </c>
    </row>
    <row r="862" spans="1:6" x14ac:dyDescent="0.25">
      <c r="A862">
        <v>2</v>
      </c>
      <c r="B862" t="s">
        <v>336</v>
      </c>
      <c r="C862" t="s">
        <v>325</v>
      </c>
      <c r="D862" s="41">
        <v>44512</v>
      </c>
      <c r="E862">
        <v>86</v>
      </c>
      <c r="F862">
        <v>80</v>
      </c>
    </row>
    <row r="863" spans="1:6" x14ac:dyDescent="0.25">
      <c r="A863">
        <v>2</v>
      </c>
      <c r="B863" t="s">
        <v>336</v>
      </c>
      <c r="C863" t="s">
        <v>326</v>
      </c>
      <c r="D863" s="41">
        <v>44512</v>
      </c>
      <c r="E863">
        <v>91</v>
      </c>
      <c r="F863">
        <v>87</v>
      </c>
    </row>
    <row r="864" spans="1:6" x14ac:dyDescent="0.25">
      <c r="A864">
        <v>2</v>
      </c>
      <c r="B864" t="s">
        <v>336</v>
      </c>
      <c r="C864" t="s">
        <v>327</v>
      </c>
      <c r="D864" s="41">
        <v>44512</v>
      </c>
      <c r="E864">
        <v>96</v>
      </c>
      <c r="F864">
        <v>89</v>
      </c>
    </row>
    <row r="865" spans="1:6" x14ac:dyDescent="0.25">
      <c r="A865">
        <v>2</v>
      </c>
      <c r="B865" t="s">
        <v>336</v>
      </c>
      <c r="C865" t="s">
        <v>328</v>
      </c>
      <c r="D865" s="41">
        <v>44512</v>
      </c>
      <c r="E865">
        <v>89</v>
      </c>
      <c r="F865">
        <v>84</v>
      </c>
    </row>
    <row r="866" spans="1:6" x14ac:dyDescent="0.25">
      <c r="A866">
        <v>2</v>
      </c>
      <c r="B866" t="s">
        <v>336</v>
      </c>
      <c r="C866" t="s">
        <v>329</v>
      </c>
      <c r="D866" s="41">
        <v>44512</v>
      </c>
      <c r="E866">
        <v>91</v>
      </c>
      <c r="F866">
        <v>87</v>
      </c>
    </row>
    <row r="867" spans="1:6" x14ac:dyDescent="0.25">
      <c r="A867">
        <v>2</v>
      </c>
      <c r="B867" t="s">
        <v>336</v>
      </c>
      <c r="C867" t="s">
        <v>330</v>
      </c>
      <c r="D867" s="41">
        <v>44512</v>
      </c>
      <c r="E867">
        <v>90</v>
      </c>
      <c r="F867">
        <v>88</v>
      </c>
    </row>
    <row r="868" spans="1:6" x14ac:dyDescent="0.25">
      <c r="A868">
        <v>2</v>
      </c>
      <c r="B868" t="s">
        <v>336</v>
      </c>
      <c r="C868" t="s">
        <v>331</v>
      </c>
      <c r="D868" s="41">
        <v>44512</v>
      </c>
      <c r="E868">
        <v>92</v>
      </c>
      <c r="F868">
        <v>90</v>
      </c>
    </row>
    <row r="869" spans="1:6" x14ac:dyDescent="0.25">
      <c r="A869">
        <v>2</v>
      </c>
      <c r="B869" t="s">
        <v>336</v>
      </c>
      <c r="C869" t="s">
        <v>332</v>
      </c>
      <c r="D869" s="41">
        <v>44512</v>
      </c>
      <c r="E869">
        <v>92</v>
      </c>
      <c r="F869">
        <v>90</v>
      </c>
    </row>
    <row r="870" spans="1:6" x14ac:dyDescent="0.25">
      <c r="A870">
        <v>2</v>
      </c>
      <c r="B870" t="s">
        <v>336</v>
      </c>
      <c r="C870" t="s">
        <v>333</v>
      </c>
      <c r="D870" s="41">
        <v>44512</v>
      </c>
      <c r="E870">
        <v>93</v>
      </c>
      <c r="F870">
        <v>90</v>
      </c>
    </row>
    <row r="871" spans="1:6" x14ac:dyDescent="0.25">
      <c r="A871">
        <v>2</v>
      </c>
      <c r="B871" t="s">
        <v>336</v>
      </c>
      <c r="C871" t="s">
        <v>334</v>
      </c>
      <c r="D871" s="41">
        <v>44512</v>
      </c>
      <c r="E871">
        <v>81</v>
      </c>
      <c r="F871">
        <v>77</v>
      </c>
    </row>
    <row r="872" spans="1:6" x14ac:dyDescent="0.25">
      <c r="A872">
        <v>3</v>
      </c>
      <c r="B872" t="s">
        <v>337</v>
      </c>
      <c r="C872" t="s">
        <v>325</v>
      </c>
      <c r="D872" s="41">
        <v>44512</v>
      </c>
      <c r="E872">
        <v>92</v>
      </c>
      <c r="F872">
        <v>88</v>
      </c>
    </row>
    <row r="873" spans="1:6" x14ac:dyDescent="0.25">
      <c r="A873">
        <v>3</v>
      </c>
      <c r="B873" t="s">
        <v>337</v>
      </c>
      <c r="C873" t="s">
        <v>326</v>
      </c>
      <c r="D873" s="41">
        <v>44512</v>
      </c>
      <c r="E873">
        <v>94</v>
      </c>
      <c r="F873">
        <v>91</v>
      </c>
    </row>
    <row r="874" spans="1:6" x14ac:dyDescent="0.25">
      <c r="A874">
        <v>3</v>
      </c>
      <c r="B874" t="s">
        <v>337</v>
      </c>
      <c r="C874" t="s">
        <v>327</v>
      </c>
      <c r="D874" s="41">
        <v>44512</v>
      </c>
      <c r="E874">
        <v>100</v>
      </c>
      <c r="F874">
        <v>100</v>
      </c>
    </row>
    <row r="875" spans="1:6" x14ac:dyDescent="0.25">
      <c r="A875">
        <v>3</v>
      </c>
      <c r="B875" t="s">
        <v>337</v>
      </c>
      <c r="C875" t="s">
        <v>328</v>
      </c>
      <c r="D875" s="41">
        <v>44512</v>
      </c>
      <c r="E875">
        <v>95</v>
      </c>
      <c r="F875">
        <v>91</v>
      </c>
    </row>
    <row r="876" spans="1:6" x14ac:dyDescent="0.25">
      <c r="A876">
        <v>3</v>
      </c>
      <c r="B876" t="s">
        <v>337</v>
      </c>
      <c r="C876" t="s">
        <v>329</v>
      </c>
      <c r="D876" s="41">
        <v>44512</v>
      </c>
      <c r="E876">
        <v>92</v>
      </c>
      <c r="F876">
        <v>89</v>
      </c>
    </row>
    <row r="877" spans="1:6" x14ac:dyDescent="0.25">
      <c r="A877">
        <v>3</v>
      </c>
      <c r="B877" t="s">
        <v>337</v>
      </c>
      <c r="C877" t="s">
        <v>330</v>
      </c>
      <c r="D877" s="41">
        <v>44512</v>
      </c>
      <c r="E877">
        <v>90</v>
      </c>
      <c r="F877">
        <v>87</v>
      </c>
    </row>
    <row r="878" spans="1:6" x14ac:dyDescent="0.25">
      <c r="A878">
        <v>3</v>
      </c>
      <c r="B878" t="s">
        <v>337</v>
      </c>
      <c r="C878" t="s">
        <v>331</v>
      </c>
      <c r="D878" s="41">
        <v>44512</v>
      </c>
      <c r="E878">
        <v>91</v>
      </c>
      <c r="F878">
        <v>89</v>
      </c>
    </row>
    <row r="879" spans="1:6" x14ac:dyDescent="0.25">
      <c r="A879">
        <v>3</v>
      </c>
      <c r="B879" t="s">
        <v>337</v>
      </c>
      <c r="C879" t="s">
        <v>332</v>
      </c>
      <c r="D879" s="41">
        <v>44512</v>
      </c>
      <c r="E879">
        <v>91</v>
      </c>
      <c r="F879">
        <v>90</v>
      </c>
    </row>
    <row r="880" spans="1:6" x14ac:dyDescent="0.25">
      <c r="A880">
        <v>3</v>
      </c>
      <c r="B880" t="s">
        <v>337</v>
      </c>
      <c r="C880" t="s">
        <v>333</v>
      </c>
      <c r="D880" s="41">
        <v>44512</v>
      </c>
      <c r="E880">
        <v>94</v>
      </c>
      <c r="F880">
        <v>91</v>
      </c>
    </row>
    <row r="881" spans="1:6" x14ac:dyDescent="0.25">
      <c r="A881">
        <v>3</v>
      </c>
      <c r="B881" t="s">
        <v>337</v>
      </c>
      <c r="C881" t="s">
        <v>334</v>
      </c>
      <c r="D881" s="41">
        <v>44512</v>
      </c>
      <c r="E881">
        <v>86</v>
      </c>
      <c r="F881">
        <v>83</v>
      </c>
    </row>
    <row r="882" spans="1:6" x14ac:dyDescent="0.25">
      <c r="A882">
        <v>4</v>
      </c>
      <c r="B882" t="s">
        <v>338</v>
      </c>
      <c r="C882" t="s">
        <v>325</v>
      </c>
      <c r="D882" s="41">
        <v>44512</v>
      </c>
      <c r="E882">
        <v>88</v>
      </c>
      <c r="F882">
        <v>81</v>
      </c>
    </row>
    <row r="883" spans="1:6" x14ac:dyDescent="0.25">
      <c r="A883">
        <v>4</v>
      </c>
      <c r="B883" t="s">
        <v>338</v>
      </c>
      <c r="C883" t="s">
        <v>326</v>
      </c>
      <c r="D883" s="41">
        <v>44512</v>
      </c>
      <c r="E883">
        <v>91</v>
      </c>
      <c r="F883">
        <v>87</v>
      </c>
    </row>
    <row r="884" spans="1:6" x14ac:dyDescent="0.25">
      <c r="A884">
        <v>4</v>
      </c>
      <c r="B884" t="s">
        <v>338</v>
      </c>
      <c r="C884" t="s">
        <v>327</v>
      </c>
      <c r="D884" s="41">
        <v>44512</v>
      </c>
      <c r="E884">
        <v>93</v>
      </c>
      <c r="F884">
        <v>85</v>
      </c>
    </row>
    <row r="885" spans="1:6" x14ac:dyDescent="0.25">
      <c r="A885">
        <v>4</v>
      </c>
      <c r="B885" t="s">
        <v>338</v>
      </c>
      <c r="C885" t="s">
        <v>328</v>
      </c>
      <c r="D885" s="41">
        <v>44512</v>
      </c>
      <c r="E885">
        <v>88</v>
      </c>
      <c r="F885">
        <v>82</v>
      </c>
    </row>
    <row r="886" spans="1:6" x14ac:dyDescent="0.25">
      <c r="A886">
        <v>4</v>
      </c>
      <c r="B886" t="s">
        <v>338</v>
      </c>
      <c r="C886" t="s">
        <v>329</v>
      </c>
      <c r="D886" s="41">
        <v>44512</v>
      </c>
      <c r="E886">
        <v>89</v>
      </c>
      <c r="F886">
        <v>85</v>
      </c>
    </row>
    <row r="887" spans="1:6" x14ac:dyDescent="0.25">
      <c r="A887">
        <v>4</v>
      </c>
      <c r="B887" t="s">
        <v>338</v>
      </c>
      <c r="C887" t="s">
        <v>330</v>
      </c>
      <c r="D887" s="41">
        <v>44512</v>
      </c>
      <c r="E887">
        <v>90</v>
      </c>
      <c r="F887">
        <v>88</v>
      </c>
    </row>
    <row r="888" spans="1:6" x14ac:dyDescent="0.25">
      <c r="A888">
        <v>4</v>
      </c>
      <c r="B888" t="s">
        <v>338</v>
      </c>
      <c r="C888" t="s">
        <v>331</v>
      </c>
      <c r="D888" s="41">
        <v>44512</v>
      </c>
      <c r="E888">
        <v>93</v>
      </c>
      <c r="F888">
        <v>91</v>
      </c>
    </row>
    <row r="889" spans="1:6" x14ac:dyDescent="0.25">
      <c r="A889">
        <v>4</v>
      </c>
      <c r="B889" t="s">
        <v>338</v>
      </c>
      <c r="C889" t="s">
        <v>332</v>
      </c>
      <c r="D889" s="41">
        <v>44512</v>
      </c>
      <c r="E889">
        <v>94</v>
      </c>
      <c r="F889">
        <v>93</v>
      </c>
    </row>
    <row r="890" spans="1:6" x14ac:dyDescent="0.25">
      <c r="A890">
        <v>4</v>
      </c>
      <c r="B890" t="s">
        <v>338</v>
      </c>
      <c r="C890" t="s">
        <v>333</v>
      </c>
      <c r="D890" s="41">
        <v>44512</v>
      </c>
      <c r="E890">
        <v>96</v>
      </c>
      <c r="F890">
        <v>93</v>
      </c>
    </row>
    <row r="891" spans="1:6" x14ac:dyDescent="0.25">
      <c r="A891">
        <v>4</v>
      </c>
      <c r="B891" t="s">
        <v>338</v>
      </c>
      <c r="C891" t="s">
        <v>334</v>
      </c>
      <c r="D891" s="41">
        <v>44512</v>
      </c>
      <c r="E891">
        <v>83</v>
      </c>
      <c r="F891">
        <v>79</v>
      </c>
    </row>
    <row r="892" spans="1:6" x14ac:dyDescent="0.25">
      <c r="A892">
        <v>5</v>
      </c>
      <c r="B892" t="s">
        <v>339</v>
      </c>
      <c r="C892" t="s">
        <v>325</v>
      </c>
      <c r="D892" s="41">
        <v>44512</v>
      </c>
      <c r="E892">
        <v>66</v>
      </c>
      <c r="F892">
        <v>57</v>
      </c>
    </row>
    <row r="893" spans="1:6" x14ac:dyDescent="0.25">
      <c r="A893">
        <v>5</v>
      </c>
      <c r="B893" t="s">
        <v>339</v>
      </c>
      <c r="C893" t="s">
        <v>326</v>
      </c>
      <c r="D893" s="41">
        <v>44512</v>
      </c>
      <c r="E893">
        <v>82</v>
      </c>
      <c r="F893">
        <v>74</v>
      </c>
    </row>
    <row r="894" spans="1:6" x14ac:dyDescent="0.25">
      <c r="A894">
        <v>5</v>
      </c>
      <c r="B894" t="s">
        <v>339</v>
      </c>
      <c r="C894" t="s">
        <v>327</v>
      </c>
      <c r="D894" s="41">
        <v>44512</v>
      </c>
      <c r="E894">
        <v>80</v>
      </c>
      <c r="F894">
        <v>68</v>
      </c>
    </row>
    <row r="895" spans="1:6" x14ac:dyDescent="0.25">
      <c r="A895">
        <v>5</v>
      </c>
      <c r="B895" t="s">
        <v>339</v>
      </c>
      <c r="C895" t="s">
        <v>328</v>
      </c>
      <c r="D895" s="41">
        <v>44512</v>
      </c>
      <c r="E895">
        <v>78</v>
      </c>
      <c r="F895">
        <v>68</v>
      </c>
    </row>
    <row r="896" spans="1:6" x14ac:dyDescent="0.25">
      <c r="A896">
        <v>5</v>
      </c>
      <c r="B896" t="s">
        <v>339</v>
      </c>
      <c r="C896" t="s">
        <v>329</v>
      </c>
      <c r="D896" s="41">
        <v>44512</v>
      </c>
      <c r="E896">
        <v>81</v>
      </c>
      <c r="F896">
        <v>74</v>
      </c>
    </row>
    <row r="897" spans="1:7" x14ac:dyDescent="0.25">
      <c r="A897">
        <v>5</v>
      </c>
      <c r="B897" t="s">
        <v>339</v>
      </c>
      <c r="C897" t="s">
        <v>330</v>
      </c>
      <c r="D897" s="41">
        <v>44512</v>
      </c>
      <c r="E897">
        <v>85</v>
      </c>
      <c r="F897">
        <v>79</v>
      </c>
    </row>
    <row r="898" spans="1:7" x14ac:dyDescent="0.25">
      <c r="A898">
        <v>5</v>
      </c>
      <c r="B898" t="s">
        <v>339</v>
      </c>
      <c r="C898" t="s">
        <v>331</v>
      </c>
      <c r="D898" s="41">
        <v>44512</v>
      </c>
      <c r="E898">
        <v>86</v>
      </c>
      <c r="F898">
        <v>83</v>
      </c>
    </row>
    <row r="899" spans="1:7" x14ac:dyDescent="0.25">
      <c r="A899">
        <v>5</v>
      </c>
      <c r="B899" t="s">
        <v>339</v>
      </c>
      <c r="C899" t="s">
        <v>332</v>
      </c>
      <c r="D899" s="41">
        <v>44512</v>
      </c>
      <c r="E899">
        <v>89</v>
      </c>
      <c r="F899">
        <v>86</v>
      </c>
    </row>
    <row r="900" spans="1:7" x14ac:dyDescent="0.25">
      <c r="A900">
        <v>5</v>
      </c>
      <c r="B900" t="s">
        <v>339</v>
      </c>
      <c r="C900" t="s">
        <v>333</v>
      </c>
      <c r="D900" s="41">
        <v>44512</v>
      </c>
      <c r="E900">
        <v>91</v>
      </c>
      <c r="F900">
        <v>87</v>
      </c>
    </row>
    <row r="901" spans="1:7" x14ac:dyDescent="0.25">
      <c r="A901">
        <v>5</v>
      </c>
      <c r="B901" t="s">
        <v>339</v>
      </c>
      <c r="C901" t="s">
        <v>334</v>
      </c>
      <c r="D901" s="41">
        <v>44512</v>
      </c>
      <c r="E901">
        <v>71</v>
      </c>
      <c r="F901">
        <v>65</v>
      </c>
    </row>
    <row r="902" spans="1:7" x14ac:dyDescent="0.25">
      <c r="A902">
        <v>0</v>
      </c>
      <c r="B902" t="s">
        <v>324</v>
      </c>
      <c r="C902" t="s">
        <v>325</v>
      </c>
      <c r="D902" s="41">
        <v>44516</v>
      </c>
      <c r="E902">
        <v>85</v>
      </c>
      <c r="F902">
        <v>79</v>
      </c>
      <c r="G902">
        <v>0</v>
      </c>
    </row>
    <row r="903" spans="1:7" x14ac:dyDescent="0.25">
      <c r="A903">
        <v>0</v>
      </c>
      <c r="B903" t="s">
        <v>324</v>
      </c>
      <c r="C903" t="s">
        <v>326</v>
      </c>
      <c r="D903" s="41">
        <v>44516</v>
      </c>
      <c r="E903">
        <v>91</v>
      </c>
      <c r="F903">
        <v>87</v>
      </c>
      <c r="G903">
        <v>5</v>
      </c>
    </row>
    <row r="904" spans="1:7" x14ac:dyDescent="0.25">
      <c r="A904">
        <v>0</v>
      </c>
      <c r="B904" t="s">
        <v>324</v>
      </c>
      <c r="C904" t="s">
        <v>327</v>
      </c>
      <c r="D904" s="41">
        <v>44516</v>
      </c>
      <c r="E904">
        <v>96</v>
      </c>
      <c r="F904">
        <v>89</v>
      </c>
      <c r="G904">
        <v>1</v>
      </c>
    </row>
    <row r="905" spans="1:7" x14ac:dyDescent="0.25">
      <c r="A905">
        <v>0</v>
      </c>
      <c r="B905" t="s">
        <v>324</v>
      </c>
      <c r="C905" t="s">
        <v>328</v>
      </c>
      <c r="D905" s="41">
        <v>44516</v>
      </c>
      <c r="E905">
        <v>89</v>
      </c>
      <c r="F905">
        <v>84</v>
      </c>
      <c r="G905">
        <v>2</v>
      </c>
    </row>
    <row r="906" spans="1:7" x14ac:dyDescent="0.25">
      <c r="A906">
        <v>0</v>
      </c>
      <c r="B906" t="s">
        <v>324</v>
      </c>
      <c r="C906" t="s">
        <v>329</v>
      </c>
      <c r="D906" s="41">
        <v>44516</v>
      </c>
      <c r="E906">
        <v>89</v>
      </c>
      <c r="F906">
        <v>85</v>
      </c>
      <c r="G906">
        <v>2</v>
      </c>
    </row>
    <row r="907" spans="1:7" x14ac:dyDescent="0.25">
      <c r="A907">
        <v>0</v>
      </c>
      <c r="B907" t="s">
        <v>324</v>
      </c>
      <c r="C907" t="s">
        <v>330</v>
      </c>
      <c r="D907" s="41">
        <v>44516</v>
      </c>
      <c r="E907">
        <v>89</v>
      </c>
      <c r="F907">
        <v>86</v>
      </c>
      <c r="G907">
        <v>3</v>
      </c>
    </row>
    <row r="908" spans="1:7" x14ac:dyDescent="0.25">
      <c r="A908">
        <v>0</v>
      </c>
      <c r="B908" t="s">
        <v>324</v>
      </c>
      <c r="C908" t="s">
        <v>331</v>
      </c>
      <c r="D908" s="41">
        <v>44516</v>
      </c>
      <c r="E908">
        <v>91</v>
      </c>
      <c r="F908">
        <v>89</v>
      </c>
      <c r="G908">
        <v>5</v>
      </c>
    </row>
    <row r="909" spans="1:7" x14ac:dyDescent="0.25">
      <c r="A909">
        <v>0</v>
      </c>
      <c r="B909" t="s">
        <v>324</v>
      </c>
      <c r="C909" t="s">
        <v>332</v>
      </c>
      <c r="D909" s="41">
        <v>44516</v>
      </c>
      <c r="E909">
        <v>92</v>
      </c>
      <c r="F909">
        <v>90</v>
      </c>
      <c r="G909">
        <v>16</v>
      </c>
    </row>
    <row r="910" spans="1:7" x14ac:dyDescent="0.25">
      <c r="A910">
        <v>0</v>
      </c>
      <c r="B910" t="s">
        <v>324</v>
      </c>
      <c r="C910" t="s">
        <v>333</v>
      </c>
      <c r="D910" s="41">
        <v>44516</v>
      </c>
      <c r="E910">
        <v>94</v>
      </c>
      <c r="F910">
        <v>91</v>
      </c>
      <c r="G910">
        <v>28</v>
      </c>
    </row>
    <row r="911" spans="1:7" x14ac:dyDescent="0.25">
      <c r="A911">
        <v>0</v>
      </c>
      <c r="B911" t="s">
        <v>324</v>
      </c>
      <c r="C911" t="s">
        <v>334</v>
      </c>
      <c r="D911" s="41">
        <v>44516</v>
      </c>
      <c r="E911">
        <v>81</v>
      </c>
      <c r="F911">
        <v>78</v>
      </c>
      <c r="G911">
        <v>5</v>
      </c>
    </row>
    <row r="912" spans="1:7" x14ac:dyDescent="0.25">
      <c r="A912">
        <v>1</v>
      </c>
      <c r="B912" t="s">
        <v>335</v>
      </c>
      <c r="C912" t="s">
        <v>325</v>
      </c>
      <c r="D912" s="41">
        <v>44516</v>
      </c>
      <c r="E912">
        <v>76</v>
      </c>
      <c r="F912">
        <v>69</v>
      </c>
      <c r="G912">
        <v>0</v>
      </c>
    </row>
    <row r="913" spans="1:7" x14ac:dyDescent="0.25">
      <c r="A913">
        <v>1</v>
      </c>
      <c r="B913" t="s">
        <v>335</v>
      </c>
      <c r="C913" t="s">
        <v>326</v>
      </c>
      <c r="D913" s="41">
        <v>44516</v>
      </c>
      <c r="E913">
        <v>86</v>
      </c>
      <c r="F913">
        <v>81</v>
      </c>
      <c r="G913">
        <v>7</v>
      </c>
    </row>
    <row r="914" spans="1:7" x14ac:dyDescent="0.25">
      <c r="A914">
        <v>1</v>
      </c>
      <c r="B914" t="s">
        <v>335</v>
      </c>
      <c r="C914" t="s">
        <v>327</v>
      </c>
      <c r="D914" s="41">
        <v>44516</v>
      </c>
      <c r="E914">
        <v>87</v>
      </c>
      <c r="F914">
        <v>78</v>
      </c>
      <c r="G914">
        <v>1</v>
      </c>
    </row>
    <row r="915" spans="1:7" x14ac:dyDescent="0.25">
      <c r="A915">
        <v>1</v>
      </c>
      <c r="B915" t="s">
        <v>335</v>
      </c>
      <c r="C915" t="s">
        <v>328</v>
      </c>
      <c r="D915" s="41">
        <v>44516</v>
      </c>
      <c r="E915">
        <v>80</v>
      </c>
      <c r="F915">
        <v>74</v>
      </c>
      <c r="G915">
        <v>2</v>
      </c>
    </row>
    <row r="916" spans="1:7" x14ac:dyDescent="0.25">
      <c r="A916">
        <v>1</v>
      </c>
      <c r="B916" t="s">
        <v>335</v>
      </c>
      <c r="C916" t="s">
        <v>329</v>
      </c>
      <c r="D916" s="41">
        <v>44516</v>
      </c>
      <c r="E916">
        <v>82</v>
      </c>
      <c r="F916">
        <v>77</v>
      </c>
      <c r="G916">
        <v>3</v>
      </c>
    </row>
    <row r="917" spans="1:7" x14ac:dyDescent="0.25">
      <c r="A917">
        <v>1</v>
      </c>
      <c r="B917" t="s">
        <v>335</v>
      </c>
      <c r="C917" t="s">
        <v>330</v>
      </c>
      <c r="D917" s="41">
        <v>44516</v>
      </c>
      <c r="E917">
        <v>85</v>
      </c>
      <c r="F917">
        <v>82</v>
      </c>
      <c r="G917">
        <v>4</v>
      </c>
    </row>
    <row r="918" spans="1:7" x14ac:dyDescent="0.25">
      <c r="A918">
        <v>1</v>
      </c>
      <c r="B918" t="s">
        <v>335</v>
      </c>
      <c r="C918" t="s">
        <v>331</v>
      </c>
      <c r="D918" s="41">
        <v>44516</v>
      </c>
      <c r="E918">
        <v>89</v>
      </c>
      <c r="F918">
        <v>87</v>
      </c>
      <c r="G918">
        <v>5</v>
      </c>
    </row>
    <row r="919" spans="1:7" x14ac:dyDescent="0.25">
      <c r="A919">
        <v>1</v>
      </c>
      <c r="B919" t="s">
        <v>335</v>
      </c>
      <c r="C919" t="s">
        <v>332</v>
      </c>
      <c r="D919" s="41">
        <v>44516</v>
      </c>
      <c r="E919">
        <v>91</v>
      </c>
      <c r="F919">
        <v>89</v>
      </c>
      <c r="G919">
        <v>19</v>
      </c>
    </row>
    <row r="920" spans="1:7" x14ac:dyDescent="0.25">
      <c r="A920">
        <v>1</v>
      </c>
      <c r="B920" t="s">
        <v>335</v>
      </c>
      <c r="C920" t="s">
        <v>333</v>
      </c>
      <c r="D920" s="41">
        <v>44516</v>
      </c>
      <c r="E920">
        <v>93</v>
      </c>
      <c r="F920">
        <v>90</v>
      </c>
      <c r="G920">
        <v>31</v>
      </c>
    </row>
    <row r="921" spans="1:7" x14ac:dyDescent="0.25">
      <c r="A921">
        <v>1</v>
      </c>
      <c r="B921" t="s">
        <v>335</v>
      </c>
      <c r="C921" t="s">
        <v>334</v>
      </c>
      <c r="D921" s="41">
        <v>44516</v>
      </c>
      <c r="E921">
        <v>77</v>
      </c>
      <c r="F921">
        <v>73</v>
      </c>
      <c r="G921">
        <v>6</v>
      </c>
    </row>
    <row r="922" spans="1:7" x14ac:dyDescent="0.25">
      <c r="A922">
        <v>2</v>
      </c>
      <c r="B922" t="s">
        <v>336</v>
      </c>
      <c r="C922" t="s">
        <v>325</v>
      </c>
      <c r="D922" s="41">
        <v>44516</v>
      </c>
      <c r="E922">
        <v>87</v>
      </c>
      <c r="F922">
        <v>81</v>
      </c>
      <c r="G922">
        <v>0</v>
      </c>
    </row>
    <row r="923" spans="1:7" x14ac:dyDescent="0.25">
      <c r="A923">
        <v>2</v>
      </c>
      <c r="B923" t="s">
        <v>336</v>
      </c>
      <c r="C923" t="s">
        <v>326</v>
      </c>
      <c r="D923" s="41">
        <v>44516</v>
      </c>
      <c r="E923">
        <v>91</v>
      </c>
      <c r="F923">
        <v>88</v>
      </c>
      <c r="G923">
        <v>5</v>
      </c>
    </row>
    <row r="924" spans="1:7" x14ac:dyDescent="0.25">
      <c r="A924">
        <v>2</v>
      </c>
      <c r="B924" t="s">
        <v>336</v>
      </c>
      <c r="C924" t="s">
        <v>327</v>
      </c>
      <c r="D924" s="41">
        <v>44516</v>
      </c>
      <c r="E924">
        <v>96</v>
      </c>
      <c r="F924">
        <v>90</v>
      </c>
      <c r="G924">
        <v>1</v>
      </c>
    </row>
    <row r="925" spans="1:7" x14ac:dyDescent="0.25">
      <c r="A925">
        <v>2</v>
      </c>
      <c r="B925" t="s">
        <v>336</v>
      </c>
      <c r="C925" t="s">
        <v>328</v>
      </c>
      <c r="D925" s="41">
        <v>44516</v>
      </c>
      <c r="E925">
        <v>89</v>
      </c>
      <c r="F925">
        <v>85</v>
      </c>
      <c r="G925">
        <v>2</v>
      </c>
    </row>
    <row r="926" spans="1:7" x14ac:dyDescent="0.25">
      <c r="A926">
        <v>2</v>
      </c>
      <c r="B926" t="s">
        <v>336</v>
      </c>
      <c r="C926" t="s">
        <v>329</v>
      </c>
      <c r="D926" s="41">
        <v>44516</v>
      </c>
      <c r="E926">
        <v>91</v>
      </c>
      <c r="F926">
        <v>87</v>
      </c>
      <c r="G926">
        <v>2</v>
      </c>
    </row>
    <row r="927" spans="1:7" x14ac:dyDescent="0.25">
      <c r="A927">
        <v>2</v>
      </c>
      <c r="B927" t="s">
        <v>336</v>
      </c>
      <c r="C927" t="s">
        <v>330</v>
      </c>
      <c r="D927" s="41">
        <v>44516</v>
      </c>
      <c r="E927">
        <v>90</v>
      </c>
      <c r="F927">
        <v>88</v>
      </c>
      <c r="G927">
        <v>3</v>
      </c>
    </row>
    <row r="928" spans="1:7" x14ac:dyDescent="0.25">
      <c r="A928">
        <v>2</v>
      </c>
      <c r="B928" t="s">
        <v>336</v>
      </c>
      <c r="C928" t="s">
        <v>331</v>
      </c>
      <c r="D928" s="41">
        <v>44516</v>
      </c>
      <c r="E928">
        <v>92</v>
      </c>
      <c r="F928">
        <v>90</v>
      </c>
      <c r="G928">
        <v>4</v>
      </c>
    </row>
    <row r="929" spans="1:7" x14ac:dyDescent="0.25">
      <c r="A929">
        <v>2</v>
      </c>
      <c r="B929" t="s">
        <v>336</v>
      </c>
      <c r="C929" t="s">
        <v>332</v>
      </c>
      <c r="D929" s="41">
        <v>44516</v>
      </c>
      <c r="E929">
        <v>92</v>
      </c>
      <c r="F929">
        <v>90</v>
      </c>
      <c r="G929">
        <v>18</v>
      </c>
    </row>
    <row r="930" spans="1:7" x14ac:dyDescent="0.25">
      <c r="A930">
        <v>2</v>
      </c>
      <c r="B930" t="s">
        <v>336</v>
      </c>
      <c r="C930" t="s">
        <v>333</v>
      </c>
      <c r="D930" s="41">
        <v>44516</v>
      </c>
      <c r="E930">
        <v>93</v>
      </c>
      <c r="F930">
        <v>91</v>
      </c>
      <c r="G930">
        <v>30</v>
      </c>
    </row>
    <row r="931" spans="1:7" x14ac:dyDescent="0.25">
      <c r="A931">
        <v>2</v>
      </c>
      <c r="B931" t="s">
        <v>336</v>
      </c>
      <c r="C931" t="s">
        <v>334</v>
      </c>
      <c r="D931" s="41">
        <v>44516</v>
      </c>
      <c r="E931">
        <v>81</v>
      </c>
      <c r="F931">
        <v>78</v>
      </c>
      <c r="G931">
        <v>4</v>
      </c>
    </row>
    <row r="932" spans="1:7" x14ac:dyDescent="0.25">
      <c r="A932">
        <v>3</v>
      </c>
      <c r="B932" t="s">
        <v>337</v>
      </c>
      <c r="C932" t="s">
        <v>325</v>
      </c>
      <c r="D932" s="41">
        <v>44516</v>
      </c>
      <c r="E932">
        <v>93</v>
      </c>
      <c r="F932">
        <v>88</v>
      </c>
      <c r="G932">
        <v>0</v>
      </c>
    </row>
    <row r="933" spans="1:7" x14ac:dyDescent="0.25">
      <c r="A933">
        <v>3</v>
      </c>
      <c r="B933" t="s">
        <v>337</v>
      </c>
      <c r="C933" t="s">
        <v>326</v>
      </c>
      <c r="D933" s="41">
        <v>44516</v>
      </c>
      <c r="E933">
        <v>94</v>
      </c>
      <c r="F933">
        <v>91</v>
      </c>
      <c r="G933">
        <v>5</v>
      </c>
    </row>
    <row r="934" spans="1:7" x14ac:dyDescent="0.25">
      <c r="A934">
        <v>3</v>
      </c>
      <c r="B934" t="s">
        <v>337</v>
      </c>
      <c r="C934" t="s">
        <v>327</v>
      </c>
      <c r="D934" s="41">
        <v>44516</v>
      </c>
      <c r="E934">
        <v>100</v>
      </c>
      <c r="F934">
        <v>100</v>
      </c>
      <c r="G934">
        <v>2</v>
      </c>
    </row>
    <row r="935" spans="1:7" x14ac:dyDescent="0.25">
      <c r="A935">
        <v>3</v>
      </c>
      <c r="B935" t="s">
        <v>337</v>
      </c>
      <c r="C935" t="s">
        <v>328</v>
      </c>
      <c r="D935" s="41">
        <v>44516</v>
      </c>
      <c r="E935">
        <v>95</v>
      </c>
      <c r="F935">
        <v>92</v>
      </c>
      <c r="G935">
        <v>2</v>
      </c>
    </row>
    <row r="936" spans="1:7" x14ac:dyDescent="0.25">
      <c r="A936">
        <v>3</v>
      </c>
      <c r="B936" t="s">
        <v>337</v>
      </c>
      <c r="C936" t="s">
        <v>329</v>
      </c>
      <c r="D936" s="41">
        <v>44516</v>
      </c>
      <c r="E936">
        <v>92</v>
      </c>
      <c r="F936">
        <v>89</v>
      </c>
      <c r="G936">
        <v>3</v>
      </c>
    </row>
    <row r="937" spans="1:7" x14ac:dyDescent="0.25">
      <c r="A937">
        <v>3</v>
      </c>
      <c r="B937" t="s">
        <v>337</v>
      </c>
      <c r="C937" t="s">
        <v>330</v>
      </c>
      <c r="D937" s="41">
        <v>44516</v>
      </c>
      <c r="E937">
        <v>90</v>
      </c>
      <c r="F937">
        <v>87</v>
      </c>
      <c r="G937">
        <v>3</v>
      </c>
    </row>
    <row r="938" spans="1:7" x14ac:dyDescent="0.25">
      <c r="A938">
        <v>3</v>
      </c>
      <c r="B938" t="s">
        <v>337</v>
      </c>
      <c r="C938" t="s">
        <v>331</v>
      </c>
      <c r="D938" s="41">
        <v>44516</v>
      </c>
      <c r="E938">
        <v>91</v>
      </c>
      <c r="F938">
        <v>89</v>
      </c>
      <c r="G938">
        <v>4</v>
      </c>
    </row>
    <row r="939" spans="1:7" x14ac:dyDescent="0.25">
      <c r="A939">
        <v>3</v>
      </c>
      <c r="B939" t="s">
        <v>337</v>
      </c>
      <c r="C939" t="s">
        <v>332</v>
      </c>
      <c r="D939" s="41">
        <v>44516</v>
      </c>
      <c r="E939">
        <v>91</v>
      </c>
      <c r="F939">
        <v>90</v>
      </c>
      <c r="G939">
        <v>13</v>
      </c>
    </row>
    <row r="940" spans="1:7" x14ac:dyDescent="0.25">
      <c r="A940">
        <v>3</v>
      </c>
      <c r="B940" t="s">
        <v>337</v>
      </c>
      <c r="C940" t="s">
        <v>333</v>
      </c>
      <c r="D940" s="41">
        <v>44516</v>
      </c>
      <c r="E940">
        <v>94</v>
      </c>
      <c r="F940">
        <v>91</v>
      </c>
      <c r="G940">
        <v>23</v>
      </c>
    </row>
    <row r="941" spans="1:7" x14ac:dyDescent="0.25">
      <c r="A941">
        <v>3</v>
      </c>
      <c r="B941" t="s">
        <v>337</v>
      </c>
      <c r="C941" t="s">
        <v>334</v>
      </c>
      <c r="D941" s="41">
        <v>44516</v>
      </c>
      <c r="E941">
        <v>86</v>
      </c>
      <c r="F941">
        <v>83</v>
      </c>
      <c r="G941">
        <v>4</v>
      </c>
    </row>
    <row r="942" spans="1:7" x14ac:dyDescent="0.25">
      <c r="A942">
        <v>4</v>
      </c>
      <c r="B942" t="s">
        <v>338</v>
      </c>
      <c r="C942" t="s">
        <v>325</v>
      </c>
      <c r="D942" s="41">
        <v>44516</v>
      </c>
      <c r="E942">
        <v>88</v>
      </c>
      <c r="F942">
        <v>82</v>
      </c>
      <c r="G942">
        <v>0</v>
      </c>
    </row>
    <row r="943" spans="1:7" x14ac:dyDescent="0.25">
      <c r="A943">
        <v>4</v>
      </c>
      <c r="B943" t="s">
        <v>338</v>
      </c>
      <c r="C943" t="s">
        <v>326</v>
      </c>
      <c r="D943" s="41">
        <v>44516</v>
      </c>
      <c r="E943">
        <v>91</v>
      </c>
      <c r="F943">
        <v>88</v>
      </c>
      <c r="G943">
        <v>6</v>
      </c>
    </row>
    <row r="944" spans="1:7" x14ac:dyDescent="0.25">
      <c r="A944">
        <v>4</v>
      </c>
      <c r="B944" t="s">
        <v>338</v>
      </c>
      <c r="C944" t="s">
        <v>327</v>
      </c>
      <c r="D944" s="41">
        <v>44516</v>
      </c>
      <c r="E944">
        <v>93</v>
      </c>
      <c r="F944">
        <v>86</v>
      </c>
      <c r="G944">
        <v>1</v>
      </c>
    </row>
    <row r="945" spans="1:7" x14ac:dyDescent="0.25">
      <c r="A945">
        <v>4</v>
      </c>
      <c r="B945" t="s">
        <v>338</v>
      </c>
      <c r="C945" t="s">
        <v>328</v>
      </c>
      <c r="D945" s="41">
        <v>44516</v>
      </c>
      <c r="E945">
        <v>88</v>
      </c>
      <c r="F945">
        <v>83</v>
      </c>
      <c r="G945">
        <v>1</v>
      </c>
    </row>
    <row r="946" spans="1:7" x14ac:dyDescent="0.25">
      <c r="A946">
        <v>4</v>
      </c>
      <c r="B946" t="s">
        <v>338</v>
      </c>
      <c r="C946" t="s">
        <v>329</v>
      </c>
      <c r="D946" s="41">
        <v>44516</v>
      </c>
      <c r="E946">
        <v>89</v>
      </c>
      <c r="F946">
        <v>85</v>
      </c>
      <c r="G946">
        <v>2</v>
      </c>
    </row>
    <row r="947" spans="1:7" x14ac:dyDescent="0.25">
      <c r="A947">
        <v>4</v>
      </c>
      <c r="B947" t="s">
        <v>338</v>
      </c>
      <c r="C947" t="s">
        <v>330</v>
      </c>
      <c r="D947" s="41">
        <v>44516</v>
      </c>
      <c r="E947">
        <v>90</v>
      </c>
      <c r="F947">
        <v>88</v>
      </c>
      <c r="G947">
        <v>3</v>
      </c>
    </row>
    <row r="948" spans="1:7" x14ac:dyDescent="0.25">
      <c r="A948">
        <v>4</v>
      </c>
      <c r="B948" t="s">
        <v>338</v>
      </c>
      <c r="C948" t="s">
        <v>331</v>
      </c>
      <c r="D948" s="41">
        <v>44516</v>
      </c>
      <c r="E948">
        <v>93</v>
      </c>
      <c r="F948">
        <v>91</v>
      </c>
      <c r="G948">
        <v>5</v>
      </c>
    </row>
    <row r="949" spans="1:7" x14ac:dyDescent="0.25">
      <c r="A949">
        <v>4</v>
      </c>
      <c r="B949" t="s">
        <v>338</v>
      </c>
      <c r="C949" t="s">
        <v>332</v>
      </c>
      <c r="D949" s="41">
        <v>44516</v>
      </c>
      <c r="E949">
        <v>94</v>
      </c>
      <c r="F949">
        <v>93</v>
      </c>
      <c r="G949">
        <v>13</v>
      </c>
    </row>
    <row r="950" spans="1:7" x14ac:dyDescent="0.25">
      <c r="A950">
        <v>4</v>
      </c>
      <c r="B950" t="s">
        <v>338</v>
      </c>
      <c r="C950" t="s">
        <v>333</v>
      </c>
      <c r="D950" s="41">
        <v>44516</v>
      </c>
      <c r="E950">
        <v>96</v>
      </c>
      <c r="F950">
        <v>93</v>
      </c>
      <c r="G950">
        <v>28</v>
      </c>
    </row>
    <row r="951" spans="1:7" x14ac:dyDescent="0.25">
      <c r="A951">
        <v>4</v>
      </c>
      <c r="B951" t="s">
        <v>338</v>
      </c>
      <c r="C951" t="s">
        <v>334</v>
      </c>
      <c r="D951" s="41">
        <v>44516</v>
      </c>
      <c r="E951">
        <v>83</v>
      </c>
      <c r="F951">
        <v>80</v>
      </c>
      <c r="G951">
        <v>5</v>
      </c>
    </row>
    <row r="952" spans="1:7" x14ac:dyDescent="0.25">
      <c r="A952">
        <v>5</v>
      </c>
      <c r="B952" t="s">
        <v>339</v>
      </c>
      <c r="C952" t="s">
        <v>325</v>
      </c>
      <c r="D952" s="41">
        <v>44516</v>
      </c>
      <c r="E952">
        <v>66</v>
      </c>
      <c r="F952">
        <v>57</v>
      </c>
      <c r="G952">
        <v>0</v>
      </c>
    </row>
    <row r="953" spans="1:7" x14ac:dyDescent="0.25">
      <c r="A953">
        <v>5</v>
      </c>
      <c r="B953" t="s">
        <v>339</v>
      </c>
      <c r="C953" t="s">
        <v>326</v>
      </c>
      <c r="D953" s="41">
        <v>44516</v>
      </c>
      <c r="E953">
        <v>82</v>
      </c>
      <c r="F953">
        <v>75</v>
      </c>
      <c r="G953">
        <v>5</v>
      </c>
    </row>
    <row r="954" spans="1:7" x14ac:dyDescent="0.25">
      <c r="A954">
        <v>5</v>
      </c>
      <c r="B954" t="s">
        <v>339</v>
      </c>
      <c r="C954" t="s">
        <v>327</v>
      </c>
      <c r="D954" s="41">
        <v>44516</v>
      </c>
      <c r="E954">
        <v>80</v>
      </c>
      <c r="F954">
        <v>69</v>
      </c>
      <c r="G954">
        <v>1</v>
      </c>
    </row>
    <row r="955" spans="1:7" x14ac:dyDescent="0.25">
      <c r="A955">
        <v>5</v>
      </c>
      <c r="B955" t="s">
        <v>339</v>
      </c>
      <c r="C955" t="s">
        <v>328</v>
      </c>
      <c r="D955" s="41">
        <v>44516</v>
      </c>
      <c r="E955">
        <v>78</v>
      </c>
      <c r="F955">
        <v>69</v>
      </c>
      <c r="G955">
        <v>2</v>
      </c>
    </row>
    <row r="956" spans="1:7" x14ac:dyDescent="0.25">
      <c r="A956">
        <v>5</v>
      </c>
      <c r="B956" t="s">
        <v>339</v>
      </c>
      <c r="C956" t="s">
        <v>329</v>
      </c>
      <c r="D956" s="41">
        <v>44516</v>
      </c>
      <c r="E956">
        <v>82</v>
      </c>
      <c r="F956">
        <v>74</v>
      </c>
      <c r="G956">
        <v>3</v>
      </c>
    </row>
    <row r="957" spans="1:7" x14ac:dyDescent="0.25">
      <c r="A957">
        <v>5</v>
      </c>
      <c r="B957" t="s">
        <v>339</v>
      </c>
      <c r="C957" t="s">
        <v>330</v>
      </c>
      <c r="D957" s="41">
        <v>44516</v>
      </c>
      <c r="E957">
        <v>85</v>
      </c>
      <c r="F957">
        <v>80</v>
      </c>
      <c r="G957">
        <v>4</v>
      </c>
    </row>
    <row r="958" spans="1:7" x14ac:dyDescent="0.25">
      <c r="A958">
        <v>5</v>
      </c>
      <c r="B958" t="s">
        <v>339</v>
      </c>
      <c r="C958" t="s">
        <v>331</v>
      </c>
      <c r="D958" s="41">
        <v>44516</v>
      </c>
      <c r="E958">
        <v>86</v>
      </c>
      <c r="F958">
        <v>83</v>
      </c>
      <c r="G958">
        <v>5</v>
      </c>
    </row>
    <row r="959" spans="1:7" x14ac:dyDescent="0.25">
      <c r="A959">
        <v>5</v>
      </c>
      <c r="B959" t="s">
        <v>339</v>
      </c>
      <c r="C959" t="s">
        <v>332</v>
      </c>
      <c r="D959" s="41">
        <v>44516</v>
      </c>
      <c r="E959">
        <v>89</v>
      </c>
      <c r="F959">
        <v>86</v>
      </c>
      <c r="G959">
        <v>18</v>
      </c>
    </row>
    <row r="960" spans="1:7" x14ac:dyDescent="0.25">
      <c r="A960">
        <v>5</v>
      </c>
      <c r="B960" t="s">
        <v>339</v>
      </c>
      <c r="C960" t="s">
        <v>333</v>
      </c>
      <c r="D960" s="41">
        <v>44516</v>
      </c>
      <c r="E960">
        <v>91</v>
      </c>
      <c r="F960">
        <v>87</v>
      </c>
      <c r="G960">
        <v>28</v>
      </c>
    </row>
    <row r="961" spans="1:7" x14ac:dyDescent="0.25">
      <c r="A961">
        <v>5</v>
      </c>
      <c r="B961" t="s">
        <v>339</v>
      </c>
      <c r="C961" t="s">
        <v>334</v>
      </c>
      <c r="D961" s="41">
        <v>44516</v>
      </c>
      <c r="E961">
        <v>71</v>
      </c>
      <c r="F961">
        <v>65</v>
      </c>
      <c r="G961">
        <v>4</v>
      </c>
    </row>
    <row r="962" spans="1:7" x14ac:dyDescent="0.25">
      <c r="A962">
        <v>0</v>
      </c>
      <c r="B962" t="s">
        <v>324</v>
      </c>
      <c r="C962" t="s">
        <v>325</v>
      </c>
      <c r="D962" s="41">
        <v>44519</v>
      </c>
      <c r="E962">
        <v>85</v>
      </c>
      <c r="F962">
        <v>79</v>
      </c>
      <c r="G962">
        <v>0</v>
      </c>
    </row>
    <row r="963" spans="1:7" x14ac:dyDescent="0.25">
      <c r="A963">
        <v>0</v>
      </c>
      <c r="B963" t="s">
        <v>324</v>
      </c>
      <c r="C963" t="s">
        <v>326</v>
      </c>
      <c r="D963" s="41">
        <v>44519</v>
      </c>
      <c r="E963">
        <v>91</v>
      </c>
      <c r="F963">
        <v>87</v>
      </c>
      <c r="G963">
        <v>6</v>
      </c>
    </row>
    <row r="964" spans="1:7" x14ac:dyDescent="0.25">
      <c r="A964">
        <v>0</v>
      </c>
      <c r="B964" t="s">
        <v>324</v>
      </c>
      <c r="C964" t="s">
        <v>327</v>
      </c>
      <c r="D964" s="41">
        <v>44519</v>
      </c>
      <c r="E964">
        <v>96</v>
      </c>
      <c r="F964">
        <v>89</v>
      </c>
      <c r="G964">
        <v>1</v>
      </c>
    </row>
    <row r="965" spans="1:7" x14ac:dyDescent="0.25">
      <c r="A965">
        <v>0</v>
      </c>
      <c r="B965" t="s">
        <v>324</v>
      </c>
      <c r="C965" t="s">
        <v>328</v>
      </c>
      <c r="D965" s="41">
        <v>44519</v>
      </c>
      <c r="E965">
        <v>89</v>
      </c>
      <c r="F965">
        <v>84</v>
      </c>
      <c r="G965">
        <v>2</v>
      </c>
    </row>
    <row r="966" spans="1:7" x14ac:dyDescent="0.25">
      <c r="A966">
        <v>0</v>
      </c>
      <c r="B966" t="s">
        <v>324</v>
      </c>
      <c r="C966" t="s">
        <v>329</v>
      </c>
      <c r="D966" s="41">
        <v>44519</v>
      </c>
      <c r="E966">
        <v>89</v>
      </c>
      <c r="F966">
        <v>86</v>
      </c>
      <c r="G966">
        <v>3</v>
      </c>
    </row>
    <row r="967" spans="1:7" x14ac:dyDescent="0.25">
      <c r="A967">
        <v>0</v>
      </c>
      <c r="B967" t="s">
        <v>324</v>
      </c>
      <c r="C967" t="s">
        <v>330</v>
      </c>
      <c r="D967" s="41">
        <v>44519</v>
      </c>
      <c r="E967">
        <v>89</v>
      </c>
      <c r="F967">
        <v>86</v>
      </c>
      <c r="G967">
        <v>4</v>
      </c>
    </row>
    <row r="968" spans="1:7" x14ac:dyDescent="0.25">
      <c r="A968">
        <v>0</v>
      </c>
      <c r="B968" t="s">
        <v>324</v>
      </c>
      <c r="C968" t="s">
        <v>331</v>
      </c>
      <c r="D968" s="41">
        <v>44519</v>
      </c>
      <c r="E968">
        <v>91</v>
      </c>
      <c r="F968">
        <v>89</v>
      </c>
      <c r="G968">
        <v>5</v>
      </c>
    </row>
    <row r="969" spans="1:7" x14ac:dyDescent="0.25">
      <c r="A969">
        <v>0</v>
      </c>
      <c r="B969" t="s">
        <v>324</v>
      </c>
      <c r="C969" t="s">
        <v>332</v>
      </c>
      <c r="D969" s="41">
        <v>44519</v>
      </c>
      <c r="E969">
        <v>92</v>
      </c>
      <c r="F969">
        <v>90</v>
      </c>
      <c r="G969">
        <v>21</v>
      </c>
    </row>
    <row r="970" spans="1:7" x14ac:dyDescent="0.25">
      <c r="A970">
        <v>0</v>
      </c>
      <c r="B970" t="s">
        <v>324</v>
      </c>
      <c r="C970" t="s">
        <v>333</v>
      </c>
      <c r="D970" s="41">
        <v>44519</v>
      </c>
      <c r="E970">
        <v>94</v>
      </c>
      <c r="F970">
        <v>91</v>
      </c>
      <c r="G970">
        <v>33</v>
      </c>
    </row>
    <row r="971" spans="1:7" x14ac:dyDescent="0.25">
      <c r="A971">
        <v>0</v>
      </c>
      <c r="B971" t="s">
        <v>324</v>
      </c>
      <c r="C971" t="s">
        <v>334</v>
      </c>
      <c r="D971" s="41">
        <v>44519</v>
      </c>
      <c r="E971">
        <v>81</v>
      </c>
      <c r="F971">
        <v>78</v>
      </c>
      <c r="G971">
        <v>6</v>
      </c>
    </row>
    <row r="972" spans="1:7" x14ac:dyDescent="0.25">
      <c r="A972">
        <v>1</v>
      </c>
      <c r="B972" t="s">
        <v>335</v>
      </c>
      <c r="C972" t="s">
        <v>325</v>
      </c>
      <c r="D972" s="41">
        <v>44519</v>
      </c>
      <c r="E972">
        <v>76</v>
      </c>
      <c r="F972">
        <v>69</v>
      </c>
      <c r="G972">
        <v>0</v>
      </c>
    </row>
    <row r="973" spans="1:7" x14ac:dyDescent="0.25">
      <c r="A973">
        <v>1</v>
      </c>
      <c r="B973" t="s">
        <v>335</v>
      </c>
      <c r="C973" t="s">
        <v>326</v>
      </c>
      <c r="D973" s="41">
        <v>44519</v>
      </c>
      <c r="E973">
        <v>86</v>
      </c>
      <c r="F973">
        <v>82</v>
      </c>
      <c r="G973">
        <v>8</v>
      </c>
    </row>
    <row r="974" spans="1:7" x14ac:dyDescent="0.25">
      <c r="A974">
        <v>1</v>
      </c>
      <c r="B974" t="s">
        <v>335</v>
      </c>
      <c r="C974" t="s">
        <v>327</v>
      </c>
      <c r="D974" s="41">
        <v>44519</v>
      </c>
      <c r="E974">
        <v>87</v>
      </c>
      <c r="F974">
        <v>79</v>
      </c>
      <c r="G974">
        <v>1</v>
      </c>
    </row>
    <row r="975" spans="1:7" x14ac:dyDescent="0.25">
      <c r="A975">
        <v>1</v>
      </c>
      <c r="B975" t="s">
        <v>335</v>
      </c>
      <c r="C975" t="s">
        <v>328</v>
      </c>
      <c r="D975" s="41">
        <v>44519</v>
      </c>
      <c r="E975">
        <v>80</v>
      </c>
      <c r="F975">
        <v>75</v>
      </c>
      <c r="G975">
        <v>2</v>
      </c>
    </row>
    <row r="976" spans="1:7" x14ac:dyDescent="0.25">
      <c r="A976">
        <v>1</v>
      </c>
      <c r="B976" t="s">
        <v>335</v>
      </c>
      <c r="C976" t="s">
        <v>329</v>
      </c>
      <c r="D976" s="41">
        <v>44519</v>
      </c>
      <c r="E976">
        <v>82</v>
      </c>
      <c r="F976">
        <v>78</v>
      </c>
      <c r="G976">
        <v>3</v>
      </c>
    </row>
    <row r="977" spans="1:7" x14ac:dyDescent="0.25">
      <c r="A977">
        <v>1</v>
      </c>
      <c r="B977" t="s">
        <v>335</v>
      </c>
      <c r="C977" t="s">
        <v>330</v>
      </c>
      <c r="D977" s="41">
        <v>44519</v>
      </c>
      <c r="E977">
        <v>85</v>
      </c>
      <c r="F977">
        <v>82</v>
      </c>
      <c r="G977">
        <v>4</v>
      </c>
    </row>
    <row r="978" spans="1:7" x14ac:dyDescent="0.25">
      <c r="A978">
        <v>1</v>
      </c>
      <c r="B978" t="s">
        <v>335</v>
      </c>
      <c r="C978" t="s">
        <v>331</v>
      </c>
      <c r="D978" s="41">
        <v>44519</v>
      </c>
      <c r="E978">
        <v>89</v>
      </c>
      <c r="F978">
        <v>87</v>
      </c>
      <c r="G978">
        <v>6</v>
      </c>
    </row>
    <row r="979" spans="1:7" x14ac:dyDescent="0.25">
      <c r="A979">
        <v>1</v>
      </c>
      <c r="B979" t="s">
        <v>335</v>
      </c>
      <c r="C979" t="s">
        <v>332</v>
      </c>
      <c r="D979" s="41">
        <v>44519</v>
      </c>
      <c r="E979">
        <v>91</v>
      </c>
      <c r="F979">
        <v>90</v>
      </c>
      <c r="G979">
        <v>24</v>
      </c>
    </row>
    <row r="980" spans="1:7" x14ac:dyDescent="0.25">
      <c r="A980">
        <v>1</v>
      </c>
      <c r="B980" t="s">
        <v>335</v>
      </c>
      <c r="C980" t="s">
        <v>333</v>
      </c>
      <c r="D980" s="41">
        <v>44519</v>
      </c>
      <c r="E980">
        <v>93</v>
      </c>
      <c r="F980">
        <v>90</v>
      </c>
      <c r="G980">
        <v>36</v>
      </c>
    </row>
    <row r="981" spans="1:7" x14ac:dyDescent="0.25">
      <c r="A981">
        <v>1</v>
      </c>
      <c r="B981" t="s">
        <v>335</v>
      </c>
      <c r="C981" t="s">
        <v>334</v>
      </c>
      <c r="D981" s="41">
        <v>44519</v>
      </c>
      <c r="E981">
        <v>77</v>
      </c>
      <c r="F981">
        <v>74</v>
      </c>
      <c r="G981">
        <v>7</v>
      </c>
    </row>
    <row r="982" spans="1:7" x14ac:dyDescent="0.25">
      <c r="A982">
        <v>2</v>
      </c>
      <c r="B982" t="s">
        <v>336</v>
      </c>
      <c r="C982" t="s">
        <v>325</v>
      </c>
      <c r="D982" s="41">
        <v>44519</v>
      </c>
      <c r="E982">
        <v>87</v>
      </c>
      <c r="F982">
        <v>81</v>
      </c>
      <c r="G982">
        <v>0</v>
      </c>
    </row>
    <row r="983" spans="1:7" x14ac:dyDescent="0.25">
      <c r="A983">
        <v>2</v>
      </c>
      <c r="B983" t="s">
        <v>336</v>
      </c>
      <c r="C983" t="s">
        <v>326</v>
      </c>
      <c r="D983" s="41">
        <v>44519</v>
      </c>
      <c r="E983">
        <v>92</v>
      </c>
      <c r="F983">
        <v>88</v>
      </c>
      <c r="G983">
        <v>6</v>
      </c>
    </row>
    <row r="984" spans="1:7" x14ac:dyDescent="0.25">
      <c r="A984">
        <v>2</v>
      </c>
      <c r="B984" t="s">
        <v>336</v>
      </c>
      <c r="C984" t="s">
        <v>327</v>
      </c>
      <c r="D984" s="41">
        <v>44519</v>
      </c>
      <c r="E984">
        <v>96</v>
      </c>
      <c r="F984">
        <v>90</v>
      </c>
      <c r="G984">
        <v>1</v>
      </c>
    </row>
    <row r="985" spans="1:7" x14ac:dyDescent="0.25">
      <c r="A985">
        <v>2</v>
      </c>
      <c r="B985" t="s">
        <v>336</v>
      </c>
      <c r="C985" t="s">
        <v>328</v>
      </c>
      <c r="D985" s="41">
        <v>44519</v>
      </c>
      <c r="E985">
        <v>89</v>
      </c>
      <c r="F985">
        <v>85</v>
      </c>
      <c r="G985">
        <v>2</v>
      </c>
    </row>
    <row r="986" spans="1:7" x14ac:dyDescent="0.25">
      <c r="A986">
        <v>2</v>
      </c>
      <c r="B986" t="s">
        <v>336</v>
      </c>
      <c r="C986" t="s">
        <v>329</v>
      </c>
      <c r="D986" s="41">
        <v>44519</v>
      </c>
      <c r="E986">
        <v>91</v>
      </c>
      <c r="F986">
        <v>88</v>
      </c>
      <c r="G986">
        <v>2</v>
      </c>
    </row>
    <row r="987" spans="1:7" x14ac:dyDescent="0.25">
      <c r="A987">
        <v>2</v>
      </c>
      <c r="B987" t="s">
        <v>336</v>
      </c>
      <c r="C987" t="s">
        <v>330</v>
      </c>
      <c r="D987" s="41">
        <v>44519</v>
      </c>
      <c r="E987">
        <v>90</v>
      </c>
      <c r="F987">
        <v>88</v>
      </c>
      <c r="G987">
        <v>3</v>
      </c>
    </row>
    <row r="988" spans="1:7" x14ac:dyDescent="0.25">
      <c r="A988">
        <v>2</v>
      </c>
      <c r="B988" t="s">
        <v>336</v>
      </c>
      <c r="C988" t="s">
        <v>331</v>
      </c>
      <c r="D988" s="41">
        <v>44519</v>
      </c>
      <c r="E988">
        <v>92</v>
      </c>
      <c r="F988">
        <v>90</v>
      </c>
      <c r="G988">
        <v>5</v>
      </c>
    </row>
    <row r="989" spans="1:7" x14ac:dyDescent="0.25">
      <c r="A989">
        <v>2</v>
      </c>
      <c r="B989" t="s">
        <v>336</v>
      </c>
      <c r="C989" t="s">
        <v>332</v>
      </c>
      <c r="D989" s="41">
        <v>44519</v>
      </c>
      <c r="E989">
        <v>92</v>
      </c>
      <c r="F989">
        <v>90</v>
      </c>
      <c r="G989">
        <v>23</v>
      </c>
    </row>
    <row r="990" spans="1:7" x14ac:dyDescent="0.25">
      <c r="A990">
        <v>2</v>
      </c>
      <c r="B990" t="s">
        <v>336</v>
      </c>
      <c r="C990" t="s">
        <v>333</v>
      </c>
      <c r="D990" s="41">
        <v>44519</v>
      </c>
      <c r="E990">
        <v>93</v>
      </c>
      <c r="F990">
        <v>91</v>
      </c>
      <c r="G990">
        <v>35</v>
      </c>
    </row>
    <row r="991" spans="1:7" x14ac:dyDescent="0.25">
      <c r="A991">
        <v>2</v>
      </c>
      <c r="B991" t="s">
        <v>336</v>
      </c>
      <c r="C991" t="s">
        <v>334</v>
      </c>
      <c r="D991" s="41">
        <v>44519</v>
      </c>
      <c r="E991">
        <v>81</v>
      </c>
      <c r="F991">
        <v>78</v>
      </c>
      <c r="G991">
        <v>5</v>
      </c>
    </row>
    <row r="992" spans="1:7" x14ac:dyDescent="0.25">
      <c r="A992">
        <v>3</v>
      </c>
      <c r="B992" t="s">
        <v>337</v>
      </c>
      <c r="C992" t="s">
        <v>325</v>
      </c>
      <c r="D992" s="41">
        <v>44519</v>
      </c>
      <c r="E992">
        <v>93</v>
      </c>
      <c r="F992">
        <v>89</v>
      </c>
      <c r="G992">
        <v>0</v>
      </c>
    </row>
    <row r="993" spans="1:7" x14ac:dyDescent="0.25">
      <c r="A993">
        <v>3</v>
      </c>
      <c r="B993" t="s">
        <v>337</v>
      </c>
      <c r="C993" t="s">
        <v>326</v>
      </c>
      <c r="D993" s="41">
        <v>44519</v>
      </c>
      <c r="E993">
        <v>95</v>
      </c>
      <c r="F993">
        <v>92</v>
      </c>
      <c r="G993">
        <v>5</v>
      </c>
    </row>
    <row r="994" spans="1:7" x14ac:dyDescent="0.25">
      <c r="A994">
        <v>3</v>
      </c>
      <c r="B994" t="s">
        <v>337</v>
      </c>
      <c r="C994" t="s">
        <v>327</v>
      </c>
      <c r="D994" s="41">
        <v>44519</v>
      </c>
      <c r="E994">
        <v>100</v>
      </c>
      <c r="F994">
        <v>100</v>
      </c>
      <c r="G994">
        <v>2</v>
      </c>
    </row>
    <row r="995" spans="1:7" x14ac:dyDescent="0.25">
      <c r="A995">
        <v>3</v>
      </c>
      <c r="B995" t="s">
        <v>337</v>
      </c>
      <c r="C995" t="s">
        <v>328</v>
      </c>
      <c r="D995" s="41">
        <v>44519</v>
      </c>
      <c r="E995">
        <v>96</v>
      </c>
      <c r="F995">
        <v>92</v>
      </c>
      <c r="G995">
        <v>2</v>
      </c>
    </row>
    <row r="996" spans="1:7" x14ac:dyDescent="0.25">
      <c r="A996">
        <v>3</v>
      </c>
      <c r="B996" t="s">
        <v>337</v>
      </c>
      <c r="C996" t="s">
        <v>329</v>
      </c>
      <c r="D996" s="41">
        <v>44519</v>
      </c>
      <c r="E996">
        <v>92</v>
      </c>
      <c r="F996">
        <v>90</v>
      </c>
      <c r="G996">
        <v>3</v>
      </c>
    </row>
    <row r="997" spans="1:7" x14ac:dyDescent="0.25">
      <c r="A997">
        <v>3</v>
      </c>
      <c r="B997" t="s">
        <v>337</v>
      </c>
      <c r="C997" t="s">
        <v>330</v>
      </c>
      <c r="D997" s="41">
        <v>44519</v>
      </c>
      <c r="E997">
        <v>90</v>
      </c>
      <c r="F997">
        <v>88</v>
      </c>
      <c r="G997">
        <v>4</v>
      </c>
    </row>
    <row r="998" spans="1:7" x14ac:dyDescent="0.25">
      <c r="A998">
        <v>3</v>
      </c>
      <c r="B998" t="s">
        <v>337</v>
      </c>
      <c r="C998" t="s">
        <v>331</v>
      </c>
      <c r="D998" s="41">
        <v>44519</v>
      </c>
      <c r="E998">
        <v>91</v>
      </c>
      <c r="F998">
        <v>89</v>
      </c>
      <c r="G998">
        <v>5</v>
      </c>
    </row>
    <row r="999" spans="1:7" x14ac:dyDescent="0.25">
      <c r="A999">
        <v>3</v>
      </c>
      <c r="B999" t="s">
        <v>337</v>
      </c>
      <c r="C999" t="s">
        <v>332</v>
      </c>
      <c r="D999" s="41">
        <v>44519</v>
      </c>
      <c r="E999">
        <v>91</v>
      </c>
      <c r="F999">
        <v>90</v>
      </c>
      <c r="G999">
        <v>18</v>
      </c>
    </row>
    <row r="1000" spans="1:7" x14ac:dyDescent="0.25">
      <c r="A1000">
        <v>3</v>
      </c>
      <c r="B1000" t="s">
        <v>337</v>
      </c>
      <c r="C1000" t="s">
        <v>333</v>
      </c>
      <c r="D1000" s="41">
        <v>44519</v>
      </c>
      <c r="E1000">
        <v>94</v>
      </c>
      <c r="F1000">
        <v>91</v>
      </c>
      <c r="G1000">
        <v>28</v>
      </c>
    </row>
    <row r="1001" spans="1:7" x14ac:dyDescent="0.25">
      <c r="A1001">
        <v>3</v>
      </c>
      <c r="B1001" t="s">
        <v>337</v>
      </c>
      <c r="C1001" t="s">
        <v>334</v>
      </c>
      <c r="D1001" s="41">
        <v>44519</v>
      </c>
      <c r="E1001">
        <v>86</v>
      </c>
      <c r="F1001">
        <v>84</v>
      </c>
      <c r="G1001">
        <v>5</v>
      </c>
    </row>
    <row r="1002" spans="1:7" x14ac:dyDescent="0.25">
      <c r="A1002">
        <v>4</v>
      </c>
      <c r="B1002" t="s">
        <v>338</v>
      </c>
      <c r="C1002" t="s">
        <v>325</v>
      </c>
      <c r="D1002" s="41">
        <v>44519</v>
      </c>
      <c r="E1002">
        <v>88</v>
      </c>
      <c r="F1002">
        <v>82</v>
      </c>
      <c r="G1002">
        <v>0</v>
      </c>
    </row>
    <row r="1003" spans="1:7" x14ac:dyDescent="0.25">
      <c r="A1003">
        <v>4</v>
      </c>
      <c r="B1003" t="s">
        <v>338</v>
      </c>
      <c r="C1003" t="s">
        <v>326</v>
      </c>
      <c r="D1003" s="41">
        <v>44519</v>
      </c>
      <c r="E1003">
        <v>92</v>
      </c>
      <c r="F1003">
        <v>88</v>
      </c>
      <c r="G1003">
        <v>7</v>
      </c>
    </row>
    <row r="1004" spans="1:7" x14ac:dyDescent="0.25">
      <c r="A1004">
        <v>4</v>
      </c>
      <c r="B1004" t="s">
        <v>338</v>
      </c>
      <c r="C1004" t="s">
        <v>327</v>
      </c>
      <c r="D1004" s="41">
        <v>44519</v>
      </c>
      <c r="E1004">
        <v>93</v>
      </c>
      <c r="F1004">
        <v>86</v>
      </c>
      <c r="G1004">
        <v>1</v>
      </c>
    </row>
    <row r="1005" spans="1:7" x14ac:dyDescent="0.25">
      <c r="A1005">
        <v>4</v>
      </c>
      <c r="B1005" t="s">
        <v>338</v>
      </c>
      <c r="C1005" t="s">
        <v>328</v>
      </c>
      <c r="D1005" s="41">
        <v>44519</v>
      </c>
      <c r="E1005">
        <v>88</v>
      </c>
      <c r="F1005">
        <v>83</v>
      </c>
      <c r="G1005">
        <v>2</v>
      </c>
    </row>
    <row r="1006" spans="1:7" x14ac:dyDescent="0.25">
      <c r="A1006">
        <v>4</v>
      </c>
      <c r="B1006" t="s">
        <v>338</v>
      </c>
      <c r="C1006" t="s">
        <v>329</v>
      </c>
      <c r="D1006" s="41">
        <v>44519</v>
      </c>
      <c r="E1006">
        <v>89</v>
      </c>
      <c r="F1006">
        <v>85</v>
      </c>
      <c r="G1006">
        <v>2</v>
      </c>
    </row>
    <row r="1007" spans="1:7" x14ac:dyDescent="0.25">
      <c r="A1007">
        <v>4</v>
      </c>
      <c r="B1007" t="s">
        <v>338</v>
      </c>
      <c r="C1007" t="s">
        <v>330</v>
      </c>
      <c r="D1007" s="41">
        <v>44519</v>
      </c>
      <c r="E1007">
        <v>90</v>
      </c>
      <c r="F1007">
        <v>88</v>
      </c>
      <c r="G1007">
        <v>4</v>
      </c>
    </row>
    <row r="1008" spans="1:7" x14ac:dyDescent="0.25">
      <c r="A1008">
        <v>4</v>
      </c>
      <c r="B1008" t="s">
        <v>338</v>
      </c>
      <c r="C1008" t="s">
        <v>331</v>
      </c>
      <c r="D1008" s="41">
        <v>44519</v>
      </c>
      <c r="E1008">
        <v>93</v>
      </c>
      <c r="F1008">
        <v>91</v>
      </c>
      <c r="G1008">
        <v>5</v>
      </c>
    </row>
    <row r="1009" spans="1:7" x14ac:dyDescent="0.25">
      <c r="A1009">
        <v>4</v>
      </c>
      <c r="B1009" t="s">
        <v>338</v>
      </c>
      <c r="C1009" t="s">
        <v>332</v>
      </c>
      <c r="D1009" s="41">
        <v>44519</v>
      </c>
      <c r="E1009">
        <v>94</v>
      </c>
      <c r="F1009">
        <v>93</v>
      </c>
      <c r="G1009">
        <v>16</v>
      </c>
    </row>
    <row r="1010" spans="1:7" x14ac:dyDescent="0.25">
      <c r="A1010">
        <v>4</v>
      </c>
      <c r="B1010" t="s">
        <v>338</v>
      </c>
      <c r="C1010" t="s">
        <v>333</v>
      </c>
      <c r="D1010" s="41">
        <v>44519</v>
      </c>
      <c r="E1010">
        <v>96</v>
      </c>
      <c r="F1010">
        <v>93</v>
      </c>
      <c r="G1010">
        <v>33</v>
      </c>
    </row>
    <row r="1011" spans="1:7" x14ac:dyDescent="0.25">
      <c r="A1011">
        <v>4</v>
      </c>
      <c r="B1011" t="s">
        <v>338</v>
      </c>
      <c r="C1011" t="s">
        <v>334</v>
      </c>
      <c r="D1011" s="41">
        <v>44519</v>
      </c>
      <c r="E1011">
        <v>83</v>
      </c>
      <c r="F1011">
        <v>80</v>
      </c>
      <c r="G1011">
        <v>6</v>
      </c>
    </row>
    <row r="1012" spans="1:7" x14ac:dyDescent="0.25">
      <c r="A1012">
        <v>5</v>
      </c>
      <c r="B1012" t="s">
        <v>339</v>
      </c>
      <c r="C1012" t="s">
        <v>325</v>
      </c>
      <c r="D1012" s="41">
        <v>44519</v>
      </c>
      <c r="E1012">
        <v>67</v>
      </c>
      <c r="F1012">
        <v>58</v>
      </c>
      <c r="G1012">
        <v>0</v>
      </c>
    </row>
    <row r="1013" spans="1:7" x14ac:dyDescent="0.25">
      <c r="A1013">
        <v>5</v>
      </c>
      <c r="B1013" t="s">
        <v>339</v>
      </c>
      <c r="C1013" t="s">
        <v>326</v>
      </c>
      <c r="D1013" s="41">
        <v>44519</v>
      </c>
      <c r="E1013">
        <v>82</v>
      </c>
      <c r="F1013">
        <v>75</v>
      </c>
      <c r="G1013">
        <v>6</v>
      </c>
    </row>
    <row r="1014" spans="1:7" x14ac:dyDescent="0.25">
      <c r="A1014">
        <v>5</v>
      </c>
      <c r="B1014" t="s">
        <v>339</v>
      </c>
      <c r="C1014" t="s">
        <v>327</v>
      </c>
      <c r="D1014" s="41">
        <v>44519</v>
      </c>
      <c r="E1014">
        <v>81</v>
      </c>
      <c r="F1014">
        <v>70</v>
      </c>
      <c r="G1014">
        <v>1</v>
      </c>
    </row>
    <row r="1015" spans="1:7" x14ac:dyDescent="0.25">
      <c r="A1015">
        <v>5</v>
      </c>
      <c r="B1015" t="s">
        <v>339</v>
      </c>
      <c r="C1015" t="s">
        <v>328</v>
      </c>
      <c r="D1015" s="41">
        <v>44519</v>
      </c>
      <c r="E1015">
        <v>78</v>
      </c>
      <c r="F1015">
        <v>69</v>
      </c>
      <c r="G1015">
        <v>2</v>
      </c>
    </row>
    <row r="1016" spans="1:7" x14ac:dyDescent="0.25">
      <c r="A1016">
        <v>5</v>
      </c>
      <c r="B1016" t="s">
        <v>339</v>
      </c>
      <c r="C1016" t="s">
        <v>329</v>
      </c>
      <c r="D1016" s="41">
        <v>44519</v>
      </c>
      <c r="E1016">
        <v>82</v>
      </c>
      <c r="F1016">
        <v>75</v>
      </c>
      <c r="G1016">
        <v>3</v>
      </c>
    </row>
    <row r="1017" spans="1:7" x14ac:dyDescent="0.25">
      <c r="A1017">
        <v>5</v>
      </c>
      <c r="B1017" t="s">
        <v>339</v>
      </c>
      <c r="C1017" t="s">
        <v>330</v>
      </c>
      <c r="D1017" s="41">
        <v>44519</v>
      </c>
      <c r="E1017">
        <v>85</v>
      </c>
      <c r="F1017">
        <v>80</v>
      </c>
      <c r="G1017">
        <v>4</v>
      </c>
    </row>
    <row r="1018" spans="1:7" x14ac:dyDescent="0.25">
      <c r="A1018">
        <v>5</v>
      </c>
      <c r="B1018" t="s">
        <v>339</v>
      </c>
      <c r="C1018" t="s">
        <v>331</v>
      </c>
      <c r="D1018" s="41">
        <v>44519</v>
      </c>
      <c r="E1018">
        <v>87</v>
      </c>
      <c r="F1018">
        <v>83</v>
      </c>
      <c r="G1018">
        <v>6</v>
      </c>
    </row>
    <row r="1019" spans="1:7" x14ac:dyDescent="0.25">
      <c r="A1019">
        <v>5</v>
      </c>
      <c r="B1019" t="s">
        <v>339</v>
      </c>
      <c r="C1019" t="s">
        <v>332</v>
      </c>
      <c r="D1019" s="41">
        <v>44519</v>
      </c>
      <c r="E1019">
        <v>89</v>
      </c>
      <c r="F1019">
        <v>86</v>
      </c>
      <c r="G1019">
        <v>23</v>
      </c>
    </row>
    <row r="1020" spans="1:7" x14ac:dyDescent="0.25">
      <c r="A1020">
        <v>5</v>
      </c>
      <c r="B1020" t="s">
        <v>339</v>
      </c>
      <c r="C1020" t="s">
        <v>333</v>
      </c>
      <c r="D1020" s="41">
        <v>44519</v>
      </c>
      <c r="E1020">
        <v>91</v>
      </c>
      <c r="F1020">
        <v>87</v>
      </c>
      <c r="G1020">
        <v>33</v>
      </c>
    </row>
    <row r="1021" spans="1:7" x14ac:dyDescent="0.25">
      <c r="A1021">
        <v>5</v>
      </c>
      <c r="B1021" t="s">
        <v>339</v>
      </c>
      <c r="C1021" t="s">
        <v>334</v>
      </c>
      <c r="D1021" s="41">
        <v>44519</v>
      </c>
      <c r="E1021">
        <v>71</v>
      </c>
      <c r="F1021">
        <v>66</v>
      </c>
      <c r="G1021">
        <v>5</v>
      </c>
    </row>
    <row r="1022" spans="1:7" x14ac:dyDescent="0.25">
      <c r="A1022">
        <v>0</v>
      </c>
      <c r="B1022" t="s">
        <v>324</v>
      </c>
      <c r="C1022" t="s">
        <v>325</v>
      </c>
      <c r="D1022" s="41">
        <v>44523</v>
      </c>
      <c r="E1022">
        <v>85</v>
      </c>
      <c r="F1022">
        <v>80</v>
      </c>
      <c r="G1022">
        <v>0</v>
      </c>
    </row>
    <row r="1023" spans="1:7" x14ac:dyDescent="0.25">
      <c r="A1023">
        <v>0</v>
      </c>
      <c r="B1023" t="s">
        <v>324</v>
      </c>
      <c r="C1023" t="s">
        <v>326</v>
      </c>
      <c r="D1023" s="41">
        <v>44523</v>
      </c>
      <c r="E1023">
        <v>91</v>
      </c>
      <c r="F1023">
        <v>87</v>
      </c>
      <c r="G1023">
        <v>7</v>
      </c>
    </row>
    <row r="1024" spans="1:7" x14ac:dyDescent="0.25">
      <c r="A1024">
        <v>0</v>
      </c>
      <c r="B1024" t="s">
        <v>324</v>
      </c>
      <c r="C1024" t="s">
        <v>327</v>
      </c>
      <c r="D1024" s="41">
        <v>44523</v>
      </c>
      <c r="E1024">
        <v>96</v>
      </c>
      <c r="F1024">
        <v>90</v>
      </c>
      <c r="G1024">
        <v>1</v>
      </c>
    </row>
    <row r="1025" spans="1:7" x14ac:dyDescent="0.25">
      <c r="A1025">
        <v>0</v>
      </c>
      <c r="B1025" t="s">
        <v>324</v>
      </c>
      <c r="C1025" t="s">
        <v>328</v>
      </c>
      <c r="D1025" s="41">
        <v>44523</v>
      </c>
      <c r="E1025">
        <v>89</v>
      </c>
      <c r="F1025">
        <v>85</v>
      </c>
      <c r="G1025">
        <v>2</v>
      </c>
    </row>
    <row r="1026" spans="1:7" x14ac:dyDescent="0.25">
      <c r="A1026">
        <v>0</v>
      </c>
      <c r="B1026" t="s">
        <v>324</v>
      </c>
      <c r="C1026" t="s">
        <v>329</v>
      </c>
      <c r="D1026" s="41">
        <v>44523</v>
      </c>
      <c r="E1026">
        <v>89</v>
      </c>
      <c r="F1026">
        <v>86</v>
      </c>
      <c r="G1026">
        <v>3</v>
      </c>
    </row>
    <row r="1027" spans="1:7" x14ac:dyDescent="0.25">
      <c r="A1027">
        <v>0</v>
      </c>
      <c r="B1027" t="s">
        <v>324</v>
      </c>
      <c r="C1027" t="s">
        <v>330</v>
      </c>
      <c r="D1027" s="41">
        <v>44523</v>
      </c>
      <c r="E1027">
        <v>89</v>
      </c>
      <c r="F1027">
        <v>87</v>
      </c>
      <c r="G1027">
        <v>4</v>
      </c>
    </row>
    <row r="1028" spans="1:7" x14ac:dyDescent="0.25">
      <c r="A1028">
        <v>0</v>
      </c>
      <c r="B1028" t="s">
        <v>324</v>
      </c>
      <c r="C1028" t="s">
        <v>331</v>
      </c>
      <c r="D1028" s="41">
        <v>44523</v>
      </c>
      <c r="E1028">
        <v>91</v>
      </c>
      <c r="F1028">
        <v>89</v>
      </c>
      <c r="G1028">
        <v>5</v>
      </c>
    </row>
    <row r="1029" spans="1:7" x14ac:dyDescent="0.25">
      <c r="A1029">
        <v>0</v>
      </c>
      <c r="B1029" t="s">
        <v>324</v>
      </c>
      <c r="C1029" t="s">
        <v>332</v>
      </c>
      <c r="D1029" s="41">
        <v>44523</v>
      </c>
      <c r="E1029">
        <v>92</v>
      </c>
      <c r="F1029">
        <v>90</v>
      </c>
      <c r="G1029">
        <v>26</v>
      </c>
    </row>
    <row r="1030" spans="1:7" x14ac:dyDescent="0.25">
      <c r="A1030">
        <v>0</v>
      </c>
      <c r="B1030" t="s">
        <v>324</v>
      </c>
      <c r="C1030" t="s">
        <v>333</v>
      </c>
      <c r="D1030" s="41">
        <v>44523</v>
      </c>
      <c r="E1030">
        <v>94</v>
      </c>
      <c r="F1030">
        <v>91</v>
      </c>
      <c r="G1030">
        <v>38</v>
      </c>
    </row>
    <row r="1031" spans="1:7" x14ac:dyDescent="0.25">
      <c r="A1031">
        <v>0</v>
      </c>
      <c r="B1031" t="s">
        <v>324</v>
      </c>
      <c r="C1031" t="s">
        <v>334</v>
      </c>
      <c r="D1031" s="41">
        <v>44523</v>
      </c>
      <c r="E1031">
        <v>82</v>
      </c>
      <c r="F1031">
        <v>78</v>
      </c>
      <c r="G1031">
        <v>6</v>
      </c>
    </row>
    <row r="1032" spans="1:7" x14ac:dyDescent="0.25">
      <c r="A1032">
        <v>1</v>
      </c>
      <c r="B1032" t="s">
        <v>335</v>
      </c>
      <c r="C1032" t="s">
        <v>325</v>
      </c>
      <c r="D1032" s="41">
        <v>44523</v>
      </c>
      <c r="E1032">
        <v>76</v>
      </c>
      <c r="F1032">
        <v>70</v>
      </c>
      <c r="G1032">
        <v>0</v>
      </c>
    </row>
    <row r="1033" spans="1:7" x14ac:dyDescent="0.25">
      <c r="A1033">
        <v>1</v>
      </c>
      <c r="B1033" t="s">
        <v>335</v>
      </c>
      <c r="C1033" t="s">
        <v>326</v>
      </c>
      <c r="D1033" s="41">
        <v>44523</v>
      </c>
      <c r="E1033">
        <v>86</v>
      </c>
      <c r="F1033">
        <v>82</v>
      </c>
      <c r="G1033">
        <v>9</v>
      </c>
    </row>
    <row r="1034" spans="1:7" x14ac:dyDescent="0.25">
      <c r="A1034">
        <v>1</v>
      </c>
      <c r="B1034" t="s">
        <v>335</v>
      </c>
      <c r="C1034" t="s">
        <v>327</v>
      </c>
      <c r="D1034" s="41">
        <v>44523</v>
      </c>
      <c r="E1034">
        <v>87</v>
      </c>
      <c r="F1034">
        <v>80</v>
      </c>
      <c r="G1034">
        <v>1</v>
      </c>
    </row>
    <row r="1035" spans="1:7" x14ac:dyDescent="0.25">
      <c r="A1035">
        <v>1</v>
      </c>
      <c r="B1035" t="s">
        <v>335</v>
      </c>
      <c r="C1035" t="s">
        <v>328</v>
      </c>
      <c r="D1035" s="41">
        <v>44523</v>
      </c>
      <c r="E1035">
        <v>81</v>
      </c>
      <c r="F1035">
        <v>75</v>
      </c>
      <c r="G1035">
        <v>2</v>
      </c>
    </row>
    <row r="1036" spans="1:7" x14ac:dyDescent="0.25">
      <c r="A1036">
        <v>1</v>
      </c>
      <c r="B1036" t="s">
        <v>335</v>
      </c>
      <c r="C1036" t="s">
        <v>329</v>
      </c>
      <c r="D1036" s="41">
        <v>44523</v>
      </c>
      <c r="E1036">
        <v>82</v>
      </c>
      <c r="F1036">
        <v>78</v>
      </c>
      <c r="G1036">
        <v>3</v>
      </c>
    </row>
    <row r="1037" spans="1:7" x14ac:dyDescent="0.25">
      <c r="A1037">
        <v>1</v>
      </c>
      <c r="B1037" t="s">
        <v>335</v>
      </c>
      <c r="C1037" t="s">
        <v>330</v>
      </c>
      <c r="D1037" s="41">
        <v>44523</v>
      </c>
      <c r="E1037">
        <v>86</v>
      </c>
      <c r="F1037">
        <v>82</v>
      </c>
      <c r="G1037">
        <v>4</v>
      </c>
    </row>
    <row r="1038" spans="1:7" x14ac:dyDescent="0.25">
      <c r="A1038">
        <v>1</v>
      </c>
      <c r="B1038" t="s">
        <v>335</v>
      </c>
      <c r="C1038" t="s">
        <v>331</v>
      </c>
      <c r="D1038" s="41">
        <v>44523</v>
      </c>
      <c r="E1038">
        <v>89</v>
      </c>
      <c r="F1038">
        <v>87</v>
      </c>
      <c r="G1038">
        <v>6</v>
      </c>
    </row>
    <row r="1039" spans="1:7" x14ac:dyDescent="0.25">
      <c r="A1039">
        <v>1</v>
      </c>
      <c r="B1039" t="s">
        <v>335</v>
      </c>
      <c r="C1039" t="s">
        <v>332</v>
      </c>
      <c r="D1039" s="41">
        <v>44523</v>
      </c>
      <c r="E1039">
        <v>91</v>
      </c>
      <c r="F1039">
        <v>90</v>
      </c>
      <c r="G1039">
        <v>29</v>
      </c>
    </row>
    <row r="1040" spans="1:7" x14ac:dyDescent="0.25">
      <c r="A1040">
        <v>1</v>
      </c>
      <c r="B1040" t="s">
        <v>335</v>
      </c>
      <c r="C1040" t="s">
        <v>333</v>
      </c>
      <c r="D1040" s="41">
        <v>44523</v>
      </c>
      <c r="E1040">
        <v>93</v>
      </c>
      <c r="F1040">
        <v>90</v>
      </c>
      <c r="G1040">
        <v>40</v>
      </c>
    </row>
    <row r="1041" spans="1:7" x14ac:dyDescent="0.25">
      <c r="A1041">
        <v>1</v>
      </c>
      <c r="B1041" t="s">
        <v>335</v>
      </c>
      <c r="C1041" t="s">
        <v>334</v>
      </c>
      <c r="D1041" s="41">
        <v>44523</v>
      </c>
      <c r="E1041">
        <v>78</v>
      </c>
      <c r="F1041">
        <v>74</v>
      </c>
      <c r="G1041">
        <v>8</v>
      </c>
    </row>
    <row r="1042" spans="1:7" x14ac:dyDescent="0.25">
      <c r="A1042">
        <v>2</v>
      </c>
      <c r="B1042" t="s">
        <v>336</v>
      </c>
      <c r="C1042" t="s">
        <v>325</v>
      </c>
      <c r="D1042" s="41">
        <v>44523</v>
      </c>
      <c r="E1042">
        <v>87</v>
      </c>
      <c r="F1042">
        <v>82</v>
      </c>
      <c r="G1042">
        <v>0</v>
      </c>
    </row>
    <row r="1043" spans="1:7" x14ac:dyDescent="0.25">
      <c r="A1043">
        <v>2</v>
      </c>
      <c r="B1043" t="s">
        <v>336</v>
      </c>
      <c r="C1043" t="s">
        <v>326</v>
      </c>
      <c r="D1043" s="41">
        <v>44523</v>
      </c>
      <c r="E1043">
        <v>92</v>
      </c>
      <c r="F1043">
        <v>88</v>
      </c>
      <c r="G1043">
        <v>7</v>
      </c>
    </row>
    <row r="1044" spans="1:7" x14ac:dyDescent="0.25">
      <c r="A1044">
        <v>2</v>
      </c>
      <c r="B1044" t="s">
        <v>336</v>
      </c>
      <c r="C1044" t="s">
        <v>327</v>
      </c>
      <c r="D1044" s="41">
        <v>44523</v>
      </c>
      <c r="E1044">
        <v>96</v>
      </c>
      <c r="F1044">
        <v>91</v>
      </c>
      <c r="G1044">
        <v>1</v>
      </c>
    </row>
    <row r="1045" spans="1:7" x14ac:dyDescent="0.25">
      <c r="A1045">
        <v>2</v>
      </c>
      <c r="B1045" t="s">
        <v>336</v>
      </c>
      <c r="C1045" t="s">
        <v>328</v>
      </c>
      <c r="D1045" s="41">
        <v>44523</v>
      </c>
      <c r="E1045">
        <v>90</v>
      </c>
      <c r="F1045">
        <v>86</v>
      </c>
      <c r="G1045">
        <v>2</v>
      </c>
    </row>
    <row r="1046" spans="1:7" x14ac:dyDescent="0.25">
      <c r="A1046">
        <v>2</v>
      </c>
      <c r="B1046" t="s">
        <v>336</v>
      </c>
      <c r="C1046" t="s">
        <v>329</v>
      </c>
      <c r="D1046" s="41">
        <v>44523</v>
      </c>
      <c r="E1046">
        <v>91</v>
      </c>
      <c r="F1046">
        <v>88</v>
      </c>
      <c r="G1046">
        <v>3</v>
      </c>
    </row>
    <row r="1047" spans="1:7" x14ac:dyDescent="0.25">
      <c r="A1047">
        <v>2</v>
      </c>
      <c r="B1047" t="s">
        <v>336</v>
      </c>
      <c r="C1047" t="s">
        <v>330</v>
      </c>
      <c r="D1047" s="41">
        <v>44523</v>
      </c>
      <c r="E1047">
        <v>90</v>
      </c>
      <c r="F1047">
        <v>88</v>
      </c>
      <c r="G1047">
        <v>4</v>
      </c>
    </row>
    <row r="1048" spans="1:7" x14ac:dyDescent="0.25">
      <c r="A1048">
        <v>2</v>
      </c>
      <c r="B1048" t="s">
        <v>336</v>
      </c>
      <c r="C1048" t="s">
        <v>331</v>
      </c>
      <c r="D1048" s="41">
        <v>44523</v>
      </c>
      <c r="E1048">
        <v>92</v>
      </c>
      <c r="F1048">
        <v>90</v>
      </c>
      <c r="G1048">
        <v>5</v>
      </c>
    </row>
    <row r="1049" spans="1:7" x14ac:dyDescent="0.25">
      <c r="A1049">
        <v>2</v>
      </c>
      <c r="B1049" t="s">
        <v>336</v>
      </c>
      <c r="C1049" t="s">
        <v>332</v>
      </c>
      <c r="D1049" s="41">
        <v>44523</v>
      </c>
      <c r="E1049">
        <v>92</v>
      </c>
      <c r="F1049">
        <v>90</v>
      </c>
      <c r="G1049">
        <v>29</v>
      </c>
    </row>
    <row r="1050" spans="1:7" x14ac:dyDescent="0.25">
      <c r="A1050">
        <v>2</v>
      </c>
      <c r="B1050" t="s">
        <v>336</v>
      </c>
      <c r="C1050" t="s">
        <v>333</v>
      </c>
      <c r="D1050" s="41">
        <v>44523</v>
      </c>
      <c r="E1050">
        <v>93</v>
      </c>
      <c r="F1050">
        <v>91</v>
      </c>
      <c r="G1050">
        <v>40</v>
      </c>
    </row>
    <row r="1051" spans="1:7" x14ac:dyDescent="0.25">
      <c r="A1051">
        <v>2</v>
      </c>
      <c r="B1051" t="s">
        <v>336</v>
      </c>
      <c r="C1051" t="s">
        <v>334</v>
      </c>
      <c r="D1051" s="41">
        <v>44523</v>
      </c>
      <c r="E1051">
        <v>81</v>
      </c>
      <c r="F1051">
        <v>78</v>
      </c>
      <c r="G1051">
        <v>6</v>
      </c>
    </row>
    <row r="1052" spans="1:7" x14ac:dyDescent="0.25">
      <c r="A1052">
        <v>3</v>
      </c>
      <c r="B1052" t="s">
        <v>337</v>
      </c>
      <c r="C1052" t="s">
        <v>325</v>
      </c>
      <c r="D1052" s="41">
        <v>44523</v>
      </c>
      <c r="E1052">
        <v>93</v>
      </c>
      <c r="F1052">
        <v>89</v>
      </c>
      <c r="G1052">
        <v>0</v>
      </c>
    </row>
    <row r="1053" spans="1:7" x14ac:dyDescent="0.25">
      <c r="A1053">
        <v>3</v>
      </c>
      <c r="B1053" t="s">
        <v>337</v>
      </c>
      <c r="C1053" t="s">
        <v>326</v>
      </c>
      <c r="D1053" s="41">
        <v>44523</v>
      </c>
      <c r="E1053">
        <v>95</v>
      </c>
      <c r="F1053">
        <v>92</v>
      </c>
      <c r="G1053">
        <v>6</v>
      </c>
    </row>
    <row r="1054" spans="1:7" x14ac:dyDescent="0.25">
      <c r="A1054">
        <v>3</v>
      </c>
      <c r="B1054" t="s">
        <v>337</v>
      </c>
      <c r="C1054" t="s">
        <v>327</v>
      </c>
      <c r="D1054" s="41">
        <v>44523</v>
      </c>
      <c r="E1054">
        <v>100</v>
      </c>
      <c r="F1054">
        <v>100</v>
      </c>
      <c r="G1054">
        <v>2</v>
      </c>
    </row>
    <row r="1055" spans="1:7" x14ac:dyDescent="0.25">
      <c r="A1055">
        <v>3</v>
      </c>
      <c r="B1055" t="s">
        <v>337</v>
      </c>
      <c r="C1055" t="s">
        <v>328</v>
      </c>
      <c r="D1055" s="41">
        <v>44523</v>
      </c>
      <c r="E1055">
        <v>96</v>
      </c>
      <c r="F1055">
        <v>92</v>
      </c>
      <c r="G1055">
        <v>2</v>
      </c>
    </row>
    <row r="1056" spans="1:7" x14ac:dyDescent="0.25">
      <c r="A1056">
        <v>3</v>
      </c>
      <c r="B1056" t="s">
        <v>337</v>
      </c>
      <c r="C1056" t="s">
        <v>329</v>
      </c>
      <c r="D1056" s="41">
        <v>44523</v>
      </c>
      <c r="E1056">
        <v>93</v>
      </c>
      <c r="F1056">
        <v>90</v>
      </c>
      <c r="G1056">
        <v>3</v>
      </c>
    </row>
    <row r="1057" spans="1:7" x14ac:dyDescent="0.25">
      <c r="A1057">
        <v>3</v>
      </c>
      <c r="B1057" t="s">
        <v>337</v>
      </c>
      <c r="C1057" t="s">
        <v>330</v>
      </c>
      <c r="D1057" s="41">
        <v>44523</v>
      </c>
      <c r="E1057">
        <v>90</v>
      </c>
      <c r="F1057">
        <v>88</v>
      </c>
      <c r="G1057">
        <v>4</v>
      </c>
    </row>
    <row r="1058" spans="1:7" x14ac:dyDescent="0.25">
      <c r="A1058">
        <v>3</v>
      </c>
      <c r="B1058" t="s">
        <v>337</v>
      </c>
      <c r="C1058" t="s">
        <v>331</v>
      </c>
      <c r="D1058" s="41">
        <v>44523</v>
      </c>
      <c r="E1058">
        <v>91</v>
      </c>
      <c r="F1058">
        <v>89</v>
      </c>
      <c r="G1058">
        <v>5</v>
      </c>
    </row>
    <row r="1059" spans="1:7" x14ac:dyDescent="0.25">
      <c r="A1059">
        <v>3</v>
      </c>
      <c r="B1059" t="s">
        <v>337</v>
      </c>
      <c r="C1059" t="s">
        <v>332</v>
      </c>
      <c r="D1059" s="41">
        <v>44523</v>
      </c>
      <c r="E1059">
        <v>91</v>
      </c>
      <c r="F1059">
        <v>90</v>
      </c>
      <c r="G1059">
        <v>24</v>
      </c>
    </row>
    <row r="1060" spans="1:7" x14ac:dyDescent="0.25">
      <c r="A1060">
        <v>3</v>
      </c>
      <c r="B1060" t="s">
        <v>337</v>
      </c>
      <c r="C1060" t="s">
        <v>333</v>
      </c>
      <c r="D1060" s="41">
        <v>44523</v>
      </c>
      <c r="E1060">
        <v>94</v>
      </c>
      <c r="F1060">
        <v>92</v>
      </c>
      <c r="G1060">
        <v>34</v>
      </c>
    </row>
    <row r="1061" spans="1:7" x14ac:dyDescent="0.25">
      <c r="A1061">
        <v>3</v>
      </c>
      <c r="B1061" t="s">
        <v>337</v>
      </c>
      <c r="C1061" t="s">
        <v>334</v>
      </c>
      <c r="D1061" s="41">
        <v>44523</v>
      </c>
      <c r="E1061">
        <v>86</v>
      </c>
      <c r="F1061">
        <v>84</v>
      </c>
      <c r="G1061">
        <v>6</v>
      </c>
    </row>
    <row r="1062" spans="1:7" x14ac:dyDescent="0.25">
      <c r="A1062">
        <v>4</v>
      </c>
      <c r="B1062" t="s">
        <v>338</v>
      </c>
      <c r="C1062" t="s">
        <v>325</v>
      </c>
      <c r="D1062" s="41">
        <v>44523</v>
      </c>
      <c r="E1062">
        <v>88</v>
      </c>
      <c r="F1062">
        <v>82</v>
      </c>
      <c r="G1062">
        <v>0</v>
      </c>
    </row>
    <row r="1063" spans="1:7" x14ac:dyDescent="0.25">
      <c r="A1063">
        <v>4</v>
      </c>
      <c r="B1063" t="s">
        <v>338</v>
      </c>
      <c r="C1063" t="s">
        <v>326</v>
      </c>
      <c r="D1063" s="41">
        <v>44523</v>
      </c>
      <c r="E1063">
        <v>92</v>
      </c>
      <c r="F1063">
        <v>88</v>
      </c>
      <c r="G1063">
        <v>7</v>
      </c>
    </row>
    <row r="1064" spans="1:7" x14ac:dyDescent="0.25">
      <c r="A1064">
        <v>4</v>
      </c>
      <c r="B1064" t="s">
        <v>338</v>
      </c>
      <c r="C1064" t="s">
        <v>327</v>
      </c>
      <c r="D1064" s="41">
        <v>44523</v>
      </c>
      <c r="E1064">
        <v>93</v>
      </c>
      <c r="F1064">
        <v>87</v>
      </c>
      <c r="G1064">
        <v>1</v>
      </c>
    </row>
    <row r="1065" spans="1:7" x14ac:dyDescent="0.25">
      <c r="A1065">
        <v>4</v>
      </c>
      <c r="B1065" t="s">
        <v>338</v>
      </c>
      <c r="C1065" t="s">
        <v>328</v>
      </c>
      <c r="D1065" s="41">
        <v>44523</v>
      </c>
      <c r="E1065">
        <v>88</v>
      </c>
      <c r="F1065">
        <v>83</v>
      </c>
      <c r="G1065">
        <v>2</v>
      </c>
    </row>
    <row r="1066" spans="1:7" x14ac:dyDescent="0.25">
      <c r="A1066">
        <v>4</v>
      </c>
      <c r="B1066" t="s">
        <v>338</v>
      </c>
      <c r="C1066" t="s">
        <v>329</v>
      </c>
      <c r="D1066" s="41">
        <v>44523</v>
      </c>
      <c r="E1066">
        <v>89</v>
      </c>
      <c r="F1066">
        <v>86</v>
      </c>
      <c r="G1066">
        <v>2</v>
      </c>
    </row>
    <row r="1067" spans="1:7" x14ac:dyDescent="0.25">
      <c r="A1067">
        <v>4</v>
      </c>
      <c r="B1067" t="s">
        <v>338</v>
      </c>
      <c r="C1067" t="s">
        <v>330</v>
      </c>
      <c r="D1067" s="41">
        <v>44523</v>
      </c>
      <c r="E1067">
        <v>91</v>
      </c>
      <c r="F1067">
        <v>88</v>
      </c>
      <c r="G1067">
        <v>4</v>
      </c>
    </row>
    <row r="1068" spans="1:7" x14ac:dyDescent="0.25">
      <c r="A1068">
        <v>4</v>
      </c>
      <c r="B1068" t="s">
        <v>338</v>
      </c>
      <c r="C1068" t="s">
        <v>331</v>
      </c>
      <c r="D1068" s="41">
        <v>44523</v>
      </c>
      <c r="E1068">
        <v>93</v>
      </c>
      <c r="F1068">
        <v>91</v>
      </c>
      <c r="G1068">
        <v>5</v>
      </c>
    </row>
    <row r="1069" spans="1:7" x14ac:dyDescent="0.25">
      <c r="A1069">
        <v>4</v>
      </c>
      <c r="B1069" t="s">
        <v>338</v>
      </c>
      <c r="C1069" t="s">
        <v>332</v>
      </c>
      <c r="D1069" s="41">
        <v>44523</v>
      </c>
      <c r="E1069">
        <v>94</v>
      </c>
      <c r="F1069">
        <v>93</v>
      </c>
      <c r="G1069">
        <v>20</v>
      </c>
    </row>
    <row r="1070" spans="1:7" x14ac:dyDescent="0.25">
      <c r="A1070">
        <v>4</v>
      </c>
      <c r="B1070" t="s">
        <v>338</v>
      </c>
      <c r="C1070" t="s">
        <v>333</v>
      </c>
      <c r="D1070" s="41">
        <v>44523</v>
      </c>
      <c r="E1070">
        <v>96</v>
      </c>
      <c r="F1070">
        <v>93</v>
      </c>
      <c r="G1070">
        <v>37</v>
      </c>
    </row>
    <row r="1071" spans="1:7" x14ac:dyDescent="0.25">
      <c r="A1071">
        <v>4</v>
      </c>
      <c r="B1071" t="s">
        <v>338</v>
      </c>
      <c r="C1071" t="s">
        <v>334</v>
      </c>
      <c r="D1071" s="41">
        <v>44523</v>
      </c>
      <c r="E1071">
        <v>83</v>
      </c>
      <c r="F1071">
        <v>80</v>
      </c>
      <c r="G1071">
        <v>7</v>
      </c>
    </row>
    <row r="1072" spans="1:7" x14ac:dyDescent="0.25">
      <c r="A1072">
        <v>5</v>
      </c>
      <c r="B1072" t="s">
        <v>339</v>
      </c>
      <c r="C1072" t="s">
        <v>325</v>
      </c>
      <c r="D1072" s="41">
        <v>44523</v>
      </c>
      <c r="E1072">
        <v>67</v>
      </c>
      <c r="F1072">
        <v>59</v>
      </c>
      <c r="G1072">
        <v>0</v>
      </c>
    </row>
    <row r="1073" spans="1:7" x14ac:dyDescent="0.25">
      <c r="A1073">
        <v>5</v>
      </c>
      <c r="B1073" t="s">
        <v>339</v>
      </c>
      <c r="C1073" t="s">
        <v>326</v>
      </c>
      <c r="D1073" s="41">
        <v>44523</v>
      </c>
      <c r="E1073">
        <v>82</v>
      </c>
      <c r="F1073">
        <v>76</v>
      </c>
      <c r="G1073">
        <v>6</v>
      </c>
    </row>
    <row r="1074" spans="1:7" x14ac:dyDescent="0.25">
      <c r="A1074">
        <v>5</v>
      </c>
      <c r="B1074" t="s">
        <v>339</v>
      </c>
      <c r="C1074" t="s">
        <v>327</v>
      </c>
      <c r="D1074" s="41">
        <v>44523</v>
      </c>
      <c r="E1074">
        <v>81</v>
      </c>
      <c r="F1074">
        <v>70</v>
      </c>
      <c r="G1074">
        <v>1</v>
      </c>
    </row>
    <row r="1075" spans="1:7" x14ac:dyDescent="0.25">
      <c r="A1075">
        <v>5</v>
      </c>
      <c r="B1075" t="s">
        <v>339</v>
      </c>
      <c r="C1075" t="s">
        <v>328</v>
      </c>
      <c r="D1075" s="41">
        <v>44523</v>
      </c>
      <c r="E1075">
        <v>79</v>
      </c>
      <c r="F1075">
        <v>70</v>
      </c>
      <c r="G1075">
        <v>2</v>
      </c>
    </row>
    <row r="1076" spans="1:7" x14ac:dyDescent="0.25">
      <c r="A1076">
        <v>5</v>
      </c>
      <c r="B1076" t="s">
        <v>339</v>
      </c>
      <c r="C1076" t="s">
        <v>329</v>
      </c>
      <c r="D1076" s="41">
        <v>44523</v>
      </c>
      <c r="E1076">
        <v>82</v>
      </c>
      <c r="F1076">
        <v>75</v>
      </c>
      <c r="G1076">
        <v>3</v>
      </c>
    </row>
    <row r="1077" spans="1:7" x14ac:dyDescent="0.25">
      <c r="A1077">
        <v>5</v>
      </c>
      <c r="B1077" t="s">
        <v>339</v>
      </c>
      <c r="C1077" t="s">
        <v>330</v>
      </c>
      <c r="D1077" s="41">
        <v>44523</v>
      </c>
      <c r="E1077">
        <v>85</v>
      </c>
      <c r="F1077">
        <v>80</v>
      </c>
      <c r="G1077">
        <v>4</v>
      </c>
    </row>
    <row r="1078" spans="1:7" x14ac:dyDescent="0.25">
      <c r="A1078">
        <v>5</v>
      </c>
      <c r="B1078" t="s">
        <v>339</v>
      </c>
      <c r="C1078" t="s">
        <v>331</v>
      </c>
      <c r="D1078" s="41">
        <v>44523</v>
      </c>
      <c r="E1078">
        <v>87</v>
      </c>
      <c r="F1078">
        <v>83</v>
      </c>
      <c r="G1078">
        <v>6</v>
      </c>
    </row>
    <row r="1079" spans="1:7" x14ac:dyDescent="0.25">
      <c r="A1079">
        <v>5</v>
      </c>
      <c r="B1079" t="s">
        <v>339</v>
      </c>
      <c r="C1079" t="s">
        <v>332</v>
      </c>
      <c r="D1079" s="41">
        <v>44523</v>
      </c>
      <c r="E1079">
        <v>89</v>
      </c>
      <c r="F1079">
        <v>87</v>
      </c>
      <c r="G1079">
        <v>25</v>
      </c>
    </row>
    <row r="1080" spans="1:7" x14ac:dyDescent="0.25">
      <c r="A1080">
        <v>5</v>
      </c>
      <c r="B1080" t="s">
        <v>339</v>
      </c>
      <c r="C1080" t="s">
        <v>333</v>
      </c>
      <c r="D1080" s="41">
        <v>44523</v>
      </c>
      <c r="E1080">
        <v>91</v>
      </c>
      <c r="F1080">
        <v>88</v>
      </c>
      <c r="G1080">
        <v>34</v>
      </c>
    </row>
    <row r="1081" spans="1:7" x14ac:dyDescent="0.25">
      <c r="A1081">
        <v>5</v>
      </c>
      <c r="B1081" t="s">
        <v>339</v>
      </c>
      <c r="C1081" t="s">
        <v>334</v>
      </c>
      <c r="D1081" s="41">
        <v>44523</v>
      </c>
      <c r="E1081">
        <v>72</v>
      </c>
      <c r="F1081">
        <v>66</v>
      </c>
      <c r="G1081">
        <v>5</v>
      </c>
    </row>
    <row r="1082" spans="1:7" x14ac:dyDescent="0.25">
      <c r="A1082">
        <v>0</v>
      </c>
      <c r="B1082" t="s">
        <v>324</v>
      </c>
      <c r="C1082" t="s">
        <v>325</v>
      </c>
      <c r="D1082" s="41">
        <v>44526</v>
      </c>
      <c r="E1082">
        <v>85</v>
      </c>
      <c r="F1082">
        <v>80</v>
      </c>
      <c r="G1082">
        <v>0</v>
      </c>
    </row>
    <row r="1083" spans="1:7" x14ac:dyDescent="0.25">
      <c r="A1083">
        <v>0</v>
      </c>
      <c r="B1083" t="s">
        <v>324</v>
      </c>
      <c r="C1083" t="s">
        <v>326</v>
      </c>
      <c r="D1083" s="41">
        <v>44526</v>
      </c>
      <c r="E1083">
        <v>91</v>
      </c>
      <c r="F1083">
        <v>88</v>
      </c>
      <c r="G1083">
        <v>8</v>
      </c>
    </row>
    <row r="1084" spans="1:7" x14ac:dyDescent="0.25">
      <c r="A1084">
        <v>0</v>
      </c>
      <c r="B1084" t="s">
        <v>324</v>
      </c>
      <c r="C1084" t="s">
        <v>327</v>
      </c>
      <c r="D1084" s="41">
        <v>44526</v>
      </c>
      <c r="E1084">
        <v>96</v>
      </c>
      <c r="F1084">
        <v>90</v>
      </c>
      <c r="G1084">
        <v>1</v>
      </c>
    </row>
    <row r="1085" spans="1:7" x14ac:dyDescent="0.25">
      <c r="A1085">
        <v>0</v>
      </c>
      <c r="B1085" t="s">
        <v>324</v>
      </c>
      <c r="C1085" t="s">
        <v>328</v>
      </c>
      <c r="D1085" s="41">
        <v>44526</v>
      </c>
      <c r="E1085">
        <v>89</v>
      </c>
      <c r="F1085">
        <v>85</v>
      </c>
      <c r="G1085">
        <v>2</v>
      </c>
    </row>
    <row r="1086" spans="1:7" x14ac:dyDescent="0.25">
      <c r="A1086">
        <v>0</v>
      </c>
      <c r="B1086" t="s">
        <v>324</v>
      </c>
      <c r="C1086" t="s">
        <v>329</v>
      </c>
      <c r="D1086" s="41">
        <v>44526</v>
      </c>
      <c r="E1086">
        <v>89</v>
      </c>
      <c r="F1086">
        <v>86</v>
      </c>
      <c r="G1086">
        <v>3</v>
      </c>
    </row>
    <row r="1087" spans="1:7" x14ac:dyDescent="0.25">
      <c r="A1087">
        <v>0</v>
      </c>
      <c r="B1087" t="s">
        <v>324</v>
      </c>
      <c r="C1087" t="s">
        <v>330</v>
      </c>
      <c r="D1087" s="41">
        <v>44526</v>
      </c>
      <c r="E1087">
        <v>89</v>
      </c>
      <c r="F1087">
        <v>87</v>
      </c>
      <c r="G1087">
        <v>4</v>
      </c>
    </row>
    <row r="1088" spans="1:7" x14ac:dyDescent="0.25">
      <c r="A1088">
        <v>0</v>
      </c>
      <c r="B1088" t="s">
        <v>324</v>
      </c>
      <c r="C1088" t="s">
        <v>331</v>
      </c>
      <c r="D1088" s="41">
        <v>44526</v>
      </c>
      <c r="E1088">
        <v>91</v>
      </c>
      <c r="F1088">
        <v>89</v>
      </c>
      <c r="G1088">
        <v>6</v>
      </c>
    </row>
    <row r="1089" spans="1:7" x14ac:dyDescent="0.25">
      <c r="A1089">
        <v>0</v>
      </c>
      <c r="B1089" t="s">
        <v>324</v>
      </c>
      <c r="C1089" t="s">
        <v>332</v>
      </c>
      <c r="D1089" s="41">
        <v>44526</v>
      </c>
      <c r="E1089">
        <v>92</v>
      </c>
      <c r="F1089">
        <v>90</v>
      </c>
      <c r="G1089">
        <v>31</v>
      </c>
    </row>
    <row r="1090" spans="1:7" x14ac:dyDescent="0.25">
      <c r="A1090">
        <v>0</v>
      </c>
      <c r="B1090" t="s">
        <v>324</v>
      </c>
      <c r="C1090" t="s">
        <v>333</v>
      </c>
      <c r="D1090" s="41">
        <v>44526</v>
      </c>
      <c r="E1090">
        <v>94</v>
      </c>
      <c r="F1090">
        <v>91</v>
      </c>
      <c r="G1090">
        <v>43</v>
      </c>
    </row>
    <row r="1091" spans="1:7" x14ac:dyDescent="0.25">
      <c r="A1091">
        <v>0</v>
      </c>
      <c r="B1091" t="s">
        <v>324</v>
      </c>
      <c r="C1091" t="s">
        <v>334</v>
      </c>
      <c r="D1091" s="41">
        <v>44526</v>
      </c>
      <c r="E1091">
        <v>82</v>
      </c>
      <c r="F1091">
        <v>78</v>
      </c>
      <c r="G1091">
        <v>7</v>
      </c>
    </row>
    <row r="1092" spans="1:7" x14ac:dyDescent="0.25">
      <c r="A1092">
        <v>1</v>
      </c>
      <c r="B1092" t="s">
        <v>335</v>
      </c>
      <c r="C1092" t="s">
        <v>325</v>
      </c>
      <c r="D1092" s="41">
        <v>44526</v>
      </c>
      <c r="E1092">
        <v>76</v>
      </c>
      <c r="F1092">
        <v>70</v>
      </c>
      <c r="G1092">
        <v>0</v>
      </c>
    </row>
    <row r="1093" spans="1:7" x14ac:dyDescent="0.25">
      <c r="A1093">
        <v>1</v>
      </c>
      <c r="B1093" t="s">
        <v>335</v>
      </c>
      <c r="C1093" t="s">
        <v>326</v>
      </c>
      <c r="D1093" s="41">
        <v>44526</v>
      </c>
      <c r="E1093">
        <v>86</v>
      </c>
      <c r="F1093">
        <v>82</v>
      </c>
      <c r="G1093">
        <v>10</v>
      </c>
    </row>
    <row r="1094" spans="1:7" x14ac:dyDescent="0.25">
      <c r="A1094">
        <v>1</v>
      </c>
      <c r="B1094" t="s">
        <v>335</v>
      </c>
      <c r="C1094" t="s">
        <v>327</v>
      </c>
      <c r="D1094" s="41">
        <v>44526</v>
      </c>
      <c r="E1094">
        <v>87</v>
      </c>
      <c r="F1094">
        <v>80</v>
      </c>
      <c r="G1094">
        <v>1</v>
      </c>
    </row>
    <row r="1095" spans="1:7" x14ac:dyDescent="0.25">
      <c r="A1095">
        <v>1</v>
      </c>
      <c r="B1095" t="s">
        <v>335</v>
      </c>
      <c r="C1095" t="s">
        <v>328</v>
      </c>
      <c r="D1095" s="41">
        <v>44526</v>
      </c>
      <c r="E1095">
        <v>81</v>
      </c>
      <c r="F1095">
        <v>76</v>
      </c>
      <c r="G1095">
        <v>2</v>
      </c>
    </row>
    <row r="1096" spans="1:7" x14ac:dyDescent="0.25">
      <c r="A1096">
        <v>1</v>
      </c>
      <c r="B1096" t="s">
        <v>335</v>
      </c>
      <c r="C1096" t="s">
        <v>329</v>
      </c>
      <c r="D1096" s="41">
        <v>44526</v>
      </c>
      <c r="E1096">
        <v>82</v>
      </c>
      <c r="F1096">
        <v>78</v>
      </c>
      <c r="G1096">
        <v>3</v>
      </c>
    </row>
    <row r="1097" spans="1:7" x14ac:dyDescent="0.25">
      <c r="A1097">
        <v>1</v>
      </c>
      <c r="B1097" t="s">
        <v>335</v>
      </c>
      <c r="C1097" t="s">
        <v>330</v>
      </c>
      <c r="D1097" s="41">
        <v>44526</v>
      </c>
      <c r="E1097">
        <v>86</v>
      </c>
      <c r="F1097">
        <v>83</v>
      </c>
      <c r="G1097">
        <v>5</v>
      </c>
    </row>
    <row r="1098" spans="1:7" x14ac:dyDescent="0.25">
      <c r="A1098">
        <v>1</v>
      </c>
      <c r="B1098" t="s">
        <v>335</v>
      </c>
      <c r="C1098" t="s">
        <v>331</v>
      </c>
      <c r="D1098" s="41">
        <v>44526</v>
      </c>
      <c r="E1098">
        <v>89</v>
      </c>
      <c r="F1098">
        <v>87</v>
      </c>
      <c r="G1098">
        <v>6</v>
      </c>
    </row>
    <row r="1099" spans="1:7" x14ac:dyDescent="0.25">
      <c r="A1099">
        <v>1</v>
      </c>
      <c r="B1099" t="s">
        <v>335</v>
      </c>
      <c r="C1099" t="s">
        <v>332</v>
      </c>
      <c r="D1099" s="41">
        <v>44526</v>
      </c>
      <c r="E1099">
        <v>91</v>
      </c>
      <c r="F1099">
        <v>90</v>
      </c>
      <c r="G1099">
        <v>35</v>
      </c>
    </row>
    <row r="1100" spans="1:7" x14ac:dyDescent="0.25">
      <c r="A1100">
        <v>1</v>
      </c>
      <c r="B1100" t="s">
        <v>335</v>
      </c>
      <c r="C1100" t="s">
        <v>333</v>
      </c>
      <c r="D1100" s="41">
        <v>44526</v>
      </c>
      <c r="E1100">
        <v>93</v>
      </c>
      <c r="F1100">
        <v>90</v>
      </c>
      <c r="G1100">
        <v>44</v>
      </c>
    </row>
    <row r="1101" spans="1:7" x14ac:dyDescent="0.25">
      <c r="A1101">
        <v>1</v>
      </c>
      <c r="B1101" t="s">
        <v>335</v>
      </c>
      <c r="C1101" t="s">
        <v>334</v>
      </c>
      <c r="D1101" s="41">
        <v>44526</v>
      </c>
      <c r="E1101">
        <v>78</v>
      </c>
      <c r="F1101">
        <v>74</v>
      </c>
      <c r="G1101">
        <v>9</v>
      </c>
    </row>
    <row r="1102" spans="1:7" x14ac:dyDescent="0.25">
      <c r="A1102">
        <v>2</v>
      </c>
      <c r="B1102" t="s">
        <v>336</v>
      </c>
      <c r="C1102" t="s">
        <v>325</v>
      </c>
      <c r="D1102" s="41">
        <v>44526</v>
      </c>
      <c r="E1102">
        <v>87</v>
      </c>
      <c r="F1102">
        <v>82</v>
      </c>
      <c r="G1102">
        <v>0</v>
      </c>
    </row>
    <row r="1103" spans="1:7" x14ac:dyDescent="0.25">
      <c r="A1103">
        <v>2</v>
      </c>
      <c r="B1103" t="s">
        <v>336</v>
      </c>
      <c r="C1103" t="s">
        <v>326</v>
      </c>
      <c r="D1103" s="41">
        <v>44526</v>
      </c>
      <c r="E1103">
        <v>92</v>
      </c>
      <c r="F1103">
        <v>88</v>
      </c>
      <c r="G1103">
        <v>7</v>
      </c>
    </row>
    <row r="1104" spans="1:7" x14ac:dyDescent="0.25">
      <c r="A1104">
        <v>2</v>
      </c>
      <c r="B1104" t="s">
        <v>336</v>
      </c>
      <c r="C1104" t="s">
        <v>327</v>
      </c>
      <c r="D1104" s="41">
        <v>44526</v>
      </c>
      <c r="E1104">
        <v>96</v>
      </c>
      <c r="F1104">
        <v>91</v>
      </c>
      <c r="G1104">
        <v>1</v>
      </c>
    </row>
    <row r="1105" spans="1:7" x14ac:dyDescent="0.25">
      <c r="A1105">
        <v>2</v>
      </c>
      <c r="B1105" t="s">
        <v>336</v>
      </c>
      <c r="C1105" t="s">
        <v>328</v>
      </c>
      <c r="D1105" s="41">
        <v>44526</v>
      </c>
      <c r="E1105">
        <v>90</v>
      </c>
      <c r="F1105">
        <v>86</v>
      </c>
      <c r="G1105">
        <v>2</v>
      </c>
    </row>
    <row r="1106" spans="1:7" x14ac:dyDescent="0.25">
      <c r="A1106">
        <v>2</v>
      </c>
      <c r="B1106" t="s">
        <v>336</v>
      </c>
      <c r="C1106" t="s">
        <v>329</v>
      </c>
      <c r="D1106" s="41">
        <v>44526</v>
      </c>
      <c r="E1106">
        <v>91</v>
      </c>
      <c r="F1106">
        <v>88</v>
      </c>
      <c r="G1106">
        <v>3</v>
      </c>
    </row>
    <row r="1107" spans="1:7" x14ac:dyDescent="0.25">
      <c r="A1107">
        <v>2</v>
      </c>
      <c r="B1107" t="s">
        <v>336</v>
      </c>
      <c r="C1107" t="s">
        <v>330</v>
      </c>
      <c r="D1107" s="41">
        <v>44526</v>
      </c>
      <c r="E1107">
        <v>91</v>
      </c>
      <c r="F1107">
        <v>88</v>
      </c>
      <c r="G1107">
        <v>4</v>
      </c>
    </row>
    <row r="1108" spans="1:7" x14ac:dyDescent="0.25">
      <c r="A1108">
        <v>2</v>
      </c>
      <c r="B1108" t="s">
        <v>336</v>
      </c>
      <c r="C1108" t="s">
        <v>331</v>
      </c>
      <c r="D1108" s="41">
        <v>44526</v>
      </c>
      <c r="E1108">
        <v>92</v>
      </c>
      <c r="F1108">
        <v>90</v>
      </c>
      <c r="G1108">
        <v>5</v>
      </c>
    </row>
    <row r="1109" spans="1:7" x14ac:dyDescent="0.25">
      <c r="A1109">
        <v>2</v>
      </c>
      <c r="B1109" t="s">
        <v>336</v>
      </c>
      <c r="C1109" t="s">
        <v>332</v>
      </c>
      <c r="D1109" s="41">
        <v>44526</v>
      </c>
      <c r="E1109">
        <v>92</v>
      </c>
      <c r="F1109">
        <v>90</v>
      </c>
      <c r="G1109">
        <v>35</v>
      </c>
    </row>
    <row r="1110" spans="1:7" x14ac:dyDescent="0.25">
      <c r="A1110">
        <v>2</v>
      </c>
      <c r="B1110" t="s">
        <v>336</v>
      </c>
      <c r="C1110" t="s">
        <v>333</v>
      </c>
      <c r="D1110" s="41">
        <v>44526</v>
      </c>
      <c r="E1110">
        <v>94</v>
      </c>
      <c r="F1110">
        <v>91</v>
      </c>
      <c r="G1110">
        <v>44</v>
      </c>
    </row>
    <row r="1111" spans="1:7" x14ac:dyDescent="0.25">
      <c r="A1111">
        <v>2</v>
      </c>
      <c r="B1111" t="s">
        <v>336</v>
      </c>
      <c r="C1111" t="s">
        <v>334</v>
      </c>
      <c r="D1111" s="41">
        <v>44526</v>
      </c>
      <c r="E1111">
        <v>81</v>
      </c>
      <c r="F1111">
        <v>78</v>
      </c>
      <c r="G1111">
        <v>7</v>
      </c>
    </row>
    <row r="1112" spans="1:7" x14ac:dyDescent="0.25">
      <c r="A1112">
        <v>3</v>
      </c>
      <c r="B1112" t="s">
        <v>337</v>
      </c>
      <c r="C1112" t="s">
        <v>325</v>
      </c>
      <c r="D1112" s="41">
        <v>44526</v>
      </c>
      <c r="E1112">
        <v>93</v>
      </c>
      <c r="F1112">
        <v>89</v>
      </c>
      <c r="G1112">
        <v>0</v>
      </c>
    </row>
    <row r="1113" spans="1:7" x14ac:dyDescent="0.25">
      <c r="A1113">
        <v>3</v>
      </c>
      <c r="B1113" t="s">
        <v>337</v>
      </c>
      <c r="C1113" t="s">
        <v>326</v>
      </c>
      <c r="D1113" s="41">
        <v>44526</v>
      </c>
      <c r="E1113">
        <v>95</v>
      </c>
      <c r="F1113">
        <v>92</v>
      </c>
      <c r="G1113">
        <v>8</v>
      </c>
    </row>
    <row r="1114" spans="1:7" x14ac:dyDescent="0.25">
      <c r="A1114">
        <v>3</v>
      </c>
      <c r="B1114" t="s">
        <v>337</v>
      </c>
      <c r="C1114" t="s">
        <v>327</v>
      </c>
      <c r="D1114" s="41">
        <v>44526</v>
      </c>
      <c r="E1114">
        <v>100</v>
      </c>
      <c r="F1114">
        <v>100</v>
      </c>
      <c r="G1114">
        <v>2</v>
      </c>
    </row>
    <row r="1115" spans="1:7" x14ac:dyDescent="0.25">
      <c r="A1115">
        <v>3</v>
      </c>
      <c r="B1115" t="s">
        <v>337</v>
      </c>
      <c r="C1115" t="s">
        <v>328</v>
      </c>
      <c r="D1115" s="41">
        <v>44526</v>
      </c>
      <c r="E1115">
        <v>96</v>
      </c>
      <c r="F1115">
        <v>93</v>
      </c>
      <c r="G1115">
        <v>2</v>
      </c>
    </row>
    <row r="1116" spans="1:7" x14ac:dyDescent="0.25">
      <c r="A1116">
        <v>3</v>
      </c>
      <c r="B1116" t="s">
        <v>337</v>
      </c>
      <c r="C1116" t="s">
        <v>329</v>
      </c>
      <c r="D1116" s="41">
        <v>44526</v>
      </c>
      <c r="E1116">
        <v>93</v>
      </c>
      <c r="F1116">
        <v>90</v>
      </c>
      <c r="G1116">
        <v>3</v>
      </c>
    </row>
    <row r="1117" spans="1:7" x14ac:dyDescent="0.25">
      <c r="A1117">
        <v>3</v>
      </c>
      <c r="B1117" t="s">
        <v>337</v>
      </c>
      <c r="C1117" t="s">
        <v>330</v>
      </c>
      <c r="D1117" s="41">
        <v>44526</v>
      </c>
      <c r="E1117">
        <v>90</v>
      </c>
      <c r="F1117">
        <v>88</v>
      </c>
      <c r="G1117">
        <v>4</v>
      </c>
    </row>
    <row r="1118" spans="1:7" x14ac:dyDescent="0.25">
      <c r="A1118">
        <v>3</v>
      </c>
      <c r="B1118" t="s">
        <v>337</v>
      </c>
      <c r="C1118" t="s">
        <v>331</v>
      </c>
      <c r="D1118" s="41">
        <v>44526</v>
      </c>
      <c r="E1118">
        <v>91</v>
      </c>
      <c r="F1118">
        <v>89</v>
      </c>
      <c r="G1118">
        <v>5</v>
      </c>
    </row>
    <row r="1119" spans="1:7" x14ac:dyDescent="0.25">
      <c r="A1119">
        <v>3</v>
      </c>
      <c r="B1119" t="s">
        <v>337</v>
      </c>
      <c r="C1119" t="s">
        <v>332</v>
      </c>
      <c r="D1119" s="41">
        <v>44526</v>
      </c>
      <c r="E1119">
        <v>91</v>
      </c>
      <c r="F1119">
        <v>90</v>
      </c>
      <c r="G1119">
        <v>31</v>
      </c>
    </row>
    <row r="1120" spans="1:7" x14ac:dyDescent="0.25">
      <c r="A1120">
        <v>3</v>
      </c>
      <c r="B1120" t="s">
        <v>337</v>
      </c>
      <c r="C1120" t="s">
        <v>333</v>
      </c>
      <c r="D1120" s="41">
        <v>44526</v>
      </c>
      <c r="E1120">
        <v>94</v>
      </c>
      <c r="F1120">
        <v>92</v>
      </c>
      <c r="G1120">
        <v>40</v>
      </c>
    </row>
    <row r="1121" spans="1:7" x14ac:dyDescent="0.25">
      <c r="A1121">
        <v>3</v>
      </c>
      <c r="B1121" t="s">
        <v>337</v>
      </c>
      <c r="C1121" t="s">
        <v>334</v>
      </c>
      <c r="D1121" s="41">
        <v>44526</v>
      </c>
      <c r="E1121">
        <v>86</v>
      </c>
      <c r="F1121">
        <v>84</v>
      </c>
      <c r="G1121">
        <v>7</v>
      </c>
    </row>
    <row r="1122" spans="1:7" x14ac:dyDescent="0.25">
      <c r="A1122">
        <v>4</v>
      </c>
      <c r="B1122" t="s">
        <v>338</v>
      </c>
      <c r="C1122" t="s">
        <v>325</v>
      </c>
      <c r="D1122" s="41">
        <v>44526</v>
      </c>
      <c r="E1122">
        <v>89</v>
      </c>
      <c r="F1122">
        <v>83</v>
      </c>
      <c r="G1122">
        <v>0</v>
      </c>
    </row>
    <row r="1123" spans="1:7" x14ac:dyDescent="0.25">
      <c r="A1123">
        <v>4</v>
      </c>
      <c r="B1123" t="s">
        <v>338</v>
      </c>
      <c r="C1123" t="s">
        <v>326</v>
      </c>
      <c r="D1123" s="41">
        <v>44526</v>
      </c>
      <c r="E1123">
        <v>92</v>
      </c>
      <c r="F1123">
        <v>88</v>
      </c>
      <c r="G1123">
        <v>9</v>
      </c>
    </row>
    <row r="1124" spans="1:7" x14ac:dyDescent="0.25">
      <c r="A1124">
        <v>4</v>
      </c>
      <c r="B1124" t="s">
        <v>338</v>
      </c>
      <c r="C1124" t="s">
        <v>327</v>
      </c>
      <c r="D1124" s="41">
        <v>44526</v>
      </c>
      <c r="E1124">
        <v>93</v>
      </c>
      <c r="F1124">
        <v>87</v>
      </c>
      <c r="G1124">
        <v>1</v>
      </c>
    </row>
    <row r="1125" spans="1:7" x14ac:dyDescent="0.25">
      <c r="A1125">
        <v>4</v>
      </c>
      <c r="B1125" t="s">
        <v>338</v>
      </c>
      <c r="C1125" t="s">
        <v>328</v>
      </c>
      <c r="D1125" s="41">
        <v>44526</v>
      </c>
      <c r="E1125">
        <v>88</v>
      </c>
      <c r="F1125">
        <v>84</v>
      </c>
      <c r="G1125">
        <v>2</v>
      </c>
    </row>
    <row r="1126" spans="1:7" x14ac:dyDescent="0.25">
      <c r="A1126">
        <v>4</v>
      </c>
      <c r="B1126" t="s">
        <v>338</v>
      </c>
      <c r="C1126" t="s">
        <v>329</v>
      </c>
      <c r="D1126" s="41">
        <v>44526</v>
      </c>
      <c r="E1126">
        <v>89</v>
      </c>
      <c r="F1126">
        <v>86</v>
      </c>
      <c r="G1126">
        <v>3</v>
      </c>
    </row>
    <row r="1127" spans="1:7" x14ac:dyDescent="0.25">
      <c r="A1127">
        <v>4</v>
      </c>
      <c r="B1127" t="s">
        <v>338</v>
      </c>
      <c r="C1127" t="s">
        <v>330</v>
      </c>
      <c r="D1127" s="41">
        <v>44526</v>
      </c>
      <c r="E1127">
        <v>91</v>
      </c>
      <c r="F1127">
        <v>88</v>
      </c>
      <c r="G1127">
        <v>4</v>
      </c>
    </row>
    <row r="1128" spans="1:7" x14ac:dyDescent="0.25">
      <c r="A1128">
        <v>4</v>
      </c>
      <c r="B1128" t="s">
        <v>338</v>
      </c>
      <c r="C1128" t="s">
        <v>331</v>
      </c>
      <c r="D1128" s="41">
        <v>44526</v>
      </c>
      <c r="E1128">
        <v>93</v>
      </c>
      <c r="F1128">
        <v>91</v>
      </c>
      <c r="G1128">
        <v>6</v>
      </c>
    </row>
    <row r="1129" spans="1:7" x14ac:dyDescent="0.25">
      <c r="A1129">
        <v>4</v>
      </c>
      <c r="B1129" t="s">
        <v>338</v>
      </c>
      <c r="C1129" t="s">
        <v>332</v>
      </c>
      <c r="D1129" s="41">
        <v>44526</v>
      </c>
      <c r="E1129">
        <v>94</v>
      </c>
      <c r="F1129">
        <v>93</v>
      </c>
      <c r="G1129">
        <v>24</v>
      </c>
    </row>
    <row r="1130" spans="1:7" x14ac:dyDescent="0.25">
      <c r="A1130">
        <v>4</v>
      </c>
      <c r="B1130" t="s">
        <v>338</v>
      </c>
      <c r="C1130" t="s">
        <v>333</v>
      </c>
      <c r="D1130" s="41">
        <v>44526</v>
      </c>
      <c r="E1130">
        <v>96</v>
      </c>
      <c r="F1130">
        <v>93</v>
      </c>
      <c r="G1130">
        <v>42</v>
      </c>
    </row>
    <row r="1131" spans="1:7" x14ac:dyDescent="0.25">
      <c r="A1131">
        <v>4</v>
      </c>
      <c r="B1131" t="s">
        <v>338</v>
      </c>
      <c r="C1131" t="s">
        <v>334</v>
      </c>
      <c r="D1131" s="41">
        <v>44526</v>
      </c>
      <c r="E1131">
        <v>83</v>
      </c>
      <c r="F1131">
        <v>80</v>
      </c>
      <c r="G1131">
        <v>8</v>
      </c>
    </row>
    <row r="1132" spans="1:7" x14ac:dyDescent="0.25">
      <c r="A1132">
        <v>5</v>
      </c>
      <c r="B1132" t="s">
        <v>339</v>
      </c>
      <c r="C1132" t="s">
        <v>325</v>
      </c>
      <c r="D1132" s="41">
        <v>44526</v>
      </c>
      <c r="E1132">
        <v>67</v>
      </c>
      <c r="F1132">
        <v>59</v>
      </c>
      <c r="G1132">
        <v>0</v>
      </c>
    </row>
    <row r="1133" spans="1:7" x14ac:dyDescent="0.25">
      <c r="A1133">
        <v>5</v>
      </c>
      <c r="B1133" t="s">
        <v>339</v>
      </c>
      <c r="C1133" t="s">
        <v>326</v>
      </c>
      <c r="D1133" s="41">
        <v>44526</v>
      </c>
      <c r="E1133">
        <v>82</v>
      </c>
      <c r="F1133">
        <v>76</v>
      </c>
      <c r="G1133">
        <v>8</v>
      </c>
    </row>
    <row r="1134" spans="1:7" x14ac:dyDescent="0.25">
      <c r="A1134">
        <v>5</v>
      </c>
      <c r="B1134" t="s">
        <v>339</v>
      </c>
      <c r="C1134" t="s">
        <v>327</v>
      </c>
      <c r="D1134" s="41">
        <v>44526</v>
      </c>
      <c r="E1134">
        <v>81</v>
      </c>
      <c r="F1134">
        <v>71</v>
      </c>
      <c r="G1134">
        <v>2</v>
      </c>
    </row>
    <row r="1135" spans="1:7" x14ac:dyDescent="0.25">
      <c r="A1135">
        <v>5</v>
      </c>
      <c r="B1135" t="s">
        <v>339</v>
      </c>
      <c r="C1135" t="s">
        <v>328</v>
      </c>
      <c r="D1135" s="41">
        <v>44526</v>
      </c>
      <c r="E1135">
        <v>79</v>
      </c>
      <c r="F1135">
        <v>70</v>
      </c>
      <c r="G1135">
        <v>3</v>
      </c>
    </row>
    <row r="1136" spans="1:7" x14ac:dyDescent="0.25">
      <c r="A1136">
        <v>5</v>
      </c>
      <c r="B1136" t="s">
        <v>339</v>
      </c>
      <c r="C1136" t="s">
        <v>329</v>
      </c>
      <c r="D1136" s="41">
        <v>44526</v>
      </c>
      <c r="E1136">
        <v>82</v>
      </c>
      <c r="F1136">
        <v>76</v>
      </c>
      <c r="G1136">
        <v>4</v>
      </c>
    </row>
    <row r="1137" spans="1:7" x14ac:dyDescent="0.25">
      <c r="A1137">
        <v>5</v>
      </c>
      <c r="B1137" t="s">
        <v>339</v>
      </c>
      <c r="C1137" t="s">
        <v>330</v>
      </c>
      <c r="D1137" s="41">
        <v>44526</v>
      </c>
      <c r="E1137">
        <v>86</v>
      </c>
      <c r="F1137">
        <v>81</v>
      </c>
      <c r="G1137">
        <v>5</v>
      </c>
    </row>
    <row r="1138" spans="1:7" x14ac:dyDescent="0.25">
      <c r="A1138">
        <v>5</v>
      </c>
      <c r="B1138" t="s">
        <v>339</v>
      </c>
      <c r="C1138" t="s">
        <v>331</v>
      </c>
      <c r="D1138" s="41">
        <v>44526</v>
      </c>
      <c r="E1138">
        <v>87</v>
      </c>
      <c r="F1138">
        <v>84</v>
      </c>
      <c r="G1138">
        <v>7</v>
      </c>
    </row>
    <row r="1139" spans="1:7" x14ac:dyDescent="0.25">
      <c r="A1139">
        <v>5</v>
      </c>
      <c r="B1139" t="s">
        <v>339</v>
      </c>
      <c r="C1139" t="s">
        <v>332</v>
      </c>
      <c r="D1139" s="41">
        <v>44526</v>
      </c>
      <c r="E1139">
        <v>89</v>
      </c>
      <c r="F1139">
        <v>87</v>
      </c>
      <c r="G1139">
        <v>32</v>
      </c>
    </row>
    <row r="1140" spans="1:7" x14ac:dyDescent="0.25">
      <c r="A1140">
        <v>5</v>
      </c>
      <c r="B1140" t="s">
        <v>339</v>
      </c>
      <c r="C1140" t="s">
        <v>333</v>
      </c>
      <c r="D1140" s="41">
        <v>44526</v>
      </c>
      <c r="E1140">
        <v>91</v>
      </c>
      <c r="F1140">
        <v>88</v>
      </c>
      <c r="G1140">
        <v>40</v>
      </c>
    </row>
    <row r="1141" spans="1:7" x14ac:dyDescent="0.25">
      <c r="A1141">
        <v>5</v>
      </c>
      <c r="B1141" t="s">
        <v>339</v>
      </c>
      <c r="C1141" t="s">
        <v>334</v>
      </c>
      <c r="D1141" s="41">
        <v>44526</v>
      </c>
      <c r="E1141">
        <v>72</v>
      </c>
      <c r="F1141">
        <v>66</v>
      </c>
      <c r="G1141">
        <v>6</v>
      </c>
    </row>
    <row r="1142" spans="1:7" x14ac:dyDescent="0.25">
      <c r="A1142">
        <v>0</v>
      </c>
      <c r="B1142" t="s">
        <v>324</v>
      </c>
      <c r="C1142" t="s">
        <v>325</v>
      </c>
      <c r="D1142" s="41">
        <v>44530</v>
      </c>
      <c r="E1142">
        <v>86</v>
      </c>
      <c r="F1142">
        <v>80</v>
      </c>
      <c r="G1142">
        <v>0</v>
      </c>
    </row>
    <row r="1143" spans="1:7" x14ac:dyDescent="0.25">
      <c r="A1143">
        <v>0</v>
      </c>
      <c r="B1143" t="s">
        <v>324</v>
      </c>
      <c r="C1143" t="s">
        <v>326</v>
      </c>
      <c r="D1143" s="41">
        <v>44530</v>
      </c>
      <c r="E1143">
        <v>91</v>
      </c>
      <c r="F1143">
        <v>88</v>
      </c>
      <c r="G1143">
        <v>9</v>
      </c>
    </row>
    <row r="1144" spans="1:7" x14ac:dyDescent="0.25">
      <c r="A1144">
        <v>0</v>
      </c>
      <c r="B1144" t="s">
        <v>324</v>
      </c>
      <c r="C1144" t="s">
        <v>327</v>
      </c>
      <c r="D1144" s="41">
        <v>44530</v>
      </c>
      <c r="E1144">
        <v>96</v>
      </c>
      <c r="F1144">
        <v>91</v>
      </c>
      <c r="G1144">
        <v>2</v>
      </c>
    </row>
    <row r="1145" spans="1:7" x14ac:dyDescent="0.25">
      <c r="A1145">
        <v>0</v>
      </c>
      <c r="B1145" t="s">
        <v>324</v>
      </c>
      <c r="C1145" t="s">
        <v>328</v>
      </c>
      <c r="D1145" s="41">
        <v>44530</v>
      </c>
      <c r="E1145">
        <v>89</v>
      </c>
      <c r="F1145">
        <v>85</v>
      </c>
      <c r="G1145">
        <v>2</v>
      </c>
    </row>
    <row r="1146" spans="1:7" x14ac:dyDescent="0.25">
      <c r="A1146">
        <v>0</v>
      </c>
      <c r="B1146" t="s">
        <v>324</v>
      </c>
      <c r="C1146" t="s">
        <v>329</v>
      </c>
      <c r="D1146" s="41">
        <v>44530</v>
      </c>
      <c r="E1146">
        <v>89</v>
      </c>
      <c r="F1146">
        <v>86</v>
      </c>
      <c r="G1146">
        <v>3</v>
      </c>
    </row>
    <row r="1147" spans="1:7" x14ac:dyDescent="0.25">
      <c r="A1147">
        <v>0</v>
      </c>
      <c r="B1147" t="s">
        <v>324</v>
      </c>
      <c r="C1147" t="s">
        <v>340</v>
      </c>
      <c r="D1147" s="41">
        <v>44530</v>
      </c>
      <c r="E1147">
        <v>0</v>
      </c>
      <c r="F1147">
        <v>0</v>
      </c>
      <c r="G1147">
        <v>0</v>
      </c>
    </row>
    <row r="1148" spans="1:7" x14ac:dyDescent="0.25">
      <c r="A1148">
        <v>0</v>
      </c>
      <c r="B1148" t="s">
        <v>324</v>
      </c>
      <c r="C1148" t="s">
        <v>330</v>
      </c>
      <c r="D1148" s="41">
        <v>44530</v>
      </c>
      <c r="E1148">
        <v>89</v>
      </c>
      <c r="F1148">
        <v>87</v>
      </c>
      <c r="G1148">
        <v>4</v>
      </c>
    </row>
    <row r="1149" spans="1:7" x14ac:dyDescent="0.25">
      <c r="A1149">
        <v>0</v>
      </c>
      <c r="B1149" t="s">
        <v>324</v>
      </c>
      <c r="C1149" t="s">
        <v>331</v>
      </c>
      <c r="D1149" s="41">
        <v>44530</v>
      </c>
      <c r="E1149">
        <v>91</v>
      </c>
      <c r="F1149">
        <v>89</v>
      </c>
      <c r="G1149">
        <v>6</v>
      </c>
    </row>
    <row r="1150" spans="1:7" x14ac:dyDescent="0.25">
      <c r="A1150">
        <v>0</v>
      </c>
      <c r="B1150" t="s">
        <v>324</v>
      </c>
      <c r="C1150" t="s">
        <v>341</v>
      </c>
      <c r="D1150" s="41">
        <v>44530</v>
      </c>
      <c r="E1150">
        <v>93</v>
      </c>
      <c r="F1150">
        <v>91</v>
      </c>
      <c r="G1150">
        <v>40</v>
      </c>
    </row>
    <row r="1151" spans="1:7" x14ac:dyDescent="0.25">
      <c r="A1151">
        <v>0</v>
      </c>
      <c r="B1151" t="s">
        <v>324</v>
      </c>
      <c r="C1151" t="s">
        <v>334</v>
      </c>
      <c r="D1151" s="41">
        <v>44530</v>
      </c>
      <c r="E1151">
        <v>82</v>
      </c>
      <c r="F1151">
        <v>79</v>
      </c>
      <c r="G1151">
        <v>8</v>
      </c>
    </row>
    <row r="1152" spans="1:7" x14ac:dyDescent="0.25">
      <c r="A1152">
        <v>1</v>
      </c>
      <c r="B1152" t="s">
        <v>335</v>
      </c>
      <c r="C1152" t="s">
        <v>325</v>
      </c>
      <c r="D1152" s="41">
        <v>44530</v>
      </c>
      <c r="E1152">
        <v>76</v>
      </c>
      <c r="F1152">
        <v>70</v>
      </c>
      <c r="G1152">
        <v>0</v>
      </c>
    </row>
    <row r="1153" spans="1:7" x14ac:dyDescent="0.25">
      <c r="A1153">
        <v>1</v>
      </c>
      <c r="B1153" t="s">
        <v>335</v>
      </c>
      <c r="C1153" t="s">
        <v>326</v>
      </c>
      <c r="D1153" s="41">
        <v>44530</v>
      </c>
      <c r="E1153">
        <v>86</v>
      </c>
      <c r="F1153">
        <v>82</v>
      </c>
      <c r="G1153">
        <v>11</v>
      </c>
    </row>
    <row r="1154" spans="1:7" x14ac:dyDescent="0.25">
      <c r="A1154">
        <v>1</v>
      </c>
      <c r="B1154" t="s">
        <v>335</v>
      </c>
      <c r="C1154" t="s">
        <v>327</v>
      </c>
      <c r="D1154" s="41">
        <v>44530</v>
      </c>
      <c r="E1154">
        <v>88</v>
      </c>
      <c r="F1154">
        <v>80</v>
      </c>
      <c r="G1154">
        <v>2</v>
      </c>
    </row>
    <row r="1155" spans="1:7" x14ac:dyDescent="0.25">
      <c r="A1155">
        <v>1</v>
      </c>
      <c r="B1155" t="s">
        <v>335</v>
      </c>
      <c r="C1155" t="s">
        <v>328</v>
      </c>
      <c r="D1155" s="41">
        <v>44530</v>
      </c>
      <c r="E1155">
        <v>81</v>
      </c>
      <c r="F1155">
        <v>76</v>
      </c>
      <c r="G1155">
        <v>2</v>
      </c>
    </row>
    <row r="1156" spans="1:7" x14ac:dyDescent="0.25">
      <c r="A1156">
        <v>1</v>
      </c>
      <c r="B1156" t="s">
        <v>335</v>
      </c>
      <c r="C1156" t="s">
        <v>329</v>
      </c>
      <c r="D1156" s="41">
        <v>44530</v>
      </c>
      <c r="E1156">
        <v>82</v>
      </c>
      <c r="F1156">
        <v>78</v>
      </c>
      <c r="G1156">
        <v>4</v>
      </c>
    </row>
    <row r="1157" spans="1:7" x14ac:dyDescent="0.25">
      <c r="A1157">
        <v>1</v>
      </c>
      <c r="B1157" t="s">
        <v>335</v>
      </c>
      <c r="C1157" t="s">
        <v>340</v>
      </c>
      <c r="D1157" s="41">
        <v>44530</v>
      </c>
      <c r="E1157">
        <v>0</v>
      </c>
      <c r="F1157">
        <v>0</v>
      </c>
      <c r="G1157">
        <v>0</v>
      </c>
    </row>
    <row r="1158" spans="1:7" x14ac:dyDescent="0.25">
      <c r="A1158">
        <v>1</v>
      </c>
      <c r="B1158" t="s">
        <v>335</v>
      </c>
      <c r="C1158" t="s">
        <v>330</v>
      </c>
      <c r="D1158" s="41">
        <v>44530</v>
      </c>
      <c r="E1158">
        <v>86</v>
      </c>
      <c r="F1158">
        <v>83</v>
      </c>
      <c r="G1158">
        <v>5</v>
      </c>
    </row>
    <row r="1159" spans="1:7" x14ac:dyDescent="0.25">
      <c r="A1159">
        <v>1</v>
      </c>
      <c r="B1159" t="s">
        <v>335</v>
      </c>
      <c r="C1159" t="s">
        <v>331</v>
      </c>
      <c r="D1159" s="41">
        <v>44530</v>
      </c>
      <c r="E1159">
        <v>89</v>
      </c>
      <c r="F1159">
        <v>87</v>
      </c>
      <c r="G1159">
        <v>6</v>
      </c>
    </row>
    <row r="1160" spans="1:7" x14ac:dyDescent="0.25">
      <c r="A1160">
        <v>1</v>
      </c>
      <c r="B1160" t="s">
        <v>335</v>
      </c>
      <c r="C1160" t="s">
        <v>341</v>
      </c>
      <c r="D1160" s="41">
        <v>44530</v>
      </c>
      <c r="E1160">
        <v>92</v>
      </c>
      <c r="F1160">
        <v>90</v>
      </c>
      <c r="G1160">
        <v>43</v>
      </c>
    </row>
    <row r="1161" spans="1:7" x14ac:dyDescent="0.25">
      <c r="A1161">
        <v>1</v>
      </c>
      <c r="B1161" t="s">
        <v>335</v>
      </c>
      <c r="C1161" t="s">
        <v>334</v>
      </c>
      <c r="D1161" s="41">
        <v>44530</v>
      </c>
      <c r="E1161">
        <v>78</v>
      </c>
      <c r="F1161">
        <v>74</v>
      </c>
      <c r="G1161">
        <v>10</v>
      </c>
    </row>
    <row r="1162" spans="1:7" x14ac:dyDescent="0.25">
      <c r="A1162">
        <v>2</v>
      </c>
      <c r="B1162" t="s">
        <v>336</v>
      </c>
      <c r="C1162" t="s">
        <v>325</v>
      </c>
      <c r="D1162" s="41">
        <v>44530</v>
      </c>
      <c r="E1162">
        <v>87</v>
      </c>
      <c r="F1162">
        <v>82</v>
      </c>
      <c r="G1162">
        <v>0</v>
      </c>
    </row>
    <row r="1163" spans="1:7" x14ac:dyDescent="0.25">
      <c r="A1163">
        <v>2</v>
      </c>
      <c r="B1163" t="s">
        <v>336</v>
      </c>
      <c r="C1163" t="s">
        <v>326</v>
      </c>
      <c r="D1163" s="41">
        <v>44530</v>
      </c>
      <c r="E1163">
        <v>92</v>
      </c>
      <c r="F1163">
        <v>89</v>
      </c>
      <c r="G1163">
        <v>8</v>
      </c>
    </row>
    <row r="1164" spans="1:7" x14ac:dyDescent="0.25">
      <c r="A1164">
        <v>2</v>
      </c>
      <c r="B1164" t="s">
        <v>336</v>
      </c>
      <c r="C1164" t="s">
        <v>327</v>
      </c>
      <c r="D1164" s="41">
        <v>44530</v>
      </c>
      <c r="E1164">
        <v>96</v>
      </c>
      <c r="F1164">
        <v>92</v>
      </c>
      <c r="G1164">
        <v>1</v>
      </c>
    </row>
    <row r="1165" spans="1:7" x14ac:dyDescent="0.25">
      <c r="A1165">
        <v>2</v>
      </c>
      <c r="B1165" t="s">
        <v>336</v>
      </c>
      <c r="C1165" t="s">
        <v>328</v>
      </c>
      <c r="D1165" s="41">
        <v>44530</v>
      </c>
      <c r="E1165">
        <v>90</v>
      </c>
      <c r="F1165">
        <v>86</v>
      </c>
      <c r="G1165">
        <v>2</v>
      </c>
    </row>
    <row r="1166" spans="1:7" x14ac:dyDescent="0.25">
      <c r="A1166">
        <v>2</v>
      </c>
      <c r="B1166" t="s">
        <v>336</v>
      </c>
      <c r="C1166" t="s">
        <v>329</v>
      </c>
      <c r="D1166" s="41">
        <v>44530</v>
      </c>
      <c r="E1166">
        <v>91</v>
      </c>
      <c r="F1166">
        <v>88</v>
      </c>
      <c r="G1166">
        <v>3</v>
      </c>
    </row>
    <row r="1167" spans="1:7" x14ac:dyDescent="0.25">
      <c r="A1167">
        <v>2</v>
      </c>
      <c r="B1167" t="s">
        <v>336</v>
      </c>
      <c r="C1167" t="s">
        <v>340</v>
      </c>
      <c r="D1167" s="41">
        <v>44530</v>
      </c>
      <c r="E1167">
        <v>0</v>
      </c>
      <c r="F1167">
        <v>0</v>
      </c>
      <c r="G1167">
        <v>0</v>
      </c>
    </row>
    <row r="1168" spans="1:7" x14ac:dyDescent="0.25">
      <c r="A1168">
        <v>2</v>
      </c>
      <c r="B1168" t="s">
        <v>336</v>
      </c>
      <c r="C1168" t="s">
        <v>330</v>
      </c>
      <c r="D1168" s="41">
        <v>44530</v>
      </c>
      <c r="E1168">
        <v>91</v>
      </c>
      <c r="F1168">
        <v>88</v>
      </c>
      <c r="G1168">
        <v>4</v>
      </c>
    </row>
    <row r="1169" spans="1:7" x14ac:dyDescent="0.25">
      <c r="A1169">
        <v>2</v>
      </c>
      <c r="B1169" t="s">
        <v>336</v>
      </c>
      <c r="C1169" t="s">
        <v>331</v>
      </c>
      <c r="D1169" s="41">
        <v>44530</v>
      </c>
      <c r="E1169">
        <v>92</v>
      </c>
      <c r="F1169">
        <v>90</v>
      </c>
      <c r="G1169">
        <v>5</v>
      </c>
    </row>
    <row r="1170" spans="1:7" x14ac:dyDescent="0.25">
      <c r="A1170">
        <v>2</v>
      </c>
      <c r="B1170" t="s">
        <v>336</v>
      </c>
      <c r="C1170" t="s">
        <v>341</v>
      </c>
      <c r="D1170" s="41">
        <v>44530</v>
      </c>
      <c r="E1170">
        <v>92</v>
      </c>
      <c r="F1170">
        <v>90</v>
      </c>
      <c r="G1170">
        <v>44</v>
      </c>
    </row>
    <row r="1171" spans="1:7" x14ac:dyDescent="0.25">
      <c r="A1171">
        <v>2</v>
      </c>
      <c r="B1171" t="s">
        <v>336</v>
      </c>
      <c r="C1171" t="s">
        <v>334</v>
      </c>
      <c r="D1171" s="41">
        <v>44530</v>
      </c>
      <c r="E1171">
        <v>81</v>
      </c>
      <c r="F1171">
        <v>78</v>
      </c>
      <c r="G1171">
        <v>7</v>
      </c>
    </row>
    <row r="1172" spans="1:7" x14ac:dyDescent="0.25">
      <c r="A1172">
        <v>3</v>
      </c>
      <c r="B1172" t="s">
        <v>337</v>
      </c>
      <c r="C1172" t="s">
        <v>325</v>
      </c>
      <c r="D1172" s="41">
        <v>44530</v>
      </c>
      <c r="E1172">
        <v>93</v>
      </c>
      <c r="F1172">
        <v>90</v>
      </c>
      <c r="G1172">
        <v>0</v>
      </c>
    </row>
    <row r="1173" spans="1:7" x14ac:dyDescent="0.25">
      <c r="A1173">
        <v>3</v>
      </c>
      <c r="B1173" t="s">
        <v>337</v>
      </c>
      <c r="C1173" t="s">
        <v>326</v>
      </c>
      <c r="D1173" s="41">
        <v>44530</v>
      </c>
      <c r="E1173">
        <v>95</v>
      </c>
      <c r="F1173">
        <v>92</v>
      </c>
      <c r="G1173">
        <v>8</v>
      </c>
    </row>
    <row r="1174" spans="1:7" x14ac:dyDescent="0.25">
      <c r="A1174">
        <v>3</v>
      </c>
      <c r="B1174" t="s">
        <v>337</v>
      </c>
      <c r="C1174" t="s">
        <v>327</v>
      </c>
      <c r="D1174" s="41">
        <v>44530</v>
      </c>
      <c r="E1174">
        <v>100</v>
      </c>
      <c r="F1174">
        <v>100</v>
      </c>
      <c r="G1174">
        <v>2</v>
      </c>
    </row>
    <row r="1175" spans="1:7" x14ac:dyDescent="0.25">
      <c r="A1175">
        <v>3</v>
      </c>
      <c r="B1175" t="s">
        <v>337</v>
      </c>
      <c r="C1175" t="s">
        <v>328</v>
      </c>
      <c r="D1175" s="41">
        <v>44530</v>
      </c>
      <c r="E1175">
        <v>96</v>
      </c>
      <c r="F1175">
        <v>93</v>
      </c>
      <c r="G1175">
        <v>2</v>
      </c>
    </row>
    <row r="1176" spans="1:7" x14ac:dyDescent="0.25">
      <c r="A1176">
        <v>3</v>
      </c>
      <c r="B1176" t="s">
        <v>337</v>
      </c>
      <c r="C1176" t="s">
        <v>329</v>
      </c>
      <c r="D1176" s="41">
        <v>44530</v>
      </c>
      <c r="E1176">
        <v>93</v>
      </c>
      <c r="F1176">
        <v>90</v>
      </c>
      <c r="G1176">
        <v>3</v>
      </c>
    </row>
    <row r="1177" spans="1:7" x14ac:dyDescent="0.25">
      <c r="A1177">
        <v>3</v>
      </c>
      <c r="B1177" t="s">
        <v>337</v>
      </c>
      <c r="C1177" t="s">
        <v>340</v>
      </c>
      <c r="D1177" s="41">
        <v>44530</v>
      </c>
      <c r="E1177">
        <v>1</v>
      </c>
      <c r="F1177">
        <v>0</v>
      </c>
      <c r="G1177">
        <v>0</v>
      </c>
    </row>
    <row r="1178" spans="1:7" x14ac:dyDescent="0.25">
      <c r="A1178">
        <v>3</v>
      </c>
      <c r="B1178" t="s">
        <v>337</v>
      </c>
      <c r="C1178" t="s">
        <v>330</v>
      </c>
      <c r="D1178" s="41">
        <v>44530</v>
      </c>
      <c r="E1178">
        <v>90</v>
      </c>
      <c r="F1178">
        <v>88</v>
      </c>
      <c r="G1178">
        <v>4</v>
      </c>
    </row>
    <row r="1179" spans="1:7" x14ac:dyDescent="0.25">
      <c r="A1179">
        <v>3</v>
      </c>
      <c r="B1179" t="s">
        <v>337</v>
      </c>
      <c r="C1179" t="s">
        <v>331</v>
      </c>
      <c r="D1179" s="41">
        <v>44530</v>
      </c>
      <c r="E1179">
        <v>91</v>
      </c>
      <c r="F1179">
        <v>90</v>
      </c>
      <c r="G1179">
        <v>6</v>
      </c>
    </row>
    <row r="1180" spans="1:7" x14ac:dyDescent="0.25">
      <c r="A1180">
        <v>3</v>
      </c>
      <c r="B1180" t="s">
        <v>337</v>
      </c>
      <c r="C1180" t="s">
        <v>341</v>
      </c>
      <c r="D1180" s="41">
        <v>44530</v>
      </c>
      <c r="E1180">
        <v>92</v>
      </c>
      <c r="F1180">
        <v>90</v>
      </c>
      <c r="G1180">
        <v>39</v>
      </c>
    </row>
    <row r="1181" spans="1:7" x14ac:dyDescent="0.25">
      <c r="A1181">
        <v>3</v>
      </c>
      <c r="B1181" t="s">
        <v>337</v>
      </c>
      <c r="C1181" t="s">
        <v>334</v>
      </c>
      <c r="D1181" s="41">
        <v>44530</v>
      </c>
      <c r="E1181">
        <v>87</v>
      </c>
      <c r="F1181">
        <v>84</v>
      </c>
      <c r="G1181">
        <v>8</v>
      </c>
    </row>
    <row r="1182" spans="1:7" x14ac:dyDescent="0.25">
      <c r="A1182">
        <v>4</v>
      </c>
      <c r="B1182" t="s">
        <v>338</v>
      </c>
      <c r="C1182" t="s">
        <v>325</v>
      </c>
      <c r="D1182" s="41">
        <v>44530</v>
      </c>
      <c r="E1182">
        <v>89</v>
      </c>
      <c r="F1182">
        <v>83</v>
      </c>
      <c r="G1182">
        <v>0</v>
      </c>
    </row>
    <row r="1183" spans="1:7" x14ac:dyDescent="0.25">
      <c r="A1183">
        <v>4</v>
      </c>
      <c r="B1183" t="s">
        <v>338</v>
      </c>
      <c r="C1183" t="s">
        <v>326</v>
      </c>
      <c r="D1183" s="41">
        <v>44530</v>
      </c>
      <c r="E1183">
        <v>92</v>
      </c>
      <c r="F1183">
        <v>88</v>
      </c>
      <c r="G1183">
        <v>10</v>
      </c>
    </row>
    <row r="1184" spans="1:7" x14ac:dyDescent="0.25">
      <c r="A1184">
        <v>4</v>
      </c>
      <c r="B1184" t="s">
        <v>338</v>
      </c>
      <c r="C1184" t="s">
        <v>327</v>
      </c>
      <c r="D1184" s="41">
        <v>44530</v>
      </c>
      <c r="E1184">
        <v>93</v>
      </c>
      <c r="F1184">
        <v>87</v>
      </c>
      <c r="G1184">
        <v>1</v>
      </c>
    </row>
    <row r="1185" spans="1:7" x14ac:dyDescent="0.25">
      <c r="A1185">
        <v>4</v>
      </c>
      <c r="B1185" t="s">
        <v>338</v>
      </c>
      <c r="C1185" t="s">
        <v>328</v>
      </c>
      <c r="D1185" s="41">
        <v>44530</v>
      </c>
      <c r="E1185">
        <v>88</v>
      </c>
      <c r="F1185">
        <v>84</v>
      </c>
      <c r="G1185">
        <v>2</v>
      </c>
    </row>
    <row r="1186" spans="1:7" x14ac:dyDescent="0.25">
      <c r="A1186">
        <v>4</v>
      </c>
      <c r="B1186" t="s">
        <v>338</v>
      </c>
      <c r="C1186" t="s">
        <v>329</v>
      </c>
      <c r="D1186" s="41">
        <v>44530</v>
      </c>
      <c r="E1186">
        <v>89</v>
      </c>
      <c r="F1186">
        <v>86</v>
      </c>
      <c r="G1186">
        <v>3</v>
      </c>
    </row>
    <row r="1187" spans="1:7" x14ac:dyDescent="0.25">
      <c r="A1187">
        <v>4</v>
      </c>
      <c r="B1187" t="s">
        <v>338</v>
      </c>
      <c r="C1187" t="s">
        <v>340</v>
      </c>
      <c r="D1187" s="41">
        <v>44530</v>
      </c>
      <c r="E1187">
        <v>0</v>
      </c>
      <c r="F1187">
        <v>0</v>
      </c>
      <c r="G1187">
        <v>0</v>
      </c>
    </row>
    <row r="1188" spans="1:7" x14ac:dyDescent="0.25">
      <c r="A1188">
        <v>4</v>
      </c>
      <c r="B1188" t="s">
        <v>338</v>
      </c>
      <c r="C1188" t="s">
        <v>330</v>
      </c>
      <c r="D1188" s="41">
        <v>44530</v>
      </c>
      <c r="E1188">
        <v>91</v>
      </c>
      <c r="F1188">
        <v>88</v>
      </c>
      <c r="G1188">
        <v>4</v>
      </c>
    </row>
    <row r="1189" spans="1:7" x14ac:dyDescent="0.25">
      <c r="A1189">
        <v>4</v>
      </c>
      <c r="B1189" t="s">
        <v>338</v>
      </c>
      <c r="C1189" t="s">
        <v>331</v>
      </c>
      <c r="D1189" s="41">
        <v>44530</v>
      </c>
      <c r="E1189">
        <v>93</v>
      </c>
      <c r="F1189">
        <v>91</v>
      </c>
      <c r="G1189">
        <v>6</v>
      </c>
    </row>
    <row r="1190" spans="1:7" x14ac:dyDescent="0.25">
      <c r="A1190">
        <v>4</v>
      </c>
      <c r="B1190" t="s">
        <v>338</v>
      </c>
      <c r="C1190" t="s">
        <v>341</v>
      </c>
      <c r="D1190" s="41">
        <v>44530</v>
      </c>
      <c r="E1190">
        <v>95</v>
      </c>
      <c r="F1190">
        <v>93</v>
      </c>
      <c r="G1190">
        <v>34</v>
      </c>
    </row>
    <row r="1191" spans="1:7" x14ac:dyDescent="0.25">
      <c r="A1191">
        <v>4</v>
      </c>
      <c r="B1191" t="s">
        <v>338</v>
      </c>
      <c r="C1191" t="s">
        <v>334</v>
      </c>
      <c r="D1191" s="41">
        <v>44530</v>
      </c>
      <c r="E1191">
        <v>83</v>
      </c>
      <c r="F1191">
        <v>80</v>
      </c>
      <c r="G1191">
        <v>9</v>
      </c>
    </row>
    <row r="1192" spans="1:7" x14ac:dyDescent="0.25">
      <c r="A1192">
        <v>5</v>
      </c>
      <c r="B1192" t="s">
        <v>339</v>
      </c>
      <c r="C1192" t="s">
        <v>325</v>
      </c>
      <c r="D1192" s="41">
        <v>44530</v>
      </c>
      <c r="E1192">
        <v>68</v>
      </c>
      <c r="F1192">
        <v>60</v>
      </c>
      <c r="G1192">
        <v>0</v>
      </c>
    </row>
    <row r="1193" spans="1:7" x14ac:dyDescent="0.25">
      <c r="A1193">
        <v>5</v>
      </c>
      <c r="B1193" t="s">
        <v>339</v>
      </c>
      <c r="C1193" t="s">
        <v>326</v>
      </c>
      <c r="D1193" s="41">
        <v>44530</v>
      </c>
      <c r="E1193">
        <v>82</v>
      </c>
      <c r="F1193">
        <v>76</v>
      </c>
      <c r="G1193">
        <v>8</v>
      </c>
    </row>
    <row r="1194" spans="1:7" x14ac:dyDescent="0.25">
      <c r="A1194">
        <v>5</v>
      </c>
      <c r="B1194" t="s">
        <v>339</v>
      </c>
      <c r="C1194" t="s">
        <v>327</v>
      </c>
      <c r="D1194" s="41">
        <v>44530</v>
      </c>
      <c r="E1194">
        <v>82</v>
      </c>
      <c r="F1194">
        <v>72</v>
      </c>
      <c r="G1194">
        <v>2</v>
      </c>
    </row>
    <row r="1195" spans="1:7" x14ac:dyDescent="0.25">
      <c r="A1195">
        <v>5</v>
      </c>
      <c r="B1195" t="s">
        <v>339</v>
      </c>
      <c r="C1195" t="s">
        <v>328</v>
      </c>
      <c r="D1195" s="41">
        <v>44530</v>
      </c>
      <c r="E1195">
        <v>79</v>
      </c>
      <c r="F1195">
        <v>71</v>
      </c>
      <c r="G1195">
        <v>3</v>
      </c>
    </row>
    <row r="1196" spans="1:7" x14ac:dyDescent="0.25">
      <c r="A1196">
        <v>5</v>
      </c>
      <c r="B1196" t="s">
        <v>339</v>
      </c>
      <c r="C1196" t="s">
        <v>329</v>
      </c>
      <c r="D1196" s="41">
        <v>44530</v>
      </c>
      <c r="E1196">
        <v>82</v>
      </c>
      <c r="F1196">
        <v>76</v>
      </c>
      <c r="G1196">
        <v>5</v>
      </c>
    </row>
    <row r="1197" spans="1:7" x14ac:dyDescent="0.25">
      <c r="A1197">
        <v>5</v>
      </c>
      <c r="B1197" t="s">
        <v>339</v>
      </c>
      <c r="C1197" t="s">
        <v>340</v>
      </c>
      <c r="D1197" s="41">
        <v>44530</v>
      </c>
      <c r="E1197">
        <v>0</v>
      </c>
      <c r="F1197">
        <v>0</v>
      </c>
      <c r="G1197">
        <v>0</v>
      </c>
    </row>
    <row r="1198" spans="1:7" x14ac:dyDescent="0.25">
      <c r="A1198">
        <v>5</v>
      </c>
      <c r="B1198" t="s">
        <v>339</v>
      </c>
      <c r="C1198" t="s">
        <v>330</v>
      </c>
      <c r="D1198" s="41">
        <v>44530</v>
      </c>
      <c r="E1198">
        <v>86</v>
      </c>
      <c r="F1198">
        <v>81</v>
      </c>
      <c r="G1198">
        <v>6</v>
      </c>
    </row>
    <row r="1199" spans="1:7" x14ac:dyDescent="0.25">
      <c r="A1199">
        <v>5</v>
      </c>
      <c r="B1199" t="s">
        <v>339</v>
      </c>
      <c r="C1199" t="s">
        <v>331</v>
      </c>
      <c r="D1199" s="41">
        <v>44530</v>
      </c>
      <c r="E1199">
        <v>87</v>
      </c>
      <c r="F1199">
        <v>84</v>
      </c>
      <c r="G1199">
        <v>8</v>
      </c>
    </row>
    <row r="1200" spans="1:7" x14ac:dyDescent="0.25">
      <c r="A1200">
        <v>5</v>
      </c>
      <c r="B1200" t="s">
        <v>339</v>
      </c>
      <c r="C1200" t="s">
        <v>341</v>
      </c>
      <c r="D1200" s="41">
        <v>44530</v>
      </c>
      <c r="E1200">
        <v>90</v>
      </c>
      <c r="F1200">
        <v>87</v>
      </c>
      <c r="G1200">
        <v>38</v>
      </c>
    </row>
    <row r="1201" spans="1:7" x14ac:dyDescent="0.25">
      <c r="A1201">
        <v>5</v>
      </c>
      <c r="B1201" t="s">
        <v>339</v>
      </c>
      <c r="C1201" t="s">
        <v>334</v>
      </c>
      <c r="D1201" s="41">
        <v>44530</v>
      </c>
      <c r="E1201">
        <v>72</v>
      </c>
      <c r="F1201">
        <v>66</v>
      </c>
      <c r="G1201">
        <v>7</v>
      </c>
    </row>
    <row r="1202" spans="1:7" x14ac:dyDescent="0.25">
      <c r="A1202">
        <v>0</v>
      </c>
      <c r="B1202" t="s">
        <v>324</v>
      </c>
      <c r="C1202" t="s">
        <v>325</v>
      </c>
      <c r="D1202" s="41">
        <v>44533</v>
      </c>
      <c r="E1202">
        <v>86</v>
      </c>
      <c r="F1202">
        <v>81</v>
      </c>
      <c r="G1202">
        <v>0</v>
      </c>
    </row>
    <row r="1203" spans="1:7" x14ac:dyDescent="0.25">
      <c r="A1203">
        <v>0</v>
      </c>
      <c r="B1203" t="s">
        <v>324</v>
      </c>
      <c r="C1203" t="s">
        <v>326</v>
      </c>
      <c r="D1203" s="41">
        <v>44533</v>
      </c>
      <c r="E1203">
        <v>91</v>
      </c>
      <c r="F1203">
        <v>88</v>
      </c>
      <c r="G1203">
        <v>10</v>
      </c>
    </row>
    <row r="1204" spans="1:7" x14ac:dyDescent="0.25">
      <c r="A1204">
        <v>0</v>
      </c>
      <c r="B1204" t="s">
        <v>324</v>
      </c>
      <c r="C1204" t="s">
        <v>327</v>
      </c>
      <c r="D1204" s="41">
        <v>44533</v>
      </c>
      <c r="E1204">
        <v>96</v>
      </c>
      <c r="F1204">
        <v>91</v>
      </c>
      <c r="G1204">
        <v>2</v>
      </c>
    </row>
    <row r="1205" spans="1:7" x14ac:dyDescent="0.25">
      <c r="A1205">
        <v>0</v>
      </c>
      <c r="B1205" t="s">
        <v>324</v>
      </c>
      <c r="C1205" t="s">
        <v>328</v>
      </c>
      <c r="D1205" s="41">
        <v>44533</v>
      </c>
      <c r="E1205">
        <v>90</v>
      </c>
      <c r="F1205">
        <v>86</v>
      </c>
      <c r="G1205">
        <v>2</v>
      </c>
    </row>
    <row r="1206" spans="1:7" x14ac:dyDescent="0.25">
      <c r="A1206">
        <v>0</v>
      </c>
      <c r="B1206" t="s">
        <v>324</v>
      </c>
      <c r="C1206" t="s">
        <v>329</v>
      </c>
      <c r="D1206" s="41">
        <v>44533</v>
      </c>
      <c r="E1206">
        <v>90</v>
      </c>
      <c r="F1206">
        <v>86</v>
      </c>
      <c r="G1206">
        <v>4</v>
      </c>
    </row>
    <row r="1207" spans="1:7" x14ac:dyDescent="0.25">
      <c r="A1207">
        <v>0</v>
      </c>
      <c r="B1207" t="s">
        <v>324</v>
      </c>
      <c r="C1207" t="s">
        <v>340</v>
      </c>
      <c r="D1207" s="41">
        <v>44533</v>
      </c>
      <c r="E1207">
        <v>3</v>
      </c>
      <c r="F1207">
        <v>0</v>
      </c>
      <c r="G1207">
        <v>0</v>
      </c>
    </row>
    <row r="1208" spans="1:7" x14ac:dyDescent="0.25">
      <c r="A1208">
        <v>0</v>
      </c>
      <c r="B1208" t="s">
        <v>324</v>
      </c>
      <c r="C1208" t="s">
        <v>330</v>
      </c>
      <c r="D1208" s="41">
        <v>44533</v>
      </c>
      <c r="E1208">
        <v>90</v>
      </c>
      <c r="F1208">
        <v>87</v>
      </c>
      <c r="G1208">
        <v>5</v>
      </c>
    </row>
    <row r="1209" spans="1:7" x14ac:dyDescent="0.25">
      <c r="A1209">
        <v>0</v>
      </c>
      <c r="B1209" t="s">
        <v>324</v>
      </c>
      <c r="C1209" t="s">
        <v>331</v>
      </c>
      <c r="D1209" s="41">
        <v>44533</v>
      </c>
      <c r="E1209">
        <v>91</v>
      </c>
      <c r="F1209">
        <v>89</v>
      </c>
      <c r="G1209">
        <v>6</v>
      </c>
    </row>
    <row r="1210" spans="1:7" x14ac:dyDescent="0.25">
      <c r="A1210">
        <v>0</v>
      </c>
      <c r="B1210" t="s">
        <v>324</v>
      </c>
      <c r="C1210" t="s">
        <v>341</v>
      </c>
      <c r="D1210" s="41">
        <v>44533</v>
      </c>
      <c r="E1210">
        <v>93</v>
      </c>
      <c r="F1210">
        <v>91</v>
      </c>
      <c r="G1210">
        <v>46</v>
      </c>
    </row>
    <row r="1211" spans="1:7" x14ac:dyDescent="0.25">
      <c r="A1211">
        <v>0</v>
      </c>
      <c r="B1211" t="s">
        <v>324</v>
      </c>
      <c r="C1211" t="s">
        <v>334</v>
      </c>
      <c r="D1211" s="41">
        <v>44533</v>
      </c>
      <c r="E1211">
        <v>82</v>
      </c>
      <c r="F1211">
        <v>79</v>
      </c>
      <c r="G1211">
        <v>9</v>
      </c>
    </row>
    <row r="1212" spans="1:7" x14ac:dyDescent="0.25">
      <c r="A1212">
        <v>1</v>
      </c>
      <c r="B1212" t="s">
        <v>335</v>
      </c>
      <c r="C1212" t="s">
        <v>325</v>
      </c>
      <c r="D1212" s="41">
        <v>44533</v>
      </c>
      <c r="E1212">
        <v>77</v>
      </c>
      <c r="F1212">
        <v>71</v>
      </c>
      <c r="G1212">
        <v>0</v>
      </c>
    </row>
    <row r="1213" spans="1:7" x14ac:dyDescent="0.25">
      <c r="A1213">
        <v>1</v>
      </c>
      <c r="B1213" t="s">
        <v>335</v>
      </c>
      <c r="C1213" t="s">
        <v>326</v>
      </c>
      <c r="D1213" s="41">
        <v>44533</v>
      </c>
      <c r="E1213">
        <v>86</v>
      </c>
      <c r="F1213">
        <v>82</v>
      </c>
      <c r="G1213">
        <v>12</v>
      </c>
    </row>
    <row r="1214" spans="1:7" x14ac:dyDescent="0.25">
      <c r="A1214">
        <v>1</v>
      </c>
      <c r="B1214" t="s">
        <v>335</v>
      </c>
      <c r="C1214" t="s">
        <v>327</v>
      </c>
      <c r="D1214" s="41">
        <v>44533</v>
      </c>
      <c r="E1214">
        <v>88</v>
      </c>
      <c r="F1214">
        <v>81</v>
      </c>
      <c r="G1214">
        <v>2</v>
      </c>
    </row>
    <row r="1215" spans="1:7" x14ac:dyDescent="0.25">
      <c r="A1215">
        <v>1</v>
      </c>
      <c r="B1215" t="s">
        <v>335</v>
      </c>
      <c r="C1215" t="s">
        <v>328</v>
      </c>
      <c r="D1215" s="41">
        <v>44533</v>
      </c>
      <c r="E1215">
        <v>81</v>
      </c>
      <c r="F1215">
        <v>76</v>
      </c>
      <c r="G1215">
        <v>3</v>
      </c>
    </row>
    <row r="1216" spans="1:7" x14ac:dyDescent="0.25">
      <c r="A1216">
        <v>1</v>
      </c>
      <c r="B1216" t="s">
        <v>335</v>
      </c>
      <c r="C1216" t="s">
        <v>329</v>
      </c>
      <c r="D1216" s="41">
        <v>44533</v>
      </c>
      <c r="E1216">
        <v>82</v>
      </c>
      <c r="F1216">
        <v>79</v>
      </c>
      <c r="G1216">
        <v>4</v>
      </c>
    </row>
    <row r="1217" spans="1:7" x14ac:dyDescent="0.25">
      <c r="A1217">
        <v>1</v>
      </c>
      <c r="B1217" t="s">
        <v>335</v>
      </c>
      <c r="C1217" t="s">
        <v>340</v>
      </c>
      <c r="D1217" s="41">
        <v>44533</v>
      </c>
      <c r="E1217">
        <v>2</v>
      </c>
      <c r="F1217">
        <v>0</v>
      </c>
      <c r="G1217">
        <v>0</v>
      </c>
    </row>
    <row r="1218" spans="1:7" x14ac:dyDescent="0.25">
      <c r="A1218">
        <v>1</v>
      </c>
      <c r="B1218" t="s">
        <v>335</v>
      </c>
      <c r="C1218" t="s">
        <v>330</v>
      </c>
      <c r="D1218" s="41">
        <v>44533</v>
      </c>
      <c r="E1218">
        <v>86</v>
      </c>
      <c r="F1218">
        <v>83</v>
      </c>
      <c r="G1218">
        <v>6</v>
      </c>
    </row>
    <row r="1219" spans="1:7" x14ac:dyDescent="0.25">
      <c r="A1219">
        <v>1</v>
      </c>
      <c r="B1219" t="s">
        <v>335</v>
      </c>
      <c r="C1219" t="s">
        <v>331</v>
      </c>
      <c r="D1219" s="41">
        <v>44533</v>
      </c>
      <c r="E1219">
        <v>89</v>
      </c>
      <c r="F1219">
        <v>87</v>
      </c>
      <c r="G1219">
        <v>7</v>
      </c>
    </row>
    <row r="1220" spans="1:7" x14ac:dyDescent="0.25">
      <c r="A1220">
        <v>1</v>
      </c>
      <c r="B1220" t="s">
        <v>335</v>
      </c>
      <c r="C1220" t="s">
        <v>341</v>
      </c>
      <c r="D1220" s="41">
        <v>44533</v>
      </c>
      <c r="E1220">
        <v>92</v>
      </c>
      <c r="F1220">
        <v>90</v>
      </c>
      <c r="G1220">
        <v>48</v>
      </c>
    </row>
    <row r="1221" spans="1:7" x14ac:dyDescent="0.25">
      <c r="A1221">
        <v>1</v>
      </c>
      <c r="B1221" t="s">
        <v>335</v>
      </c>
      <c r="C1221" t="s">
        <v>334</v>
      </c>
      <c r="D1221" s="41">
        <v>44533</v>
      </c>
      <c r="E1221">
        <v>78</v>
      </c>
      <c r="F1221">
        <v>74</v>
      </c>
      <c r="G1221">
        <v>11</v>
      </c>
    </row>
    <row r="1222" spans="1:7" x14ac:dyDescent="0.25">
      <c r="A1222">
        <v>2</v>
      </c>
      <c r="B1222" t="s">
        <v>336</v>
      </c>
      <c r="C1222" t="s">
        <v>325</v>
      </c>
      <c r="D1222" s="41">
        <v>44533</v>
      </c>
      <c r="E1222">
        <v>87</v>
      </c>
      <c r="F1222">
        <v>83</v>
      </c>
      <c r="G1222">
        <v>0</v>
      </c>
    </row>
    <row r="1223" spans="1:7" x14ac:dyDescent="0.25">
      <c r="A1223">
        <v>2</v>
      </c>
      <c r="B1223" t="s">
        <v>336</v>
      </c>
      <c r="C1223" t="s">
        <v>326</v>
      </c>
      <c r="D1223" s="41">
        <v>44533</v>
      </c>
      <c r="E1223">
        <v>92</v>
      </c>
      <c r="F1223">
        <v>89</v>
      </c>
      <c r="G1223">
        <v>9</v>
      </c>
    </row>
    <row r="1224" spans="1:7" x14ac:dyDescent="0.25">
      <c r="A1224">
        <v>2</v>
      </c>
      <c r="B1224" t="s">
        <v>336</v>
      </c>
      <c r="C1224" t="s">
        <v>327</v>
      </c>
      <c r="D1224" s="41">
        <v>44533</v>
      </c>
      <c r="E1224">
        <v>97</v>
      </c>
      <c r="F1224">
        <v>92</v>
      </c>
      <c r="G1224">
        <v>1</v>
      </c>
    </row>
    <row r="1225" spans="1:7" x14ac:dyDescent="0.25">
      <c r="A1225">
        <v>2</v>
      </c>
      <c r="B1225" t="s">
        <v>336</v>
      </c>
      <c r="C1225" t="s">
        <v>328</v>
      </c>
      <c r="D1225" s="41">
        <v>44533</v>
      </c>
      <c r="E1225">
        <v>90</v>
      </c>
      <c r="F1225">
        <v>86</v>
      </c>
      <c r="G1225">
        <v>2</v>
      </c>
    </row>
    <row r="1226" spans="1:7" x14ac:dyDescent="0.25">
      <c r="A1226">
        <v>2</v>
      </c>
      <c r="B1226" t="s">
        <v>336</v>
      </c>
      <c r="C1226" t="s">
        <v>329</v>
      </c>
      <c r="D1226" s="41">
        <v>44533</v>
      </c>
      <c r="E1226">
        <v>91</v>
      </c>
      <c r="F1226">
        <v>88</v>
      </c>
      <c r="G1226">
        <v>3</v>
      </c>
    </row>
    <row r="1227" spans="1:7" x14ac:dyDescent="0.25">
      <c r="A1227">
        <v>2</v>
      </c>
      <c r="B1227" t="s">
        <v>336</v>
      </c>
      <c r="C1227" t="s">
        <v>340</v>
      </c>
      <c r="D1227" s="41">
        <v>44533</v>
      </c>
      <c r="E1227">
        <v>2</v>
      </c>
      <c r="F1227">
        <v>0</v>
      </c>
      <c r="G1227">
        <v>0</v>
      </c>
    </row>
    <row r="1228" spans="1:7" x14ac:dyDescent="0.25">
      <c r="A1228">
        <v>2</v>
      </c>
      <c r="B1228" t="s">
        <v>336</v>
      </c>
      <c r="C1228" t="s">
        <v>330</v>
      </c>
      <c r="D1228" s="41">
        <v>44533</v>
      </c>
      <c r="E1228">
        <v>91</v>
      </c>
      <c r="F1228">
        <v>89</v>
      </c>
      <c r="G1228">
        <v>4</v>
      </c>
    </row>
    <row r="1229" spans="1:7" x14ac:dyDescent="0.25">
      <c r="A1229">
        <v>2</v>
      </c>
      <c r="B1229" t="s">
        <v>336</v>
      </c>
      <c r="C1229" t="s">
        <v>331</v>
      </c>
      <c r="D1229" s="41">
        <v>44533</v>
      </c>
      <c r="E1229">
        <v>92</v>
      </c>
      <c r="F1229">
        <v>90</v>
      </c>
      <c r="G1229">
        <v>6</v>
      </c>
    </row>
    <row r="1230" spans="1:7" x14ac:dyDescent="0.25">
      <c r="A1230">
        <v>2</v>
      </c>
      <c r="B1230" t="s">
        <v>336</v>
      </c>
      <c r="C1230" t="s">
        <v>341</v>
      </c>
      <c r="D1230" s="41">
        <v>44533</v>
      </c>
      <c r="E1230">
        <v>92</v>
      </c>
      <c r="F1230">
        <v>90</v>
      </c>
      <c r="G1230">
        <v>49</v>
      </c>
    </row>
    <row r="1231" spans="1:7" x14ac:dyDescent="0.25">
      <c r="A1231">
        <v>2</v>
      </c>
      <c r="B1231" t="s">
        <v>336</v>
      </c>
      <c r="C1231" t="s">
        <v>334</v>
      </c>
      <c r="D1231" s="41">
        <v>44533</v>
      </c>
      <c r="E1231">
        <v>82</v>
      </c>
      <c r="F1231">
        <v>79</v>
      </c>
      <c r="G1231">
        <v>8</v>
      </c>
    </row>
    <row r="1232" spans="1:7" x14ac:dyDescent="0.25">
      <c r="A1232">
        <v>3</v>
      </c>
      <c r="B1232" t="s">
        <v>337</v>
      </c>
      <c r="C1232" t="s">
        <v>325</v>
      </c>
      <c r="D1232" s="41">
        <v>44533</v>
      </c>
      <c r="E1232">
        <v>93</v>
      </c>
      <c r="F1232">
        <v>90</v>
      </c>
      <c r="G1232">
        <v>0</v>
      </c>
    </row>
    <row r="1233" spans="1:7" x14ac:dyDescent="0.25">
      <c r="A1233">
        <v>3</v>
      </c>
      <c r="B1233" t="s">
        <v>337</v>
      </c>
      <c r="C1233" t="s">
        <v>326</v>
      </c>
      <c r="D1233" s="41">
        <v>44533</v>
      </c>
      <c r="E1233">
        <v>95</v>
      </c>
      <c r="F1233">
        <v>92</v>
      </c>
      <c r="G1233">
        <v>9</v>
      </c>
    </row>
    <row r="1234" spans="1:7" x14ac:dyDescent="0.25">
      <c r="A1234">
        <v>3</v>
      </c>
      <c r="B1234" t="s">
        <v>337</v>
      </c>
      <c r="C1234" t="s">
        <v>327</v>
      </c>
      <c r="D1234" s="41">
        <v>44533</v>
      </c>
      <c r="E1234">
        <v>100</v>
      </c>
      <c r="F1234">
        <v>100</v>
      </c>
      <c r="G1234">
        <v>2</v>
      </c>
    </row>
    <row r="1235" spans="1:7" x14ac:dyDescent="0.25">
      <c r="A1235">
        <v>3</v>
      </c>
      <c r="B1235" t="s">
        <v>337</v>
      </c>
      <c r="C1235" t="s">
        <v>328</v>
      </c>
      <c r="D1235" s="41">
        <v>44533</v>
      </c>
      <c r="E1235">
        <v>96</v>
      </c>
      <c r="F1235">
        <v>93</v>
      </c>
      <c r="G1235">
        <v>2</v>
      </c>
    </row>
    <row r="1236" spans="1:7" x14ac:dyDescent="0.25">
      <c r="A1236">
        <v>3</v>
      </c>
      <c r="B1236" t="s">
        <v>337</v>
      </c>
      <c r="C1236" t="s">
        <v>329</v>
      </c>
      <c r="D1236" s="41">
        <v>44533</v>
      </c>
      <c r="E1236">
        <v>93</v>
      </c>
      <c r="F1236">
        <v>90</v>
      </c>
      <c r="G1236">
        <v>4</v>
      </c>
    </row>
    <row r="1237" spans="1:7" x14ac:dyDescent="0.25">
      <c r="A1237">
        <v>3</v>
      </c>
      <c r="B1237" t="s">
        <v>337</v>
      </c>
      <c r="C1237" t="s">
        <v>340</v>
      </c>
      <c r="D1237" s="41">
        <v>44533</v>
      </c>
      <c r="E1237">
        <v>8</v>
      </c>
      <c r="F1237">
        <v>0</v>
      </c>
      <c r="G1237">
        <v>0</v>
      </c>
    </row>
    <row r="1238" spans="1:7" x14ac:dyDescent="0.25">
      <c r="A1238">
        <v>3</v>
      </c>
      <c r="B1238" t="s">
        <v>337</v>
      </c>
      <c r="C1238" t="s">
        <v>330</v>
      </c>
      <c r="D1238" s="41">
        <v>44533</v>
      </c>
      <c r="E1238">
        <v>90</v>
      </c>
      <c r="F1238">
        <v>88</v>
      </c>
      <c r="G1238">
        <v>4</v>
      </c>
    </row>
    <row r="1239" spans="1:7" x14ac:dyDescent="0.25">
      <c r="A1239">
        <v>3</v>
      </c>
      <c r="B1239" t="s">
        <v>337</v>
      </c>
      <c r="C1239" t="s">
        <v>331</v>
      </c>
      <c r="D1239" s="41">
        <v>44533</v>
      </c>
      <c r="E1239">
        <v>91</v>
      </c>
      <c r="F1239">
        <v>90</v>
      </c>
      <c r="G1239">
        <v>6</v>
      </c>
    </row>
    <row r="1240" spans="1:7" x14ac:dyDescent="0.25">
      <c r="A1240">
        <v>3</v>
      </c>
      <c r="B1240" t="s">
        <v>337</v>
      </c>
      <c r="C1240" t="s">
        <v>341</v>
      </c>
      <c r="D1240" s="41">
        <v>44533</v>
      </c>
      <c r="E1240">
        <v>92</v>
      </c>
      <c r="F1240">
        <v>91</v>
      </c>
      <c r="G1240">
        <v>43</v>
      </c>
    </row>
    <row r="1241" spans="1:7" x14ac:dyDescent="0.25">
      <c r="A1241">
        <v>3</v>
      </c>
      <c r="B1241" t="s">
        <v>337</v>
      </c>
      <c r="C1241" t="s">
        <v>334</v>
      </c>
      <c r="D1241" s="41">
        <v>44533</v>
      </c>
      <c r="E1241">
        <v>87</v>
      </c>
      <c r="F1241">
        <v>84</v>
      </c>
      <c r="G1241">
        <v>8</v>
      </c>
    </row>
    <row r="1242" spans="1:7" x14ac:dyDescent="0.25">
      <c r="A1242">
        <v>4</v>
      </c>
      <c r="B1242" t="s">
        <v>338</v>
      </c>
      <c r="C1242" t="s">
        <v>325</v>
      </c>
      <c r="D1242" s="41">
        <v>44533</v>
      </c>
      <c r="E1242">
        <v>89</v>
      </c>
      <c r="F1242">
        <v>83</v>
      </c>
      <c r="G1242">
        <v>0</v>
      </c>
    </row>
    <row r="1243" spans="1:7" x14ac:dyDescent="0.25">
      <c r="A1243">
        <v>4</v>
      </c>
      <c r="B1243" t="s">
        <v>338</v>
      </c>
      <c r="C1243" t="s">
        <v>326</v>
      </c>
      <c r="D1243" s="41">
        <v>44533</v>
      </c>
      <c r="E1243">
        <v>92</v>
      </c>
      <c r="F1243">
        <v>89</v>
      </c>
      <c r="G1243">
        <v>11</v>
      </c>
    </row>
    <row r="1244" spans="1:7" x14ac:dyDescent="0.25">
      <c r="A1244">
        <v>4</v>
      </c>
      <c r="B1244" t="s">
        <v>338</v>
      </c>
      <c r="C1244" t="s">
        <v>327</v>
      </c>
      <c r="D1244" s="41">
        <v>44533</v>
      </c>
      <c r="E1244">
        <v>94</v>
      </c>
      <c r="F1244">
        <v>88</v>
      </c>
      <c r="G1244">
        <v>2</v>
      </c>
    </row>
    <row r="1245" spans="1:7" x14ac:dyDescent="0.25">
      <c r="A1245">
        <v>4</v>
      </c>
      <c r="B1245" t="s">
        <v>338</v>
      </c>
      <c r="C1245" t="s">
        <v>328</v>
      </c>
      <c r="D1245" s="41">
        <v>44533</v>
      </c>
      <c r="E1245">
        <v>89</v>
      </c>
      <c r="F1245">
        <v>84</v>
      </c>
      <c r="G1245">
        <v>2</v>
      </c>
    </row>
    <row r="1246" spans="1:7" x14ac:dyDescent="0.25">
      <c r="A1246">
        <v>4</v>
      </c>
      <c r="B1246" t="s">
        <v>338</v>
      </c>
      <c r="C1246" t="s">
        <v>329</v>
      </c>
      <c r="D1246" s="41">
        <v>44533</v>
      </c>
      <c r="E1246">
        <v>89</v>
      </c>
      <c r="F1246">
        <v>86</v>
      </c>
      <c r="G1246">
        <v>4</v>
      </c>
    </row>
    <row r="1247" spans="1:7" x14ac:dyDescent="0.25">
      <c r="A1247">
        <v>4</v>
      </c>
      <c r="B1247" t="s">
        <v>338</v>
      </c>
      <c r="C1247" t="s">
        <v>340</v>
      </c>
      <c r="D1247" s="41">
        <v>44533</v>
      </c>
      <c r="E1247">
        <v>1</v>
      </c>
      <c r="F1247">
        <v>0</v>
      </c>
      <c r="G1247">
        <v>0</v>
      </c>
    </row>
    <row r="1248" spans="1:7" x14ac:dyDescent="0.25">
      <c r="A1248">
        <v>4</v>
      </c>
      <c r="B1248" t="s">
        <v>338</v>
      </c>
      <c r="C1248" t="s">
        <v>330</v>
      </c>
      <c r="D1248" s="41">
        <v>44533</v>
      </c>
      <c r="E1248">
        <v>91</v>
      </c>
      <c r="F1248">
        <v>88</v>
      </c>
      <c r="G1248">
        <v>5</v>
      </c>
    </row>
    <row r="1249" spans="1:7" x14ac:dyDescent="0.25">
      <c r="A1249">
        <v>4</v>
      </c>
      <c r="B1249" t="s">
        <v>338</v>
      </c>
      <c r="C1249" t="s">
        <v>331</v>
      </c>
      <c r="D1249" s="41">
        <v>44533</v>
      </c>
      <c r="E1249">
        <v>93</v>
      </c>
      <c r="F1249">
        <v>91</v>
      </c>
      <c r="G1249">
        <v>7</v>
      </c>
    </row>
    <row r="1250" spans="1:7" x14ac:dyDescent="0.25">
      <c r="A1250">
        <v>4</v>
      </c>
      <c r="B1250" t="s">
        <v>338</v>
      </c>
      <c r="C1250" t="s">
        <v>341</v>
      </c>
      <c r="D1250" s="41">
        <v>44533</v>
      </c>
      <c r="E1250">
        <v>95</v>
      </c>
      <c r="F1250">
        <v>93</v>
      </c>
      <c r="G1250">
        <v>41</v>
      </c>
    </row>
    <row r="1251" spans="1:7" x14ac:dyDescent="0.25">
      <c r="A1251">
        <v>4</v>
      </c>
      <c r="B1251" t="s">
        <v>338</v>
      </c>
      <c r="C1251" t="s">
        <v>334</v>
      </c>
      <c r="D1251" s="41">
        <v>44533</v>
      </c>
      <c r="E1251">
        <v>83</v>
      </c>
      <c r="F1251">
        <v>80</v>
      </c>
      <c r="G1251">
        <v>10</v>
      </c>
    </row>
    <row r="1252" spans="1:7" x14ac:dyDescent="0.25">
      <c r="A1252">
        <v>5</v>
      </c>
      <c r="B1252" t="s">
        <v>339</v>
      </c>
      <c r="C1252" t="s">
        <v>325</v>
      </c>
      <c r="D1252" s="41">
        <v>44533</v>
      </c>
      <c r="E1252">
        <v>68</v>
      </c>
      <c r="F1252">
        <v>60</v>
      </c>
      <c r="G1252">
        <v>0</v>
      </c>
    </row>
    <row r="1253" spans="1:7" x14ac:dyDescent="0.25">
      <c r="A1253">
        <v>5</v>
      </c>
      <c r="B1253" t="s">
        <v>339</v>
      </c>
      <c r="C1253" t="s">
        <v>326</v>
      </c>
      <c r="D1253" s="41">
        <v>44533</v>
      </c>
      <c r="E1253">
        <v>83</v>
      </c>
      <c r="F1253">
        <v>77</v>
      </c>
      <c r="G1253">
        <v>10</v>
      </c>
    </row>
    <row r="1254" spans="1:7" x14ac:dyDescent="0.25">
      <c r="A1254">
        <v>5</v>
      </c>
      <c r="B1254" t="s">
        <v>339</v>
      </c>
      <c r="C1254" t="s">
        <v>327</v>
      </c>
      <c r="D1254" s="41">
        <v>44533</v>
      </c>
      <c r="E1254">
        <v>82</v>
      </c>
      <c r="F1254">
        <v>72</v>
      </c>
      <c r="G1254">
        <v>2</v>
      </c>
    </row>
    <row r="1255" spans="1:7" x14ac:dyDescent="0.25">
      <c r="A1255">
        <v>5</v>
      </c>
      <c r="B1255" t="s">
        <v>339</v>
      </c>
      <c r="C1255" t="s">
        <v>328</v>
      </c>
      <c r="D1255" s="41">
        <v>44533</v>
      </c>
      <c r="E1255">
        <v>79</v>
      </c>
      <c r="F1255">
        <v>71</v>
      </c>
      <c r="G1255">
        <v>4</v>
      </c>
    </row>
    <row r="1256" spans="1:7" x14ac:dyDescent="0.25">
      <c r="A1256">
        <v>5</v>
      </c>
      <c r="B1256" t="s">
        <v>339</v>
      </c>
      <c r="C1256" t="s">
        <v>329</v>
      </c>
      <c r="D1256" s="41">
        <v>44533</v>
      </c>
      <c r="E1256">
        <v>83</v>
      </c>
      <c r="F1256">
        <v>76</v>
      </c>
      <c r="G1256">
        <v>5</v>
      </c>
    </row>
    <row r="1257" spans="1:7" x14ac:dyDescent="0.25">
      <c r="A1257">
        <v>5</v>
      </c>
      <c r="B1257" t="s">
        <v>339</v>
      </c>
      <c r="C1257" t="s">
        <v>340</v>
      </c>
      <c r="D1257" s="41">
        <v>44533</v>
      </c>
      <c r="E1257">
        <v>2</v>
      </c>
      <c r="F1257">
        <v>0</v>
      </c>
      <c r="G1257">
        <v>0</v>
      </c>
    </row>
    <row r="1258" spans="1:7" x14ac:dyDescent="0.25">
      <c r="A1258">
        <v>5</v>
      </c>
      <c r="B1258" t="s">
        <v>339</v>
      </c>
      <c r="C1258" t="s">
        <v>330</v>
      </c>
      <c r="D1258" s="41">
        <v>44533</v>
      </c>
      <c r="E1258">
        <v>86</v>
      </c>
      <c r="F1258">
        <v>81</v>
      </c>
      <c r="G1258">
        <v>7</v>
      </c>
    </row>
    <row r="1259" spans="1:7" x14ac:dyDescent="0.25">
      <c r="A1259">
        <v>5</v>
      </c>
      <c r="B1259" t="s">
        <v>339</v>
      </c>
      <c r="C1259" t="s">
        <v>331</v>
      </c>
      <c r="D1259" s="41">
        <v>44533</v>
      </c>
      <c r="E1259">
        <v>87</v>
      </c>
      <c r="F1259">
        <v>84</v>
      </c>
      <c r="G1259">
        <v>10</v>
      </c>
    </row>
    <row r="1260" spans="1:7" x14ac:dyDescent="0.25">
      <c r="A1260">
        <v>5</v>
      </c>
      <c r="B1260" t="s">
        <v>339</v>
      </c>
      <c r="C1260" t="s">
        <v>341</v>
      </c>
      <c r="D1260" s="41">
        <v>44533</v>
      </c>
      <c r="E1260">
        <v>90</v>
      </c>
      <c r="F1260">
        <v>87</v>
      </c>
      <c r="G1260">
        <v>44</v>
      </c>
    </row>
    <row r="1261" spans="1:7" x14ac:dyDescent="0.25">
      <c r="A1261">
        <v>5</v>
      </c>
      <c r="B1261" t="s">
        <v>339</v>
      </c>
      <c r="C1261" t="s">
        <v>334</v>
      </c>
      <c r="D1261" s="41">
        <v>44533</v>
      </c>
      <c r="E1261">
        <v>72</v>
      </c>
      <c r="F1261">
        <v>67</v>
      </c>
      <c r="G1261">
        <v>8</v>
      </c>
    </row>
    <row r="1262" spans="1:7" x14ac:dyDescent="0.25">
      <c r="A1262">
        <v>0</v>
      </c>
      <c r="B1262" t="s">
        <v>324</v>
      </c>
      <c r="C1262" t="s">
        <v>325</v>
      </c>
      <c r="D1262" s="41">
        <v>44537</v>
      </c>
      <c r="E1262">
        <v>86</v>
      </c>
      <c r="F1262">
        <v>81</v>
      </c>
      <c r="G1262">
        <v>0</v>
      </c>
    </row>
    <row r="1263" spans="1:7" x14ac:dyDescent="0.25">
      <c r="A1263">
        <v>0</v>
      </c>
      <c r="B1263" t="s">
        <v>324</v>
      </c>
      <c r="C1263" t="s">
        <v>326</v>
      </c>
      <c r="D1263" s="41">
        <v>44537</v>
      </c>
      <c r="E1263">
        <v>91</v>
      </c>
      <c r="F1263">
        <v>88</v>
      </c>
      <c r="G1263">
        <v>11</v>
      </c>
    </row>
    <row r="1264" spans="1:7" x14ac:dyDescent="0.25">
      <c r="A1264">
        <v>0</v>
      </c>
      <c r="B1264" t="s">
        <v>324</v>
      </c>
      <c r="C1264" t="s">
        <v>327</v>
      </c>
      <c r="D1264" s="41">
        <v>44537</v>
      </c>
      <c r="E1264">
        <v>96</v>
      </c>
      <c r="F1264">
        <v>91</v>
      </c>
      <c r="G1264">
        <v>2</v>
      </c>
    </row>
    <row r="1265" spans="1:7" x14ac:dyDescent="0.25">
      <c r="A1265">
        <v>0</v>
      </c>
      <c r="B1265" t="s">
        <v>324</v>
      </c>
      <c r="C1265" t="s">
        <v>328</v>
      </c>
      <c r="D1265" s="41">
        <v>44537</v>
      </c>
      <c r="E1265">
        <v>90</v>
      </c>
      <c r="F1265">
        <v>86</v>
      </c>
      <c r="G1265">
        <v>3</v>
      </c>
    </row>
    <row r="1266" spans="1:7" x14ac:dyDescent="0.25">
      <c r="A1266">
        <v>0</v>
      </c>
      <c r="B1266" t="s">
        <v>324</v>
      </c>
      <c r="C1266" t="s">
        <v>329</v>
      </c>
      <c r="D1266" s="41">
        <v>44537</v>
      </c>
      <c r="E1266">
        <v>90</v>
      </c>
      <c r="F1266">
        <v>87</v>
      </c>
      <c r="G1266">
        <v>4</v>
      </c>
    </row>
    <row r="1267" spans="1:7" x14ac:dyDescent="0.25">
      <c r="A1267">
        <v>0</v>
      </c>
      <c r="B1267" t="s">
        <v>324</v>
      </c>
      <c r="C1267" t="s">
        <v>340</v>
      </c>
      <c r="D1267" s="41">
        <v>44537</v>
      </c>
      <c r="E1267">
        <v>10</v>
      </c>
      <c r="F1267">
        <v>0</v>
      </c>
      <c r="G1267">
        <v>0</v>
      </c>
    </row>
    <row r="1268" spans="1:7" x14ac:dyDescent="0.25">
      <c r="A1268">
        <v>0</v>
      </c>
      <c r="B1268" t="s">
        <v>324</v>
      </c>
      <c r="C1268" t="s">
        <v>330</v>
      </c>
      <c r="D1268" s="41">
        <v>44537</v>
      </c>
      <c r="E1268">
        <v>90</v>
      </c>
      <c r="F1268">
        <v>87</v>
      </c>
      <c r="G1268">
        <v>5</v>
      </c>
    </row>
    <row r="1269" spans="1:7" x14ac:dyDescent="0.25">
      <c r="A1269">
        <v>0</v>
      </c>
      <c r="B1269" t="s">
        <v>324</v>
      </c>
      <c r="C1269" t="s">
        <v>331</v>
      </c>
      <c r="D1269" s="41">
        <v>44537</v>
      </c>
      <c r="E1269">
        <v>91</v>
      </c>
      <c r="F1269">
        <v>89</v>
      </c>
      <c r="G1269">
        <v>7</v>
      </c>
    </row>
    <row r="1270" spans="1:7" x14ac:dyDescent="0.25">
      <c r="A1270">
        <v>0</v>
      </c>
      <c r="B1270" t="s">
        <v>324</v>
      </c>
      <c r="C1270" t="s">
        <v>341</v>
      </c>
      <c r="D1270" s="41">
        <v>44537</v>
      </c>
      <c r="E1270">
        <v>93</v>
      </c>
      <c r="F1270">
        <v>91</v>
      </c>
      <c r="G1270">
        <v>49</v>
      </c>
    </row>
    <row r="1271" spans="1:7" x14ac:dyDescent="0.25">
      <c r="A1271">
        <v>0</v>
      </c>
      <c r="B1271" t="s">
        <v>324</v>
      </c>
      <c r="C1271" t="s">
        <v>334</v>
      </c>
      <c r="D1271" s="41">
        <v>44537</v>
      </c>
      <c r="E1271">
        <v>82</v>
      </c>
      <c r="F1271">
        <v>79</v>
      </c>
      <c r="G1271">
        <v>10</v>
      </c>
    </row>
    <row r="1272" spans="1:7" x14ac:dyDescent="0.25">
      <c r="A1272">
        <v>1</v>
      </c>
      <c r="B1272" t="s">
        <v>335</v>
      </c>
      <c r="C1272" t="s">
        <v>325</v>
      </c>
      <c r="D1272" s="41">
        <v>44537</v>
      </c>
      <c r="E1272">
        <v>77</v>
      </c>
      <c r="F1272">
        <v>71</v>
      </c>
      <c r="G1272">
        <v>0</v>
      </c>
    </row>
    <row r="1273" spans="1:7" x14ac:dyDescent="0.25">
      <c r="A1273">
        <v>1</v>
      </c>
      <c r="B1273" t="s">
        <v>335</v>
      </c>
      <c r="C1273" t="s">
        <v>326</v>
      </c>
      <c r="D1273" s="41">
        <v>44537</v>
      </c>
      <c r="E1273">
        <v>86</v>
      </c>
      <c r="F1273">
        <v>83</v>
      </c>
      <c r="G1273">
        <v>14</v>
      </c>
    </row>
    <row r="1274" spans="1:7" x14ac:dyDescent="0.25">
      <c r="A1274">
        <v>1</v>
      </c>
      <c r="B1274" t="s">
        <v>335</v>
      </c>
      <c r="C1274" t="s">
        <v>327</v>
      </c>
      <c r="D1274" s="41">
        <v>44537</v>
      </c>
      <c r="E1274">
        <v>88</v>
      </c>
      <c r="F1274">
        <v>81</v>
      </c>
      <c r="G1274">
        <v>2</v>
      </c>
    </row>
    <row r="1275" spans="1:7" x14ac:dyDescent="0.25">
      <c r="A1275">
        <v>1</v>
      </c>
      <c r="B1275" t="s">
        <v>335</v>
      </c>
      <c r="C1275" t="s">
        <v>328</v>
      </c>
      <c r="D1275" s="41">
        <v>44537</v>
      </c>
      <c r="E1275">
        <v>81</v>
      </c>
      <c r="F1275">
        <v>77</v>
      </c>
      <c r="G1275">
        <v>3</v>
      </c>
    </row>
    <row r="1276" spans="1:7" x14ac:dyDescent="0.25">
      <c r="A1276">
        <v>1</v>
      </c>
      <c r="B1276" t="s">
        <v>335</v>
      </c>
      <c r="C1276" t="s">
        <v>329</v>
      </c>
      <c r="D1276" s="41">
        <v>44537</v>
      </c>
      <c r="E1276">
        <v>82</v>
      </c>
      <c r="F1276">
        <v>79</v>
      </c>
      <c r="G1276">
        <v>4</v>
      </c>
    </row>
    <row r="1277" spans="1:7" x14ac:dyDescent="0.25">
      <c r="A1277">
        <v>1</v>
      </c>
      <c r="B1277" t="s">
        <v>335</v>
      </c>
      <c r="C1277" t="s">
        <v>340</v>
      </c>
      <c r="D1277" s="41">
        <v>44537</v>
      </c>
      <c r="E1277">
        <v>4</v>
      </c>
      <c r="F1277">
        <v>0</v>
      </c>
      <c r="G1277">
        <v>0</v>
      </c>
    </row>
    <row r="1278" spans="1:7" x14ac:dyDescent="0.25">
      <c r="A1278">
        <v>1</v>
      </c>
      <c r="B1278" t="s">
        <v>335</v>
      </c>
      <c r="C1278" t="s">
        <v>330</v>
      </c>
      <c r="D1278" s="41">
        <v>44537</v>
      </c>
      <c r="E1278">
        <v>86</v>
      </c>
      <c r="F1278">
        <v>83</v>
      </c>
      <c r="G1278">
        <v>6</v>
      </c>
    </row>
    <row r="1279" spans="1:7" x14ac:dyDescent="0.25">
      <c r="A1279">
        <v>1</v>
      </c>
      <c r="B1279" t="s">
        <v>335</v>
      </c>
      <c r="C1279" t="s">
        <v>331</v>
      </c>
      <c r="D1279" s="41">
        <v>44537</v>
      </c>
      <c r="E1279">
        <v>89</v>
      </c>
      <c r="F1279">
        <v>87</v>
      </c>
      <c r="G1279">
        <v>8</v>
      </c>
    </row>
    <row r="1280" spans="1:7" x14ac:dyDescent="0.25">
      <c r="A1280">
        <v>1</v>
      </c>
      <c r="B1280" t="s">
        <v>335</v>
      </c>
      <c r="C1280" t="s">
        <v>341</v>
      </c>
      <c r="D1280" s="41">
        <v>44537</v>
      </c>
      <c r="E1280">
        <v>92</v>
      </c>
      <c r="F1280">
        <v>90</v>
      </c>
      <c r="G1280">
        <v>52</v>
      </c>
    </row>
    <row r="1281" spans="1:7" x14ac:dyDescent="0.25">
      <c r="A1281">
        <v>1</v>
      </c>
      <c r="B1281" t="s">
        <v>335</v>
      </c>
      <c r="C1281" t="s">
        <v>334</v>
      </c>
      <c r="D1281" s="41">
        <v>44537</v>
      </c>
      <c r="E1281">
        <v>78</v>
      </c>
      <c r="F1281">
        <v>75</v>
      </c>
      <c r="G1281">
        <v>12</v>
      </c>
    </row>
    <row r="1282" spans="1:7" x14ac:dyDescent="0.25">
      <c r="A1282">
        <v>2</v>
      </c>
      <c r="B1282" t="s">
        <v>336</v>
      </c>
      <c r="C1282" t="s">
        <v>325</v>
      </c>
      <c r="D1282" s="41">
        <v>44537</v>
      </c>
      <c r="E1282">
        <v>88</v>
      </c>
      <c r="F1282">
        <v>83</v>
      </c>
      <c r="G1282">
        <v>0</v>
      </c>
    </row>
    <row r="1283" spans="1:7" x14ac:dyDescent="0.25">
      <c r="A1283">
        <v>2</v>
      </c>
      <c r="B1283" t="s">
        <v>336</v>
      </c>
      <c r="C1283" t="s">
        <v>326</v>
      </c>
      <c r="D1283" s="41">
        <v>44537</v>
      </c>
      <c r="E1283">
        <v>92</v>
      </c>
      <c r="F1283">
        <v>89</v>
      </c>
      <c r="G1283">
        <v>10</v>
      </c>
    </row>
    <row r="1284" spans="1:7" x14ac:dyDescent="0.25">
      <c r="A1284">
        <v>2</v>
      </c>
      <c r="B1284" t="s">
        <v>336</v>
      </c>
      <c r="C1284" t="s">
        <v>327</v>
      </c>
      <c r="D1284" s="41">
        <v>44537</v>
      </c>
      <c r="E1284">
        <v>97</v>
      </c>
      <c r="F1284">
        <v>92</v>
      </c>
      <c r="G1284">
        <v>1</v>
      </c>
    </row>
    <row r="1285" spans="1:7" x14ac:dyDescent="0.25">
      <c r="A1285">
        <v>2</v>
      </c>
      <c r="B1285" t="s">
        <v>336</v>
      </c>
      <c r="C1285" t="s">
        <v>328</v>
      </c>
      <c r="D1285" s="41">
        <v>44537</v>
      </c>
      <c r="E1285">
        <v>90</v>
      </c>
      <c r="F1285">
        <v>87</v>
      </c>
      <c r="G1285">
        <v>2</v>
      </c>
    </row>
    <row r="1286" spans="1:7" x14ac:dyDescent="0.25">
      <c r="A1286">
        <v>2</v>
      </c>
      <c r="B1286" t="s">
        <v>336</v>
      </c>
      <c r="C1286" t="s">
        <v>329</v>
      </c>
      <c r="D1286" s="41">
        <v>44537</v>
      </c>
      <c r="E1286">
        <v>91</v>
      </c>
      <c r="F1286">
        <v>89</v>
      </c>
      <c r="G1286">
        <v>3</v>
      </c>
    </row>
    <row r="1287" spans="1:7" x14ac:dyDescent="0.25">
      <c r="A1287">
        <v>2</v>
      </c>
      <c r="B1287" t="s">
        <v>336</v>
      </c>
      <c r="C1287" t="s">
        <v>340</v>
      </c>
      <c r="D1287" s="41">
        <v>44537</v>
      </c>
      <c r="E1287">
        <v>7</v>
      </c>
      <c r="F1287">
        <v>0</v>
      </c>
      <c r="G1287">
        <v>0</v>
      </c>
    </row>
    <row r="1288" spans="1:7" x14ac:dyDescent="0.25">
      <c r="A1288">
        <v>2</v>
      </c>
      <c r="B1288" t="s">
        <v>336</v>
      </c>
      <c r="C1288" t="s">
        <v>330</v>
      </c>
      <c r="D1288" s="41">
        <v>44537</v>
      </c>
      <c r="E1288">
        <v>91</v>
      </c>
      <c r="F1288">
        <v>89</v>
      </c>
      <c r="G1288">
        <v>4</v>
      </c>
    </row>
    <row r="1289" spans="1:7" x14ac:dyDescent="0.25">
      <c r="A1289">
        <v>2</v>
      </c>
      <c r="B1289" t="s">
        <v>336</v>
      </c>
      <c r="C1289" t="s">
        <v>331</v>
      </c>
      <c r="D1289" s="41">
        <v>44537</v>
      </c>
      <c r="E1289">
        <v>92</v>
      </c>
      <c r="F1289">
        <v>90</v>
      </c>
      <c r="G1289">
        <v>6</v>
      </c>
    </row>
    <row r="1290" spans="1:7" x14ac:dyDescent="0.25">
      <c r="A1290">
        <v>2</v>
      </c>
      <c r="B1290" t="s">
        <v>336</v>
      </c>
      <c r="C1290" t="s">
        <v>341</v>
      </c>
      <c r="D1290" s="41">
        <v>44537</v>
      </c>
      <c r="E1290">
        <v>92</v>
      </c>
      <c r="F1290">
        <v>90</v>
      </c>
      <c r="G1290">
        <v>53</v>
      </c>
    </row>
    <row r="1291" spans="1:7" x14ac:dyDescent="0.25">
      <c r="A1291">
        <v>2</v>
      </c>
      <c r="B1291" t="s">
        <v>336</v>
      </c>
      <c r="C1291" t="s">
        <v>334</v>
      </c>
      <c r="D1291" s="41">
        <v>44537</v>
      </c>
      <c r="E1291">
        <v>82</v>
      </c>
      <c r="F1291">
        <v>79</v>
      </c>
      <c r="G1291">
        <v>9</v>
      </c>
    </row>
    <row r="1292" spans="1:7" x14ac:dyDescent="0.25">
      <c r="A1292">
        <v>3</v>
      </c>
      <c r="B1292" t="s">
        <v>337</v>
      </c>
      <c r="C1292" t="s">
        <v>325</v>
      </c>
      <c r="D1292" s="41">
        <v>44537</v>
      </c>
      <c r="E1292">
        <v>94</v>
      </c>
      <c r="F1292">
        <v>90</v>
      </c>
      <c r="G1292">
        <v>0</v>
      </c>
    </row>
    <row r="1293" spans="1:7" x14ac:dyDescent="0.25">
      <c r="A1293">
        <v>3</v>
      </c>
      <c r="B1293" t="s">
        <v>337</v>
      </c>
      <c r="C1293" t="s">
        <v>326</v>
      </c>
      <c r="D1293" s="41">
        <v>44537</v>
      </c>
      <c r="E1293">
        <v>95</v>
      </c>
      <c r="F1293">
        <v>92</v>
      </c>
      <c r="G1293">
        <v>10</v>
      </c>
    </row>
    <row r="1294" spans="1:7" x14ac:dyDescent="0.25">
      <c r="A1294">
        <v>3</v>
      </c>
      <c r="B1294" t="s">
        <v>337</v>
      </c>
      <c r="C1294" t="s">
        <v>327</v>
      </c>
      <c r="D1294" s="41">
        <v>44537</v>
      </c>
      <c r="E1294">
        <v>100</v>
      </c>
      <c r="F1294">
        <v>100</v>
      </c>
      <c r="G1294">
        <v>2</v>
      </c>
    </row>
    <row r="1295" spans="1:7" x14ac:dyDescent="0.25">
      <c r="A1295">
        <v>3</v>
      </c>
      <c r="B1295" t="s">
        <v>337</v>
      </c>
      <c r="C1295" t="s">
        <v>328</v>
      </c>
      <c r="D1295" s="41">
        <v>44537</v>
      </c>
      <c r="E1295">
        <v>96</v>
      </c>
      <c r="F1295">
        <v>93</v>
      </c>
      <c r="G1295">
        <v>3</v>
      </c>
    </row>
    <row r="1296" spans="1:7" x14ac:dyDescent="0.25">
      <c r="A1296">
        <v>3</v>
      </c>
      <c r="B1296" t="s">
        <v>337</v>
      </c>
      <c r="C1296" t="s">
        <v>329</v>
      </c>
      <c r="D1296" s="41">
        <v>44537</v>
      </c>
      <c r="E1296">
        <v>93</v>
      </c>
      <c r="F1296">
        <v>91</v>
      </c>
      <c r="G1296">
        <v>4</v>
      </c>
    </row>
    <row r="1297" spans="1:7" x14ac:dyDescent="0.25">
      <c r="A1297">
        <v>3</v>
      </c>
      <c r="B1297" t="s">
        <v>337</v>
      </c>
      <c r="C1297" t="s">
        <v>340</v>
      </c>
      <c r="D1297" s="41">
        <v>44537</v>
      </c>
      <c r="E1297">
        <v>21</v>
      </c>
      <c r="F1297">
        <v>0</v>
      </c>
      <c r="G1297">
        <v>0</v>
      </c>
    </row>
    <row r="1298" spans="1:7" x14ac:dyDescent="0.25">
      <c r="A1298">
        <v>3</v>
      </c>
      <c r="B1298" t="s">
        <v>337</v>
      </c>
      <c r="C1298" t="s">
        <v>330</v>
      </c>
      <c r="D1298" s="41">
        <v>44537</v>
      </c>
      <c r="E1298">
        <v>90</v>
      </c>
      <c r="F1298">
        <v>88</v>
      </c>
      <c r="G1298">
        <v>5</v>
      </c>
    </row>
    <row r="1299" spans="1:7" x14ac:dyDescent="0.25">
      <c r="A1299">
        <v>3</v>
      </c>
      <c r="B1299" t="s">
        <v>337</v>
      </c>
      <c r="C1299" t="s">
        <v>331</v>
      </c>
      <c r="D1299" s="41">
        <v>44537</v>
      </c>
      <c r="E1299">
        <v>91</v>
      </c>
      <c r="F1299">
        <v>90</v>
      </c>
      <c r="G1299">
        <v>6</v>
      </c>
    </row>
    <row r="1300" spans="1:7" x14ac:dyDescent="0.25">
      <c r="A1300">
        <v>3</v>
      </c>
      <c r="B1300" t="s">
        <v>337</v>
      </c>
      <c r="C1300" t="s">
        <v>341</v>
      </c>
      <c r="D1300" s="41">
        <v>44537</v>
      </c>
      <c r="E1300">
        <v>92</v>
      </c>
      <c r="F1300">
        <v>91</v>
      </c>
      <c r="G1300">
        <v>46</v>
      </c>
    </row>
    <row r="1301" spans="1:7" x14ac:dyDescent="0.25">
      <c r="A1301">
        <v>3</v>
      </c>
      <c r="B1301" t="s">
        <v>337</v>
      </c>
      <c r="C1301" t="s">
        <v>334</v>
      </c>
      <c r="D1301" s="41">
        <v>44537</v>
      </c>
      <c r="E1301">
        <v>88</v>
      </c>
      <c r="F1301">
        <v>84</v>
      </c>
      <c r="G1301">
        <v>9</v>
      </c>
    </row>
    <row r="1302" spans="1:7" x14ac:dyDescent="0.25">
      <c r="A1302">
        <v>4</v>
      </c>
      <c r="B1302" t="s">
        <v>338</v>
      </c>
      <c r="C1302" t="s">
        <v>325</v>
      </c>
      <c r="D1302" s="41">
        <v>44537</v>
      </c>
      <c r="E1302">
        <v>89</v>
      </c>
      <c r="F1302">
        <v>84</v>
      </c>
      <c r="G1302">
        <v>0</v>
      </c>
    </row>
    <row r="1303" spans="1:7" x14ac:dyDescent="0.25">
      <c r="A1303">
        <v>4</v>
      </c>
      <c r="B1303" t="s">
        <v>338</v>
      </c>
      <c r="C1303" t="s">
        <v>326</v>
      </c>
      <c r="D1303" s="41">
        <v>44537</v>
      </c>
      <c r="E1303">
        <v>92</v>
      </c>
      <c r="F1303">
        <v>89</v>
      </c>
      <c r="G1303">
        <v>12</v>
      </c>
    </row>
    <row r="1304" spans="1:7" x14ac:dyDescent="0.25">
      <c r="A1304">
        <v>4</v>
      </c>
      <c r="B1304" t="s">
        <v>338</v>
      </c>
      <c r="C1304" t="s">
        <v>327</v>
      </c>
      <c r="D1304" s="41">
        <v>44537</v>
      </c>
      <c r="E1304">
        <v>94</v>
      </c>
      <c r="F1304">
        <v>88</v>
      </c>
      <c r="G1304">
        <v>2</v>
      </c>
    </row>
    <row r="1305" spans="1:7" x14ac:dyDescent="0.25">
      <c r="A1305">
        <v>4</v>
      </c>
      <c r="B1305" t="s">
        <v>338</v>
      </c>
      <c r="C1305" t="s">
        <v>328</v>
      </c>
      <c r="D1305" s="41">
        <v>44537</v>
      </c>
      <c r="E1305">
        <v>89</v>
      </c>
      <c r="F1305">
        <v>84</v>
      </c>
      <c r="G1305">
        <v>2</v>
      </c>
    </row>
    <row r="1306" spans="1:7" x14ac:dyDescent="0.25">
      <c r="A1306">
        <v>4</v>
      </c>
      <c r="B1306" t="s">
        <v>338</v>
      </c>
      <c r="C1306" t="s">
        <v>329</v>
      </c>
      <c r="D1306" s="41">
        <v>44537</v>
      </c>
      <c r="E1306">
        <v>89</v>
      </c>
      <c r="F1306">
        <v>86</v>
      </c>
      <c r="G1306">
        <v>4</v>
      </c>
    </row>
    <row r="1307" spans="1:7" x14ac:dyDescent="0.25">
      <c r="A1307">
        <v>4</v>
      </c>
      <c r="B1307" t="s">
        <v>338</v>
      </c>
      <c r="C1307" t="s">
        <v>340</v>
      </c>
      <c r="D1307" s="41">
        <v>44537</v>
      </c>
      <c r="E1307">
        <v>10</v>
      </c>
      <c r="F1307">
        <v>0</v>
      </c>
      <c r="G1307">
        <v>0</v>
      </c>
    </row>
    <row r="1308" spans="1:7" x14ac:dyDescent="0.25">
      <c r="A1308">
        <v>4</v>
      </c>
      <c r="B1308" t="s">
        <v>338</v>
      </c>
      <c r="C1308" t="s">
        <v>330</v>
      </c>
      <c r="D1308" s="41">
        <v>44537</v>
      </c>
      <c r="E1308">
        <v>91</v>
      </c>
      <c r="F1308">
        <v>89</v>
      </c>
      <c r="G1308">
        <v>5</v>
      </c>
    </row>
    <row r="1309" spans="1:7" x14ac:dyDescent="0.25">
      <c r="A1309">
        <v>4</v>
      </c>
      <c r="B1309" t="s">
        <v>338</v>
      </c>
      <c r="C1309" t="s">
        <v>331</v>
      </c>
      <c r="D1309" s="41">
        <v>44537</v>
      </c>
      <c r="E1309">
        <v>93</v>
      </c>
      <c r="F1309">
        <v>91</v>
      </c>
      <c r="G1309">
        <v>7</v>
      </c>
    </row>
    <row r="1310" spans="1:7" x14ac:dyDescent="0.25">
      <c r="A1310">
        <v>4</v>
      </c>
      <c r="B1310" t="s">
        <v>338</v>
      </c>
      <c r="C1310" t="s">
        <v>341</v>
      </c>
      <c r="D1310" s="41">
        <v>44537</v>
      </c>
      <c r="E1310">
        <v>95</v>
      </c>
      <c r="F1310">
        <v>93</v>
      </c>
      <c r="G1310">
        <v>44</v>
      </c>
    </row>
    <row r="1311" spans="1:7" x14ac:dyDescent="0.25">
      <c r="A1311">
        <v>4</v>
      </c>
      <c r="B1311" t="s">
        <v>338</v>
      </c>
      <c r="C1311" t="s">
        <v>334</v>
      </c>
      <c r="D1311" s="41">
        <v>44537</v>
      </c>
      <c r="E1311">
        <v>84</v>
      </c>
      <c r="F1311">
        <v>80</v>
      </c>
      <c r="G1311">
        <v>11</v>
      </c>
    </row>
    <row r="1312" spans="1:7" x14ac:dyDescent="0.25">
      <c r="A1312">
        <v>5</v>
      </c>
      <c r="B1312" t="s">
        <v>339</v>
      </c>
      <c r="C1312" t="s">
        <v>325</v>
      </c>
      <c r="D1312" s="41">
        <v>44537</v>
      </c>
      <c r="E1312">
        <v>68</v>
      </c>
      <c r="F1312">
        <v>61</v>
      </c>
      <c r="G1312">
        <v>0</v>
      </c>
    </row>
    <row r="1313" spans="1:7" x14ac:dyDescent="0.25">
      <c r="A1313">
        <v>5</v>
      </c>
      <c r="B1313" t="s">
        <v>339</v>
      </c>
      <c r="C1313" t="s">
        <v>326</v>
      </c>
      <c r="D1313" s="41">
        <v>44537</v>
      </c>
      <c r="E1313">
        <v>83</v>
      </c>
      <c r="F1313">
        <v>77</v>
      </c>
      <c r="G1313">
        <v>10</v>
      </c>
    </row>
    <row r="1314" spans="1:7" x14ac:dyDescent="0.25">
      <c r="A1314">
        <v>5</v>
      </c>
      <c r="B1314" t="s">
        <v>339</v>
      </c>
      <c r="C1314" t="s">
        <v>327</v>
      </c>
      <c r="D1314" s="41">
        <v>44537</v>
      </c>
      <c r="E1314">
        <v>82</v>
      </c>
      <c r="F1314">
        <v>72</v>
      </c>
      <c r="G1314">
        <v>2</v>
      </c>
    </row>
    <row r="1315" spans="1:7" x14ac:dyDescent="0.25">
      <c r="A1315">
        <v>5</v>
      </c>
      <c r="B1315" t="s">
        <v>339</v>
      </c>
      <c r="C1315" t="s">
        <v>328</v>
      </c>
      <c r="D1315" s="41">
        <v>44537</v>
      </c>
      <c r="E1315">
        <v>80</v>
      </c>
      <c r="F1315">
        <v>72</v>
      </c>
      <c r="G1315">
        <v>4</v>
      </c>
    </row>
    <row r="1316" spans="1:7" x14ac:dyDescent="0.25">
      <c r="A1316">
        <v>5</v>
      </c>
      <c r="B1316" t="s">
        <v>339</v>
      </c>
      <c r="C1316" t="s">
        <v>329</v>
      </c>
      <c r="D1316" s="41">
        <v>44537</v>
      </c>
      <c r="E1316">
        <v>83</v>
      </c>
      <c r="F1316">
        <v>77</v>
      </c>
      <c r="G1316">
        <v>6</v>
      </c>
    </row>
    <row r="1317" spans="1:7" x14ac:dyDescent="0.25">
      <c r="A1317">
        <v>5</v>
      </c>
      <c r="B1317" t="s">
        <v>339</v>
      </c>
      <c r="C1317" t="s">
        <v>340</v>
      </c>
      <c r="D1317" s="41">
        <v>44537</v>
      </c>
      <c r="E1317">
        <v>6</v>
      </c>
      <c r="F1317">
        <v>0</v>
      </c>
      <c r="G1317">
        <v>0</v>
      </c>
    </row>
    <row r="1318" spans="1:7" x14ac:dyDescent="0.25">
      <c r="A1318">
        <v>5</v>
      </c>
      <c r="B1318" t="s">
        <v>339</v>
      </c>
      <c r="C1318" t="s">
        <v>330</v>
      </c>
      <c r="D1318" s="41">
        <v>44537</v>
      </c>
      <c r="E1318">
        <v>86</v>
      </c>
      <c r="F1318">
        <v>81</v>
      </c>
      <c r="G1318">
        <v>8</v>
      </c>
    </row>
    <row r="1319" spans="1:7" x14ac:dyDescent="0.25">
      <c r="A1319">
        <v>5</v>
      </c>
      <c r="B1319" t="s">
        <v>339</v>
      </c>
      <c r="C1319" t="s">
        <v>331</v>
      </c>
      <c r="D1319" s="41">
        <v>44537</v>
      </c>
      <c r="E1319">
        <v>87</v>
      </c>
      <c r="F1319">
        <v>84</v>
      </c>
      <c r="G1319">
        <v>10</v>
      </c>
    </row>
    <row r="1320" spans="1:7" x14ac:dyDescent="0.25">
      <c r="A1320">
        <v>5</v>
      </c>
      <c r="B1320" t="s">
        <v>339</v>
      </c>
      <c r="C1320" t="s">
        <v>341</v>
      </c>
      <c r="D1320" s="41">
        <v>44537</v>
      </c>
      <c r="E1320">
        <v>90</v>
      </c>
      <c r="F1320">
        <v>87</v>
      </c>
      <c r="G1320">
        <v>47</v>
      </c>
    </row>
    <row r="1321" spans="1:7" x14ac:dyDescent="0.25">
      <c r="A1321">
        <v>5</v>
      </c>
      <c r="B1321" t="s">
        <v>339</v>
      </c>
      <c r="C1321" t="s">
        <v>334</v>
      </c>
      <c r="D1321" s="41">
        <v>44537</v>
      </c>
      <c r="E1321">
        <v>73</v>
      </c>
      <c r="F1321">
        <v>67</v>
      </c>
      <c r="G1321">
        <v>9</v>
      </c>
    </row>
    <row r="1322" spans="1:7" x14ac:dyDescent="0.25">
      <c r="A1322">
        <v>0</v>
      </c>
      <c r="B1322" t="s">
        <v>324</v>
      </c>
      <c r="C1322" t="s">
        <v>325</v>
      </c>
      <c r="D1322" s="41">
        <v>44540</v>
      </c>
      <c r="E1322">
        <v>86</v>
      </c>
      <c r="F1322">
        <v>81</v>
      </c>
      <c r="G1322">
        <v>0</v>
      </c>
    </row>
    <row r="1323" spans="1:7" x14ac:dyDescent="0.25">
      <c r="A1323">
        <v>0</v>
      </c>
      <c r="B1323" t="s">
        <v>324</v>
      </c>
      <c r="C1323" t="s">
        <v>326</v>
      </c>
      <c r="D1323" s="41">
        <v>44540</v>
      </c>
      <c r="E1323">
        <v>91</v>
      </c>
      <c r="F1323">
        <v>88</v>
      </c>
      <c r="G1323">
        <v>12</v>
      </c>
    </row>
    <row r="1324" spans="1:7" x14ac:dyDescent="0.25">
      <c r="A1324">
        <v>0</v>
      </c>
      <c r="B1324" t="s">
        <v>324</v>
      </c>
      <c r="C1324" t="s">
        <v>327</v>
      </c>
      <c r="D1324" s="41">
        <v>44540</v>
      </c>
      <c r="E1324">
        <v>97</v>
      </c>
      <c r="F1324">
        <v>92</v>
      </c>
      <c r="G1324">
        <v>2</v>
      </c>
    </row>
    <row r="1325" spans="1:7" x14ac:dyDescent="0.25">
      <c r="A1325">
        <v>0</v>
      </c>
      <c r="B1325" t="s">
        <v>324</v>
      </c>
      <c r="C1325" t="s">
        <v>328</v>
      </c>
      <c r="D1325" s="41">
        <v>44540</v>
      </c>
      <c r="E1325">
        <v>90</v>
      </c>
      <c r="F1325">
        <v>86</v>
      </c>
      <c r="G1325">
        <v>3</v>
      </c>
    </row>
    <row r="1326" spans="1:7" x14ac:dyDescent="0.25">
      <c r="A1326">
        <v>0</v>
      </c>
      <c r="B1326" t="s">
        <v>324</v>
      </c>
      <c r="C1326" t="s">
        <v>329</v>
      </c>
      <c r="D1326" s="41">
        <v>44540</v>
      </c>
      <c r="E1326">
        <v>90</v>
      </c>
      <c r="F1326">
        <v>87</v>
      </c>
      <c r="G1326">
        <v>4</v>
      </c>
    </row>
    <row r="1327" spans="1:7" x14ac:dyDescent="0.25">
      <c r="A1327">
        <v>0</v>
      </c>
      <c r="B1327" t="s">
        <v>324</v>
      </c>
      <c r="C1327" t="s">
        <v>340</v>
      </c>
      <c r="D1327" s="41">
        <v>44540</v>
      </c>
      <c r="E1327">
        <v>14</v>
      </c>
      <c r="F1327">
        <v>0</v>
      </c>
      <c r="G1327">
        <v>0</v>
      </c>
    </row>
    <row r="1328" spans="1:7" x14ac:dyDescent="0.25">
      <c r="A1328">
        <v>0</v>
      </c>
      <c r="B1328" t="s">
        <v>324</v>
      </c>
      <c r="C1328" t="s">
        <v>330</v>
      </c>
      <c r="D1328" s="41">
        <v>44540</v>
      </c>
      <c r="E1328">
        <v>90</v>
      </c>
      <c r="F1328">
        <v>87</v>
      </c>
      <c r="G1328">
        <v>6</v>
      </c>
    </row>
    <row r="1329" spans="1:7" x14ac:dyDescent="0.25">
      <c r="A1329">
        <v>0</v>
      </c>
      <c r="B1329" t="s">
        <v>324</v>
      </c>
      <c r="C1329" t="s">
        <v>331</v>
      </c>
      <c r="D1329" s="41">
        <v>44540</v>
      </c>
      <c r="E1329">
        <v>91</v>
      </c>
      <c r="F1329">
        <v>90</v>
      </c>
      <c r="G1329">
        <v>8</v>
      </c>
    </row>
    <row r="1330" spans="1:7" x14ac:dyDescent="0.25">
      <c r="A1330">
        <v>0</v>
      </c>
      <c r="B1330" t="s">
        <v>324</v>
      </c>
      <c r="C1330" t="s">
        <v>341</v>
      </c>
      <c r="D1330" s="41">
        <v>44540</v>
      </c>
      <c r="E1330">
        <v>93</v>
      </c>
      <c r="F1330">
        <v>91</v>
      </c>
      <c r="G1330">
        <v>55</v>
      </c>
    </row>
    <row r="1331" spans="1:7" x14ac:dyDescent="0.25">
      <c r="A1331">
        <v>0</v>
      </c>
      <c r="B1331" t="s">
        <v>324</v>
      </c>
      <c r="C1331" t="s">
        <v>334</v>
      </c>
      <c r="D1331" s="41">
        <v>44540</v>
      </c>
      <c r="E1331">
        <v>83</v>
      </c>
      <c r="F1331">
        <v>79</v>
      </c>
      <c r="G1331">
        <v>11</v>
      </c>
    </row>
    <row r="1332" spans="1:7" x14ac:dyDescent="0.25">
      <c r="A1332">
        <v>1</v>
      </c>
      <c r="B1332" t="s">
        <v>335</v>
      </c>
      <c r="C1332" t="s">
        <v>325</v>
      </c>
      <c r="D1332" s="41">
        <v>44540</v>
      </c>
      <c r="E1332">
        <v>77</v>
      </c>
      <c r="F1332">
        <v>72</v>
      </c>
      <c r="G1332">
        <v>0</v>
      </c>
    </row>
    <row r="1333" spans="1:7" x14ac:dyDescent="0.25">
      <c r="A1333">
        <v>1</v>
      </c>
      <c r="B1333" t="s">
        <v>335</v>
      </c>
      <c r="C1333" t="s">
        <v>326</v>
      </c>
      <c r="D1333" s="41">
        <v>44540</v>
      </c>
      <c r="E1333">
        <v>86</v>
      </c>
      <c r="F1333">
        <v>83</v>
      </c>
      <c r="G1333">
        <v>15</v>
      </c>
    </row>
    <row r="1334" spans="1:7" x14ac:dyDescent="0.25">
      <c r="A1334">
        <v>1</v>
      </c>
      <c r="B1334" t="s">
        <v>335</v>
      </c>
      <c r="C1334" t="s">
        <v>327</v>
      </c>
      <c r="D1334" s="41">
        <v>44540</v>
      </c>
      <c r="E1334">
        <v>88</v>
      </c>
      <c r="F1334">
        <v>82</v>
      </c>
      <c r="G1334">
        <v>2</v>
      </c>
    </row>
    <row r="1335" spans="1:7" x14ac:dyDescent="0.25">
      <c r="A1335">
        <v>1</v>
      </c>
      <c r="B1335" t="s">
        <v>335</v>
      </c>
      <c r="C1335" t="s">
        <v>328</v>
      </c>
      <c r="D1335" s="41">
        <v>44540</v>
      </c>
      <c r="E1335">
        <v>82</v>
      </c>
      <c r="F1335">
        <v>77</v>
      </c>
      <c r="G1335">
        <v>3</v>
      </c>
    </row>
    <row r="1336" spans="1:7" x14ac:dyDescent="0.25">
      <c r="A1336">
        <v>1</v>
      </c>
      <c r="B1336" t="s">
        <v>335</v>
      </c>
      <c r="C1336" t="s">
        <v>329</v>
      </c>
      <c r="D1336" s="41">
        <v>44540</v>
      </c>
      <c r="E1336">
        <v>83</v>
      </c>
      <c r="F1336">
        <v>79</v>
      </c>
      <c r="G1336">
        <v>5</v>
      </c>
    </row>
    <row r="1337" spans="1:7" x14ac:dyDescent="0.25">
      <c r="A1337">
        <v>1</v>
      </c>
      <c r="B1337" t="s">
        <v>335</v>
      </c>
      <c r="C1337" t="s">
        <v>340</v>
      </c>
      <c r="D1337" s="41">
        <v>44540</v>
      </c>
      <c r="E1337">
        <v>9</v>
      </c>
      <c r="F1337">
        <v>0</v>
      </c>
      <c r="G1337">
        <v>0</v>
      </c>
    </row>
    <row r="1338" spans="1:7" x14ac:dyDescent="0.25">
      <c r="A1338">
        <v>1</v>
      </c>
      <c r="B1338" t="s">
        <v>335</v>
      </c>
      <c r="C1338" t="s">
        <v>330</v>
      </c>
      <c r="D1338" s="41">
        <v>44540</v>
      </c>
      <c r="E1338">
        <v>86</v>
      </c>
      <c r="F1338">
        <v>83</v>
      </c>
      <c r="G1338">
        <v>7</v>
      </c>
    </row>
    <row r="1339" spans="1:7" x14ac:dyDescent="0.25">
      <c r="A1339">
        <v>1</v>
      </c>
      <c r="B1339" t="s">
        <v>335</v>
      </c>
      <c r="C1339" t="s">
        <v>331</v>
      </c>
      <c r="D1339" s="41">
        <v>44540</v>
      </c>
      <c r="E1339">
        <v>89</v>
      </c>
      <c r="F1339">
        <v>87</v>
      </c>
      <c r="G1339">
        <v>9</v>
      </c>
    </row>
    <row r="1340" spans="1:7" x14ac:dyDescent="0.25">
      <c r="A1340">
        <v>1</v>
      </c>
      <c r="B1340" t="s">
        <v>335</v>
      </c>
      <c r="C1340" t="s">
        <v>341</v>
      </c>
      <c r="D1340" s="41">
        <v>44540</v>
      </c>
      <c r="E1340">
        <v>92</v>
      </c>
      <c r="F1340">
        <v>90</v>
      </c>
      <c r="G1340">
        <v>57</v>
      </c>
    </row>
    <row r="1341" spans="1:7" x14ac:dyDescent="0.25">
      <c r="A1341">
        <v>1</v>
      </c>
      <c r="B1341" t="s">
        <v>335</v>
      </c>
      <c r="C1341" t="s">
        <v>334</v>
      </c>
      <c r="D1341" s="41">
        <v>44540</v>
      </c>
      <c r="E1341">
        <v>79</v>
      </c>
      <c r="F1341">
        <v>75</v>
      </c>
      <c r="G1341">
        <v>14</v>
      </c>
    </row>
    <row r="1342" spans="1:7" x14ac:dyDescent="0.25">
      <c r="A1342">
        <v>2</v>
      </c>
      <c r="B1342" t="s">
        <v>336</v>
      </c>
      <c r="C1342" t="s">
        <v>325</v>
      </c>
      <c r="D1342" s="41">
        <v>44540</v>
      </c>
      <c r="E1342">
        <v>88</v>
      </c>
      <c r="F1342">
        <v>83</v>
      </c>
      <c r="G1342">
        <v>0</v>
      </c>
    </row>
    <row r="1343" spans="1:7" x14ac:dyDescent="0.25">
      <c r="A1343">
        <v>2</v>
      </c>
      <c r="B1343" t="s">
        <v>336</v>
      </c>
      <c r="C1343" t="s">
        <v>326</v>
      </c>
      <c r="D1343" s="41">
        <v>44540</v>
      </c>
      <c r="E1343">
        <v>92</v>
      </c>
      <c r="F1343">
        <v>89</v>
      </c>
      <c r="G1343">
        <v>11</v>
      </c>
    </row>
    <row r="1344" spans="1:7" x14ac:dyDescent="0.25">
      <c r="A1344">
        <v>2</v>
      </c>
      <c r="B1344" t="s">
        <v>336</v>
      </c>
      <c r="C1344" t="s">
        <v>327</v>
      </c>
      <c r="D1344" s="41">
        <v>44540</v>
      </c>
      <c r="E1344">
        <v>97</v>
      </c>
      <c r="F1344">
        <v>93</v>
      </c>
      <c r="G1344">
        <v>2</v>
      </c>
    </row>
    <row r="1345" spans="1:7" x14ac:dyDescent="0.25">
      <c r="A1345">
        <v>2</v>
      </c>
      <c r="B1345" t="s">
        <v>336</v>
      </c>
      <c r="C1345" t="s">
        <v>328</v>
      </c>
      <c r="D1345" s="41">
        <v>44540</v>
      </c>
      <c r="E1345">
        <v>90</v>
      </c>
      <c r="F1345">
        <v>87</v>
      </c>
      <c r="G1345">
        <v>2</v>
      </c>
    </row>
    <row r="1346" spans="1:7" x14ac:dyDescent="0.25">
      <c r="A1346">
        <v>2</v>
      </c>
      <c r="B1346" t="s">
        <v>336</v>
      </c>
      <c r="C1346" t="s">
        <v>329</v>
      </c>
      <c r="D1346" s="41">
        <v>44540</v>
      </c>
      <c r="E1346">
        <v>91</v>
      </c>
      <c r="F1346">
        <v>89</v>
      </c>
      <c r="G1346">
        <v>4</v>
      </c>
    </row>
    <row r="1347" spans="1:7" x14ac:dyDescent="0.25">
      <c r="A1347">
        <v>2</v>
      </c>
      <c r="B1347" t="s">
        <v>336</v>
      </c>
      <c r="C1347" t="s">
        <v>340</v>
      </c>
      <c r="D1347" s="41">
        <v>44540</v>
      </c>
      <c r="E1347">
        <v>12</v>
      </c>
      <c r="F1347">
        <v>0</v>
      </c>
      <c r="G1347">
        <v>0</v>
      </c>
    </row>
    <row r="1348" spans="1:7" x14ac:dyDescent="0.25">
      <c r="A1348">
        <v>2</v>
      </c>
      <c r="B1348" t="s">
        <v>336</v>
      </c>
      <c r="C1348" t="s">
        <v>330</v>
      </c>
      <c r="D1348" s="41">
        <v>44540</v>
      </c>
      <c r="E1348">
        <v>91</v>
      </c>
      <c r="F1348">
        <v>89</v>
      </c>
      <c r="G1348">
        <v>5</v>
      </c>
    </row>
    <row r="1349" spans="1:7" x14ac:dyDescent="0.25">
      <c r="A1349">
        <v>2</v>
      </c>
      <c r="B1349" t="s">
        <v>336</v>
      </c>
      <c r="C1349" t="s">
        <v>331</v>
      </c>
      <c r="D1349" s="41">
        <v>44540</v>
      </c>
      <c r="E1349">
        <v>92</v>
      </c>
      <c r="F1349">
        <v>90</v>
      </c>
      <c r="G1349">
        <v>7</v>
      </c>
    </row>
    <row r="1350" spans="1:7" x14ac:dyDescent="0.25">
      <c r="A1350">
        <v>2</v>
      </c>
      <c r="B1350" t="s">
        <v>336</v>
      </c>
      <c r="C1350" t="s">
        <v>341</v>
      </c>
      <c r="D1350" s="41">
        <v>44540</v>
      </c>
      <c r="E1350">
        <v>92</v>
      </c>
      <c r="F1350">
        <v>91</v>
      </c>
      <c r="G1350">
        <v>56</v>
      </c>
    </row>
    <row r="1351" spans="1:7" x14ac:dyDescent="0.25">
      <c r="A1351">
        <v>2</v>
      </c>
      <c r="B1351" t="s">
        <v>336</v>
      </c>
      <c r="C1351" t="s">
        <v>334</v>
      </c>
      <c r="D1351" s="41">
        <v>44540</v>
      </c>
      <c r="E1351">
        <v>82</v>
      </c>
      <c r="F1351">
        <v>79</v>
      </c>
      <c r="G1351">
        <v>9</v>
      </c>
    </row>
    <row r="1352" spans="1:7" x14ac:dyDescent="0.25">
      <c r="A1352">
        <v>3</v>
      </c>
      <c r="B1352" t="s">
        <v>337</v>
      </c>
      <c r="C1352" t="s">
        <v>325</v>
      </c>
      <c r="D1352" s="41">
        <v>44540</v>
      </c>
      <c r="E1352">
        <v>94</v>
      </c>
      <c r="F1352">
        <v>90</v>
      </c>
      <c r="G1352">
        <v>0</v>
      </c>
    </row>
    <row r="1353" spans="1:7" x14ac:dyDescent="0.25">
      <c r="A1353">
        <v>3</v>
      </c>
      <c r="B1353" t="s">
        <v>337</v>
      </c>
      <c r="C1353" t="s">
        <v>326</v>
      </c>
      <c r="D1353" s="41">
        <v>44540</v>
      </c>
      <c r="E1353">
        <v>95</v>
      </c>
      <c r="F1353">
        <v>93</v>
      </c>
      <c r="G1353">
        <v>11</v>
      </c>
    </row>
    <row r="1354" spans="1:7" x14ac:dyDescent="0.25">
      <c r="A1354">
        <v>3</v>
      </c>
      <c r="B1354" t="s">
        <v>337</v>
      </c>
      <c r="C1354" t="s">
        <v>327</v>
      </c>
      <c r="D1354" s="41">
        <v>44540</v>
      </c>
      <c r="E1354">
        <v>100</v>
      </c>
      <c r="F1354">
        <v>100</v>
      </c>
      <c r="G1354">
        <v>2</v>
      </c>
    </row>
    <row r="1355" spans="1:7" x14ac:dyDescent="0.25">
      <c r="A1355">
        <v>3</v>
      </c>
      <c r="B1355" t="s">
        <v>337</v>
      </c>
      <c r="C1355" t="s">
        <v>328</v>
      </c>
      <c r="D1355" s="41">
        <v>44540</v>
      </c>
      <c r="E1355">
        <v>96</v>
      </c>
      <c r="F1355">
        <v>93</v>
      </c>
      <c r="G1355">
        <v>3</v>
      </c>
    </row>
    <row r="1356" spans="1:7" x14ac:dyDescent="0.25">
      <c r="A1356">
        <v>3</v>
      </c>
      <c r="B1356" t="s">
        <v>337</v>
      </c>
      <c r="C1356" t="s">
        <v>329</v>
      </c>
      <c r="D1356" s="41">
        <v>44540</v>
      </c>
      <c r="E1356">
        <v>93</v>
      </c>
      <c r="F1356">
        <v>91</v>
      </c>
      <c r="G1356">
        <v>4</v>
      </c>
    </row>
    <row r="1357" spans="1:7" x14ac:dyDescent="0.25">
      <c r="A1357">
        <v>3</v>
      </c>
      <c r="B1357" t="s">
        <v>337</v>
      </c>
      <c r="C1357" t="s">
        <v>340</v>
      </c>
      <c r="D1357" s="41">
        <v>44540</v>
      </c>
      <c r="E1357">
        <v>28</v>
      </c>
      <c r="F1357">
        <v>0</v>
      </c>
      <c r="G1357">
        <v>0</v>
      </c>
    </row>
    <row r="1358" spans="1:7" x14ac:dyDescent="0.25">
      <c r="A1358">
        <v>3</v>
      </c>
      <c r="B1358" t="s">
        <v>337</v>
      </c>
      <c r="C1358" t="s">
        <v>330</v>
      </c>
      <c r="D1358" s="41">
        <v>44540</v>
      </c>
      <c r="E1358">
        <v>90</v>
      </c>
      <c r="F1358">
        <v>88</v>
      </c>
      <c r="G1358">
        <v>5</v>
      </c>
    </row>
    <row r="1359" spans="1:7" x14ac:dyDescent="0.25">
      <c r="A1359">
        <v>3</v>
      </c>
      <c r="B1359" t="s">
        <v>337</v>
      </c>
      <c r="C1359" t="s">
        <v>331</v>
      </c>
      <c r="D1359" s="41">
        <v>44540</v>
      </c>
      <c r="E1359">
        <v>91</v>
      </c>
      <c r="F1359">
        <v>90</v>
      </c>
      <c r="G1359">
        <v>7</v>
      </c>
    </row>
    <row r="1360" spans="1:7" x14ac:dyDescent="0.25">
      <c r="A1360">
        <v>3</v>
      </c>
      <c r="B1360" t="s">
        <v>337</v>
      </c>
      <c r="C1360" t="s">
        <v>341</v>
      </c>
      <c r="D1360" s="41">
        <v>44540</v>
      </c>
      <c r="E1360">
        <v>92</v>
      </c>
      <c r="F1360">
        <v>91</v>
      </c>
      <c r="G1360">
        <v>52</v>
      </c>
    </row>
    <row r="1361" spans="1:7" x14ac:dyDescent="0.25">
      <c r="A1361">
        <v>3</v>
      </c>
      <c r="B1361" t="s">
        <v>337</v>
      </c>
      <c r="C1361" t="s">
        <v>334</v>
      </c>
      <c r="D1361" s="41">
        <v>44540</v>
      </c>
      <c r="E1361">
        <v>88</v>
      </c>
      <c r="F1361">
        <v>84</v>
      </c>
      <c r="G1361">
        <v>10</v>
      </c>
    </row>
    <row r="1362" spans="1:7" x14ac:dyDescent="0.25">
      <c r="A1362">
        <v>4</v>
      </c>
      <c r="B1362" t="s">
        <v>338</v>
      </c>
      <c r="C1362" t="s">
        <v>325</v>
      </c>
      <c r="D1362" s="41">
        <v>44540</v>
      </c>
      <c r="E1362">
        <v>89</v>
      </c>
      <c r="F1362">
        <v>84</v>
      </c>
      <c r="G1362">
        <v>0</v>
      </c>
    </row>
    <row r="1363" spans="1:7" x14ac:dyDescent="0.25">
      <c r="A1363">
        <v>4</v>
      </c>
      <c r="B1363" t="s">
        <v>338</v>
      </c>
      <c r="C1363" t="s">
        <v>326</v>
      </c>
      <c r="D1363" s="41">
        <v>44540</v>
      </c>
      <c r="E1363">
        <v>92</v>
      </c>
      <c r="F1363">
        <v>89</v>
      </c>
      <c r="G1363">
        <v>15</v>
      </c>
    </row>
    <row r="1364" spans="1:7" x14ac:dyDescent="0.25">
      <c r="A1364">
        <v>4</v>
      </c>
      <c r="B1364" t="s">
        <v>338</v>
      </c>
      <c r="C1364" t="s">
        <v>327</v>
      </c>
      <c r="D1364" s="41">
        <v>44540</v>
      </c>
      <c r="E1364">
        <v>94</v>
      </c>
      <c r="F1364">
        <v>88</v>
      </c>
      <c r="G1364">
        <v>2</v>
      </c>
    </row>
    <row r="1365" spans="1:7" x14ac:dyDescent="0.25">
      <c r="A1365">
        <v>4</v>
      </c>
      <c r="B1365" t="s">
        <v>338</v>
      </c>
      <c r="C1365" t="s">
        <v>328</v>
      </c>
      <c r="D1365" s="41">
        <v>44540</v>
      </c>
      <c r="E1365">
        <v>89</v>
      </c>
      <c r="F1365">
        <v>85</v>
      </c>
      <c r="G1365">
        <v>3</v>
      </c>
    </row>
    <row r="1366" spans="1:7" x14ac:dyDescent="0.25">
      <c r="A1366">
        <v>4</v>
      </c>
      <c r="B1366" t="s">
        <v>338</v>
      </c>
      <c r="C1366" t="s">
        <v>329</v>
      </c>
      <c r="D1366" s="41">
        <v>44540</v>
      </c>
      <c r="E1366">
        <v>89</v>
      </c>
      <c r="F1366">
        <v>86</v>
      </c>
      <c r="G1366">
        <v>4</v>
      </c>
    </row>
    <row r="1367" spans="1:7" x14ac:dyDescent="0.25">
      <c r="A1367">
        <v>4</v>
      </c>
      <c r="B1367" t="s">
        <v>338</v>
      </c>
      <c r="C1367" t="s">
        <v>340</v>
      </c>
      <c r="D1367" s="41">
        <v>44540</v>
      </c>
      <c r="E1367">
        <v>10</v>
      </c>
      <c r="F1367">
        <v>0</v>
      </c>
      <c r="G1367">
        <v>0</v>
      </c>
    </row>
    <row r="1368" spans="1:7" x14ac:dyDescent="0.25">
      <c r="A1368">
        <v>4</v>
      </c>
      <c r="B1368" t="s">
        <v>338</v>
      </c>
      <c r="C1368" t="s">
        <v>330</v>
      </c>
      <c r="D1368" s="41">
        <v>44540</v>
      </c>
      <c r="E1368">
        <v>91</v>
      </c>
      <c r="F1368">
        <v>89</v>
      </c>
      <c r="G1368">
        <v>6</v>
      </c>
    </row>
    <row r="1369" spans="1:7" x14ac:dyDescent="0.25">
      <c r="A1369">
        <v>4</v>
      </c>
      <c r="B1369" t="s">
        <v>338</v>
      </c>
      <c r="C1369" t="s">
        <v>331</v>
      </c>
      <c r="D1369" s="41">
        <v>44540</v>
      </c>
      <c r="E1369">
        <v>93</v>
      </c>
      <c r="F1369">
        <v>91</v>
      </c>
      <c r="G1369">
        <v>8</v>
      </c>
    </row>
    <row r="1370" spans="1:7" x14ac:dyDescent="0.25">
      <c r="A1370">
        <v>4</v>
      </c>
      <c r="B1370" t="s">
        <v>338</v>
      </c>
      <c r="C1370" t="s">
        <v>341</v>
      </c>
      <c r="D1370" s="41">
        <v>44540</v>
      </c>
      <c r="E1370">
        <v>95</v>
      </c>
      <c r="F1370">
        <v>93</v>
      </c>
      <c r="G1370">
        <v>53</v>
      </c>
    </row>
    <row r="1371" spans="1:7" x14ac:dyDescent="0.25">
      <c r="A1371">
        <v>4</v>
      </c>
      <c r="B1371" t="s">
        <v>338</v>
      </c>
      <c r="C1371" t="s">
        <v>334</v>
      </c>
      <c r="D1371" s="41">
        <v>44540</v>
      </c>
      <c r="E1371">
        <v>84</v>
      </c>
      <c r="F1371">
        <v>81</v>
      </c>
      <c r="G1371">
        <v>13</v>
      </c>
    </row>
    <row r="1372" spans="1:7" x14ac:dyDescent="0.25">
      <c r="A1372">
        <v>5</v>
      </c>
      <c r="B1372" t="s">
        <v>339</v>
      </c>
      <c r="C1372" t="s">
        <v>325</v>
      </c>
      <c r="D1372" s="41">
        <v>44540</v>
      </c>
      <c r="E1372">
        <v>68</v>
      </c>
      <c r="F1372">
        <v>61</v>
      </c>
      <c r="G1372">
        <v>0</v>
      </c>
    </row>
    <row r="1373" spans="1:7" x14ac:dyDescent="0.25">
      <c r="A1373">
        <v>5</v>
      </c>
      <c r="B1373" t="s">
        <v>339</v>
      </c>
      <c r="C1373" t="s">
        <v>326</v>
      </c>
      <c r="D1373" s="41">
        <v>44540</v>
      </c>
      <c r="E1373">
        <v>83</v>
      </c>
      <c r="F1373">
        <v>77</v>
      </c>
      <c r="G1373">
        <v>12</v>
      </c>
    </row>
    <row r="1374" spans="1:7" x14ac:dyDescent="0.25">
      <c r="A1374">
        <v>5</v>
      </c>
      <c r="B1374" t="s">
        <v>339</v>
      </c>
      <c r="C1374" t="s">
        <v>327</v>
      </c>
      <c r="D1374" s="41">
        <v>44540</v>
      </c>
      <c r="E1374">
        <v>82</v>
      </c>
      <c r="F1374">
        <v>73</v>
      </c>
      <c r="G1374">
        <v>3</v>
      </c>
    </row>
    <row r="1375" spans="1:7" x14ac:dyDescent="0.25">
      <c r="A1375">
        <v>5</v>
      </c>
      <c r="B1375" t="s">
        <v>339</v>
      </c>
      <c r="C1375" t="s">
        <v>328</v>
      </c>
      <c r="D1375" s="41">
        <v>44540</v>
      </c>
      <c r="E1375">
        <v>80</v>
      </c>
      <c r="F1375">
        <v>72</v>
      </c>
      <c r="G1375">
        <v>5</v>
      </c>
    </row>
    <row r="1376" spans="1:7" x14ac:dyDescent="0.25">
      <c r="A1376">
        <v>5</v>
      </c>
      <c r="B1376" t="s">
        <v>339</v>
      </c>
      <c r="C1376" t="s">
        <v>329</v>
      </c>
      <c r="D1376" s="41">
        <v>44540</v>
      </c>
      <c r="E1376">
        <v>83</v>
      </c>
      <c r="F1376">
        <v>77</v>
      </c>
      <c r="G1376">
        <v>7</v>
      </c>
    </row>
    <row r="1377" spans="1:7" x14ac:dyDescent="0.25">
      <c r="A1377">
        <v>5</v>
      </c>
      <c r="B1377" t="s">
        <v>339</v>
      </c>
      <c r="C1377" t="s">
        <v>340</v>
      </c>
      <c r="D1377" s="41">
        <v>44540</v>
      </c>
      <c r="E1377">
        <v>10</v>
      </c>
      <c r="F1377">
        <v>0</v>
      </c>
      <c r="G1377">
        <v>0</v>
      </c>
    </row>
    <row r="1378" spans="1:7" x14ac:dyDescent="0.25">
      <c r="A1378">
        <v>5</v>
      </c>
      <c r="B1378" t="s">
        <v>339</v>
      </c>
      <c r="C1378" t="s">
        <v>330</v>
      </c>
      <c r="D1378" s="41">
        <v>44540</v>
      </c>
      <c r="E1378">
        <v>86</v>
      </c>
      <c r="F1378">
        <v>82</v>
      </c>
      <c r="G1378">
        <v>9</v>
      </c>
    </row>
    <row r="1379" spans="1:7" x14ac:dyDescent="0.25">
      <c r="A1379">
        <v>5</v>
      </c>
      <c r="B1379" t="s">
        <v>339</v>
      </c>
      <c r="C1379" t="s">
        <v>331</v>
      </c>
      <c r="D1379" s="41">
        <v>44540</v>
      </c>
      <c r="E1379">
        <v>87</v>
      </c>
      <c r="F1379">
        <v>84</v>
      </c>
      <c r="G1379">
        <v>12</v>
      </c>
    </row>
    <row r="1380" spans="1:7" x14ac:dyDescent="0.25">
      <c r="A1380">
        <v>5</v>
      </c>
      <c r="B1380" t="s">
        <v>339</v>
      </c>
      <c r="C1380" t="s">
        <v>341</v>
      </c>
      <c r="D1380" s="41">
        <v>44540</v>
      </c>
      <c r="E1380">
        <v>90</v>
      </c>
      <c r="F1380">
        <v>87</v>
      </c>
      <c r="G1380">
        <v>53</v>
      </c>
    </row>
    <row r="1381" spans="1:7" x14ac:dyDescent="0.25">
      <c r="A1381">
        <v>5</v>
      </c>
      <c r="B1381" t="s">
        <v>339</v>
      </c>
      <c r="C1381" t="s">
        <v>334</v>
      </c>
      <c r="D1381" s="41">
        <v>44540</v>
      </c>
      <c r="E1381">
        <v>73</v>
      </c>
      <c r="F1381">
        <v>67</v>
      </c>
      <c r="G1381">
        <v>11</v>
      </c>
    </row>
    <row r="1382" spans="1:7" x14ac:dyDescent="0.25">
      <c r="A1382">
        <v>0</v>
      </c>
      <c r="B1382" t="s">
        <v>324</v>
      </c>
      <c r="C1382" t="s">
        <v>325</v>
      </c>
      <c r="D1382" s="41">
        <v>44544</v>
      </c>
      <c r="E1382">
        <v>86</v>
      </c>
      <c r="F1382">
        <v>82</v>
      </c>
      <c r="G1382">
        <v>0</v>
      </c>
    </row>
    <row r="1383" spans="1:7" x14ac:dyDescent="0.25">
      <c r="A1383">
        <v>0</v>
      </c>
      <c r="B1383" t="s">
        <v>324</v>
      </c>
      <c r="C1383" t="s">
        <v>326</v>
      </c>
      <c r="D1383" s="41">
        <v>44544</v>
      </c>
      <c r="E1383">
        <v>92</v>
      </c>
      <c r="F1383">
        <v>88</v>
      </c>
      <c r="G1383">
        <v>13</v>
      </c>
    </row>
    <row r="1384" spans="1:7" x14ac:dyDescent="0.25">
      <c r="A1384">
        <v>0</v>
      </c>
      <c r="B1384" t="s">
        <v>324</v>
      </c>
      <c r="C1384" t="s">
        <v>327</v>
      </c>
      <c r="D1384" s="41">
        <v>44544</v>
      </c>
      <c r="E1384">
        <v>97</v>
      </c>
      <c r="F1384">
        <v>92</v>
      </c>
      <c r="G1384">
        <v>2</v>
      </c>
    </row>
    <row r="1385" spans="1:7" x14ac:dyDescent="0.25">
      <c r="A1385">
        <v>0</v>
      </c>
      <c r="B1385" t="s">
        <v>324</v>
      </c>
      <c r="C1385" t="s">
        <v>328</v>
      </c>
      <c r="D1385" s="41">
        <v>44544</v>
      </c>
      <c r="E1385">
        <v>90</v>
      </c>
      <c r="F1385">
        <v>86</v>
      </c>
      <c r="G1385">
        <v>3</v>
      </c>
    </row>
    <row r="1386" spans="1:7" x14ac:dyDescent="0.25">
      <c r="A1386">
        <v>0</v>
      </c>
      <c r="B1386" t="s">
        <v>324</v>
      </c>
      <c r="C1386" t="s">
        <v>329</v>
      </c>
      <c r="D1386" s="41">
        <v>44544</v>
      </c>
      <c r="E1386">
        <v>90</v>
      </c>
      <c r="F1386">
        <v>87</v>
      </c>
      <c r="G1386">
        <v>5</v>
      </c>
    </row>
    <row r="1387" spans="1:7" x14ac:dyDescent="0.25">
      <c r="A1387">
        <v>0</v>
      </c>
      <c r="B1387" t="s">
        <v>324</v>
      </c>
      <c r="C1387" t="s">
        <v>340</v>
      </c>
      <c r="D1387" s="41">
        <v>44544</v>
      </c>
      <c r="E1387">
        <v>21</v>
      </c>
      <c r="F1387">
        <v>0</v>
      </c>
      <c r="G1387">
        <v>0</v>
      </c>
    </row>
    <row r="1388" spans="1:7" x14ac:dyDescent="0.25">
      <c r="A1388">
        <v>0</v>
      </c>
      <c r="B1388" t="s">
        <v>324</v>
      </c>
      <c r="C1388" t="s">
        <v>330</v>
      </c>
      <c r="D1388" s="41">
        <v>44544</v>
      </c>
      <c r="E1388">
        <v>90</v>
      </c>
      <c r="F1388">
        <v>88</v>
      </c>
      <c r="G1388">
        <v>7</v>
      </c>
    </row>
    <row r="1389" spans="1:7" x14ac:dyDescent="0.25">
      <c r="A1389">
        <v>0</v>
      </c>
      <c r="B1389" t="s">
        <v>324</v>
      </c>
      <c r="C1389" t="s">
        <v>331</v>
      </c>
      <c r="D1389" s="41">
        <v>44544</v>
      </c>
      <c r="E1389">
        <v>91</v>
      </c>
      <c r="F1389">
        <v>90</v>
      </c>
      <c r="G1389">
        <v>9</v>
      </c>
    </row>
    <row r="1390" spans="1:7" x14ac:dyDescent="0.25">
      <c r="A1390">
        <v>0</v>
      </c>
      <c r="B1390" t="s">
        <v>324</v>
      </c>
      <c r="C1390" t="s">
        <v>341</v>
      </c>
      <c r="D1390" s="41">
        <v>44544</v>
      </c>
      <c r="E1390">
        <v>93</v>
      </c>
      <c r="F1390">
        <v>91</v>
      </c>
      <c r="G1390">
        <v>58</v>
      </c>
    </row>
    <row r="1391" spans="1:7" x14ac:dyDescent="0.25">
      <c r="A1391">
        <v>0</v>
      </c>
      <c r="B1391" t="s">
        <v>324</v>
      </c>
      <c r="C1391" t="s">
        <v>334</v>
      </c>
      <c r="D1391" s="41">
        <v>44544</v>
      </c>
      <c r="E1391">
        <v>84</v>
      </c>
      <c r="F1391">
        <v>79</v>
      </c>
      <c r="G1391">
        <v>12</v>
      </c>
    </row>
    <row r="1392" spans="1:7" x14ac:dyDescent="0.25">
      <c r="A1392">
        <v>1</v>
      </c>
      <c r="B1392" t="s">
        <v>335</v>
      </c>
      <c r="C1392" t="s">
        <v>325</v>
      </c>
      <c r="D1392" s="41">
        <v>44544</v>
      </c>
      <c r="E1392">
        <v>77</v>
      </c>
      <c r="F1392">
        <v>72</v>
      </c>
      <c r="G1392">
        <v>0</v>
      </c>
    </row>
    <row r="1393" spans="1:7" x14ac:dyDescent="0.25">
      <c r="A1393">
        <v>1</v>
      </c>
      <c r="B1393" t="s">
        <v>335</v>
      </c>
      <c r="C1393" t="s">
        <v>326</v>
      </c>
      <c r="D1393" s="41">
        <v>44544</v>
      </c>
      <c r="E1393">
        <v>86</v>
      </c>
      <c r="F1393">
        <v>83</v>
      </c>
      <c r="G1393">
        <v>17</v>
      </c>
    </row>
    <row r="1394" spans="1:7" x14ac:dyDescent="0.25">
      <c r="A1394">
        <v>1</v>
      </c>
      <c r="B1394" t="s">
        <v>335</v>
      </c>
      <c r="C1394" t="s">
        <v>327</v>
      </c>
      <c r="D1394" s="41">
        <v>44544</v>
      </c>
      <c r="E1394">
        <v>88</v>
      </c>
      <c r="F1394">
        <v>82</v>
      </c>
      <c r="G1394">
        <v>2</v>
      </c>
    </row>
    <row r="1395" spans="1:7" x14ac:dyDescent="0.25">
      <c r="A1395">
        <v>1</v>
      </c>
      <c r="B1395" t="s">
        <v>335</v>
      </c>
      <c r="C1395" t="s">
        <v>328</v>
      </c>
      <c r="D1395" s="41">
        <v>44544</v>
      </c>
      <c r="E1395">
        <v>82</v>
      </c>
      <c r="F1395">
        <v>77</v>
      </c>
      <c r="G1395">
        <v>4</v>
      </c>
    </row>
    <row r="1396" spans="1:7" x14ac:dyDescent="0.25">
      <c r="A1396">
        <v>1</v>
      </c>
      <c r="B1396" t="s">
        <v>335</v>
      </c>
      <c r="C1396" t="s">
        <v>329</v>
      </c>
      <c r="D1396" s="41">
        <v>44544</v>
      </c>
      <c r="E1396">
        <v>83</v>
      </c>
      <c r="F1396">
        <v>79</v>
      </c>
      <c r="G1396">
        <v>5</v>
      </c>
    </row>
    <row r="1397" spans="1:7" x14ac:dyDescent="0.25">
      <c r="A1397">
        <v>1</v>
      </c>
      <c r="B1397" t="s">
        <v>335</v>
      </c>
      <c r="C1397" t="s">
        <v>340</v>
      </c>
      <c r="D1397" s="41">
        <v>44544</v>
      </c>
      <c r="E1397">
        <v>14</v>
      </c>
      <c r="F1397">
        <v>0</v>
      </c>
      <c r="G1397">
        <v>0</v>
      </c>
    </row>
    <row r="1398" spans="1:7" x14ac:dyDescent="0.25">
      <c r="A1398">
        <v>1</v>
      </c>
      <c r="B1398" t="s">
        <v>335</v>
      </c>
      <c r="C1398" t="s">
        <v>330</v>
      </c>
      <c r="D1398" s="41">
        <v>44544</v>
      </c>
      <c r="E1398">
        <v>86</v>
      </c>
      <c r="F1398">
        <v>84</v>
      </c>
      <c r="G1398">
        <v>8</v>
      </c>
    </row>
    <row r="1399" spans="1:7" x14ac:dyDescent="0.25">
      <c r="A1399">
        <v>1</v>
      </c>
      <c r="B1399" t="s">
        <v>335</v>
      </c>
      <c r="C1399" t="s">
        <v>331</v>
      </c>
      <c r="D1399" s="41">
        <v>44544</v>
      </c>
      <c r="E1399">
        <v>89</v>
      </c>
      <c r="F1399">
        <v>88</v>
      </c>
      <c r="G1399">
        <v>12</v>
      </c>
    </row>
    <row r="1400" spans="1:7" x14ac:dyDescent="0.25">
      <c r="A1400">
        <v>1</v>
      </c>
      <c r="B1400" t="s">
        <v>335</v>
      </c>
      <c r="C1400" t="s">
        <v>341</v>
      </c>
      <c r="D1400" s="41">
        <v>44544</v>
      </c>
      <c r="E1400">
        <v>92</v>
      </c>
      <c r="F1400">
        <v>90</v>
      </c>
      <c r="G1400">
        <v>60</v>
      </c>
    </row>
    <row r="1401" spans="1:7" x14ac:dyDescent="0.25">
      <c r="A1401">
        <v>1</v>
      </c>
      <c r="B1401" t="s">
        <v>335</v>
      </c>
      <c r="C1401" t="s">
        <v>334</v>
      </c>
      <c r="D1401" s="41">
        <v>44544</v>
      </c>
      <c r="E1401">
        <v>79</v>
      </c>
      <c r="F1401">
        <v>75</v>
      </c>
      <c r="G1401">
        <v>15</v>
      </c>
    </row>
    <row r="1402" spans="1:7" x14ac:dyDescent="0.25">
      <c r="A1402">
        <v>2</v>
      </c>
      <c r="B1402" t="s">
        <v>336</v>
      </c>
      <c r="C1402" t="s">
        <v>325</v>
      </c>
      <c r="D1402" s="41">
        <v>44544</v>
      </c>
      <c r="E1402">
        <v>88</v>
      </c>
      <c r="F1402">
        <v>84</v>
      </c>
      <c r="G1402">
        <v>0</v>
      </c>
    </row>
    <row r="1403" spans="1:7" x14ac:dyDescent="0.25">
      <c r="A1403">
        <v>2</v>
      </c>
      <c r="B1403" t="s">
        <v>336</v>
      </c>
      <c r="C1403" t="s">
        <v>326</v>
      </c>
      <c r="D1403" s="41">
        <v>44544</v>
      </c>
      <c r="E1403">
        <v>92</v>
      </c>
      <c r="F1403">
        <v>89</v>
      </c>
      <c r="G1403">
        <v>11</v>
      </c>
    </row>
    <row r="1404" spans="1:7" x14ac:dyDescent="0.25">
      <c r="A1404">
        <v>2</v>
      </c>
      <c r="B1404" t="s">
        <v>336</v>
      </c>
      <c r="C1404" t="s">
        <v>327</v>
      </c>
      <c r="D1404" s="41">
        <v>44544</v>
      </c>
      <c r="E1404">
        <v>97</v>
      </c>
      <c r="F1404">
        <v>93</v>
      </c>
      <c r="G1404">
        <v>2</v>
      </c>
    </row>
    <row r="1405" spans="1:7" x14ac:dyDescent="0.25">
      <c r="A1405">
        <v>2</v>
      </c>
      <c r="B1405" t="s">
        <v>336</v>
      </c>
      <c r="C1405" t="s">
        <v>328</v>
      </c>
      <c r="D1405" s="41">
        <v>44544</v>
      </c>
      <c r="E1405">
        <v>90</v>
      </c>
      <c r="F1405">
        <v>87</v>
      </c>
      <c r="G1405">
        <v>3</v>
      </c>
    </row>
    <row r="1406" spans="1:7" x14ac:dyDescent="0.25">
      <c r="A1406">
        <v>2</v>
      </c>
      <c r="B1406" t="s">
        <v>336</v>
      </c>
      <c r="C1406" t="s">
        <v>329</v>
      </c>
      <c r="D1406" s="41">
        <v>44544</v>
      </c>
      <c r="E1406">
        <v>91</v>
      </c>
      <c r="F1406">
        <v>89</v>
      </c>
      <c r="G1406">
        <v>4</v>
      </c>
    </row>
    <row r="1407" spans="1:7" x14ac:dyDescent="0.25">
      <c r="A1407">
        <v>2</v>
      </c>
      <c r="B1407" t="s">
        <v>336</v>
      </c>
      <c r="C1407" t="s">
        <v>340</v>
      </c>
      <c r="D1407" s="41">
        <v>44544</v>
      </c>
      <c r="E1407">
        <v>18</v>
      </c>
      <c r="F1407">
        <v>0</v>
      </c>
      <c r="G1407">
        <v>0</v>
      </c>
    </row>
    <row r="1408" spans="1:7" x14ac:dyDescent="0.25">
      <c r="A1408">
        <v>2</v>
      </c>
      <c r="B1408" t="s">
        <v>336</v>
      </c>
      <c r="C1408" t="s">
        <v>330</v>
      </c>
      <c r="D1408" s="41">
        <v>44544</v>
      </c>
      <c r="E1408">
        <v>91</v>
      </c>
      <c r="F1408">
        <v>89</v>
      </c>
      <c r="G1408">
        <v>6</v>
      </c>
    </row>
    <row r="1409" spans="1:7" x14ac:dyDescent="0.25">
      <c r="A1409">
        <v>2</v>
      </c>
      <c r="B1409" t="s">
        <v>336</v>
      </c>
      <c r="C1409" t="s">
        <v>331</v>
      </c>
      <c r="D1409" s="41">
        <v>44544</v>
      </c>
      <c r="E1409">
        <v>92</v>
      </c>
      <c r="F1409">
        <v>90</v>
      </c>
      <c r="G1409">
        <v>8</v>
      </c>
    </row>
    <row r="1410" spans="1:7" x14ac:dyDescent="0.25">
      <c r="A1410">
        <v>2</v>
      </c>
      <c r="B1410" t="s">
        <v>336</v>
      </c>
      <c r="C1410" t="s">
        <v>341</v>
      </c>
      <c r="D1410" s="41">
        <v>44544</v>
      </c>
      <c r="E1410">
        <v>92</v>
      </c>
      <c r="F1410">
        <v>91</v>
      </c>
      <c r="G1410">
        <v>59</v>
      </c>
    </row>
    <row r="1411" spans="1:7" x14ac:dyDescent="0.25">
      <c r="A1411">
        <v>2</v>
      </c>
      <c r="B1411" t="s">
        <v>336</v>
      </c>
      <c r="C1411" t="s">
        <v>334</v>
      </c>
      <c r="D1411" s="41">
        <v>44544</v>
      </c>
      <c r="E1411">
        <v>83</v>
      </c>
      <c r="F1411">
        <v>79</v>
      </c>
      <c r="G1411">
        <v>10</v>
      </c>
    </row>
    <row r="1412" spans="1:7" x14ac:dyDescent="0.25">
      <c r="A1412">
        <v>3</v>
      </c>
      <c r="B1412" t="s">
        <v>337</v>
      </c>
      <c r="C1412" t="s">
        <v>325</v>
      </c>
      <c r="D1412" s="41">
        <v>44544</v>
      </c>
      <c r="E1412">
        <v>94</v>
      </c>
      <c r="F1412">
        <v>90</v>
      </c>
      <c r="G1412">
        <v>0</v>
      </c>
    </row>
    <row r="1413" spans="1:7" x14ac:dyDescent="0.25">
      <c r="A1413">
        <v>3</v>
      </c>
      <c r="B1413" t="s">
        <v>337</v>
      </c>
      <c r="C1413" t="s">
        <v>326</v>
      </c>
      <c r="D1413" s="41">
        <v>44544</v>
      </c>
      <c r="E1413">
        <v>95</v>
      </c>
      <c r="F1413">
        <v>93</v>
      </c>
      <c r="G1413">
        <v>12</v>
      </c>
    </row>
    <row r="1414" spans="1:7" x14ac:dyDescent="0.25">
      <c r="A1414">
        <v>3</v>
      </c>
      <c r="B1414" t="s">
        <v>337</v>
      </c>
      <c r="C1414" t="s">
        <v>327</v>
      </c>
      <c r="D1414" s="41">
        <v>44544</v>
      </c>
      <c r="E1414">
        <v>100</v>
      </c>
      <c r="F1414">
        <v>100</v>
      </c>
      <c r="G1414">
        <v>3</v>
      </c>
    </row>
    <row r="1415" spans="1:7" x14ac:dyDescent="0.25">
      <c r="A1415">
        <v>3</v>
      </c>
      <c r="B1415" t="s">
        <v>337</v>
      </c>
      <c r="C1415" t="s">
        <v>328</v>
      </c>
      <c r="D1415" s="41">
        <v>44544</v>
      </c>
      <c r="E1415">
        <v>96</v>
      </c>
      <c r="F1415">
        <v>94</v>
      </c>
      <c r="G1415">
        <v>3</v>
      </c>
    </row>
    <row r="1416" spans="1:7" x14ac:dyDescent="0.25">
      <c r="A1416">
        <v>3</v>
      </c>
      <c r="B1416" t="s">
        <v>337</v>
      </c>
      <c r="C1416" t="s">
        <v>329</v>
      </c>
      <c r="D1416" s="41">
        <v>44544</v>
      </c>
      <c r="E1416">
        <v>93</v>
      </c>
      <c r="F1416">
        <v>91</v>
      </c>
      <c r="G1416">
        <v>4</v>
      </c>
    </row>
    <row r="1417" spans="1:7" x14ac:dyDescent="0.25">
      <c r="A1417">
        <v>3</v>
      </c>
      <c r="B1417" t="s">
        <v>337</v>
      </c>
      <c r="C1417" t="s">
        <v>340</v>
      </c>
      <c r="D1417" s="41">
        <v>44544</v>
      </c>
      <c r="E1417">
        <v>35</v>
      </c>
      <c r="F1417">
        <v>0</v>
      </c>
      <c r="G1417">
        <v>0</v>
      </c>
    </row>
    <row r="1418" spans="1:7" x14ac:dyDescent="0.25">
      <c r="A1418">
        <v>3</v>
      </c>
      <c r="B1418" t="s">
        <v>337</v>
      </c>
      <c r="C1418" t="s">
        <v>330</v>
      </c>
      <c r="D1418" s="41">
        <v>44544</v>
      </c>
      <c r="E1418">
        <v>90</v>
      </c>
      <c r="F1418">
        <v>88</v>
      </c>
      <c r="G1418">
        <v>6</v>
      </c>
    </row>
    <row r="1419" spans="1:7" x14ac:dyDescent="0.25">
      <c r="A1419">
        <v>3</v>
      </c>
      <c r="B1419" t="s">
        <v>337</v>
      </c>
      <c r="C1419" t="s">
        <v>331</v>
      </c>
      <c r="D1419" s="41">
        <v>44544</v>
      </c>
      <c r="E1419">
        <v>91</v>
      </c>
      <c r="F1419">
        <v>90</v>
      </c>
      <c r="G1419">
        <v>8</v>
      </c>
    </row>
    <row r="1420" spans="1:7" x14ac:dyDescent="0.25">
      <c r="A1420">
        <v>3</v>
      </c>
      <c r="B1420" t="s">
        <v>337</v>
      </c>
      <c r="C1420" t="s">
        <v>341</v>
      </c>
      <c r="D1420" s="41">
        <v>44544</v>
      </c>
      <c r="E1420">
        <v>92</v>
      </c>
      <c r="F1420">
        <v>91</v>
      </c>
      <c r="G1420">
        <v>56</v>
      </c>
    </row>
    <row r="1421" spans="1:7" x14ac:dyDescent="0.25">
      <c r="A1421">
        <v>3</v>
      </c>
      <c r="B1421" t="s">
        <v>337</v>
      </c>
      <c r="C1421" t="s">
        <v>334</v>
      </c>
      <c r="D1421" s="41">
        <v>44544</v>
      </c>
      <c r="E1421">
        <v>89</v>
      </c>
      <c r="F1421">
        <v>85</v>
      </c>
      <c r="G1421">
        <v>11</v>
      </c>
    </row>
    <row r="1422" spans="1:7" x14ac:dyDescent="0.25">
      <c r="A1422">
        <v>4</v>
      </c>
      <c r="B1422" t="s">
        <v>338</v>
      </c>
      <c r="C1422" t="s">
        <v>325</v>
      </c>
      <c r="D1422" s="41">
        <v>44544</v>
      </c>
      <c r="E1422">
        <v>89</v>
      </c>
      <c r="F1422">
        <v>84</v>
      </c>
      <c r="G1422">
        <v>0</v>
      </c>
    </row>
    <row r="1423" spans="1:7" x14ac:dyDescent="0.25">
      <c r="A1423">
        <v>4</v>
      </c>
      <c r="B1423" t="s">
        <v>338</v>
      </c>
      <c r="C1423" t="s">
        <v>326</v>
      </c>
      <c r="D1423" s="41">
        <v>44544</v>
      </c>
      <c r="E1423">
        <v>92</v>
      </c>
      <c r="F1423">
        <v>89</v>
      </c>
      <c r="G1423">
        <v>16</v>
      </c>
    </row>
    <row r="1424" spans="1:7" x14ac:dyDescent="0.25">
      <c r="A1424">
        <v>4</v>
      </c>
      <c r="B1424" t="s">
        <v>338</v>
      </c>
      <c r="C1424" t="s">
        <v>327</v>
      </c>
      <c r="D1424" s="41">
        <v>44544</v>
      </c>
      <c r="E1424">
        <v>94</v>
      </c>
      <c r="F1424">
        <v>89</v>
      </c>
      <c r="G1424">
        <v>2</v>
      </c>
    </row>
    <row r="1425" spans="1:7" x14ac:dyDescent="0.25">
      <c r="A1425">
        <v>4</v>
      </c>
      <c r="B1425" t="s">
        <v>338</v>
      </c>
      <c r="C1425" t="s">
        <v>328</v>
      </c>
      <c r="D1425" s="41">
        <v>44544</v>
      </c>
      <c r="E1425">
        <v>89</v>
      </c>
      <c r="F1425">
        <v>85</v>
      </c>
      <c r="G1425">
        <v>4</v>
      </c>
    </row>
    <row r="1426" spans="1:7" x14ac:dyDescent="0.25">
      <c r="A1426">
        <v>4</v>
      </c>
      <c r="B1426" t="s">
        <v>338</v>
      </c>
      <c r="C1426" t="s">
        <v>329</v>
      </c>
      <c r="D1426" s="41">
        <v>44544</v>
      </c>
      <c r="E1426">
        <v>90</v>
      </c>
      <c r="F1426">
        <v>87</v>
      </c>
      <c r="G1426">
        <v>5</v>
      </c>
    </row>
    <row r="1427" spans="1:7" x14ac:dyDescent="0.25">
      <c r="A1427">
        <v>4</v>
      </c>
      <c r="B1427" t="s">
        <v>338</v>
      </c>
      <c r="C1427" t="s">
        <v>340</v>
      </c>
      <c r="D1427" s="41">
        <v>44544</v>
      </c>
      <c r="E1427">
        <v>22</v>
      </c>
      <c r="F1427">
        <v>0</v>
      </c>
      <c r="G1427">
        <v>0</v>
      </c>
    </row>
    <row r="1428" spans="1:7" x14ac:dyDescent="0.25">
      <c r="A1428">
        <v>4</v>
      </c>
      <c r="B1428" t="s">
        <v>338</v>
      </c>
      <c r="C1428" t="s">
        <v>330</v>
      </c>
      <c r="D1428" s="41">
        <v>44544</v>
      </c>
      <c r="E1428">
        <v>91</v>
      </c>
      <c r="F1428">
        <v>89</v>
      </c>
      <c r="G1428">
        <v>7</v>
      </c>
    </row>
    <row r="1429" spans="1:7" x14ac:dyDescent="0.25">
      <c r="A1429">
        <v>4</v>
      </c>
      <c r="B1429" t="s">
        <v>338</v>
      </c>
      <c r="C1429" t="s">
        <v>331</v>
      </c>
      <c r="D1429" s="41">
        <v>44544</v>
      </c>
      <c r="E1429">
        <v>93</v>
      </c>
      <c r="F1429">
        <v>91</v>
      </c>
      <c r="G1429">
        <v>9</v>
      </c>
    </row>
    <row r="1430" spans="1:7" x14ac:dyDescent="0.25">
      <c r="A1430">
        <v>4</v>
      </c>
      <c r="B1430" t="s">
        <v>338</v>
      </c>
      <c r="C1430" t="s">
        <v>341</v>
      </c>
      <c r="D1430" s="41">
        <v>44544</v>
      </c>
      <c r="E1430">
        <v>95</v>
      </c>
      <c r="F1430">
        <v>94</v>
      </c>
      <c r="G1430">
        <v>57</v>
      </c>
    </row>
    <row r="1431" spans="1:7" x14ac:dyDescent="0.25">
      <c r="A1431">
        <v>4</v>
      </c>
      <c r="B1431" t="s">
        <v>338</v>
      </c>
      <c r="C1431" t="s">
        <v>334</v>
      </c>
      <c r="D1431" s="41">
        <v>44544</v>
      </c>
      <c r="E1431">
        <v>85</v>
      </c>
      <c r="F1431">
        <v>81</v>
      </c>
      <c r="G1431">
        <v>14</v>
      </c>
    </row>
    <row r="1432" spans="1:7" x14ac:dyDescent="0.25">
      <c r="A1432">
        <v>5</v>
      </c>
      <c r="B1432" t="s">
        <v>339</v>
      </c>
      <c r="C1432" t="s">
        <v>325</v>
      </c>
      <c r="D1432" s="41">
        <v>44544</v>
      </c>
      <c r="E1432">
        <v>69</v>
      </c>
      <c r="F1432">
        <v>62</v>
      </c>
      <c r="G1432">
        <v>0</v>
      </c>
    </row>
    <row r="1433" spans="1:7" x14ac:dyDescent="0.25">
      <c r="A1433">
        <v>5</v>
      </c>
      <c r="B1433" t="s">
        <v>339</v>
      </c>
      <c r="C1433" t="s">
        <v>326</v>
      </c>
      <c r="D1433" s="41">
        <v>44544</v>
      </c>
      <c r="E1433">
        <v>83</v>
      </c>
      <c r="F1433">
        <v>78</v>
      </c>
      <c r="G1433">
        <v>13</v>
      </c>
    </row>
    <row r="1434" spans="1:7" x14ac:dyDescent="0.25">
      <c r="A1434">
        <v>5</v>
      </c>
      <c r="B1434" t="s">
        <v>339</v>
      </c>
      <c r="C1434" t="s">
        <v>327</v>
      </c>
      <c r="D1434" s="41">
        <v>44544</v>
      </c>
      <c r="E1434">
        <v>83</v>
      </c>
      <c r="F1434">
        <v>74</v>
      </c>
      <c r="G1434">
        <v>3</v>
      </c>
    </row>
    <row r="1435" spans="1:7" x14ac:dyDescent="0.25">
      <c r="A1435">
        <v>5</v>
      </c>
      <c r="B1435" t="s">
        <v>339</v>
      </c>
      <c r="C1435" t="s">
        <v>328</v>
      </c>
      <c r="D1435" s="41">
        <v>44544</v>
      </c>
      <c r="E1435">
        <v>80</v>
      </c>
      <c r="F1435">
        <v>73</v>
      </c>
      <c r="G1435">
        <v>5</v>
      </c>
    </row>
    <row r="1436" spans="1:7" x14ac:dyDescent="0.25">
      <c r="A1436">
        <v>5</v>
      </c>
      <c r="B1436" t="s">
        <v>339</v>
      </c>
      <c r="C1436" t="s">
        <v>329</v>
      </c>
      <c r="D1436" s="41">
        <v>44544</v>
      </c>
      <c r="E1436">
        <v>83</v>
      </c>
      <c r="F1436">
        <v>77</v>
      </c>
      <c r="G1436">
        <v>8</v>
      </c>
    </row>
    <row r="1437" spans="1:7" x14ac:dyDescent="0.25">
      <c r="A1437">
        <v>5</v>
      </c>
      <c r="B1437" t="s">
        <v>339</v>
      </c>
      <c r="C1437" t="s">
        <v>340</v>
      </c>
      <c r="D1437" s="41">
        <v>44544</v>
      </c>
      <c r="E1437">
        <v>14</v>
      </c>
      <c r="F1437">
        <v>0</v>
      </c>
      <c r="G1437">
        <v>0</v>
      </c>
    </row>
    <row r="1438" spans="1:7" x14ac:dyDescent="0.25">
      <c r="A1438">
        <v>5</v>
      </c>
      <c r="B1438" t="s">
        <v>339</v>
      </c>
      <c r="C1438" t="s">
        <v>330</v>
      </c>
      <c r="D1438" s="41">
        <v>44544</v>
      </c>
      <c r="E1438">
        <v>86</v>
      </c>
      <c r="F1438">
        <v>82</v>
      </c>
      <c r="G1438">
        <v>10</v>
      </c>
    </row>
    <row r="1439" spans="1:7" x14ac:dyDescent="0.25">
      <c r="A1439">
        <v>5</v>
      </c>
      <c r="B1439" t="s">
        <v>339</v>
      </c>
      <c r="C1439" t="s">
        <v>331</v>
      </c>
      <c r="D1439" s="41">
        <v>44544</v>
      </c>
      <c r="E1439">
        <v>87</v>
      </c>
      <c r="F1439">
        <v>84</v>
      </c>
      <c r="G1439">
        <v>14</v>
      </c>
    </row>
    <row r="1440" spans="1:7" x14ac:dyDescent="0.25">
      <c r="A1440">
        <v>5</v>
      </c>
      <c r="B1440" t="s">
        <v>339</v>
      </c>
      <c r="C1440" t="s">
        <v>341</v>
      </c>
      <c r="D1440" s="41">
        <v>44544</v>
      </c>
      <c r="E1440">
        <v>90</v>
      </c>
      <c r="F1440">
        <v>87</v>
      </c>
      <c r="G1440">
        <v>56</v>
      </c>
    </row>
    <row r="1441" spans="1:7" x14ac:dyDescent="0.25">
      <c r="A1441">
        <v>5</v>
      </c>
      <c r="B1441" t="s">
        <v>339</v>
      </c>
      <c r="C1441" t="s">
        <v>334</v>
      </c>
      <c r="D1441" s="41">
        <v>44544</v>
      </c>
      <c r="E1441">
        <v>74</v>
      </c>
      <c r="F1441">
        <v>68</v>
      </c>
      <c r="G1441">
        <v>11</v>
      </c>
    </row>
    <row r="1442" spans="1:7" x14ac:dyDescent="0.25">
      <c r="A1442">
        <v>0</v>
      </c>
      <c r="B1442" t="s">
        <v>324</v>
      </c>
      <c r="C1442" t="s">
        <v>325</v>
      </c>
      <c r="D1442" s="41">
        <v>44547</v>
      </c>
      <c r="E1442">
        <v>86</v>
      </c>
      <c r="F1442">
        <v>82</v>
      </c>
      <c r="G1442">
        <v>0</v>
      </c>
    </row>
    <row r="1443" spans="1:7" x14ac:dyDescent="0.25">
      <c r="A1443">
        <v>0</v>
      </c>
      <c r="B1443" t="s">
        <v>324</v>
      </c>
      <c r="C1443" t="s">
        <v>326</v>
      </c>
      <c r="D1443" s="41">
        <v>44547</v>
      </c>
      <c r="E1443">
        <v>92</v>
      </c>
      <c r="F1443">
        <v>89</v>
      </c>
      <c r="G1443">
        <v>15</v>
      </c>
    </row>
    <row r="1444" spans="1:7" x14ac:dyDescent="0.25">
      <c r="A1444">
        <v>0</v>
      </c>
      <c r="B1444" t="s">
        <v>324</v>
      </c>
      <c r="C1444" t="s">
        <v>327</v>
      </c>
      <c r="D1444" s="41">
        <v>44547</v>
      </c>
      <c r="E1444">
        <v>97</v>
      </c>
      <c r="F1444">
        <v>92</v>
      </c>
      <c r="G1444">
        <v>3</v>
      </c>
    </row>
    <row r="1445" spans="1:7" x14ac:dyDescent="0.25">
      <c r="A1445">
        <v>0</v>
      </c>
      <c r="B1445" t="s">
        <v>324</v>
      </c>
      <c r="C1445" t="s">
        <v>328</v>
      </c>
      <c r="D1445" s="41">
        <v>44547</v>
      </c>
      <c r="E1445">
        <v>90</v>
      </c>
      <c r="F1445">
        <v>87</v>
      </c>
      <c r="G1445">
        <v>4</v>
      </c>
    </row>
    <row r="1446" spans="1:7" x14ac:dyDescent="0.25">
      <c r="A1446">
        <v>0</v>
      </c>
      <c r="B1446" t="s">
        <v>324</v>
      </c>
      <c r="C1446" t="s">
        <v>329</v>
      </c>
      <c r="D1446" s="41">
        <v>44547</v>
      </c>
      <c r="E1446">
        <v>90</v>
      </c>
      <c r="F1446">
        <v>87</v>
      </c>
      <c r="G1446">
        <v>5</v>
      </c>
    </row>
    <row r="1447" spans="1:7" x14ac:dyDescent="0.25">
      <c r="A1447">
        <v>0</v>
      </c>
      <c r="B1447" t="s">
        <v>324</v>
      </c>
      <c r="C1447" t="s">
        <v>340</v>
      </c>
      <c r="D1447" s="41">
        <v>44547</v>
      </c>
      <c r="E1447">
        <v>24</v>
      </c>
      <c r="F1447">
        <v>0</v>
      </c>
      <c r="G1447">
        <v>0</v>
      </c>
    </row>
    <row r="1448" spans="1:7" x14ac:dyDescent="0.25">
      <c r="A1448">
        <v>0</v>
      </c>
      <c r="B1448" t="s">
        <v>324</v>
      </c>
      <c r="C1448" t="s">
        <v>330</v>
      </c>
      <c r="D1448" s="41">
        <v>44547</v>
      </c>
      <c r="E1448">
        <v>90</v>
      </c>
      <c r="F1448">
        <v>88</v>
      </c>
      <c r="G1448">
        <v>8</v>
      </c>
    </row>
    <row r="1449" spans="1:7" x14ac:dyDescent="0.25">
      <c r="A1449">
        <v>0</v>
      </c>
      <c r="B1449" t="s">
        <v>324</v>
      </c>
      <c r="C1449" t="s">
        <v>331</v>
      </c>
      <c r="D1449" s="41">
        <v>44547</v>
      </c>
      <c r="E1449">
        <v>91</v>
      </c>
      <c r="F1449">
        <v>90</v>
      </c>
      <c r="G1449">
        <v>12</v>
      </c>
    </row>
    <row r="1450" spans="1:7" x14ac:dyDescent="0.25">
      <c r="A1450">
        <v>0</v>
      </c>
      <c r="B1450" t="s">
        <v>324</v>
      </c>
      <c r="C1450" t="s">
        <v>341</v>
      </c>
      <c r="D1450" s="41">
        <v>44547</v>
      </c>
      <c r="E1450">
        <v>93</v>
      </c>
      <c r="F1450">
        <v>91</v>
      </c>
      <c r="G1450">
        <v>63</v>
      </c>
    </row>
    <row r="1451" spans="1:7" x14ac:dyDescent="0.25">
      <c r="A1451">
        <v>0</v>
      </c>
      <c r="B1451" t="s">
        <v>324</v>
      </c>
      <c r="C1451" t="s">
        <v>334</v>
      </c>
      <c r="D1451" s="41">
        <v>44547</v>
      </c>
      <c r="E1451">
        <v>84</v>
      </c>
      <c r="F1451">
        <v>80</v>
      </c>
      <c r="G1451">
        <v>13</v>
      </c>
    </row>
    <row r="1452" spans="1:7" x14ac:dyDescent="0.25">
      <c r="A1452">
        <v>1</v>
      </c>
      <c r="B1452" t="s">
        <v>335</v>
      </c>
      <c r="C1452" t="s">
        <v>325</v>
      </c>
      <c r="D1452" s="41">
        <v>44547</v>
      </c>
      <c r="E1452">
        <v>77</v>
      </c>
      <c r="F1452">
        <v>72</v>
      </c>
      <c r="G1452">
        <v>0</v>
      </c>
    </row>
    <row r="1453" spans="1:7" x14ac:dyDescent="0.25">
      <c r="A1453">
        <v>1</v>
      </c>
      <c r="B1453" t="s">
        <v>335</v>
      </c>
      <c r="C1453" t="s">
        <v>326</v>
      </c>
      <c r="D1453" s="41">
        <v>44547</v>
      </c>
      <c r="E1453">
        <v>87</v>
      </c>
      <c r="F1453">
        <v>83</v>
      </c>
      <c r="G1453">
        <v>18</v>
      </c>
    </row>
    <row r="1454" spans="1:7" x14ac:dyDescent="0.25">
      <c r="A1454">
        <v>1</v>
      </c>
      <c r="B1454" t="s">
        <v>335</v>
      </c>
      <c r="C1454" t="s">
        <v>327</v>
      </c>
      <c r="D1454" s="41">
        <v>44547</v>
      </c>
      <c r="E1454">
        <v>88</v>
      </c>
      <c r="F1454">
        <v>82</v>
      </c>
      <c r="G1454">
        <v>3</v>
      </c>
    </row>
    <row r="1455" spans="1:7" x14ac:dyDescent="0.25">
      <c r="A1455">
        <v>1</v>
      </c>
      <c r="B1455" t="s">
        <v>335</v>
      </c>
      <c r="C1455" t="s">
        <v>328</v>
      </c>
      <c r="D1455" s="41">
        <v>44547</v>
      </c>
      <c r="E1455">
        <v>82</v>
      </c>
      <c r="F1455">
        <v>78</v>
      </c>
      <c r="G1455">
        <v>4</v>
      </c>
    </row>
    <row r="1456" spans="1:7" x14ac:dyDescent="0.25">
      <c r="A1456">
        <v>1</v>
      </c>
      <c r="B1456" t="s">
        <v>335</v>
      </c>
      <c r="C1456" t="s">
        <v>329</v>
      </c>
      <c r="D1456" s="41">
        <v>44547</v>
      </c>
      <c r="E1456">
        <v>83</v>
      </c>
      <c r="F1456">
        <v>80</v>
      </c>
      <c r="G1456">
        <v>6</v>
      </c>
    </row>
    <row r="1457" spans="1:7" x14ac:dyDescent="0.25">
      <c r="A1457">
        <v>1</v>
      </c>
      <c r="B1457" t="s">
        <v>335</v>
      </c>
      <c r="C1457" t="s">
        <v>340</v>
      </c>
      <c r="D1457" s="41">
        <v>44547</v>
      </c>
      <c r="E1457">
        <v>18</v>
      </c>
      <c r="F1457">
        <v>0</v>
      </c>
      <c r="G1457">
        <v>0</v>
      </c>
    </row>
    <row r="1458" spans="1:7" x14ac:dyDescent="0.25">
      <c r="A1458">
        <v>1</v>
      </c>
      <c r="B1458" t="s">
        <v>335</v>
      </c>
      <c r="C1458" t="s">
        <v>330</v>
      </c>
      <c r="D1458" s="41">
        <v>44547</v>
      </c>
      <c r="E1458">
        <v>86</v>
      </c>
      <c r="F1458">
        <v>84</v>
      </c>
      <c r="G1458">
        <v>9</v>
      </c>
    </row>
    <row r="1459" spans="1:7" x14ac:dyDescent="0.25">
      <c r="A1459">
        <v>1</v>
      </c>
      <c r="B1459" t="s">
        <v>335</v>
      </c>
      <c r="C1459" t="s">
        <v>331</v>
      </c>
      <c r="D1459" s="41">
        <v>44547</v>
      </c>
      <c r="E1459">
        <v>89</v>
      </c>
      <c r="F1459">
        <v>88</v>
      </c>
      <c r="G1459">
        <v>16</v>
      </c>
    </row>
    <row r="1460" spans="1:7" x14ac:dyDescent="0.25">
      <c r="A1460">
        <v>1</v>
      </c>
      <c r="B1460" t="s">
        <v>335</v>
      </c>
      <c r="C1460" t="s">
        <v>341</v>
      </c>
      <c r="D1460" s="41">
        <v>44547</v>
      </c>
      <c r="E1460">
        <v>92</v>
      </c>
      <c r="F1460">
        <v>90</v>
      </c>
      <c r="G1460">
        <v>64</v>
      </c>
    </row>
    <row r="1461" spans="1:7" x14ac:dyDescent="0.25">
      <c r="A1461">
        <v>1</v>
      </c>
      <c r="B1461" t="s">
        <v>335</v>
      </c>
      <c r="C1461" t="s">
        <v>334</v>
      </c>
      <c r="D1461" s="41">
        <v>44547</v>
      </c>
      <c r="E1461">
        <v>79</v>
      </c>
      <c r="F1461">
        <v>75</v>
      </c>
      <c r="G1461">
        <v>17</v>
      </c>
    </row>
    <row r="1462" spans="1:7" x14ac:dyDescent="0.25">
      <c r="A1462">
        <v>2</v>
      </c>
      <c r="B1462" t="s">
        <v>336</v>
      </c>
      <c r="C1462" t="s">
        <v>325</v>
      </c>
      <c r="D1462" s="41">
        <v>44547</v>
      </c>
      <c r="E1462">
        <v>88</v>
      </c>
      <c r="F1462">
        <v>84</v>
      </c>
      <c r="G1462">
        <v>0</v>
      </c>
    </row>
    <row r="1463" spans="1:7" x14ac:dyDescent="0.25">
      <c r="A1463">
        <v>2</v>
      </c>
      <c r="B1463" t="s">
        <v>336</v>
      </c>
      <c r="C1463" t="s">
        <v>326</v>
      </c>
      <c r="D1463" s="41">
        <v>44547</v>
      </c>
      <c r="E1463">
        <v>92</v>
      </c>
      <c r="F1463">
        <v>90</v>
      </c>
      <c r="G1463">
        <v>12</v>
      </c>
    </row>
    <row r="1464" spans="1:7" x14ac:dyDescent="0.25">
      <c r="A1464">
        <v>2</v>
      </c>
      <c r="B1464" t="s">
        <v>336</v>
      </c>
      <c r="C1464" t="s">
        <v>327</v>
      </c>
      <c r="D1464" s="41">
        <v>44547</v>
      </c>
      <c r="E1464">
        <v>97</v>
      </c>
      <c r="F1464">
        <v>93</v>
      </c>
      <c r="G1464">
        <v>2</v>
      </c>
    </row>
    <row r="1465" spans="1:7" x14ac:dyDescent="0.25">
      <c r="A1465">
        <v>2</v>
      </c>
      <c r="B1465" t="s">
        <v>336</v>
      </c>
      <c r="C1465" t="s">
        <v>328</v>
      </c>
      <c r="D1465" s="41">
        <v>44547</v>
      </c>
      <c r="E1465">
        <v>90</v>
      </c>
      <c r="F1465">
        <v>87</v>
      </c>
      <c r="G1465">
        <v>3</v>
      </c>
    </row>
    <row r="1466" spans="1:7" x14ac:dyDescent="0.25">
      <c r="A1466">
        <v>2</v>
      </c>
      <c r="B1466" t="s">
        <v>336</v>
      </c>
      <c r="C1466" t="s">
        <v>329</v>
      </c>
      <c r="D1466" s="41">
        <v>44547</v>
      </c>
      <c r="E1466">
        <v>92</v>
      </c>
      <c r="F1466">
        <v>89</v>
      </c>
      <c r="G1466">
        <v>4</v>
      </c>
    </row>
    <row r="1467" spans="1:7" x14ac:dyDescent="0.25">
      <c r="A1467">
        <v>2</v>
      </c>
      <c r="B1467" t="s">
        <v>336</v>
      </c>
      <c r="C1467" t="s">
        <v>340</v>
      </c>
      <c r="D1467" s="41">
        <v>44547</v>
      </c>
      <c r="E1467">
        <v>21</v>
      </c>
      <c r="F1467">
        <v>0</v>
      </c>
      <c r="G1467">
        <v>0</v>
      </c>
    </row>
    <row r="1468" spans="1:7" x14ac:dyDescent="0.25">
      <c r="A1468">
        <v>2</v>
      </c>
      <c r="B1468" t="s">
        <v>336</v>
      </c>
      <c r="C1468" t="s">
        <v>330</v>
      </c>
      <c r="D1468" s="41">
        <v>44547</v>
      </c>
      <c r="E1468">
        <v>91</v>
      </c>
      <c r="F1468">
        <v>89</v>
      </c>
      <c r="G1468">
        <v>7</v>
      </c>
    </row>
    <row r="1469" spans="1:7" x14ac:dyDescent="0.25">
      <c r="A1469">
        <v>2</v>
      </c>
      <c r="B1469" t="s">
        <v>336</v>
      </c>
      <c r="C1469" t="s">
        <v>331</v>
      </c>
      <c r="D1469" s="41">
        <v>44547</v>
      </c>
      <c r="E1469">
        <v>92</v>
      </c>
      <c r="F1469">
        <v>90</v>
      </c>
      <c r="G1469">
        <v>11</v>
      </c>
    </row>
    <row r="1470" spans="1:7" x14ac:dyDescent="0.25">
      <c r="A1470">
        <v>2</v>
      </c>
      <c r="B1470" t="s">
        <v>336</v>
      </c>
      <c r="C1470" t="s">
        <v>341</v>
      </c>
      <c r="D1470" s="41">
        <v>44547</v>
      </c>
      <c r="E1470">
        <v>92</v>
      </c>
      <c r="F1470">
        <v>91</v>
      </c>
      <c r="G1470">
        <v>62</v>
      </c>
    </row>
    <row r="1471" spans="1:7" x14ac:dyDescent="0.25">
      <c r="A1471">
        <v>2</v>
      </c>
      <c r="B1471" t="s">
        <v>336</v>
      </c>
      <c r="C1471" t="s">
        <v>334</v>
      </c>
      <c r="D1471" s="41">
        <v>44547</v>
      </c>
      <c r="E1471">
        <v>83</v>
      </c>
      <c r="F1471">
        <v>79</v>
      </c>
      <c r="G1471">
        <v>11</v>
      </c>
    </row>
    <row r="1472" spans="1:7" x14ac:dyDescent="0.25">
      <c r="A1472">
        <v>3</v>
      </c>
      <c r="B1472" t="s">
        <v>337</v>
      </c>
      <c r="C1472" t="s">
        <v>325</v>
      </c>
      <c r="D1472" s="41">
        <v>44547</v>
      </c>
      <c r="E1472">
        <v>94</v>
      </c>
      <c r="F1472">
        <v>90</v>
      </c>
      <c r="G1472">
        <v>0</v>
      </c>
    </row>
    <row r="1473" spans="1:7" x14ac:dyDescent="0.25">
      <c r="A1473">
        <v>3</v>
      </c>
      <c r="B1473" t="s">
        <v>337</v>
      </c>
      <c r="C1473" t="s">
        <v>326</v>
      </c>
      <c r="D1473" s="41">
        <v>44547</v>
      </c>
      <c r="E1473">
        <v>95</v>
      </c>
      <c r="F1473">
        <v>93</v>
      </c>
      <c r="G1473">
        <v>14</v>
      </c>
    </row>
    <row r="1474" spans="1:7" x14ac:dyDescent="0.25">
      <c r="A1474">
        <v>3</v>
      </c>
      <c r="B1474" t="s">
        <v>337</v>
      </c>
      <c r="C1474" t="s">
        <v>327</v>
      </c>
      <c r="D1474" s="41">
        <v>44547</v>
      </c>
      <c r="E1474">
        <v>100</v>
      </c>
      <c r="F1474">
        <v>100</v>
      </c>
      <c r="G1474">
        <v>3</v>
      </c>
    </row>
    <row r="1475" spans="1:7" x14ac:dyDescent="0.25">
      <c r="A1475">
        <v>3</v>
      </c>
      <c r="B1475" t="s">
        <v>337</v>
      </c>
      <c r="C1475" t="s">
        <v>328</v>
      </c>
      <c r="D1475" s="41">
        <v>44547</v>
      </c>
      <c r="E1475">
        <v>96</v>
      </c>
      <c r="F1475">
        <v>94</v>
      </c>
      <c r="G1475">
        <v>4</v>
      </c>
    </row>
    <row r="1476" spans="1:7" x14ac:dyDescent="0.25">
      <c r="A1476">
        <v>3</v>
      </c>
      <c r="B1476" t="s">
        <v>337</v>
      </c>
      <c r="C1476" t="s">
        <v>329</v>
      </c>
      <c r="D1476" s="41">
        <v>44547</v>
      </c>
      <c r="E1476">
        <v>93</v>
      </c>
      <c r="F1476">
        <v>91</v>
      </c>
      <c r="G1476">
        <v>5</v>
      </c>
    </row>
    <row r="1477" spans="1:7" x14ac:dyDescent="0.25">
      <c r="A1477">
        <v>3</v>
      </c>
      <c r="B1477" t="s">
        <v>337</v>
      </c>
      <c r="C1477" t="s">
        <v>340</v>
      </c>
      <c r="D1477" s="41">
        <v>44547</v>
      </c>
      <c r="E1477">
        <v>39</v>
      </c>
      <c r="F1477">
        <v>0</v>
      </c>
      <c r="G1477">
        <v>0</v>
      </c>
    </row>
    <row r="1478" spans="1:7" x14ac:dyDescent="0.25">
      <c r="A1478">
        <v>3</v>
      </c>
      <c r="B1478" t="s">
        <v>337</v>
      </c>
      <c r="C1478" t="s">
        <v>330</v>
      </c>
      <c r="D1478" s="41">
        <v>44547</v>
      </c>
      <c r="E1478">
        <v>90</v>
      </c>
      <c r="F1478">
        <v>89</v>
      </c>
      <c r="G1478">
        <v>8</v>
      </c>
    </row>
    <row r="1479" spans="1:7" x14ac:dyDescent="0.25">
      <c r="A1479">
        <v>3</v>
      </c>
      <c r="B1479" t="s">
        <v>337</v>
      </c>
      <c r="C1479" t="s">
        <v>331</v>
      </c>
      <c r="D1479" s="41">
        <v>44547</v>
      </c>
      <c r="E1479">
        <v>92</v>
      </c>
      <c r="F1479">
        <v>90</v>
      </c>
      <c r="G1479">
        <v>11</v>
      </c>
    </row>
    <row r="1480" spans="1:7" x14ac:dyDescent="0.25">
      <c r="A1480">
        <v>3</v>
      </c>
      <c r="B1480" t="s">
        <v>337</v>
      </c>
      <c r="C1480" t="s">
        <v>341</v>
      </c>
      <c r="D1480" s="41">
        <v>44547</v>
      </c>
      <c r="E1480">
        <v>92</v>
      </c>
      <c r="F1480">
        <v>91</v>
      </c>
      <c r="G1480">
        <v>61</v>
      </c>
    </row>
    <row r="1481" spans="1:7" x14ac:dyDescent="0.25">
      <c r="A1481">
        <v>3</v>
      </c>
      <c r="B1481" t="s">
        <v>337</v>
      </c>
      <c r="C1481" t="s">
        <v>334</v>
      </c>
      <c r="D1481" s="41">
        <v>44547</v>
      </c>
      <c r="E1481">
        <v>89</v>
      </c>
      <c r="F1481">
        <v>85</v>
      </c>
      <c r="G1481">
        <v>12</v>
      </c>
    </row>
    <row r="1482" spans="1:7" x14ac:dyDescent="0.25">
      <c r="A1482">
        <v>4</v>
      </c>
      <c r="B1482" t="s">
        <v>338</v>
      </c>
      <c r="C1482" t="s">
        <v>325</v>
      </c>
      <c r="D1482" s="41">
        <v>44547</v>
      </c>
      <c r="E1482">
        <v>90</v>
      </c>
      <c r="F1482">
        <v>85</v>
      </c>
      <c r="G1482">
        <v>0</v>
      </c>
    </row>
    <row r="1483" spans="1:7" x14ac:dyDescent="0.25">
      <c r="A1483">
        <v>4</v>
      </c>
      <c r="B1483" t="s">
        <v>338</v>
      </c>
      <c r="C1483" t="s">
        <v>326</v>
      </c>
      <c r="D1483" s="41">
        <v>44547</v>
      </c>
      <c r="E1483">
        <v>92</v>
      </c>
      <c r="F1483">
        <v>89</v>
      </c>
      <c r="G1483">
        <v>19</v>
      </c>
    </row>
    <row r="1484" spans="1:7" x14ac:dyDescent="0.25">
      <c r="A1484">
        <v>4</v>
      </c>
      <c r="B1484" t="s">
        <v>338</v>
      </c>
      <c r="C1484" t="s">
        <v>327</v>
      </c>
      <c r="D1484" s="41">
        <v>44547</v>
      </c>
      <c r="E1484">
        <v>94</v>
      </c>
      <c r="F1484">
        <v>89</v>
      </c>
      <c r="G1484">
        <v>3</v>
      </c>
    </row>
    <row r="1485" spans="1:7" x14ac:dyDescent="0.25">
      <c r="A1485">
        <v>4</v>
      </c>
      <c r="B1485" t="s">
        <v>338</v>
      </c>
      <c r="C1485" t="s">
        <v>328</v>
      </c>
      <c r="D1485" s="41">
        <v>44547</v>
      </c>
      <c r="E1485">
        <v>89</v>
      </c>
      <c r="F1485">
        <v>85</v>
      </c>
      <c r="G1485">
        <v>4</v>
      </c>
    </row>
    <row r="1486" spans="1:7" x14ac:dyDescent="0.25">
      <c r="A1486">
        <v>4</v>
      </c>
      <c r="B1486" t="s">
        <v>338</v>
      </c>
      <c r="C1486" t="s">
        <v>329</v>
      </c>
      <c r="D1486" s="41">
        <v>44547</v>
      </c>
      <c r="E1486">
        <v>90</v>
      </c>
      <c r="F1486">
        <v>87</v>
      </c>
      <c r="G1486">
        <v>6</v>
      </c>
    </row>
    <row r="1487" spans="1:7" x14ac:dyDescent="0.25">
      <c r="A1487">
        <v>4</v>
      </c>
      <c r="B1487" t="s">
        <v>338</v>
      </c>
      <c r="C1487" t="s">
        <v>340</v>
      </c>
      <c r="D1487" s="41">
        <v>44547</v>
      </c>
      <c r="E1487">
        <v>22</v>
      </c>
      <c r="F1487">
        <v>0</v>
      </c>
      <c r="G1487">
        <v>0</v>
      </c>
    </row>
    <row r="1488" spans="1:7" x14ac:dyDescent="0.25">
      <c r="A1488">
        <v>4</v>
      </c>
      <c r="B1488" t="s">
        <v>338</v>
      </c>
      <c r="C1488" t="s">
        <v>330</v>
      </c>
      <c r="D1488" s="41">
        <v>44547</v>
      </c>
      <c r="E1488">
        <v>91</v>
      </c>
      <c r="F1488">
        <v>89</v>
      </c>
      <c r="G1488">
        <v>9</v>
      </c>
    </row>
    <row r="1489" spans="1:7" x14ac:dyDescent="0.25">
      <c r="A1489">
        <v>4</v>
      </c>
      <c r="B1489" t="s">
        <v>338</v>
      </c>
      <c r="C1489" t="s">
        <v>331</v>
      </c>
      <c r="D1489" s="41">
        <v>44547</v>
      </c>
      <c r="E1489">
        <v>93</v>
      </c>
      <c r="F1489">
        <v>92</v>
      </c>
      <c r="G1489">
        <v>11</v>
      </c>
    </row>
    <row r="1490" spans="1:7" x14ac:dyDescent="0.25">
      <c r="A1490">
        <v>4</v>
      </c>
      <c r="B1490" t="s">
        <v>338</v>
      </c>
      <c r="C1490" t="s">
        <v>341</v>
      </c>
      <c r="D1490" s="41">
        <v>44547</v>
      </c>
      <c r="E1490">
        <v>95</v>
      </c>
      <c r="F1490">
        <v>94</v>
      </c>
      <c r="G1490">
        <v>66</v>
      </c>
    </row>
    <row r="1491" spans="1:7" x14ac:dyDescent="0.25">
      <c r="A1491">
        <v>4</v>
      </c>
      <c r="B1491" t="s">
        <v>338</v>
      </c>
      <c r="C1491" t="s">
        <v>334</v>
      </c>
      <c r="D1491" s="41">
        <v>44547</v>
      </c>
      <c r="E1491">
        <v>85</v>
      </c>
      <c r="F1491">
        <v>81</v>
      </c>
      <c r="G1491">
        <v>17</v>
      </c>
    </row>
    <row r="1492" spans="1:7" x14ac:dyDescent="0.25">
      <c r="A1492">
        <v>5</v>
      </c>
      <c r="B1492" t="s">
        <v>339</v>
      </c>
      <c r="C1492" t="s">
        <v>325</v>
      </c>
      <c r="D1492" s="41">
        <v>44547</v>
      </c>
      <c r="E1492">
        <v>69</v>
      </c>
      <c r="F1492">
        <v>62</v>
      </c>
      <c r="G1492">
        <v>0</v>
      </c>
    </row>
    <row r="1493" spans="1:7" x14ac:dyDescent="0.25">
      <c r="A1493">
        <v>5</v>
      </c>
      <c r="B1493" t="s">
        <v>339</v>
      </c>
      <c r="C1493" t="s">
        <v>326</v>
      </c>
      <c r="D1493" s="41">
        <v>44547</v>
      </c>
      <c r="E1493">
        <v>83</v>
      </c>
      <c r="F1493">
        <v>78</v>
      </c>
      <c r="G1493">
        <v>15</v>
      </c>
    </row>
    <row r="1494" spans="1:7" x14ac:dyDescent="0.25">
      <c r="A1494">
        <v>5</v>
      </c>
      <c r="B1494" t="s">
        <v>339</v>
      </c>
      <c r="C1494" t="s">
        <v>327</v>
      </c>
      <c r="D1494" s="41">
        <v>44547</v>
      </c>
      <c r="E1494">
        <v>83</v>
      </c>
      <c r="F1494">
        <v>74</v>
      </c>
      <c r="G1494">
        <v>4</v>
      </c>
    </row>
    <row r="1495" spans="1:7" x14ac:dyDescent="0.25">
      <c r="A1495">
        <v>5</v>
      </c>
      <c r="B1495" t="s">
        <v>339</v>
      </c>
      <c r="C1495" t="s">
        <v>328</v>
      </c>
      <c r="D1495" s="41">
        <v>44547</v>
      </c>
      <c r="E1495">
        <v>80</v>
      </c>
      <c r="F1495">
        <v>73</v>
      </c>
      <c r="G1495">
        <v>6</v>
      </c>
    </row>
    <row r="1496" spans="1:7" x14ac:dyDescent="0.25">
      <c r="A1496">
        <v>5</v>
      </c>
      <c r="B1496" t="s">
        <v>339</v>
      </c>
      <c r="C1496" t="s">
        <v>329</v>
      </c>
      <c r="D1496" s="41">
        <v>44547</v>
      </c>
      <c r="E1496">
        <v>83</v>
      </c>
      <c r="F1496">
        <v>78</v>
      </c>
      <c r="G1496">
        <v>9</v>
      </c>
    </row>
    <row r="1497" spans="1:7" x14ac:dyDescent="0.25">
      <c r="A1497">
        <v>5</v>
      </c>
      <c r="B1497" t="s">
        <v>339</v>
      </c>
      <c r="C1497" t="s">
        <v>340</v>
      </c>
      <c r="D1497" s="41">
        <v>44547</v>
      </c>
      <c r="E1497">
        <v>17</v>
      </c>
      <c r="F1497">
        <v>0</v>
      </c>
      <c r="G1497">
        <v>0</v>
      </c>
    </row>
    <row r="1498" spans="1:7" x14ac:dyDescent="0.25">
      <c r="A1498">
        <v>5</v>
      </c>
      <c r="B1498" t="s">
        <v>339</v>
      </c>
      <c r="C1498" t="s">
        <v>330</v>
      </c>
      <c r="D1498" s="41">
        <v>44547</v>
      </c>
      <c r="E1498">
        <v>86</v>
      </c>
      <c r="F1498">
        <v>82</v>
      </c>
      <c r="G1498">
        <v>12</v>
      </c>
    </row>
    <row r="1499" spans="1:7" x14ac:dyDescent="0.25">
      <c r="A1499">
        <v>5</v>
      </c>
      <c r="B1499" t="s">
        <v>339</v>
      </c>
      <c r="C1499" t="s">
        <v>331</v>
      </c>
      <c r="D1499" s="41">
        <v>44547</v>
      </c>
      <c r="E1499">
        <v>87</v>
      </c>
      <c r="F1499">
        <v>84</v>
      </c>
      <c r="G1499">
        <v>19</v>
      </c>
    </row>
    <row r="1500" spans="1:7" x14ac:dyDescent="0.25">
      <c r="A1500">
        <v>5</v>
      </c>
      <c r="B1500" t="s">
        <v>339</v>
      </c>
      <c r="C1500" t="s">
        <v>341</v>
      </c>
      <c r="D1500" s="41">
        <v>44547</v>
      </c>
      <c r="E1500">
        <v>90</v>
      </c>
      <c r="F1500">
        <v>88</v>
      </c>
      <c r="G1500">
        <v>60</v>
      </c>
    </row>
    <row r="1501" spans="1:7" x14ac:dyDescent="0.25">
      <c r="A1501">
        <v>5</v>
      </c>
      <c r="B1501" t="s">
        <v>339</v>
      </c>
      <c r="C1501" t="s">
        <v>334</v>
      </c>
      <c r="D1501" s="41">
        <v>44547</v>
      </c>
      <c r="E1501">
        <v>74</v>
      </c>
      <c r="F1501">
        <v>68</v>
      </c>
      <c r="G1501">
        <v>13</v>
      </c>
    </row>
    <row r="1502" spans="1:7" x14ac:dyDescent="0.25">
      <c r="A1502">
        <v>0</v>
      </c>
      <c r="B1502" t="s">
        <v>324</v>
      </c>
      <c r="C1502" t="s">
        <v>325</v>
      </c>
      <c r="D1502" s="41">
        <v>44550</v>
      </c>
      <c r="E1502">
        <v>86</v>
      </c>
      <c r="F1502">
        <v>82</v>
      </c>
      <c r="G1502">
        <v>0</v>
      </c>
    </row>
    <row r="1503" spans="1:7" x14ac:dyDescent="0.25">
      <c r="A1503">
        <v>0</v>
      </c>
      <c r="B1503" t="s">
        <v>324</v>
      </c>
      <c r="C1503" t="s">
        <v>326</v>
      </c>
      <c r="D1503" s="41">
        <v>44550</v>
      </c>
      <c r="E1503">
        <v>92</v>
      </c>
      <c r="F1503">
        <v>89</v>
      </c>
      <c r="G1503">
        <v>16</v>
      </c>
    </row>
    <row r="1504" spans="1:7" x14ac:dyDescent="0.25">
      <c r="A1504">
        <v>0</v>
      </c>
      <c r="B1504" t="s">
        <v>324</v>
      </c>
      <c r="C1504" t="s">
        <v>327</v>
      </c>
      <c r="D1504" s="41">
        <v>44550</v>
      </c>
      <c r="E1504">
        <v>97</v>
      </c>
      <c r="F1504">
        <v>93</v>
      </c>
      <c r="G1504">
        <v>3</v>
      </c>
    </row>
    <row r="1505" spans="1:7" x14ac:dyDescent="0.25">
      <c r="A1505">
        <v>0</v>
      </c>
      <c r="B1505" t="s">
        <v>324</v>
      </c>
      <c r="C1505" t="s">
        <v>328</v>
      </c>
      <c r="D1505" s="41">
        <v>44550</v>
      </c>
      <c r="E1505">
        <v>90</v>
      </c>
      <c r="F1505">
        <v>87</v>
      </c>
      <c r="G1505">
        <v>4</v>
      </c>
    </row>
    <row r="1506" spans="1:7" x14ac:dyDescent="0.25">
      <c r="A1506">
        <v>0</v>
      </c>
      <c r="B1506" t="s">
        <v>324</v>
      </c>
      <c r="C1506" t="s">
        <v>329</v>
      </c>
      <c r="D1506" s="41">
        <v>44550</v>
      </c>
      <c r="E1506">
        <v>90</v>
      </c>
      <c r="F1506">
        <v>87</v>
      </c>
      <c r="G1506">
        <v>6</v>
      </c>
    </row>
    <row r="1507" spans="1:7" x14ac:dyDescent="0.25">
      <c r="A1507">
        <v>0</v>
      </c>
      <c r="B1507" t="s">
        <v>324</v>
      </c>
      <c r="C1507" t="s">
        <v>340</v>
      </c>
      <c r="D1507" s="41">
        <v>44550</v>
      </c>
      <c r="E1507">
        <v>29</v>
      </c>
      <c r="F1507">
        <v>0</v>
      </c>
      <c r="G1507">
        <v>0</v>
      </c>
    </row>
    <row r="1508" spans="1:7" x14ac:dyDescent="0.25">
      <c r="A1508">
        <v>0</v>
      </c>
      <c r="B1508" t="s">
        <v>324</v>
      </c>
      <c r="C1508" t="s">
        <v>330</v>
      </c>
      <c r="D1508" s="41">
        <v>44550</v>
      </c>
      <c r="E1508">
        <v>90</v>
      </c>
      <c r="F1508">
        <v>88</v>
      </c>
      <c r="G1508">
        <v>9</v>
      </c>
    </row>
    <row r="1509" spans="1:7" x14ac:dyDescent="0.25">
      <c r="A1509">
        <v>0</v>
      </c>
      <c r="B1509" t="s">
        <v>324</v>
      </c>
      <c r="C1509" t="s">
        <v>331</v>
      </c>
      <c r="D1509" s="41">
        <v>44550</v>
      </c>
      <c r="E1509">
        <v>91</v>
      </c>
      <c r="F1509">
        <v>90</v>
      </c>
      <c r="G1509">
        <v>14</v>
      </c>
    </row>
    <row r="1510" spans="1:7" x14ac:dyDescent="0.25">
      <c r="A1510">
        <v>0</v>
      </c>
      <c r="B1510" t="s">
        <v>324</v>
      </c>
      <c r="C1510" t="s">
        <v>341</v>
      </c>
      <c r="D1510" s="41">
        <v>44550</v>
      </c>
      <c r="E1510">
        <v>93</v>
      </c>
      <c r="F1510">
        <v>91</v>
      </c>
      <c r="G1510">
        <v>64</v>
      </c>
    </row>
    <row r="1511" spans="1:7" x14ac:dyDescent="0.25">
      <c r="A1511">
        <v>0</v>
      </c>
      <c r="B1511" t="s">
        <v>324</v>
      </c>
      <c r="C1511" t="s">
        <v>334</v>
      </c>
      <c r="D1511" s="41">
        <v>44550</v>
      </c>
      <c r="E1511">
        <v>84</v>
      </c>
      <c r="F1511">
        <v>80</v>
      </c>
      <c r="G1511">
        <v>14</v>
      </c>
    </row>
    <row r="1512" spans="1:7" x14ac:dyDescent="0.25">
      <c r="A1512">
        <v>1</v>
      </c>
      <c r="B1512" t="s">
        <v>335</v>
      </c>
      <c r="C1512" t="s">
        <v>325</v>
      </c>
      <c r="D1512" s="41">
        <v>44550</v>
      </c>
      <c r="E1512">
        <v>78</v>
      </c>
      <c r="F1512">
        <v>72</v>
      </c>
      <c r="G1512">
        <v>0</v>
      </c>
    </row>
    <row r="1513" spans="1:7" x14ac:dyDescent="0.25">
      <c r="A1513">
        <v>1</v>
      </c>
      <c r="B1513" t="s">
        <v>335</v>
      </c>
      <c r="C1513" t="s">
        <v>326</v>
      </c>
      <c r="D1513" s="41">
        <v>44550</v>
      </c>
      <c r="E1513">
        <v>87</v>
      </c>
      <c r="F1513">
        <v>83</v>
      </c>
      <c r="G1513">
        <v>20</v>
      </c>
    </row>
    <row r="1514" spans="1:7" x14ac:dyDescent="0.25">
      <c r="A1514">
        <v>1</v>
      </c>
      <c r="B1514" t="s">
        <v>335</v>
      </c>
      <c r="C1514" t="s">
        <v>327</v>
      </c>
      <c r="D1514" s="41">
        <v>44550</v>
      </c>
      <c r="E1514">
        <v>89</v>
      </c>
      <c r="F1514">
        <v>83</v>
      </c>
      <c r="G1514">
        <v>3</v>
      </c>
    </row>
    <row r="1515" spans="1:7" x14ac:dyDescent="0.25">
      <c r="A1515">
        <v>1</v>
      </c>
      <c r="B1515" t="s">
        <v>335</v>
      </c>
      <c r="C1515" t="s">
        <v>328</v>
      </c>
      <c r="D1515" s="41">
        <v>44550</v>
      </c>
      <c r="E1515">
        <v>82</v>
      </c>
      <c r="F1515">
        <v>78</v>
      </c>
      <c r="G1515">
        <v>5</v>
      </c>
    </row>
    <row r="1516" spans="1:7" x14ac:dyDescent="0.25">
      <c r="A1516">
        <v>1</v>
      </c>
      <c r="B1516" t="s">
        <v>335</v>
      </c>
      <c r="C1516" t="s">
        <v>329</v>
      </c>
      <c r="D1516" s="41">
        <v>44550</v>
      </c>
      <c r="E1516">
        <v>83</v>
      </c>
      <c r="F1516">
        <v>80</v>
      </c>
      <c r="G1516">
        <v>6</v>
      </c>
    </row>
    <row r="1517" spans="1:7" x14ac:dyDescent="0.25">
      <c r="A1517">
        <v>1</v>
      </c>
      <c r="B1517" t="s">
        <v>335</v>
      </c>
      <c r="C1517" t="s">
        <v>340</v>
      </c>
      <c r="D1517" s="41">
        <v>44550</v>
      </c>
      <c r="E1517">
        <v>22</v>
      </c>
      <c r="F1517">
        <v>0</v>
      </c>
      <c r="G1517">
        <v>0</v>
      </c>
    </row>
    <row r="1518" spans="1:7" x14ac:dyDescent="0.25">
      <c r="A1518">
        <v>1</v>
      </c>
      <c r="B1518" t="s">
        <v>335</v>
      </c>
      <c r="C1518" t="s">
        <v>330</v>
      </c>
      <c r="D1518" s="41">
        <v>44550</v>
      </c>
      <c r="E1518">
        <v>86</v>
      </c>
      <c r="F1518">
        <v>84</v>
      </c>
      <c r="G1518">
        <v>10</v>
      </c>
    </row>
    <row r="1519" spans="1:7" x14ac:dyDescent="0.25">
      <c r="A1519">
        <v>1</v>
      </c>
      <c r="B1519" t="s">
        <v>335</v>
      </c>
      <c r="C1519" t="s">
        <v>331</v>
      </c>
      <c r="D1519" s="41">
        <v>44550</v>
      </c>
      <c r="E1519">
        <v>90</v>
      </c>
      <c r="F1519">
        <v>88</v>
      </c>
      <c r="G1519">
        <v>18</v>
      </c>
    </row>
    <row r="1520" spans="1:7" x14ac:dyDescent="0.25">
      <c r="A1520">
        <v>1</v>
      </c>
      <c r="B1520" t="s">
        <v>335</v>
      </c>
      <c r="C1520" t="s">
        <v>341</v>
      </c>
      <c r="D1520" s="41">
        <v>44550</v>
      </c>
      <c r="E1520">
        <v>92</v>
      </c>
      <c r="F1520">
        <v>90</v>
      </c>
      <c r="G1520">
        <v>66</v>
      </c>
    </row>
    <row r="1521" spans="1:7" x14ac:dyDescent="0.25">
      <c r="A1521">
        <v>1</v>
      </c>
      <c r="B1521" t="s">
        <v>335</v>
      </c>
      <c r="C1521" t="s">
        <v>334</v>
      </c>
      <c r="D1521" s="41">
        <v>44550</v>
      </c>
      <c r="E1521">
        <v>80</v>
      </c>
      <c r="F1521">
        <v>75</v>
      </c>
      <c r="G1521">
        <v>18</v>
      </c>
    </row>
    <row r="1522" spans="1:7" x14ac:dyDescent="0.25">
      <c r="A1522">
        <v>2</v>
      </c>
      <c r="B1522" t="s">
        <v>336</v>
      </c>
      <c r="C1522" t="s">
        <v>325</v>
      </c>
      <c r="D1522" s="41">
        <v>44550</v>
      </c>
      <c r="E1522">
        <v>88</v>
      </c>
      <c r="F1522">
        <v>84</v>
      </c>
      <c r="G1522">
        <v>0</v>
      </c>
    </row>
    <row r="1523" spans="1:7" x14ac:dyDescent="0.25">
      <c r="A1523">
        <v>2</v>
      </c>
      <c r="B1523" t="s">
        <v>336</v>
      </c>
      <c r="C1523" t="s">
        <v>326</v>
      </c>
      <c r="D1523" s="41">
        <v>44550</v>
      </c>
      <c r="E1523">
        <v>92</v>
      </c>
      <c r="F1523">
        <v>90</v>
      </c>
      <c r="G1523">
        <v>13</v>
      </c>
    </row>
    <row r="1524" spans="1:7" x14ac:dyDescent="0.25">
      <c r="A1524">
        <v>2</v>
      </c>
      <c r="B1524" t="s">
        <v>336</v>
      </c>
      <c r="C1524" t="s">
        <v>327</v>
      </c>
      <c r="D1524" s="41">
        <v>44550</v>
      </c>
      <c r="E1524">
        <v>97</v>
      </c>
      <c r="F1524">
        <v>94</v>
      </c>
      <c r="G1524">
        <v>2</v>
      </c>
    </row>
    <row r="1525" spans="1:7" x14ac:dyDescent="0.25">
      <c r="A1525">
        <v>2</v>
      </c>
      <c r="B1525" t="s">
        <v>336</v>
      </c>
      <c r="C1525" t="s">
        <v>328</v>
      </c>
      <c r="D1525" s="41">
        <v>44550</v>
      </c>
      <c r="E1525">
        <v>90</v>
      </c>
      <c r="F1525">
        <v>88</v>
      </c>
      <c r="G1525">
        <v>3</v>
      </c>
    </row>
    <row r="1526" spans="1:7" x14ac:dyDescent="0.25">
      <c r="A1526">
        <v>2</v>
      </c>
      <c r="B1526" t="s">
        <v>336</v>
      </c>
      <c r="C1526" t="s">
        <v>329</v>
      </c>
      <c r="D1526" s="41">
        <v>44550</v>
      </c>
      <c r="E1526">
        <v>92</v>
      </c>
      <c r="F1526">
        <v>89</v>
      </c>
      <c r="G1526">
        <v>5</v>
      </c>
    </row>
    <row r="1527" spans="1:7" x14ac:dyDescent="0.25">
      <c r="A1527">
        <v>2</v>
      </c>
      <c r="B1527" t="s">
        <v>336</v>
      </c>
      <c r="C1527" t="s">
        <v>340</v>
      </c>
      <c r="D1527" s="41">
        <v>44550</v>
      </c>
      <c r="E1527">
        <v>25</v>
      </c>
      <c r="F1527">
        <v>0</v>
      </c>
      <c r="G1527">
        <v>0</v>
      </c>
    </row>
    <row r="1528" spans="1:7" x14ac:dyDescent="0.25">
      <c r="A1528">
        <v>2</v>
      </c>
      <c r="B1528" t="s">
        <v>336</v>
      </c>
      <c r="C1528" t="s">
        <v>330</v>
      </c>
      <c r="D1528" s="41">
        <v>44550</v>
      </c>
      <c r="E1528">
        <v>91</v>
      </c>
      <c r="F1528">
        <v>89</v>
      </c>
      <c r="G1528">
        <v>8</v>
      </c>
    </row>
    <row r="1529" spans="1:7" x14ac:dyDescent="0.25">
      <c r="A1529">
        <v>2</v>
      </c>
      <c r="B1529" t="s">
        <v>336</v>
      </c>
      <c r="C1529" t="s">
        <v>331</v>
      </c>
      <c r="D1529" s="41">
        <v>44550</v>
      </c>
      <c r="E1529">
        <v>92</v>
      </c>
      <c r="F1529">
        <v>91</v>
      </c>
      <c r="G1529">
        <v>13</v>
      </c>
    </row>
    <row r="1530" spans="1:7" x14ac:dyDescent="0.25">
      <c r="A1530">
        <v>2</v>
      </c>
      <c r="B1530" t="s">
        <v>336</v>
      </c>
      <c r="C1530" t="s">
        <v>341</v>
      </c>
      <c r="D1530" s="41">
        <v>44550</v>
      </c>
      <c r="E1530">
        <v>93</v>
      </c>
      <c r="F1530">
        <v>91</v>
      </c>
      <c r="G1530">
        <v>63</v>
      </c>
    </row>
    <row r="1531" spans="1:7" x14ac:dyDescent="0.25">
      <c r="A1531">
        <v>2</v>
      </c>
      <c r="B1531" t="s">
        <v>336</v>
      </c>
      <c r="C1531" t="s">
        <v>334</v>
      </c>
      <c r="D1531" s="41">
        <v>44550</v>
      </c>
      <c r="E1531">
        <v>84</v>
      </c>
      <c r="F1531">
        <v>79</v>
      </c>
      <c r="G1531">
        <v>12</v>
      </c>
    </row>
    <row r="1532" spans="1:7" x14ac:dyDescent="0.25">
      <c r="A1532">
        <v>3</v>
      </c>
      <c r="B1532" t="s">
        <v>337</v>
      </c>
      <c r="C1532" t="s">
        <v>325</v>
      </c>
      <c r="D1532" s="41">
        <v>44550</v>
      </c>
      <c r="E1532">
        <v>94</v>
      </c>
      <c r="F1532">
        <v>91</v>
      </c>
      <c r="G1532">
        <v>0</v>
      </c>
    </row>
    <row r="1533" spans="1:7" x14ac:dyDescent="0.25">
      <c r="A1533">
        <v>3</v>
      </c>
      <c r="B1533" t="s">
        <v>337</v>
      </c>
      <c r="C1533" t="s">
        <v>326</v>
      </c>
      <c r="D1533" s="41">
        <v>44550</v>
      </c>
      <c r="E1533">
        <v>96</v>
      </c>
      <c r="F1533">
        <v>93</v>
      </c>
      <c r="G1533">
        <v>15</v>
      </c>
    </row>
    <row r="1534" spans="1:7" x14ac:dyDescent="0.25">
      <c r="A1534">
        <v>3</v>
      </c>
      <c r="B1534" t="s">
        <v>337</v>
      </c>
      <c r="C1534" t="s">
        <v>327</v>
      </c>
      <c r="D1534" s="41">
        <v>44550</v>
      </c>
      <c r="E1534">
        <v>100</v>
      </c>
      <c r="F1534">
        <v>100</v>
      </c>
      <c r="G1534">
        <v>3</v>
      </c>
    </row>
    <row r="1535" spans="1:7" x14ac:dyDescent="0.25">
      <c r="A1535">
        <v>3</v>
      </c>
      <c r="B1535" t="s">
        <v>337</v>
      </c>
      <c r="C1535" t="s">
        <v>328</v>
      </c>
      <c r="D1535" s="41">
        <v>44550</v>
      </c>
      <c r="E1535">
        <v>96</v>
      </c>
      <c r="F1535">
        <v>94</v>
      </c>
      <c r="G1535">
        <v>4</v>
      </c>
    </row>
    <row r="1536" spans="1:7" x14ac:dyDescent="0.25">
      <c r="A1536">
        <v>3</v>
      </c>
      <c r="B1536" t="s">
        <v>337</v>
      </c>
      <c r="C1536" t="s">
        <v>329</v>
      </c>
      <c r="D1536" s="41">
        <v>44550</v>
      </c>
      <c r="E1536">
        <v>93</v>
      </c>
      <c r="F1536">
        <v>91</v>
      </c>
      <c r="G1536">
        <v>6</v>
      </c>
    </row>
    <row r="1537" spans="1:7" x14ac:dyDescent="0.25">
      <c r="A1537">
        <v>3</v>
      </c>
      <c r="B1537" t="s">
        <v>337</v>
      </c>
      <c r="C1537" t="s">
        <v>340</v>
      </c>
      <c r="D1537" s="41">
        <v>44550</v>
      </c>
      <c r="E1537">
        <v>44</v>
      </c>
      <c r="F1537">
        <v>0</v>
      </c>
      <c r="G1537">
        <v>0</v>
      </c>
    </row>
    <row r="1538" spans="1:7" x14ac:dyDescent="0.25">
      <c r="A1538">
        <v>3</v>
      </c>
      <c r="B1538" t="s">
        <v>337</v>
      </c>
      <c r="C1538" t="s">
        <v>330</v>
      </c>
      <c r="D1538" s="41">
        <v>44550</v>
      </c>
      <c r="E1538">
        <v>91</v>
      </c>
      <c r="F1538">
        <v>89</v>
      </c>
      <c r="G1538">
        <v>9</v>
      </c>
    </row>
    <row r="1539" spans="1:7" x14ac:dyDescent="0.25">
      <c r="A1539">
        <v>3</v>
      </c>
      <c r="B1539" t="s">
        <v>337</v>
      </c>
      <c r="C1539" t="s">
        <v>331</v>
      </c>
      <c r="D1539" s="41">
        <v>44550</v>
      </c>
      <c r="E1539">
        <v>92</v>
      </c>
      <c r="F1539">
        <v>90</v>
      </c>
      <c r="G1539">
        <v>13</v>
      </c>
    </row>
    <row r="1540" spans="1:7" x14ac:dyDescent="0.25">
      <c r="A1540">
        <v>3</v>
      </c>
      <c r="B1540" t="s">
        <v>337</v>
      </c>
      <c r="C1540" t="s">
        <v>341</v>
      </c>
      <c r="D1540" s="41">
        <v>44550</v>
      </c>
      <c r="E1540">
        <v>92</v>
      </c>
      <c r="F1540">
        <v>91</v>
      </c>
      <c r="G1540">
        <v>64</v>
      </c>
    </row>
    <row r="1541" spans="1:7" x14ac:dyDescent="0.25">
      <c r="A1541">
        <v>3</v>
      </c>
      <c r="B1541" t="s">
        <v>337</v>
      </c>
      <c r="C1541" t="s">
        <v>334</v>
      </c>
      <c r="D1541" s="41">
        <v>44550</v>
      </c>
      <c r="E1541">
        <v>90</v>
      </c>
      <c r="F1541">
        <v>85</v>
      </c>
      <c r="G1541">
        <v>13</v>
      </c>
    </row>
    <row r="1542" spans="1:7" x14ac:dyDescent="0.25">
      <c r="A1542">
        <v>4</v>
      </c>
      <c r="B1542" t="s">
        <v>338</v>
      </c>
      <c r="C1542" t="s">
        <v>325</v>
      </c>
      <c r="D1542" s="41">
        <v>44550</v>
      </c>
      <c r="E1542">
        <v>90</v>
      </c>
      <c r="F1542">
        <v>85</v>
      </c>
      <c r="G1542">
        <v>0</v>
      </c>
    </row>
    <row r="1543" spans="1:7" x14ac:dyDescent="0.25">
      <c r="A1543">
        <v>4</v>
      </c>
      <c r="B1543" t="s">
        <v>338</v>
      </c>
      <c r="C1543" t="s">
        <v>326</v>
      </c>
      <c r="D1543" s="41">
        <v>44550</v>
      </c>
      <c r="E1543">
        <v>92</v>
      </c>
      <c r="F1543">
        <v>89</v>
      </c>
      <c r="G1543">
        <v>19</v>
      </c>
    </row>
    <row r="1544" spans="1:7" x14ac:dyDescent="0.25">
      <c r="A1544">
        <v>4</v>
      </c>
      <c r="B1544" t="s">
        <v>338</v>
      </c>
      <c r="C1544" t="s">
        <v>327</v>
      </c>
      <c r="D1544" s="41">
        <v>44550</v>
      </c>
      <c r="E1544">
        <v>94</v>
      </c>
      <c r="F1544">
        <v>89</v>
      </c>
      <c r="G1544">
        <v>3</v>
      </c>
    </row>
    <row r="1545" spans="1:7" x14ac:dyDescent="0.25">
      <c r="A1545">
        <v>4</v>
      </c>
      <c r="B1545" t="s">
        <v>338</v>
      </c>
      <c r="C1545" t="s">
        <v>328</v>
      </c>
      <c r="D1545" s="41">
        <v>44550</v>
      </c>
      <c r="E1545">
        <v>89</v>
      </c>
      <c r="F1545">
        <v>85</v>
      </c>
      <c r="G1545">
        <v>4</v>
      </c>
    </row>
    <row r="1546" spans="1:7" x14ac:dyDescent="0.25">
      <c r="A1546">
        <v>4</v>
      </c>
      <c r="B1546" t="s">
        <v>338</v>
      </c>
      <c r="C1546" t="s">
        <v>329</v>
      </c>
      <c r="D1546" s="41">
        <v>44550</v>
      </c>
      <c r="E1546">
        <v>90</v>
      </c>
      <c r="F1546">
        <v>87</v>
      </c>
      <c r="G1546">
        <v>6</v>
      </c>
    </row>
    <row r="1547" spans="1:7" x14ac:dyDescent="0.25">
      <c r="A1547">
        <v>4</v>
      </c>
      <c r="B1547" t="s">
        <v>338</v>
      </c>
      <c r="C1547" t="s">
        <v>340</v>
      </c>
      <c r="D1547" s="41">
        <v>44550</v>
      </c>
      <c r="E1547">
        <v>33</v>
      </c>
      <c r="F1547">
        <v>0</v>
      </c>
      <c r="G1547">
        <v>0</v>
      </c>
    </row>
    <row r="1548" spans="1:7" x14ac:dyDescent="0.25">
      <c r="A1548">
        <v>4</v>
      </c>
      <c r="B1548" t="s">
        <v>338</v>
      </c>
      <c r="C1548" t="s">
        <v>330</v>
      </c>
      <c r="D1548" s="41">
        <v>44550</v>
      </c>
      <c r="E1548">
        <v>91</v>
      </c>
      <c r="F1548">
        <v>89</v>
      </c>
      <c r="G1548">
        <v>9</v>
      </c>
    </row>
    <row r="1549" spans="1:7" x14ac:dyDescent="0.25">
      <c r="A1549">
        <v>4</v>
      </c>
      <c r="B1549" t="s">
        <v>338</v>
      </c>
      <c r="C1549" t="s">
        <v>331</v>
      </c>
      <c r="D1549" s="41">
        <v>44550</v>
      </c>
      <c r="E1549">
        <v>93</v>
      </c>
      <c r="F1549">
        <v>92</v>
      </c>
      <c r="G1549">
        <v>12</v>
      </c>
    </row>
    <row r="1550" spans="1:7" x14ac:dyDescent="0.25">
      <c r="A1550">
        <v>4</v>
      </c>
      <c r="B1550" t="s">
        <v>338</v>
      </c>
      <c r="C1550" t="s">
        <v>341</v>
      </c>
      <c r="D1550" s="41">
        <v>44550</v>
      </c>
      <c r="E1550">
        <v>95</v>
      </c>
      <c r="F1550">
        <v>94</v>
      </c>
      <c r="G1550">
        <v>67</v>
      </c>
    </row>
    <row r="1551" spans="1:7" x14ac:dyDescent="0.25">
      <c r="A1551">
        <v>4</v>
      </c>
      <c r="B1551" t="s">
        <v>338</v>
      </c>
      <c r="C1551" t="s">
        <v>334</v>
      </c>
      <c r="D1551" s="41">
        <v>44550</v>
      </c>
      <c r="E1551">
        <v>86</v>
      </c>
      <c r="F1551">
        <v>81</v>
      </c>
      <c r="G1551">
        <v>17</v>
      </c>
    </row>
    <row r="1552" spans="1:7" x14ac:dyDescent="0.25">
      <c r="A1552">
        <v>5</v>
      </c>
      <c r="B1552" t="s">
        <v>339</v>
      </c>
      <c r="C1552" t="s">
        <v>325</v>
      </c>
      <c r="D1552" s="41">
        <v>44550</v>
      </c>
      <c r="E1552">
        <v>69</v>
      </c>
      <c r="F1552">
        <v>63</v>
      </c>
      <c r="G1552">
        <v>0</v>
      </c>
    </row>
    <row r="1553" spans="1:7" x14ac:dyDescent="0.25">
      <c r="A1553">
        <v>5</v>
      </c>
      <c r="B1553" t="s">
        <v>339</v>
      </c>
      <c r="C1553" t="s">
        <v>326</v>
      </c>
      <c r="D1553" s="41">
        <v>44550</v>
      </c>
      <c r="E1553">
        <v>83</v>
      </c>
      <c r="F1553">
        <v>78</v>
      </c>
      <c r="G1553">
        <v>16</v>
      </c>
    </row>
    <row r="1554" spans="1:7" x14ac:dyDescent="0.25">
      <c r="A1554">
        <v>5</v>
      </c>
      <c r="B1554" t="s">
        <v>339</v>
      </c>
      <c r="C1554" t="s">
        <v>327</v>
      </c>
      <c r="D1554" s="41">
        <v>44550</v>
      </c>
      <c r="E1554">
        <v>83</v>
      </c>
      <c r="F1554">
        <v>74</v>
      </c>
      <c r="G1554">
        <v>4</v>
      </c>
    </row>
    <row r="1555" spans="1:7" x14ac:dyDescent="0.25">
      <c r="A1555">
        <v>5</v>
      </c>
      <c r="B1555" t="s">
        <v>339</v>
      </c>
      <c r="C1555" t="s">
        <v>328</v>
      </c>
      <c r="D1555" s="41">
        <v>44550</v>
      </c>
      <c r="E1555">
        <v>80</v>
      </c>
      <c r="F1555">
        <v>73</v>
      </c>
      <c r="G1555">
        <v>7</v>
      </c>
    </row>
    <row r="1556" spans="1:7" x14ac:dyDescent="0.25">
      <c r="A1556">
        <v>5</v>
      </c>
      <c r="B1556" t="s">
        <v>339</v>
      </c>
      <c r="C1556" t="s">
        <v>329</v>
      </c>
      <c r="D1556" s="41">
        <v>44550</v>
      </c>
      <c r="E1556">
        <v>83</v>
      </c>
      <c r="F1556">
        <v>78</v>
      </c>
      <c r="G1556">
        <v>10</v>
      </c>
    </row>
    <row r="1557" spans="1:7" x14ac:dyDescent="0.25">
      <c r="A1557">
        <v>5</v>
      </c>
      <c r="B1557" t="s">
        <v>339</v>
      </c>
      <c r="C1557" t="s">
        <v>340</v>
      </c>
      <c r="D1557" s="41">
        <v>44550</v>
      </c>
      <c r="E1557">
        <v>19</v>
      </c>
      <c r="F1557">
        <v>0</v>
      </c>
      <c r="G1557">
        <v>0</v>
      </c>
    </row>
    <row r="1558" spans="1:7" x14ac:dyDescent="0.25">
      <c r="A1558">
        <v>5</v>
      </c>
      <c r="B1558" t="s">
        <v>339</v>
      </c>
      <c r="C1558" t="s">
        <v>330</v>
      </c>
      <c r="D1558" s="41">
        <v>44550</v>
      </c>
      <c r="E1558">
        <v>86</v>
      </c>
      <c r="F1558">
        <v>82</v>
      </c>
      <c r="G1558">
        <v>13</v>
      </c>
    </row>
    <row r="1559" spans="1:7" x14ac:dyDescent="0.25">
      <c r="A1559">
        <v>5</v>
      </c>
      <c r="B1559" t="s">
        <v>339</v>
      </c>
      <c r="C1559" t="s">
        <v>331</v>
      </c>
      <c r="D1559" s="41">
        <v>44550</v>
      </c>
      <c r="E1559">
        <v>87</v>
      </c>
      <c r="F1559">
        <v>84</v>
      </c>
      <c r="G1559">
        <v>20</v>
      </c>
    </row>
    <row r="1560" spans="1:7" x14ac:dyDescent="0.25">
      <c r="A1560">
        <v>5</v>
      </c>
      <c r="B1560" t="s">
        <v>339</v>
      </c>
      <c r="C1560" t="s">
        <v>341</v>
      </c>
      <c r="D1560" s="41">
        <v>44550</v>
      </c>
      <c r="E1560">
        <v>90</v>
      </c>
      <c r="F1560">
        <v>88</v>
      </c>
      <c r="G1560">
        <v>62</v>
      </c>
    </row>
    <row r="1561" spans="1:7" x14ac:dyDescent="0.25">
      <c r="A1561">
        <v>5</v>
      </c>
      <c r="B1561" t="s">
        <v>339</v>
      </c>
      <c r="C1561" t="s">
        <v>334</v>
      </c>
      <c r="D1561" s="41">
        <v>44550</v>
      </c>
      <c r="E1561">
        <v>74</v>
      </c>
      <c r="F1561">
        <v>68</v>
      </c>
      <c r="G1561">
        <v>14</v>
      </c>
    </row>
    <row r="1562" spans="1:7" x14ac:dyDescent="0.25">
      <c r="A1562">
        <v>0</v>
      </c>
      <c r="B1562" t="s">
        <v>324</v>
      </c>
      <c r="C1562" t="s">
        <v>325</v>
      </c>
      <c r="D1562" s="41">
        <v>44553</v>
      </c>
      <c r="E1562">
        <v>87</v>
      </c>
      <c r="F1562">
        <v>82</v>
      </c>
      <c r="G1562">
        <v>0</v>
      </c>
    </row>
    <row r="1563" spans="1:7" x14ac:dyDescent="0.25">
      <c r="A1563">
        <v>0</v>
      </c>
      <c r="B1563" t="s">
        <v>324</v>
      </c>
      <c r="C1563" t="s">
        <v>326</v>
      </c>
      <c r="D1563" s="41">
        <v>44553</v>
      </c>
      <c r="E1563">
        <v>92</v>
      </c>
      <c r="F1563">
        <v>89</v>
      </c>
      <c r="G1563">
        <v>17</v>
      </c>
    </row>
    <row r="1564" spans="1:7" x14ac:dyDescent="0.25">
      <c r="A1564">
        <v>0</v>
      </c>
      <c r="B1564" t="s">
        <v>324</v>
      </c>
      <c r="C1564" t="s">
        <v>327</v>
      </c>
      <c r="D1564" s="41">
        <v>44553</v>
      </c>
      <c r="E1564">
        <v>97</v>
      </c>
      <c r="F1564">
        <v>93</v>
      </c>
      <c r="G1564">
        <v>3</v>
      </c>
    </row>
    <row r="1565" spans="1:7" x14ac:dyDescent="0.25">
      <c r="A1565">
        <v>0</v>
      </c>
      <c r="B1565" t="s">
        <v>324</v>
      </c>
      <c r="C1565" t="s">
        <v>328</v>
      </c>
      <c r="D1565" s="41">
        <v>44553</v>
      </c>
      <c r="E1565">
        <v>90</v>
      </c>
      <c r="F1565">
        <v>87</v>
      </c>
      <c r="G1565">
        <v>5</v>
      </c>
    </row>
    <row r="1566" spans="1:7" x14ac:dyDescent="0.25">
      <c r="A1566">
        <v>0</v>
      </c>
      <c r="B1566" t="s">
        <v>324</v>
      </c>
      <c r="C1566" t="s">
        <v>329</v>
      </c>
      <c r="D1566" s="41">
        <v>44553</v>
      </c>
      <c r="E1566">
        <v>90</v>
      </c>
      <c r="F1566">
        <v>87</v>
      </c>
      <c r="G1566">
        <v>7</v>
      </c>
    </row>
    <row r="1567" spans="1:7" x14ac:dyDescent="0.25">
      <c r="A1567">
        <v>0</v>
      </c>
      <c r="B1567" t="s">
        <v>324</v>
      </c>
      <c r="C1567" t="s">
        <v>340</v>
      </c>
      <c r="D1567" s="41">
        <v>44553</v>
      </c>
      <c r="E1567">
        <v>34</v>
      </c>
      <c r="F1567">
        <v>0</v>
      </c>
      <c r="G1567">
        <v>0</v>
      </c>
    </row>
    <row r="1568" spans="1:7" x14ac:dyDescent="0.25">
      <c r="A1568">
        <v>0</v>
      </c>
      <c r="B1568" t="s">
        <v>324</v>
      </c>
      <c r="C1568" t="s">
        <v>330</v>
      </c>
      <c r="D1568" s="41">
        <v>44553</v>
      </c>
      <c r="E1568">
        <v>90</v>
      </c>
      <c r="F1568">
        <v>88</v>
      </c>
      <c r="G1568">
        <v>10</v>
      </c>
    </row>
    <row r="1569" spans="1:7" x14ac:dyDescent="0.25">
      <c r="A1569">
        <v>0</v>
      </c>
      <c r="B1569" t="s">
        <v>324</v>
      </c>
      <c r="C1569" t="s">
        <v>331</v>
      </c>
      <c r="D1569" s="41">
        <v>44553</v>
      </c>
      <c r="E1569">
        <v>92</v>
      </c>
      <c r="F1569">
        <v>90</v>
      </c>
      <c r="G1569">
        <v>17</v>
      </c>
    </row>
    <row r="1570" spans="1:7" x14ac:dyDescent="0.25">
      <c r="A1570">
        <v>0</v>
      </c>
      <c r="B1570" t="s">
        <v>324</v>
      </c>
      <c r="C1570" t="s">
        <v>341</v>
      </c>
      <c r="D1570" s="41">
        <v>44553</v>
      </c>
      <c r="E1570">
        <v>93</v>
      </c>
      <c r="F1570">
        <v>91</v>
      </c>
      <c r="G1570">
        <v>67</v>
      </c>
    </row>
    <row r="1571" spans="1:7" x14ac:dyDescent="0.25">
      <c r="A1571">
        <v>0</v>
      </c>
      <c r="B1571" t="s">
        <v>324</v>
      </c>
      <c r="C1571" t="s">
        <v>334</v>
      </c>
      <c r="D1571" s="41">
        <v>44553</v>
      </c>
      <c r="E1571">
        <v>85</v>
      </c>
      <c r="F1571">
        <v>80</v>
      </c>
      <c r="G1571">
        <v>15</v>
      </c>
    </row>
    <row r="1572" spans="1:7" x14ac:dyDescent="0.25">
      <c r="A1572">
        <v>1</v>
      </c>
      <c r="B1572" t="s">
        <v>335</v>
      </c>
      <c r="C1572" t="s">
        <v>325</v>
      </c>
      <c r="D1572" s="41">
        <v>44553</v>
      </c>
      <c r="E1572">
        <v>78</v>
      </c>
      <c r="F1572">
        <v>72</v>
      </c>
      <c r="G1572">
        <v>0</v>
      </c>
    </row>
    <row r="1573" spans="1:7" x14ac:dyDescent="0.25">
      <c r="A1573">
        <v>1</v>
      </c>
      <c r="B1573" t="s">
        <v>335</v>
      </c>
      <c r="C1573" t="s">
        <v>326</v>
      </c>
      <c r="D1573" s="41">
        <v>44553</v>
      </c>
      <c r="E1573">
        <v>87</v>
      </c>
      <c r="F1573">
        <v>84</v>
      </c>
      <c r="G1573">
        <v>21</v>
      </c>
    </row>
    <row r="1574" spans="1:7" x14ac:dyDescent="0.25">
      <c r="A1574">
        <v>1</v>
      </c>
      <c r="B1574" t="s">
        <v>335</v>
      </c>
      <c r="C1574" t="s">
        <v>327</v>
      </c>
      <c r="D1574" s="41">
        <v>44553</v>
      </c>
      <c r="E1574">
        <v>89</v>
      </c>
      <c r="F1574">
        <v>83</v>
      </c>
      <c r="G1574">
        <v>4</v>
      </c>
    </row>
    <row r="1575" spans="1:7" x14ac:dyDescent="0.25">
      <c r="A1575">
        <v>1</v>
      </c>
      <c r="B1575" t="s">
        <v>335</v>
      </c>
      <c r="C1575" t="s">
        <v>328</v>
      </c>
      <c r="D1575" s="41">
        <v>44553</v>
      </c>
      <c r="E1575">
        <v>82</v>
      </c>
      <c r="F1575">
        <v>78</v>
      </c>
      <c r="G1575">
        <v>5</v>
      </c>
    </row>
    <row r="1576" spans="1:7" x14ac:dyDescent="0.25">
      <c r="A1576">
        <v>1</v>
      </c>
      <c r="B1576" t="s">
        <v>335</v>
      </c>
      <c r="C1576" t="s">
        <v>329</v>
      </c>
      <c r="D1576" s="41">
        <v>44553</v>
      </c>
      <c r="E1576">
        <v>83</v>
      </c>
      <c r="F1576">
        <v>80</v>
      </c>
      <c r="G1576">
        <v>7</v>
      </c>
    </row>
    <row r="1577" spans="1:7" x14ac:dyDescent="0.25">
      <c r="A1577">
        <v>1</v>
      </c>
      <c r="B1577" t="s">
        <v>335</v>
      </c>
      <c r="C1577" t="s">
        <v>340</v>
      </c>
      <c r="D1577" s="41">
        <v>44553</v>
      </c>
      <c r="E1577">
        <v>25</v>
      </c>
      <c r="F1577">
        <v>0</v>
      </c>
      <c r="G1577">
        <v>0</v>
      </c>
    </row>
    <row r="1578" spans="1:7" x14ac:dyDescent="0.25">
      <c r="A1578">
        <v>1</v>
      </c>
      <c r="B1578" t="s">
        <v>335</v>
      </c>
      <c r="C1578" t="s">
        <v>330</v>
      </c>
      <c r="D1578" s="41">
        <v>44553</v>
      </c>
      <c r="E1578">
        <v>86</v>
      </c>
      <c r="F1578">
        <v>84</v>
      </c>
      <c r="G1578">
        <v>12</v>
      </c>
    </row>
    <row r="1579" spans="1:7" x14ac:dyDescent="0.25">
      <c r="A1579">
        <v>1</v>
      </c>
      <c r="B1579" t="s">
        <v>335</v>
      </c>
      <c r="C1579" t="s">
        <v>331</v>
      </c>
      <c r="D1579" s="41">
        <v>44553</v>
      </c>
      <c r="E1579">
        <v>90</v>
      </c>
      <c r="F1579">
        <v>88</v>
      </c>
      <c r="G1579">
        <v>22</v>
      </c>
    </row>
    <row r="1580" spans="1:7" x14ac:dyDescent="0.25">
      <c r="A1580">
        <v>1</v>
      </c>
      <c r="B1580" t="s">
        <v>335</v>
      </c>
      <c r="C1580" t="s">
        <v>341</v>
      </c>
      <c r="D1580" s="41">
        <v>44553</v>
      </c>
      <c r="E1580">
        <v>92</v>
      </c>
      <c r="F1580">
        <v>90</v>
      </c>
      <c r="G1580">
        <v>68</v>
      </c>
    </row>
    <row r="1581" spans="1:7" x14ac:dyDescent="0.25">
      <c r="A1581">
        <v>1</v>
      </c>
      <c r="B1581" t="s">
        <v>335</v>
      </c>
      <c r="C1581" t="s">
        <v>334</v>
      </c>
      <c r="D1581" s="41">
        <v>44553</v>
      </c>
      <c r="E1581">
        <v>80</v>
      </c>
      <c r="F1581">
        <v>75</v>
      </c>
      <c r="G1581">
        <v>19</v>
      </c>
    </row>
    <row r="1582" spans="1:7" x14ac:dyDescent="0.25">
      <c r="A1582">
        <v>2</v>
      </c>
      <c r="B1582" t="s">
        <v>336</v>
      </c>
      <c r="C1582" t="s">
        <v>325</v>
      </c>
      <c r="D1582" s="41">
        <v>44553</v>
      </c>
      <c r="E1582">
        <v>88</v>
      </c>
      <c r="F1582">
        <v>84</v>
      </c>
      <c r="G1582">
        <v>0</v>
      </c>
    </row>
    <row r="1583" spans="1:7" x14ac:dyDescent="0.25">
      <c r="A1583">
        <v>2</v>
      </c>
      <c r="B1583" t="s">
        <v>336</v>
      </c>
      <c r="C1583" t="s">
        <v>326</v>
      </c>
      <c r="D1583" s="41">
        <v>44553</v>
      </c>
      <c r="E1583">
        <v>92</v>
      </c>
      <c r="F1583">
        <v>90</v>
      </c>
      <c r="G1583">
        <v>14</v>
      </c>
    </row>
    <row r="1584" spans="1:7" x14ac:dyDescent="0.25">
      <c r="A1584">
        <v>2</v>
      </c>
      <c r="B1584" t="s">
        <v>336</v>
      </c>
      <c r="C1584" t="s">
        <v>327</v>
      </c>
      <c r="D1584" s="41">
        <v>44553</v>
      </c>
      <c r="E1584">
        <v>98</v>
      </c>
      <c r="F1584">
        <v>94</v>
      </c>
      <c r="G1584">
        <v>2</v>
      </c>
    </row>
    <row r="1585" spans="1:7" x14ac:dyDescent="0.25">
      <c r="A1585">
        <v>2</v>
      </c>
      <c r="B1585" t="s">
        <v>336</v>
      </c>
      <c r="C1585" t="s">
        <v>328</v>
      </c>
      <c r="D1585" s="41">
        <v>44553</v>
      </c>
      <c r="E1585">
        <v>91</v>
      </c>
      <c r="F1585">
        <v>88</v>
      </c>
      <c r="G1585">
        <v>4</v>
      </c>
    </row>
    <row r="1586" spans="1:7" x14ac:dyDescent="0.25">
      <c r="A1586">
        <v>2</v>
      </c>
      <c r="B1586" t="s">
        <v>336</v>
      </c>
      <c r="C1586" t="s">
        <v>329</v>
      </c>
      <c r="D1586" s="41">
        <v>44553</v>
      </c>
      <c r="E1586">
        <v>92</v>
      </c>
      <c r="F1586">
        <v>89</v>
      </c>
      <c r="G1586">
        <v>6</v>
      </c>
    </row>
    <row r="1587" spans="1:7" x14ac:dyDescent="0.25">
      <c r="A1587">
        <v>2</v>
      </c>
      <c r="B1587" t="s">
        <v>336</v>
      </c>
      <c r="C1587" t="s">
        <v>340</v>
      </c>
      <c r="D1587" s="41">
        <v>44553</v>
      </c>
      <c r="E1587">
        <v>29</v>
      </c>
      <c r="F1587">
        <v>0</v>
      </c>
      <c r="G1587">
        <v>0</v>
      </c>
    </row>
    <row r="1588" spans="1:7" x14ac:dyDescent="0.25">
      <c r="A1588">
        <v>2</v>
      </c>
      <c r="B1588" t="s">
        <v>336</v>
      </c>
      <c r="C1588" t="s">
        <v>330</v>
      </c>
      <c r="D1588" s="41">
        <v>44553</v>
      </c>
      <c r="E1588">
        <v>91</v>
      </c>
      <c r="F1588">
        <v>89</v>
      </c>
      <c r="G1588">
        <v>9</v>
      </c>
    </row>
    <row r="1589" spans="1:7" x14ac:dyDescent="0.25">
      <c r="A1589">
        <v>2</v>
      </c>
      <c r="B1589" t="s">
        <v>336</v>
      </c>
      <c r="C1589" t="s">
        <v>331</v>
      </c>
      <c r="D1589" s="41">
        <v>44553</v>
      </c>
      <c r="E1589">
        <v>92</v>
      </c>
      <c r="F1589">
        <v>91</v>
      </c>
      <c r="G1589">
        <v>16</v>
      </c>
    </row>
    <row r="1590" spans="1:7" x14ac:dyDescent="0.25">
      <c r="A1590">
        <v>2</v>
      </c>
      <c r="B1590" t="s">
        <v>336</v>
      </c>
      <c r="C1590" t="s">
        <v>341</v>
      </c>
      <c r="D1590" s="41">
        <v>44553</v>
      </c>
      <c r="E1590">
        <v>93</v>
      </c>
      <c r="F1590">
        <v>91</v>
      </c>
      <c r="G1590">
        <v>65</v>
      </c>
    </row>
    <row r="1591" spans="1:7" x14ac:dyDescent="0.25">
      <c r="A1591">
        <v>2</v>
      </c>
      <c r="B1591" t="s">
        <v>336</v>
      </c>
      <c r="C1591" t="s">
        <v>334</v>
      </c>
      <c r="D1591" s="41">
        <v>44553</v>
      </c>
      <c r="E1591">
        <v>84</v>
      </c>
      <c r="F1591">
        <v>80</v>
      </c>
      <c r="G1591">
        <v>13</v>
      </c>
    </row>
    <row r="1592" spans="1:7" x14ac:dyDescent="0.25">
      <c r="A1592">
        <v>3</v>
      </c>
      <c r="B1592" t="s">
        <v>337</v>
      </c>
      <c r="C1592" t="s">
        <v>325</v>
      </c>
      <c r="D1592" s="41">
        <v>44553</v>
      </c>
      <c r="E1592">
        <v>94</v>
      </c>
      <c r="F1592">
        <v>91</v>
      </c>
      <c r="G1592">
        <v>0</v>
      </c>
    </row>
    <row r="1593" spans="1:7" x14ac:dyDescent="0.25">
      <c r="A1593">
        <v>3</v>
      </c>
      <c r="B1593" t="s">
        <v>337</v>
      </c>
      <c r="C1593" t="s">
        <v>326</v>
      </c>
      <c r="D1593" s="41">
        <v>44553</v>
      </c>
      <c r="E1593">
        <v>96</v>
      </c>
      <c r="F1593">
        <v>93</v>
      </c>
      <c r="G1593">
        <v>16</v>
      </c>
    </row>
    <row r="1594" spans="1:7" x14ac:dyDescent="0.25">
      <c r="A1594">
        <v>3</v>
      </c>
      <c r="B1594" t="s">
        <v>337</v>
      </c>
      <c r="C1594" t="s">
        <v>327</v>
      </c>
      <c r="D1594" s="41">
        <v>44553</v>
      </c>
      <c r="E1594">
        <v>100</v>
      </c>
      <c r="F1594">
        <v>100</v>
      </c>
      <c r="G1594">
        <v>4</v>
      </c>
    </row>
    <row r="1595" spans="1:7" x14ac:dyDescent="0.25">
      <c r="A1595">
        <v>3</v>
      </c>
      <c r="B1595" t="s">
        <v>337</v>
      </c>
      <c r="C1595" t="s">
        <v>328</v>
      </c>
      <c r="D1595" s="41">
        <v>44553</v>
      </c>
      <c r="E1595">
        <v>97</v>
      </c>
      <c r="F1595">
        <v>94</v>
      </c>
      <c r="G1595">
        <v>5</v>
      </c>
    </row>
    <row r="1596" spans="1:7" x14ac:dyDescent="0.25">
      <c r="A1596">
        <v>3</v>
      </c>
      <c r="B1596" t="s">
        <v>337</v>
      </c>
      <c r="C1596" t="s">
        <v>329</v>
      </c>
      <c r="D1596" s="41">
        <v>44553</v>
      </c>
      <c r="E1596">
        <v>93</v>
      </c>
      <c r="F1596">
        <v>91</v>
      </c>
      <c r="G1596">
        <v>7</v>
      </c>
    </row>
    <row r="1597" spans="1:7" x14ac:dyDescent="0.25">
      <c r="A1597">
        <v>3</v>
      </c>
      <c r="B1597" t="s">
        <v>337</v>
      </c>
      <c r="C1597" t="s">
        <v>340</v>
      </c>
      <c r="D1597" s="41">
        <v>44553</v>
      </c>
      <c r="E1597">
        <v>48</v>
      </c>
      <c r="F1597">
        <v>0</v>
      </c>
      <c r="G1597">
        <v>0</v>
      </c>
    </row>
    <row r="1598" spans="1:7" x14ac:dyDescent="0.25">
      <c r="A1598">
        <v>3</v>
      </c>
      <c r="B1598" t="s">
        <v>337</v>
      </c>
      <c r="C1598" t="s">
        <v>330</v>
      </c>
      <c r="D1598" s="41">
        <v>44553</v>
      </c>
      <c r="E1598">
        <v>91</v>
      </c>
      <c r="F1598">
        <v>89</v>
      </c>
      <c r="G1598">
        <v>10</v>
      </c>
    </row>
    <row r="1599" spans="1:7" x14ac:dyDescent="0.25">
      <c r="A1599">
        <v>3</v>
      </c>
      <c r="B1599" t="s">
        <v>337</v>
      </c>
      <c r="C1599" t="s">
        <v>331</v>
      </c>
      <c r="D1599" s="41">
        <v>44553</v>
      </c>
      <c r="E1599">
        <v>92</v>
      </c>
      <c r="F1599">
        <v>90</v>
      </c>
      <c r="G1599">
        <v>16</v>
      </c>
    </row>
    <row r="1600" spans="1:7" x14ac:dyDescent="0.25">
      <c r="A1600">
        <v>3</v>
      </c>
      <c r="B1600" t="s">
        <v>337</v>
      </c>
      <c r="C1600" t="s">
        <v>341</v>
      </c>
      <c r="D1600" s="41">
        <v>44553</v>
      </c>
      <c r="E1600">
        <v>92</v>
      </c>
      <c r="F1600">
        <v>91</v>
      </c>
      <c r="G1600">
        <v>67</v>
      </c>
    </row>
    <row r="1601" spans="1:7" x14ac:dyDescent="0.25">
      <c r="A1601">
        <v>3</v>
      </c>
      <c r="B1601" t="s">
        <v>337</v>
      </c>
      <c r="C1601" t="s">
        <v>334</v>
      </c>
      <c r="D1601" s="41">
        <v>44553</v>
      </c>
      <c r="E1601">
        <v>90</v>
      </c>
      <c r="F1601">
        <v>85</v>
      </c>
      <c r="G1601">
        <v>15</v>
      </c>
    </row>
    <row r="1602" spans="1:7" x14ac:dyDescent="0.25">
      <c r="A1602">
        <v>4</v>
      </c>
      <c r="B1602" t="s">
        <v>338</v>
      </c>
      <c r="C1602" t="s">
        <v>325</v>
      </c>
      <c r="D1602" s="41">
        <v>44553</v>
      </c>
      <c r="E1602">
        <v>90</v>
      </c>
      <c r="F1602">
        <v>85</v>
      </c>
      <c r="G1602">
        <v>0</v>
      </c>
    </row>
    <row r="1603" spans="1:7" x14ac:dyDescent="0.25">
      <c r="A1603">
        <v>4</v>
      </c>
      <c r="B1603" t="s">
        <v>338</v>
      </c>
      <c r="C1603" t="s">
        <v>326</v>
      </c>
      <c r="D1603" s="41">
        <v>44553</v>
      </c>
      <c r="E1603">
        <v>92</v>
      </c>
      <c r="F1603">
        <v>90</v>
      </c>
      <c r="G1603">
        <v>20</v>
      </c>
    </row>
    <row r="1604" spans="1:7" x14ac:dyDescent="0.25">
      <c r="A1604">
        <v>4</v>
      </c>
      <c r="B1604" t="s">
        <v>338</v>
      </c>
      <c r="C1604" t="s">
        <v>327</v>
      </c>
      <c r="D1604" s="41">
        <v>44553</v>
      </c>
      <c r="E1604">
        <v>94</v>
      </c>
      <c r="F1604">
        <v>89</v>
      </c>
      <c r="G1604">
        <v>4</v>
      </c>
    </row>
    <row r="1605" spans="1:7" x14ac:dyDescent="0.25">
      <c r="A1605">
        <v>4</v>
      </c>
      <c r="B1605" t="s">
        <v>338</v>
      </c>
      <c r="C1605" t="s">
        <v>328</v>
      </c>
      <c r="D1605" s="41">
        <v>44553</v>
      </c>
      <c r="E1605">
        <v>89</v>
      </c>
      <c r="F1605">
        <v>86</v>
      </c>
      <c r="G1605">
        <v>5</v>
      </c>
    </row>
    <row r="1606" spans="1:7" x14ac:dyDescent="0.25">
      <c r="A1606">
        <v>4</v>
      </c>
      <c r="B1606" t="s">
        <v>338</v>
      </c>
      <c r="C1606" t="s">
        <v>329</v>
      </c>
      <c r="D1606" s="41">
        <v>44553</v>
      </c>
      <c r="E1606">
        <v>90</v>
      </c>
      <c r="F1606">
        <v>87</v>
      </c>
      <c r="G1606">
        <v>7</v>
      </c>
    </row>
    <row r="1607" spans="1:7" x14ac:dyDescent="0.25">
      <c r="A1607">
        <v>4</v>
      </c>
      <c r="B1607" t="s">
        <v>338</v>
      </c>
      <c r="C1607" t="s">
        <v>340</v>
      </c>
      <c r="D1607" s="41">
        <v>44553</v>
      </c>
      <c r="E1607">
        <v>42</v>
      </c>
      <c r="F1607">
        <v>0</v>
      </c>
      <c r="G1607">
        <v>0</v>
      </c>
    </row>
    <row r="1608" spans="1:7" x14ac:dyDescent="0.25">
      <c r="A1608">
        <v>4</v>
      </c>
      <c r="B1608" t="s">
        <v>338</v>
      </c>
      <c r="C1608" t="s">
        <v>330</v>
      </c>
      <c r="D1608" s="41">
        <v>44553</v>
      </c>
      <c r="E1608">
        <v>91</v>
      </c>
      <c r="F1608">
        <v>89</v>
      </c>
      <c r="G1608">
        <v>10</v>
      </c>
    </row>
    <row r="1609" spans="1:7" x14ac:dyDescent="0.25">
      <c r="A1609">
        <v>4</v>
      </c>
      <c r="B1609" t="s">
        <v>338</v>
      </c>
      <c r="C1609" t="s">
        <v>331</v>
      </c>
      <c r="D1609" s="41">
        <v>44553</v>
      </c>
      <c r="E1609">
        <v>93</v>
      </c>
      <c r="F1609">
        <v>92</v>
      </c>
      <c r="G1609">
        <v>13</v>
      </c>
    </row>
    <row r="1610" spans="1:7" x14ac:dyDescent="0.25">
      <c r="A1610">
        <v>4</v>
      </c>
      <c r="B1610" t="s">
        <v>338</v>
      </c>
      <c r="C1610" t="s">
        <v>341</v>
      </c>
      <c r="D1610" s="41">
        <v>44553</v>
      </c>
      <c r="E1610">
        <v>95</v>
      </c>
      <c r="F1610">
        <v>94</v>
      </c>
      <c r="G1610">
        <v>68</v>
      </c>
    </row>
    <row r="1611" spans="1:7" x14ac:dyDescent="0.25">
      <c r="A1611">
        <v>4</v>
      </c>
      <c r="B1611" t="s">
        <v>338</v>
      </c>
      <c r="C1611" t="s">
        <v>334</v>
      </c>
      <c r="D1611" s="41">
        <v>44553</v>
      </c>
      <c r="E1611">
        <v>86</v>
      </c>
      <c r="F1611">
        <v>81</v>
      </c>
      <c r="G1611">
        <v>18</v>
      </c>
    </row>
    <row r="1612" spans="1:7" x14ac:dyDescent="0.25">
      <c r="A1612">
        <v>5</v>
      </c>
      <c r="B1612" t="s">
        <v>339</v>
      </c>
      <c r="C1612" t="s">
        <v>325</v>
      </c>
      <c r="D1612" s="41">
        <v>44553</v>
      </c>
      <c r="E1612">
        <v>69</v>
      </c>
      <c r="F1612">
        <v>63</v>
      </c>
      <c r="G1612">
        <v>0</v>
      </c>
    </row>
    <row r="1613" spans="1:7" x14ac:dyDescent="0.25">
      <c r="A1613">
        <v>5</v>
      </c>
      <c r="B1613" t="s">
        <v>339</v>
      </c>
      <c r="C1613" t="s">
        <v>326</v>
      </c>
      <c r="D1613" s="41">
        <v>44553</v>
      </c>
      <c r="E1613">
        <v>84</v>
      </c>
      <c r="F1613">
        <v>78</v>
      </c>
      <c r="G1613">
        <v>17</v>
      </c>
    </row>
    <row r="1614" spans="1:7" x14ac:dyDescent="0.25">
      <c r="A1614">
        <v>5</v>
      </c>
      <c r="B1614" t="s">
        <v>339</v>
      </c>
      <c r="C1614" t="s">
        <v>327</v>
      </c>
      <c r="D1614" s="41">
        <v>44553</v>
      </c>
      <c r="E1614">
        <v>83</v>
      </c>
      <c r="F1614">
        <v>75</v>
      </c>
      <c r="G1614">
        <v>4</v>
      </c>
    </row>
    <row r="1615" spans="1:7" x14ac:dyDescent="0.25">
      <c r="A1615">
        <v>5</v>
      </c>
      <c r="B1615" t="s">
        <v>339</v>
      </c>
      <c r="C1615" t="s">
        <v>328</v>
      </c>
      <c r="D1615" s="41">
        <v>44553</v>
      </c>
      <c r="E1615">
        <v>80</v>
      </c>
      <c r="F1615">
        <v>74</v>
      </c>
      <c r="G1615">
        <v>7</v>
      </c>
    </row>
    <row r="1616" spans="1:7" x14ac:dyDescent="0.25">
      <c r="A1616">
        <v>5</v>
      </c>
      <c r="B1616" t="s">
        <v>339</v>
      </c>
      <c r="C1616" t="s">
        <v>329</v>
      </c>
      <c r="D1616" s="41">
        <v>44553</v>
      </c>
      <c r="E1616">
        <v>83</v>
      </c>
      <c r="F1616">
        <v>78</v>
      </c>
      <c r="G1616">
        <v>10</v>
      </c>
    </row>
    <row r="1617" spans="1:7" x14ac:dyDescent="0.25">
      <c r="A1617">
        <v>5</v>
      </c>
      <c r="B1617" t="s">
        <v>339</v>
      </c>
      <c r="C1617" t="s">
        <v>340</v>
      </c>
      <c r="D1617" s="41">
        <v>44553</v>
      </c>
      <c r="E1617">
        <v>20</v>
      </c>
      <c r="F1617">
        <v>0</v>
      </c>
      <c r="G1617">
        <v>0</v>
      </c>
    </row>
    <row r="1618" spans="1:7" x14ac:dyDescent="0.25">
      <c r="A1618">
        <v>5</v>
      </c>
      <c r="B1618" t="s">
        <v>339</v>
      </c>
      <c r="C1618" t="s">
        <v>330</v>
      </c>
      <c r="D1618" s="41">
        <v>44553</v>
      </c>
      <c r="E1618">
        <v>86</v>
      </c>
      <c r="F1618">
        <v>82</v>
      </c>
      <c r="G1618">
        <v>14</v>
      </c>
    </row>
    <row r="1619" spans="1:7" x14ac:dyDescent="0.25">
      <c r="A1619">
        <v>5</v>
      </c>
      <c r="B1619" t="s">
        <v>339</v>
      </c>
      <c r="C1619" t="s">
        <v>331</v>
      </c>
      <c r="D1619" s="41">
        <v>44553</v>
      </c>
      <c r="E1619">
        <v>87</v>
      </c>
      <c r="F1619">
        <v>84</v>
      </c>
      <c r="G1619">
        <v>22</v>
      </c>
    </row>
    <row r="1620" spans="1:7" x14ac:dyDescent="0.25">
      <c r="A1620">
        <v>5</v>
      </c>
      <c r="B1620" t="s">
        <v>339</v>
      </c>
      <c r="C1620" t="s">
        <v>341</v>
      </c>
      <c r="D1620" s="41">
        <v>44553</v>
      </c>
      <c r="E1620">
        <v>90</v>
      </c>
      <c r="F1620">
        <v>88</v>
      </c>
      <c r="G1620">
        <v>63</v>
      </c>
    </row>
    <row r="1621" spans="1:7" x14ac:dyDescent="0.25">
      <c r="A1621">
        <v>5</v>
      </c>
      <c r="B1621" t="s">
        <v>339</v>
      </c>
      <c r="C1621" t="s">
        <v>334</v>
      </c>
      <c r="D1621" s="41">
        <v>44553</v>
      </c>
      <c r="E1621">
        <v>74</v>
      </c>
      <c r="F1621">
        <v>68</v>
      </c>
      <c r="G1621">
        <v>15</v>
      </c>
    </row>
    <row r="1622" spans="1:7" x14ac:dyDescent="0.25">
      <c r="A1622">
        <v>0</v>
      </c>
      <c r="B1622" t="s">
        <v>324</v>
      </c>
      <c r="C1622" t="s">
        <v>325</v>
      </c>
      <c r="D1622" s="41">
        <v>44564</v>
      </c>
      <c r="E1622">
        <v>87</v>
      </c>
      <c r="F1622">
        <v>83</v>
      </c>
      <c r="G1622">
        <v>0</v>
      </c>
    </row>
    <row r="1623" spans="1:7" x14ac:dyDescent="0.25">
      <c r="A1623">
        <v>0</v>
      </c>
      <c r="B1623" t="s">
        <v>324</v>
      </c>
      <c r="C1623" t="s">
        <v>326</v>
      </c>
      <c r="D1623" s="41">
        <v>44564</v>
      </c>
      <c r="E1623">
        <v>92</v>
      </c>
      <c r="F1623">
        <v>89</v>
      </c>
      <c r="G1623">
        <v>21</v>
      </c>
    </row>
    <row r="1624" spans="1:7" x14ac:dyDescent="0.25">
      <c r="A1624">
        <v>0</v>
      </c>
      <c r="B1624" t="s">
        <v>324</v>
      </c>
      <c r="C1624" t="s">
        <v>327</v>
      </c>
      <c r="D1624" s="41">
        <v>44564</v>
      </c>
      <c r="E1624">
        <v>98</v>
      </c>
      <c r="F1624">
        <v>93</v>
      </c>
      <c r="G1624">
        <v>4</v>
      </c>
    </row>
    <row r="1625" spans="1:7" x14ac:dyDescent="0.25">
      <c r="A1625">
        <v>0</v>
      </c>
      <c r="B1625" t="s">
        <v>324</v>
      </c>
      <c r="C1625" t="s">
        <v>328</v>
      </c>
      <c r="D1625" s="41">
        <v>44564</v>
      </c>
      <c r="E1625">
        <v>90</v>
      </c>
      <c r="F1625">
        <v>87</v>
      </c>
      <c r="G1625">
        <v>6</v>
      </c>
    </row>
    <row r="1626" spans="1:7" x14ac:dyDescent="0.25">
      <c r="A1626">
        <v>0</v>
      </c>
      <c r="B1626" t="s">
        <v>324</v>
      </c>
      <c r="C1626" t="s">
        <v>329</v>
      </c>
      <c r="D1626" s="41">
        <v>44564</v>
      </c>
      <c r="E1626">
        <v>90</v>
      </c>
      <c r="F1626">
        <v>88</v>
      </c>
      <c r="G1626">
        <v>9</v>
      </c>
    </row>
    <row r="1627" spans="1:7" x14ac:dyDescent="0.25">
      <c r="A1627">
        <v>0</v>
      </c>
      <c r="B1627" t="s">
        <v>324</v>
      </c>
      <c r="C1627" t="s">
        <v>340</v>
      </c>
      <c r="D1627" s="41">
        <v>44564</v>
      </c>
      <c r="E1627">
        <v>39</v>
      </c>
      <c r="F1627">
        <v>0</v>
      </c>
      <c r="G1627">
        <v>0</v>
      </c>
    </row>
    <row r="1628" spans="1:7" x14ac:dyDescent="0.25">
      <c r="A1628">
        <v>0</v>
      </c>
      <c r="B1628" t="s">
        <v>324</v>
      </c>
      <c r="C1628" t="s">
        <v>330</v>
      </c>
      <c r="D1628" s="41">
        <v>44564</v>
      </c>
      <c r="E1628">
        <v>90</v>
      </c>
      <c r="F1628">
        <v>88</v>
      </c>
      <c r="G1628">
        <v>14</v>
      </c>
    </row>
    <row r="1629" spans="1:7" x14ac:dyDescent="0.25">
      <c r="A1629">
        <v>0</v>
      </c>
      <c r="B1629" t="s">
        <v>324</v>
      </c>
      <c r="C1629" t="s">
        <v>331</v>
      </c>
      <c r="D1629" s="41">
        <v>44564</v>
      </c>
      <c r="E1629">
        <v>92</v>
      </c>
      <c r="F1629">
        <v>90</v>
      </c>
      <c r="G1629">
        <v>29</v>
      </c>
    </row>
    <row r="1630" spans="1:7" x14ac:dyDescent="0.25">
      <c r="A1630">
        <v>0</v>
      </c>
      <c r="B1630" t="s">
        <v>324</v>
      </c>
      <c r="C1630" t="s">
        <v>341</v>
      </c>
      <c r="D1630" s="41">
        <v>44564</v>
      </c>
      <c r="E1630">
        <v>93</v>
      </c>
      <c r="F1630">
        <v>91</v>
      </c>
      <c r="G1630">
        <v>70</v>
      </c>
    </row>
    <row r="1631" spans="1:7" x14ac:dyDescent="0.25">
      <c r="A1631">
        <v>0</v>
      </c>
      <c r="B1631" t="s">
        <v>324</v>
      </c>
      <c r="C1631" t="s">
        <v>334</v>
      </c>
      <c r="D1631" s="41">
        <v>44564</v>
      </c>
      <c r="E1631">
        <v>85</v>
      </c>
      <c r="F1631">
        <v>80</v>
      </c>
      <c r="G1631">
        <v>19</v>
      </c>
    </row>
    <row r="1632" spans="1:7" x14ac:dyDescent="0.25">
      <c r="A1632">
        <v>1</v>
      </c>
      <c r="B1632" t="s">
        <v>335</v>
      </c>
      <c r="C1632" t="s">
        <v>325</v>
      </c>
      <c r="D1632" s="41">
        <v>44564</v>
      </c>
      <c r="E1632">
        <v>78</v>
      </c>
      <c r="F1632">
        <v>73</v>
      </c>
      <c r="G1632">
        <v>0</v>
      </c>
    </row>
    <row r="1633" spans="1:7" x14ac:dyDescent="0.25">
      <c r="A1633">
        <v>1</v>
      </c>
      <c r="B1633" t="s">
        <v>335</v>
      </c>
      <c r="C1633" t="s">
        <v>326</v>
      </c>
      <c r="D1633" s="41">
        <v>44564</v>
      </c>
      <c r="E1633">
        <v>87</v>
      </c>
      <c r="F1633">
        <v>84</v>
      </c>
      <c r="G1633">
        <v>24</v>
      </c>
    </row>
    <row r="1634" spans="1:7" x14ac:dyDescent="0.25">
      <c r="A1634">
        <v>1</v>
      </c>
      <c r="B1634" t="s">
        <v>335</v>
      </c>
      <c r="C1634" t="s">
        <v>327</v>
      </c>
      <c r="D1634" s="41">
        <v>44564</v>
      </c>
      <c r="E1634">
        <v>89</v>
      </c>
      <c r="F1634">
        <v>83</v>
      </c>
      <c r="G1634">
        <v>5</v>
      </c>
    </row>
    <row r="1635" spans="1:7" x14ac:dyDescent="0.25">
      <c r="A1635">
        <v>1</v>
      </c>
      <c r="B1635" t="s">
        <v>335</v>
      </c>
      <c r="C1635" t="s">
        <v>328</v>
      </c>
      <c r="D1635" s="41">
        <v>44564</v>
      </c>
      <c r="E1635">
        <v>82</v>
      </c>
      <c r="F1635">
        <v>78</v>
      </c>
      <c r="G1635">
        <v>7</v>
      </c>
    </row>
    <row r="1636" spans="1:7" x14ac:dyDescent="0.25">
      <c r="A1636">
        <v>1</v>
      </c>
      <c r="B1636" t="s">
        <v>335</v>
      </c>
      <c r="C1636" t="s">
        <v>329</v>
      </c>
      <c r="D1636" s="41">
        <v>44564</v>
      </c>
      <c r="E1636">
        <v>83</v>
      </c>
      <c r="F1636">
        <v>80</v>
      </c>
      <c r="G1636">
        <v>10</v>
      </c>
    </row>
    <row r="1637" spans="1:7" x14ac:dyDescent="0.25">
      <c r="A1637">
        <v>1</v>
      </c>
      <c r="B1637" t="s">
        <v>335</v>
      </c>
      <c r="C1637" t="s">
        <v>340</v>
      </c>
      <c r="D1637" s="41">
        <v>44564</v>
      </c>
      <c r="E1637">
        <v>29</v>
      </c>
      <c r="F1637">
        <v>0</v>
      </c>
      <c r="G1637">
        <v>0</v>
      </c>
    </row>
    <row r="1638" spans="1:7" x14ac:dyDescent="0.25">
      <c r="A1638">
        <v>1</v>
      </c>
      <c r="B1638" t="s">
        <v>335</v>
      </c>
      <c r="C1638" t="s">
        <v>330</v>
      </c>
      <c r="D1638" s="41">
        <v>44564</v>
      </c>
      <c r="E1638">
        <v>86</v>
      </c>
      <c r="F1638">
        <v>84</v>
      </c>
      <c r="G1638">
        <v>15</v>
      </c>
    </row>
    <row r="1639" spans="1:7" x14ac:dyDescent="0.25">
      <c r="A1639">
        <v>1</v>
      </c>
      <c r="B1639" t="s">
        <v>335</v>
      </c>
      <c r="C1639" t="s">
        <v>331</v>
      </c>
      <c r="D1639" s="41">
        <v>44564</v>
      </c>
      <c r="E1639">
        <v>90</v>
      </c>
      <c r="F1639">
        <v>88</v>
      </c>
      <c r="G1639">
        <v>32</v>
      </c>
    </row>
    <row r="1640" spans="1:7" x14ac:dyDescent="0.25">
      <c r="A1640">
        <v>1</v>
      </c>
      <c r="B1640" t="s">
        <v>335</v>
      </c>
      <c r="C1640" t="s">
        <v>341</v>
      </c>
      <c r="D1640" s="41">
        <v>44564</v>
      </c>
      <c r="E1640">
        <v>92</v>
      </c>
      <c r="F1640">
        <v>90</v>
      </c>
      <c r="G1640">
        <v>70</v>
      </c>
    </row>
    <row r="1641" spans="1:7" x14ac:dyDescent="0.25">
      <c r="A1641">
        <v>1</v>
      </c>
      <c r="B1641" t="s">
        <v>335</v>
      </c>
      <c r="C1641" t="s">
        <v>334</v>
      </c>
      <c r="D1641" s="41">
        <v>44564</v>
      </c>
      <c r="E1641">
        <v>80</v>
      </c>
      <c r="F1641">
        <v>76</v>
      </c>
      <c r="G1641">
        <v>22</v>
      </c>
    </row>
    <row r="1642" spans="1:7" x14ac:dyDescent="0.25">
      <c r="A1642">
        <v>2</v>
      </c>
      <c r="B1642" t="s">
        <v>336</v>
      </c>
      <c r="C1642" t="s">
        <v>325</v>
      </c>
      <c r="D1642" s="41">
        <v>44564</v>
      </c>
      <c r="E1642">
        <v>88</v>
      </c>
      <c r="F1642">
        <v>84</v>
      </c>
      <c r="G1642">
        <v>0</v>
      </c>
    </row>
    <row r="1643" spans="1:7" x14ac:dyDescent="0.25">
      <c r="A1643">
        <v>2</v>
      </c>
      <c r="B1643" t="s">
        <v>336</v>
      </c>
      <c r="C1643" t="s">
        <v>326</v>
      </c>
      <c r="D1643" s="41">
        <v>44564</v>
      </c>
      <c r="E1643">
        <v>93</v>
      </c>
      <c r="F1643">
        <v>90</v>
      </c>
      <c r="G1643">
        <v>18</v>
      </c>
    </row>
    <row r="1644" spans="1:7" x14ac:dyDescent="0.25">
      <c r="A1644">
        <v>2</v>
      </c>
      <c r="B1644" t="s">
        <v>336</v>
      </c>
      <c r="C1644" t="s">
        <v>327</v>
      </c>
      <c r="D1644" s="41">
        <v>44564</v>
      </c>
      <c r="E1644">
        <v>98</v>
      </c>
      <c r="F1644">
        <v>94</v>
      </c>
      <c r="G1644">
        <v>4</v>
      </c>
    </row>
    <row r="1645" spans="1:7" x14ac:dyDescent="0.25">
      <c r="A1645">
        <v>2</v>
      </c>
      <c r="B1645" t="s">
        <v>336</v>
      </c>
      <c r="C1645" t="s">
        <v>328</v>
      </c>
      <c r="D1645" s="41">
        <v>44564</v>
      </c>
      <c r="E1645">
        <v>91</v>
      </c>
      <c r="F1645">
        <v>88</v>
      </c>
      <c r="G1645">
        <v>6</v>
      </c>
    </row>
    <row r="1646" spans="1:7" x14ac:dyDescent="0.25">
      <c r="A1646">
        <v>2</v>
      </c>
      <c r="B1646" t="s">
        <v>336</v>
      </c>
      <c r="C1646" t="s">
        <v>329</v>
      </c>
      <c r="D1646" s="41">
        <v>44564</v>
      </c>
      <c r="E1646">
        <v>92</v>
      </c>
      <c r="F1646">
        <v>90</v>
      </c>
      <c r="G1646">
        <v>9</v>
      </c>
    </row>
    <row r="1647" spans="1:7" x14ac:dyDescent="0.25">
      <c r="A1647">
        <v>2</v>
      </c>
      <c r="B1647" t="s">
        <v>336</v>
      </c>
      <c r="C1647" t="s">
        <v>340</v>
      </c>
      <c r="D1647" s="41">
        <v>44564</v>
      </c>
      <c r="E1647">
        <v>35</v>
      </c>
      <c r="F1647">
        <v>0</v>
      </c>
      <c r="G1647">
        <v>0</v>
      </c>
    </row>
    <row r="1648" spans="1:7" x14ac:dyDescent="0.25">
      <c r="A1648">
        <v>2</v>
      </c>
      <c r="B1648" t="s">
        <v>336</v>
      </c>
      <c r="C1648" t="s">
        <v>330</v>
      </c>
      <c r="D1648" s="41">
        <v>44564</v>
      </c>
      <c r="E1648">
        <v>91</v>
      </c>
      <c r="F1648">
        <v>89</v>
      </c>
      <c r="G1648">
        <v>13</v>
      </c>
    </row>
    <row r="1649" spans="1:7" x14ac:dyDescent="0.25">
      <c r="A1649">
        <v>2</v>
      </c>
      <c r="B1649" t="s">
        <v>336</v>
      </c>
      <c r="C1649" t="s">
        <v>331</v>
      </c>
      <c r="D1649" s="41">
        <v>44564</v>
      </c>
      <c r="E1649">
        <v>92</v>
      </c>
      <c r="F1649">
        <v>91</v>
      </c>
      <c r="G1649">
        <v>30</v>
      </c>
    </row>
    <row r="1650" spans="1:7" x14ac:dyDescent="0.25">
      <c r="A1650">
        <v>2</v>
      </c>
      <c r="B1650" t="s">
        <v>336</v>
      </c>
      <c r="C1650" t="s">
        <v>341</v>
      </c>
      <c r="D1650" s="41">
        <v>44564</v>
      </c>
      <c r="E1650">
        <v>93</v>
      </c>
      <c r="F1650">
        <v>91</v>
      </c>
      <c r="G1650">
        <v>69</v>
      </c>
    </row>
    <row r="1651" spans="1:7" x14ac:dyDescent="0.25">
      <c r="A1651">
        <v>2</v>
      </c>
      <c r="B1651" t="s">
        <v>336</v>
      </c>
      <c r="C1651" t="s">
        <v>334</v>
      </c>
      <c r="D1651" s="41">
        <v>44564</v>
      </c>
      <c r="E1651">
        <v>85</v>
      </c>
      <c r="F1651">
        <v>80</v>
      </c>
      <c r="G1651">
        <v>16</v>
      </c>
    </row>
    <row r="1652" spans="1:7" x14ac:dyDescent="0.25">
      <c r="A1652">
        <v>3</v>
      </c>
      <c r="B1652" t="s">
        <v>337</v>
      </c>
      <c r="C1652" t="s">
        <v>325</v>
      </c>
      <c r="D1652" s="41">
        <v>44564</v>
      </c>
      <c r="E1652">
        <v>94</v>
      </c>
      <c r="F1652">
        <v>91</v>
      </c>
      <c r="G1652">
        <v>0</v>
      </c>
    </row>
    <row r="1653" spans="1:7" x14ac:dyDescent="0.25">
      <c r="A1653">
        <v>3</v>
      </c>
      <c r="B1653" t="s">
        <v>337</v>
      </c>
      <c r="C1653" t="s">
        <v>326</v>
      </c>
      <c r="D1653" s="41">
        <v>44564</v>
      </c>
      <c r="E1653">
        <v>96</v>
      </c>
      <c r="F1653">
        <v>94</v>
      </c>
      <c r="G1653">
        <v>19</v>
      </c>
    </row>
    <row r="1654" spans="1:7" x14ac:dyDescent="0.25">
      <c r="A1654">
        <v>3</v>
      </c>
      <c r="B1654" t="s">
        <v>337</v>
      </c>
      <c r="C1654" t="s">
        <v>327</v>
      </c>
      <c r="D1654" s="41">
        <v>44564</v>
      </c>
      <c r="E1654">
        <v>100</v>
      </c>
      <c r="F1654">
        <v>100</v>
      </c>
      <c r="G1654">
        <v>5</v>
      </c>
    </row>
    <row r="1655" spans="1:7" x14ac:dyDescent="0.25">
      <c r="A1655">
        <v>3</v>
      </c>
      <c r="B1655" t="s">
        <v>337</v>
      </c>
      <c r="C1655" t="s">
        <v>328</v>
      </c>
      <c r="D1655" s="41">
        <v>44564</v>
      </c>
      <c r="E1655">
        <v>97</v>
      </c>
      <c r="F1655">
        <v>94</v>
      </c>
      <c r="G1655">
        <v>7</v>
      </c>
    </row>
    <row r="1656" spans="1:7" x14ac:dyDescent="0.25">
      <c r="A1656">
        <v>3</v>
      </c>
      <c r="B1656" t="s">
        <v>337</v>
      </c>
      <c r="C1656" t="s">
        <v>329</v>
      </c>
      <c r="D1656" s="41">
        <v>44564</v>
      </c>
      <c r="E1656">
        <v>94</v>
      </c>
      <c r="F1656">
        <v>91</v>
      </c>
      <c r="G1656">
        <v>9</v>
      </c>
    </row>
    <row r="1657" spans="1:7" x14ac:dyDescent="0.25">
      <c r="A1657">
        <v>3</v>
      </c>
      <c r="B1657" t="s">
        <v>337</v>
      </c>
      <c r="C1657" t="s">
        <v>340</v>
      </c>
      <c r="D1657" s="41">
        <v>44564</v>
      </c>
      <c r="E1657">
        <v>52</v>
      </c>
      <c r="F1657">
        <v>0</v>
      </c>
      <c r="G1657">
        <v>0</v>
      </c>
    </row>
    <row r="1658" spans="1:7" x14ac:dyDescent="0.25">
      <c r="A1658">
        <v>3</v>
      </c>
      <c r="B1658" t="s">
        <v>337</v>
      </c>
      <c r="C1658" t="s">
        <v>330</v>
      </c>
      <c r="D1658" s="41">
        <v>44564</v>
      </c>
      <c r="E1658">
        <v>91</v>
      </c>
      <c r="F1658">
        <v>89</v>
      </c>
      <c r="G1658">
        <v>13</v>
      </c>
    </row>
    <row r="1659" spans="1:7" x14ac:dyDescent="0.25">
      <c r="A1659">
        <v>3</v>
      </c>
      <c r="B1659" t="s">
        <v>337</v>
      </c>
      <c r="C1659" t="s">
        <v>331</v>
      </c>
      <c r="D1659" s="41">
        <v>44564</v>
      </c>
      <c r="E1659">
        <v>92</v>
      </c>
      <c r="F1659">
        <v>90</v>
      </c>
      <c r="G1659">
        <v>25</v>
      </c>
    </row>
    <row r="1660" spans="1:7" x14ac:dyDescent="0.25">
      <c r="A1660">
        <v>3</v>
      </c>
      <c r="B1660" t="s">
        <v>337</v>
      </c>
      <c r="C1660" t="s">
        <v>341</v>
      </c>
      <c r="D1660" s="41">
        <v>44564</v>
      </c>
      <c r="E1660">
        <v>93</v>
      </c>
      <c r="F1660">
        <v>91</v>
      </c>
      <c r="G1660">
        <v>70</v>
      </c>
    </row>
    <row r="1661" spans="1:7" x14ac:dyDescent="0.25">
      <c r="A1661">
        <v>3</v>
      </c>
      <c r="B1661" t="s">
        <v>337</v>
      </c>
      <c r="C1661" t="s">
        <v>334</v>
      </c>
      <c r="D1661" s="41">
        <v>44564</v>
      </c>
      <c r="E1661">
        <v>90</v>
      </c>
      <c r="F1661">
        <v>85</v>
      </c>
      <c r="G1661">
        <v>18</v>
      </c>
    </row>
    <row r="1662" spans="1:7" x14ac:dyDescent="0.25">
      <c r="A1662">
        <v>4</v>
      </c>
      <c r="B1662" t="s">
        <v>338</v>
      </c>
      <c r="C1662" t="s">
        <v>325</v>
      </c>
      <c r="D1662" s="41">
        <v>44564</v>
      </c>
      <c r="E1662">
        <v>90</v>
      </c>
      <c r="F1662">
        <v>85</v>
      </c>
      <c r="G1662">
        <v>0</v>
      </c>
    </row>
    <row r="1663" spans="1:7" x14ac:dyDescent="0.25">
      <c r="A1663">
        <v>4</v>
      </c>
      <c r="B1663" t="s">
        <v>338</v>
      </c>
      <c r="C1663" t="s">
        <v>326</v>
      </c>
      <c r="D1663" s="41">
        <v>44564</v>
      </c>
      <c r="E1663">
        <v>92</v>
      </c>
      <c r="F1663">
        <v>90</v>
      </c>
      <c r="G1663">
        <v>25</v>
      </c>
    </row>
    <row r="1664" spans="1:7" x14ac:dyDescent="0.25">
      <c r="A1664">
        <v>4</v>
      </c>
      <c r="B1664" t="s">
        <v>338</v>
      </c>
      <c r="C1664" t="s">
        <v>327</v>
      </c>
      <c r="D1664" s="41">
        <v>44564</v>
      </c>
      <c r="E1664">
        <v>95</v>
      </c>
      <c r="F1664">
        <v>90</v>
      </c>
      <c r="G1664">
        <v>5</v>
      </c>
    </row>
    <row r="1665" spans="1:7" x14ac:dyDescent="0.25">
      <c r="A1665">
        <v>4</v>
      </c>
      <c r="B1665" t="s">
        <v>338</v>
      </c>
      <c r="C1665" t="s">
        <v>328</v>
      </c>
      <c r="D1665" s="41">
        <v>44564</v>
      </c>
      <c r="E1665">
        <v>89</v>
      </c>
      <c r="F1665">
        <v>86</v>
      </c>
      <c r="G1665">
        <v>8</v>
      </c>
    </row>
    <row r="1666" spans="1:7" x14ac:dyDescent="0.25">
      <c r="A1666">
        <v>4</v>
      </c>
      <c r="B1666" t="s">
        <v>338</v>
      </c>
      <c r="C1666" t="s">
        <v>329</v>
      </c>
      <c r="D1666" s="41">
        <v>44564</v>
      </c>
      <c r="E1666">
        <v>90</v>
      </c>
      <c r="F1666">
        <v>87</v>
      </c>
      <c r="G1666">
        <v>10</v>
      </c>
    </row>
    <row r="1667" spans="1:7" x14ac:dyDescent="0.25">
      <c r="A1667">
        <v>4</v>
      </c>
      <c r="B1667" t="s">
        <v>338</v>
      </c>
      <c r="C1667" t="s">
        <v>340</v>
      </c>
      <c r="D1667" s="41">
        <v>44564</v>
      </c>
      <c r="E1667">
        <v>47</v>
      </c>
      <c r="F1667">
        <v>0</v>
      </c>
      <c r="G1667">
        <v>0</v>
      </c>
    </row>
    <row r="1668" spans="1:7" x14ac:dyDescent="0.25">
      <c r="A1668">
        <v>4</v>
      </c>
      <c r="B1668" t="s">
        <v>338</v>
      </c>
      <c r="C1668" t="s">
        <v>330</v>
      </c>
      <c r="D1668" s="41">
        <v>44564</v>
      </c>
      <c r="E1668">
        <v>91</v>
      </c>
      <c r="F1668">
        <v>89</v>
      </c>
      <c r="G1668">
        <v>15</v>
      </c>
    </row>
    <row r="1669" spans="1:7" x14ac:dyDescent="0.25">
      <c r="A1669">
        <v>4</v>
      </c>
      <c r="B1669" t="s">
        <v>338</v>
      </c>
      <c r="C1669" t="s">
        <v>331</v>
      </c>
      <c r="D1669" s="41">
        <v>44564</v>
      </c>
      <c r="E1669">
        <v>93</v>
      </c>
      <c r="F1669">
        <v>92</v>
      </c>
      <c r="G1669">
        <v>27</v>
      </c>
    </row>
    <row r="1670" spans="1:7" x14ac:dyDescent="0.25">
      <c r="A1670">
        <v>4</v>
      </c>
      <c r="B1670" t="s">
        <v>338</v>
      </c>
      <c r="C1670" t="s">
        <v>341</v>
      </c>
      <c r="D1670" s="41">
        <v>44564</v>
      </c>
      <c r="E1670">
        <v>95</v>
      </c>
      <c r="F1670">
        <v>94</v>
      </c>
      <c r="G1670">
        <v>74</v>
      </c>
    </row>
    <row r="1671" spans="1:7" x14ac:dyDescent="0.25">
      <c r="A1671">
        <v>4</v>
      </c>
      <c r="B1671" t="s">
        <v>338</v>
      </c>
      <c r="C1671" t="s">
        <v>334</v>
      </c>
      <c r="D1671" s="41">
        <v>44564</v>
      </c>
      <c r="E1671">
        <v>87</v>
      </c>
      <c r="F1671">
        <v>81</v>
      </c>
      <c r="G1671">
        <v>23</v>
      </c>
    </row>
    <row r="1672" spans="1:7" x14ac:dyDescent="0.25">
      <c r="A1672">
        <v>5</v>
      </c>
      <c r="B1672" t="s">
        <v>339</v>
      </c>
      <c r="C1672" t="s">
        <v>325</v>
      </c>
      <c r="D1672" s="41">
        <v>44564</v>
      </c>
      <c r="E1672">
        <v>69</v>
      </c>
      <c r="F1672">
        <v>63</v>
      </c>
      <c r="G1672">
        <v>0</v>
      </c>
    </row>
    <row r="1673" spans="1:7" x14ac:dyDescent="0.25">
      <c r="A1673">
        <v>5</v>
      </c>
      <c r="B1673" t="s">
        <v>339</v>
      </c>
      <c r="C1673" t="s">
        <v>326</v>
      </c>
      <c r="D1673" s="41">
        <v>44564</v>
      </c>
      <c r="E1673">
        <v>84</v>
      </c>
      <c r="F1673">
        <v>78</v>
      </c>
      <c r="G1673">
        <v>18</v>
      </c>
    </row>
    <row r="1674" spans="1:7" x14ac:dyDescent="0.25">
      <c r="A1674">
        <v>5</v>
      </c>
      <c r="B1674" t="s">
        <v>339</v>
      </c>
      <c r="C1674" t="s">
        <v>327</v>
      </c>
      <c r="D1674" s="41">
        <v>44564</v>
      </c>
      <c r="E1674">
        <v>83</v>
      </c>
      <c r="F1674">
        <v>75</v>
      </c>
      <c r="G1674">
        <v>5</v>
      </c>
    </row>
    <row r="1675" spans="1:7" x14ac:dyDescent="0.25">
      <c r="A1675">
        <v>5</v>
      </c>
      <c r="B1675" t="s">
        <v>339</v>
      </c>
      <c r="C1675" t="s">
        <v>328</v>
      </c>
      <c r="D1675" s="41">
        <v>44564</v>
      </c>
      <c r="E1675">
        <v>81</v>
      </c>
      <c r="F1675">
        <v>74</v>
      </c>
      <c r="G1675">
        <v>8</v>
      </c>
    </row>
    <row r="1676" spans="1:7" x14ac:dyDescent="0.25">
      <c r="A1676">
        <v>5</v>
      </c>
      <c r="B1676" t="s">
        <v>339</v>
      </c>
      <c r="C1676" t="s">
        <v>329</v>
      </c>
      <c r="D1676" s="41">
        <v>44564</v>
      </c>
      <c r="E1676">
        <v>84</v>
      </c>
      <c r="F1676">
        <v>78</v>
      </c>
      <c r="G1676">
        <v>11</v>
      </c>
    </row>
    <row r="1677" spans="1:7" x14ac:dyDescent="0.25">
      <c r="A1677">
        <v>5</v>
      </c>
      <c r="B1677" t="s">
        <v>339</v>
      </c>
      <c r="C1677" t="s">
        <v>340</v>
      </c>
      <c r="D1677" s="41">
        <v>44564</v>
      </c>
      <c r="E1677">
        <v>23</v>
      </c>
      <c r="F1677">
        <v>0</v>
      </c>
      <c r="G1677">
        <v>0</v>
      </c>
    </row>
    <row r="1678" spans="1:7" x14ac:dyDescent="0.25">
      <c r="A1678">
        <v>5</v>
      </c>
      <c r="B1678" t="s">
        <v>339</v>
      </c>
      <c r="C1678" t="s">
        <v>330</v>
      </c>
      <c r="D1678" s="41">
        <v>44564</v>
      </c>
      <c r="E1678">
        <v>86</v>
      </c>
      <c r="F1678">
        <v>82</v>
      </c>
      <c r="G1678">
        <v>15</v>
      </c>
    </row>
    <row r="1679" spans="1:7" x14ac:dyDescent="0.25">
      <c r="A1679">
        <v>5</v>
      </c>
      <c r="B1679" t="s">
        <v>339</v>
      </c>
      <c r="C1679" t="s">
        <v>331</v>
      </c>
      <c r="D1679" s="41">
        <v>44564</v>
      </c>
      <c r="E1679">
        <v>87</v>
      </c>
      <c r="F1679">
        <v>84</v>
      </c>
      <c r="G1679">
        <v>29</v>
      </c>
    </row>
    <row r="1680" spans="1:7" x14ac:dyDescent="0.25">
      <c r="A1680">
        <v>5</v>
      </c>
      <c r="B1680" t="s">
        <v>339</v>
      </c>
      <c r="C1680" t="s">
        <v>341</v>
      </c>
      <c r="D1680" s="41">
        <v>44564</v>
      </c>
      <c r="E1680">
        <v>90</v>
      </c>
      <c r="F1680">
        <v>88</v>
      </c>
      <c r="G1680">
        <v>64</v>
      </c>
    </row>
    <row r="1681" spans="1:7" x14ac:dyDescent="0.25">
      <c r="A1681">
        <v>5</v>
      </c>
      <c r="B1681" t="s">
        <v>339</v>
      </c>
      <c r="C1681" t="s">
        <v>334</v>
      </c>
      <c r="D1681" s="41">
        <v>44564</v>
      </c>
      <c r="E1681">
        <v>75</v>
      </c>
      <c r="F1681">
        <v>68</v>
      </c>
      <c r="G1681">
        <v>16</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0C828-65DE-4D7C-B7A9-211FA520B02E}">
  <dimension ref="A1:S220"/>
  <sheetViews>
    <sheetView topLeftCell="A175" zoomScale="80" zoomScaleNormal="80" workbookViewId="0">
      <selection activeCell="A221" sqref="A221"/>
    </sheetView>
  </sheetViews>
  <sheetFormatPr defaultColWidth="9.140625" defaultRowHeight="15.75" x14ac:dyDescent="0.25"/>
  <cols>
    <col min="1" max="1" width="9.85546875" style="25" bestFit="1" customWidth="1"/>
    <col min="2" max="2" width="25.5703125" style="25" customWidth="1"/>
    <col min="3" max="3" width="30.5703125" style="25" customWidth="1"/>
    <col min="4" max="4" width="8.5703125" style="32" bestFit="1" customWidth="1"/>
    <col min="5" max="5" width="25.5703125" style="25" customWidth="1"/>
    <col min="6" max="6" width="34.28515625" style="25" bestFit="1" customWidth="1"/>
    <col min="7" max="7" width="10.140625" style="25" bestFit="1" customWidth="1"/>
    <col min="8" max="8" width="9.5703125" style="25" bestFit="1" customWidth="1"/>
    <col min="9" max="9" width="22" style="25" customWidth="1"/>
    <col min="10" max="10" width="23.42578125" style="25" customWidth="1"/>
    <col min="11" max="11" width="7.5703125" style="25" bestFit="1" customWidth="1"/>
    <col min="12" max="12" width="8" style="25" bestFit="1" customWidth="1"/>
    <col min="13" max="13" width="11" style="25" customWidth="1"/>
    <col min="14" max="14" width="14.7109375" style="25" customWidth="1"/>
    <col min="15" max="15" width="16.5703125" style="25" bestFit="1" customWidth="1"/>
    <col min="16" max="16" width="15.85546875" style="26" bestFit="1" customWidth="1"/>
    <col min="17" max="17" width="16.28515625" style="27" bestFit="1" customWidth="1"/>
    <col min="18" max="18" width="12.140625" style="28" bestFit="1" customWidth="1"/>
    <col min="19" max="16384" width="9.140625" style="25"/>
  </cols>
  <sheetData>
    <row r="1" spans="1:19" s="24" customFormat="1" x14ac:dyDescent="0.25">
      <c r="A1" s="16" t="s">
        <v>342</v>
      </c>
      <c r="B1" s="16" t="s">
        <v>343</v>
      </c>
      <c r="C1" s="16" t="s">
        <v>344</v>
      </c>
      <c r="D1" s="31" t="s">
        <v>345</v>
      </c>
      <c r="E1" s="16" t="s">
        <v>346</v>
      </c>
      <c r="F1" s="16" t="s">
        <v>347</v>
      </c>
      <c r="G1" s="16" t="s">
        <v>348</v>
      </c>
      <c r="H1" s="16" t="s">
        <v>349</v>
      </c>
      <c r="I1" s="16" t="s">
        <v>350</v>
      </c>
      <c r="J1" s="16" t="s">
        <v>351</v>
      </c>
      <c r="K1" s="16" t="s">
        <v>352</v>
      </c>
      <c r="L1" s="16" t="s">
        <v>353</v>
      </c>
      <c r="M1" s="16" t="s">
        <v>319</v>
      </c>
      <c r="N1" s="16" t="s">
        <v>354</v>
      </c>
      <c r="O1" s="16" t="s">
        <v>355</v>
      </c>
      <c r="P1" s="16" t="s">
        <v>356</v>
      </c>
      <c r="Q1" s="16" t="s">
        <v>357</v>
      </c>
      <c r="R1" s="17" t="s">
        <v>358</v>
      </c>
      <c r="S1" s="16" t="s">
        <v>359</v>
      </c>
    </row>
    <row r="2" spans="1:19" x14ac:dyDescent="0.25">
      <c r="A2" s="18">
        <v>1110</v>
      </c>
      <c r="B2" s="18" t="s">
        <v>242</v>
      </c>
      <c r="C2" s="18" t="s">
        <v>360</v>
      </c>
      <c r="D2" s="18">
        <v>111</v>
      </c>
      <c r="E2" s="18" t="s">
        <v>242</v>
      </c>
      <c r="F2" s="18" t="s">
        <v>361</v>
      </c>
      <c r="G2" s="18">
        <v>11</v>
      </c>
      <c r="H2" s="18" t="s">
        <v>362</v>
      </c>
      <c r="I2" s="18" t="s">
        <v>363</v>
      </c>
      <c r="J2" s="18" t="s">
        <v>364</v>
      </c>
      <c r="K2" s="18">
        <v>1</v>
      </c>
      <c r="L2" s="18" t="s">
        <v>365</v>
      </c>
      <c r="M2" s="18" t="s">
        <v>335</v>
      </c>
      <c r="N2" s="18" t="s">
        <v>366</v>
      </c>
      <c r="O2" s="19" t="s">
        <v>367</v>
      </c>
      <c r="P2" s="20">
        <v>15531</v>
      </c>
      <c r="Q2" s="21">
        <v>8043.8</v>
      </c>
      <c r="R2" s="22">
        <v>1.930803848927124</v>
      </c>
      <c r="S2" s="23">
        <v>0.39023328826218601</v>
      </c>
    </row>
    <row r="3" spans="1:19" x14ac:dyDescent="0.25">
      <c r="A3" s="18">
        <v>1120</v>
      </c>
      <c r="B3" s="18" t="s">
        <v>243</v>
      </c>
      <c r="C3" s="18" t="s">
        <v>368</v>
      </c>
      <c r="D3" s="18">
        <v>112</v>
      </c>
      <c r="E3" s="18" t="s">
        <v>243</v>
      </c>
      <c r="F3" s="18" t="s">
        <v>369</v>
      </c>
      <c r="G3" s="18">
        <v>11</v>
      </c>
      <c r="H3" s="18" t="s">
        <v>362</v>
      </c>
      <c r="I3" s="18" t="s">
        <v>363</v>
      </c>
      <c r="J3" s="18" t="s">
        <v>364</v>
      </c>
      <c r="K3" s="18">
        <v>1</v>
      </c>
      <c r="L3" s="18" t="s">
        <v>365</v>
      </c>
      <c r="M3" s="18" t="s">
        <v>335</v>
      </c>
      <c r="N3" s="18" t="s">
        <v>366</v>
      </c>
      <c r="O3" s="19" t="s">
        <v>370</v>
      </c>
      <c r="P3" s="20">
        <v>26248</v>
      </c>
      <c r="Q3" s="21">
        <v>4473.71</v>
      </c>
      <c r="R3" s="22">
        <v>5.8671661775126234</v>
      </c>
      <c r="S3" s="23">
        <v>0.37899740551661099</v>
      </c>
    </row>
    <row r="4" spans="1:19" x14ac:dyDescent="0.25">
      <c r="A4" s="18">
        <v>1130</v>
      </c>
      <c r="B4" s="18" t="s">
        <v>244</v>
      </c>
      <c r="C4" s="18" t="s">
        <v>371</v>
      </c>
      <c r="D4" s="18">
        <v>113</v>
      </c>
      <c r="E4" s="18" t="s">
        <v>244</v>
      </c>
      <c r="F4" s="18" t="s">
        <v>372</v>
      </c>
      <c r="G4" s="18">
        <v>11</v>
      </c>
      <c r="H4" s="18" t="s">
        <v>362</v>
      </c>
      <c r="I4" s="18" t="s">
        <v>363</v>
      </c>
      <c r="J4" s="18" t="s">
        <v>364</v>
      </c>
      <c r="K4" s="18">
        <v>1</v>
      </c>
      <c r="L4" s="18" t="s">
        <v>365</v>
      </c>
      <c r="M4" s="18" t="s">
        <v>335</v>
      </c>
      <c r="N4" s="18" t="s">
        <v>366</v>
      </c>
      <c r="O4" s="19" t="s">
        <v>373</v>
      </c>
      <c r="P4" s="20">
        <v>9178</v>
      </c>
      <c r="Q4" s="21">
        <v>4345.66</v>
      </c>
      <c r="R4" s="22">
        <v>2.1119921945113056</v>
      </c>
      <c r="S4" s="23">
        <v>0.41428870124210099</v>
      </c>
    </row>
    <row r="5" spans="1:19" x14ac:dyDescent="0.25">
      <c r="A5" s="18">
        <v>1140</v>
      </c>
      <c r="B5" s="18" t="s">
        <v>245</v>
      </c>
      <c r="C5" s="18" t="s">
        <v>374</v>
      </c>
      <c r="D5" s="18">
        <v>114</v>
      </c>
      <c r="E5" s="18" t="s">
        <v>245</v>
      </c>
      <c r="F5" s="18" t="s">
        <v>375</v>
      </c>
      <c r="G5" s="18">
        <v>11</v>
      </c>
      <c r="H5" s="18" t="s">
        <v>362</v>
      </c>
      <c r="I5" s="18" t="s">
        <v>363</v>
      </c>
      <c r="J5" s="18" t="s">
        <v>364</v>
      </c>
      <c r="K5" s="18">
        <v>1</v>
      </c>
      <c r="L5" s="18" t="s">
        <v>365</v>
      </c>
      <c r="M5" s="18" t="s">
        <v>335</v>
      </c>
      <c r="N5" s="18" t="s">
        <v>366</v>
      </c>
      <c r="O5" s="19" t="s">
        <v>373</v>
      </c>
      <c r="P5" s="20">
        <v>9487</v>
      </c>
      <c r="Q5" s="21">
        <v>10980.52</v>
      </c>
      <c r="R5" s="22">
        <v>0.8639845836080623</v>
      </c>
      <c r="S5" s="23">
        <v>0.44958853167492302</v>
      </c>
    </row>
    <row r="6" spans="1:19" x14ac:dyDescent="0.25">
      <c r="A6" s="18">
        <v>1150</v>
      </c>
      <c r="B6" s="18" t="s">
        <v>246</v>
      </c>
      <c r="C6" s="18" t="s">
        <v>376</v>
      </c>
      <c r="D6" s="18">
        <v>115</v>
      </c>
      <c r="E6" s="18" t="s">
        <v>246</v>
      </c>
      <c r="F6" s="18" t="s">
        <v>377</v>
      </c>
      <c r="G6" s="18">
        <v>11</v>
      </c>
      <c r="H6" s="18" t="s">
        <v>362</v>
      </c>
      <c r="I6" s="18" t="s">
        <v>363</v>
      </c>
      <c r="J6" s="18" t="s">
        <v>364</v>
      </c>
      <c r="K6" s="18">
        <v>1</v>
      </c>
      <c r="L6" s="18" t="s">
        <v>365</v>
      </c>
      <c r="M6" s="18" t="s">
        <v>335</v>
      </c>
      <c r="N6" s="18" t="s">
        <v>366</v>
      </c>
      <c r="O6" s="19" t="s">
        <v>373</v>
      </c>
      <c r="P6" s="20">
        <v>12634</v>
      </c>
      <c r="Q6" s="21">
        <v>3793.89</v>
      </c>
      <c r="R6" s="22">
        <v>3.3300912783449177</v>
      </c>
      <c r="S6" s="23">
        <v>0.41549507677695102</v>
      </c>
    </row>
    <row r="7" spans="1:19" x14ac:dyDescent="0.25">
      <c r="A7" s="18">
        <v>1160</v>
      </c>
      <c r="B7" s="18" t="s">
        <v>247</v>
      </c>
      <c r="C7" s="18" t="s">
        <v>378</v>
      </c>
      <c r="D7" s="18">
        <v>116</v>
      </c>
      <c r="E7" s="18" t="s">
        <v>247</v>
      </c>
      <c r="F7" s="18" t="s">
        <v>379</v>
      </c>
      <c r="G7" s="18">
        <v>11</v>
      </c>
      <c r="H7" s="18" t="s">
        <v>362</v>
      </c>
      <c r="I7" s="18" t="s">
        <v>363</v>
      </c>
      <c r="J7" s="18" t="s">
        <v>364</v>
      </c>
      <c r="K7" s="18">
        <v>1</v>
      </c>
      <c r="L7" s="18" t="s">
        <v>365</v>
      </c>
      <c r="M7" s="18" t="s">
        <v>335</v>
      </c>
      <c r="N7" s="18" t="s">
        <v>366</v>
      </c>
      <c r="O7" s="19" t="s">
        <v>373</v>
      </c>
      <c r="P7" s="20">
        <v>6851</v>
      </c>
      <c r="Q7" s="21">
        <v>13347.11</v>
      </c>
      <c r="R7" s="22">
        <v>0.51329463831496103</v>
      </c>
      <c r="S7" s="23">
        <v>0.46796701211502001</v>
      </c>
    </row>
    <row r="8" spans="1:19" x14ac:dyDescent="0.25">
      <c r="A8" s="18">
        <v>1210</v>
      </c>
      <c r="B8" s="18" t="s">
        <v>248</v>
      </c>
      <c r="C8" s="18" t="s">
        <v>380</v>
      </c>
      <c r="D8" s="18">
        <v>121</v>
      </c>
      <c r="E8" s="18" t="s">
        <v>248</v>
      </c>
      <c r="F8" s="18" t="s">
        <v>381</v>
      </c>
      <c r="G8" s="18">
        <v>12</v>
      </c>
      <c r="H8" s="18" t="s">
        <v>382</v>
      </c>
      <c r="I8" s="18" t="s">
        <v>383</v>
      </c>
      <c r="J8" s="18" t="s">
        <v>384</v>
      </c>
      <c r="K8" s="18">
        <v>1</v>
      </c>
      <c r="L8" s="18" t="s">
        <v>365</v>
      </c>
      <c r="M8" s="18" t="s">
        <v>335</v>
      </c>
      <c r="N8" s="18" t="s">
        <v>366</v>
      </c>
      <c r="O8" s="19" t="s">
        <v>373</v>
      </c>
      <c r="P8" s="20">
        <v>3209</v>
      </c>
      <c r="Q8" s="21">
        <v>6543.23</v>
      </c>
      <c r="R8" s="22">
        <v>0.49043056716636896</v>
      </c>
      <c r="S8" s="23">
        <v>0.455498909317545</v>
      </c>
    </row>
    <row r="9" spans="1:19" x14ac:dyDescent="0.25">
      <c r="A9" s="18">
        <v>1220</v>
      </c>
      <c r="B9" s="18" t="s">
        <v>249</v>
      </c>
      <c r="C9" s="18" t="s">
        <v>385</v>
      </c>
      <c r="D9" s="18">
        <v>122</v>
      </c>
      <c r="E9" s="18" t="s">
        <v>249</v>
      </c>
      <c r="F9" s="18" t="s">
        <v>386</v>
      </c>
      <c r="G9" s="18">
        <v>12</v>
      </c>
      <c r="H9" s="18" t="s">
        <v>382</v>
      </c>
      <c r="I9" s="18" t="s">
        <v>383</v>
      </c>
      <c r="J9" s="18" t="s">
        <v>384</v>
      </c>
      <c r="K9" s="18">
        <v>1</v>
      </c>
      <c r="L9" s="18" t="s">
        <v>365</v>
      </c>
      <c r="M9" s="18" t="s">
        <v>335</v>
      </c>
      <c r="N9" s="18" t="s">
        <v>366</v>
      </c>
      <c r="O9" s="19" t="s">
        <v>373</v>
      </c>
      <c r="P9" s="20">
        <v>25523</v>
      </c>
      <c r="Q9" s="21">
        <v>4809.42</v>
      </c>
      <c r="R9" s="22">
        <v>5.3068769207097732</v>
      </c>
      <c r="S9" s="23">
        <v>0.39757021118207098</v>
      </c>
    </row>
    <row r="10" spans="1:19" x14ac:dyDescent="0.25">
      <c r="A10" s="18">
        <v>1230</v>
      </c>
      <c r="B10" s="18" t="s">
        <v>250</v>
      </c>
      <c r="C10" s="18" t="s">
        <v>387</v>
      </c>
      <c r="D10" s="18">
        <v>123</v>
      </c>
      <c r="E10" s="18" t="s">
        <v>250</v>
      </c>
      <c r="F10" s="18" t="s">
        <v>388</v>
      </c>
      <c r="G10" s="18">
        <v>12</v>
      </c>
      <c r="H10" s="18" t="s">
        <v>382</v>
      </c>
      <c r="I10" s="18" t="s">
        <v>383</v>
      </c>
      <c r="J10" s="18" t="s">
        <v>384</v>
      </c>
      <c r="K10" s="18">
        <v>1</v>
      </c>
      <c r="L10" s="18" t="s">
        <v>365</v>
      </c>
      <c r="M10" s="18" t="s">
        <v>335</v>
      </c>
      <c r="N10" s="18" t="s">
        <v>366</v>
      </c>
      <c r="O10" s="19" t="s">
        <v>367</v>
      </c>
      <c r="P10" s="20">
        <v>13710</v>
      </c>
      <c r="Q10" s="21">
        <v>1942.58</v>
      </c>
      <c r="R10" s="22">
        <v>7.0576243964212546</v>
      </c>
      <c r="S10" s="23">
        <v>0.38560016776075901</v>
      </c>
    </row>
    <row r="11" spans="1:19" x14ac:dyDescent="0.25">
      <c r="A11" s="18">
        <v>1240</v>
      </c>
      <c r="B11" s="18" t="s">
        <v>251</v>
      </c>
      <c r="C11" s="18" t="s">
        <v>389</v>
      </c>
      <c r="D11" s="18">
        <v>124</v>
      </c>
      <c r="E11" s="18" t="s">
        <v>251</v>
      </c>
      <c r="F11" s="18" t="s">
        <v>390</v>
      </c>
      <c r="G11" s="18">
        <v>12</v>
      </c>
      <c r="H11" s="18" t="s">
        <v>382</v>
      </c>
      <c r="I11" s="18" t="s">
        <v>383</v>
      </c>
      <c r="J11" s="18" t="s">
        <v>384</v>
      </c>
      <c r="K11" s="18">
        <v>1</v>
      </c>
      <c r="L11" s="18" t="s">
        <v>365</v>
      </c>
      <c r="M11" s="18" t="s">
        <v>335</v>
      </c>
      <c r="N11" s="18" t="s">
        <v>366</v>
      </c>
      <c r="O11" s="19" t="s">
        <v>373</v>
      </c>
      <c r="P11" s="20">
        <v>4501</v>
      </c>
      <c r="Q11" s="21">
        <v>7391.98</v>
      </c>
      <c r="R11" s="22">
        <v>0.60890316261678201</v>
      </c>
      <c r="S11" s="23">
        <v>0.46683385914241399</v>
      </c>
    </row>
    <row r="12" spans="1:19" x14ac:dyDescent="0.25">
      <c r="A12" s="18">
        <v>1250</v>
      </c>
      <c r="B12" s="18" t="s">
        <v>252</v>
      </c>
      <c r="C12" s="18" t="s">
        <v>391</v>
      </c>
      <c r="D12" s="18">
        <v>125</v>
      </c>
      <c r="E12" s="18" t="s">
        <v>252</v>
      </c>
      <c r="F12" s="18" t="s">
        <v>392</v>
      </c>
      <c r="G12" s="18">
        <v>12</v>
      </c>
      <c r="H12" s="18" t="s">
        <v>382</v>
      </c>
      <c r="I12" s="18" t="s">
        <v>383</v>
      </c>
      <c r="J12" s="18" t="s">
        <v>384</v>
      </c>
      <c r="K12" s="18">
        <v>1</v>
      </c>
      <c r="L12" s="18" t="s">
        <v>365</v>
      </c>
      <c r="M12" s="18" t="s">
        <v>335</v>
      </c>
      <c r="N12" s="18" t="s">
        <v>366</v>
      </c>
      <c r="O12" s="19" t="s">
        <v>370</v>
      </c>
      <c r="P12" s="20">
        <v>19367</v>
      </c>
      <c r="Q12" s="21">
        <v>1131.23</v>
      </c>
      <c r="R12" s="22">
        <v>17.120302679384388</v>
      </c>
      <c r="S12" s="23">
        <v>0.38219875561522199</v>
      </c>
    </row>
    <row r="13" spans="1:19" x14ac:dyDescent="0.25">
      <c r="A13" s="18">
        <v>1260</v>
      </c>
      <c r="B13" s="18" t="s">
        <v>83</v>
      </c>
      <c r="C13" s="18" t="s">
        <v>393</v>
      </c>
      <c r="D13" s="18">
        <v>126</v>
      </c>
      <c r="E13" s="18" t="s">
        <v>83</v>
      </c>
      <c r="F13" s="18" t="s">
        <v>394</v>
      </c>
      <c r="G13" s="18">
        <v>12</v>
      </c>
      <c r="H13" s="18" t="s">
        <v>382</v>
      </c>
      <c r="I13" s="18" t="s">
        <v>383</v>
      </c>
      <c r="J13" s="18" t="s">
        <v>384</v>
      </c>
      <c r="K13" s="18">
        <v>1</v>
      </c>
      <c r="L13" s="18" t="s">
        <v>365</v>
      </c>
      <c r="M13" s="18" t="s">
        <v>335</v>
      </c>
      <c r="N13" s="18" t="s">
        <v>366</v>
      </c>
      <c r="O13" s="19" t="s">
        <v>373</v>
      </c>
      <c r="P13" s="20">
        <v>8611</v>
      </c>
      <c r="Q13" s="21">
        <v>2691.95</v>
      </c>
      <c r="R13" s="22">
        <v>3.1987964115232455</v>
      </c>
      <c r="S13" s="23">
        <v>0.42153898501916098</v>
      </c>
    </row>
    <row r="14" spans="1:19" x14ac:dyDescent="0.25">
      <c r="A14" s="18">
        <v>1270</v>
      </c>
      <c r="B14" s="18" t="s">
        <v>84</v>
      </c>
      <c r="C14" s="18" t="s">
        <v>395</v>
      </c>
      <c r="D14" s="18">
        <v>127</v>
      </c>
      <c r="E14" s="18" t="s">
        <v>84</v>
      </c>
      <c r="F14" s="18" t="s">
        <v>396</v>
      </c>
      <c r="G14" s="18">
        <v>12</v>
      </c>
      <c r="H14" s="18" t="s">
        <v>382</v>
      </c>
      <c r="I14" s="18" t="s">
        <v>383</v>
      </c>
      <c r="J14" s="18" t="s">
        <v>384</v>
      </c>
      <c r="K14" s="18">
        <v>1</v>
      </c>
      <c r="L14" s="18" t="s">
        <v>365</v>
      </c>
      <c r="M14" s="18" t="s">
        <v>335</v>
      </c>
      <c r="N14" s="18" t="s">
        <v>366</v>
      </c>
      <c r="O14" s="19" t="s">
        <v>373</v>
      </c>
      <c r="P14" s="20">
        <v>3469</v>
      </c>
      <c r="Q14" s="21">
        <v>4347.28</v>
      </c>
      <c r="R14" s="22">
        <v>0.7979702250602676</v>
      </c>
      <c r="S14" s="23">
        <v>0.37123162294609302</v>
      </c>
    </row>
    <row r="15" spans="1:19" x14ac:dyDescent="0.25">
      <c r="A15" s="18">
        <v>1310</v>
      </c>
      <c r="B15" s="18" t="s">
        <v>87</v>
      </c>
      <c r="C15" s="18" t="s">
        <v>397</v>
      </c>
      <c r="D15" s="18">
        <v>131</v>
      </c>
      <c r="E15" s="18" t="s">
        <v>87</v>
      </c>
      <c r="F15" s="18" t="s">
        <v>398</v>
      </c>
      <c r="G15" s="18">
        <v>13</v>
      </c>
      <c r="H15" s="18" t="s">
        <v>399</v>
      </c>
      <c r="I15" s="18" t="s">
        <v>400</v>
      </c>
      <c r="J15" s="18" t="s">
        <v>401</v>
      </c>
      <c r="K15" s="18">
        <v>1</v>
      </c>
      <c r="L15" s="18" t="s">
        <v>365</v>
      </c>
      <c r="M15" s="18" t="s">
        <v>335</v>
      </c>
      <c r="N15" s="18" t="s">
        <v>366</v>
      </c>
      <c r="O15" s="19" t="s">
        <v>367</v>
      </c>
      <c r="P15" s="20">
        <v>19231</v>
      </c>
      <c r="Q15" s="21">
        <v>1304.3399999999999</v>
      </c>
      <c r="R15" s="22">
        <v>14.743855129797446</v>
      </c>
      <c r="S15" s="23">
        <v>0.324071722739327</v>
      </c>
    </row>
    <row r="16" spans="1:19" x14ac:dyDescent="0.25">
      <c r="A16" s="18">
        <v>1320</v>
      </c>
      <c r="B16" s="18" t="s">
        <v>89</v>
      </c>
      <c r="C16" s="18" t="s">
        <v>402</v>
      </c>
      <c r="D16" s="18">
        <v>132</v>
      </c>
      <c r="E16" s="18" t="s">
        <v>89</v>
      </c>
      <c r="F16" s="18" t="s">
        <v>403</v>
      </c>
      <c r="G16" s="18">
        <v>13</v>
      </c>
      <c r="H16" s="18" t="s">
        <v>399</v>
      </c>
      <c r="I16" s="18" t="s">
        <v>400</v>
      </c>
      <c r="J16" s="18" t="s">
        <v>401</v>
      </c>
      <c r="K16" s="18">
        <v>1</v>
      </c>
      <c r="L16" s="18" t="s">
        <v>365</v>
      </c>
      <c r="M16" s="18" t="s">
        <v>335</v>
      </c>
      <c r="N16" s="18" t="s">
        <v>366</v>
      </c>
      <c r="O16" s="19" t="s">
        <v>404</v>
      </c>
      <c r="P16" s="20">
        <v>41799</v>
      </c>
      <c r="Q16" s="21">
        <v>1562.86</v>
      </c>
      <c r="R16" s="22">
        <v>26.745197906402367</v>
      </c>
      <c r="S16" s="23">
        <v>0.29492642407713099</v>
      </c>
    </row>
    <row r="17" spans="1:19" x14ac:dyDescent="0.25">
      <c r="A17" s="18">
        <v>1330</v>
      </c>
      <c r="B17" s="18" t="s">
        <v>91</v>
      </c>
      <c r="C17" s="18" t="s">
        <v>405</v>
      </c>
      <c r="D17" s="18">
        <v>133</v>
      </c>
      <c r="E17" s="18" t="s">
        <v>91</v>
      </c>
      <c r="F17" s="18" t="s">
        <v>406</v>
      </c>
      <c r="G17" s="18">
        <v>13</v>
      </c>
      <c r="H17" s="18" t="s">
        <v>399</v>
      </c>
      <c r="I17" s="18" t="s">
        <v>400</v>
      </c>
      <c r="J17" s="18" t="s">
        <v>401</v>
      </c>
      <c r="K17" s="18">
        <v>1</v>
      </c>
      <c r="L17" s="18" t="s">
        <v>365</v>
      </c>
      <c r="M17" s="18" t="s">
        <v>335</v>
      </c>
      <c r="N17" s="18" t="s">
        <v>366</v>
      </c>
      <c r="O17" s="19" t="s">
        <v>373</v>
      </c>
      <c r="P17" s="20">
        <v>5101</v>
      </c>
      <c r="Q17" s="21">
        <v>2479.9299999999998</v>
      </c>
      <c r="R17" s="22">
        <v>2.0569128967349886</v>
      </c>
      <c r="S17" s="23">
        <v>0.33551052734757902</v>
      </c>
    </row>
    <row r="18" spans="1:19" x14ac:dyDescent="0.25">
      <c r="A18" s="18">
        <v>1340</v>
      </c>
      <c r="B18" s="18" t="s">
        <v>93</v>
      </c>
      <c r="C18" s="18" t="s">
        <v>407</v>
      </c>
      <c r="D18" s="18">
        <v>134</v>
      </c>
      <c r="E18" s="18" t="s">
        <v>93</v>
      </c>
      <c r="F18" s="18" t="s">
        <v>408</v>
      </c>
      <c r="G18" s="18">
        <v>13</v>
      </c>
      <c r="H18" s="18" t="s">
        <v>399</v>
      </c>
      <c r="I18" s="18" t="s">
        <v>400</v>
      </c>
      <c r="J18" s="18" t="s">
        <v>401</v>
      </c>
      <c r="K18" s="18">
        <v>1</v>
      </c>
      <c r="L18" s="18" t="s">
        <v>365</v>
      </c>
      <c r="M18" s="18" t="s">
        <v>335</v>
      </c>
      <c r="N18" s="18" t="s">
        <v>366</v>
      </c>
      <c r="O18" s="19" t="s">
        <v>367</v>
      </c>
      <c r="P18" s="20">
        <v>4781</v>
      </c>
      <c r="Q18" s="21">
        <v>4826.04</v>
      </c>
      <c r="R18" s="22">
        <v>0.99066729658270547</v>
      </c>
      <c r="S18" s="23">
        <v>0.32933235724743798</v>
      </c>
    </row>
    <row r="19" spans="1:19" x14ac:dyDescent="0.25">
      <c r="A19" s="18">
        <v>1350</v>
      </c>
      <c r="B19" s="18" t="s">
        <v>95</v>
      </c>
      <c r="C19" s="18" t="s">
        <v>409</v>
      </c>
      <c r="D19" s="18">
        <v>135</v>
      </c>
      <c r="E19" s="18" t="s">
        <v>95</v>
      </c>
      <c r="F19" s="18" t="s">
        <v>410</v>
      </c>
      <c r="G19" s="18">
        <v>13</v>
      </c>
      <c r="H19" s="18" t="s">
        <v>399</v>
      </c>
      <c r="I19" s="18" t="s">
        <v>400</v>
      </c>
      <c r="J19" s="18" t="s">
        <v>401</v>
      </c>
      <c r="K19" s="18">
        <v>1</v>
      </c>
      <c r="L19" s="18" t="s">
        <v>365</v>
      </c>
      <c r="M19" s="18" t="s">
        <v>335</v>
      </c>
      <c r="N19" s="18" t="s">
        <v>366</v>
      </c>
      <c r="O19" s="19" t="s">
        <v>367</v>
      </c>
      <c r="P19" s="20">
        <v>10220</v>
      </c>
      <c r="Q19" s="21">
        <v>263.75</v>
      </c>
      <c r="R19" s="22">
        <v>38.748815165876778</v>
      </c>
      <c r="S19" s="23">
        <v>0.28704777886497101</v>
      </c>
    </row>
    <row r="20" spans="1:19" x14ac:dyDescent="0.25">
      <c r="A20" s="18">
        <v>1361</v>
      </c>
      <c r="B20" s="18" t="s">
        <v>97</v>
      </c>
      <c r="C20" s="18" t="s">
        <v>411</v>
      </c>
      <c r="D20" s="18">
        <v>136</v>
      </c>
      <c r="E20" s="18" t="s">
        <v>253</v>
      </c>
      <c r="F20" s="18" t="s">
        <v>412</v>
      </c>
      <c r="G20" s="18">
        <v>13</v>
      </c>
      <c r="H20" s="18" t="s">
        <v>399</v>
      </c>
      <c r="I20" s="18" t="s">
        <v>400</v>
      </c>
      <c r="J20" s="18" t="s">
        <v>401</v>
      </c>
      <c r="K20" s="18">
        <v>1</v>
      </c>
      <c r="L20" s="18" t="s">
        <v>365</v>
      </c>
      <c r="M20" s="18" t="s">
        <v>335</v>
      </c>
      <c r="N20" s="18" t="s">
        <v>366</v>
      </c>
      <c r="O20" s="19" t="s">
        <v>404</v>
      </c>
      <c r="P20" s="20">
        <v>53266</v>
      </c>
      <c r="Q20" s="21">
        <v>190.64</v>
      </c>
      <c r="R20" s="22">
        <v>279.4062106588334</v>
      </c>
      <c r="S20" s="23">
        <v>0.27161180865843099</v>
      </c>
    </row>
    <row r="21" spans="1:19" x14ac:dyDescent="0.25">
      <c r="A21" s="18">
        <v>1362</v>
      </c>
      <c r="B21" s="18" t="s">
        <v>99</v>
      </c>
      <c r="C21" s="18" t="s">
        <v>413</v>
      </c>
      <c r="D21" s="18">
        <v>136</v>
      </c>
      <c r="E21" s="18" t="s">
        <v>253</v>
      </c>
      <c r="F21" s="18" t="s">
        <v>412</v>
      </c>
      <c r="G21" s="18">
        <v>13</v>
      </c>
      <c r="H21" s="18" t="s">
        <v>399</v>
      </c>
      <c r="I21" s="18" t="s">
        <v>400</v>
      </c>
      <c r="J21" s="18" t="s">
        <v>401</v>
      </c>
      <c r="K21" s="18">
        <v>1</v>
      </c>
      <c r="L21" s="18" t="s">
        <v>365</v>
      </c>
      <c r="M21" s="18" t="s">
        <v>335</v>
      </c>
      <c r="N21" s="18" t="s">
        <v>366</v>
      </c>
      <c r="O21" s="19" t="s">
        <v>373</v>
      </c>
      <c r="P21" s="20">
        <v>13583</v>
      </c>
      <c r="Q21" s="21">
        <v>5394.88</v>
      </c>
      <c r="R21" s="22">
        <v>2.5177575775550149</v>
      </c>
      <c r="S21" s="23">
        <v>0.29166642862401598</v>
      </c>
    </row>
    <row r="22" spans="1:19" x14ac:dyDescent="0.25">
      <c r="A22" s="18">
        <v>1371</v>
      </c>
      <c r="B22" s="18" t="s">
        <v>101</v>
      </c>
      <c r="C22" s="18" t="s">
        <v>414</v>
      </c>
      <c r="D22" s="18">
        <v>137</v>
      </c>
      <c r="E22" s="18" t="s">
        <v>254</v>
      </c>
      <c r="F22" s="18" t="s">
        <v>415</v>
      </c>
      <c r="G22" s="18">
        <v>13</v>
      </c>
      <c r="H22" s="18" t="s">
        <v>399</v>
      </c>
      <c r="I22" s="18" t="s">
        <v>400</v>
      </c>
      <c r="J22" s="18" t="s">
        <v>401</v>
      </c>
      <c r="K22" s="18">
        <v>1</v>
      </c>
      <c r="L22" s="18" t="s">
        <v>365</v>
      </c>
      <c r="M22" s="18" t="s">
        <v>335</v>
      </c>
      <c r="N22" s="18" t="s">
        <v>366</v>
      </c>
      <c r="O22" s="19" t="s">
        <v>367</v>
      </c>
      <c r="P22" s="20">
        <v>8720</v>
      </c>
      <c r="Q22" s="21">
        <v>2324.37</v>
      </c>
      <c r="R22" s="22">
        <v>3.7515541845747453</v>
      </c>
      <c r="S22" s="23">
        <v>0.27699865825688103</v>
      </c>
    </row>
    <row r="23" spans="1:19" x14ac:dyDescent="0.25">
      <c r="A23" s="18">
        <v>1372</v>
      </c>
      <c r="B23" s="18" t="s">
        <v>103</v>
      </c>
      <c r="C23" s="18" t="s">
        <v>416</v>
      </c>
      <c r="D23" s="18">
        <v>137</v>
      </c>
      <c r="E23" s="18" t="s">
        <v>254</v>
      </c>
      <c r="F23" s="18" t="s">
        <v>415</v>
      </c>
      <c r="G23" s="18">
        <v>13</v>
      </c>
      <c r="H23" s="18" t="s">
        <v>399</v>
      </c>
      <c r="I23" s="18" t="s">
        <v>400</v>
      </c>
      <c r="J23" s="18" t="s">
        <v>401</v>
      </c>
      <c r="K23" s="18">
        <v>1</v>
      </c>
      <c r="L23" s="18" t="s">
        <v>365</v>
      </c>
      <c r="M23" s="18" t="s">
        <v>335</v>
      </c>
      <c r="N23" s="18" t="s">
        <v>366</v>
      </c>
      <c r="O23" s="19" t="s">
        <v>417</v>
      </c>
      <c r="P23" s="20">
        <v>41482</v>
      </c>
      <c r="Q23" s="21">
        <v>127.39</v>
      </c>
      <c r="R23" s="22">
        <v>325.62995525551457</v>
      </c>
      <c r="S23" s="23">
        <v>0.25217185285184002</v>
      </c>
    </row>
    <row r="24" spans="1:19" x14ac:dyDescent="0.25">
      <c r="A24" s="18">
        <v>1373</v>
      </c>
      <c r="B24" s="18" t="s">
        <v>106</v>
      </c>
      <c r="C24" s="18" t="s">
        <v>418</v>
      </c>
      <c r="D24" s="18">
        <v>137</v>
      </c>
      <c r="E24" s="18" t="s">
        <v>254</v>
      </c>
      <c r="F24" s="18" t="s">
        <v>415</v>
      </c>
      <c r="G24" s="18">
        <v>13</v>
      </c>
      <c r="H24" s="18" t="s">
        <v>399</v>
      </c>
      <c r="I24" s="18" t="s">
        <v>400</v>
      </c>
      <c r="J24" s="18" t="s">
        <v>401</v>
      </c>
      <c r="K24" s="18">
        <v>1</v>
      </c>
      <c r="L24" s="18" t="s">
        <v>365</v>
      </c>
      <c r="M24" s="18" t="s">
        <v>335</v>
      </c>
      <c r="N24" s="18" t="s">
        <v>366</v>
      </c>
      <c r="O24" s="19" t="s">
        <v>373</v>
      </c>
      <c r="P24" s="20">
        <v>12922</v>
      </c>
      <c r="Q24" s="21">
        <v>162.37</v>
      </c>
      <c r="R24" s="22">
        <v>79.583666933546837</v>
      </c>
      <c r="S24" s="23">
        <v>0.28339999999999999</v>
      </c>
    </row>
    <row r="25" spans="1:19" x14ac:dyDescent="0.25">
      <c r="A25" s="18">
        <v>1374</v>
      </c>
      <c r="B25" s="18" t="s">
        <v>108</v>
      </c>
      <c r="C25" s="18" t="s">
        <v>419</v>
      </c>
      <c r="D25" s="18">
        <v>137</v>
      </c>
      <c r="E25" s="18" t="s">
        <v>254</v>
      </c>
      <c r="F25" s="18" t="s">
        <v>415</v>
      </c>
      <c r="G25" s="18">
        <v>13</v>
      </c>
      <c r="H25" s="18" t="s">
        <v>399</v>
      </c>
      <c r="I25" s="18" t="s">
        <v>400</v>
      </c>
      <c r="J25" s="18" t="s">
        <v>401</v>
      </c>
      <c r="K25" s="18">
        <v>1</v>
      </c>
      <c r="L25" s="18" t="s">
        <v>365</v>
      </c>
      <c r="M25" s="18" t="s">
        <v>335</v>
      </c>
      <c r="N25" s="18" t="s">
        <v>366</v>
      </c>
      <c r="O25" s="19" t="s">
        <v>417</v>
      </c>
      <c r="P25" s="20">
        <v>33401</v>
      </c>
      <c r="Q25" s="21">
        <v>125.72</v>
      </c>
      <c r="R25" s="22">
        <v>265.67769646834233</v>
      </c>
      <c r="S25" s="23">
        <v>0.24095731864315401</v>
      </c>
    </row>
    <row r="26" spans="1:19" x14ac:dyDescent="0.25">
      <c r="A26" s="18">
        <v>1375</v>
      </c>
      <c r="B26" s="18" t="s">
        <v>110</v>
      </c>
      <c r="C26" s="18" t="s">
        <v>420</v>
      </c>
      <c r="D26" s="18">
        <v>137</v>
      </c>
      <c r="E26" s="18" t="s">
        <v>254</v>
      </c>
      <c r="F26" s="18" t="s">
        <v>415</v>
      </c>
      <c r="G26" s="18">
        <v>13</v>
      </c>
      <c r="H26" s="18" t="s">
        <v>399</v>
      </c>
      <c r="I26" s="18" t="s">
        <v>400</v>
      </c>
      <c r="J26" s="18" t="s">
        <v>401</v>
      </c>
      <c r="K26" s="18">
        <v>1</v>
      </c>
      <c r="L26" s="18" t="s">
        <v>365</v>
      </c>
      <c r="M26" s="18" t="s">
        <v>335</v>
      </c>
      <c r="N26" s="18" t="s">
        <v>366</v>
      </c>
      <c r="O26" s="19" t="s">
        <v>417</v>
      </c>
      <c r="P26" s="20">
        <v>38661</v>
      </c>
      <c r="Q26" s="21">
        <v>38.17</v>
      </c>
      <c r="R26" s="22">
        <v>1012.86350537071</v>
      </c>
      <c r="S26" s="23">
        <v>0.23719999999999999</v>
      </c>
    </row>
    <row r="27" spans="1:19" x14ac:dyDescent="0.25">
      <c r="A27" s="18">
        <v>1376</v>
      </c>
      <c r="B27" s="18" t="s">
        <v>112</v>
      </c>
      <c r="C27" s="18" t="s">
        <v>421</v>
      </c>
      <c r="D27" s="18">
        <v>137</v>
      </c>
      <c r="E27" s="18" t="s">
        <v>254</v>
      </c>
      <c r="F27" s="18" t="s">
        <v>415</v>
      </c>
      <c r="G27" s="18">
        <v>13</v>
      </c>
      <c r="H27" s="18" t="s">
        <v>399</v>
      </c>
      <c r="I27" s="18" t="s">
        <v>400</v>
      </c>
      <c r="J27" s="18" t="s">
        <v>401</v>
      </c>
      <c r="K27" s="18">
        <v>1</v>
      </c>
      <c r="L27" s="18" t="s">
        <v>365</v>
      </c>
      <c r="M27" s="18" t="s">
        <v>335</v>
      </c>
      <c r="N27" s="18" t="s">
        <v>366</v>
      </c>
      <c r="O27" s="19" t="s">
        <v>417</v>
      </c>
      <c r="P27" s="20">
        <v>34796</v>
      </c>
      <c r="Q27" s="21">
        <v>42</v>
      </c>
      <c r="R27" s="22">
        <v>828.47619047619048</v>
      </c>
      <c r="S27" s="23">
        <v>0.23719999999999999</v>
      </c>
    </row>
    <row r="28" spans="1:19" x14ac:dyDescent="0.25">
      <c r="A28" s="18">
        <v>1377</v>
      </c>
      <c r="B28" s="18" t="s">
        <v>114</v>
      </c>
      <c r="C28" s="18" t="s">
        <v>422</v>
      </c>
      <c r="D28" s="18">
        <v>137</v>
      </c>
      <c r="E28" s="18" t="s">
        <v>254</v>
      </c>
      <c r="F28" s="18" t="s">
        <v>415</v>
      </c>
      <c r="G28" s="18">
        <v>13</v>
      </c>
      <c r="H28" s="18" t="s">
        <v>399</v>
      </c>
      <c r="I28" s="18" t="s">
        <v>400</v>
      </c>
      <c r="J28" s="18" t="s">
        <v>401</v>
      </c>
      <c r="K28" s="18">
        <v>1</v>
      </c>
      <c r="L28" s="18" t="s">
        <v>365</v>
      </c>
      <c r="M28" s="18" t="s">
        <v>335</v>
      </c>
      <c r="N28" s="18" t="s">
        <v>366</v>
      </c>
      <c r="O28" s="19" t="s">
        <v>417</v>
      </c>
      <c r="P28" s="20">
        <v>24900</v>
      </c>
      <c r="Q28" s="21">
        <v>90.75</v>
      </c>
      <c r="R28" s="22">
        <v>274.38016528925618</v>
      </c>
      <c r="S28" s="23">
        <v>0.23719999999999999</v>
      </c>
    </row>
    <row r="29" spans="1:19" x14ac:dyDescent="0.25">
      <c r="A29" s="18">
        <v>1380</v>
      </c>
      <c r="B29" s="18" t="s">
        <v>116</v>
      </c>
      <c r="C29" s="18" t="s">
        <v>423</v>
      </c>
      <c r="D29" s="18">
        <v>138</v>
      </c>
      <c r="E29" s="18" t="s">
        <v>116</v>
      </c>
      <c r="F29" s="18" t="s">
        <v>424</v>
      </c>
      <c r="G29" s="18">
        <v>13</v>
      </c>
      <c r="H29" s="18" t="s">
        <v>399</v>
      </c>
      <c r="I29" s="18" t="s">
        <v>400</v>
      </c>
      <c r="J29" s="18" t="s">
        <v>401</v>
      </c>
      <c r="K29" s="18">
        <v>1</v>
      </c>
      <c r="L29" s="18" t="s">
        <v>365</v>
      </c>
      <c r="M29" s="18" t="s">
        <v>335</v>
      </c>
      <c r="N29" s="18" t="s">
        <v>366</v>
      </c>
      <c r="O29" s="19" t="s">
        <v>367</v>
      </c>
      <c r="P29" s="20">
        <v>12110</v>
      </c>
      <c r="Q29" s="21">
        <v>615.74</v>
      </c>
      <c r="R29" s="22">
        <v>19.667392081073181</v>
      </c>
      <c r="S29" s="23">
        <v>0.29026032204789398</v>
      </c>
    </row>
    <row r="30" spans="1:19" x14ac:dyDescent="0.25">
      <c r="A30" s="18">
        <v>1390</v>
      </c>
      <c r="B30" s="18" t="s">
        <v>118</v>
      </c>
      <c r="C30" s="18" t="s">
        <v>425</v>
      </c>
      <c r="D30" s="18">
        <v>139</v>
      </c>
      <c r="E30" s="18" t="s">
        <v>118</v>
      </c>
      <c r="F30" s="18" t="s">
        <v>426</v>
      </c>
      <c r="G30" s="18">
        <v>13</v>
      </c>
      <c r="H30" s="18" t="s">
        <v>399</v>
      </c>
      <c r="I30" s="18" t="s">
        <v>400</v>
      </c>
      <c r="J30" s="18" t="s">
        <v>401</v>
      </c>
      <c r="K30" s="18">
        <v>1</v>
      </c>
      <c r="L30" s="18" t="s">
        <v>365</v>
      </c>
      <c r="M30" s="18" t="s">
        <v>335</v>
      </c>
      <c r="N30" s="18" t="s">
        <v>366</v>
      </c>
      <c r="O30" s="19" t="s">
        <v>373</v>
      </c>
      <c r="P30" s="20">
        <v>7285</v>
      </c>
      <c r="Q30" s="21">
        <v>1865.96</v>
      </c>
      <c r="R30" s="22">
        <v>3.9041565735599906</v>
      </c>
      <c r="S30" s="23">
        <v>0.29468693205216201</v>
      </c>
    </row>
    <row r="31" spans="1:19" x14ac:dyDescent="0.25">
      <c r="A31" s="18">
        <v>1410</v>
      </c>
      <c r="B31" s="18" t="s">
        <v>255</v>
      </c>
      <c r="C31" s="18" t="s">
        <v>427</v>
      </c>
      <c r="D31" s="18">
        <v>141</v>
      </c>
      <c r="E31" s="18" t="s">
        <v>255</v>
      </c>
      <c r="F31" s="18" t="s">
        <v>428</v>
      </c>
      <c r="G31" s="18">
        <v>14</v>
      </c>
      <c r="H31" s="18" t="s">
        <v>429</v>
      </c>
      <c r="I31" s="18" t="s">
        <v>430</v>
      </c>
      <c r="J31" s="18" t="s">
        <v>431</v>
      </c>
      <c r="K31" s="18">
        <v>1</v>
      </c>
      <c r="L31" s="18" t="s">
        <v>365</v>
      </c>
      <c r="M31" s="18" t="s">
        <v>335</v>
      </c>
      <c r="N31" s="18" t="s">
        <v>366</v>
      </c>
      <c r="O31" s="19" t="s">
        <v>367</v>
      </c>
      <c r="P31" s="20">
        <v>8085</v>
      </c>
      <c r="Q31" s="21">
        <v>9320.32</v>
      </c>
      <c r="R31" s="22">
        <v>0.86745948636956671</v>
      </c>
      <c r="S31" s="23">
        <v>0.39995341991341998</v>
      </c>
    </row>
    <row r="32" spans="1:19" x14ac:dyDescent="0.25">
      <c r="A32" s="18">
        <v>1420</v>
      </c>
      <c r="B32" s="18" t="s">
        <v>120</v>
      </c>
      <c r="C32" s="18" t="s">
        <v>432</v>
      </c>
      <c r="D32" s="18">
        <v>142</v>
      </c>
      <c r="E32" s="18" t="s">
        <v>120</v>
      </c>
      <c r="F32" s="18" t="s">
        <v>433</v>
      </c>
      <c r="G32" s="18">
        <v>14</v>
      </c>
      <c r="H32" s="18" t="s">
        <v>429</v>
      </c>
      <c r="I32" s="18" t="s">
        <v>430</v>
      </c>
      <c r="J32" s="18" t="s">
        <v>431</v>
      </c>
      <c r="K32" s="18">
        <v>1</v>
      </c>
      <c r="L32" s="18" t="s">
        <v>365</v>
      </c>
      <c r="M32" s="18" t="s">
        <v>335</v>
      </c>
      <c r="N32" s="18" t="s">
        <v>366</v>
      </c>
      <c r="O32" s="19" t="s">
        <v>370</v>
      </c>
      <c r="P32" s="20">
        <v>33648</v>
      </c>
      <c r="Q32" s="21">
        <v>3155.97</v>
      </c>
      <c r="R32" s="22">
        <v>10.661698305116969</v>
      </c>
      <c r="S32" s="23">
        <v>0.31054279006181601</v>
      </c>
    </row>
    <row r="33" spans="1:19" x14ac:dyDescent="0.25">
      <c r="A33" s="18">
        <v>1431</v>
      </c>
      <c r="B33" s="18" t="s">
        <v>226</v>
      </c>
      <c r="C33" s="18" t="s">
        <v>434</v>
      </c>
      <c r="D33" s="18">
        <v>143</v>
      </c>
      <c r="E33" s="18" t="s">
        <v>256</v>
      </c>
      <c r="F33" s="18" t="s">
        <v>435</v>
      </c>
      <c r="G33" s="18">
        <v>14</v>
      </c>
      <c r="H33" s="18" t="s">
        <v>429</v>
      </c>
      <c r="I33" s="18" t="s">
        <v>430</v>
      </c>
      <c r="J33" s="18" t="s">
        <v>431</v>
      </c>
      <c r="K33" s="18">
        <v>1</v>
      </c>
      <c r="L33" s="18" t="s">
        <v>365</v>
      </c>
      <c r="M33" s="18" t="s">
        <v>335</v>
      </c>
      <c r="N33" s="18" t="s">
        <v>366</v>
      </c>
      <c r="O33" s="19" t="s">
        <v>404</v>
      </c>
      <c r="P33" s="20">
        <v>44714</v>
      </c>
      <c r="Q33" s="21">
        <v>252.48</v>
      </c>
      <c r="R33" s="22">
        <v>177.09917617237011</v>
      </c>
      <c r="S33" s="23">
        <v>0.274927060875788</v>
      </c>
    </row>
    <row r="34" spans="1:19" x14ac:dyDescent="0.25">
      <c r="A34" s="18">
        <v>1432</v>
      </c>
      <c r="B34" s="18" t="s">
        <v>227</v>
      </c>
      <c r="C34" s="18" t="s">
        <v>436</v>
      </c>
      <c r="D34" s="18">
        <v>143</v>
      </c>
      <c r="E34" s="18" t="s">
        <v>256</v>
      </c>
      <c r="F34" s="18" t="s">
        <v>435</v>
      </c>
      <c r="G34" s="18">
        <v>14</v>
      </c>
      <c r="H34" s="18" t="s">
        <v>429</v>
      </c>
      <c r="I34" s="18" t="s">
        <v>430</v>
      </c>
      <c r="J34" s="18" t="s">
        <v>431</v>
      </c>
      <c r="K34" s="18">
        <v>1</v>
      </c>
      <c r="L34" s="18" t="s">
        <v>365</v>
      </c>
      <c r="M34" s="18" t="s">
        <v>335</v>
      </c>
      <c r="N34" s="18" t="s">
        <v>366</v>
      </c>
      <c r="O34" s="19" t="s">
        <v>404</v>
      </c>
      <c r="P34" s="20">
        <v>48587</v>
      </c>
      <c r="Q34" s="21">
        <v>204.49</v>
      </c>
      <c r="R34" s="22">
        <v>237.60086067778374</v>
      </c>
      <c r="S34" s="23">
        <v>0.27539999999999998</v>
      </c>
    </row>
    <row r="35" spans="1:19" x14ac:dyDescent="0.25">
      <c r="A35" s="18">
        <v>1433</v>
      </c>
      <c r="B35" s="18" t="s">
        <v>122</v>
      </c>
      <c r="C35" s="18" t="s">
        <v>437</v>
      </c>
      <c r="D35" s="18">
        <v>143</v>
      </c>
      <c r="E35" s="18" t="s">
        <v>256</v>
      </c>
      <c r="F35" s="18" t="s">
        <v>435</v>
      </c>
      <c r="G35" s="18">
        <v>14</v>
      </c>
      <c r="H35" s="18" t="s">
        <v>429</v>
      </c>
      <c r="I35" s="18" t="s">
        <v>430</v>
      </c>
      <c r="J35" s="18" t="s">
        <v>431</v>
      </c>
      <c r="K35" s="18">
        <v>1</v>
      </c>
      <c r="L35" s="18" t="s">
        <v>365</v>
      </c>
      <c r="M35" s="18" t="s">
        <v>335</v>
      </c>
      <c r="N35" s="18" t="s">
        <v>366</v>
      </c>
      <c r="O35" s="19" t="s">
        <v>373</v>
      </c>
      <c r="P35" s="20">
        <v>19986</v>
      </c>
      <c r="Q35" s="21">
        <v>16047.76</v>
      </c>
      <c r="R35" s="22">
        <v>1.245407458735674</v>
      </c>
      <c r="S35" s="23">
        <v>0.33414031321925303</v>
      </c>
    </row>
    <row r="36" spans="1:19" x14ac:dyDescent="0.25">
      <c r="A36" s="18">
        <v>1440</v>
      </c>
      <c r="B36" s="18" t="s">
        <v>257</v>
      </c>
      <c r="C36" s="18" t="s">
        <v>438</v>
      </c>
      <c r="D36" s="18">
        <v>144</v>
      </c>
      <c r="E36" s="18" t="s">
        <v>257</v>
      </c>
      <c r="F36" s="18" t="s">
        <v>439</v>
      </c>
      <c r="G36" s="18">
        <v>14</v>
      </c>
      <c r="H36" s="18" t="s">
        <v>429</v>
      </c>
      <c r="I36" s="18" t="s">
        <v>430</v>
      </c>
      <c r="J36" s="18" t="s">
        <v>431</v>
      </c>
      <c r="K36" s="18">
        <v>1</v>
      </c>
      <c r="L36" s="18" t="s">
        <v>365</v>
      </c>
      <c r="M36" s="18" t="s">
        <v>335</v>
      </c>
      <c r="N36" s="18" t="s">
        <v>366</v>
      </c>
      <c r="O36" s="19" t="s">
        <v>373</v>
      </c>
      <c r="P36" s="20">
        <v>14112</v>
      </c>
      <c r="Q36" s="21">
        <v>10958.62</v>
      </c>
      <c r="R36" s="22">
        <v>1.2877533850065062</v>
      </c>
      <c r="S36" s="23">
        <v>0.45842327097505697</v>
      </c>
    </row>
    <row r="37" spans="1:19" x14ac:dyDescent="0.25">
      <c r="A37" s="18">
        <v>1450</v>
      </c>
      <c r="B37" s="18" t="s">
        <v>258</v>
      </c>
      <c r="C37" s="18" t="s">
        <v>440</v>
      </c>
      <c r="D37" s="18">
        <v>145</v>
      </c>
      <c r="E37" s="18" t="s">
        <v>258</v>
      </c>
      <c r="F37" s="18" t="s">
        <v>441</v>
      </c>
      <c r="G37" s="18">
        <v>14</v>
      </c>
      <c r="H37" s="18" t="s">
        <v>429</v>
      </c>
      <c r="I37" s="18" t="s">
        <v>430</v>
      </c>
      <c r="J37" s="18" t="s">
        <v>431</v>
      </c>
      <c r="K37" s="18">
        <v>1</v>
      </c>
      <c r="L37" s="18" t="s">
        <v>365</v>
      </c>
      <c r="M37" s="18" t="s">
        <v>335</v>
      </c>
      <c r="N37" s="18" t="s">
        <v>366</v>
      </c>
      <c r="O37" s="19" t="s">
        <v>373</v>
      </c>
      <c r="P37" s="20">
        <v>4050</v>
      </c>
      <c r="Q37" s="21">
        <v>12521.05</v>
      </c>
      <c r="R37" s="22">
        <v>0.32345530127265687</v>
      </c>
      <c r="S37" s="23">
        <v>0.41946281481481501</v>
      </c>
    </row>
    <row r="38" spans="1:19" x14ac:dyDescent="0.25">
      <c r="A38" s="33">
        <v>1461</v>
      </c>
      <c r="B38" s="18" t="s">
        <v>442</v>
      </c>
      <c r="C38" s="18" t="s">
        <v>443</v>
      </c>
      <c r="D38" s="18">
        <v>146</v>
      </c>
      <c r="E38" s="18" t="s">
        <v>259</v>
      </c>
      <c r="F38" s="18" t="s">
        <v>444</v>
      </c>
      <c r="G38" s="18">
        <v>14</v>
      </c>
      <c r="H38" s="18" t="s">
        <v>429</v>
      </c>
      <c r="I38" s="18" t="s">
        <v>430</v>
      </c>
      <c r="J38" s="18" t="s">
        <v>431</v>
      </c>
      <c r="K38" s="18">
        <v>1</v>
      </c>
      <c r="L38" s="18" t="s">
        <v>365</v>
      </c>
      <c r="M38" s="18" t="s">
        <v>335</v>
      </c>
      <c r="N38" s="18" t="s">
        <v>366</v>
      </c>
      <c r="O38" s="19" t="s">
        <v>445</v>
      </c>
      <c r="P38" s="20">
        <v>2650</v>
      </c>
      <c r="Q38" s="21">
        <v>32371.360000000001</v>
      </c>
      <c r="R38" s="22">
        <v>8.1862485851691119E-2</v>
      </c>
      <c r="S38" s="23">
        <v>0.54435626415094296</v>
      </c>
    </row>
    <row r="39" spans="1:19" x14ac:dyDescent="0.25">
      <c r="A39" s="18">
        <v>1462</v>
      </c>
      <c r="B39" s="18" t="s">
        <v>446</v>
      </c>
      <c r="C39" s="18" t="s">
        <v>447</v>
      </c>
      <c r="D39" s="18">
        <v>146</v>
      </c>
      <c r="E39" s="18" t="s">
        <v>259</v>
      </c>
      <c r="F39" s="18" t="s">
        <v>444</v>
      </c>
      <c r="G39" s="18">
        <v>14</v>
      </c>
      <c r="H39" s="18" t="s">
        <v>429</v>
      </c>
      <c r="I39" s="18" t="s">
        <v>430</v>
      </c>
      <c r="J39" s="18" t="s">
        <v>431</v>
      </c>
      <c r="K39" s="18">
        <v>1</v>
      </c>
      <c r="L39" s="18" t="s">
        <v>365</v>
      </c>
      <c r="M39" s="18" t="s">
        <v>335</v>
      </c>
      <c r="N39" s="18" t="s">
        <v>366</v>
      </c>
      <c r="O39" s="19" t="s">
        <v>373</v>
      </c>
      <c r="P39" s="20">
        <v>22165</v>
      </c>
      <c r="Q39" s="21">
        <v>12026.69</v>
      </c>
      <c r="R39" s="22">
        <v>1.8429842292434575</v>
      </c>
      <c r="S39" s="23">
        <v>0.43021246559891702</v>
      </c>
    </row>
    <row r="40" spans="1:19" x14ac:dyDescent="0.25">
      <c r="A40" s="18">
        <v>1470</v>
      </c>
      <c r="B40" s="18" t="s">
        <v>260</v>
      </c>
      <c r="C40" s="18" t="s">
        <v>448</v>
      </c>
      <c r="D40" s="18">
        <v>147</v>
      </c>
      <c r="E40" s="18" t="s">
        <v>260</v>
      </c>
      <c r="F40" s="18" t="s">
        <v>449</v>
      </c>
      <c r="G40" s="18">
        <v>14</v>
      </c>
      <c r="H40" s="18" t="s">
        <v>429</v>
      </c>
      <c r="I40" s="18" t="s">
        <v>430</v>
      </c>
      <c r="J40" s="18" t="s">
        <v>431</v>
      </c>
      <c r="K40" s="18">
        <v>1</v>
      </c>
      <c r="L40" s="18" t="s">
        <v>365</v>
      </c>
      <c r="M40" s="18" t="s">
        <v>335</v>
      </c>
      <c r="N40" s="18" t="s">
        <v>366</v>
      </c>
      <c r="O40" s="19" t="s">
        <v>373</v>
      </c>
      <c r="P40" s="20">
        <v>4012</v>
      </c>
      <c r="Q40" s="21">
        <v>7422.41</v>
      </c>
      <c r="R40" s="22">
        <v>0.54052524719060258</v>
      </c>
      <c r="S40" s="23">
        <v>0.48371949152542398</v>
      </c>
    </row>
    <row r="41" spans="1:19" x14ac:dyDescent="0.25">
      <c r="A41" s="18">
        <v>1480</v>
      </c>
      <c r="B41" s="18" t="s">
        <v>261</v>
      </c>
      <c r="C41" s="18" t="s">
        <v>450</v>
      </c>
      <c r="D41" s="18">
        <v>148</v>
      </c>
      <c r="E41" s="18" t="s">
        <v>261</v>
      </c>
      <c r="F41" s="18" t="s">
        <v>451</v>
      </c>
      <c r="G41" s="18">
        <v>14</v>
      </c>
      <c r="H41" s="18" t="s">
        <v>429</v>
      </c>
      <c r="I41" s="18" t="s">
        <v>430</v>
      </c>
      <c r="J41" s="18" t="s">
        <v>431</v>
      </c>
      <c r="K41" s="18">
        <v>1</v>
      </c>
      <c r="L41" s="18" t="s">
        <v>365</v>
      </c>
      <c r="M41" s="18" t="s">
        <v>335</v>
      </c>
      <c r="N41" s="18" t="s">
        <v>366</v>
      </c>
      <c r="O41" s="19" t="s">
        <v>373</v>
      </c>
      <c r="P41" s="20">
        <v>6548</v>
      </c>
      <c r="Q41" s="21">
        <v>9317.3799999999992</v>
      </c>
      <c r="R41" s="22">
        <v>0.7027726678529802</v>
      </c>
      <c r="S41" s="23">
        <v>0.37445105375687299</v>
      </c>
    </row>
    <row r="42" spans="1:19" x14ac:dyDescent="0.25">
      <c r="A42" s="18">
        <v>1490</v>
      </c>
      <c r="B42" s="18" t="s">
        <v>124</v>
      </c>
      <c r="C42" s="18" t="s">
        <v>452</v>
      </c>
      <c r="D42" s="18">
        <v>149</v>
      </c>
      <c r="E42" s="18" t="s">
        <v>124</v>
      </c>
      <c r="F42" s="18" t="s">
        <v>453</v>
      </c>
      <c r="G42" s="18">
        <v>14</v>
      </c>
      <c r="H42" s="18" t="s">
        <v>429</v>
      </c>
      <c r="I42" s="18" t="s">
        <v>430</v>
      </c>
      <c r="J42" s="18" t="s">
        <v>431</v>
      </c>
      <c r="K42" s="18">
        <v>1</v>
      </c>
      <c r="L42" s="18" t="s">
        <v>365</v>
      </c>
      <c r="M42" s="18" t="s">
        <v>335</v>
      </c>
      <c r="N42" s="18" t="s">
        <v>366</v>
      </c>
      <c r="O42" s="19" t="s">
        <v>373</v>
      </c>
      <c r="P42" s="20">
        <v>10855</v>
      </c>
      <c r="Q42" s="21">
        <v>6557.64</v>
      </c>
      <c r="R42" s="22">
        <v>1.6553211216230228</v>
      </c>
      <c r="S42" s="23">
        <v>0.28799207738369398</v>
      </c>
    </row>
    <row r="43" spans="1:19" x14ac:dyDescent="0.25">
      <c r="A43" s="18">
        <v>2110</v>
      </c>
      <c r="B43" s="18" t="s">
        <v>262</v>
      </c>
      <c r="C43" s="18" t="s">
        <v>454</v>
      </c>
      <c r="D43" s="18">
        <v>211</v>
      </c>
      <c r="E43" s="18" t="s">
        <v>262</v>
      </c>
      <c r="F43" s="18" t="s">
        <v>455</v>
      </c>
      <c r="G43" s="18">
        <v>21</v>
      </c>
      <c r="H43" s="18" t="s">
        <v>456</v>
      </c>
      <c r="I43" s="18" t="s">
        <v>457</v>
      </c>
      <c r="J43" s="18" t="s">
        <v>458</v>
      </c>
      <c r="K43" s="18">
        <v>2</v>
      </c>
      <c r="L43" s="18" t="s">
        <v>459</v>
      </c>
      <c r="M43" s="18" t="s">
        <v>336</v>
      </c>
      <c r="N43" s="18" t="s">
        <v>460</v>
      </c>
      <c r="O43" s="19" t="s">
        <v>367</v>
      </c>
      <c r="P43" s="20">
        <v>8129</v>
      </c>
      <c r="Q43" s="21">
        <v>5292.47</v>
      </c>
      <c r="R43" s="22">
        <v>1.5359558013555106</v>
      </c>
      <c r="S43" s="23">
        <v>0.180506852011318</v>
      </c>
    </row>
    <row r="44" spans="1:19" x14ac:dyDescent="0.25">
      <c r="A44" s="18">
        <v>2121</v>
      </c>
      <c r="B44" s="18" t="s">
        <v>126</v>
      </c>
      <c r="C44" s="18" t="s">
        <v>461</v>
      </c>
      <c r="D44" s="18">
        <v>212</v>
      </c>
      <c r="E44" s="18" t="s">
        <v>263</v>
      </c>
      <c r="F44" s="18" t="s">
        <v>462</v>
      </c>
      <c r="G44" s="18">
        <v>21</v>
      </c>
      <c r="H44" s="18" t="s">
        <v>456</v>
      </c>
      <c r="I44" s="18" t="s">
        <v>457</v>
      </c>
      <c r="J44" s="18" t="s">
        <v>458</v>
      </c>
      <c r="K44" s="18">
        <v>2</v>
      </c>
      <c r="L44" s="18" t="s">
        <v>459</v>
      </c>
      <c r="M44" s="18" t="s">
        <v>336</v>
      </c>
      <c r="N44" s="18" t="s">
        <v>460</v>
      </c>
      <c r="O44" s="19" t="s">
        <v>404</v>
      </c>
      <c r="P44" s="20">
        <v>51241</v>
      </c>
      <c r="Q44" s="21">
        <v>1143.94</v>
      </c>
      <c r="R44" s="22">
        <v>44.793433222022131</v>
      </c>
      <c r="S44" s="23">
        <v>0.15387694619542899</v>
      </c>
    </row>
    <row r="45" spans="1:19" x14ac:dyDescent="0.25">
      <c r="A45" s="18">
        <v>2122</v>
      </c>
      <c r="B45" s="18" t="s">
        <v>128</v>
      </c>
      <c r="C45" s="18" t="s">
        <v>463</v>
      </c>
      <c r="D45" s="18">
        <v>212</v>
      </c>
      <c r="E45" s="18" t="s">
        <v>263</v>
      </c>
      <c r="F45" s="18" t="s">
        <v>462</v>
      </c>
      <c r="G45" s="18">
        <v>21</v>
      </c>
      <c r="H45" s="18" t="s">
        <v>456</v>
      </c>
      <c r="I45" s="18" t="s">
        <v>457</v>
      </c>
      <c r="J45" s="18" t="s">
        <v>458</v>
      </c>
      <c r="K45" s="18">
        <v>2</v>
      </c>
      <c r="L45" s="18" t="s">
        <v>459</v>
      </c>
      <c r="M45" s="18" t="s">
        <v>336</v>
      </c>
      <c r="N45" s="18" t="s">
        <v>460</v>
      </c>
      <c r="O45" s="19" t="s">
        <v>404</v>
      </c>
      <c r="P45" s="20">
        <v>41936</v>
      </c>
      <c r="Q45" s="21">
        <v>164.6</v>
      </c>
      <c r="R45" s="22">
        <v>254.77521263669502</v>
      </c>
      <c r="S45" s="23">
        <v>0.15294855971003399</v>
      </c>
    </row>
    <row r="46" spans="1:19" x14ac:dyDescent="0.25">
      <c r="A46" s="18">
        <v>2131</v>
      </c>
      <c r="B46" s="18" t="s">
        <v>129</v>
      </c>
      <c r="C46" s="18" t="s">
        <v>464</v>
      </c>
      <c r="D46" s="18">
        <v>213</v>
      </c>
      <c r="E46" s="18" t="s">
        <v>264</v>
      </c>
      <c r="F46" s="18" t="s">
        <v>465</v>
      </c>
      <c r="G46" s="18">
        <v>21</v>
      </c>
      <c r="H46" s="18" t="s">
        <v>456</v>
      </c>
      <c r="I46" s="18" t="s">
        <v>457</v>
      </c>
      <c r="J46" s="18" t="s">
        <v>458</v>
      </c>
      <c r="K46" s="18">
        <v>2</v>
      </c>
      <c r="L46" s="18" t="s">
        <v>459</v>
      </c>
      <c r="M46" s="18" t="s">
        <v>336</v>
      </c>
      <c r="N46" s="18" t="s">
        <v>460</v>
      </c>
      <c r="O46" s="19" t="s">
        <v>417</v>
      </c>
      <c r="P46" s="20">
        <v>22754</v>
      </c>
      <c r="Q46" s="21">
        <v>8.81</v>
      </c>
      <c r="R46" s="22">
        <v>2582.7468785471056</v>
      </c>
      <c r="S46" s="23">
        <v>0.13150000000000001</v>
      </c>
    </row>
    <row r="47" spans="1:19" x14ac:dyDescent="0.25">
      <c r="A47" s="18">
        <v>2132</v>
      </c>
      <c r="B47" s="18" t="s">
        <v>130</v>
      </c>
      <c r="C47" s="18" t="s">
        <v>466</v>
      </c>
      <c r="D47" s="18">
        <v>213</v>
      </c>
      <c r="E47" s="18" t="s">
        <v>264</v>
      </c>
      <c r="F47" s="18" t="s">
        <v>465</v>
      </c>
      <c r="G47" s="18">
        <v>21</v>
      </c>
      <c r="H47" s="18" t="s">
        <v>456</v>
      </c>
      <c r="I47" s="18" t="s">
        <v>457</v>
      </c>
      <c r="J47" s="18" t="s">
        <v>458</v>
      </c>
      <c r="K47" s="18">
        <v>2</v>
      </c>
      <c r="L47" s="18" t="s">
        <v>459</v>
      </c>
      <c r="M47" s="18" t="s">
        <v>336</v>
      </c>
      <c r="N47" s="18" t="s">
        <v>460</v>
      </c>
      <c r="O47" s="19" t="s">
        <v>417</v>
      </c>
      <c r="P47" s="20">
        <v>35584</v>
      </c>
      <c r="Q47" s="21">
        <v>83.15</v>
      </c>
      <c r="R47" s="22">
        <v>427.94948887552613</v>
      </c>
      <c r="S47" s="23">
        <v>0.13152451101618701</v>
      </c>
    </row>
    <row r="48" spans="1:19" x14ac:dyDescent="0.25">
      <c r="A48" s="18">
        <v>2133</v>
      </c>
      <c r="B48" s="18" t="s">
        <v>131</v>
      </c>
      <c r="C48" s="18" t="s">
        <v>467</v>
      </c>
      <c r="D48" s="18">
        <v>213</v>
      </c>
      <c r="E48" s="18" t="s">
        <v>264</v>
      </c>
      <c r="F48" s="18" t="s">
        <v>465</v>
      </c>
      <c r="G48" s="18">
        <v>21</v>
      </c>
      <c r="H48" s="18" t="s">
        <v>456</v>
      </c>
      <c r="I48" s="18" t="s">
        <v>457</v>
      </c>
      <c r="J48" s="18" t="s">
        <v>458</v>
      </c>
      <c r="K48" s="18">
        <v>2</v>
      </c>
      <c r="L48" s="18" t="s">
        <v>459</v>
      </c>
      <c r="M48" s="18" t="s">
        <v>336</v>
      </c>
      <c r="N48" s="18" t="s">
        <v>460</v>
      </c>
      <c r="O48" s="19" t="s">
        <v>417</v>
      </c>
      <c r="P48" s="20">
        <v>58511</v>
      </c>
      <c r="Q48" s="21">
        <v>20.170000000000002</v>
      </c>
      <c r="R48" s="22">
        <v>2900.8924144769458</v>
      </c>
      <c r="S48" s="23">
        <v>0.13150000000000001</v>
      </c>
    </row>
    <row r="49" spans="1:19" x14ac:dyDescent="0.25">
      <c r="A49" s="18">
        <v>2134</v>
      </c>
      <c r="B49" s="18" t="s">
        <v>132</v>
      </c>
      <c r="C49" s="18" t="s">
        <v>468</v>
      </c>
      <c r="D49" s="18">
        <v>213</v>
      </c>
      <c r="E49" s="18" t="s">
        <v>264</v>
      </c>
      <c r="F49" s="18" t="s">
        <v>465</v>
      </c>
      <c r="G49" s="18">
        <v>21</v>
      </c>
      <c r="H49" s="18" t="s">
        <v>456</v>
      </c>
      <c r="I49" s="18" t="s">
        <v>457</v>
      </c>
      <c r="J49" s="18" t="s">
        <v>458</v>
      </c>
      <c r="K49" s="18">
        <v>2</v>
      </c>
      <c r="L49" s="18" t="s">
        <v>459</v>
      </c>
      <c r="M49" s="18" t="s">
        <v>336</v>
      </c>
      <c r="N49" s="18" t="s">
        <v>460</v>
      </c>
      <c r="O49" s="19" t="s">
        <v>373</v>
      </c>
      <c r="P49" s="20">
        <v>24836</v>
      </c>
      <c r="Q49" s="21">
        <v>299.72000000000003</v>
      </c>
      <c r="R49" s="22">
        <v>82.864006405978913</v>
      </c>
      <c r="S49" s="23">
        <v>0.13150044290546001</v>
      </c>
    </row>
    <row r="50" spans="1:19" x14ac:dyDescent="0.25">
      <c r="A50" s="18">
        <v>2141</v>
      </c>
      <c r="B50" s="18" t="s">
        <v>133</v>
      </c>
      <c r="C50" s="18" t="s">
        <v>469</v>
      </c>
      <c r="D50" s="18">
        <v>214</v>
      </c>
      <c r="E50" s="18" t="s">
        <v>265</v>
      </c>
      <c r="F50" s="18" t="s">
        <v>470</v>
      </c>
      <c r="G50" s="18">
        <v>21</v>
      </c>
      <c r="H50" s="18" t="s">
        <v>456</v>
      </c>
      <c r="I50" s="18" t="s">
        <v>457</v>
      </c>
      <c r="J50" s="18" t="s">
        <v>458</v>
      </c>
      <c r="K50" s="18">
        <v>2</v>
      </c>
      <c r="L50" s="18" t="s">
        <v>459</v>
      </c>
      <c r="M50" s="18" t="s">
        <v>336</v>
      </c>
      <c r="N50" s="18" t="s">
        <v>460</v>
      </c>
      <c r="O50" s="19" t="s">
        <v>404</v>
      </c>
      <c r="P50" s="20">
        <v>26303</v>
      </c>
      <c r="Q50" s="21">
        <v>28.67</v>
      </c>
      <c r="R50" s="22">
        <v>917.43983257760715</v>
      </c>
      <c r="S50" s="23">
        <v>0.151</v>
      </c>
    </row>
    <row r="51" spans="1:19" x14ac:dyDescent="0.25">
      <c r="A51" s="18">
        <v>2142</v>
      </c>
      <c r="B51" s="18" t="s">
        <v>134</v>
      </c>
      <c r="C51" s="18" t="s">
        <v>471</v>
      </c>
      <c r="D51" s="18">
        <v>214</v>
      </c>
      <c r="E51" s="18" t="s">
        <v>265</v>
      </c>
      <c r="F51" s="18" t="s">
        <v>470</v>
      </c>
      <c r="G51" s="18">
        <v>21</v>
      </c>
      <c r="H51" s="18" t="s">
        <v>456</v>
      </c>
      <c r="I51" s="18" t="s">
        <v>457</v>
      </c>
      <c r="J51" s="18" t="s">
        <v>458</v>
      </c>
      <c r="K51" s="18">
        <v>2</v>
      </c>
      <c r="L51" s="18" t="s">
        <v>459</v>
      </c>
      <c r="M51" s="18" t="s">
        <v>336</v>
      </c>
      <c r="N51" s="18" t="s">
        <v>460</v>
      </c>
      <c r="O51" s="19" t="s">
        <v>373</v>
      </c>
      <c r="P51" s="20">
        <v>16854</v>
      </c>
      <c r="Q51" s="21">
        <v>1425.94</v>
      </c>
      <c r="R51" s="22">
        <v>11.819571650981107</v>
      </c>
      <c r="S51" s="23">
        <v>0.154166755666311</v>
      </c>
    </row>
    <row r="52" spans="1:19" x14ac:dyDescent="0.25">
      <c r="A52" s="18">
        <v>2150</v>
      </c>
      <c r="B52" s="18" t="s">
        <v>135</v>
      </c>
      <c r="C52" s="18" t="s">
        <v>472</v>
      </c>
      <c r="D52" s="18">
        <v>215</v>
      </c>
      <c r="E52" s="18" t="s">
        <v>135</v>
      </c>
      <c r="F52" s="18" t="s">
        <v>473</v>
      </c>
      <c r="G52" s="18">
        <v>21</v>
      </c>
      <c r="H52" s="18" t="s">
        <v>456</v>
      </c>
      <c r="I52" s="18" t="s">
        <v>457</v>
      </c>
      <c r="J52" s="18" t="s">
        <v>458</v>
      </c>
      <c r="K52" s="18">
        <v>2</v>
      </c>
      <c r="L52" s="18" t="s">
        <v>459</v>
      </c>
      <c r="M52" s="18" t="s">
        <v>336</v>
      </c>
      <c r="N52" s="18" t="s">
        <v>460</v>
      </c>
      <c r="O52" s="19" t="s">
        <v>367</v>
      </c>
      <c r="P52" s="20">
        <v>9696</v>
      </c>
      <c r="Q52" s="21">
        <v>4111.8599999999997</v>
      </c>
      <c r="R52" s="22">
        <v>2.3580569377362073</v>
      </c>
      <c r="S52" s="23">
        <v>0.178553094059406</v>
      </c>
    </row>
    <row r="53" spans="1:19" x14ac:dyDescent="0.25">
      <c r="A53" s="18">
        <v>2210</v>
      </c>
      <c r="B53" s="18" t="s">
        <v>136</v>
      </c>
      <c r="C53" s="18" t="s">
        <v>474</v>
      </c>
      <c r="D53" s="18">
        <v>221</v>
      </c>
      <c r="E53" s="18" t="s">
        <v>136</v>
      </c>
      <c r="F53" s="18" t="s">
        <v>475</v>
      </c>
      <c r="G53" s="18">
        <v>22</v>
      </c>
      <c r="H53" s="18" t="s">
        <v>476</v>
      </c>
      <c r="I53" s="18" t="s">
        <v>477</v>
      </c>
      <c r="J53" s="18" t="s">
        <v>478</v>
      </c>
      <c r="K53" s="18">
        <v>2</v>
      </c>
      <c r="L53" s="18" t="s">
        <v>459</v>
      </c>
      <c r="M53" s="18" t="s">
        <v>336</v>
      </c>
      <c r="N53" s="18" t="s">
        <v>460</v>
      </c>
      <c r="O53" s="19" t="s">
        <v>479</v>
      </c>
      <c r="P53" s="20">
        <v>70996</v>
      </c>
      <c r="Q53" s="21">
        <v>18.59</v>
      </c>
      <c r="R53" s="22">
        <v>3819.0424959655729</v>
      </c>
      <c r="S53" s="23">
        <v>6.54E-2</v>
      </c>
    </row>
    <row r="54" spans="1:19" x14ac:dyDescent="0.25">
      <c r="A54" s="18">
        <v>2221</v>
      </c>
      <c r="B54" s="18" t="s">
        <v>137</v>
      </c>
      <c r="C54" s="18" t="s">
        <v>480</v>
      </c>
      <c r="D54" s="18">
        <v>222</v>
      </c>
      <c r="E54" s="18" t="s">
        <v>266</v>
      </c>
      <c r="F54" s="18" t="s">
        <v>481</v>
      </c>
      <c r="G54" s="18">
        <v>22</v>
      </c>
      <c r="H54" s="18" t="s">
        <v>476</v>
      </c>
      <c r="I54" s="18" t="s">
        <v>477</v>
      </c>
      <c r="J54" s="18" t="s">
        <v>478</v>
      </c>
      <c r="K54" s="18">
        <v>2</v>
      </c>
      <c r="L54" s="18" t="s">
        <v>459</v>
      </c>
      <c r="M54" s="18" t="s">
        <v>336</v>
      </c>
      <c r="N54" s="18" t="s">
        <v>460</v>
      </c>
      <c r="O54" s="19" t="s">
        <v>479</v>
      </c>
      <c r="P54" s="20">
        <v>47161</v>
      </c>
      <c r="Q54" s="21">
        <v>16.2</v>
      </c>
      <c r="R54" s="22">
        <v>2911.1728395061727</v>
      </c>
      <c r="S54" s="23">
        <v>6.5500000000000003E-2</v>
      </c>
    </row>
    <row r="55" spans="1:19" x14ac:dyDescent="0.25">
      <c r="A55" s="18">
        <v>2222</v>
      </c>
      <c r="B55" s="18" t="s">
        <v>138</v>
      </c>
      <c r="C55" s="18" t="s">
        <v>482</v>
      </c>
      <c r="D55" s="18">
        <v>222</v>
      </c>
      <c r="E55" s="18" t="s">
        <v>266</v>
      </c>
      <c r="F55" s="18" t="s">
        <v>481</v>
      </c>
      <c r="G55" s="18">
        <v>22</v>
      </c>
      <c r="H55" s="18" t="s">
        <v>476</v>
      </c>
      <c r="I55" s="18" t="s">
        <v>477</v>
      </c>
      <c r="J55" s="18" t="s">
        <v>478</v>
      </c>
      <c r="K55" s="18">
        <v>2</v>
      </c>
      <c r="L55" s="18" t="s">
        <v>459</v>
      </c>
      <c r="M55" s="18" t="s">
        <v>336</v>
      </c>
      <c r="N55" s="18" t="s">
        <v>460</v>
      </c>
      <c r="O55" s="19" t="s">
        <v>479</v>
      </c>
      <c r="P55" s="20">
        <v>45434</v>
      </c>
      <c r="Q55" s="21">
        <v>29.84</v>
      </c>
      <c r="R55" s="22">
        <v>1522.5871313672922</v>
      </c>
      <c r="S55" s="23">
        <v>6.5500000000000003E-2</v>
      </c>
    </row>
    <row r="56" spans="1:19" x14ac:dyDescent="0.25">
      <c r="A56" s="18">
        <v>2223</v>
      </c>
      <c r="B56" s="18" t="s">
        <v>139</v>
      </c>
      <c r="C56" s="18" t="s">
        <v>483</v>
      </c>
      <c r="D56" s="18">
        <v>222</v>
      </c>
      <c r="E56" s="18" t="s">
        <v>266</v>
      </c>
      <c r="F56" s="18" t="s">
        <v>481</v>
      </c>
      <c r="G56" s="18">
        <v>22</v>
      </c>
      <c r="H56" s="18" t="s">
        <v>476</v>
      </c>
      <c r="I56" s="18" t="s">
        <v>477</v>
      </c>
      <c r="J56" s="18" t="s">
        <v>478</v>
      </c>
      <c r="K56" s="18">
        <v>2</v>
      </c>
      <c r="L56" s="18" t="s">
        <v>459</v>
      </c>
      <c r="M56" s="18" t="s">
        <v>336</v>
      </c>
      <c r="N56" s="18" t="s">
        <v>460</v>
      </c>
      <c r="O56" s="19" t="s">
        <v>479</v>
      </c>
      <c r="P56" s="20">
        <v>81414</v>
      </c>
      <c r="Q56" s="21">
        <v>31.03</v>
      </c>
      <c r="R56" s="22">
        <v>2623.71898163068</v>
      </c>
      <c r="S56" s="23">
        <v>6.5500000000000003E-2</v>
      </c>
    </row>
    <row r="57" spans="1:19" x14ac:dyDescent="0.25">
      <c r="A57" s="18">
        <v>2224</v>
      </c>
      <c r="B57" s="18" t="s">
        <v>140</v>
      </c>
      <c r="C57" s="18" t="s">
        <v>484</v>
      </c>
      <c r="D57" s="18">
        <v>222</v>
      </c>
      <c r="E57" s="18" t="s">
        <v>266</v>
      </c>
      <c r="F57" s="18" t="s">
        <v>481</v>
      </c>
      <c r="G57" s="18">
        <v>22</v>
      </c>
      <c r="H57" s="18" t="s">
        <v>476</v>
      </c>
      <c r="I57" s="18" t="s">
        <v>477</v>
      </c>
      <c r="J57" s="18" t="s">
        <v>478</v>
      </c>
      <c r="K57" s="18">
        <v>2</v>
      </c>
      <c r="L57" s="18" t="s">
        <v>459</v>
      </c>
      <c r="M57" s="18" t="s">
        <v>336</v>
      </c>
      <c r="N57" s="18" t="s">
        <v>460</v>
      </c>
      <c r="O57" s="19" t="s">
        <v>479</v>
      </c>
      <c r="P57" s="20">
        <v>58746</v>
      </c>
      <c r="Q57" s="21">
        <v>14.89</v>
      </c>
      <c r="R57" s="22">
        <v>3945.3324378777702</v>
      </c>
      <c r="S57" s="23">
        <v>6.5499719916484206E-2</v>
      </c>
    </row>
    <row r="58" spans="1:19" x14ac:dyDescent="0.25">
      <c r="A58" s="33">
        <v>2231</v>
      </c>
      <c r="B58" s="18" t="s">
        <v>141</v>
      </c>
      <c r="C58" s="18" t="s">
        <v>485</v>
      </c>
      <c r="D58" s="18">
        <v>223</v>
      </c>
      <c r="E58" s="18" t="s">
        <v>267</v>
      </c>
      <c r="F58" s="18" t="s">
        <v>486</v>
      </c>
      <c r="G58" s="18">
        <v>22</v>
      </c>
      <c r="H58" s="18" t="s">
        <v>476</v>
      </c>
      <c r="I58" s="18" t="s">
        <v>477</v>
      </c>
      <c r="J58" s="18" t="s">
        <v>478</v>
      </c>
      <c r="K58" s="18">
        <v>2</v>
      </c>
      <c r="L58" s="18" t="s">
        <v>459</v>
      </c>
      <c r="M58" s="18" t="s">
        <v>336</v>
      </c>
      <c r="N58" s="18" t="s">
        <v>460</v>
      </c>
      <c r="O58" s="19" t="s">
        <v>479</v>
      </c>
      <c r="P58" s="20">
        <v>30824</v>
      </c>
      <c r="Q58" s="21">
        <v>13.46</v>
      </c>
      <c r="R58" s="22">
        <v>2290.0445765230311</v>
      </c>
      <c r="S58" s="23">
        <v>0.1188</v>
      </c>
    </row>
    <row r="59" spans="1:19" x14ac:dyDescent="0.25">
      <c r="A59" s="18">
        <v>2232</v>
      </c>
      <c r="B59" s="18" t="s">
        <v>142</v>
      </c>
      <c r="C59" s="18" t="s">
        <v>487</v>
      </c>
      <c r="D59" s="18">
        <v>223</v>
      </c>
      <c r="E59" s="18" t="s">
        <v>267</v>
      </c>
      <c r="F59" s="18" t="s">
        <v>486</v>
      </c>
      <c r="G59" s="18">
        <v>22</v>
      </c>
      <c r="H59" s="18" t="s">
        <v>476</v>
      </c>
      <c r="I59" s="18" t="s">
        <v>477</v>
      </c>
      <c r="J59" s="18" t="s">
        <v>478</v>
      </c>
      <c r="K59" s="18">
        <v>2</v>
      </c>
      <c r="L59" s="18" t="s">
        <v>459</v>
      </c>
      <c r="M59" s="18" t="s">
        <v>336</v>
      </c>
      <c r="N59" s="18" t="s">
        <v>460</v>
      </c>
      <c r="O59" s="19" t="s">
        <v>479</v>
      </c>
      <c r="P59" s="20">
        <v>18835</v>
      </c>
      <c r="Q59" s="21">
        <v>96.4</v>
      </c>
      <c r="R59" s="22">
        <v>195.38381742738588</v>
      </c>
      <c r="S59" s="23">
        <v>0.10992519246084401</v>
      </c>
    </row>
    <row r="60" spans="1:19" x14ac:dyDescent="0.25">
      <c r="A60" s="33">
        <v>2233</v>
      </c>
      <c r="B60" s="18" t="s">
        <v>143</v>
      </c>
      <c r="C60" s="18" t="s">
        <v>488</v>
      </c>
      <c r="D60" s="18">
        <v>223</v>
      </c>
      <c r="E60" s="18" t="s">
        <v>267</v>
      </c>
      <c r="F60" s="18" t="s">
        <v>486</v>
      </c>
      <c r="G60" s="18">
        <v>22</v>
      </c>
      <c r="H60" s="18" t="s">
        <v>476</v>
      </c>
      <c r="I60" s="18" t="s">
        <v>477</v>
      </c>
      <c r="J60" s="18" t="s">
        <v>478</v>
      </c>
      <c r="K60" s="18">
        <v>2</v>
      </c>
      <c r="L60" s="18" t="s">
        <v>459</v>
      </c>
      <c r="M60" s="18" t="s">
        <v>336</v>
      </c>
      <c r="N60" s="18" t="s">
        <v>460</v>
      </c>
      <c r="O60" s="19" t="s">
        <v>479</v>
      </c>
      <c r="P60" s="20">
        <v>51442</v>
      </c>
      <c r="Q60" s="21">
        <v>1350.62</v>
      </c>
      <c r="R60" s="22">
        <v>38.087693059483797</v>
      </c>
      <c r="S60" s="23">
        <v>0.118809253139458</v>
      </c>
    </row>
    <row r="61" spans="1:19" x14ac:dyDescent="0.25">
      <c r="A61" s="18">
        <v>2241</v>
      </c>
      <c r="B61" s="18" t="s">
        <v>144</v>
      </c>
      <c r="C61" s="18" t="s">
        <v>489</v>
      </c>
      <c r="D61" s="18">
        <v>224</v>
      </c>
      <c r="E61" s="18" t="s">
        <v>268</v>
      </c>
      <c r="F61" s="18" t="s">
        <v>490</v>
      </c>
      <c r="G61" s="18">
        <v>22</v>
      </c>
      <c r="H61" s="18" t="s">
        <v>476</v>
      </c>
      <c r="I61" s="18" t="s">
        <v>477</v>
      </c>
      <c r="J61" s="18" t="s">
        <v>478</v>
      </c>
      <c r="K61" s="18">
        <v>2</v>
      </c>
      <c r="L61" s="18" t="s">
        <v>459</v>
      </c>
      <c r="M61" s="18" t="s">
        <v>336</v>
      </c>
      <c r="N61" s="18" t="s">
        <v>460</v>
      </c>
      <c r="O61" s="19" t="s">
        <v>479</v>
      </c>
      <c r="P61" s="20">
        <v>40842</v>
      </c>
      <c r="Q61" s="21">
        <v>606.63</v>
      </c>
      <c r="R61" s="22">
        <v>67.326047178675637</v>
      </c>
      <c r="S61" s="23">
        <v>9.89292199206699E-2</v>
      </c>
    </row>
    <row r="62" spans="1:19" x14ac:dyDescent="0.25">
      <c r="A62" s="18">
        <v>2242</v>
      </c>
      <c r="B62" s="18" t="s">
        <v>145</v>
      </c>
      <c r="C62" s="18" t="s">
        <v>491</v>
      </c>
      <c r="D62" s="18">
        <v>224</v>
      </c>
      <c r="E62" s="18" t="s">
        <v>268</v>
      </c>
      <c r="F62" s="18" t="s">
        <v>490</v>
      </c>
      <c r="G62" s="18">
        <v>22</v>
      </c>
      <c r="H62" s="18" t="s">
        <v>476</v>
      </c>
      <c r="I62" s="18" t="s">
        <v>477</v>
      </c>
      <c r="J62" s="18" t="s">
        <v>478</v>
      </c>
      <c r="K62" s="18">
        <v>2</v>
      </c>
      <c r="L62" s="18" t="s">
        <v>459</v>
      </c>
      <c r="M62" s="18" t="s">
        <v>336</v>
      </c>
      <c r="N62" s="18" t="s">
        <v>460</v>
      </c>
      <c r="O62" s="19" t="s">
        <v>479</v>
      </c>
      <c r="P62" s="20">
        <v>70406</v>
      </c>
      <c r="Q62" s="21">
        <v>24.63</v>
      </c>
      <c r="R62" s="22">
        <v>2858.5464880227364</v>
      </c>
      <c r="S62" s="23">
        <v>9.8900000000000002E-2</v>
      </c>
    </row>
    <row r="63" spans="1:19" x14ac:dyDescent="0.25">
      <c r="A63" s="18">
        <v>2243</v>
      </c>
      <c r="B63" s="18" t="s">
        <v>146</v>
      </c>
      <c r="C63" s="18" t="s">
        <v>492</v>
      </c>
      <c r="D63" s="18">
        <v>224</v>
      </c>
      <c r="E63" s="18" t="s">
        <v>268</v>
      </c>
      <c r="F63" s="18" t="s">
        <v>490</v>
      </c>
      <c r="G63" s="18">
        <v>22</v>
      </c>
      <c r="H63" s="18" t="s">
        <v>476</v>
      </c>
      <c r="I63" s="18" t="s">
        <v>477</v>
      </c>
      <c r="J63" s="18" t="s">
        <v>478</v>
      </c>
      <c r="K63" s="18">
        <v>2</v>
      </c>
      <c r="L63" s="18" t="s">
        <v>459</v>
      </c>
      <c r="M63" s="18" t="s">
        <v>336</v>
      </c>
      <c r="N63" s="18" t="s">
        <v>460</v>
      </c>
      <c r="O63" s="19" t="s">
        <v>479</v>
      </c>
      <c r="P63" s="20">
        <v>28129</v>
      </c>
      <c r="Q63" s="21">
        <v>18.850000000000001</v>
      </c>
      <c r="R63" s="22">
        <v>1492.2546419098142</v>
      </c>
      <c r="S63" s="23">
        <v>9.8871971986206397E-2</v>
      </c>
    </row>
    <row r="64" spans="1:19" x14ac:dyDescent="0.25">
      <c r="A64" s="18">
        <v>2244</v>
      </c>
      <c r="B64" s="18" t="s">
        <v>147</v>
      </c>
      <c r="C64" s="18" t="s">
        <v>493</v>
      </c>
      <c r="D64" s="18">
        <v>224</v>
      </c>
      <c r="E64" s="18" t="s">
        <v>268</v>
      </c>
      <c r="F64" s="18" t="s">
        <v>490</v>
      </c>
      <c r="G64" s="18">
        <v>22</v>
      </c>
      <c r="H64" s="18" t="s">
        <v>476</v>
      </c>
      <c r="I64" s="18" t="s">
        <v>477</v>
      </c>
      <c r="J64" s="18" t="s">
        <v>478</v>
      </c>
      <c r="K64" s="18">
        <v>2</v>
      </c>
      <c r="L64" s="18" t="s">
        <v>459</v>
      </c>
      <c r="M64" s="18" t="s">
        <v>336</v>
      </c>
      <c r="N64" s="18" t="s">
        <v>460</v>
      </c>
      <c r="O64" s="19" t="s">
        <v>479</v>
      </c>
      <c r="P64" s="20">
        <v>58612</v>
      </c>
      <c r="Q64" s="21">
        <v>34.54</v>
      </c>
      <c r="R64" s="22">
        <v>1696.9310943833236</v>
      </c>
      <c r="S64" s="23">
        <v>9.8699999999999996E-2</v>
      </c>
    </row>
    <row r="65" spans="1:19" x14ac:dyDescent="0.25">
      <c r="A65" s="18">
        <v>2245</v>
      </c>
      <c r="B65" s="18" t="s">
        <v>148</v>
      </c>
      <c r="C65" s="18" t="s">
        <v>494</v>
      </c>
      <c r="D65" s="18">
        <v>224</v>
      </c>
      <c r="E65" s="18" t="s">
        <v>268</v>
      </c>
      <c r="F65" s="18" t="s">
        <v>490</v>
      </c>
      <c r="G65" s="18">
        <v>22</v>
      </c>
      <c r="H65" s="18" t="s">
        <v>476</v>
      </c>
      <c r="I65" s="18" t="s">
        <v>477</v>
      </c>
      <c r="J65" s="18" t="s">
        <v>478</v>
      </c>
      <c r="K65" s="18">
        <v>2</v>
      </c>
      <c r="L65" s="18" t="s">
        <v>459</v>
      </c>
      <c r="M65" s="18" t="s">
        <v>336</v>
      </c>
      <c r="N65" s="18" t="s">
        <v>460</v>
      </c>
      <c r="O65" s="19" t="s">
        <v>479</v>
      </c>
      <c r="P65" s="20">
        <v>36404</v>
      </c>
      <c r="Q65" s="21">
        <v>61.14</v>
      </c>
      <c r="R65" s="22">
        <v>595.42034674517504</v>
      </c>
      <c r="S65" s="23">
        <v>0.100983117239864</v>
      </c>
    </row>
    <row r="66" spans="1:19" x14ac:dyDescent="0.25">
      <c r="A66" s="18">
        <v>2311</v>
      </c>
      <c r="B66" s="18" t="s">
        <v>149</v>
      </c>
      <c r="C66" s="18" t="s">
        <v>495</v>
      </c>
      <c r="D66" s="18">
        <v>231</v>
      </c>
      <c r="E66" s="18" t="s">
        <v>269</v>
      </c>
      <c r="F66" s="18" t="s">
        <v>496</v>
      </c>
      <c r="G66" s="18">
        <v>23</v>
      </c>
      <c r="H66" s="18" t="s">
        <v>497</v>
      </c>
      <c r="I66" s="18" t="s">
        <v>498</v>
      </c>
      <c r="J66" s="18" t="s">
        <v>499</v>
      </c>
      <c r="K66" s="18">
        <v>2</v>
      </c>
      <c r="L66" s="18" t="s">
        <v>459</v>
      </c>
      <c r="M66" s="18" t="s">
        <v>336</v>
      </c>
      <c r="N66" s="18" t="s">
        <v>460</v>
      </c>
      <c r="O66" s="19" t="s">
        <v>479</v>
      </c>
      <c r="P66" s="20">
        <v>25888</v>
      </c>
      <c r="Q66" s="21">
        <v>10.220000000000001</v>
      </c>
      <c r="R66" s="22">
        <v>2533.0724070450096</v>
      </c>
      <c r="S66" s="23">
        <v>0.1246</v>
      </c>
    </row>
    <row r="67" spans="1:19" x14ac:dyDescent="0.25">
      <c r="A67" s="18">
        <v>2312</v>
      </c>
      <c r="B67" s="18" t="s">
        <v>150</v>
      </c>
      <c r="C67" s="18" t="s">
        <v>500</v>
      </c>
      <c r="D67" s="18">
        <v>231</v>
      </c>
      <c r="E67" s="18" t="s">
        <v>269</v>
      </c>
      <c r="F67" s="18" t="s">
        <v>496</v>
      </c>
      <c r="G67" s="18">
        <v>23</v>
      </c>
      <c r="H67" s="18" t="s">
        <v>497</v>
      </c>
      <c r="I67" s="18" t="s">
        <v>498</v>
      </c>
      <c r="J67" s="18" t="s">
        <v>499</v>
      </c>
      <c r="K67" s="18">
        <v>2</v>
      </c>
      <c r="L67" s="18" t="s">
        <v>459</v>
      </c>
      <c r="M67" s="18" t="s">
        <v>336</v>
      </c>
      <c r="N67" s="18" t="s">
        <v>460</v>
      </c>
      <c r="O67" s="19" t="s">
        <v>479</v>
      </c>
      <c r="P67" s="20">
        <v>29587</v>
      </c>
      <c r="Q67" s="21">
        <v>43.59</v>
      </c>
      <c r="R67" s="22">
        <v>678.75659554943786</v>
      </c>
      <c r="S67" s="23">
        <v>0.124272454118363</v>
      </c>
    </row>
    <row r="68" spans="1:19" x14ac:dyDescent="0.25">
      <c r="A68" s="18">
        <v>2313</v>
      </c>
      <c r="B68" s="18" t="s">
        <v>151</v>
      </c>
      <c r="C68" s="18" t="s">
        <v>501</v>
      </c>
      <c r="D68" s="18">
        <v>231</v>
      </c>
      <c r="E68" s="18" t="s">
        <v>269</v>
      </c>
      <c r="F68" s="18" t="s">
        <v>496</v>
      </c>
      <c r="G68" s="18">
        <v>23</v>
      </c>
      <c r="H68" s="18" t="s">
        <v>497</v>
      </c>
      <c r="I68" s="18" t="s">
        <v>498</v>
      </c>
      <c r="J68" s="18" t="s">
        <v>499</v>
      </c>
      <c r="K68" s="18">
        <v>2</v>
      </c>
      <c r="L68" s="18" t="s">
        <v>459</v>
      </c>
      <c r="M68" s="18" t="s">
        <v>336</v>
      </c>
      <c r="N68" s="18" t="s">
        <v>460</v>
      </c>
      <c r="O68" s="19" t="s">
        <v>479</v>
      </c>
      <c r="P68" s="20">
        <v>31567</v>
      </c>
      <c r="Q68" s="21">
        <v>21.91</v>
      </c>
      <c r="R68" s="22">
        <v>1440.7576449109995</v>
      </c>
      <c r="S68" s="23">
        <v>0.12429999999999999</v>
      </c>
    </row>
    <row r="69" spans="1:19" x14ac:dyDescent="0.25">
      <c r="A69" s="18">
        <v>2314</v>
      </c>
      <c r="B69" s="18" t="s">
        <v>152</v>
      </c>
      <c r="C69" s="18" t="s">
        <v>502</v>
      </c>
      <c r="D69" s="18">
        <v>231</v>
      </c>
      <c r="E69" s="18" t="s">
        <v>269</v>
      </c>
      <c r="F69" s="18" t="s">
        <v>496</v>
      </c>
      <c r="G69" s="18">
        <v>23</v>
      </c>
      <c r="H69" s="18" t="s">
        <v>497</v>
      </c>
      <c r="I69" s="18" t="s">
        <v>498</v>
      </c>
      <c r="J69" s="18" t="s">
        <v>499</v>
      </c>
      <c r="K69" s="18">
        <v>2</v>
      </c>
      <c r="L69" s="18" t="s">
        <v>459</v>
      </c>
      <c r="M69" s="18" t="s">
        <v>336</v>
      </c>
      <c r="N69" s="18" t="s">
        <v>460</v>
      </c>
      <c r="O69" s="19" t="s">
        <v>479</v>
      </c>
      <c r="P69" s="20">
        <v>22090</v>
      </c>
      <c r="Q69" s="21">
        <v>23.45</v>
      </c>
      <c r="R69" s="22">
        <v>942.0042643923241</v>
      </c>
      <c r="S69" s="23">
        <v>0.12429999999999999</v>
      </c>
    </row>
    <row r="70" spans="1:19" x14ac:dyDescent="0.25">
      <c r="A70" s="18">
        <v>2315</v>
      </c>
      <c r="B70" s="18" t="s">
        <v>153</v>
      </c>
      <c r="C70" s="18" t="s">
        <v>503</v>
      </c>
      <c r="D70" s="18">
        <v>231</v>
      </c>
      <c r="E70" s="18" t="s">
        <v>269</v>
      </c>
      <c r="F70" s="18" t="s">
        <v>496</v>
      </c>
      <c r="G70" s="18">
        <v>23</v>
      </c>
      <c r="H70" s="18" t="s">
        <v>497</v>
      </c>
      <c r="I70" s="18" t="s">
        <v>498</v>
      </c>
      <c r="J70" s="18" t="s">
        <v>499</v>
      </c>
      <c r="K70" s="18">
        <v>2</v>
      </c>
      <c r="L70" s="18" t="s">
        <v>459</v>
      </c>
      <c r="M70" s="18" t="s">
        <v>336</v>
      </c>
      <c r="N70" s="18" t="s">
        <v>460</v>
      </c>
      <c r="O70" s="19" t="s">
        <v>370</v>
      </c>
      <c r="P70" s="20">
        <v>13204</v>
      </c>
      <c r="Q70" s="21">
        <v>16.399999999999999</v>
      </c>
      <c r="R70" s="22">
        <v>805.12195121951231</v>
      </c>
      <c r="S70" s="23">
        <v>0.12429999999999999</v>
      </c>
    </row>
    <row r="71" spans="1:19" x14ac:dyDescent="0.25">
      <c r="A71" s="18">
        <v>2316</v>
      </c>
      <c r="B71" s="18" t="s">
        <v>154</v>
      </c>
      <c r="C71" s="18" t="s">
        <v>504</v>
      </c>
      <c r="D71" s="18">
        <v>231</v>
      </c>
      <c r="E71" s="18" t="s">
        <v>269</v>
      </c>
      <c r="F71" s="18" t="s">
        <v>496</v>
      </c>
      <c r="G71" s="18">
        <v>23</v>
      </c>
      <c r="H71" s="18" t="s">
        <v>497</v>
      </c>
      <c r="I71" s="18" t="s">
        <v>498</v>
      </c>
      <c r="J71" s="18" t="s">
        <v>499</v>
      </c>
      <c r="K71" s="18">
        <v>2</v>
      </c>
      <c r="L71" s="18" t="s">
        <v>459</v>
      </c>
      <c r="M71" s="18" t="s">
        <v>336</v>
      </c>
      <c r="N71" s="18" t="s">
        <v>460</v>
      </c>
      <c r="O71" s="19" t="s">
        <v>373</v>
      </c>
      <c r="P71" s="20">
        <v>12653</v>
      </c>
      <c r="Q71" s="21">
        <v>109.7</v>
      </c>
      <c r="R71" s="22">
        <v>115.34184138559708</v>
      </c>
      <c r="S71" s="23">
        <v>0.12429999999999999</v>
      </c>
    </row>
    <row r="72" spans="1:19" x14ac:dyDescent="0.25">
      <c r="A72" s="18">
        <v>2317</v>
      </c>
      <c r="B72" s="18" t="s">
        <v>155</v>
      </c>
      <c r="C72" s="18" t="s">
        <v>505</v>
      </c>
      <c r="D72" s="18">
        <v>231</v>
      </c>
      <c r="E72" s="18" t="s">
        <v>269</v>
      </c>
      <c r="F72" s="18" t="s">
        <v>496</v>
      </c>
      <c r="G72" s="18">
        <v>23</v>
      </c>
      <c r="H72" s="18" t="s">
        <v>497</v>
      </c>
      <c r="I72" s="18" t="s">
        <v>498</v>
      </c>
      <c r="J72" s="18" t="s">
        <v>499</v>
      </c>
      <c r="K72" s="18">
        <v>2</v>
      </c>
      <c r="L72" s="18" t="s">
        <v>459</v>
      </c>
      <c r="M72" s="18" t="s">
        <v>336</v>
      </c>
      <c r="N72" s="18" t="s">
        <v>460</v>
      </c>
      <c r="O72" s="19" t="s">
        <v>373</v>
      </c>
      <c r="P72" s="20">
        <v>8789</v>
      </c>
      <c r="Q72" s="21">
        <v>102.09</v>
      </c>
      <c r="R72" s="22">
        <v>86.090704280536784</v>
      </c>
      <c r="S72" s="23">
        <v>0.12490556377289801</v>
      </c>
    </row>
    <row r="73" spans="1:19" x14ac:dyDescent="0.25">
      <c r="A73" s="18">
        <v>2321</v>
      </c>
      <c r="B73" s="18" t="s">
        <v>156</v>
      </c>
      <c r="C73" s="18" t="s">
        <v>506</v>
      </c>
      <c r="D73" s="18">
        <v>232</v>
      </c>
      <c r="E73" s="18" t="s">
        <v>270</v>
      </c>
      <c r="F73" s="18" t="s">
        <v>507</v>
      </c>
      <c r="G73" s="18">
        <v>23</v>
      </c>
      <c r="H73" s="18" t="s">
        <v>497</v>
      </c>
      <c r="I73" s="18" t="s">
        <v>498</v>
      </c>
      <c r="J73" s="18" t="s">
        <v>499</v>
      </c>
      <c r="K73" s="18">
        <v>2</v>
      </c>
      <c r="L73" s="18" t="s">
        <v>459</v>
      </c>
      <c r="M73" s="18" t="s">
        <v>336</v>
      </c>
      <c r="N73" s="18" t="s">
        <v>460</v>
      </c>
      <c r="O73" s="19" t="s">
        <v>479</v>
      </c>
      <c r="P73" s="20">
        <v>56017</v>
      </c>
      <c r="Q73" s="21">
        <v>21.1</v>
      </c>
      <c r="R73" s="22">
        <v>2654.8341232227485</v>
      </c>
      <c r="S73" s="23">
        <v>0.1085</v>
      </c>
    </row>
    <row r="74" spans="1:19" x14ac:dyDescent="0.25">
      <c r="A74" s="18">
        <v>2322</v>
      </c>
      <c r="B74" s="18" t="s">
        <v>157</v>
      </c>
      <c r="C74" s="18" t="s">
        <v>508</v>
      </c>
      <c r="D74" s="18">
        <v>232</v>
      </c>
      <c r="E74" s="18" t="s">
        <v>270</v>
      </c>
      <c r="F74" s="18" t="s">
        <v>507</v>
      </c>
      <c r="G74" s="18">
        <v>23</v>
      </c>
      <c r="H74" s="18" t="s">
        <v>497</v>
      </c>
      <c r="I74" s="18" t="s">
        <v>498</v>
      </c>
      <c r="J74" s="18" t="s">
        <v>499</v>
      </c>
      <c r="K74" s="18">
        <v>2</v>
      </c>
      <c r="L74" s="18" t="s">
        <v>459</v>
      </c>
      <c r="M74" s="18" t="s">
        <v>336</v>
      </c>
      <c r="N74" s="18" t="s">
        <v>460</v>
      </c>
      <c r="O74" s="19" t="s">
        <v>370</v>
      </c>
      <c r="P74" s="20">
        <v>24822</v>
      </c>
      <c r="Q74" s="21">
        <v>158.55000000000001</v>
      </c>
      <c r="R74" s="22">
        <v>156.55629139072846</v>
      </c>
      <c r="S74" s="23">
        <v>0.108507493352671</v>
      </c>
    </row>
    <row r="75" spans="1:19" x14ac:dyDescent="0.25">
      <c r="A75" s="18">
        <v>2323</v>
      </c>
      <c r="B75" s="18" t="s">
        <v>158</v>
      </c>
      <c r="C75" s="18" t="s">
        <v>509</v>
      </c>
      <c r="D75" s="18">
        <v>232</v>
      </c>
      <c r="E75" s="18" t="s">
        <v>270</v>
      </c>
      <c r="F75" s="18" t="s">
        <v>507</v>
      </c>
      <c r="G75" s="18">
        <v>23</v>
      </c>
      <c r="H75" s="18" t="s">
        <v>497</v>
      </c>
      <c r="I75" s="18" t="s">
        <v>498</v>
      </c>
      <c r="J75" s="18" t="s">
        <v>499</v>
      </c>
      <c r="K75" s="18">
        <v>2</v>
      </c>
      <c r="L75" s="18" t="s">
        <v>459</v>
      </c>
      <c r="M75" s="18" t="s">
        <v>336</v>
      </c>
      <c r="N75" s="18" t="s">
        <v>460</v>
      </c>
      <c r="O75" s="19" t="s">
        <v>370</v>
      </c>
      <c r="P75" s="20">
        <v>22225</v>
      </c>
      <c r="Q75" s="21">
        <v>20.32</v>
      </c>
      <c r="R75" s="22">
        <v>1093.75</v>
      </c>
      <c r="S75" s="23">
        <v>0.108793723284589</v>
      </c>
    </row>
    <row r="76" spans="1:19" x14ac:dyDescent="0.25">
      <c r="A76" s="18">
        <v>2331</v>
      </c>
      <c r="B76" s="18" t="s">
        <v>159</v>
      </c>
      <c r="C76" s="18" t="s">
        <v>510</v>
      </c>
      <c r="D76" s="18">
        <v>233</v>
      </c>
      <c r="E76" s="18" t="s">
        <v>271</v>
      </c>
      <c r="F76" s="18" t="s">
        <v>511</v>
      </c>
      <c r="G76" s="18">
        <v>23</v>
      </c>
      <c r="H76" s="18" t="s">
        <v>497</v>
      </c>
      <c r="I76" s="18" t="s">
        <v>498</v>
      </c>
      <c r="J76" s="18" t="s">
        <v>499</v>
      </c>
      <c r="K76" s="18">
        <v>2</v>
      </c>
      <c r="L76" s="18" t="s">
        <v>459</v>
      </c>
      <c r="M76" s="18" t="s">
        <v>336</v>
      </c>
      <c r="N76" s="18" t="s">
        <v>460</v>
      </c>
      <c r="O76" s="19" t="s">
        <v>479</v>
      </c>
      <c r="P76" s="20">
        <v>53402</v>
      </c>
      <c r="Q76" s="21">
        <v>22.34</v>
      </c>
      <c r="R76" s="22">
        <v>2390.4207699194271</v>
      </c>
      <c r="S76" s="23">
        <v>8.3299999999999902E-2</v>
      </c>
    </row>
    <row r="77" spans="1:19" x14ac:dyDescent="0.25">
      <c r="A77" s="18">
        <v>2332</v>
      </c>
      <c r="B77" s="18" t="s">
        <v>160</v>
      </c>
      <c r="C77" s="18" t="s">
        <v>512</v>
      </c>
      <c r="D77" s="18">
        <v>233</v>
      </c>
      <c r="E77" s="18" t="s">
        <v>271</v>
      </c>
      <c r="F77" s="18" t="s">
        <v>511</v>
      </c>
      <c r="G77" s="18">
        <v>23</v>
      </c>
      <c r="H77" s="18" t="s">
        <v>497</v>
      </c>
      <c r="I77" s="18" t="s">
        <v>498</v>
      </c>
      <c r="J77" s="18" t="s">
        <v>499</v>
      </c>
      <c r="K77" s="18">
        <v>2</v>
      </c>
      <c r="L77" s="18" t="s">
        <v>459</v>
      </c>
      <c r="M77" s="18" t="s">
        <v>336</v>
      </c>
      <c r="N77" s="18" t="s">
        <v>460</v>
      </c>
      <c r="O77" s="19" t="s">
        <v>479</v>
      </c>
      <c r="P77" s="20">
        <v>51161</v>
      </c>
      <c r="Q77" s="21">
        <v>18.64</v>
      </c>
      <c r="R77" s="22">
        <v>2744.6888412017165</v>
      </c>
      <c r="S77" s="23">
        <v>8.3299999999999999E-2</v>
      </c>
    </row>
    <row r="78" spans="1:19" x14ac:dyDescent="0.25">
      <c r="A78" s="18">
        <v>2333</v>
      </c>
      <c r="B78" s="18" t="s">
        <v>161</v>
      </c>
      <c r="C78" s="18" t="s">
        <v>513</v>
      </c>
      <c r="D78" s="18">
        <v>233</v>
      </c>
      <c r="E78" s="18" t="s">
        <v>271</v>
      </c>
      <c r="F78" s="18" t="s">
        <v>511</v>
      </c>
      <c r="G78" s="18">
        <v>23</v>
      </c>
      <c r="H78" s="18" t="s">
        <v>497</v>
      </c>
      <c r="I78" s="18" t="s">
        <v>498</v>
      </c>
      <c r="J78" s="18" t="s">
        <v>499</v>
      </c>
      <c r="K78" s="18">
        <v>2</v>
      </c>
      <c r="L78" s="18" t="s">
        <v>459</v>
      </c>
      <c r="M78" s="18" t="s">
        <v>336</v>
      </c>
      <c r="N78" s="18" t="s">
        <v>460</v>
      </c>
      <c r="O78" s="19" t="s">
        <v>479</v>
      </c>
      <c r="P78" s="20">
        <v>69963</v>
      </c>
      <c r="Q78" s="21">
        <v>71.48</v>
      </c>
      <c r="R78" s="22">
        <v>978.77728035814209</v>
      </c>
      <c r="S78" s="23">
        <v>8.3299999999999999E-2</v>
      </c>
    </row>
    <row r="79" spans="1:19" x14ac:dyDescent="0.25">
      <c r="A79" s="18">
        <v>2334</v>
      </c>
      <c r="B79" s="18" t="s">
        <v>162</v>
      </c>
      <c r="C79" s="18" t="s">
        <v>514</v>
      </c>
      <c r="D79" s="18">
        <v>233</v>
      </c>
      <c r="E79" s="18" t="s">
        <v>271</v>
      </c>
      <c r="F79" s="18" t="s">
        <v>511</v>
      </c>
      <c r="G79" s="18">
        <v>23</v>
      </c>
      <c r="H79" s="18" t="s">
        <v>497</v>
      </c>
      <c r="I79" s="18" t="s">
        <v>498</v>
      </c>
      <c r="J79" s="18" t="s">
        <v>499</v>
      </c>
      <c r="K79" s="18">
        <v>2</v>
      </c>
      <c r="L79" s="18" t="s">
        <v>459</v>
      </c>
      <c r="M79" s="18" t="s">
        <v>336</v>
      </c>
      <c r="N79" s="18" t="s">
        <v>460</v>
      </c>
      <c r="O79" s="19" t="s">
        <v>479</v>
      </c>
      <c r="P79" s="20">
        <v>45391</v>
      </c>
      <c r="Q79" s="21">
        <v>39.4</v>
      </c>
      <c r="R79" s="22">
        <v>1152.0558375634519</v>
      </c>
      <c r="S79" s="23">
        <v>8.3299999999999999E-2</v>
      </c>
    </row>
    <row r="80" spans="1:19" x14ac:dyDescent="0.25">
      <c r="A80" s="18">
        <v>2335</v>
      </c>
      <c r="B80" s="18" t="s">
        <v>163</v>
      </c>
      <c r="C80" s="18" t="s">
        <v>515</v>
      </c>
      <c r="D80" s="18">
        <v>233</v>
      </c>
      <c r="E80" s="18" t="s">
        <v>271</v>
      </c>
      <c r="F80" s="18" t="s">
        <v>511</v>
      </c>
      <c r="G80" s="18">
        <v>23</v>
      </c>
      <c r="H80" s="18" t="s">
        <v>497</v>
      </c>
      <c r="I80" s="18" t="s">
        <v>498</v>
      </c>
      <c r="J80" s="18" t="s">
        <v>499</v>
      </c>
      <c r="K80" s="18">
        <v>2</v>
      </c>
      <c r="L80" s="18" t="s">
        <v>459</v>
      </c>
      <c r="M80" s="18" t="s">
        <v>336</v>
      </c>
      <c r="N80" s="18" t="s">
        <v>460</v>
      </c>
      <c r="O80" s="19" t="s">
        <v>479</v>
      </c>
      <c r="P80" s="20">
        <v>62748</v>
      </c>
      <c r="Q80" s="21">
        <v>21.9</v>
      </c>
      <c r="R80" s="22">
        <v>2865.205479452055</v>
      </c>
      <c r="S80" s="23">
        <v>8.3299999999999999E-2</v>
      </c>
    </row>
    <row r="81" spans="1:19" x14ac:dyDescent="0.25">
      <c r="A81" s="18">
        <v>2336</v>
      </c>
      <c r="B81" s="18" t="s">
        <v>164</v>
      </c>
      <c r="C81" s="18" t="s">
        <v>516</v>
      </c>
      <c r="D81" s="18">
        <v>233</v>
      </c>
      <c r="E81" s="18" t="s">
        <v>271</v>
      </c>
      <c r="F81" s="18" t="s">
        <v>511</v>
      </c>
      <c r="G81" s="18">
        <v>23</v>
      </c>
      <c r="H81" s="18" t="s">
        <v>497</v>
      </c>
      <c r="I81" s="18" t="s">
        <v>498</v>
      </c>
      <c r="J81" s="18" t="s">
        <v>499</v>
      </c>
      <c r="K81" s="18">
        <v>2</v>
      </c>
      <c r="L81" s="18" t="s">
        <v>459</v>
      </c>
      <c r="M81" s="18" t="s">
        <v>336</v>
      </c>
      <c r="N81" s="18" t="s">
        <v>460</v>
      </c>
      <c r="O81" s="19" t="s">
        <v>479</v>
      </c>
      <c r="P81" s="20">
        <v>58701</v>
      </c>
      <c r="Q81" s="21">
        <v>15.83</v>
      </c>
      <c r="R81" s="22">
        <v>3708.2122552116234</v>
      </c>
      <c r="S81" s="23">
        <v>8.3300000000000096E-2</v>
      </c>
    </row>
    <row r="82" spans="1:19" x14ac:dyDescent="0.25">
      <c r="A82" s="18">
        <v>2337</v>
      </c>
      <c r="B82" s="18" t="s">
        <v>165</v>
      </c>
      <c r="C82" s="18" t="s">
        <v>517</v>
      </c>
      <c r="D82" s="18">
        <v>233</v>
      </c>
      <c r="E82" s="18" t="s">
        <v>271</v>
      </c>
      <c r="F82" s="18" t="s">
        <v>511</v>
      </c>
      <c r="G82" s="18">
        <v>23</v>
      </c>
      <c r="H82" s="18" t="s">
        <v>497</v>
      </c>
      <c r="I82" s="18" t="s">
        <v>498</v>
      </c>
      <c r="J82" s="18" t="s">
        <v>499</v>
      </c>
      <c r="K82" s="18">
        <v>2</v>
      </c>
      <c r="L82" s="18" t="s">
        <v>459</v>
      </c>
      <c r="M82" s="18" t="s">
        <v>336</v>
      </c>
      <c r="N82" s="18" t="s">
        <v>460</v>
      </c>
      <c r="O82" s="19" t="s">
        <v>479</v>
      </c>
      <c r="P82" s="20">
        <v>60538</v>
      </c>
      <c r="Q82" s="21">
        <v>53</v>
      </c>
      <c r="R82" s="22">
        <v>1142.2264150943397</v>
      </c>
      <c r="S82" s="23">
        <v>8.3445728302884103E-2</v>
      </c>
    </row>
    <row r="83" spans="1:19" x14ac:dyDescent="0.25">
      <c r="A83" s="18">
        <v>2338</v>
      </c>
      <c r="B83" s="18" t="s">
        <v>166</v>
      </c>
      <c r="C83" s="18" t="s">
        <v>518</v>
      </c>
      <c r="D83" s="18">
        <v>233</v>
      </c>
      <c r="E83" s="18" t="s">
        <v>271</v>
      </c>
      <c r="F83" s="18" t="s">
        <v>511</v>
      </c>
      <c r="G83" s="18">
        <v>23</v>
      </c>
      <c r="H83" s="18" t="s">
        <v>497</v>
      </c>
      <c r="I83" s="18" t="s">
        <v>498</v>
      </c>
      <c r="J83" s="18" t="s">
        <v>499</v>
      </c>
      <c r="K83" s="18">
        <v>2</v>
      </c>
      <c r="L83" s="18" t="s">
        <v>459</v>
      </c>
      <c r="M83" s="18" t="s">
        <v>336</v>
      </c>
      <c r="N83" s="18" t="s">
        <v>460</v>
      </c>
      <c r="O83" s="19" t="s">
        <v>479</v>
      </c>
      <c r="P83" s="20">
        <v>41463</v>
      </c>
      <c r="Q83" s="21">
        <v>9.81</v>
      </c>
      <c r="R83" s="22">
        <v>4226.6055045871553</v>
      </c>
      <c r="S83" s="23">
        <v>8.3299999999999999E-2</v>
      </c>
    </row>
    <row r="84" spans="1:19" x14ac:dyDescent="0.25">
      <c r="A84" s="18">
        <v>2341</v>
      </c>
      <c r="B84" s="18" t="s">
        <v>167</v>
      </c>
      <c r="C84" s="18" t="s">
        <v>519</v>
      </c>
      <c r="D84" s="18">
        <v>234</v>
      </c>
      <c r="E84" s="18" t="s">
        <v>272</v>
      </c>
      <c r="F84" s="18" t="s">
        <v>520</v>
      </c>
      <c r="G84" s="18">
        <v>23</v>
      </c>
      <c r="H84" s="18" t="s">
        <v>497</v>
      </c>
      <c r="I84" s="18" t="s">
        <v>498</v>
      </c>
      <c r="J84" s="18" t="s">
        <v>499</v>
      </c>
      <c r="K84" s="18">
        <v>2</v>
      </c>
      <c r="L84" s="18" t="s">
        <v>459</v>
      </c>
      <c r="M84" s="18" t="s">
        <v>336</v>
      </c>
      <c r="N84" s="18" t="s">
        <v>460</v>
      </c>
      <c r="O84" s="19" t="s">
        <v>404</v>
      </c>
      <c r="P84" s="20">
        <v>74816</v>
      </c>
      <c r="Q84" s="21">
        <v>81.27</v>
      </c>
      <c r="R84" s="22">
        <v>920.58570198105087</v>
      </c>
      <c r="S84" s="23">
        <v>8.3337692472198494E-2</v>
      </c>
    </row>
    <row r="85" spans="1:19" x14ac:dyDescent="0.25">
      <c r="A85" s="18">
        <v>2342</v>
      </c>
      <c r="B85" s="18" t="s">
        <v>168</v>
      </c>
      <c r="C85" s="18" t="s">
        <v>521</v>
      </c>
      <c r="D85" s="18">
        <v>234</v>
      </c>
      <c r="E85" s="18" t="s">
        <v>272</v>
      </c>
      <c r="F85" s="18" t="s">
        <v>520</v>
      </c>
      <c r="G85" s="18">
        <v>23</v>
      </c>
      <c r="H85" s="18" t="s">
        <v>497</v>
      </c>
      <c r="I85" s="18" t="s">
        <v>498</v>
      </c>
      <c r="J85" s="18" t="s">
        <v>499</v>
      </c>
      <c r="K85" s="18">
        <v>2</v>
      </c>
      <c r="L85" s="18" t="s">
        <v>459</v>
      </c>
      <c r="M85" s="18" t="s">
        <v>336</v>
      </c>
      <c r="N85" s="18" t="s">
        <v>460</v>
      </c>
      <c r="O85" s="19" t="s">
        <v>404</v>
      </c>
      <c r="P85" s="20">
        <v>19952</v>
      </c>
      <c r="Q85" s="21">
        <v>5.12</v>
      </c>
      <c r="R85" s="22">
        <v>3896.875</v>
      </c>
      <c r="S85" s="23">
        <v>0.1071</v>
      </c>
    </row>
    <row r="86" spans="1:19" x14ac:dyDescent="0.25">
      <c r="A86" s="18">
        <v>3111</v>
      </c>
      <c r="B86" s="18" t="s">
        <v>169</v>
      </c>
      <c r="C86" s="18" t="s">
        <v>522</v>
      </c>
      <c r="D86" s="18">
        <v>311</v>
      </c>
      <c r="E86" s="18" t="s">
        <v>273</v>
      </c>
      <c r="F86" s="18" t="s">
        <v>523</v>
      </c>
      <c r="G86" s="18">
        <v>31</v>
      </c>
      <c r="H86" s="18" t="s">
        <v>524</v>
      </c>
      <c r="I86" s="18" t="s">
        <v>273</v>
      </c>
      <c r="J86" s="18" t="s">
        <v>525</v>
      </c>
      <c r="K86" s="18">
        <v>3</v>
      </c>
      <c r="L86" s="18" t="s">
        <v>526</v>
      </c>
      <c r="M86" s="18" t="s">
        <v>337</v>
      </c>
      <c r="N86" s="18" t="s">
        <v>527</v>
      </c>
      <c r="O86" s="19" t="s">
        <v>479</v>
      </c>
      <c r="P86" s="20">
        <v>54587</v>
      </c>
      <c r="Q86" s="21">
        <v>9.8000000000000007</v>
      </c>
      <c r="R86" s="22">
        <v>5570.1020408163258</v>
      </c>
      <c r="S86" s="23">
        <v>9.8100000000000104E-2</v>
      </c>
    </row>
    <row r="87" spans="1:19" x14ac:dyDescent="0.25">
      <c r="A87" s="18">
        <v>3112</v>
      </c>
      <c r="B87" s="18" t="s">
        <v>170</v>
      </c>
      <c r="C87" s="18" t="s">
        <v>528</v>
      </c>
      <c r="D87" s="18">
        <v>311</v>
      </c>
      <c r="E87" s="18" t="s">
        <v>273</v>
      </c>
      <c r="F87" s="18" t="s">
        <v>523</v>
      </c>
      <c r="G87" s="18">
        <v>31</v>
      </c>
      <c r="H87" s="18" t="s">
        <v>524</v>
      </c>
      <c r="I87" s="18" t="s">
        <v>273</v>
      </c>
      <c r="J87" s="18" t="s">
        <v>525</v>
      </c>
      <c r="K87" s="18">
        <v>3</v>
      </c>
      <c r="L87" s="18" t="s">
        <v>526</v>
      </c>
      <c r="M87" s="18" t="s">
        <v>337</v>
      </c>
      <c r="N87" s="18" t="s">
        <v>527</v>
      </c>
      <c r="O87" s="19" t="s">
        <v>479</v>
      </c>
      <c r="P87" s="20">
        <v>17729</v>
      </c>
      <c r="Q87" s="21">
        <v>4.5999999999999996</v>
      </c>
      <c r="R87" s="22">
        <v>3854.130434782609</v>
      </c>
      <c r="S87" s="23">
        <v>9.8100000000000007E-2</v>
      </c>
    </row>
    <row r="88" spans="1:19" x14ac:dyDescent="0.25">
      <c r="A88" s="18">
        <v>3113</v>
      </c>
      <c r="B88" s="18" t="s">
        <v>171</v>
      </c>
      <c r="C88" s="18" t="s">
        <v>529</v>
      </c>
      <c r="D88" s="18">
        <v>311</v>
      </c>
      <c r="E88" s="18" t="s">
        <v>273</v>
      </c>
      <c r="F88" s="18" t="s">
        <v>523</v>
      </c>
      <c r="G88" s="18">
        <v>31</v>
      </c>
      <c r="H88" s="18" t="s">
        <v>524</v>
      </c>
      <c r="I88" s="18" t="s">
        <v>273</v>
      </c>
      <c r="J88" s="18" t="s">
        <v>525</v>
      </c>
      <c r="K88" s="18">
        <v>3</v>
      </c>
      <c r="L88" s="18" t="s">
        <v>526</v>
      </c>
      <c r="M88" s="18" t="s">
        <v>337</v>
      </c>
      <c r="N88" s="18" t="s">
        <v>527</v>
      </c>
      <c r="O88" s="19" t="s">
        <v>479</v>
      </c>
      <c r="P88" s="20">
        <v>23478</v>
      </c>
      <c r="Q88" s="21">
        <v>6.02</v>
      </c>
      <c r="R88" s="22">
        <v>3900.0000000000005</v>
      </c>
      <c r="S88" s="23">
        <v>9.8100000000000007E-2</v>
      </c>
    </row>
    <row r="89" spans="1:19" x14ac:dyDescent="0.25">
      <c r="A89" s="18">
        <v>3114</v>
      </c>
      <c r="B89" s="18" t="s">
        <v>172</v>
      </c>
      <c r="C89" s="18" t="s">
        <v>530</v>
      </c>
      <c r="D89" s="18">
        <v>311</v>
      </c>
      <c r="E89" s="18" t="s">
        <v>273</v>
      </c>
      <c r="F89" s="18" t="s">
        <v>523</v>
      </c>
      <c r="G89" s="18">
        <v>31</v>
      </c>
      <c r="H89" s="18" t="s">
        <v>524</v>
      </c>
      <c r="I89" s="18" t="s">
        <v>273</v>
      </c>
      <c r="J89" s="18" t="s">
        <v>525</v>
      </c>
      <c r="K89" s="18">
        <v>3</v>
      </c>
      <c r="L89" s="18" t="s">
        <v>526</v>
      </c>
      <c r="M89" s="18" t="s">
        <v>337</v>
      </c>
      <c r="N89" s="18" t="s">
        <v>527</v>
      </c>
      <c r="O89" s="19" t="s">
        <v>479</v>
      </c>
      <c r="P89" s="20">
        <v>32171</v>
      </c>
      <c r="Q89" s="21">
        <v>30.07</v>
      </c>
      <c r="R89" s="22">
        <v>1069.8703026272033</v>
      </c>
      <c r="S89" s="23">
        <v>9.8100000000000007E-2</v>
      </c>
    </row>
    <row r="90" spans="1:19" x14ac:dyDescent="0.25">
      <c r="A90" s="18">
        <v>3115</v>
      </c>
      <c r="B90" s="18" t="s">
        <v>173</v>
      </c>
      <c r="C90" s="18" t="s">
        <v>531</v>
      </c>
      <c r="D90" s="18">
        <v>311</v>
      </c>
      <c r="E90" s="18" t="s">
        <v>273</v>
      </c>
      <c r="F90" s="18" t="s">
        <v>523</v>
      </c>
      <c r="G90" s="18">
        <v>31</v>
      </c>
      <c r="H90" s="18" t="s">
        <v>524</v>
      </c>
      <c r="I90" s="18" t="s">
        <v>273</v>
      </c>
      <c r="J90" s="18" t="s">
        <v>525</v>
      </c>
      <c r="K90" s="18">
        <v>3</v>
      </c>
      <c r="L90" s="18" t="s">
        <v>526</v>
      </c>
      <c r="M90" s="18" t="s">
        <v>337</v>
      </c>
      <c r="N90" s="18" t="s">
        <v>527</v>
      </c>
      <c r="O90" s="19" t="s">
        <v>479</v>
      </c>
      <c r="P90" s="20">
        <v>24774</v>
      </c>
      <c r="Q90" s="21">
        <v>7.7</v>
      </c>
      <c r="R90" s="22">
        <v>3217.4025974025972</v>
      </c>
      <c r="S90" s="23">
        <v>9.8100000000000104E-2</v>
      </c>
    </row>
    <row r="91" spans="1:19" x14ac:dyDescent="0.25">
      <c r="A91" s="18">
        <v>3116</v>
      </c>
      <c r="B91" s="18" t="s">
        <v>174</v>
      </c>
      <c r="C91" s="18" t="s">
        <v>532</v>
      </c>
      <c r="D91" s="18">
        <v>311</v>
      </c>
      <c r="E91" s="18" t="s">
        <v>273</v>
      </c>
      <c r="F91" s="18" t="s">
        <v>523</v>
      </c>
      <c r="G91" s="18">
        <v>31</v>
      </c>
      <c r="H91" s="18" t="s">
        <v>524</v>
      </c>
      <c r="I91" s="18" t="s">
        <v>273</v>
      </c>
      <c r="J91" s="18" t="s">
        <v>525</v>
      </c>
      <c r="K91" s="18">
        <v>3</v>
      </c>
      <c r="L91" s="18" t="s">
        <v>526</v>
      </c>
      <c r="M91" s="18" t="s">
        <v>337</v>
      </c>
      <c r="N91" s="18" t="s">
        <v>527</v>
      </c>
      <c r="O91" s="19" t="s">
        <v>479</v>
      </c>
      <c r="P91" s="20">
        <v>24621</v>
      </c>
      <c r="Q91" s="21">
        <v>18.18</v>
      </c>
      <c r="R91" s="22">
        <v>1354.2904290429044</v>
      </c>
      <c r="S91" s="23">
        <v>9.8100000000000007E-2</v>
      </c>
    </row>
    <row r="92" spans="1:19" x14ac:dyDescent="0.25">
      <c r="A92" s="18">
        <v>3117</v>
      </c>
      <c r="B92" s="18" t="s">
        <v>175</v>
      </c>
      <c r="C92" s="18" t="s">
        <v>533</v>
      </c>
      <c r="D92" s="18">
        <v>311</v>
      </c>
      <c r="E92" s="18" t="s">
        <v>273</v>
      </c>
      <c r="F92" s="18" t="s">
        <v>523</v>
      </c>
      <c r="G92" s="18">
        <v>31</v>
      </c>
      <c r="H92" s="18" t="s">
        <v>524</v>
      </c>
      <c r="I92" s="18" t="s">
        <v>273</v>
      </c>
      <c r="J92" s="18" t="s">
        <v>525</v>
      </c>
      <c r="K92" s="18">
        <v>3</v>
      </c>
      <c r="L92" s="18" t="s">
        <v>526</v>
      </c>
      <c r="M92" s="18" t="s">
        <v>337</v>
      </c>
      <c r="N92" s="18" t="s">
        <v>527</v>
      </c>
      <c r="O92" s="19" t="s">
        <v>479</v>
      </c>
      <c r="P92" s="20">
        <v>20949</v>
      </c>
      <c r="Q92" s="21">
        <v>75.349999999999994</v>
      </c>
      <c r="R92" s="22">
        <v>278.02256138022562</v>
      </c>
      <c r="S92" s="23">
        <v>9.8100000000000007E-2</v>
      </c>
    </row>
    <row r="93" spans="1:19" x14ac:dyDescent="0.25">
      <c r="A93" s="18">
        <v>3211</v>
      </c>
      <c r="B93" s="18" t="s">
        <v>176</v>
      </c>
      <c r="C93" s="18" t="s">
        <v>534</v>
      </c>
      <c r="D93" s="18">
        <v>321</v>
      </c>
      <c r="E93" s="18" t="s">
        <v>274</v>
      </c>
      <c r="F93" s="18" t="s">
        <v>535</v>
      </c>
      <c r="G93" s="18">
        <v>32</v>
      </c>
      <c r="H93" s="18" t="s">
        <v>536</v>
      </c>
      <c r="I93" s="18" t="s">
        <v>537</v>
      </c>
      <c r="J93" s="18" t="s">
        <v>538</v>
      </c>
      <c r="K93" s="18">
        <v>3</v>
      </c>
      <c r="L93" s="18" t="s">
        <v>526</v>
      </c>
      <c r="M93" s="18" t="s">
        <v>337</v>
      </c>
      <c r="N93" s="18" t="s">
        <v>527</v>
      </c>
      <c r="O93" s="19" t="s">
        <v>479</v>
      </c>
      <c r="P93" s="20">
        <v>41934</v>
      </c>
      <c r="Q93" s="21">
        <v>2.23</v>
      </c>
      <c r="R93" s="22">
        <v>18804.484304932736</v>
      </c>
      <c r="S93" s="23">
        <v>0.1203</v>
      </c>
    </row>
    <row r="94" spans="1:19" x14ac:dyDescent="0.25">
      <c r="A94" s="18">
        <v>3212</v>
      </c>
      <c r="B94" s="18" t="s">
        <v>177</v>
      </c>
      <c r="C94" s="18" t="s">
        <v>539</v>
      </c>
      <c r="D94" s="18">
        <v>321</v>
      </c>
      <c r="E94" s="18" t="s">
        <v>274</v>
      </c>
      <c r="F94" s="18" t="s">
        <v>535</v>
      </c>
      <c r="G94" s="18">
        <v>32</v>
      </c>
      <c r="H94" s="18" t="s">
        <v>536</v>
      </c>
      <c r="I94" s="18" t="s">
        <v>537</v>
      </c>
      <c r="J94" s="18" t="s">
        <v>538</v>
      </c>
      <c r="K94" s="18">
        <v>3</v>
      </c>
      <c r="L94" s="18" t="s">
        <v>526</v>
      </c>
      <c r="M94" s="18" t="s">
        <v>337</v>
      </c>
      <c r="N94" s="18" t="s">
        <v>527</v>
      </c>
      <c r="O94" s="19" t="s">
        <v>479</v>
      </c>
      <c r="P94" s="20">
        <v>47203</v>
      </c>
      <c r="Q94" s="21">
        <v>6.08</v>
      </c>
      <c r="R94" s="22">
        <v>7763.6513157894733</v>
      </c>
      <c r="S94" s="23">
        <v>0.1203</v>
      </c>
    </row>
    <row r="95" spans="1:19" x14ac:dyDescent="0.25">
      <c r="A95" s="18">
        <v>3213</v>
      </c>
      <c r="B95" s="18" t="s">
        <v>178</v>
      </c>
      <c r="C95" s="18" t="s">
        <v>540</v>
      </c>
      <c r="D95" s="18">
        <v>321</v>
      </c>
      <c r="E95" s="18" t="s">
        <v>274</v>
      </c>
      <c r="F95" s="18" t="s">
        <v>535</v>
      </c>
      <c r="G95" s="18">
        <v>32</v>
      </c>
      <c r="H95" s="18" t="s">
        <v>536</v>
      </c>
      <c r="I95" s="18" t="s">
        <v>537</v>
      </c>
      <c r="J95" s="18" t="s">
        <v>538</v>
      </c>
      <c r="K95" s="18">
        <v>3</v>
      </c>
      <c r="L95" s="18" t="s">
        <v>526</v>
      </c>
      <c r="M95" s="18" t="s">
        <v>337</v>
      </c>
      <c r="N95" s="18" t="s">
        <v>527</v>
      </c>
      <c r="O95" s="19" t="s">
        <v>479</v>
      </c>
      <c r="P95" s="20">
        <v>32904</v>
      </c>
      <c r="Q95" s="21">
        <v>3.27</v>
      </c>
      <c r="R95" s="22">
        <v>10062.385321100917</v>
      </c>
      <c r="S95" s="23">
        <v>0.1203</v>
      </c>
    </row>
    <row r="96" spans="1:19" x14ac:dyDescent="0.25">
      <c r="A96" s="18">
        <v>3221</v>
      </c>
      <c r="B96" s="18" t="s">
        <v>179</v>
      </c>
      <c r="C96" s="18" t="s">
        <v>541</v>
      </c>
      <c r="D96" s="18">
        <v>322</v>
      </c>
      <c r="E96" s="18" t="s">
        <v>275</v>
      </c>
      <c r="F96" s="18" t="s">
        <v>542</v>
      </c>
      <c r="G96" s="18">
        <v>32</v>
      </c>
      <c r="H96" s="18" t="s">
        <v>536</v>
      </c>
      <c r="I96" s="18" t="s">
        <v>537</v>
      </c>
      <c r="J96" s="18" t="s">
        <v>538</v>
      </c>
      <c r="K96" s="18">
        <v>3</v>
      </c>
      <c r="L96" s="18" t="s">
        <v>526</v>
      </c>
      <c r="M96" s="18" t="s">
        <v>337</v>
      </c>
      <c r="N96" s="18" t="s">
        <v>527</v>
      </c>
      <c r="O96" s="19" t="s">
        <v>479</v>
      </c>
      <c r="P96" s="20">
        <v>19960</v>
      </c>
      <c r="Q96" s="21">
        <v>3.51</v>
      </c>
      <c r="R96" s="22">
        <v>5686.6096866096868</v>
      </c>
      <c r="S96" s="23">
        <v>0.1203</v>
      </c>
    </row>
    <row r="97" spans="1:19" x14ac:dyDescent="0.25">
      <c r="A97" s="18">
        <v>3222</v>
      </c>
      <c r="B97" s="18" t="s">
        <v>180</v>
      </c>
      <c r="C97" s="18" t="s">
        <v>543</v>
      </c>
      <c r="D97" s="18">
        <v>322</v>
      </c>
      <c r="E97" s="18" t="s">
        <v>275</v>
      </c>
      <c r="F97" s="18" t="s">
        <v>542</v>
      </c>
      <c r="G97" s="18">
        <v>32</v>
      </c>
      <c r="H97" s="18" t="s">
        <v>536</v>
      </c>
      <c r="I97" s="18" t="s">
        <v>537</v>
      </c>
      <c r="J97" s="18" t="s">
        <v>538</v>
      </c>
      <c r="K97" s="18">
        <v>3</v>
      </c>
      <c r="L97" s="18" t="s">
        <v>526</v>
      </c>
      <c r="M97" s="18" t="s">
        <v>337</v>
      </c>
      <c r="N97" s="18" t="s">
        <v>527</v>
      </c>
      <c r="O97" s="19" t="s">
        <v>479</v>
      </c>
      <c r="P97" s="20">
        <v>12392</v>
      </c>
      <c r="Q97" s="21">
        <v>0.92</v>
      </c>
      <c r="R97" s="22">
        <v>13469.565217391304</v>
      </c>
      <c r="S97" s="23">
        <v>0.1203</v>
      </c>
    </row>
    <row r="98" spans="1:19" x14ac:dyDescent="0.25">
      <c r="A98" s="18">
        <v>3223</v>
      </c>
      <c r="B98" s="18" t="s">
        <v>181</v>
      </c>
      <c r="C98" s="18" t="s">
        <v>544</v>
      </c>
      <c r="D98" s="18">
        <v>322</v>
      </c>
      <c r="E98" s="18" t="s">
        <v>275</v>
      </c>
      <c r="F98" s="18" t="s">
        <v>542</v>
      </c>
      <c r="G98" s="18">
        <v>32</v>
      </c>
      <c r="H98" s="18" t="s">
        <v>536</v>
      </c>
      <c r="I98" s="18" t="s">
        <v>537</v>
      </c>
      <c r="J98" s="18" t="s">
        <v>538</v>
      </c>
      <c r="K98" s="18">
        <v>3</v>
      </c>
      <c r="L98" s="18" t="s">
        <v>526</v>
      </c>
      <c r="M98" s="18" t="s">
        <v>337</v>
      </c>
      <c r="N98" s="18" t="s">
        <v>527</v>
      </c>
      <c r="O98" s="19" t="s">
        <v>479</v>
      </c>
      <c r="P98" s="20">
        <v>29180</v>
      </c>
      <c r="Q98" s="21">
        <v>4.5599999999999996</v>
      </c>
      <c r="R98" s="22">
        <v>6399.1228070175448</v>
      </c>
      <c r="S98" s="23">
        <v>0.1203</v>
      </c>
    </row>
    <row r="99" spans="1:19" x14ac:dyDescent="0.25">
      <c r="A99" s="18">
        <v>3231</v>
      </c>
      <c r="B99" s="18" t="s">
        <v>182</v>
      </c>
      <c r="C99" s="18" t="s">
        <v>545</v>
      </c>
      <c r="D99" s="18">
        <v>323</v>
      </c>
      <c r="E99" s="18" t="s">
        <v>276</v>
      </c>
      <c r="F99" s="18" t="s">
        <v>546</v>
      </c>
      <c r="G99" s="18">
        <v>32</v>
      </c>
      <c r="H99" s="18" t="s">
        <v>536</v>
      </c>
      <c r="I99" s="18" t="s">
        <v>537</v>
      </c>
      <c r="J99" s="18" t="s">
        <v>538</v>
      </c>
      <c r="K99" s="18">
        <v>3</v>
      </c>
      <c r="L99" s="18" t="s">
        <v>526</v>
      </c>
      <c r="M99" s="18" t="s">
        <v>337</v>
      </c>
      <c r="N99" s="18" t="s">
        <v>527</v>
      </c>
      <c r="O99" s="19" t="s">
        <v>479</v>
      </c>
      <c r="P99" s="20">
        <v>18027</v>
      </c>
      <c r="Q99" s="21">
        <v>3.05</v>
      </c>
      <c r="R99" s="22">
        <v>5910.4918032786891</v>
      </c>
      <c r="S99" s="23">
        <v>0.1203</v>
      </c>
    </row>
    <row r="100" spans="1:19" x14ac:dyDescent="0.25">
      <c r="A100" s="18">
        <v>3232</v>
      </c>
      <c r="B100" s="18" t="s">
        <v>183</v>
      </c>
      <c r="C100" s="18" t="s">
        <v>547</v>
      </c>
      <c r="D100" s="18">
        <v>323</v>
      </c>
      <c r="E100" s="18" t="s">
        <v>276</v>
      </c>
      <c r="F100" s="18" t="s">
        <v>546</v>
      </c>
      <c r="G100" s="18">
        <v>32</v>
      </c>
      <c r="H100" s="18" t="s">
        <v>536</v>
      </c>
      <c r="I100" s="18" t="s">
        <v>537</v>
      </c>
      <c r="J100" s="18" t="s">
        <v>538</v>
      </c>
      <c r="K100" s="18">
        <v>3</v>
      </c>
      <c r="L100" s="18" t="s">
        <v>526</v>
      </c>
      <c r="M100" s="18" t="s">
        <v>337</v>
      </c>
      <c r="N100" s="18" t="s">
        <v>527</v>
      </c>
      <c r="O100" s="19" t="s">
        <v>479</v>
      </c>
      <c r="P100" s="20">
        <v>34575</v>
      </c>
      <c r="Q100" s="21">
        <v>7.95</v>
      </c>
      <c r="R100" s="22">
        <v>4349.0566037735844</v>
      </c>
      <c r="S100" s="23">
        <v>0.1203</v>
      </c>
    </row>
    <row r="101" spans="1:19" x14ac:dyDescent="0.25">
      <c r="A101" s="18">
        <v>3233</v>
      </c>
      <c r="B101" s="18" t="s">
        <v>184</v>
      </c>
      <c r="C101" s="18" t="s">
        <v>548</v>
      </c>
      <c r="D101" s="18">
        <v>323</v>
      </c>
      <c r="E101" s="18" t="s">
        <v>276</v>
      </c>
      <c r="F101" s="18" t="s">
        <v>546</v>
      </c>
      <c r="G101" s="18">
        <v>32</v>
      </c>
      <c r="H101" s="18" t="s">
        <v>536</v>
      </c>
      <c r="I101" s="18" t="s">
        <v>537</v>
      </c>
      <c r="J101" s="18" t="s">
        <v>538</v>
      </c>
      <c r="K101" s="18">
        <v>3</v>
      </c>
      <c r="L101" s="18" t="s">
        <v>526</v>
      </c>
      <c r="M101" s="18" t="s">
        <v>337</v>
      </c>
      <c r="N101" s="18" t="s">
        <v>527</v>
      </c>
      <c r="O101" s="19" t="s">
        <v>479</v>
      </c>
      <c r="P101" s="20">
        <v>51292</v>
      </c>
      <c r="Q101" s="21">
        <v>8.09</v>
      </c>
      <c r="R101" s="22">
        <v>6340.1730531520398</v>
      </c>
      <c r="S101" s="23">
        <v>0.1203</v>
      </c>
    </row>
    <row r="102" spans="1:19" x14ac:dyDescent="0.25">
      <c r="A102" s="18">
        <v>3241</v>
      </c>
      <c r="B102" s="18" t="s">
        <v>185</v>
      </c>
      <c r="C102" s="18" t="s">
        <v>549</v>
      </c>
      <c r="D102" s="18">
        <v>324</v>
      </c>
      <c r="E102" s="18" t="s">
        <v>277</v>
      </c>
      <c r="F102" s="18" t="s">
        <v>550</v>
      </c>
      <c r="G102" s="18">
        <v>32</v>
      </c>
      <c r="H102" s="18" t="s">
        <v>536</v>
      </c>
      <c r="I102" s="18" t="s">
        <v>537</v>
      </c>
      <c r="J102" s="18" t="s">
        <v>538</v>
      </c>
      <c r="K102" s="18">
        <v>3</v>
      </c>
      <c r="L102" s="18" t="s">
        <v>526</v>
      </c>
      <c r="M102" s="18" t="s">
        <v>337</v>
      </c>
      <c r="N102" s="18" t="s">
        <v>527</v>
      </c>
      <c r="O102" s="19" t="s">
        <v>479</v>
      </c>
      <c r="P102" s="20">
        <v>37993</v>
      </c>
      <c r="Q102" s="21">
        <v>15.78</v>
      </c>
      <c r="R102" s="22">
        <v>2407.6679340937899</v>
      </c>
      <c r="S102" s="23">
        <v>0.1203</v>
      </c>
    </row>
    <row r="103" spans="1:19" x14ac:dyDescent="0.25">
      <c r="A103" s="18">
        <v>3242</v>
      </c>
      <c r="B103" s="18" t="s">
        <v>186</v>
      </c>
      <c r="C103" s="18" t="s">
        <v>551</v>
      </c>
      <c r="D103" s="18">
        <v>324</v>
      </c>
      <c r="E103" s="18" t="s">
        <v>277</v>
      </c>
      <c r="F103" s="18" t="s">
        <v>550</v>
      </c>
      <c r="G103" s="18">
        <v>32</v>
      </c>
      <c r="H103" s="18" t="s">
        <v>536</v>
      </c>
      <c r="I103" s="18" t="s">
        <v>537</v>
      </c>
      <c r="J103" s="18" t="s">
        <v>538</v>
      </c>
      <c r="K103" s="18">
        <v>3</v>
      </c>
      <c r="L103" s="18" t="s">
        <v>526</v>
      </c>
      <c r="M103" s="18" t="s">
        <v>337</v>
      </c>
      <c r="N103" s="18" t="s">
        <v>527</v>
      </c>
      <c r="O103" s="19" t="s">
        <v>479</v>
      </c>
      <c r="P103" s="20">
        <v>34483</v>
      </c>
      <c r="Q103" s="21">
        <v>12.5</v>
      </c>
      <c r="R103" s="22">
        <v>2758.64</v>
      </c>
      <c r="S103" s="23">
        <v>0.120323953832323</v>
      </c>
    </row>
    <row r="104" spans="1:19" x14ac:dyDescent="0.25">
      <c r="A104" s="18">
        <v>3243</v>
      </c>
      <c r="B104" s="18" t="s">
        <v>187</v>
      </c>
      <c r="C104" s="18" t="s">
        <v>552</v>
      </c>
      <c r="D104" s="18">
        <v>324</v>
      </c>
      <c r="E104" s="18" t="s">
        <v>277</v>
      </c>
      <c r="F104" s="18" t="s">
        <v>550</v>
      </c>
      <c r="G104" s="18">
        <v>32</v>
      </c>
      <c r="H104" s="18" t="s">
        <v>536</v>
      </c>
      <c r="I104" s="18" t="s">
        <v>537</v>
      </c>
      <c r="J104" s="18" t="s">
        <v>538</v>
      </c>
      <c r="K104" s="18">
        <v>3</v>
      </c>
      <c r="L104" s="18" t="s">
        <v>526</v>
      </c>
      <c r="M104" s="18" t="s">
        <v>337</v>
      </c>
      <c r="N104" s="18" t="s">
        <v>527</v>
      </c>
      <c r="O104" s="19" t="s">
        <v>479</v>
      </c>
      <c r="P104" s="20">
        <v>15890</v>
      </c>
      <c r="Q104" s="21">
        <v>14.59</v>
      </c>
      <c r="R104" s="22">
        <v>1089.1021247429746</v>
      </c>
      <c r="S104" s="23">
        <v>0.1295</v>
      </c>
    </row>
    <row r="105" spans="1:19" x14ac:dyDescent="0.25">
      <c r="A105" s="18">
        <v>3244</v>
      </c>
      <c r="B105" s="18" t="s">
        <v>188</v>
      </c>
      <c r="C105" s="18" t="s">
        <v>553</v>
      </c>
      <c r="D105" s="18">
        <v>324</v>
      </c>
      <c r="E105" s="18" t="s">
        <v>277</v>
      </c>
      <c r="F105" s="18" t="s">
        <v>550</v>
      </c>
      <c r="G105" s="18">
        <v>32</v>
      </c>
      <c r="H105" s="18" t="s">
        <v>536</v>
      </c>
      <c r="I105" s="18" t="s">
        <v>537</v>
      </c>
      <c r="J105" s="18" t="s">
        <v>538</v>
      </c>
      <c r="K105" s="18">
        <v>3</v>
      </c>
      <c r="L105" s="18" t="s">
        <v>526</v>
      </c>
      <c r="M105" s="18" t="s">
        <v>337</v>
      </c>
      <c r="N105" s="18" t="s">
        <v>527</v>
      </c>
      <c r="O105" s="19" t="s">
        <v>479</v>
      </c>
      <c r="P105" s="20">
        <v>42812</v>
      </c>
      <c r="Q105" s="21">
        <v>5.5</v>
      </c>
      <c r="R105" s="22">
        <v>7784</v>
      </c>
      <c r="S105" s="23">
        <v>0.1203</v>
      </c>
    </row>
    <row r="106" spans="1:19" x14ac:dyDescent="0.25">
      <c r="A106" s="18">
        <v>3251</v>
      </c>
      <c r="B106" s="18" t="s">
        <v>189</v>
      </c>
      <c r="C106" s="18" t="s">
        <v>554</v>
      </c>
      <c r="D106" s="18">
        <v>325</v>
      </c>
      <c r="E106" s="18" t="s">
        <v>278</v>
      </c>
      <c r="F106" s="18" t="s">
        <v>555</v>
      </c>
      <c r="G106" s="18">
        <v>32</v>
      </c>
      <c r="H106" s="18" t="s">
        <v>536</v>
      </c>
      <c r="I106" s="18" t="s">
        <v>537</v>
      </c>
      <c r="J106" s="18" t="s">
        <v>538</v>
      </c>
      <c r="K106" s="18">
        <v>3</v>
      </c>
      <c r="L106" s="18" t="s">
        <v>526</v>
      </c>
      <c r="M106" s="18" t="s">
        <v>337</v>
      </c>
      <c r="N106" s="18" t="s">
        <v>527</v>
      </c>
      <c r="O106" s="19" t="s">
        <v>479</v>
      </c>
      <c r="P106" s="20">
        <v>31755</v>
      </c>
      <c r="Q106" s="21">
        <v>4.2699999999999996</v>
      </c>
      <c r="R106" s="22">
        <v>7436.7681498829052</v>
      </c>
      <c r="S106" s="23">
        <v>0.1203</v>
      </c>
    </row>
    <row r="107" spans="1:19" x14ac:dyDescent="0.25">
      <c r="A107" s="18">
        <v>3252</v>
      </c>
      <c r="B107" s="18" t="s">
        <v>190</v>
      </c>
      <c r="C107" s="18" t="s">
        <v>556</v>
      </c>
      <c r="D107" s="18">
        <v>325</v>
      </c>
      <c r="E107" s="18" t="s">
        <v>278</v>
      </c>
      <c r="F107" s="18" t="s">
        <v>555</v>
      </c>
      <c r="G107" s="18">
        <v>32</v>
      </c>
      <c r="H107" s="18" t="s">
        <v>536</v>
      </c>
      <c r="I107" s="18" t="s">
        <v>537</v>
      </c>
      <c r="J107" s="18" t="s">
        <v>538</v>
      </c>
      <c r="K107" s="18">
        <v>3</v>
      </c>
      <c r="L107" s="18" t="s">
        <v>526</v>
      </c>
      <c r="M107" s="18" t="s">
        <v>337</v>
      </c>
      <c r="N107" s="18" t="s">
        <v>527</v>
      </c>
      <c r="O107" s="19" t="s">
        <v>479</v>
      </c>
      <c r="P107" s="20">
        <v>32807</v>
      </c>
      <c r="Q107" s="21">
        <v>4.47</v>
      </c>
      <c r="R107" s="22">
        <v>7339.3736017897099</v>
      </c>
      <c r="S107" s="23">
        <v>0.1203</v>
      </c>
    </row>
    <row r="108" spans="1:19" x14ac:dyDescent="0.25">
      <c r="A108" s="18">
        <v>3253</v>
      </c>
      <c r="B108" s="18" t="s">
        <v>191</v>
      </c>
      <c r="C108" s="18" t="s">
        <v>557</v>
      </c>
      <c r="D108" s="18">
        <v>325</v>
      </c>
      <c r="E108" s="18" t="s">
        <v>278</v>
      </c>
      <c r="F108" s="18" t="s">
        <v>555</v>
      </c>
      <c r="G108" s="18">
        <v>32</v>
      </c>
      <c r="H108" s="18" t="s">
        <v>536</v>
      </c>
      <c r="I108" s="18" t="s">
        <v>537</v>
      </c>
      <c r="J108" s="18" t="s">
        <v>538</v>
      </c>
      <c r="K108" s="18">
        <v>3</v>
      </c>
      <c r="L108" s="18" t="s">
        <v>526</v>
      </c>
      <c r="M108" s="18" t="s">
        <v>337</v>
      </c>
      <c r="N108" s="18" t="s">
        <v>527</v>
      </c>
      <c r="O108" s="19" t="s">
        <v>479</v>
      </c>
      <c r="P108" s="20">
        <v>31246</v>
      </c>
      <c r="Q108" s="21">
        <v>7.13</v>
      </c>
      <c r="R108" s="22">
        <v>4382.3281907433384</v>
      </c>
      <c r="S108" s="23">
        <v>0.1203</v>
      </c>
    </row>
    <row r="109" spans="1:19" x14ac:dyDescent="0.25">
      <c r="A109" s="18">
        <v>3261</v>
      </c>
      <c r="B109" s="18" t="s">
        <v>192</v>
      </c>
      <c r="C109" s="18" t="s">
        <v>558</v>
      </c>
      <c r="D109" s="18">
        <v>326</v>
      </c>
      <c r="E109" s="18" t="s">
        <v>279</v>
      </c>
      <c r="F109" s="18" t="s">
        <v>559</v>
      </c>
      <c r="G109" s="18">
        <v>32</v>
      </c>
      <c r="H109" s="18" t="s">
        <v>536</v>
      </c>
      <c r="I109" s="18" t="s">
        <v>537</v>
      </c>
      <c r="J109" s="18" t="s">
        <v>538</v>
      </c>
      <c r="K109" s="18">
        <v>3</v>
      </c>
      <c r="L109" s="18" t="s">
        <v>526</v>
      </c>
      <c r="M109" s="18" t="s">
        <v>337</v>
      </c>
      <c r="N109" s="18" t="s">
        <v>527</v>
      </c>
      <c r="O109" s="19" t="s">
        <v>479</v>
      </c>
      <c r="P109" s="20">
        <v>29561</v>
      </c>
      <c r="Q109" s="21">
        <v>6.95</v>
      </c>
      <c r="R109" s="22">
        <v>4253.3812949640287</v>
      </c>
      <c r="S109" s="23">
        <v>0.1203</v>
      </c>
    </row>
    <row r="110" spans="1:19" x14ac:dyDescent="0.25">
      <c r="A110" s="18">
        <v>3262</v>
      </c>
      <c r="B110" s="18" t="s">
        <v>193</v>
      </c>
      <c r="C110" s="18" t="s">
        <v>560</v>
      </c>
      <c r="D110" s="18">
        <v>326</v>
      </c>
      <c r="E110" s="18" t="s">
        <v>279</v>
      </c>
      <c r="F110" s="18" t="s">
        <v>559</v>
      </c>
      <c r="G110" s="18">
        <v>32</v>
      </c>
      <c r="H110" s="18" t="s">
        <v>536</v>
      </c>
      <c r="I110" s="18" t="s">
        <v>537</v>
      </c>
      <c r="J110" s="18" t="s">
        <v>538</v>
      </c>
      <c r="K110" s="18">
        <v>3</v>
      </c>
      <c r="L110" s="18" t="s">
        <v>526</v>
      </c>
      <c r="M110" s="18" t="s">
        <v>337</v>
      </c>
      <c r="N110" s="18" t="s">
        <v>527</v>
      </c>
      <c r="O110" s="19" t="s">
        <v>479</v>
      </c>
      <c r="P110" s="20">
        <v>37453</v>
      </c>
      <c r="Q110" s="21">
        <v>10.029999999999999</v>
      </c>
      <c r="R110" s="22">
        <v>3734.0977068793622</v>
      </c>
      <c r="S110" s="23">
        <v>0.1203</v>
      </c>
    </row>
    <row r="111" spans="1:19" x14ac:dyDescent="0.25">
      <c r="A111" s="18">
        <v>3263</v>
      </c>
      <c r="B111" s="18" t="s">
        <v>194</v>
      </c>
      <c r="C111" s="18" t="s">
        <v>561</v>
      </c>
      <c r="D111" s="18">
        <v>326</v>
      </c>
      <c r="E111" s="18" t="s">
        <v>279</v>
      </c>
      <c r="F111" s="18" t="s">
        <v>559</v>
      </c>
      <c r="G111" s="18">
        <v>32</v>
      </c>
      <c r="H111" s="18" t="s">
        <v>536</v>
      </c>
      <c r="I111" s="18" t="s">
        <v>537</v>
      </c>
      <c r="J111" s="18" t="s">
        <v>538</v>
      </c>
      <c r="K111" s="18">
        <v>3</v>
      </c>
      <c r="L111" s="18" t="s">
        <v>526</v>
      </c>
      <c r="M111" s="18" t="s">
        <v>337</v>
      </c>
      <c r="N111" s="18" t="s">
        <v>527</v>
      </c>
      <c r="O111" s="19" t="s">
        <v>479</v>
      </c>
      <c r="P111" s="20">
        <v>36496</v>
      </c>
      <c r="Q111" s="21">
        <v>6.35</v>
      </c>
      <c r="R111" s="22">
        <v>5747.4015748031497</v>
      </c>
      <c r="S111" s="23">
        <v>0.1203</v>
      </c>
    </row>
    <row r="112" spans="1:19" x14ac:dyDescent="0.25">
      <c r="A112" s="18">
        <v>3264</v>
      </c>
      <c r="B112" s="18" t="s">
        <v>195</v>
      </c>
      <c r="C112" s="18" t="s">
        <v>562</v>
      </c>
      <c r="D112" s="18">
        <v>326</v>
      </c>
      <c r="E112" s="18" t="s">
        <v>279</v>
      </c>
      <c r="F112" s="18" t="s">
        <v>559</v>
      </c>
      <c r="G112" s="18">
        <v>32</v>
      </c>
      <c r="H112" s="18" t="s">
        <v>536</v>
      </c>
      <c r="I112" s="18" t="s">
        <v>537</v>
      </c>
      <c r="J112" s="18" t="s">
        <v>538</v>
      </c>
      <c r="K112" s="18">
        <v>3</v>
      </c>
      <c r="L112" s="18" t="s">
        <v>526</v>
      </c>
      <c r="M112" s="18" t="s">
        <v>337</v>
      </c>
      <c r="N112" s="18" t="s">
        <v>527</v>
      </c>
      <c r="O112" s="19" t="s">
        <v>479</v>
      </c>
      <c r="P112" s="20">
        <v>31065</v>
      </c>
      <c r="Q112" s="21">
        <v>5.42</v>
      </c>
      <c r="R112" s="22">
        <v>5731.5498154981551</v>
      </c>
      <c r="S112" s="23">
        <v>0.1203</v>
      </c>
    </row>
    <row r="113" spans="1:19" x14ac:dyDescent="0.25">
      <c r="A113" s="18">
        <v>3311</v>
      </c>
      <c r="B113" s="18" t="s">
        <v>196</v>
      </c>
      <c r="C113" s="18" t="s">
        <v>563</v>
      </c>
      <c r="D113" s="18">
        <v>331</v>
      </c>
      <c r="E113" s="18" t="s">
        <v>280</v>
      </c>
      <c r="F113" s="18" t="s">
        <v>564</v>
      </c>
      <c r="G113" s="18">
        <v>33</v>
      </c>
      <c r="H113" s="18" t="s">
        <v>565</v>
      </c>
      <c r="I113" s="18" t="s">
        <v>566</v>
      </c>
      <c r="J113" s="18" t="s">
        <v>567</v>
      </c>
      <c r="K113" s="18">
        <v>3</v>
      </c>
      <c r="L113" s="18" t="s">
        <v>526</v>
      </c>
      <c r="M113" s="18" t="s">
        <v>337</v>
      </c>
      <c r="N113" s="18" t="s">
        <v>527</v>
      </c>
      <c r="O113" s="19" t="s">
        <v>479</v>
      </c>
      <c r="P113" s="20">
        <v>19230</v>
      </c>
      <c r="Q113" s="21">
        <v>6.3</v>
      </c>
      <c r="R113" s="22">
        <v>3052.3809523809523</v>
      </c>
      <c r="S113" s="23">
        <v>0.1113</v>
      </c>
    </row>
    <row r="114" spans="1:19" x14ac:dyDescent="0.25">
      <c r="A114" s="18">
        <v>3312</v>
      </c>
      <c r="B114" s="18" t="s">
        <v>197</v>
      </c>
      <c r="C114" s="18" t="s">
        <v>568</v>
      </c>
      <c r="D114" s="18">
        <v>331</v>
      </c>
      <c r="E114" s="18" t="s">
        <v>280</v>
      </c>
      <c r="F114" s="18" t="s">
        <v>564</v>
      </c>
      <c r="G114" s="18">
        <v>33</v>
      </c>
      <c r="H114" s="18" t="s">
        <v>565</v>
      </c>
      <c r="I114" s="18" t="s">
        <v>566</v>
      </c>
      <c r="J114" s="18" t="s">
        <v>567</v>
      </c>
      <c r="K114" s="18">
        <v>3</v>
      </c>
      <c r="L114" s="18" t="s">
        <v>526</v>
      </c>
      <c r="M114" s="18" t="s">
        <v>337</v>
      </c>
      <c r="N114" s="18" t="s">
        <v>527</v>
      </c>
      <c r="O114" s="19" t="s">
        <v>479</v>
      </c>
      <c r="P114" s="20">
        <v>34244</v>
      </c>
      <c r="Q114" s="21">
        <v>5.84</v>
      </c>
      <c r="R114" s="22">
        <v>5863.6986301369861</v>
      </c>
      <c r="S114" s="23">
        <v>0.1113</v>
      </c>
    </row>
    <row r="115" spans="1:19" x14ac:dyDescent="0.25">
      <c r="A115" s="18">
        <v>3313</v>
      </c>
      <c r="B115" s="18" t="s">
        <v>198</v>
      </c>
      <c r="C115" s="18" t="s">
        <v>569</v>
      </c>
      <c r="D115" s="18">
        <v>331</v>
      </c>
      <c r="E115" s="18" t="s">
        <v>280</v>
      </c>
      <c r="F115" s="18" t="s">
        <v>564</v>
      </c>
      <c r="G115" s="18">
        <v>33</v>
      </c>
      <c r="H115" s="18" t="s">
        <v>565</v>
      </c>
      <c r="I115" s="18" t="s">
        <v>566</v>
      </c>
      <c r="J115" s="18" t="s">
        <v>567</v>
      </c>
      <c r="K115" s="18">
        <v>3</v>
      </c>
      <c r="L115" s="18" t="s">
        <v>526</v>
      </c>
      <c r="M115" s="18" t="s">
        <v>337</v>
      </c>
      <c r="N115" s="18" t="s">
        <v>527</v>
      </c>
      <c r="O115" s="19" t="s">
        <v>479</v>
      </c>
      <c r="P115" s="20">
        <v>29808</v>
      </c>
      <c r="Q115" s="21">
        <v>28.65</v>
      </c>
      <c r="R115" s="22">
        <v>1040.4188481675394</v>
      </c>
      <c r="S115" s="23">
        <v>0.1113</v>
      </c>
    </row>
    <row r="116" spans="1:19" x14ac:dyDescent="0.25">
      <c r="A116" s="18">
        <v>3314</v>
      </c>
      <c r="B116" s="18" t="s">
        <v>199</v>
      </c>
      <c r="C116" s="18" t="s">
        <v>570</v>
      </c>
      <c r="D116" s="18">
        <v>331</v>
      </c>
      <c r="E116" s="18" t="s">
        <v>280</v>
      </c>
      <c r="F116" s="18" t="s">
        <v>564</v>
      </c>
      <c r="G116" s="18">
        <v>33</v>
      </c>
      <c r="H116" s="18" t="s">
        <v>565</v>
      </c>
      <c r="I116" s="18" t="s">
        <v>566</v>
      </c>
      <c r="J116" s="18" t="s">
        <v>567</v>
      </c>
      <c r="K116" s="18">
        <v>3</v>
      </c>
      <c r="L116" s="18" t="s">
        <v>526</v>
      </c>
      <c r="M116" s="18" t="s">
        <v>337</v>
      </c>
      <c r="N116" s="18" t="s">
        <v>527</v>
      </c>
      <c r="O116" s="19" t="s">
        <v>479</v>
      </c>
      <c r="P116" s="20">
        <v>29271</v>
      </c>
      <c r="Q116" s="21">
        <v>343.93</v>
      </c>
      <c r="R116" s="22">
        <v>85.107434652400201</v>
      </c>
      <c r="S116" s="23">
        <v>0.111239168460251</v>
      </c>
    </row>
    <row r="117" spans="1:19" x14ac:dyDescent="0.25">
      <c r="A117" s="18">
        <v>3315</v>
      </c>
      <c r="B117" s="18" t="s">
        <v>200</v>
      </c>
      <c r="C117" s="18" t="s">
        <v>571</v>
      </c>
      <c r="D117" s="18">
        <v>331</v>
      </c>
      <c r="E117" s="18" t="s">
        <v>280</v>
      </c>
      <c r="F117" s="18" t="s">
        <v>564</v>
      </c>
      <c r="G117" s="18">
        <v>33</v>
      </c>
      <c r="H117" s="18" t="s">
        <v>565</v>
      </c>
      <c r="I117" s="18" t="s">
        <v>566</v>
      </c>
      <c r="J117" s="18" t="s">
        <v>567</v>
      </c>
      <c r="K117" s="18">
        <v>3</v>
      </c>
      <c r="L117" s="18" t="s">
        <v>526</v>
      </c>
      <c r="M117" s="18" t="s">
        <v>337</v>
      </c>
      <c r="N117" s="18" t="s">
        <v>527</v>
      </c>
      <c r="O117" s="19" t="s">
        <v>479</v>
      </c>
      <c r="P117" s="20">
        <v>28839</v>
      </c>
      <c r="Q117" s="21">
        <v>32.08</v>
      </c>
      <c r="R117" s="22">
        <v>898.97132169576059</v>
      </c>
      <c r="S117" s="23">
        <v>0.1113</v>
      </c>
    </row>
    <row r="118" spans="1:19" x14ac:dyDescent="0.25">
      <c r="A118" s="18">
        <v>3321</v>
      </c>
      <c r="B118" s="18" t="s">
        <v>201</v>
      </c>
      <c r="C118" s="18" t="s">
        <v>572</v>
      </c>
      <c r="D118" s="18">
        <v>332</v>
      </c>
      <c r="E118" s="18" t="s">
        <v>281</v>
      </c>
      <c r="F118" s="18" t="s">
        <v>573</v>
      </c>
      <c r="G118" s="18">
        <v>33</v>
      </c>
      <c r="H118" s="18" t="s">
        <v>565</v>
      </c>
      <c r="I118" s="18" t="s">
        <v>566</v>
      </c>
      <c r="J118" s="18" t="s">
        <v>567</v>
      </c>
      <c r="K118" s="18">
        <v>3</v>
      </c>
      <c r="L118" s="18" t="s">
        <v>526</v>
      </c>
      <c r="M118" s="18" t="s">
        <v>337</v>
      </c>
      <c r="N118" s="18" t="s">
        <v>527</v>
      </c>
      <c r="O118" s="19" t="s">
        <v>479</v>
      </c>
      <c r="P118" s="20">
        <v>19412</v>
      </c>
      <c r="Q118" s="21">
        <v>7.54</v>
      </c>
      <c r="R118" s="22">
        <v>2574.5358090185678</v>
      </c>
      <c r="S118" s="23">
        <v>0.120535890171028</v>
      </c>
    </row>
    <row r="119" spans="1:19" x14ac:dyDescent="0.25">
      <c r="A119" s="18">
        <v>3322</v>
      </c>
      <c r="B119" s="18" t="s">
        <v>202</v>
      </c>
      <c r="C119" s="18" t="s">
        <v>574</v>
      </c>
      <c r="D119" s="18">
        <v>332</v>
      </c>
      <c r="E119" s="18" t="s">
        <v>281</v>
      </c>
      <c r="F119" s="18" t="s">
        <v>573</v>
      </c>
      <c r="G119" s="18">
        <v>33</v>
      </c>
      <c r="H119" s="18" t="s">
        <v>565</v>
      </c>
      <c r="I119" s="18" t="s">
        <v>566</v>
      </c>
      <c r="J119" s="18" t="s">
        <v>567</v>
      </c>
      <c r="K119" s="18">
        <v>3</v>
      </c>
      <c r="L119" s="18" t="s">
        <v>526</v>
      </c>
      <c r="M119" s="18" t="s">
        <v>337</v>
      </c>
      <c r="N119" s="18" t="s">
        <v>527</v>
      </c>
      <c r="O119" s="19" t="s">
        <v>479</v>
      </c>
      <c r="P119" s="20">
        <v>25992</v>
      </c>
      <c r="Q119" s="21">
        <v>83.01</v>
      </c>
      <c r="R119" s="22">
        <v>313.11890133718828</v>
      </c>
      <c r="S119" s="23">
        <v>0.12039999999999999</v>
      </c>
    </row>
    <row r="120" spans="1:19" x14ac:dyDescent="0.25">
      <c r="A120" s="18">
        <v>3323</v>
      </c>
      <c r="B120" s="18" t="s">
        <v>203</v>
      </c>
      <c r="C120" s="18" t="s">
        <v>575</v>
      </c>
      <c r="D120" s="18">
        <v>332</v>
      </c>
      <c r="E120" s="18" t="s">
        <v>281</v>
      </c>
      <c r="F120" s="18" t="s">
        <v>573</v>
      </c>
      <c r="G120" s="18">
        <v>33</v>
      </c>
      <c r="H120" s="18" t="s">
        <v>565</v>
      </c>
      <c r="I120" s="18" t="s">
        <v>566</v>
      </c>
      <c r="J120" s="18" t="s">
        <v>567</v>
      </c>
      <c r="K120" s="18">
        <v>3</v>
      </c>
      <c r="L120" s="18" t="s">
        <v>526</v>
      </c>
      <c r="M120" s="18" t="s">
        <v>337</v>
      </c>
      <c r="N120" s="18" t="s">
        <v>527</v>
      </c>
      <c r="O120" s="19" t="s">
        <v>373</v>
      </c>
      <c r="P120" s="20">
        <v>5086</v>
      </c>
      <c r="Q120" s="21">
        <v>130.97</v>
      </c>
      <c r="R120" s="22">
        <v>38.83332060777277</v>
      </c>
      <c r="S120" s="23">
        <v>0.16379107353519501</v>
      </c>
    </row>
    <row r="121" spans="1:19" x14ac:dyDescent="0.25">
      <c r="A121" s="18">
        <v>3331</v>
      </c>
      <c r="B121" s="18" t="s">
        <v>576</v>
      </c>
      <c r="C121" s="18" t="s">
        <v>577</v>
      </c>
      <c r="D121" s="18">
        <v>333</v>
      </c>
      <c r="E121" s="18" t="s">
        <v>282</v>
      </c>
      <c r="F121" s="18" t="s">
        <v>578</v>
      </c>
      <c r="G121" s="18">
        <v>33</v>
      </c>
      <c r="H121" s="18" t="s">
        <v>565</v>
      </c>
      <c r="I121" s="18" t="s">
        <v>566</v>
      </c>
      <c r="J121" s="18" t="s">
        <v>567</v>
      </c>
      <c r="K121" s="18">
        <v>3</v>
      </c>
      <c r="L121" s="18" t="s">
        <v>526</v>
      </c>
      <c r="M121" s="18" t="s">
        <v>337</v>
      </c>
      <c r="N121" s="18" t="s">
        <v>527</v>
      </c>
      <c r="O121" s="19" t="s">
        <v>367</v>
      </c>
      <c r="P121" s="20">
        <v>8269</v>
      </c>
      <c r="Q121" s="21">
        <v>26.05</v>
      </c>
      <c r="R121" s="22">
        <v>317.42802303262954</v>
      </c>
      <c r="S121" s="23">
        <v>0.2122</v>
      </c>
    </row>
    <row r="122" spans="1:19" x14ac:dyDescent="0.25">
      <c r="A122" s="18">
        <v>3332</v>
      </c>
      <c r="B122" s="18" t="s">
        <v>579</v>
      </c>
      <c r="C122" s="18" t="s">
        <v>580</v>
      </c>
      <c r="D122" s="18">
        <v>333</v>
      </c>
      <c r="E122" s="18" t="s">
        <v>282</v>
      </c>
      <c r="F122" s="18" t="s">
        <v>578</v>
      </c>
      <c r="G122" s="18">
        <v>33</v>
      </c>
      <c r="H122" s="18" t="s">
        <v>565</v>
      </c>
      <c r="I122" s="18" t="s">
        <v>566</v>
      </c>
      <c r="J122" s="18" t="s">
        <v>567</v>
      </c>
      <c r="K122" s="18">
        <v>3</v>
      </c>
      <c r="L122" s="18" t="s">
        <v>526</v>
      </c>
      <c r="M122" s="18" t="s">
        <v>337</v>
      </c>
      <c r="N122" s="18" t="s">
        <v>527</v>
      </c>
      <c r="O122" s="19" t="s">
        <v>367</v>
      </c>
      <c r="P122" s="20">
        <v>10862</v>
      </c>
      <c r="Q122" s="21">
        <v>42.05</v>
      </c>
      <c r="R122" s="22">
        <v>258.31153388822833</v>
      </c>
      <c r="S122" s="23">
        <v>0.22439999999999999</v>
      </c>
    </row>
    <row r="123" spans="1:19" x14ac:dyDescent="0.25">
      <c r="A123" s="18">
        <v>3333</v>
      </c>
      <c r="B123" s="18" t="s">
        <v>581</v>
      </c>
      <c r="C123" s="18" t="s">
        <v>582</v>
      </c>
      <c r="D123" s="18">
        <v>333</v>
      </c>
      <c r="E123" s="18" t="s">
        <v>282</v>
      </c>
      <c r="F123" s="18" t="s">
        <v>578</v>
      </c>
      <c r="G123" s="18">
        <v>33</v>
      </c>
      <c r="H123" s="18" t="s">
        <v>565</v>
      </c>
      <c r="I123" s="18" t="s">
        <v>566</v>
      </c>
      <c r="J123" s="18" t="s">
        <v>567</v>
      </c>
      <c r="K123" s="18">
        <v>3</v>
      </c>
      <c r="L123" s="18" t="s">
        <v>526</v>
      </c>
      <c r="M123" s="18" t="s">
        <v>337</v>
      </c>
      <c r="N123" s="18" t="s">
        <v>527</v>
      </c>
      <c r="O123" s="19" t="s">
        <v>373</v>
      </c>
      <c r="P123" s="20">
        <v>10839</v>
      </c>
      <c r="Q123" s="21">
        <v>3755.32</v>
      </c>
      <c r="R123" s="22">
        <v>2.8863052948883183</v>
      </c>
      <c r="S123" s="23">
        <v>0.31844455208045003</v>
      </c>
    </row>
    <row r="124" spans="1:19" x14ac:dyDescent="0.25">
      <c r="A124" s="18">
        <v>3341</v>
      </c>
      <c r="B124" s="18" t="s">
        <v>583</v>
      </c>
      <c r="C124" s="18" t="s">
        <v>584</v>
      </c>
      <c r="D124" s="18">
        <v>334</v>
      </c>
      <c r="E124" s="18" t="s">
        <v>283</v>
      </c>
      <c r="F124" s="18" t="s">
        <v>585</v>
      </c>
      <c r="G124" s="18">
        <v>33</v>
      </c>
      <c r="H124" s="18" t="s">
        <v>565</v>
      </c>
      <c r="I124" s="18" t="s">
        <v>566</v>
      </c>
      <c r="J124" s="18" t="s">
        <v>567</v>
      </c>
      <c r="K124" s="18">
        <v>3</v>
      </c>
      <c r="L124" s="18" t="s">
        <v>526</v>
      </c>
      <c r="M124" s="18" t="s">
        <v>337</v>
      </c>
      <c r="N124" s="18" t="s">
        <v>527</v>
      </c>
      <c r="O124" s="19" t="s">
        <v>370</v>
      </c>
      <c r="P124" s="20">
        <v>13157</v>
      </c>
      <c r="Q124" s="21">
        <v>31.12</v>
      </c>
      <c r="R124" s="22">
        <v>422.78277634961438</v>
      </c>
      <c r="S124" s="23">
        <v>0.39800000000000002</v>
      </c>
    </row>
    <row r="125" spans="1:19" x14ac:dyDescent="0.25">
      <c r="A125" s="18">
        <v>3342</v>
      </c>
      <c r="B125" s="18" t="s">
        <v>586</v>
      </c>
      <c r="C125" s="18" t="s">
        <v>587</v>
      </c>
      <c r="D125" s="18">
        <v>334</v>
      </c>
      <c r="E125" s="18" t="s">
        <v>283</v>
      </c>
      <c r="F125" s="18" t="s">
        <v>585</v>
      </c>
      <c r="G125" s="18">
        <v>33</v>
      </c>
      <c r="H125" s="18" t="s">
        <v>565</v>
      </c>
      <c r="I125" s="18" t="s">
        <v>566</v>
      </c>
      <c r="J125" s="18" t="s">
        <v>567</v>
      </c>
      <c r="K125" s="18">
        <v>3</v>
      </c>
      <c r="L125" s="18" t="s">
        <v>526</v>
      </c>
      <c r="M125" s="18" t="s">
        <v>337</v>
      </c>
      <c r="N125" s="18" t="s">
        <v>527</v>
      </c>
      <c r="O125" s="19" t="s">
        <v>373</v>
      </c>
      <c r="P125" s="20">
        <v>6514</v>
      </c>
      <c r="Q125" s="21">
        <v>5194.26</v>
      </c>
      <c r="R125" s="22">
        <v>1.2540766153407799</v>
      </c>
      <c r="S125" s="23">
        <v>0.428076281854468</v>
      </c>
    </row>
    <row r="126" spans="1:19" x14ac:dyDescent="0.25">
      <c r="A126" s="18">
        <v>3351</v>
      </c>
      <c r="B126" s="18" t="s">
        <v>588</v>
      </c>
      <c r="C126" s="18" t="s">
        <v>589</v>
      </c>
      <c r="D126" s="18">
        <v>335</v>
      </c>
      <c r="E126" s="18" t="s">
        <v>284</v>
      </c>
      <c r="F126" s="18" t="s">
        <v>590</v>
      </c>
      <c r="G126" s="18">
        <v>33</v>
      </c>
      <c r="H126" s="18" t="s">
        <v>565</v>
      </c>
      <c r="I126" s="18" t="s">
        <v>566</v>
      </c>
      <c r="J126" s="18" t="s">
        <v>567</v>
      </c>
      <c r="K126" s="18">
        <v>3</v>
      </c>
      <c r="L126" s="18" t="s">
        <v>526</v>
      </c>
      <c r="M126" s="18" t="s">
        <v>337</v>
      </c>
      <c r="N126" s="18" t="s">
        <v>527</v>
      </c>
      <c r="O126" s="19" t="s">
        <v>370</v>
      </c>
      <c r="P126" s="20">
        <v>19893</v>
      </c>
      <c r="Q126" s="21">
        <v>112.61</v>
      </c>
      <c r="R126" s="22">
        <v>176.65393837137023</v>
      </c>
      <c r="S126" s="23">
        <v>0.17331215000251299</v>
      </c>
    </row>
    <row r="127" spans="1:19" x14ac:dyDescent="0.25">
      <c r="A127" s="18">
        <v>3352</v>
      </c>
      <c r="B127" s="18" t="s">
        <v>591</v>
      </c>
      <c r="C127" s="18" t="s">
        <v>592</v>
      </c>
      <c r="D127" s="18">
        <v>335</v>
      </c>
      <c r="E127" s="18" t="s">
        <v>284</v>
      </c>
      <c r="F127" s="18" t="s">
        <v>590</v>
      </c>
      <c r="G127" s="18">
        <v>33</v>
      </c>
      <c r="H127" s="18" t="s">
        <v>565</v>
      </c>
      <c r="I127" s="18" t="s">
        <v>566</v>
      </c>
      <c r="J127" s="18" t="s">
        <v>567</v>
      </c>
      <c r="K127" s="18">
        <v>3</v>
      </c>
      <c r="L127" s="18" t="s">
        <v>526</v>
      </c>
      <c r="M127" s="18" t="s">
        <v>337</v>
      </c>
      <c r="N127" s="18" t="s">
        <v>527</v>
      </c>
      <c r="O127" s="19" t="s">
        <v>367</v>
      </c>
      <c r="P127" s="20">
        <v>11854</v>
      </c>
      <c r="Q127" s="21">
        <v>244.96</v>
      </c>
      <c r="R127" s="22">
        <v>48.391574134552577</v>
      </c>
      <c r="S127" s="23">
        <v>0.2024</v>
      </c>
    </row>
    <row r="128" spans="1:19" x14ac:dyDescent="0.25">
      <c r="A128" s="18">
        <v>3353</v>
      </c>
      <c r="B128" s="18" t="s">
        <v>593</v>
      </c>
      <c r="C128" s="18" t="s">
        <v>594</v>
      </c>
      <c r="D128" s="18">
        <v>335</v>
      </c>
      <c r="E128" s="18" t="s">
        <v>284</v>
      </c>
      <c r="F128" s="18" t="s">
        <v>590</v>
      </c>
      <c r="G128" s="18">
        <v>33</v>
      </c>
      <c r="H128" s="18" t="s">
        <v>565</v>
      </c>
      <c r="I128" s="18" t="s">
        <v>566</v>
      </c>
      <c r="J128" s="18" t="s">
        <v>567</v>
      </c>
      <c r="K128" s="18">
        <v>3</v>
      </c>
      <c r="L128" s="18" t="s">
        <v>526</v>
      </c>
      <c r="M128" s="18" t="s">
        <v>337</v>
      </c>
      <c r="N128" s="18" t="s">
        <v>527</v>
      </c>
      <c r="O128" s="19" t="s">
        <v>373</v>
      </c>
      <c r="P128" s="20">
        <v>6906</v>
      </c>
      <c r="Q128" s="21">
        <v>8844.4500000000007</v>
      </c>
      <c r="R128" s="22">
        <v>0.7808286552583823</v>
      </c>
      <c r="S128" s="23">
        <v>0.22404404865334501</v>
      </c>
    </row>
    <row r="129" spans="1:19" x14ac:dyDescent="0.25">
      <c r="A129" s="18">
        <v>3360</v>
      </c>
      <c r="B129" s="18" t="s">
        <v>285</v>
      </c>
      <c r="C129" s="18" t="s">
        <v>595</v>
      </c>
      <c r="D129" s="18">
        <v>336</v>
      </c>
      <c r="E129" s="18" t="s">
        <v>285</v>
      </c>
      <c r="F129" s="18" t="s">
        <v>596</v>
      </c>
      <c r="G129" s="18">
        <v>33</v>
      </c>
      <c r="H129" s="18" t="s">
        <v>565</v>
      </c>
      <c r="I129" s="18" t="s">
        <v>566</v>
      </c>
      <c r="J129" s="18" t="s">
        <v>567</v>
      </c>
      <c r="K129" s="18">
        <v>3</v>
      </c>
      <c r="L129" s="18" t="s">
        <v>526</v>
      </c>
      <c r="M129" s="18" t="s">
        <v>337</v>
      </c>
      <c r="N129" s="18" t="s">
        <v>527</v>
      </c>
      <c r="O129" s="19" t="s">
        <v>445</v>
      </c>
      <c r="P129" s="20">
        <v>2678</v>
      </c>
      <c r="Q129" s="21">
        <v>25204.55</v>
      </c>
      <c r="R129" s="22">
        <v>0.10625065712341621</v>
      </c>
      <c r="S129" s="23">
        <v>0.71836945481702796</v>
      </c>
    </row>
    <row r="130" spans="1:19" x14ac:dyDescent="0.25">
      <c r="A130" s="18">
        <v>3370</v>
      </c>
      <c r="B130" s="18" t="s">
        <v>286</v>
      </c>
      <c r="C130" s="18" t="s">
        <v>597</v>
      </c>
      <c r="D130" s="18">
        <v>337</v>
      </c>
      <c r="E130" s="18" t="s">
        <v>286</v>
      </c>
      <c r="F130" s="18" t="s">
        <v>598</v>
      </c>
      <c r="G130" s="18">
        <v>33</v>
      </c>
      <c r="H130" s="18" t="s">
        <v>565</v>
      </c>
      <c r="I130" s="18" t="s">
        <v>566</v>
      </c>
      <c r="J130" s="18" t="s">
        <v>567</v>
      </c>
      <c r="K130" s="18">
        <v>3</v>
      </c>
      <c r="L130" s="18" t="s">
        <v>526</v>
      </c>
      <c r="M130" s="18" t="s">
        <v>337</v>
      </c>
      <c r="N130" s="18" t="s">
        <v>527</v>
      </c>
      <c r="O130" s="19" t="s">
        <v>445</v>
      </c>
      <c r="P130" s="20">
        <v>1514</v>
      </c>
      <c r="Q130" s="21">
        <v>10712.99</v>
      </c>
      <c r="R130" s="22">
        <v>0.14132375741973063</v>
      </c>
      <c r="S130" s="23">
        <v>0.66321889035667103</v>
      </c>
    </row>
    <row r="131" spans="1:19" x14ac:dyDescent="0.25">
      <c r="A131" s="18">
        <v>4111</v>
      </c>
      <c r="B131" s="18" t="s">
        <v>204</v>
      </c>
      <c r="C131" s="18" t="s">
        <v>599</v>
      </c>
      <c r="D131" s="18">
        <v>411</v>
      </c>
      <c r="E131" s="18" t="s">
        <v>287</v>
      </c>
      <c r="F131" s="18" t="s">
        <v>600</v>
      </c>
      <c r="G131" s="18">
        <v>41</v>
      </c>
      <c r="H131" s="18" t="s">
        <v>601</v>
      </c>
      <c r="I131" s="18" t="s">
        <v>602</v>
      </c>
      <c r="J131" s="18" t="s">
        <v>603</v>
      </c>
      <c r="K131" s="18">
        <v>4</v>
      </c>
      <c r="L131" s="18" t="s">
        <v>604</v>
      </c>
      <c r="M131" s="18" t="s">
        <v>338</v>
      </c>
      <c r="N131" s="18" t="s">
        <v>605</v>
      </c>
      <c r="O131" s="19" t="s">
        <v>417</v>
      </c>
      <c r="P131" s="20">
        <v>31290</v>
      </c>
      <c r="Q131" s="21">
        <v>7.32</v>
      </c>
      <c r="R131" s="22">
        <v>4274.5901639344256</v>
      </c>
      <c r="S131" s="23">
        <v>0.21249999999999999</v>
      </c>
    </row>
    <row r="132" spans="1:19" x14ac:dyDescent="0.25">
      <c r="A132" s="18">
        <v>4112</v>
      </c>
      <c r="B132" s="18" t="s">
        <v>205</v>
      </c>
      <c r="C132" s="18" t="s">
        <v>606</v>
      </c>
      <c r="D132" s="18">
        <v>411</v>
      </c>
      <c r="E132" s="18" t="s">
        <v>287</v>
      </c>
      <c r="F132" s="18" t="s">
        <v>600</v>
      </c>
      <c r="G132" s="18">
        <v>41</v>
      </c>
      <c r="H132" s="18" t="s">
        <v>601</v>
      </c>
      <c r="I132" s="18" t="s">
        <v>602</v>
      </c>
      <c r="J132" s="18" t="s">
        <v>603</v>
      </c>
      <c r="K132" s="18">
        <v>4</v>
      </c>
      <c r="L132" s="18" t="s">
        <v>604</v>
      </c>
      <c r="M132" s="18" t="s">
        <v>338</v>
      </c>
      <c r="N132" s="18" t="s">
        <v>605</v>
      </c>
      <c r="O132" s="19" t="s">
        <v>417</v>
      </c>
      <c r="P132" s="20">
        <v>32057</v>
      </c>
      <c r="Q132" s="21">
        <v>7.66</v>
      </c>
      <c r="R132" s="22">
        <v>4184.9869451697123</v>
      </c>
      <c r="S132" s="23">
        <v>0.21249999999999999</v>
      </c>
    </row>
    <row r="133" spans="1:19" x14ac:dyDescent="0.25">
      <c r="A133" s="18">
        <v>4113</v>
      </c>
      <c r="B133" s="18" t="s">
        <v>206</v>
      </c>
      <c r="C133" s="18" t="s">
        <v>607</v>
      </c>
      <c r="D133" s="18">
        <v>411</v>
      </c>
      <c r="E133" s="18" t="s">
        <v>287</v>
      </c>
      <c r="F133" s="18" t="s">
        <v>600</v>
      </c>
      <c r="G133" s="18">
        <v>41</v>
      </c>
      <c r="H133" s="18" t="s">
        <v>601</v>
      </c>
      <c r="I133" s="18" t="s">
        <v>602</v>
      </c>
      <c r="J133" s="18" t="s">
        <v>603</v>
      </c>
      <c r="K133" s="18">
        <v>4</v>
      </c>
      <c r="L133" s="18" t="s">
        <v>604</v>
      </c>
      <c r="M133" s="18" t="s">
        <v>338</v>
      </c>
      <c r="N133" s="18" t="s">
        <v>605</v>
      </c>
      <c r="O133" s="19" t="s">
        <v>417</v>
      </c>
      <c r="P133" s="20">
        <v>22445</v>
      </c>
      <c r="Q133" s="21">
        <v>4.5</v>
      </c>
      <c r="R133" s="22">
        <v>4987.7777777777774</v>
      </c>
      <c r="S133" s="23">
        <v>0.21249999999999999</v>
      </c>
    </row>
    <row r="134" spans="1:19" x14ac:dyDescent="0.25">
      <c r="A134" s="18">
        <v>4114</v>
      </c>
      <c r="B134" s="18" t="s">
        <v>207</v>
      </c>
      <c r="C134" s="18" t="s">
        <v>608</v>
      </c>
      <c r="D134" s="18">
        <v>411</v>
      </c>
      <c r="E134" s="18" t="s">
        <v>287</v>
      </c>
      <c r="F134" s="18" t="s">
        <v>600</v>
      </c>
      <c r="G134" s="18">
        <v>41</v>
      </c>
      <c r="H134" s="18" t="s">
        <v>601</v>
      </c>
      <c r="I134" s="18" t="s">
        <v>602</v>
      </c>
      <c r="J134" s="18" t="s">
        <v>603</v>
      </c>
      <c r="K134" s="18">
        <v>4</v>
      </c>
      <c r="L134" s="18" t="s">
        <v>604</v>
      </c>
      <c r="M134" s="18" t="s">
        <v>338</v>
      </c>
      <c r="N134" s="18" t="s">
        <v>605</v>
      </c>
      <c r="O134" s="19" t="s">
        <v>417</v>
      </c>
      <c r="P134" s="20">
        <v>18094</v>
      </c>
      <c r="Q134" s="21">
        <v>12.64</v>
      </c>
      <c r="R134" s="22">
        <v>1431.4873417721519</v>
      </c>
      <c r="S134" s="23">
        <v>0.22689999999999999</v>
      </c>
    </row>
    <row r="135" spans="1:19" x14ac:dyDescent="0.25">
      <c r="A135" s="18">
        <v>4115</v>
      </c>
      <c r="B135" s="18" t="s">
        <v>208</v>
      </c>
      <c r="C135" s="18" t="s">
        <v>609</v>
      </c>
      <c r="D135" s="18">
        <v>411</v>
      </c>
      <c r="E135" s="18" t="s">
        <v>287</v>
      </c>
      <c r="F135" s="18" t="s">
        <v>600</v>
      </c>
      <c r="G135" s="18">
        <v>41</v>
      </c>
      <c r="H135" s="18" t="s">
        <v>601</v>
      </c>
      <c r="I135" s="18" t="s">
        <v>602</v>
      </c>
      <c r="J135" s="18" t="s">
        <v>603</v>
      </c>
      <c r="K135" s="18">
        <v>4</v>
      </c>
      <c r="L135" s="18" t="s">
        <v>604</v>
      </c>
      <c r="M135" s="18" t="s">
        <v>338</v>
      </c>
      <c r="N135" s="18" t="s">
        <v>605</v>
      </c>
      <c r="O135" s="19" t="s">
        <v>417</v>
      </c>
      <c r="P135" s="20">
        <v>38257</v>
      </c>
      <c r="Q135" s="21">
        <v>21.89</v>
      </c>
      <c r="R135" s="22">
        <v>1747.6930105070808</v>
      </c>
      <c r="S135" s="23">
        <v>0.19389999999999999</v>
      </c>
    </row>
    <row r="136" spans="1:19" x14ac:dyDescent="0.25">
      <c r="A136" s="18">
        <v>4116</v>
      </c>
      <c r="B136" s="18" t="s">
        <v>209</v>
      </c>
      <c r="C136" s="18" t="s">
        <v>610</v>
      </c>
      <c r="D136" s="18">
        <v>411</v>
      </c>
      <c r="E136" s="18" t="s">
        <v>287</v>
      </c>
      <c r="F136" s="18" t="s">
        <v>600</v>
      </c>
      <c r="G136" s="18">
        <v>41</v>
      </c>
      <c r="H136" s="18" t="s">
        <v>601</v>
      </c>
      <c r="I136" s="18" t="s">
        <v>602</v>
      </c>
      <c r="J136" s="18" t="s">
        <v>603</v>
      </c>
      <c r="K136" s="18">
        <v>4</v>
      </c>
      <c r="L136" s="18" t="s">
        <v>604</v>
      </c>
      <c r="M136" s="18" t="s">
        <v>338</v>
      </c>
      <c r="N136" s="18" t="s">
        <v>605</v>
      </c>
      <c r="O136" s="19" t="s">
        <v>417</v>
      </c>
      <c r="P136" s="20">
        <v>24167</v>
      </c>
      <c r="Q136" s="21">
        <v>9.91</v>
      </c>
      <c r="R136" s="22">
        <v>2438.6478304742682</v>
      </c>
      <c r="S136" s="23">
        <v>0.19389999999999999</v>
      </c>
    </row>
    <row r="137" spans="1:19" x14ac:dyDescent="0.25">
      <c r="A137" s="18">
        <v>4117</v>
      </c>
      <c r="B137" s="18" t="s">
        <v>210</v>
      </c>
      <c r="C137" s="18" t="s">
        <v>611</v>
      </c>
      <c r="D137" s="18">
        <v>411</v>
      </c>
      <c r="E137" s="18" t="s">
        <v>287</v>
      </c>
      <c r="F137" s="18" t="s">
        <v>600</v>
      </c>
      <c r="G137" s="18">
        <v>41</v>
      </c>
      <c r="H137" s="18" t="s">
        <v>601</v>
      </c>
      <c r="I137" s="18" t="s">
        <v>602</v>
      </c>
      <c r="J137" s="18" t="s">
        <v>603</v>
      </c>
      <c r="K137" s="18">
        <v>4</v>
      </c>
      <c r="L137" s="18" t="s">
        <v>604</v>
      </c>
      <c r="M137" s="18" t="s">
        <v>338</v>
      </c>
      <c r="N137" s="18" t="s">
        <v>605</v>
      </c>
      <c r="O137" s="19" t="s">
        <v>417</v>
      </c>
      <c r="P137" s="20">
        <v>29704</v>
      </c>
      <c r="Q137" s="21">
        <v>23.79</v>
      </c>
      <c r="R137" s="22">
        <v>1248.5918453131569</v>
      </c>
      <c r="S137" s="23">
        <v>0.19389999999999999</v>
      </c>
    </row>
    <row r="138" spans="1:19" x14ac:dyDescent="0.25">
      <c r="A138" s="18">
        <v>4118</v>
      </c>
      <c r="B138" s="18" t="s">
        <v>211</v>
      </c>
      <c r="C138" s="18" t="s">
        <v>612</v>
      </c>
      <c r="D138" s="18">
        <v>411</v>
      </c>
      <c r="E138" s="18" t="s">
        <v>287</v>
      </c>
      <c r="F138" s="18" t="s">
        <v>600</v>
      </c>
      <c r="G138" s="18">
        <v>41</v>
      </c>
      <c r="H138" s="18" t="s">
        <v>601</v>
      </c>
      <c r="I138" s="18" t="s">
        <v>602</v>
      </c>
      <c r="J138" s="18" t="s">
        <v>603</v>
      </c>
      <c r="K138" s="18">
        <v>4</v>
      </c>
      <c r="L138" s="18" t="s">
        <v>604</v>
      </c>
      <c r="M138" s="18" t="s">
        <v>338</v>
      </c>
      <c r="N138" s="18" t="s">
        <v>605</v>
      </c>
      <c r="O138" s="19" t="s">
        <v>417</v>
      </c>
      <c r="P138" s="20">
        <v>10408</v>
      </c>
      <c r="Q138" s="21">
        <v>16.399999999999999</v>
      </c>
      <c r="R138" s="22">
        <v>634.63414634146352</v>
      </c>
      <c r="S138" s="23">
        <v>0.19339999999999999</v>
      </c>
    </row>
    <row r="139" spans="1:19" x14ac:dyDescent="0.25">
      <c r="A139" s="18">
        <v>4119</v>
      </c>
      <c r="B139" s="18" t="s">
        <v>212</v>
      </c>
      <c r="C139" s="18" t="s">
        <v>613</v>
      </c>
      <c r="D139" s="18">
        <v>411</v>
      </c>
      <c r="E139" s="18" t="s">
        <v>287</v>
      </c>
      <c r="F139" s="18" t="s">
        <v>600</v>
      </c>
      <c r="G139" s="18">
        <v>41</v>
      </c>
      <c r="H139" s="18" t="s">
        <v>601</v>
      </c>
      <c r="I139" s="18" t="s">
        <v>602</v>
      </c>
      <c r="J139" s="18" t="s">
        <v>603</v>
      </c>
      <c r="K139" s="18">
        <v>4</v>
      </c>
      <c r="L139" s="18" t="s">
        <v>604</v>
      </c>
      <c r="M139" s="18" t="s">
        <v>338</v>
      </c>
      <c r="N139" s="18" t="s">
        <v>605</v>
      </c>
      <c r="O139" s="19" t="s">
        <v>417</v>
      </c>
      <c r="P139" s="20">
        <v>19497</v>
      </c>
      <c r="Q139" s="21">
        <v>7.99</v>
      </c>
      <c r="R139" s="22">
        <v>2440.1752190237798</v>
      </c>
      <c r="S139" s="23">
        <v>0.211752761963379</v>
      </c>
    </row>
    <row r="140" spans="1:19" x14ac:dyDescent="0.25">
      <c r="A140" s="18">
        <v>4121</v>
      </c>
      <c r="B140" s="18" t="s">
        <v>213</v>
      </c>
      <c r="C140" s="18" t="s">
        <v>614</v>
      </c>
      <c r="D140" s="18">
        <v>412</v>
      </c>
      <c r="E140" s="18" t="s">
        <v>288</v>
      </c>
      <c r="F140" s="18" t="s">
        <v>615</v>
      </c>
      <c r="G140" s="18">
        <v>41</v>
      </c>
      <c r="H140" s="18" t="s">
        <v>601</v>
      </c>
      <c r="I140" s="18" t="s">
        <v>602</v>
      </c>
      <c r="J140" s="18" t="s">
        <v>603</v>
      </c>
      <c r="K140" s="18">
        <v>4</v>
      </c>
      <c r="L140" s="18" t="s">
        <v>604</v>
      </c>
      <c r="M140" s="18" t="s">
        <v>338</v>
      </c>
      <c r="N140" s="18" t="s">
        <v>605</v>
      </c>
      <c r="O140" s="19" t="s">
        <v>417</v>
      </c>
      <c r="P140" s="20">
        <v>16859</v>
      </c>
      <c r="Q140" s="21">
        <v>17.690000000000001</v>
      </c>
      <c r="R140" s="22">
        <v>953.02430751837187</v>
      </c>
      <c r="S140" s="23">
        <v>0.22409999999999999</v>
      </c>
    </row>
    <row r="141" spans="1:19" x14ac:dyDescent="0.25">
      <c r="A141" s="18">
        <v>4122</v>
      </c>
      <c r="B141" s="18" t="s">
        <v>214</v>
      </c>
      <c r="C141" s="18" t="s">
        <v>616</v>
      </c>
      <c r="D141" s="18">
        <v>412</v>
      </c>
      <c r="E141" s="18" t="s">
        <v>288</v>
      </c>
      <c r="F141" s="18" t="s">
        <v>615</v>
      </c>
      <c r="G141" s="18">
        <v>41</v>
      </c>
      <c r="H141" s="18" t="s">
        <v>601</v>
      </c>
      <c r="I141" s="18" t="s">
        <v>602</v>
      </c>
      <c r="J141" s="18" t="s">
        <v>603</v>
      </c>
      <c r="K141" s="18">
        <v>4</v>
      </c>
      <c r="L141" s="18" t="s">
        <v>604</v>
      </c>
      <c r="M141" s="18" t="s">
        <v>338</v>
      </c>
      <c r="N141" s="18" t="s">
        <v>605</v>
      </c>
      <c r="O141" s="19" t="s">
        <v>373</v>
      </c>
      <c r="P141" s="20">
        <v>4837</v>
      </c>
      <c r="Q141" s="21">
        <v>74.72</v>
      </c>
      <c r="R141" s="22">
        <v>64.735010706638121</v>
      </c>
      <c r="S141" s="23">
        <v>0.24492402315484799</v>
      </c>
    </row>
    <row r="142" spans="1:19" x14ac:dyDescent="0.25">
      <c r="A142" s="18">
        <v>4123</v>
      </c>
      <c r="B142" s="18" t="s">
        <v>215</v>
      </c>
      <c r="C142" s="18" t="s">
        <v>617</v>
      </c>
      <c r="D142" s="18">
        <v>412</v>
      </c>
      <c r="E142" s="18" t="s">
        <v>288</v>
      </c>
      <c r="F142" s="18" t="s">
        <v>615</v>
      </c>
      <c r="G142" s="18">
        <v>41</v>
      </c>
      <c r="H142" s="18" t="s">
        <v>601</v>
      </c>
      <c r="I142" s="18" t="s">
        <v>602</v>
      </c>
      <c r="J142" s="18" t="s">
        <v>603</v>
      </c>
      <c r="K142" s="18">
        <v>4</v>
      </c>
      <c r="L142" s="18" t="s">
        <v>604</v>
      </c>
      <c r="M142" s="18" t="s">
        <v>338</v>
      </c>
      <c r="N142" s="18" t="s">
        <v>605</v>
      </c>
      <c r="O142" s="19" t="s">
        <v>417</v>
      </c>
      <c r="P142" s="20">
        <v>37985</v>
      </c>
      <c r="Q142" s="21">
        <v>87.62</v>
      </c>
      <c r="R142" s="22">
        <v>433.51974435060487</v>
      </c>
      <c r="S142" s="23">
        <v>0.20953301829669599</v>
      </c>
    </row>
    <row r="143" spans="1:19" x14ac:dyDescent="0.25">
      <c r="A143" s="18">
        <v>4124</v>
      </c>
      <c r="B143" s="18" t="s">
        <v>216</v>
      </c>
      <c r="C143" s="18" t="s">
        <v>618</v>
      </c>
      <c r="D143" s="18">
        <v>412</v>
      </c>
      <c r="E143" s="18" t="s">
        <v>288</v>
      </c>
      <c r="F143" s="18" t="s">
        <v>615</v>
      </c>
      <c r="G143" s="18">
        <v>41</v>
      </c>
      <c r="H143" s="18" t="s">
        <v>601</v>
      </c>
      <c r="I143" s="18" t="s">
        <v>602</v>
      </c>
      <c r="J143" s="18" t="s">
        <v>603</v>
      </c>
      <c r="K143" s="18">
        <v>4</v>
      </c>
      <c r="L143" s="18" t="s">
        <v>604</v>
      </c>
      <c r="M143" s="18" t="s">
        <v>338</v>
      </c>
      <c r="N143" s="18" t="s">
        <v>605</v>
      </c>
      <c r="O143" s="19" t="s">
        <v>367</v>
      </c>
      <c r="P143" s="20">
        <v>14894</v>
      </c>
      <c r="Q143" s="21">
        <v>88.4</v>
      </c>
      <c r="R143" s="22">
        <v>168.4841628959276</v>
      </c>
      <c r="S143" s="23">
        <v>0.2536145427689</v>
      </c>
    </row>
    <row r="144" spans="1:19" x14ac:dyDescent="0.25">
      <c r="A144" s="18">
        <v>4125</v>
      </c>
      <c r="B144" s="18" t="s">
        <v>217</v>
      </c>
      <c r="C144" s="18" t="s">
        <v>619</v>
      </c>
      <c r="D144" s="18">
        <v>412</v>
      </c>
      <c r="E144" s="18" t="s">
        <v>288</v>
      </c>
      <c r="F144" s="18" t="s">
        <v>615</v>
      </c>
      <c r="G144" s="18">
        <v>41</v>
      </c>
      <c r="H144" s="18" t="s">
        <v>601</v>
      </c>
      <c r="I144" s="18" t="s">
        <v>602</v>
      </c>
      <c r="J144" s="18" t="s">
        <v>603</v>
      </c>
      <c r="K144" s="18">
        <v>4</v>
      </c>
      <c r="L144" s="18" t="s">
        <v>604</v>
      </c>
      <c r="M144" s="18" t="s">
        <v>338</v>
      </c>
      <c r="N144" s="18" t="s">
        <v>605</v>
      </c>
      <c r="O144" s="19" t="s">
        <v>373</v>
      </c>
      <c r="P144" s="20">
        <v>2885</v>
      </c>
      <c r="Q144" s="21">
        <v>1474.55</v>
      </c>
      <c r="R144" s="22">
        <v>1.956529110576108</v>
      </c>
      <c r="S144" s="23">
        <v>0.23238516464471401</v>
      </c>
    </row>
    <row r="145" spans="1:19" x14ac:dyDescent="0.25">
      <c r="A145" s="18">
        <v>4131</v>
      </c>
      <c r="B145" s="18" t="s">
        <v>218</v>
      </c>
      <c r="C145" s="18" t="s">
        <v>620</v>
      </c>
      <c r="D145" s="18">
        <v>413</v>
      </c>
      <c r="E145" s="18" t="s">
        <v>289</v>
      </c>
      <c r="F145" s="18" t="s">
        <v>621</v>
      </c>
      <c r="G145" s="18">
        <v>41</v>
      </c>
      <c r="H145" s="18" t="s">
        <v>601</v>
      </c>
      <c r="I145" s="18" t="s">
        <v>602</v>
      </c>
      <c r="J145" s="18" t="s">
        <v>603</v>
      </c>
      <c r="K145" s="18">
        <v>4</v>
      </c>
      <c r="L145" s="18" t="s">
        <v>604</v>
      </c>
      <c r="M145" s="18" t="s">
        <v>338</v>
      </c>
      <c r="N145" s="18" t="s">
        <v>605</v>
      </c>
      <c r="O145" s="19" t="s">
        <v>417</v>
      </c>
      <c r="P145" s="20">
        <v>22020</v>
      </c>
      <c r="Q145" s="21">
        <v>47.15</v>
      </c>
      <c r="R145" s="22">
        <v>467.0201484623542</v>
      </c>
      <c r="S145" s="23">
        <v>0.19389999999999999</v>
      </c>
    </row>
    <row r="146" spans="1:19" x14ac:dyDescent="0.25">
      <c r="A146" s="18">
        <v>4132</v>
      </c>
      <c r="B146" s="18" t="s">
        <v>219</v>
      </c>
      <c r="C146" s="18" t="s">
        <v>622</v>
      </c>
      <c r="D146" s="18">
        <v>413</v>
      </c>
      <c r="E146" s="18" t="s">
        <v>289</v>
      </c>
      <c r="F146" s="18" t="s">
        <v>621</v>
      </c>
      <c r="G146" s="18">
        <v>41</v>
      </c>
      <c r="H146" s="18" t="s">
        <v>601</v>
      </c>
      <c r="I146" s="18" t="s">
        <v>602</v>
      </c>
      <c r="J146" s="18" t="s">
        <v>603</v>
      </c>
      <c r="K146" s="18">
        <v>4</v>
      </c>
      <c r="L146" s="18" t="s">
        <v>604</v>
      </c>
      <c r="M146" s="18" t="s">
        <v>338</v>
      </c>
      <c r="N146" s="18" t="s">
        <v>605</v>
      </c>
      <c r="O146" s="19" t="s">
        <v>417</v>
      </c>
      <c r="P146" s="20">
        <v>19325</v>
      </c>
      <c r="Q146" s="21">
        <v>46.15</v>
      </c>
      <c r="R146" s="22">
        <v>418.74322860238357</v>
      </c>
      <c r="S146" s="23">
        <v>0.194338747736093</v>
      </c>
    </row>
    <row r="147" spans="1:19" x14ac:dyDescent="0.25">
      <c r="A147" s="18">
        <v>4133</v>
      </c>
      <c r="B147" s="18" t="s">
        <v>220</v>
      </c>
      <c r="C147" s="18" t="s">
        <v>623</v>
      </c>
      <c r="D147" s="18">
        <v>413</v>
      </c>
      <c r="E147" s="18" t="s">
        <v>289</v>
      </c>
      <c r="F147" s="18" t="s">
        <v>621</v>
      </c>
      <c r="G147" s="18">
        <v>41</v>
      </c>
      <c r="H147" s="18" t="s">
        <v>601</v>
      </c>
      <c r="I147" s="18" t="s">
        <v>602</v>
      </c>
      <c r="J147" s="18" t="s">
        <v>603</v>
      </c>
      <c r="K147" s="18">
        <v>4</v>
      </c>
      <c r="L147" s="18" t="s">
        <v>604</v>
      </c>
      <c r="M147" s="18" t="s">
        <v>338</v>
      </c>
      <c r="N147" s="18" t="s">
        <v>605</v>
      </c>
      <c r="O147" s="19" t="s">
        <v>417</v>
      </c>
      <c r="P147" s="20">
        <v>11675</v>
      </c>
      <c r="Q147" s="21">
        <v>40.36</v>
      </c>
      <c r="R147" s="22">
        <v>289.27155599603566</v>
      </c>
      <c r="S147" s="23">
        <v>0.21210412847965701</v>
      </c>
    </row>
    <row r="148" spans="1:19" x14ac:dyDescent="0.25">
      <c r="A148" s="18">
        <v>4134</v>
      </c>
      <c r="B148" s="18" t="s">
        <v>221</v>
      </c>
      <c r="C148" s="18" t="s">
        <v>624</v>
      </c>
      <c r="D148" s="18">
        <v>413</v>
      </c>
      <c r="E148" s="18" t="s">
        <v>289</v>
      </c>
      <c r="F148" s="18" t="s">
        <v>621</v>
      </c>
      <c r="G148" s="18">
        <v>41</v>
      </c>
      <c r="H148" s="18" t="s">
        <v>601</v>
      </c>
      <c r="I148" s="18" t="s">
        <v>602</v>
      </c>
      <c r="J148" s="18" t="s">
        <v>603</v>
      </c>
      <c r="K148" s="18">
        <v>4</v>
      </c>
      <c r="L148" s="18" t="s">
        <v>604</v>
      </c>
      <c r="M148" s="18" t="s">
        <v>338</v>
      </c>
      <c r="N148" s="18" t="s">
        <v>605</v>
      </c>
      <c r="O148" s="19" t="s">
        <v>417</v>
      </c>
      <c r="P148" s="20">
        <v>11672</v>
      </c>
      <c r="Q148" s="21">
        <v>5.08</v>
      </c>
      <c r="R148" s="22">
        <v>2297.6377952755906</v>
      </c>
      <c r="S148" s="23">
        <v>0.2104</v>
      </c>
    </row>
    <row r="149" spans="1:19" x14ac:dyDescent="0.25">
      <c r="A149" s="18">
        <v>4141</v>
      </c>
      <c r="B149" s="18" t="s">
        <v>222</v>
      </c>
      <c r="C149" s="18" t="s">
        <v>625</v>
      </c>
      <c r="D149" s="18">
        <v>414</v>
      </c>
      <c r="E149" s="18" t="s">
        <v>290</v>
      </c>
      <c r="F149" s="18" t="s">
        <v>626</v>
      </c>
      <c r="G149" s="18">
        <v>41</v>
      </c>
      <c r="H149" s="18" t="s">
        <v>601</v>
      </c>
      <c r="I149" s="18" t="s">
        <v>602</v>
      </c>
      <c r="J149" s="18" t="s">
        <v>603</v>
      </c>
      <c r="K149" s="18">
        <v>4</v>
      </c>
      <c r="L149" s="18" t="s">
        <v>604</v>
      </c>
      <c r="M149" s="18" t="s">
        <v>338</v>
      </c>
      <c r="N149" s="18" t="s">
        <v>605</v>
      </c>
      <c r="O149" s="19" t="s">
        <v>373</v>
      </c>
      <c r="P149" s="20">
        <v>10557</v>
      </c>
      <c r="Q149" s="21">
        <v>185.66</v>
      </c>
      <c r="R149" s="22">
        <v>56.862005817084992</v>
      </c>
      <c r="S149" s="23">
        <v>0.1971</v>
      </c>
    </row>
    <row r="150" spans="1:19" x14ac:dyDescent="0.25">
      <c r="A150" s="18">
        <v>4142</v>
      </c>
      <c r="B150" s="18" t="s">
        <v>223</v>
      </c>
      <c r="C150" s="18" t="s">
        <v>627</v>
      </c>
      <c r="D150" s="18">
        <v>414</v>
      </c>
      <c r="E150" s="18" t="s">
        <v>290</v>
      </c>
      <c r="F150" s="18" t="s">
        <v>626</v>
      </c>
      <c r="G150" s="18">
        <v>41</v>
      </c>
      <c r="H150" s="18" t="s">
        <v>601</v>
      </c>
      <c r="I150" s="18" t="s">
        <v>602</v>
      </c>
      <c r="J150" s="18" t="s">
        <v>603</v>
      </c>
      <c r="K150" s="18">
        <v>4</v>
      </c>
      <c r="L150" s="18" t="s">
        <v>604</v>
      </c>
      <c r="M150" s="18" t="s">
        <v>338</v>
      </c>
      <c r="N150" s="18" t="s">
        <v>605</v>
      </c>
      <c r="O150" s="19" t="s">
        <v>373</v>
      </c>
      <c r="P150" s="20">
        <v>4732</v>
      </c>
      <c r="Q150" s="21">
        <v>191.03</v>
      </c>
      <c r="R150" s="22">
        <v>24.770978380359107</v>
      </c>
      <c r="S150" s="23">
        <v>0.35049999999999998</v>
      </c>
    </row>
    <row r="151" spans="1:19" x14ac:dyDescent="0.25">
      <c r="A151" s="18">
        <v>4211</v>
      </c>
      <c r="B151" s="18" t="s">
        <v>224</v>
      </c>
      <c r="C151" s="18" t="s">
        <v>628</v>
      </c>
      <c r="D151" s="18">
        <v>421</v>
      </c>
      <c r="E151" s="18" t="s">
        <v>291</v>
      </c>
      <c r="F151" s="18" t="s">
        <v>629</v>
      </c>
      <c r="G151" s="18">
        <v>42</v>
      </c>
      <c r="H151" s="18" t="s">
        <v>630</v>
      </c>
      <c r="I151" s="18" t="s">
        <v>631</v>
      </c>
      <c r="J151" s="18" t="s">
        <v>632</v>
      </c>
      <c r="K151" s="18">
        <v>4</v>
      </c>
      <c r="L151" s="18" t="s">
        <v>604</v>
      </c>
      <c r="M151" s="18" t="s">
        <v>338</v>
      </c>
      <c r="N151" s="18" t="s">
        <v>605</v>
      </c>
      <c r="O151" s="19" t="s">
        <v>367</v>
      </c>
      <c r="P151" s="20">
        <v>17780</v>
      </c>
      <c r="Q151" s="21">
        <v>237.7</v>
      </c>
      <c r="R151" s="22">
        <v>74.800168279343708</v>
      </c>
      <c r="S151" s="23">
        <v>0.24014264904386901</v>
      </c>
    </row>
    <row r="152" spans="1:19" x14ac:dyDescent="0.25">
      <c r="A152" s="18">
        <v>4212</v>
      </c>
      <c r="B152" s="18" t="s">
        <v>225</v>
      </c>
      <c r="C152" s="18" t="s">
        <v>633</v>
      </c>
      <c r="D152" s="18">
        <v>421</v>
      </c>
      <c r="E152" s="18" t="s">
        <v>291</v>
      </c>
      <c r="F152" s="18" t="s">
        <v>629</v>
      </c>
      <c r="G152" s="18">
        <v>42</v>
      </c>
      <c r="H152" s="18" t="s">
        <v>630</v>
      </c>
      <c r="I152" s="18" t="s">
        <v>631</v>
      </c>
      <c r="J152" s="18" t="s">
        <v>632</v>
      </c>
      <c r="K152" s="18">
        <v>4</v>
      </c>
      <c r="L152" s="18" t="s">
        <v>604</v>
      </c>
      <c r="M152" s="18" t="s">
        <v>338</v>
      </c>
      <c r="N152" s="18" t="s">
        <v>605</v>
      </c>
      <c r="O152" s="19" t="s">
        <v>634</v>
      </c>
      <c r="P152" s="20">
        <v>40598</v>
      </c>
      <c r="Q152" s="21">
        <v>505.64</v>
      </c>
      <c r="R152" s="22">
        <v>80.290325132505345</v>
      </c>
      <c r="S152" s="23">
        <v>0.246347265875166</v>
      </c>
    </row>
    <row r="153" spans="1:19" x14ac:dyDescent="0.25">
      <c r="A153" s="18">
        <v>4220</v>
      </c>
      <c r="B153" s="18" t="s">
        <v>292</v>
      </c>
      <c r="C153" s="18" t="s">
        <v>635</v>
      </c>
      <c r="D153" s="18">
        <v>422</v>
      </c>
      <c r="E153" s="18" t="s">
        <v>292</v>
      </c>
      <c r="F153" s="18" t="s">
        <v>636</v>
      </c>
      <c r="G153" s="18">
        <v>42</v>
      </c>
      <c r="H153" s="18" t="s">
        <v>630</v>
      </c>
      <c r="I153" s="18" t="s">
        <v>631</v>
      </c>
      <c r="J153" s="18" t="s">
        <v>632</v>
      </c>
      <c r="K153" s="18">
        <v>4</v>
      </c>
      <c r="L153" s="18" t="s">
        <v>604</v>
      </c>
      <c r="M153" s="18" t="s">
        <v>338</v>
      </c>
      <c r="N153" s="18" t="s">
        <v>605</v>
      </c>
      <c r="O153" s="19" t="s">
        <v>373</v>
      </c>
      <c r="P153" s="20">
        <v>6240</v>
      </c>
      <c r="Q153" s="21">
        <v>2378.13</v>
      </c>
      <c r="R153" s="22">
        <v>2.623910383368445</v>
      </c>
      <c r="S153" s="23">
        <v>0.27546275641025603</v>
      </c>
    </row>
    <row r="154" spans="1:19" x14ac:dyDescent="0.25">
      <c r="A154" s="18">
        <v>4231</v>
      </c>
      <c r="B154" s="18" t="s">
        <v>637</v>
      </c>
      <c r="C154" s="18" t="s">
        <v>638</v>
      </c>
      <c r="D154" s="18">
        <v>423</v>
      </c>
      <c r="E154" s="18" t="s">
        <v>293</v>
      </c>
      <c r="F154" s="18" t="s">
        <v>639</v>
      </c>
      <c r="G154" s="18">
        <v>42</v>
      </c>
      <c r="H154" s="18" t="s">
        <v>630</v>
      </c>
      <c r="I154" s="18" t="s">
        <v>631</v>
      </c>
      <c r="J154" s="18" t="s">
        <v>632</v>
      </c>
      <c r="K154" s="18">
        <v>4</v>
      </c>
      <c r="L154" s="18" t="s">
        <v>604</v>
      </c>
      <c r="M154" s="18" t="s">
        <v>338</v>
      </c>
      <c r="N154" s="18" t="s">
        <v>605</v>
      </c>
      <c r="O154" s="19" t="s">
        <v>370</v>
      </c>
      <c r="P154" s="20">
        <v>8557</v>
      </c>
      <c r="Q154" s="21">
        <v>12.31</v>
      </c>
      <c r="R154" s="22">
        <v>695.12591389114539</v>
      </c>
      <c r="S154" s="23">
        <v>0.24810490826224199</v>
      </c>
    </row>
    <row r="155" spans="1:19" x14ac:dyDescent="0.25">
      <c r="A155" s="18">
        <v>4232</v>
      </c>
      <c r="B155" s="18" t="s">
        <v>640</v>
      </c>
      <c r="C155" s="18" t="s">
        <v>641</v>
      </c>
      <c r="D155" s="18">
        <v>423</v>
      </c>
      <c r="E155" s="18" t="s">
        <v>293</v>
      </c>
      <c r="F155" s="18" t="s">
        <v>639</v>
      </c>
      <c r="G155" s="18">
        <v>42</v>
      </c>
      <c r="H155" s="18" t="s">
        <v>630</v>
      </c>
      <c r="I155" s="18" t="s">
        <v>631</v>
      </c>
      <c r="J155" s="18" t="s">
        <v>632</v>
      </c>
      <c r="K155" s="18">
        <v>4</v>
      </c>
      <c r="L155" s="18" t="s">
        <v>604</v>
      </c>
      <c r="M155" s="18" t="s">
        <v>338</v>
      </c>
      <c r="N155" s="18" t="s">
        <v>605</v>
      </c>
      <c r="O155" s="19" t="s">
        <v>373</v>
      </c>
      <c r="P155" s="20">
        <v>3676</v>
      </c>
      <c r="Q155" s="21">
        <v>358.42</v>
      </c>
      <c r="R155" s="22">
        <v>10.256124100217621</v>
      </c>
      <c r="S155" s="23">
        <v>0.24932184439608299</v>
      </c>
    </row>
    <row r="156" spans="1:19" x14ac:dyDescent="0.25">
      <c r="A156" s="18">
        <v>4233</v>
      </c>
      <c r="B156" s="18" t="s">
        <v>642</v>
      </c>
      <c r="C156" s="18" t="s">
        <v>643</v>
      </c>
      <c r="D156" s="18">
        <v>423</v>
      </c>
      <c r="E156" s="18" t="s">
        <v>293</v>
      </c>
      <c r="F156" s="18" t="s">
        <v>639</v>
      </c>
      <c r="G156" s="18">
        <v>42</v>
      </c>
      <c r="H156" s="18" t="s">
        <v>630</v>
      </c>
      <c r="I156" s="18" t="s">
        <v>631</v>
      </c>
      <c r="J156" s="18" t="s">
        <v>632</v>
      </c>
      <c r="K156" s="18">
        <v>4</v>
      </c>
      <c r="L156" s="18" t="s">
        <v>604</v>
      </c>
      <c r="M156" s="18" t="s">
        <v>338</v>
      </c>
      <c r="N156" s="18" t="s">
        <v>605</v>
      </c>
      <c r="O156" s="19" t="s">
        <v>367</v>
      </c>
      <c r="P156" s="20">
        <v>6037</v>
      </c>
      <c r="Q156" s="21">
        <v>18.489999999999998</v>
      </c>
      <c r="R156" s="22">
        <v>326.50081124932399</v>
      </c>
      <c r="S156" s="23">
        <v>0.24878562199768101</v>
      </c>
    </row>
    <row r="157" spans="1:19" x14ac:dyDescent="0.25">
      <c r="A157" s="18">
        <v>4234</v>
      </c>
      <c r="B157" s="18" t="s">
        <v>644</v>
      </c>
      <c r="C157" s="18" t="s">
        <v>645</v>
      </c>
      <c r="D157" s="18">
        <v>423</v>
      </c>
      <c r="E157" s="18" t="s">
        <v>293</v>
      </c>
      <c r="F157" s="18" t="s">
        <v>639</v>
      </c>
      <c r="G157" s="18">
        <v>42</v>
      </c>
      <c r="H157" s="18" t="s">
        <v>630</v>
      </c>
      <c r="I157" s="18" t="s">
        <v>631</v>
      </c>
      <c r="J157" s="18" t="s">
        <v>632</v>
      </c>
      <c r="K157" s="18">
        <v>4</v>
      </c>
      <c r="L157" s="18" t="s">
        <v>604</v>
      </c>
      <c r="M157" s="18" t="s">
        <v>338</v>
      </c>
      <c r="N157" s="18" t="s">
        <v>605</v>
      </c>
      <c r="O157" s="19" t="s">
        <v>373</v>
      </c>
      <c r="P157" s="20">
        <v>851</v>
      </c>
      <c r="Q157" s="21">
        <v>48.49</v>
      </c>
      <c r="R157" s="22">
        <v>17.550010311404414</v>
      </c>
      <c r="S157" s="23">
        <v>0.27064888366627499</v>
      </c>
    </row>
    <row r="158" spans="1:19" x14ac:dyDescent="0.25">
      <c r="A158" s="18">
        <v>4241</v>
      </c>
      <c r="B158" s="18" t="s">
        <v>228</v>
      </c>
      <c r="C158" s="18" t="s">
        <v>646</v>
      </c>
      <c r="D158" s="18">
        <v>424</v>
      </c>
      <c r="E158" s="18" t="s">
        <v>294</v>
      </c>
      <c r="F158" s="18" t="s">
        <v>647</v>
      </c>
      <c r="G158" s="18">
        <v>42</v>
      </c>
      <c r="H158" s="18" t="s">
        <v>630</v>
      </c>
      <c r="I158" s="18" t="s">
        <v>631</v>
      </c>
      <c r="J158" s="18" t="s">
        <v>632</v>
      </c>
      <c r="K158" s="18">
        <v>4</v>
      </c>
      <c r="L158" s="18" t="s">
        <v>604</v>
      </c>
      <c r="M158" s="18" t="s">
        <v>338</v>
      </c>
      <c r="N158" s="18" t="s">
        <v>605</v>
      </c>
      <c r="O158" s="19" t="s">
        <v>404</v>
      </c>
      <c r="P158" s="20">
        <v>20117</v>
      </c>
      <c r="Q158" s="21">
        <v>14.14</v>
      </c>
      <c r="R158" s="22">
        <v>1422.7015558698727</v>
      </c>
      <c r="S158" s="23">
        <v>0.2379</v>
      </c>
    </row>
    <row r="159" spans="1:19" x14ac:dyDescent="0.25">
      <c r="A159" s="18">
        <v>4242</v>
      </c>
      <c r="B159" s="18" t="s">
        <v>229</v>
      </c>
      <c r="C159" s="18" t="s">
        <v>648</v>
      </c>
      <c r="D159" s="18">
        <v>424</v>
      </c>
      <c r="E159" s="18" t="s">
        <v>294</v>
      </c>
      <c r="F159" s="18" t="s">
        <v>647</v>
      </c>
      <c r="G159" s="18">
        <v>42</v>
      </c>
      <c r="H159" s="18" t="s">
        <v>630</v>
      </c>
      <c r="I159" s="18" t="s">
        <v>631</v>
      </c>
      <c r="J159" s="18" t="s">
        <v>632</v>
      </c>
      <c r="K159" s="18">
        <v>4</v>
      </c>
      <c r="L159" s="18" t="s">
        <v>604</v>
      </c>
      <c r="M159" s="18" t="s">
        <v>338</v>
      </c>
      <c r="N159" s="18" t="s">
        <v>605</v>
      </c>
      <c r="O159" s="19" t="s">
        <v>404</v>
      </c>
      <c r="P159" s="20">
        <v>25680</v>
      </c>
      <c r="Q159" s="21">
        <v>21.09</v>
      </c>
      <c r="R159" s="22">
        <v>1217.6386913229019</v>
      </c>
      <c r="S159" s="23">
        <v>0.2379</v>
      </c>
    </row>
    <row r="160" spans="1:19" x14ac:dyDescent="0.25">
      <c r="A160" s="18">
        <v>4243</v>
      </c>
      <c r="B160" s="18" t="s">
        <v>230</v>
      </c>
      <c r="C160" s="18" t="s">
        <v>649</v>
      </c>
      <c r="D160" s="18">
        <v>424</v>
      </c>
      <c r="E160" s="18" t="s">
        <v>294</v>
      </c>
      <c r="F160" s="18" t="s">
        <v>647</v>
      </c>
      <c r="G160" s="18">
        <v>42</v>
      </c>
      <c r="H160" s="18" t="s">
        <v>630</v>
      </c>
      <c r="I160" s="18" t="s">
        <v>631</v>
      </c>
      <c r="J160" s="18" t="s">
        <v>632</v>
      </c>
      <c r="K160" s="18">
        <v>4</v>
      </c>
      <c r="L160" s="18" t="s">
        <v>604</v>
      </c>
      <c r="M160" s="18" t="s">
        <v>338</v>
      </c>
      <c r="N160" s="18" t="s">
        <v>605</v>
      </c>
      <c r="O160" s="19" t="s">
        <v>404</v>
      </c>
      <c r="P160" s="20">
        <v>30045</v>
      </c>
      <c r="Q160" s="21">
        <v>48.59</v>
      </c>
      <c r="R160" s="22">
        <v>618.33710640049389</v>
      </c>
      <c r="S160" s="23">
        <v>0.23925683141953699</v>
      </c>
    </row>
    <row r="161" spans="1:19" x14ac:dyDescent="0.25">
      <c r="A161" s="18">
        <v>4244</v>
      </c>
      <c r="B161" s="18" t="s">
        <v>231</v>
      </c>
      <c r="C161" s="18" t="s">
        <v>650</v>
      </c>
      <c r="D161" s="18">
        <v>424</v>
      </c>
      <c r="E161" s="18" t="s">
        <v>294</v>
      </c>
      <c r="F161" s="18" t="s">
        <v>647</v>
      </c>
      <c r="G161" s="18">
        <v>42</v>
      </c>
      <c r="H161" s="18" t="s">
        <v>630</v>
      </c>
      <c r="I161" s="18" t="s">
        <v>631</v>
      </c>
      <c r="J161" s="18" t="s">
        <v>632</v>
      </c>
      <c r="K161" s="18">
        <v>4</v>
      </c>
      <c r="L161" s="18" t="s">
        <v>604</v>
      </c>
      <c r="M161" s="18" t="s">
        <v>338</v>
      </c>
      <c r="N161" s="18" t="s">
        <v>605</v>
      </c>
      <c r="O161" s="19" t="s">
        <v>404</v>
      </c>
      <c r="P161" s="20">
        <v>14529</v>
      </c>
      <c r="Q161" s="21">
        <v>27.65</v>
      </c>
      <c r="R161" s="22">
        <v>525.46112115732376</v>
      </c>
      <c r="S161" s="23">
        <v>0.23816953678849201</v>
      </c>
    </row>
    <row r="162" spans="1:19" x14ac:dyDescent="0.25">
      <c r="A162" s="18">
        <v>4245</v>
      </c>
      <c r="B162" s="18" t="s">
        <v>232</v>
      </c>
      <c r="C162" s="18" t="s">
        <v>651</v>
      </c>
      <c r="D162" s="18">
        <v>424</v>
      </c>
      <c r="E162" s="18" t="s">
        <v>294</v>
      </c>
      <c r="F162" s="18" t="s">
        <v>647</v>
      </c>
      <c r="G162" s="18">
        <v>42</v>
      </c>
      <c r="H162" s="18" t="s">
        <v>630</v>
      </c>
      <c r="I162" s="18" t="s">
        <v>631</v>
      </c>
      <c r="J162" s="18" t="s">
        <v>632</v>
      </c>
      <c r="K162" s="18">
        <v>4</v>
      </c>
      <c r="L162" s="18" t="s">
        <v>604</v>
      </c>
      <c r="M162" s="18" t="s">
        <v>338</v>
      </c>
      <c r="N162" s="18" t="s">
        <v>605</v>
      </c>
      <c r="O162" s="19" t="s">
        <v>373</v>
      </c>
      <c r="P162" s="20">
        <v>7502</v>
      </c>
      <c r="Q162" s="21">
        <v>1080.07</v>
      </c>
      <c r="R162" s="22">
        <v>6.945846102567427</v>
      </c>
      <c r="S162" s="23">
        <v>0.23913519061583599</v>
      </c>
    </row>
    <row r="163" spans="1:19" x14ac:dyDescent="0.25">
      <c r="A163" s="18">
        <v>4246</v>
      </c>
      <c r="B163" s="18" t="s">
        <v>233</v>
      </c>
      <c r="C163" s="18" t="s">
        <v>652</v>
      </c>
      <c r="D163" s="18">
        <v>424</v>
      </c>
      <c r="E163" s="18" t="s">
        <v>294</v>
      </c>
      <c r="F163" s="18" t="s">
        <v>647</v>
      </c>
      <c r="G163" s="18">
        <v>42</v>
      </c>
      <c r="H163" s="18" t="s">
        <v>630</v>
      </c>
      <c r="I163" s="18" t="s">
        <v>631</v>
      </c>
      <c r="J163" s="18" t="s">
        <v>632</v>
      </c>
      <c r="K163" s="18">
        <v>4</v>
      </c>
      <c r="L163" s="18" t="s">
        <v>604</v>
      </c>
      <c r="M163" s="18" t="s">
        <v>338</v>
      </c>
      <c r="N163" s="18" t="s">
        <v>605</v>
      </c>
      <c r="O163" s="19" t="s">
        <v>373</v>
      </c>
      <c r="P163" s="20">
        <v>7058</v>
      </c>
      <c r="Q163" s="21">
        <v>62.39</v>
      </c>
      <c r="R163" s="22">
        <v>113.12710370251642</v>
      </c>
      <c r="S163" s="23">
        <v>0.247</v>
      </c>
    </row>
    <row r="164" spans="1:19" x14ac:dyDescent="0.25">
      <c r="A164" s="18">
        <v>4247</v>
      </c>
      <c r="B164" s="18" t="s">
        <v>653</v>
      </c>
      <c r="C164" s="18" t="s">
        <v>654</v>
      </c>
      <c r="D164" s="18">
        <v>424</v>
      </c>
      <c r="E164" s="18" t="s">
        <v>294</v>
      </c>
      <c r="F164" s="18" t="s">
        <v>647</v>
      </c>
      <c r="G164" s="18">
        <v>42</v>
      </c>
      <c r="H164" s="18" t="s">
        <v>630</v>
      </c>
      <c r="I164" s="18" t="s">
        <v>631</v>
      </c>
      <c r="J164" s="18" t="s">
        <v>632</v>
      </c>
      <c r="K164" s="18">
        <v>4</v>
      </c>
      <c r="L164" s="18" t="s">
        <v>604</v>
      </c>
      <c r="M164" s="18" t="s">
        <v>338</v>
      </c>
      <c r="N164" s="18" t="s">
        <v>605</v>
      </c>
      <c r="O164" s="19" t="s">
        <v>373</v>
      </c>
      <c r="P164" s="20">
        <v>4033</v>
      </c>
      <c r="Q164" s="21">
        <v>58.08</v>
      </c>
      <c r="R164" s="22">
        <v>69.438705234159784</v>
      </c>
      <c r="S164" s="23">
        <v>0.28520000000000001</v>
      </c>
    </row>
    <row r="165" spans="1:19" x14ac:dyDescent="0.25">
      <c r="A165" s="18">
        <v>4251</v>
      </c>
      <c r="B165" s="18" t="s">
        <v>655</v>
      </c>
      <c r="C165" s="18" t="s">
        <v>656</v>
      </c>
      <c r="D165" s="18">
        <v>425</v>
      </c>
      <c r="E165" s="18" t="s">
        <v>295</v>
      </c>
      <c r="F165" s="18" t="s">
        <v>657</v>
      </c>
      <c r="G165" s="18">
        <v>42</v>
      </c>
      <c r="H165" s="18" t="s">
        <v>630</v>
      </c>
      <c r="I165" s="18" t="s">
        <v>631</v>
      </c>
      <c r="J165" s="18" t="s">
        <v>632</v>
      </c>
      <c r="K165" s="18">
        <v>4</v>
      </c>
      <c r="L165" s="18" t="s">
        <v>604</v>
      </c>
      <c r="M165" s="18" t="s">
        <v>338</v>
      </c>
      <c r="N165" s="18" t="s">
        <v>605</v>
      </c>
      <c r="O165" s="19" t="s">
        <v>370</v>
      </c>
      <c r="P165" s="20">
        <v>13260</v>
      </c>
      <c r="Q165" s="21">
        <v>16.809999999999999</v>
      </c>
      <c r="R165" s="22">
        <v>788.8161808447353</v>
      </c>
      <c r="S165" s="23">
        <v>0.26013319758672698</v>
      </c>
    </row>
    <row r="166" spans="1:19" x14ac:dyDescent="0.25">
      <c r="A166" s="18">
        <v>4252</v>
      </c>
      <c r="B166" s="18" t="s">
        <v>658</v>
      </c>
      <c r="C166" s="18" t="s">
        <v>659</v>
      </c>
      <c r="D166" s="18">
        <v>425</v>
      </c>
      <c r="E166" s="18" t="s">
        <v>295</v>
      </c>
      <c r="F166" s="18" t="s">
        <v>657</v>
      </c>
      <c r="G166" s="18">
        <v>42</v>
      </c>
      <c r="H166" s="18" t="s">
        <v>630</v>
      </c>
      <c r="I166" s="18" t="s">
        <v>631</v>
      </c>
      <c r="J166" s="18" t="s">
        <v>632</v>
      </c>
      <c r="K166" s="18">
        <v>4</v>
      </c>
      <c r="L166" s="18" t="s">
        <v>604</v>
      </c>
      <c r="M166" s="18" t="s">
        <v>338</v>
      </c>
      <c r="N166" s="18" t="s">
        <v>605</v>
      </c>
      <c r="O166" s="19" t="s">
        <v>370</v>
      </c>
      <c r="P166" s="20">
        <v>8943</v>
      </c>
      <c r="Q166" s="21">
        <v>17.989999999999998</v>
      </c>
      <c r="R166" s="22">
        <v>497.10950528071157</v>
      </c>
      <c r="S166" s="23">
        <v>0.26190000000000002</v>
      </c>
    </row>
    <row r="167" spans="1:19" x14ac:dyDescent="0.25">
      <c r="A167" s="18">
        <v>4253</v>
      </c>
      <c r="B167" s="18" t="s">
        <v>660</v>
      </c>
      <c r="C167" s="18" t="s">
        <v>661</v>
      </c>
      <c r="D167" s="18">
        <v>425</v>
      </c>
      <c r="E167" s="18" t="s">
        <v>295</v>
      </c>
      <c r="F167" s="18" t="s">
        <v>657</v>
      </c>
      <c r="G167" s="18">
        <v>42</v>
      </c>
      <c r="H167" s="18" t="s">
        <v>630</v>
      </c>
      <c r="I167" s="18" t="s">
        <v>631</v>
      </c>
      <c r="J167" s="18" t="s">
        <v>632</v>
      </c>
      <c r="K167" s="18">
        <v>4</v>
      </c>
      <c r="L167" s="18" t="s">
        <v>604</v>
      </c>
      <c r="M167" s="18" t="s">
        <v>338</v>
      </c>
      <c r="N167" s="18" t="s">
        <v>605</v>
      </c>
      <c r="O167" s="19" t="s">
        <v>373</v>
      </c>
      <c r="P167" s="20">
        <v>24930</v>
      </c>
      <c r="Q167" s="21">
        <v>811.24</v>
      </c>
      <c r="R167" s="22">
        <v>30.730733198560227</v>
      </c>
      <c r="S167" s="23">
        <v>0.26528010028078602</v>
      </c>
    </row>
    <row r="168" spans="1:19" x14ac:dyDescent="0.25">
      <c r="A168" s="18">
        <v>4261</v>
      </c>
      <c r="B168" s="18" t="s">
        <v>662</v>
      </c>
      <c r="C168" s="18" t="s">
        <v>663</v>
      </c>
      <c r="D168" s="18">
        <v>426</v>
      </c>
      <c r="E168" s="18" t="s">
        <v>296</v>
      </c>
      <c r="F168" s="18" t="s">
        <v>664</v>
      </c>
      <c r="G168" s="18">
        <v>42</v>
      </c>
      <c r="H168" s="18" t="s">
        <v>630</v>
      </c>
      <c r="I168" s="18" t="s">
        <v>631</v>
      </c>
      <c r="J168" s="18" t="s">
        <v>632</v>
      </c>
      <c r="K168" s="18">
        <v>4</v>
      </c>
      <c r="L168" s="18" t="s">
        <v>604</v>
      </c>
      <c r="M168" s="18" t="s">
        <v>338</v>
      </c>
      <c r="N168" s="18" t="s">
        <v>605</v>
      </c>
      <c r="O168" s="19" t="s">
        <v>370</v>
      </c>
      <c r="P168" s="20">
        <v>21118</v>
      </c>
      <c r="Q168" s="21">
        <v>49.21</v>
      </c>
      <c r="R168" s="22">
        <v>429.14041861410283</v>
      </c>
      <c r="S168" s="23">
        <v>0.28902428733781599</v>
      </c>
    </row>
    <row r="169" spans="1:19" x14ac:dyDescent="0.25">
      <c r="A169" s="18">
        <v>4262</v>
      </c>
      <c r="B169" s="18" t="s">
        <v>665</v>
      </c>
      <c r="C169" s="18" t="s">
        <v>666</v>
      </c>
      <c r="D169" s="18">
        <v>426</v>
      </c>
      <c r="E169" s="18" t="s">
        <v>296</v>
      </c>
      <c r="F169" s="18" t="s">
        <v>664</v>
      </c>
      <c r="G169" s="18">
        <v>42</v>
      </c>
      <c r="H169" s="18" t="s">
        <v>630</v>
      </c>
      <c r="I169" s="18" t="s">
        <v>631</v>
      </c>
      <c r="J169" s="18" t="s">
        <v>632</v>
      </c>
      <c r="K169" s="18">
        <v>4</v>
      </c>
      <c r="L169" s="18" t="s">
        <v>604</v>
      </c>
      <c r="M169" s="18" t="s">
        <v>338</v>
      </c>
      <c r="N169" s="18" t="s">
        <v>605</v>
      </c>
      <c r="O169" s="19" t="s">
        <v>373</v>
      </c>
      <c r="P169" s="20">
        <v>4329</v>
      </c>
      <c r="Q169" s="21">
        <v>3492.71</v>
      </c>
      <c r="R169" s="22">
        <v>1.2394387166412326</v>
      </c>
      <c r="S169" s="23">
        <v>0.32017923307923302</v>
      </c>
    </row>
    <row r="170" spans="1:19" x14ac:dyDescent="0.25">
      <c r="A170" s="33">
        <v>4263</v>
      </c>
      <c r="B170" s="18" t="s">
        <v>667</v>
      </c>
      <c r="C170" s="18" t="s">
        <v>668</v>
      </c>
      <c r="D170" s="18">
        <v>426</v>
      </c>
      <c r="E170" s="18" t="s">
        <v>296</v>
      </c>
      <c r="F170" s="18" t="s">
        <v>664</v>
      </c>
      <c r="G170" s="18">
        <v>42</v>
      </c>
      <c r="H170" s="18" t="s">
        <v>630</v>
      </c>
      <c r="I170" s="18" t="s">
        <v>631</v>
      </c>
      <c r="J170" s="18" t="s">
        <v>632</v>
      </c>
      <c r="K170" s="18">
        <v>4</v>
      </c>
      <c r="L170" s="18" t="s">
        <v>604</v>
      </c>
      <c r="M170" s="18" t="s">
        <v>338</v>
      </c>
      <c r="N170" s="18" t="s">
        <v>605</v>
      </c>
      <c r="O170" s="19" t="s">
        <v>445</v>
      </c>
      <c r="P170" s="20">
        <v>5534</v>
      </c>
      <c r="Q170" s="21">
        <v>3338.82</v>
      </c>
      <c r="R170" s="22">
        <v>1.657471801414871</v>
      </c>
      <c r="S170" s="23">
        <v>0.536876563064691</v>
      </c>
    </row>
    <row r="171" spans="1:19" x14ac:dyDescent="0.25">
      <c r="A171" s="18">
        <v>4311</v>
      </c>
      <c r="B171" s="18" t="s">
        <v>669</v>
      </c>
      <c r="C171" s="18" t="s">
        <v>670</v>
      </c>
      <c r="D171" s="18">
        <v>431</v>
      </c>
      <c r="E171" s="18" t="s">
        <v>297</v>
      </c>
      <c r="F171" s="18" t="s">
        <v>671</v>
      </c>
      <c r="G171" s="18">
        <v>43</v>
      </c>
      <c r="H171" s="18" t="s">
        <v>672</v>
      </c>
      <c r="I171" s="18" t="s">
        <v>673</v>
      </c>
      <c r="J171" s="18" t="s">
        <v>674</v>
      </c>
      <c r="K171" s="18">
        <v>4</v>
      </c>
      <c r="L171" s="18" t="s">
        <v>604</v>
      </c>
      <c r="M171" s="18" t="s">
        <v>338</v>
      </c>
      <c r="N171" s="18" t="s">
        <v>605</v>
      </c>
      <c r="O171" s="19" t="s">
        <v>404</v>
      </c>
      <c r="P171" s="20">
        <v>21744</v>
      </c>
      <c r="Q171" s="21">
        <v>72.27</v>
      </c>
      <c r="R171" s="22">
        <v>300.87173100871735</v>
      </c>
      <c r="S171" s="23">
        <v>0.29030371136865302</v>
      </c>
    </row>
    <row r="172" spans="1:19" x14ac:dyDescent="0.25">
      <c r="A172" s="18">
        <v>4312</v>
      </c>
      <c r="B172" s="18" t="s">
        <v>675</v>
      </c>
      <c r="C172" s="18" t="s">
        <v>676</v>
      </c>
      <c r="D172" s="18">
        <v>431</v>
      </c>
      <c r="E172" s="18" t="s">
        <v>297</v>
      </c>
      <c r="F172" s="18" t="s">
        <v>671</v>
      </c>
      <c r="G172" s="18">
        <v>43</v>
      </c>
      <c r="H172" s="18" t="s">
        <v>672</v>
      </c>
      <c r="I172" s="18" t="s">
        <v>673</v>
      </c>
      <c r="J172" s="18" t="s">
        <v>674</v>
      </c>
      <c r="K172" s="18">
        <v>4</v>
      </c>
      <c r="L172" s="18" t="s">
        <v>604</v>
      </c>
      <c r="M172" s="18" t="s">
        <v>338</v>
      </c>
      <c r="N172" s="18" t="s">
        <v>605</v>
      </c>
      <c r="O172" s="19" t="s">
        <v>373</v>
      </c>
      <c r="P172" s="20">
        <v>19623</v>
      </c>
      <c r="Q172" s="21">
        <v>1640.95</v>
      </c>
      <c r="R172" s="22">
        <v>11.958316828666321</v>
      </c>
      <c r="S172" s="23">
        <v>0.28761670326303401</v>
      </c>
    </row>
    <row r="173" spans="1:19" x14ac:dyDescent="0.25">
      <c r="A173" s="18">
        <v>4313</v>
      </c>
      <c r="B173" s="18" t="s">
        <v>677</v>
      </c>
      <c r="C173" s="18" t="s">
        <v>678</v>
      </c>
      <c r="D173" s="18">
        <v>431</v>
      </c>
      <c r="E173" s="18" t="s">
        <v>297</v>
      </c>
      <c r="F173" s="18" t="s">
        <v>671</v>
      </c>
      <c r="G173" s="18">
        <v>43</v>
      </c>
      <c r="H173" s="18" t="s">
        <v>672</v>
      </c>
      <c r="I173" s="18" t="s">
        <v>673</v>
      </c>
      <c r="J173" s="18" t="s">
        <v>674</v>
      </c>
      <c r="K173" s="18">
        <v>4</v>
      </c>
      <c r="L173" s="18" t="s">
        <v>604</v>
      </c>
      <c r="M173" s="18" t="s">
        <v>338</v>
      </c>
      <c r="N173" s="18" t="s">
        <v>605</v>
      </c>
      <c r="O173" s="19" t="s">
        <v>404</v>
      </c>
      <c r="P173" s="20">
        <v>25160</v>
      </c>
      <c r="Q173" s="21">
        <v>32.9</v>
      </c>
      <c r="R173" s="22">
        <v>764.741641337386</v>
      </c>
      <c r="S173" s="23">
        <v>0.28520000000000001</v>
      </c>
    </row>
    <row r="174" spans="1:19" x14ac:dyDescent="0.25">
      <c r="A174" s="18">
        <v>4321</v>
      </c>
      <c r="B174" s="18" t="s">
        <v>679</v>
      </c>
      <c r="C174" s="18" t="s">
        <v>680</v>
      </c>
      <c r="D174" s="18">
        <v>432</v>
      </c>
      <c r="E174" s="18" t="s">
        <v>298</v>
      </c>
      <c r="F174" s="18" t="s">
        <v>681</v>
      </c>
      <c r="G174" s="18">
        <v>43</v>
      </c>
      <c r="H174" s="18" t="s">
        <v>672</v>
      </c>
      <c r="I174" s="18" t="s">
        <v>673</v>
      </c>
      <c r="J174" s="18" t="s">
        <v>674</v>
      </c>
      <c r="K174" s="18">
        <v>4</v>
      </c>
      <c r="L174" s="18" t="s">
        <v>604</v>
      </c>
      <c r="M174" s="18" t="s">
        <v>338</v>
      </c>
      <c r="N174" s="18" t="s">
        <v>605</v>
      </c>
      <c r="O174" s="19" t="s">
        <v>404</v>
      </c>
      <c r="P174" s="20">
        <v>33465</v>
      </c>
      <c r="Q174" s="21">
        <v>150.84</v>
      </c>
      <c r="R174" s="22">
        <v>221.85759745425617</v>
      </c>
      <c r="S174" s="23">
        <v>0.30196989690721598</v>
      </c>
    </row>
    <row r="175" spans="1:19" x14ac:dyDescent="0.25">
      <c r="A175" s="18">
        <v>4322</v>
      </c>
      <c r="B175" s="18" t="s">
        <v>682</v>
      </c>
      <c r="C175" s="18" t="s">
        <v>683</v>
      </c>
      <c r="D175" s="18">
        <v>432</v>
      </c>
      <c r="E175" s="18" t="s">
        <v>298</v>
      </c>
      <c r="F175" s="18" t="s">
        <v>681</v>
      </c>
      <c r="G175" s="18">
        <v>43</v>
      </c>
      <c r="H175" s="18" t="s">
        <v>672</v>
      </c>
      <c r="I175" s="18" t="s">
        <v>673</v>
      </c>
      <c r="J175" s="18" t="s">
        <v>674</v>
      </c>
      <c r="K175" s="18">
        <v>4</v>
      </c>
      <c r="L175" s="18" t="s">
        <v>604</v>
      </c>
      <c r="M175" s="18" t="s">
        <v>338</v>
      </c>
      <c r="N175" s="18" t="s">
        <v>605</v>
      </c>
      <c r="O175" s="19" t="s">
        <v>373</v>
      </c>
      <c r="P175" s="20">
        <v>9105</v>
      </c>
      <c r="Q175" s="21">
        <v>13176.1</v>
      </c>
      <c r="R175" s="22">
        <v>0.691023899332883</v>
      </c>
      <c r="S175" s="23">
        <v>0.340242976386601</v>
      </c>
    </row>
    <row r="176" spans="1:19" x14ac:dyDescent="0.25">
      <c r="A176" s="18">
        <v>4330</v>
      </c>
      <c r="B176" s="18" t="s">
        <v>299</v>
      </c>
      <c r="C176" s="18" t="s">
        <v>684</v>
      </c>
      <c r="D176" s="18">
        <v>433</v>
      </c>
      <c r="E176" s="18" t="s">
        <v>299</v>
      </c>
      <c r="F176" s="18" t="s">
        <v>685</v>
      </c>
      <c r="G176" s="18">
        <v>43</v>
      </c>
      <c r="H176" s="18" t="s">
        <v>672</v>
      </c>
      <c r="I176" s="18" t="s">
        <v>673</v>
      </c>
      <c r="J176" s="18" t="s">
        <v>674</v>
      </c>
      <c r="K176" s="18">
        <v>4</v>
      </c>
      <c r="L176" s="18" t="s">
        <v>604</v>
      </c>
      <c r="M176" s="18" t="s">
        <v>338</v>
      </c>
      <c r="N176" s="18" t="s">
        <v>605</v>
      </c>
      <c r="O176" s="19" t="s">
        <v>373</v>
      </c>
      <c r="P176" s="20">
        <v>1901</v>
      </c>
      <c r="Q176" s="21">
        <v>5144.09</v>
      </c>
      <c r="R176" s="22">
        <v>0.36955029946987705</v>
      </c>
      <c r="S176" s="23">
        <v>0.46853582325092002</v>
      </c>
    </row>
    <row r="177" spans="1:19" x14ac:dyDescent="0.25">
      <c r="A177" s="18">
        <v>4341</v>
      </c>
      <c r="B177" s="18" t="s">
        <v>686</v>
      </c>
      <c r="C177" s="18" t="s">
        <v>687</v>
      </c>
      <c r="D177" s="18">
        <v>434</v>
      </c>
      <c r="E177" s="18" t="s">
        <v>300</v>
      </c>
      <c r="F177" s="18" t="s">
        <v>688</v>
      </c>
      <c r="G177" s="18">
        <v>43</v>
      </c>
      <c r="H177" s="18" t="s">
        <v>672</v>
      </c>
      <c r="I177" s="18" t="s">
        <v>673</v>
      </c>
      <c r="J177" s="18" t="s">
        <v>674</v>
      </c>
      <c r="K177" s="18">
        <v>4</v>
      </c>
      <c r="L177" s="18" t="s">
        <v>604</v>
      </c>
      <c r="M177" s="18" t="s">
        <v>338</v>
      </c>
      <c r="N177" s="18" t="s">
        <v>605</v>
      </c>
      <c r="O177" s="19" t="s">
        <v>367</v>
      </c>
      <c r="P177" s="20">
        <v>6456</v>
      </c>
      <c r="Q177" s="21">
        <v>1609.99</v>
      </c>
      <c r="R177" s="22">
        <v>4.0099627947999679</v>
      </c>
      <c r="S177" s="23">
        <v>0.51320765179677796</v>
      </c>
    </row>
    <row r="178" spans="1:19" x14ac:dyDescent="0.25">
      <c r="A178" s="18">
        <v>4342</v>
      </c>
      <c r="B178" s="18" t="s">
        <v>689</v>
      </c>
      <c r="C178" s="18" t="s">
        <v>690</v>
      </c>
      <c r="D178" s="18">
        <v>434</v>
      </c>
      <c r="E178" s="18" t="s">
        <v>300</v>
      </c>
      <c r="F178" s="18" t="s">
        <v>688</v>
      </c>
      <c r="G178" s="18">
        <v>43</v>
      </c>
      <c r="H178" s="18" t="s">
        <v>672</v>
      </c>
      <c r="I178" s="18" t="s">
        <v>673</v>
      </c>
      <c r="J178" s="18" t="s">
        <v>674</v>
      </c>
      <c r="K178" s="18">
        <v>4</v>
      </c>
      <c r="L178" s="18" t="s">
        <v>604</v>
      </c>
      <c r="M178" s="18" t="s">
        <v>338</v>
      </c>
      <c r="N178" s="18" t="s">
        <v>605</v>
      </c>
      <c r="O178" s="19" t="s">
        <v>367</v>
      </c>
      <c r="P178" s="20">
        <v>3021</v>
      </c>
      <c r="Q178" s="21">
        <v>89.5</v>
      </c>
      <c r="R178" s="22">
        <v>33.754189944134076</v>
      </c>
      <c r="S178" s="23">
        <v>0.53117169811320797</v>
      </c>
    </row>
    <row r="179" spans="1:19" x14ac:dyDescent="0.25">
      <c r="A179" s="18">
        <v>4343</v>
      </c>
      <c r="B179" s="18" t="s">
        <v>691</v>
      </c>
      <c r="C179" s="18" t="s">
        <v>692</v>
      </c>
      <c r="D179" s="18">
        <v>434</v>
      </c>
      <c r="E179" s="18" t="s">
        <v>300</v>
      </c>
      <c r="F179" s="18" t="s">
        <v>688</v>
      </c>
      <c r="G179" s="18">
        <v>43</v>
      </c>
      <c r="H179" s="18" t="s">
        <v>672</v>
      </c>
      <c r="I179" s="18" t="s">
        <v>673</v>
      </c>
      <c r="J179" s="18" t="s">
        <v>674</v>
      </c>
      <c r="K179" s="18">
        <v>4</v>
      </c>
      <c r="L179" s="18" t="s">
        <v>604</v>
      </c>
      <c r="M179" s="18" t="s">
        <v>338</v>
      </c>
      <c r="N179" s="18" t="s">
        <v>605</v>
      </c>
      <c r="O179" s="19" t="s">
        <v>445</v>
      </c>
      <c r="P179" s="20">
        <v>1758</v>
      </c>
      <c r="Q179" s="21">
        <v>19068.599999999999</v>
      </c>
      <c r="R179" s="22">
        <v>9.2193448916019008E-2</v>
      </c>
      <c r="S179" s="23">
        <v>0.58624124004550604</v>
      </c>
    </row>
    <row r="180" spans="1:19" x14ac:dyDescent="0.25">
      <c r="A180" s="18">
        <v>5101</v>
      </c>
      <c r="B180" s="18" t="s">
        <v>693</v>
      </c>
      <c r="C180" s="18" t="s">
        <v>694</v>
      </c>
      <c r="D180" s="18">
        <v>510</v>
      </c>
      <c r="E180" s="18" t="s">
        <v>301</v>
      </c>
      <c r="F180" s="18" t="s">
        <v>695</v>
      </c>
      <c r="G180" s="18">
        <v>51</v>
      </c>
      <c r="H180" s="18" t="s">
        <v>696</v>
      </c>
      <c r="I180" s="18" t="s">
        <v>697</v>
      </c>
      <c r="J180" s="18" t="s">
        <v>698</v>
      </c>
      <c r="K180" s="18">
        <v>5</v>
      </c>
      <c r="L180" s="18" t="s">
        <v>699</v>
      </c>
      <c r="M180" s="18" t="s">
        <v>339</v>
      </c>
      <c r="N180" s="18" t="s">
        <v>700</v>
      </c>
      <c r="O180" s="19" t="s">
        <v>445</v>
      </c>
      <c r="P180" s="20">
        <v>2323</v>
      </c>
      <c r="Q180" s="21">
        <v>5251.95</v>
      </c>
      <c r="R180" s="22">
        <v>0.44231190319785985</v>
      </c>
      <c r="S180" s="23">
        <v>0.63194192854067999</v>
      </c>
    </row>
    <row r="181" spans="1:19" x14ac:dyDescent="0.25">
      <c r="A181" s="18">
        <v>5102</v>
      </c>
      <c r="B181" s="18" t="s">
        <v>701</v>
      </c>
      <c r="C181" s="18" t="s">
        <v>702</v>
      </c>
      <c r="D181" s="18">
        <v>510</v>
      </c>
      <c r="E181" s="18" t="s">
        <v>301</v>
      </c>
      <c r="F181" s="18" t="s">
        <v>695</v>
      </c>
      <c r="G181" s="18">
        <v>51</v>
      </c>
      <c r="H181" s="18" t="s">
        <v>696</v>
      </c>
      <c r="I181" s="18" t="s">
        <v>697</v>
      </c>
      <c r="J181" s="18" t="s">
        <v>698</v>
      </c>
      <c r="K181" s="18">
        <v>5</v>
      </c>
      <c r="L181" s="18" t="s">
        <v>699</v>
      </c>
      <c r="M181" s="18" t="s">
        <v>339</v>
      </c>
      <c r="N181" s="18" t="s">
        <v>700</v>
      </c>
      <c r="O181" s="19" t="s">
        <v>445</v>
      </c>
      <c r="P181" s="20">
        <v>1875</v>
      </c>
      <c r="Q181" s="21">
        <v>4791.1000000000004</v>
      </c>
      <c r="R181" s="22">
        <v>0.39135062929181186</v>
      </c>
      <c r="S181" s="23">
        <v>0.65330975999999996</v>
      </c>
    </row>
    <row r="182" spans="1:19" x14ac:dyDescent="0.25">
      <c r="A182" s="18">
        <v>5110</v>
      </c>
      <c r="B182" s="18" t="s">
        <v>703</v>
      </c>
      <c r="C182" s="18" t="s">
        <v>704</v>
      </c>
      <c r="D182" s="18">
        <v>511</v>
      </c>
      <c r="E182" s="18" t="s">
        <v>703</v>
      </c>
      <c r="F182" s="18" t="s">
        <v>705</v>
      </c>
      <c r="G182" s="18">
        <v>51</v>
      </c>
      <c r="H182" s="18" t="s">
        <v>696</v>
      </c>
      <c r="I182" s="18" t="s">
        <v>697</v>
      </c>
      <c r="J182" s="18" t="s">
        <v>698</v>
      </c>
      <c r="K182" s="18">
        <v>5</v>
      </c>
      <c r="L182" s="18" t="s">
        <v>699</v>
      </c>
      <c r="M182" s="18" t="s">
        <v>339</v>
      </c>
      <c r="N182" s="18" t="s">
        <v>700</v>
      </c>
      <c r="O182" s="19" t="s">
        <v>445</v>
      </c>
      <c r="P182" s="20">
        <v>421</v>
      </c>
      <c r="Q182" s="21">
        <v>27578.58</v>
      </c>
      <c r="R182" s="22">
        <v>1.5265470520962282E-2</v>
      </c>
      <c r="S182" s="23">
        <v>0.62350000000000005</v>
      </c>
    </row>
    <row r="183" spans="1:19" x14ac:dyDescent="0.25">
      <c r="A183" s="18">
        <v>5121</v>
      </c>
      <c r="B183" s="18" t="s">
        <v>706</v>
      </c>
      <c r="C183" s="18" t="s">
        <v>707</v>
      </c>
      <c r="D183" s="18">
        <v>512</v>
      </c>
      <c r="E183" s="18" t="s">
        <v>304</v>
      </c>
      <c r="F183" s="18" t="s">
        <v>708</v>
      </c>
      <c r="G183" s="18">
        <v>51</v>
      </c>
      <c r="H183" s="18" t="s">
        <v>696</v>
      </c>
      <c r="I183" s="18" t="s">
        <v>697</v>
      </c>
      <c r="J183" s="18" t="s">
        <v>698</v>
      </c>
      <c r="K183" s="18">
        <v>5</v>
      </c>
      <c r="L183" s="18" t="s">
        <v>699</v>
      </c>
      <c r="M183" s="18" t="s">
        <v>339</v>
      </c>
      <c r="N183" s="18" t="s">
        <v>700</v>
      </c>
      <c r="O183" s="19" t="s">
        <v>370</v>
      </c>
      <c r="P183" s="20">
        <v>12220</v>
      </c>
      <c r="Q183" s="21">
        <v>54.97</v>
      </c>
      <c r="R183" s="22">
        <v>222.3030744042205</v>
      </c>
      <c r="S183" s="23">
        <v>0.42249999999999999</v>
      </c>
    </row>
    <row r="184" spans="1:19" x14ac:dyDescent="0.25">
      <c r="A184" s="18">
        <v>5122</v>
      </c>
      <c r="B184" s="18" t="s">
        <v>709</v>
      </c>
      <c r="C184" s="18" t="s">
        <v>710</v>
      </c>
      <c r="D184" s="18">
        <v>512</v>
      </c>
      <c r="E184" s="18" t="s">
        <v>304</v>
      </c>
      <c r="F184" s="18" t="s">
        <v>708</v>
      </c>
      <c r="G184" s="18">
        <v>51</v>
      </c>
      <c r="H184" s="18" t="s">
        <v>696</v>
      </c>
      <c r="I184" s="18" t="s">
        <v>697</v>
      </c>
      <c r="J184" s="18" t="s">
        <v>698</v>
      </c>
      <c r="K184" s="18">
        <v>5</v>
      </c>
      <c r="L184" s="18" t="s">
        <v>699</v>
      </c>
      <c r="M184" s="18" t="s">
        <v>339</v>
      </c>
      <c r="N184" s="18" t="s">
        <v>700</v>
      </c>
      <c r="O184" s="19" t="s">
        <v>445</v>
      </c>
      <c r="P184" s="20">
        <v>1281</v>
      </c>
      <c r="Q184" s="21">
        <v>6112.4</v>
      </c>
      <c r="R184" s="22">
        <v>0.20957398076042144</v>
      </c>
      <c r="S184" s="23">
        <v>0.50120507416081195</v>
      </c>
    </row>
    <row r="185" spans="1:19" x14ac:dyDescent="0.25">
      <c r="A185" s="18">
        <v>5130</v>
      </c>
      <c r="B185" s="18" t="s">
        <v>305</v>
      </c>
      <c r="C185" s="18" t="s">
        <v>711</v>
      </c>
      <c r="D185" s="18">
        <v>513</v>
      </c>
      <c r="E185" s="18" t="s">
        <v>305</v>
      </c>
      <c r="F185" s="18" t="s">
        <v>712</v>
      </c>
      <c r="G185" s="18">
        <v>51</v>
      </c>
      <c r="H185" s="18" t="s">
        <v>696</v>
      </c>
      <c r="I185" s="18" t="s">
        <v>697</v>
      </c>
      <c r="J185" s="18" t="s">
        <v>698</v>
      </c>
      <c r="K185" s="18">
        <v>5</v>
      </c>
      <c r="L185" s="18" t="s">
        <v>699</v>
      </c>
      <c r="M185" s="18" t="s">
        <v>339</v>
      </c>
      <c r="N185" s="18" t="s">
        <v>700</v>
      </c>
      <c r="O185" s="19" t="s">
        <v>445</v>
      </c>
      <c r="P185" s="20">
        <v>4223</v>
      </c>
      <c r="Q185" s="21">
        <v>4461.9799999999996</v>
      </c>
      <c r="R185" s="22">
        <v>0.94644081775355349</v>
      </c>
      <c r="S185" s="23">
        <v>0.51945507932749302</v>
      </c>
    </row>
    <row r="186" spans="1:19" x14ac:dyDescent="0.25">
      <c r="A186" s="18">
        <v>5141</v>
      </c>
      <c r="B186" s="18" t="s">
        <v>713</v>
      </c>
      <c r="C186" s="18" t="s">
        <v>714</v>
      </c>
      <c r="D186" s="18">
        <v>514</v>
      </c>
      <c r="E186" s="18" t="s">
        <v>306</v>
      </c>
      <c r="F186" s="18" t="s">
        <v>715</v>
      </c>
      <c r="G186" s="18">
        <v>51</v>
      </c>
      <c r="H186" s="18" t="s">
        <v>696</v>
      </c>
      <c r="I186" s="18" t="s">
        <v>697</v>
      </c>
      <c r="J186" s="18" t="s">
        <v>698</v>
      </c>
      <c r="K186" s="18">
        <v>5</v>
      </c>
      <c r="L186" s="18" t="s">
        <v>699</v>
      </c>
      <c r="M186" s="18" t="s">
        <v>339</v>
      </c>
      <c r="N186" s="18" t="s">
        <v>700</v>
      </c>
      <c r="O186" s="19" t="s">
        <v>367</v>
      </c>
      <c r="P186" s="20">
        <v>6182</v>
      </c>
      <c r="Q186" s="21">
        <v>73.37</v>
      </c>
      <c r="R186" s="22">
        <v>84.257871064467764</v>
      </c>
      <c r="S186" s="23">
        <v>0.46760000000000002</v>
      </c>
    </row>
    <row r="187" spans="1:19" x14ac:dyDescent="0.25">
      <c r="A187" s="18">
        <v>5142</v>
      </c>
      <c r="B187" s="18" t="s">
        <v>716</v>
      </c>
      <c r="C187" s="18" t="s">
        <v>717</v>
      </c>
      <c r="D187" s="18">
        <v>514</v>
      </c>
      <c r="E187" s="18" t="s">
        <v>306</v>
      </c>
      <c r="F187" s="18" t="s">
        <v>715</v>
      </c>
      <c r="G187" s="18">
        <v>51</v>
      </c>
      <c r="H187" s="18" t="s">
        <v>696</v>
      </c>
      <c r="I187" s="18" t="s">
        <v>697</v>
      </c>
      <c r="J187" s="18" t="s">
        <v>698</v>
      </c>
      <c r="K187" s="18">
        <v>5</v>
      </c>
      <c r="L187" s="18" t="s">
        <v>699</v>
      </c>
      <c r="M187" s="18" t="s">
        <v>339</v>
      </c>
      <c r="N187" s="18" t="s">
        <v>700</v>
      </c>
      <c r="O187" s="19" t="s">
        <v>373</v>
      </c>
      <c r="P187" s="20">
        <v>6786</v>
      </c>
      <c r="Q187" s="21">
        <v>4232.63</v>
      </c>
      <c r="R187" s="22">
        <v>1.6032584941277646</v>
      </c>
      <c r="S187" s="23">
        <v>0.46979742116121398</v>
      </c>
    </row>
    <row r="188" spans="1:19" x14ac:dyDescent="0.25">
      <c r="A188" s="18">
        <v>5143</v>
      </c>
      <c r="B188" s="18" t="s">
        <v>718</v>
      </c>
      <c r="C188" s="18" t="s">
        <v>719</v>
      </c>
      <c r="D188" s="18">
        <v>514</v>
      </c>
      <c r="E188" s="18" t="s">
        <v>306</v>
      </c>
      <c r="F188" s="18" t="s">
        <v>715</v>
      </c>
      <c r="G188" s="18">
        <v>51</v>
      </c>
      <c r="H188" s="18" t="s">
        <v>696</v>
      </c>
      <c r="I188" s="18" t="s">
        <v>697</v>
      </c>
      <c r="J188" s="18" t="s">
        <v>698</v>
      </c>
      <c r="K188" s="18">
        <v>5</v>
      </c>
      <c r="L188" s="18" t="s">
        <v>699</v>
      </c>
      <c r="M188" s="18" t="s">
        <v>339</v>
      </c>
      <c r="N188" s="18" t="s">
        <v>700</v>
      </c>
      <c r="O188" s="19" t="s">
        <v>367</v>
      </c>
      <c r="P188" s="20">
        <v>3446</v>
      </c>
      <c r="Q188" s="21">
        <v>5637.44</v>
      </c>
      <c r="R188" s="22">
        <v>0.61127036385309652</v>
      </c>
      <c r="S188" s="23">
        <v>0.49667933836332001</v>
      </c>
    </row>
    <row r="189" spans="1:19" x14ac:dyDescent="0.25">
      <c r="A189" s="18">
        <v>5150</v>
      </c>
      <c r="B189" s="18" t="s">
        <v>307</v>
      </c>
      <c r="C189" s="18" t="s">
        <v>720</v>
      </c>
      <c r="D189" s="18">
        <v>515</v>
      </c>
      <c r="E189" s="18" t="s">
        <v>307</v>
      </c>
      <c r="F189" s="18" t="s">
        <v>721</v>
      </c>
      <c r="G189" s="18">
        <v>51</v>
      </c>
      <c r="H189" s="18" t="s">
        <v>696</v>
      </c>
      <c r="I189" s="18" t="s">
        <v>697</v>
      </c>
      <c r="J189" s="18" t="s">
        <v>698</v>
      </c>
      <c r="K189" s="18">
        <v>5</v>
      </c>
      <c r="L189" s="18" t="s">
        <v>699</v>
      </c>
      <c r="M189" s="18" t="s">
        <v>339</v>
      </c>
      <c r="N189" s="18" t="s">
        <v>700</v>
      </c>
      <c r="O189" s="19" t="s">
        <v>367</v>
      </c>
      <c r="P189" s="20">
        <v>9090</v>
      </c>
      <c r="Q189" s="21">
        <v>19598.68</v>
      </c>
      <c r="R189" s="22">
        <v>0.4638067461686195</v>
      </c>
      <c r="S189" s="23">
        <v>0.46007514851485198</v>
      </c>
    </row>
    <row r="190" spans="1:19" x14ac:dyDescent="0.25">
      <c r="A190" s="18">
        <v>5160</v>
      </c>
      <c r="B190" s="18" t="s">
        <v>722</v>
      </c>
      <c r="C190" s="18" t="s">
        <v>723</v>
      </c>
      <c r="D190" s="18">
        <v>516</v>
      </c>
      <c r="E190" s="18" t="s">
        <v>722</v>
      </c>
      <c r="F190" s="18" t="s">
        <v>724</v>
      </c>
      <c r="G190" s="18">
        <v>51</v>
      </c>
      <c r="H190" s="18" t="s">
        <v>696</v>
      </c>
      <c r="I190" s="18" t="s">
        <v>697</v>
      </c>
      <c r="J190" s="18" t="s">
        <v>698</v>
      </c>
      <c r="K190" s="18">
        <v>5</v>
      </c>
      <c r="L190" s="18" t="s">
        <v>699</v>
      </c>
      <c r="M190" s="18" t="s">
        <v>339</v>
      </c>
      <c r="N190" s="18" t="s">
        <v>700</v>
      </c>
      <c r="O190" s="19" t="s">
        <v>445</v>
      </c>
      <c r="P190" s="20">
        <v>1033</v>
      </c>
      <c r="Q190" s="21">
        <v>132240.59</v>
      </c>
      <c r="R190" s="22">
        <v>7.8115198971813425E-3</v>
      </c>
      <c r="S190" s="23">
        <v>0.59745227492739605</v>
      </c>
    </row>
    <row r="191" spans="1:19" x14ac:dyDescent="0.25">
      <c r="A191" s="18">
        <v>5171</v>
      </c>
      <c r="B191" s="18" t="s">
        <v>725</v>
      </c>
      <c r="C191" s="18" t="s">
        <v>726</v>
      </c>
      <c r="D191" s="18">
        <v>517</v>
      </c>
      <c r="E191" s="18" t="s">
        <v>308</v>
      </c>
      <c r="F191" s="18" t="s">
        <v>727</v>
      </c>
      <c r="G191" s="18">
        <v>51</v>
      </c>
      <c r="H191" s="18" t="s">
        <v>696</v>
      </c>
      <c r="I191" s="18" t="s">
        <v>697</v>
      </c>
      <c r="J191" s="18" t="s">
        <v>698</v>
      </c>
      <c r="K191" s="18">
        <v>5</v>
      </c>
      <c r="L191" s="18" t="s">
        <v>699</v>
      </c>
      <c r="M191" s="18" t="s">
        <v>339</v>
      </c>
      <c r="N191" s="18" t="s">
        <v>700</v>
      </c>
      <c r="O191" s="19" t="s">
        <v>370</v>
      </c>
      <c r="P191" s="20">
        <v>11977</v>
      </c>
      <c r="Q191" s="21">
        <v>26.67</v>
      </c>
      <c r="R191" s="22">
        <v>449.08136482939631</v>
      </c>
      <c r="S191" s="23">
        <v>0.40979163396509999</v>
      </c>
    </row>
    <row r="192" spans="1:19" x14ac:dyDescent="0.25">
      <c r="A192" s="18">
        <v>5172</v>
      </c>
      <c r="B192" s="18" t="s">
        <v>728</v>
      </c>
      <c r="C192" s="18" t="s">
        <v>729</v>
      </c>
      <c r="D192" s="18">
        <v>517</v>
      </c>
      <c r="E192" s="18" t="s">
        <v>308</v>
      </c>
      <c r="F192" s="18" t="s">
        <v>727</v>
      </c>
      <c r="G192" s="18">
        <v>51</v>
      </c>
      <c r="H192" s="18" t="s">
        <v>696</v>
      </c>
      <c r="I192" s="18" t="s">
        <v>697</v>
      </c>
      <c r="J192" s="18" t="s">
        <v>698</v>
      </c>
      <c r="K192" s="18">
        <v>5</v>
      </c>
      <c r="L192" s="18" t="s">
        <v>699</v>
      </c>
      <c r="M192" s="18" t="s">
        <v>339</v>
      </c>
      <c r="N192" s="18" t="s">
        <v>700</v>
      </c>
      <c r="O192" s="19" t="s">
        <v>373</v>
      </c>
      <c r="P192" s="20">
        <v>8273</v>
      </c>
      <c r="Q192" s="21">
        <v>13200.93</v>
      </c>
      <c r="R192" s="22">
        <v>0.62669827050063898</v>
      </c>
      <c r="S192" s="23">
        <v>0.42937729964946197</v>
      </c>
    </row>
    <row r="193" spans="1:19" x14ac:dyDescent="0.25">
      <c r="A193" s="18">
        <v>5180</v>
      </c>
      <c r="B193" s="18" t="s">
        <v>309</v>
      </c>
      <c r="C193" s="18" t="s">
        <v>730</v>
      </c>
      <c r="D193" s="18">
        <v>518</v>
      </c>
      <c r="E193" s="18" t="s">
        <v>309</v>
      </c>
      <c r="F193" s="18" t="s">
        <v>731</v>
      </c>
      <c r="G193" s="18">
        <v>51</v>
      </c>
      <c r="H193" s="18" t="s">
        <v>696</v>
      </c>
      <c r="I193" s="18" t="s">
        <v>697</v>
      </c>
      <c r="J193" s="18" t="s">
        <v>698</v>
      </c>
      <c r="K193" s="18">
        <v>5</v>
      </c>
      <c r="L193" s="18" t="s">
        <v>699</v>
      </c>
      <c r="M193" s="18" t="s">
        <v>339</v>
      </c>
      <c r="N193" s="18" t="s">
        <v>700</v>
      </c>
      <c r="O193" s="19" t="s">
        <v>445</v>
      </c>
      <c r="P193" s="20">
        <v>1880</v>
      </c>
      <c r="Q193" s="21">
        <v>5037.07</v>
      </c>
      <c r="R193" s="22">
        <v>0.37323285163795622</v>
      </c>
      <c r="S193" s="23">
        <v>0.54530000000000001</v>
      </c>
    </row>
    <row r="194" spans="1:19" x14ac:dyDescent="0.25">
      <c r="A194" s="18">
        <v>5190</v>
      </c>
      <c r="B194" s="18" t="s">
        <v>732</v>
      </c>
      <c r="C194" s="18" t="s">
        <v>733</v>
      </c>
      <c r="D194" s="18">
        <v>519</v>
      </c>
      <c r="E194" s="18" t="s">
        <v>732</v>
      </c>
      <c r="F194" s="18" t="s">
        <v>734</v>
      </c>
      <c r="G194" s="18">
        <v>51</v>
      </c>
      <c r="H194" s="18" t="s">
        <v>696</v>
      </c>
      <c r="I194" s="18" t="s">
        <v>697</v>
      </c>
      <c r="J194" s="18" t="s">
        <v>698</v>
      </c>
      <c r="K194" s="18">
        <v>5</v>
      </c>
      <c r="L194" s="18" t="s">
        <v>699</v>
      </c>
      <c r="M194" s="18" t="s">
        <v>339</v>
      </c>
      <c r="N194" s="18" t="s">
        <v>700</v>
      </c>
      <c r="O194" s="19" t="s">
        <v>445</v>
      </c>
      <c r="P194" s="20">
        <v>595</v>
      </c>
      <c r="Q194" s="21">
        <v>23942.51</v>
      </c>
      <c r="R194" s="22">
        <v>2.4851195634877046E-2</v>
      </c>
      <c r="S194" s="23">
        <v>0.69815260504201704</v>
      </c>
    </row>
    <row r="195" spans="1:19" x14ac:dyDescent="0.25">
      <c r="A195" s="18">
        <v>5211</v>
      </c>
      <c r="B195" s="18" t="s">
        <v>735</v>
      </c>
      <c r="C195" s="18" t="s">
        <v>736</v>
      </c>
      <c r="D195" s="18">
        <v>521</v>
      </c>
      <c r="E195" s="18" t="s">
        <v>310</v>
      </c>
      <c r="F195" s="18" t="s">
        <v>737</v>
      </c>
      <c r="G195" s="18">
        <v>52</v>
      </c>
      <c r="H195" s="18" t="s">
        <v>738</v>
      </c>
      <c r="I195" s="18" t="s">
        <v>739</v>
      </c>
      <c r="J195" s="18" t="s">
        <v>740</v>
      </c>
      <c r="K195" s="18">
        <v>5</v>
      </c>
      <c r="L195" s="18" t="s">
        <v>699</v>
      </c>
      <c r="M195" s="18" t="s">
        <v>339</v>
      </c>
      <c r="N195" s="18" t="s">
        <v>700</v>
      </c>
      <c r="O195" s="19" t="s">
        <v>370</v>
      </c>
      <c r="P195" s="20">
        <v>9987</v>
      </c>
      <c r="Q195" s="21">
        <v>39.51</v>
      </c>
      <c r="R195" s="22">
        <v>252.7714502657555</v>
      </c>
      <c r="S195" s="23">
        <v>0.38318864523881102</v>
      </c>
    </row>
    <row r="196" spans="1:19" x14ac:dyDescent="0.25">
      <c r="A196" s="18">
        <v>5212</v>
      </c>
      <c r="B196" s="18" t="s">
        <v>741</v>
      </c>
      <c r="C196" s="18" t="s">
        <v>742</v>
      </c>
      <c r="D196" s="18">
        <v>521</v>
      </c>
      <c r="E196" s="18" t="s">
        <v>310</v>
      </c>
      <c r="F196" s="18" t="s">
        <v>737</v>
      </c>
      <c r="G196" s="18">
        <v>52</v>
      </c>
      <c r="H196" s="18" t="s">
        <v>738</v>
      </c>
      <c r="I196" s="18" t="s">
        <v>739</v>
      </c>
      <c r="J196" s="18" t="s">
        <v>740</v>
      </c>
      <c r="K196" s="18">
        <v>5</v>
      </c>
      <c r="L196" s="18" t="s">
        <v>699</v>
      </c>
      <c r="M196" s="18" t="s">
        <v>339</v>
      </c>
      <c r="N196" s="18" t="s">
        <v>700</v>
      </c>
      <c r="O196" s="19" t="s">
        <v>373</v>
      </c>
      <c r="P196" s="20">
        <v>13218</v>
      </c>
      <c r="Q196" s="21">
        <v>23686.18</v>
      </c>
      <c r="R196" s="22">
        <v>0.55804692863095695</v>
      </c>
      <c r="S196" s="23">
        <v>0.38920294295657398</v>
      </c>
    </row>
    <row r="197" spans="1:19" x14ac:dyDescent="0.25">
      <c r="A197" s="18">
        <v>5221</v>
      </c>
      <c r="B197" s="18" t="s">
        <v>743</v>
      </c>
      <c r="C197" s="18" t="s">
        <v>744</v>
      </c>
      <c r="D197" s="18">
        <v>522</v>
      </c>
      <c r="E197" s="18" t="s">
        <v>311</v>
      </c>
      <c r="F197" s="18" t="s">
        <v>745</v>
      </c>
      <c r="G197" s="18">
        <v>52</v>
      </c>
      <c r="H197" s="18" t="s">
        <v>738</v>
      </c>
      <c r="I197" s="18" t="s">
        <v>739</v>
      </c>
      <c r="J197" s="18" t="s">
        <v>740</v>
      </c>
      <c r="K197" s="18">
        <v>5</v>
      </c>
      <c r="L197" s="18" t="s">
        <v>699</v>
      </c>
      <c r="M197" s="18" t="s">
        <v>339</v>
      </c>
      <c r="N197" s="18" t="s">
        <v>700</v>
      </c>
      <c r="O197" s="19" t="s">
        <v>367</v>
      </c>
      <c r="P197" s="20">
        <v>2065</v>
      </c>
      <c r="Q197" s="21">
        <v>6.97</v>
      </c>
      <c r="R197" s="22">
        <v>296.26972740315642</v>
      </c>
      <c r="S197" s="23">
        <v>0.51114087167070199</v>
      </c>
    </row>
    <row r="198" spans="1:19" x14ac:dyDescent="0.25">
      <c r="A198" s="18">
        <v>5222</v>
      </c>
      <c r="B198" s="18" t="s">
        <v>746</v>
      </c>
      <c r="C198" s="18" t="s">
        <v>747</v>
      </c>
      <c r="D198" s="18">
        <v>522</v>
      </c>
      <c r="E198" s="18" t="s">
        <v>311</v>
      </c>
      <c r="F198" s="18" t="s">
        <v>745</v>
      </c>
      <c r="G198" s="18">
        <v>52</v>
      </c>
      <c r="H198" s="18" t="s">
        <v>738</v>
      </c>
      <c r="I198" s="18" t="s">
        <v>739</v>
      </c>
      <c r="J198" s="18" t="s">
        <v>740</v>
      </c>
      <c r="K198" s="18">
        <v>5</v>
      </c>
      <c r="L198" s="18" t="s">
        <v>699</v>
      </c>
      <c r="M198" s="18" t="s">
        <v>339</v>
      </c>
      <c r="N198" s="18" t="s">
        <v>700</v>
      </c>
      <c r="O198" s="19" t="s">
        <v>445</v>
      </c>
      <c r="P198" s="20">
        <v>1740</v>
      </c>
      <c r="Q198" s="21">
        <v>18719.86</v>
      </c>
      <c r="R198" s="22">
        <v>9.2949413083217497E-2</v>
      </c>
      <c r="S198" s="23">
        <v>0.62725034482758601</v>
      </c>
    </row>
    <row r="199" spans="1:19" x14ac:dyDescent="0.25">
      <c r="A199" s="18">
        <v>5223</v>
      </c>
      <c r="B199" s="18" t="s">
        <v>748</v>
      </c>
      <c r="C199" s="18" t="s">
        <v>749</v>
      </c>
      <c r="D199" s="18">
        <v>522</v>
      </c>
      <c r="E199" s="18" t="s">
        <v>311</v>
      </c>
      <c r="F199" s="18" t="s">
        <v>745</v>
      </c>
      <c r="G199" s="18">
        <v>52</v>
      </c>
      <c r="H199" s="18" t="s">
        <v>738</v>
      </c>
      <c r="I199" s="18" t="s">
        <v>739</v>
      </c>
      <c r="J199" s="18" t="s">
        <v>740</v>
      </c>
      <c r="K199" s="18">
        <v>5</v>
      </c>
      <c r="L199" s="18" t="s">
        <v>699</v>
      </c>
      <c r="M199" s="18" t="s">
        <v>339</v>
      </c>
      <c r="N199" s="18" t="s">
        <v>700</v>
      </c>
      <c r="O199" s="19" t="s">
        <v>373</v>
      </c>
      <c r="P199" s="20">
        <v>2451</v>
      </c>
      <c r="Q199" s="21">
        <v>7097.16</v>
      </c>
      <c r="R199" s="22">
        <v>0.34534940736858122</v>
      </c>
      <c r="S199" s="23">
        <v>0.47022786617707102</v>
      </c>
    </row>
    <row r="200" spans="1:19" x14ac:dyDescent="0.25">
      <c r="A200" s="18">
        <v>5231</v>
      </c>
      <c r="B200" s="18" t="s">
        <v>750</v>
      </c>
      <c r="C200" s="18" t="s">
        <v>751</v>
      </c>
      <c r="D200" s="18">
        <v>523</v>
      </c>
      <c r="E200" s="18" t="s">
        <v>312</v>
      </c>
      <c r="F200" s="18" t="s">
        <v>752</v>
      </c>
      <c r="G200" s="18">
        <v>52</v>
      </c>
      <c r="H200" s="18" t="s">
        <v>738</v>
      </c>
      <c r="I200" s="18" t="s">
        <v>739</v>
      </c>
      <c r="J200" s="18" t="s">
        <v>740</v>
      </c>
      <c r="K200" s="18">
        <v>5</v>
      </c>
      <c r="L200" s="18" t="s">
        <v>699</v>
      </c>
      <c r="M200" s="18" t="s">
        <v>339</v>
      </c>
      <c r="N200" s="18" t="s">
        <v>700</v>
      </c>
      <c r="O200" s="19" t="s">
        <v>373</v>
      </c>
      <c r="P200" s="20">
        <v>4439</v>
      </c>
      <c r="Q200" s="21">
        <v>54.28</v>
      </c>
      <c r="R200" s="22">
        <v>81.779661016949149</v>
      </c>
      <c r="S200" s="23">
        <v>0.41170000000000001</v>
      </c>
    </row>
    <row r="201" spans="1:19" x14ac:dyDescent="0.25">
      <c r="A201" s="18">
        <v>5232</v>
      </c>
      <c r="B201" s="18" t="s">
        <v>753</v>
      </c>
      <c r="C201" s="18" t="s">
        <v>754</v>
      </c>
      <c r="D201" s="18">
        <v>523</v>
      </c>
      <c r="E201" s="18" t="s">
        <v>312</v>
      </c>
      <c r="F201" s="18" t="s">
        <v>752</v>
      </c>
      <c r="G201" s="18">
        <v>52</v>
      </c>
      <c r="H201" s="18" t="s">
        <v>738</v>
      </c>
      <c r="I201" s="18" t="s">
        <v>739</v>
      </c>
      <c r="J201" s="18" t="s">
        <v>740</v>
      </c>
      <c r="K201" s="18">
        <v>5</v>
      </c>
      <c r="L201" s="18" t="s">
        <v>699</v>
      </c>
      <c r="M201" s="18" t="s">
        <v>339</v>
      </c>
      <c r="N201" s="18" t="s">
        <v>700</v>
      </c>
      <c r="O201" s="19" t="s">
        <v>373</v>
      </c>
      <c r="P201" s="20">
        <v>3996</v>
      </c>
      <c r="Q201" s="21">
        <v>5611.19</v>
      </c>
      <c r="R201" s="22">
        <v>0.71214840345809005</v>
      </c>
      <c r="S201" s="23">
        <v>0.39046541541541502</v>
      </c>
    </row>
    <row r="202" spans="1:19" x14ac:dyDescent="0.25">
      <c r="A202" s="18">
        <v>5233</v>
      </c>
      <c r="B202" s="18" t="s">
        <v>755</v>
      </c>
      <c r="C202" s="18" t="s">
        <v>756</v>
      </c>
      <c r="D202" s="18">
        <v>523</v>
      </c>
      <c r="E202" s="18" t="s">
        <v>312</v>
      </c>
      <c r="F202" s="18" t="s">
        <v>752</v>
      </c>
      <c r="G202" s="18">
        <v>52</v>
      </c>
      <c r="H202" s="18" t="s">
        <v>738</v>
      </c>
      <c r="I202" s="18" t="s">
        <v>739</v>
      </c>
      <c r="J202" s="18" t="s">
        <v>740</v>
      </c>
      <c r="K202" s="18">
        <v>5</v>
      </c>
      <c r="L202" s="18" t="s">
        <v>699</v>
      </c>
      <c r="M202" s="18" t="s">
        <v>339</v>
      </c>
      <c r="N202" s="18" t="s">
        <v>700</v>
      </c>
      <c r="O202" s="19" t="s">
        <v>373</v>
      </c>
      <c r="P202" s="20">
        <v>4558</v>
      </c>
      <c r="Q202" s="21">
        <v>33203.19</v>
      </c>
      <c r="R202" s="22">
        <v>0.13727596655622545</v>
      </c>
      <c r="S202" s="23">
        <v>0.49108115401491897</v>
      </c>
    </row>
    <row r="203" spans="1:19" x14ac:dyDescent="0.25">
      <c r="A203" s="18">
        <v>5234</v>
      </c>
      <c r="B203" s="18" t="s">
        <v>757</v>
      </c>
      <c r="C203" s="18" t="s">
        <v>758</v>
      </c>
      <c r="D203" s="18">
        <v>523</v>
      </c>
      <c r="E203" s="18" t="s">
        <v>312</v>
      </c>
      <c r="F203" s="18" t="s">
        <v>752</v>
      </c>
      <c r="G203" s="18">
        <v>52</v>
      </c>
      <c r="H203" s="18" t="s">
        <v>738</v>
      </c>
      <c r="I203" s="18" t="s">
        <v>739</v>
      </c>
      <c r="J203" s="18" t="s">
        <v>740</v>
      </c>
      <c r="K203" s="18">
        <v>5</v>
      </c>
      <c r="L203" s="18" t="s">
        <v>699</v>
      </c>
      <c r="M203" s="18" t="s">
        <v>339</v>
      </c>
      <c r="N203" s="18" t="s">
        <v>700</v>
      </c>
      <c r="O203" s="19" t="s">
        <v>373</v>
      </c>
      <c r="P203" s="20">
        <v>2864</v>
      </c>
      <c r="Q203" s="21">
        <v>3676.43</v>
      </c>
      <c r="R203" s="22">
        <v>0.77901660034326781</v>
      </c>
      <c r="S203" s="23">
        <v>0.43735988128491599</v>
      </c>
    </row>
    <row r="204" spans="1:19" x14ac:dyDescent="0.25">
      <c r="A204" s="18">
        <v>5241</v>
      </c>
      <c r="B204" s="18" t="s">
        <v>234</v>
      </c>
      <c r="C204" s="18" t="s">
        <v>759</v>
      </c>
      <c r="D204" s="18">
        <v>524</v>
      </c>
      <c r="E204" s="18" t="s">
        <v>313</v>
      </c>
      <c r="F204" s="18" t="s">
        <v>760</v>
      </c>
      <c r="G204" s="18">
        <v>52</v>
      </c>
      <c r="H204" s="18" t="s">
        <v>738</v>
      </c>
      <c r="I204" s="18" t="s">
        <v>739</v>
      </c>
      <c r="J204" s="18" t="s">
        <v>740</v>
      </c>
      <c r="K204" s="18">
        <v>5</v>
      </c>
      <c r="L204" s="18" t="s">
        <v>699</v>
      </c>
      <c r="M204" s="18" t="s">
        <v>339</v>
      </c>
      <c r="N204" s="18" t="s">
        <v>700</v>
      </c>
      <c r="O204" s="19" t="s">
        <v>404</v>
      </c>
      <c r="P204" s="20">
        <v>16947</v>
      </c>
      <c r="Q204" s="21">
        <v>183.69</v>
      </c>
      <c r="R204" s="22">
        <v>92.25869671729545</v>
      </c>
      <c r="S204" s="23">
        <v>0.31138934324659201</v>
      </c>
    </row>
    <row r="205" spans="1:19" x14ac:dyDescent="0.25">
      <c r="A205" s="18">
        <v>5242</v>
      </c>
      <c r="B205" s="18" t="s">
        <v>235</v>
      </c>
      <c r="C205" s="18" t="s">
        <v>761</v>
      </c>
      <c r="D205" s="18">
        <v>524</v>
      </c>
      <c r="E205" s="18" t="s">
        <v>313</v>
      </c>
      <c r="F205" s="18" t="s">
        <v>760</v>
      </c>
      <c r="G205" s="18">
        <v>52</v>
      </c>
      <c r="H205" s="18" t="s">
        <v>738</v>
      </c>
      <c r="I205" s="18" t="s">
        <v>739</v>
      </c>
      <c r="J205" s="18" t="s">
        <v>740</v>
      </c>
      <c r="K205" s="18">
        <v>5</v>
      </c>
      <c r="L205" s="18" t="s">
        <v>699</v>
      </c>
      <c r="M205" s="18" t="s">
        <v>339</v>
      </c>
      <c r="N205" s="18" t="s">
        <v>700</v>
      </c>
      <c r="O205" s="19" t="s">
        <v>404</v>
      </c>
      <c r="P205" s="20">
        <v>41431</v>
      </c>
      <c r="Q205" s="21">
        <v>80.3</v>
      </c>
      <c r="R205" s="22">
        <v>515.95267745952674</v>
      </c>
      <c r="S205" s="23">
        <v>0.31109999999999999</v>
      </c>
    </row>
    <row r="206" spans="1:19" x14ac:dyDescent="0.25">
      <c r="A206" s="18">
        <v>5243</v>
      </c>
      <c r="B206" s="18" t="s">
        <v>236</v>
      </c>
      <c r="C206" s="18" t="s">
        <v>762</v>
      </c>
      <c r="D206" s="18">
        <v>524</v>
      </c>
      <c r="E206" s="18" t="s">
        <v>313</v>
      </c>
      <c r="F206" s="18" t="s">
        <v>760</v>
      </c>
      <c r="G206" s="18">
        <v>52</v>
      </c>
      <c r="H206" s="18" t="s">
        <v>738</v>
      </c>
      <c r="I206" s="18" t="s">
        <v>739</v>
      </c>
      <c r="J206" s="18" t="s">
        <v>740</v>
      </c>
      <c r="K206" s="18">
        <v>5</v>
      </c>
      <c r="L206" s="18" t="s">
        <v>699</v>
      </c>
      <c r="M206" s="18" t="s">
        <v>339</v>
      </c>
      <c r="N206" s="18" t="s">
        <v>700</v>
      </c>
      <c r="O206" s="19" t="s">
        <v>404</v>
      </c>
      <c r="P206" s="20">
        <v>15730</v>
      </c>
      <c r="Q206" s="21">
        <v>72.13</v>
      </c>
      <c r="R206" s="22">
        <v>218.0784694301955</v>
      </c>
      <c r="S206" s="23">
        <v>0.31109999999999999</v>
      </c>
    </row>
    <row r="207" spans="1:19" x14ac:dyDescent="0.25">
      <c r="A207" s="33">
        <v>5244</v>
      </c>
      <c r="B207" s="18" t="s">
        <v>237</v>
      </c>
      <c r="C207" s="18" t="s">
        <v>763</v>
      </c>
      <c r="D207" s="18">
        <v>524</v>
      </c>
      <c r="E207" s="18" t="s">
        <v>313</v>
      </c>
      <c r="F207" s="18" t="s">
        <v>760</v>
      </c>
      <c r="G207" s="18">
        <v>52</v>
      </c>
      <c r="H207" s="18" t="s">
        <v>738</v>
      </c>
      <c r="I207" s="18" t="s">
        <v>739</v>
      </c>
      <c r="J207" s="18" t="s">
        <v>740</v>
      </c>
      <c r="K207" s="18">
        <v>5</v>
      </c>
      <c r="L207" s="18" t="s">
        <v>699</v>
      </c>
      <c r="M207" s="18" t="s">
        <v>339</v>
      </c>
      <c r="N207" s="18" t="s">
        <v>700</v>
      </c>
      <c r="O207" s="19" t="s">
        <v>373</v>
      </c>
      <c r="P207" s="20">
        <v>7847</v>
      </c>
      <c r="Q207" s="21">
        <v>4121.34</v>
      </c>
      <c r="R207" s="22">
        <v>1.9039923908243435</v>
      </c>
      <c r="S207" s="23">
        <v>0.32640531413279</v>
      </c>
    </row>
    <row r="208" spans="1:19" x14ac:dyDescent="0.25">
      <c r="A208" s="18">
        <v>5245</v>
      </c>
      <c r="B208" s="18" t="s">
        <v>238</v>
      </c>
      <c r="C208" s="18" t="s">
        <v>764</v>
      </c>
      <c r="D208" s="18">
        <v>524</v>
      </c>
      <c r="E208" s="18" t="s">
        <v>313</v>
      </c>
      <c r="F208" s="18" t="s">
        <v>760</v>
      </c>
      <c r="G208" s="18">
        <v>52</v>
      </c>
      <c r="H208" s="18" t="s">
        <v>738</v>
      </c>
      <c r="I208" s="18" t="s">
        <v>739</v>
      </c>
      <c r="J208" s="18" t="s">
        <v>740</v>
      </c>
      <c r="K208" s="18">
        <v>5</v>
      </c>
      <c r="L208" s="18" t="s">
        <v>699</v>
      </c>
      <c r="M208" s="18" t="s">
        <v>339</v>
      </c>
      <c r="N208" s="18" t="s">
        <v>700</v>
      </c>
      <c r="O208" s="19" t="s">
        <v>373</v>
      </c>
      <c r="P208" s="20">
        <v>5486</v>
      </c>
      <c r="Q208" s="21">
        <v>27568.87</v>
      </c>
      <c r="R208" s="22">
        <v>0.19899255936133764</v>
      </c>
      <c r="S208" s="23">
        <v>0.34614307327743299</v>
      </c>
    </row>
    <row r="209" spans="1:19" x14ac:dyDescent="0.25">
      <c r="A209" s="33">
        <v>5246</v>
      </c>
      <c r="B209" s="18" t="s">
        <v>765</v>
      </c>
      <c r="C209" s="18" t="s">
        <v>766</v>
      </c>
      <c r="D209" s="18">
        <v>524</v>
      </c>
      <c r="E209" s="18" t="s">
        <v>313</v>
      </c>
      <c r="F209" s="18" t="s">
        <v>760</v>
      </c>
      <c r="G209" s="18">
        <v>52</v>
      </c>
      <c r="H209" s="18" t="s">
        <v>738</v>
      </c>
      <c r="I209" s="18" t="s">
        <v>739</v>
      </c>
      <c r="J209" s="18" t="s">
        <v>740</v>
      </c>
      <c r="K209" s="18">
        <v>5</v>
      </c>
      <c r="L209" s="18" t="s">
        <v>699</v>
      </c>
      <c r="M209" s="18" t="s">
        <v>339</v>
      </c>
      <c r="N209" s="18" t="s">
        <v>700</v>
      </c>
      <c r="O209" s="19" t="s">
        <v>445</v>
      </c>
      <c r="P209" s="20">
        <v>3223</v>
      </c>
      <c r="Q209" s="21">
        <v>15221.42</v>
      </c>
      <c r="R209" s="22">
        <v>0.21174108591708263</v>
      </c>
      <c r="S209" s="23">
        <v>0.58945156686317102</v>
      </c>
    </row>
    <row r="210" spans="1:19" x14ac:dyDescent="0.25">
      <c r="A210" s="18">
        <v>5247</v>
      </c>
      <c r="B210" s="18" t="s">
        <v>767</v>
      </c>
      <c r="C210" s="18" t="s">
        <v>768</v>
      </c>
      <c r="D210" s="18">
        <v>524</v>
      </c>
      <c r="E210" s="18" t="s">
        <v>313</v>
      </c>
      <c r="F210" s="18" t="s">
        <v>760</v>
      </c>
      <c r="G210" s="18">
        <v>52</v>
      </c>
      <c r="H210" s="18" t="s">
        <v>738</v>
      </c>
      <c r="I210" s="18" t="s">
        <v>739</v>
      </c>
      <c r="J210" s="18" t="s">
        <v>740</v>
      </c>
      <c r="K210" s="18">
        <v>5</v>
      </c>
      <c r="L210" s="18" t="s">
        <v>699</v>
      </c>
      <c r="M210" s="18" t="s">
        <v>339</v>
      </c>
      <c r="N210" s="18" t="s">
        <v>700</v>
      </c>
      <c r="O210" s="19" t="s">
        <v>367</v>
      </c>
      <c r="P210" s="20">
        <v>4413</v>
      </c>
      <c r="Q210" s="21">
        <v>28854.880000000001</v>
      </c>
      <c r="R210" s="22">
        <v>0.15293773531548216</v>
      </c>
      <c r="S210" s="23">
        <v>0.48325431679129799</v>
      </c>
    </row>
    <row r="211" spans="1:19" x14ac:dyDescent="0.25">
      <c r="A211" s="18">
        <v>5311</v>
      </c>
      <c r="B211" s="18" t="s">
        <v>769</v>
      </c>
      <c r="C211" s="18" t="s">
        <v>770</v>
      </c>
      <c r="D211" s="18">
        <v>531</v>
      </c>
      <c r="E211" s="18" t="s">
        <v>314</v>
      </c>
      <c r="F211" s="18" t="s">
        <v>771</v>
      </c>
      <c r="G211" s="18">
        <v>53</v>
      </c>
      <c r="H211" s="18" t="s">
        <v>772</v>
      </c>
      <c r="I211" s="18" t="s">
        <v>773</v>
      </c>
      <c r="J211" s="18" t="s">
        <v>774</v>
      </c>
      <c r="K211" s="18">
        <v>5</v>
      </c>
      <c r="L211" s="18" t="s">
        <v>699</v>
      </c>
      <c r="M211" s="18" t="s">
        <v>339</v>
      </c>
      <c r="N211" s="18" t="s">
        <v>700</v>
      </c>
      <c r="O211" s="19" t="s">
        <v>370</v>
      </c>
      <c r="P211" s="20">
        <v>12198</v>
      </c>
      <c r="Q211" s="21">
        <v>30.87</v>
      </c>
      <c r="R211" s="22">
        <v>395.14091350826044</v>
      </c>
      <c r="S211" s="23">
        <v>0.370838858829316</v>
      </c>
    </row>
    <row r="212" spans="1:19" x14ac:dyDescent="0.25">
      <c r="A212" s="18">
        <v>5312</v>
      </c>
      <c r="B212" s="18" t="s">
        <v>775</v>
      </c>
      <c r="C212" s="18" t="s">
        <v>776</v>
      </c>
      <c r="D212" s="18">
        <v>531</v>
      </c>
      <c r="E212" s="18" t="s">
        <v>314</v>
      </c>
      <c r="F212" s="18" t="s">
        <v>771</v>
      </c>
      <c r="G212" s="18">
        <v>53</v>
      </c>
      <c r="H212" s="18" t="s">
        <v>772</v>
      </c>
      <c r="I212" s="18" t="s">
        <v>773</v>
      </c>
      <c r="J212" s="18" t="s">
        <v>774</v>
      </c>
      <c r="K212" s="18">
        <v>5</v>
      </c>
      <c r="L212" s="18" t="s">
        <v>699</v>
      </c>
      <c r="M212" s="18" t="s">
        <v>339</v>
      </c>
      <c r="N212" s="18" t="s">
        <v>700</v>
      </c>
      <c r="O212" s="19" t="s">
        <v>373</v>
      </c>
      <c r="P212" s="20">
        <v>2503</v>
      </c>
      <c r="Q212" s="21">
        <v>43.46</v>
      </c>
      <c r="R212" s="22">
        <v>57.593189139438564</v>
      </c>
      <c r="S212" s="23">
        <v>0.48089999999999999</v>
      </c>
    </row>
    <row r="213" spans="1:19" x14ac:dyDescent="0.25">
      <c r="A213" s="18">
        <v>5313</v>
      </c>
      <c r="B213" s="18" t="s">
        <v>777</v>
      </c>
      <c r="C213" s="18" t="s">
        <v>778</v>
      </c>
      <c r="D213" s="18">
        <v>531</v>
      </c>
      <c r="E213" s="18" t="s">
        <v>314</v>
      </c>
      <c r="F213" s="18" t="s">
        <v>771</v>
      </c>
      <c r="G213" s="18">
        <v>53</v>
      </c>
      <c r="H213" s="18" t="s">
        <v>772</v>
      </c>
      <c r="I213" s="18" t="s">
        <v>773</v>
      </c>
      <c r="J213" s="18" t="s">
        <v>774</v>
      </c>
      <c r="K213" s="18">
        <v>5</v>
      </c>
      <c r="L213" s="18" t="s">
        <v>699</v>
      </c>
      <c r="M213" s="18" t="s">
        <v>339</v>
      </c>
      <c r="N213" s="18" t="s">
        <v>700</v>
      </c>
      <c r="O213" s="19" t="s">
        <v>367</v>
      </c>
      <c r="P213" s="20">
        <v>1987</v>
      </c>
      <c r="Q213" s="21">
        <v>1571.03</v>
      </c>
      <c r="R213" s="22">
        <v>1.2647753384722125</v>
      </c>
      <c r="S213" s="23">
        <v>0.48380000000000001</v>
      </c>
    </row>
    <row r="214" spans="1:19" x14ac:dyDescent="0.25">
      <c r="A214" s="18">
        <v>5314</v>
      </c>
      <c r="B214" s="18" t="s">
        <v>779</v>
      </c>
      <c r="C214" s="18" t="s">
        <v>780</v>
      </c>
      <c r="D214" s="18">
        <v>531</v>
      </c>
      <c r="E214" s="18" t="s">
        <v>314</v>
      </c>
      <c r="F214" s="18" t="s">
        <v>771</v>
      </c>
      <c r="G214" s="18">
        <v>53</v>
      </c>
      <c r="H214" s="18" t="s">
        <v>772</v>
      </c>
      <c r="I214" s="18" t="s">
        <v>773</v>
      </c>
      <c r="J214" s="18" t="s">
        <v>774</v>
      </c>
      <c r="K214" s="18">
        <v>5</v>
      </c>
      <c r="L214" s="18" t="s">
        <v>699</v>
      </c>
      <c r="M214" s="18" t="s">
        <v>339</v>
      </c>
      <c r="N214" s="18" t="s">
        <v>700</v>
      </c>
      <c r="O214" s="19" t="s">
        <v>373</v>
      </c>
      <c r="P214" s="20">
        <v>10162</v>
      </c>
      <c r="Q214" s="21">
        <v>26166.91</v>
      </c>
      <c r="R214" s="22">
        <v>0.3883530764618367</v>
      </c>
      <c r="S214" s="23">
        <v>0.42301073607557599</v>
      </c>
    </row>
    <row r="215" spans="1:19" x14ac:dyDescent="0.25">
      <c r="A215" s="18">
        <v>5321</v>
      </c>
      <c r="B215" s="18" t="s">
        <v>781</v>
      </c>
      <c r="C215" s="18" t="s">
        <v>782</v>
      </c>
      <c r="D215" s="18">
        <v>532</v>
      </c>
      <c r="E215" s="18" t="s">
        <v>315</v>
      </c>
      <c r="F215" s="18" t="s">
        <v>783</v>
      </c>
      <c r="G215" s="18">
        <v>53</v>
      </c>
      <c r="H215" s="18" t="s">
        <v>772</v>
      </c>
      <c r="I215" s="18" t="s">
        <v>773</v>
      </c>
      <c r="J215" s="18" t="s">
        <v>774</v>
      </c>
      <c r="K215" s="18">
        <v>5</v>
      </c>
      <c r="L215" s="18" t="s">
        <v>699</v>
      </c>
      <c r="M215" s="18" t="s">
        <v>339</v>
      </c>
      <c r="N215" s="18" t="s">
        <v>700</v>
      </c>
      <c r="O215" s="19" t="s">
        <v>370</v>
      </c>
      <c r="P215" s="20">
        <v>20155</v>
      </c>
      <c r="Q215" s="21">
        <v>26.27</v>
      </c>
      <c r="R215" s="22">
        <v>767.22497145032355</v>
      </c>
      <c r="S215" s="23">
        <v>0.36849999999999999</v>
      </c>
    </row>
    <row r="216" spans="1:19" x14ac:dyDescent="0.25">
      <c r="A216" s="18">
        <v>5322</v>
      </c>
      <c r="B216" s="18" t="s">
        <v>784</v>
      </c>
      <c r="C216" s="18" t="s">
        <v>785</v>
      </c>
      <c r="D216" s="18">
        <v>532</v>
      </c>
      <c r="E216" s="18" t="s">
        <v>315</v>
      </c>
      <c r="F216" s="18" t="s">
        <v>783</v>
      </c>
      <c r="G216" s="18">
        <v>53</v>
      </c>
      <c r="H216" s="18" t="s">
        <v>772</v>
      </c>
      <c r="I216" s="18" t="s">
        <v>773</v>
      </c>
      <c r="J216" s="18" t="s">
        <v>774</v>
      </c>
      <c r="K216" s="18">
        <v>5</v>
      </c>
      <c r="L216" s="18" t="s">
        <v>699</v>
      </c>
      <c r="M216" s="18" t="s">
        <v>339</v>
      </c>
      <c r="N216" s="18" t="s">
        <v>700</v>
      </c>
      <c r="O216" s="19" t="s">
        <v>373</v>
      </c>
      <c r="P216" s="20">
        <v>1015</v>
      </c>
      <c r="Q216" s="21">
        <v>896.91</v>
      </c>
      <c r="R216" s="22">
        <v>1.1316631546086007</v>
      </c>
      <c r="S216" s="23">
        <v>0.48880000000000001</v>
      </c>
    </row>
    <row r="217" spans="1:19" x14ac:dyDescent="0.25">
      <c r="A217" s="18">
        <v>5323</v>
      </c>
      <c r="B217" s="18" t="s">
        <v>786</v>
      </c>
      <c r="C217" s="18" t="s">
        <v>787</v>
      </c>
      <c r="D217" s="18">
        <v>532</v>
      </c>
      <c r="E217" s="18" t="s">
        <v>315</v>
      </c>
      <c r="F217" s="18" t="s">
        <v>783</v>
      </c>
      <c r="G217" s="18">
        <v>53</v>
      </c>
      <c r="H217" s="18" t="s">
        <v>772</v>
      </c>
      <c r="I217" s="18" t="s">
        <v>773</v>
      </c>
      <c r="J217" s="18" t="s">
        <v>774</v>
      </c>
      <c r="K217" s="18">
        <v>5</v>
      </c>
      <c r="L217" s="18" t="s">
        <v>699</v>
      </c>
      <c r="M217" s="18" t="s">
        <v>339</v>
      </c>
      <c r="N217" s="18" t="s">
        <v>700</v>
      </c>
      <c r="O217" s="19" t="s">
        <v>373</v>
      </c>
      <c r="P217" s="20">
        <v>14351</v>
      </c>
      <c r="Q217" s="21">
        <v>67027.009999999995</v>
      </c>
      <c r="R217" s="22">
        <v>0.21410771568058909</v>
      </c>
      <c r="S217" s="23">
        <v>0.41420980419483</v>
      </c>
    </row>
    <row r="218" spans="1:19" x14ac:dyDescent="0.25">
      <c r="A218" s="18">
        <v>5331</v>
      </c>
      <c r="B218" s="18" t="s">
        <v>788</v>
      </c>
      <c r="C218" s="18" t="s">
        <v>789</v>
      </c>
      <c r="D218" s="18">
        <v>533</v>
      </c>
      <c r="E218" s="18" t="s">
        <v>316</v>
      </c>
      <c r="F218" s="18" t="s">
        <v>790</v>
      </c>
      <c r="G218" s="18">
        <v>53</v>
      </c>
      <c r="H218" s="18" t="s">
        <v>772</v>
      </c>
      <c r="I218" s="18" t="s">
        <v>773</v>
      </c>
      <c r="J218" s="18" t="s">
        <v>774</v>
      </c>
      <c r="K218" s="18">
        <v>5</v>
      </c>
      <c r="L218" s="18" t="s">
        <v>699</v>
      </c>
      <c r="M218" s="18" t="s">
        <v>339</v>
      </c>
      <c r="N218" s="18" t="s">
        <v>700</v>
      </c>
      <c r="O218" s="19" t="s">
        <v>367</v>
      </c>
      <c r="P218" s="20">
        <v>3796</v>
      </c>
      <c r="Q218" s="21">
        <v>13.79</v>
      </c>
      <c r="R218" s="22">
        <v>275.27193618564178</v>
      </c>
      <c r="S218" s="23">
        <v>0.51829999999999998</v>
      </c>
    </row>
    <row r="219" spans="1:19" x14ac:dyDescent="0.25">
      <c r="A219" s="18">
        <v>5332</v>
      </c>
      <c r="B219" s="18" t="s">
        <v>791</v>
      </c>
      <c r="C219" s="18" t="s">
        <v>792</v>
      </c>
      <c r="D219" s="18">
        <v>533</v>
      </c>
      <c r="E219" s="18" t="s">
        <v>316</v>
      </c>
      <c r="F219" s="18" t="s">
        <v>790</v>
      </c>
      <c r="G219" s="18">
        <v>53</v>
      </c>
      <c r="H219" s="18" t="s">
        <v>772</v>
      </c>
      <c r="I219" s="18" t="s">
        <v>773</v>
      </c>
      <c r="J219" s="18" t="s">
        <v>774</v>
      </c>
      <c r="K219" s="18">
        <v>5</v>
      </c>
      <c r="L219" s="18" t="s">
        <v>699</v>
      </c>
      <c r="M219" s="18" t="s">
        <v>339</v>
      </c>
      <c r="N219" s="18" t="s">
        <v>700</v>
      </c>
      <c r="O219" s="19" t="s">
        <v>445</v>
      </c>
      <c r="P219" s="20">
        <v>1718</v>
      </c>
      <c r="Q219" s="21">
        <v>89361.54</v>
      </c>
      <c r="R219" s="22">
        <v>1.9225272975376208E-2</v>
      </c>
      <c r="S219" s="23">
        <v>0.54196740395809095</v>
      </c>
    </row>
    <row r="220" spans="1:19" x14ac:dyDescent="0.25">
      <c r="A220" s="18">
        <v>5551</v>
      </c>
      <c r="B220" s="18" t="s">
        <v>317</v>
      </c>
      <c r="C220" s="18" t="s">
        <v>793</v>
      </c>
      <c r="D220" s="18">
        <v>555</v>
      </c>
      <c r="E220" s="18" t="s">
        <v>317</v>
      </c>
      <c r="F220" s="18" t="s">
        <v>794</v>
      </c>
      <c r="G220" s="18">
        <v>55</v>
      </c>
      <c r="H220" s="18" t="s">
        <v>795</v>
      </c>
      <c r="I220" s="18" t="s">
        <v>697</v>
      </c>
      <c r="J220" s="18" t="s">
        <v>796</v>
      </c>
      <c r="K220" s="18">
        <v>5</v>
      </c>
      <c r="L220" s="18" t="s">
        <v>699</v>
      </c>
      <c r="M220" s="18" t="s">
        <v>339</v>
      </c>
      <c r="N220" s="18" t="s">
        <v>700</v>
      </c>
      <c r="O220" s="19" t="s">
        <v>445</v>
      </c>
      <c r="P220" s="20">
        <v>2049</v>
      </c>
      <c r="Q220" s="21">
        <v>183761.68</v>
      </c>
      <c r="R220" s="22"/>
      <c r="S220"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1FBF2-8143-4A64-BD0F-AB587CC14445}">
  <dimension ref="A1:E8"/>
  <sheetViews>
    <sheetView workbookViewId="0">
      <selection activeCell="C11" sqref="C11"/>
    </sheetView>
  </sheetViews>
  <sheetFormatPr defaultRowHeight="15" x14ac:dyDescent="0.25"/>
  <cols>
    <col min="1" max="1" width="8.7109375" style="43"/>
    <col min="2" max="2" width="14.5703125" customWidth="1"/>
    <col min="3" max="3" width="11.140625" customWidth="1"/>
    <col min="4" max="4" width="16" customWidth="1"/>
  </cols>
  <sheetData>
    <row r="1" spans="1:5" ht="15.75" thickBot="1" x14ac:dyDescent="0.3">
      <c r="A1" s="43" t="s">
        <v>353</v>
      </c>
      <c r="B1" t="s">
        <v>797</v>
      </c>
      <c r="C1" t="s">
        <v>798</v>
      </c>
      <c r="D1" t="s">
        <v>799</v>
      </c>
      <c r="E1" t="s">
        <v>800</v>
      </c>
    </row>
    <row r="2" spans="1:5" ht="15.75" thickBot="1" x14ac:dyDescent="0.3">
      <c r="A2" s="44">
        <v>2</v>
      </c>
      <c r="B2" s="42" t="s">
        <v>336</v>
      </c>
      <c r="C2" s="42">
        <v>1900000</v>
      </c>
      <c r="D2" s="42">
        <v>1889225</v>
      </c>
      <c r="E2" s="42">
        <v>2019</v>
      </c>
    </row>
    <row r="3" spans="1:5" ht="15.75" thickBot="1" x14ac:dyDescent="0.3">
      <c r="A3" s="44">
        <v>1</v>
      </c>
      <c r="B3" s="42" t="s">
        <v>335</v>
      </c>
      <c r="C3" s="42">
        <v>800000</v>
      </c>
      <c r="D3" s="42">
        <v>795116</v>
      </c>
      <c r="E3" s="42">
        <v>2019</v>
      </c>
    </row>
    <row r="4" spans="1:5" ht="15.75" thickBot="1" x14ac:dyDescent="0.3">
      <c r="A4" s="44">
        <v>5</v>
      </c>
      <c r="B4" s="42" t="s">
        <v>339</v>
      </c>
      <c r="C4" s="42">
        <v>300000</v>
      </c>
      <c r="D4" s="42">
        <v>297570</v>
      </c>
      <c r="E4" s="42">
        <v>2019</v>
      </c>
    </row>
    <row r="5" spans="1:5" ht="30.75" thickBot="1" x14ac:dyDescent="0.3">
      <c r="A5" s="44">
        <v>3</v>
      </c>
      <c r="B5" s="42" t="s">
        <v>337</v>
      </c>
      <c r="C5" s="42">
        <v>1250000</v>
      </c>
      <c r="D5" s="42">
        <v>1225195</v>
      </c>
      <c r="E5" s="42">
        <v>2019</v>
      </c>
    </row>
    <row r="6" spans="1:5" ht="30.75" thickBot="1" x14ac:dyDescent="0.3">
      <c r="A6" s="44">
        <v>4</v>
      </c>
      <c r="B6" s="42" t="s">
        <v>338</v>
      </c>
      <c r="C6" s="42">
        <v>850000</v>
      </c>
      <c r="D6" s="42">
        <v>843375</v>
      </c>
      <c r="E6" s="42">
        <v>2019</v>
      </c>
    </row>
    <row r="7" spans="1:5" ht="15.75" thickBot="1" x14ac:dyDescent="0.3">
      <c r="A7" s="44">
        <v>0</v>
      </c>
      <c r="B7" s="42" t="s">
        <v>324</v>
      </c>
      <c r="C7" s="42">
        <f>SUM(C2:C6)</f>
        <v>5100000</v>
      </c>
      <c r="D7" s="42">
        <f>SUM(D2:D6)</f>
        <v>5050481</v>
      </c>
      <c r="E7" s="42">
        <v>2019</v>
      </c>
    </row>
    <row r="8" spans="1:5" ht="15.75" thickBot="1" x14ac:dyDescent="0.3">
      <c r="A8" s="44"/>
      <c r="B8" s="42"/>
      <c r="C8" s="42"/>
      <c r="D8" s="42"/>
      <c r="E8" s="4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E74DD-914E-42E8-AD44-BD5B67EDE9FB}">
  <dimension ref="A3:C93"/>
  <sheetViews>
    <sheetView topLeftCell="A34" workbookViewId="0">
      <selection activeCell="B68" sqref="B68"/>
    </sheetView>
  </sheetViews>
  <sheetFormatPr defaultRowHeight="15" x14ac:dyDescent="0.25"/>
  <cols>
    <col min="1" max="1" width="35" bestFit="1" customWidth="1"/>
    <col min="2" max="2" width="13.85546875" bestFit="1" customWidth="1"/>
    <col min="3" max="3" width="20" bestFit="1" customWidth="1"/>
  </cols>
  <sheetData>
    <row r="3" spans="1:3" x14ac:dyDescent="0.25">
      <c r="A3" s="29" t="s">
        <v>801</v>
      </c>
      <c r="B3" t="s">
        <v>802</v>
      </c>
      <c r="C3" t="s">
        <v>803</v>
      </c>
    </row>
    <row r="4" spans="1:3" x14ac:dyDescent="0.25">
      <c r="A4" s="30" t="s">
        <v>257</v>
      </c>
      <c r="B4">
        <v>144</v>
      </c>
      <c r="C4">
        <v>14112</v>
      </c>
    </row>
    <row r="5" spans="1:3" x14ac:dyDescent="0.25">
      <c r="A5" s="30" t="s">
        <v>264</v>
      </c>
      <c r="B5">
        <v>213</v>
      </c>
      <c r="C5">
        <v>141685</v>
      </c>
    </row>
    <row r="6" spans="1:3" x14ac:dyDescent="0.25">
      <c r="A6" s="30" t="s">
        <v>135</v>
      </c>
      <c r="B6">
        <v>215</v>
      </c>
      <c r="C6">
        <v>9696</v>
      </c>
    </row>
    <row r="7" spans="1:3" x14ac:dyDescent="0.25">
      <c r="A7" s="30" t="s">
        <v>296</v>
      </c>
      <c r="B7">
        <v>426</v>
      </c>
      <c r="C7">
        <v>30981</v>
      </c>
    </row>
    <row r="8" spans="1:3" x14ac:dyDescent="0.25">
      <c r="A8" s="30" t="s">
        <v>95</v>
      </c>
      <c r="B8">
        <v>135</v>
      </c>
      <c r="C8">
        <v>10220</v>
      </c>
    </row>
    <row r="9" spans="1:3" x14ac:dyDescent="0.25">
      <c r="A9" s="30" t="s">
        <v>251</v>
      </c>
      <c r="B9">
        <v>124</v>
      </c>
      <c r="C9">
        <v>4501</v>
      </c>
    </row>
    <row r="10" spans="1:3" x14ac:dyDescent="0.25">
      <c r="A10" s="30" t="s">
        <v>285</v>
      </c>
      <c r="B10">
        <v>336</v>
      </c>
      <c r="C10">
        <v>2678</v>
      </c>
    </row>
    <row r="11" spans="1:3" x14ac:dyDescent="0.25">
      <c r="A11" s="30" t="s">
        <v>266</v>
      </c>
      <c r="B11">
        <v>222</v>
      </c>
      <c r="C11">
        <v>232755</v>
      </c>
    </row>
    <row r="12" spans="1:3" x14ac:dyDescent="0.25">
      <c r="A12" s="30" t="s">
        <v>311</v>
      </c>
      <c r="B12">
        <v>522</v>
      </c>
      <c r="C12">
        <v>6256</v>
      </c>
    </row>
    <row r="13" spans="1:3" x14ac:dyDescent="0.25">
      <c r="A13" s="30" t="s">
        <v>259</v>
      </c>
      <c r="B13">
        <v>146</v>
      </c>
      <c r="C13">
        <v>24815</v>
      </c>
    </row>
    <row r="14" spans="1:3" x14ac:dyDescent="0.25">
      <c r="A14" s="30" t="s">
        <v>250</v>
      </c>
      <c r="B14">
        <v>123</v>
      </c>
      <c r="C14">
        <v>13710</v>
      </c>
    </row>
    <row r="15" spans="1:3" x14ac:dyDescent="0.25">
      <c r="A15" s="30" t="s">
        <v>286</v>
      </c>
      <c r="B15">
        <v>337</v>
      </c>
      <c r="C15">
        <v>1514</v>
      </c>
    </row>
    <row r="16" spans="1:3" x14ac:dyDescent="0.25">
      <c r="A16" s="30" t="s">
        <v>254</v>
      </c>
      <c r="B16">
        <v>137</v>
      </c>
      <c r="C16">
        <v>194882</v>
      </c>
    </row>
    <row r="17" spans="1:3" x14ac:dyDescent="0.25">
      <c r="A17" s="30" t="s">
        <v>263</v>
      </c>
      <c r="B17">
        <v>212</v>
      </c>
      <c r="C17">
        <v>93177</v>
      </c>
    </row>
    <row r="18" spans="1:3" x14ac:dyDescent="0.25">
      <c r="A18" s="30" t="s">
        <v>297</v>
      </c>
      <c r="B18">
        <v>431</v>
      </c>
      <c r="C18">
        <v>66527</v>
      </c>
    </row>
    <row r="19" spans="1:3" x14ac:dyDescent="0.25">
      <c r="A19" s="30" t="s">
        <v>293</v>
      </c>
      <c r="B19">
        <v>423</v>
      </c>
      <c r="C19">
        <v>19121</v>
      </c>
    </row>
    <row r="20" spans="1:3" x14ac:dyDescent="0.25">
      <c r="A20" s="30" t="s">
        <v>291</v>
      </c>
      <c r="B20">
        <v>421</v>
      </c>
      <c r="C20">
        <v>58378</v>
      </c>
    </row>
    <row r="21" spans="1:3" x14ac:dyDescent="0.25">
      <c r="A21" s="30" t="s">
        <v>292</v>
      </c>
      <c r="B21">
        <v>422</v>
      </c>
      <c r="C21">
        <v>6240</v>
      </c>
    </row>
    <row r="22" spans="1:3" x14ac:dyDescent="0.25">
      <c r="A22" s="30" t="s">
        <v>243</v>
      </c>
      <c r="B22">
        <v>112</v>
      </c>
      <c r="C22">
        <v>26248</v>
      </c>
    </row>
    <row r="23" spans="1:3" x14ac:dyDescent="0.25">
      <c r="A23" s="30" t="s">
        <v>246</v>
      </c>
      <c r="B23">
        <v>115</v>
      </c>
      <c r="C23">
        <v>12634</v>
      </c>
    </row>
    <row r="24" spans="1:3" x14ac:dyDescent="0.25">
      <c r="A24" s="30" t="s">
        <v>270</v>
      </c>
      <c r="B24">
        <v>232</v>
      </c>
      <c r="C24">
        <v>103064</v>
      </c>
    </row>
    <row r="25" spans="1:3" x14ac:dyDescent="0.25">
      <c r="A25" s="30" t="s">
        <v>118</v>
      </c>
      <c r="B25">
        <v>139</v>
      </c>
      <c r="C25">
        <v>7285</v>
      </c>
    </row>
    <row r="26" spans="1:3" x14ac:dyDescent="0.25">
      <c r="A26" s="30" t="s">
        <v>242</v>
      </c>
      <c r="B26">
        <v>111</v>
      </c>
      <c r="C26">
        <v>15531</v>
      </c>
    </row>
    <row r="27" spans="1:3" x14ac:dyDescent="0.25">
      <c r="A27" s="30" t="s">
        <v>316</v>
      </c>
      <c r="B27">
        <v>533</v>
      </c>
      <c r="C27">
        <v>5514</v>
      </c>
    </row>
    <row r="28" spans="1:3" x14ac:dyDescent="0.25">
      <c r="A28" s="30" t="s">
        <v>247</v>
      </c>
      <c r="B28">
        <v>116</v>
      </c>
      <c r="C28">
        <v>6851</v>
      </c>
    </row>
    <row r="29" spans="1:3" x14ac:dyDescent="0.25">
      <c r="A29" s="30" t="s">
        <v>83</v>
      </c>
      <c r="B29">
        <v>126</v>
      </c>
      <c r="C29">
        <v>8611</v>
      </c>
    </row>
    <row r="30" spans="1:3" x14ac:dyDescent="0.25">
      <c r="A30" s="30" t="s">
        <v>298</v>
      </c>
      <c r="B30">
        <v>432</v>
      </c>
      <c r="C30">
        <v>42570</v>
      </c>
    </row>
    <row r="31" spans="1:3" x14ac:dyDescent="0.25">
      <c r="A31" s="30" t="s">
        <v>294</v>
      </c>
      <c r="B31">
        <v>424</v>
      </c>
      <c r="C31">
        <v>108964</v>
      </c>
    </row>
    <row r="32" spans="1:3" x14ac:dyDescent="0.25">
      <c r="A32" s="30" t="s">
        <v>287</v>
      </c>
      <c r="B32">
        <v>411</v>
      </c>
      <c r="C32">
        <v>225919</v>
      </c>
    </row>
    <row r="33" spans="1:3" x14ac:dyDescent="0.25">
      <c r="A33" s="30" t="s">
        <v>301</v>
      </c>
      <c r="B33">
        <v>510</v>
      </c>
      <c r="C33">
        <v>4198</v>
      </c>
    </row>
    <row r="34" spans="1:3" x14ac:dyDescent="0.25">
      <c r="A34" s="30" t="s">
        <v>262</v>
      </c>
      <c r="B34">
        <v>211</v>
      </c>
      <c r="C34">
        <v>8129</v>
      </c>
    </row>
    <row r="35" spans="1:3" x14ac:dyDescent="0.25">
      <c r="A35" s="30" t="s">
        <v>284</v>
      </c>
      <c r="B35">
        <v>335</v>
      </c>
      <c r="C35">
        <v>38653</v>
      </c>
    </row>
    <row r="36" spans="1:3" x14ac:dyDescent="0.25">
      <c r="A36" s="30" t="s">
        <v>256</v>
      </c>
      <c r="B36">
        <v>143</v>
      </c>
      <c r="C36">
        <v>113287</v>
      </c>
    </row>
    <row r="37" spans="1:3" x14ac:dyDescent="0.25">
      <c r="A37" s="30" t="s">
        <v>91</v>
      </c>
      <c r="B37">
        <v>133</v>
      </c>
      <c r="C37">
        <v>5101</v>
      </c>
    </row>
    <row r="38" spans="1:3" x14ac:dyDescent="0.25">
      <c r="A38" s="30" t="s">
        <v>84</v>
      </c>
      <c r="B38">
        <v>127</v>
      </c>
      <c r="C38">
        <v>3469</v>
      </c>
    </row>
    <row r="39" spans="1:3" x14ac:dyDescent="0.25">
      <c r="A39" s="30" t="s">
        <v>244</v>
      </c>
      <c r="B39">
        <v>113</v>
      </c>
      <c r="C39">
        <v>9178</v>
      </c>
    </row>
    <row r="40" spans="1:3" x14ac:dyDescent="0.25">
      <c r="A40" s="30" t="s">
        <v>307</v>
      </c>
      <c r="B40">
        <v>515</v>
      </c>
      <c r="C40">
        <v>9090</v>
      </c>
    </row>
    <row r="41" spans="1:3" x14ac:dyDescent="0.25">
      <c r="A41" s="30" t="s">
        <v>248</v>
      </c>
      <c r="B41">
        <v>121</v>
      </c>
      <c r="C41">
        <v>3209</v>
      </c>
    </row>
    <row r="42" spans="1:3" x14ac:dyDescent="0.25">
      <c r="A42" s="30" t="s">
        <v>269</v>
      </c>
      <c r="B42">
        <v>231</v>
      </c>
      <c r="C42">
        <v>143778</v>
      </c>
    </row>
    <row r="43" spans="1:3" x14ac:dyDescent="0.25">
      <c r="A43" s="30" t="s">
        <v>260</v>
      </c>
      <c r="B43">
        <v>147</v>
      </c>
      <c r="C43">
        <v>4012</v>
      </c>
    </row>
    <row r="44" spans="1:3" x14ac:dyDescent="0.25">
      <c r="A44" s="30" t="s">
        <v>267</v>
      </c>
      <c r="B44">
        <v>223</v>
      </c>
      <c r="C44">
        <v>101101</v>
      </c>
    </row>
    <row r="45" spans="1:3" x14ac:dyDescent="0.25">
      <c r="A45" s="30" t="s">
        <v>124</v>
      </c>
      <c r="B45">
        <v>149</v>
      </c>
      <c r="C45">
        <v>10855</v>
      </c>
    </row>
    <row r="46" spans="1:3" x14ac:dyDescent="0.25">
      <c r="A46" s="30" t="s">
        <v>265</v>
      </c>
      <c r="B46">
        <v>214</v>
      </c>
      <c r="C46">
        <v>43157</v>
      </c>
    </row>
    <row r="47" spans="1:3" x14ac:dyDescent="0.25">
      <c r="A47" s="30" t="s">
        <v>312</v>
      </c>
      <c r="B47">
        <v>523</v>
      </c>
      <c r="C47">
        <v>15857</v>
      </c>
    </row>
    <row r="48" spans="1:3" x14ac:dyDescent="0.25">
      <c r="A48" s="30" t="s">
        <v>249</v>
      </c>
      <c r="B48">
        <v>122</v>
      </c>
      <c r="C48">
        <v>25523</v>
      </c>
    </row>
    <row r="49" spans="1:3" x14ac:dyDescent="0.25">
      <c r="A49" s="30" t="s">
        <v>136</v>
      </c>
      <c r="B49">
        <v>221</v>
      </c>
      <c r="C49">
        <v>70996</v>
      </c>
    </row>
    <row r="50" spans="1:3" x14ac:dyDescent="0.25">
      <c r="A50" s="30" t="s">
        <v>309</v>
      </c>
      <c r="B50">
        <v>518</v>
      </c>
      <c r="C50">
        <v>1880</v>
      </c>
    </row>
    <row r="51" spans="1:3" x14ac:dyDescent="0.25">
      <c r="A51" s="30" t="s">
        <v>258</v>
      </c>
      <c r="B51">
        <v>145</v>
      </c>
      <c r="C51">
        <v>4050</v>
      </c>
    </row>
    <row r="52" spans="1:3" x14ac:dyDescent="0.25">
      <c r="A52" s="30" t="s">
        <v>280</v>
      </c>
      <c r="B52">
        <v>331</v>
      </c>
      <c r="C52">
        <v>141392</v>
      </c>
    </row>
    <row r="53" spans="1:3" x14ac:dyDescent="0.25">
      <c r="A53" s="30" t="s">
        <v>295</v>
      </c>
      <c r="B53">
        <v>425</v>
      </c>
      <c r="C53">
        <v>47133</v>
      </c>
    </row>
    <row r="54" spans="1:3" x14ac:dyDescent="0.25">
      <c r="A54" s="30" t="s">
        <v>315</v>
      </c>
      <c r="B54">
        <v>532</v>
      </c>
      <c r="C54">
        <v>35521</v>
      </c>
    </row>
    <row r="55" spans="1:3" x14ac:dyDescent="0.25">
      <c r="A55" s="30" t="s">
        <v>314</v>
      </c>
      <c r="B55">
        <v>531</v>
      </c>
      <c r="C55">
        <v>26850</v>
      </c>
    </row>
    <row r="56" spans="1:3" x14ac:dyDescent="0.25">
      <c r="A56" s="30" t="s">
        <v>89</v>
      </c>
      <c r="B56">
        <v>132</v>
      </c>
      <c r="C56">
        <v>41799</v>
      </c>
    </row>
    <row r="57" spans="1:3" x14ac:dyDescent="0.25">
      <c r="A57" s="30" t="s">
        <v>283</v>
      </c>
      <c r="B57">
        <v>334</v>
      </c>
      <c r="C57">
        <v>19671</v>
      </c>
    </row>
    <row r="58" spans="1:3" x14ac:dyDescent="0.25">
      <c r="A58" s="30" t="s">
        <v>313</v>
      </c>
      <c r="B58">
        <v>524</v>
      </c>
      <c r="C58">
        <v>95077</v>
      </c>
    </row>
    <row r="59" spans="1:3" x14ac:dyDescent="0.25">
      <c r="A59" s="30" t="s">
        <v>304</v>
      </c>
      <c r="B59">
        <v>512</v>
      </c>
      <c r="C59">
        <v>13501</v>
      </c>
    </row>
    <row r="60" spans="1:3" x14ac:dyDescent="0.25">
      <c r="A60" s="30" t="s">
        <v>93</v>
      </c>
      <c r="B60">
        <v>134</v>
      </c>
      <c r="C60">
        <v>4781</v>
      </c>
    </row>
    <row r="61" spans="1:3" x14ac:dyDescent="0.25">
      <c r="A61" s="30" t="s">
        <v>310</v>
      </c>
      <c r="B61">
        <v>521</v>
      </c>
      <c r="C61">
        <v>23205</v>
      </c>
    </row>
    <row r="62" spans="1:3" x14ac:dyDescent="0.25">
      <c r="A62" s="30" t="s">
        <v>255</v>
      </c>
      <c r="B62">
        <v>141</v>
      </c>
      <c r="C62">
        <v>8085</v>
      </c>
    </row>
    <row r="63" spans="1:3" x14ac:dyDescent="0.25">
      <c r="A63" s="30" t="s">
        <v>273</v>
      </c>
      <c r="B63">
        <v>311</v>
      </c>
      <c r="C63">
        <v>198309</v>
      </c>
    </row>
    <row r="64" spans="1:3" x14ac:dyDescent="0.25">
      <c r="A64" s="30" t="s">
        <v>289</v>
      </c>
      <c r="B64">
        <v>413</v>
      </c>
      <c r="C64">
        <v>64692</v>
      </c>
    </row>
    <row r="65" spans="1:3" x14ac:dyDescent="0.25">
      <c r="A65" s="30" t="s">
        <v>120</v>
      </c>
      <c r="B65">
        <v>142</v>
      </c>
      <c r="C65">
        <v>33648</v>
      </c>
    </row>
    <row r="66" spans="1:3" x14ac:dyDescent="0.25">
      <c r="A66" s="30" t="s">
        <v>306</v>
      </c>
      <c r="B66">
        <v>514</v>
      </c>
      <c r="C66">
        <v>16414</v>
      </c>
    </row>
    <row r="67" spans="1:3" x14ac:dyDescent="0.25">
      <c r="A67" s="30" t="s">
        <v>703</v>
      </c>
      <c r="B67">
        <v>511</v>
      </c>
      <c r="C67">
        <v>421</v>
      </c>
    </row>
    <row r="68" spans="1:3" x14ac:dyDescent="0.25">
      <c r="A68" s="30" t="s">
        <v>317</v>
      </c>
      <c r="B68">
        <v>555</v>
      </c>
      <c r="C68">
        <v>2049</v>
      </c>
    </row>
    <row r="69" spans="1:3" x14ac:dyDescent="0.25">
      <c r="A69" s="30" t="s">
        <v>261</v>
      </c>
      <c r="B69">
        <v>148</v>
      </c>
      <c r="C69">
        <v>6548</v>
      </c>
    </row>
    <row r="70" spans="1:3" x14ac:dyDescent="0.25">
      <c r="A70" s="30" t="s">
        <v>272</v>
      </c>
      <c r="B70">
        <v>234</v>
      </c>
      <c r="C70">
        <v>94768</v>
      </c>
    </row>
    <row r="71" spans="1:3" x14ac:dyDescent="0.25">
      <c r="A71" s="30" t="s">
        <v>290</v>
      </c>
      <c r="B71">
        <v>414</v>
      </c>
      <c r="C71">
        <v>15289</v>
      </c>
    </row>
    <row r="72" spans="1:3" x14ac:dyDescent="0.25">
      <c r="A72" s="30" t="s">
        <v>87</v>
      </c>
      <c r="B72">
        <v>131</v>
      </c>
      <c r="C72">
        <v>19231</v>
      </c>
    </row>
    <row r="73" spans="1:3" x14ac:dyDescent="0.25">
      <c r="A73" s="30" t="s">
        <v>722</v>
      </c>
      <c r="B73">
        <v>516</v>
      </c>
      <c r="C73">
        <v>1033</v>
      </c>
    </row>
    <row r="74" spans="1:3" x14ac:dyDescent="0.25">
      <c r="A74" s="30" t="s">
        <v>116</v>
      </c>
      <c r="B74">
        <v>138</v>
      </c>
      <c r="C74">
        <v>12110</v>
      </c>
    </row>
    <row r="75" spans="1:3" x14ac:dyDescent="0.25">
      <c r="A75" s="30" t="s">
        <v>282</v>
      </c>
      <c r="B75">
        <v>333</v>
      </c>
      <c r="C75">
        <v>29970</v>
      </c>
    </row>
    <row r="76" spans="1:3" x14ac:dyDescent="0.25">
      <c r="A76" s="30" t="s">
        <v>271</v>
      </c>
      <c r="B76">
        <v>233</v>
      </c>
      <c r="C76">
        <v>443367</v>
      </c>
    </row>
    <row r="77" spans="1:3" x14ac:dyDescent="0.25">
      <c r="A77" s="30" t="s">
        <v>732</v>
      </c>
      <c r="B77">
        <v>519</v>
      </c>
      <c r="C77">
        <v>595</v>
      </c>
    </row>
    <row r="78" spans="1:3" x14ac:dyDescent="0.25">
      <c r="A78" s="30" t="s">
        <v>308</v>
      </c>
      <c r="B78">
        <v>517</v>
      </c>
      <c r="C78">
        <v>20250</v>
      </c>
    </row>
    <row r="79" spans="1:3" x14ac:dyDescent="0.25">
      <c r="A79" s="30" t="s">
        <v>252</v>
      </c>
      <c r="B79">
        <v>125</v>
      </c>
      <c r="C79">
        <v>19367</v>
      </c>
    </row>
    <row r="80" spans="1:3" x14ac:dyDescent="0.25">
      <c r="A80" s="30" t="s">
        <v>268</v>
      </c>
      <c r="B80">
        <v>224</v>
      </c>
      <c r="C80">
        <v>234393</v>
      </c>
    </row>
    <row r="81" spans="1:3" x14ac:dyDescent="0.25">
      <c r="A81" s="30" t="s">
        <v>305</v>
      </c>
      <c r="B81">
        <v>513</v>
      </c>
      <c r="C81">
        <v>4223</v>
      </c>
    </row>
    <row r="82" spans="1:3" x14ac:dyDescent="0.25">
      <c r="A82" s="30" t="s">
        <v>275</v>
      </c>
      <c r="B82">
        <v>322</v>
      </c>
      <c r="C82">
        <v>61532</v>
      </c>
    </row>
    <row r="83" spans="1:3" x14ac:dyDescent="0.25">
      <c r="A83" s="30" t="s">
        <v>274</v>
      </c>
      <c r="B83">
        <v>321</v>
      </c>
      <c r="C83">
        <v>122041</v>
      </c>
    </row>
    <row r="84" spans="1:3" x14ac:dyDescent="0.25">
      <c r="A84" s="30" t="s">
        <v>278</v>
      </c>
      <c r="B84">
        <v>325</v>
      </c>
      <c r="C84">
        <v>95808</v>
      </c>
    </row>
    <row r="85" spans="1:3" x14ac:dyDescent="0.25">
      <c r="A85" s="30" t="s">
        <v>276</v>
      </c>
      <c r="B85">
        <v>323</v>
      </c>
      <c r="C85">
        <v>103894</v>
      </c>
    </row>
    <row r="86" spans="1:3" x14ac:dyDescent="0.25">
      <c r="A86" s="30" t="s">
        <v>279</v>
      </c>
      <c r="B86">
        <v>326</v>
      </c>
      <c r="C86">
        <v>134575</v>
      </c>
    </row>
    <row r="87" spans="1:3" x14ac:dyDescent="0.25">
      <c r="A87" s="30" t="s">
        <v>277</v>
      </c>
      <c r="B87">
        <v>324</v>
      </c>
      <c r="C87">
        <v>131178</v>
      </c>
    </row>
    <row r="88" spans="1:3" x14ac:dyDescent="0.25">
      <c r="A88" s="30" t="s">
        <v>300</v>
      </c>
      <c r="B88">
        <v>434</v>
      </c>
      <c r="C88">
        <v>11235</v>
      </c>
    </row>
    <row r="89" spans="1:3" x14ac:dyDescent="0.25">
      <c r="A89" s="30" t="s">
        <v>299</v>
      </c>
      <c r="B89">
        <v>433</v>
      </c>
      <c r="C89">
        <v>1901</v>
      </c>
    </row>
    <row r="90" spans="1:3" x14ac:dyDescent="0.25">
      <c r="A90" s="30" t="s">
        <v>253</v>
      </c>
      <c r="B90">
        <v>136</v>
      </c>
      <c r="C90">
        <v>66849</v>
      </c>
    </row>
    <row r="91" spans="1:3" x14ac:dyDescent="0.25">
      <c r="A91" s="30" t="s">
        <v>281</v>
      </c>
      <c r="B91">
        <v>332</v>
      </c>
      <c r="C91">
        <v>50490</v>
      </c>
    </row>
    <row r="92" spans="1:3" x14ac:dyDescent="0.25">
      <c r="A92" s="30" t="s">
        <v>288</v>
      </c>
      <c r="B92">
        <v>412</v>
      </c>
      <c r="C92">
        <v>77460</v>
      </c>
    </row>
    <row r="93" spans="1:3" x14ac:dyDescent="0.25">
      <c r="A93" s="30" t="s">
        <v>245</v>
      </c>
      <c r="B93">
        <v>114</v>
      </c>
      <c r="C93">
        <v>9487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ABA5-ACE4-44D3-A50D-0FE6DB9D8746}">
  <dimension ref="A1:C61"/>
  <sheetViews>
    <sheetView workbookViewId="0"/>
  </sheetViews>
  <sheetFormatPr defaultColWidth="8.7109375" defaultRowHeight="15" x14ac:dyDescent="0.25"/>
  <cols>
    <col min="1" max="1" width="97.140625" customWidth="1"/>
    <col min="2" max="2" width="36.5703125" customWidth="1"/>
    <col min="3" max="3" width="9.42578125" bestFit="1" customWidth="1"/>
  </cols>
  <sheetData>
    <row r="1" spans="1:2" x14ac:dyDescent="0.25">
      <c r="A1" s="6" t="s">
        <v>804</v>
      </c>
    </row>
    <row r="3" spans="1:2" x14ac:dyDescent="0.25">
      <c r="A3" s="7" t="s">
        <v>1</v>
      </c>
    </row>
    <row r="4" spans="1:2" x14ac:dyDescent="0.25">
      <c r="A4" s="1"/>
    </row>
    <row r="5" spans="1:2" x14ac:dyDescent="0.25">
      <c r="A5" s="2" t="s">
        <v>2</v>
      </c>
    </row>
    <row r="6" spans="1:2" x14ac:dyDescent="0.25">
      <c r="A6" s="3" t="s">
        <v>3</v>
      </c>
    </row>
    <row r="7" spans="1:2" ht="75" x14ac:dyDescent="0.25">
      <c r="A7" s="3" t="s">
        <v>4</v>
      </c>
    </row>
    <row r="8" spans="1:2" ht="60" x14ac:dyDescent="0.25">
      <c r="A8" s="3" t="s">
        <v>5</v>
      </c>
    </row>
    <row r="9" spans="1:2" ht="30" x14ac:dyDescent="0.25">
      <c r="A9" s="3" t="s">
        <v>6</v>
      </c>
    </row>
    <row r="10" spans="1:2" x14ac:dyDescent="0.25">
      <c r="A10" s="4" t="s">
        <v>7</v>
      </c>
    </row>
    <row r="11" spans="1:2" x14ac:dyDescent="0.25">
      <c r="A11" s="2" t="s">
        <v>8</v>
      </c>
    </row>
    <row r="12" spans="1:2" ht="30" x14ac:dyDescent="0.25">
      <c r="A12" s="3" t="s">
        <v>9</v>
      </c>
    </row>
    <row r="13" spans="1:2" ht="30" customHeight="1" x14ac:dyDescent="0.25">
      <c r="A13" s="3" t="s">
        <v>10</v>
      </c>
    </row>
    <row r="14" spans="1:2" ht="120" x14ac:dyDescent="0.25">
      <c r="A14" s="3" t="s">
        <v>11</v>
      </c>
      <c r="B14" s="45"/>
    </row>
    <row r="15" spans="1:2" ht="75" x14ac:dyDescent="0.25">
      <c r="A15" s="46" t="s">
        <v>12</v>
      </c>
    </row>
    <row r="16" spans="1:2" x14ac:dyDescent="0.25">
      <c r="A16" s="4"/>
    </row>
    <row r="17" spans="1:1" x14ac:dyDescent="0.25">
      <c r="A17" s="2" t="s">
        <v>13</v>
      </c>
    </row>
    <row r="18" spans="1:1" x14ac:dyDescent="0.25">
      <c r="A18" s="3" t="s">
        <v>14</v>
      </c>
    </row>
    <row r="19" spans="1:1" ht="45" x14ac:dyDescent="0.25">
      <c r="A19" s="3" t="s">
        <v>805</v>
      </c>
    </row>
    <row r="20" spans="1:1" x14ac:dyDescent="0.25">
      <c r="A20" s="3" t="s">
        <v>806</v>
      </c>
    </row>
    <row r="21" spans="1:1" ht="45" x14ac:dyDescent="0.25">
      <c r="A21" s="3" t="s">
        <v>17</v>
      </c>
    </row>
    <row r="22" spans="1:1" x14ac:dyDescent="0.25">
      <c r="A22" s="4" t="s">
        <v>807</v>
      </c>
    </row>
    <row r="23" spans="1:1" x14ac:dyDescent="0.25">
      <c r="A23" s="4" t="s">
        <v>7</v>
      </c>
    </row>
    <row r="24" spans="1:1" x14ac:dyDescent="0.25">
      <c r="A24" s="2" t="s">
        <v>19</v>
      </c>
    </row>
    <row r="25" spans="1:1" x14ac:dyDescent="0.25">
      <c r="A25" s="3" t="s">
        <v>20</v>
      </c>
    </row>
    <row r="26" spans="1:1" ht="45" x14ac:dyDescent="0.25">
      <c r="A26" s="4" t="s">
        <v>21</v>
      </c>
    </row>
    <row r="27" spans="1:1" x14ac:dyDescent="0.25">
      <c r="A27" s="3" t="s">
        <v>22</v>
      </c>
    </row>
    <row r="28" spans="1:1" ht="30" x14ac:dyDescent="0.25">
      <c r="A28" s="4" t="s">
        <v>23</v>
      </c>
    </row>
    <row r="29" spans="1:1" ht="90" x14ac:dyDescent="0.25">
      <c r="A29" s="4" t="s">
        <v>24</v>
      </c>
    </row>
    <row r="30" spans="1:1" ht="60" x14ac:dyDescent="0.25">
      <c r="A30" s="4" t="s">
        <v>25</v>
      </c>
    </row>
    <row r="31" spans="1:1" ht="60" x14ac:dyDescent="0.25">
      <c r="A31" s="4" t="s">
        <v>26</v>
      </c>
    </row>
    <row r="32" spans="1:1" ht="45" x14ac:dyDescent="0.25">
      <c r="A32" s="4" t="s">
        <v>27</v>
      </c>
    </row>
    <row r="33" spans="1:3" x14ac:dyDescent="0.25">
      <c r="A33" s="4" t="s">
        <v>7</v>
      </c>
    </row>
    <row r="34" spans="1:3" x14ac:dyDescent="0.25">
      <c r="A34" s="3" t="s">
        <v>28</v>
      </c>
    </row>
    <row r="35" spans="1:3" ht="75" x14ac:dyDescent="0.25">
      <c r="A35" s="4" t="s">
        <v>29</v>
      </c>
    </row>
    <row r="36" spans="1:3" x14ac:dyDescent="0.25">
      <c r="A36" s="4" t="s">
        <v>7</v>
      </c>
    </row>
    <row r="37" spans="1:3" x14ac:dyDescent="0.25">
      <c r="A37" s="5" t="s">
        <v>30</v>
      </c>
    </row>
    <row r="38" spans="1:3" ht="45" x14ac:dyDescent="0.25">
      <c r="A38" s="4" t="s">
        <v>31</v>
      </c>
    </row>
    <row r="40" spans="1:3" x14ac:dyDescent="0.25">
      <c r="A40" s="3" t="s">
        <v>32</v>
      </c>
      <c r="B40" s="6" t="s">
        <v>33</v>
      </c>
    </row>
    <row r="41" spans="1:3" ht="30" x14ac:dyDescent="0.25">
      <c r="A41" s="47" t="s">
        <v>34</v>
      </c>
      <c r="B41" s="59" t="s">
        <v>35</v>
      </c>
    </row>
    <row r="42" spans="1:3" x14ac:dyDescent="0.25">
      <c r="A42" s="48" t="s">
        <v>36</v>
      </c>
      <c r="B42" s="59"/>
    </row>
    <row r="43" spans="1:3" x14ac:dyDescent="0.25">
      <c r="A43" s="49" t="s">
        <v>37</v>
      </c>
      <c r="B43" s="50" t="s">
        <v>808</v>
      </c>
    </row>
    <row r="44" spans="1:3" x14ac:dyDescent="0.25">
      <c r="A44" s="49" t="s">
        <v>39</v>
      </c>
      <c r="B44" s="50" t="s">
        <v>809</v>
      </c>
    </row>
    <row r="45" spans="1:3" x14ac:dyDescent="0.25">
      <c r="A45" s="49" t="s">
        <v>41</v>
      </c>
      <c r="B45" s="50" t="s">
        <v>810</v>
      </c>
    </row>
    <row r="46" spans="1:3" x14ac:dyDescent="0.25">
      <c r="A46" s="51" t="s">
        <v>811</v>
      </c>
      <c r="B46" s="59" t="s">
        <v>808</v>
      </c>
    </row>
    <row r="47" spans="1:3" x14ac:dyDescent="0.25">
      <c r="A47" s="52" t="s">
        <v>43</v>
      </c>
      <c r="B47" s="59"/>
    </row>
    <row r="48" spans="1:3" x14ac:dyDescent="0.25">
      <c r="A48" s="47" t="s">
        <v>44</v>
      </c>
      <c r="B48" s="63" t="s">
        <v>812</v>
      </c>
      <c r="C48" s="53"/>
    </row>
    <row r="49" spans="1:2" x14ac:dyDescent="0.25">
      <c r="A49" s="54" t="s">
        <v>47</v>
      </c>
      <c r="B49" s="64"/>
    </row>
    <row r="50" spans="1:2" x14ac:dyDescent="0.25">
      <c r="A50" s="54" t="s">
        <v>48</v>
      </c>
      <c r="B50" s="64"/>
    </row>
    <row r="51" spans="1:2" x14ac:dyDescent="0.25">
      <c r="A51" s="54" t="s">
        <v>49</v>
      </c>
      <c r="B51" s="64"/>
    </row>
    <row r="52" spans="1:2" x14ac:dyDescent="0.25">
      <c r="A52" s="54" t="s">
        <v>50</v>
      </c>
      <c r="B52" s="64"/>
    </row>
    <row r="53" spans="1:2" x14ac:dyDescent="0.25">
      <c r="A53" s="54" t="s">
        <v>51</v>
      </c>
      <c r="B53" s="64"/>
    </row>
    <row r="54" spans="1:2" x14ac:dyDescent="0.25">
      <c r="A54" s="54" t="s">
        <v>52</v>
      </c>
      <c r="B54" s="64"/>
    </row>
    <row r="55" spans="1:2" x14ac:dyDescent="0.25">
      <c r="A55" s="54" t="s">
        <v>53</v>
      </c>
      <c r="B55" s="64"/>
    </row>
    <row r="56" spans="1:2" ht="15" customHeight="1" x14ac:dyDescent="0.25">
      <c r="A56" s="54" t="s">
        <v>54</v>
      </c>
      <c r="B56" s="64"/>
    </row>
    <row r="57" spans="1:2" x14ac:dyDescent="0.25">
      <c r="A57" s="54" t="s">
        <v>55</v>
      </c>
      <c r="B57" s="64"/>
    </row>
    <row r="58" spans="1:2" x14ac:dyDescent="0.25">
      <c r="A58" s="54" t="s">
        <v>56</v>
      </c>
      <c r="B58" s="64"/>
    </row>
    <row r="59" spans="1:2" x14ac:dyDescent="0.25">
      <c r="A59" s="55" t="s">
        <v>57</v>
      </c>
      <c r="B59" s="64"/>
    </row>
    <row r="60" spans="1:2" x14ac:dyDescent="0.25">
      <c r="A60" s="56" t="s">
        <v>58</v>
      </c>
      <c r="B60" s="65"/>
    </row>
    <row r="61" spans="1:2" x14ac:dyDescent="0.25">
      <c r="A61" s="57" t="s">
        <v>59</v>
      </c>
      <c r="B61" s="50" t="s">
        <v>35</v>
      </c>
    </row>
  </sheetData>
  <mergeCells count="3">
    <mergeCell ref="B41:B42"/>
    <mergeCell ref="B46:B47"/>
    <mergeCell ref="B48:B60"/>
  </mergeCells>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E5006-38B6-4761-9613-3B7757413F90}">
  <dimension ref="A1:A62"/>
  <sheetViews>
    <sheetView workbookViewId="0"/>
  </sheetViews>
  <sheetFormatPr defaultColWidth="8.7109375" defaultRowHeight="15" x14ac:dyDescent="0.25"/>
  <cols>
    <col min="1" max="1" width="152.28515625" bestFit="1" customWidth="1"/>
  </cols>
  <sheetData>
    <row r="1" spans="1:1" x14ac:dyDescent="0.25">
      <c r="A1" s="6" t="s">
        <v>813</v>
      </c>
    </row>
    <row r="3" spans="1:1" x14ac:dyDescent="0.25">
      <c r="A3" s="7" t="s">
        <v>1</v>
      </c>
    </row>
    <row r="4" spans="1:1" x14ac:dyDescent="0.25">
      <c r="A4" s="1"/>
    </row>
    <row r="5" spans="1:1" x14ac:dyDescent="0.25">
      <c r="A5" s="2" t="s">
        <v>2</v>
      </c>
    </row>
    <row r="6" spans="1:1" x14ac:dyDescent="0.25">
      <c r="A6" s="3" t="s">
        <v>814</v>
      </c>
    </row>
    <row r="7" spans="1:1" ht="45" x14ac:dyDescent="0.25">
      <c r="A7" s="3" t="s">
        <v>4</v>
      </c>
    </row>
    <row r="8" spans="1:1" x14ac:dyDescent="0.25">
      <c r="A8" s="3" t="s">
        <v>815</v>
      </c>
    </row>
    <row r="9" spans="1:1" ht="15" customHeight="1" x14ac:dyDescent="0.25">
      <c r="A9" s="3" t="s">
        <v>6</v>
      </c>
    </row>
    <row r="10" spans="1:1" x14ac:dyDescent="0.25">
      <c r="A10" s="4" t="s">
        <v>7</v>
      </c>
    </row>
    <row r="11" spans="1:1" x14ac:dyDescent="0.25">
      <c r="A11" s="2" t="s">
        <v>8</v>
      </c>
    </row>
    <row r="12" spans="1:1" x14ac:dyDescent="0.25">
      <c r="A12" s="3" t="s">
        <v>816</v>
      </c>
    </row>
    <row r="13" spans="1:1" ht="30" x14ac:dyDescent="0.25">
      <c r="A13" s="3" t="s">
        <v>817</v>
      </c>
    </row>
    <row r="14" spans="1:1" ht="30" x14ac:dyDescent="0.25">
      <c r="A14" s="3" t="s">
        <v>818</v>
      </c>
    </row>
    <row r="15" spans="1:1" x14ac:dyDescent="0.25">
      <c r="A15" s="4" t="s">
        <v>7</v>
      </c>
    </row>
    <row r="16" spans="1:1" x14ac:dyDescent="0.25">
      <c r="A16" s="2" t="s">
        <v>13</v>
      </c>
    </row>
    <row r="17" spans="1:1" x14ac:dyDescent="0.25">
      <c r="A17" s="3" t="s">
        <v>819</v>
      </c>
    </row>
    <row r="18" spans="1:1" ht="30" x14ac:dyDescent="0.25">
      <c r="A18" s="3" t="s">
        <v>805</v>
      </c>
    </row>
    <row r="19" spans="1:1" x14ac:dyDescent="0.25">
      <c r="A19" s="3" t="s">
        <v>806</v>
      </c>
    </row>
    <row r="20" spans="1:1" ht="30" x14ac:dyDescent="0.25">
      <c r="A20" s="3" t="s">
        <v>17</v>
      </c>
    </row>
    <row r="21" spans="1:1" x14ac:dyDescent="0.25">
      <c r="A21" s="4" t="s">
        <v>807</v>
      </c>
    </row>
    <row r="22" spans="1:1" x14ac:dyDescent="0.25">
      <c r="A22" s="4" t="s">
        <v>7</v>
      </c>
    </row>
    <row r="23" spans="1:1" x14ac:dyDescent="0.25">
      <c r="A23" s="2" t="s">
        <v>19</v>
      </c>
    </row>
    <row r="24" spans="1:1" x14ac:dyDescent="0.25">
      <c r="A24" s="3" t="s">
        <v>20</v>
      </c>
    </row>
    <row r="25" spans="1:1" ht="30" x14ac:dyDescent="0.25">
      <c r="A25" s="4" t="s">
        <v>21</v>
      </c>
    </row>
    <row r="26" spans="1:1" x14ac:dyDescent="0.25">
      <c r="A26" s="3" t="s">
        <v>22</v>
      </c>
    </row>
    <row r="27" spans="1:1" ht="15" customHeight="1" x14ac:dyDescent="0.25">
      <c r="A27" s="4" t="s">
        <v>23</v>
      </c>
    </row>
    <row r="28" spans="1:1" ht="60" x14ac:dyDescent="0.25">
      <c r="A28" s="4" t="s">
        <v>24</v>
      </c>
    </row>
    <row r="29" spans="1:1" ht="45" x14ac:dyDescent="0.25">
      <c r="A29" s="4" t="s">
        <v>25</v>
      </c>
    </row>
    <row r="30" spans="1:1" ht="45" x14ac:dyDescent="0.25">
      <c r="A30" s="4" t="s">
        <v>26</v>
      </c>
    </row>
    <row r="31" spans="1:1" ht="14.25" customHeight="1" x14ac:dyDescent="0.25">
      <c r="A31" s="4" t="s">
        <v>27</v>
      </c>
    </row>
    <row r="32" spans="1:1" x14ac:dyDescent="0.25">
      <c r="A32" s="4" t="s">
        <v>7</v>
      </c>
    </row>
    <row r="33" spans="1:1" x14ac:dyDescent="0.25">
      <c r="A33" s="3" t="s">
        <v>28</v>
      </c>
    </row>
    <row r="34" spans="1:1" ht="45" x14ac:dyDescent="0.25">
      <c r="A34" s="4" t="s">
        <v>29</v>
      </c>
    </row>
    <row r="35" spans="1:1" x14ac:dyDescent="0.25">
      <c r="A35" s="4" t="s">
        <v>7</v>
      </c>
    </row>
    <row r="36" spans="1:1" x14ac:dyDescent="0.25">
      <c r="A36" s="5" t="s">
        <v>30</v>
      </c>
    </row>
    <row r="37" spans="1:1" ht="30" x14ac:dyDescent="0.25">
      <c r="A37" s="4" t="s">
        <v>31</v>
      </c>
    </row>
    <row r="39" spans="1:1" x14ac:dyDescent="0.25">
      <c r="A39" s="3" t="s">
        <v>32</v>
      </c>
    </row>
    <row r="40" spans="1:1" x14ac:dyDescent="0.25">
      <c r="A40" s="4" t="s">
        <v>820</v>
      </c>
    </row>
    <row r="41" spans="1:1" x14ac:dyDescent="0.25">
      <c r="A41" s="4" t="s">
        <v>821</v>
      </c>
    </row>
    <row r="42" spans="1:1" x14ac:dyDescent="0.25">
      <c r="A42" s="4" t="s">
        <v>822</v>
      </c>
    </row>
    <row r="43" spans="1:1" x14ac:dyDescent="0.25">
      <c r="A43" s="4" t="s">
        <v>823</v>
      </c>
    </row>
    <row r="44" spans="1:1" x14ac:dyDescent="0.25">
      <c r="A44" s="4" t="s">
        <v>41</v>
      </c>
    </row>
    <row r="45" spans="1:1" x14ac:dyDescent="0.25">
      <c r="A45" s="4" t="s">
        <v>824</v>
      </c>
    </row>
    <row r="46" spans="1:1" x14ac:dyDescent="0.25">
      <c r="A46" s="4" t="s">
        <v>825</v>
      </c>
    </row>
    <row r="47" spans="1:1" x14ac:dyDescent="0.25">
      <c r="A47" s="4" t="s">
        <v>826</v>
      </c>
    </row>
    <row r="48" spans="1:1" x14ac:dyDescent="0.25">
      <c r="A48" s="4" t="s">
        <v>827</v>
      </c>
    </row>
    <row r="49" spans="1:1" x14ac:dyDescent="0.25">
      <c r="A49" s="4" t="s">
        <v>828</v>
      </c>
    </row>
    <row r="50" spans="1:1" x14ac:dyDescent="0.25">
      <c r="A50" s="4" t="s">
        <v>829</v>
      </c>
    </row>
    <row r="51" spans="1:1" x14ac:dyDescent="0.25">
      <c r="A51" s="4" t="s">
        <v>830</v>
      </c>
    </row>
    <row r="52" spans="1:1" x14ac:dyDescent="0.25">
      <c r="A52" s="4" t="s">
        <v>831</v>
      </c>
    </row>
    <row r="53" spans="1:1" x14ac:dyDescent="0.25">
      <c r="A53" s="4" t="s">
        <v>832</v>
      </c>
    </row>
    <row r="54" spans="1:1" x14ac:dyDescent="0.25">
      <c r="A54" s="4" t="s">
        <v>833</v>
      </c>
    </row>
    <row r="55" spans="1:1" x14ac:dyDescent="0.25">
      <c r="A55" s="4" t="s">
        <v>834</v>
      </c>
    </row>
    <row r="56" spans="1:1" x14ac:dyDescent="0.25">
      <c r="A56" s="4" t="s">
        <v>835</v>
      </c>
    </row>
    <row r="58" spans="1:1" x14ac:dyDescent="0.25">
      <c r="A58" t="s">
        <v>836</v>
      </c>
    </row>
    <row r="59" spans="1:1" x14ac:dyDescent="0.25">
      <c r="A59" t="s">
        <v>837</v>
      </c>
    </row>
    <row r="60" spans="1:1" x14ac:dyDescent="0.25">
      <c r="A60" t="s">
        <v>838</v>
      </c>
    </row>
    <row r="61" spans="1:1" x14ac:dyDescent="0.25">
      <c r="A61" t="s">
        <v>839</v>
      </c>
    </row>
    <row r="62" spans="1:1" x14ac:dyDescent="0.25">
      <c r="A62" t="s">
        <v>840</v>
      </c>
    </row>
  </sheetData>
  <pageMargins left="0.7" right="0.7" top="0.75" bottom="0.75" header="0.3" footer="0.3"/>
  <pageSetup orientation="portrait" horizontalDpi="90"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udience1 xmlns="4de64c37-ebdf-406a-9f1b-af099cf715f4"/>
    <DocumentDescription xmlns="4de64c37-ebdf-406a-9f1b-af099cf715f4" xsi:nil="true"/>
    <HideDocument xmlns="2a1cf95e-a2cb-4d0f-9c16-7db7b13007cf">false</HideDocument>
    <_dlc_DocId xmlns="2a1cf95e-a2cb-4d0f-9c16-7db7b13007cf">BCCDC-285-1843</_dlc_DocId>
    <k05366dfea714127ab8826af69afb524 xmlns="2a1cf95e-a2cb-4d0f-9c16-7db7b13007cf">
      <Terms xmlns="http://schemas.microsoft.com/office/infopath/2007/PartnerControls"/>
    </k05366dfea714127ab8826af69afb524>
    <DocumentLanguage xmlns="4de64c37-ebdf-406a-9f1b-af099cf715f4" xsi:nil="true"/>
    <d54dd449c2c54af89444c3906a20b699 xmlns="2a1cf95e-a2cb-4d0f-9c16-7db7b13007cf">
      <Terms xmlns="http://schemas.microsoft.com/office/infopath/2007/PartnerControls"/>
    </d54dd449c2c54af89444c3906a20b699>
    <TaxCatchAll xmlns="2a1cf95e-a2cb-4d0f-9c16-7db7b13007cf"/>
    <_dlc_DocIdUrl xmlns="2a1cf95e-a2cb-4d0f-9c16-7db7b13007cf">
      <Url>https://editbccdc.phsa.ca/Health-Info-Site/_layouts/15/DocIdRedir.aspx?ID=BCCDC-285-1843</Url>
      <Description>BCCDC-285-1843</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Custom Document" ma:contentTypeID="0x010100DA361FFC15F23349803C3C69CD01CD23003EF9980D6AE3734EAB546A4D6D4BDDD1" ma:contentTypeVersion="8" ma:contentTypeDescription="Create a new document." ma:contentTypeScope="" ma:versionID="e7126f234b64ceb29570deead9ec0c0c">
  <xsd:schema xmlns:xsd="http://www.w3.org/2001/XMLSchema" xmlns:xs="http://www.w3.org/2001/XMLSchema" xmlns:p="http://schemas.microsoft.com/office/2006/metadata/properties" xmlns:ns2="2a1cf95e-a2cb-4d0f-9c16-7db7b13007cf" xmlns:ns3="4de64c37-ebdf-406a-9f1b-af099cf715f4" targetNamespace="http://schemas.microsoft.com/office/2006/metadata/properties" ma:root="true" ma:fieldsID="8027acc91a53c70bedcb10647b4b692a" ns2:_="" ns3:_="">
    <xsd:import namespace="2a1cf95e-a2cb-4d0f-9c16-7db7b13007cf"/>
    <xsd:import namespace="4de64c37-ebdf-406a-9f1b-af099cf715f4"/>
    <xsd:element name="properties">
      <xsd:complexType>
        <xsd:sequence>
          <xsd:element name="documentManagement">
            <xsd:complexType>
              <xsd:all>
                <xsd:element ref="ns2:d54dd449c2c54af89444c3906a20b699" minOccurs="0"/>
                <xsd:element ref="ns2:TaxCatchAll" minOccurs="0"/>
                <xsd:element ref="ns2:TaxCatchAllLabel" minOccurs="0"/>
                <xsd:element ref="ns2:k05366dfea714127ab8826af69afb524" minOccurs="0"/>
                <xsd:element ref="ns3:DocumentDescription" minOccurs="0"/>
                <xsd:element ref="ns3:DocumentLanguage" minOccurs="0"/>
                <xsd:element ref="ns3:Audience1" minOccurs="0"/>
                <xsd:element ref="ns2:_dlc_DocId" minOccurs="0"/>
                <xsd:element ref="ns2:_dlc_DocIdUrl" minOccurs="0"/>
                <xsd:element ref="ns2:_dlc_DocIdPersistId" minOccurs="0"/>
                <xsd:element ref="ns2:HideDocume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1cf95e-a2cb-4d0f-9c16-7db7b13007cf" elementFormDefault="qualified">
    <xsd:import namespace="http://schemas.microsoft.com/office/2006/documentManagement/types"/>
    <xsd:import namespace="http://schemas.microsoft.com/office/infopath/2007/PartnerControls"/>
    <xsd:element name="d54dd449c2c54af89444c3906a20b699" ma:index="8" nillable="true" ma:taxonomy="true" ma:internalName="d54dd449c2c54af89444c3906a20b699" ma:taxonomyFieldName="ResourceCategory" ma:displayName="Resource Category" ma:fieldId="{d54dd449-c2c5-4af8-9444-c3906a20b699}" ma:taxonomyMulti="true" ma:sspId="e5481489-1c4e-4a78-9d25-61807e18e714" ma:termSetId="d477b736-22e1-4c03-907d-7fbde261d4d5" ma:anchorId="00000000-0000-0000-0000-000000000000" ma:open="false" ma:isKeyword="false">
      <xsd:complexType>
        <xsd:sequence>
          <xsd:element ref="pc:Terms" minOccurs="0" maxOccurs="1"/>
        </xsd:sequence>
      </xsd:complexType>
    </xsd:element>
    <xsd:element name="TaxCatchAll" ma:index="9" nillable="true" ma:displayName="Taxonomy Catch All Column" ma:description="" ma:hidden="true" ma:list="{cd7a44c3-8849-4997-b7c8-ecb7ba79295d}" ma:internalName="TaxCatchAll" ma:showField="CatchAllData" ma:web="2a1cf95e-a2cb-4d0f-9c16-7db7b13007cf">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description="" ma:hidden="true" ma:list="{cd7a44c3-8849-4997-b7c8-ecb7ba79295d}" ma:internalName="TaxCatchAllLabel" ma:readOnly="true" ma:showField="CatchAllDataLabel" ma:web="2a1cf95e-a2cb-4d0f-9c16-7db7b13007cf">
      <xsd:complexType>
        <xsd:complexContent>
          <xsd:extension base="dms:MultiChoiceLookup">
            <xsd:sequence>
              <xsd:element name="Value" type="dms:Lookup" maxOccurs="unbounded" minOccurs="0" nillable="true"/>
            </xsd:sequence>
          </xsd:extension>
        </xsd:complexContent>
      </xsd:complexType>
    </xsd:element>
    <xsd:element name="k05366dfea714127ab8826af69afb524" ma:index="12" nillable="true" ma:taxonomy="true" ma:internalName="k05366dfea714127ab8826af69afb524" ma:taxonomyFieldName="ResourceType" ma:displayName="ResourceType" ma:fieldId="{405366df-ea71-4127-ab88-26af69afb524}" ma:taxonomyMulti="true" ma:sspId="e5481489-1c4e-4a78-9d25-61807e18e714" ma:termSetId="f367d6b2-406a-443d-b850-249d3ebc6bd2" ma:anchorId="00000000-0000-0000-0000-000000000000" ma:open="false" ma:isKeyword="false">
      <xsd:complexType>
        <xsd:sequence>
          <xsd:element ref="pc:Terms" minOccurs="0" maxOccurs="1"/>
        </xsd:sequence>
      </xsd:complexType>
    </xsd:element>
    <xsd:element name="_dlc_DocId" ma:index="17" nillable="true" ma:displayName="Document ID Value" ma:description="The value of the document ID assigned to this item." ma:internalName="_dlc_DocId" ma:readOnly="true">
      <xsd:simpleType>
        <xsd:restriction base="dms:Text"/>
      </xsd:simpleType>
    </xsd:element>
    <xsd:element name="_dlc_DocIdUrl" ma:index="18"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9" nillable="true" ma:displayName="Persist ID" ma:description="Keep ID on add." ma:hidden="true" ma:internalName="_dlc_DocIdPersistId" ma:readOnly="true">
      <xsd:simpleType>
        <xsd:restriction base="dms:Boolean"/>
      </xsd:simpleType>
    </xsd:element>
    <xsd:element name="HideDocument" ma:index="20" nillable="true" ma:displayName="HideDocument" ma:default="0" ma:internalName="HideDocumen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4de64c37-ebdf-406a-9f1b-af099cf715f4" elementFormDefault="qualified">
    <xsd:import namespace="http://schemas.microsoft.com/office/2006/documentManagement/types"/>
    <xsd:import namespace="http://schemas.microsoft.com/office/infopath/2007/PartnerControls"/>
    <xsd:element name="DocumentDescription" ma:index="14" nillable="true" ma:displayName="Resource Description" ma:internalName="DocumentDescription">
      <xsd:simpleType>
        <xsd:restriction base="dms:Note">
          <xsd:maxLength value="255"/>
        </xsd:restriction>
      </xsd:simpleType>
    </xsd:element>
    <xsd:element name="DocumentLanguage" ma:index="15" nillable="true" ma:displayName="Resource Language" ma:format="Dropdown" ma:internalName="DocumentLanguage">
      <xsd:simpleType>
        <xsd:restriction base="dms:Choice">
          <xsd:enumeration value="Arabic"/>
          <xsd:enumeration value="Chinese (Simplified)"/>
          <xsd:enumeration value="Chinese (Traditional)"/>
          <xsd:enumeration value="French"/>
          <xsd:enumeration value="Spanish"/>
          <xsd:enumeration value="Russian"/>
          <xsd:enumeration value="Vietnamese"/>
        </xsd:restriction>
      </xsd:simpleType>
    </xsd:element>
    <xsd:element name="Audience1" ma:index="16" nillable="true" ma:displayName="Audience" ma:internalName="Audience1">
      <xsd:complexType>
        <xsd:complexContent>
          <xsd:extension base="dms:MultiChoice">
            <xsd:sequence>
              <xsd:element name="Value" maxOccurs="unbounded" minOccurs="0" nillable="true">
                <xsd:simpleType>
                  <xsd:restriction base="dms:Choice">
                    <xsd:enumeration value="Health Professionals"/>
                    <xsd:enumeration value="Patients and Families"/>
                    <xsd:enumeration value="Physicians"/>
                    <xsd:enumeration value="Researchers"/>
                  </xsd:restriction>
                </xsd:simple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E2C03C79-023D-47F7-87F5-106E00FF8B55}">
  <ds:schemaRefs>
    <ds:schemaRef ds:uri="http://schemas.microsoft.com/sharepoint/v3/contenttype/forms"/>
  </ds:schemaRefs>
</ds:datastoreItem>
</file>

<file path=customXml/itemProps2.xml><?xml version="1.0" encoding="utf-8"?>
<ds:datastoreItem xmlns:ds="http://schemas.openxmlformats.org/officeDocument/2006/customXml" ds:itemID="{5CA98E71-E334-4278-9732-DCC92856359A}">
  <ds:schemaRefs>
    <ds:schemaRef ds:uri="http://schemas.microsoft.com/office/2006/metadata/properties"/>
    <ds:schemaRef ds:uri="http://schemas.microsoft.com/office/infopath/2007/PartnerControls"/>
    <ds:schemaRef ds:uri="4de64c37-ebdf-406a-9f1b-af099cf715f4"/>
    <ds:schemaRef ds:uri="2a1cf95e-a2cb-4d0f-9c16-7db7b13007cf"/>
  </ds:schemaRefs>
</ds:datastoreItem>
</file>

<file path=customXml/itemProps3.xml><?xml version="1.0" encoding="utf-8"?>
<ds:datastoreItem xmlns:ds="http://schemas.openxmlformats.org/officeDocument/2006/customXml" ds:itemID="{7F673D2C-AF76-4AB5-BA3B-6E3FB3BA31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1cf95e-a2cb-4d0f-9c16-7db7b13007cf"/>
    <ds:schemaRef ds:uri="4de64c37-ebdf-406a-9f1b-af099cf715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070D8A9-DE8B-4502-BDB7-C2DDBA4E85C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Notes_Nov_30</vt:lpstr>
      <vt:lpstr>CHSA</vt:lpstr>
      <vt:lpstr>LHA</vt:lpstr>
      <vt:lpstr>HA</vt:lpstr>
      <vt:lpstr>Demog</vt:lpstr>
      <vt:lpstr>Demog-HA</vt:lpstr>
      <vt:lpstr>LHA Demog pivot</vt:lpstr>
      <vt:lpstr>Notes_Nov_16</vt:lpstr>
      <vt:lpstr>Notes_Sep_24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Mak, Sunny [BCCDC]</dc:creator>
  <cp:keywords/>
  <dc:description/>
  <cp:lastModifiedBy>Bryn Wiley</cp:lastModifiedBy>
  <cp:revision/>
  <dcterms:created xsi:type="dcterms:W3CDTF">2021-05-19T18:22:55Z</dcterms:created>
  <dcterms:modified xsi:type="dcterms:W3CDTF">2022-01-05T00:27:34Z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44a82367-1468-42f3-9ae2-1876afc162a9</vt:lpwstr>
  </property>
  <property fmtid="{D5CDD505-2E9C-101B-9397-08002B2CF9AE}" pid="3" name="ContentTypeId">
    <vt:lpwstr>0x010100DA361FFC15F23349803C3C69CD01CD23003EF9980D6AE3734EAB546A4D6D4BDDD1</vt:lpwstr>
  </property>
</Properties>
</file>